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Hull\Book2j\Italiano\Docente\6_Esercizi\Excel Files\Web\"/>
    </mc:Choice>
  </mc:AlternateContent>
  <bookViews>
    <workbookView xWindow="0" yWindow="0" windowWidth="28800" windowHeight="12210" tabRatio="732"/>
  </bookViews>
  <sheets>
    <sheet name="2.40-Dati" sheetId="6" r:id="rId1"/>
    <sheet name="2.40-a,b,c,d,e" sheetId="7" r:id="rId2"/>
    <sheet name="2.40-f" sheetId="8" r:id="rId3"/>
    <sheet name="3.36" sheetId="9" r:id="rId4"/>
    <sheet name="3.37" sheetId="10" r:id="rId5"/>
    <sheet name="7.36" sheetId="11" r:id="rId6"/>
    <sheet name="12.29" sheetId="12" r:id="rId7"/>
    <sheet name="19.36" sheetId="3" r:id="rId8"/>
    <sheet name="20.30" sheetId="4" r:id="rId9"/>
    <sheet name="22.22-Dati" sheetId="13" r:id="rId10"/>
    <sheet name="22.22-Scenari" sheetId="14" r:id="rId11"/>
    <sheet name="22.22-VaR" sheetId="15" r:id="rId12"/>
    <sheet name="23.22-Pesi-uguali" sheetId="16" r:id="rId13"/>
    <sheet name="23.22-EWMA" sheetId="17" r:id="rId14"/>
    <sheet name="25.31" sheetId="5" r:id="rId15"/>
  </sheets>
  <functionGroups builtInGroupCount="18"/>
  <definedNames>
    <definedName name="_xlnm._FilterDatabase" localSheetId="11" hidden="1">'22.22-VaR'!$A$1:$B$1</definedName>
    <definedName name="_xlnm.Print_Area" localSheetId="6">'12.29'!$A$1:$J$26</definedName>
    <definedName name="_xlnm.Print_Area" localSheetId="7">'19.36'!$A$1:$M$33</definedName>
    <definedName name="_xlnm.Print_Area" localSheetId="1">'2.40-a,b,c,d,e'!$A$1:$H$6570</definedName>
    <definedName name="_xlnm.Print_Area" localSheetId="0">'2.40-Dati'!$A$1:$E$6569</definedName>
    <definedName name="_xlnm.Print_Area" localSheetId="2">'2.40-f'!$A$1:$N$6570</definedName>
    <definedName name="_xlnm.Print_Area" localSheetId="8">'20.30'!$A$1:$P$34</definedName>
    <definedName name="_xlnm.Print_Area" localSheetId="9">'22.22-Dati'!$A$1:$V$503</definedName>
    <definedName name="_xlnm.Print_Area" localSheetId="10">'22.22-Scenari'!$A$1:$V$502</definedName>
    <definedName name="_xlnm.Print_Area" localSheetId="11">'22.22-VaR'!$A$1:$M$501</definedName>
    <definedName name="_xlnm.Print_Area" localSheetId="13">'23.22-EWMA'!$A$1:$AA$504</definedName>
    <definedName name="_xlnm.Print_Area" localSheetId="12">'23.22-Pesi-uguali'!$A$1:$AA$503</definedName>
    <definedName name="_xlnm.Print_Area" localSheetId="14">'25.31'!$A$1:$O$17</definedName>
    <definedName name="_xlnm.Print_Area" localSheetId="3">'3.36'!$A$1:$K$8</definedName>
    <definedName name="_xlnm.Print_Area" localSheetId="4">'3.37'!$A$1:$F$27</definedName>
    <definedName name="_xlnm.Print_Area" localSheetId="5">'7.36'!$A$1:$M$19</definedName>
    <definedName name="bond_compute_handler" localSheetId="7">'19.36'!bond_compute_handler</definedName>
    <definedName name="bond_compute_handler" localSheetId="8">'20.30'!bond_compute_handler</definedName>
    <definedName name="bond_compute_handler">[0]!bond_compute_handler</definedName>
    <definedName name="Bond_Display_Tree" localSheetId="7">'19.36'!Bond_Display_Tree</definedName>
    <definedName name="Bond_Display_Tree" localSheetId="8">'20.30'!Bond_Display_Tree</definedName>
    <definedName name="Bond_Display_Tree">[0]!Bond_Display_Tree</definedName>
    <definedName name="bond_graph_handler" localSheetId="7">'19.36'!bond_graph_handler</definedName>
    <definedName name="bond_graph_handler" localSheetId="8">'20.30'!bond_graph_handler</definedName>
    <definedName name="bond_graph_handler">[0]!bond_graph_handler</definedName>
    <definedName name="bond_graph_input_formatter" localSheetId="7">'19.36'!bond_graph_input_formatter</definedName>
    <definedName name="bond_graph_input_formatter" localSheetId="8">'20.30'!bond_graph_input_formatter</definedName>
    <definedName name="bond_graph_input_formatter">[0]!bond_graph_input_formatter</definedName>
    <definedName name="Bond_Option_Select" localSheetId="7">'19.36'!Bond_Option_Select</definedName>
    <definedName name="Bond_Option_Select" localSheetId="8">'20.30'!Bond_Option_Select</definedName>
    <definedName name="Bond_Option_Select">[0]!Bond_Option_Select</definedName>
    <definedName name="Cap_or_Swap_Option_Select" localSheetId="7">'19.36'!Cap_or_Swap_Option_Select</definedName>
    <definedName name="Cap_or_Swap_Option_Select" localSheetId="8">'20.30'!Cap_or_Swap_Option_Select</definedName>
    <definedName name="Cap_or_Swap_Option_Select">[0]!Cap_or_Swap_Option_Select</definedName>
    <definedName name="Cap_or_Swap_Select" localSheetId="7">'19.36'!Cap_or_Swap_Select</definedName>
    <definedName name="Cap_or_Swap_Select" localSheetId="8">'20.30'!Cap_or_Swap_Select</definedName>
    <definedName name="Cap_or_Swap_Select">[0]!Cap_or_Swap_Select</definedName>
    <definedName name="Equity_compute_handler" localSheetId="7">'19.36'!Equity_compute_handler</definedName>
    <definedName name="Equity_compute_handler" localSheetId="8">'20.30'!Equity_compute_handler</definedName>
    <definedName name="Equity_compute_handler">[0]!Equity_compute_handler</definedName>
    <definedName name="Equity_Display_Tree" localSheetId="7">'19.36'!Equity_Display_Tree</definedName>
    <definedName name="Equity_Display_Tree" localSheetId="8">'20.30'!Equity_Display_Tree</definedName>
    <definedName name="Equity_Display_Tree">[0]!Equity_Display_Tree</definedName>
    <definedName name="Equity_graph_handler" localSheetId="7">'19.36'!Equity_graph_handler</definedName>
    <definedName name="Equity_graph_handler" localSheetId="8">'20.30'!Equity_graph_handler</definedName>
    <definedName name="Equity_graph_handler">[0]!Equity_graph_handler</definedName>
    <definedName name="Equity_graph_input_formatter" localSheetId="7">'19.36'!Equity_graph_input_formatter</definedName>
    <definedName name="Equity_graph_input_formatter" localSheetId="8">'20.30'!Equity_graph_input_formatter</definedName>
    <definedName name="Equity_graph_input_formatter">[0]!Equity_graph_input_formatter</definedName>
    <definedName name="Equity_Option_Select" localSheetId="7">'19.36'!Equity_Option_Select</definedName>
    <definedName name="Equity_Option_Select" localSheetId="8">'20.30'!Equity_Option_Select</definedName>
    <definedName name="Equity_Option_Select">[0]!Equity_Option_Select</definedName>
    <definedName name="Equity_Underlying_Select" localSheetId="7">'19.36'!Equity_Underlying_Select</definedName>
    <definedName name="Equity_Underlying_Select" localSheetId="8">'20.30'!Equity_Underlying_Select</definedName>
    <definedName name="Equity_Underlying_Select">[0]!Equity_Underlying_Select</definedName>
    <definedName name="solver_adj" localSheetId="5" hidden="1">'7.36'!$L$3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0</definedName>
    <definedName name="solver_nwt" localSheetId="5" hidden="1">1</definedName>
    <definedName name="solver_opt" localSheetId="5" hidden="1">'7.36'!$M$18</definedName>
    <definedName name="solver_pre" localSheetId="5" hidden="1">0.000001</definedName>
    <definedName name="solver_rbv" localSheetId="5" hidden="1">1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3</definedName>
    <definedName name="solver_val" localSheetId="5" hidden="1">100</definedName>
    <definedName name="solver_ver" localSheetId="5" hidden="1">3</definedName>
    <definedName name="swap_compute_handler" localSheetId="7">'19.36'!swap_compute_handler</definedName>
    <definedName name="swap_compute_handler" localSheetId="8">'20.30'!swap_compute_handler</definedName>
    <definedName name="swap_compute_handler">[0]!swap_compute_handler</definedName>
    <definedName name="swap_graph_handler" localSheetId="7">'19.36'!swap_graph_handler</definedName>
    <definedName name="swap_graph_handler" localSheetId="8">'20.30'!swap_graph_handler</definedName>
    <definedName name="swap_graph_handler">[0]!swap_graph_handler</definedName>
    <definedName name="swap_graph_input_formatter" localSheetId="7">'19.36'!swap_graph_input_formatter</definedName>
    <definedName name="swap_graph_input_formatter" localSheetId="8">'20.30'!swap_graph_input_formatter</definedName>
    <definedName name="swap_graph_input_formatter">[0]!swap_graph_input_formatter</definedName>
    <definedName name="_xlnm.Print_Titles" localSheetId="6">'12.29'!$1:$1</definedName>
    <definedName name="_xlnm.Print_Titles" localSheetId="7">'19.36'!$1:$4</definedName>
    <definedName name="_xlnm.Print_Titles" localSheetId="1">'2.40-a,b,c,d,e'!$1:$2</definedName>
    <definedName name="_xlnm.Print_Titles" localSheetId="0">'2.40-Dati'!$1:$1</definedName>
    <definedName name="_xlnm.Print_Titles" localSheetId="2">'2.40-f'!$1:$2</definedName>
    <definedName name="_xlnm.Print_Titles" localSheetId="9">'22.22-Dati'!$1:$2</definedName>
    <definedName name="_xlnm.Print_Titles" localSheetId="10">'22.22-Scenari'!$1:$1</definedName>
    <definedName name="_xlnm.Print_Titles" localSheetId="11">'22.22-VaR'!$1:$1</definedName>
    <definedName name="_xlnm.Print_Titles" localSheetId="13">'23.22-EWMA'!$1:$2</definedName>
    <definedName name="_xlnm.Print_Titles" localSheetId="12">'23.22-Pesi-uguali'!$1:$2</definedName>
    <definedName name="_xlnm.Print_Titles" localSheetId="5">'7.36'!$1:$2</definedName>
  </definedNames>
  <calcPr calcId="162913" forceFullCalc="1"/>
</workbook>
</file>

<file path=xl/calcChain.xml><?xml version="1.0" encoding="utf-8"?>
<calcChain xmlns="http://schemas.openxmlformats.org/spreadsheetml/2006/main">
  <c r="W18" i="17" l="1"/>
  <c r="Z3" i="17"/>
  <c r="AA8" i="17" s="1"/>
  <c r="Y3" i="17"/>
  <c r="AA7" i="17" s="1"/>
  <c r="X3" i="17"/>
  <c r="AA6" i="17" s="1"/>
  <c r="W3" i="17"/>
  <c r="AA5" i="17" s="1"/>
  <c r="J503" i="16"/>
  <c r="I503" i="16"/>
  <c r="H503" i="16"/>
  <c r="F503" i="16"/>
  <c r="E503" i="16"/>
  <c r="D503" i="16"/>
  <c r="C503" i="16"/>
  <c r="L503" i="16" s="1"/>
  <c r="B503" i="16"/>
  <c r="B503" i="17" s="1"/>
  <c r="A503" i="16"/>
  <c r="A503" i="17" s="1"/>
  <c r="J502" i="16"/>
  <c r="I502" i="16"/>
  <c r="H502" i="16"/>
  <c r="F502" i="16"/>
  <c r="E502" i="16"/>
  <c r="D502" i="16"/>
  <c r="C502" i="16"/>
  <c r="L502" i="16" s="1"/>
  <c r="B502" i="16"/>
  <c r="B502" i="17" s="1"/>
  <c r="A502" i="16"/>
  <c r="A502" i="17" s="1"/>
  <c r="J501" i="16"/>
  <c r="I501" i="16"/>
  <c r="H501" i="16"/>
  <c r="F501" i="16"/>
  <c r="E501" i="16"/>
  <c r="D501" i="16"/>
  <c r="C501" i="16"/>
  <c r="L501" i="16" s="1"/>
  <c r="B501" i="16"/>
  <c r="B501" i="17" s="1"/>
  <c r="A501" i="16"/>
  <c r="A501" i="17" s="1"/>
  <c r="J500" i="16"/>
  <c r="I500" i="16"/>
  <c r="H500" i="16"/>
  <c r="F500" i="16"/>
  <c r="E500" i="16"/>
  <c r="D500" i="16"/>
  <c r="C500" i="16"/>
  <c r="L500" i="16" s="1"/>
  <c r="B500" i="16"/>
  <c r="B500" i="17" s="1"/>
  <c r="A500" i="16"/>
  <c r="A500" i="17" s="1"/>
  <c r="J499" i="16"/>
  <c r="I499" i="16"/>
  <c r="H499" i="16"/>
  <c r="F499" i="16"/>
  <c r="E499" i="16"/>
  <c r="D499" i="16"/>
  <c r="C499" i="16"/>
  <c r="L499" i="16" s="1"/>
  <c r="B499" i="16"/>
  <c r="B499" i="17" s="1"/>
  <c r="A499" i="16"/>
  <c r="A499" i="17" s="1"/>
  <c r="J498" i="16"/>
  <c r="I498" i="16"/>
  <c r="H498" i="16"/>
  <c r="F498" i="16"/>
  <c r="E498" i="16"/>
  <c r="D498" i="16"/>
  <c r="C498" i="16"/>
  <c r="L498" i="16" s="1"/>
  <c r="B498" i="16"/>
  <c r="B498" i="17" s="1"/>
  <c r="A498" i="16"/>
  <c r="A498" i="17" s="1"/>
  <c r="J497" i="16"/>
  <c r="I497" i="16"/>
  <c r="H497" i="16"/>
  <c r="F497" i="16"/>
  <c r="E497" i="16"/>
  <c r="D497" i="16"/>
  <c r="C497" i="16"/>
  <c r="L497" i="16" s="1"/>
  <c r="B497" i="16"/>
  <c r="B497" i="17" s="1"/>
  <c r="A497" i="16"/>
  <c r="A497" i="17" s="1"/>
  <c r="J496" i="16"/>
  <c r="I496" i="16"/>
  <c r="H496" i="16"/>
  <c r="F496" i="16"/>
  <c r="E496" i="16"/>
  <c r="D496" i="16"/>
  <c r="C496" i="16"/>
  <c r="L496" i="16" s="1"/>
  <c r="B496" i="16"/>
  <c r="B496" i="17" s="1"/>
  <c r="A496" i="16"/>
  <c r="A496" i="17" s="1"/>
  <c r="J495" i="16"/>
  <c r="I495" i="16"/>
  <c r="H495" i="16"/>
  <c r="F495" i="16"/>
  <c r="E495" i="16"/>
  <c r="D495" i="16"/>
  <c r="C495" i="16"/>
  <c r="L495" i="16" s="1"/>
  <c r="B495" i="16"/>
  <c r="B495" i="17" s="1"/>
  <c r="A495" i="16"/>
  <c r="A495" i="17" s="1"/>
  <c r="J494" i="16"/>
  <c r="I494" i="16"/>
  <c r="H494" i="16"/>
  <c r="F494" i="16"/>
  <c r="E494" i="16"/>
  <c r="D494" i="16"/>
  <c r="C494" i="16"/>
  <c r="L494" i="16" s="1"/>
  <c r="B494" i="16"/>
  <c r="B494" i="17" s="1"/>
  <c r="A494" i="16"/>
  <c r="A494" i="17" s="1"/>
  <c r="J493" i="16"/>
  <c r="I493" i="16"/>
  <c r="H493" i="16"/>
  <c r="F493" i="16"/>
  <c r="E493" i="16"/>
  <c r="D493" i="16"/>
  <c r="C493" i="16"/>
  <c r="L493" i="16" s="1"/>
  <c r="B493" i="16"/>
  <c r="B493" i="17" s="1"/>
  <c r="A493" i="16"/>
  <c r="A493" i="17" s="1"/>
  <c r="J492" i="16"/>
  <c r="I492" i="16"/>
  <c r="H492" i="16"/>
  <c r="F492" i="16"/>
  <c r="E492" i="16"/>
  <c r="D492" i="16"/>
  <c r="C492" i="16"/>
  <c r="L492" i="16" s="1"/>
  <c r="B492" i="16"/>
  <c r="B492" i="17" s="1"/>
  <c r="A492" i="16"/>
  <c r="A492" i="17" s="1"/>
  <c r="J491" i="16"/>
  <c r="I491" i="16"/>
  <c r="H491" i="16"/>
  <c r="F491" i="16"/>
  <c r="E491" i="16"/>
  <c r="D491" i="16"/>
  <c r="C491" i="16"/>
  <c r="L491" i="16" s="1"/>
  <c r="B491" i="16"/>
  <c r="B491" i="17" s="1"/>
  <c r="A491" i="16"/>
  <c r="A491" i="17" s="1"/>
  <c r="J490" i="16"/>
  <c r="I490" i="16"/>
  <c r="H490" i="16"/>
  <c r="F490" i="16"/>
  <c r="E490" i="16"/>
  <c r="D490" i="16"/>
  <c r="C490" i="16"/>
  <c r="L490" i="16" s="1"/>
  <c r="B490" i="16"/>
  <c r="B490" i="17" s="1"/>
  <c r="A490" i="16"/>
  <c r="A490" i="17" s="1"/>
  <c r="J489" i="16"/>
  <c r="I489" i="16"/>
  <c r="H489" i="16"/>
  <c r="F489" i="16"/>
  <c r="E489" i="16"/>
  <c r="D489" i="16"/>
  <c r="C489" i="16"/>
  <c r="L489" i="16" s="1"/>
  <c r="B489" i="16"/>
  <c r="B489" i="17" s="1"/>
  <c r="A489" i="16"/>
  <c r="A489" i="17" s="1"/>
  <c r="J488" i="16"/>
  <c r="I488" i="16"/>
  <c r="H488" i="16"/>
  <c r="F488" i="16"/>
  <c r="E488" i="16"/>
  <c r="D488" i="16"/>
  <c r="C488" i="16"/>
  <c r="L488" i="16" s="1"/>
  <c r="B488" i="16"/>
  <c r="B488" i="17" s="1"/>
  <c r="A488" i="16"/>
  <c r="A488" i="17" s="1"/>
  <c r="J487" i="16"/>
  <c r="I487" i="16"/>
  <c r="H487" i="16"/>
  <c r="F487" i="16"/>
  <c r="E487" i="16"/>
  <c r="D487" i="16"/>
  <c r="C487" i="16"/>
  <c r="L487" i="16" s="1"/>
  <c r="B487" i="16"/>
  <c r="B487" i="17" s="1"/>
  <c r="A487" i="16"/>
  <c r="A487" i="17" s="1"/>
  <c r="J486" i="16"/>
  <c r="I486" i="16"/>
  <c r="H486" i="16"/>
  <c r="F486" i="16"/>
  <c r="E486" i="16"/>
  <c r="D486" i="16"/>
  <c r="C486" i="16"/>
  <c r="L486" i="16" s="1"/>
  <c r="B486" i="16"/>
  <c r="B486" i="17" s="1"/>
  <c r="A486" i="16"/>
  <c r="A486" i="17" s="1"/>
  <c r="J485" i="16"/>
  <c r="I485" i="16"/>
  <c r="H485" i="16"/>
  <c r="F485" i="16"/>
  <c r="E485" i="16"/>
  <c r="D485" i="16"/>
  <c r="C485" i="16"/>
  <c r="L485" i="16" s="1"/>
  <c r="B485" i="16"/>
  <c r="B485" i="17" s="1"/>
  <c r="A485" i="16"/>
  <c r="A485" i="17" s="1"/>
  <c r="J484" i="16"/>
  <c r="I484" i="16"/>
  <c r="H484" i="16"/>
  <c r="F484" i="16"/>
  <c r="E484" i="16"/>
  <c r="D484" i="16"/>
  <c r="C484" i="16"/>
  <c r="L484" i="16" s="1"/>
  <c r="B484" i="16"/>
  <c r="B484" i="17" s="1"/>
  <c r="A484" i="16"/>
  <c r="A484" i="17" s="1"/>
  <c r="J483" i="16"/>
  <c r="I483" i="16"/>
  <c r="H483" i="16"/>
  <c r="F483" i="16"/>
  <c r="E483" i="16"/>
  <c r="D483" i="16"/>
  <c r="C483" i="16"/>
  <c r="L483" i="16" s="1"/>
  <c r="B483" i="16"/>
  <c r="B483" i="17" s="1"/>
  <c r="A483" i="16"/>
  <c r="A483" i="17" s="1"/>
  <c r="J482" i="16"/>
  <c r="I482" i="16"/>
  <c r="H482" i="16"/>
  <c r="F482" i="16"/>
  <c r="E482" i="16"/>
  <c r="N482" i="16" s="1"/>
  <c r="D482" i="16"/>
  <c r="C482" i="16"/>
  <c r="L482" i="16" s="1"/>
  <c r="B482" i="16"/>
  <c r="B482" i="17" s="1"/>
  <c r="A482" i="16"/>
  <c r="A482" i="17" s="1"/>
  <c r="J481" i="16"/>
  <c r="I481" i="16"/>
  <c r="H481" i="16"/>
  <c r="F481" i="16"/>
  <c r="E481" i="16"/>
  <c r="D481" i="16"/>
  <c r="C481" i="16"/>
  <c r="L481" i="16" s="1"/>
  <c r="B481" i="16"/>
  <c r="B481" i="17" s="1"/>
  <c r="A481" i="16"/>
  <c r="A481" i="17" s="1"/>
  <c r="J480" i="16"/>
  <c r="I480" i="16"/>
  <c r="H480" i="16"/>
  <c r="F480" i="16"/>
  <c r="E480" i="16"/>
  <c r="D480" i="16"/>
  <c r="C480" i="16"/>
  <c r="L480" i="16" s="1"/>
  <c r="B480" i="16"/>
  <c r="B480" i="17" s="1"/>
  <c r="A480" i="16"/>
  <c r="A480" i="17" s="1"/>
  <c r="J479" i="16"/>
  <c r="I479" i="16"/>
  <c r="H479" i="16"/>
  <c r="F479" i="16"/>
  <c r="E479" i="16"/>
  <c r="D479" i="16"/>
  <c r="C479" i="16"/>
  <c r="L479" i="16" s="1"/>
  <c r="B479" i="16"/>
  <c r="B479" i="17" s="1"/>
  <c r="A479" i="16"/>
  <c r="A479" i="17" s="1"/>
  <c r="J478" i="16"/>
  <c r="I478" i="16"/>
  <c r="H478" i="16"/>
  <c r="F478" i="16"/>
  <c r="E478" i="16"/>
  <c r="D478" i="16"/>
  <c r="C478" i="16"/>
  <c r="L478" i="16" s="1"/>
  <c r="B478" i="16"/>
  <c r="B478" i="17" s="1"/>
  <c r="A478" i="16"/>
  <c r="A478" i="17" s="1"/>
  <c r="J477" i="16"/>
  <c r="I477" i="16"/>
  <c r="H477" i="16"/>
  <c r="F477" i="16"/>
  <c r="E477" i="16"/>
  <c r="D477" i="16"/>
  <c r="C477" i="16"/>
  <c r="L477" i="16" s="1"/>
  <c r="B477" i="16"/>
  <c r="B477" i="17" s="1"/>
  <c r="A477" i="16"/>
  <c r="A477" i="17" s="1"/>
  <c r="J476" i="16"/>
  <c r="I476" i="16"/>
  <c r="H476" i="16"/>
  <c r="F476" i="16"/>
  <c r="E476" i="16"/>
  <c r="D476" i="16"/>
  <c r="C476" i="16"/>
  <c r="L476" i="16" s="1"/>
  <c r="B476" i="16"/>
  <c r="B476" i="17" s="1"/>
  <c r="A476" i="16"/>
  <c r="A476" i="17" s="1"/>
  <c r="J475" i="16"/>
  <c r="I475" i="16"/>
  <c r="H475" i="16"/>
  <c r="F475" i="16"/>
  <c r="E475" i="16"/>
  <c r="D475" i="16"/>
  <c r="C475" i="16"/>
  <c r="L475" i="16" s="1"/>
  <c r="B475" i="16"/>
  <c r="B475" i="17" s="1"/>
  <c r="A475" i="16"/>
  <c r="A475" i="17" s="1"/>
  <c r="J474" i="16"/>
  <c r="I474" i="16"/>
  <c r="H474" i="16"/>
  <c r="F474" i="16"/>
  <c r="E474" i="16"/>
  <c r="D474" i="16"/>
  <c r="C474" i="16"/>
  <c r="L474" i="16" s="1"/>
  <c r="B474" i="16"/>
  <c r="B474" i="17" s="1"/>
  <c r="A474" i="16"/>
  <c r="A474" i="17" s="1"/>
  <c r="J473" i="16"/>
  <c r="I473" i="16"/>
  <c r="H473" i="16"/>
  <c r="F473" i="16"/>
  <c r="E473" i="16"/>
  <c r="D473" i="16"/>
  <c r="C473" i="16"/>
  <c r="L473" i="16" s="1"/>
  <c r="B473" i="16"/>
  <c r="B473" i="17" s="1"/>
  <c r="A473" i="16"/>
  <c r="A473" i="17" s="1"/>
  <c r="J472" i="16"/>
  <c r="I472" i="16"/>
  <c r="H472" i="16"/>
  <c r="F472" i="16"/>
  <c r="E472" i="16"/>
  <c r="D472" i="16"/>
  <c r="C472" i="16"/>
  <c r="L472" i="16" s="1"/>
  <c r="B472" i="16"/>
  <c r="B472" i="17" s="1"/>
  <c r="A472" i="16"/>
  <c r="A472" i="17" s="1"/>
  <c r="J471" i="16"/>
  <c r="I471" i="16"/>
  <c r="H471" i="16"/>
  <c r="F471" i="16"/>
  <c r="E471" i="16"/>
  <c r="D471" i="16"/>
  <c r="C471" i="16"/>
  <c r="L471" i="16" s="1"/>
  <c r="B471" i="16"/>
  <c r="B471" i="17" s="1"/>
  <c r="A471" i="16"/>
  <c r="A471" i="17" s="1"/>
  <c r="J470" i="16"/>
  <c r="I470" i="16"/>
  <c r="H470" i="16"/>
  <c r="F470" i="16"/>
  <c r="E470" i="16"/>
  <c r="D470" i="16"/>
  <c r="C470" i="16"/>
  <c r="L470" i="16" s="1"/>
  <c r="B470" i="16"/>
  <c r="B470" i="17" s="1"/>
  <c r="A470" i="16"/>
  <c r="A470" i="17" s="1"/>
  <c r="J469" i="16"/>
  <c r="I469" i="16"/>
  <c r="H469" i="16"/>
  <c r="F469" i="16"/>
  <c r="E469" i="16"/>
  <c r="D469" i="16"/>
  <c r="C469" i="16"/>
  <c r="L469" i="16" s="1"/>
  <c r="B469" i="16"/>
  <c r="B469" i="17" s="1"/>
  <c r="A469" i="16"/>
  <c r="A469" i="17" s="1"/>
  <c r="J468" i="16"/>
  <c r="I468" i="16"/>
  <c r="H468" i="16"/>
  <c r="F468" i="16"/>
  <c r="E468" i="16"/>
  <c r="D468" i="16"/>
  <c r="C468" i="16"/>
  <c r="L468" i="16" s="1"/>
  <c r="B468" i="16"/>
  <c r="B468" i="17" s="1"/>
  <c r="A468" i="16"/>
  <c r="A468" i="17" s="1"/>
  <c r="J467" i="16"/>
  <c r="I467" i="16"/>
  <c r="H467" i="16"/>
  <c r="F467" i="16"/>
  <c r="E467" i="16"/>
  <c r="D467" i="16"/>
  <c r="C467" i="16"/>
  <c r="L467" i="16" s="1"/>
  <c r="B467" i="16"/>
  <c r="B467" i="17" s="1"/>
  <c r="A467" i="16"/>
  <c r="A467" i="17" s="1"/>
  <c r="J466" i="16"/>
  <c r="I466" i="16"/>
  <c r="H466" i="16"/>
  <c r="F466" i="16"/>
  <c r="E466" i="16"/>
  <c r="D466" i="16"/>
  <c r="C466" i="16"/>
  <c r="L466" i="16" s="1"/>
  <c r="B466" i="16"/>
  <c r="B466" i="17" s="1"/>
  <c r="A466" i="16"/>
  <c r="A466" i="17" s="1"/>
  <c r="J465" i="16"/>
  <c r="I465" i="16"/>
  <c r="H465" i="16"/>
  <c r="F465" i="16"/>
  <c r="E465" i="16"/>
  <c r="D465" i="16"/>
  <c r="C465" i="16"/>
  <c r="L465" i="16" s="1"/>
  <c r="B465" i="16"/>
  <c r="B465" i="17" s="1"/>
  <c r="A465" i="16"/>
  <c r="A465" i="17" s="1"/>
  <c r="J464" i="16"/>
  <c r="I464" i="16"/>
  <c r="H464" i="16"/>
  <c r="F464" i="16"/>
  <c r="E464" i="16"/>
  <c r="D464" i="16"/>
  <c r="C464" i="16"/>
  <c r="L464" i="16" s="1"/>
  <c r="B464" i="16"/>
  <c r="B464" i="17" s="1"/>
  <c r="A464" i="16"/>
  <c r="A464" i="17" s="1"/>
  <c r="J463" i="16"/>
  <c r="I463" i="16"/>
  <c r="H463" i="16"/>
  <c r="F463" i="16"/>
  <c r="E463" i="16"/>
  <c r="D463" i="16"/>
  <c r="C463" i="16"/>
  <c r="L463" i="16" s="1"/>
  <c r="B463" i="16"/>
  <c r="B463" i="17" s="1"/>
  <c r="A463" i="16"/>
  <c r="A463" i="17" s="1"/>
  <c r="J462" i="16"/>
  <c r="I462" i="16"/>
  <c r="H462" i="16"/>
  <c r="F462" i="16"/>
  <c r="E462" i="16"/>
  <c r="D462" i="16"/>
  <c r="C462" i="16"/>
  <c r="L462" i="16" s="1"/>
  <c r="B462" i="16"/>
  <c r="B462" i="17" s="1"/>
  <c r="A462" i="16"/>
  <c r="A462" i="17" s="1"/>
  <c r="J461" i="16"/>
  <c r="I461" i="16"/>
  <c r="H461" i="16"/>
  <c r="F461" i="16"/>
  <c r="E461" i="16"/>
  <c r="D461" i="16"/>
  <c r="C461" i="16"/>
  <c r="L461" i="16" s="1"/>
  <c r="B461" i="16"/>
  <c r="B461" i="17" s="1"/>
  <c r="A461" i="16"/>
  <c r="A461" i="17" s="1"/>
  <c r="J460" i="16"/>
  <c r="I460" i="16"/>
  <c r="H460" i="16"/>
  <c r="F460" i="16"/>
  <c r="E460" i="16"/>
  <c r="D460" i="16"/>
  <c r="C460" i="16"/>
  <c r="L460" i="16" s="1"/>
  <c r="B460" i="16"/>
  <c r="B460" i="17" s="1"/>
  <c r="A460" i="16"/>
  <c r="A460" i="17" s="1"/>
  <c r="J459" i="16"/>
  <c r="I459" i="16"/>
  <c r="H459" i="16"/>
  <c r="F459" i="16"/>
  <c r="E459" i="16"/>
  <c r="D459" i="16"/>
  <c r="C459" i="16"/>
  <c r="L459" i="16" s="1"/>
  <c r="B459" i="16"/>
  <c r="B459" i="17" s="1"/>
  <c r="A459" i="16"/>
  <c r="A459" i="17" s="1"/>
  <c r="J458" i="16"/>
  <c r="I458" i="16"/>
  <c r="H458" i="16"/>
  <c r="F458" i="16"/>
  <c r="E458" i="16"/>
  <c r="D458" i="16"/>
  <c r="C458" i="16"/>
  <c r="L458" i="16" s="1"/>
  <c r="B458" i="16"/>
  <c r="B458" i="17" s="1"/>
  <c r="A458" i="16"/>
  <c r="A458" i="17" s="1"/>
  <c r="J457" i="16"/>
  <c r="I457" i="16"/>
  <c r="H457" i="16"/>
  <c r="F457" i="16"/>
  <c r="E457" i="16"/>
  <c r="D457" i="16"/>
  <c r="C457" i="16"/>
  <c r="L457" i="16" s="1"/>
  <c r="B457" i="16"/>
  <c r="B457" i="17" s="1"/>
  <c r="A457" i="16"/>
  <c r="A457" i="17" s="1"/>
  <c r="J456" i="16"/>
  <c r="I456" i="16"/>
  <c r="H456" i="16"/>
  <c r="F456" i="16"/>
  <c r="E456" i="16"/>
  <c r="D456" i="16"/>
  <c r="C456" i="16"/>
  <c r="L456" i="16" s="1"/>
  <c r="B456" i="16"/>
  <c r="B456" i="17" s="1"/>
  <c r="A456" i="16"/>
  <c r="A456" i="17" s="1"/>
  <c r="J455" i="16"/>
  <c r="I455" i="16"/>
  <c r="H455" i="16"/>
  <c r="F455" i="16"/>
  <c r="E455" i="16"/>
  <c r="D455" i="16"/>
  <c r="C455" i="16"/>
  <c r="L455" i="16" s="1"/>
  <c r="B455" i="16"/>
  <c r="B455" i="17" s="1"/>
  <c r="A455" i="16"/>
  <c r="A455" i="17" s="1"/>
  <c r="J454" i="16"/>
  <c r="I454" i="16"/>
  <c r="H454" i="16"/>
  <c r="F454" i="16"/>
  <c r="E454" i="16"/>
  <c r="D454" i="16"/>
  <c r="C454" i="16"/>
  <c r="L454" i="16" s="1"/>
  <c r="B454" i="16"/>
  <c r="B454" i="17" s="1"/>
  <c r="A454" i="16"/>
  <c r="A454" i="17" s="1"/>
  <c r="J453" i="16"/>
  <c r="I453" i="16"/>
  <c r="H453" i="16"/>
  <c r="F453" i="16"/>
  <c r="E453" i="16"/>
  <c r="D453" i="16"/>
  <c r="C453" i="16"/>
  <c r="L453" i="16" s="1"/>
  <c r="B453" i="16"/>
  <c r="B453" i="17" s="1"/>
  <c r="A453" i="16"/>
  <c r="A453" i="17" s="1"/>
  <c r="J452" i="16"/>
  <c r="I452" i="16"/>
  <c r="H452" i="16"/>
  <c r="F452" i="16"/>
  <c r="E452" i="16"/>
  <c r="D452" i="16"/>
  <c r="C452" i="16"/>
  <c r="L452" i="16" s="1"/>
  <c r="B452" i="16"/>
  <c r="B452" i="17" s="1"/>
  <c r="A452" i="16"/>
  <c r="A452" i="17" s="1"/>
  <c r="J451" i="16"/>
  <c r="I451" i="16"/>
  <c r="H451" i="16"/>
  <c r="F451" i="16"/>
  <c r="E451" i="16"/>
  <c r="D451" i="16"/>
  <c r="C451" i="16"/>
  <c r="L451" i="16" s="1"/>
  <c r="B451" i="16"/>
  <c r="B451" i="17" s="1"/>
  <c r="A451" i="16"/>
  <c r="A451" i="17" s="1"/>
  <c r="J450" i="16"/>
  <c r="I450" i="16"/>
  <c r="H450" i="16"/>
  <c r="F450" i="16"/>
  <c r="E450" i="16"/>
  <c r="D450" i="16"/>
  <c r="C450" i="16"/>
  <c r="L450" i="16" s="1"/>
  <c r="B450" i="16"/>
  <c r="B450" i="17" s="1"/>
  <c r="A450" i="16"/>
  <c r="A450" i="17" s="1"/>
  <c r="J449" i="16"/>
  <c r="I449" i="16"/>
  <c r="H449" i="16"/>
  <c r="F449" i="16"/>
  <c r="E449" i="16"/>
  <c r="D449" i="16"/>
  <c r="C449" i="16"/>
  <c r="L449" i="16" s="1"/>
  <c r="B449" i="16"/>
  <c r="B449" i="17" s="1"/>
  <c r="A449" i="16"/>
  <c r="A449" i="17" s="1"/>
  <c r="J448" i="16"/>
  <c r="I448" i="16"/>
  <c r="H448" i="16"/>
  <c r="F448" i="16"/>
  <c r="E448" i="16"/>
  <c r="D448" i="16"/>
  <c r="C448" i="16"/>
  <c r="L448" i="16" s="1"/>
  <c r="B448" i="16"/>
  <c r="B448" i="17" s="1"/>
  <c r="A448" i="16"/>
  <c r="A448" i="17" s="1"/>
  <c r="J447" i="16"/>
  <c r="I447" i="16"/>
  <c r="H447" i="16"/>
  <c r="F447" i="16"/>
  <c r="E447" i="16"/>
  <c r="D447" i="16"/>
  <c r="C447" i="16"/>
  <c r="L447" i="16" s="1"/>
  <c r="B447" i="16"/>
  <c r="B447" i="17" s="1"/>
  <c r="A447" i="16"/>
  <c r="A447" i="17" s="1"/>
  <c r="J446" i="16"/>
  <c r="I446" i="16"/>
  <c r="H446" i="16"/>
  <c r="F446" i="16"/>
  <c r="E446" i="16"/>
  <c r="D446" i="16"/>
  <c r="C446" i="16"/>
  <c r="L446" i="16" s="1"/>
  <c r="B446" i="16"/>
  <c r="B446" i="17" s="1"/>
  <c r="A446" i="16"/>
  <c r="A446" i="17" s="1"/>
  <c r="J445" i="16"/>
  <c r="I445" i="16"/>
  <c r="H445" i="16"/>
  <c r="F445" i="16"/>
  <c r="E445" i="16"/>
  <c r="D445" i="16"/>
  <c r="C445" i="16"/>
  <c r="L445" i="16" s="1"/>
  <c r="B445" i="16"/>
  <c r="B445" i="17" s="1"/>
  <c r="A445" i="16"/>
  <c r="A445" i="17" s="1"/>
  <c r="J444" i="16"/>
  <c r="I444" i="16"/>
  <c r="H444" i="16"/>
  <c r="F444" i="16"/>
  <c r="E444" i="16"/>
  <c r="D444" i="16"/>
  <c r="C444" i="16"/>
  <c r="L444" i="16" s="1"/>
  <c r="B444" i="16"/>
  <c r="B444" i="17" s="1"/>
  <c r="A444" i="16"/>
  <c r="A444" i="17" s="1"/>
  <c r="J443" i="16"/>
  <c r="I443" i="16"/>
  <c r="H443" i="16"/>
  <c r="F443" i="16"/>
  <c r="E443" i="16"/>
  <c r="D443" i="16"/>
  <c r="C443" i="16"/>
  <c r="L443" i="16" s="1"/>
  <c r="B443" i="16"/>
  <c r="B443" i="17" s="1"/>
  <c r="A443" i="16"/>
  <c r="A443" i="17" s="1"/>
  <c r="J442" i="16"/>
  <c r="I442" i="16"/>
  <c r="H442" i="16"/>
  <c r="F442" i="16"/>
  <c r="E442" i="16"/>
  <c r="D442" i="16"/>
  <c r="C442" i="16"/>
  <c r="L442" i="16" s="1"/>
  <c r="B442" i="16"/>
  <c r="B442" i="17" s="1"/>
  <c r="A442" i="16"/>
  <c r="A442" i="17" s="1"/>
  <c r="J441" i="16"/>
  <c r="I441" i="16"/>
  <c r="H441" i="16"/>
  <c r="F441" i="16"/>
  <c r="E441" i="16"/>
  <c r="D441" i="16"/>
  <c r="C441" i="16"/>
  <c r="L441" i="16" s="1"/>
  <c r="B441" i="16"/>
  <c r="B441" i="17" s="1"/>
  <c r="A441" i="16"/>
  <c r="A441" i="17" s="1"/>
  <c r="J440" i="16"/>
  <c r="I440" i="16"/>
  <c r="H440" i="16"/>
  <c r="F440" i="16"/>
  <c r="E440" i="16"/>
  <c r="D440" i="16"/>
  <c r="C440" i="16"/>
  <c r="L440" i="16" s="1"/>
  <c r="B440" i="16"/>
  <c r="B440" i="17" s="1"/>
  <c r="A440" i="16"/>
  <c r="A440" i="17" s="1"/>
  <c r="J439" i="16"/>
  <c r="I439" i="16"/>
  <c r="H439" i="16"/>
  <c r="F439" i="16"/>
  <c r="E439" i="16"/>
  <c r="D439" i="16"/>
  <c r="C439" i="16"/>
  <c r="L439" i="16" s="1"/>
  <c r="B439" i="16"/>
  <c r="B439" i="17" s="1"/>
  <c r="A439" i="16"/>
  <c r="A439" i="17" s="1"/>
  <c r="J438" i="16"/>
  <c r="I438" i="16"/>
  <c r="H438" i="16"/>
  <c r="F438" i="16"/>
  <c r="E438" i="16"/>
  <c r="D438" i="16"/>
  <c r="C438" i="16"/>
  <c r="L438" i="16" s="1"/>
  <c r="B438" i="16"/>
  <c r="B438" i="17" s="1"/>
  <c r="A438" i="16"/>
  <c r="A438" i="17" s="1"/>
  <c r="J437" i="16"/>
  <c r="I437" i="16"/>
  <c r="H437" i="16"/>
  <c r="F437" i="16"/>
  <c r="E437" i="16"/>
  <c r="D437" i="16"/>
  <c r="C437" i="16"/>
  <c r="L437" i="16" s="1"/>
  <c r="B437" i="16"/>
  <c r="B437" i="17" s="1"/>
  <c r="A437" i="16"/>
  <c r="A437" i="17" s="1"/>
  <c r="J436" i="16"/>
  <c r="I436" i="16"/>
  <c r="H436" i="16"/>
  <c r="F436" i="16"/>
  <c r="E436" i="16"/>
  <c r="D436" i="16"/>
  <c r="C436" i="16"/>
  <c r="L436" i="16" s="1"/>
  <c r="B436" i="16"/>
  <c r="B436" i="17" s="1"/>
  <c r="A436" i="16"/>
  <c r="A436" i="17" s="1"/>
  <c r="J435" i="16"/>
  <c r="I435" i="16"/>
  <c r="H435" i="16"/>
  <c r="F435" i="16"/>
  <c r="E435" i="16"/>
  <c r="D435" i="16"/>
  <c r="C435" i="16"/>
  <c r="L435" i="16" s="1"/>
  <c r="B435" i="16"/>
  <c r="B435" i="17" s="1"/>
  <c r="A435" i="16"/>
  <c r="A435" i="17" s="1"/>
  <c r="J434" i="16"/>
  <c r="I434" i="16"/>
  <c r="H434" i="16"/>
  <c r="F434" i="16"/>
  <c r="E434" i="16"/>
  <c r="D434" i="16"/>
  <c r="C434" i="16"/>
  <c r="L434" i="16" s="1"/>
  <c r="B434" i="16"/>
  <c r="B434" i="17" s="1"/>
  <c r="A434" i="16"/>
  <c r="A434" i="17" s="1"/>
  <c r="J433" i="16"/>
  <c r="I433" i="16"/>
  <c r="H433" i="16"/>
  <c r="F433" i="16"/>
  <c r="E433" i="16"/>
  <c r="D433" i="16"/>
  <c r="C433" i="16"/>
  <c r="L433" i="16" s="1"/>
  <c r="Q433" i="16" s="1"/>
  <c r="C433" i="17" s="1"/>
  <c r="B433" i="16"/>
  <c r="B433" i="17" s="1"/>
  <c r="A433" i="16"/>
  <c r="A433" i="17" s="1"/>
  <c r="J432" i="16"/>
  <c r="I432" i="16"/>
  <c r="H432" i="16"/>
  <c r="F432" i="16"/>
  <c r="E432" i="16"/>
  <c r="D432" i="16"/>
  <c r="C432" i="16"/>
  <c r="L432" i="16" s="1"/>
  <c r="B432" i="16"/>
  <c r="B432" i="17" s="1"/>
  <c r="A432" i="16"/>
  <c r="A432" i="17" s="1"/>
  <c r="J431" i="16"/>
  <c r="I431" i="16"/>
  <c r="H431" i="16"/>
  <c r="F431" i="16"/>
  <c r="E431" i="16"/>
  <c r="D431" i="16"/>
  <c r="C431" i="16"/>
  <c r="L431" i="16" s="1"/>
  <c r="B431" i="16"/>
  <c r="B431" i="17" s="1"/>
  <c r="A431" i="16"/>
  <c r="A431" i="17" s="1"/>
  <c r="J430" i="16"/>
  <c r="I430" i="16"/>
  <c r="H430" i="16"/>
  <c r="F430" i="16"/>
  <c r="E430" i="16"/>
  <c r="D430" i="16"/>
  <c r="C430" i="16"/>
  <c r="L430" i="16" s="1"/>
  <c r="B430" i="16"/>
  <c r="B430" i="17" s="1"/>
  <c r="A430" i="16"/>
  <c r="A430" i="17" s="1"/>
  <c r="J429" i="16"/>
  <c r="I429" i="16"/>
  <c r="H429" i="16"/>
  <c r="F429" i="16"/>
  <c r="E429" i="16"/>
  <c r="D429" i="16"/>
  <c r="C429" i="16"/>
  <c r="L429" i="16" s="1"/>
  <c r="B429" i="16"/>
  <c r="B429" i="17" s="1"/>
  <c r="A429" i="16"/>
  <c r="A429" i="17" s="1"/>
  <c r="J428" i="16"/>
  <c r="I428" i="16"/>
  <c r="H428" i="16"/>
  <c r="F428" i="16"/>
  <c r="E428" i="16"/>
  <c r="D428" i="16"/>
  <c r="C428" i="16"/>
  <c r="L428" i="16" s="1"/>
  <c r="B428" i="16"/>
  <c r="B428" i="17" s="1"/>
  <c r="A428" i="16"/>
  <c r="A428" i="17" s="1"/>
  <c r="J427" i="16"/>
  <c r="I427" i="16"/>
  <c r="H427" i="16"/>
  <c r="F427" i="16"/>
  <c r="E427" i="16"/>
  <c r="D427" i="16"/>
  <c r="C427" i="16"/>
  <c r="L427" i="16" s="1"/>
  <c r="B427" i="16"/>
  <c r="B427" i="17" s="1"/>
  <c r="A427" i="16"/>
  <c r="A427" i="17" s="1"/>
  <c r="J426" i="16"/>
  <c r="I426" i="16"/>
  <c r="H426" i="16"/>
  <c r="F426" i="16"/>
  <c r="E426" i="16"/>
  <c r="D426" i="16"/>
  <c r="C426" i="16"/>
  <c r="L426" i="16" s="1"/>
  <c r="B426" i="16"/>
  <c r="B426" i="17" s="1"/>
  <c r="A426" i="16"/>
  <c r="A426" i="17" s="1"/>
  <c r="J425" i="16"/>
  <c r="I425" i="16"/>
  <c r="H425" i="16"/>
  <c r="F425" i="16"/>
  <c r="E425" i="16"/>
  <c r="D425" i="16"/>
  <c r="C425" i="16"/>
  <c r="L425" i="16" s="1"/>
  <c r="B425" i="16"/>
  <c r="B425" i="17" s="1"/>
  <c r="A425" i="16"/>
  <c r="A425" i="17" s="1"/>
  <c r="J424" i="16"/>
  <c r="I424" i="16"/>
  <c r="H424" i="16"/>
  <c r="F424" i="16"/>
  <c r="E424" i="16"/>
  <c r="D424" i="16"/>
  <c r="C424" i="16"/>
  <c r="L424" i="16" s="1"/>
  <c r="B424" i="16"/>
  <c r="B424" i="17" s="1"/>
  <c r="A424" i="16"/>
  <c r="A424" i="17" s="1"/>
  <c r="J423" i="16"/>
  <c r="I423" i="16"/>
  <c r="H423" i="16"/>
  <c r="F423" i="16"/>
  <c r="E423" i="16"/>
  <c r="D423" i="16"/>
  <c r="C423" i="16"/>
  <c r="L423" i="16" s="1"/>
  <c r="B423" i="16"/>
  <c r="B423" i="17" s="1"/>
  <c r="A423" i="16"/>
  <c r="A423" i="17" s="1"/>
  <c r="J422" i="16"/>
  <c r="I422" i="16"/>
  <c r="H422" i="16"/>
  <c r="F422" i="16"/>
  <c r="E422" i="16"/>
  <c r="D422" i="16"/>
  <c r="C422" i="16"/>
  <c r="L422" i="16" s="1"/>
  <c r="B422" i="16"/>
  <c r="B422" i="17" s="1"/>
  <c r="A422" i="16"/>
  <c r="A422" i="17" s="1"/>
  <c r="J421" i="16"/>
  <c r="I421" i="16"/>
  <c r="H421" i="16"/>
  <c r="F421" i="16"/>
  <c r="E421" i="16"/>
  <c r="D421" i="16"/>
  <c r="C421" i="16"/>
  <c r="L421" i="16" s="1"/>
  <c r="B421" i="16"/>
  <c r="B421" i="17" s="1"/>
  <c r="A421" i="16"/>
  <c r="A421" i="17" s="1"/>
  <c r="J420" i="16"/>
  <c r="I420" i="16"/>
  <c r="H420" i="16"/>
  <c r="F420" i="16"/>
  <c r="E420" i="16"/>
  <c r="D420" i="16"/>
  <c r="C420" i="16"/>
  <c r="L420" i="16" s="1"/>
  <c r="B420" i="16"/>
  <c r="B420" i="17" s="1"/>
  <c r="A420" i="16"/>
  <c r="A420" i="17" s="1"/>
  <c r="J419" i="16"/>
  <c r="I419" i="16"/>
  <c r="H419" i="16"/>
  <c r="F419" i="16"/>
  <c r="E419" i="16"/>
  <c r="D419" i="16"/>
  <c r="C419" i="16"/>
  <c r="L419" i="16" s="1"/>
  <c r="B419" i="16"/>
  <c r="B419" i="17" s="1"/>
  <c r="A419" i="16"/>
  <c r="A419" i="17" s="1"/>
  <c r="J418" i="16"/>
  <c r="I418" i="16"/>
  <c r="H418" i="16"/>
  <c r="F418" i="16"/>
  <c r="E418" i="16"/>
  <c r="D418" i="16"/>
  <c r="C418" i="16"/>
  <c r="L418" i="16" s="1"/>
  <c r="B418" i="16"/>
  <c r="B418" i="17" s="1"/>
  <c r="A418" i="16"/>
  <c r="A418" i="17" s="1"/>
  <c r="J417" i="16"/>
  <c r="I417" i="16"/>
  <c r="H417" i="16"/>
  <c r="F417" i="16"/>
  <c r="E417" i="16"/>
  <c r="D417" i="16"/>
  <c r="C417" i="16"/>
  <c r="L417" i="16" s="1"/>
  <c r="B417" i="16"/>
  <c r="B417" i="17" s="1"/>
  <c r="A417" i="16"/>
  <c r="A417" i="17" s="1"/>
  <c r="J416" i="16"/>
  <c r="I416" i="16"/>
  <c r="H416" i="16"/>
  <c r="F416" i="16"/>
  <c r="E416" i="16"/>
  <c r="D416" i="16"/>
  <c r="C416" i="16"/>
  <c r="L416" i="16" s="1"/>
  <c r="B416" i="16"/>
  <c r="B416" i="17" s="1"/>
  <c r="A416" i="16"/>
  <c r="A416" i="17" s="1"/>
  <c r="J415" i="16"/>
  <c r="I415" i="16"/>
  <c r="H415" i="16"/>
  <c r="F415" i="16"/>
  <c r="E415" i="16"/>
  <c r="D415" i="16"/>
  <c r="C415" i="16"/>
  <c r="L415" i="16" s="1"/>
  <c r="B415" i="16"/>
  <c r="B415" i="17" s="1"/>
  <c r="A415" i="16"/>
  <c r="A415" i="17" s="1"/>
  <c r="J414" i="16"/>
  <c r="I414" i="16"/>
  <c r="H414" i="16"/>
  <c r="F414" i="16"/>
  <c r="E414" i="16"/>
  <c r="D414" i="16"/>
  <c r="C414" i="16"/>
  <c r="L414" i="16" s="1"/>
  <c r="Q415" i="16" s="1"/>
  <c r="C415" i="17" s="1"/>
  <c r="B414" i="16"/>
  <c r="B414" i="17" s="1"/>
  <c r="A414" i="16"/>
  <c r="A414" i="17" s="1"/>
  <c r="J413" i="16"/>
  <c r="I413" i="16"/>
  <c r="H413" i="16"/>
  <c r="F413" i="16"/>
  <c r="E413" i="16"/>
  <c r="D413" i="16"/>
  <c r="C413" i="16"/>
  <c r="L413" i="16" s="1"/>
  <c r="B413" i="16"/>
  <c r="B413" i="17" s="1"/>
  <c r="A413" i="16"/>
  <c r="A413" i="17" s="1"/>
  <c r="J412" i="16"/>
  <c r="I412" i="16"/>
  <c r="H412" i="16"/>
  <c r="F412" i="16"/>
  <c r="E412" i="16"/>
  <c r="D412" i="16"/>
  <c r="C412" i="16"/>
  <c r="L412" i="16" s="1"/>
  <c r="B412" i="16"/>
  <c r="B412" i="17" s="1"/>
  <c r="A412" i="16"/>
  <c r="A412" i="17" s="1"/>
  <c r="J411" i="16"/>
  <c r="I411" i="16"/>
  <c r="H411" i="16"/>
  <c r="F411" i="16"/>
  <c r="E411" i="16"/>
  <c r="D411" i="16"/>
  <c r="C411" i="16"/>
  <c r="L411" i="16" s="1"/>
  <c r="B411" i="16"/>
  <c r="B411" i="17" s="1"/>
  <c r="A411" i="16"/>
  <c r="A411" i="17" s="1"/>
  <c r="J410" i="16"/>
  <c r="I410" i="16"/>
  <c r="H410" i="16"/>
  <c r="F410" i="16"/>
  <c r="E410" i="16"/>
  <c r="D410" i="16"/>
  <c r="C410" i="16"/>
  <c r="L410" i="16" s="1"/>
  <c r="B410" i="16"/>
  <c r="B410" i="17" s="1"/>
  <c r="A410" i="16"/>
  <c r="A410" i="17" s="1"/>
  <c r="J409" i="16"/>
  <c r="I409" i="16"/>
  <c r="H409" i="16"/>
  <c r="F409" i="16"/>
  <c r="E409" i="16"/>
  <c r="D409" i="16"/>
  <c r="C409" i="16"/>
  <c r="L409" i="16" s="1"/>
  <c r="B409" i="16"/>
  <c r="B409" i="17" s="1"/>
  <c r="A409" i="16"/>
  <c r="A409" i="17" s="1"/>
  <c r="J408" i="16"/>
  <c r="I408" i="16"/>
  <c r="H408" i="16"/>
  <c r="F408" i="16"/>
  <c r="E408" i="16"/>
  <c r="D408" i="16"/>
  <c r="C408" i="16"/>
  <c r="L408" i="16" s="1"/>
  <c r="B408" i="16"/>
  <c r="B408" i="17" s="1"/>
  <c r="A408" i="16"/>
  <c r="A408" i="17" s="1"/>
  <c r="J407" i="16"/>
  <c r="I407" i="16"/>
  <c r="H407" i="16"/>
  <c r="F407" i="16"/>
  <c r="E407" i="16"/>
  <c r="D407" i="16"/>
  <c r="C407" i="16"/>
  <c r="L407" i="16" s="1"/>
  <c r="B407" i="16"/>
  <c r="B407" i="17" s="1"/>
  <c r="A407" i="16"/>
  <c r="A407" i="17" s="1"/>
  <c r="J406" i="16"/>
  <c r="I406" i="16"/>
  <c r="H406" i="16"/>
  <c r="F406" i="16"/>
  <c r="E406" i="16"/>
  <c r="D406" i="16"/>
  <c r="C406" i="16"/>
  <c r="L406" i="16" s="1"/>
  <c r="B406" i="16"/>
  <c r="B406" i="17" s="1"/>
  <c r="A406" i="16"/>
  <c r="A406" i="17" s="1"/>
  <c r="J405" i="16"/>
  <c r="I405" i="16"/>
  <c r="H405" i="16"/>
  <c r="F405" i="16"/>
  <c r="E405" i="16"/>
  <c r="D405" i="16"/>
  <c r="C405" i="16"/>
  <c r="L405" i="16" s="1"/>
  <c r="B405" i="16"/>
  <c r="B405" i="17" s="1"/>
  <c r="A405" i="16"/>
  <c r="A405" i="17" s="1"/>
  <c r="J404" i="16"/>
  <c r="I404" i="16"/>
  <c r="H404" i="16"/>
  <c r="F404" i="16"/>
  <c r="E404" i="16"/>
  <c r="D404" i="16"/>
  <c r="C404" i="16"/>
  <c r="L404" i="16" s="1"/>
  <c r="B404" i="16"/>
  <c r="B404" i="17" s="1"/>
  <c r="A404" i="16"/>
  <c r="A404" i="17" s="1"/>
  <c r="J403" i="16"/>
  <c r="I403" i="16"/>
  <c r="H403" i="16"/>
  <c r="F403" i="16"/>
  <c r="E403" i="16"/>
  <c r="D403" i="16"/>
  <c r="C403" i="16"/>
  <c r="L403" i="16" s="1"/>
  <c r="B403" i="16"/>
  <c r="B403" i="17" s="1"/>
  <c r="A403" i="16"/>
  <c r="A403" i="17" s="1"/>
  <c r="J402" i="16"/>
  <c r="I402" i="16"/>
  <c r="H402" i="16"/>
  <c r="F402" i="16"/>
  <c r="E402" i="16"/>
  <c r="D402" i="16"/>
  <c r="C402" i="16"/>
  <c r="L402" i="16" s="1"/>
  <c r="B402" i="16"/>
  <c r="B402" i="17" s="1"/>
  <c r="A402" i="16"/>
  <c r="A402" i="17" s="1"/>
  <c r="J401" i="16"/>
  <c r="I401" i="16"/>
  <c r="H401" i="16"/>
  <c r="F401" i="16"/>
  <c r="E401" i="16"/>
  <c r="D401" i="16"/>
  <c r="C401" i="16"/>
  <c r="L401" i="16" s="1"/>
  <c r="B401" i="16"/>
  <c r="B401" i="17" s="1"/>
  <c r="A401" i="16"/>
  <c r="A401" i="17" s="1"/>
  <c r="J400" i="16"/>
  <c r="I400" i="16"/>
  <c r="H400" i="16"/>
  <c r="F400" i="16"/>
  <c r="E400" i="16"/>
  <c r="D400" i="16"/>
  <c r="C400" i="16"/>
  <c r="L400" i="16" s="1"/>
  <c r="B400" i="16"/>
  <c r="B400" i="17" s="1"/>
  <c r="A400" i="16"/>
  <c r="A400" i="17" s="1"/>
  <c r="J399" i="16"/>
  <c r="I399" i="16"/>
  <c r="H399" i="16"/>
  <c r="F399" i="16"/>
  <c r="E399" i="16"/>
  <c r="D399" i="16"/>
  <c r="C399" i="16"/>
  <c r="L399" i="16" s="1"/>
  <c r="B399" i="16"/>
  <c r="B399" i="17" s="1"/>
  <c r="A399" i="16"/>
  <c r="A399" i="17" s="1"/>
  <c r="J398" i="16"/>
  <c r="I398" i="16"/>
  <c r="H398" i="16"/>
  <c r="F398" i="16"/>
  <c r="E398" i="16"/>
  <c r="D398" i="16"/>
  <c r="C398" i="16"/>
  <c r="L398" i="16" s="1"/>
  <c r="B398" i="16"/>
  <c r="B398" i="17" s="1"/>
  <c r="A398" i="16"/>
  <c r="A398" i="17" s="1"/>
  <c r="J397" i="16"/>
  <c r="I397" i="16"/>
  <c r="H397" i="16"/>
  <c r="F397" i="16"/>
  <c r="E397" i="16"/>
  <c r="D397" i="16"/>
  <c r="C397" i="16"/>
  <c r="L397" i="16" s="1"/>
  <c r="B397" i="16"/>
  <c r="B397" i="17" s="1"/>
  <c r="A397" i="16"/>
  <c r="A397" i="17" s="1"/>
  <c r="J396" i="16"/>
  <c r="I396" i="16"/>
  <c r="H396" i="16"/>
  <c r="F396" i="16"/>
  <c r="E396" i="16"/>
  <c r="D396" i="16"/>
  <c r="C396" i="16"/>
  <c r="L396" i="16" s="1"/>
  <c r="B396" i="16"/>
  <c r="B396" i="17" s="1"/>
  <c r="A396" i="16"/>
  <c r="A396" i="17" s="1"/>
  <c r="J395" i="16"/>
  <c r="I395" i="16"/>
  <c r="H395" i="16"/>
  <c r="F395" i="16"/>
  <c r="E395" i="16"/>
  <c r="D395" i="16"/>
  <c r="C395" i="16"/>
  <c r="L395" i="16" s="1"/>
  <c r="B395" i="16"/>
  <c r="B395" i="17" s="1"/>
  <c r="A395" i="16"/>
  <c r="A395" i="17" s="1"/>
  <c r="J394" i="16"/>
  <c r="I394" i="16"/>
  <c r="H394" i="16"/>
  <c r="F394" i="16"/>
  <c r="E394" i="16"/>
  <c r="D394" i="16"/>
  <c r="C394" i="16"/>
  <c r="L394" i="16" s="1"/>
  <c r="B394" i="16"/>
  <c r="B394" i="17" s="1"/>
  <c r="A394" i="16"/>
  <c r="A394" i="17" s="1"/>
  <c r="J393" i="16"/>
  <c r="I393" i="16"/>
  <c r="H393" i="16"/>
  <c r="F393" i="16"/>
  <c r="E393" i="16"/>
  <c r="D393" i="16"/>
  <c r="C393" i="16"/>
  <c r="L393" i="16" s="1"/>
  <c r="B393" i="16"/>
  <c r="B393" i="17" s="1"/>
  <c r="A393" i="16"/>
  <c r="A393" i="17" s="1"/>
  <c r="J392" i="16"/>
  <c r="I392" i="16"/>
  <c r="H392" i="16"/>
  <c r="F392" i="16"/>
  <c r="E392" i="16"/>
  <c r="D392" i="16"/>
  <c r="C392" i="16"/>
  <c r="L392" i="16" s="1"/>
  <c r="B392" i="16"/>
  <c r="B392" i="17" s="1"/>
  <c r="A392" i="16"/>
  <c r="A392" i="17" s="1"/>
  <c r="J391" i="16"/>
  <c r="I391" i="16"/>
  <c r="H391" i="16"/>
  <c r="F391" i="16"/>
  <c r="E391" i="16"/>
  <c r="D391" i="16"/>
  <c r="C391" i="16"/>
  <c r="L391" i="16" s="1"/>
  <c r="B391" i="16"/>
  <c r="B391" i="17" s="1"/>
  <c r="A391" i="16"/>
  <c r="A391" i="17" s="1"/>
  <c r="J390" i="16"/>
  <c r="I390" i="16"/>
  <c r="H390" i="16"/>
  <c r="F390" i="16"/>
  <c r="E390" i="16"/>
  <c r="D390" i="16"/>
  <c r="C390" i="16"/>
  <c r="L390" i="16" s="1"/>
  <c r="B390" i="16"/>
  <c r="B390" i="17" s="1"/>
  <c r="A390" i="16"/>
  <c r="A390" i="17" s="1"/>
  <c r="J389" i="16"/>
  <c r="I389" i="16"/>
  <c r="H389" i="16"/>
  <c r="F389" i="16"/>
  <c r="E389" i="16"/>
  <c r="D389" i="16"/>
  <c r="C389" i="16"/>
  <c r="L389" i="16" s="1"/>
  <c r="B389" i="16"/>
  <c r="B389" i="17" s="1"/>
  <c r="A389" i="16"/>
  <c r="A389" i="17" s="1"/>
  <c r="J388" i="16"/>
  <c r="I388" i="16"/>
  <c r="H388" i="16"/>
  <c r="F388" i="16"/>
  <c r="E388" i="16"/>
  <c r="D388" i="16"/>
  <c r="C388" i="16"/>
  <c r="L388" i="16" s="1"/>
  <c r="B388" i="16"/>
  <c r="B388" i="17" s="1"/>
  <c r="A388" i="16"/>
  <c r="A388" i="17" s="1"/>
  <c r="J387" i="16"/>
  <c r="I387" i="16"/>
  <c r="H387" i="16"/>
  <c r="F387" i="16"/>
  <c r="E387" i="16"/>
  <c r="D387" i="16"/>
  <c r="C387" i="16"/>
  <c r="L387" i="16" s="1"/>
  <c r="B387" i="16"/>
  <c r="B387" i="17" s="1"/>
  <c r="A387" i="16"/>
  <c r="A387" i="17" s="1"/>
  <c r="J386" i="16"/>
  <c r="I386" i="16"/>
  <c r="H386" i="16"/>
  <c r="F386" i="16"/>
  <c r="E386" i="16"/>
  <c r="D386" i="16"/>
  <c r="C386" i="16"/>
  <c r="L386" i="16" s="1"/>
  <c r="B386" i="16"/>
  <c r="B386" i="17" s="1"/>
  <c r="A386" i="16"/>
  <c r="A386" i="17" s="1"/>
  <c r="J385" i="16"/>
  <c r="I385" i="16"/>
  <c r="H385" i="16"/>
  <c r="F385" i="16"/>
  <c r="E385" i="16"/>
  <c r="D385" i="16"/>
  <c r="C385" i="16"/>
  <c r="L385" i="16" s="1"/>
  <c r="Q385" i="16" s="1"/>
  <c r="C385" i="17" s="1"/>
  <c r="B385" i="16"/>
  <c r="B385" i="17" s="1"/>
  <c r="A385" i="16"/>
  <c r="A385" i="17" s="1"/>
  <c r="J384" i="16"/>
  <c r="I384" i="16"/>
  <c r="H384" i="16"/>
  <c r="F384" i="16"/>
  <c r="E384" i="16"/>
  <c r="D384" i="16"/>
  <c r="C384" i="16"/>
  <c r="L384" i="16" s="1"/>
  <c r="B384" i="16"/>
  <c r="B384" i="17" s="1"/>
  <c r="A384" i="16"/>
  <c r="A384" i="17" s="1"/>
  <c r="J383" i="16"/>
  <c r="I383" i="16"/>
  <c r="H383" i="16"/>
  <c r="F383" i="16"/>
  <c r="E383" i="16"/>
  <c r="D383" i="16"/>
  <c r="C383" i="16"/>
  <c r="L383" i="16" s="1"/>
  <c r="B383" i="16"/>
  <c r="B383" i="17" s="1"/>
  <c r="A383" i="16"/>
  <c r="A383" i="17" s="1"/>
  <c r="J382" i="16"/>
  <c r="I382" i="16"/>
  <c r="H382" i="16"/>
  <c r="F382" i="16"/>
  <c r="E382" i="16"/>
  <c r="D382" i="16"/>
  <c r="C382" i="16"/>
  <c r="L382" i="16" s="1"/>
  <c r="B382" i="16"/>
  <c r="B382" i="17" s="1"/>
  <c r="A382" i="16"/>
  <c r="A382" i="17" s="1"/>
  <c r="J381" i="16"/>
  <c r="I381" i="16"/>
  <c r="H381" i="16"/>
  <c r="F381" i="16"/>
  <c r="E381" i="16"/>
  <c r="D381" i="16"/>
  <c r="C381" i="16"/>
  <c r="L381" i="16" s="1"/>
  <c r="B381" i="16"/>
  <c r="B381" i="17" s="1"/>
  <c r="A381" i="16"/>
  <c r="A381" i="17" s="1"/>
  <c r="J380" i="16"/>
  <c r="I380" i="16"/>
  <c r="H380" i="16"/>
  <c r="F380" i="16"/>
  <c r="E380" i="16"/>
  <c r="D380" i="16"/>
  <c r="C380" i="16"/>
  <c r="L380" i="16" s="1"/>
  <c r="B380" i="16"/>
  <c r="B380" i="17" s="1"/>
  <c r="A380" i="16"/>
  <c r="A380" i="17" s="1"/>
  <c r="J379" i="16"/>
  <c r="I379" i="16"/>
  <c r="H379" i="16"/>
  <c r="F379" i="16"/>
  <c r="E379" i="16"/>
  <c r="D379" i="16"/>
  <c r="C379" i="16"/>
  <c r="L379" i="16" s="1"/>
  <c r="B379" i="16"/>
  <c r="B379" i="17" s="1"/>
  <c r="A379" i="16"/>
  <c r="A379" i="17" s="1"/>
  <c r="J378" i="16"/>
  <c r="I378" i="16"/>
  <c r="H378" i="16"/>
  <c r="F378" i="16"/>
  <c r="E378" i="16"/>
  <c r="N378" i="16" s="1"/>
  <c r="D378" i="16"/>
  <c r="C378" i="16"/>
  <c r="L378" i="16" s="1"/>
  <c r="B378" i="16"/>
  <c r="B378" i="17" s="1"/>
  <c r="A378" i="16"/>
  <c r="A378" i="17" s="1"/>
  <c r="J377" i="16"/>
  <c r="I377" i="16"/>
  <c r="H377" i="16"/>
  <c r="F377" i="16"/>
  <c r="E377" i="16"/>
  <c r="D377" i="16"/>
  <c r="C377" i="16"/>
  <c r="L377" i="16" s="1"/>
  <c r="B377" i="16"/>
  <c r="B377" i="17" s="1"/>
  <c r="A377" i="16"/>
  <c r="A377" i="17" s="1"/>
  <c r="J376" i="16"/>
  <c r="I376" i="16"/>
  <c r="H376" i="16"/>
  <c r="F376" i="16"/>
  <c r="E376" i="16"/>
  <c r="D376" i="16"/>
  <c r="C376" i="16"/>
  <c r="L376" i="16" s="1"/>
  <c r="B376" i="16"/>
  <c r="B376" i="17" s="1"/>
  <c r="A376" i="16"/>
  <c r="A376" i="17" s="1"/>
  <c r="J375" i="16"/>
  <c r="I375" i="16"/>
  <c r="H375" i="16"/>
  <c r="F375" i="16"/>
  <c r="E375" i="16"/>
  <c r="D375" i="16"/>
  <c r="C375" i="16"/>
  <c r="L375" i="16" s="1"/>
  <c r="B375" i="16"/>
  <c r="B375" i="17" s="1"/>
  <c r="A375" i="16"/>
  <c r="A375" i="17" s="1"/>
  <c r="J374" i="16"/>
  <c r="I374" i="16"/>
  <c r="H374" i="16"/>
  <c r="F374" i="16"/>
  <c r="E374" i="16"/>
  <c r="D374" i="16"/>
  <c r="C374" i="16"/>
  <c r="L374" i="16" s="1"/>
  <c r="B374" i="16"/>
  <c r="B374" i="17" s="1"/>
  <c r="A374" i="16"/>
  <c r="A374" i="17" s="1"/>
  <c r="J373" i="16"/>
  <c r="I373" i="16"/>
  <c r="H373" i="16"/>
  <c r="F373" i="16"/>
  <c r="E373" i="16"/>
  <c r="D373" i="16"/>
  <c r="C373" i="16"/>
  <c r="L373" i="16" s="1"/>
  <c r="B373" i="16"/>
  <c r="B373" i="17" s="1"/>
  <c r="A373" i="16"/>
  <c r="A373" i="17" s="1"/>
  <c r="J372" i="16"/>
  <c r="I372" i="16"/>
  <c r="H372" i="16"/>
  <c r="F372" i="16"/>
  <c r="E372" i="16"/>
  <c r="D372" i="16"/>
  <c r="C372" i="16"/>
  <c r="L372" i="16" s="1"/>
  <c r="B372" i="16"/>
  <c r="B372" i="17" s="1"/>
  <c r="A372" i="16"/>
  <c r="A372" i="17" s="1"/>
  <c r="J371" i="16"/>
  <c r="I371" i="16"/>
  <c r="H371" i="16"/>
  <c r="F371" i="16"/>
  <c r="E371" i="16"/>
  <c r="D371" i="16"/>
  <c r="C371" i="16"/>
  <c r="L371" i="16" s="1"/>
  <c r="B371" i="16"/>
  <c r="B371" i="17" s="1"/>
  <c r="A371" i="16"/>
  <c r="A371" i="17" s="1"/>
  <c r="J370" i="16"/>
  <c r="I370" i="16"/>
  <c r="H370" i="16"/>
  <c r="F370" i="16"/>
  <c r="E370" i="16"/>
  <c r="D370" i="16"/>
  <c r="C370" i="16"/>
  <c r="L370" i="16" s="1"/>
  <c r="B370" i="16"/>
  <c r="B370" i="17" s="1"/>
  <c r="A370" i="16"/>
  <c r="A370" i="17" s="1"/>
  <c r="J369" i="16"/>
  <c r="I369" i="16"/>
  <c r="H369" i="16"/>
  <c r="F369" i="16"/>
  <c r="E369" i="16"/>
  <c r="D369" i="16"/>
  <c r="C369" i="16"/>
  <c r="L369" i="16" s="1"/>
  <c r="B369" i="16"/>
  <c r="B369" i="17" s="1"/>
  <c r="A369" i="16"/>
  <c r="A369" i="17" s="1"/>
  <c r="J368" i="16"/>
  <c r="I368" i="16"/>
  <c r="H368" i="16"/>
  <c r="F368" i="16"/>
  <c r="E368" i="16"/>
  <c r="D368" i="16"/>
  <c r="C368" i="16"/>
  <c r="L368" i="16" s="1"/>
  <c r="B368" i="16"/>
  <c r="B368" i="17" s="1"/>
  <c r="A368" i="16"/>
  <c r="A368" i="17" s="1"/>
  <c r="J367" i="16"/>
  <c r="I367" i="16"/>
  <c r="H367" i="16"/>
  <c r="F367" i="16"/>
  <c r="E367" i="16"/>
  <c r="D367" i="16"/>
  <c r="C367" i="16"/>
  <c r="L367" i="16" s="1"/>
  <c r="B367" i="16"/>
  <c r="B367" i="17" s="1"/>
  <c r="A367" i="16"/>
  <c r="A367" i="17" s="1"/>
  <c r="J366" i="16"/>
  <c r="I366" i="16"/>
  <c r="H366" i="16"/>
  <c r="F366" i="16"/>
  <c r="E366" i="16"/>
  <c r="D366" i="16"/>
  <c r="C366" i="16"/>
  <c r="L366" i="16" s="1"/>
  <c r="B366" i="16"/>
  <c r="B366" i="17" s="1"/>
  <c r="A366" i="16"/>
  <c r="A366" i="17" s="1"/>
  <c r="J365" i="16"/>
  <c r="I365" i="16"/>
  <c r="H365" i="16"/>
  <c r="F365" i="16"/>
  <c r="E365" i="16"/>
  <c r="D365" i="16"/>
  <c r="C365" i="16"/>
  <c r="L365" i="16" s="1"/>
  <c r="B365" i="16"/>
  <c r="B365" i="17" s="1"/>
  <c r="A365" i="16"/>
  <c r="A365" i="17" s="1"/>
  <c r="J364" i="16"/>
  <c r="I364" i="16"/>
  <c r="H364" i="16"/>
  <c r="F364" i="16"/>
  <c r="E364" i="16"/>
  <c r="D364" i="16"/>
  <c r="C364" i="16"/>
  <c r="L364" i="16" s="1"/>
  <c r="B364" i="16"/>
  <c r="B364" i="17" s="1"/>
  <c r="A364" i="16"/>
  <c r="A364" i="17" s="1"/>
  <c r="J363" i="16"/>
  <c r="I363" i="16"/>
  <c r="H363" i="16"/>
  <c r="F363" i="16"/>
  <c r="E363" i="16"/>
  <c r="D363" i="16"/>
  <c r="C363" i="16"/>
  <c r="L363" i="16" s="1"/>
  <c r="B363" i="16"/>
  <c r="B363" i="17" s="1"/>
  <c r="A363" i="16"/>
  <c r="A363" i="17" s="1"/>
  <c r="J362" i="16"/>
  <c r="I362" i="16"/>
  <c r="H362" i="16"/>
  <c r="F362" i="16"/>
  <c r="E362" i="16"/>
  <c r="D362" i="16"/>
  <c r="C362" i="16"/>
  <c r="L362" i="16" s="1"/>
  <c r="B362" i="16"/>
  <c r="B362" i="17" s="1"/>
  <c r="A362" i="16"/>
  <c r="A362" i="17" s="1"/>
  <c r="J361" i="16"/>
  <c r="I361" i="16"/>
  <c r="H361" i="16"/>
  <c r="F361" i="16"/>
  <c r="E361" i="16"/>
  <c r="D361" i="16"/>
  <c r="C361" i="16"/>
  <c r="L361" i="16" s="1"/>
  <c r="B361" i="16"/>
  <c r="B361" i="17" s="1"/>
  <c r="A361" i="16"/>
  <c r="A361" i="17" s="1"/>
  <c r="J360" i="16"/>
  <c r="I360" i="16"/>
  <c r="H360" i="16"/>
  <c r="F360" i="16"/>
  <c r="E360" i="16"/>
  <c r="D360" i="16"/>
  <c r="C360" i="16"/>
  <c r="L360" i="16" s="1"/>
  <c r="B360" i="16"/>
  <c r="B360" i="17" s="1"/>
  <c r="A360" i="16"/>
  <c r="A360" i="17" s="1"/>
  <c r="J359" i="16"/>
  <c r="I359" i="16"/>
  <c r="H359" i="16"/>
  <c r="F359" i="16"/>
  <c r="E359" i="16"/>
  <c r="D359" i="16"/>
  <c r="C359" i="16"/>
  <c r="L359" i="16" s="1"/>
  <c r="B359" i="16"/>
  <c r="B359" i="17" s="1"/>
  <c r="A359" i="16"/>
  <c r="A359" i="17" s="1"/>
  <c r="J358" i="16"/>
  <c r="I358" i="16"/>
  <c r="H358" i="16"/>
  <c r="F358" i="16"/>
  <c r="E358" i="16"/>
  <c r="D358" i="16"/>
  <c r="C358" i="16"/>
  <c r="L358" i="16" s="1"/>
  <c r="B358" i="16"/>
  <c r="B358" i="17" s="1"/>
  <c r="A358" i="16"/>
  <c r="A358" i="17" s="1"/>
  <c r="J357" i="16"/>
  <c r="I357" i="16"/>
  <c r="H357" i="16"/>
  <c r="F357" i="16"/>
  <c r="E357" i="16"/>
  <c r="D357" i="16"/>
  <c r="C357" i="16"/>
  <c r="L357" i="16" s="1"/>
  <c r="B357" i="16"/>
  <c r="B357" i="17" s="1"/>
  <c r="A357" i="16"/>
  <c r="A357" i="17" s="1"/>
  <c r="J356" i="16"/>
  <c r="I356" i="16"/>
  <c r="H356" i="16"/>
  <c r="F356" i="16"/>
  <c r="E356" i="16"/>
  <c r="D356" i="16"/>
  <c r="C356" i="16"/>
  <c r="L356" i="16" s="1"/>
  <c r="B356" i="16"/>
  <c r="B356" i="17" s="1"/>
  <c r="A356" i="16"/>
  <c r="A356" i="17" s="1"/>
  <c r="J355" i="16"/>
  <c r="I355" i="16"/>
  <c r="H355" i="16"/>
  <c r="F355" i="16"/>
  <c r="E355" i="16"/>
  <c r="D355" i="16"/>
  <c r="C355" i="16"/>
  <c r="L355" i="16" s="1"/>
  <c r="B355" i="16"/>
  <c r="B355" i="17" s="1"/>
  <c r="A355" i="16"/>
  <c r="A355" i="17" s="1"/>
  <c r="J354" i="16"/>
  <c r="I354" i="16"/>
  <c r="H354" i="16"/>
  <c r="F354" i="16"/>
  <c r="E354" i="16"/>
  <c r="D354" i="16"/>
  <c r="C354" i="16"/>
  <c r="L354" i="16" s="1"/>
  <c r="B354" i="16"/>
  <c r="B354" i="17" s="1"/>
  <c r="A354" i="16"/>
  <c r="A354" i="17" s="1"/>
  <c r="J353" i="16"/>
  <c r="I353" i="16"/>
  <c r="H353" i="16"/>
  <c r="F353" i="16"/>
  <c r="E353" i="16"/>
  <c r="D353" i="16"/>
  <c r="C353" i="16"/>
  <c r="L353" i="16" s="1"/>
  <c r="B353" i="16"/>
  <c r="B353" i="17" s="1"/>
  <c r="A353" i="16"/>
  <c r="A353" i="17" s="1"/>
  <c r="J352" i="16"/>
  <c r="I352" i="16"/>
  <c r="H352" i="16"/>
  <c r="F352" i="16"/>
  <c r="E352" i="16"/>
  <c r="D352" i="16"/>
  <c r="C352" i="16"/>
  <c r="L352" i="16" s="1"/>
  <c r="B352" i="16"/>
  <c r="B352" i="17" s="1"/>
  <c r="A352" i="16"/>
  <c r="A352" i="17" s="1"/>
  <c r="J351" i="16"/>
  <c r="I351" i="16"/>
  <c r="H351" i="16"/>
  <c r="F351" i="16"/>
  <c r="E351" i="16"/>
  <c r="D351" i="16"/>
  <c r="C351" i="16"/>
  <c r="L351" i="16" s="1"/>
  <c r="B351" i="16"/>
  <c r="B351" i="17" s="1"/>
  <c r="A351" i="16"/>
  <c r="A351" i="17" s="1"/>
  <c r="J350" i="16"/>
  <c r="I350" i="16"/>
  <c r="H350" i="16"/>
  <c r="F350" i="16"/>
  <c r="E350" i="16"/>
  <c r="D350" i="16"/>
  <c r="C350" i="16"/>
  <c r="L350" i="16" s="1"/>
  <c r="B350" i="16"/>
  <c r="B350" i="17" s="1"/>
  <c r="A350" i="16"/>
  <c r="A350" i="17" s="1"/>
  <c r="J349" i="16"/>
  <c r="I349" i="16"/>
  <c r="H349" i="16"/>
  <c r="F349" i="16"/>
  <c r="E349" i="16"/>
  <c r="D349" i="16"/>
  <c r="C349" i="16"/>
  <c r="L349" i="16" s="1"/>
  <c r="B349" i="16"/>
  <c r="B349" i="17" s="1"/>
  <c r="A349" i="16"/>
  <c r="A349" i="17" s="1"/>
  <c r="J348" i="16"/>
  <c r="I348" i="16"/>
  <c r="H348" i="16"/>
  <c r="F348" i="16"/>
  <c r="E348" i="16"/>
  <c r="D348" i="16"/>
  <c r="C348" i="16"/>
  <c r="L348" i="16" s="1"/>
  <c r="B348" i="16"/>
  <c r="B348" i="17" s="1"/>
  <c r="A348" i="16"/>
  <c r="A348" i="17" s="1"/>
  <c r="J347" i="16"/>
  <c r="I347" i="16"/>
  <c r="H347" i="16"/>
  <c r="F347" i="16"/>
  <c r="E347" i="16"/>
  <c r="D347" i="16"/>
  <c r="C347" i="16"/>
  <c r="L347" i="16" s="1"/>
  <c r="B347" i="16"/>
  <c r="B347" i="17" s="1"/>
  <c r="A347" i="16"/>
  <c r="A347" i="17" s="1"/>
  <c r="J346" i="16"/>
  <c r="I346" i="16"/>
  <c r="H346" i="16"/>
  <c r="F346" i="16"/>
  <c r="E346" i="16"/>
  <c r="D346" i="16"/>
  <c r="C346" i="16"/>
  <c r="L346" i="16" s="1"/>
  <c r="B346" i="16"/>
  <c r="B346" i="17" s="1"/>
  <c r="A346" i="16"/>
  <c r="A346" i="17" s="1"/>
  <c r="J345" i="16"/>
  <c r="I345" i="16"/>
  <c r="H345" i="16"/>
  <c r="F345" i="16"/>
  <c r="E345" i="16"/>
  <c r="D345" i="16"/>
  <c r="C345" i="16"/>
  <c r="L345" i="16" s="1"/>
  <c r="B345" i="16"/>
  <c r="B345" i="17" s="1"/>
  <c r="A345" i="16"/>
  <c r="A345" i="17" s="1"/>
  <c r="J344" i="16"/>
  <c r="I344" i="16"/>
  <c r="H344" i="16"/>
  <c r="F344" i="16"/>
  <c r="E344" i="16"/>
  <c r="D344" i="16"/>
  <c r="C344" i="16"/>
  <c r="L344" i="16" s="1"/>
  <c r="B344" i="16"/>
  <c r="B344" i="17" s="1"/>
  <c r="A344" i="16"/>
  <c r="A344" i="17" s="1"/>
  <c r="J343" i="16"/>
  <c r="I343" i="16"/>
  <c r="H343" i="16"/>
  <c r="F343" i="16"/>
  <c r="E343" i="16"/>
  <c r="D343" i="16"/>
  <c r="C343" i="16"/>
  <c r="L343" i="16" s="1"/>
  <c r="B343" i="16"/>
  <c r="B343" i="17" s="1"/>
  <c r="A343" i="16"/>
  <c r="A343" i="17" s="1"/>
  <c r="J342" i="16"/>
  <c r="I342" i="16"/>
  <c r="H342" i="16"/>
  <c r="F342" i="16"/>
  <c r="E342" i="16"/>
  <c r="D342" i="16"/>
  <c r="C342" i="16"/>
  <c r="L342" i="16" s="1"/>
  <c r="B342" i="16"/>
  <c r="B342" i="17" s="1"/>
  <c r="A342" i="16"/>
  <c r="A342" i="17" s="1"/>
  <c r="J341" i="16"/>
  <c r="I341" i="16"/>
  <c r="H341" i="16"/>
  <c r="F341" i="16"/>
  <c r="E341" i="16"/>
  <c r="D341" i="16"/>
  <c r="C341" i="16"/>
  <c r="L341" i="16" s="1"/>
  <c r="B341" i="16"/>
  <c r="B341" i="17" s="1"/>
  <c r="A341" i="16"/>
  <c r="A341" i="17" s="1"/>
  <c r="J340" i="16"/>
  <c r="I340" i="16"/>
  <c r="H340" i="16"/>
  <c r="F340" i="16"/>
  <c r="E340" i="16"/>
  <c r="D340" i="16"/>
  <c r="C340" i="16"/>
  <c r="L340" i="16" s="1"/>
  <c r="B340" i="16"/>
  <c r="B340" i="17" s="1"/>
  <c r="A340" i="16"/>
  <c r="A340" i="17" s="1"/>
  <c r="J339" i="16"/>
  <c r="I339" i="16"/>
  <c r="H339" i="16"/>
  <c r="F339" i="16"/>
  <c r="E339" i="16"/>
  <c r="D339" i="16"/>
  <c r="C339" i="16"/>
  <c r="L339" i="16" s="1"/>
  <c r="B339" i="16"/>
  <c r="B339" i="17" s="1"/>
  <c r="A339" i="16"/>
  <c r="A339" i="17" s="1"/>
  <c r="J338" i="16"/>
  <c r="I338" i="16"/>
  <c r="H338" i="16"/>
  <c r="F338" i="16"/>
  <c r="E338" i="16"/>
  <c r="D338" i="16"/>
  <c r="C338" i="16"/>
  <c r="L338" i="16" s="1"/>
  <c r="B338" i="16"/>
  <c r="B338" i="17" s="1"/>
  <c r="A338" i="16"/>
  <c r="A338" i="17" s="1"/>
  <c r="J337" i="16"/>
  <c r="I337" i="16"/>
  <c r="H337" i="16"/>
  <c r="F337" i="16"/>
  <c r="E337" i="16"/>
  <c r="D337" i="16"/>
  <c r="C337" i="16"/>
  <c r="L337" i="16" s="1"/>
  <c r="B337" i="16"/>
  <c r="B337" i="17" s="1"/>
  <c r="A337" i="16"/>
  <c r="A337" i="17" s="1"/>
  <c r="J336" i="16"/>
  <c r="I336" i="16"/>
  <c r="H336" i="16"/>
  <c r="F336" i="16"/>
  <c r="E336" i="16"/>
  <c r="D336" i="16"/>
  <c r="C336" i="16"/>
  <c r="L336" i="16" s="1"/>
  <c r="B336" i="16"/>
  <c r="B336" i="17" s="1"/>
  <c r="A336" i="16"/>
  <c r="A336" i="17" s="1"/>
  <c r="J335" i="16"/>
  <c r="I335" i="16"/>
  <c r="H335" i="16"/>
  <c r="F335" i="16"/>
  <c r="E335" i="16"/>
  <c r="D335" i="16"/>
  <c r="C335" i="16"/>
  <c r="L335" i="16" s="1"/>
  <c r="B335" i="16"/>
  <c r="B335" i="17" s="1"/>
  <c r="A335" i="16"/>
  <c r="A335" i="17" s="1"/>
  <c r="J334" i="16"/>
  <c r="I334" i="16"/>
  <c r="H334" i="16"/>
  <c r="F334" i="16"/>
  <c r="E334" i="16"/>
  <c r="D334" i="16"/>
  <c r="C334" i="16"/>
  <c r="L334" i="16" s="1"/>
  <c r="B334" i="16"/>
  <c r="B334" i="17" s="1"/>
  <c r="A334" i="16"/>
  <c r="A334" i="17" s="1"/>
  <c r="J333" i="16"/>
  <c r="I333" i="16"/>
  <c r="H333" i="16"/>
  <c r="F333" i="16"/>
  <c r="E333" i="16"/>
  <c r="D333" i="16"/>
  <c r="C333" i="16"/>
  <c r="L333" i="16" s="1"/>
  <c r="B333" i="16"/>
  <c r="B333" i="17" s="1"/>
  <c r="A333" i="16"/>
  <c r="A333" i="17" s="1"/>
  <c r="J332" i="16"/>
  <c r="I332" i="16"/>
  <c r="H332" i="16"/>
  <c r="F332" i="16"/>
  <c r="E332" i="16"/>
  <c r="D332" i="16"/>
  <c r="C332" i="16"/>
  <c r="L332" i="16" s="1"/>
  <c r="B332" i="16"/>
  <c r="B332" i="17" s="1"/>
  <c r="A332" i="16"/>
  <c r="A332" i="17" s="1"/>
  <c r="J331" i="16"/>
  <c r="I331" i="16"/>
  <c r="H331" i="16"/>
  <c r="F331" i="16"/>
  <c r="E331" i="16"/>
  <c r="D331" i="16"/>
  <c r="C331" i="16"/>
  <c r="L331" i="16" s="1"/>
  <c r="B331" i="16"/>
  <c r="B331" i="17" s="1"/>
  <c r="A331" i="16"/>
  <c r="A331" i="17" s="1"/>
  <c r="J330" i="16"/>
  <c r="I330" i="16"/>
  <c r="H330" i="16"/>
  <c r="F330" i="16"/>
  <c r="E330" i="16"/>
  <c r="D330" i="16"/>
  <c r="C330" i="16"/>
  <c r="L330" i="16" s="1"/>
  <c r="B330" i="16"/>
  <c r="B330" i="17" s="1"/>
  <c r="A330" i="16"/>
  <c r="A330" i="17" s="1"/>
  <c r="J329" i="16"/>
  <c r="I329" i="16"/>
  <c r="H329" i="16"/>
  <c r="F329" i="16"/>
  <c r="E329" i="16"/>
  <c r="D329" i="16"/>
  <c r="C329" i="16"/>
  <c r="L329" i="16" s="1"/>
  <c r="B329" i="16"/>
  <c r="B329" i="17" s="1"/>
  <c r="A329" i="16"/>
  <c r="A329" i="17" s="1"/>
  <c r="J328" i="16"/>
  <c r="I328" i="16"/>
  <c r="H328" i="16"/>
  <c r="F328" i="16"/>
  <c r="E328" i="16"/>
  <c r="D328" i="16"/>
  <c r="C328" i="16"/>
  <c r="L328" i="16" s="1"/>
  <c r="B328" i="16"/>
  <c r="B328" i="17" s="1"/>
  <c r="A328" i="16"/>
  <c r="A328" i="17" s="1"/>
  <c r="J327" i="16"/>
  <c r="I327" i="16"/>
  <c r="H327" i="16"/>
  <c r="F327" i="16"/>
  <c r="E327" i="16"/>
  <c r="D327" i="16"/>
  <c r="C327" i="16"/>
  <c r="L327" i="16" s="1"/>
  <c r="B327" i="16"/>
  <c r="B327" i="17" s="1"/>
  <c r="A327" i="16"/>
  <c r="A327" i="17" s="1"/>
  <c r="J326" i="16"/>
  <c r="I326" i="16"/>
  <c r="H326" i="16"/>
  <c r="F326" i="16"/>
  <c r="E326" i="16"/>
  <c r="D326" i="16"/>
  <c r="C326" i="16"/>
  <c r="L326" i="16" s="1"/>
  <c r="B326" i="16"/>
  <c r="B326" i="17" s="1"/>
  <c r="A326" i="16"/>
  <c r="A326" i="17" s="1"/>
  <c r="J325" i="16"/>
  <c r="I325" i="16"/>
  <c r="H325" i="16"/>
  <c r="F325" i="16"/>
  <c r="E325" i="16"/>
  <c r="D325" i="16"/>
  <c r="C325" i="16"/>
  <c r="L325" i="16" s="1"/>
  <c r="B325" i="16"/>
  <c r="B325" i="17" s="1"/>
  <c r="A325" i="16"/>
  <c r="A325" i="17" s="1"/>
  <c r="J324" i="16"/>
  <c r="I324" i="16"/>
  <c r="H324" i="16"/>
  <c r="F324" i="16"/>
  <c r="E324" i="16"/>
  <c r="D324" i="16"/>
  <c r="C324" i="16"/>
  <c r="L324" i="16" s="1"/>
  <c r="B324" i="16"/>
  <c r="B324" i="17" s="1"/>
  <c r="A324" i="16"/>
  <c r="A324" i="17" s="1"/>
  <c r="J323" i="16"/>
  <c r="I323" i="16"/>
  <c r="H323" i="16"/>
  <c r="F323" i="16"/>
  <c r="E323" i="16"/>
  <c r="D323" i="16"/>
  <c r="C323" i="16"/>
  <c r="L323" i="16" s="1"/>
  <c r="B323" i="16"/>
  <c r="B323" i="17" s="1"/>
  <c r="A323" i="16"/>
  <c r="A323" i="17" s="1"/>
  <c r="J322" i="16"/>
  <c r="I322" i="16"/>
  <c r="H322" i="16"/>
  <c r="F322" i="16"/>
  <c r="E322" i="16"/>
  <c r="D322" i="16"/>
  <c r="C322" i="16"/>
  <c r="L322" i="16" s="1"/>
  <c r="B322" i="16"/>
  <c r="B322" i="17" s="1"/>
  <c r="A322" i="16"/>
  <c r="A322" i="17" s="1"/>
  <c r="J321" i="16"/>
  <c r="I321" i="16"/>
  <c r="H321" i="16"/>
  <c r="F321" i="16"/>
  <c r="E321" i="16"/>
  <c r="D321" i="16"/>
  <c r="C321" i="16"/>
  <c r="L321" i="16" s="1"/>
  <c r="B321" i="16"/>
  <c r="B321" i="17" s="1"/>
  <c r="A321" i="16"/>
  <c r="A321" i="17" s="1"/>
  <c r="J320" i="16"/>
  <c r="I320" i="16"/>
  <c r="H320" i="16"/>
  <c r="F320" i="16"/>
  <c r="E320" i="16"/>
  <c r="D320" i="16"/>
  <c r="C320" i="16"/>
  <c r="L320" i="16" s="1"/>
  <c r="B320" i="16"/>
  <c r="B320" i="17" s="1"/>
  <c r="A320" i="16"/>
  <c r="A320" i="17" s="1"/>
  <c r="J319" i="16"/>
  <c r="I319" i="16"/>
  <c r="H319" i="16"/>
  <c r="F319" i="16"/>
  <c r="E319" i="16"/>
  <c r="D319" i="16"/>
  <c r="C319" i="16"/>
  <c r="L319" i="16" s="1"/>
  <c r="B319" i="16"/>
  <c r="B319" i="17" s="1"/>
  <c r="A319" i="16"/>
  <c r="A319" i="17" s="1"/>
  <c r="J318" i="16"/>
  <c r="I318" i="16"/>
  <c r="H318" i="16"/>
  <c r="F318" i="16"/>
  <c r="E318" i="16"/>
  <c r="D318" i="16"/>
  <c r="C318" i="16"/>
  <c r="L318" i="16" s="1"/>
  <c r="B318" i="16"/>
  <c r="B318" i="17" s="1"/>
  <c r="A318" i="16"/>
  <c r="A318" i="17" s="1"/>
  <c r="J317" i="16"/>
  <c r="I317" i="16"/>
  <c r="H317" i="16"/>
  <c r="F317" i="16"/>
  <c r="E317" i="16"/>
  <c r="D317" i="16"/>
  <c r="C317" i="16"/>
  <c r="L317" i="16" s="1"/>
  <c r="B317" i="16"/>
  <c r="B317" i="17" s="1"/>
  <c r="A317" i="16"/>
  <c r="A317" i="17" s="1"/>
  <c r="J316" i="16"/>
  <c r="I316" i="16"/>
  <c r="H316" i="16"/>
  <c r="F316" i="16"/>
  <c r="E316" i="16"/>
  <c r="D316" i="16"/>
  <c r="C316" i="16"/>
  <c r="L316" i="16" s="1"/>
  <c r="B316" i="16"/>
  <c r="B316" i="17" s="1"/>
  <c r="A316" i="16"/>
  <c r="A316" i="17" s="1"/>
  <c r="J315" i="16"/>
  <c r="I315" i="16"/>
  <c r="H315" i="16"/>
  <c r="F315" i="16"/>
  <c r="E315" i="16"/>
  <c r="D315" i="16"/>
  <c r="C315" i="16"/>
  <c r="L315" i="16" s="1"/>
  <c r="B315" i="16"/>
  <c r="B315" i="17" s="1"/>
  <c r="A315" i="16"/>
  <c r="A315" i="17" s="1"/>
  <c r="J314" i="16"/>
  <c r="I314" i="16"/>
  <c r="H314" i="16"/>
  <c r="F314" i="16"/>
  <c r="E314" i="16"/>
  <c r="D314" i="16"/>
  <c r="C314" i="16"/>
  <c r="L314" i="16" s="1"/>
  <c r="B314" i="16"/>
  <c r="B314" i="17" s="1"/>
  <c r="A314" i="16"/>
  <c r="A314" i="17" s="1"/>
  <c r="J313" i="16"/>
  <c r="I313" i="16"/>
  <c r="H313" i="16"/>
  <c r="F313" i="16"/>
  <c r="E313" i="16"/>
  <c r="D313" i="16"/>
  <c r="C313" i="16"/>
  <c r="L313" i="16" s="1"/>
  <c r="B313" i="16"/>
  <c r="B313" i="17" s="1"/>
  <c r="A313" i="16"/>
  <c r="A313" i="17" s="1"/>
  <c r="J312" i="16"/>
  <c r="I312" i="16"/>
  <c r="H312" i="16"/>
  <c r="F312" i="16"/>
  <c r="E312" i="16"/>
  <c r="D312" i="16"/>
  <c r="C312" i="16"/>
  <c r="L312" i="16" s="1"/>
  <c r="B312" i="16"/>
  <c r="B312" i="17" s="1"/>
  <c r="A312" i="16"/>
  <c r="A312" i="17" s="1"/>
  <c r="J311" i="16"/>
  <c r="I311" i="16"/>
  <c r="H311" i="16"/>
  <c r="F311" i="16"/>
  <c r="E311" i="16"/>
  <c r="D311" i="16"/>
  <c r="C311" i="16"/>
  <c r="L311" i="16" s="1"/>
  <c r="B311" i="16"/>
  <c r="B311" i="17" s="1"/>
  <c r="A311" i="16"/>
  <c r="A311" i="17" s="1"/>
  <c r="J310" i="16"/>
  <c r="I310" i="16"/>
  <c r="H310" i="16"/>
  <c r="F310" i="16"/>
  <c r="E310" i="16"/>
  <c r="D310" i="16"/>
  <c r="C310" i="16"/>
  <c r="L310" i="16" s="1"/>
  <c r="B310" i="16"/>
  <c r="B310" i="17" s="1"/>
  <c r="A310" i="16"/>
  <c r="A310" i="17" s="1"/>
  <c r="J309" i="16"/>
  <c r="I309" i="16"/>
  <c r="H309" i="16"/>
  <c r="F309" i="16"/>
  <c r="E309" i="16"/>
  <c r="D309" i="16"/>
  <c r="C309" i="16"/>
  <c r="L309" i="16" s="1"/>
  <c r="B309" i="16"/>
  <c r="B309" i="17" s="1"/>
  <c r="A309" i="16"/>
  <c r="A309" i="17" s="1"/>
  <c r="J308" i="16"/>
  <c r="I308" i="16"/>
  <c r="H308" i="16"/>
  <c r="F308" i="16"/>
  <c r="E308" i="16"/>
  <c r="D308" i="16"/>
  <c r="C308" i="16"/>
  <c r="L308" i="16" s="1"/>
  <c r="B308" i="16"/>
  <c r="B308" i="17" s="1"/>
  <c r="A308" i="16"/>
  <c r="A308" i="17" s="1"/>
  <c r="J307" i="16"/>
  <c r="I307" i="16"/>
  <c r="H307" i="16"/>
  <c r="F307" i="16"/>
  <c r="E307" i="16"/>
  <c r="D307" i="16"/>
  <c r="C307" i="16"/>
  <c r="L307" i="16" s="1"/>
  <c r="B307" i="16"/>
  <c r="B307" i="17" s="1"/>
  <c r="A307" i="16"/>
  <c r="A307" i="17" s="1"/>
  <c r="J306" i="16"/>
  <c r="I306" i="16"/>
  <c r="H306" i="16"/>
  <c r="F306" i="16"/>
  <c r="E306" i="16"/>
  <c r="N306" i="16" s="1"/>
  <c r="D306" i="16"/>
  <c r="C306" i="16"/>
  <c r="L306" i="16" s="1"/>
  <c r="B306" i="16"/>
  <c r="B306" i="17" s="1"/>
  <c r="A306" i="16"/>
  <c r="A306" i="17" s="1"/>
  <c r="J305" i="16"/>
  <c r="I305" i="16"/>
  <c r="H305" i="16"/>
  <c r="F305" i="16"/>
  <c r="E305" i="16"/>
  <c r="D305" i="16"/>
  <c r="C305" i="16"/>
  <c r="L305" i="16" s="1"/>
  <c r="B305" i="16"/>
  <c r="B305" i="17" s="1"/>
  <c r="A305" i="16"/>
  <c r="A305" i="17" s="1"/>
  <c r="J304" i="16"/>
  <c r="I304" i="16"/>
  <c r="H304" i="16"/>
  <c r="F304" i="16"/>
  <c r="E304" i="16"/>
  <c r="D304" i="16"/>
  <c r="C304" i="16"/>
  <c r="L304" i="16" s="1"/>
  <c r="B304" i="16"/>
  <c r="B304" i="17" s="1"/>
  <c r="A304" i="16"/>
  <c r="A304" i="17" s="1"/>
  <c r="J303" i="16"/>
  <c r="I303" i="16"/>
  <c r="H303" i="16"/>
  <c r="F303" i="16"/>
  <c r="E303" i="16"/>
  <c r="D303" i="16"/>
  <c r="C303" i="16"/>
  <c r="L303" i="16" s="1"/>
  <c r="B303" i="16"/>
  <c r="B303" i="17" s="1"/>
  <c r="A303" i="16"/>
  <c r="A303" i="17" s="1"/>
  <c r="J302" i="16"/>
  <c r="I302" i="16"/>
  <c r="H302" i="16"/>
  <c r="F302" i="16"/>
  <c r="E302" i="16"/>
  <c r="D302" i="16"/>
  <c r="C302" i="16"/>
  <c r="L302" i="16" s="1"/>
  <c r="B302" i="16"/>
  <c r="B302" i="17" s="1"/>
  <c r="A302" i="16"/>
  <c r="A302" i="17" s="1"/>
  <c r="J301" i="16"/>
  <c r="I301" i="16"/>
  <c r="H301" i="16"/>
  <c r="F301" i="16"/>
  <c r="E301" i="16"/>
  <c r="D301" i="16"/>
  <c r="C301" i="16"/>
  <c r="L301" i="16" s="1"/>
  <c r="B301" i="16"/>
  <c r="B301" i="17" s="1"/>
  <c r="A301" i="16"/>
  <c r="A301" i="17" s="1"/>
  <c r="J300" i="16"/>
  <c r="I300" i="16"/>
  <c r="H300" i="16"/>
  <c r="F300" i="16"/>
  <c r="E300" i="16"/>
  <c r="D300" i="16"/>
  <c r="C300" i="16"/>
  <c r="L300" i="16" s="1"/>
  <c r="B300" i="16"/>
  <c r="B300" i="17" s="1"/>
  <c r="A300" i="16"/>
  <c r="A300" i="17" s="1"/>
  <c r="J299" i="16"/>
  <c r="I299" i="16"/>
  <c r="H299" i="16"/>
  <c r="F299" i="16"/>
  <c r="E299" i="16"/>
  <c r="D299" i="16"/>
  <c r="C299" i="16"/>
  <c r="L299" i="16" s="1"/>
  <c r="B299" i="16"/>
  <c r="B299" i="17" s="1"/>
  <c r="A299" i="16"/>
  <c r="A299" i="17" s="1"/>
  <c r="J298" i="16"/>
  <c r="I298" i="16"/>
  <c r="H298" i="16"/>
  <c r="F298" i="16"/>
  <c r="E298" i="16"/>
  <c r="D298" i="16"/>
  <c r="C298" i="16"/>
  <c r="L298" i="16" s="1"/>
  <c r="B298" i="16"/>
  <c r="B298" i="17" s="1"/>
  <c r="A298" i="16"/>
  <c r="A298" i="17" s="1"/>
  <c r="J297" i="16"/>
  <c r="I297" i="16"/>
  <c r="H297" i="16"/>
  <c r="F297" i="16"/>
  <c r="E297" i="16"/>
  <c r="D297" i="16"/>
  <c r="C297" i="16"/>
  <c r="L297" i="16" s="1"/>
  <c r="B297" i="16"/>
  <c r="B297" i="17" s="1"/>
  <c r="A297" i="16"/>
  <c r="A297" i="17" s="1"/>
  <c r="J296" i="16"/>
  <c r="I296" i="16"/>
  <c r="H296" i="16"/>
  <c r="F296" i="16"/>
  <c r="E296" i="16"/>
  <c r="D296" i="16"/>
  <c r="C296" i="16"/>
  <c r="L296" i="16" s="1"/>
  <c r="B296" i="16"/>
  <c r="B296" i="17" s="1"/>
  <c r="A296" i="16"/>
  <c r="A296" i="17" s="1"/>
  <c r="J295" i="16"/>
  <c r="I295" i="16"/>
  <c r="H295" i="16"/>
  <c r="F295" i="16"/>
  <c r="E295" i="16"/>
  <c r="D295" i="16"/>
  <c r="C295" i="16"/>
  <c r="L295" i="16" s="1"/>
  <c r="B295" i="16"/>
  <c r="B295" i="17" s="1"/>
  <c r="A295" i="16"/>
  <c r="A295" i="17" s="1"/>
  <c r="J294" i="16"/>
  <c r="I294" i="16"/>
  <c r="H294" i="16"/>
  <c r="F294" i="16"/>
  <c r="E294" i="16"/>
  <c r="D294" i="16"/>
  <c r="C294" i="16"/>
  <c r="L294" i="16" s="1"/>
  <c r="B294" i="16"/>
  <c r="B294" i="17" s="1"/>
  <c r="A294" i="16"/>
  <c r="A294" i="17" s="1"/>
  <c r="J293" i="16"/>
  <c r="I293" i="16"/>
  <c r="H293" i="16"/>
  <c r="F293" i="16"/>
  <c r="E293" i="16"/>
  <c r="D293" i="16"/>
  <c r="C293" i="16"/>
  <c r="L293" i="16" s="1"/>
  <c r="B293" i="16"/>
  <c r="B293" i="17" s="1"/>
  <c r="A293" i="16"/>
  <c r="A293" i="17" s="1"/>
  <c r="J292" i="16"/>
  <c r="I292" i="16"/>
  <c r="H292" i="16"/>
  <c r="F292" i="16"/>
  <c r="E292" i="16"/>
  <c r="D292" i="16"/>
  <c r="C292" i="16"/>
  <c r="L292" i="16" s="1"/>
  <c r="B292" i="16"/>
  <c r="B292" i="17" s="1"/>
  <c r="A292" i="16"/>
  <c r="A292" i="17" s="1"/>
  <c r="J291" i="16"/>
  <c r="I291" i="16"/>
  <c r="H291" i="16"/>
  <c r="F291" i="16"/>
  <c r="E291" i="16"/>
  <c r="D291" i="16"/>
  <c r="C291" i="16"/>
  <c r="L291" i="16" s="1"/>
  <c r="B291" i="16"/>
  <c r="B291" i="17" s="1"/>
  <c r="A291" i="16"/>
  <c r="A291" i="17" s="1"/>
  <c r="J290" i="16"/>
  <c r="I290" i="16"/>
  <c r="H290" i="16"/>
  <c r="F290" i="16"/>
  <c r="E290" i="16"/>
  <c r="D290" i="16"/>
  <c r="C290" i="16"/>
  <c r="L290" i="16" s="1"/>
  <c r="B290" i="16"/>
  <c r="B290" i="17" s="1"/>
  <c r="A290" i="16"/>
  <c r="A290" i="17" s="1"/>
  <c r="J289" i="16"/>
  <c r="I289" i="16"/>
  <c r="H289" i="16"/>
  <c r="F289" i="16"/>
  <c r="E289" i="16"/>
  <c r="D289" i="16"/>
  <c r="C289" i="16"/>
  <c r="L289" i="16" s="1"/>
  <c r="B289" i="16"/>
  <c r="B289" i="17" s="1"/>
  <c r="A289" i="16"/>
  <c r="A289" i="17" s="1"/>
  <c r="J288" i="16"/>
  <c r="I288" i="16"/>
  <c r="H288" i="16"/>
  <c r="F288" i="16"/>
  <c r="E288" i="16"/>
  <c r="D288" i="16"/>
  <c r="C288" i="16"/>
  <c r="L288" i="16" s="1"/>
  <c r="B288" i="16"/>
  <c r="B288" i="17" s="1"/>
  <c r="A288" i="16"/>
  <c r="A288" i="17" s="1"/>
  <c r="J287" i="16"/>
  <c r="I287" i="16"/>
  <c r="H287" i="16"/>
  <c r="F287" i="16"/>
  <c r="E287" i="16"/>
  <c r="D287" i="16"/>
  <c r="C287" i="16"/>
  <c r="L287" i="16" s="1"/>
  <c r="B287" i="16"/>
  <c r="B287" i="17" s="1"/>
  <c r="A287" i="16"/>
  <c r="A287" i="17" s="1"/>
  <c r="J286" i="16"/>
  <c r="I286" i="16"/>
  <c r="H286" i="16"/>
  <c r="F286" i="16"/>
  <c r="E286" i="16"/>
  <c r="D286" i="16"/>
  <c r="C286" i="16"/>
  <c r="L286" i="16" s="1"/>
  <c r="B286" i="16"/>
  <c r="B286" i="17" s="1"/>
  <c r="A286" i="16"/>
  <c r="A286" i="17" s="1"/>
  <c r="J285" i="16"/>
  <c r="I285" i="16"/>
  <c r="H285" i="16"/>
  <c r="F285" i="16"/>
  <c r="E285" i="16"/>
  <c r="D285" i="16"/>
  <c r="C285" i="16"/>
  <c r="L285" i="16" s="1"/>
  <c r="B285" i="16"/>
  <c r="B285" i="17" s="1"/>
  <c r="A285" i="16"/>
  <c r="A285" i="17" s="1"/>
  <c r="J284" i="16"/>
  <c r="I284" i="16"/>
  <c r="H284" i="16"/>
  <c r="F284" i="16"/>
  <c r="E284" i="16"/>
  <c r="D284" i="16"/>
  <c r="C284" i="16"/>
  <c r="L284" i="16" s="1"/>
  <c r="B284" i="16"/>
  <c r="B284" i="17" s="1"/>
  <c r="A284" i="16"/>
  <c r="A284" i="17" s="1"/>
  <c r="J283" i="16"/>
  <c r="I283" i="16"/>
  <c r="H283" i="16"/>
  <c r="F283" i="16"/>
  <c r="E283" i="16"/>
  <c r="D283" i="16"/>
  <c r="C283" i="16"/>
  <c r="L283" i="16" s="1"/>
  <c r="B283" i="16"/>
  <c r="B283" i="17" s="1"/>
  <c r="A283" i="16"/>
  <c r="A283" i="17" s="1"/>
  <c r="J282" i="16"/>
  <c r="I282" i="16"/>
  <c r="H282" i="16"/>
  <c r="F282" i="16"/>
  <c r="E282" i="16"/>
  <c r="D282" i="16"/>
  <c r="C282" i="16"/>
  <c r="L282" i="16" s="1"/>
  <c r="B282" i="16"/>
  <c r="B282" i="17" s="1"/>
  <c r="A282" i="16"/>
  <c r="A282" i="17" s="1"/>
  <c r="J281" i="16"/>
  <c r="I281" i="16"/>
  <c r="H281" i="16"/>
  <c r="F281" i="16"/>
  <c r="E281" i="16"/>
  <c r="D281" i="16"/>
  <c r="C281" i="16"/>
  <c r="L281" i="16" s="1"/>
  <c r="B281" i="16"/>
  <c r="B281" i="17" s="1"/>
  <c r="A281" i="16"/>
  <c r="A281" i="17" s="1"/>
  <c r="J280" i="16"/>
  <c r="I280" i="16"/>
  <c r="H280" i="16"/>
  <c r="F280" i="16"/>
  <c r="E280" i="16"/>
  <c r="D280" i="16"/>
  <c r="C280" i="16"/>
  <c r="L280" i="16" s="1"/>
  <c r="B280" i="16"/>
  <c r="B280" i="17" s="1"/>
  <c r="A280" i="16"/>
  <c r="A280" i="17" s="1"/>
  <c r="J279" i="16"/>
  <c r="I279" i="16"/>
  <c r="H279" i="16"/>
  <c r="F279" i="16"/>
  <c r="E279" i="16"/>
  <c r="D279" i="16"/>
  <c r="C279" i="16"/>
  <c r="L279" i="16" s="1"/>
  <c r="B279" i="16"/>
  <c r="B279" i="17" s="1"/>
  <c r="A279" i="16"/>
  <c r="A279" i="17" s="1"/>
  <c r="J278" i="16"/>
  <c r="I278" i="16"/>
  <c r="H278" i="16"/>
  <c r="F278" i="16"/>
  <c r="E278" i="16"/>
  <c r="D278" i="16"/>
  <c r="C278" i="16"/>
  <c r="L278" i="16" s="1"/>
  <c r="B278" i="16"/>
  <c r="B278" i="17" s="1"/>
  <c r="A278" i="16"/>
  <c r="A278" i="17" s="1"/>
  <c r="J277" i="16"/>
  <c r="I277" i="16"/>
  <c r="H277" i="16"/>
  <c r="F277" i="16"/>
  <c r="E277" i="16"/>
  <c r="D277" i="16"/>
  <c r="C277" i="16"/>
  <c r="L277" i="16" s="1"/>
  <c r="B277" i="16"/>
  <c r="B277" i="17" s="1"/>
  <c r="A277" i="16"/>
  <c r="A277" i="17" s="1"/>
  <c r="J276" i="16"/>
  <c r="I276" i="16"/>
  <c r="H276" i="16"/>
  <c r="F276" i="16"/>
  <c r="E276" i="16"/>
  <c r="D276" i="16"/>
  <c r="C276" i="16"/>
  <c r="L276" i="16" s="1"/>
  <c r="B276" i="16"/>
  <c r="B276" i="17" s="1"/>
  <c r="A276" i="16"/>
  <c r="A276" i="17" s="1"/>
  <c r="J275" i="16"/>
  <c r="I275" i="16"/>
  <c r="H275" i="16"/>
  <c r="F275" i="16"/>
  <c r="E275" i="16"/>
  <c r="D275" i="16"/>
  <c r="C275" i="16"/>
  <c r="L275" i="16" s="1"/>
  <c r="B275" i="16"/>
  <c r="B275" i="17" s="1"/>
  <c r="A275" i="16"/>
  <c r="A275" i="17" s="1"/>
  <c r="J274" i="16"/>
  <c r="I274" i="16"/>
  <c r="H274" i="16"/>
  <c r="F274" i="16"/>
  <c r="E274" i="16"/>
  <c r="D274" i="16"/>
  <c r="C274" i="16"/>
  <c r="L274" i="16" s="1"/>
  <c r="B274" i="16"/>
  <c r="B274" i="17" s="1"/>
  <c r="A274" i="16"/>
  <c r="A274" i="17" s="1"/>
  <c r="J273" i="16"/>
  <c r="I273" i="16"/>
  <c r="H273" i="16"/>
  <c r="F273" i="16"/>
  <c r="E273" i="16"/>
  <c r="D273" i="16"/>
  <c r="C273" i="16"/>
  <c r="L273" i="16" s="1"/>
  <c r="B273" i="16"/>
  <c r="B273" i="17" s="1"/>
  <c r="A273" i="16"/>
  <c r="A273" i="17" s="1"/>
  <c r="J272" i="16"/>
  <c r="I272" i="16"/>
  <c r="H272" i="16"/>
  <c r="F272" i="16"/>
  <c r="E272" i="16"/>
  <c r="D272" i="16"/>
  <c r="C272" i="16"/>
  <c r="L272" i="16" s="1"/>
  <c r="B272" i="16"/>
  <c r="B272" i="17" s="1"/>
  <c r="A272" i="16"/>
  <c r="A272" i="17" s="1"/>
  <c r="J271" i="16"/>
  <c r="I271" i="16"/>
  <c r="H271" i="16"/>
  <c r="F271" i="16"/>
  <c r="E271" i="16"/>
  <c r="D271" i="16"/>
  <c r="C271" i="16"/>
  <c r="L271" i="16" s="1"/>
  <c r="B271" i="16"/>
  <c r="B271" i="17" s="1"/>
  <c r="A271" i="16"/>
  <c r="A271" i="17" s="1"/>
  <c r="J270" i="16"/>
  <c r="I270" i="16"/>
  <c r="H270" i="16"/>
  <c r="F270" i="16"/>
  <c r="E270" i="16"/>
  <c r="D270" i="16"/>
  <c r="C270" i="16"/>
  <c r="L270" i="16" s="1"/>
  <c r="B270" i="16"/>
  <c r="B270" i="17" s="1"/>
  <c r="A270" i="16"/>
  <c r="A270" i="17" s="1"/>
  <c r="J269" i="16"/>
  <c r="I269" i="16"/>
  <c r="H269" i="16"/>
  <c r="F269" i="16"/>
  <c r="E269" i="16"/>
  <c r="D269" i="16"/>
  <c r="C269" i="16"/>
  <c r="L269" i="16" s="1"/>
  <c r="B269" i="16"/>
  <c r="B269" i="17" s="1"/>
  <c r="A269" i="16"/>
  <c r="A269" i="17" s="1"/>
  <c r="J268" i="16"/>
  <c r="I268" i="16"/>
  <c r="H268" i="16"/>
  <c r="F268" i="16"/>
  <c r="E268" i="16"/>
  <c r="D268" i="16"/>
  <c r="C268" i="16"/>
  <c r="L268" i="16" s="1"/>
  <c r="B268" i="16"/>
  <c r="B268" i="17" s="1"/>
  <c r="A268" i="16"/>
  <c r="A268" i="17" s="1"/>
  <c r="J267" i="16"/>
  <c r="I267" i="16"/>
  <c r="H267" i="16"/>
  <c r="F267" i="16"/>
  <c r="E267" i="16"/>
  <c r="D267" i="16"/>
  <c r="C267" i="16"/>
  <c r="L267" i="16" s="1"/>
  <c r="B267" i="16"/>
  <c r="B267" i="17" s="1"/>
  <c r="A267" i="16"/>
  <c r="A267" i="17" s="1"/>
  <c r="J266" i="16"/>
  <c r="I266" i="16"/>
  <c r="H266" i="16"/>
  <c r="F266" i="16"/>
  <c r="E266" i="16"/>
  <c r="D266" i="16"/>
  <c r="C266" i="16"/>
  <c r="L266" i="16" s="1"/>
  <c r="B266" i="16"/>
  <c r="B266" i="17" s="1"/>
  <c r="A266" i="16"/>
  <c r="A266" i="17" s="1"/>
  <c r="J265" i="16"/>
  <c r="I265" i="16"/>
  <c r="H265" i="16"/>
  <c r="F265" i="16"/>
  <c r="E265" i="16"/>
  <c r="D265" i="16"/>
  <c r="C265" i="16"/>
  <c r="L265" i="16" s="1"/>
  <c r="B265" i="16"/>
  <c r="B265" i="17" s="1"/>
  <c r="A265" i="16"/>
  <c r="A265" i="17" s="1"/>
  <c r="J264" i="16"/>
  <c r="I264" i="16"/>
  <c r="H264" i="16"/>
  <c r="F264" i="16"/>
  <c r="E264" i="16"/>
  <c r="D264" i="16"/>
  <c r="C264" i="16"/>
  <c r="L264" i="16" s="1"/>
  <c r="B264" i="16"/>
  <c r="B264" i="17" s="1"/>
  <c r="A264" i="16"/>
  <c r="A264" i="17" s="1"/>
  <c r="J263" i="16"/>
  <c r="I263" i="16"/>
  <c r="H263" i="16"/>
  <c r="F263" i="16"/>
  <c r="E263" i="16"/>
  <c r="D263" i="16"/>
  <c r="C263" i="16"/>
  <c r="L263" i="16" s="1"/>
  <c r="B263" i="16"/>
  <c r="B263" i="17" s="1"/>
  <c r="A263" i="16"/>
  <c r="A263" i="17" s="1"/>
  <c r="J262" i="16"/>
  <c r="I262" i="16"/>
  <c r="H262" i="16"/>
  <c r="F262" i="16"/>
  <c r="E262" i="16"/>
  <c r="D262" i="16"/>
  <c r="C262" i="16"/>
  <c r="L262" i="16" s="1"/>
  <c r="B262" i="16"/>
  <c r="B262" i="17" s="1"/>
  <c r="A262" i="16"/>
  <c r="A262" i="17" s="1"/>
  <c r="J261" i="16"/>
  <c r="I261" i="16"/>
  <c r="H261" i="16"/>
  <c r="F261" i="16"/>
  <c r="E261" i="16"/>
  <c r="D261" i="16"/>
  <c r="C261" i="16"/>
  <c r="L261" i="16" s="1"/>
  <c r="B261" i="16"/>
  <c r="B261" i="17" s="1"/>
  <c r="A261" i="16"/>
  <c r="A261" i="17" s="1"/>
  <c r="J260" i="16"/>
  <c r="I260" i="16"/>
  <c r="H260" i="16"/>
  <c r="F260" i="16"/>
  <c r="E260" i="16"/>
  <c r="D260" i="16"/>
  <c r="C260" i="16"/>
  <c r="L260" i="16" s="1"/>
  <c r="B260" i="16"/>
  <c r="B260" i="17" s="1"/>
  <c r="A260" i="16"/>
  <c r="A260" i="17" s="1"/>
  <c r="J259" i="16"/>
  <c r="I259" i="16"/>
  <c r="H259" i="16"/>
  <c r="F259" i="16"/>
  <c r="E259" i="16"/>
  <c r="D259" i="16"/>
  <c r="C259" i="16"/>
  <c r="L259" i="16" s="1"/>
  <c r="B259" i="16"/>
  <c r="B259" i="17" s="1"/>
  <c r="A259" i="16"/>
  <c r="A259" i="17" s="1"/>
  <c r="J258" i="16"/>
  <c r="I258" i="16"/>
  <c r="H258" i="16"/>
  <c r="F258" i="16"/>
  <c r="E258" i="16"/>
  <c r="D258" i="16"/>
  <c r="C258" i="16"/>
  <c r="L258" i="16" s="1"/>
  <c r="B258" i="16"/>
  <c r="B258" i="17" s="1"/>
  <c r="A258" i="16"/>
  <c r="A258" i="17" s="1"/>
  <c r="J257" i="16"/>
  <c r="I257" i="16"/>
  <c r="H257" i="16"/>
  <c r="F257" i="16"/>
  <c r="E257" i="16"/>
  <c r="D257" i="16"/>
  <c r="C257" i="16"/>
  <c r="L257" i="16" s="1"/>
  <c r="B257" i="16"/>
  <c r="B257" i="17" s="1"/>
  <c r="A257" i="16"/>
  <c r="A257" i="17" s="1"/>
  <c r="J256" i="16"/>
  <c r="I256" i="16"/>
  <c r="H256" i="16"/>
  <c r="F256" i="16"/>
  <c r="E256" i="16"/>
  <c r="D256" i="16"/>
  <c r="C256" i="16"/>
  <c r="L256" i="16" s="1"/>
  <c r="B256" i="16"/>
  <c r="B256" i="17" s="1"/>
  <c r="A256" i="16"/>
  <c r="A256" i="17" s="1"/>
  <c r="J255" i="16"/>
  <c r="I255" i="16"/>
  <c r="H255" i="16"/>
  <c r="F255" i="16"/>
  <c r="E255" i="16"/>
  <c r="D255" i="16"/>
  <c r="C255" i="16"/>
  <c r="L255" i="16" s="1"/>
  <c r="B255" i="16"/>
  <c r="B255" i="17" s="1"/>
  <c r="A255" i="16"/>
  <c r="A255" i="17" s="1"/>
  <c r="J254" i="16"/>
  <c r="I254" i="16"/>
  <c r="H254" i="16"/>
  <c r="F254" i="16"/>
  <c r="E254" i="16"/>
  <c r="D254" i="16"/>
  <c r="C254" i="16"/>
  <c r="L254" i="16" s="1"/>
  <c r="B254" i="16"/>
  <c r="B254" i="17" s="1"/>
  <c r="A254" i="16"/>
  <c r="A254" i="17" s="1"/>
  <c r="J253" i="16"/>
  <c r="I253" i="16"/>
  <c r="H253" i="16"/>
  <c r="F253" i="16"/>
  <c r="E253" i="16"/>
  <c r="D253" i="16"/>
  <c r="C253" i="16"/>
  <c r="L253" i="16" s="1"/>
  <c r="B253" i="16"/>
  <c r="B253" i="17" s="1"/>
  <c r="A253" i="16"/>
  <c r="A253" i="17" s="1"/>
  <c r="J252" i="16"/>
  <c r="I252" i="16"/>
  <c r="H252" i="16"/>
  <c r="F252" i="16"/>
  <c r="E252" i="16"/>
  <c r="D252" i="16"/>
  <c r="C252" i="16"/>
  <c r="L252" i="16" s="1"/>
  <c r="B252" i="16"/>
  <c r="B252" i="17" s="1"/>
  <c r="A252" i="16"/>
  <c r="A252" i="17" s="1"/>
  <c r="J251" i="16"/>
  <c r="I251" i="16"/>
  <c r="H251" i="16"/>
  <c r="F251" i="16"/>
  <c r="E251" i="16"/>
  <c r="D251" i="16"/>
  <c r="C251" i="16"/>
  <c r="L251" i="16" s="1"/>
  <c r="B251" i="16"/>
  <c r="B251" i="17" s="1"/>
  <c r="A251" i="16"/>
  <c r="A251" i="17" s="1"/>
  <c r="J250" i="16"/>
  <c r="I250" i="16"/>
  <c r="H250" i="16"/>
  <c r="F250" i="16"/>
  <c r="E250" i="16"/>
  <c r="D250" i="16"/>
  <c r="C250" i="16"/>
  <c r="L250" i="16" s="1"/>
  <c r="B250" i="16"/>
  <c r="B250" i="17" s="1"/>
  <c r="A250" i="16"/>
  <c r="A250" i="17" s="1"/>
  <c r="J249" i="16"/>
  <c r="I249" i="16"/>
  <c r="H249" i="16"/>
  <c r="F249" i="16"/>
  <c r="E249" i="16"/>
  <c r="D249" i="16"/>
  <c r="C249" i="16"/>
  <c r="L249" i="16" s="1"/>
  <c r="B249" i="16"/>
  <c r="B249" i="17" s="1"/>
  <c r="A249" i="16"/>
  <c r="A249" i="17" s="1"/>
  <c r="J248" i="16"/>
  <c r="I248" i="16"/>
  <c r="H248" i="16"/>
  <c r="F248" i="16"/>
  <c r="E248" i="16"/>
  <c r="D248" i="16"/>
  <c r="C248" i="16"/>
  <c r="L248" i="16" s="1"/>
  <c r="B248" i="16"/>
  <c r="B248" i="17" s="1"/>
  <c r="A248" i="16"/>
  <c r="A248" i="17" s="1"/>
  <c r="J247" i="16"/>
  <c r="I247" i="16"/>
  <c r="H247" i="16"/>
  <c r="F247" i="16"/>
  <c r="E247" i="16"/>
  <c r="D247" i="16"/>
  <c r="C247" i="16"/>
  <c r="L247" i="16" s="1"/>
  <c r="B247" i="16"/>
  <c r="B247" i="17" s="1"/>
  <c r="A247" i="16"/>
  <c r="A247" i="17" s="1"/>
  <c r="J246" i="16"/>
  <c r="I246" i="16"/>
  <c r="H246" i="16"/>
  <c r="F246" i="16"/>
  <c r="E246" i="16"/>
  <c r="D246" i="16"/>
  <c r="C246" i="16"/>
  <c r="L246" i="16" s="1"/>
  <c r="B246" i="16"/>
  <c r="B246" i="17" s="1"/>
  <c r="A246" i="16"/>
  <c r="A246" i="17" s="1"/>
  <c r="J245" i="16"/>
  <c r="I245" i="16"/>
  <c r="H245" i="16"/>
  <c r="F245" i="16"/>
  <c r="E245" i="16"/>
  <c r="D245" i="16"/>
  <c r="C245" i="16"/>
  <c r="L245" i="16" s="1"/>
  <c r="B245" i="16"/>
  <c r="B245" i="17" s="1"/>
  <c r="A245" i="16"/>
  <c r="A245" i="17" s="1"/>
  <c r="J244" i="16"/>
  <c r="I244" i="16"/>
  <c r="H244" i="16"/>
  <c r="F244" i="16"/>
  <c r="E244" i="16"/>
  <c r="D244" i="16"/>
  <c r="C244" i="16"/>
  <c r="L244" i="16" s="1"/>
  <c r="B244" i="16"/>
  <c r="B244" i="17" s="1"/>
  <c r="A244" i="16"/>
  <c r="A244" i="17" s="1"/>
  <c r="J243" i="16"/>
  <c r="I243" i="16"/>
  <c r="H243" i="16"/>
  <c r="F243" i="16"/>
  <c r="E243" i="16"/>
  <c r="D243" i="16"/>
  <c r="C243" i="16"/>
  <c r="L243" i="16" s="1"/>
  <c r="B243" i="16"/>
  <c r="B243" i="17" s="1"/>
  <c r="A243" i="16"/>
  <c r="A243" i="17" s="1"/>
  <c r="J242" i="16"/>
  <c r="I242" i="16"/>
  <c r="H242" i="16"/>
  <c r="F242" i="16"/>
  <c r="E242" i="16"/>
  <c r="D242" i="16"/>
  <c r="C242" i="16"/>
  <c r="L242" i="16" s="1"/>
  <c r="B242" i="16"/>
  <c r="B242" i="17" s="1"/>
  <c r="A242" i="16"/>
  <c r="A242" i="17" s="1"/>
  <c r="J241" i="16"/>
  <c r="I241" i="16"/>
  <c r="H241" i="16"/>
  <c r="F241" i="16"/>
  <c r="E241" i="16"/>
  <c r="D241" i="16"/>
  <c r="C241" i="16"/>
  <c r="L241" i="16" s="1"/>
  <c r="B241" i="16"/>
  <c r="B241" i="17" s="1"/>
  <c r="A241" i="16"/>
  <c r="A241" i="17" s="1"/>
  <c r="J240" i="16"/>
  <c r="I240" i="16"/>
  <c r="H240" i="16"/>
  <c r="F240" i="16"/>
  <c r="E240" i="16"/>
  <c r="D240" i="16"/>
  <c r="C240" i="16"/>
  <c r="L240" i="16" s="1"/>
  <c r="B240" i="16"/>
  <c r="B240" i="17" s="1"/>
  <c r="A240" i="16"/>
  <c r="A240" i="17" s="1"/>
  <c r="J239" i="16"/>
  <c r="I239" i="16"/>
  <c r="H239" i="16"/>
  <c r="F239" i="16"/>
  <c r="E239" i="16"/>
  <c r="D239" i="16"/>
  <c r="C239" i="16"/>
  <c r="L239" i="16" s="1"/>
  <c r="B239" i="16"/>
  <c r="B239" i="17" s="1"/>
  <c r="A239" i="16"/>
  <c r="A239" i="17" s="1"/>
  <c r="J238" i="16"/>
  <c r="I238" i="16"/>
  <c r="H238" i="16"/>
  <c r="F238" i="16"/>
  <c r="E238" i="16"/>
  <c r="D238" i="16"/>
  <c r="C238" i="16"/>
  <c r="L238" i="16" s="1"/>
  <c r="B238" i="16"/>
  <c r="B238" i="17" s="1"/>
  <c r="A238" i="16"/>
  <c r="A238" i="17" s="1"/>
  <c r="J237" i="16"/>
  <c r="I237" i="16"/>
  <c r="H237" i="16"/>
  <c r="F237" i="16"/>
  <c r="E237" i="16"/>
  <c r="D237" i="16"/>
  <c r="C237" i="16"/>
  <c r="L237" i="16" s="1"/>
  <c r="B237" i="16"/>
  <c r="B237" i="17" s="1"/>
  <c r="A237" i="16"/>
  <c r="A237" i="17" s="1"/>
  <c r="J236" i="16"/>
  <c r="I236" i="16"/>
  <c r="H236" i="16"/>
  <c r="F236" i="16"/>
  <c r="E236" i="16"/>
  <c r="D236" i="16"/>
  <c r="C236" i="16"/>
  <c r="L236" i="16" s="1"/>
  <c r="B236" i="16"/>
  <c r="B236" i="17" s="1"/>
  <c r="A236" i="16"/>
  <c r="A236" i="17" s="1"/>
  <c r="J235" i="16"/>
  <c r="I235" i="16"/>
  <c r="H235" i="16"/>
  <c r="F235" i="16"/>
  <c r="E235" i="16"/>
  <c r="D235" i="16"/>
  <c r="C235" i="16"/>
  <c r="L235" i="16" s="1"/>
  <c r="B235" i="16"/>
  <c r="B235" i="17" s="1"/>
  <c r="A235" i="16"/>
  <c r="A235" i="17" s="1"/>
  <c r="J234" i="16"/>
  <c r="I234" i="16"/>
  <c r="H234" i="16"/>
  <c r="F234" i="16"/>
  <c r="E234" i="16"/>
  <c r="D234" i="16"/>
  <c r="C234" i="16"/>
  <c r="L234" i="16" s="1"/>
  <c r="B234" i="16"/>
  <c r="B234" i="17" s="1"/>
  <c r="A234" i="16"/>
  <c r="A234" i="17" s="1"/>
  <c r="J233" i="16"/>
  <c r="I233" i="16"/>
  <c r="H233" i="16"/>
  <c r="F233" i="16"/>
  <c r="E233" i="16"/>
  <c r="D233" i="16"/>
  <c r="C233" i="16"/>
  <c r="L233" i="16" s="1"/>
  <c r="B233" i="16"/>
  <c r="B233" i="17" s="1"/>
  <c r="A233" i="16"/>
  <c r="A233" i="17" s="1"/>
  <c r="J232" i="16"/>
  <c r="I232" i="16"/>
  <c r="H232" i="16"/>
  <c r="F232" i="16"/>
  <c r="E232" i="16"/>
  <c r="D232" i="16"/>
  <c r="C232" i="16"/>
  <c r="L232" i="16" s="1"/>
  <c r="B232" i="16"/>
  <c r="B232" i="17" s="1"/>
  <c r="A232" i="16"/>
  <c r="A232" i="17" s="1"/>
  <c r="J231" i="16"/>
  <c r="I231" i="16"/>
  <c r="H231" i="16"/>
  <c r="F231" i="16"/>
  <c r="E231" i="16"/>
  <c r="D231" i="16"/>
  <c r="C231" i="16"/>
  <c r="L231" i="16" s="1"/>
  <c r="B231" i="16"/>
  <c r="B231" i="17" s="1"/>
  <c r="A231" i="16"/>
  <c r="A231" i="17" s="1"/>
  <c r="J230" i="16"/>
  <c r="I230" i="16"/>
  <c r="H230" i="16"/>
  <c r="F230" i="16"/>
  <c r="E230" i="16"/>
  <c r="D230" i="16"/>
  <c r="C230" i="16"/>
  <c r="L230" i="16" s="1"/>
  <c r="B230" i="16"/>
  <c r="B230" i="17" s="1"/>
  <c r="A230" i="16"/>
  <c r="A230" i="17" s="1"/>
  <c r="J229" i="16"/>
  <c r="I229" i="16"/>
  <c r="H229" i="16"/>
  <c r="F229" i="16"/>
  <c r="E229" i="16"/>
  <c r="D229" i="16"/>
  <c r="C229" i="16"/>
  <c r="L229" i="16" s="1"/>
  <c r="B229" i="16"/>
  <c r="B229" i="17" s="1"/>
  <c r="A229" i="16"/>
  <c r="A229" i="17" s="1"/>
  <c r="J228" i="16"/>
  <c r="I228" i="16"/>
  <c r="H228" i="16"/>
  <c r="F228" i="16"/>
  <c r="E228" i="16"/>
  <c r="D228" i="16"/>
  <c r="C228" i="16"/>
  <c r="L228" i="16" s="1"/>
  <c r="B228" i="16"/>
  <c r="B228" i="17" s="1"/>
  <c r="A228" i="16"/>
  <c r="A228" i="17" s="1"/>
  <c r="J227" i="16"/>
  <c r="I227" i="16"/>
  <c r="H227" i="16"/>
  <c r="F227" i="16"/>
  <c r="E227" i="16"/>
  <c r="D227" i="16"/>
  <c r="C227" i="16"/>
  <c r="L227" i="16" s="1"/>
  <c r="B227" i="16"/>
  <c r="B227" i="17" s="1"/>
  <c r="A227" i="16"/>
  <c r="A227" i="17" s="1"/>
  <c r="J226" i="16"/>
  <c r="I226" i="16"/>
  <c r="H226" i="16"/>
  <c r="F226" i="16"/>
  <c r="E226" i="16"/>
  <c r="D226" i="16"/>
  <c r="C226" i="16"/>
  <c r="L226" i="16" s="1"/>
  <c r="B226" i="16"/>
  <c r="B226" i="17" s="1"/>
  <c r="A226" i="16"/>
  <c r="A226" i="17" s="1"/>
  <c r="J225" i="16"/>
  <c r="I225" i="16"/>
  <c r="H225" i="16"/>
  <c r="F225" i="16"/>
  <c r="E225" i="16"/>
  <c r="D225" i="16"/>
  <c r="C225" i="16"/>
  <c r="L225" i="16" s="1"/>
  <c r="B225" i="16"/>
  <c r="B225" i="17" s="1"/>
  <c r="A225" i="16"/>
  <c r="A225" i="17" s="1"/>
  <c r="J224" i="16"/>
  <c r="I224" i="16"/>
  <c r="H224" i="16"/>
  <c r="F224" i="16"/>
  <c r="E224" i="16"/>
  <c r="D224" i="16"/>
  <c r="C224" i="16"/>
  <c r="L224" i="16" s="1"/>
  <c r="B224" i="16"/>
  <c r="B224" i="17" s="1"/>
  <c r="A224" i="16"/>
  <c r="A224" i="17" s="1"/>
  <c r="J223" i="16"/>
  <c r="I223" i="16"/>
  <c r="H223" i="16"/>
  <c r="F223" i="16"/>
  <c r="E223" i="16"/>
  <c r="D223" i="16"/>
  <c r="C223" i="16"/>
  <c r="L223" i="16" s="1"/>
  <c r="B223" i="16"/>
  <c r="B223" i="17" s="1"/>
  <c r="A223" i="16"/>
  <c r="A223" i="17" s="1"/>
  <c r="J222" i="16"/>
  <c r="I222" i="16"/>
  <c r="H222" i="16"/>
  <c r="F222" i="16"/>
  <c r="E222" i="16"/>
  <c r="D222" i="16"/>
  <c r="C222" i="16"/>
  <c r="L222" i="16" s="1"/>
  <c r="B222" i="16"/>
  <c r="B222" i="17" s="1"/>
  <c r="A222" i="16"/>
  <c r="A222" i="17" s="1"/>
  <c r="J221" i="16"/>
  <c r="I221" i="16"/>
  <c r="H221" i="16"/>
  <c r="F221" i="16"/>
  <c r="E221" i="16"/>
  <c r="D221" i="16"/>
  <c r="C221" i="16"/>
  <c r="L221" i="16" s="1"/>
  <c r="B221" i="16"/>
  <c r="B221" i="17" s="1"/>
  <c r="A221" i="16"/>
  <c r="A221" i="17" s="1"/>
  <c r="J220" i="16"/>
  <c r="I220" i="16"/>
  <c r="H220" i="16"/>
  <c r="F220" i="16"/>
  <c r="E220" i="16"/>
  <c r="D220" i="16"/>
  <c r="C220" i="16"/>
  <c r="L220" i="16" s="1"/>
  <c r="B220" i="16"/>
  <c r="B220" i="17" s="1"/>
  <c r="A220" i="16"/>
  <c r="A220" i="17" s="1"/>
  <c r="J219" i="16"/>
  <c r="I219" i="16"/>
  <c r="H219" i="16"/>
  <c r="F219" i="16"/>
  <c r="E219" i="16"/>
  <c r="D219" i="16"/>
  <c r="C219" i="16"/>
  <c r="L219" i="16" s="1"/>
  <c r="B219" i="16"/>
  <c r="B219" i="17" s="1"/>
  <c r="A219" i="16"/>
  <c r="A219" i="17" s="1"/>
  <c r="J218" i="16"/>
  <c r="I218" i="16"/>
  <c r="H218" i="16"/>
  <c r="F218" i="16"/>
  <c r="E218" i="16"/>
  <c r="D218" i="16"/>
  <c r="C218" i="16"/>
  <c r="L218" i="16" s="1"/>
  <c r="B218" i="16"/>
  <c r="B218" i="17" s="1"/>
  <c r="A218" i="16"/>
  <c r="A218" i="17" s="1"/>
  <c r="J217" i="16"/>
  <c r="I217" i="16"/>
  <c r="H217" i="16"/>
  <c r="F217" i="16"/>
  <c r="E217" i="16"/>
  <c r="D217" i="16"/>
  <c r="C217" i="16"/>
  <c r="L217" i="16" s="1"/>
  <c r="B217" i="16"/>
  <c r="B217" i="17" s="1"/>
  <c r="A217" i="16"/>
  <c r="A217" i="17" s="1"/>
  <c r="J216" i="16"/>
  <c r="I216" i="16"/>
  <c r="H216" i="16"/>
  <c r="F216" i="16"/>
  <c r="E216" i="16"/>
  <c r="D216" i="16"/>
  <c r="C216" i="16"/>
  <c r="L216" i="16" s="1"/>
  <c r="B216" i="16"/>
  <c r="B216" i="17" s="1"/>
  <c r="A216" i="16"/>
  <c r="A216" i="17" s="1"/>
  <c r="J215" i="16"/>
  <c r="I215" i="16"/>
  <c r="H215" i="16"/>
  <c r="F215" i="16"/>
  <c r="E215" i="16"/>
  <c r="D215" i="16"/>
  <c r="C215" i="16"/>
  <c r="L215" i="16" s="1"/>
  <c r="B215" i="16"/>
  <c r="B215" i="17" s="1"/>
  <c r="A215" i="16"/>
  <c r="A215" i="17" s="1"/>
  <c r="J214" i="16"/>
  <c r="I214" i="16"/>
  <c r="H214" i="16"/>
  <c r="F214" i="16"/>
  <c r="E214" i="16"/>
  <c r="D214" i="16"/>
  <c r="C214" i="16"/>
  <c r="L214" i="16" s="1"/>
  <c r="B214" i="16"/>
  <c r="B214" i="17" s="1"/>
  <c r="A214" i="16"/>
  <c r="A214" i="17" s="1"/>
  <c r="J213" i="16"/>
  <c r="I213" i="16"/>
  <c r="H213" i="16"/>
  <c r="F213" i="16"/>
  <c r="E213" i="16"/>
  <c r="D213" i="16"/>
  <c r="C213" i="16"/>
  <c r="L213" i="16" s="1"/>
  <c r="B213" i="16"/>
  <c r="B213" i="17" s="1"/>
  <c r="A213" i="16"/>
  <c r="A213" i="17" s="1"/>
  <c r="J212" i="16"/>
  <c r="I212" i="16"/>
  <c r="H212" i="16"/>
  <c r="F212" i="16"/>
  <c r="E212" i="16"/>
  <c r="D212" i="16"/>
  <c r="C212" i="16"/>
  <c r="L212" i="16" s="1"/>
  <c r="B212" i="16"/>
  <c r="B212" i="17" s="1"/>
  <c r="A212" i="16"/>
  <c r="A212" i="17" s="1"/>
  <c r="J211" i="16"/>
  <c r="I211" i="16"/>
  <c r="H211" i="16"/>
  <c r="F211" i="16"/>
  <c r="E211" i="16"/>
  <c r="D211" i="16"/>
  <c r="C211" i="16"/>
  <c r="L211" i="16" s="1"/>
  <c r="B211" i="16"/>
  <c r="B211" i="17" s="1"/>
  <c r="A211" i="16"/>
  <c r="A211" i="17" s="1"/>
  <c r="J210" i="16"/>
  <c r="I210" i="16"/>
  <c r="H210" i="16"/>
  <c r="F210" i="16"/>
  <c r="E210" i="16"/>
  <c r="D210" i="16"/>
  <c r="C210" i="16"/>
  <c r="L210" i="16" s="1"/>
  <c r="B210" i="16"/>
  <c r="B210" i="17" s="1"/>
  <c r="A210" i="16"/>
  <c r="A210" i="17" s="1"/>
  <c r="J209" i="16"/>
  <c r="I209" i="16"/>
  <c r="H209" i="16"/>
  <c r="F209" i="16"/>
  <c r="E209" i="16"/>
  <c r="D209" i="16"/>
  <c r="C209" i="16"/>
  <c r="L209" i="16" s="1"/>
  <c r="B209" i="16"/>
  <c r="B209" i="17" s="1"/>
  <c r="A209" i="16"/>
  <c r="A209" i="17" s="1"/>
  <c r="J208" i="16"/>
  <c r="I208" i="16"/>
  <c r="H208" i="16"/>
  <c r="F208" i="16"/>
  <c r="E208" i="16"/>
  <c r="D208" i="16"/>
  <c r="C208" i="16"/>
  <c r="L208" i="16" s="1"/>
  <c r="B208" i="16"/>
  <c r="B208" i="17" s="1"/>
  <c r="A208" i="16"/>
  <c r="A208" i="17" s="1"/>
  <c r="J207" i="16"/>
  <c r="I207" i="16"/>
  <c r="H207" i="16"/>
  <c r="F207" i="16"/>
  <c r="E207" i="16"/>
  <c r="D207" i="16"/>
  <c r="C207" i="16"/>
  <c r="L207" i="16" s="1"/>
  <c r="B207" i="16"/>
  <c r="B207" i="17" s="1"/>
  <c r="A207" i="16"/>
  <c r="A207" i="17" s="1"/>
  <c r="J206" i="16"/>
  <c r="I206" i="16"/>
  <c r="H206" i="16"/>
  <c r="F206" i="16"/>
  <c r="E206" i="16"/>
  <c r="D206" i="16"/>
  <c r="C206" i="16"/>
  <c r="L206" i="16" s="1"/>
  <c r="B206" i="16"/>
  <c r="B206" i="17" s="1"/>
  <c r="A206" i="16"/>
  <c r="A206" i="17" s="1"/>
  <c r="J205" i="16"/>
  <c r="I205" i="16"/>
  <c r="H205" i="16"/>
  <c r="F205" i="16"/>
  <c r="E205" i="16"/>
  <c r="D205" i="16"/>
  <c r="C205" i="16"/>
  <c r="L205" i="16" s="1"/>
  <c r="B205" i="16"/>
  <c r="B205" i="17" s="1"/>
  <c r="A205" i="16"/>
  <c r="A205" i="17" s="1"/>
  <c r="J204" i="16"/>
  <c r="I204" i="16"/>
  <c r="H204" i="16"/>
  <c r="F204" i="16"/>
  <c r="E204" i="16"/>
  <c r="D204" i="16"/>
  <c r="C204" i="16"/>
  <c r="L204" i="16" s="1"/>
  <c r="B204" i="16"/>
  <c r="B204" i="17" s="1"/>
  <c r="A204" i="16"/>
  <c r="A204" i="17" s="1"/>
  <c r="J203" i="16"/>
  <c r="I203" i="16"/>
  <c r="H203" i="16"/>
  <c r="F203" i="16"/>
  <c r="E203" i="16"/>
  <c r="D203" i="16"/>
  <c r="C203" i="16"/>
  <c r="L203" i="16" s="1"/>
  <c r="B203" i="16"/>
  <c r="B203" i="17" s="1"/>
  <c r="A203" i="16"/>
  <c r="A203" i="17" s="1"/>
  <c r="J202" i="16"/>
  <c r="I202" i="16"/>
  <c r="H202" i="16"/>
  <c r="F202" i="16"/>
  <c r="E202" i="16"/>
  <c r="D202" i="16"/>
  <c r="C202" i="16"/>
  <c r="L202" i="16" s="1"/>
  <c r="B202" i="16"/>
  <c r="B202" i="17" s="1"/>
  <c r="A202" i="16"/>
  <c r="A202" i="17" s="1"/>
  <c r="J201" i="16"/>
  <c r="I201" i="16"/>
  <c r="H201" i="16"/>
  <c r="F201" i="16"/>
  <c r="E201" i="16"/>
  <c r="D201" i="16"/>
  <c r="C201" i="16"/>
  <c r="L201" i="16" s="1"/>
  <c r="B201" i="16"/>
  <c r="B201" i="17" s="1"/>
  <c r="A201" i="16"/>
  <c r="A201" i="17" s="1"/>
  <c r="J200" i="16"/>
  <c r="I200" i="16"/>
  <c r="H200" i="16"/>
  <c r="F200" i="16"/>
  <c r="E200" i="16"/>
  <c r="D200" i="16"/>
  <c r="C200" i="16"/>
  <c r="L200" i="16" s="1"/>
  <c r="B200" i="16"/>
  <c r="B200" i="17" s="1"/>
  <c r="A200" i="16"/>
  <c r="A200" i="17" s="1"/>
  <c r="J199" i="16"/>
  <c r="I199" i="16"/>
  <c r="H199" i="16"/>
  <c r="F199" i="16"/>
  <c r="E199" i="16"/>
  <c r="D199" i="16"/>
  <c r="C199" i="16"/>
  <c r="L199" i="16" s="1"/>
  <c r="B199" i="16"/>
  <c r="B199" i="17" s="1"/>
  <c r="A199" i="16"/>
  <c r="A199" i="17" s="1"/>
  <c r="J198" i="16"/>
  <c r="I198" i="16"/>
  <c r="H198" i="16"/>
  <c r="F198" i="16"/>
  <c r="E198" i="16"/>
  <c r="D198" i="16"/>
  <c r="C198" i="16"/>
  <c r="L198" i="16" s="1"/>
  <c r="B198" i="16"/>
  <c r="B198" i="17" s="1"/>
  <c r="A198" i="16"/>
  <c r="A198" i="17" s="1"/>
  <c r="J197" i="16"/>
  <c r="I197" i="16"/>
  <c r="H197" i="16"/>
  <c r="F197" i="16"/>
  <c r="E197" i="16"/>
  <c r="D197" i="16"/>
  <c r="C197" i="16"/>
  <c r="L197" i="16" s="1"/>
  <c r="B197" i="16"/>
  <c r="B197" i="17" s="1"/>
  <c r="A197" i="16"/>
  <c r="A197" i="17" s="1"/>
  <c r="J196" i="16"/>
  <c r="I196" i="16"/>
  <c r="H196" i="16"/>
  <c r="F196" i="16"/>
  <c r="E196" i="16"/>
  <c r="D196" i="16"/>
  <c r="C196" i="16"/>
  <c r="L196" i="16" s="1"/>
  <c r="B196" i="16"/>
  <c r="B196" i="17" s="1"/>
  <c r="A196" i="16"/>
  <c r="A196" i="17" s="1"/>
  <c r="J195" i="16"/>
  <c r="I195" i="16"/>
  <c r="H195" i="16"/>
  <c r="F195" i="16"/>
  <c r="E195" i="16"/>
  <c r="D195" i="16"/>
  <c r="C195" i="16"/>
  <c r="L195" i="16" s="1"/>
  <c r="B195" i="16"/>
  <c r="B195" i="17" s="1"/>
  <c r="A195" i="16"/>
  <c r="A195" i="17" s="1"/>
  <c r="J194" i="16"/>
  <c r="I194" i="16"/>
  <c r="H194" i="16"/>
  <c r="F194" i="16"/>
  <c r="E194" i="16"/>
  <c r="D194" i="16"/>
  <c r="C194" i="16"/>
  <c r="L194" i="16" s="1"/>
  <c r="B194" i="16"/>
  <c r="B194" i="17" s="1"/>
  <c r="A194" i="16"/>
  <c r="A194" i="17" s="1"/>
  <c r="J193" i="16"/>
  <c r="I193" i="16"/>
  <c r="H193" i="16"/>
  <c r="F193" i="16"/>
  <c r="E193" i="16"/>
  <c r="D193" i="16"/>
  <c r="C193" i="16"/>
  <c r="L193" i="16" s="1"/>
  <c r="B193" i="16"/>
  <c r="B193" i="17" s="1"/>
  <c r="A193" i="16"/>
  <c r="A193" i="17" s="1"/>
  <c r="J192" i="16"/>
  <c r="I192" i="16"/>
  <c r="H192" i="16"/>
  <c r="F192" i="16"/>
  <c r="E192" i="16"/>
  <c r="D192" i="16"/>
  <c r="C192" i="16"/>
  <c r="L192" i="16" s="1"/>
  <c r="B192" i="16"/>
  <c r="B192" i="17" s="1"/>
  <c r="A192" i="16"/>
  <c r="A192" i="17" s="1"/>
  <c r="J191" i="16"/>
  <c r="I191" i="16"/>
  <c r="H191" i="16"/>
  <c r="F191" i="16"/>
  <c r="E191" i="16"/>
  <c r="D191" i="16"/>
  <c r="C191" i="16"/>
  <c r="L191" i="16" s="1"/>
  <c r="B191" i="16"/>
  <c r="B191" i="17" s="1"/>
  <c r="A191" i="16"/>
  <c r="A191" i="17" s="1"/>
  <c r="J190" i="16"/>
  <c r="I190" i="16"/>
  <c r="H190" i="16"/>
  <c r="F190" i="16"/>
  <c r="E190" i="16"/>
  <c r="D190" i="16"/>
  <c r="C190" i="16"/>
  <c r="L190" i="16" s="1"/>
  <c r="B190" i="16"/>
  <c r="B190" i="17" s="1"/>
  <c r="A190" i="16"/>
  <c r="A190" i="17" s="1"/>
  <c r="J189" i="16"/>
  <c r="I189" i="16"/>
  <c r="H189" i="16"/>
  <c r="F189" i="16"/>
  <c r="E189" i="16"/>
  <c r="D189" i="16"/>
  <c r="C189" i="16"/>
  <c r="L189" i="16" s="1"/>
  <c r="B189" i="16"/>
  <c r="B189" i="17" s="1"/>
  <c r="A189" i="16"/>
  <c r="A189" i="17" s="1"/>
  <c r="J188" i="16"/>
  <c r="I188" i="16"/>
  <c r="H188" i="16"/>
  <c r="F188" i="16"/>
  <c r="E188" i="16"/>
  <c r="D188" i="16"/>
  <c r="C188" i="16"/>
  <c r="L188" i="16" s="1"/>
  <c r="B188" i="16"/>
  <c r="B188" i="17" s="1"/>
  <c r="A188" i="16"/>
  <c r="A188" i="17" s="1"/>
  <c r="J187" i="16"/>
  <c r="I187" i="16"/>
  <c r="H187" i="16"/>
  <c r="F187" i="16"/>
  <c r="E187" i="16"/>
  <c r="D187" i="16"/>
  <c r="C187" i="16"/>
  <c r="L187" i="16" s="1"/>
  <c r="B187" i="16"/>
  <c r="B187" i="17" s="1"/>
  <c r="A187" i="16"/>
  <c r="A187" i="17" s="1"/>
  <c r="J186" i="16"/>
  <c r="I186" i="16"/>
  <c r="H186" i="16"/>
  <c r="F186" i="16"/>
  <c r="E186" i="16"/>
  <c r="D186" i="16"/>
  <c r="C186" i="16"/>
  <c r="L186" i="16" s="1"/>
  <c r="B186" i="16"/>
  <c r="B186" i="17" s="1"/>
  <c r="A186" i="16"/>
  <c r="A186" i="17" s="1"/>
  <c r="J185" i="16"/>
  <c r="I185" i="16"/>
  <c r="H185" i="16"/>
  <c r="F185" i="16"/>
  <c r="E185" i="16"/>
  <c r="D185" i="16"/>
  <c r="C185" i="16"/>
  <c r="L185" i="16" s="1"/>
  <c r="B185" i="16"/>
  <c r="B185" i="17" s="1"/>
  <c r="A185" i="16"/>
  <c r="A185" i="17" s="1"/>
  <c r="J184" i="16"/>
  <c r="I184" i="16"/>
  <c r="H184" i="16"/>
  <c r="F184" i="16"/>
  <c r="E184" i="16"/>
  <c r="D184" i="16"/>
  <c r="C184" i="16"/>
  <c r="L184" i="16" s="1"/>
  <c r="B184" i="16"/>
  <c r="B184" i="17" s="1"/>
  <c r="A184" i="16"/>
  <c r="A184" i="17" s="1"/>
  <c r="J183" i="16"/>
  <c r="I183" i="16"/>
  <c r="H183" i="16"/>
  <c r="F183" i="16"/>
  <c r="E183" i="16"/>
  <c r="D183" i="16"/>
  <c r="C183" i="16"/>
  <c r="L183" i="16" s="1"/>
  <c r="B183" i="16"/>
  <c r="B183" i="17" s="1"/>
  <c r="A183" i="16"/>
  <c r="A183" i="17" s="1"/>
  <c r="J182" i="16"/>
  <c r="I182" i="16"/>
  <c r="H182" i="16"/>
  <c r="F182" i="16"/>
  <c r="E182" i="16"/>
  <c r="D182" i="16"/>
  <c r="C182" i="16"/>
  <c r="L182" i="16" s="1"/>
  <c r="B182" i="16"/>
  <c r="B182" i="17" s="1"/>
  <c r="A182" i="16"/>
  <c r="A182" i="17" s="1"/>
  <c r="J181" i="16"/>
  <c r="I181" i="16"/>
  <c r="H181" i="16"/>
  <c r="F181" i="16"/>
  <c r="E181" i="16"/>
  <c r="D181" i="16"/>
  <c r="C181" i="16"/>
  <c r="L181" i="16" s="1"/>
  <c r="B181" i="16"/>
  <c r="B181" i="17" s="1"/>
  <c r="A181" i="16"/>
  <c r="A181" i="17" s="1"/>
  <c r="J180" i="16"/>
  <c r="I180" i="16"/>
  <c r="H180" i="16"/>
  <c r="F180" i="16"/>
  <c r="E180" i="16"/>
  <c r="D180" i="16"/>
  <c r="C180" i="16"/>
  <c r="L180" i="16" s="1"/>
  <c r="B180" i="16"/>
  <c r="B180" i="17" s="1"/>
  <c r="A180" i="16"/>
  <c r="A180" i="17" s="1"/>
  <c r="J179" i="16"/>
  <c r="I179" i="16"/>
  <c r="H179" i="16"/>
  <c r="F179" i="16"/>
  <c r="E179" i="16"/>
  <c r="D179" i="16"/>
  <c r="C179" i="16"/>
  <c r="L179" i="16" s="1"/>
  <c r="B179" i="16"/>
  <c r="B179" i="17" s="1"/>
  <c r="A179" i="16"/>
  <c r="A179" i="17" s="1"/>
  <c r="J178" i="16"/>
  <c r="I178" i="16"/>
  <c r="H178" i="16"/>
  <c r="F178" i="16"/>
  <c r="E178" i="16"/>
  <c r="D178" i="16"/>
  <c r="C178" i="16"/>
  <c r="L178" i="16" s="1"/>
  <c r="B178" i="16"/>
  <c r="B178" i="17" s="1"/>
  <c r="A178" i="16"/>
  <c r="A178" i="17" s="1"/>
  <c r="J177" i="16"/>
  <c r="I177" i="16"/>
  <c r="H177" i="16"/>
  <c r="F177" i="16"/>
  <c r="E177" i="16"/>
  <c r="D177" i="16"/>
  <c r="C177" i="16"/>
  <c r="L177" i="16" s="1"/>
  <c r="B177" i="16"/>
  <c r="B177" i="17" s="1"/>
  <c r="A177" i="16"/>
  <c r="A177" i="17" s="1"/>
  <c r="J176" i="16"/>
  <c r="I176" i="16"/>
  <c r="H176" i="16"/>
  <c r="F176" i="16"/>
  <c r="E176" i="16"/>
  <c r="D176" i="16"/>
  <c r="C176" i="16"/>
  <c r="L176" i="16" s="1"/>
  <c r="B176" i="16"/>
  <c r="B176" i="17" s="1"/>
  <c r="A176" i="16"/>
  <c r="A176" i="17" s="1"/>
  <c r="J175" i="16"/>
  <c r="I175" i="16"/>
  <c r="H175" i="16"/>
  <c r="F175" i="16"/>
  <c r="E175" i="16"/>
  <c r="D175" i="16"/>
  <c r="C175" i="16"/>
  <c r="L175" i="16" s="1"/>
  <c r="B175" i="16"/>
  <c r="B175" i="17" s="1"/>
  <c r="A175" i="16"/>
  <c r="A175" i="17" s="1"/>
  <c r="J174" i="16"/>
  <c r="I174" i="16"/>
  <c r="H174" i="16"/>
  <c r="F174" i="16"/>
  <c r="E174" i="16"/>
  <c r="D174" i="16"/>
  <c r="C174" i="16"/>
  <c r="L174" i="16" s="1"/>
  <c r="B174" i="16"/>
  <c r="B174" i="17" s="1"/>
  <c r="A174" i="16"/>
  <c r="A174" i="17" s="1"/>
  <c r="J173" i="16"/>
  <c r="I173" i="16"/>
  <c r="H173" i="16"/>
  <c r="F173" i="16"/>
  <c r="E173" i="16"/>
  <c r="D173" i="16"/>
  <c r="C173" i="16"/>
  <c r="L173" i="16" s="1"/>
  <c r="B173" i="16"/>
  <c r="B173" i="17" s="1"/>
  <c r="A173" i="16"/>
  <c r="A173" i="17" s="1"/>
  <c r="J172" i="16"/>
  <c r="I172" i="16"/>
  <c r="H172" i="16"/>
  <c r="F172" i="16"/>
  <c r="E172" i="16"/>
  <c r="D172" i="16"/>
  <c r="C172" i="16"/>
  <c r="L172" i="16" s="1"/>
  <c r="B172" i="16"/>
  <c r="B172" i="17" s="1"/>
  <c r="A172" i="16"/>
  <c r="A172" i="17" s="1"/>
  <c r="J171" i="16"/>
  <c r="I171" i="16"/>
  <c r="H171" i="16"/>
  <c r="F171" i="16"/>
  <c r="E171" i="16"/>
  <c r="D171" i="16"/>
  <c r="C171" i="16"/>
  <c r="L171" i="16" s="1"/>
  <c r="B171" i="16"/>
  <c r="B171" i="17" s="1"/>
  <c r="A171" i="16"/>
  <c r="A171" i="17" s="1"/>
  <c r="J170" i="16"/>
  <c r="I170" i="16"/>
  <c r="H170" i="16"/>
  <c r="F170" i="16"/>
  <c r="E170" i="16"/>
  <c r="D170" i="16"/>
  <c r="C170" i="16"/>
  <c r="L170" i="16" s="1"/>
  <c r="B170" i="16"/>
  <c r="B170" i="17" s="1"/>
  <c r="A170" i="16"/>
  <c r="A170" i="17" s="1"/>
  <c r="J169" i="16"/>
  <c r="I169" i="16"/>
  <c r="H169" i="16"/>
  <c r="F169" i="16"/>
  <c r="E169" i="16"/>
  <c r="D169" i="16"/>
  <c r="C169" i="16"/>
  <c r="L169" i="16" s="1"/>
  <c r="B169" i="16"/>
  <c r="B169" i="17" s="1"/>
  <c r="A169" i="16"/>
  <c r="A169" i="17" s="1"/>
  <c r="J168" i="16"/>
  <c r="I168" i="16"/>
  <c r="H168" i="16"/>
  <c r="F168" i="16"/>
  <c r="E168" i="16"/>
  <c r="D168" i="16"/>
  <c r="C168" i="16"/>
  <c r="L168" i="16" s="1"/>
  <c r="B168" i="16"/>
  <c r="B168" i="17" s="1"/>
  <c r="A168" i="16"/>
  <c r="A168" i="17" s="1"/>
  <c r="J167" i="16"/>
  <c r="I167" i="16"/>
  <c r="H167" i="16"/>
  <c r="F167" i="16"/>
  <c r="E167" i="16"/>
  <c r="D167" i="16"/>
  <c r="C167" i="16"/>
  <c r="L167" i="16" s="1"/>
  <c r="B167" i="16"/>
  <c r="B167" i="17" s="1"/>
  <c r="A167" i="16"/>
  <c r="A167" i="17" s="1"/>
  <c r="J166" i="16"/>
  <c r="I166" i="16"/>
  <c r="H166" i="16"/>
  <c r="F166" i="16"/>
  <c r="E166" i="16"/>
  <c r="D166" i="16"/>
  <c r="C166" i="16"/>
  <c r="L166" i="16" s="1"/>
  <c r="B166" i="16"/>
  <c r="B166" i="17" s="1"/>
  <c r="A166" i="16"/>
  <c r="A166" i="17" s="1"/>
  <c r="J165" i="16"/>
  <c r="I165" i="16"/>
  <c r="H165" i="16"/>
  <c r="F165" i="16"/>
  <c r="E165" i="16"/>
  <c r="D165" i="16"/>
  <c r="C165" i="16"/>
  <c r="L165" i="16" s="1"/>
  <c r="B165" i="16"/>
  <c r="B165" i="17" s="1"/>
  <c r="A165" i="16"/>
  <c r="A165" i="17" s="1"/>
  <c r="J164" i="16"/>
  <c r="I164" i="16"/>
  <c r="H164" i="16"/>
  <c r="F164" i="16"/>
  <c r="E164" i="16"/>
  <c r="D164" i="16"/>
  <c r="C164" i="16"/>
  <c r="L164" i="16" s="1"/>
  <c r="B164" i="16"/>
  <c r="B164" i="17" s="1"/>
  <c r="A164" i="16"/>
  <c r="A164" i="17" s="1"/>
  <c r="J163" i="16"/>
  <c r="I163" i="16"/>
  <c r="H163" i="16"/>
  <c r="F163" i="16"/>
  <c r="E163" i="16"/>
  <c r="D163" i="16"/>
  <c r="C163" i="16"/>
  <c r="L163" i="16" s="1"/>
  <c r="B163" i="16"/>
  <c r="B163" i="17" s="1"/>
  <c r="A163" i="16"/>
  <c r="A163" i="17" s="1"/>
  <c r="J162" i="16"/>
  <c r="I162" i="16"/>
  <c r="H162" i="16"/>
  <c r="F162" i="16"/>
  <c r="E162" i="16"/>
  <c r="D162" i="16"/>
  <c r="C162" i="16"/>
  <c r="L162" i="16" s="1"/>
  <c r="B162" i="16"/>
  <c r="B162" i="17" s="1"/>
  <c r="A162" i="16"/>
  <c r="A162" i="17" s="1"/>
  <c r="J161" i="16"/>
  <c r="I161" i="16"/>
  <c r="H161" i="16"/>
  <c r="F161" i="16"/>
  <c r="E161" i="16"/>
  <c r="D161" i="16"/>
  <c r="C161" i="16"/>
  <c r="L161" i="16" s="1"/>
  <c r="B161" i="16"/>
  <c r="B161" i="17" s="1"/>
  <c r="A161" i="16"/>
  <c r="A161" i="17" s="1"/>
  <c r="J160" i="16"/>
  <c r="I160" i="16"/>
  <c r="H160" i="16"/>
  <c r="F160" i="16"/>
  <c r="E160" i="16"/>
  <c r="D160" i="16"/>
  <c r="C160" i="16"/>
  <c r="L160" i="16" s="1"/>
  <c r="B160" i="16"/>
  <c r="B160" i="17" s="1"/>
  <c r="A160" i="16"/>
  <c r="A160" i="17" s="1"/>
  <c r="J159" i="16"/>
  <c r="I159" i="16"/>
  <c r="H159" i="16"/>
  <c r="F159" i="16"/>
  <c r="E159" i="16"/>
  <c r="D159" i="16"/>
  <c r="C159" i="16"/>
  <c r="L159" i="16" s="1"/>
  <c r="B159" i="16"/>
  <c r="B159" i="17" s="1"/>
  <c r="A159" i="16"/>
  <c r="A159" i="17" s="1"/>
  <c r="J158" i="16"/>
  <c r="I158" i="16"/>
  <c r="H158" i="16"/>
  <c r="F158" i="16"/>
  <c r="E158" i="16"/>
  <c r="D158" i="16"/>
  <c r="C158" i="16"/>
  <c r="L158" i="16" s="1"/>
  <c r="B158" i="16"/>
  <c r="B158" i="17" s="1"/>
  <c r="A158" i="16"/>
  <c r="A158" i="17" s="1"/>
  <c r="J157" i="16"/>
  <c r="I157" i="16"/>
  <c r="H157" i="16"/>
  <c r="F157" i="16"/>
  <c r="E157" i="16"/>
  <c r="D157" i="16"/>
  <c r="C157" i="16"/>
  <c r="L157" i="16" s="1"/>
  <c r="B157" i="16"/>
  <c r="B157" i="17" s="1"/>
  <c r="A157" i="16"/>
  <c r="A157" i="17" s="1"/>
  <c r="J156" i="16"/>
  <c r="I156" i="16"/>
  <c r="H156" i="16"/>
  <c r="F156" i="16"/>
  <c r="E156" i="16"/>
  <c r="D156" i="16"/>
  <c r="C156" i="16"/>
  <c r="L156" i="16" s="1"/>
  <c r="B156" i="16"/>
  <c r="B156" i="17" s="1"/>
  <c r="A156" i="16"/>
  <c r="A156" i="17" s="1"/>
  <c r="J155" i="16"/>
  <c r="I155" i="16"/>
  <c r="H155" i="16"/>
  <c r="F155" i="16"/>
  <c r="E155" i="16"/>
  <c r="D155" i="16"/>
  <c r="C155" i="16"/>
  <c r="L155" i="16" s="1"/>
  <c r="B155" i="16"/>
  <c r="B155" i="17" s="1"/>
  <c r="A155" i="16"/>
  <c r="A155" i="17" s="1"/>
  <c r="J154" i="16"/>
  <c r="I154" i="16"/>
  <c r="H154" i="16"/>
  <c r="F154" i="16"/>
  <c r="E154" i="16"/>
  <c r="D154" i="16"/>
  <c r="C154" i="16"/>
  <c r="L154" i="16" s="1"/>
  <c r="B154" i="16"/>
  <c r="B154" i="17" s="1"/>
  <c r="A154" i="16"/>
  <c r="A154" i="17" s="1"/>
  <c r="J153" i="16"/>
  <c r="I153" i="16"/>
  <c r="H153" i="16"/>
  <c r="F153" i="16"/>
  <c r="E153" i="16"/>
  <c r="D153" i="16"/>
  <c r="C153" i="16"/>
  <c r="L153" i="16" s="1"/>
  <c r="B153" i="16"/>
  <c r="B153" i="17" s="1"/>
  <c r="A153" i="16"/>
  <c r="A153" i="17" s="1"/>
  <c r="J152" i="16"/>
  <c r="I152" i="16"/>
  <c r="H152" i="16"/>
  <c r="F152" i="16"/>
  <c r="E152" i="16"/>
  <c r="D152" i="16"/>
  <c r="C152" i="16"/>
  <c r="L152" i="16" s="1"/>
  <c r="B152" i="16"/>
  <c r="B152" i="17" s="1"/>
  <c r="A152" i="16"/>
  <c r="A152" i="17" s="1"/>
  <c r="J151" i="16"/>
  <c r="I151" i="16"/>
  <c r="H151" i="16"/>
  <c r="F151" i="16"/>
  <c r="E151" i="16"/>
  <c r="D151" i="16"/>
  <c r="C151" i="16"/>
  <c r="L151" i="16" s="1"/>
  <c r="B151" i="16"/>
  <c r="B151" i="17" s="1"/>
  <c r="A151" i="16"/>
  <c r="A151" i="17" s="1"/>
  <c r="J150" i="16"/>
  <c r="I150" i="16"/>
  <c r="H150" i="16"/>
  <c r="F150" i="16"/>
  <c r="E150" i="16"/>
  <c r="D150" i="16"/>
  <c r="C150" i="16"/>
  <c r="L150" i="16" s="1"/>
  <c r="B150" i="16"/>
  <c r="B150" i="17" s="1"/>
  <c r="A150" i="16"/>
  <c r="A150" i="17" s="1"/>
  <c r="J149" i="16"/>
  <c r="I149" i="16"/>
  <c r="H149" i="16"/>
  <c r="F149" i="16"/>
  <c r="E149" i="16"/>
  <c r="D149" i="16"/>
  <c r="C149" i="16"/>
  <c r="L149" i="16" s="1"/>
  <c r="B149" i="16"/>
  <c r="B149" i="17" s="1"/>
  <c r="A149" i="16"/>
  <c r="A149" i="17" s="1"/>
  <c r="J148" i="16"/>
  <c r="I148" i="16"/>
  <c r="H148" i="16"/>
  <c r="F148" i="16"/>
  <c r="E148" i="16"/>
  <c r="D148" i="16"/>
  <c r="C148" i="16"/>
  <c r="L148" i="16" s="1"/>
  <c r="B148" i="16"/>
  <c r="B148" i="17" s="1"/>
  <c r="A148" i="16"/>
  <c r="A148" i="17" s="1"/>
  <c r="J147" i="16"/>
  <c r="I147" i="16"/>
  <c r="H147" i="16"/>
  <c r="F147" i="16"/>
  <c r="E147" i="16"/>
  <c r="D147" i="16"/>
  <c r="C147" i="16"/>
  <c r="L147" i="16" s="1"/>
  <c r="B147" i="16"/>
  <c r="B147" i="17" s="1"/>
  <c r="A147" i="16"/>
  <c r="A147" i="17" s="1"/>
  <c r="J146" i="16"/>
  <c r="I146" i="16"/>
  <c r="H146" i="16"/>
  <c r="F146" i="16"/>
  <c r="E146" i="16"/>
  <c r="D146" i="16"/>
  <c r="C146" i="16"/>
  <c r="L146" i="16" s="1"/>
  <c r="B146" i="16"/>
  <c r="B146" i="17" s="1"/>
  <c r="A146" i="16"/>
  <c r="A146" i="17" s="1"/>
  <c r="J145" i="16"/>
  <c r="I145" i="16"/>
  <c r="H145" i="16"/>
  <c r="F145" i="16"/>
  <c r="E145" i="16"/>
  <c r="D145" i="16"/>
  <c r="C145" i="16"/>
  <c r="L145" i="16" s="1"/>
  <c r="B145" i="16"/>
  <c r="B145" i="17" s="1"/>
  <c r="A145" i="16"/>
  <c r="A145" i="17" s="1"/>
  <c r="J144" i="16"/>
  <c r="I144" i="16"/>
  <c r="H144" i="16"/>
  <c r="F144" i="16"/>
  <c r="E144" i="16"/>
  <c r="D144" i="16"/>
  <c r="C144" i="16"/>
  <c r="L144" i="16" s="1"/>
  <c r="B144" i="16"/>
  <c r="B144" i="17" s="1"/>
  <c r="A144" i="16"/>
  <c r="A144" i="17" s="1"/>
  <c r="J143" i="16"/>
  <c r="I143" i="16"/>
  <c r="H143" i="16"/>
  <c r="F143" i="16"/>
  <c r="E143" i="16"/>
  <c r="D143" i="16"/>
  <c r="C143" i="16"/>
  <c r="L143" i="16" s="1"/>
  <c r="B143" i="16"/>
  <c r="B143" i="17" s="1"/>
  <c r="A143" i="16"/>
  <c r="A143" i="17" s="1"/>
  <c r="J142" i="16"/>
  <c r="I142" i="16"/>
  <c r="H142" i="16"/>
  <c r="F142" i="16"/>
  <c r="E142" i="16"/>
  <c r="D142" i="16"/>
  <c r="C142" i="16"/>
  <c r="L142" i="16" s="1"/>
  <c r="B142" i="16"/>
  <c r="B142" i="17" s="1"/>
  <c r="A142" i="16"/>
  <c r="A142" i="17" s="1"/>
  <c r="J141" i="16"/>
  <c r="I141" i="16"/>
  <c r="H141" i="16"/>
  <c r="F141" i="16"/>
  <c r="E141" i="16"/>
  <c r="D141" i="16"/>
  <c r="C141" i="16"/>
  <c r="L141" i="16" s="1"/>
  <c r="B141" i="16"/>
  <c r="B141" i="17" s="1"/>
  <c r="A141" i="16"/>
  <c r="A141" i="17" s="1"/>
  <c r="J140" i="16"/>
  <c r="I140" i="16"/>
  <c r="H140" i="16"/>
  <c r="F140" i="16"/>
  <c r="E140" i="16"/>
  <c r="D140" i="16"/>
  <c r="C140" i="16"/>
  <c r="L140" i="16" s="1"/>
  <c r="B140" i="16"/>
  <c r="B140" i="17" s="1"/>
  <c r="A140" i="16"/>
  <c r="A140" i="17" s="1"/>
  <c r="J139" i="16"/>
  <c r="I139" i="16"/>
  <c r="H139" i="16"/>
  <c r="F139" i="16"/>
  <c r="E139" i="16"/>
  <c r="D139" i="16"/>
  <c r="C139" i="16"/>
  <c r="L139" i="16" s="1"/>
  <c r="B139" i="16"/>
  <c r="B139" i="17" s="1"/>
  <c r="A139" i="16"/>
  <c r="A139" i="17" s="1"/>
  <c r="J138" i="16"/>
  <c r="I138" i="16"/>
  <c r="H138" i="16"/>
  <c r="F138" i="16"/>
  <c r="E138" i="16"/>
  <c r="D138" i="16"/>
  <c r="C138" i="16"/>
  <c r="L138" i="16" s="1"/>
  <c r="B138" i="16"/>
  <c r="B138" i="17" s="1"/>
  <c r="A138" i="16"/>
  <c r="A138" i="17" s="1"/>
  <c r="J137" i="16"/>
  <c r="I137" i="16"/>
  <c r="H137" i="16"/>
  <c r="F137" i="16"/>
  <c r="E137" i="16"/>
  <c r="D137" i="16"/>
  <c r="C137" i="16"/>
  <c r="L137" i="16" s="1"/>
  <c r="B137" i="16"/>
  <c r="B137" i="17" s="1"/>
  <c r="A137" i="16"/>
  <c r="A137" i="17" s="1"/>
  <c r="J136" i="16"/>
  <c r="I136" i="16"/>
  <c r="H136" i="16"/>
  <c r="F136" i="16"/>
  <c r="E136" i="16"/>
  <c r="D136" i="16"/>
  <c r="C136" i="16"/>
  <c r="L136" i="16" s="1"/>
  <c r="B136" i="16"/>
  <c r="B136" i="17" s="1"/>
  <c r="A136" i="16"/>
  <c r="A136" i="17" s="1"/>
  <c r="J135" i="16"/>
  <c r="I135" i="16"/>
  <c r="H135" i="16"/>
  <c r="F135" i="16"/>
  <c r="E135" i="16"/>
  <c r="D135" i="16"/>
  <c r="C135" i="16"/>
  <c r="L135" i="16" s="1"/>
  <c r="B135" i="16"/>
  <c r="B135" i="17" s="1"/>
  <c r="A135" i="16"/>
  <c r="A135" i="17" s="1"/>
  <c r="J134" i="16"/>
  <c r="I134" i="16"/>
  <c r="H134" i="16"/>
  <c r="F134" i="16"/>
  <c r="E134" i="16"/>
  <c r="D134" i="16"/>
  <c r="C134" i="16"/>
  <c r="L134" i="16" s="1"/>
  <c r="B134" i="16"/>
  <c r="B134" i="17" s="1"/>
  <c r="A134" i="16"/>
  <c r="A134" i="17" s="1"/>
  <c r="J133" i="16"/>
  <c r="I133" i="16"/>
  <c r="H133" i="16"/>
  <c r="F133" i="16"/>
  <c r="E133" i="16"/>
  <c r="D133" i="16"/>
  <c r="C133" i="16"/>
  <c r="L133" i="16" s="1"/>
  <c r="B133" i="16"/>
  <c r="B133" i="17" s="1"/>
  <c r="A133" i="16"/>
  <c r="A133" i="17" s="1"/>
  <c r="J132" i="16"/>
  <c r="I132" i="16"/>
  <c r="H132" i="16"/>
  <c r="F132" i="16"/>
  <c r="E132" i="16"/>
  <c r="D132" i="16"/>
  <c r="C132" i="16"/>
  <c r="L132" i="16" s="1"/>
  <c r="B132" i="16"/>
  <c r="B132" i="17" s="1"/>
  <c r="A132" i="16"/>
  <c r="A132" i="17" s="1"/>
  <c r="J131" i="16"/>
  <c r="I131" i="16"/>
  <c r="H131" i="16"/>
  <c r="F131" i="16"/>
  <c r="E131" i="16"/>
  <c r="D131" i="16"/>
  <c r="C131" i="16"/>
  <c r="L131" i="16" s="1"/>
  <c r="B131" i="16"/>
  <c r="B131" i="17" s="1"/>
  <c r="A131" i="16"/>
  <c r="A131" i="17" s="1"/>
  <c r="J130" i="16"/>
  <c r="I130" i="16"/>
  <c r="H130" i="16"/>
  <c r="F130" i="16"/>
  <c r="E130" i="16"/>
  <c r="D130" i="16"/>
  <c r="C130" i="16"/>
  <c r="L130" i="16" s="1"/>
  <c r="B130" i="16"/>
  <c r="B130" i="17" s="1"/>
  <c r="A130" i="16"/>
  <c r="A130" i="17" s="1"/>
  <c r="J129" i="16"/>
  <c r="I129" i="16"/>
  <c r="H129" i="16"/>
  <c r="F129" i="16"/>
  <c r="E129" i="16"/>
  <c r="D129" i="16"/>
  <c r="C129" i="16"/>
  <c r="L129" i="16" s="1"/>
  <c r="B129" i="16"/>
  <c r="B129" i="17" s="1"/>
  <c r="A129" i="16"/>
  <c r="A129" i="17" s="1"/>
  <c r="J128" i="16"/>
  <c r="I128" i="16"/>
  <c r="H128" i="16"/>
  <c r="F128" i="16"/>
  <c r="E128" i="16"/>
  <c r="D128" i="16"/>
  <c r="C128" i="16"/>
  <c r="L128" i="16" s="1"/>
  <c r="B128" i="16"/>
  <c r="B128" i="17" s="1"/>
  <c r="A128" i="16"/>
  <c r="A128" i="17" s="1"/>
  <c r="J127" i="16"/>
  <c r="I127" i="16"/>
  <c r="H127" i="16"/>
  <c r="F127" i="16"/>
  <c r="E127" i="16"/>
  <c r="D127" i="16"/>
  <c r="C127" i="16"/>
  <c r="L127" i="16" s="1"/>
  <c r="B127" i="16"/>
  <c r="B127" i="17" s="1"/>
  <c r="A127" i="16"/>
  <c r="A127" i="17" s="1"/>
  <c r="J126" i="16"/>
  <c r="I126" i="16"/>
  <c r="H126" i="16"/>
  <c r="F126" i="16"/>
  <c r="E126" i="16"/>
  <c r="D126" i="16"/>
  <c r="C126" i="16"/>
  <c r="L126" i="16" s="1"/>
  <c r="B126" i="16"/>
  <c r="B126" i="17" s="1"/>
  <c r="A126" i="16"/>
  <c r="A126" i="17" s="1"/>
  <c r="J125" i="16"/>
  <c r="I125" i="16"/>
  <c r="H125" i="16"/>
  <c r="F125" i="16"/>
  <c r="E125" i="16"/>
  <c r="D125" i="16"/>
  <c r="C125" i="16"/>
  <c r="L125" i="16" s="1"/>
  <c r="B125" i="16"/>
  <c r="B125" i="17" s="1"/>
  <c r="A125" i="16"/>
  <c r="A125" i="17" s="1"/>
  <c r="J124" i="16"/>
  <c r="I124" i="16"/>
  <c r="H124" i="16"/>
  <c r="F124" i="16"/>
  <c r="E124" i="16"/>
  <c r="D124" i="16"/>
  <c r="C124" i="16"/>
  <c r="L124" i="16" s="1"/>
  <c r="B124" i="16"/>
  <c r="B124" i="17" s="1"/>
  <c r="A124" i="16"/>
  <c r="A124" i="17" s="1"/>
  <c r="J123" i="16"/>
  <c r="I123" i="16"/>
  <c r="H123" i="16"/>
  <c r="F123" i="16"/>
  <c r="E123" i="16"/>
  <c r="D123" i="16"/>
  <c r="C123" i="16"/>
  <c r="L123" i="16" s="1"/>
  <c r="B123" i="16"/>
  <c r="B123" i="17" s="1"/>
  <c r="A123" i="16"/>
  <c r="A123" i="17" s="1"/>
  <c r="J122" i="16"/>
  <c r="I122" i="16"/>
  <c r="H122" i="16"/>
  <c r="F122" i="16"/>
  <c r="E122" i="16"/>
  <c r="D122" i="16"/>
  <c r="C122" i="16"/>
  <c r="L122" i="16" s="1"/>
  <c r="B122" i="16"/>
  <c r="B122" i="17" s="1"/>
  <c r="A122" i="16"/>
  <c r="A122" i="17" s="1"/>
  <c r="J121" i="16"/>
  <c r="I121" i="16"/>
  <c r="H121" i="16"/>
  <c r="F121" i="16"/>
  <c r="E121" i="16"/>
  <c r="D121" i="16"/>
  <c r="C121" i="16"/>
  <c r="L121" i="16" s="1"/>
  <c r="B121" i="16"/>
  <c r="B121" i="17" s="1"/>
  <c r="A121" i="16"/>
  <c r="A121" i="17" s="1"/>
  <c r="J120" i="16"/>
  <c r="I120" i="16"/>
  <c r="H120" i="16"/>
  <c r="F120" i="16"/>
  <c r="E120" i="16"/>
  <c r="D120" i="16"/>
  <c r="C120" i="16"/>
  <c r="L120" i="16" s="1"/>
  <c r="B120" i="16"/>
  <c r="B120" i="17" s="1"/>
  <c r="A120" i="16"/>
  <c r="A120" i="17" s="1"/>
  <c r="J119" i="16"/>
  <c r="I119" i="16"/>
  <c r="H119" i="16"/>
  <c r="F119" i="16"/>
  <c r="E119" i="16"/>
  <c r="D119" i="16"/>
  <c r="C119" i="16"/>
  <c r="L119" i="16" s="1"/>
  <c r="B119" i="16"/>
  <c r="B119" i="17" s="1"/>
  <c r="A119" i="16"/>
  <c r="A119" i="17" s="1"/>
  <c r="J118" i="16"/>
  <c r="I118" i="16"/>
  <c r="H118" i="16"/>
  <c r="F118" i="16"/>
  <c r="E118" i="16"/>
  <c r="D118" i="16"/>
  <c r="C118" i="16"/>
  <c r="L118" i="16" s="1"/>
  <c r="B118" i="16"/>
  <c r="B118" i="17" s="1"/>
  <c r="A118" i="16"/>
  <c r="A118" i="17" s="1"/>
  <c r="J117" i="16"/>
  <c r="I117" i="16"/>
  <c r="H117" i="16"/>
  <c r="F117" i="16"/>
  <c r="E117" i="16"/>
  <c r="D117" i="16"/>
  <c r="C117" i="16"/>
  <c r="L117" i="16" s="1"/>
  <c r="B117" i="16"/>
  <c r="B117" i="17" s="1"/>
  <c r="A117" i="16"/>
  <c r="A117" i="17" s="1"/>
  <c r="J116" i="16"/>
  <c r="I116" i="16"/>
  <c r="H116" i="16"/>
  <c r="F116" i="16"/>
  <c r="E116" i="16"/>
  <c r="D116" i="16"/>
  <c r="C116" i="16"/>
  <c r="L116" i="16" s="1"/>
  <c r="B116" i="16"/>
  <c r="B116" i="17" s="1"/>
  <c r="A116" i="16"/>
  <c r="A116" i="17" s="1"/>
  <c r="J115" i="16"/>
  <c r="I115" i="16"/>
  <c r="H115" i="16"/>
  <c r="F115" i="16"/>
  <c r="E115" i="16"/>
  <c r="D115" i="16"/>
  <c r="C115" i="16"/>
  <c r="L115" i="16" s="1"/>
  <c r="B115" i="16"/>
  <c r="B115" i="17" s="1"/>
  <c r="A115" i="16"/>
  <c r="A115" i="17" s="1"/>
  <c r="J114" i="16"/>
  <c r="I114" i="16"/>
  <c r="H114" i="16"/>
  <c r="F114" i="16"/>
  <c r="E114" i="16"/>
  <c r="D114" i="16"/>
  <c r="C114" i="16"/>
  <c r="L114" i="16" s="1"/>
  <c r="B114" i="16"/>
  <c r="B114" i="17" s="1"/>
  <c r="A114" i="16"/>
  <c r="A114" i="17" s="1"/>
  <c r="J113" i="16"/>
  <c r="I113" i="16"/>
  <c r="H113" i="16"/>
  <c r="F113" i="16"/>
  <c r="E113" i="16"/>
  <c r="D113" i="16"/>
  <c r="C113" i="16"/>
  <c r="L113" i="16" s="1"/>
  <c r="B113" i="16"/>
  <c r="B113" i="17" s="1"/>
  <c r="A113" i="16"/>
  <c r="A113" i="17" s="1"/>
  <c r="J112" i="16"/>
  <c r="I112" i="16"/>
  <c r="H112" i="16"/>
  <c r="F112" i="16"/>
  <c r="E112" i="16"/>
  <c r="D112" i="16"/>
  <c r="C112" i="16"/>
  <c r="L112" i="16" s="1"/>
  <c r="B112" i="16"/>
  <c r="B112" i="17" s="1"/>
  <c r="A112" i="16"/>
  <c r="A112" i="17" s="1"/>
  <c r="J111" i="16"/>
  <c r="I111" i="16"/>
  <c r="H111" i="16"/>
  <c r="F111" i="16"/>
  <c r="E111" i="16"/>
  <c r="D111" i="16"/>
  <c r="C111" i="16"/>
  <c r="L111" i="16" s="1"/>
  <c r="B111" i="16"/>
  <c r="B111" i="17" s="1"/>
  <c r="A111" i="16"/>
  <c r="A111" i="17" s="1"/>
  <c r="J110" i="16"/>
  <c r="I110" i="16"/>
  <c r="H110" i="16"/>
  <c r="F110" i="16"/>
  <c r="E110" i="16"/>
  <c r="D110" i="16"/>
  <c r="C110" i="16"/>
  <c r="L110" i="16" s="1"/>
  <c r="B110" i="16"/>
  <c r="B110" i="17" s="1"/>
  <c r="A110" i="16"/>
  <c r="A110" i="17" s="1"/>
  <c r="J109" i="16"/>
  <c r="I109" i="16"/>
  <c r="H109" i="16"/>
  <c r="F109" i="16"/>
  <c r="E109" i="16"/>
  <c r="D109" i="16"/>
  <c r="C109" i="16"/>
  <c r="L109" i="16" s="1"/>
  <c r="B109" i="16"/>
  <c r="B109" i="17" s="1"/>
  <c r="A109" i="16"/>
  <c r="A109" i="17" s="1"/>
  <c r="J108" i="16"/>
  <c r="I108" i="16"/>
  <c r="H108" i="16"/>
  <c r="F108" i="16"/>
  <c r="E108" i="16"/>
  <c r="D108" i="16"/>
  <c r="C108" i="16"/>
  <c r="L108" i="16" s="1"/>
  <c r="B108" i="16"/>
  <c r="B108" i="17" s="1"/>
  <c r="A108" i="16"/>
  <c r="A108" i="17" s="1"/>
  <c r="J107" i="16"/>
  <c r="I107" i="16"/>
  <c r="H107" i="16"/>
  <c r="F107" i="16"/>
  <c r="E107" i="16"/>
  <c r="D107" i="16"/>
  <c r="C107" i="16"/>
  <c r="L107" i="16" s="1"/>
  <c r="B107" i="16"/>
  <c r="B107" i="17" s="1"/>
  <c r="A107" i="16"/>
  <c r="A107" i="17" s="1"/>
  <c r="J106" i="16"/>
  <c r="I106" i="16"/>
  <c r="H106" i="16"/>
  <c r="F106" i="16"/>
  <c r="E106" i="16"/>
  <c r="D106" i="16"/>
  <c r="C106" i="16"/>
  <c r="L106" i="16" s="1"/>
  <c r="B106" i="16"/>
  <c r="B106" i="17" s="1"/>
  <c r="A106" i="16"/>
  <c r="A106" i="17" s="1"/>
  <c r="J105" i="16"/>
  <c r="I105" i="16"/>
  <c r="H105" i="16"/>
  <c r="F105" i="16"/>
  <c r="E105" i="16"/>
  <c r="D105" i="16"/>
  <c r="C105" i="16"/>
  <c r="L105" i="16" s="1"/>
  <c r="B105" i="16"/>
  <c r="B105" i="17" s="1"/>
  <c r="A105" i="16"/>
  <c r="A105" i="17" s="1"/>
  <c r="J104" i="16"/>
  <c r="I104" i="16"/>
  <c r="H104" i="16"/>
  <c r="F104" i="16"/>
  <c r="E104" i="16"/>
  <c r="D104" i="16"/>
  <c r="C104" i="16"/>
  <c r="L104" i="16" s="1"/>
  <c r="B104" i="16"/>
  <c r="B104" i="17" s="1"/>
  <c r="A104" i="16"/>
  <c r="A104" i="17" s="1"/>
  <c r="J103" i="16"/>
  <c r="I103" i="16"/>
  <c r="H103" i="16"/>
  <c r="F103" i="16"/>
  <c r="E103" i="16"/>
  <c r="D103" i="16"/>
  <c r="C103" i="16"/>
  <c r="L103" i="16" s="1"/>
  <c r="B103" i="16"/>
  <c r="B103" i="17" s="1"/>
  <c r="A103" i="16"/>
  <c r="A103" i="17" s="1"/>
  <c r="J102" i="16"/>
  <c r="I102" i="16"/>
  <c r="H102" i="16"/>
  <c r="F102" i="16"/>
  <c r="E102" i="16"/>
  <c r="D102" i="16"/>
  <c r="C102" i="16"/>
  <c r="L102" i="16" s="1"/>
  <c r="B102" i="16"/>
  <c r="B102" i="17" s="1"/>
  <c r="A102" i="16"/>
  <c r="A102" i="17" s="1"/>
  <c r="J101" i="16"/>
  <c r="I101" i="16"/>
  <c r="H101" i="16"/>
  <c r="F101" i="16"/>
  <c r="E101" i="16"/>
  <c r="D101" i="16"/>
  <c r="C101" i="16"/>
  <c r="L101" i="16" s="1"/>
  <c r="B101" i="16"/>
  <c r="B101" i="17" s="1"/>
  <c r="A101" i="16"/>
  <c r="A101" i="17" s="1"/>
  <c r="J100" i="16"/>
  <c r="I100" i="16"/>
  <c r="H100" i="16"/>
  <c r="F100" i="16"/>
  <c r="E100" i="16"/>
  <c r="D100" i="16"/>
  <c r="C100" i="16"/>
  <c r="L100" i="16" s="1"/>
  <c r="B100" i="16"/>
  <c r="B100" i="17" s="1"/>
  <c r="A100" i="16"/>
  <c r="A100" i="17" s="1"/>
  <c r="J99" i="16"/>
  <c r="I99" i="16"/>
  <c r="H99" i="16"/>
  <c r="F99" i="16"/>
  <c r="E99" i="16"/>
  <c r="D99" i="16"/>
  <c r="C99" i="16"/>
  <c r="L99" i="16" s="1"/>
  <c r="B99" i="16"/>
  <c r="B99" i="17" s="1"/>
  <c r="A99" i="16"/>
  <c r="A99" i="17" s="1"/>
  <c r="J98" i="16"/>
  <c r="I98" i="16"/>
  <c r="H98" i="16"/>
  <c r="F98" i="16"/>
  <c r="E98" i="16"/>
  <c r="D98" i="16"/>
  <c r="C98" i="16"/>
  <c r="L98" i="16" s="1"/>
  <c r="B98" i="16"/>
  <c r="B98" i="17" s="1"/>
  <c r="A98" i="16"/>
  <c r="A98" i="17" s="1"/>
  <c r="J97" i="16"/>
  <c r="I97" i="16"/>
  <c r="H97" i="16"/>
  <c r="F97" i="16"/>
  <c r="E97" i="16"/>
  <c r="D97" i="16"/>
  <c r="C97" i="16"/>
  <c r="L97" i="16" s="1"/>
  <c r="B97" i="16"/>
  <c r="B97" i="17" s="1"/>
  <c r="A97" i="16"/>
  <c r="A97" i="17" s="1"/>
  <c r="J96" i="16"/>
  <c r="I96" i="16"/>
  <c r="H96" i="16"/>
  <c r="F96" i="16"/>
  <c r="E96" i="16"/>
  <c r="D96" i="16"/>
  <c r="C96" i="16"/>
  <c r="L96" i="16" s="1"/>
  <c r="B96" i="16"/>
  <c r="B96" i="17" s="1"/>
  <c r="A96" i="16"/>
  <c r="A96" i="17" s="1"/>
  <c r="J95" i="16"/>
  <c r="I95" i="16"/>
  <c r="H95" i="16"/>
  <c r="F95" i="16"/>
  <c r="E95" i="16"/>
  <c r="D95" i="16"/>
  <c r="C95" i="16"/>
  <c r="L95" i="16" s="1"/>
  <c r="B95" i="16"/>
  <c r="B95" i="17" s="1"/>
  <c r="A95" i="16"/>
  <c r="A95" i="17" s="1"/>
  <c r="J94" i="16"/>
  <c r="I94" i="16"/>
  <c r="H94" i="16"/>
  <c r="F94" i="16"/>
  <c r="E94" i="16"/>
  <c r="N94" i="16" s="1"/>
  <c r="D94" i="16"/>
  <c r="C94" i="16"/>
  <c r="L94" i="16" s="1"/>
  <c r="B94" i="16"/>
  <c r="B94" i="17" s="1"/>
  <c r="A94" i="16"/>
  <c r="A94" i="17" s="1"/>
  <c r="J93" i="16"/>
  <c r="I93" i="16"/>
  <c r="H93" i="16"/>
  <c r="F93" i="16"/>
  <c r="E93" i="16"/>
  <c r="D93" i="16"/>
  <c r="C93" i="16"/>
  <c r="L93" i="16" s="1"/>
  <c r="B93" i="16"/>
  <c r="B93" i="17" s="1"/>
  <c r="A93" i="16"/>
  <c r="A93" i="17" s="1"/>
  <c r="J92" i="16"/>
  <c r="I92" i="16"/>
  <c r="H92" i="16"/>
  <c r="F92" i="16"/>
  <c r="E92" i="16"/>
  <c r="D92" i="16"/>
  <c r="C92" i="16"/>
  <c r="L92" i="16" s="1"/>
  <c r="B92" i="16"/>
  <c r="B92" i="17" s="1"/>
  <c r="A92" i="16"/>
  <c r="A92" i="17" s="1"/>
  <c r="J91" i="16"/>
  <c r="I91" i="16"/>
  <c r="H91" i="16"/>
  <c r="F91" i="16"/>
  <c r="E91" i="16"/>
  <c r="D91" i="16"/>
  <c r="C91" i="16"/>
  <c r="L91" i="16" s="1"/>
  <c r="B91" i="16"/>
  <c r="B91" i="17" s="1"/>
  <c r="A91" i="16"/>
  <c r="A91" i="17" s="1"/>
  <c r="J90" i="16"/>
  <c r="I90" i="16"/>
  <c r="H90" i="16"/>
  <c r="F90" i="16"/>
  <c r="E90" i="16"/>
  <c r="D90" i="16"/>
  <c r="C90" i="16"/>
  <c r="L90" i="16" s="1"/>
  <c r="B90" i="16"/>
  <c r="B90" i="17" s="1"/>
  <c r="A90" i="16"/>
  <c r="A90" i="17" s="1"/>
  <c r="J89" i="16"/>
  <c r="I89" i="16"/>
  <c r="H89" i="16"/>
  <c r="F89" i="16"/>
  <c r="E89" i="16"/>
  <c r="D89" i="16"/>
  <c r="C89" i="16"/>
  <c r="L89" i="16" s="1"/>
  <c r="B89" i="16"/>
  <c r="B89" i="17" s="1"/>
  <c r="A89" i="16"/>
  <c r="A89" i="17" s="1"/>
  <c r="J88" i="16"/>
  <c r="I88" i="16"/>
  <c r="H88" i="16"/>
  <c r="F88" i="16"/>
  <c r="E88" i="16"/>
  <c r="D88" i="16"/>
  <c r="C88" i="16"/>
  <c r="L88" i="16" s="1"/>
  <c r="B88" i="16"/>
  <c r="B88" i="17" s="1"/>
  <c r="A88" i="16"/>
  <c r="A88" i="17" s="1"/>
  <c r="J87" i="16"/>
  <c r="I87" i="16"/>
  <c r="H87" i="16"/>
  <c r="F87" i="16"/>
  <c r="E87" i="16"/>
  <c r="D87" i="16"/>
  <c r="C87" i="16"/>
  <c r="L87" i="16" s="1"/>
  <c r="B87" i="16"/>
  <c r="B87" i="17" s="1"/>
  <c r="A87" i="16"/>
  <c r="A87" i="17" s="1"/>
  <c r="J86" i="16"/>
  <c r="I86" i="16"/>
  <c r="H86" i="16"/>
  <c r="F86" i="16"/>
  <c r="E86" i="16"/>
  <c r="D86" i="16"/>
  <c r="C86" i="16"/>
  <c r="L86" i="16" s="1"/>
  <c r="B86" i="16"/>
  <c r="B86" i="17" s="1"/>
  <c r="A86" i="16"/>
  <c r="A86" i="17" s="1"/>
  <c r="J85" i="16"/>
  <c r="I85" i="16"/>
  <c r="H85" i="16"/>
  <c r="F85" i="16"/>
  <c r="E85" i="16"/>
  <c r="D85" i="16"/>
  <c r="C85" i="16"/>
  <c r="L85" i="16" s="1"/>
  <c r="B85" i="16"/>
  <c r="B85" i="17" s="1"/>
  <c r="A85" i="16"/>
  <c r="A85" i="17" s="1"/>
  <c r="J84" i="16"/>
  <c r="I84" i="16"/>
  <c r="H84" i="16"/>
  <c r="F84" i="16"/>
  <c r="E84" i="16"/>
  <c r="D84" i="16"/>
  <c r="C84" i="16"/>
  <c r="L84" i="16" s="1"/>
  <c r="B84" i="16"/>
  <c r="B84" i="17" s="1"/>
  <c r="A84" i="16"/>
  <c r="A84" i="17" s="1"/>
  <c r="J83" i="16"/>
  <c r="I83" i="16"/>
  <c r="H83" i="16"/>
  <c r="F83" i="16"/>
  <c r="E83" i="16"/>
  <c r="D83" i="16"/>
  <c r="C83" i="16"/>
  <c r="L83" i="16" s="1"/>
  <c r="B83" i="16"/>
  <c r="B83" i="17" s="1"/>
  <c r="A83" i="16"/>
  <c r="A83" i="17" s="1"/>
  <c r="J82" i="16"/>
  <c r="I82" i="16"/>
  <c r="H82" i="16"/>
  <c r="F82" i="16"/>
  <c r="E82" i="16"/>
  <c r="D82" i="16"/>
  <c r="C82" i="16"/>
  <c r="L82" i="16" s="1"/>
  <c r="B82" i="16"/>
  <c r="B82" i="17" s="1"/>
  <c r="A82" i="16"/>
  <c r="A82" i="17" s="1"/>
  <c r="J81" i="16"/>
  <c r="I81" i="16"/>
  <c r="H81" i="16"/>
  <c r="F81" i="16"/>
  <c r="E81" i="16"/>
  <c r="D81" i="16"/>
  <c r="C81" i="16"/>
  <c r="L81" i="16" s="1"/>
  <c r="B81" i="16"/>
  <c r="B81" i="17" s="1"/>
  <c r="A81" i="16"/>
  <c r="A81" i="17" s="1"/>
  <c r="J80" i="16"/>
  <c r="I80" i="16"/>
  <c r="H80" i="16"/>
  <c r="F80" i="16"/>
  <c r="E80" i="16"/>
  <c r="D80" i="16"/>
  <c r="C80" i="16"/>
  <c r="L80" i="16" s="1"/>
  <c r="B80" i="16"/>
  <c r="B80" i="17" s="1"/>
  <c r="A80" i="16"/>
  <c r="A80" i="17" s="1"/>
  <c r="J79" i="16"/>
  <c r="I79" i="16"/>
  <c r="H79" i="16"/>
  <c r="F79" i="16"/>
  <c r="E79" i="16"/>
  <c r="D79" i="16"/>
  <c r="C79" i="16"/>
  <c r="L79" i="16" s="1"/>
  <c r="B79" i="16"/>
  <c r="B79" i="17" s="1"/>
  <c r="A79" i="16"/>
  <c r="A79" i="17" s="1"/>
  <c r="J78" i="16"/>
  <c r="I78" i="16"/>
  <c r="H78" i="16"/>
  <c r="F78" i="16"/>
  <c r="E78" i="16"/>
  <c r="D78" i="16"/>
  <c r="C78" i="16"/>
  <c r="L78" i="16" s="1"/>
  <c r="B78" i="16"/>
  <c r="B78" i="17" s="1"/>
  <c r="A78" i="16"/>
  <c r="A78" i="17" s="1"/>
  <c r="J77" i="16"/>
  <c r="I77" i="16"/>
  <c r="H77" i="16"/>
  <c r="F77" i="16"/>
  <c r="E77" i="16"/>
  <c r="D77" i="16"/>
  <c r="C77" i="16"/>
  <c r="L77" i="16" s="1"/>
  <c r="B77" i="16"/>
  <c r="B77" i="17" s="1"/>
  <c r="A77" i="16"/>
  <c r="A77" i="17" s="1"/>
  <c r="J76" i="16"/>
  <c r="I76" i="16"/>
  <c r="H76" i="16"/>
  <c r="F76" i="16"/>
  <c r="E76" i="16"/>
  <c r="D76" i="16"/>
  <c r="C76" i="16"/>
  <c r="L76" i="16" s="1"/>
  <c r="B76" i="16"/>
  <c r="B76" i="17" s="1"/>
  <c r="A76" i="16"/>
  <c r="A76" i="17" s="1"/>
  <c r="J75" i="16"/>
  <c r="I75" i="16"/>
  <c r="H75" i="16"/>
  <c r="F75" i="16"/>
  <c r="E75" i="16"/>
  <c r="D75" i="16"/>
  <c r="C75" i="16"/>
  <c r="L75" i="16" s="1"/>
  <c r="B75" i="16"/>
  <c r="B75" i="17" s="1"/>
  <c r="A75" i="16"/>
  <c r="A75" i="17" s="1"/>
  <c r="J74" i="16"/>
  <c r="I74" i="16"/>
  <c r="H74" i="16"/>
  <c r="F74" i="16"/>
  <c r="E74" i="16"/>
  <c r="D74" i="16"/>
  <c r="C74" i="16"/>
  <c r="L74" i="16" s="1"/>
  <c r="B74" i="16"/>
  <c r="B74" i="17" s="1"/>
  <c r="A74" i="16"/>
  <c r="A74" i="17" s="1"/>
  <c r="J73" i="16"/>
  <c r="I73" i="16"/>
  <c r="H73" i="16"/>
  <c r="F73" i="16"/>
  <c r="E73" i="16"/>
  <c r="D73" i="16"/>
  <c r="C73" i="16"/>
  <c r="L73" i="16" s="1"/>
  <c r="B73" i="16"/>
  <c r="B73" i="17" s="1"/>
  <c r="A73" i="16"/>
  <c r="A73" i="17" s="1"/>
  <c r="J72" i="16"/>
  <c r="I72" i="16"/>
  <c r="H72" i="16"/>
  <c r="F72" i="16"/>
  <c r="E72" i="16"/>
  <c r="D72" i="16"/>
  <c r="C72" i="16"/>
  <c r="L72" i="16" s="1"/>
  <c r="B72" i="16"/>
  <c r="B72" i="17" s="1"/>
  <c r="A72" i="16"/>
  <c r="A72" i="17" s="1"/>
  <c r="J71" i="16"/>
  <c r="I71" i="16"/>
  <c r="H71" i="16"/>
  <c r="F71" i="16"/>
  <c r="E71" i="16"/>
  <c r="D71" i="16"/>
  <c r="C71" i="16"/>
  <c r="L71" i="16" s="1"/>
  <c r="B71" i="16"/>
  <c r="B71" i="17" s="1"/>
  <c r="A71" i="16"/>
  <c r="A71" i="17" s="1"/>
  <c r="J70" i="16"/>
  <c r="I70" i="16"/>
  <c r="H70" i="16"/>
  <c r="F70" i="16"/>
  <c r="E70" i="16"/>
  <c r="D70" i="16"/>
  <c r="C70" i="16"/>
  <c r="L70" i="16" s="1"/>
  <c r="B70" i="16"/>
  <c r="B70" i="17" s="1"/>
  <c r="A70" i="16"/>
  <c r="A70" i="17" s="1"/>
  <c r="J69" i="16"/>
  <c r="I69" i="16"/>
  <c r="H69" i="16"/>
  <c r="F69" i="16"/>
  <c r="E69" i="16"/>
  <c r="D69" i="16"/>
  <c r="C69" i="16"/>
  <c r="L69" i="16" s="1"/>
  <c r="B69" i="16"/>
  <c r="B69" i="17" s="1"/>
  <c r="A69" i="16"/>
  <c r="A69" i="17" s="1"/>
  <c r="J68" i="16"/>
  <c r="I68" i="16"/>
  <c r="H68" i="16"/>
  <c r="F68" i="16"/>
  <c r="E68" i="16"/>
  <c r="D68" i="16"/>
  <c r="C68" i="16"/>
  <c r="L68" i="16" s="1"/>
  <c r="B68" i="16"/>
  <c r="B68" i="17" s="1"/>
  <c r="A68" i="16"/>
  <c r="A68" i="17" s="1"/>
  <c r="J67" i="16"/>
  <c r="I67" i="16"/>
  <c r="H67" i="16"/>
  <c r="F67" i="16"/>
  <c r="E67" i="16"/>
  <c r="D67" i="16"/>
  <c r="C67" i="16"/>
  <c r="L67" i="16" s="1"/>
  <c r="B67" i="16"/>
  <c r="B67" i="17" s="1"/>
  <c r="A67" i="16"/>
  <c r="A67" i="17" s="1"/>
  <c r="J66" i="16"/>
  <c r="I66" i="16"/>
  <c r="H66" i="16"/>
  <c r="F66" i="16"/>
  <c r="E66" i="16"/>
  <c r="D66" i="16"/>
  <c r="C66" i="16"/>
  <c r="L66" i="16" s="1"/>
  <c r="B66" i="16"/>
  <c r="B66" i="17" s="1"/>
  <c r="A66" i="16"/>
  <c r="A66" i="17" s="1"/>
  <c r="J65" i="16"/>
  <c r="I65" i="16"/>
  <c r="H65" i="16"/>
  <c r="F65" i="16"/>
  <c r="E65" i="16"/>
  <c r="D65" i="16"/>
  <c r="C65" i="16"/>
  <c r="L65" i="16" s="1"/>
  <c r="B65" i="16"/>
  <c r="B65" i="17" s="1"/>
  <c r="A65" i="16"/>
  <c r="A65" i="17" s="1"/>
  <c r="J64" i="16"/>
  <c r="I64" i="16"/>
  <c r="H64" i="16"/>
  <c r="F64" i="16"/>
  <c r="E64" i="16"/>
  <c r="D64" i="16"/>
  <c r="C64" i="16"/>
  <c r="L64" i="16" s="1"/>
  <c r="B64" i="16"/>
  <c r="B64" i="17" s="1"/>
  <c r="A64" i="16"/>
  <c r="A64" i="17" s="1"/>
  <c r="J63" i="16"/>
  <c r="I63" i="16"/>
  <c r="H63" i="16"/>
  <c r="F63" i="16"/>
  <c r="E63" i="16"/>
  <c r="D63" i="16"/>
  <c r="C63" i="16"/>
  <c r="L63" i="16" s="1"/>
  <c r="B63" i="16"/>
  <c r="B63" i="17" s="1"/>
  <c r="A63" i="16"/>
  <c r="A63" i="17" s="1"/>
  <c r="J62" i="16"/>
  <c r="I62" i="16"/>
  <c r="H62" i="16"/>
  <c r="F62" i="16"/>
  <c r="E62" i="16"/>
  <c r="D62" i="16"/>
  <c r="C62" i="16"/>
  <c r="L62" i="16" s="1"/>
  <c r="B62" i="16"/>
  <c r="B62" i="17" s="1"/>
  <c r="A62" i="16"/>
  <c r="A62" i="17" s="1"/>
  <c r="J61" i="16"/>
  <c r="I61" i="16"/>
  <c r="H61" i="16"/>
  <c r="F61" i="16"/>
  <c r="E61" i="16"/>
  <c r="D61" i="16"/>
  <c r="C61" i="16"/>
  <c r="L61" i="16" s="1"/>
  <c r="B61" i="16"/>
  <c r="B61" i="17" s="1"/>
  <c r="A61" i="16"/>
  <c r="A61" i="17" s="1"/>
  <c r="J60" i="16"/>
  <c r="I60" i="16"/>
  <c r="H60" i="16"/>
  <c r="F60" i="16"/>
  <c r="E60" i="16"/>
  <c r="D60" i="16"/>
  <c r="C60" i="16"/>
  <c r="L60" i="16" s="1"/>
  <c r="B60" i="16"/>
  <c r="B60" i="17" s="1"/>
  <c r="A60" i="16"/>
  <c r="A60" i="17" s="1"/>
  <c r="J59" i="16"/>
  <c r="I59" i="16"/>
  <c r="H59" i="16"/>
  <c r="F59" i="16"/>
  <c r="E59" i="16"/>
  <c r="D59" i="16"/>
  <c r="C59" i="16"/>
  <c r="L59" i="16" s="1"/>
  <c r="B59" i="16"/>
  <c r="B59" i="17" s="1"/>
  <c r="A59" i="16"/>
  <c r="A59" i="17" s="1"/>
  <c r="J58" i="16"/>
  <c r="I58" i="16"/>
  <c r="H58" i="16"/>
  <c r="F58" i="16"/>
  <c r="E58" i="16"/>
  <c r="D58" i="16"/>
  <c r="C58" i="16"/>
  <c r="L58" i="16" s="1"/>
  <c r="B58" i="16"/>
  <c r="B58" i="17" s="1"/>
  <c r="A58" i="16"/>
  <c r="A58" i="17" s="1"/>
  <c r="J57" i="16"/>
  <c r="I57" i="16"/>
  <c r="H57" i="16"/>
  <c r="F57" i="16"/>
  <c r="E57" i="16"/>
  <c r="D57" i="16"/>
  <c r="C57" i="16"/>
  <c r="L57" i="16" s="1"/>
  <c r="B57" i="16"/>
  <c r="B57" i="17" s="1"/>
  <c r="A57" i="16"/>
  <c r="A57" i="17" s="1"/>
  <c r="J56" i="16"/>
  <c r="I56" i="16"/>
  <c r="H56" i="16"/>
  <c r="F56" i="16"/>
  <c r="E56" i="16"/>
  <c r="D56" i="16"/>
  <c r="C56" i="16"/>
  <c r="L56" i="16" s="1"/>
  <c r="B56" i="16"/>
  <c r="B56" i="17" s="1"/>
  <c r="A56" i="16"/>
  <c r="A56" i="17" s="1"/>
  <c r="J55" i="16"/>
  <c r="I55" i="16"/>
  <c r="H55" i="16"/>
  <c r="F55" i="16"/>
  <c r="E55" i="16"/>
  <c r="D55" i="16"/>
  <c r="C55" i="16"/>
  <c r="L55" i="16" s="1"/>
  <c r="B55" i="16"/>
  <c r="B55" i="17" s="1"/>
  <c r="A55" i="16"/>
  <c r="A55" i="17" s="1"/>
  <c r="J54" i="16"/>
  <c r="I54" i="16"/>
  <c r="H54" i="16"/>
  <c r="F54" i="16"/>
  <c r="E54" i="16"/>
  <c r="D54" i="16"/>
  <c r="C54" i="16"/>
  <c r="L54" i="16" s="1"/>
  <c r="B54" i="16"/>
  <c r="B54" i="17" s="1"/>
  <c r="A54" i="16"/>
  <c r="A54" i="17" s="1"/>
  <c r="J53" i="16"/>
  <c r="I53" i="16"/>
  <c r="H53" i="16"/>
  <c r="F53" i="16"/>
  <c r="E53" i="16"/>
  <c r="D53" i="16"/>
  <c r="C53" i="16"/>
  <c r="L53" i="16" s="1"/>
  <c r="B53" i="16"/>
  <c r="B53" i="17" s="1"/>
  <c r="A53" i="16"/>
  <c r="A53" i="17" s="1"/>
  <c r="J52" i="16"/>
  <c r="I52" i="16"/>
  <c r="H52" i="16"/>
  <c r="F52" i="16"/>
  <c r="O52" i="16" s="1"/>
  <c r="E52" i="16"/>
  <c r="D52" i="16"/>
  <c r="C52" i="16"/>
  <c r="L52" i="16" s="1"/>
  <c r="B52" i="16"/>
  <c r="B52" i="17" s="1"/>
  <c r="A52" i="16"/>
  <c r="A52" i="17" s="1"/>
  <c r="J51" i="16"/>
  <c r="I51" i="16"/>
  <c r="H51" i="16"/>
  <c r="F51" i="16"/>
  <c r="E51" i="16"/>
  <c r="D51" i="16"/>
  <c r="C51" i="16"/>
  <c r="L51" i="16" s="1"/>
  <c r="B51" i="16"/>
  <c r="B51" i="17" s="1"/>
  <c r="A51" i="16"/>
  <c r="A51" i="17" s="1"/>
  <c r="J50" i="16"/>
  <c r="I50" i="16"/>
  <c r="H50" i="16"/>
  <c r="F50" i="16"/>
  <c r="E50" i="16"/>
  <c r="D50" i="16"/>
  <c r="C50" i="16"/>
  <c r="L50" i="16" s="1"/>
  <c r="B50" i="16"/>
  <c r="B50" i="17" s="1"/>
  <c r="A50" i="16"/>
  <c r="A50" i="17" s="1"/>
  <c r="J49" i="16"/>
  <c r="I49" i="16"/>
  <c r="H49" i="16"/>
  <c r="F49" i="16"/>
  <c r="E49" i="16"/>
  <c r="D49" i="16"/>
  <c r="C49" i="16"/>
  <c r="L49" i="16" s="1"/>
  <c r="B49" i="16"/>
  <c r="B49" i="17" s="1"/>
  <c r="A49" i="16"/>
  <c r="A49" i="17" s="1"/>
  <c r="J48" i="16"/>
  <c r="I48" i="16"/>
  <c r="H48" i="16"/>
  <c r="F48" i="16"/>
  <c r="E48" i="16"/>
  <c r="D48" i="16"/>
  <c r="C48" i="16"/>
  <c r="L48" i="16" s="1"/>
  <c r="B48" i="16"/>
  <c r="B48" i="17" s="1"/>
  <c r="A48" i="16"/>
  <c r="A48" i="17" s="1"/>
  <c r="J47" i="16"/>
  <c r="I47" i="16"/>
  <c r="H47" i="16"/>
  <c r="F47" i="16"/>
  <c r="E47" i="16"/>
  <c r="D47" i="16"/>
  <c r="C47" i="16"/>
  <c r="L47" i="16" s="1"/>
  <c r="B47" i="16"/>
  <c r="B47" i="17" s="1"/>
  <c r="A47" i="16"/>
  <c r="A47" i="17" s="1"/>
  <c r="J46" i="16"/>
  <c r="I46" i="16"/>
  <c r="H46" i="16"/>
  <c r="F46" i="16"/>
  <c r="E46" i="16"/>
  <c r="D46" i="16"/>
  <c r="C46" i="16"/>
  <c r="L46" i="16" s="1"/>
  <c r="B46" i="16"/>
  <c r="B46" i="17" s="1"/>
  <c r="A46" i="16"/>
  <c r="A46" i="17" s="1"/>
  <c r="J45" i="16"/>
  <c r="I45" i="16"/>
  <c r="H45" i="16"/>
  <c r="F45" i="16"/>
  <c r="E45" i="16"/>
  <c r="D45" i="16"/>
  <c r="C45" i="16"/>
  <c r="L45" i="16" s="1"/>
  <c r="B45" i="16"/>
  <c r="B45" i="17" s="1"/>
  <c r="A45" i="16"/>
  <c r="A45" i="17" s="1"/>
  <c r="J44" i="16"/>
  <c r="I44" i="16"/>
  <c r="H44" i="16"/>
  <c r="F44" i="16"/>
  <c r="E44" i="16"/>
  <c r="D44" i="16"/>
  <c r="C44" i="16"/>
  <c r="L44" i="16" s="1"/>
  <c r="B44" i="16"/>
  <c r="B44" i="17" s="1"/>
  <c r="A44" i="16"/>
  <c r="A44" i="17" s="1"/>
  <c r="J43" i="16"/>
  <c r="I43" i="16"/>
  <c r="H43" i="16"/>
  <c r="F43" i="16"/>
  <c r="E43" i="16"/>
  <c r="D43" i="16"/>
  <c r="C43" i="16"/>
  <c r="L43" i="16" s="1"/>
  <c r="B43" i="16"/>
  <c r="B43" i="17" s="1"/>
  <c r="A43" i="16"/>
  <c r="A43" i="17" s="1"/>
  <c r="J42" i="16"/>
  <c r="I42" i="16"/>
  <c r="H42" i="16"/>
  <c r="F42" i="16"/>
  <c r="E42" i="16"/>
  <c r="D42" i="16"/>
  <c r="C42" i="16"/>
  <c r="L42" i="16" s="1"/>
  <c r="B42" i="16"/>
  <c r="B42" i="17" s="1"/>
  <c r="A42" i="16"/>
  <c r="A42" i="17" s="1"/>
  <c r="J41" i="16"/>
  <c r="I41" i="16"/>
  <c r="H41" i="16"/>
  <c r="F41" i="16"/>
  <c r="E41" i="16"/>
  <c r="D41" i="16"/>
  <c r="C41" i="16"/>
  <c r="L41" i="16" s="1"/>
  <c r="B41" i="16"/>
  <c r="B41" i="17" s="1"/>
  <c r="A41" i="16"/>
  <c r="A41" i="17" s="1"/>
  <c r="J40" i="16"/>
  <c r="I40" i="16"/>
  <c r="H40" i="16"/>
  <c r="F40" i="16"/>
  <c r="E40" i="16"/>
  <c r="D40" i="16"/>
  <c r="C40" i="16"/>
  <c r="L40" i="16" s="1"/>
  <c r="B40" i="16"/>
  <c r="B40" i="17" s="1"/>
  <c r="A40" i="16"/>
  <c r="A40" i="17" s="1"/>
  <c r="J39" i="16"/>
  <c r="I39" i="16"/>
  <c r="H39" i="16"/>
  <c r="F39" i="16"/>
  <c r="E39" i="16"/>
  <c r="D39" i="16"/>
  <c r="C39" i="16"/>
  <c r="L39" i="16" s="1"/>
  <c r="B39" i="16"/>
  <c r="B39" i="17" s="1"/>
  <c r="A39" i="16"/>
  <c r="A39" i="17" s="1"/>
  <c r="J38" i="16"/>
  <c r="I38" i="16"/>
  <c r="H38" i="16"/>
  <c r="F38" i="16"/>
  <c r="E38" i="16"/>
  <c r="D38" i="16"/>
  <c r="C38" i="16"/>
  <c r="L38" i="16" s="1"/>
  <c r="B38" i="16"/>
  <c r="B38" i="17" s="1"/>
  <c r="A38" i="16"/>
  <c r="A38" i="17" s="1"/>
  <c r="J37" i="16"/>
  <c r="I37" i="16"/>
  <c r="H37" i="16"/>
  <c r="F37" i="16"/>
  <c r="E37" i="16"/>
  <c r="D37" i="16"/>
  <c r="C37" i="16"/>
  <c r="L37" i="16" s="1"/>
  <c r="B37" i="16"/>
  <c r="B37" i="17" s="1"/>
  <c r="A37" i="16"/>
  <c r="A37" i="17" s="1"/>
  <c r="J36" i="16"/>
  <c r="I36" i="16"/>
  <c r="H36" i="16"/>
  <c r="F36" i="16"/>
  <c r="E36" i="16"/>
  <c r="D36" i="16"/>
  <c r="C36" i="16"/>
  <c r="L36" i="16" s="1"/>
  <c r="B36" i="16"/>
  <c r="B36" i="17" s="1"/>
  <c r="A36" i="16"/>
  <c r="A36" i="17" s="1"/>
  <c r="J35" i="16"/>
  <c r="I35" i="16"/>
  <c r="H35" i="16"/>
  <c r="F35" i="16"/>
  <c r="E35" i="16"/>
  <c r="D35" i="16"/>
  <c r="C35" i="16"/>
  <c r="L35" i="16" s="1"/>
  <c r="B35" i="16"/>
  <c r="B35" i="17" s="1"/>
  <c r="A35" i="16"/>
  <c r="A35" i="17" s="1"/>
  <c r="W34" i="16"/>
  <c r="J34" i="16"/>
  <c r="I34" i="16"/>
  <c r="H34" i="16"/>
  <c r="F34" i="16"/>
  <c r="E34" i="16"/>
  <c r="D34" i="16"/>
  <c r="C34" i="16"/>
  <c r="L34" i="16" s="1"/>
  <c r="B34" i="16"/>
  <c r="B34" i="17" s="1"/>
  <c r="A34" i="16"/>
  <c r="A34" i="17" s="1"/>
  <c r="J33" i="16"/>
  <c r="I33" i="16"/>
  <c r="H33" i="16"/>
  <c r="F33" i="16"/>
  <c r="E33" i="16"/>
  <c r="D33" i="16"/>
  <c r="C33" i="16"/>
  <c r="L33" i="16" s="1"/>
  <c r="B33" i="16"/>
  <c r="B33" i="17" s="1"/>
  <c r="A33" i="16"/>
  <c r="A33" i="17" s="1"/>
  <c r="J32" i="16"/>
  <c r="I32" i="16"/>
  <c r="H32" i="16"/>
  <c r="F32" i="16"/>
  <c r="E32" i="16"/>
  <c r="D32" i="16"/>
  <c r="C32" i="16"/>
  <c r="L32" i="16" s="1"/>
  <c r="B32" i="16"/>
  <c r="B32" i="17" s="1"/>
  <c r="A32" i="16"/>
  <c r="A32" i="17" s="1"/>
  <c r="J31" i="16"/>
  <c r="I31" i="16"/>
  <c r="H31" i="16"/>
  <c r="F31" i="16"/>
  <c r="E31" i="16"/>
  <c r="D31" i="16"/>
  <c r="C31" i="16"/>
  <c r="L31" i="16" s="1"/>
  <c r="B31" i="16"/>
  <c r="B31" i="17" s="1"/>
  <c r="A31" i="16"/>
  <c r="A31" i="17" s="1"/>
  <c r="J30" i="16"/>
  <c r="I30" i="16"/>
  <c r="H30" i="16"/>
  <c r="F30" i="16"/>
  <c r="E30" i="16"/>
  <c r="D30" i="16"/>
  <c r="C30" i="16"/>
  <c r="L30" i="16" s="1"/>
  <c r="B30" i="16"/>
  <c r="B30" i="17" s="1"/>
  <c r="A30" i="16"/>
  <c r="A30" i="17" s="1"/>
  <c r="J29" i="16"/>
  <c r="I29" i="16"/>
  <c r="H29" i="16"/>
  <c r="F29" i="16"/>
  <c r="E29" i="16"/>
  <c r="D29" i="16"/>
  <c r="C29" i="16"/>
  <c r="L29" i="16" s="1"/>
  <c r="B29" i="16"/>
  <c r="B29" i="17" s="1"/>
  <c r="A29" i="16"/>
  <c r="A29" i="17" s="1"/>
  <c r="J28" i="16"/>
  <c r="I28" i="16"/>
  <c r="H28" i="16"/>
  <c r="F28" i="16"/>
  <c r="E28" i="16"/>
  <c r="D28" i="16"/>
  <c r="C28" i="16"/>
  <c r="L28" i="16" s="1"/>
  <c r="B28" i="16"/>
  <c r="B28" i="17" s="1"/>
  <c r="A28" i="16"/>
  <c r="A28" i="17" s="1"/>
  <c r="J27" i="16"/>
  <c r="I27" i="16"/>
  <c r="H27" i="16"/>
  <c r="F27" i="16"/>
  <c r="E27" i="16"/>
  <c r="D27" i="16"/>
  <c r="C27" i="16"/>
  <c r="L27" i="16" s="1"/>
  <c r="B27" i="16"/>
  <c r="B27" i="17" s="1"/>
  <c r="A27" i="16"/>
  <c r="A27" i="17" s="1"/>
  <c r="AA26" i="16"/>
  <c r="V26" i="16"/>
  <c r="J26" i="16"/>
  <c r="I26" i="16"/>
  <c r="H26" i="16"/>
  <c r="F26" i="16"/>
  <c r="E26" i="16"/>
  <c r="D26" i="16"/>
  <c r="C26" i="16"/>
  <c r="L26" i="16" s="1"/>
  <c r="B26" i="16"/>
  <c r="B26" i="17" s="1"/>
  <c r="A26" i="16"/>
  <c r="A26" i="17" s="1"/>
  <c r="AA25" i="16"/>
  <c r="V25" i="16"/>
  <c r="J25" i="16"/>
  <c r="I25" i="16"/>
  <c r="H25" i="16"/>
  <c r="F25" i="16"/>
  <c r="E25" i="16"/>
  <c r="D25" i="16"/>
  <c r="C25" i="16"/>
  <c r="L25" i="16" s="1"/>
  <c r="B25" i="16"/>
  <c r="B25" i="17" s="1"/>
  <c r="A25" i="16"/>
  <c r="A25" i="17" s="1"/>
  <c r="AA24" i="16"/>
  <c r="V24" i="16"/>
  <c r="J24" i="16"/>
  <c r="I24" i="16"/>
  <c r="H24" i="16"/>
  <c r="F24" i="16"/>
  <c r="E24" i="16"/>
  <c r="D24" i="16"/>
  <c r="C24" i="16"/>
  <c r="L24" i="16" s="1"/>
  <c r="B24" i="16"/>
  <c r="B24" i="17" s="1"/>
  <c r="A24" i="16"/>
  <c r="A24" i="17" s="1"/>
  <c r="AA23" i="16"/>
  <c r="V23" i="16"/>
  <c r="J23" i="16"/>
  <c r="I23" i="16"/>
  <c r="H23" i="16"/>
  <c r="F23" i="16"/>
  <c r="E23" i="16"/>
  <c r="D23" i="16"/>
  <c r="C23" i="16"/>
  <c r="L23" i="16" s="1"/>
  <c r="B23" i="16"/>
  <c r="B23" i="17" s="1"/>
  <c r="A23" i="16"/>
  <c r="A23" i="17" s="1"/>
  <c r="Z22" i="16"/>
  <c r="Y22" i="16"/>
  <c r="X22" i="16"/>
  <c r="W22" i="16"/>
  <c r="J22" i="16"/>
  <c r="I22" i="16"/>
  <c r="H22" i="16"/>
  <c r="F22" i="16"/>
  <c r="E22" i="16"/>
  <c r="D22" i="16"/>
  <c r="C22" i="16"/>
  <c r="L22" i="16" s="1"/>
  <c r="B22" i="16"/>
  <c r="B22" i="17" s="1"/>
  <c r="A22" i="16"/>
  <c r="A22" i="17" s="1"/>
  <c r="J21" i="16"/>
  <c r="I21" i="16"/>
  <c r="H21" i="16"/>
  <c r="F21" i="16"/>
  <c r="E21" i="16"/>
  <c r="D21" i="16"/>
  <c r="C21" i="16"/>
  <c r="L21" i="16" s="1"/>
  <c r="B21" i="16"/>
  <c r="B21" i="17" s="1"/>
  <c r="A21" i="16"/>
  <c r="A21" i="17" s="1"/>
  <c r="J20" i="16"/>
  <c r="I20" i="16"/>
  <c r="H20" i="16"/>
  <c r="F20" i="16"/>
  <c r="E20" i="16"/>
  <c r="D20" i="16"/>
  <c r="C20" i="16"/>
  <c r="L20" i="16" s="1"/>
  <c r="B20" i="16"/>
  <c r="B20" i="17" s="1"/>
  <c r="A20" i="16"/>
  <c r="A20" i="17" s="1"/>
  <c r="J19" i="16"/>
  <c r="I19" i="16"/>
  <c r="H19" i="16"/>
  <c r="F19" i="16"/>
  <c r="E19" i="16"/>
  <c r="D19" i="16"/>
  <c r="C19" i="16"/>
  <c r="L19" i="16" s="1"/>
  <c r="B19" i="16"/>
  <c r="B19" i="17" s="1"/>
  <c r="A19" i="16"/>
  <c r="A19" i="17" s="1"/>
  <c r="J18" i="16"/>
  <c r="I18" i="16"/>
  <c r="H18" i="16"/>
  <c r="F18" i="16"/>
  <c r="E18" i="16"/>
  <c r="D18" i="16"/>
  <c r="C18" i="16"/>
  <c r="L18" i="16" s="1"/>
  <c r="B18" i="16"/>
  <c r="B18" i="17" s="1"/>
  <c r="A18" i="16"/>
  <c r="A18" i="17" s="1"/>
  <c r="J17" i="16"/>
  <c r="I17" i="16"/>
  <c r="H17" i="16"/>
  <c r="F17" i="16"/>
  <c r="E17" i="16"/>
  <c r="D17" i="16"/>
  <c r="C17" i="16"/>
  <c r="L17" i="16" s="1"/>
  <c r="B17" i="16"/>
  <c r="B17" i="17" s="1"/>
  <c r="A17" i="16"/>
  <c r="A17" i="17" s="1"/>
  <c r="J16" i="16"/>
  <c r="I16" i="16"/>
  <c r="H16" i="16"/>
  <c r="F16" i="16"/>
  <c r="E16" i="16"/>
  <c r="D16" i="16"/>
  <c r="C16" i="16"/>
  <c r="L16" i="16" s="1"/>
  <c r="B16" i="16"/>
  <c r="B16" i="17" s="1"/>
  <c r="A16" i="16"/>
  <c r="A16" i="17" s="1"/>
  <c r="J15" i="16"/>
  <c r="I15" i="16"/>
  <c r="H15" i="16"/>
  <c r="F15" i="16"/>
  <c r="E15" i="16"/>
  <c r="D15" i="16"/>
  <c r="C15" i="16"/>
  <c r="L15" i="16" s="1"/>
  <c r="B15" i="16"/>
  <c r="B15" i="17" s="1"/>
  <c r="A15" i="16"/>
  <c r="A15" i="17" s="1"/>
  <c r="J14" i="16"/>
  <c r="I14" i="16"/>
  <c r="H14" i="16"/>
  <c r="F14" i="16"/>
  <c r="E14" i="16"/>
  <c r="D14" i="16"/>
  <c r="C14" i="16"/>
  <c r="L14" i="16" s="1"/>
  <c r="B14" i="16"/>
  <c r="B14" i="17" s="1"/>
  <c r="A14" i="16"/>
  <c r="A14" i="17" s="1"/>
  <c r="J13" i="16"/>
  <c r="I13" i="16"/>
  <c r="H13" i="16"/>
  <c r="F13" i="16"/>
  <c r="E13" i="16"/>
  <c r="D13" i="16"/>
  <c r="C13" i="16"/>
  <c r="L13" i="16" s="1"/>
  <c r="B13" i="16"/>
  <c r="B13" i="17" s="1"/>
  <c r="A13" i="16"/>
  <c r="A13" i="17" s="1"/>
  <c r="J12" i="16"/>
  <c r="I12" i="16"/>
  <c r="H12" i="16"/>
  <c r="F12" i="16"/>
  <c r="E12" i="16"/>
  <c r="D12" i="16"/>
  <c r="C12" i="16"/>
  <c r="L12" i="16" s="1"/>
  <c r="B12" i="16"/>
  <c r="B12" i="17" s="1"/>
  <c r="A12" i="16"/>
  <c r="A12" i="17" s="1"/>
  <c r="J11" i="16"/>
  <c r="I11" i="16"/>
  <c r="H11" i="16"/>
  <c r="F11" i="16"/>
  <c r="E11" i="16"/>
  <c r="D11" i="16"/>
  <c r="C11" i="16"/>
  <c r="L11" i="16" s="1"/>
  <c r="B11" i="16"/>
  <c r="B11" i="17" s="1"/>
  <c r="A11" i="16"/>
  <c r="A11" i="17" s="1"/>
  <c r="J10" i="16"/>
  <c r="I10" i="16"/>
  <c r="H10" i="16"/>
  <c r="F10" i="16"/>
  <c r="E10" i="16"/>
  <c r="D10" i="16"/>
  <c r="C10" i="16"/>
  <c r="L10" i="16" s="1"/>
  <c r="B10" i="16"/>
  <c r="B10" i="17" s="1"/>
  <c r="A10" i="16"/>
  <c r="A10" i="17" s="1"/>
  <c r="J9" i="16"/>
  <c r="I9" i="16"/>
  <c r="H9" i="16"/>
  <c r="F9" i="16"/>
  <c r="E9" i="16"/>
  <c r="D9" i="16"/>
  <c r="C9" i="16"/>
  <c r="L9" i="16" s="1"/>
  <c r="B9" i="16"/>
  <c r="B9" i="17" s="1"/>
  <c r="A9" i="16"/>
  <c r="A9" i="17" s="1"/>
  <c r="J8" i="16"/>
  <c r="I8" i="16"/>
  <c r="H8" i="16"/>
  <c r="F8" i="16"/>
  <c r="E8" i="16"/>
  <c r="D8" i="16"/>
  <c r="C8" i="16"/>
  <c r="L8" i="16" s="1"/>
  <c r="B8" i="16"/>
  <c r="B8" i="17" s="1"/>
  <c r="A8" i="16"/>
  <c r="A8" i="17" s="1"/>
  <c r="J7" i="16"/>
  <c r="I7" i="16"/>
  <c r="H7" i="16"/>
  <c r="F7" i="16"/>
  <c r="E7" i="16"/>
  <c r="D7" i="16"/>
  <c r="C7" i="16"/>
  <c r="L7" i="16" s="1"/>
  <c r="B7" i="16"/>
  <c r="B7" i="17" s="1"/>
  <c r="A7" i="16"/>
  <c r="A7" i="17" s="1"/>
  <c r="J6" i="16"/>
  <c r="I6" i="16"/>
  <c r="H6" i="16"/>
  <c r="F6" i="16"/>
  <c r="E6" i="16"/>
  <c r="D6" i="16"/>
  <c r="C6" i="16"/>
  <c r="L6" i="16" s="1"/>
  <c r="B6" i="16"/>
  <c r="B6" i="17" s="1"/>
  <c r="A6" i="16"/>
  <c r="A6" i="17" s="1"/>
  <c r="J5" i="16"/>
  <c r="I5" i="16"/>
  <c r="H5" i="16"/>
  <c r="F5" i="16"/>
  <c r="E5" i="16"/>
  <c r="D5" i="16"/>
  <c r="C5" i="16"/>
  <c r="L5" i="16" s="1"/>
  <c r="B5" i="16"/>
  <c r="B5" i="17" s="1"/>
  <c r="A5" i="16"/>
  <c r="A5" i="17" s="1"/>
  <c r="J4" i="16"/>
  <c r="I4" i="16"/>
  <c r="H4" i="16"/>
  <c r="F4" i="16"/>
  <c r="E4" i="16"/>
  <c r="D4" i="16"/>
  <c r="C4" i="16"/>
  <c r="L4" i="16" s="1"/>
  <c r="B4" i="16"/>
  <c r="B4" i="17" s="1"/>
  <c r="A4" i="16"/>
  <c r="A4" i="17" s="1"/>
  <c r="J3" i="16"/>
  <c r="I3" i="16"/>
  <c r="H3" i="16"/>
  <c r="F3" i="16"/>
  <c r="E3" i="16"/>
  <c r="D3" i="16"/>
  <c r="C3" i="16"/>
  <c r="L3" i="16" s="1"/>
  <c r="B3" i="16"/>
  <c r="B3" i="17" s="1"/>
  <c r="A3" i="16"/>
  <c r="A3" i="17" s="1"/>
  <c r="C3" i="15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O503" i="13"/>
  <c r="E2" i="14" s="1"/>
  <c r="N503" i="13"/>
  <c r="D2" i="14" s="1"/>
  <c r="M503" i="13"/>
  <c r="C2" i="14" s="1"/>
  <c r="L503" i="13"/>
  <c r="B2" i="14" s="1"/>
  <c r="O502" i="13"/>
  <c r="N502" i="13"/>
  <c r="M502" i="13"/>
  <c r="L502" i="13"/>
  <c r="O501" i="13"/>
  <c r="N501" i="13"/>
  <c r="M501" i="13"/>
  <c r="L501" i="13"/>
  <c r="O500" i="13"/>
  <c r="N500" i="13"/>
  <c r="M500" i="13"/>
  <c r="L500" i="13"/>
  <c r="O499" i="13"/>
  <c r="N499" i="13"/>
  <c r="M499" i="13"/>
  <c r="L499" i="13"/>
  <c r="O498" i="13"/>
  <c r="N498" i="13"/>
  <c r="M498" i="13"/>
  <c r="L498" i="13"/>
  <c r="O497" i="13"/>
  <c r="N497" i="13"/>
  <c r="M497" i="13"/>
  <c r="L497" i="13"/>
  <c r="O496" i="13"/>
  <c r="N496" i="13"/>
  <c r="M496" i="13"/>
  <c r="L496" i="13"/>
  <c r="O495" i="13"/>
  <c r="N495" i="13"/>
  <c r="M495" i="13"/>
  <c r="L495" i="13"/>
  <c r="O494" i="13"/>
  <c r="N494" i="13"/>
  <c r="M494" i="13"/>
  <c r="L494" i="13"/>
  <c r="O493" i="13"/>
  <c r="N493" i="13"/>
  <c r="M493" i="13"/>
  <c r="L493" i="13"/>
  <c r="O492" i="13"/>
  <c r="N492" i="13"/>
  <c r="M492" i="13"/>
  <c r="L492" i="13"/>
  <c r="O491" i="13"/>
  <c r="N491" i="13"/>
  <c r="M491" i="13"/>
  <c r="L491" i="13"/>
  <c r="O490" i="13"/>
  <c r="N490" i="13"/>
  <c r="M490" i="13"/>
  <c r="L490" i="13"/>
  <c r="O489" i="13"/>
  <c r="N489" i="13"/>
  <c r="M489" i="13"/>
  <c r="L489" i="13"/>
  <c r="O488" i="13"/>
  <c r="N488" i="13"/>
  <c r="M488" i="13"/>
  <c r="L488" i="13"/>
  <c r="O487" i="13"/>
  <c r="N487" i="13"/>
  <c r="M487" i="13"/>
  <c r="L487" i="13"/>
  <c r="O486" i="13"/>
  <c r="N486" i="13"/>
  <c r="M486" i="13"/>
  <c r="L486" i="13"/>
  <c r="O485" i="13"/>
  <c r="N485" i="13"/>
  <c r="M485" i="13"/>
  <c r="L485" i="13"/>
  <c r="O484" i="13"/>
  <c r="N484" i="13"/>
  <c r="M484" i="13"/>
  <c r="L484" i="13"/>
  <c r="O483" i="13"/>
  <c r="N483" i="13"/>
  <c r="M483" i="13"/>
  <c r="L483" i="13"/>
  <c r="O482" i="13"/>
  <c r="N482" i="13"/>
  <c r="M482" i="13"/>
  <c r="L482" i="13"/>
  <c r="O481" i="13"/>
  <c r="N481" i="13"/>
  <c r="M481" i="13"/>
  <c r="L481" i="13"/>
  <c r="O480" i="13"/>
  <c r="N480" i="13"/>
  <c r="M480" i="13"/>
  <c r="L480" i="13"/>
  <c r="O479" i="13"/>
  <c r="N479" i="13"/>
  <c r="M479" i="13"/>
  <c r="L479" i="13"/>
  <c r="O478" i="13"/>
  <c r="N478" i="13"/>
  <c r="M478" i="13"/>
  <c r="L478" i="13"/>
  <c r="O477" i="13"/>
  <c r="N477" i="13"/>
  <c r="M477" i="13"/>
  <c r="L477" i="13"/>
  <c r="O476" i="13"/>
  <c r="N476" i="13"/>
  <c r="M476" i="13"/>
  <c r="L476" i="13"/>
  <c r="O475" i="13"/>
  <c r="N475" i="13"/>
  <c r="M475" i="13"/>
  <c r="L475" i="13"/>
  <c r="O474" i="13"/>
  <c r="N474" i="13"/>
  <c r="M474" i="13"/>
  <c r="L474" i="13"/>
  <c r="O473" i="13"/>
  <c r="N473" i="13"/>
  <c r="M473" i="13"/>
  <c r="L473" i="13"/>
  <c r="O472" i="13"/>
  <c r="N472" i="13"/>
  <c r="M472" i="13"/>
  <c r="L472" i="13"/>
  <c r="O471" i="13"/>
  <c r="N471" i="13"/>
  <c r="M471" i="13"/>
  <c r="L471" i="13"/>
  <c r="O470" i="13"/>
  <c r="N470" i="13"/>
  <c r="M470" i="13"/>
  <c r="L470" i="13"/>
  <c r="O469" i="13"/>
  <c r="N469" i="13"/>
  <c r="M469" i="13"/>
  <c r="L469" i="13"/>
  <c r="O468" i="13"/>
  <c r="N468" i="13"/>
  <c r="M468" i="13"/>
  <c r="L468" i="13"/>
  <c r="O467" i="13"/>
  <c r="N467" i="13"/>
  <c r="M467" i="13"/>
  <c r="L467" i="13"/>
  <c r="O466" i="13"/>
  <c r="N466" i="13"/>
  <c r="M466" i="13"/>
  <c r="L466" i="13"/>
  <c r="O465" i="13"/>
  <c r="N465" i="13"/>
  <c r="M465" i="13"/>
  <c r="L465" i="13"/>
  <c r="O464" i="13"/>
  <c r="N464" i="13"/>
  <c r="M464" i="13"/>
  <c r="L464" i="13"/>
  <c r="O463" i="13"/>
  <c r="N463" i="13"/>
  <c r="M463" i="13"/>
  <c r="L463" i="13"/>
  <c r="O462" i="13"/>
  <c r="N462" i="13"/>
  <c r="M462" i="13"/>
  <c r="L462" i="13"/>
  <c r="O461" i="13"/>
  <c r="N461" i="13"/>
  <c r="M461" i="13"/>
  <c r="L461" i="13"/>
  <c r="O460" i="13"/>
  <c r="N460" i="13"/>
  <c r="M460" i="13"/>
  <c r="L460" i="13"/>
  <c r="O459" i="13"/>
  <c r="N459" i="13"/>
  <c r="M459" i="13"/>
  <c r="L459" i="13"/>
  <c r="O458" i="13"/>
  <c r="N458" i="13"/>
  <c r="M458" i="13"/>
  <c r="L458" i="13"/>
  <c r="O457" i="13"/>
  <c r="N457" i="13"/>
  <c r="M457" i="13"/>
  <c r="L457" i="13"/>
  <c r="O456" i="13"/>
  <c r="N456" i="13"/>
  <c r="M456" i="13"/>
  <c r="L456" i="13"/>
  <c r="O455" i="13"/>
  <c r="N455" i="13"/>
  <c r="M455" i="13"/>
  <c r="L455" i="13"/>
  <c r="O454" i="13"/>
  <c r="N454" i="13"/>
  <c r="M454" i="13"/>
  <c r="L454" i="13"/>
  <c r="O453" i="13"/>
  <c r="N453" i="13"/>
  <c r="M453" i="13"/>
  <c r="L453" i="13"/>
  <c r="O452" i="13"/>
  <c r="N452" i="13"/>
  <c r="M452" i="13"/>
  <c r="L452" i="13"/>
  <c r="O451" i="13"/>
  <c r="N451" i="13"/>
  <c r="M451" i="13"/>
  <c r="L451" i="13"/>
  <c r="O450" i="13"/>
  <c r="N450" i="13"/>
  <c r="M450" i="13"/>
  <c r="L450" i="13"/>
  <c r="O449" i="13"/>
  <c r="N449" i="13"/>
  <c r="M449" i="13"/>
  <c r="L449" i="13"/>
  <c r="O448" i="13"/>
  <c r="N448" i="13"/>
  <c r="M448" i="13"/>
  <c r="L448" i="13"/>
  <c r="O447" i="13"/>
  <c r="N447" i="13"/>
  <c r="M447" i="13"/>
  <c r="L447" i="13"/>
  <c r="O446" i="13"/>
  <c r="N446" i="13"/>
  <c r="M446" i="13"/>
  <c r="L446" i="13"/>
  <c r="O445" i="13"/>
  <c r="N445" i="13"/>
  <c r="M445" i="13"/>
  <c r="L445" i="13"/>
  <c r="O444" i="13"/>
  <c r="N444" i="13"/>
  <c r="M444" i="13"/>
  <c r="L444" i="13"/>
  <c r="O443" i="13"/>
  <c r="N443" i="13"/>
  <c r="M443" i="13"/>
  <c r="L443" i="13"/>
  <c r="O442" i="13"/>
  <c r="N442" i="13"/>
  <c r="M442" i="13"/>
  <c r="L442" i="13"/>
  <c r="O441" i="13"/>
  <c r="N441" i="13"/>
  <c r="M441" i="13"/>
  <c r="L441" i="13"/>
  <c r="O440" i="13"/>
  <c r="N440" i="13"/>
  <c r="M440" i="13"/>
  <c r="L440" i="13"/>
  <c r="O439" i="13"/>
  <c r="N439" i="13"/>
  <c r="M439" i="13"/>
  <c r="L439" i="13"/>
  <c r="O438" i="13"/>
  <c r="N438" i="13"/>
  <c r="M438" i="13"/>
  <c r="L438" i="13"/>
  <c r="O437" i="13"/>
  <c r="N437" i="13"/>
  <c r="M437" i="13"/>
  <c r="L437" i="13"/>
  <c r="O436" i="13"/>
  <c r="N436" i="13"/>
  <c r="M436" i="13"/>
  <c r="L436" i="13"/>
  <c r="O435" i="13"/>
  <c r="N435" i="13"/>
  <c r="M435" i="13"/>
  <c r="L435" i="13"/>
  <c r="O434" i="13"/>
  <c r="N434" i="13"/>
  <c r="M434" i="13"/>
  <c r="L434" i="13"/>
  <c r="O433" i="13"/>
  <c r="N433" i="13"/>
  <c r="M433" i="13"/>
  <c r="L433" i="13"/>
  <c r="O432" i="13"/>
  <c r="N432" i="13"/>
  <c r="M432" i="13"/>
  <c r="L432" i="13"/>
  <c r="O431" i="13"/>
  <c r="N431" i="13"/>
  <c r="M431" i="13"/>
  <c r="L431" i="13"/>
  <c r="O430" i="13"/>
  <c r="N430" i="13"/>
  <c r="M430" i="13"/>
  <c r="L430" i="13"/>
  <c r="O429" i="13"/>
  <c r="N429" i="13"/>
  <c r="M429" i="13"/>
  <c r="L429" i="13"/>
  <c r="O428" i="13"/>
  <c r="N428" i="13"/>
  <c r="M428" i="13"/>
  <c r="L428" i="13"/>
  <c r="O427" i="13"/>
  <c r="N427" i="13"/>
  <c r="M427" i="13"/>
  <c r="L427" i="13"/>
  <c r="O426" i="13"/>
  <c r="N426" i="13"/>
  <c r="M426" i="13"/>
  <c r="L426" i="13"/>
  <c r="O425" i="13"/>
  <c r="N425" i="13"/>
  <c r="M425" i="13"/>
  <c r="L425" i="13"/>
  <c r="O424" i="13"/>
  <c r="N424" i="13"/>
  <c r="M424" i="13"/>
  <c r="L424" i="13"/>
  <c r="O423" i="13"/>
  <c r="N423" i="13"/>
  <c r="M423" i="13"/>
  <c r="L423" i="13"/>
  <c r="O422" i="13"/>
  <c r="N422" i="13"/>
  <c r="M422" i="13"/>
  <c r="L422" i="13"/>
  <c r="O421" i="13"/>
  <c r="N421" i="13"/>
  <c r="M421" i="13"/>
  <c r="L421" i="13"/>
  <c r="O420" i="13"/>
  <c r="N420" i="13"/>
  <c r="M420" i="13"/>
  <c r="L420" i="13"/>
  <c r="O419" i="13"/>
  <c r="N419" i="13"/>
  <c r="M419" i="13"/>
  <c r="L419" i="13"/>
  <c r="O418" i="13"/>
  <c r="N418" i="13"/>
  <c r="M418" i="13"/>
  <c r="L418" i="13"/>
  <c r="O417" i="13"/>
  <c r="N417" i="13"/>
  <c r="M417" i="13"/>
  <c r="L417" i="13"/>
  <c r="O416" i="13"/>
  <c r="N416" i="13"/>
  <c r="M416" i="13"/>
  <c r="L416" i="13"/>
  <c r="O415" i="13"/>
  <c r="N415" i="13"/>
  <c r="M415" i="13"/>
  <c r="L415" i="13"/>
  <c r="O414" i="13"/>
  <c r="N414" i="13"/>
  <c r="M414" i="13"/>
  <c r="L414" i="13"/>
  <c r="O413" i="13"/>
  <c r="N413" i="13"/>
  <c r="M413" i="13"/>
  <c r="L413" i="13"/>
  <c r="O412" i="13"/>
  <c r="N412" i="13"/>
  <c r="M412" i="13"/>
  <c r="L412" i="13"/>
  <c r="O411" i="13"/>
  <c r="N411" i="13"/>
  <c r="M411" i="13"/>
  <c r="L411" i="13"/>
  <c r="O410" i="13"/>
  <c r="N410" i="13"/>
  <c r="M410" i="13"/>
  <c r="L410" i="13"/>
  <c r="O409" i="13"/>
  <c r="N409" i="13"/>
  <c r="M409" i="13"/>
  <c r="L409" i="13"/>
  <c r="O408" i="13"/>
  <c r="N408" i="13"/>
  <c r="M408" i="13"/>
  <c r="L408" i="13"/>
  <c r="O407" i="13"/>
  <c r="N407" i="13"/>
  <c r="M407" i="13"/>
  <c r="L407" i="13"/>
  <c r="O406" i="13"/>
  <c r="N406" i="13"/>
  <c r="M406" i="13"/>
  <c r="L406" i="13"/>
  <c r="O405" i="13"/>
  <c r="N405" i="13"/>
  <c r="M405" i="13"/>
  <c r="L405" i="13"/>
  <c r="O404" i="13"/>
  <c r="N404" i="13"/>
  <c r="M404" i="13"/>
  <c r="L404" i="13"/>
  <c r="O403" i="13"/>
  <c r="N403" i="13"/>
  <c r="M403" i="13"/>
  <c r="L403" i="13"/>
  <c r="O402" i="13"/>
  <c r="N402" i="13"/>
  <c r="M402" i="13"/>
  <c r="L402" i="13"/>
  <c r="O401" i="13"/>
  <c r="N401" i="13"/>
  <c r="M401" i="13"/>
  <c r="L401" i="13"/>
  <c r="O400" i="13"/>
  <c r="N400" i="13"/>
  <c r="M400" i="13"/>
  <c r="L400" i="13"/>
  <c r="O399" i="13"/>
  <c r="N399" i="13"/>
  <c r="M399" i="13"/>
  <c r="L399" i="13"/>
  <c r="O398" i="13"/>
  <c r="N398" i="13"/>
  <c r="M398" i="13"/>
  <c r="L398" i="13"/>
  <c r="O397" i="13"/>
  <c r="N397" i="13"/>
  <c r="M397" i="13"/>
  <c r="L397" i="13"/>
  <c r="O396" i="13"/>
  <c r="N396" i="13"/>
  <c r="M396" i="13"/>
  <c r="L396" i="13"/>
  <c r="O395" i="13"/>
  <c r="N395" i="13"/>
  <c r="M395" i="13"/>
  <c r="L395" i="13"/>
  <c r="O394" i="13"/>
  <c r="N394" i="13"/>
  <c r="M394" i="13"/>
  <c r="L394" i="13"/>
  <c r="O393" i="13"/>
  <c r="N393" i="13"/>
  <c r="M393" i="13"/>
  <c r="L393" i="13"/>
  <c r="O392" i="13"/>
  <c r="N392" i="13"/>
  <c r="M392" i="13"/>
  <c r="L392" i="13"/>
  <c r="O391" i="13"/>
  <c r="N391" i="13"/>
  <c r="M391" i="13"/>
  <c r="L391" i="13"/>
  <c r="O390" i="13"/>
  <c r="N390" i="13"/>
  <c r="M390" i="13"/>
  <c r="L390" i="13"/>
  <c r="O389" i="13"/>
  <c r="N389" i="13"/>
  <c r="M389" i="13"/>
  <c r="L389" i="13"/>
  <c r="O388" i="13"/>
  <c r="N388" i="13"/>
  <c r="M388" i="13"/>
  <c r="L388" i="13"/>
  <c r="O387" i="13"/>
  <c r="N387" i="13"/>
  <c r="M387" i="13"/>
  <c r="L387" i="13"/>
  <c r="O386" i="13"/>
  <c r="N386" i="13"/>
  <c r="M386" i="13"/>
  <c r="L386" i="13"/>
  <c r="O385" i="13"/>
  <c r="N385" i="13"/>
  <c r="M385" i="13"/>
  <c r="L385" i="13"/>
  <c r="O384" i="13"/>
  <c r="N384" i="13"/>
  <c r="M384" i="13"/>
  <c r="L384" i="13"/>
  <c r="O383" i="13"/>
  <c r="N383" i="13"/>
  <c r="M383" i="13"/>
  <c r="L383" i="13"/>
  <c r="O382" i="13"/>
  <c r="N382" i="13"/>
  <c r="M382" i="13"/>
  <c r="L382" i="13"/>
  <c r="O381" i="13"/>
  <c r="N381" i="13"/>
  <c r="M381" i="13"/>
  <c r="L381" i="13"/>
  <c r="O380" i="13"/>
  <c r="N380" i="13"/>
  <c r="M380" i="13"/>
  <c r="L380" i="13"/>
  <c r="O379" i="13"/>
  <c r="N379" i="13"/>
  <c r="M379" i="13"/>
  <c r="L379" i="13"/>
  <c r="O378" i="13"/>
  <c r="N378" i="13"/>
  <c r="M378" i="13"/>
  <c r="L378" i="13"/>
  <c r="O377" i="13"/>
  <c r="N377" i="13"/>
  <c r="M377" i="13"/>
  <c r="L377" i="13"/>
  <c r="O376" i="13"/>
  <c r="N376" i="13"/>
  <c r="M376" i="13"/>
  <c r="L376" i="13"/>
  <c r="O375" i="13"/>
  <c r="N375" i="13"/>
  <c r="M375" i="13"/>
  <c r="L375" i="13"/>
  <c r="O374" i="13"/>
  <c r="N374" i="13"/>
  <c r="M374" i="13"/>
  <c r="L374" i="13"/>
  <c r="O373" i="13"/>
  <c r="N373" i="13"/>
  <c r="M373" i="13"/>
  <c r="L373" i="13"/>
  <c r="O372" i="13"/>
  <c r="N372" i="13"/>
  <c r="M372" i="13"/>
  <c r="L372" i="13"/>
  <c r="O371" i="13"/>
  <c r="N371" i="13"/>
  <c r="M371" i="13"/>
  <c r="L371" i="13"/>
  <c r="O370" i="13"/>
  <c r="N370" i="13"/>
  <c r="M370" i="13"/>
  <c r="L370" i="13"/>
  <c r="O369" i="13"/>
  <c r="N369" i="13"/>
  <c r="M369" i="13"/>
  <c r="L369" i="13"/>
  <c r="O368" i="13"/>
  <c r="N368" i="13"/>
  <c r="M368" i="13"/>
  <c r="L368" i="13"/>
  <c r="O367" i="13"/>
  <c r="N367" i="13"/>
  <c r="M367" i="13"/>
  <c r="L367" i="13"/>
  <c r="O366" i="13"/>
  <c r="N366" i="13"/>
  <c r="M366" i="13"/>
  <c r="L366" i="13"/>
  <c r="O365" i="13"/>
  <c r="N365" i="13"/>
  <c r="M365" i="13"/>
  <c r="L365" i="13"/>
  <c r="O364" i="13"/>
  <c r="N364" i="13"/>
  <c r="M364" i="13"/>
  <c r="L364" i="13"/>
  <c r="O363" i="13"/>
  <c r="N363" i="13"/>
  <c r="M363" i="13"/>
  <c r="L363" i="13"/>
  <c r="O362" i="13"/>
  <c r="N362" i="13"/>
  <c r="M362" i="13"/>
  <c r="L362" i="13"/>
  <c r="O361" i="13"/>
  <c r="N361" i="13"/>
  <c r="M361" i="13"/>
  <c r="L361" i="13"/>
  <c r="O360" i="13"/>
  <c r="N360" i="13"/>
  <c r="M360" i="13"/>
  <c r="L360" i="13"/>
  <c r="O359" i="13"/>
  <c r="N359" i="13"/>
  <c r="M359" i="13"/>
  <c r="L359" i="13"/>
  <c r="O358" i="13"/>
  <c r="N358" i="13"/>
  <c r="M358" i="13"/>
  <c r="L358" i="13"/>
  <c r="O357" i="13"/>
  <c r="N357" i="13"/>
  <c r="M357" i="13"/>
  <c r="L357" i="13"/>
  <c r="O356" i="13"/>
  <c r="N356" i="13"/>
  <c r="M356" i="13"/>
  <c r="L356" i="13"/>
  <c r="O355" i="13"/>
  <c r="N355" i="13"/>
  <c r="M355" i="13"/>
  <c r="L355" i="13"/>
  <c r="O354" i="13"/>
  <c r="N354" i="13"/>
  <c r="M354" i="13"/>
  <c r="L354" i="13"/>
  <c r="O353" i="13"/>
  <c r="N353" i="13"/>
  <c r="M353" i="13"/>
  <c r="L353" i="13"/>
  <c r="O352" i="13"/>
  <c r="N352" i="13"/>
  <c r="M352" i="13"/>
  <c r="L352" i="13"/>
  <c r="O351" i="13"/>
  <c r="N351" i="13"/>
  <c r="M351" i="13"/>
  <c r="L351" i="13"/>
  <c r="O350" i="13"/>
  <c r="N350" i="13"/>
  <c r="M350" i="13"/>
  <c r="L350" i="13"/>
  <c r="O349" i="13"/>
  <c r="N349" i="13"/>
  <c r="M349" i="13"/>
  <c r="L349" i="13"/>
  <c r="O348" i="13"/>
  <c r="N348" i="13"/>
  <c r="M348" i="13"/>
  <c r="L348" i="13"/>
  <c r="O347" i="13"/>
  <c r="N347" i="13"/>
  <c r="M347" i="13"/>
  <c r="L347" i="13"/>
  <c r="O346" i="13"/>
  <c r="N346" i="13"/>
  <c r="M346" i="13"/>
  <c r="L346" i="13"/>
  <c r="O345" i="13"/>
  <c r="N345" i="13"/>
  <c r="M345" i="13"/>
  <c r="L345" i="13"/>
  <c r="O344" i="13"/>
  <c r="N344" i="13"/>
  <c r="M344" i="13"/>
  <c r="L344" i="13"/>
  <c r="O343" i="13"/>
  <c r="N343" i="13"/>
  <c r="M343" i="13"/>
  <c r="L343" i="13"/>
  <c r="O342" i="13"/>
  <c r="N342" i="13"/>
  <c r="M342" i="13"/>
  <c r="L342" i="13"/>
  <c r="O341" i="13"/>
  <c r="N341" i="13"/>
  <c r="M341" i="13"/>
  <c r="L341" i="13"/>
  <c r="O340" i="13"/>
  <c r="N340" i="13"/>
  <c r="M340" i="13"/>
  <c r="L340" i="13"/>
  <c r="O339" i="13"/>
  <c r="N339" i="13"/>
  <c r="M339" i="13"/>
  <c r="L339" i="13"/>
  <c r="O338" i="13"/>
  <c r="N338" i="13"/>
  <c r="M338" i="13"/>
  <c r="L338" i="13"/>
  <c r="O337" i="13"/>
  <c r="N337" i="13"/>
  <c r="M337" i="13"/>
  <c r="L337" i="13"/>
  <c r="O336" i="13"/>
  <c r="N336" i="13"/>
  <c r="M336" i="13"/>
  <c r="L336" i="13"/>
  <c r="O335" i="13"/>
  <c r="N335" i="13"/>
  <c r="M335" i="13"/>
  <c r="L335" i="13"/>
  <c r="O334" i="13"/>
  <c r="N334" i="13"/>
  <c r="M334" i="13"/>
  <c r="L334" i="13"/>
  <c r="O333" i="13"/>
  <c r="N333" i="13"/>
  <c r="M333" i="13"/>
  <c r="L333" i="13"/>
  <c r="O332" i="13"/>
  <c r="N332" i="13"/>
  <c r="M332" i="13"/>
  <c r="L332" i="13"/>
  <c r="O331" i="13"/>
  <c r="N331" i="13"/>
  <c r="M331" i="13"/>
  <c r="L331" i="13"/>
  <c r="O330" i="13"/>
  <c r="N330" i="13"/>
  <c r="M330" i="13"/>
  <c r="L330" i="13"/>
  <c r="O329" i="13"/>
  <c r="N329" i="13"/>
  <c r="M329" i="13"/>
  <c r="L329" i="13"/>
  <c r="O328" i="13"/>
  <c r="N328" i="13"/>
  <c r="M328" i="13"/>
  <c r="L328" i="13"/>
  <c r="O327" i="13"/>
  <c r="N327" i="13"/>
  <c r="M327" i="13"/>
  <c r="L327" i="13"/>
  <c r="O326" i="13"/>
  <c r="N326" i="13"/>
  <c r="M326" i="13"/>
  <c r="L326" i="13"/>
  <c r="O325" i="13"/>
  <c r="N325" i="13"/>
  <c r="M325" i="13"/>
  <c r="L325" i="13"/>
  <c r="O324" i="13"/>
  <c r="N324" i="13"/>
  <c r="M324" i="13"/>
  <c r="L324" i="13"/>
  <c r="O323" i="13"/>
  <c r="N323" i="13"/>
  <c r="M323" i="13"/>
  <c r="L323" i="13"/>
  <c r="O322" i="13"/>
  <c r="N322" i="13"/>
  <c r="M322" i="13"/>
  <c r="L322" i="13"/>
  <c r="O321" i="13"/>
  <c r="N321" i="13"/>
  <c r="M321" i="13"/>
  <c r="L321" i="13"/>
  <c r="O320" i="13"/>
  <c r="N320" i="13"/>
  <c r="M320" i="13"/>
  <c r="L320" i="13"/>
  <c r="O319" i="13"/>
  <c r="N319" i="13"/>
  <c r="M319" i="13"/>
  <c r="L319" i="13"/>
  <c r="O318" i="13"/>
  <c r="N318" i="13"/>
  <c r="M318" i="13"/>
  <c r="L318" i="13"/>
  <c r="O317" i="13"/>
  <c r="N317" i="13"/>
  <c r="M317" i="13"/>
  <c r="L317" i="13"/>
  <c r="O316" i="13"/>
  <c r="N316" i="13"/>
  <c r="M316" i="13"/>
  <c r="L316" i="13"/>
  <c r="O315" i="13"/>
  <c r="N315" i="13"/>
  <c r="M315" i="13"/>
  <c r="L315" i="13"/>
  <c r="O314" i="13"/>
  <c r="N314" i="13"/>
  <c r="M314" i="13"/>
  <c r="L314" i="13"/>
  <c r="O313" i="13"/>
  <c r="N313" i="13"/>
  <c r="M313" i="13"/>
  <c r="L313" i="13"/>
  <c r="O312" i="13"/>
  <c r="N312" i="13"/>
  <c r="M312" i="13"/>
  <c r="L312" i="13"/>
  <c r="O311" i="13"/>
  <c r="N311" i="13"/>
  <c r="M311" i="13"/>
  <c r="L311" i="13"/>
  <c r="O310" i="13"/>
  <c r="N310" i="13"/>
  <c r="M310" i="13"/>
  <c r="L310" i="13"/>
  <c r="O309" i="13"/>
  <c r="N309" i="13"/>
  <c r="M309" i="13"/>
  <c r="L309" i="13"/>
  <c r="O308" i="13"/>
  <c r="N308" i="13"/>
  <c r="M308" i="13"/>
  <c r="L308" i="13"/>
  <c r="O307" i="13"/>
  <c r="N307" i="13"/>
  <c r="M307" i="13"/>
  <c r="L307" i="13"/>
  <c r="O306" i="13"/>
  <c r="N306" i="13"/>
  <c r="M306" i="13"/>
  <c r="L306" i="13"/>
  <c r="O305" i="13"/>
  <c r="N305" i="13"/>
  <c r="M305" i="13"/>
  <c r="L305" i="13"/>
  <c r="O304" i="13"/>
  <c r="N304" i="13"/>
  <c r="M304" i="13"/>
  <c r="L304" i="13"/>
  <c r="O303" i="13"/>
  <c r="N303" i="13"/>
  <c r="M303" i="13"/>
  <c r="L303" i="13"/>
  <c r="O302" i="13"/>
  <c r="N302" i="13"/>
  <c r="M302" i="13"/>
  <c r="L302" i="13"/>
  <c r="O301" i="13"/>
  <c r="N301" i="13"/>
  <c r="M301" i="13"/>
  <c r="L301" i="13"/>
  <c r="O300" i="13"/>
  <c r="N300" i="13"/>
  <c r="M300" i="13"/>
  <c r="L300" i="13"/>
  <c r="O299" i="13"/>
  <c r="N299" i="13"/>
  <c r="M299" i="13"/>
  <c r="L299" i="13"/>
  <c r="O298" i="13"/>
  <c r="N298" i="13"/>
  <c r="M298" i="13"/>
  <c r="L298" i="13"/>
  <c r="O297" i="13"/>
  <c r="N297" i="13"/>
  <c r="M297" i="13"/>
  <c r="L297" i="13"/>
  <c r="O296" i="13"/>
  <c r="N296" i="13"/>
  <c r="M296" i="13"/>
  <c r="L296" i="13"/>
  <c r="O295" i="13"/>
  <c r="N295" i="13"/>
  <c r="M295" i="13"/>
  <c r="L295" i="13"/>
  <c r="O294" i="13"/>
  <c r="N294" i="13"/>
  <c r="M294" i="13"/>
  <c r="L294" i="13"/>
  <c r="O293" i="13"/>
  <c r="N293" i="13"/>
  <c r="M293" i="13"/>
  <c r="L293" i="13"/>
  <c r="O292" i="13"/>
  <c r="N292" i="13"/>
  <c r="M292" i="13"/>
  <c r="L292" i="13"/>
  <c r="O291" i="13"/>
  <c r="N291" i="13"/>
  <c r="M291" i="13"/>
  <c r="L291" i="13"/>
  <c r="O290" i="13"/>
  <c r="N290" i="13"/>
  <c r="M290" i="13"/>
  <c r="L290" i="13"/>
  <c r="O289" i="13"/>
  <c r="N289" i="13"/>
  <c r="M289" i="13"/>
  <c r="L289" i="13"/>
  <c r="O288" i="13"/>
  <c r="N288" i="13"/>
  <c r="M288" i="13"/>
  <c r="L288" i="13"/>
  <c r="O287" i="13"/>
  <c r="N287" i="13"/>
  <c r="M287" i="13"/>
  <c r="L287" i="13"/>
  <c r="O286" i="13"/>
  <c r="N286" i="13"/>
  <c r="M286" i="13"/>
  <c r="L286" i="13"/>
  <c r="O285" i="13"/>
  <c r="N285" i="13"/>
  <c r="M285" i="13"/>
  <c r="L285" i="13"/>
  <c r="O284" i="13"/>
  <c r="N284" i="13"/>
  <c r="M284" i="13"/>
  <c r="L284" i="13"/>
  <c r="O283" i="13"/>
  <c r="N283" i="13"/>
  <c r="M283" i="13"/>
  <c r="L283" i="13"/>
  <c r="O282" i="13"/>
  <c r="N282" i="13"/>
  <c r="M282" i="13"/>
  <c r="L282" i="13"/>
  <c r="O281" i="13"/>
  <c r="N281" i="13"/>
  <c r="M281" i="13"/>
  <c r="L281" i="13"/>
  <c r="O280" i="13"/>
  <c r="N280" i="13"/>
  <c r="M280" i="13"/>
  <c r="L280" i="13"/>
  <c r="O279" i="13"/>
  <c r="N279" i="13"/>
  <c r="M279" i="13"/>
  <c r="L279" i="13"/>
  <c r="O278" i="13"/>
  <c r="N278" i="13"/>
  <c r="M278" i="13"/>
  <c r="L278" i="13"/>
  <c r="O277" i="13"/>
  <c r="N277" i="13"/>
  <c r="M277" i="13"/>
  <c r="L277" i="13"/>
  <c r="O276" i="13"/>
  <c r="N276" i="13"/>
  <c r="M276" i="13"/>
  <c r="L276" i="13"/>
  <c r="O275" i="13"/>
  <c r="N275" i="13"/>
  <c r="M275" i="13"/>
  <c r="L275" i="13"/>
  <c r="O274" i="13"/>
  <c r="N274" i="13"/>
  <c r="M274" i="13"/>
  <c r="L274" i="13"/>
  <c r="O273" i="13"/>
  <c r="N273" i="13"/>
  <c r="M273" i="13"/>
  <c r="L273" i="13"/>
  <c r="O272" i="13"/>
  <c r="N272" i="13"/>
  <c r="M272" i="13"/>
  <c r="L272" i="13"/>
  <c r="O271" i="13"/>
  <c r="N271" i="13"/>
  <c r="M271" i="13"/>
  <c r="L271" i="13"/>
  <c r="O270" i="13"/>
  <c r="N270" i="13"/>
  <c r="M270" i="13"/>
  <c r="L270" i="13"/>
  <c r="O269" i="13"/>
  <c r="N269" i="13"/>
  <c r="M269" i="13"/>
  <c r="L269" i="13"/>
  <c r="O268" i="13"/>
  <c r="N268" i="13"/>
  <c r="M268" i="13"/>
  <c r="L268" i="13"/>
  <c r="O267" i="13"/>
  <c r="N267" i="13"/>
  <c r="M267" i="13"/>
  <c r="L267" i="13"/>
  <c r="O266" i="13"/>
  <c r="N266" i="13"/>
  <c r="M266" i="13"/>
  <c r="L266" i="13"/>
  <c r="O265" i="13"/>
  <c r="N265" i="13"/>
  <c r="M265" i="13"/>
  <c r="L265" i="13"/>
  <c r="O264" i="13"/>
  <c r="N264" i="13"/>
  <c r="M264" i="13"/>
  <c r="L264" i="13"/>
  <c r="O263" i="13"/>
  <c r="N263" i="13"/>
  <c r="M263" i="13"/>
  <c r="L263" i="13"/>
  <c r="O262" i="13"/>
  <c r="N262" i="13"/>
  <c r="M262" i="13"/>
  <c r="L262" i="13"/>
  <c r="O261" i="13"/>
  <c r="N261" i="13"/>
  <c r="M261" i="13"/>
  <c r="L261" i="13"/>
  <c r="O260" i="13"/>
  <c r="N260" i="13"/>
  <c r="M260" i="13"/>
  <c r="L260" i="13"/>
  <c r="O259" i="13"/>
  <c r="N259" i="13"/>
  <c r="M259" i="13"/>
  <c r="L259" i="13"/>
  <c r="O258" i="13"/>
  <c r="N258" i="13"/>
  <c r="M258" i="13"/>
  <c r="L258" i="13"/>
  <c r="O257" i="13"/>
  <c r="N257" i="13"/>
  <c r="M257" i="13"/>
  <c r="L257" i="13"/>
  <c r="O256" i="13"/>
  <c r="N256" i="13"/>
  <c r="M256" i="13"/>
  <c r="L256" i="13"/>
  <c r="O255" i="13"/>
  <c r="N255" i="13"/>
  <c r="M255" i="13"/>
  <c r="L255" i="13"/>
  <c r="O254" i="13"/>
  <c r="N254" i="13"/>
  <c r="M254" i="13"/>
  <c r="L254" i="13"/>
  <c r="O253" i="13"/>
  <c r="N253" i="13"/>
  <c r="M253" i="13"/>
  <c r="L253" i="13"/>
  <c r="O252" i="13"/>
  <c r="N252" i="13"/>
  <c r="M252" i="13"/>
  <c r="L252" i="13"/>
  <c r="O251" i="13"/>
  <c r="N251" i="13"/>
  <c r="M251" i="13"/>
  <c r="L251" i="13"/>
  <c r="O250" i="13"/>
  <c r="N250" i="13"/>
  <c r="M250" i="13"/>
  <c r="L250" i="13"/>
  <c r="O249" i="13"/>
  <c r="N249" i="13"/>
  <c r="M249" i="13"/>
  <c r="L249" i="13"/>
  <c r="O248" i="13"/>
  <c r="N248" i="13"/>
  <c r="M248" i="13"/>
  <c r="L248" i="13"/>
  <c r="O247" i="13"/>
  <c r="N247" i="13"/>
  <c r="M247" i="13"/>
  <c r="L247" i="13"/>
  <c r="O246" i="13"/>
  <c r="N246" i="13"/>
  <c r="M246" i="13"/>
  <c r="L246" i="13"/>
  <c r="O245" i="13"/>
  <c r="N245" i="13"/>
  <c r="M245" i="13"/>
  <c r="L245" i="13"/>
  <c r="O244" i="13"/>
  <c r="N244" i="13"/>
  <c r="M244" i="13"/>
  <c r="L244" i="13"/>
  <c r="O243" i="13"/>
  <c r="N243" i="13"/>
  <c r="M243" i="13"/>
  <c r="L243" i="13"/>
  <c r="O242" i="13"/>
  <c r="N242" i="13"/>
  <c r="M242" i="13"/>
  <c r="L242" i="13"/>
  <c r="O241" i="13"/>
  <c r="N241" i="13"/>
  <c r="M241" i="13"/>
  <c r="L241" i="13"/>
  <c r="O240" i="13"/>
  <c r="N240" i="13"/>
  <c r="M240" i="13"/>
  <c r="L240" i="13"/>
  <c r="O239" i="13"/>
  <c r="N239" i="13"/>
  <c r="M239" i="13"/>
  <c r="L239" i="13"/>
  <c r="O238" i="13"/>
  <c r="N238" i="13"/>
  <c r="M238" i="13"/>
  <c r="L238" i="13"/>
  <c r="O237" i="13"/>
  <c r="N237" i="13"/>
  <c r="M237" i="13"/>
  <c r="L237" i="13"/>
  <c r="O236" i="13"/>
  <c r="N236" i="13"/>
  <c r="M236" i="13"/>
  <c r="L236" i="13"/>
  <c r="O235" i="13"/>
  <c r="N235" i="13"/>
  <c r="M235" i="13"/>
  <c r="L235" i="13"/>
  <c r="O234" i="13"/>
  <c r="N234" i="13"/>
  <c r="M234" i="13"/>
  <c r="L234" i="13"/>
  <c r="O233" i="13"/>
  <c r="N233" i="13"/>
  <c r="M233" i="13"/>
  <c r="L233" i="13"/>
  <c r="O232" i="13"/>
  <c r="N232" i="13"/>
  <c r="M232" i="13"/>
  <c r="L232" i="13"/>
  <c r="O231" i="13"/>
  <c r="N231" i="13"/>
  <c r="M231" i="13"/>
  <c r="L231" i="13"/>
  <c r="O230" i="13"/>
  <c r="N230" i="13"/>
  <c r="M230" i="13"/>
  <c r="L230" i="13"/>
  <c r="O229" i="13"/>
  <c r="N229" i="13"/>
  <c r="M229" i="13"/>
  <c r="L229" i="13"/>
  <c r="O228" i="13"/>
  <c r="N228" i="13"/>
  <c r="M228" i="13"/>
  <c r="L228" i="13"/>
  <c r="O227" i="13"/>
  <c r="N227" i="13"/>
  <c r="M227" i="13"/>
  <c r="L227" i="13"/>
  <c r="O226" i="13"/>
  <c r="N226" i="13"/>
  <c r="M226" i="13"/>
  <c r="L226" i="13"/>
  <c r="O225" i="13"/>
  <c r="N225" i="13"/>
  <c r="M225" i="13"/>
  <c r="L225" i="13"/>
  <c r="O224" i="13"/>
  <c r="N224" i="13"/>
  <c r="M224" i="13"/>
  <c r="L224" i="13"/>
  <c r="O223" i="13"/>
  <c r="N223" i="13"/>
  <c r="M223" i="13"/>
  <c r="L223" i="13"/>
  <c r="O222" i="13"/>
  <c r="N222" i="13"/>
  <c r="M222" i="13"/>
  <c r="L222" i="13"/>
  <c r="O221" i="13"/>
  <c r="N221" i="13"/>
  <c r="M221" i="13"/>
  <c r="L221" i="13"/>
  <c r="O220" i="13"/>
  <c r="N220" i="13"/>
  <c r="M220" i="13"/>
  <c r="L220" i="13"/>
  <c r="O219" i="13"/>
  <c r="N219" i="13"/>
  <c r="M219" i="13"/>
  <c r="L219" i="13"/>
  <c r="O218" i="13"/>
  <c r="N218" i="13"/>
  <c r="M218" i="13"/>
  <c r="L218" i="13"/>
  <c r="O217" i="13"/>
  <c r="N217" i="13"/>
  <c r="M217" i="13"/>
  <c r="L217" i="13"/>
  <c r="O216" i="13"/>
  <c r="N216" i="13"/>
  <c r="M216" i="13"/>
  <c r="L216" i="13"/>
  <c r="O215" i="13"/>
  <c r="N215" i="13"/>
  <c r="M215" i="13"/>
  <c r="L215" i="13"/>
  <c r="O214" i="13"/>
  <c r="N214" i="13"/>
  <c r="M214" i="13"/>
  <c r="L214" i="13"/>
  <c r="O213" i="13"/>
  <c r="N213" i="13"/>
  <c r="M213" i="13"/>
  <c r="L213" i="13"/>
  <c r="O212" i="13"/>
  <c r="N212" i="13"/>
  <c r="M212" i="13"/>
  <c r="L212" i="13"/>
  <c r="O211" i="13"/>
  <c r="N211" i="13"/>
  <c r="M211" i="13"/>
  <c r="L211" i="13"/>
  <c r="O210" i="13"/>
  <c r="N210" i="13"/>
  <c r="M210" i="13"/>
  <c r="L210" i="13"/>
  <c r="O209" i="13"/>
  <c r="N209" i="13"/>
  <c r="M209" i="13"/>
  <c r="L209" i="13"/>
  <c r="O208" i="13"/>
  <c r="N208" i="13"/>
  <c r="M208" i="13"/>
  <c r="L208" i="13"/>
  <c r="O207" i="13"/>
  <c r="N207" i="13"/>
  <c r="M207" i="13"/>
  <c r="L207" i="13"/>
  <c r="O206" i="13"/>
  <c r="N206" i="13"/>
  <c r="M206" i="13"/>
  <c r="L206" i="13"/>
  <c r="O205" i="13"/>
  <c r="N205" i="13"/>
  <c r="M205" i="13"/>
  <c r="L205" i="13"/>
  <c r="O204" i="13"/>
  <c r="N204" i="13"/>
  <c r="M204" i="13"/>
  <c r="L204" i="13"/>
  <c r="O203" i="13"/>
  <c r="N203" i="13"/>
  <c r="M203" i="13"/>
  <c r="L203" i="13"/>
  <c r="O202" i="13"/>
  <c r="N202" i="13"/>
  <c r="M202" i="13"/>
  <c r="L202" i="13"/>
  <c r="O201" i="13"/>
  <c r="N201" i="13"/>
  <c r="M201" i="13"/>
  <c r="L201" i="13"/>
  <c r="O200" i="13"/>
  <c r="N200" i="13"/>
  <c r="M200" i="13"/>
  <c r="L200" i="13"/>
  <c r="O199" i="13"/>
  <c r="N199" i="13"/>
  <c r="M199" i="13"/>
  <c r="L199" i="13"/>
  <c r="O198" i="13"/>
  <c r="N198" i="13"/>
  <c r="M198" i="13"/>
  <c r="L198" i="13"/>
  <c r="O197" i="13"/>
  <c r="N197" i="13"/>
  <c r="M197" i="13"/>
  <c r="L197" i="13"/>
  <c r="O196" i="13"/>
  <c r="N196" i="13"/>
  <c r="M196" i="13"/>
  <c r="L196" i="13"/>
  <c r="O195" i="13"/>
  <c r="N195" i="13"/>
  <c r="M195" i="13"/>
  <c r="L195" i="13"/>
  <c r="O194" i="13"/>
  <c r="N194" i="13"/>
  <c r="M194" i="13"/>
  <c r="L194" i="13"/>
  <c r="O193" i="13"/>
  <c r="N193" i="13"/>
  <c r="M193" i="13"/>
  <c r="L193" i="13"/>
  <c r="O192" i="13"/>
  <c r="N192" i="13"/>
  <c r="M192" i="13"/>
  <c r="L192" i="13"/>
  <c r="O191" i="13"/>
  <c r="N191" i="13"/>
  <c r="M191" i="13"/>
  <c r="L191" i="13"/>
  <c r="O190" i="13"/>
  <c r="N190" i="13"/>
  <c r="M190" i="13"/>
  <c r="L190" i="13"/>
  <c r="O189" i="13"/>
  <c r="N189" i="13"/>
  <c r="M189" i="13"/>
  <c r="L189" i="13"/>
  <c r="O188" i="13"/>
  <c r="N188" i="13"/>
  <c r="M188" i="13"/>
  <c r="L188" i="13"/>
  <c r="O187" i="13"/>
  <c r="N187" i="13"/>
  <c r="M187" i="13"/>
  <c r="L187" i="13"/>
  <c r="O186" i="13"/>
  <c r="N186" i="13"/>
  <c r="M186" i="13"/>
  <c r="L186" i="13"/>
  <c r="O185" i="13"/>
  <c r="N185" i="13"/>
  <c r="M185" i="13"/>
  <c r="L185" i="13"/>
  <c r="O184" i="13"/>
  <c r="N184" i="13"/>
  <c r="M184" i="13"/>
  <c r="L184" i="13"/>
  <c r="O183" i="13"/>
  <c r="N183" i="13"/>
  <c r="M183" i="13"/>
  <c r="L183" i="13"/>
  <c r="O182" i="13"/>
  <c r="N182" i="13"/>
  <c r="M182" i="13"/>
  <c r="L182" i="13"/>
  <c r="O181" i="13"/>
  <c r="N181" i="13"/>
  <c r="M181" i="13"/>
  <c r="L181" i="13"/>
  <c r="O180" i="13"/>
  <c r="N180" i="13"/>
  <c r="M180" i="13"/>
  <c r="L180" i="13"/>
  <c r="O179" i="13"/>
  <c r="N179" i="13"/>
  <c r="M179" i="13"/>
  <c r="L179" i="13"/>
  <c r="O178" i="13"/>
  <c r="N178" i="13"/>
  <c r="M178" i="13"/>
  <c r="L178" i="13"/>
  <c r="O177" i="13"/>
  <c r="N177" i="13"/>
  <c r="M177" i="13"/>
  <c r="L177" i="13"/>
  <c r="O176" i="13"/>
  <c r="N176" i="13"/>
  <c r="M176" i="13"/>
  <c r="L176" i="13"/>
  <c r="O175" i="13"/>
  <c r="N175" i="13"/>
  <c r="M175" i="13"/>
  <c r="L175" i="13"/>
  <c r="O174" i="13"/>
  <c r="N174" i="13"/>
  <c r="M174" i="13"/>
  <c r="L174" i="13"/>
  <c r="O173" i="13"/>
  <c r="N173" i="13"/>
  <c r="M173" i="13"/>
  <c r="L173" i="13"/>
  <c r="O172" i="13"/>
  <c r="N172" i="13"/>
  <c r="M172" i="13"/>
  <c r="L172" i="13"/>
  <c r="O171" i="13"/>
  <c r="N171" i="13"/>
  <c r="M171" i="13"/>
  <c r="L171" i="13"/>
  <c r="O170" i="13"/>
  <c r="N170" i="13"/>
  <c r="M170" i="13"/>
  <c r="L170" i="13"/>
  <c r="O169" i="13"/>
  <c r="N169" i="13"/>
  <c r="M169" i="13"/>
  <c r="L169" i="13"/>
  <c r="O168" i="13"/>
  <c r="N168" i="13"/>
  <c r="M168" i="13"/>
  <c r="L168" i="13"/>
  <c r="O167" i="13"/>
  <c r="N167" i="13"/>
  <c r="M167" i="13"/>
  <c r="L167" i="13"/>
  <c r="O166" i="13"/>
  <c r="N166" i="13"/>
  <c r="M166" i="13"/>
  <c r="L166" i="13"/>
  <c r="O165" i="13"/>
  <c r="N165" i="13"/>
  <c r="M165" i="13"/>
  <c r="L165" i="13"/>
  <c r="O164" i="13"/>
  <c r="N164" i="13"/>
  <c r="M164" i="13"/>
  <c r="L164" i="13"/>
  <c r="O163" i="13"/>
  <c r="N163" i="13"/>
  <c r="M163" i="13"/>
  <c r="L163" i="13"/>
  <c r="O162" i="13"/>
  <c r="N162" i="13"/>
  <c r="M162" i="13"/>
  <c r="L162" i="13"/>
  <c r="O161" i="13"/>
  <c r="N161" i="13"/>
  <c r="M161" i="13"/>
  <c r="L161" i="13"/>
  <c r="O160" i="13"/>
  <c r="N160" i="13"/>
  <c r="M160" i="13"/>
  <c r="L160" i="13"/>
  <c r="O159" i="13"/>
  <c r="N159" i="13"/>
  <c r="M159" i="13"/>
  <c r="L159" i="13"/>
  <c r="O158" i="13"/>
  <c r="N158" i="13"/>
  <c r="M158" i="13"/>
  <c r="L158" i="13"/>
  <c r="O157" i="13"/>
  <c r="N157" i="13"/>
  <c r="M157" i="13"/>
  <c r="L157" i="13"/>
  <c r="O156" i="13"/>
  <c r="N156" i="13"/>
  <c r="M156" i="13"/>
  <c r="L156" i="13"/>
  <c r="O155" i="13"/>
  <c r="N155" i="13"/>
  <c r="M155" i="13"/>
  <c r="L155" i="13"/>
  <c r="O154" i="13"/>
  <c r="N154" i="13"/>
  <c r="M154" i="13"/>
  <c r="L154" i="13"/>
  <c r="O153" i="13"/>
  <c r="N153" i="13"/>
  <c r="M153" i="13"/>
  <c r="L153" i="13"/>
  <c r="O152" i="13"/>
  <c r="N152" i="13"/>
  <c r="M152" i="13"/>
  <c r="L152" i="13"/>
  <c r="O151" i="13"/>
  <c r="N151" i="13"/>
  <c r="M151" i="13"/>
  <c r="L151" i="13"/>
  <c r="O150" i="13"/>
  <c r="N150" i="13"/>
  <c r="M150" i="13"/>
  <c r="L150" i="13"/>
  <c r="O149" i="13"/>
  <c r="N149" i="13"/>
  <c r="M149" i="13"/>
  <c r="L149" i="13"/>
  <c r="O148" i="13"/>
  <c r="N148" i="13"/>
  <c r="M148" i="13"/>
  <c r="L148" i="13"/>
  <c r="O147" i="13"/>
  <c r="N147" i="13"/>
  <c r="M147" i="13"/>
  <c r="L147" i="13"/>
  <c r="O146" i="13"/>
  <c r="N146" i="13"/>
  <c r="M146" i="13"/>
  <c r="L146" i="13"/>
  <c r="O145" i="13"/>
  <c r="N145" i="13"/>
  <c r="M145" i="13"/>
  <c r="L145" i="13"/>
  <c r="O144" i="13"/>
  <c r="N144" i="13"/>
  <c r="M144" i="13"/>
  <c r="L144" i="13"/>
  <c r="O143" i="13"/>
  <c r="N143" i="13"/>
  <c r="M143" i="13"/>
  <c r="L143" i="13"/>
  <c r="O142" i="13"/>
  <c r="N142" i="13"/>
  <c r="M142" i="13"/>
  <c r="L142" i="13"/>
  <c r="O141" i="13"/>
  <c r="N141" i="13"/>
  <c r="M141" i="13"/>
  <c r="L141" i="13"/>
  <c r="O140" i="13"/>
  <c r="N140" i="13"/>
  <c r="M140" i="13"/>
  <c r="L140" i="13"/>
  <c r="O139" i="13"/>
  <c r="N139" i="13"/>
  <c r="M139" i="13"/>
  <c r="L139" i="13"/>
  <c r="O138" i="13"/>
  <c r="N138" i="13"/>
  <c r="M138" i="13"/>
  <c r="L138" i="13"/>
  <c r="O137" i="13"/>
  <c r="N137" i="13"/>
  <c r="M137" i="13"/>
  <c r="L137" i="13"/>
  <c r="O136" i="13"/>
  <c r="N136" i="13"/>
  <c r="M136" i="13"/>
  <c r="L136" i="13"/>
  <c r="O135" i="13"/>
  <c r="N135" i="13"/>
  <c r="M135" i="13"/>
  <c r="L135" i="13"/>
  <c r="O134" i="13"/>
  <c r="N134" i="13"/>
  <c r="M134" i="13"/>
  <c r="L134" i="13"/>
  <c r="O133" i="13"/>
  <c r="N133" i="13"/>
  <c r="M133" i="13"/>
  <c r="L133" i="13"/>
  <c r="O132" i="13"/>
  <c r="N132" i="13"/>
  <c r="M132" i="13"/>
  <c r="L132" i="13"/>
  <c r="O131" i="13"/>
  <c r="N131" i="13"/>
  <c r="M131" i="13"/>
  <c r="L131" i="13"/>
  <c r="O130" i="13"/>
  <c r="N130" i="13"/>
  <c r="M130" i="13"/>
  <c r="L130" i="13"/>
  <c r="O129" i="13"/>
  <c r="N129" i="13"/>
  <c r="M129" i="13"/>
  <c r="L129" i="13"/>
  <c r="O128" i="13"/>
  <c r="N128" i="13"/>
  <c r="M128" i="13"/>
  <c r="L128" i="13"/>
  <c r="O127" i="13"/>
  <c r="N127" i="13"/>
  <c r="M127" i="13"/>
  <c r="L127" i="13"/>
  <c r="O126" i="13"/>
  <c r="N126" i="13"/>
  <c r="M126" i="13"/>
  <c r="L126" i="13"/>
  <c r="O125" i="13"/>
  <c r="N125" i="13"/>
  <c r="M125" i="13"/>
  <c r="L125" i="13"/>
  <c r="O124" i="13"/>
  <c r="N124" i="13"/>
  <c r="M124" i="13"/>
  <c r="L124" i="13"/>
  <c r="O123" i="13"/>
  <c r="N123" i="13"/>
  <c r="M123" i="13"/>
  <c r="L123" i="13"/>
  <c r="O122" i="13"/>
  <c r="N122" i="13"/>
  <c r="M122" i="13"/>
  <c r="L122" i="13"/>
  <c r="O121" i="13"/>
  <c r="N121" i="13"/>
  <c r="M121" i="13"/>
  <c r="L121" i="13"/>
  <c r="O120" i="13"/>
  <c r="N120" i="13"/>
  <c r="M120" i="13"/>
  <c r="L120" i="13"/>
  <c r="O119" i="13"/>
  <c r="N119" i="13"/>
  <c r="M119" i="13"/>
  <c r="L119" i="13"/>
  <c r="O118" i="13"/>
  <c r="N118" i="13"/>
  <c r="M118" i="13"/>
  <c r="L118" i="13"/>
  <c r="O117" i="13"/>
  <c r="N117" i="13"/>
  <c r="M117" i="13"/>
  <c r="L117" i="13"/>
  <c r="O116" i="13"/>
  <c r="N116" i="13"/>
  <c r="M116" i="13"/>
  <c r="L116" i="13"/>
  <c r="O115" i="13"/>
  <c r="N115" i="13"/>
  <c r="M115" i="13"/>
  <c r="L115" i="13"/>
  <c r="O114" i="13"/>
  <c r="N114" i="13"/>
  <c r="M114" i="13"/>
  <c r="L114" i="13"/>
  <c r="O113" i="13"/>
  <c r="N113" i="13"/>
  <c r="M113" i="13"/>
  <c r="L113" i="13"/>
  <c r="O112" i="13"/>
  <c r="N112" i="13"/>
  <c r="M112" i="13"/>
  <c r="L112" i="13"/>
  <c r="O111" i="13"/>
  <c r="N111" i="13"/>
  <c r="M111" i="13"/>
  <c r="L111" i="13"/>
  <c r="O110" i="13"/>
  <c r="N110" i="13"/>
  <c r="M110" i="13"/>
  <c r="L110" i="13"/>
  <c r="O109" i="13"/>
  <c r="N109" i="13"/>
  <c r="M109" i="13"/>
  <c r="L109" i="13"/>
  <c r="O108" i="13"/>
  <c r="N108" i="13"/>
  <c r="M108" i="13"/>
  <c r="L108" i="13"/>
  <c r="O107" i="13"/>
  <c r="N107" i="13"/>
  <c r="M107" i="13"/>
  <c r="L107" i="13"/>
  <c r="O106" i="13"/>
  <c r="N106" i="13"/>
  <c r="M106" i="13"/>
  <c r="L106" i="13"/>
  <c r="O105" i="13"/>
  <c r="N105" i="13"/>
  <c r="M105" i="13"/>
  <c r="L105" i="13"/>
  <c r="O104" i="13"/>
  <c r="N104" i="13"/>
  <c r="M104" i="13"/>
  <c r="L104" i="13"/>
  <c r="O103" i="13"/>
  <c r="N103" i="13"/>
  <c r="M103" i="13"/>
  <c r="L103" i="13"/>
  <c r="O102" i="13"/>
  <c r="N102" i="13"/>
  <c r="M102" i="13"/>
  <c r="L102" i="13"/>
  <c r="O101" i="13"/>
  <c r="N101" i="13"/>
  <c r="M101" i="13"/>
  <c r="L101" i="13"/>
  <c r="O100" i="13"/>
  <c r="N100" i="13"/>
  <c r="M100" i="13"/>
  <c r="L100" i="13"/>
  <c r="O99" i="13"/>
  <c r="N99" i="13"/>
  <c r="M99" i="13"/>
  <c r="L99" i="13"/>
  <c r="O98" i="13"/>
  <c r="N98" i="13"/>
  <c r="M98" i="13"/>
  <c r="L98" i="13"/>
  <c r="O97" i="13"/>
  <c r="N97" i="13"/>
  <c r="M97" i="13"/>
  <c r="L97" i="13"/>
  <c r="O96" i="13"/>
  <c r="N96" i="13"/>
  <c r="M96" i="13"/>
  <c r="L96" i="13"/>
  <c r="O95" i="13"/>
  <c r="N95" i="13"/>
  <c r="M95" i="13"/>
  <c r="L95" i="13"/>
  <c r="O94" i="13"/>
  <c r="N94" i="13"/>
  <c r="M94" i="13"/>
  <c r="L94" i="13"/>
  <c r="O93" i="13"/>
  <c r="N93" i="13"/>
  <c r="M93" i="13"/>
  <c r="L93" i="13"/>
  <c r="O92" i="13"/>
  <c r="N92" i="13"/>
  <c r="M92" i="13"/>
  <c r="L92" i="13"/>
  <c r="O91" i="13"/>
  <c r="N91" i="13"/>
  <c r="M91" i="13"/>
  <c r="L91" i="13"/>
  <c r="O90" i="13"/>
  <c r="N90" i="13"/>
  <c r="M90" i="13"/>
  <c r="L90" i="13"/>
  <c r="O89" i="13"/>
  <c r="N89" i="13"/>
  <c r="M89" i="13"/>
  <c r="L89" i="13"/>
  <c r="O88" i="13"/>
  <c r="N88" i="13"/>
  <c r="M88" i="13"/>
  <c r="L88" i="13"/>
  <c r="O87" i="13"/>
  <c r="N87" i="13"/>
  <c r="M87" i="13"/>
  <c r="L87" i="13"/>
  <c r="O86" i="13"/>
  <c r="N86" i="13"/>
  <c r="M86" i="13"/>
  <c r="L86" i="13"/>
  <c r="O85" i="13"/>
  <c r="N85" i="13"/>
  <c r="M85" i="13"/>
  <c r="L85" i="13"/>
  <c r="O84" i="13"/>
  <c r="N84" i="13"/>
  <c r="M84" i="13"/>
  <c r="L84" i="13"/>
  <c r="O83" i="13"/>
  <c r="N83" i="13"/>
  <c r="M83" i="13"/>
  <c r="L83" i="13"/>
  <c r="O82" i="13"/>
  <c r="N82" i="13"/>
  <c r="M82" i="13"/>
  <c r="L82" i="13"/>
  <c r="O81" i="13"/>
  <c r="N81" i="13"/>
  <c r="M81" i="13"/>
  <c r="L81" i="13"/>
  <c r="O80" i="13"/>
  <c r="N80" i="13"/>
  <c r="M80" i="13"/>
  <c r="L80" i="13"/>
  <c r="O79" i="13"/>
  <c r="N79" i="13"/>
  <c r="M79" i="13"/>
  <c r="L79" i="13"/>
  <c r="O78" i="13"/>
  <c r="N78" i="13"/>
  <c r="M78" i="13"/>
  <c r="L78" i="13"/>
  <c r="O77" i="13"/>
  <c r="N77" i="13"/>
  <c r="M77" i="13"/>
  <c r="L77" i="13"/>
  <c r="O76" i="13"/>
  <c r="N76" i="13"/>
  <c r="M76" i="13"/>
  <c r="L76" i="13"/>
  <c r="O75" i="13"/>
  <c r="N75" i="13"/>
  <c r="M75" i="13"/>
  <c r="L75" i="13"/>
  <c r="O74" i="13"/>
  <c r="N74" i="13"/>
  <c r="M74" i="13"/>
  <c r="L74" i="13"/>
  <c r="O73" i="13"/>
  <c r="N73" i="13"/>
  <c r="M73" i="13"/>
  <c r="L73" i="13"/>
  <c r="O72" i="13"/>
  <c r="N72" i="13"/>
  <c r="M72" i="13"/>
  <c r="L72" i="13"/>
  <c r="O71" i="13"/>
  <c r="N71" i="13"/>
  <c r="M71" i="13"/>
  <c r="L71" i="13"/>
  <c r="O70" i="13"/>
  <c r="N70" i="13"/>
  <c r="M70" i="13"/>
  <c r="L70" i="13"/>
  <c r="O69" i="13"/>
  <c r="N69" i="13"/>
  <c r="M69" i="13"/>
  <c r="L69" i="13"/>
  <c r="O68" i="13"/>
  <c r="N68" i="13"/>
  <c r="M68" i="13"/>
  <c r="L68" i="13"/>
  <c r="O67" i="13"/>
  <c r="N67" i="13"/>
  <c r="M67" i="13"/>
  <c r="L67" i="13"/>
  <c r="O66" i="13"/>
  <c r="N66" i="13"/>
  <c r="M66" i="13"/>
  <c r="L66" i="13"/>
  <c r="O65" i="13"/>
  <c r="N65" i="13"/>
  <c r="M65" i="13"/>
  <c r="L65" i="13"/>
  <c r="O64" i="13"/>
  <c r="N64" i="13"/>
  <c r="M64" i="13"/>
  <c r="L64" i="13"/>
  <c r="O63" i="13"/>
  <c r="N63" i="13"/>
  <c r="M63" i="13"/>
  <c r="L63" i="13"/>
  <c r="O62" i="13"/>
  <c r="N62" i="13"/>
  <c r="M62" i="13"/>
  <c r="L62" i="13"/>
  <c r="O61" i="13"/>
  <c r="N61" i="13"/>
  <c r="M61" i="13"/>
  <c r="L61" i="13"/>
  <c r="O60" i="13"/>
  <c r="N60" i="13"/>
  <c r="M60" i="13"/>
  <c r="L60" i="13"/>
  <c r="O59" i="13"/>
  <c r="N59" i="13"/>
  <c r="M59" i="13"/>
  <c r="L59" i="13"/>
  <c r="O58" i="13"/>
  <c r="N58" i="13"/>
  <c r="M58" i="13"/>
  <c r="L58" i="13"/>
  <c r="O57" i="13"/>
  <c r="N57" i="13"/>
  <c r="M57" i="13"/>
  <c r="L57" i="13"/>
  <c r="O56" i="13"/>
  <c r="N56" i="13"/>
  <c r="M56" i="13"/>
  <c r="L56" i="13"/>
  <c r="O55" i="13"/>
  <c r="N55" i="13"/>
  <c r="M55" i="13"/>
  <c r="L55" i="13"/>
  <c r="O54" i="13"/>
  <c r="N54" i="13"/>
  <c r="M54" i="13"/>
  <c r="L54" i="13"/>
  <c r="O53" i="13"/>
  <c r="N53" i="13"/>
  <c r="M53" i="13"/>
  <c r="L53" i="13"/>
  <c r="O52" i="13"/>
  <c r="N52" i="13"/>
  <c r="M52" i="13"/>
  <c r="L52" i="13"/>
  <c r="O51" i="13"/>
  <c r="N51" i="13"/>
  <c r="M51" i="13"/>
  <c r="L51" i="13"/>
  <c r="O50" i="13"/>
  <c r="N50" i="13"/>
  <c r="M50" i="13"/>
  <c r="L50" i="13"/>
  <c r="O49" i="13"/>
  <c r="N49" i="13"/>
  <c r="M49" i="13"/>
  <c r="L49" i="13"/>
  <c r="O48" i="13"/>
  <c r="N48" i="13"/>
  <c r="M48" i="13"/>
  <c r="L48" i="13"/>
  <c r="O47" i="13"/>
  <c r="N47" i="13"/>
  <c r="M47" i="13"/>
  <c r="L47" i="13"/>
  <c r="O46" i="13"/>
  <c r="N46" i="13"/>
  <c r="M46" i="13"/>
  <c r="L46" i="13"/>
  <c r="O45" i="13"/>
  <c r="N45" i="13"/>
  <c r="M45" i="13"/>
  <c r="L45" i="13"/>
  <c r="O44" i="13"/>
  <c r="N44" i="13"/>
  <c r="M44" i="13"/>
  <c r="L44" i="13"/>
  <c r="O43" i="13"/>
  <c r="N43" i="13"/>
  <c r="M43" i="13"/>
  <c r="L43" i="13"/>
  <c r="O42" i="13"/>
  <c r="N42" i="13"/>
  <c r="M42" i="13"/>
  <c r="L42" i="13"/>
  <c r="O41" i="13"/>
  <c r="N41" i="13"/>
  <c r="M41" i="13"/>
  <c r="L41" i="13"/>
  <c r="O40" i="13"/>
  <c r="N40" i="13"/>
  <c r="M40" i="13"/>
  <c r="L40" i="13"/>
  <c r="O39" i="13"/>
  <c r="N39" i="13"/>
  <c r="M39" i="13"/>
  <c r="L39" i="13"/>
  <c r="O38" i="13"/>
  <c r="N38" i="13"/>
  <c r="M38" i="13"/>
  <c r="L38" i="13"/>
  <c r="O37" i="13"/>
  <c r="N37" i="13"/>
  <c r="M37" i="13"/>
  <c r="L37" i="13"/>
  <c r="O36" i="13"/>
  <c r="N36" i="13"/>
  <c r="M36" i="13"/>
  <c r="L36" i="13"/>
  <c r="O35" i="13"/>
  <c r="N35" i="13"/>
  <c r="M35" i="13"/>
  <c r="L35" i="13"/>
  <c r="O34" i="13"/>
  <c r="N34" i="13"/>
  <c r="M34" i="13"/>
  <c r="L34" i="13"/>
  <c r="O33" i="13"/>
  <c r="N33" i="13"/>
  <c r="M33" i="13"/>
  <c r="L33" i="13"/>
  <c r="O32" i="13"/>
  <c r="N32" i="13"/>
  <c r="M32" i="13"/>
  <c r="L32" i="13"/>
  <c r="O31" i="13"/>
  <c r="N31" i="13"/>
  <c r="M31" i="13"/>
  <c r="L31" i="13"/>
  <c r="O30" i="13"/>
  <c r="N30" i="13"/>
  <c r="M30" i="13"/>
  <c r="L30" i="13"/>
  <c r="O29" i="13"/>
  <c r="N29" i="13"/>
  <c r="M29" i="13"/>
  <c r="L29" i="13"/>
  <c r="O28" i="13"/>
  <c r="N28" i="13"/>
  <c r="M28" i="13"/>
  <c r="L28" i="13"/>
  <c r="O27" i="13"/>
  <c r="N27" i="13"/>
  <c r="M27" i="13"/>
  <c r="L27" i="13"/>
  <c r="O26" i="13"/>
  <c r="N26" i="13"/>
  <c r="M26" i="13"/>
  <c r="L26" i="13"/>
  <c r="O25" i="13"/>
  <c r="N25" i="13"/>
  <c r="M25" i="13"/>
  <c r="L25" i="13"/>
  <c r="O24" i="13"/>
  <c r="N24" i="13"/>
  <c r="M24" i="13"/>
  <c r="L24" i="13"/>
  <c r="O23" i="13"/>
  <c r="N23" i="13"/>
  <c r="M23" i="13"/>
  <c r="L23" i="13"/>
  <c r="O22" i="13"/>
  <c r="N22" i="13"/>
  <c r="M22" i="13"/>
  <c r="L22" i="13"/>
  <c r="O21" i="13"/>
  <c r="N21" i="13"/>
  <c r="M21" i="13"/>
  <c r="L21" i="13"/>
  <c r="O20" i="13"/>
  <c r="N20" i="13"/>
  <c r="M20" i="13"/>
  <c r="L20" i="13"/>
  <c r="O19" i="13"/>
  <c r="N19" i="13"/>
  <c r="M19" i="13"/>
  <c r="L19" i="13"/>
  <c r="O18" i="13"/>
  <c r="N18" i="13"/>
  <c r="M18" i="13"/>
  <c r="L18" i="13"/>
  <c r="O17" i="13"/>
  <c r="N17" i="13"/>
  <c r="M17" i="13"/>
  <c r="L17" i="13"/>
  <c r="O16" i="13"/>
  <c r="N16" i="13"/>
  <c r="M16" i="13"/>
  <c r="L16" i="13"/>
  <c r="O15" i="13"/>
  <c r="N15" i="13"/>
  <c r="M15" i="13"/>
  <c r="L15" i="13"/>
  <c r="O14" i="13"/>
  <c r="N14" i="13"/>
  <c r="M14" i="13"/>
  <c r="L14" i="13"/>
  <c r="O13" i="13"/>
  <c r="N13" i="13"/>
  <c r="M13" i="13"/>
  <c r="L13" i="13"/>
  <c r="O12" i="13"/>
  <c r="N12" i="13"/>
  <c r="M12" i="13"/>
  <c r="L12" i="13"/>
  <c r="O11" i="13"/>
  <c r="N11" i="13"/>
  <c r="M11" i="13"/>
  <c r="L11" i="13"/>
  <c r="O10" i="13"/>
  <c r="N10" i="13"/>
  <c r="M10" i="13"/>
  <c r="L10" i="13"/>
  <c r="O9" i="13"/>
  <c r="N9" i="13"/>
  <c r="M9" i="13"/>
  <c r="L9" i="13"/>
  <c r="O8" i="13"/>
  <c r="N8" i="13"/>
  <c r="M8" i="13"/>
  <c r="L8" i="13"/>
  <c r="O7" i="13"/>
  <c r="N7" i="13"/>
  <c r="M7" i="13"/>
  <c r="L7" i="13"/>
  <c r="O6" i="13"/>
  <c r="N6" i="13"/>
  <c r="M6" i="13"/>
  <c r="L6" i="13"/>
  <c r="U5" i="13"/>
  <c r="T5" i="13"/>
  <c r="S5" i="13"/>
  <c r="R5" i="13"/>
  <c r="O5" i="13"/>
  <c r="N5" i="13"/>
  <c r="M5" i="13"/>
  <c r="L5" i="13"/>
  <c r="O4" i="13"/>
  <c r="N4" i="13"/>
  <c r="M4" i="13"/>
  <c r="L4" i="13"/>
  <c r="O3" i="13"/>
  <c r="N3" i="13"/>
  <c r="M3" i="13"/>
  <c r="L3" i="13"/>
  <c r="B33" i="3"/>
  <c r="I25" i="3"/>
  <c r="F5" i="12"/>
  <c r="E5" i="12"/>
  <c r="F4" i="12"/>
  <c r="E4" i="12"/>
  <c r="F3" i="12"/>
  <c r="E3" i="12"/>
  <c r="F2" i="12"/>
  <c r="E2" i="12"/>
  <c r="L17" i="11"/>
  <c r="K17" i="11"/>
  <c r="L16" i="11"/>
  <c r="L15" i="11"/>
  <c r="L14" i="11"/>
  <c r="L13" i="11"/>
  <c r="G13" i="11"/>
  <c r="F13" i="11"/>
  <c r="L12" i="11"/>
  <c r="G12" i="11"/>
  <c r="L11" i="11"/>
  <c r="G11" i="11"/>
  <c r="L10" i="11"/>
  <c r="G10" i="11"/>
  <c r="L9" i="11"/>
  <c r="G9" i="11"/>
  <c r="L8" i="11"/>
  <c r="G8" i="11"/>
  <c r="L7" i="11"/>
  <c r="G7" i="11"/>
  <c r="L6" i="11"/>
  <c r="G6" i="11"/>
  <c r="C5" i="11"/>
  <c r="F9" i="11" s="1"/>
  <c r="C4" i="11"/>
  <c r="F7" i="11" s="1"/>
  <c r="C3" i="11"/>
  <c r="F6" i="11" s="1"/>
  <c r="K6" i="11" s="1"/>
  <c r="F15" i="10"/>
  <c r="E15" i="10"/>
  <c r="D15" i="10"/>
  <c r="C15" i="10"/>
  <c r="B15" i="10"/>
  <c r="B4" i="10"/>
  <c r="B3" i="10"/>
  <c r="B6" i="9"/>
  <c r="B5" i="9"/>
  <c r="B4" i="9"/>
  <c r="B5" i="8"/>
  <c r="B3" i="8"/>
  <c r="B1" i="8"/>
  <c r="F6570" i="7"/>
  <c r="E6570" i="7"/>
  <c r="E6570" i="8" s="1"/>
  <c r="F6569" i="7"/>
  <c r="F6569" i="8" s="1"/>
  <c r="E6569" i="7"/>
  <c r="E6569" i="8" s="1"/>
  <c r="F6568" i="7"/>
  <c r="F6568" i="8" s="1"/>
  <c r="E6568" i="7"/>
  <c r="E6568" i="8" s="1"/>
  <c r="F6567" i="7"/>
  <c r="E6567" i="7"/>
  <c r="E6567" i="8" s="1"/>
  <c r="F6566" i="7"/>
  <c r="F6566" i="8" s="1"/>
  <c r="E6566" i="7"/>
  <c r="E6566" i="8" s="1"/>
  <c r="F6565" i="7"/>
  <c r="E6565" i="7"/>
  <c r="E6565" i="8" s="1"/>
  <c r="F6564" i="7"/>
  <c r="F6564" i="8" s="1"/>
  <c r="E6564" i="7"/>
  <c r="E6564" i="8" s="1"/>
  <c r="F6563" i="7"/>
  <c r="F6563" i="8" s="1"/>
  <c r="E6563" i="7"/>
  <c r="E6563" i="8" s="1"/>
  <c r="F6562" i="7"/>
  <c r="F6562" i="8" s="1"/>
  <c r="E6562" i="7"/>
  <c r="E6562" i="8" s="1"/>
  <c r="F6561" i="7"/>
  <c r="F6561" i="8" s="1"/>
  <c r="E6561" i="7"/>
  <c r="E6561" i="8" s="1"/>
  <c r="F6560" i="7"/>
  <c r="F6560" i="8" s="1"/>
  <c r="E6560" i="7"/>
  <c r="E6560" i="8" s="1"/>
  <c r="F6559" i="7"/>
  <c r="E6559" i="7"/>
  <c r="E6559" i="8" s="1"/>
  <c r="F6558" i="7"/>
  <c r="E6558" i="7"/>
  <c r="E6558" i="8" s="1"/>
  <c r="F6557" i="7"/>
  <c r="F6557" i="8" s="1"/>
  <c r="E6557" i="7"/>
  <c r="E6557" i="8" s="1"/>
  <c r="F6556" i="7"/>
  <c r="F6556" i="8" s="1"/>
  <c r="E6556" i="7"/>
  <c r="E6556" i="8" s="1"/>
  <c r="F6555" i="7"/>
  <c r="E6555" i="7"/>
  <c r="E6555" i="8" s="1"/>
  <c r="F6554" i="7"/>
  <c r="F6554" i="8" s="1"/>
  <c r="E6554" i="7"/>
  <c r="E6554" i="8" s="1"/>
  <c r="F6553" i="7"/>
  <c r="E6553" i="7"/>
  <c r="E6553" i="8" s="1"/>
  <c r="F6552" i="7"/>
  <c r="F6552" i="8" s="1"/>
  <c r="E6552" i="7"/>
  <c r="E6552" i="8" s="1"/>
  <c r="F6551" i="7"/>
  <c r="F6551" i="8" s="1"/>
  <c r="E6551" i="7"/>
  <c r="E6551" i="8" s="1"/>
  <c r="F6550" i="7"/>
  <c r="F6550" i="8" s="1"/>
  <c r="E6550" i="7"/>
  <c r="E6550" i="8" s="1"/>
  <c r="F6549" i="7"/>
  <c r="F6549" i="8" s="1"/>
  <c r="E6549" i="7"/>
  <c r="E6549" i="8" s="1"/>
  <c r="F6548" i="7"/>
  <c r="F6548" i="8" s="1"/>
  <c r="E6548" i="7"/>
  <c r="E6548" i="8" s="1"/>
  <c r="F6547" i="7"/>
  <c r="E6547" i="7"/>
  <c r="E6547" i="8" s="1"/>
  <c r="F6546" i="7"/>
  <c r="E6546" i="7"/>
  <c r="E6546" i="8" s="1"/>
  <c r="F6545" i="7"/>
  <c r="F6545" i="8" s="1"/>
  <c r="E6545" i="7"/>
  <c r="E6545" i="8" s="1"/>
  <c r="F6544" i="7"/>
  <c r="F6544" i="8" s="1"/>
  <c r="E6544" i="7"/>
  <c r="E6544" i="8" s="1"/>
  <c r="F6543" i="7"/>
  <c r="F6543" i="8" s="1"/>
  <c r="E6543" i="7"/>
  <c r="E6543" i="8" s="1"/>
  <c r="F6542" i="7"/>
  <c r="F6542" i="8" s="1"/>
  <c r="E6542" i="7"/>
  <c r="E6542" i="8" s="1"/>
  <c r="F6541" i="7"/>
  <c r="E6541" i="7"/>
  <c r="E6541" i="8" s="1"/>
  <c r="F6540" i="7"/>
  <c r="F6540" i="8" s="1"/>
  <c r="E6540" i="7"/>
  <c r="E6540" i="8" s="1"/>
  <c r="F6539" i="7"/>
  <c r="F6539" i="8" s="1"/>
  <c r="E6539" i="7"/>
  <c r="E6539" i="8" s="1"/>
  <c r="F6538" i="7"/>
  <c r="F6538" i="8" s="1"/>
  <c r="E6538" i="7"/>
  <c r="E6538" i="8" s="1"/>
  <c r="F6537" i="7"/>
  <c r="F6537" i="8" s="1"/>
  <c r="E6537" i="7"/>
  <c r="E6537" i="8" s="1"/>
  <c r="F6536" i="7"/>
  <c r="F6536" i="8" s="1"/>
  <c r="E6536" i="7"/>
  <c r="E6536" i="8" s="1"/>
  <c r="F6535" i="7"/>
  <c r="E6535" i="7"/>
  <c r="E6535" i="8" s="1"/>
  <c r="F6534" i="7"/>
  <c r="F6534" i="8" s="1"/>
  <c r="E6534" i="7"/>
  <c r="E6534" i="8" s="1"/>
  <c r="F6533" i="7"/>
  <c r="F6533" i="8" s="1"/>
  <c r="E6533" i="7"/>
  <c r="E6533" i="8" s="1"/>
  <c r="F6532" i="7"/>
  <c r="F6532" i="8" s="1"/>
  <c r="E6532" i="7"/>
  <c r="E6532" i="8" s="1"/>
  <c r="F6531" i="7"/>
  <c r="F6531" i="8" s="1"/>
  <c r="E6531" i="7"/>
  <c r="E6531" i="8" s="1"/>
  <c r="F6530" i="7"/>
  <c r="F6530" i="8" s="1"/>
  <c r="E6530" i="7"/>
  <c r="E6530" i="8" s="1"/>
  <c r="F6529" i="7"/>
  <c r="E6529" i="7"/>
  <c r="E6529" i="8" s="1"/>
  <c r="F6528" i="7"/>
  <c r="F6528" i="8" s="1"/>
  <c r="E6528" i="7"/>
  <c r="E6528" i="8" s="1"/>
  <c r="F6527" i="7"/>
  <c r="F6527" i="8" s="1"/>
  <c r="E6527" i="7"/>
  <c r="E6527" i="8" s="1"/>
  <c r="F6526" i="7"/>
  <c r="F6526" i="8" s="1"/>
  <c r="E6526" i="7"/>
  <c r="E6526" i="8" s="1"/>
  <c r="F6525" i="7"/>
  <c r="F6525" i="8" s="1"/>
  <c r="E6525" i="7"/>
  <c r="E6525" i="8" s="1"/>
  <c r="F6524" i="7"/>
  <c r="F6524" i="8" s="1"/>
  <c r="E6524" i="7"/>
  <c r="E6524" i="8" s="1"/>
  <c r="F6523" i="7"/>
  <c r="E6523" i="7"/>
  <c r="E6523" i="8" s="1"/>
  <c r="F6522" i="7"/>
  <c r="F6522" i="8" s="1"/>
  <c r="E6522" i="7"/>
  <c r="E6522" i="8" s="1"/>
  <c r="F6521" i="7"/>
  <c r="F6521" i="8" s="1"/>
  <c r="E6521" i="7"/>
  <c r="E6521" i="8" s="1"/>
  <c r="F6520" i="7"/>
  <c r="F6520" i="8" s="1"/>
  <c r="E6520" i="7"/>
  <c r="E6520" i="8" s="1"/>
  <c r="F6519" i="7"/>
  <c r="F6519" i="8" s="1"/>
  <c r="E6519" i="7"/>
  <c r="E6519" i="8" s="1"/>
  <c r="F6518" i="7"/>
  <c r="F6518" i="8" s="1"/>
  <c r="E6518" i="7"/>
  <c r="E6518" i="8" s="1"/>
  <c r="F6517" i="7"/>
  <c r="E6517" i="7"/>
  <c r="E6517" i="8" s="1"/>
  <c r="F6516" i="7"/>
  <c r="F6516" i="8" s="1"/>
  <c r="E6516" i="7"/>
  <c r="E6516" i="8" s="1"/>
  <c r="F6515" i="7"/>
  <c r="F6515" i="8" s="1"/>
  <c r="E6515" i="7"/>
  <c r="E6515" i="8" s="1"/>
  <c r="F6514" i="7"/>
  <c r="F6514" i="8" s="1"/>
  <c r="E6514" i="7"/>
  <c r="E6514" i="8" s="1"/>
  <c r="F6513" i="7"/>
  <c r="F6513" i="8" s="1"/>
  <c r="E6513" i="7"/>
  <c r="E6513" i="8" s="1"/>
  <c r="F6512" i="7"/>
  <c r="F6512" i="8" s="1"/>
  <c r="E6512" i="7"/>
  <c r="E6512" i="8" s="1"/>
  <c r="F6511" i="7"/>
  <c r="E6511" i="7"/>
  <c r="E6511" i="8" s="1"/>
  <c r="F6510" i="7"/>
  <c r="F6510" i="8" s="1"/>
  <c r="E6510" i="7"/>
  <c r="E6510" i="8" s="1"/>
  <c r="F6509" i="7"/>
  <c r="F6509" i="8" s="1"/>
  <c r="E6509" i="7"/>
  <c r="E6509" i="8" s="1"/>
  <c r="F6508" i="7"/>
  <c r="F6508" i="8" s="1"/>
  <c r="E6508" i="7"/>
  <c r="E6508" i="8" s="1"/>
  <c r="F6507" i="7"/>
  <c r="F6507" i="8" s="1"/>
  <c r="E6507" i="7"/>
  <c r="E6507" i="8" s="1"/>
  <c r="F6506" i="7"/>
  <c r="F6506" i="8" s="1"/>
  <c r="E6506" i="7"/>
  <c r="E6506" i="8" s="1"/>
  <c r="F6505" i="7"/>
  <c r="E6505" i="7"/>
  <c r="E6505" i="8" s="1"/>
  <c r="F6504" i="7"/>
  <c r="F6504" i="8" s="1"/>
  <c r="E6504" i="7"/>
  <c r="E6504" i="8" s="1"/>
  <c r="F6503" i="7"/>
  <c r="F6503" i="8" s="1"/>
  <c r="E6503" i="7"/>
  <c r="E6503" i="8" s="1"/>
  <c r="F6502" i="7"/>
  <c r="F6502" i="8" s="1"/>
  <c r="E6502" i="7"/>
  <c r="E6502" i="8" s="1"/>
  <c r="F6501" i="7"/>
  <c r="F6501" i="8" s="1"/>
  <c r="E6501" i="7"/>
  <c r="E6501" i="8" s="1"/>
  <c r="F6500" i="7"/>
  <c r="F6500" i="8" s="1"/>
  <c r="E6500" i="7"/>
  <c r="E6500" i="8" s="1"/>
  <c r="F6499" i="7"/>
  <c r="E6499" i="7"/>
  <c r="E6499" i="8" s="1"/>
  <c r="F6498" i="7"/>
  <c r="E6498" i="7"/>
  <c r="E6498" i="8" s="1"/>
  <c r="F6497" i="7"/>
  <c r="F6497" i="8" s="1"/>
  <c r="E6497" i="7"/>
  <c r="E6497" i="8" s="1"/>
  <c r="F6496" i="7"/>
  <c r="F6496" i="8" s="1"/>
  <c r="E6496" i="7"/>
  <c r="E6496" i="8" s="1"/>
  <c r="F6495" i="7"/>
  <c r="F6495" i="8" s="1"/>
  <c r="E6495" i="7"/>
  <c r="E6495" i="8" s="1"/>
  <c r="F6494" i="7"/>
  <c r="F6494" i="8" s="1"/>
  <c r="E6494" i="7"/>
  <c r="E6494" i="8" s="1"/>
  <c r="F6493" i="7"/>
  <c r="E6493" i="7"/>
  <c r="E6493" i="8" s="1"/>
  <c r="F6492" i="7"/>
  <c r="F6492" i="8" s="1"/>
  <c r="E6492" i="7"/>
  <c r="E6492" i="8" s="1"/>
  <c r="F6491" i="7"/>
  <c r="F6491" i="8" s="1"/>
  <c r="E6491" i="7"/>
  <c r="E6491" i="8" s="1"/>
  <c r="F6490" i="7"/>
  <c r="F6490" i="8" s="1"/>
  <c r="E6490" i="7"/>
  <c r="E6490" i="8" s="1"/>
  <c r="F6489" i="7"/>
  <c r="F6489" i="8" s="1"/>
  <c r="E6489" i="7"/>
  <c r="E6489" i="8" s="1"/>
  <c r="F6488" i="7"/>
  <c r="F6488" i="8" s="1"/>
  <c r="E6488" i="7"/>
  <c r="E6488" i="8" s="1"/>
  <c r="F6487" i="7"/>
  <c r="E6487" i="7"/>
  <c r="E6487" i="8" s="1"/>
  <c r="F6486" i="7"/>
  <c r="E6486" i="7"/>
  <c r="E6486" i="8" s="1"/>
  <c r="F6485" i="7"/>
  <c r="F6485" i="8" s="1"/>
  <c r="E6485" i="7"/>
  <c r="E6485" i="8" s="1"/>
  <c r="F6484" i="7"/>
  <c r="F6484" i="8" s="1"/>
  <c r="E6484" i="7"/>
  <c r="E6484" i="8" s="1"/>
  <c r="F6483" i="7"/>
  <c r="E6483" i="7"/>
  <c r="E6483" i="8" s="1"/>
  <c r="F6482" i="7"/>
  <c r="F6482" i="8" s="1"/>
  <c r="E6482" i="7"/>
  <c r="E6482" i="8" s="1"/>
  <c r="F6481" i="7"/>
  <c r="E6481" i="7"/>
  <c r="E6481" i="8" s="1"/>
  <c r="F6480" i="7"/>
  <c r="F6480" i="8" s="1"/>
  <c r="E6480" i="7"/>
  <c r="E6480" i="8" s="1"/>
  <c r="F6479" i="7"/>
  <c r="F6479" i="8" s="1"/>
  <c r="E6479" i="7"/>
  <c r="E6479" i="8" s="1"/>
  <c r="F6478" i="7"/>
  <c r="F6478" i="8" s="1"/>
  <c r="E6478" i="7"/>
  <c r="E6478" i="8" s="1"/>
  <c r="F6477" i="7"/>
  <c r="F6477" i="8" s="1"/>
  <c r="E6477" i="7"/>
  <c r="E6477" i="8" s="1"/>
  <c r="F6476" i="7"/>
  <c r="F6476" i="8" s="1"/>
  <c r="E6476" i="7"/>
  <c r="E6476" i="8" s="1"/>
  <c r="F6475" i="7"/>
  <c r="E6475" i="7"/>
  <c r="E6475" i="8" s="1"/>
  <c r="F6474" i="7"/>
  <c r="E6474" i="7"/>
  <c r="E6474" i="8" s="1"/>
  <c r="F6473" i="7"/>
  <c r="F6473" i="8" s="1"/>
  <c r="E6473" i="7"/>
  <c r="E6473" i="8" s="1"/>
  <c r="F6472" i="7"/>
  <c r="F6472" i="8" s="1"/>
  <c r="E6472" i="7"/>
  <c r="E6472" i="8" s="1"/>
  <c r="F6471" i="7"/>
  <c r="F6471" i="8" s="1"/>
  <c r="E6471" i="7"/>
  <c r="E6471" i="8" s="1"/>
  <c r="F6470" i="7"/>
  <c r="F6470" i="8" s="1"/>
  <c r="E6470" i="7"/>
  <c r="E6470" i="8" s="1"/>
  <c r="F6469" i="7"/>
  <c r="E6469" i="7"/>
  <c r="E6469" i="8" s="1"/>
  <c r="F6468" i="7"/>
  <c r="F6468" i="8" s="1"/>
  <c r="E6468" i="7"/>
  <c r="E6468" i="8" s="1"/>
  <c r="F6467" i="7"/>
  <c r="F6467" i="8" s="1"/>
  <c r="E6467" i="7"/>
  <c r="E6467" i="8" s="1"/>
  <c r="F6466" i="7"/>
  <c r="F6466" i="8" s="1"/>
  <c r="E6466" i="7"/>
  <c r="E6466" i="8" s="1"/>
  <c r="F6465" i="7"/>
  <c r="E6465" i="7"/>
  <c r="E6465" i="8" s="1"/>
  <c r="F6464" i="7"/>
  <c r="F6464" i="8" s="1"/>
  <c r="E6464" i="7"/>
  <c r="E6464" i="8" s="1"/>
  <c r="F6463" i="7"/>
  <c r="E6463" i="7"/>
  <c r="E6463" i="8" s="1"/>
  <c r="F6462" i="7"/>
  <c r="F6462" i="8" s="1"/>
  <c r="E6462" i="7"/>
  <c r="E6462" i="8" s="1"/>
  <c r="F6461" i="7"/>
  <c r="F6461" i="8" s="1"/>
  <c r="E6461" i="7"/>
  <c r="E6461" i="8" s="1"/>
  <c r="F6460" i="7"/>
  <c r="F6460" i="8" s="1"/>
  <c r="E6460" i="7"/>
  <c r="E6460" i="8" s="1"/>
  <c r="F6459" i="7"/>
  <c r="F6459" i="8" s="1"/>
  <c r="E6459" i="7"/>
  <c r="E6459" i="8" s="1"/>
  <c r="F6458" i="7"/>
  <c r="F6458" i="8" s="1"/>
  <c r="E6458" i="7"/>
  <c r="E6458" i="8" s="1"/>
  <c r="F6457" i="7"/>
  <c r="E6457" i="7"/>
  <c r="E6457" i="8" s="1"/>
  <c r="F6456" i="7"/>
  <c r="F6456" i="8" s="1"/>
  <c r="E6456" i="7"/>
  <c r="E6456" i="8" s="1"/>
  <c r="F6455" i="7"/>
  <c r="F6455" i="8" s="1"/>
  <c r="E6455" i="7"/>
  <c r="E6455" i="8" s="1"/>
  <c r="F6454" i="7"/>
  <c r="F6454" i="8" s="1"/>
  <c r="E6454" i="7"/>
  <c r="E6454" i="8" s="1"/>
  <c r="F6453" i="7"/>
  <c r="E6453" i="7"/>
  <c r="E6453" i="8" s="1"/>
  <c r="F6452" i="7"/>
  <c r="F6452" i="8" s="1"/>
  <c r="E6452" i="7"/>
  <c r="E6452" i="8" s="1"/>
  <c r="F6451" i="7"/>
  <c r="E6451" i="7"/>
  <c r="E6451" i="8" s="1"/>
  <c r="F6450" i="7"/>
  <c r="F6450" i="8" s="1"/>
  <c r="E6450" i="7"/>
  <c r="E6450" i="8" s="1"/>
  <c r="F6449" i="7"/>
  <c r="F6449" i="8" s="1"/>
  <c r="E6449" i="7"/>
  <c r="E6449" i="8" s="1"/>
  <c r="F6448" i="7"/>
  <c r="F6448" i="8" s="1"/>
  <c r="E6448" i="7"/>
  <c r="E6448" i="8" s="1"/>
  <c r="F6447" i="7"/>
  <c r="F6447" i="8" s="1"/>
  <c r="E6447" i="7"/>
  <c r="E6447" i="8" s="1"/>
  <c r="F6446" i="7"/>
  <c r="F6446" i="8" s="1"/>
  <c r="E6446" i="7"/>
  <c r="E6446" i="8" s="1"/>
  <c r="F6445" i="7"/>
  <c r="E6445" i="7"/>
  <c r="E6445" i="8" s="1"/>
  <c r="F6444" i="7"/>
  <c r="F6444" i="8" s="1"/>
  <c r="E6444" i="7"/>
  <c r="E6444" i="8" s="1"/>
  <c r="F6443" i="7"/>
  <c r="F6443" i="8" s="1"/>
  <c r="E6443" i="7"/>
  <c r="E6443" i="8" s="1"/>
  <c r="F6442" i="7"/>
  <c r="F6442" i="8" s="1"/>
  <c r="E6442" i="7"/>
  <c r="E6442" i="8" s="1"/>
  <c r="F6441" i="7"/>
  <c r="F6441" i="8" s="1"/>
  <c r="E6441" i="7"/>
  <c r="E6441" i="8" s="1"/>
  <c r="F6440" i="7"/>
  <c r="F6440" i="8" s="1"/>
  <c r="E6440" i="7"/>
  <c r="E6440" i="8" s="1"/>
  <c r="F6439" i="7"/>
  <c r="E6439" i="7"/>
  <c r="E6439" i="8" s="1"/>
  <c r="F6438" i="7"/>
  <c r="F6438" i="8" s="1"/>
  <c r="E6438" i="7"/>
  <c r="E6438" i="8" s="1"/>
  <c r="F6437" i="7"/>
  <c r="F6437" i="8" s="1"/>
  <c r="E6437" i="7"/>
  <c r="E6437" i="8" s="1"/>
  <c r="F6436" i="7"/>
  <c r="F6436" i="8" s="1"/>
  <c r="E6436" i="7"/>
  <c r="E6436" i="8" s="1"/>
  <c r="F6435" i="7"/>
  <c r="F6435" i="8" s="1"/>
  <c r="E6435" i="7"/>
  <c r="E6435" i="8" s="1"/>
  <c r="F6434" i="7"/>
  <c r="F6434" i="8" s="1"/>
  <c r="E6434" i="7"/>
  <c r="E6434" i="8" s="1"/>
  <c r="F6433" i="7"/>
  <c r="E6433" i="7"/>
  <c r="E6433" i="8" s="1"/>
  <c r="F6432" i="7"/>
  <c r="F6432" i="8" s="1"/>
  <c r="E6432" i="7"/>
  <c r="E6432" i="8" s="1"/>
  <c r="F6431" i="7"/>
  <c r="F6431" i="8" s="1"/>
  <c r="E6431" i="7"/>
  <c r="E6431" i="8" s="1"/>
  <c r="F6430" i="7"/>
  <c r="F6430" i="8" s="1"/>
  <c r="E6430" i="7"/>
  <c r="E6430" i="8" s="1"/>
  <c r="F6429" i="7"/>
  <c r="F6429" i="8" s="1"/>
  <c r="E6429" i="7"/>
  <c r="E6429" i="8" s="1"/>
  <c r="F6428" i="7"/>
  <c r="F6428" i="8" s="1"/>
  <c r="E6428" i="7"/>
  <c r="E6428" i="8" s="1"/>
  <c r="F6427" i="7"/>
  <c r="E6427" i="7"/>
  <c r="E6427" i="8" s="1"/>
  <c r="F6426" i="7"/>
  <c r="E6426" i="7"/>
  <c r="E6426" i="8" s="1"/>
  <c r="F6425" i="7"/>
  <c r="F6425" i="8" s="1"/>
  <c r="E6425" i="7"/>
  <c r="E6425" i="8" s="1"/>
  <c r="F6424" i="7"/>
  <c r="F6424" i="8" s="1"/>
  <c r="E6424" i="7"/>
  <c r="E6424" i="8" s="1"/>
  <c r="F6423" i="7"/>
  <c r="F6423" i="8" s="1"/>
  <c r="E6423" i="7"/>
  <c r="E6423" i="8" s="1"/>
  <c r="F6422" i="7"/>
  <c r="F6422" i="8" s="1"/>
  <c r="E6422" i="7"/>
  <c r="E6422" i="8" s="1"/>
  <c r="F6421" i="7"/>
  <c r="E6421" i="7"/>
  <c r="E6421" i="8" s="1"/>
  <c r="F6420" i="7"/>
  <c r="F6420" i="8" s="1"/>
  <c r="E6420" i="7"/>
  <c r="E6420" i="8" s="1"/>
  <c r="F6419" i="7"/>
  <c r="F6419" i="8" s="1"/>
  <c r="E6419" i="7"/>
  <c r="E6419" i="8" s="1"/>
  <c r="F6418" i="7"/>
  <c r="F6418" i="8" s="1"/>
  <c r="E6418" i="7"/>
  <c r="E6418" i="8" s="1"/>
  <c r="F6417" i="7"/>
  <c r="F6417" i="8" s="1"/>
  <c r="E6417" i="7"/>
  <c r="E6417" i="8" s="1"/>
  <c r="F6416" i="7"/>
  <c r="F6416" i="8" s="1"/>
  <c r="E6416" i="7"/>
  <c r="E6416" i="8" s="1"/>
  <c r="F6415" i="7"/>
  <c r="E6415" i="7"/>
  <c r="E6415" i="8" s="1"/>
  <c r="F6414" i="7"/>
  <c r="E6414" i="7"/>
  <c r="E6414" i="8" s="1"/>
  <c r="F6413" i="7"/>
  <c r="F6413" i="8" s="1"/>
  <c r="E6413" i="7"/>
  <c r="E6413" i="8" s="1"/>
  <c r="F6412" i="7"/>
  <c r="F6412" i="8" s="1"/>
  <c r="E6412" i="7"/>
  <c r="E6412" i="8" s="1"/>
  <c r="F6411" i="7"/>
  <c r="E6411" i="7"/>
  <c r="E6411" i="8" s="1"/>
  <c r="F6410" i="7"/>
  <c r="F6410" i="8" s="1"/>
  <c r="E6410" i="7"/>
  <c r="E6410" i="8" s="1"/>
  <c r="F6409" i="7"/>
  <c r="E6409" i="7"/>
  <c r="E6409" i="8" s="1"/>
  <c r="F6408" i="7"/>
  <c r="F6408" i="8" s="1"/>
  <c r="E6408" i="7"/>
  <c r="E6408" i="8" s="1"/>
  <c r="F6407" i="7"/>
  <c r="F6407" i="8" s="1"/>
  <c r="E6407" i="7"/>
  <c r="E6407" i="8" s="1"/>
  <c r="F6406" i="7"/>
  <c r="F6406" i="8" s="1"/>
  <c r="E6406" i="7"/>
  <c r="E6406" i="8" s="1"/>
  <c r="F6405" i="7"/>
  <c r="F6405" i="8" s="1"/>
  <c r="E6405" i="7"/>
  <c r="E6405" i="8" s="1"/>
  <c r="F6404" i="7"/>
  <c r="F6404" i="8" s="1"/>
  <c r="E6404" i="7"/>
  <c r="E6404" i="8" s="1"/>
  <c r="F6403" i="7"/>
  <c r="E6403" i="7"/>
  <c r="E6403" i="8" s="1"/>
  <c r="F6402" i="7"/>
  <c r="E6402" i="7"/>
  <c r="E6402" i="8" s="1"/>
  <c r="F6401" i="7"/>
  <c r="F6401" i="8" s="1"/>
  <c r="E6401" i="7"/>
  <c r="E6401" i="8" s="1"/>
  <c r="F6400" i="7"/>
  <c r="F6400" i="8" s="1"/>
  <c r="E6400" i="7"/>
  <c r="E6400" i="8" s="1"/>
  <c r="F6399" i="7"/>
  <c r="F6399" i="8" s="1"/>
  <c r="E6399" i="7"/>
  <c r="E6399" i="8" s="1"/>
  <c r="F6398" i="7"/>
  <c r="F6398" i="8" s="1"/>
  <c r="E6398" i="7"/>
  <c r="E6398" i="8" s="1"/>
  <c r="F6397" i="7"/>
  <c r="E6397" i="7"/>
  <c r="E6397" i="8" s="1"/>
  <c r="F6396" i="7"/>
  <c r="F6396" i="8" s="1"/>
  <c r="E6396" i="7"/>
  <c r="E6396" i="8" s="1"/>
  <c r="F6395" i="7"/>
  <c r="F6395" i="8" s="1"/>
  <c r="E6395" i="7"/>
  <c r="E6395" i="8" s="1"/>
  <c r="F6394" i="7"/>
  <c r="F6394" i="8" s="1"/>
  <c r="E6394" i="7"/>
  <c r="E6394" i="8" s="1"/>
  <c r="F6393" i="7"/>
  <c r="F6393" i="8" s="1"/>
  <c r="E6393" i="7"/>
  <c r="E6393" i="8" s="1"/>
  <c r="F6392" i="7"/>
  <c r="F6392" i="8" s="1"/>
  <c r="E6392" i="7"/>
  <c r="E6392" i="8" s="1"/>
  <c r="F6391" i="7"/>
  <c r="E6391" i="7"/>
  <c r="E6391" i="8" s="1"/>
  <c r="F6390" i="7"/>
  <c r="F6390" i="8" s="1"/>
  <c r="E6390" i="7"/>
  <c r="E6390" i="8" s="1"/>
  <c r="F6389" i="7"/>
  <c r="F6389" i="8" s="1"/>
  <c r="E6389" i="7"/>
  <c r="E6389" i="8" s="1"/>
  <c r="F6388" i="7"/>
  <c r="F6388" i="8" s="1"/>
  <c r="E6388" i="7"/>
  <c r="E6388" i="8" s="1"/>
  <c r="F6387" i="7"/>
  <c r="F6387" i="8" s="1"/>
  <c r="E6387" i="7"/>
  <c r="E6387" i="8" s="1"/>
  <c r="F6386" i="7"/>
  <c r="F6386" i="8" s="1"/>
  <c r="E6386" i="7"/>
  <c r="E6386" i="8" s="1"/>
  <c r="F6385" i="7"/>
  <c r="E6385" i="7"/>
  <c r="E6385" i="8" s="1"/>
  <c r="F6384" i="7"/>
  <c r="F6384" i="8" s="1"/>
  <c r="E6384" i="7"/>
  <c r="E6384" i="8" s="1"/>
  <c r="F6383" i="7"/>
  <c r="F6383" i="8" s="1"/>
  <c r="E6383" i="7"/>
  <c r="E6383" i="8" s="1"/>
  <c r="F6382" i="7"/>
  <c r="F6382" i="8" s="1"/>
  <c r="E6382" i="7"/>
  <c r="E6382" i="8" s="1"/>
  <c r="F6381" i="7"/>
  <c r="F6381" i="8" s="1"/>
  <c r="E6381" i="7"/>
  <c r="E6381" i="8" s="1"/>
  <c r="F6380" i="7"/>
  <c r="F6380" i="8" s="1"/>
  <c r="E6380" i="7"/>
  <c r="E6380" i="8" s="1"/>
  <c r="F6379" i="7"/>
  <c r="E6379" i="7"/>
  <c r="E6379" i="8" s="1"/>
  <c r="F6378" i="7"/>
  <c r="F6378" i="8" s="1"/>
  <c r="E6378" i="7"/>
  <c r="E6378" i="8" s="1"/>
  <c r="F6377" i="7"/>
  <c r="F6377" i="8" s="1"/>
  <c r="E6377" i="7"/>
  <c r="E6377" i="8" s="1"/>
  <c r="F6376" i="7"/>
  <c r="F6376" i="8" s="1"/>
  <c r="E6376" i="7"/>
  <c r="E6376" i="8" s="1"/>
  <c r="F6375" i="7"/>
  <c r="F6375" i="8" s="1"/>
  <c r="E6375" i="7"/>
  <c r="E6375" i="8" s="1"/>
  <c r="F6374" i="7"/>
  <c r="F6374" i="8" s="1"/>
  <c r="E6374" i="7"/>
  <c r="E6374" i="8" s="1"/>
  <c r="F6373" i="7"/>
  <c r="E6373" i="7"/>
  <c r="E6373" i="8" s="1"/>
  <c r="F6372" i="7"/>
  <c r="F6372" i="8" s="1"/>
  <c r="E6372" i="7"/>
  <c r="E6372" i="8" s="1"/>
  <c r="F6371" i="7"/>
  <c r="F6371" i="8" s="1"/>
  <c r="E6371" i="7"/>
  <c r="E6371" i="8" s="1"/>
  <c r="F6370" i="7"/>
  <c r="F6370" i="8" s="1"/>
  <c r="E6370" i="7"/>
  <c r="E6370" i="8" s="1"/>
  <c r="F6369" i="7"/>
  <c r="F6369" i="8" s="1"/>
  <c r="E6369" i="7"/>
  <c r="E6369" i="8" s="1"/>
  <c r="F6368" i="7"/>
  <c r="F6368" i="8" s="1"/>
  <c r="E6368" i="7"/>
  <c r="E6368" i="8" s="1"/>
  <c r="F6367" i="7"/>
  <c r="E6367" i="7"/>
  <c r="E6367" i="8" s="1"/>
  <c r="F6366" i="7"/>
  <c r="F6366" i="8" s="1"/>
  <c r="E6366" i="7"/>
  <c r="E6366" i="8" s="1"/>
  <c r="F6365" i="7"/>
  <c r="F6365" i="8" s="1"/>
  <c r="E6365" i="7"/>
  <c r="E6365" i="8" s="1"/>
  <c r="F6364" i="7"/>
  <c r="F6364" i="8" s="1"/>
  <c r="E6364" i="7"/>
  <c r="E6364" i="8" s="1"/>
  <c r="F6363" i="7"/>
  <c r="F6363" i="8" s="1"/>
  <c r="E6363" i="7"/>
  <c r="E6363" i="8" s="1"/>
  <c r="F6362" i="7"/>
  <c r="F6362" i="8" s="1"/>
  <c r="E6362" i="7"/>
  <c r="E6362" i="8" s="1"/>
  <c r="F6361" i="7"/>
  <c r="E6361" i="7"/>
  <c r="E6361" i="8" s="1"/>
  <c r="F6360" i="7"/>
  <c r="F6360" i="8" s="1"/>
  <c r="E6360" i="7"/>
  <c r="E6360" i="8" s="1"/>
  <c r="F6359" i="7"/>
  <c r="F6359" i="8" s="1"/>
  <c r="E6359" i="7"/>
  <c r="E6359" i="8" s="1"/>
  <c r="F6358" i="7"/>
  <c r="F6358" i="8" s="1"/>
  <c r="E6358" i="7"/>
  <c r="E6358" i="8" s="1"/>
  <c r="F6357" i="7"/>
  <c r="F6357" i="8" s="1"/>
  <c r="E6357" i="7"/>
  <c r="E6357" i="8" s="1"/>
  <c r="F6356" i="7"/>
  <c r="F6356" i="8" s="1"/>
  <c r="E6356" i="7"/>
  <c r="E6356" i="8" s="1"/>
  <c r="F6355" i="7"/>
  <c r="E6355" i="7"/>
  <c r="E6355" i="8" s="1"/>
  <c r="F6354" i="7"/>
  <c r="E6354" i="7"/>
  <c r="E6354" i="8" s="1"/>
  <c r="F6353" i="7"/>
  <c r="F6353" i="8" s="1"/>
  <c r="E6353" i="7"/>
  <c r="E6353" i="8" s="1"/>
  <c r="F6352" i="7"/>
  <c r="F6352" i="8" s="1"/>
  <c r="E6352" i="7"/>
  <c r="E6352" i="8" s="1"/>
  <c r="F6351" i="7"/>
  <c r="F6351" i="8" s="1"/>
  <c r="E6351" i="7"/>
  <c r="E6351" i="8" s="1"/>
  <c r="F6350" i="7"/>
  <c r="F6350" i="8" s="1"/>
  <c r="E6350" i="7"/>
  <c r="E6350" i="8" s="1"/>
  <c r="F6349" i="7"/>
  <c r="E6349" i="7"/>
  <c r="E6349" i="8" s="1"/>
  <c r="F6348" i="7"/>
  <c r="F6348" i="8" s="1"/>
  <c r="E6348" i="7"/>
  <c r="E6348" i="8" s="1"/>
  <c r="F6347" i="7"/>
  <c r="F6347" i="8" s="1"/>
  <c r="E6347" i="7"/>
  <c r="E6347" i="8" s="1"/>
  <c r="F6346" i="7"/>
  <c r="F6346" i="8" s="1"/>
  <c r="E6346" i="7"/>
  <c r="E6346" i="8" s="1"/>
  <c r="F6345" i="7"/>
  <c r="F6345" i="8" s="1"/>
  <c r="E6345" i="7"/>
  <c r="E6345" i="8" s="1"/>
  <c r="F6344" i="7"/>
  <c r="F6344" i="8" s="1"/>
  <c r="E6344" i="7"/>
  <c r="E6344" i="8" s="1"/>
  <c r="F6343" i="7"/>
  <c r="E6343" i="7"/>
  <c r="E6343" i="8" s="1"/>
  <c r="F6342" i="7"/>
  <c r="E6342" i="7"/>
  <c r="E6342" i="8" s="1"/>
  <c r="F6341" i="7"/>
  <c r="F6341" i="8" s="1"/>
  <c r="E6341" i="7"/>
  <c r="E6341" i="8" s="1"/>
  <c r="F6340" i="7"/>
  <c r="F6340" i="8" s="1"/>
  <c r="E6340" i="7"/>
  <c r="E6340" i="8" s="1"/>
  <c r="F6339" i="7"/>
  <c r="E6339" i="7"/>
  <c r="E6339" i="8" s="1"/>
  <c r="F6338" i="7"/>
  <c r="F6338" i="8" s="1"/>
  <c r="E6338" i="7"/>
  <c r="E6338" i="8" s="1"/>
  <c r="F6337" i="7"/>
  <c r="E6337" i="7"/>
  <c r="E6337" i="8" s="1"/>
  <c r="F6336" i="7"/>
  <c r="F6336" i="8" s="1"/>
  <c r="E6336" i="7"/>
  <c r="E6336" i="8" s="1"/>
  <c r="F6335" i="7"/>
  <c r="F6335" i="8" s="1"/>
  <c r="E6335" i="7"/>
  <c r="E6335" i="8" s="1"/>
  <c r="F6334" i="7"/>
  <c r="F6334" i="8" s="1"/>
  <c r="E6334" i="7"/>
  <c r="E6334" i="8" s="1"/>
  <c r="F6333" i="7"/>
  <c r="F6333" i="8" s="1"/>
  <c r="E6333" i="7"/>
  <c r="E6333" i="8" s="1"/>
  <c r="F6332" i="7"/>
  <c r="F6332" i="8" s="1"/>
  <c r="E6332" i="7"/>
  <c r="E6332" i="8" s="1"/>
  <c r="F6331" i="7"/>
  <c r="E6331" i="7"/>
  <c r="E6331" i="8" s="1"/>
  <c r="F6330" i="7"/>
  <c r="E6330" i="7"/>
  <c r="E6330" i="8" s="1"/>
  <c r="F6329" i="7"/>
  <c r="F6329" i="8" s="1"/>
  <c r="E6329" i="7"/>
  <c r="E6329" i="8" s="1"/>
  <c r="F6328" i="7"/>
  <c r="F6328" i="8" s="1"/>
  <c r="E6328" i="7"/>
  <c r="E6328" i="8" s="1"/>
  <c r="F6327" i="7"/>
  <c r="F6327" i="8" s="1"/>
  <c r="E6327" i="7"/>
  <c r="E6327" i="8" s="1"/>
  <c r="F6326" i="7"/>
  <c r="F6326" i="8" s="1"/>
  <c r="E6326" i="7"/>
  <c r="E6326" i="8" s="1"/>
  <c r="F6325" i="7"/>
  <c r="E6325" i="7"/>
  <c r="E6325" i="8" s="1"/>
  <c r="F6324" i="7"/>
  <c r="F6324" i="8" s="1"/>
  <c r="E6324" i="7"/>
  <c r="E6324" i="8" s="1"/>
  <c r="F6323" i="7"/>
  <c r="F6323" i="8" s="1"/>
  <c r="E6323" i="7"/>
  <c r="E6323" i="8" s="1"/>
  <c r="F6322" i="7"/>
  <c r="F6322" i="8" s="1"/>
  <c r="E6322" i="7"/>
  <c r="E6322" i="8" s="1"/>
  <c r="F6321" i="7"/>
  <c r="E6321" i="7"/>
  <c r="E6321" i="8" s="1"/>
  <c r="F6320" i="7"/>
  <c r="F6320" i="8" s="1"/>
  <c r="E6320" i="7"/>
  <c r="E6320" i="8" s="1"/>
  <c r="F6319" i="7"/>
  <c r="E6319" i="7"/>
  <c r="E6319" i="8" s="1"/>
  <c r="F6318" i="7"/>
  <c r="F6318" i="8" s="1"/>
  <c r="E6318" i="7"/>
  <c r="E6318" i="8" s="1"/>
  <c r="F6317" i="7"/>
  <c r="F6317" i="8" s="1"/>
  <c r="E6317" i="7"/>
  <c r="E6317" i="8" s="1"/>
  <c r="F6316" i="7"/>
  <c r="F6316" i="8" s="1"/>
  <c r="E6316" i="7"/>
  <c r="E6316" i="8" s="1"/>
  <c r="F6315" i="7"/>
  <c r="F6315" i="8" s="1"/>
  <c r="E6315" i="7"/>
  <c r="E6315" i="8" s="1"/>
  <c r="F6314" i="7"/>
  <c r="F6314" i="8" s="1"/>
  <c r="E6314" i="7"/>
  <c r="E6314" i="8" s="1"/>
  <c r="F6313" i="7"/>
  <c r="E6313" i="7"/>
  <c r="E6313" i="8" s="1"/>
  <c r="F6312" i="7"/>
  <c r="F6312" i="8" s="1"/>
  <c r="E6312" i="7"/>
  <c r="E6312" i="8" s="1"/>
  <c r="F6311" i="7"/>
  <c r="F6311" i="8" s="1"/>
  <c r="E6311" i="7"/>
  <c r="E6311" i="8" s="1"/>
  <c r="F6310" i="7"/>
  <c r="F6310" i="8" s="1"/>
  <c r="E6310" i="7"/>
  <c r="E6310" i="8" s="1"/>
  <c r="F6309" i="7"/>
  <c r="F6309" i="8" s="1"/>
  <c r="E6309" i="7"/>
  <c r="E6309" i="8" s="1"/>
  <c r="F6308" i="7"/>
  <c r="F6308" i="8" s="1"/>
  <c r="E6308" i="7"/>
  <c r="E6308" i="8" s="1"/>
  <c r="F6307" i="7"/>
  <c r="E6307" i="7"/>
  <c r="E6307" i="8" s="1"/>
  <c r="F6306" i="7"/>
  <c r="F6306" i="8" s="1"/>
  <c r="E6306" i="7"/>
  <c r="E6306" i="8" s="1"/>
  <c r="F6305" i="7"/>
  <c r="F6305" i="8" s="1"/>
  <c r="E6305" i="7"/>
  <c r="E6305" i="8" s="1"/>
  <c r="F6304" i="7"/>
  <c r="F6304" i="8" s="1"/>
  <c r="E6304" i="7"/>
  <c r="E6304" i="8" s="1"/>
  <c r="F6303" i="7"/>
  <c r="F6303" i="8" s="1"/>
  <c r="E6303" i="7"/>
  <c r="E6303" i="8" s="1"/>
  <c r="F6302" i="7"/>
  <c r="F6302" i="8" s="1"/>
  <c r="E6302" i="7"/>
  <c r="E6302" i="8" s="1"/>
  <c r="F6301" i="7"/>
  <c r="E6301" i="7"/>
  <c r="E6301" i="8" s="1"/>
  <c r="F6300" i="7"/>
  <c r="F6300" i="8" s="1"/>
  <c r="E6300" i="7"/>
  <c r="E6300" i="8" s="1"/>
  <c r="F6299" i="7"/>
  <c r="F6299" i="8" s="1"/>
  <c r="E6299" i="7"/>
  <c r="E6299" i="8" s="1"/>
  <c r="F6298" i="7"/>
  <c r="F6298" i="8" s="1"/>
  <c r="E6298" i="7"/>
  <c r="E6298" i="8" s="1"/>
  <c r="F6297" i="7"/>
  <c r="F6297" i="8" s="1"/>
  <c r="E6297" i="7"/>
  <c r="E6297" i="8" s="1"/>
  <c r="F6296" i="7"/>
  <c r="F6296" i="8" s="1"/>
  <c r="E6296" i="7"/>
  <c r="E6296" i="8" s="1"/>
  <c r="F6295" i="7"/>
  <c r="E6295" i="7"/>
  <c r="E6295" i="8" s="1"/>
  <c r="F6294" i="7"/>
  <c r="F6294" i="8" s="1"/>
  <c r="E6294" i="7"/>
  <c r="E6294" i="8" s="1"/>
  <c r="F6293" i="7"/>
  <c r="F6293" i="8" s="1"/>
  <c r="E6293" i="7"/>
  <c r="E6293" i="8" s="1"/>
  <c r="F6292" i="7"/>
  <c r="F6292" i="8" s="1"/>
  <c r="E6292" i="7"/>
  <c r="E6292" i="8" s="1"/>
  <c r="F6291" i="7"/>
  <c r="F6291" i="8" s="1"/>
  <c r="E6291" i="7"/>
  <c r="E6291" i="8" s="1"/>
  <c r="F6290" i="7"/>
  <c r="F6290" i="8" s="1"/>
  <c r="E6290" i="7"/>
  <c r="E6290" i="8" s="1"/>
  <c r="F6289" i="7"/>
  <c r="E6289" i="7"/>
  <c r="E6289" i="8" s="1"/>
  <c r="F6288" i="7"/>
  <c r="F6288" i="8" s="1"/>
  <c r="E6288" i="7"/>
  <c r="E6288" i="8" s="1"/>
  <c r="F6287" i="7"/>
  <c r="E6287" i="7"/>
  <c r="E6287" i="8" s="1"/>
  <c r="F6286" i="7"/>
  <c r="F6286" i="8" s="1"/>
  <c r="E6286" i="7"/>
  <c r="E6286" i="8" s="1"/>
  <c r="F6285" i="7"/>
  <c r="F6285" i="8" s="1"/>
  <c r="E6285" i="7"/>
  <c r="E6285" i="8" s="1"/>
  <c r="F6284" i="7"/>
  <c r="F6284" i="8" s="1"/>
  <c r="E6284" i="7"/>
  <c r="E6284" i="8" s="1"/>
  <c r="F6283" i="7"/>
  <c r="E6283" i="7"/>
  <c r="E6283" i="8" s="1"/>
  <c r="F6282" i="7"/>
  <c r="E6282" i="7"/>
  <c r="E6282" i="8" s="1"/>
  <c r="F6281" i="7"/>
  <c r="F6281" i="8" s="1"/>
  <c r="E6281" i="7"/>
  <c r="E6281" i="8" s="1"/>
  <c r="F6280" i="7"/>
  <c r="F6280" i="8" s="1"/>
  <c r="E6280" i="7"/>
  <c r="E6280" i="8" s="1"/>
  <c r="F6279" i="7"/>
  <c r="F6279" i="8" s="1"/>
  <c r="E6279" i="7"/>
  <c r="E6279" i="8" s="1"/>
  <c r="F6278" i="7"/>
  <c r="F6278" i="8" s="1"/>
  <c r="E6278" i="7"/>
  <c r="E6278" i="8" s="1"/>
  <c r="F6277" i="7"/>
  <c r="E6277" i="7"/>
  <c r="E6277" i="8" s="1"/>
  <c r="F6276" i="7"/>
  <c r="F6276" i="8" s="1"/>
  <c r="E6276" i="7"/>
  <c r="E6276" i="8" s="1"/>
  <c r="F6275" i="7"/>
  <c r="F6275" i="8" s="1"/>
  <c r="E6275" i="7"/>
  <c r="E6275" i="8" s="1"/>
  <c r="F6274" i="7"/>
  <c r="F6274" i="8" s="1"/>
  <c r="E6274" i="7"/>
  <c r="E6274" i="8" s="1"/>
  <c r="F6273" i="7"/>
  <c r="F6273" i="8" s="1"/>
  <c r="E6273" i="7"/>
  <c r="E6273" i="8" s="1"/>
  <c r="F6272" i="7"/>
  <c r="F6272" i="8" s="1"/>
  <c r="E6272" i="7"/>
  <c r="E6272" i="8" s="1"/>
  <c r="F6271" i="7"/>
  <c r="E6271" i="7"/>
  <c r="E6271" i="8" s="1"/>
  <c r="F6270" i="7"/>
  <c r="E6270" i="7"/>
  <c r="E6270" i="8" s="1"/>
  <c r="F6269" i="7"/>
  <c r="F6269" i="8" s="1"/>
  <c r="E6269" i="7"/>
  <c r="E6269" i="8" s="1"/>
  <c r="F6268" i="7"/>
  <c r="F6268" i="8" s="1"/>
  <c r="E6268" i="7"/>
  <c r="E6268" i="8" s="1"/>
  <c r="F6267" i="7"/>
  <c r="E6267" i="7"/>
  <c r="E6267" i="8" s="1"/>
  <c r="F6266" i="7"/>
  <c r="F6266" i="8" s="1"/>
  <c r="E6266" i="7"/>
  <c r="E6266" i="8" s="1"/>
  <c r="F6265" i="7"/>
  <c r="E6265" i="7"/>
  <c r="E6265" i="8" s="1"/>
  <c r="F6264" i="7"/>
  <c r="F6264" i="8" s="1"/>
  <c r="E6264" i="7"/>
  <c r="E6264" i="8" s="1"/>
  <c r="F6263" i="7"/>
  <c r="F6263" i="8" s="1"/>
  <c r="E6263" i="7"/>
  <c r="E6263" i="8" s="1"/>
  <c r="F6262" i="7"/>
  <c r="F6262" i="8" s="1"/>
  <c r="E6262" i="7"/>
  <c r="E6262" i="8" s="1"/>
  <c r="F6261" i="7"/>
  <c r="F6261" i="8" s="1"/>
  <c r="E6261" i="7"/>
  <c r="E6261" i="8" s="1"/>
  <c r="F6260" i="7"/>
  <c r="F6260" i="8" s="1"/>
  <c r="E6260" i="7"/>
  <c r="E6260" i="8" s="1"/>
  <c r="F6259" i="7"/>
  <c r="E6259" i="7"/>
  <c r="E6259" i="8" s="1"/>
  <c r="F6258" i="7"/>
  <c r="E6258" i="7"/>
  <c r="E6258" i="8" s="1"/>
  <c r="F6257" i="7"/>
  <c r="F6257" i="8" s="1"/>
  <c r="E6257" i="7"/>
  <c r="E6257" i="8" s="1"/>
  <c r="F6256" i="7"/>
  <c r="F6256" i="8" s="1"/>
  <c r="E6256" i="7"/>
  <c r="E6256" i="8" s="1"/>
  <c r="F6255" i="7"/>
  <c r="F6255" i="8" s="1"/>
  <c r="E6255" i="7"/>
  <c r="E6255" i="8" s="1"/>
  <c r="F6254" i="7"/>
  <c r="F6254" i="8" s="1"/>
  <c r="E6254" i="7"/>
  <c r="E6254" i="8" s="1"/>
  <c r="F6253" i="7"/>
  <c r="E6253" i="7"/>
  <c r="E6253" i="8" s="1"/>
  <c r="F6252" i="7"/>
  <c r="F6252" i="8" s="1"/>
  <c r="E6252" i="7"/>
  <c r="E6252" i="8" s="1"/>
  <c r="F6251" i="7"/>
  <c r="F6251" i="8" s="1"/>
  <c r="E6251" i="7"/>
  <c r="E6251" i="8" s="1"/>
  <c r="F6250" i="7"/>
  <c r="F6250" i="8" s="1"/>
  <c r="E6250" i="7"/>
  <c r="E6250" i="8" s="1"/>
  <c r="F6249" i="7"/>
  <c r="F6249" i="8" s="1"/>
  <c r="E6249" i="7"/>
  <c r="E6249" i="8" s="1"/>
  <c r="F6248" i="7"/>
  <c r="E6248" i="7"/>
  <c r="E6248" i="8" s="1"/>
  <c r="F6247" i="7"/>
  <c r="E6247" i="7"/>
  <c r="E6247" i="8" s="1"/>
  <c r="F6246" i="7"/>
  <c r="E6246" i="7"/>
  <c r="E6246" i="8" s="1"/>
  <c r="F6245" i="7"/>
  <c r="F6245" i="8" s="1"/>
  <c r="E6245" i="7"/>
  <c r="E6245" i="8" s="1"/>
  <c r="F6244" i="7"/>
  <c r="F6244" i="8" s="1"/>
  <c r="E6244" i="7"/>
  <c r="E6244" i="8" s="1"/>
  <c r="F6243" i="7"/>
  <c r="F6243" i="8" s="1"/>
  <c r="E6243" i="7"/>
  <c r="E6243" i="8" s="1"/>
  <c r="F6242" i="7"/>
  <c r="E6242" i="7"/>
  <c r="E6242" i="8" s="1"/>
  <c r="F6241" i="7"/>
  <c r="E6241" i="7"/>
  <c r="E6241" i="8" s="1"/>
  <c r="F6240" i="7"/>
  <c r="F6240" i="8" s="1"/>
  <c r="E6240" i="7"/>
  <c r="E6240" i="8" s="1"/>
  <c r="F6239" i="7"/>
  <c r="F6239" i="8" s="1"/>
  <c r="E6239" i="7"/>
  <c r="E6239" i="8" s="1"/>
  <c r="F6238" i="7"/>
  <c r="F6238" i="8" s="1"/>
  <c r="E6238" i="7"/>
  <c r="E6238" i="8" s="1"/>
  <c r="F6237" i="7"/>
  <c r="F6237" i="8" s="1"/>
  <c r="E6237" i="7"/>
  <c r="E6237" i="8" s="1"/>
  <c r="F6236" i="7"/>
  <c r="E6236" i="7"/>
  <c r="E6236" i="8" s="1"/>
  <c r="F6235" i="7"/>
  <c r="E6235" i="7"/>
  <c r="E6235" i="8" s="1"/>
  <c r="F6234" i="7"/>
  <c r="E6234" i="7"/>
  <c r="E6234" i="8" s="1"/>
  <c r="F6233" i="7"/>
  <c r="F6233" i="8" s="1"/>
  <c r="E6233" i="7"/>
  <c r="E6233" i="8" s="1"/>
  <c r="F6232" i="7"/>
  <c r="F6232" i="8" s="1"/>
  <c r="E6232" i="7"/>
  <c r="E6232" i="8" s="1"/>
  <c r="F6231" i="7"/>
  <c r="F6231" i="8" s="1"/>
  <c r="E6231" i="7"/>
  <c r="E6231" i="8" s="1"/>
  <c r="F6230" i="7"/>
  <c r="E6230" i="7"/>
  <c r="E6230" i="8" s="1"/>
  <c r="F6229" i="7"/>
  <c r="E6229" i="7"/>
  <c r="E6229" i="8" s="1"/>
  <c r="F6228" i="7"/>
  <c r="E6228" i="7"/>
  <c r="E6228" i="8" s="1"/>
  <c r="F6227" i="7"/>
  <c r="F6227" i="8" s="1"/>
  <c r="E6227" i="7"/>
  <c r="E6227" i="8" s="1"/>
  <c r="F6226" i="7"/>
  <c r="F6226" i="8" s="1"/>
  <c r="E6226" i="7"/>
  <c r="E6226" i="8" s="1"/>
  <c r="F6225" i="7"/>
  <c r="F6225" i="8" s="1"/>
  <c r="E6225" i="7"/>
  <c r="E6225" i="8" s="1"/>
  <c r="F6224" i="7"/>
  <c r="E6224" i="7"/>
  <c r="E6224" i="8" s="1"/>
  <c r="F6223" i="7"/>
  <c r="E6223" i="7"/>
  <c r="E6223" i="8" s="1"/>
  <c r="F6222" i="7"/>
  <c r="F6222" i="8" s="1"/>
  <c r="E6222" i="7"/>
  <c r="E6222" i="8" s="1"/>
  <c r="F6221" i="7"/>
  <c r="F6221" i="8" s="1"/>
  <c r="E6221" i="7"/>
  <c r="E6221" i="8" s="1"/>
  <c r="F6220" i="7"/>
  <c r="F6220" i="8" s="1"/>
  <c r="E6220" i="7"/>
  <c r="E6220" i="8" s="1"/>
  <c r="F6219" i="7"/>
  <c r="E6219" i="7"/>
  <c r="E6219" i="8" s="1"/>
  <c r="F6218" i="7"/>
  <c r="E6218" i="7"/>
  <c r="E6218" i="8" s="1"/>
  <c r="F6217" i="7"/>
  <c r="E6217" i="7"/>
  <c r="E6217" i="8" s="1"/>
  <c r="F6216" i="7"/>
  <c r="F6216" i="8" s="1"/>
  <c r="E6216" i="7"/>
  <c r="E6216" i="8" s="1"/>
  <c r="F6215" i="7"/>
  <c r="F6215" i="8" s="1"/>
  <c r="E6215" i="7"/>
  <c r="E6215" i="8" s="1"/>
  <c r="F6214" i="7"/>
  <c r="F6214" i="8" s="1"/>
  <c r="E6214" i="7"/>
  <c r="E6214" i="8" s="1"/>
  <c r="F6213" i="7"/>
  <c r="F6213" i="8" s="1"/>
  <c r="E6213" i="7"/>
  <c r="E6213" i="8" s="1"/>
  <c r="F6212" i="7"/>
  <c r="E6212" i="7"/>
  <c r="E6212" i="8" s="1"/>
  <c r="F6211" i="7"/>
  <c r="E6211" i="7"/>
  <c r="E6211" i="8" s="1"/>
  <c r="F6210" i="7"/>
  <c r="F6210" i="8" s="1"/>
  <c r="E6210" i="7"/>
  <c r="E6210" i="8" s="1"/>
  <c r="F6209" i="7"/>
  <c r="F6209" i="8" s="1"/>
  <c r="E6209" i="7"/>
  <c r="E6209" i="8" s="1"/>
  <c r="F6208" i="7"/>
  <c r="F6208" i="8" s="1"/>
  <c r="E6208" i="7"/>
  <c r="E6208" i="8" s="1"/>
  <c r="F6207" i="7"/>
  <c r="F6207" i="8" s="1"/>
  <c r="E6207" i="7"/>
  <c r="E6207" i="8" s="1"/>
  <c r="F6206" i="7"/>
  <c r="E6206" i="7"/>
  <c r="E6206" i="8" s="1"/>
  <c r="F6205" i="7"/>
  <c r="E6205" i="7"/>
  <c r="E6205" i="8" s="1"/>
  <c r="F6204" i="7"/>
  <c r="F6204" i="8" s="1"/>
  <c r="E6204" i="7"/>
  <c r="E6204" i="8" s="1"/>
  <c r="F6203" i="7"/>
  <c r="F6203" i="8" s="1"/>
  <c r="E6203" i="7"/>
  <c r="E6203" i="8" s="1"/>
  <c r="F6202" i="7"/>
  <c r="F6202" i="8" s="1"/>
  <c r="E6202" i="7"/>
  <c r="E6202" i="8" s="1"/>
  <c r="F6201" i="7"/>
  <c r="F6201" i="8" s="1"/>
  <c r="E6201" i="7"/>
  <c r="E6201" i="8" s="1"/>
  <c r="F6200" i="7"/>
  <c r="E6200" i="7"/>
  <c r="E6200" i="8" s="1"/>
  <c r="F6199" i="7"/>
  <c r="E6199" i="7"/>
  <c r="E6199" i="8" s="1"/>
  <c r="F6198" i="7"/>
  <c r="F6198" i="8" s="1"/>
  <c r="E6198" i="7"/>
  <c r="E6198" i="8" s="1"/>
  <c r="F6197" i="7"/>
  <c r="F6197" i="8" s="1"/>
  <c r="E6197" i="7"/>
  <c r="E6197" i="8" s="1"/>
  <c r="F6196" i="7"/>
  <c r="F6196" i="8" s="1"/>
  <c r="E6196" i="7"/>
  <c r="E6196" i="8" s="1"/>
  <c r="F6195" i="7"/>
  <c r="F6195" i="8" s="1"/>
  <c r="E6195" i="7"/>
  <c r="E6195" i="8" s="1"/>
  <c r="F6194" i="7"/>
  <c r="E6194" i="7"/>
  <c r="E6194" i="8" s="1"/>
  <c r="F6193" i="7"/>
  <c r="E6193" i="7"/>
  <c r="E6193" i="8" s="1"/>
  <c r="F6192" i="7"/>
  <c r="F6192" i="8" s="1"/>
  <c r="E6192" i="7"/>
  <c r="E6192" i="8" s="1"/>
  <c r="F6191" i="7"/>
  <c r="F6191" i="8" s="1"/>
  <c r="E6191" i="7"/>
  <c r="E6191" i="8" s="1"/>
  <c r="F6190" i="7"/>
  <c r="F6190" i="8" s="1"/>
  <c r="E6190" i="7"/>
  <c r="E6190" i="8" s="1"/>
  <c r="F6189" i="7"/>
  <c r="F6189" i="8" s="1"/>
  <c r="E6189" i="7"/>
  <c r="E6189" i="8" s="1"/>
  <c r="F6188" i="7"/>
  <c r="E6188" i="7"/>
  <c r="E6188" i="8" s="1"/>
  <c r="F6187" i="7"/>
  <c r="E6187" i="7"/>
  <c r="E6187" i="8" s="1"/>
  <c r="F6186" i="7"/>
  <c r="F6186" i="8" s="1"/>
  <c r="E6186" i="7"/>
  <c r="E6186" i="8" s="1"/>
  <c r="F6185" i="7"/>
  <c r="E6185" i="7"/>
  <c r="E6185" i="8" s="1"/>
  <c r="F6184" i="7"/>
  <c r="F6184" i="8" s="1"/>
  <c r="E6184" i="7"/>
  <c r="E6184" i="8" s="1"/>
  <c r="F6183" i="7"/>
  <c r="F6183" i="8" s="1"/>
  <c r="E6183" i="7"/>
  <c r="E6183" i="8" s="1"/>
  <c r="F6182" i="7"/>
  <c r="E6182" i="7"/>
  <c r="E6182" i="8" s="1"/>
  <c r="F6181" i="7"/>
  <c r="E6181" i="7"/>
  <c r="E6181" i="8" s="1"/>
  <c r="F6180" i="7"/>
  <c r="F6180" i="8" s="1"/>
  <c r="E6180" i="7"/>
  <c r="E6180" i="8" s="1"/>
  <c r="F6179" i="7"/>
  <c r="F6179" i="8" s="1"/>
  <c r="E6179" i="7"/>
  <c r="E6179" i="8" s="1"/>
  <c r="F6178" i="7"/>
  <c r="F6178" i="8" s="1"/>
  <c r="E6178" i="7"/>
  <c r="E6178" i="8" s="1"/>
  <c r="F6177" i="7"/>
  <c r="F6177" i="8" s="1"/>
  <c r="E6177" i="7"/>
  <c r="E6177" i="8" s="1"/>
  <c r="F6176" i="7"/>
  <c r="E6176" i="7"/>
  <c r="E6176" i="8" s="1"/>
  <c r="F6175" i="7"/>
  <c r="E6175" i="7"/>
  <c r="E6175" i="8" s="1"/>
  <c r="F6174" i="7"/>
  <c r="F6174" i="8" s="1"/>
  <c r="E6174" i="7"/>
  <c r="E6174" i="8" s="1"/>
  <c r="F6173" i="7"/>
  <c r="F6173" i="8" s="1"/>
  <c r="E6173" i="7"/>
  <c r="E6173" i="8" s="1"/>
  <c r="F6172" i="7"/>
  <c r="F6172" i="8" s="1"/>
  <c r="E6172" i="7"/>
  <c r="E6172" i="8" s="1"/>
  <c r="F6171" i="7"/>
  <c r="F6171" i="8" s="1"/>
  <c r="E6171" i="7"/>
  <c r="E6171" i="8" s="1"/>
  <c r="F6170" i="7"/>
  <c r="E6170" i="7"/>
  <c r="E6170" i="8" s="1"/>
  <c r="F6169" i="7"/>
  <c r="E6169" i="7"/>
  <c r="E6169" i="8" s="1"/>
  <c r="F6168" i="7"/>
  <c r="F6168" i="8" s="1"/>
  <c r="E6168" i="7"/>
  <c r="E6168" i="8" s="1"/>
  <c r="F6167" i="7"/>
  <c r="F6167" i="8" s="1"/>
  <c r="E6167" i="7"/>
  <c r="E6167" i="8" s="1"/>
  <c r="F6166" i="7"/>
  <c r="F6166" i="8" s="1"/>
  <c r="E6166" i="7"/>
  <c r="E6166" i="8" s="1"/>
  <c r="F6165" i="7"/>
  <c r="F6165" i="8" s="1"/>
  <c r="E6165" i="7"/>
  <c r="E6165" i="8" s="1"/>
  <c r="F6164" i="7"/>
  <c r="E6164" i="7"/>
  <c r="E6164" i="8" s="1"/>
  <c r="F6163" i="7"/>
  <c r="E6163" i="7"/>
  <c r="E6163" i="8" s="1"/>
  <c r="F6162" i="7"/>
  <c r="E6162" i="7"/>
  <c r="E6162" i="8" s="1"/>
  <c r="F6161" i="7"/>
  <c r="F6161" i="8" s="1"/>
  <c r="E6161" i="7"/>
  <c r="E6161" i="8" s="1"/>
  <c r="F6160" i="7"/>
  <c r="F6160" i="8" s="1"/>
  <c r="E6160" i="7"/>
  <c r="E6160" i="8" s="1"/>
  <c r="F6159" i="7"/>
  <c r="F6159" i="8" s="1"/>
  <c r="E6159" i="7"/>
  <c r="E6159" i="8" s="1"/>
  <c r="F6158" i="7"/>
  <c r="E6158" i="7"/>
  <c r="E6158" i="8" s="1"/>
  <c r="F6157" i="7"/>
  <c r="E6157" i="7"/>
  <c r="E6157" i="8" s="1"/>
  <c r="F6156" i="7"/>
  <c r="F6156" i="8" s="1"/>
  <c r="E6156" i="7"/>
  <c r="E6156" i="8" s="1"/>
  <c r="F6155" i="7"/>
  <c r="F6155" i="8" s="1"/>
  <c r="E6155" i="7"/>
  <c r="E6155" i="8" s="1"/>
  <c r="F6154" i="7"/>
  <c r="F6154" i="8" s="1"/>
  <c r="E6154" i="7"/>
  <c r="E6154" i="8" s="1"/>
  <c r="F6153" i="7"/>
  <c r="F6153" i="8" s="1"/>
  <c r="E6153" i="7"/>
  <c r="E6153" i="8" s="1"/>
  <c r="F6152" i="7"/>
  <c r="E6152" i="7"/>
  <c r="E6152" i="8" s="1"/>
  <c r="F6151" i="7"/>
  <c r="E6151" i="7"/>
  <c r="E6151" i="8" s="1"/>
  <c r="F6150" i="7"/>
  <c r="E6150" i="7"/>
  <c r="E6150" i="8" s="1"/>
  <c r="F6149" i="7"/>
  <c r="F6149" i="8" s="1"/>
  <c r="E6149" i="7"/>
  <c r="E6149" i="8" s="1"/>
  <c r="F6148" i="7"/>
  <c r="F6148" i="8" s="1"/>
  <c r="E6148" i="7"/>
  <c r="E6148" i="8" s="1"/>
  <c r="F6147" i="7"/>
  <c r="F6147" i="8" s="1"/>
  <c r="E6147" i="7"/>
  <c r="E6147" i="8" s="1"/>
  <c r="F6146" i="7"/>
  <c r="E6146" i="7"/>
  <c r="E6146" i="8" s="1"/>
  <c r="F6145" i="7"/>
  <c r="E6145" i="7"/>
  <c r="E6145" i="8" s="1"/>
  <c r="F6144" i="7"/>
  <c r="F6144" i="8" s="1"/>
  <c r="E6144" i="7"/>
  <c r="E6144" i="8" s="1"/>
  <c r="F6143" i="7"/>
  <c r="F6143" i="8" s="1"/>
  <c r="E6143" i="7"/>
  <c r="E6143" i="8" s="1"/>
  <c r="F6142" i="7"/>
  <c r="F6142" i="8" s="1"/>
  <c r="E6142" i="7"/>
  <c r="E6142" i="8" s="1"/>
  <c r="F6141" i="7"/>
  <c r="F6141" i="8" s="1"/>
  <c r="E6141" i="7"/>
  <c r="E6141" i="8" s="1"/>
  <c r="F6140" i="7"/>
  <c r="E6140" i="7"/>
  <c r="E6140" i="8" s="1"/>
  <c r="F6139" i="7"/>
  <c r="E6139" i="7"/>
  <c r="E6139" i="8" s="1"/>
  <c r="F6138" i="7"/>
  <c r="F6138" i="8" s="1"/>
  <c r="E6138" i="7"/>
  <c r="E6138" i="8" s="1"/>
  <c r="F6137" i="7"/>
  <c r="E6137" i="7"/>
  <c r="E6137" i="8" s="1"/>
  <c r="F6136" i="7"/>
  <c r="F6136" i="8" s="1"/>
  <c r="E6136" i="7"/>
  <c r="E6136" i="8" s="1"/>
  <c r="F6135" i="7"/>
  <c r="F6135" i="8" s="1"/>
  <c r="E6135" i="7"/>
  <c r="E6135" i="8" s="1"/>
  <c r="F6134" i="7"/>
  <c r="E6134" i="7"/>
  <c r="E6134" i="8" s="1"/>
  <c r="F6133" i="7"/>
  <c r="E6133" i="7"/>
  <c r="E6133" i="8" s="1"/>
  <c r="F6132" i="7"/>
  <c r="E6132" i="7"/>
  <c r="E6132" i="8" s="1"/>
  <c r="F6131" i="7"/>
  <c r="F6131" i="8" s="1"/>
  <c r="E6131" i="7"/>
  <c r="E6131" i="8" s="1"/>
  <c r="F6130" i="7"/>
  <c r="F6130" i="8" s="1"/>
  <c r="E6130" i="7"/>
  <c r="E6130" i="8" s="1"/>
  <c r="F6129" i="7"/>
  <c r="F6129" i="8" s="1"/>
  <c r="E6129" i="7"/>
  <c r="E6129" i="8" s="1"/>
  <c r="F6128" i="7"/>
  <c r="E6128" i="7"/>
  <c r="E6128" i="8" s="1"/>
  <c r="F6127" i="7"/>
  <c r="E6127" i="7"/>
  <c r="E6127" i="8" s="1"/>
  <c r="F6126" i="7"/>
  <c r="F6126" i="8" s="1"/>
  <c r="E6126" i="7"/>
  <c r="E6126" i="8" s="1"/>
  <c r="F6125" i="7"/>
  <c r="F6125" i="8" s="1"/>
  <c r="E6125" i="7"/>
  <c r="E6125" i="8" s="1"/>
  <c r="F6124" i="7"/>
  <c r="F6124" i="8" s="1"/>
  <c r="E6124" i="7"/>
  <c r="E6124" i="8" s="1"/>
  <c r="F6123" i="7"/>
  <c r="E6123" i="7"/>
  <c r="E6123" i="8" s="1"/>
  <c r="F6122" i="7"/>
  <c r="E6122" i="7"/>
  <c r="E6122" i="8" s="1"/>
  <c r="F6121" i="7"/>
  <c r="E6121" i="7"/>
  <c r="E6121" i="8" s="1"/>
  <c r="F6120" i="7"/>
  <c r="F6120" i="8" s="1"/>
  <c r="E6120" i="7"/>
  <c r="E6120" i="8" s="1"/>
  <c r="F6119" i="7"/>
  <c r="E6119" i="7"/>
  <c r="E6119" i="8" s="1"/>
  <c r="F6118" i="7"/>
  <c r="F6118" i="8" s="1"/>
  <c r="E6118" i="7"/>
  <c r="E6118" i="8" s="1"/>
  <c r="F6117" i="7"/>
  <c r="F6117" i="8" s="1"/>
  <c r="E6117" i="7"/>
  <c r="E6117" i="8" s="1"/>
  <c r="F6116" i="7"/>
  <c r="E6116" i="7"/>
  <c r="E6116" i="8" s="1"/>
  <c r="F6115" i="7"/>
  <c r="E6115" i="7"/>
  <c r="E6115" i="8" s="1"/>
  <c r="F6114" i="7"/>
  <c r="F6114" i="8" s="1"/>
  <c r="E6114" i="7"/>
  <c r="E6114" i="8" s="1"/>
  <c r="F6113" i="7"/>
  <c r="F6113" i="8" s="1"/>
  <c r="E6113" i="7"/>
  <c r="E6113" i="8" s="1"/>
  <c r="F6112" i="7"/>
  <c r="F6112" i="8" s="1"/>
  <c r="E6112" i="7"/>
  <c r="E6112" i="8" s="1"/>
  <c r="F6111" i="7"/>
  <c r="F6111" i="8" s="1"/>
  <c r="E6111" i="7"/>
  <c r="E6111" i="8" s="1"/>
  <c r="F6110" i="7"/>
  <c r="E6110" i="7"/>
  <c r="E6110" i="8" s="1"/>
  <c r="F6109" i="7"/>
  <c r="E6109" i="7"/>
  <c r="E6109" i="8" s="1"/>
  <c r="F6108" i="7"/>
  <c r="F6108" i="8" s="1"/>
  <c r="E6108" i="7"/>
  <c r="E6108" i="8" s="1"/>
  <c r="F6107" i="7"/>
  <c r="E6107" i="7"/>
  <c r="E6107" i="8" s="1"/>
  <c r="F6106" i="7"/>
  <c r="F6106" i="8" s="1"/>
  <c r="E6106" i="7"/>
  <c r="E6106" i="8" s="1"/>
  <c r="F6105" i="7"/>
  <c r="F6105" i="8" s="1"/>
  <c r="E6105" i="7"/>
  <c r="E6105" i="8" s="1"/>
  <c r="F6104" i="7"/>
  <c r="E6104" i="7"/>
  <c r="E6104" i="8" s="1"/>
  <c r="F6103" i="7"/>
  <c r="E6103" i="7"/>
  <c r="E6103" i="8" s="1"/>
  <c r="F6102" i="7"/>
  <c r="F6102" i="8" s="1"/>
  <c r="E6102" i="7"/>
  <c r="E6102" i="8" s="1"/>
  <c r="F6101" i="7"/>
  <c r="F6101" i="8" s="1"/>
  <c r="E6101" i="7"/>
  <c r="E6101" i="8" s="1"/>
  <c r="F6100" i="7"/>
  <c r="F6100" i="8" s="1"/>
  <c r="E6100" i="7"/>
  <c r="E6100" i="8" s="1"/>
  <c r="F6099" i="7"/>
  <c r="F6099" i="8" s="1"/>
  <c r="E6099" i="7"/>
  <c r="E6099" i="8" s="1"/>
  <c r="F6098" i="7"/>
  <c r="E6098" i="7"/>
  <c r="E6098" i="8" s="1"/>
  <c r="F6097" i="7"/>
  <c r="E6097" i="7"/>
  <c r="E6097" i="8" s="1"/>
  <c r="F6096" i="7"/>
  <c r="F6096" i="8" s="1"/>
  <c r="E6096" i="7"/>
  <c r="E6096" i="8" s="1"/>
  <c r="F6095" i="7"/>
  <c r="F6095" i="8" s="1"/>
  <c r="E6095" i="7"/>
  <c r="E6095" i="8" s="1"/>
  <c r="F6094" i="7"/>
  <c r="F6094" i="8" s="1"/>
  <c r="E6094" i="7"/>
  <c r="E6094" i="8" s="1"/>
  <c r="F6093" i="7"/>
  <c r="F6093" i="8" s="1"/>
  <c r="E6093" i="7"/>
  <c r="E6093" i="8" s="1"/>
  <c r="F6092" i="7"/>
  <c r="E6092" i="7"/>
  <c r="E6092" i="8" s="1"/>
  <c r="F6091" i="7"/>
  <c r="E6091" i="7"/>
  <c r="E6091" i="8" s="1"/>
  <c r="F6090" i="7"/>
  <c r="E6090" i="7"/>
  <c r="E6090" i="8" s="1"/>
  <c r="F6089" i="7"/>
  <c r="F6089" i="8" s="1"/>
  <c r="E6089" i="7"/>
  <c r="E6089" i="8" s="1"/>
  <c r="F6088" i="7"/>
  <c r="F6088" i="8" s="1"/>
  <c r="E6088" i="7"/>
  <c r="E6088" i="8" s="1"/>
  <c r="F6087" i="7"/>
  <c r="F6087" i="8" s="1"/>
  <c r="E6087" i="7"/>
  <c r="E6087" i="8" s="1"/>
  <c r="F6086" i="7"/>
  <c r="E6086" i="7"/>
  <c r="E6086" i="8" s="1"/>
  <c r="F6085" i="7"/>
  <c r="E6085" i="7"/>
  <c r="E6085" i="8" s="1"/>
  <c r="F6084" i="7"/>
  <c r="F6084" i="8" s="1"/>
  <c r="E6084" i="7"/>
  <c r="E6084" i="8" s="1"/>
  <c r="F6083" i="7"/>
  <c r="F6083" i="8" s="1"/>
  <c r="E6083" i="7"/>
  <c r="E6083" i="8" s="1"/>
  <c r="F6082" i="7"/>
  <c r="F6082" i="8" s="1"/>
  <c r="E6082" i="7"/>
  <c r="E6082" i="8" s="1"/>
  <c r="F6081" i="7"/>
  <c r="F6081" i="8" s="1"/>
  <c r="E6081" i="7"/>
  <c r="E6081" i="8" s="1"/>
  <c r="F6080" i="7"/>
  <c r="E6080" i="7"/>
  <c r="E6080" i="8" s="1"/>
  <c r="F6079" i="7"/>
  <c r="E6079" i="7"/>
  <c r="E6079" i="8" s="1"/>
  <c r="F6078" i="7"/>
  <c r="E6078" i="7"/>
  <c r="E6078" i="8" s="1"/>
  <c r="F6077" i="7"/>
  <c r="F6077" i="8" s="1"/>
  <c r="E6077" i="7"/>
  <c r="E6077" i="8" s="1"/>
  <c r="F6076" i="7"/>
  <c r="F6076" i="8" s="1"/>
  <c r="E6076" i="7"/>
  <c r="E6076" i="8" s="1"/>
  <c r="F6075" i="7"/>
  <c r="F6075" i="8" s="1"/>
  <c r="E6075" i="7"/>
  <c r="E6075" i="8" s="1"/>
  <c r="F6074" i="7"/>
  <c r="E6074" i="7"/>
  <c r="E6074" i="8" s="1"/>
  <c r="F6073" i="7"/>
  <c r="E6073" i="7"/>
  <c r="E6073" i="8" s="1"/>
  <c r="F6072" i="7"/>
  <c r="F6072" i="8" s="1"/>
  <c r="E6072" i="7"/>
  <c r="E6072" i="8" s="1"/>
  <c r="F6071" i="7"/>
  <c r="F6071" i="8" s="1"/>
  <c r="E6071" i="7"/>
  <c r="E6071" i="8" s="1"/>
  <c r="F6070" i="7"/>
  <c r="F6070" i="8" s="1"/>
  <c r="E6070" i="7"/>
  <c r="E6070" i="8" s="1"/>
  <c r="F6069" i="7"/>
  <c r="F6069" i="8" s="1"/>
  <c r="E6069" i="7"/>
  <c r="E6069" i="8" s="1"/>
  <c r="F6068" i="7"/>
  <c r="E6068" i="7"/>
  <c r="E6068" i="8" s="1"/>
  <c r="F6067" i="7"/>
  <c r="E6067" i="7"/>
  <c r="E6067" i="8" s="1"/>
  <c r="F6066" i="7"/>
  <c r="E6066" i="7"/>
  <c r="E6066" i="8" s="1"/>
  <c r="F6065" i="7"/>
  <c r="F6065" i="8" s="1"/>
  <c r="E6065" i="7"/>
  <c r="E6065" i="8" s="1"/>
  <c r="F6064" i="7"/>
  <c r="F6064" i="8" s="1"/>
  <c r="E6064" i="7"/>
  <c r="E6064" i="8" s="1"/>
  <c r="F6063" i="7"/>
  <c r="F6063" i="8" s="1"/>
  <c r="E6063" i="7"/>
  <c r="E6063" i="8" s="1"/>
  <c r="F6062" i="7"/>
  <c r="E6062" i="7"/>
  <c r="E6062" i="8" s="1"/>
  <c r="F6061" i="7"/>
  <c r="E6061" i="7"/>
  <c r="E6061" i="8" s="1"/>
  <c r="F6060" i="7"/>
  <c r="F6060" i="8" s="1"/>
  <c r="E6060" i="7"/>
  <c r="E6060" i="8" s="1"/>
  <c r="F6059" i="7"/>
  <c r="F6059" i="8" s="1"/>
  <c r="E6059" i="7"/>
  <c r="E6059" i="8" s="1"/>
  <c r="F6058" i="7"/>
  <c r="F6058" i="8" s="1"/>
  <c r="E6058" i="7"/>
  <c r="E6058" i="8" s="1"/>
  <c r="F6057" i="7"/>
  <c r="F6057" i="8" s="1"/>
  <c r="E6057" i="7"/>
  <c r="E6057" i="8" s="1"/>
  <c r="F6056" i="7"/>
  <c r="E6056" i="7"/>
  <c r="E6056" i="8" s="1"/>
  <c r="F6055" i="7"/>
  <c r="E6055" i="7"/>
  <c r="E6055" i="8" s="1"/>
  <c r="F6054" i="7"/>
  <c r="E6054" i="7"/>
  <c r="E6054" i="8" s="1"/>
  <c r="F6053" i="7"/>
  <c r="F6053" i="8" s="1"/>
  <c r="E6053" i="7"/>
  <c r="E6053" i="8" s="1"/>
  <c r="F6052" i="7"/>
  <c r="F6052" i="8" s="1"/>
  <c r="E6052" i="7"/>
  <c r="E6052" i="8" s="1"/>
  <c r="F6051" i="7"/>
  <c r="F6051" i="8" s="1"/>
  <c r="E6051" i="7"/>
  <c r="E6051" i="8" s="1"/>
  <c r="F6050" i="7"/>
  <c r="E6050" i="7"/>
  <c r="E6050" i="8" s="1"/>
  <c r="F6049" i="7"/>
  <c r="E6049" i="7"/>
  <c r="E6049" i="8" s="1"/>
  <c r="F6048" i="7"/>
  <c r="E6048" i="7"/>
  <c r="E6048" i="8" s="1"/>
  <c r="F6047" i="7"/>
  <c r="F6047" i="8" s="1"/>
  <c r="E6047" i="7"/>
  <c r="E6047" i="8" s="1"/>
  <c r="F6046" i="7"/>
  <c r="F6046" i="8" s="1"/>
  <c r="E6046" i="7"/>
  <c r="E6046" i="8" s="1"/>
  <c r="F6045" i="7"/>
  <c r="F6045" i="8" s="1"/>
  <c r="E6045" i="7"/>
  <c r="E6045" i="8" s="1"/>
  <c r="F6044" i="7"/>
  <c r="E6044" i="7"/>
  <c r="E6044" i="8" s="1"/>
  <c r="F6043" i="7"/>
  <c r="E6043" i="7"/>
  <c r="E6043" i="8" s="1"/>
  <c r="F6042" i="7"/>
  <c r="F6042" i="8" s="1"/>
  <c r="E6042" i="7"/>
  <c r="E6042" i="8" s="1"/>
  <c r="F6041" i="7"/>
  <c r="F6041" i="8" s="1"/>
  <c r="E6041" i="7"/>
  <c r="E6041" i="8" s="1"/>
  <c r="F6040" i="7"/>
  <c r="F6040" i="8" s="1"/>
  <c r="E6040" i="7"/>
  <c r="E6040" i="8" s="1"/>
  <c r="F6039" i="7"/>
  <c r="F6039" i="8" s="1"/>
  <c r="E6039" i="7"/>
  <c r="E6039" i="8" s="1"/>
  <c r="F6038" i="7"/>
  <c r="E6038" i="7"/>
  <c r="E6038" i="8" s="1"/>
  <c r="F6037" i="7"/>
  <c r="E6037" i="7"/>
  <c r="E6037" i="8" s="1"/>
  <c r="F6036" i="7"/>
  <c r="E6036" i="7"/>
  <c r="E6036" i="8" s="1"/>
  <c r="F6035" i="7"/>
  <c r="F6035" i="8" s="1"/>
  <c r="E6035" i="7"/>
  <c r="E6035" i="8" s="1"/>
  <c r="F6034" i="7"/>
  <c r="F6034" i="8" s="1"/>
  <c r="E6034" i="7"/>
  <c r="E6034" i="8" s="1"/>
  <c r="F6033" i="7"/>
  <c r="F6033" i="8" s="1"/>
  <c r="E6033" i="7"/>
  <c r="E6033" i="8" s="1"/>
  <c r="F6032" i="7"/>
  <c r="E6032" i="7"/>
  <c r="E6032" i="8" s="1"/>
  <c r="F6031" i="7"/>
  <c r="E6031" i="7"/>
  <c r="E6031" i="8" s="1"/>
  <c r="F6030" i="7"/>
  <c r="F6030" i="8" s="1"/>
  <c r="E6030" i="7"/>
  <c r="E6030" i="8" s="1"/>
  <c r="F6029" i="7"/>
  <c r="F6029" i="8" s="1"/>
  <c r="E6029" i="7"/>
  <c r="E6029" i="8" s="1"/>
  <c r="F6028" i="7"/>
  <c r="F6028" i="8" s="1"/>
  <c r="E6028" i="7"/>
  <c r="E6028" i="8" s="1"/>
  <c r="F6027" i="7"/>
  <c r="E6027" i="7"/>
  <c r="E6027" i="8" s="1"/>
  <c r="F6026" i="7"/>
  <c r="E6026" i="7"/>
  <c r="E6026" i="8" s="1"/>
  <c r="F6025" i="7"/>
  <c r="E6025" i="7"/>
  <c r="E6025" i="8" s="1"/>
  <c r="F6024" i="7"/>
  <c r="F6024" i="8" s="1"/>
  <c r="E6024" i="7"/>
  <c r="E6024" i="8" s="1"/>
  <c r="F6023" i="7"/>
  <c r="F6023" i="8" s="1"/>
  <c r="E6023" i="7"/>
  <c r="E6023" i="8" s="1"/>
  <c r="F6022" i="7"/>
  <c r="F6022" i="8" s="1"/>
  <c r="E6022" i="7"/>
  <c r="E6022" i="8" s="1"/>
  <c r="F6021" i="7"/>
  <c r="F6021" i="8" s="1"/>
  <c r="E6021" i="7"/>
  <c r="E6021" i="8" s="1"/>
  <c r="F6020" i="7"/>
  <c r="E6020" i="7"/>
  <c r="E6020" i="8" s="1"/>
  <c r="F6019" i="7"/>
  <c r="E6019" i="7"/>
  <c r="E6019" i="8" s="1"/>
  <c r="F6018" i="7"/>
  <c r="F6018" i="8" s="1"/>
  <c r="E6018" i="7"/>
  <c r="E6018" i="8" s="1"/>
  <c r="F6017" i="7"/>
  <c r="F6017" i="8" s="1"/>
  <c r="E6017" i="7"/>
  <c r="E6017" i="8" s="1"/>
  <c r="F6016" i="7"/>
  <c r="F6016" i="8" s="1"/>
  <c r="E6016" i="7"/>
  <c r="E6016" i="8" s="1"/>
  <c r="F6015" i="7"/>
  <c r="F6015" i="8" s="1"/>
  <c r="E6015" i="7"/>
  <c r="E6015" i="8" s="1"/>
  <c r="F6014" i="7"/>
  <c r="E6014" i="7"/>
  <c r="E6014" i="8" s="1"/>
  <c r="F6013" i="7"/>
  <c r="E6013" i="7"/>
  <c r="E6013" i="8" s="1"/>
  <c r="F6012" i="7"/>
  <c r="F6012" i="8" s="1"/>
  <c r="E6012" i="7"/>
  <c r="E6012" i="8" s="1"/>
  <c r="F6011" i="7"/>
  <c r="F6011" i="8" s="1"/>
  <c r="E6011" i="7"/>
  <c r="E6011" i="8" s="1"/>
  <c r="F6010" i="7"/>
  <c r="F6010" i="8" s="1"/>
  <c r="E6010" i="7"/>
  <c r="E6010" i="8" s="1"/>
  <c r="F6009" i="7"/>
  <c r="F6009" i="8" s="1"/>
  <c r="E6009" i="7"/>
  <c r="E6009" i="8" s="1"/>
  <c r="F6008" i="7"/>
  <c r="E6008" i="7"/>
  <c r="E6008" i="8" s="1"/>
  <c r="F6007" i="7"/>
  <c r="E6007" i="7"/>
  <c r="E6007" i="8" s="1"/>
  <c r="F6006" i="7"/>
  <c r="F6006" i="8" s="1"/>
  <c r="E6006" i="7"/>
  <c r="E6006" i="8" s="1"/>
  <c r="F6005" i="7"/>
  <c r="F6005" i="8" s="1"/>
  <c r="E6005" i="7"/>
  <c r="E6005" i="8" s="1"/>
  <c r="F6004" i="7"/>
  <c r="F6004" i="8" s="1"/>
  <c r="E6004" i="7"/>
  <c r="E6004" i="8" s="1"/>
  <c r="F6003" i="7"/>
  <c r="E6003" i="7"/>
  <c r="E6003" i="8" s="1"/>
  <c r="F6002" i="7"/>
  <c r="E6002" i="7"/>
  <c r="E6002" i="8" s="1"/>
  <c r="F6001" i="7"/>
  <c r="E6001" i="7"/>
  <c r="E6001" i="8" s="1"/>
  <c r="F6000" i="7"/>
  <c r="F6000" i="8" s="1"/>
  <c r="E6000" i="7"/>
  <c r="E6000" i="8" s="1"/>
  <c r="F5999" i="7"/>
  <c r="F5999" i="8" s="1"/>
  <c r="E5999" i="7"/>
  <c r="E5999" i="8" s="1"/>
  <c r="F5998" i="7"/>
  <c r="E5998" i="7"/>
  <c r="E5998" i="8" s="1"/>
  <c r="F5997" i="7"/>
  <c r="F5997" i="8" s="1"/>
  <c r="E5997" i="7"/>
  <c r="E5997" i="8" s="1"/>
  <c r="F5996" i="7"/>
  <c r="E5996" i="7"/>
  <c r="E5996" i="8" s="1"/>
  <c r="F5995" i="7"/>
  <c r="E5995" i="7"/>
  <c r="E5995" i="8" s="1"/>
  <c r="F5994" i="7"/>
  <c r="F5994" i="8" s="1"/>
  <c r="E5994" i="7"/>
  <c r="E5994" i="8" s="1"/>
  <c r="F5993" i="7"/>
  <c r="F5993" i="8" s="1"/>
  <c r="E5993" i="7"/>
  <c r="E5993" i="8" s="1"/>
  <c r="F5992" i="7"/>
  <c r="E5992" i="7"/>
  <c r="E5992" i="8" s="1"/>
  <c r="F5991" i="7"/>
  <c r="F5991" i="8" s="1"/>
  <c r="E5991" i="7"/>
  <c r="E5991" i="8" s="1"/>
  <c r="F5990" i="7"/>
  <c r="E5990" i="7"/>
  <c r="E5990" i="8" s="1"/>
  <c r="F5989" i="7"/>
  <c r="E5989" i="7"/>
  <c r="E5989" i="8" s="1"/>
  <c r="F5988" i="7"/>
  <c r="F5988" i="8" s="1"/>
  <c r="E5988" i="7"/>
  <c r="E5988" i="8" s="1"/>
  <c r="F5987" i="7"/>
  <c r="E5987" i="7"/>
  <c r="E5987" i="8" s="1"/>
  <c r="F5986" i="7"/>
  <c r="E5986" i="7"/>
  <c r="E5986" i="8" s="1"/>
  <c r="F5985" i="7"/>
  <c r="F5985" i="8" s="1"/>
  <c r="E5985" i="7"/>
  <c r="E5985" i="8" s="1"/>
  <c r="F5984" i="7"/>
  <c r="E5984" i="7"/>
  <c r="E5984" i="8" s="1"/>
  <c r="F5983" i="7"/>
  <c r="E5983" i="7"/>
  <c r="E5983" i="8" s="1"/>
  <c r="F5982" i="7"/>
  <c r="F5982" i="8" s="1"/>
  <c r="E5982" i="7"/>
  <c r="E5982" i="8" s="1"/>
  <c r="F5981" i="7"/>
  <c r="F5981" i="8" s="1"/>
  <c r="E5981" i="7"/>
  <c r="E5981" i="8" s="1"/>
  <c r="F5980" i="7"/>
  <c r="E5980" i="7"/>
  <c r="E5980" i="8" s="1"/>
  <c r="F5979" i="7"/>
  <c r="F5979" i="8" s="1"/>
  <c r="E5979" i="7"/>
  <c r="E5979" i="8" s="1"/>
  <c r="F5978" i="7"/>
  <c r="E5978" i="7"/>
  <c r="E5978" i="8" s="1"/>
  <c r="F5977" i="7"/>
  <c r="E5977" i="7"/>
  <c r="E5977" i="8" s="1"/>
  <c r="F5976" i="7"/>
  <c r="F5976" i="8" s="1"/>
  <c r="E5976" i="7"/>
  <c r="E5976" i="8" s="1"/>
  <c r="F5975" i="7"/>
  <c r="F5975" i="8" s="1"/>
  <c r="E5975" i="7"/>
  <c r="E5975" i="8" s="1"/>
  <c r="F5974" i="7"/>
  <c r="E5974" i="7"/>
  <c r="E5974" i="8" s="1"/>
  <c r="F5973" i="7"/>
  <c r="F5973" i="8" s="1"/>
  <c r="E5973" i="7"/>
  <c r="E5973" i="8" s="1"/>
  <c r="F5972" i="7"/>
  <c r="E5972" i="7"/>
  <c r="E5972" i="8" s="1"/>
  <c r="F5971" i="7"/>
  <c r="E5971" i="7"/>
  <c r="E5971" i="8" s="1"/>
  <c r="F5970" i="7"/>
  <c r="E5970" i="7"/>
  <c r="E5970" i="8" s="1"/>
  <c r="F5969" i="7"/>
  <c r="F5969" i="8" s="1"/>
  <c r="E5969" i="7"/>
  <c r="E5969" i="8" s="1"/>
  <c r="F5968" i="7"/>
  <c r="E5968" i="7"/>
  <c r="E5968" i="8" s="1"/>
  <c r="F5967" i="7"/>
  <c r="F5967" i="8" s="1"/>
  <c r="E5967" i="7"/>
  <c r="E5967" i="8" s="1"/>
  <c r="F5966" i="7"/>
  <c r="E5966" i="7"/>
  <c r="E5966" i="8" s="1"/>
  <c r="F5965" i="7"/>
  <c r="E5965" i="7"/>
  <c r="E5965" i="8" s="1"/>
  <c r="F5964" i="7"/>
  <c r="F5964" i="8" s="1"/>
  <c r="E5964" i="7"/>
  <c r="E5964" i="8" s="1"/>
  <c r="F5963" i="7"/>
  <c r="F5963" i="8" s="1"/>
  <c r="E5963" i="7"/>
  <c r="E5963" i="8" s="1"/>
  <c r="F5962" i="7"/>
  <c r="E5962" i="7"/>
  <c r="E5962" i="8" s="1"/>
  <c r="F5961" i="7"/>
  <c r="F5961" i="8" s="1"/>
  <c r="E5961" i="7"/>
  <c r="E5961" i="8" s="1"/>
  <c r="F5960" i="7"/>
  <c r="E5960" i="7"/>
  <c r="E5960" i="8" s="1"/>
  <c r="F5959" i="7"/>
  <c r="E5959" i="7"/>
  <c r="E5959" i="8" s="1"/>
  <c r="F5958" i="7"/>
  <c r="E5958" i="7"/>
  <c r="E5958" i="8" s="1"/>
  <c r="F5957" i="7"/>
  <c r="F5957" i="8" s="1"/>
  <c r="E5957" i="7"/>
  <c r="E5957" i="8" s="1"/>
  <c r="F5956" i="7"/>
  <c r="E5956" i="7"/>
  <c r="E5956" i="8" s="1"/>
  <c r="F5955" i="7"/>
  <c r="F5955" i="8" s="1"/>
  <c r="E5955" i="7"/>
  <c r="E5955" i="8" s="1"/>
  <c r="F5954" i="7"/>
  <c r="E5954" i="7"/>
  <c r="E5954" i="8" s="1"/>
  <c r="F5953" i="7"/>
  <c r="E5953" i="7"/>
  <c r="E5953" i="8" s="1"/>
  <c r="F5952" i="7"/>
  <c r="F5952" i="8" s="1"/>
  <c r="E5952" i="7"/>
  <c r="E5952" i="8" s="1"/>
  <c r="F5951" i="7"/>
  <c r="F5951" i="8" s="1"/>
  <c r="E5951" i="7"/>
  <c r="E5951" i="8" s="1"/>
  <c r="F5950" i="7"/>
  <c r="E5950" i="7"/>
  <c r="E5950" i="8" s="1"/>
  <c r="F5949" i="7"/>
  <c r="F5949" i="8" s="1"/>
  <c r="E5949" i="7"/>
  <c r="E5949" i="8" s="1"/>
  <c r="F5948" i="7"/>
  <c r="E5948" i="7"/>
  <c r="E5948" i="8" s="1"/>
  <c r="F5947" i="7"/>
  <c r="E5947" i="7"/>
  <c r="E5947" i="8" s="1"/>
  <c r="F5946" i="7"/>
  <c r="F5946" i="8" s="1"/>
  <c r="E5946" i="7"/>
  <c r="E5946" i="8" s="1"/>
  <c r="F5945" i="7"/>
  <c r="F5945" i="8" s="1"/>
  <c r="E5945" i="7"/>
  <c r="E5945" i="8" s="1"/>
  <c r="F5944" i="7"/>
  <c r="E5944" i="7"/>
  <c r="E5944" i="8" s="1"/>
  <c r="F5943" i="7"/>
  <c r="F5943" i="8" s="1"/>
  <c r="E5943" i="7"/>
  <c r="E5943" i="8" s="1"/>
  <c r="F5942" i="7"/>
  <c r="E5942" i="7"/>
  <c r="E5942" i="8" s="1"/>
  <c r="F5941" i="7"/>
  <c r="E5941" i="7"/>
  <c r="E5941" i="8" s="1"/>
  <c r="F5940" i="7"/>
  <c r="E5940" i="7"/>
  <c r="E5940" i="8" s="1"/>
  <c r="F5939" i="7"/>
  <c r="E5939" i="7"/>
  <c r="E5939" i="8" s="1"/>
  <c r="F5938" i="7"/>
  <c r="E5938" i="7"/>
  <c r="E5938" i="8" s="1"/>
  <c r="F5937" i="7"/>
  <c r="F5937" i="8" s="1"/>
  <c r="E5937" i="7"/>
  <c r="E5937" i="8" s="1"/>
  <c r="F5936" i="7"/>
  <c r="E5936" i="7"/>
  <c r="E5936" i="8" s="1"/>
  <c r="F5935" i="7"/>
  <c r="E5935" i="7"/>
  <c r="E5935" i="8" s="1"/>
  <c r="F5934" i="7"/>
  <c r="E5934" i="7"/>
  <c r="E5934" i="8" s="1"/>
  <c r="F5933" i="7"/>
  <c r="E5933" i="7"/>
  <c r="E5933" i="8" s="1"/>
  <c r="F5932" i="7"/>
  <c r="E5932" i="7"/>
  <c r="E5932" i="8" s="1"/>
  <c r="F5931" i="7"/>
  <c r="F5931" i="8" s="1"/>
  <c r="E5931" i="7"/>
  <c r="E5931" i="8" s="1"/>
  <c r="F5930" i="7"/>
  <c r="E5930" i="7"/>
  <c r="E5930" i="8" s="1"/>
  <c r="F5929" i="7"/>
  <c r="E5929" i="7"/>
  <c r="E5929" i="8" s="1"/>
  <c r="F5928" i="7"/>
  <c r="F5928" i="8" s="1"/>
  <c r="E5928" i="7"/>
  <c r="E5928" i="8" s="1"/>
  <c r="F5927" i="7"/>
  <c r="E5927" i="7"/>
  <c r="E5927" i="8" s="1"/>
  <c r="F5926" i="7"/>
  <c r="E5926" i="7"/>
  <c r="E5926" i="8" s="1"/>
  <c r="F5925" i="7"/>
  <c r="F5925" i="8" s="1"/>
  <c r="E5925" i="7"/>
  <c r="E5925" i="8" s="1"/>
  <c r="F5924" i="7"/>
  <c r="E5924" i="7"/>
  <c r="E5924" i="8" s="1"/>
  <c r="F5923" i="7"/>
  <c r="E5923" i="7"/>
  <c r="E5923" i="8" s="1"/>
  <c r="F5922" i="7"/>
  <c r="F5922" i="8" s="1"/>
  <c r="E5922" i="7"/>
  <c r="E5922" i="8" s="1"/>
  <c r="F5921" i="7"/>
  <c r="E5921" i="7"/>
  <c r="E5921" i="8" s="1"/>
  <c r="F5920" i="7"/>
  <c r="E5920" i="7"/>
  <c r="E5920" i="8" s="1"/>
  <c r="F5919" i="7"/>
  <c r="E5919" i="7"/>
  <c r="E5919" i="8" s="1"/>
  <c r="F5918" i="7"/>
  <c r="E5918" i="7"/>
  <c r="E5918" i="8" s="1"/>
  <c r="F5917" i="7"/>
  <c r="E5917" i="7"/>
  <c r="E5917" i="8" s="1"/>
  <c r="F5916" i="7"/>
  <c r="F5916" i="8" s="1"/>
  <c r="E5916" i="7"/>
  <c r="E5916" i="8" s="1"/>
  <c r="F5915" i="7"/>
  <c r="E5915" i="7"/>
  <c r="E5915" i="8" s="1"/>
  <c r="F5914" i="7"/>
  <c r="E5914" i="7"/>
  <c r="E5914" i="8" s="1"/>
  <c r="F5913" i="7"/>
  <c r="F5913" i="8" s="1"/>
  <c r="E5913" i="7"/>
  <c r="E5913" i="8" s="1"/>
  <c r="F5912" i="7"/>
  <c r="E5912" i="7"/>
  <c r="E5912" i="8" s="1"/>
  <c r="F5911" i="7"/>
  <c r="E5911" i="7"/>
  <c r="E5911" i="8" s="1"/>
  <c r="F5910" i="7"/>
  <c r="F5910" i="8" s="1"/>
  <c r="E5910" i="7"/>
  <c r="E5910" i="8" s="1"/>
  <c r="F5909" i="7"/>
  <c r="E5909" i="7"/>
  <c r="E5909" i="8" s="1"/>
  <c r="F5908" i="7"/>
  <c r="E5908" i="7"/>
  <c r="E5908" i="8" s="1"/>
  <c r="F5907" i="7"/>
  <c r="F5907" i="8" s="1"/>
  <c r="E5907" i="7"/>
  <c r="E5907" i="8" s="1"/>
  <c r="F5906" i="7"/>
  <c r="E5906" i="7"/>
  <c r="E5906" i="8" s="1"/>
  <c r="F5905" i="7"/>
  <c r="E5905" i="7"/>
  <c r="E5905" i="8" s="1"/>
  <c r="F5904" i="7"/>
  <c r="E5904" i="7"/>
  <c r="E5904" i="8" s="1"/>
  <c r="F5903" i="7"/>
  <c r="E5903" i="7"/>
  <c r="E5903" i="8" s="1"/>
  <c r="F5902" i="7"/>
  <c r="E5902" i="7"/>
  <c r="E5902" i="8" s="1"/>
  <c r="F5901" i="7"/>
  <c r="F5901" i="8" s="1"/>
  <c r="E5901" i="7"/>
  <c r="E5901" i="8" s="1"/>
  <c r="F5900" i="7"/>
  <c r="E5900" i="7"/>
  <c r="E5900" i="8" s="1"/>
  <c r="F5899" i="7"/>
  <c r="E5899" i="7"/>
  <c r="E5899" i="8" s="1"/>
  <c r="F5898" i="7"/>
  <c r="F5898" i="8" s="1"/>
  <c r="E5898" i="7"/>
  <c r="E5898" i="8" s="1"/>
  <c r="F5897" i="7"/>
  <c r="E5897" i="7"/>
  <c r="E5897" i="8" s="1"/>
  <c r="F5896" i="7"/>
  <c r="E5896" i="7"/>
  <c r="E5896" i="8" s="1"/>
  <c r="F5895" i="7"/>
  <c r="E5895" i="7"/>
  <c r="E5895" i="8" s="1"/>
  <c r="F5894" i="7"/>
  <c r="E5894" i="7"/>
  <c r="E5894" i="8" s="1"/>
  <c r="F5893" i="7"/>
  <c r="E5893" i="7"/>
  <c r="E5893" i="8" s="1"/>
  <c r="F5892" i="7"/>
  <c r="E5892" i="7"/>
  <c r="E5892" i="8" s="1"/>
  <c r="F5891" i="7"/>
  <c r="E5891" i="7"/>
  <c r="E5891" i="8" s="1"/>
  <c r="F5890" i="7"/>
  <c r="E5890" i="7"/>
  <c r="E5890" i="8" s="1"/>
  <c r="F5889" i="7"/>
  <c r="F5889" i="8" s="1"/>
  <c r="E5889" i="7"/>
  <c r="E5889" i="8" s="1"/>
  <c r="F5888" i="7"/>
  <c r="E5888" i="7"/>
  <c r="E5888" i="8" s="1"/>
  <c r="F5887" i="7"/>
  <c r="E5887" i="7"/>
  <c r="E5887" i="8" s="1"/>
  <c r="F5886" i="7"/>
  <c r="E5886" i="7"/>
  <c r="E5886" i="8" s="1"/>
  <c r="F5885" i="7"/>
  <c r="E5885" i="7"/>
  <c r="E5885" i="8" s="1"/>
  <c r="F5884" i="7"/>
  <c r="E5884" i="7"/>
  <c r="E5884" i="8" s="1"/>
  <c r="F5883" i="7"/>
  <c r="F5883" i="8" s="1"/>
  <c r="E5883" i="7"/>
  <c r="E5883" i="8" s="1"/>
  <c r="F5882" i="7"/>
  <c r="E5882" i="7"/>
  <c r="E5882" i="8" s="1"/>
  <c r="F5881" i="7"/>
  <c r="E5881" i="7"/>
  <c r="E5881" i="8" s="1"/>
  <c r="F5880" i="7"/>
  <c r="F5880" i="8" s="1"/>
  <c r="E5880" i="7"/>
  <c r="E5880" i="8" s="1"/>
  <c r="F5879" i="7"/>
  <c r="E5879" i="7"/>
  <c r="E5879" i="8" s="1"/>
  <c r="F5878" i="7"/>
  <c r="E5878" i="7"/>
  <c r="E5878" i="8" s="1"/>
  <c r="F5877" i="7"/>
  <c r="F5877" i="8" s="1"/>
  <c r="E5877" i="7"/>
  <c r="E5877" i="8" s="1"/>
  <c r="F5876" i="7"/>
  <c r="E5876" i="7"/>
  <c r="E5876" i="8" s="1"/>
  <c r="F5875" i="7"/>
  <c r="E5875" i="7"/>
  <c r="E5875" i="8" s="1"/>
  <c r="F5874" i="7"/>
  <c r="E5874" i="7"/>
  <c r="E5874" i="8" s="1"/>
  <c r="F5873" i="7"/>
  <c r="E5873" i="7"/>
  <c r="E5873" i="8" s="1"/>
  <c r="F5872" i="7"/>
  <c r="E5872" i="7"/>
  <c r="E5872" i="8" s="1"/>
  <c r="F5871" i="7"/>
  <c r="F5871" i="8" s="1"/>
  <c r="E5871" i="7"/>
  <c r="E5871" i="8" s="1"/>
  <c r="F5870" i="7"/>
  <c r="E5870" i="7"/>
  <c r="E5870" i="8" s="1"/>
  <c r="F5869" i="7"/>
  <c r="E5869" i="7"/>
  <c r="E5869" i="8" s="1"/>
  <c r="F5868" i="7"/>
  <c r="F5868" i="8" s="1"/>
  <c r="E5868" i="7"/>
  <c r="E5868" i="8" s="1"/>
  <c r="F5867" i="7"/>
  <c r="E5867" i="7"/>
  <c r="E5867" i="8" s="1"/>
  <c r="F5866" i="7"/>
  <c r="E5866" i="7"/>
  <c r="E5866" i="8" s="1"/>
  <c r="F5865" i="7"/>
  <c r="F5865" i="8" s="1"/>
  <c r="E5865" i="7"/>
  <c r="E5865" i="8" s="1"/>
  <c r="F5864" i="7"/>
  <c r="E5864" i="7"/>
  <c r="E5864" i="8" s="1"/>
  <c r="F5863" i="7"/>
  <c r="E5863" i="7"/>
  <c r="E5863" i="8" s="1"/>
  <c r="F5862" i="7"/>
  <c r="E5862" i="7"/>
  <c r="E5862" i="8" s="1"/>
  <c r="F5861" i="7"/>
  <c r="E5861" i="7"/>
  <c r="E5861" i="8" s="1"/>
  <c r="F5860" i="7"/>
  <c r="E5860" i="7"/>
  <c r="E5860" i="8" s="1"/>
  <c r="F5859" i="7"/>
  <c r="E5859" i="7"/>
  <c r="E5859" i="8" s="1"/>
  <c r="F5858" i="7"/>
  <c r="E5858" i="7"/>
  <c r="E5858" i="8" s="1"/>
  <c r="F5857" i="7"/>
  <c r="E5857" i="7"/>
  <c r="E5857" i="8" s="1"/>
  <c r="F5856" i="7"/>
  <c r="F5856" i="8" s="1"/>
  <c r="E5856" i="7"/>
  <c r="E5856" i="8" s="1"/>
  <c r="F5855" i="7"/>
  <c r="E5855" i="7"/>
  <c r="E5855" i="8" s="1"/>
  <c r="F5854" i="7"/>
  <c r="E5854" i="7"/>
  <c r="E5854" i="8" s="1"/>
  <c r="F5853" i="7"/>
  <c r="F5853" i="8" s="1"/>
  <c r="E5853" i="7"/>
  <c r="E5853" i="8" s="1"/>
  <c r="F5852" i="7"/>
  <c r="E5852" i="7"/>
  <c r="E5852" i="8" s="1"/>
  <c r="F5851" i="7"/>
  <c r="E5851" i="7"/>
  <c r="E5851" i="8" s="1"/>
  <c r="F5850" i="7"/>
  <c r="E5850" i="7"/>
  <c r="E5850" i="8" s="1"/>
  <c r="F5849" i="7"/>
  <c r="E5849" i="7"/>
  <c r="E5849" i="8" s="1"/>
  <c r="F5848" i="7"/>
  <c r="E5848" i="7"/>
  <c r="E5848" i="8" s="1"/>
  <c r="F5847" i="7"/>
  <c r="E5847" i="7"/>
  <c r="E5847" i="8" s="1"/>
  <c r="F5846" i="7"/>
  <c r="E5846" i="7"/>
  <c r="E5846" i="8" s="1"/>
  <c r="F5845" i="7"/>
  <c r="E5845" i="7"/>
  <c r="E5845" i="8" s="1"/>
  <c r="F5844" i="7"/>
  <c r="F5844" i="8" s="1"/>
  <c r="E5844" i="7"/>
  <c r="E5844" i="8" s="1"/>
  <c r="F5843" i="7"/>
  <c r="E5843" i="7"/>
  <c r="E5843" i="8" s="1"/>
  <c r="F5842" i="7"/>
  <c r="E5842" i="7"/>
  <c r="E5842" i="8" s="1"/>
  <c r="F5841" i="7"/>
  <c r="F5841" i="8" s="1"/>
  <c r="E5841" i="7"/>
  <c r="E5841" i="8" s="1"/>
  <c r="F5840" i="7"/>
  <c r="E5840" i="7"/>
  <c r="E5840" i="8" s="1"/>
  <c r="F5839" i="7"/>
  <c r="E5839" i="7"/>
  <c r="E5839" i="8" s="1"/>
  <c r="F5838" i="7"/>
  <c r="E5838" i="7"/>
  <c r="E5838" i="8" s="1"/>
  <c r="F5837" i="7"/>
  <c r="E5837" i="7"/>
  <c r="E5837" i="8" s="1"/>
  <c r="F5836" i="7"/>
  <c r="E5836" i="7"/>
  <c r="E5836" i="8" s="1"/>
  <c r="F5835" i="7"/>
  <c r="F5835" i="8" s="1"/>
  <c r="E5835" i="7"/>
  <c r="E5835" i="8" s="1"/>
  <c r="F5834" i="7"/>
  <c r="E5834" i="7"/>
  <c r="E5834" i="8" s="1"/>
  <c r="F5833" i="7"/>
  <c r="E5833" i="7"/>
  <c r="E5833" i="8" s="1"/>
  <c r="F5832" i="7"/>
  <c r="F5832" i="8" s="1"/>
  <c r="E5832" i="7"/>
  <c r="E5832" i="8" s="1"/>
  <c r="F5831" i="7"/>
  <c r="E5831" i="7"/>
  <c r="E5831" i="8" s="1"/>
  <c r="F5830" i="7"/>
  <c r="E5830" i="7"/>
  <c r="E5830" i="8" s="1"/>
  <c r="F5829" i="7"/>
  <c r="F5829" i="8" s="1"/>
  <c r="E5829" i="7"/>
  <c r="E5829" i="8" s="1"/>
  <c r="F5828" i="7"/>
  <c r="E5828" i="7"/>
  <c r="E5828" i="8" s="1"/>
  <c r="F5827" i="7"/>
  <c r="E5827" i="7"/>
  <c r="E5827" i="8" s="1"/>
  <c r="F5826" i="7"/>
  <c r="E5826" i="7"/>
  <c r="E5826" i="8" s="1"/>
  <c r="F5825" i="7"/>
  <c r="E5825" i="7"/>
  <c r="E5825" i="8" s="1"/>
  <c r="F5824" i="7"/>
  <c r="E5824" i="7"/>
  <c r="E5824" i="8" s="1"/>
  <c r="F5823" i="7"/>
  <c r="E5823" i="7"/>
  <c r="E5823" i="8" s="1"/>
  <c r="F5822" i="7"/>
  <c r="E5822" i="7"/>
  <c r="E5822" i="8" s="1"/>
  <c r="F5821" i="7"/>
  <c r="E5821" i="7"/>
  <c r="E5821" i="8" s="1"/>
  <c r="F5820" i="7"/>
  <c r="F5820" i="8" s="1"/>
  <c r="E5820" i="7"/>
  <c r="E5820" i="8" s="1"/>
  <c r="F5819" i="7"/>
  <c r="E5819" i="7"/>
  <c r="E5819" i="8" s="1"/>
  <c r="F5818" i="7"/>
  <c r="E5818" i="7"/>
  <c r="E5818" i="8" s="1"/>
  <c r="F5817" i="7"/>
  <c r="F5817" i="8" s="1"/>
  <c r="E5817" i="7"/>
  <c r="E5817" i="8" s="1"/>
  <c r="F5816" i="7"/>
  <c r="E5816" i="7"/>
  <c r="E5816" i="8" s="1"/>
  <c r="F5815" i="7"/>
  <c r="E5815" i="7"/>
  <c r="E5815" i="8" s="1"/>
  <c r="F5814" i="7"/>
  <c r="E5814" i="7"/>
  <c r="E5814" i="8" s="1"/>
  <c r="F5813" i="7"/>
  <c r="E5813" i="7"/>
  <c r="E5813" i="8" s="1"/>
  <c r="F5812" i="7"/>
  <c r="E5812" i="7"/>
  <c r="E5812" i="8" s="1"/>
  <c r="F5811" i="7"/>
  <c r="F5811" i="8" s="1"/>
  <c r="E5811" i="7"/>
  <c r="E5811" i="8" s="1"/>
  <c r="F5810" i="7"/>
  <c r="E5810" i="7"/>
  <c r="E5810" i="8" s="1"/>
  <c r="F5809" i="7"/>
  <c r="E5809" i="7"/>
  <c r="E5809" i="8" s="1"/>
  <c r="F5808" i="7"/>
  <c r="F5808" i="8" s="1"/>
  <c r="E5808" i="7"/>
  <c r="E5808" i="8" s="1"/>
  <c r="F5807" i="7"/>
  <c r="E5807" i="7"/>
  <c r="E5807" i="8" s="1"/>
  <c r="F5806" i="7"/>
  <c r="E5806" i="7"/>
  <c r="E5806" i="8" s="1"/>
  <c r="F5805" i="7"/>
  <c r="F5805" i="8" s="1"/>
  <c r="E5805" i="7"/>
  <c r="E5805" i="8" s="1"/>
  <c r="F5804" i="7"/>
  <c r="E5804" i="7"/>
  <c r="E5804" i="8" s="1"/>
  <c r="F5803" i="7"/>
  <c r="E5803" i="7"/>
  <c r="E5803" i="8" s="1"/>
  <c r="F5802" i="7"/>
  <c r="E5802" i="7"/>
  <c r="E5802" i="8" s="1"/>
  <c r="F5801" i="7"/>
  <c r="E5801" i="7"/>
  <c r="E5801" i="8" s="1"/>
  <c r="F5800" i="7"/>
  <c r="E5800" i="7"/>
  <c r="E5800" i="8" s="1"/>
  <c r="F5799" i="7"/>
  <c r="F5799" i="8" s="1"/>
  <c r="E5799" i="7"/>
  <c r="E5799" i="8" s="1"/>
  <c r="F5798" i="7"/>
  <c r="E5798" i="7"/>
  <c r="E5798" i="8" s="1"/>
  <c r="F5797" i="7"/>
  <c r="E5797" i="7"/>
  <c r="E5797" i="8" s="1"/>
  <c r="F5796" i="7"/>
  <c r="F5796" i="8" s="1"/>
  <c r="E5796" i="7"/>
  <c r="E5796" i="8" s="1"/>
  <c r="F5795" i="7"/>
  <c r="E5795" i="7"/>
  <c r="E5795" i="8" s="1"/>
  <c r="F5794" i="7"/>
  <c r="E5794" i="7"/>
  <c r="E5794" i="8" s="1"/>
  <c r="F5793" i="7"/>
  <c r="F5793" i="8" s="1"/>
  <c r="E5793" i="7"/>
  <c r="E5793" i="8" s="1"/>
  <c r="F5792" i="7"/>
  <c r="E5792" i="7"/>
  <c r="E5792" i="8" s="1"/>
  <c r="F5791" i="7"/>
  <c r="E5791" i="7"/>
  <c r="E5791" i="8" s="1"/>
  <c r="F5790" i="7"/>
  <c r="F5790" i="8" s="1"/>
  <c r="E5790" i="7"/>
  <c r="E5790" i="8" s="1"/>
  <c r="F5789" i="7"/>
  <c r="E5789" i="7"/>
  <c r="E5789" i="8" s="1"/>
  <c r="F5788" i="7"/>
  <c r="E5788" i="7"/>
  <c r="E5788" i="8" s="1"/>
  <c r="F5787" i="7"/>
  <c r="F5787" i="8" s="1"/>
  <c r="E5787" i="7"/>
  <c r="E5787" i="8" s="1"/>
  <c r="F5786" i="7"/>
  <c r="E5786" i="7"/>
  <c r="E5786" i="8" s="1"/>
  <c r="F5785" i="7"/>
  <c r="E5785" i="7"/>
  <c r="E5785" i="8" s="1"/>
  <c r="F5784" i="7"/>
  <c r="F5784" i="8" s="1"/>
  <c r="E5784" i="7"/>
  <c r="E5784" i="8" s="1"/>
  <c r="F5783" i="7"/>
  <c r="E5783" i="7"/>
  <c r="E5783" i="8" s="1"/>
  <c r="F5782" i="7"/>
  <c r="E5782" i="7"/>
  <c r="E5782" i="8" s="1"/>
  <c r="F5781" i="7"/>
  <c r="F5781" i="8" s="1"/>
  <c r="E5781" i="7"/>
  <c r="E5781" i="8" s="1"/>
  <c r="F5780" i="7"/>
  <c r="E5780" i="7"/>
  <c r="E5780" i="8" s="1"/>
  <c r="F5779" i="7"/>
  <c r="E5779" i="7"/>
  <c r="E5779" i="8" s="1"/>
  <c r="F5778" i="7"/>
  <c r="F5778" i="8" s="1"/>
  <c r="E5778" i="7"/>
  <c r="E5778" i="8" s="1"/>
  <c r="F5777" i="7"/>
  <c r="E5777" i="7"/>
  <c r="E5777" i="8" s="1"/>
  <c r="F5776" i="7"/>
  <c r="E5776" i="7"/>
  <c r="E5776" i="8" s="1"/>
  <c r="F5775" i="7"/>
  <c r="F5775" i="8" s="1"/>
  <c r="E5775" i="7"/>
  <c r="E5775" i="8" s="1"/>
  <c r="F5774" i="7"/>
  <c r="E5774" i="7"/>
  <c r="E5774" i="8" s="1"/>
  <c r="F5773" i="7"/>
  <c r="E5773" i="7"/>
  <c r="E5773" i="8" s="1"/>
  <c r="F5772" i="7"/>
  <c r="F5772" i="8" s="1"/>
  <c r="E5772" i="7"/>
  <c r="E5772" i="8" s="1"/>
  <c r="F5771" i="7"/>
  <c r="E5771" i="7"/>
  <c r="E5771" i="8" s="1"/>
  <c r="F5770" i="7"/>
  <c r="E5770" i="7"/>
  <c r="E5770" i="8" s="1"/>
  <c r="F5769" i="7"/>
  <c r="F5769" i="8" s="1"/>
  <c r="E5769" i="7"/>
  <c r="E5769" i="8" s="1"/>
  <c r="F5768" i="7"/>
  <c r="E5768" i="7"/>
  <c r="E5768" i="8" s="1"/>
  <c r="F5767" i="7"/>
  <c r="E5767" i="7"/>
  <c r="E5767" i="8" s="1"/>
  <c r="F5766" i="7"/>
  <c r="F5766" i="8" s="1"/>
  <c r="E5766" i="7"/>
  <c r="E5766" i="8" s="1"/>
  <c r="F5765" i="7"/>
  <c r="E5765" i="7"/>
  <c r="E5765" i="8" s="1"/>
  <c r="F5764" i="7"/>
  <c r="E5764" i="7"/>
  <c r="E5764" i="8" s="1"/>
  <c r="F5763" i="7"/>
  <c r="F5763" i="8" s="1"/>
  <c r="E5763" i="7"/>
  <c r="E5763" i="8" s="1"/>
  <c r="F5762" i="7"/>
  <c r="E5762" i="7"/>
  <c r="E5762" i="8" s="1"/>
  <c r="F5761" i="7"/>
  <c r="E5761" i="7"/>
  <c r="E5761" i="8" s="1"/>
  <c r="F5760" i="7"/>
  <c r="F5760" i="8" s="1"/>
  <c r="E5760" i="7"/>
  <c r="E5760" i="8" s="1"/>
  <c r="F5759" i="7"/>
  <c r="E5759" i="7"/>
  <c r="E5759" i="8" s="1"/>
  <c r="F5758" i="7"/>
  <c r="E5758" i="7"/>
  <c r="E5758" i="8" s="1"/>
  <c r="F5757" i="7"/>
  <c r="F5757" i="8" s="1"/>
  <c r="E5757" i="7"/>
  <c r="E5757" i="8" s="1"/>
  <c r="F5756" i="7"/>
  <c r="E5756" i="7"/>
  <c r="E5756" i="8" s="1"/>
  <c r="F5755" i="7"/>
  <c r="E5755" i="7"/>
  <c r="E5755" i="8" s="1"/>
  <c r="F5754" i="7"/>
  <c r="F5754" i="8" s="1"/>
  <c r="E5754" i="7"/>
  <c r="E5754" i="8" s="1"/>
  <c r="F5753" i="7"/>
  <c r="E5753" i="7"/>
  <c r="E5753" i="8" s="1"/>
  <c r="F5752" i="7"/>
  <c r="E5752" i="7"/>
  <c r="E5752" i="8" s="1"/>
  <c r="F5751" i="7"/>
  <c r="E5751" i="7"/>
  <c r="E5751" i="8" s="1"/>
  <c r="F5750" i="7"/>
  <c r="E5750" i="7"/>
  <c r="E5750" i="8" s="1"/>
  <c r="F5749" i="7"/>
  <c r="E5749" i="7"/>
  <c r="E5749" i="8" s="1"/>
  <c r="F5748" i="7"/>
  <c r="F5748" i="8" s="1"/>
  <c r="E5748" i="7"/>
  <c r="E5748" i="8" s="1"/>
  <c r="F5747" i="7"/>
  <c r="E5747" i="7"/>
  <c r="E5747" i="8" s="1"/>
  <c r="F5746" i="7"/>
  <c r="E5746" i="7"/>
  <c r="E5746" i="8" s="1"/>
  <c r="F5745" i="7"/>
  <c r="F5745" i="8" s="1"/>
  <c r="E5745" i="7"/>
  <c r="E5745" i="8" s="1"/>
  <c r="F5744" i="7"/>
  <c r="E5744" i="7"/>
  <c r="E5744" i="8" s="1"/>
  <c r="F5743" i="7"/>
  <c r="E5743" i="7"/>
  <c r="E5743" i="8" s="1"/>
  <c r="F5742" i="7"/>
  <c r="F5742" i="8" s="1"/>
  <c r="E5742" i="7"/>
  <c r="E5742" i="8" s="1"/>
  <c r="F5741" i="7"/>
  <c r="E5741" i="7"/>
  <c r="E5741" i="8" s="1"/>
  <c r="F5740" i="7"/>
  <c r="E5740" i="7"/>
  <c r="E5740" i="8" s="1"/>
  <c r="F5739" i="7"/>
  <c r="F5739" i="8" s="1"/>
  <c r="E5739" i="7"/>
  <c r="E5739" i="8" s="1"/>
  <c r="F5738" i="7"/>
  <c r="E5738" i="7"/>
  <c r="E5738" i="8" s="1"/>
  <c r="F5737" i="7"/>
  <c r="E5737" i="7"/>
  <c r="E5737" i="8" s="1"/>
  <c r="F5736" i="7"/>
  <c r="F5736" i="8" s="1"/>
  <c r="E5736" i="7"/>
  <c r="E5736" i="8" s="1"/>
  <c r="F5735" i="7"/>
  <c r="E5735" i="7"/>
  <c r="E5735" i="8" s="1"/>
  <c r="F5734" i="7"/>
  <c r="E5734" i="7"/>
  <c r="E5734" i="8" s="1"/>
  <c r="F5733" i="7"/>
  <c r="F5733" i="8" s="1"/>
  <c r="E5733" i="7"/>
  <c r="E5733" i="8" s="1"/>
  <c r="F5732" i="7"/>
  <c r="E5732" i="7"/>
  <c r="E5732" i="8" s="1"/>
  <c r="F5731" i="7"/>
  <c r="E5731" i="7"/>
  <c r="E5731" i="8" s="1"/>
  <c r="F5730" i="7"/>
  <c r="F5730" i="8" s="1"/>
  <c r="E5730" i="7"/>
  <c r="E5730" i="8" s="1"/>
  <c r="F5729" i="7"/>
  <c r="E5729" i="7"/>
  <c r="E5729" i="8" s="1"/>
  <c r="F5728" i="7"/>
  <c r="E5728" i="7"/>
  <c r="E5728" i="8" s="1"/>
  <c r="F5727" i="7"/>
  <c r="F5727" i="8" s="1"/>
  <c r="E5727" i="7"/>
  <c r="E5727" i="8" s="1"/>
  <c r="F5726" i="7"/>
  <c r="E5726" i="7"/>
  <c r="E5726" i="8" s="1"/>
  <c r="F5725" i="7"/>
  <c r="E5725" i="7"/>
  <c r="E5725" i="8" s="1"/>
  <c r="F5724" i="7"/>
  <c r="F5724" i="8" s="1"/>
  <c r="E5724" i="7"/>
  <c r="E5724" i="8" s="1"/>
  <c r="F5723" i="7"/>
  <c r="E5723" i="7"/>
  <c r="E5723" i="8" s="1"/>
  <c r="F5722" i="7"/>
  <c r="E5722" i="7"/>
  <c r="E5722" i="8" s="1"/>
  <c r="F5721" i="7"/>
  <c r="F5721" i="8" s="1"/>
  <c r="E5721" i="7"/>
  <c r="E5721" i="8" s="1"/>
  <c r="F5720" i="7"/>
  <c r="E5720" i="7"/>
  <c r="E5720" i="8" s="1"/>
  <c r="F5719" i="7"/>
  <c r="E5719" i="7"/>
  <c r="E5719" i="8" s="1"/>
  <c r="F5718" i="7"/>
  <c r="F5718" i="8" s="1"/>
  <c r="E5718" i="7"/>
  <c r="E5718" i="8" s="1"/>
  <c r="F5717" i="7"/>
  <c r="E5717" i="7"/>
  <c r="E5717" i="8" s="1"/>
  <c r="F5716" i="7"/>
  <c r="E5716" i="7"/>
  <c r="E5716" i="8" s="1"/>
  <c r="F5715" i="7"/>
  <c r="E5715" i="7"/>
  <c r="E5715" i="8" s="1"/>
  <c r="F5714" i="7"/>
  <c r="E5714" i="7"/>
  <c r="E5714" i="8" s="1"/>
  <c r="F5713" i="7"/>
  <c r="E5713" i="7"/>
  <c r="E5713" i="8" s="1"/>
  <c r="F5712" i="7"/>
  <c r="F5712" i="8" s="1"/>
  <c r="E5712" i="7"/>
  <c r="E5712" i="8" s="1"/>
  <c r="F5711" i="7"/>
  <c r="E5711" i="7"/>
  <c r="E5711" i="8" s="1"/>
  <c r="F5710" i="7"/>
  <c r="E5710" i="7"/>
  <c r="E5710" i="8" s="1"/>
  <c r="F5709" i="7"/>
  <c r="F5709" i="8" s="1"/>
  <c r="E5709" i="7"/>
  <c r="E5709" i="8" s="1"/>
  <c r="F5708" i="7"/>
  <c r="E5708" i="7"/>
  <c r="E5708" i="8" s="1"/>
  <c r="F5707" i="7"/>
  <c r="E5707" i="7"/>
  <c r="E5707" i="8" s="1"/>
  <c r="F5706" i="7"/>
  <c r="F5706" i="8" s="1"/>
  <c r="E5706" i="7"/>
  <c r="E5706" i="8" s="1"/>
  <c r="F5705" i="7"/>
  <c r="E5705" i="7"/>
  <c r="E5705" i="8" s="1"/>
  <c r="F5704" i="7"/>
  <c r="E5704" i="7"/>
  <c r="E5704" i="8" s="1"/>
  <c r="F5703" i="7"/>
  <c r="F5703" i="8" s="1"/>
  <c r="E5703" i="7"/>
  <c r="E5703" i="8" s="1"/>
  <c r="F5702" i="7"/>
  <c r="E5702" i="7"/>
  <c r="E5702" i="8" s="1"/>
  <c r="F5701" i="7"/>
  <c r="E5701" i="7"/>
  <c r="E5701" i="8" s="1"/>
  <c r="F5700" i="7"/>
  <c r="F5700" i="8" s="1"/>
  <c r="E5700" i="7"/>
  <c r="E5700" i="8" s="1"/>
  <c r="F5699" i="7"/>
  <c r="E5699" i="7"/>
  <c r="E5699" i="8" s="1"/>
  <c r="F5698" i="7"/>
  <c r="E5698" i="7"/>
  <c r="E5698" i="8" s="1"/>
  <c r="F5697" i="7"/>
  <c r="F5697" i="8" s="1"/>
  <c r="E5697" i="7"/>
  <c r="E5697" i="8" s="1"/>
  <c r="F5696" i="7"/>
  <c r="E5696" i="7"/>
  <c r="E5696" i="8" s="1"/>
  <c r="F5695" i="7"/>
  <c r="E5695" i="7"/>
  <c r="E5695" i="8" s="1"/>
  <c r="F5694" i="7"/>
  <c r="E5694" i="7"/>
  <c r="E5694" i="8" s="1"/>
  <c r="F5693" i="7"/>
  <c r="E5693" i="7"/>
  <c r="E5693" i="8" s="1"/>
  <c r="F5692" i="7"/>
  <c r="E5692" i="7"/>
  <c r="E5692" i="8" s="1"/>
  <c r="F5691" i="7"/>
  <c r="E5691" i="7"/>
  <c r="E5691" i="8" s="1"/>
  <c r="F5690" i="7"/>
  <c r="E5690" i="7"/>
  <c r="E5690" i="8" s="1"/>
  <c r="F5689" i="7"/>
  <c r="E5689" i="7"/>
  <c r="E5689" i="8" s="1"/>
  <c r="F5688" i="7"/>
  <c r="F5688" i="8" s="1"/>
  <c r="E5688" i="7"/>
  <c r="E5688" i="8" s="1"/>
  <c r="F5687" i="7"/>
  <c r="E5687" i="7"/>
  <c r="E5687" i="8" s="1"/>
  <c r="F5686" i="7"/>
  <c r="E5686" i="7"/>
  <c r="E5686" i="8" s="1"/>
  <c r="F5685" i="7"/>
  <c r="F5685" i="8" s="1"/>
  <c r="E5685" i="7"/>
  <c r="E5685" i="8" s="1"/>
  <c r="F5684" i="7"/>
  <c r="E5684" i="7"/>
  <c r="E5684" i="8" s="1"/>
  <c r="F5683" i="7"/>
  <c r="E5683" i="7"/>
  <c r="E5683" i="8" s="1"/>
  <c r="F5682" i="7"/>
  <c r="F5682" i="8" s="1"/>
  <c r="E5682" i="7"/>
  <c r="E5682" i="8" s="1"/>
  <c r="F5681" i="7"/>
  <c r="E5681" i="7"/>
  <c r="E5681" i="8" s="1"/>
  <c r="F5680" i="7"/>
  <c r="E5680" i="7"/>
  <c r="E5680" i="8" s="1"/>
  <c r="F5679" i="7"/>
  <c r="F5679" i="8" s="1"/>
  <c r="E5679" i="7"/>
  <c r="E5679" i="8" s="1"/>
  <c r="F5678" i="7"/>
  <c r="E5678" i="7"/>
  <c r="E5678" i="8" s="1"/>
  <c r="F5677" i="7"/>
  <c r="E5677" i="7"/>
  <c r="E5677" i="8" s="1"/>
  <c r="F5676" i="7"/>
  <c r="F5676" i="8" s="1"/>
  <c r="E5676" i="7"/>
  <c r="E5676" i="8" s="1"/>
  <c r="F5675" i="7"/>
  <c r="E5675" i="7"/>
  <c r="E5675" i="8" s="1"/>
  <c r="F5674" i="7"/>
  <c r="E5674" i="7"/>
  <c r="E5674" i="8" s="1"/>
  <c r="F5673" i="7"/>
  <c r="F5673" i="8" s="1"/>
  <c r="E5673" i="7"/>
  <c r="E5673" i="8" s="1"/>
  <c r="F5672" i="7"/>
  <c r="E5672" i="7"/>
  <c r="E5672" i="8" s="1"/>
  <c r="F5671" i="7"/>
  <c r="E5671" i="7"/>
  <c r="E5671" i="8" s="1"/>
  <c r="F5670" i="7"/>
  <c r="F5670" i="8" s="1"/>
  <c r="E5670" i="7"/>
  <c r="E5670" i="8" s="1"/>
  <c r="F5669" i="7"/>
  <c r="E5669" i="7"/>
  <c r="E5669" i="8" s="1"/>
  <c r="F5668" i="7"/>
  <c r="E5668" i="7"/>
  <c r="E5668" i="8" s="1"/>
  <c r="F5667" i="7"/>
  <c r="F5667" i="8" s="1"/>
  <c r="E5667" i="7"/>
  <c r="E5667" i="8" s="1"/>
  <c r="F5666" i="7"/>
  <c r="E5666" i="7"/>
  <c r="E5666" i="8" s="1"/>
  <c r="F5665" i="7"/>
  <c r="E5665" i="7"/>
  <c r="E5665" i="8" s="1"/>
  <c r="F5664" i="7"/>
  <c r="F5664" i="8" s="1"/>
  <c r="E5664" i="7"/>
  <c r="E5664" i="8" s="1"/>
  <c r="F5663" i="7"/>
  <c r="E5663" i="7"/>
  <c r="E5663" i="8" s="1"/>
  <c r="F5662" i="7"/>
  <c r="E5662" i="7"/>
  <c r="E5662" i="8" s="1"/>
  <c r="F5661" i="7"/>
  <c r="F5661" i="8" s="1"/>
  <c r="E5661" i="7"/>
  <c r="E5661" i="8" s="1"/>
  <c r="F5660" i="7"/>
  <c r="E5660" i="7"/>
  <c r="E5660" i="8" s="1"/>
  <c r="F5659" i="7"/>
  <c r="E5659" i="7"/>
  <c r="E5659" i="8" s="1"/>
  <c r="F5658" i="7"/>
  <c r="F5658" i="8" s="1"/>
  <c r="E5658" i="7"/>
  <c r="E5658" i="8" s="1"/>
  <c r="F5657" i="7"/>
  <c r="E5657" i="7"/>
  <c r="E5657" i="8" s="1"/>
  <c r="F5656" i="7"/>
  <c r="E5656" i="7"/>
  <c r="E5656" i="8" s="1"/>
  <c r="F5655" i="7"/>
  <c r="F5655" i="8" s="1"/>
  <c r="E5655" i="7"/>
  <c r="E5655" i="8" s="1"/>
  <c r="F5654" i="7"/>
  <c r="E5654" i="7"/>
  <c r="E5654" i="8" s="1"/>
  <c r="F5653" i="7"/>
  <c r="E5653" i="7"/>
  <c r="E5653" i="8" s="1"/>
  <c r="F5652" i="7"/>
  <c r="F5652" i="8" s="1"/>
  <c r="E5652" i="7"/>
  <c r="E5652" i="8" s="1"/>
  <c r="F5651" i="7"/>
  <c r="E5651" i="7"/>
  <c r="E5651" i="8" s="1"/>
  <c r="F5650" i="7"/>
  <c r="E5650" i="7"/>
  <c r="E5650" i="8" s="1"/>
  <c r="F5649" i="7"/>
  <c r="F5649" i="8" s="1"/>
  <c r="E5649" i="7"/>
  <c r="E5649" i="8" s="1"/>
  <c r="F5648" i="7"/>
  <c r="E5648" i="7"/>
  <c r="E5648" i="8" s="1"/>
  <c r="F5647" i="7"/>
  <c r="E5647" i="7"/>
  <c r="E5647" i="8" s="1"/>
  <c r="F5646" i="7"/>
  <c r="F5646" i="8" s="1"/>
  <c r="E5646" i="7"/>
  <c r="E5646" i="8" s="1"/>
  <c r="F5645" i="7"/>
  <c r="E5645" i="7"/>
  <c r="E5645" i="8" s="1"/>
  <c r="F5644" i="7"/>
  <c r="E5644" i="7"/>
  <c r="E5644" i="8" s="1"/>
  <c r="F5643" i="7"/>
  <c r="F5643" i="8" s="1"/>
  <c r="E5643" i="7"/>
  <c r="E5643" i="8" s="1"/>
  <c r="F5642" i="7"/>
  <c r="E5642" i="7"/>
  <c r="E5642" i="8" s="1"/>
  <c r="F5641" i="7"/>
  <c r="E5641" i="7"/>
  <c r="E5641" i="8" s="1"/>
  <c r="F5640" i="7"/>
  <c r="E5640" i="7"/>
  <c r="E5640" i="8" s="1"/>
  <c r="F5639" i="7"/>
  <c r="E5639" i="7"/>
  <c r="E5639" i="8" s="1"/>
  <c r="F5638" i="7"/>
  <c r="E5638" i="7"/>
  <c r="E5638" i="8" s="1"/>
  <c r="F5637" i="7"/>
  <c r="E5637" i="7"/>
  <c r="E5637" i="8" s="1"/>
  <c r="F5636" i="7"/>
  <c r="E5636" i="7"/>
  <c r="E5636" i="8" s="1"/>
  <c r="F5635" i="7"/>
  <c r="E5635" i="7"/>
  <c r="E5635" i="8" s="1"/>
  <c r="F5634" i="7"/>
  <c r="F5634" i="8" s="1"/>
  <c r="E5634" i="7"/>
  <c r="E5634" i="8" s="1"/>
  <c r="F5633" i="7"/>
  <c r="E5633" i="7"/>
  <c r="E5633" i="8" s="1"/>
  <c r="F5632" i="7"/>
  <c r="E5632" i="7"/>
  <c r="E5632" i="8" s="1"/>
  <c r="F5631" i="7"/>
  <c r="F5631" i="8" s="1"/>
  <c r="E5631" i="7"/>
  <c r="E5631" i="8" s="1"/>
  <c r="F5630" i="7"/>
  <c r="E5630" i="7"/>
  <c r="E5630" i="8" s="1"/>
  <c r="F5629" i="7"/>
  <c r="E5629" i="7"/>
  <c r="E5629" i="8" s="1"/>
  <c r="F5628" i="7"/>
  <c r="F5628" i="8" s="1"/>
  <c r="E5628" i="7"/>
  <c r="E5628" i="8" s="1"/>
  <c r="F5627" i="7"/>
  <c r="E5627" i="7"/>
  <c r="E5627" i="8" s="1"/>
  <c r="F5626" i="7"/>
  <c r="E5626" i="7"/>
  <c r="E5626" i="8" s="1"/>
  <c r="F5625" i="7"/>
  <c r="F5625" i="8" s="1"/>
  <c r="E5625" i="7"/>
  <c r="E5625" i="8" s="1"/>
  <c r="F5624" i="7"/>
  <c r="E5624" i="7"/>
  <c r="E5624" i="8" s="1"/>
  <c r="F5623" i="7"/>
  <c r="E5623" i="7"/>
  <c r="E5623" i="8" s="1"/>
  <c r="F5622" i="7"/>
  <c r="F5622" i="8" s="1"/>
  <c r="E5622" i="7"/>
  <c r="E5622" i="8" s="1"/>
  <c r="F5621" i="7"/>
  <c r="E5621" i="7"/>
  <c r="E5621" i="8" s="1"/>
  <c r="F5620" i="7"/>
  <c r="E5620" i="7"/>
  <c r="E5620" i="8" s="1"/>
  <c r="F5619" i="7"/>
  <c r="F5619" i="8" s="1"/>
  <c r="E5619" i="7"/>
  <c r="E5619" i="8" s="1"/>
  <c r="F5618" i="7"/>
  <c r="E5618" i="7"/>
  <c r="E5618" i="8" s="1"/>
  <c r="F5617" i="7"/>
  <c r="E5617" i="7"/>
  <c r="E5617" i="8" s="1"/>
  <c r="F5616" i="7"/>
  <c r="F5616" i="8" s="1"/>
  <c r="E5616" i="7"/>
  <c r="E5616" i="8" s="1"/>
  <c r="F5615" i="7"/>
  <c r="E5615" i="7"/>
  <c r="E5615" i="8" s="1"/>
  <c r="F5614" i="7"/>
  <c r="E5614" i="7"/>
  <c r="E5614" i="8" s="1"/>
  <c r="F5613" i="7"/>
  <c r="F5613" i="8" s="1"/>
  <c r="E5613" i="7"/>
  <c r="E5613" i="8" s="1"/>
  <c r="F5612" i="7"/>
  <c r="E5612" i="7"/>
  <c r="E5612" i="8" s="1"/>
  <c r="F5611" i="7"/>
  <c r="E5611" i="7"/>
  <c r="E5611" i="8" s="1"/>
  <c r="F5610" i="7"/>
  <c r="F5610" i="8" s="1"/>
  <c r="E5610" i="7"/>
  <c r="E5610" i="8" s="1"/>
  <c r="F5609" i="7"/>
  <c r="E5609" i="7"/>
  <c r="E5609" i="8" s="1"/>
  <c r="F5608" i="7"/>
  <c r="E5608" i="7"/>
  <c r="E5608" i="8" s="1"/>
  <c r="F5607" i="7"/>
  <c r="E5607" i="7"/>
  <c r="E5607" i="8" s="1"/>
  <c r="F5606" i="7"/>
  <c r="E5606" i="7"/>
  <c r="E5606" i="8" s="1"/>
  <c r="F5605" i="7"/>
  <c r="E5605" i="7"/>
  <c r="E5605" i="8" s="1"/>
  <c r="F5604" i="7"/>
  <c r="F5604" i="8" s="1"/>
  <c r="E5604" i="7"/>
  <c r="E5604" i="8" s="1"/>
  <c r="F5603" i="7"/>
  <c r="E5603" i="7"/>
  <c r="E5603" i="8" s="1"/>
  <c r="F5602" i="7"/>
  <c r="E5602" i="7"/>
  <c r="E5602" i="8" s="1"/>
  <c r="F5601" i="7"/>
  <c r="F5601" i="8" s="1"/>
  <c r="E5601" i="7"/>
  <c r="E5601" i="8" s="1"/>
  <c r="F5600" i="7"/>
  <c r="E5600" i="7"/>
  <c r="E5600" i="8" s="1"/>
  <c r="F5599" i="7"/>
  <c r="E5599" i="7"/>
  <c r="E5599" i="8" s="1"/>
  <c r="F5598" i="7"/>
  <c r="F5598" i="8" s="1"/>
  <c r="E5598" i="7"/>
  <c r="E5598" i="8" s="1"/>
  <c r="F5597" i="7"/>
  <c r="E5597" i="7"/>
  <c r="E5597" i="8" s="1"/>
  <c r="F5596" i="7"/>
  <c r="E5596" i="7"/>
  <c r="E5596" i="8" s="1"/>
  <c r="F5595" i="7"/>
  <c r="F5595" i="8" s="1"/>
  <c r="E5595" i="7"/>
  <c r="E5595" i="8" s="1"/>
  <c r="F5594" i="7"/>
  <c r="E5594" i="7"/>
  <c r="E5594" i="8" s="1"/>
  <c r="F5593" i="7"/>
  <c r="E5593" i="7"/>
  <c r="E5593" i="8" s="1"/>
  <c r="F5592" i="7"/>
  <c r="F5592" i="8" s="1"/>
  <c r="E5592" i="7"/>
  <c r="E5592" i="8" s="1"/>
  <c r="F5591" i="7"/>
  <c r="E5591" i="7"/>
  <c r="E5591" i="8" s="1"/>
  <c r="F5590" i="7"/>
  <c r="E5590" i="7"/>
  <c r="E5590" i="8" s="1"/>
  <c r="F5589" i="7"/>
  <c r="F5589" i="8" s="1"/>
  <c r="E5589" i="7"/>
  <c r="E5589" i="8" s="1"/>
  <c r="F5588" i="7"/>
  <c r="E5588" i="7"/>
  <c r="E5588" i="8" s="1"/>
  <c r="F5587" i="7"/>
  <c r="E5587" i="7"/>
  <c r="E5587" i="8" s="1"/>
  <c r="F5586" i="7"/>
  <c r="F5586" i="8" s="1"/>
  <c r="E5586" i="7"/>
  <c r="E5586" i="8" s="1"/>
  <c r="F5585" i="7"/>
  <c r="E5585" i="7"/>
  <c r="E5585" i="8" s="1"/>
  <c r="F5584" i="7"/>
  <c r="E5584" i="7"/>
  <c r="E5584" i="8" s="1"/>
  <c r="F5583" i="7"/>
  <c r="E5583" i="7"/>
  <c r="E5583" i="8" s="1"/>
  <c r="F5582" i="7"/>
  <c r="E5582" i="7"/>
  <c r="E5582" i="8" s="1"/>
  <c r="F5581" i="7"/>
  <c r="E5581" i="7"/>
  <c r="E5581" i="8" s="1"/>
  <c r="F5580" i="7"/>
  <c r="F5580" i="8" s="1"/>
  <c r="E5580" i="7"/>
  <c r="E5580" i="8" s="1"/>
  <c r="F5579" i="7"/>
  <c r="E5579" i="7"/>
  <c r="E5579" i="8" s="1"/>
  <c r="F5578" i="7"/>
  <c r="E5578" i="7"/>
  <c r="E5578" i="8" s="1"/>
  <c r="F5577" i="7"/>
  <c r="F5577" i="8" s="1"/>
  <c r="E5577" i="7"/>
  <c r="E5577" i="8" s="1"/>
  <c r="F5576" i="7"/>
  <c r="E5576" i="7"/>
  <c r="E5576" i="8" s="1"/>
  <c r="F5575" i="7"/>
  <c r="E5575" i="7"/>
  <c r="E5575" i="8" s="1"/>
  <c r="F5574" i="7"/>
  <c r="F5574" i="8" s="1"/>
  <c r="E5574" i="7"/>
  <c r="E5574" i="8" s="1"/>
  <c r="F5573" i="7"/>
  <c r="E5573" i="7"/>
  <c r="E5573" i="8" s="1"/>
  <c r="F5572" i="7"/>
  <c r="E5572" i="7"/>
  <c r="E5572" i="8" s="1"/>
  <c r="F5571" i="7"/>
  <c r="F5571" i="8" s="1"/>
  <c r="E5571" i="7"/>
  <c r="E5571" i="8" s="1"/>
  <c r="F5570" i="7"/>
  <c r="E5570" i="7"/>
  <c r="E5570" i="8" s="1"/>
  <c r="F5569" i="7"/>
  <c r="E5569" i="7"/>
  <c r="E5569" i="8" s="1"/>
  <c r="F5568" i="7"/>
  <c r="F5568" i="8" s="1"/>
  <c r="E5568" i="7"/>
  <c r="E5568" i="8" s="1"/>
  <c r="F5567" i="7"/>
  <c r="F5567" i="8" s="1"/>
  <c r="E5567" i="7"/>
  <c r="E5567" i="8" s="1"/>
  <c r="F5566" i="7"/>
  <c r="F5566" i="8" s="1"/>
  <c r="E5566" i="7"/>
  <c r="E5566" i="8" s="1"/>
  <c r="F5565" i="7"/>
  <c r="F5565" i="8" s="1"/>
  <c r="E5565" i="7"/>
  <c r="E5565" i="8" s="1"/>
  <c r="F5564" i="7"/>
  <c r="E5564" i="7"/>
  <c r="E5564" i="8" s="1"/>
  <c r="F5563" i="7"/>
  <c r="E5563" i="7"/>
  <c r="E5563" i="8" s="1"/>
  <c r="F5562" i="7"/>
  <c r="F5562" i="8" s="1"/>
  <c r="E5562" i="7"/>
  <c r="E5562" i="8" s="1"/>
  <c r="F5561" i="7"/>
  <c r="F5561" i="8" s="1"/>
  <c r="E5561" i="7"/>
  <c r="E5561" i="8" s="1"/>
  <c r="F5560" i="7"/>
  <c r="E5560" i="7"/>
  <c r="E5560" i="8" s="1"/>
  <c r="F5559" i="7"/>
  <c r="F5559" i="8" s="1"/>
  <c r="E5559" i="7"/>
  <c r="E5559" i="8" s="1"/>
  <c r="F5558" i="7"/>
  <c r="E5558" i="7"/>
  <c r="E5558" i="8" s="1"/>
  <c r="F5557" i="7"/>
  <c r="E5557" i="7"/>
  <c r="E5557" i="8" s="1"/>
  <c r="F5556" i="7"/>
  <c r="F5556" i="8" s="1"/>
  <c r="E5556" i="7"/>
  <c r="E5556" i="8" s="1"/>
  <c r="F5555" i="7"/>
  <c r="F5555" i="8" s="1"/>
  <c r="E5555" i="7"/>
  <c r="E5555" i="8" s="1"/>
  <c r="F5554" i="7"/>
  <c r="F5554" i="8" s="1"/>
  <c r="E5554" i="7"/>
  <c r="E5554" i="8" s="1"/>
  <c r="F5553" i="7"/>
  <c r="F5553" i="8" s="1"/>
  <c r="E5553" i="7"/>
  <c r="E5553" i="8" s="1"/>
  <c r="F5552" i="7"/>
  <c r="E5552" i="7"/>
  <c r="E5552" i="8" s="1"/>
  <c r="F5551" i="7"/>
  <c r="E5551" i="7"/>
  <c r="E5551" i="8" s="1"/>
  <c r="F5550" i="7"/>
  <c r="F5550" i="8" s="1"/>
  <c r="E5550" i="7"/>
  <c r="E5550" i="8" s="1"/>
  <c r="F5549" i="7"/>
  <c r="E5549" i="7"/>
  <c r="E5549" i="8" s="1"/>
  <c r="F5548" i="7"/>
  <c r="F5548" i="8" s="1"/>
  <c r="E5548" i="7"/>
  <c r="E5548" i="8" s="1"/>
  <c r="F5547" i="7"/>
  <c r="F5547" i="8" s="1"/>
  <c r="E5547" i="7"/>
  <c r="E5547" i="8" s="1"/>
  <c r="F5546" i="7"/>
  <c r="E5546" i="7"/>
  <c r="E5546" i="8" s="1"/>
  <c r="F5545" i="7"/>
  <c r="F5545" i="8" s="1"/>
  <c r="E5545" i="7"/>
  <c r="E5545" i="8" s="1"/>
  <c r="F5544" i="7"/>
  <c r="F5544" i="8" s="1"/>
  <c r="E5544" i="7"/>
  <c r="E5544" i="8" s="1"/>
  <c r="F5543" i="7"/>
  <c r="F5543" i="8" s="1"/>
  <c r="E5543" i="7"/>
  <c r="E5543" i="8" s="1"/>
  <c r="F5542" i="7"/>
  <c r="F5542" i="8" s="1"/>
  <c r="E5542" i="7"/>
  <c r="E5542" i="8" s="1"/>
  <c r="F5541" i="7"/>
  <c r="E5541" i="7"/>
  <c r="E5541" i="8" s="1"/>
  <c r="F5540" i="7"/>
  <c r="E5540" i="7"/>
  <c r="E5540" i="8" s="1"/>
  <c r="F5539" i="7"/>
  <c r="F5539" i="8" s="1"/>
  <c r="E5539" i="7"/>
  <c r="E5539" i="8" s="1"/>
  <c r="F5538" i="7"/>
  <c r="F5538" i="8" s="1"/>
  <c r="E5538" i="7"/>
  <c r="E5538" i="8" s="1"/>
  <c r="F5537" i="7"/>
  <c r="F5537" i="8" s="1"/>
  <c r="E5537" i="7"/>
  <c r="E5537" i="8" s="1"/>
  <c r="F5536" i="7"/>
  <c r="F5536" i="8" s="1"/>
  <c r="E5536" i="7"/>
  <c r="E5536" i="8" s="1"/>
  <c r="F5535" i="7"/>
  <c r="E5535" i="7"/>
  <c r="E5535" i="8" s="1"/>
  <c r="F5534" i="7"/>
  <c r="E5534" i="7"/>
  <c r="E5534" i="8" s="1"/>
  <c r="F5533" i="7"/>
  <c r="E5533" i="7"/>
  <c r="E5533" i="8" s="1"/>
  <c r="F5532" i="7"/>
  <c r="F5532" i="8" s="1"/>
  <c r="E5532" i="7"/>
  <c r="E5532" i="8" s="1"/>
  <c r="F5531" i="7"/>
  <c r="F5531" i="8" s="1"/>
  <c r="E5531" i="7"/>
  <c r="E5531" i="8" s="1"/>
  <c r="F5530" i="7"/>
  <c r="F5530" i="8" s="1"/>
  <c r="E5530" i="7"/>
  <c r="E5530" i="8" s="1"/>
  <c r="F5529" i="7"/>
  <c r="E5529" i="7"/>
  <c r="E5529" i="8" s="1"/>
  <c r="F5528" i="7"/>
  <c r="E5528" i="7"/>
  <c r="E5528" i="8" s="1"/>
  <c r="F5527" i="7"/>
  <c r="F5527" i="8" s="1"/>
  <c r="E5527" i="7"/>
  <c r="E5527" i="8" s="1"/>
  <c r="F5526" i="7"/>
  <c r="F5526" i="8" s="1"/>
  <c r="E5526" i="7"/>
  <c r="E5526" i="8" s="1"/>
  <c r="F5525" i="7"/>
  <c r="F5525" i="8" s="1"/>
  <c r="E5525" i="7"/>
  <c r="E5525" i="8" s="1"/>
  <c r="F5524" i="7"/>
  <c r="F5524" i="8" s="1"/>
  <c r="E5524" i="7"/>
  <c r="E5524" i="8" s="1"/>
  <c r="F5523" i="7"/>
  <c r="F5523" i="8" s="1"/>
  <c r="E5523" i="7"/>
  <c r="E5523" i="8" s="1"/>
  <c r="F5522" i="7"/>
  <c r="E5522" i="7"/>
  <c r="E5522" i="8" s="1"/>
  <c r="F5521" i="7"/>
  <c r="F5521" i="8" s="1"/>
  <c r="E5521" i="7"/>
  <c r="E5521" i="8" s="1"/>
  <c r="F5520" i="7"/>
  <c r="E5520" i="7"/>
  <c r="E5520" i="8" s="1"/>
  <c r="F5519" i="7"/>
  <c r="F5519" i="8" s="1"/>
  <c r="E5519" i="7"/>
  <c r="E5519" i="8" s="1"/>
  <c r="F5518" i="7"/>
  <c r="E5518" i="7"/>
  <c r="E5518" i="8" s="1"/>
  <c r="F5517" i="7"/>
  <c r="E5517" i="7"/>
  <c r="E5517" i="8" s="1"/>
  <c r="F5516" i="7"/>
  <c r="E5516" i="7"/>
  <c r="E5516" i="8" s="1"/>
  <c r="F5515" i="7"/>
  <c r="F5515" i="8" s="1"/>
  <c r="E5515" i="7"/>
  <c r="E5515" i="8" s="1"/>
  <c r="F5514" i="7"/>
  <c r="F5514" i="8" s="1"/>
  <c r="E5514" i="7"/>
  <c r="E5514" i="8" s="1"/>
  <c r="F5513" i="7"/>
  <c r="F5513" i="8" s="1"/>
  <c r="E5513" i="7"/>
  <c r="E5513" i="8" s="1"/>
  <c r="F5512" i="7"/>
  <c r="E5512" i="7"/>
  <c r="E5512" i="8" s="1"/>
  <c r="F5511" i="7"/>
  <c r="F5511" i="8" s="1"/>
  <c r="E5511" i="7"/>
  <c r="E5511" i="8" s="1"/>
  <c r="F5510" i="7"/>
  <c r="E5510" i="7"/>
  <c r="E5510" i="8" s="1"/>
  <c r="F5509" i="7"/>
  <c r="F5509" i="8" s="1"/>
  <c r="E5509" i="7"/>
  <c r="E5509" i="8" s="1"/>
  <c r="F5508" i="7"/>
  <c r="F5508" i="8" s="1"/>
  <c r="E5508" i="7"/>
  <c r="E5508" i="8" s="1"/>
  <c r="F5507" i="7"/>
  <c r="E5507" i="7"/>
  <c r="E5507" i="8" s="1"/>
  <c r="F5506" i="7"/>
  <c r="F5506" i="8" s="1"/>
  <c r="E5506" i="7"/>
  <c r="E5506" i="8" s="1"/>
  <c r="F5505" i="7"/>
  <c r="F5505" i="8" s="1"/>
  <c r="E5505" i="7"/>
  <c r="E5505" i="8" s="1"/>
  <c r="F5504" i="7"/>
  <c r="E5504" i="7"/>
  <c r="E5504" i="8" s="1"/>
  <c r="F5503" i="7"/>
  <c r="F5503" i="8" s="1"/>
  <c r="E5503" i="7"/>
  <c r="E5503" i="8" s="1"/>
  <c r="F5502" i="7"/>
  <c r="F5502" i="8" s="1"/>
  <c r="E5502" i="7"/>
  <c r="E5502" i="8" s="1"/>
  <c r="F5501" i="7"/>
  <c r="E5501" i="7"/>
  <c r="E5501" i="8" s="1"/>
  <c r="F5500" i="7"/>
  <c r="F5500" i="8" s="1"/>
  <c r="E5500" i="7"/>
  <c r="E5500" i="8" s="1"/>
  <c r="F5499" i="7"/>
  <c r="E5499" i="7"/>
  <c r="E5499" i="8" s="1"/>
  <c r="F5498" i="7"/>
  <c r="E5498" i="7"/>
  <c r="E5498" i="8" s="1"/>
  <c r="F5497" i="7"/>
  <c r="E5497" i="7"/>
  <c r="E5497" i="8" s="1"/>
  <c r="F5496" i="7"/>
  <c r="F5496" i="8" s="1"/>
  <c r="E5496" i="7"/>
  <c r="E5496" i="8" s="1"/>
  <c r="F5495" i="7"/>
  <c r="F5495" i="8" s="1"/>
  <c r="E5495" i="7"/>
  <c r="E5495" i="8" s="1"/>
  <c r="F5494" i="7"/>
  <c r="F5494" i="8" s="1"/>
  <c r="E5494" i="7"/>
  <c r="E5494" i="8" s="1"/>
  <c r="F5493" i="7"/>
  <c r="F5493" i="8" s="1"/>
  <c r="E5493" i="7"/>
  <c r="E5493" i="8" s="1"/>
  <c r="F5492" i="7"/>
  <c r="E5492" i="7"/>
  <c r="E5492" i="8" s="1"/>
  <c r="F5491" i="7"/>
  <c r="F5491" i="8" s="1"/>
  <c r="E5491" i="7"/>
  <c r="E5491" i="8" s="1"/>
  <c r="F5490" i="7"/>
  <c r="F5490" i="8" s="1"/>
  <c r="E5490" i="7"/>
  <c r="E5490" i="8" s="1"/>
  <c r="F5489" i="7"/>
  <c r="F5489" i="8" s="1"/>
  <c r="E5489" i="7"/>
  <c r="E5489" i="8" s="1"/>
  <c r="F5488" i="7"/>
  <c r="F5488" i="8" s="1"/>
  <c r="E5488" i="7"/>
  <c r="E5488" i="8" s="1"/>
  <c r="F5487" i="7"/>
  <c r="F5487" i="8" s="1"/>
  <c r="E5487" i="7"/>
  <c r="E5487" i="8" s="1"/>
  <c r="F5486" i="7"/>
  <c r="E5486" i="7"/>
  <c r="E5486" i="8" s="1"/>
  <c r="F5485" i="7"/>
  <c r="F5485" i="8" s="1"/>
  <c r="E5485" i="7"/>
  <c r="E5485" i="8" s="1"/>
  <c r="F5484" i="7"/>
  <c r="F5484" i="8" s="1"/>
  <c r="E5484" i="7"/>
  <c r="E5484" i="8" s="1"/>
  <c r="F5483" i="7"/>
  <c r="F5483" i="8" s="1"/>
  <c r="E5483" i="7"/>
  <c r="E5483" i="8" s="1"/>
  <c r="F5482" i="7"/>
  <c r="E5482" i="7"/>
  <c r="E5482" i="8" s="1"/>
  <c r="F5481" i="7"/>
  <c r="F5481" i="8" s="1"/>
  <c r="E5481" i="7"/>
  <c r="E5481" i="8" s="1"/>
  <c r="F5480" i="7"/>
  <c r="E5480" i="7"/>
  <c r="E5480" i="8" s="1"/>
  <c r="F5479" i="7"/>
  <c r="F5479" i="8" s="1"/>
  <c r="E5479" i="7"/>
  <c r="E5479" i="8" s="1"/>
  <c r="F5478" i="7"/>
  <c r="E5478" i="7"/>
  <c r="E5478" i="8" s="1"/>
  <c r="F5477" i="7"/>
  <c r="F5477" i="8" s="1"/>
  <c r="E5477" i="7"/>
  <c r="E5477" i="8" s="1"/>
  <c r="F5476" i="7"/>
  <c r="E5476" i="7"/>
  <c r="E5476" i="8" s="1"/>
  <c r="F5475" i="7"/>
  <c r="F5475" i="8" s="1"/>
  <c r="E5475" i="7"/>
  <c r="E5475" i="8" s="1"/>
  <c r="F5474" i="7"/>
  <c r="E5474" i="7"/>
  <c r="E5474" i="8" s="1"/>
  <c r="F5473" i="7"/>
  <c r="F5473" i="8" s="1"/>
  <c r="E5473" i="7"/>
  <c r="E5473" i="8" s="1"/>
  <c r="F5472" i="7"/>
  <c r="F5472" i="8" s="1"/>
  <c r="E5472" i="7"/>
  <c r="E5472" i="8" s="1"/>
  <c r="F5471" i="7"/>
  <c r="F5471" i="8" s="1"/>
  <c r="E5471" i="7"/>
  <c r="E5471" i="8" s="1"/>
  <c r="F5470" i="7"/>
  <c r="E5470" i="7"/>
  <c r="E5470" i="8" s="1"/>
  <c r="F5469" i="7"/>
  <c r="E5469" i="7"/>
  <c r="E5469" i="8" s="1"/>
  <c r="F5468" i="7"/>
  <c r="E5468" i="7"/>
  <c r="E5468" i="8" s="1"/>
  <c r="F5467" i="7"/>
  <c r="F5467" i="8" s="1"/>
  <c r="E5467" i="7"/>
  <c r="E5467" i="8" s="1"/>
  <c r="F5466" i="7"/>
  <c r="F5466" i="8" s="1"/>
  <c r="E5466" i="7"/>
  <c r="E5466" i="8" s="1"/>
  <c r="F5465" i="7"/>
  <c r="E5465" i="7"/>
  <c r="E5465" i="8" s="1"/>
  <c r="F5464" i="7"/>
  <c r="F5464" i="8" s="1"/>
  <c r="E5464" i="7"/>
  <c r="E5464" i="8" s="1"/>
  <c r="F5463" i="7"/>
  <c r="E5463" i="7"/>
  <c r="E5463" i="8" s="1"/>
  <c r="F5462" i="7"/>
  <c r="F5462" i="8" s="1"/>
  <c r="E5462" i="7"/>
  <c r="E5462" i="8" s="1"/>
  <c r="F5461" i="7"/>
  <c r="F5461" i="8" s="1"/>
  <c r="E5461" i="7"/>
  <c r="E5461" i="8" s="1"/>
  <c r="F5460" i="7"/>
  <c r="F5460" i="8" s="1"/>
  <c r="E5460" i="7"/>
  <c r="E5460" i="8" s="1"/>
  <c r="F5459" i="7"/>
  <c r="F5459" i="8" s="1"/>
  <c r="E5459" i="7"/>
  <c r="E5459" i="8" s="1"/>
  <c r="F5458" i="7"/>
  <c r="E5458" i="7"/>
  <c r="E5458" i="8" s="1"/>
  <c r="F5457" i="7"/>
  <c r="F5457" i="8" s="1"/>
  <c r="E5457" i="7"/>
  <c r="E5457" i="8" s="1"/>
  <c r="F5456" i="7"/>
  <c r="F5456" i="8" s="1"/>
  <c r="E5456" i="7"/>
  <c r="E5456" i="8" s="1"/>
  <c r="F5455" i="7"/>
  <c r="F5455" i="8" s="1"/>
  <c r="E5455" i="7"/>
  <c r="E5455" i="8" s="1"/>
  <c r="F5454" i="7"/>
  <c r="F5454" i="8" s="1"/>
  <c r="E5454" i="7"/>
  <c r="E5454" i="8" s="1"/>
  <c r="F5453" i="7"/>
  <c r="E5453" i="7"/>
  <c r="E5453" i="8" s="1"/>
  <c r="F5452" i="7"/>
  <c r="F5452" i="8" s="1"/>
  <c r="E5452" i="7"/>
  <c r="E5452" i="8" s="1"/>
  <c r="F5451" i="7"/>
  <c r="F5451" i="8" s="1"/>
  <c r="E5451" i="7"/>
  <c r="E5451" i="8" s="1"/>
  <c r="F5450" i="7"/>
  <c r="F5450" i="8" s="1"/>
  <c r="E5450" i="7"/>
  <c r="E5450" i="8" s="1"/>
  <c r="F5449" i="7"/>
  <c r="F5449" i="8" s="1"/>
  <c r="E5449" i="7"/>
  <c r="E5449" i="8" s="1"/>
  <c r="F5448" i="7"/>
  <c r="F5448" i="8" s="1"/>
  <c r="E5448" i="7"/>
  <c r="E5448" i="8" s="1"/>
  <c r="F5447" i="7"/>
  <c r="F5447" i="8" s="1"/>
  <c r="E5447" i="7"/>
  <c r="E5447" i="8" s="1"/>
  <c r="F5446" i="7"/>
  <c r="F5446" i="8" s="1"/>
  <c r="E5446" i="7"/>
  <c r="E5446" i="8" s="1"/>
  <c r="F5445" i="7"/>
  <c r="E5445" i="7"/>
  <c r="E5445" i="8" s="1"/>
  <c r="F5444" i="7"/>
  <c r="F5444" i="8" s="1"/>
  <c r="E5444" i="7"/>
  <c r="E5444" i="8" s="1"/>
  <c r="F5443" i="7"/>
  <c r="F5443" i="8" s="1"/>
  <c r="E5443" i="7"/>
  <c r="E5443" i="8" s="1"/>
  <c r="F5442" i="7"/>
  <c r="F5442" i="8" s="1"/>
  <c r="E5442" i="7"/>
  <c r="E5442" i="8" s="1"/>
  <c r="F5441" i="7"/>
  <c r="F5441" i="8" s="1"/>
  <c r="E5441" i="7"/>
  <c r="E5441" i="8" s="1"/>
  <c r="F5440" i="7"/>
  <c r="E5440" i="7"/>
  <c r="E5440" i="8" s="1"/>
  <c r="F5439" i="7"/>
  <c r="F5439" i="8" s="1"/>
  <c r="E5439" i="7"/>
  <c r="E5439" i="8" s="1"/>
  <c r="F5438" i="7"/>
  <c r="F5438" i="8" s="1"/>
  <c r="E5438" i="7"/>
  <c r="E5438" i="8" s="1"/>
  <c r="F5437" i="7"/>
  <c r="F5437" i="8" s="1"/>
  <c r="E5437" i="7"/>
  <c r="E5437" i="8" s="1"/>
  <c r="F5436" i="7"/>
  <c r="E5436" i="7"/>
  <c r="E5436" i="8" s="1"/>
  <c r="F5435" i="7"/>
  <c r="F5435" i="8" s="1"/>
  <c r="E5435" i="7"/>
  <c r="E5435" i="8" s="1"/>
  <c r="F5434" i="7"/>
  <c r="E5434" i="7"/>
  <c r="E5434" i="8" s="1"/>
  <c r="F5433" i="7"/>
  <c r="E5433" i="7"/>
  <c r="E5433" i="8" s="1"/>
  <c r="F5432" i="7"/>
  <c r="F5432" i="8" s="1"/>
  <c r="E5432" i="7"/>
  <c r="E5432" i="8" s="1"/>
  <c r="F5431" i="7"/>
  <c r="E5431" i="7"/>
  <c r="E5431" i="8" s="1"/>
  <c r="F5430" i="7"/>
  <c r="F5430" i="8" s="1"/>
  <c r="E5430" i="7"/>
  <c r="E5430" i="8" s="1"/>
  <c r="F5429" i="7"/>
  <c r="E5429" i="7"/>
  <c r="E5429" i="8" s="1"/>
  <c r="F5428" i="7"/>
  <c r="F5428" i="8" s="1"/>
  <c r="E5428" i="7"/>
  <c r="E5428" i="8" s="1"/>
  <c r="F5427" i="7"/>
  <c r="E5427" i="7"/>
  <c r="E5427" i="8" s="1"/>
  <c r="F5426" i="7"/>
  <c r="F5426" i="8" s="1"/>
  <c r="E5426" i="7"/>
  <c r="E5426" i="8" s="1"/>
  <c r="F5425" i="7"/>
  <c r="E5425" i="7"/>
  <c r="E5425" i="8" s="1"/>
  <c r="F5424" i="7"/>
  <c r="F5424" i="8" s="1"/>
  <c r="E5424" i="7"/>
  <c r="E5424" i="8" s="1"/>
  <c r="F5423" i="7"/>
  <c r="F5423" i="8" s="1"/>
  <c r="E5423" i="7"/>
  <c r="E5423" i="8" s="1"/>
  <c r="F5422" i="7"/>
  <c r="F5422" i="8" s="1"/>
  <c r="E5422" i="7"/>
  <c r="E5422" i="8" s="1"/>
  <c r="F5421" i="7"/>
  <c r="F5421" i="8" s="1"/>
  <c r="E5421" i="7"/>
  <c r="E5421" i="8" s="1"/>
  <c r="F5420" i="7"/>
  <c r="F5420" i="8" s="1"/>
  <c r="E5420" i="7"/>
  <c r="E5420" i="8" s="1"/>
  <c r="F5419" i="7"/>
  <c r="F5419" i="8" s="1"/>
  <c r="E5419" i="7"/>
  <c r="E5419" i="8" s="1"/>
  <c r="F5418" i="7"/>
  <c r="F5418" i="8" s="1"/>
  <c r="E5418" i="7"/>
  <c r="E5418" i="8" s="1"/>
  <c r="F5417" i="7"/>
  <c r="F5417" i="8" s="1"/>
  <c r="E5417" i="7"/>
  <c r="E5417" i="8" s="1"/>
  <c r="F5416" i="7"/>
  <c r="E5416" i="7"/>
  <c r="E5416" i="8" s="1"/>
  <c r="F5415" i="7"/>
  <c r="F5415" i="8" s="1"/>
  <c r="E5415" i="7"/>
  <c r="E5415" i="8" s="1"/>
  <c r="F5414" i="7"/>
  <c r="E5414" i="7"/>
  <c r="E5414" i="8" s="1"/>
  <c r="F5413" i="7"/>
  <c r="F5413" i="8" s="1"/>
  <c r="E5413" i="7"/>
  <c r="E5413" i="8" s="1"/>
  <c r="F5412" i="7"/>
  <c r="E5412" i="7"/>
  <c r="E5412" i="8" s="1"/>
  <c r="F5411" i="7"/>
  <c r="F5411" i="8" s="1"/>
  <c r="E5411" i="7"/>
  <c r="E5411" i="8" s="1"/>
  <c r="F5410" i="7"/>
  <c r="F5410" i="8" s="1"/>
  <c r="E5410" i="7"/>
  <c r="E5410" i="8" s="1"/>
  <c r="F5409" i="7"/>
  <c r="F5409" i="8" s="1"/>
  <c r="E5409" i="7"/>
  <c r="E5409" i="8" s="1"/>
  <c r="F5408" i="7"/>
  <c r="F5408" i="8" s="1"/>
  <c r="E5408" i="7"/>
  <c r="E5408" i="8" s="1"/>
  <c r="F5407" i="7"/>
  <c r="F5407" i="8" s="1"/>
  <c r="E5407" i="7"/>
  <c r="E5407" i="8" s="1"/>
  <c r="F5406" i="7"/>
  <c r="E5406" i="7"/>
  <c r="E5406" i="8" s="1"/>
  <c r="F5405" i="7"/>
  <c r="E5405" i="7"/>
  <c r="E5405" i="8" s="1"/>
  <c r="F5404" i="7"/>
  <c r="F5404" i="8" s="1"/>
  <c r="E5404" i="7"/>
  <c r="E5404" i="8" s="1"/>
  <c r="F5403" i="7"/>
  <c r="F5403" i="8" s="1"/>
  <c r="E5403" i="7"/>
  <c r="E5403" i="8" s="1"/>
  <c r="F5402" i="7"/>
  <c r="F5402" i="8" s="1"/>
  <c r="E5402" i="7"/>
  <c r="E5402" i="8" s="1"/>
  <c r="F5401" i="7"/>
  <c r="F5401" i="8" s="1"/>
  <c r="E5401" i="7"/>
  <c r="E5401" i="8" s="1"/>
  <c r="F5400" i="7"/>
  <c r="F5400" i="8" s="1"/>
  <c r="E5400" i="7"/>
  <c r="E5400" i="8" s="1"/>
  <c r="F5399" i="7"/>
  <c r="F5399" i="8" s="1"/>
  <c r="E5399" i="7"/>
  <c r="E5399" i="8" s="1"/>
  <c r="F5398" i="7"/>
  <c r="F5398" i="8" s="1"/>
  <c r="E5398" i="7"/>
  <c r="E5398" i="8" s="1"/>
  <c r="F5397" i="7"/>
  <c r="F5397" i="8" s="1"/>
  <c r="E5397" i="7"/>
  <c r="E5397" i="8" s="1"/>
  <c r="F5396" i="7"/>
  <c r="F5396" i="8" s="1"/>
  <c r="E5396" i="7"/>
  <c r="E5396" i="8" s="1"/>
  <c r="F5395" i="7"/>
  <c r="F5395" i="8" s="1"/>
  <c r="E5395" i="7"/>
  <c r="E5395" i="8" s="1"/>
  <c r="F5394" i="7"/>
  <c r="F5394" i="8" s="1"/>
  <c r="E5394" i="7"/>
  <c r="E5394" i="8" s="1"/>
  <c r="F5393" i="7"/>
  <c r="E5393" i="7"/>
  <c r="E5393" i="8" s="1"/>
  <c r="F5392" i="7"/>
  <c r="F5392" i="8" s="1"/>
  <c r="E5392" i="7"/>
  <c r="E5392" i="8" s="1"/>
  <c r="F5391" i="7"/>
  <c r="F5391" i="8" s="1"/>
  <c r="E5391" i="7"/>
  <c r="E5391" i="8" s="1"/>
  <c r="F5390" i="7"/>
  <c r="F5390" i="8" s="1"/>
  <c r="E5390" i="7"/>
  <c r="E5390" i="8" s="1"/>
  <c r="F5389" i="7"/>
  <c r="F5389" i="8" s="1"/>
  <c r="E5389" i="7"/>
  <c r="E5389" i="8" s="1"/>
  <c r="F5388" i="7"/>
  <c r="E5388" i="7"/>
  <c r="E5388" i="8" s="1"/>
  <c r="F5387" i="7"/>
  <c r="F5387" i="8" s="1"/>
  <c r="E5387" i="7"/>
  <c r="E5387" i="8" s="1"/>
  <c r="F5386" i="7"/>
  <c r="E5386" i="7"/>
  <c r="E5386" i="8" s="1"/>
  <c r="F5385" i="7"/>
  <c r="E5385" i="7"/>
  <c r="E5385" i="8" s="1"/>
  <c r="F5384" i="7"/>
  <c r="F5384" i="8" s="1"/>
  <c r="E5384" i="7"/>
  <c r="E5384" i="8" s="1"/>
  <c r="F5383" i="7"/>
  <c r="F5383" i="8" s="1"/>
  <c r="E5383" i="7"/>
  <c r="E5383" i="8" s="1"/>
  <c r="F5382" i="7"/>
  <c r="F5382" i="8" s="1"/>
  <c r="E5382" i="7"/>
  <c r="E5382" i="8" s="1"/>
  <c r="F5381" i="7"/>
  <c r="F5381" i="8" s="1"/>
  <c r="E5381" i="7"/>
  <c r="E5381" i="8" s="1"/>
  <c r="F5380" i="7"/>
  <c r="E5380" i="7"/>
  <c r="E5380" i="8" s="1"/>
  <c r="F5379" i="7"/>
  <c r="F5379" i="8" s="1"/>
  <c r="E5379" i="7"/>
  <c r="E5379" i="8" s="1"/>
  <c r="F5378" i="7"/>
  <c r="E5378" i="7"/>
  <c r="E5378" i="8" s="1"/>
  <c r="F5377" i="7"/>
  <c r="F5377" i="8" s="1"/>
  <c r="E5377" i="7"/>
  <c r="E5377" i="8" s="1"/>
  <c r="F5376" i="7"/>
  <c r="F5376" i="8" s="1"/>
  <c r="E5376" i="7"/>
  <c r="E5376" i="8" s="1"/>
  <c r="F5375" i="7"/>
  <c r="E5375" i="7"/>
  <c r="E5375" i="8" s="1"/>
  <c r="F5374" i="7"/>
  <c r="F5374" i="8" s="1"/>
  <c r="E5374" i="7"/>
  <c r="E5374" i="8" s="1"/>
  <c r="F5373" i="7"/>
  <c r="F5373" i="8" s="1"/>
  <c r="E5373" i="7"/>
  <c r="E5373" i="8" s="1"/>
  <c r="F5372" i="7"/>
  <c r="F5372" i="8" s="1"/>
  <c r="E5372" i="7"/>
  <c r="E5372" i="8" s="1"/>
  <c r="F5371" i="7"/>
  <c r="F5371" i="8" s="1"/>
  <c r="E5371" i="7"/>
  <c r="E5371" i="8" s="1"/>
  <c r="F5370" i="7"/>
  <c r="F5370" i="8" s="1"/>
  <c r="E5370" i="7"/>
  <c r="E5370" i="8" s="1"/>
  <c r="F5369" i="7"/>
  <c r="F5369" i="8" s="1"/>
  <c r="E5369" i="7"/>
  <c r="E5369" i="8" s="1"/>
  <c r="F5368" i="7"/>
  <c r="F5368" i="8" s="1"/>
  <c r="E5368" i="7"/>
  <c r="E5368" i="8" s="1"/>
  <c r="F5367" i="7"/>
  <c r="E5367" i="7"/>
  <c r="E5367" i="8" s="1"/>
  <c r="F5366" i="7"/>
  <c r="E5366" i="7"/>
  <c r="E5366" i="8" s="1"/>
  <c r="F5365" i="7"/>
  <c r="F5365" i="8" s="1"/>
  <c r="E5365" i="7"/>
  <c r="E5365" i="8" s="1"/>
  <c r="F5364" i="7"/>
  <c r="F5364" i="8" s="1"/>
  <c r="E5364" i="7"/>
  <c r="E5364" i="8" s="1"/>
  <c r="F5363" i="7"/>
  <c r="F5363" i="8" s="1"/>
  <c r="E5363" i="7"/>
  <c r="E5363" i="8" s="1"/>
  <c r="F5362" i="7"/>
  <c r="F5362" i="8" s="1"/>
  <c r="E5362" i="7"/>
  <c r="E5362" i="8" s="1"/>
  <c r="F5361" i="7"/>
  <c r="E5361" i="7"/>
  <c r="E5361" i="8" s="1"/>
  <c r="F5360" i="7"/>
  <c r="F5360" i="8" s="1"/>
  <c r="E5360" i="7"/>
  <c r="E5360" i="8" s="1"/>
  <c r="F5359" i="7"/>
  <c r="F5359" i="8" s="1"/>
  <c r="E5359" i="7"/>
  <c r="E5359" i="8" s="1"/>
  <c r="F5358" i="7"/>
  <c r="E5358" i="7"/>
  <c r="E5358" i="8" s="1"/>
  <c r="F5357" i="7"/>
  <c r="F5357" i="8" s="1"/>
  <c r="E5357" i="7"/>
  <c r="E5357" i="8" s="1"/>
  <c r="F5356" i="7"/>
  <c r="E5356" i="7"/>
  <c r="E5356" i="8" s="1"/>
  <c r="F5355" i="7"/>
  <c r="F5355" i="8" s="1"/>
  <c r="E5355" i="7"/>
  <c r="E5355" i="8" s="1"/>
  <c r="F5354" i="7"/>
  <c r="F5354" i="8" s="1"/>
  <c r="E5354" i="7"/>
  <c r="E5354" i="8" s="1"/>
  <c r="F5353" i="7"/>
  <c r="F5353" i="8" s="1"/>
  <c r="E5353" i="7"/>
  <c r="E5353" i="8" s="1"/>
  <c r="F5352" i="7"/>
  <c r="F5352" i="8" s="1"/>
  <c r="E5352" i="7"/>
  <c r="E5352" i="8" s="1"/>
  <c r="F5351" i="7"/>
  <c r="F5351" i="8" s="1"/>
  <c r="E5351" i="7"/>
  <c r="E5351" i="8" s="1"/>
  <c r="F5350" i="7"/>
  <c r="E5350" i="7"/>
  <c r="E5350" i="8" s="1"/>
  <c r="F5349" i="7"/>
  <c r="F5349" i="8" s="1"/>
  <c r="E5349" i="7"/>
  <c r="E5349" i="8" s="1"/>
  <c r="F5348" i="7"/>
  <c r="E5348" i="7"/>
  <c r="E5348" i="8" s="1"/>
  <c r="F5347" i="7"/>
  <c r="F5347" i="8" s="1"/>
  <c r="E5347" i="7"/>
  <c r="E5347" i="8" s="1"/>
  <c r="F5346" i="7"/>
  <c r="F5346" i="8" s="1"/>
  <c r="E5346" i="7"/>
  <c r="E5346" i="8" s="1"/>
  <c r="F5345" i="7"/>
  <c r="F5345" i="8" s="1"/>
  <c r="E5345" i="7"/>
  <c r="E5345" i="8" s="1"/>
  <c r="F5344" i="7"/>
  <c r="F5344" i="8" s="1"/>
  <c r="E5344" i="7"/>
  <c r="E5344" i="8" s="1"/>
  <c r="F5343" i="7"/>
  <c r="F5343" i="8" s="1"/>
  <c r="E5343" i="7"/>
  <c r="E5343" i="8" s="1"/>
  <c r="F5342" i="7"/>
  <c r="E5342" i="7"/>
  <c r="E5342" i="8" s="1"/>
  <c r="F5341" i="7"/>
  <c r="E5341" i="7"/>
  <c r="E5341" i="8" s="1"/>
  <c r="F5340" i="7"/>
  <c r="F5340" i="8" s="1"/>
  <c r="E5340" i="7"/>
  <c r="E5340" i="8" s="1"/>
  <c r="F5339" i="7"/>
  <c r="E5339" i="7"/>
  <c r="E5339" i="8" s="1"/>
  <c r="F5338" i="7"/>
  <c r="E5338" i="7"/>
  <c r="E5338" i="8" s="1"/>
  <c r="F5337" i="7"/>
  <c r="F5337" i="8" s="1"/>
  <c r="E5337" i="7"/>
  <c r="E5337" i="8" s="1"/>
  <c r="F5336" i="7"/>
  <c r="E5336" i="7"/>
  <c r="E5336" i="8" s="1"/>
  <c r="F5335" i="7"/>
  <c r="E5335" i="7"/>
  <c r="E5335" i="8" s="1"/>
  <c r="F5334" i="7"/>
  <c r="F5334" i="8" s="1"/>
  <c r="E5334" i="7"/>
  <c r="E5334" i="8" s="1"/>
  <c r="F5333" i="7"/>
  <c r="F5333" i="8" s="1"/>
  <c r="E5333" i="7"/>
  <c r="E5333" i="8" s="1"/>
  <c r="F5332" i="7"/>
  <c r="E5332" i="7"/>
  <c r="E5332" i="8" s="1"/>
  <c r="F5331" i="7"/>
  <c r="F5331" i="8" s="1"/>
  <c r="E5331" i="7"/>
  <c r="E5331" i="8" s="1"/>
  <c r="F5330" i="7"/>
  <c r="F5330" i="8" s="1"/>
  <c r="E5330" i="7"/>
  <c r="E5330" i="8" s="1"/>
  <c r="F5329" i="7"/>
  <c r="E5329" i="7"/>
  <c r="E5329" i="8" s="1"/>
  <c r="F5328" i="7"/>
  <c r="F5328" i="8" s="1"/>
  <c r="E5328" i="7"/>
  <c r="E5328" i="8" s="1"/>
  <c r="F5327" i="7"/>
  <c r="F5327" i="8" s="1"/>
  <c r="E5327" i="7"/>
  <c r="E5327" i="8" s="1"/>
  <c r="F5326" i="7"/>
  <c r="F5326" i="8" s="1"/>
  <c r="E5326" i="7"/>
  <c r="E5326" i="8" s="1"/>
  <c r="F5325" i="7"/>
  <c r="F5325" i="8" s="1"/>
  <c r="E5325" i="7"/>
  <c r="E5325" i="8" s="1"/>
  <c r="F5324" i="7"/>
  <c r="E5324" i="7"/>
  <c r="E5324" i="8" s="1"/>
  <c r="F5323" i="7"/>
  <c r="E5323" i="7"/>
  <c r="E5323" i="8" s="1"/>
  <c r="F5322" i="7"/>
  <c r="F5322" i="8" s="1"/>
  <c r="E5322" i="7"/>
  <c r="E5322" i="8" s="1"/>
  <c r="F5321" i="7"/>
  <c r="F5321" i="8" s="1"/>
  <c r="E5321" i="7"/>
  <c r="E5321" i="8" s="1"/>
  <c r="F5320" i="7"/>
  <c r="F5320" i="8" s="1"/>
  <c r="E5320" i="7"/>
  <c r="E5320" i="8" s="1"/>
  <c r="F5319" i="7"/>
  <c r="F5319" i="8" s="1"/>
  <c r="E5319" i="7"/>
  <c r="E5319" i="8" s="1"/>
  <c r="F5318" i="7"/>
  <c r="F5318" i="8" s="1"/>
  <c r="E5318" i="7"/>
  <c r="E5318" i="8" s="1"/>
  <c r="F5317" i="7"/>
  <c r="E5317" i="7"/>
  <c r="E5317" i="8" s="1"/>
  <c r="F5316" i="7"/>
  <c r="F5316" i="8" s="1"/>
  <c r="E5316" i="7"/>
  <c r="E5316" i="8" s="1"/>
  <c r="F5315" i="7"/>
  <c r="F5315" i="8" s="1"/>
  <c r="E5315" i="7"/>
  <c r="E5315" i="8" s="1"/>
  <c r="F5314" i="7"/>
  <c r="F5314" i="8" s="1"/>
  <c r="E5314" i="7"/>
  <c r="E5314" i="8" s="1"/>
  <c r="F5313" i="7"/>
  <c r="F5313" i="8" s="1"/>
  <c r="E5313" i="7"/>
  <c r="E5313" i="8" s="1"/>
  <c r="F5312" i="7"/>
  <c r="F5312" i="8" s="1"/>
  <c r="E5312" i="7"/>
  <c r="E5312" i="8" s="1"/>
  <c r="F5311" i="7"/>
  <c r="E5311" i="7"/>
  <c r="E5311" i="8" s="1"/>
  <c r="F5310" i="7"/>
  <c r="F5310" i="8" s="1"/>
  <c r="E5310" i="7"/>
  <c r="E5310" i="8" s="1"/>
  <c r="F5309" i="7"/>
  <c r="E5309" i="7"/>
  <c r="E5309" i="8" s="1"/>
  <c r="F5308" i="7"/>
  <c r="F5308" i="8" s="1"/>
  <c r="E5308" i="7"/>
  <c r="E5308" i="8" s="1"/>
  <c r="F5307" i="7"/>
  <c r="F5307" i="8" s="1"/>
  <c r="E5307" i="7"/>
  <c r="E5307" i="8" s="1"/>
  <c r="F5306" i="7"/>
  <c r="F5306" i="8" s="1"/>
  <c r="E5306" i="7"/>
  <c r="E5306" i="8" s="1"/>
  <c r="F5305" i="7"/>
  <c r="E5305" i="7"/>
  <c r="E5305" i="8" s="1"/>
  <c r="F5304" i="7"/>
  <c r="F5304" i="8" s="1"/>
  <c r="E5304" i="7"/>
  <c r="E5304" i="8" s="1"/>
  <c r="F5303" i="7"/>
  <c r="F5303" i="8" s="1"/>
  <c r="E5303" i="7"/>
  <c r="E5303" i="8" s="1"/>
  <c r="F5302" i="7"/>
  <c r="F5302" i="8" s="1"/>
  <c r="E5302" i="7"/>
  <c r="E5302" i="8" s="1"/>
  <c r="F5301" i="7"/>
  <c r="F5301" i="8" s="1"/>
  <c r="E5301" i="7"/>
  <c r="E5301" i="8" s="1"/>
  <c r="F5300" i="7"/>
  <c r="F5300" i="8" s="1"/>
  <c r="E5300" i="7"/>
  <c r="E5300" i="8" s="1"/>
  <c r="F5299" i="7"/>
  <c r="E5299" i="7"/>
  <c r="E5299" i="8" s="1"/>
  <c r="F5298" i="7"/>
  <c r="F5298" i="8" s="1"/>
  <c r="E5298" i="7"/>
  <c r="E5298" i="8" s="1"/>
  <c r="F5297" i="7"/>
  <c r="E5297" i="7"/>
  <c r="E5297" i="8" s="1"/>
  <c r="F5296" i="7"/>
  <c r="F5296" i="8" s="1"/>
  <c r="E5296" i="7"/>
  <c r="E5296" i="8" s="1"/>
  <c r="F5295" i="7"/>
  <c r="E5295" i="7"/>
  <c r="E5295" i="8" s="1"/>
  <c r="F5294" i="7"/>
  <c r="F5294" i="8" s="1"/>
  <c r="E5294" i="7"/>
  <c r="E5294" i="8" s="1"/>
  <c r="F5293" i="7"/>
  <c r="E5293" i="7"/>
  <c r="E5293" i="8" s="1"/>
  <c r="F5292" i="7"/>
  <c r="F5292" i="8" s="1"/>
  <c r="E5292" i="7"/>
  <c r="E5292" i="8" s="1"/>
  <c r="F5291" i="7"/>
  <c r="F5291" i="8" s="1"/>
  <c r="E5291" i="7"/>
  <c r="E5291" i="8" s="1"/>
  <c r="F5290" i="7"/>
  <c r="F5290" i="8" s="1"/>
  <c r="E5290" i="7"/>
  <c r="E5290" i="8" s="1"/>
  <c r="F5289" i="7"/>
  <c r="F5289" i="8" s="1"/>
  <c r="E5289" i="7"/>
  <c r="E5289" i="8" s="1"/>
  <c r="F5288" i="7"/>
  <c r="F5288" i="8" s="1"/>
  <c r="E5288" i="7"/>
  <c r="E5288" i="8" s="1"/>
  <c r="F5287" i="7"/>
  <c r="E5287" i="7"/>
  <c r="E5287" i="8" s="1"/>
  <c r="F5286" i="7"/>
  <c r="F5286" i="8" s="1"/>
  <c r="E5286" i="7"/>
  <c r="E5286" i="8" s="1"/>
  <c r="F5285" i="7"/>
  <c r="F5285" i="8" s="1"/>
  <c r="E5285" i="7"/>
  <c r="E5285" i="8" s="1"/>
  <c r="F5284" i="7"/>
  <c r="F5284" i="8" s="1"/>
  <c r="E5284" i="7"/>
  <c r="E5284" i="8" s="1"/>
  <c r="F5283" i="7"/>
  <c r="F5283" i="8" s="1"/>
  <c r="E5283" i="7"/>
  <c r="E5283" i="8" s="1"/>
  <c r="F5282" i="7"/>
  <c r="F5282" i="8" s="1"/>
  <c r="E5282" i="7"/>
  <c r="E5282" i="8" s="1"/>
  <c r="F5281" i="7"/>
  <c r="E5281" i="7"/>
  <c r="E5281" i="8" s="1"/>
  <c r="F5280" i="7"/>
  <c r="F5280" i="8" s="1"/>
  <c r="E5280" i="7"/>
  <c r="E5280" i="8" s="1"/>
  <c r="F5279" i="7"/>
  <c r="E5279" i="7"/>
  <c r="E5279" i="8" s="1"/>
  <c r="F5278" i="7"/>
  <c r="F5278" i="8" s="1"/>
  <c r="E5278" i="7"/>
  <c r="E5278" i="8" s="1"/>
  <c r="F5277" i="7"/>
  <c r="F5277" i="8" s="1"/>
  <c r="E5277" i="7"/>
  <c r="E5277" i="8" s="1"/>
  <c r="F5276" i="7"/>
  <c r="E5276" i="7"/>
  <c r="E5276" i="8" s="1"/>
  <c r="F5275" i="7"/>
  <c r="E5275" i="7"/>
  <c r="E5275" i="8" s="1"/>
  <c r="F5274" i="7"/>
  <c r="F5274" i="8" s="1"/>
  <c r="E5274" i="7"/>
  <c r="E5274" i="8" s="1"/>
  <c r="F5273" i="7"/>
  <c r="F5273" i="8" s="1"/>
  <c r="E5273" i="7"/>
  <c r="E5273" i="8" s="1"/>
  <c r="F5272" i="7"/>
  <c r="F5272" i="8" s="1"/>
  <c r="E5272" i="7"/>
  <c r="E5272" i="8" s="1"/>
  <c r="F5271" i="7"/>
  <c r="F5271" i="8" s="1"/>
  <c r="E5271" i="7"/>
  <c r="E5271" i="8" s="1"/>
  <c r="F5270" i="7"/>
  <c r="F5270" i="8" s="1"/>
  <c r="E5270" i="7"/>
  <c r="E5270" i="8" s="1"/>
  <c r="F5269" i="7"/>
  <c r="E5269" i="7"/>
  <c r="E5269" i="8" s="1"/>
  <c r="F5268" i="7"/>
  <c r="F5268" i="8" s="1"/>
  <c r="E5268" i="7"/>
  <c r="E5268" i="8" s="1"/>
  <c r="F5267" i="7"/>
  <c r="E5267" i="7"/>
  <c r="E5267" i="8" s="1"/>
  <c r="F5266" i="7"/>
  <c r="F5266" i="8" s="1"/>
  <c r="E5266" i="7"/>
  <c r="E5266" i="8" s="1"/>
  <c r="F5265" i="7"/>
  <c r="F5265" i="8" s="1"/>
  <c r="E5265" i="7"/>
  <c r="E5265" i="8" s="1"/>
  <c r="F5264" i="7"/>
  <c r="F5264" i="8" s="1"/>
  <c r="E5264" i="7"/>
  <c r="E5264" i="8" s="1"/>
  <c r="F5263" i="7"/>
  <c r="E5263" i="7"/>
  <c r="E5263" i="8" s="1"/>
  <c r="F5262" i="7"/>
  <c r="F5262" i="8" s="1"/>
  <c r="E5262" i="7"/>
  <c r="E5262" i="8" s="1"/>
  <c r="F5261" i="7"/>
  <c r="F5261" i="8" s="1"/>
  <c r="E5261" i="7"/>
  <c r="E5261" i="8" s="1"/>
  <c r="F5260" i="7"/>
  <c r="E5260" i="7"/>
  <c r="E5260" i="8" s="1"/>
  <c r="F5259" i="7"/>
  <c r="E5259" i="7"/>
  <c r="E5259" i="8" s="1"/>
  <c r="F5258" i="7"/>
  <c r="F5258" i="8" s="1"/>
  <c r="E5258" i="7"/>
  <c r="E5258" i="8" s="1"/>
  <c r="F5257" i="7"/>
  <c r="E5257" i="7"/>
  <c r="E5257" i="8" s="1"/>
  <c r="F5256" i="7"/>
  <c r="F5256" i="8" s="1"/>
  <c r="E5256" i="7"/>
  <c r="E5256" i="8" s="1"/>
  <c r="F5255" i="7"/>
  <c r="E5255" i="7"/>
  <c r="E5255" i="8" s="1"/>
  <c r="F5254" i="7"/>
  <c r="E5254" i="7"/>
  <c r="E5254" i="8" s="1"/>
  <c r="F5253" i="7"/>
  <c r="E5253" i="7"/>
  <c r="E5253" i="8" s="1"/>
  <c r="F5252" i="7"/>
  <c r="F5252" i="8" s="1"/>
  <c r="E5252" i="7"/>
  <c r="E5252" i="8" s="1"/>
  <c r="F5251" i="7"/>
  <c r="E5251" i="7"/>
  <c r="E5251" i="8" s="1"/>
  <c r="F5250" i="7"/>
  <c r="F5250" i="8" s="1"/>
  <c r="E5250" i="7"/>
  <c r="E5250" i="8" s="1"/>
  <c r="F5249" i="7"/>
  <c r="F5249" i="8" s="1"/>
  <c r="E5249" i="7"/>
  <c r="E5249" i="8" s="1"/>
  <c r="F5248" i="7"/>
  <c r="E5248" i="7"/>
  <c r="E5248" i="8" s="1"/>
  <c r="F5247" i="7"/>
  <c r="E5247" i="7"/>
  <c r="E5247" i="8" s="1"/>
  <c r="F5246" i="7"/>
  <c r="F5246" i="8" s="1"/>
  <c r="E5246" i="7"/>
  <c r="E5246" i="8" s="1"/>
  <c r="F5245" i="7"/>
  <c r="E5245" i="7"/>
  <c r="E5245" i="8" s="1"/>
  <c r="F5244" i="7"/>
  <c r="F5244" i="8" s="1"/>
  <c r="E5244" i="7"/>
  <c r="E5244" i="8" s="1"/>
  <c r="F5243" i="7"/>
  <c r="F5243" i="8" s="1"/>
  <c r="E5243" i="7"/>
  <c r="E5243" i="8" s="1"/>
  <c r="F5242" i="7"/>
  <c r="F5242" i="8" s="1"/>
  <c r="E5242" i="7"/>
  <c r="E5242" i="8" s="1"/>
  <c r="F5241" i="7"/>
  <c r="E5241" i="7"/>
  <c r="E5241" i="8" s="1"/>
  <c r="F5240" i="7"/>
  <c r="F5240" i="8" s="1"/>
  <c r="E5240" i="7"/>
  <c r="E5240" i="8" s="1"/>
  <c r="F5239" i="7"/>
  <c r="G5240" i="7" s="1"/>
  <c r="E5239" i="7"/>
  <c r="E5239" i="8" s="1"/>
  <c r="F5238" i="7"/>
  <c r="F5238" i="8" s="1"/>
  <c r="E5238" i="7"/>
  <c r="E5238" i="8" s="1"/>
  <c r="F5237" i="7"/>
  <c r="F5237" i="8" s="1"/>
  <c r="E5237" i="7"/>
  <c r="E5237" i="8" s="1"/>
  <c r="F5236" i="7"/>
  <c r="F5236" i="8" s="1"/>
  <c r="E5236" i="7"/>
  <c r="E5236" i="8" s="1"/>
  <c r="F5235" i="7"/>
  <c r="E5235" i="7"/>
  <c r="E5235" i="8" s="1"/>
  <c r="F5234" i="7"/>
  <c r="F5234" i="8" s="1"/>
  <c r="E5234" i="7"/>
  <c r="E5234" i="8" s="1"/>
  <c r="F5233" i="7"/>
  <c r="E5233" i="7"/>
  <c r="E5233" i="8" s="1"/>
  <c r="F5232" i="7"/>
  <c r="F5232" i="8" s="1"/>
  <c r="E5232" i="7"/>
  <c r="E5232" i="8" s="1"/>
  <c r="F5231" i="7"/>
  <c r="F5231" i="8" s="1"/>
  <c r="E5231" i="7"/>
  <c r="E5231" i="8" s="1"/>
  <c r="F5230" i="7"/>
  <c r="E5230" i="7"/>
  <c r="E5230" i="8" s="1"/>
  <c r="F5229" i="7"/>
  <c r="E5229" i="7"/>
  <c r="E5229" i="8" s="1"/>
  <c r="F5228" i="7"/>
  <c r="E5228" i="7"/>
  <c r="E5228" i="8" s="1"/>
  <c r="F5227" i="7"/>
  <c r="E5227" i="7"/>
  <c r="E5227" i="8" s="1"/>
  <c r="F5226" i="7"/>
  <c r="F5226" i="8" s="1"/>
  <c r="E5226" i="7"/>
  <c r="E5226" i="8" s="1"/>
  <c r="F5225" i="7"/>
  <c r="F5225" i="8" s="1"/>
  <c r="E5225" i="7"/>
  <c r="E5225" i="8" s="1"/>
  <c r="F5224" i="7"/>
  <c r="F5224" i="8" s="1"/>
  <c r="E5224" i="7"/>
  <c r="E5224" i="8" s="1"/>
  <c r="F5223" i="7"/>
  <c r="E5223" i="7"/>
  <c r="E5223" i="8" s="1"/>
  <c r="F5222" i="7"/>
  <c r="F5222" i="8" s="1"/>
  <c r="E5222" i="7"/>
  <c r="E5222" i="8" s="1"/>
  <c r="F5221" i="7"/>
  <c r="E5221" i="7"/>
  <c r="E5221" i="8" s="1"/>
  <c r="F5220" i="7"/>
  <c r="F5220" i="8" s="1"/>
  <c r="E5220" i="7"/>
  <c r="E5220" i="8" s="1"/>
  <c r="F5219" i="7"/>
  <c r="F5219" i="8" s="1"/>
  <c r="E5219" i="7"/>
  <c r="E5219" i="8" s="1"/>
  <c r="F5218" i="7"/>
  <c r="F5218" i="8" s="1"/>
  <c r="E5218" i="7"/>
  <c r="E5218" i="8" s="1"/>
  <c r="F5217" i="7"/>
  <c r="E5217" i="7"/>
  <c r="E5217" i="8" s="1"/>
  <c r="F5216" i="7"/>
  <c r="F5216" i="8" s="1"/>
  <c r="E5216" i="7"/>
  <c r="E5216" i="8" s="1"/>
  <c r="F5215" i="7"/>
  <c r="E5215" i="7"/>
  <c r="E5215" i="8" s="1"/>
  <c r="F5214" i="7"/>
  <c r="F5214" i="8" s="1"/>
  <c r="E5214" i="7"/>
  <c r="E5214" i="8" s="1"/>
  <c r="F5213" i="7"/>
  <c r="F5213" i="8" s="1"/>
  <c r="E5213" i="7"/>
  <c r="E5213" i="8" s="1"/>
  <c r="F5212" i="7"/>
  <c r="F5212" i="8" s="1"/>
  <c r="E5212" i="7"/>
  <c r="E5212" i="8" s="1"/>
  <c r="F5211" i="7"/>
  <c r="E5211" i="7"/>
  <c r="E5211" i="8" s="1"/>
  <c r="F5210" i="7"/>
  <c r="F5210" i="8" s="1"/>
  <c r="E5210" i="7"/>
  <c r="E5210" i="8" s="1"/>
  <c r="F5209" i="7"/>
  <c r="E5209" i="7"/>
  <c r="E5209" i="8" s="1"/>
  <c r="F5208" i="7"/>
  <c r="F5208" i="8" s="1"/>
  <c r="E5208" i="7"/>
  <c r="E5208" i="8" s="1"/>
  <c r="F5207" i="7"/>
  <c r="F5207" i="8" s="1"/>
  <c r="E5207" i="7"/>
  <c r="E5207" i="8" s="1"/>
  <c r="F5206" i="7"/>
  <c r="F5206" i="8" s="1"/>
  <c r="E5206" i="7"/>
  <c r="E5206" i="8" s="1"/>
  <c r="F5205" i="7"/>
  <c r="E5205" i="7"/>
  <c r="E5205" i="8" s="1"/>
  <c r="F5204" i="7"/>
  <c r="F5204" i="8" s="1"/>
  <c r="E5204" i="7"/>
  <c r="E5204" i="8" s="1"/>
  <c r="F5203" i="7"/>
  <c r="E5203" i="7"/>
  <c r="E5203" i="8" s="1"/>
  <c r="F5202" i="7"/>
  <c r="F5202" i="8" s="1"/>
  <c r="E5202" i="7"/>
  <c r="E5202" i="8" s="1"/>
  <c r="F5201" i="7"/>
  <c r="F5201" i="8" s="1"/>
  <c r="E5201" i="7"/>
  <c r="E5201" i="8" s="1"/>
  <c r="F5200" i="7"/>
  <c r="F5200" i="8" s="1"/>
  <c r="E5200" i="7"/>
  <c r="E5200" i="8" s="1"/>
  <c r="F5199" i="7"/>
  <c r="E5199" i="7"/>
  <c r="E5199" i="8" s="1"/>
  <c r="F5198" i="7"/>
  <c r="F5198" i="8" s="1"/>
  <c r="E5198" i="7"/>
  <c r="E5198" i="8" s="1"/>
  <c r="F5197" i="7"/>
  <c r="E5197" i="7"/>
  <c r="E5197" i="8" s="1"/>
  <c r="F5196" i="7"/>
  <c r="F5196" i="8" s="1"/>
  <c r="E5196" i="7"/>
  <c r="E5196" i="8" s="1"/>
  <c r="F5195" i="7"/>
  <c r="F5195" i="8" s="1"/>
  <c r="E5195" i="7"/>
  <c r="E5195" i="8" s="1"/>
  <c r="F5194" i="7"/>
  <c r="F5194" i="8" s="1"/>
  <c r="E5194" i="7"/>
  <c r="E5194" i="8" s="1"/>
  <c r="F5193" i="7"/>
  <c r="G5194" i="7" s="1"/>
  <c r="E5193" i="7"/>
  <c r="E5193" i="8" s="1"/>
  <c r="F5192" i="7"/>
  <c r="F5192" i="8" s="1"/>
  <c r="E5192" i="7"/>
  <c r="E5192" i="8" s="1"/>
  <c r="F5191" i="7"/>
  <c r="E5191" i="7"/>
  <c r="E5191" i="8" s="1"/>
  <c r="F5190" i="7"/>
  <c r="F5190" i="8" s="1"/>
  <c r="E5190" i="7"/>
  <c r="E5190" i="8" s="1"/>
  <c r="F5189" i="7"/>
  <c r="F5189" i="8" s="1"/>
  <c r="E5189" i="7"/>
  <c r="E5189" i="8" s="1"/>
  <c r="F5188" i="7"/>
  <c r="F5188" i="8" s="1"/>
  <c r="E5188" i="7"/>
  <c r="E5188" i="8" s="1"/>
  <c r="F5187" i="7"/>
  <c r="E5187" i="7"/>
  <c r="E5187" i="8" s="1"/>
  <c r="F5186" i="7"/>
  <c r="F5186" i="8" s="1"/>
  <c r="E5186" i="7"/>
  <c r="E5186" i="8" s="1"/>
  <c r="F5185" i="7"/>
  <c r="E5185" i="7"/>
  <c r="E5185" i="8" s="1"/>
  <c r="F5184" i="7"/>
  <c r="F5184" i="8" s="1"/>
  <c r="E5184" i="7"/>
  <c r="E5184" i="8" s="1"/>
  <c r="F5183" i="7"/>
  <c r="F5183" i="8" s="1"/>
  <c r="E5183" i="7"/>
  <c r="E5183" i="8" s="1"/>
  <c r="F5182" i="7"/>
  <c r="F5182" i="8" s="1"/>
  <c r="E5182" i="7"/>
  <c r="E5182" i="8" s="1"/>
  <c r="F5181" i="7"/>
  <c r="E5181" i="7"/>
  <c r="E5181" i="8" s="1"/>
  <c r="F5180" i="7"/>
  <c r="F5180" i="8" s="1"/>
  <c r="E5180" i="7"/>
  <c r="E5180" i="8" s="1"/>
  <c r="F5179" i="7"/>
  <c r="E5179" i="7"/>
  <c r="E5179" i="8" s="1"/>
  <c r="F5178" i="7"/>
  <c r="F5178" i="8" s="1"/>
  <c r="E5178" i="7"/>
  <c r="E5178" i="8" s="1"/>
  <c r="F5177" i="7"/>
  <c r="F5177" i="8" s="1"/>
  <c r="E5177" i="7"/>
  <c r="E5177" i="8" s="1"/>
  <c r="F5176" i="7"/>
  <c r="F5176" i="8" s="1"/>
  <c r="E5176" i="7"/>
  <c r="E5176" i="8" s="1"/>
  <c r="F5175" i="7"/>
  <c r="E5175" i="7"/>
  <c r="E5175" i="8" s="1"/>
  <c r="F5174" i="7"/>
  <c r="F5174" i="8" s="1"/>
  <c r="E5174" i="7"/>
  <c r="E5174" i="8" s="1"/>
  <c r="F5173" i="7"/>
  <c r="E5173" i="7"/>
  <c r="E5173" i="8" s="1"/>
  <c r="F5172" i="7"/>
  <c r="F5172" i="8" s="1"/>
  <c r="E5172" i="7"/>
  <c r="E5172" i="8" s="1"/>
  <c r="F5171" i="7"/>
  <c r="F5171" i="8" s="1"/>
  <c r="E5171" i="7"/>
  <c r="E5171" i="8" s="1"/>
  <c r="F5170" i="7"/>
  <c r="F5170" i="8" s="1"/>
  <c r="E5170" i="7"/>
  <c r="E5170" i="8" s="1"/>
  <c r="F5169" i="7"/>
  <c r="G5170" i="7" s="1"/>
  <c r="E5169" i="7"/>
  <c r="E5169" i="8" s="1"/>
  <c r="F5168" i="7"/>
  <c r="F5168" i="8" s="1"/>
  <c r="E5168" i="7"/>
  <c r="E5168" i="8" s="1"/>
  <c r="F5167" i="7"/>
  <c r="E5167" i="7"/>
  <c r="E5167" i="8" s="1"/>
  <c r="F5166" i="7"/>
  <c r="F5166" i="8" s="1"/>
  <c r="E5166" i="7"/>
  <c r="E5166" i="8" s="1"/>
  <c r="F5165" i="7"/>
  <c r="F5165" i="8" s="1"/>
  <c r="E5165" i="7"/>
  <c r="E5165" i="8" s="1"/>
  <c r="F5164" i="7"/>
  <c r="F5164" i="8" s="1"/>
  <c r="E5164" i="7"/>
  <c r="E5164" i="8" s="1"/>
  <c r="F5163" i="7"/>
  <c r="E5163" i="7"/>
  <c r="E5163" i="8" s="1"/>
  <c r="F5162" i="7"/>
  <c r="F5162" i="8" s="1"/>
  <c r="E5162" i="7"/>
  <c r="E5162" i="8" s="1"/>
  <c r="F5161" i="7"/>
  <c r="E5161" i="7"/>
  <c r="E5161" i="8" s="1"/>
  <c r="F5160" i="7"/>
  <c r="F5160" i="8" s="1"/>
  <c r="E5160" i="7"/>
  <c r="E5160" i="8" s="1"/>
  <c r="F5159" i="7"/>
  <c r="E5159" i="7"/>
  <c r="E5159" i="8" s="1"/>
  <c r="F5158" i="7"/>
  <c r="F5158" i="8" s="1"/>
  <c r="E5158" i="7"/>
  <c r="E5158" i="8" s="1"/>
  <c r="F5157" i="7"/>
  <c r="E5157" i="7"/>
  <c r="E5157" i="8" s="1"/>
  <c r="F5156" i="7"/>
  <c r="F5156" i="8" s="1"/>
  <c r="E5156" i="7"/>
  <c r="E5156" i="8" s="1"/>
  <c r="F5155" i="7"/>
  <c r="E5155" i="7"/>
  <c r="E5155" i="8" s="1"/>
  <c r="F5154" i="7"/>
  <c r="F5154" i="8" s="1"/>
  <c r="E5154" i="7"/>
  <c r="E5154" i="8" s="1"/>
  <c r="F5153" i="7"/>
  <c r="F5153" i="8" s="1"/>
  <c r="E5153" i="7"/>
  <c r="E5153" i="8" s="1"/>
  <c r="F5152" i="7"/>
  <c r="F5152" i="8" s="1"/>
  <c r="E5152" i="7"/>
  <c r="E5152" i="8" s="1"/>
  <c r="F5151" i="7"/>
  <c r="E5151" i="7"/>
  <c r="E5151" i="8" s="1"/>
  <c r="F5150" i="7"/>
  <c r="F5150" i="8" s="1"/>
  <c r="E5150" i="7"/>
  <c r="E5150" i="8" s="1"/>
  <c r="F5149" i="7"/>
  <c r="E5149" i="7"/>
  <c r="E5149" i="8" s="1"/>
  <c r="F5148" i="7"/>
  <c r="F5148" i="8" s="1"/>
  <c r="E5148" i="7"/>
  <c r="E5148" i="8" s="1"/>
  <c r="F5147" i="7"/>
  <c r="F5147" i="8" s="1"/>
  <c r="E5147" i="7"/>
  <c r="E5147" i="8" s="1"/>
  <c r="F5146" i="7"/>
  <c r="F5146" i="8" s="1"/>
  <c r="E5146" i="7"/>
  <c r="E5146" i="8" s="1"/>
  <c r="F5145" i="7"/>
  <c r="E5145" i="7"/>
  <c r="E5145" i="8" s="1"/>
  <c r="F5144" i="7"/>
  <c r="F5144" i="8" s="1"/>
  <c r="E5144" i="7"/>
  <c r="E5144" i="8" s="1"/>
  <c r="F5143" i="7"/>
  <c r="E5143" i="7"/>
  <c r="E5143" i="8" s="1"/>
  <c r="F5142" i="7"/>
  <c r="F5142" i="8" s="1"/>
  <c r="E5142" i="7"/>
  <c r="E5142" i="8" s="1"/>
  <c r="F5141" i="7"/>
  <c r="F5141" i="8" s="1"/>
  <c r="E5141" i="7"/>
  <c r="E5141" i="8" s="1"/>
  <c r="F5140" i="7"/>
  <c r="E5140" i="7"/>
  <c r="E5140" i="8" s="1"/>
  <c r="F5139" i="7"/>
  <c r="E5139" i="7"/>
  <c r="E5139" i="8" s="1"/>
  <c r="F5138" i="7"/>
  <c r="F5138" i="8" s="1"/>
  <c r="E5138" i="7"/>
  <c r="E5138" i="8" s="1"/>
  <c r="F5137" i="7"/>
  <c r="E5137" i="7"/>
  <c r="E5137" i="8" s="1"/>
  <c r="F5136" i="7"/>
  <c r="F5136" i="8" s="1"/>
  <c r="E5136" i="7"/>
  <c r="E5136" i="8" s="1"/>
  <c r="F5135" i="7"/>
  <c r="F5135" i="8" s="1"/>
  <c r="E5135" i="7"/>
  <c r="E5135" i="8" s="1"/>
  <c r="F5134" i="7"/>
  <c r="F5134" i="8" s="1"/>
  <c r="E5134" i="7"/>
  <c r="E5134" i="8" s="1"/>
  <c r="F5133" i="7"/>
  <c r="E5133" i="7"/>
  <c r="E5133" i="8" s="1"/>
  <c r="F5132" i="7"/>
  <c r="F5132" i="8" s="1"/>
  <c r="E5132" i="7"/>
  <c r="E5132" i="8" s="1"/>
  <c r="F5131" i="7"/>
  <c r="E5131" i="7"/>
  <c r="E5131" i="8" s="1"/>
  <c r="F5130" i="7"/>
  <c r="F5130" i="8" s="1"/>
  <c r="E5130" i="7"/>
  <c r="E5130" i="8" s="1"/>
  <c r="F5129" i="7"/>
  <c r="F5129" i="8" s="1"/>
  <c r="E5129" i="7"/>
  <c r="E5129" i="8" s="1"/>
  <c r="F5128" i="7"/>
  <c r="F5128" i="8" s="1"/>
  <c r="E5128" i="7"/>
  <c r="E5128" i="8" s="1"/>
  <c r="F5127" i="7"/>
  <c r="F5127" i="8" s="1"/>
  <c r="E5127" i="7"/>
  <c r="E5127" i="8" s="1"/>
  <c r="F5126" i="7"/>
  <c r="F5126" i="8" s="1"/>
  <c r="E5126" i="7"/>
  <c r="E5126" i="8" s="1"/>
  <c r="F5125" i="7"/>
  <c r="E5125" i="7"/>
  <c r="E5125" i="8" s="1"/>
  <c r="F5124" i="7"/>
  <c r="F5124" i="8" s="1"/>
  <c r="E5124" i="7"/>
  <c r="E5124" i="8" s="1"/>
  <c r="F5123" i="7"/>
  <c r="E5123" i="7"/>
  <c r="E5123" i="8" s="1"/>
  <c r="F5122" i="7"/>
  <c r="F5122" i="8" s="1"/>
  <c r="E5122" i="7"/>
  <c r="E5122" i="8" s="1"/>
  <c r="F5121" i="7"/>
  <c r="F5121" i="8" s="1"/>
  <c r="E5121" i="7"/>
  <c r="E5121" i="8" s="1"/>
  <c r="F5120" i="7"/>
  <c r="E5120" i="7"/>
  <c r="E5120" i="8" s="1"/>
  <c r="F5119" i="7"/>
  <c r="E5119" i="7"/>
  <c r="E5119" i="8" s="1"/>
  <c r="F5118" i="7"/>
  <c r="F5118" i="8" s="1"/>
  <c r="E5118" i="7"/>
  <c r="E5118" i="8" s="1"/>
  <c r="F5117" i="7"/>
  <c r="F5117" i="8" s="1"/>
  <c r="E5117" i="7"/>
  <c r="E5117" i="8" s="1"/>
  <c r="F5116" i="7"/>
  <c r="F5116" i="8" s="1"/>
  <c r="E5116" i="7"/>
  <c r="E5116" i="8" s="1"/>
  <c r="F5115" i="7"/>
  <c r="F5115" i="8" s="1"/>
  <c r="E5115" i="7"/>
  <c r="E5115" i="8" s="1"/>
  <c r="F5114" i="7"/>
  <c r="F5114" i="8" s="1"/>
  <c r="E5114" i="7"/>
  <c r="E5114" i="8" s="1"/>
  <c r="F5113" i="7"/>
  <c r="E5113" i="7"/>
  <c r="E5113" i="8" s="1"/>
  <c r="F5112" i="7"/>
  <c r="F5112" i="8" s="1"/>
  <c r="E5112" i="7"/>
  <c r="E5112" i="8" s="1"/>
  <c r="F5111" i="7"/>
  <c r="F5111" i="8" s="1"/>
  <c r="E5111" i="7"/>
  <c r="E5111" i="8" s="1"/>
  <c r="F5110" i="7"/>
  <c r="F5110" i="8" s="1"/>
  <c r="E5110" i="7"/>
  <c r="E5110" i="8" s="1"/>
  <c r="F5109" i="7"/>
  <c r="E5109" i="7"/>
  <c r="E5109" i="8" s="1"/>
  <c r="F5108" i="7"/>
  <c r="F5108" i="8" s="1"/>
  <c r="E5108" i="7"/>
  <c r="E5108" i="8" s="1"/>
  <c r="F5107" i="7"/>
  <c r="E5107" i="7"/>
  <c r="E5107" i="8" s="1"/>
  <c r="F5106" i="7"/>
  <c r="F5106" i="8" s="1"/>
  <c r="E5106" i="7"/>
  <c r="E5106" i="8" s="1"/>
  <c r="F5105" i="7"/>
  <c r="F5105" i="8" s="1"/>
  <c r="E5105" i="7"/>
  <c r="E5105" i="8" s="1"/>
  <c r="F5104" i="7"/>
  <c r="F5104" i="8" s="1"/>
  <c r="E5104" i="7"/>
  <c r="E5104" i="8" s="1"/>
  <c r="F5103" i="7"/>
  <c r="E5103" i="7"/>
  <c r="E5103" i="8" s="1"/>
  <c r="F5102" i="7"/>
  <c r="F5102" i="8" s="1"/>
  <c r="E5102" i="7"/>
  <c r="E5102" i="8" s="1"/>
  <c r="F5101" i="7"/>
  <c r="E5101" i="7"/>
  <c r="E5101" i="8" s="1"/>
  <c r="F5100" i="7"/>
  <c r="F5100" i="8" s="1"/>
  <c r="E5100" i="7"/>
  <c r="E5100" i="8" s="1"/>
  <c r="F5099" i="7"/>
  <c r="E5099" i="7"/>
  <c r="E5099" i="8" s="1"/>
  <c r="F5098" i="7"/>
  <c r="F5098" i="8" s="1"/>
  <c r="E5098" i="7"/>
  <c r="E5098" i="8" s="1"/>
  <c r="F5097" i="7"/>
  <c r="F5097" i="8" s="1"/>
  <c r="E5097" i="7"/>
  <c r="E5097" i="8" s="1"/>
  <c r="F5096" i="7"/>
  <c r="F5096" i="8" s="1"/>
  <c r="E5096" i="7"/>
  <c r="E5096" i="8" s="1"/>
  <c r="F5095" i="7"/>
  <c r="E5095" i="7"/>
  <c r="E5095" i="8" s="1"/>
  <c r="F5094" i="7"/>
  <c r="F5094" i="8" s="1"/>
  <c r="E5094" i="7"/>
  <c r="E5094" i="8" s="1"/>
  <c r="F5093" i="7"/>
  <c r="F5093" i="8" s="1"/>
  <c r="E5093" i="7"/>
  <c r="E5093" i="8" s="1"/>
  <c r="F5092" i="7"/>
  <c r="E5092" i="7"/>
  <c r="E5092" i="8" s="1"/>
  <c r="F5091" i="7"/>
  <c r="F5091" i="8" s="1"/>
  <c r="E5091" i="7"/>
  <c r="E5091" i="8" s="1"/>
  <c r="F5090" i="7"/>
  <c r="F5090" i="8" s="1"/>
  <c r="E5090" i="7"/>
  <c r="E5090" i="8" s="1"/>
  <c r="F5089" i="7"/>
  <c r="E5089" i="7"/>
  <c r="E5089" i="8" s="1"/>
  <c r="F5088" i="7"/>
  <c r="F5088" i="8" s="1"/>
  <c r="E5088" i="7"/>
  <c r="E5088" i="8" s="1"/>
  <c r="F5087" i="7"/>
  <c r="E5087" i="7"/>
  <c r="E5087" i="8" s="1"/>
  <c r="F5086" i="7"/>
  <c r="F5086" i="8" s="1"/>
  <c r="E5086" i="7"/>
  <c r="E5086" i="8" s="1"/>
  <c r="F5085" i="7"/>
  <c r="F5085" i="8" s="1"/>
  <c r="E5085" i="7"/>
  <c r="E5085" i="8" s="1"/>
  <c r="F5084" i="7"/>
  <c r="E5084" i="7"/>
  <c r="E5084" i="8" s="1"/>
  <c r="F5083" i="7"/>
  <c r="E5083" i="7"/>
  <c r="E5083" i="8" s="1"/>
  <c r="F5082" i="7"/>
  <c r="F5082" i="8" s="1"/>
  <c r="E5082" i="7"/>
  <c r="E5082" i="8" s="1"/>
  <c r="F5081" i="7"/>
  <c r="E5081" i="7"/>
  <c r="E5081" i="8" s="1"/>
  <c r="F5080" i="7"/>
  <c r="F5080" i="8" s="1"/>
  <c r="E5080" i="7"/>
  <c r="E5080" i="8" s="1"/>
  <c r="F5079" i="7"/>
  <c r="F5079" i="8" s="1"/>
  <c r="E5079" i="7"/>
  <c r="E5079" i="8" s="1"/>
  <c r="F5078" i="7"/>
  <c r="E5078" i="7"/>
  <c r="E5078" i="8" s="1"/>
  <c r="F5077" i="7"/>
  <c r="E5077" i="7"/>
  <c r="E5077" i="8" s="1"/>
  <c r="F5076" i="7"/>
  <c r="F5076" i="8" s="1"/>
  <c r="E5076" i="7"/>
  <c r="E5076" i="8" s="1"/>
  <c r="F5075" i="7"/>
  <c r="F5075" i="8" s="1"/>
  <c r="E5075" i="7"/>
  <c r="E5075" i="8" s="1"/>
  <c r="F5074" i="7"/>
  <c r="F5074" i="8" s="1"/>
  <c r="E5074" i="7"/>
  <c r="E5074" i="8" s="1"/>
  <c r="F5073" i="7"/>
  <c r="F5073" i="8" s="1"/>
  <c r="E5073" i="7"/>
  <c r="E5073" i="8" s="1"/>
  <c r="F5072" i="7"/>
  <c r="F5072" i="8" s="1"/>
  <c r="E5072" i="7"/>
  <c r="E5072" i="8" s="1"/>
  <c r="F5071" i="7"/>
  <c r="E5071" i="7"/>
  <c r="E5071" i="8" s="1"/>
  <c r="F5070" i="7"/>
  <c r="F5070" i="8" s="1"/>
  <c r="E5070" i="7"/>
  <c r="E5070" i="8" s="1"/>
  <c r="F5069" i="7"/>
  <c r="F5069" i="8" s="1"/>
  <c r="E5069" i="7"/>
  <c r="E5069" i="8" s="1"/>
  <c r="F5068" i="7"/>
  <c r="F5068" i="8" s="1"/>
  <c r="E5068" i="7"/>
  <c r="E5068" i="8" s="1"/>
  <c r="F5067" i="7"/>
  <c r="E5067" i="7"/>
  <c r="E5067" i="8" s="1"/>
  <c r="F5066" i="7"/>
  <c r="F5066" i="8" s="1"/>
  <c r="E5066" i="7"/>
  <c r="E5066" i="8" s="1"/>
  <c r="F5065" i="7"/>
  <c r="E5065" i="7"/>
  <c r="E5065" i="8" s="1"/>
  <c r="F5064" i="7"/>
  <c r="F5064" i="8" s="1"/>
  <c r="E5064" i="7"/>
  <c r="E5064" i="8" s="1"/>
  <c r="F5063" i="7"/>
  <c r="F5063" i="8" s="1"/>
  <c r="E5063" i="7"/>
  <c r="E5063" i="8" s="1"/>
  <c r="F5062" i="7"/>
  <c r="F5062" i="8" s="1"/>
  <c r="E5062" i="7"/>
  <c r="E5062" i="8" s="1"/>
  <c r="F5061" i="7"/>
  <c r="F5061" i="8" s="1"/>
  <c r="E5061" i="7"/>
  <c r="E5061" i="8" s="1"/>
  <c r="F5060" i="7"/>
  <c r="F5060" i="8" s="1"/>
  <c r="E5060" i="7"/>
  <c r="E5060" i="8" s="1"/>
  <c r="F5059" i="7"/>
  <c r="E5059" i="7"/>
  <c r="E5059" i="8" s="1"/>
  <c r="F5058" i="7"/>
  <c r="F5058" i="8" s="1"/>
  <c r="E5058" i="7"/>
  <c r="E5058" i="8" s="1"/>
  <c r="F5057" i="7"/>
  <c r="F5057" i="8" s="1"/>
  <c r="E5057" i="7"/>
  <c r="E5057" i="8" s="1"/>
  <c r="F5056" i="7"/>
  <c r="F5056" i="8" s="1"/>
  <c r="E5056" i="7"/>
  <c r="E5056" i="8" s="1"/>
  <c r="F5055" i="7"/>
  <c r="F5055" i="8" s="1"/>
  <c r="E5055" i="7"/>
  <c r="E5055" i="8" s="1"/>
  <c r="F5054" i="7"/>
  <c r="F5054" i="8" s="1"/>
  <c r="E5054" i="7"/>
  <c r="E5054" i="8" s="1"/>
  <c r="F5053" i="7"/>
  <c r="E5053" i="7"/>
  <c r="E5053" i="8" s="1"/>
  <c r="F5052" i="7"/>
  <c r="F5052" i="8" s="1"/>
  <c r="E5052" i="7"/>
  <c r="E5052" i="8" s="1"/>
  <c r="F5051" i="7"/>
  <c r="F5051" i="8" s="1"/>
  <c r="E5051" i="7"/>
  <c r="E5051" i="8" s="1"/>
  <c r="F5050" i="7"/>
  <c r="F5050" i="8" s="1"/>
  <c r="E5050" i="7"/>
  <c r="E5050" i="8" s="1"/>
  <c r="F5049" i="7"/>
  <c r="F5049" i="8" s="1"/>
  <c r="E5049" i="7"/>
  <c r="E5049" i="8" s="1"/>
  <c r="F5048" i="7"/>
  <c r="F5048" i="8" s="1"/>
  <c r="E5048" i="7"/>
  <c r="E5048" i="8" s="1"/>
  <c r="F5047" i="7"/>
  <c r="E5047" i="7"/>
  <c r="E5047" i="8" s="1"/>
  <c r="F5046" i="7"/>
  <c r="F5046" i="8" s="1"/>
  <c r="E5046" i="7"/>
  <c r="E5046" i="8" s="1"/>
  <c r="F5045" i="7"/>
  <c r="F5045" i="8" s="1"/>
  <c r="E5045" i="7"/>
  <c r="E5045" i="8" s="1"/>
  <c r="F5044" i="7"/>
  <c r="E5044" i="7"/>
  <c r="E5044" i="8" s="1"/>
  <c r="F5043" i="7"/>
  <c r="E5043" i="7"/>
  <c r="E5043" i="8" s="1"/>
  <c r="F5042" i="7"/>
  <c r="F5042" i="8" s="1"/>
  <c r="E5042" i="7"/>
  <c r="E5042" i="8" s="1"/>
  <c r="F5041" i="7"/>
  <c r="E5041" i="7"/>
  <c r="E5041" i="8" s="1"/>
  <c r="F5040" i="7"/>
  <c r="F5040" i="8" s="1"/>
  <c r="E5040" i="7"/>
  <c r="E5040" i="8" s="1"/>
  <c r="F5039" i="7"/>
  <c r="F5039" i="8" s="1"/>
  <c r="E5039" i="7"/>
  <c r="E5039" i="8" s="1"/>
  <c r="F5038" i="7"/>
  <c r="F5038" i="8" s="1"/>
  <c r="E5038" i="7"/>
  <c r="E5038" i="8" s="1"/>
  <c r="F5037" i="7"/>
  <c r="E5037" i="7"/>
  <c r="E5037" i="8" s="1"/>
  <c r="F5036" i="7"/>
  <c r="F5036" i="8" s="1"/>
  <c r="E5036" i="7"/>
  <c r="E5036" i="8" s="1"/>
  <c r="F5035" i="7"/>
  <c r="E5035" i="7"/>
  <c r="E5035" i="8" s="1"/>
  <c r="F5034" i="7"/>
  <c r="F5034" i="8" s="1"/>
  <c r="E5034" i="7"/>
  <c r="E5034" i="8" s="1"/>
  <c r="F5033" i="7"/>
  <c r="F5033" i="8" s="1"/>
  <c r="E5033" i="7"/>
  <c r="E5033" i="8" s="1"/>
  <c r="F5032" i="7"/>
  <c r="E5032" i="7"/>
  <c r="E5032" i="8" s="1"/>
  <c r="F5031" i="7"/>
  <c r="F5031" i="8" s="1"/>
  <c r="E5031" i="7"/>
  <c r="E5031" i="8" s="1"/>
  <c r="F5030" i="7"/>
  <c r="F5030" i="8" s="1"/>
  <c r="E5030" i="7"/>
  <c r="E5030" i="8" s="1"/>
  <c r="F5029" i="7"/>
  <c r="E5029" i="7"/>
  <c r="E5029" i="8" s="1"/>
  <c r="F5028" i="7"/>
  <c r="F5028" i="8" s="1"/>
  <c r="E5028" i="7"/>
  <c r="E5028" i="8" s="1"/>
  <c r="F5027" i="7"/>
  <c r="E5027" i="7"/>
  <c r="E5027" i="8" s="1"/>
  <c r="F5026" i="7"/>
  <c r="F5026" i="8" s="1"/>
  <c r="E5026" i="7"/>
  <c r="E5026" i="8" s="1"/>
  <c r="F5025" i="7"/>
  <c r="F5025" i="8" s="1"/>
  <c r="E5025" i="7"/>
  <c r="E5025" i="8" s="1"/>
  <c r="F5024" i="7"/>
  <c r="F5024" i="8" s="1"/>
  <c r="E5024" i="7"/>
  <c r="E5024" i="8" s="1"/>
  <c r="F5023" i="7"/>
  <c r="E5023" i="7"/>
  <c r="E5023" i="8" s="1"/>
  <c r="F5022" i="7"/>
  <c r="F5022" i="8" s="1"/>
  <c r="E5022" i="7"/>
  <c r="E5022" i="8" s="1"/>
  <c r="F5021" i="7"/>
  <c r="F5021" i="8" s="1"/>
  <c r="E5021" i="7"/>
  <c r="E5021" i="8" s="1"/>
  <c r="F5020" i="7"/>
  <c r="F5020" i="8" s="1"/>
  <c r="E5020" i="7"/>
  <c r="E5020" i="8" s="1"/>
  <c r="F5019" i="7"/>
  <c r="E5019" i="7"/>
  <c r="E5019" i="8" s="1"/>
  <c r="F5018" i="7"/>
  <c r="F5018" i="8" s="1"/>
  <c r="E5018" i="7"/>
  <c r="E5018" i="8" s="1"/>
  <c r="F5017" i="7"/>
  <c r="E5017" i="7"/>
  <c r="E5017" i="8" s="1"/>
  <c r="F5016" i="7"/>
  <c r="F5016" i="8" s="1"/>
  <c r="E5016" i="7"/>
  <c r="E5016" i="8" s="1"/>
  <c r="F5015" i="7"/>
  <c r="F5015" i="8" s="1"/>
  <c r="E5015" i="7"/>
  <c r="E5015" i="8" s="1"/>
  <c r="F5014" i="7"/>
  <c r="F5014" i="8" s="1"/>
  <c r="E5014" i="7"/>
  <c r="E5014" i="8" s="1"/>
  <c r="F5013" i="7"/>
  <c r="E5013" i="7"/>
  <c r="E5013" i="8" s="1"/>
  <c r="F5012" i="7"/>
  <c r="F5012" i="8" s="1"/>
  <c r="E5012" i="7"/>
  <c r="E5012" i="8" s="1"/>
  <c r="F5011" i="7"/>
  <c r="E5011" i="7"/>
  <c r="E5011" i="8" s="1"/>
  <c r="F5010" i="7"/>
  <c r="F5010" i="8" s="1"/>
  <c r="E5010" i="7"/>
  <c r="E5010" i="8" s="1"/>
  <c r="F5009" i="7"/>
  <c r="F5009" i="8" s="1"/>
  <c r="E5009" i="7"/>
  <c r="E5009" i="8" s="1"/>
  <c r="F5008" i="7"/>
  <c r="F5008" i="8" s="1"/>
  <c r="E5008" i="7"/>
  <c r="E5008" i="8" s="1"/>
  <c r="F5007" i="7"/>
  <c r="E5007" i="7"/>
  <c r="E5007" i="8" s="1"/>
  <c r="F5006" i="7"/>
  <c r="F5006" i="8" s="1"/>
  <c r="E5006" i="7"/>
  <c r="E5006" i="8" s="1"/>
  <c r="F5005" i="7"/>
  <c r="E5005" i="7"/>
  <c r="E5005" i="8" s="1"/>
  <c r="F5004" i="7"/>
  <c r="F5004" i="8" s="1"/>
  <c r="E5004" i="7"/>
  <c r="E5004" i="8" s="1"/>
  <c r="F5003" i="7"/>
  <c r="F5003" i="8" s="1"/>
  <c r="E5003" i="7"/>
  <c r="E5003" i="8" s="1"/>
  <c r="F5002" i="7"/>
  <c r="F5002" i="8" s="1"/>
  <c r="E5002" i="7"/>
  <c r="E5002" i="8" s="1"/>
  <c r="F5001" i="7"/>
  <c r="F5001" i="8" s="1"/>
  <c r="E5001" i="7"/>
  <c r="E5001" i="8" s="1"/>
  <c r="F5000" i="7"/>
  <c r="F5000" i="8" s="1"/>
  <c r="E5000" i="7"/>
  <c r="E5000" i="8" s="1"/>
  <c r="F4999" i="7"/>
  <c r="E4999" i="7"/>
  <c r="E4999" i="8" s="1"/>
  <c r="F4998" i="7"/>
  <c r="F4998" i="8" s="1"/>
  <c r="E4998" i="7"/>
  <c r="E4998" i="8" s="1"/>
  <c r="F4997" i="7"/>
  <c r="F4997" i="8" s="1"/>
  <c r="E4997" i="7"/>
  <c r="E4997" i="8" s="1"/>
  <c r="F4996" i="7"/>
  <c r="F4996" i="8" s="1"/>
  <c r="E4996" i="7"/>
  <c r="E4996" i="8" s="1"/>
  <c r="F4995" i="7"/>
  <c r="E4995" i="7"/>
  <c r="E4995" i="8" s="1"/>
  <c r="F4994" i="7"/>
  <c r="F4994" i="8" s="1"/>
  <c r="E4994" i="7"/>
  <c r="E4994" i="8" s="1"/>
  <c r="F4993" i="7"/>
  <c r="E4993" i="7"/>
  <c r="E4993" i="8" s="1"/>
  <c r="F4992" i="7"/>
  <c r="F4992" i="8" s="1"/>
  <c r="E4992" i="7"/>
  <c r="E4992" i="8" s="1"/>
  <c r="F4991" i="7"/>
  <c r="F4991" i="8" s="1"/>
  <c r="E4991" i="7"/>
  <c r="E4991" i="8" s="1"/>
  <c r="F4990" i="7"/>
  <c r="F4990" i="8" s="1"/>
  <c r="E4990" i="7"/>
  <c r="E4990" i="8" s="1"/>
  <c r="F4989" i="7"/>
  <c r="F4989" i="8" s="1"/>
  <c r="E4989" i="7"/>
  <c r="E4989" i="8" s="1"/>
  <c r="F4988" i="7"/>
  <c r="F4988" i="8" s="1"/>
  <c r="E4988" i="7"/>
  <c r="E4988" i="8" s="1"/>
  <c r="F4987" i="7"/>
  <c r="E4987" i="7"/>
  <c r="E4987" i="8" s="1"/>
  <c r="F4986" i="7"/>
  <c r="F4986" i="8" s="1"/>
  <c r="E4986" i="7"/>
  <c r="E4986" i="8" s="1"/>
  <c r="F4985" i="7"/>
  <c r="F4985" i="8" s="1"/>
  <c r="E4985" i="7"/>
  <c r="E4985" i="8" s="1"/>
  <c r="F4984" i="7"/>
  <c r="F4984" i="8" s="1"/>
  <c r="E4984" i="7"/>
  <c r="E4984" i="8" s="1"/>
  <c r="F4983" i="7"/>
  <c r="F4983" i="8" s="1"/>
  <c r="E4983" i="7"/>
  <c r="E4983" i="8" s="1"/>
  <c r="F4982" i="7"/>
  <c r="F4982" i="8" s="1"/>
  <c r="E4982" i="7"/>
  <c r="E4982" i="8" s="1"/>
  <c r="F4981" i="7"/>
  <c r="E4981" i="7"/>
  <c r="E4981" i="8" s="1"/>
  <c r="F4980" i="7"/>
  <c r="F4980" i="8" s="1"/>
  <c r="E4980" i="7"/>
  <c r="E4980" i="8" s="1"/>
  <c r="F4979" i="7"/>
  <c r="F4979" i="8" s="1"/>
  <c r="E4979" i="7"/>
  <c r="E4979" i="8" s="1"/>
  <c r="F4978" i="7"/>
  <c r="F4978" i="8" s="1"/>
  <c r="E4978" i="7"/>
  <c r="E4978" i="8" s="1"/>
  <c r="F4977" i="7"/>
  <c r="F4977" i="8" s="1"/>
  <c r="E4977" i="7"/>
  <c r="E4977" i="8" s="1"/>
  <c r="F4976" i="7"/>
  <c r="F4976" i="8" s="1"/>
  <c r="E4976" i="7"/>
  <c r="E4976" i="8" s="1"/>
  <c r="F4975" i="7"/>
  <c r="E4975" i="7"/>
  <c r="E4975" i="8" s="1"/>
  <c r="F4974" i="7"/>
  <c r="F4974" i="8" s="1"/>
  <c r="E4974" i="7"/>
  <c r="E4974" i="8" s="1"/>
  <c r="F4973" i="7"/>
  <c r="F4973" i="8" s="1"/>
  <c r="E4973" i="7"/>
  <c r="E4973" i="8" s="1"/>
  <c r="F4972" i="7"/>
  <c r="E4972" i="7"/>
  <c r="E4972" i="8" s="1"/>
  <c r="F4971" i="7"/>
  <c r="E4971" i="7"/>
  <c r="E4971" i="8" s="1"/>
  <c r="F4970" i="7"/>
  <c r="F4970" i="8" s="1"/>
  <c r="E4970" i="7"/>
  <c r="E4970" i="8" s="1"/>
  <c r="F4969" i="7"/>
  <c r="E4969" i="7"/>
  <c r="E4969" i="8" s="1"/>
  <c r="F4968" i="7"/>
  <c r="F4968" i="8" s="1"/>
  <c r="E4968" i="7"/>
  <c r="E4968" i="8" s="1"/>
  <c r="F4967" i="7"/>
  <c r="F4967" i="8" s="1"/>
  <c r="E4967" i="7"/>
  <c r="E4967" i="8" s="1"/>
  <c r="F4966" i="7"/>
  <c r="F4966" i="8" s="1"/>
  <c r="E4966" i="7"/>
  <c r="E4966" i="8" s="1"/>
  <c r="F4965" i="7"/>
  <c r="E4965" i="7"/>
  <c r="E4965" i="8" s="1"/>
  <c r="F4964" i="7"/>
  <c r="F4964" i="8" s="1"/>
  <c r="E4964" i="7"/>
  <c r="E4964" i="8" s="1"/>
  <c r="F4963" i="7"/>
  <c r="E4963" i="7"/>
  <c r="E4963" i="8" s="1"/>
  <c r="F4962" i="7"/>
  <c r="F4962" i="8" s="1"/>
  <c r="E4962" i="7"/>
  <c r="E4962" i="8" s="1"/>
  <c r="F4961" i="7"/>
  <c r="F4961" i="8" s="1"/>
  <c r="E4961" i="7"/>
  <c r="E4961" i="8" s="1"/>
  <c r="F4960" i="7"/>
  <c r="F4960" i="8" s="1"/>
  <c r="E4960" i="7"/>
  <c r="E4960" i="8" s="1"/>
  <c r="F4959" i="7"/>
  <c r="F4959" i="8" s="1"/>
  <c r="E4959" i="7"/>
  <c r="E4959" i="8" s="1"/>
  <c r="F4958" i="7"/>
  <c r="F4958" i="8" s="1"/>
  <c r="E4958" i="7"/>
  <c r="E4958" i="8" s="1"/>
  <c r="F4957" i="7"/>
  <c r="E4957" i="7"/>
  <c r="E4957" i="8" s="1"/>
  <c r="F4956" i="7"/>
  <c r="F4956" i="8" s="1"/>
  <c r="E4956" i="7"/>
  <c r="E4956" i="8" s="1"/>
  <c r="F4955" i="7"/>
  <c r="F4955" i="8" s="1"/>
  <c r="E4955" i="7"/>
  <c r="E4955" i="8" s="1"/>
  <c r="F4954" i="7"/>
  <c r="F4954" i="8" s="1"/>
  <c r="E4954" i="7"/>
  <c r="E4954" i="8" s="1"/>
  <c r="F4953" i="7"/>
  <c r="F4953" i="8" s="1"/>
  <c r="E4953" i="7"/>
  <c r="E4953" i="8" s="1"/>
  <c r="F4952" i="7"/>
  <c r="F4952" i="8" s="1"/>
  <c r="E4952" i="7"/>
  <c r="E4952" i="8" s="1"/>
  <c r="F4951" i="7"/>
  <c r="E4951" i="7"/>
  <c r="E4951" i="8" s="1"/>
  <c r="F4950" i="7"/>
  <c r="F4950" i="8" s="1"/>
  <c r="E4950" i="7"/>
  <c r="E4950" i="8" s="1"/>
  <c r="F4949" i="7"/>
  <c r="F4949" i="8" s="1"/>
  <c r="E4949" i="7"/>
  <c r="E4949" i="8" s="1"/>
  <c r="F4948" i="7"/>
  <c r="F4948" i="8" s="1"/>
  <c r="E4948" i="7"/>
  <c r="E4948" i="8" s="1"/>
  <c r="F4947" i="7"/>
  <c r="E4947" i="7"/>
  <c r="E4947" i="8" s="1"/>
  <c r="F4946" i="7"/>
  <c r="F4946" i="8" s="1"/>
  <c r="E4946" i="7"/>
  <c r="E4946" i="8" s="1"/>
  <c r="F4945" i="7"/>
  <c r="E4945" i="7"/>
  <c r="E4945" i="8" s="1"/>
  <c r="F4944" i="7"/>
  <c r="F4944" i="8" s="1"/>
  <c r="E4944" i="7"/>
  <c r="E4944" i="8" s="1"/>
  <c r="F4943" i="7"/>
  <c r="F4943" i="8" s="1"/>
  <c r="E4943" i="7"/>
  <c r="E4943" i="8" s="1"/>
  <c r="F4942" i="7"/>
  <c r="F4942" i="8" s="1"/>
  <c r="E4942" i="7"/>
  <c r="E4942" i="8" s="1"/>
  <c r="F4941" i="7"/>
  <c r="F4941" i="8" s="1"/>
  <c r="E4941" i="7"/>
  <c r="E4941" i="8" s="1"/>
  <c r="F4940" i="7"/>
  <c r="E4940" i="7"/>
  <c r="E4940" i="8" s="1"/>
  <c r="F4939" i="7"/>
  <c r="E4939" i="7"/>
  <c r="E4939" i="8" s="1"/>
  <c r="F4938" i="7"/>
  <c r="F4938" i="8" s="1"/>
  <c r="E4938" i="7"/>
  <c r="E4938" i="8" s="1"/>
  <c r="F4937" i="7"/>
  <c r="F4937" i="8" s="1"/>
  <c r="E4937" i="7"/>
  <c r="E4937" i="8" s="1"/>
  <c r="F4936" i="7"/>
  <c r="E4936" i="7"/>
  <c r="E4936" i="8" s="1"/>
  <c r="F4935" i="7"/>
  <c r="E4935" i="7"/>
  <c r="E4935" i="8" s="1"/>
  <c r="F4934" i="7"/>
  <c r="F4934" i="8" s="1"/>
  <c r="E4934" i="7"/>
  <c r="E4934" i="8" s="1"/>
  <c r="F4933" i="7"/>
  <c r="E4933" i="7"/>
  <c r="E4933" i="8" s="1"/>
  <c r="F4932" i="7"/>
  <c r="F4932" i="8" s="1"/>
  <c r="E4932" i="7"/>
  <c r="E4932" i="8" s="1"/>
  <c r="F4931" i="7"/>
  <c r="F4931" i="8" s="1"/>
  <c r="E4931" i="7"/>
  <c r="E4931" i="8" s="1"/>
  <c r="F4930" i="7"/>
  <c r="F4930" i="8" s="1"/>
  <c r="E4930" i="7"/>
  <c r="E4930" i="8" s="1"/>
  <c r="F4929" i="7"/>
  <c r="F4929" i="8" s="1"/>
  <c r="E4929" i="7"/>
  <c r="E4929" i="8" s="1"/>
  <c r="F4928" i="7"/>
  <c r="F4928" i="8" s="1"/>
  <c r="E4928" i="7"/>
  <c r="E4928" i="8" s="1"/>
  <c r="F4927" i="7"/>
  <c r="E4927" i="7"/>
  <c r="E4927" i="8" s="1"/>
  <c r="F4926" i="7"/>
  <c r="F4926" i="8" s="1"/>
  <c r="E4926" i="7"/>
  <c r="E4926" i="8" s="1"/>
  <c r="F4925" i="7"/>
  <c r="E4925" i="7"/>
  <c r="E4925" i="8" s="1"/>
  <c r="F4924" i="7"/>
  <c r="F4924" i="8" s="1"/>
  <c r="E4924" i="7"/>
  <c r="E4924" i="8" s="1"/>
  <c r="F4923" i="7"/>
  <c r="E4923" i="7"/>
  <c r="E4923" i="8" s="1"/>
  <c r="F4922" i="7"/>
  <c r="F4922" i="8" s="1"/>
  <c r="E4922" i="7"/>
  <c r="E4922" i="8" s="1"/>
  <c r="F4921" i="7"/>
  <c r="E4921" i="7"/>
  <c r="E4921" i="8" s="1"/>
  <c r="F4920" i="7"/>
  <c r="F4920" i="8" s="1"/>
  <c r="E4920" i="7"/>
  <c r="E4920" i="8" s="1"/>
  <c r="F4919" i="7"/>
  <c r="F4919" i="8" s="1"/>
  <c r="E4919" i="7"/>
  <c r="E4919" i="8" s="1"/>
  <c r="F4918" i="7"/>
  <c r="F4918" i="8" s="1"/>
  <c r="E4918" i="7"/>
  <c r="E4918" i="8" s="1"/>
  <c r="F4917" i="7"/>
  <c r="F4917" i="8" s="1"/>
  <c r="E4917" i="7"/>
  <c r="E4917" i="8" s="1"/>
  <c r="F4916" i="7"/>
  <c r="F4916" i="8" s="1"/>
  <c r="E4916" i="7"/>
  <c r="E4916" i="8" s="1"/>
  <c r="F4915" i="7"/>
  <c r="E4915" i="7"/>
  <c r="E4915" i="8" s="1"/>
  <c r="F4914" i="7"/>
  <c r="F4914" i="8" s="1"/>
  <c r="E4914" i="7"/>
  <c r="E4914" i="8" s="1"/>
  <c r="F4913" i="7"/>
  <c r="F4913" i="8" s="1"/>
  <c r="E4913" i="7"/>
  <c r="E4913" i="8" s="1"/>
  <c r="F4912" i="7"/>
  <c r="F4912" i="8" s="1"/>
  <c r="E4912" i="7"/>
  <c r="E4912" i="8" s="1"/>
  <c r="F4911" i="7"/>
  <c r="F4911" i="8" s="1"/>
  <c r="E4911" i="7"/>
  <c r="E4911" i="8" s="1"/>
  <c r="F4910" i="7"/>
  <c r="F4910" i="8" s="1"/>
  <c r="E4910" i="7"/>
  <c r="E4910" i="8" s="1"/>
  <c r="F4909" i="7"/>
  <c r="E4909" i="7"/>
  <c r="E4909" i="8" s="1"/>
  <c r="F4908" i="7"/>
  <c r="F4908" i="8" s="1"/>
  <c r="E4908" i="7"/>
  <c r="E4908" i="8" s="1"/>
  <c r="F4907" i="7"/>
  <c r="F4907" i="8" s="1"/>
  <c r="E4907" i="7"/>
  <c r="E4907" i="8" s="1"/>
  <c r="F4906" i="7"/>
  <c r="F4906" i="8" s="1"/>
  <c r="E4906" i="7"/>
  <c r="E4906" i="8" s="1"/>
  <c r="F4905" i="7"/>
  <c r="F4905" i="8" s="1"/>
  <c r="E4905" i="7"/>
  <c r="E4905" i="8" s="1"/>
  <c r="F4904" i="7"/>
  <c r="F4904" i="8" s="1"/>
  <c r="E4904" i="7"/>
  <c r="E4904" i="8" s="1"/>
  <c r="F4903" i="7"/>
  <c r="E4903" i="7"/>
  <c r="E4903" i="8" s="1"/>
  <c r="F4902" i="7"/>
  <c r="F4902" i="8" s="1"/>
  <c r="E4902" i="7"/>
  <c r="E4902" i="8" s="1"/>
  <c r="F4901" i="7"/>
  <c r="F4901" i="8" s="1"/>
  <c r="E4901" i="7"/>
  <c r="E4901" i="8" s="1"/>
  <c r="F4900" i="7"/>
  <c r="F4900" i="8" s="1"/>
  <c r="E4900" i="7"/>
  <c r="E4900" i="8" s="1"/>
  <c r="F4899" i="7"/>
  <c r="E4899" i="7"/>
  <c r="E4899" i="8" s="1"/>
  <c r="F4898" i="7"/>
  <c r="F4898" i="8" s="1"/>
  <c r="E4898" i="7"/>
  <c r="E4898" i="8" s="1"/>
  <c r="F4897" i="7"/>
  <c r="E4897" i="7"/>
  <c r="E4897" i="8" s="1"/>
  <c r="F4896" i="7"/>
  <c r="F4896" i="8" s="1"/>
  <c r="E4896" i="7"/>
  <c r="E4896" i="8" s="1"/>
  <c r="F4895" i="7"/>
  <c r="F4895" i="8" s="1"/>
  <c r="E4895" i="7"/>
  <c r="E4895" i="8" s="1"/>
  <c r="F4894" i="7"/>
  <c r="F4894" i="8" s="1"/>
  <c r="E4894" i="7"/>
  <c r="E4894" i="8" s="1"/>
  <c r="F4893" i="7"/>
  <c r="E4893" i="7"/>
  <c r="E4893" i="8" s="1"/>
  <c r="F4892" i="7"/>
  <c r="F4892" i="8" s="1"/>
  <c r="E4892" i="7"/>
  <c r="E4892" i="8" s="1"/>
  <c r="F4891" i="7"/>
  <c r="E4891" i="7"/>
  <c r="E4891" i="8" s="1"/>
  <c r="F4890" i="7"/>
  <c r="F4890" i="8" s="1"/>
  <c r="E4890" i="7"/>
  <c r="E4890" i="8" s="1"/>
  <c r="F4889" i="7"/>
  <c r="F4889" i="8" s="1"/>
  <c r="E4889" i="7"/>
  <c r="E4889" i="8" s="1"/>
  <c r="F4888" i="7"/>
  <c r="F4888" i="8" s="1"/>
  <c r="E4888" i="7"/>
  <c r="E4888" i="8" s="1"/>
  <c r="F4887" i="7"/>
  <c r="F4887" i="8" s="1"/>
  <c r="E4887" i="7"/>
  <c r="E4887" i="8" s="1"/>
  <c r="F4886" i="7"/>
  <c r="F4886" i="8" s="1"/>
  <c r="E4886" i="7"/>
  <c r="E4886" i="8" s="1"/>
  <c r="F4885" i="7"/>
  <c r="E4885" i="7"/>
  <c r="E4885" i="8" s="1"/>
  <c r="F4884" i="7"/>
  <c r="F4884" i="8" s="1"/>
  <c r="E4884" i="7"/>
  <c r="E4884" i="8" s="1"/>
  <c r="F4883" i="7"/>
  <c r="F4883" i="8" s="1"/>
  <c r="E4883" i="7"/>
  <c r="E4883" i="8" s="1"/>
  <c r="F4882" i="7"/>
  <c r="F4882" i="8" s="1"/>
  <c r="E4882" i="7"/>
  <c r="E4882" i="8" s="1"/>
  <c r="F4881" i="7"/>
  <c r="F4881" i="8" s="1"/>
  <c r="E4881" i="7"/>
  <c r="E4881" i="8" s="1"/>
  <c r="F4880" i="7"/>
  <c r="F4880" i="8" s="1"/>
  <c r="E4880" i="7"/>
  <c r="E4880" i="8" s="1"/>
  <c r="F4879" i="7"/>
  <c r="E4879" i="7"/>
  <c r="E4879" i="8" s="1"/>
  <c r="F4878" i="7"/>
  <c r="F4878" i="8" s="1"/>
  <c r="E4878" i="7"/>
  <c r="E4878" i="8" s="1"/>
  <c r="F4877" i="7"/>
  <c r="F4877" i="8" s="1"/>
  <c r="E4877" i="7"/>
  <c r="E4877" i="8" s="1"/>
  <c r="F4876" i="7"/>
  <c r="F4876" i="8" s="1"/>
  <c r="E4876" i="7"/>
  <c r="E4876" i="8" s="1"/>
  <c r="F4875" i="7"/>
  <c r="E4875" i="7"/>
  <c r="E4875" i="8" s="1"/>
  <c r="F4874" i="7"/>
  <c r="F4874" i="8" s="1"/>
  <c r="E4874" i="7"/>
  <c r="E4874" i="8" s="1"/>
  <c r="F4873" i="7"/>
  <c r="E4873" i="7"/>
  <c r="E4873" i="8" s="1"/>
  <c r="F4872" i="7"/>
  <c r="F4872" i="8" s="1"/>
  <c r="E4872" i="7"/>
  <c r="E4872" i="8" s="1"/>
  <c r="F4871" i="7"/>
  <c r="F4871" i="8" s="1"/>
  <c r="E4871" i="7"/>
  <c r="E4871" i="8" s="1"/>
  <c r="F4870" i="7"/>
  <c r="F4870" i="8" s="1"/>
  <c r="E4870" i="7"/>
  <c r="E4870" i="8" s="1"/>
  <c r="F4869" i="7"/>
  <c r="F4869" i="8" s="1"/>
  <c r="E4869" i="7"/>
  <c r="E4869" i="8" s="1"/>
  <c r="F4868" i="7"/>
  <c r="F4868" i="8" s="1"/>
  <c r="E4868" i="7"/>
  <c r="E4868" i="8" s="1"/>
  <c r="F4867" i="7"/>
  <c r="E4867" i="7"/>
  <c r="E4867" i="8" s="1"/>
  <c r="F4866" i="7"/>
  <c r="F4866" i="8" s="1"/>
  <c r="E4866" i="7"/>
  <c r="E4866" i="8" s="1"/>
  <c r="F4865" i="7"/>
  <c r="F4865" i="8" s="1"/>
  <c r="E4865" i="7"/>
  <c r="E4865" i="8" s="1"/>
  <c r="F4864" i="7"/>
  <c r="E4864" i="7"/>
  <c r="E4864" i="8" s="1"/>
  <c r="F4863" i="7"/>
  <c r="E4863" i="7"/>
  <c r="E4863" i="8" s="1"/>
  <c r="F4862" i="7"/>
  <c r="F4862" i="8" s="1"/>
  <c r="E4862" i="7"/>
  <c r="E4862" i="8" s="1"/>
  <c r="F4861" i="7"/>
  <c r="E4861" i="7"/>
  <c r="E4861" i="8" s="1"/>
  <c r="F4860" i="7"/>
  <c r="F4860" i="8" s="1"/>
  <c r="E4860" i="7"/>
  <c r="E4860" i="8" s="1"/>
  <c r="F4859" i="7"/>
  <c r="E4859" i="7"/>
  <c r="E4859" i="8" s="1"/>
  <c r="F4858" i="7"/>
  <c r="F4858" i="8" s="1"/>
  <c r="E4858" i="7"/>
  <c r="E4858" i="8" s="1"/>
  <c r="F4857" i="7"/>
  <c r="F4857" i="8" s="1"/>
  <c r="E4857" i="7"/>
  <c r="E4857" i="8" s="1"/>
  <c r="F4856" i="7"/>
  <c r="F4856" i="8" s="1"/>
  <c r="E4856" i="7"/>
  <c r="E4856" i="8" s="1"/>
  <c r="F4855" i="7"/>
  <c r="E4855" i="7"/>
  <c r="E4855" i="8" s="1"/>
  <c r="F4854" i="7"/>
  <c r="F4854" i="8" s="1"/>
  <c r="E4854" i="7"/>
  <c r="E4854" i="8" s="1"/>
  <c r="F4853" i="7"/>
  <c r="F4853" i="8" s="1"/>
  <c r="E4853" i="7"/>
  <c r="E4853" i="8" s="1"/>
  <c r="F4852" i="7"/>
  <c r="F4852" i="8" s="1"/>
  <c r="E4852" i="7"/>
  <c r="E4852" i="8" s="1"/>
  <c r="F4851" i="7"/>
  <c r="E4851" i="7"/>
  <c r="E4851" i="8" s="1"/>
  <c r="F4850" i="7"/>
  <c r="F4850" i="8" s="1"/>
  <c r="E4850" i="7"/>
  <c r="E4850" i="8" s="1"/>
  <c r="F4849" i="7"/>
  <c r="E4849" i="7"/>
  <c r="E4849" i="8" s="1"/>
  <c r="F4848" i="7"/>
  <c r="F4848" i="8" s="1"/>
  <c r="E4848" i="7"/>
  <c r="E4848" i="8" s="1"/>
  <c r="F4847" i="7"/>
  <c r="F4847" i="8" s="1"/>
  <c r="E4847" i="7"/>
  <c r="E4847" i="8" s="1"/>
  <c r="F4846" i="7"/>
  <c r="F4846" i="8" s="1"/>
  <c r="E4846" i="7"/>
  <c r="E4846" i="8" s="1"/>
  <c r="F4845" i="7"/>
  <c r="F4845" i="8" s="1"/>
  <c r="E4845" i="7"/>
  <c r="E4845" i="8" s="1"/>
  <c r="F4844" i="7"/>
  <c r="F4844" i="8" s="1"/>
  <c r="E4844" i="7"/>
  <c r="E4844" i="8" s="1"/>
  <c r="F4843" i="7"/>
  <c r="E4843" i="7"/>
  <c r="E4843" i="8" s="1"/>
  <c r="F4842" i="7"/>
  <c r="F4842" i="8" s="1"/>
  <c r="E4842" i="7"/>
  <c r="E4842" i="8" s="1"/>
  <c r="F4841" i="7"/>
  <c r="F4841" i="8" s="1"/>
  <c r="E4841" i="7"/>
  <c r="E4841" i="8" s="1"/>
  <c r="F4840" i="7"/>
  <c r="E4840" i="7"/>
  <c r="E4840" i="8" s="1"/>
  <c r="F4839" i="7"/>
  <c r="E4839" i="7"/>
  <c r="E4839" i="8" s="1"/>
  <c r="F4838" i="7"/>
  <c r="F4838" i="8" s="1"/>
  <c r="E4838" i="7"/>
  <c r="E4838" i="8" s="1"/>
  <c r="F4837" i="7"/>
  <c r="E4837" i="7"/>
  <c r="E4837" i="8" s="1"/>
  <c r="F4836" i="7"/>
  <c r="F4836" i="8" s="1"/>
  <c r="E4836" i="7"/>
  <c r="E4836" i="8" s="1"/>
  <c r="F4835" i="7"/>
  <c r="E4835" i="7"/>
  <c r="E4835" i="8" s="1"/>
  <c r="F4834" i="7"/>
  <c r="F4834" i="8" s="1"/>
  <c r="E4834" i="7"/>
  <c r="E4834" i="8" s="1"/>
  <c r="F4833" i="7"/>
  <c r="F4833" i="8" s="1"/>
  <c r="E4833" i="7"/>
  <c r="E4833" i="8" s="1"/>
  <c r="F4832" i="7"/>
  <c r="F4832" i="8" s="1"/>
  <c r="E4832" i="7"/>
  <c r="E4832" i="8" s="1"/>
  <c r="F4831" i="7"/>
  <c r="E4831" i="7"/>
  <c r="E4831" i="8" s="1"/>
  <c r="F4830" i="7"/>
  <c r="F4830" i="8" s="1"/>
  <c r="E4830" i="7"/>
  <c r="E4830" i="8" s="1"/>
  <c r="F4829" i="7"/>
  <c r="E4829" i="7"/>
  <c r="E4829" i="8" s="1"/>
  <c r="F4828" i="7"/>
  <c r="F4828" i="8" s="1"/>
  <c r="E4828" i="7"/>
  <c r="E4828" i="8" s="1"/>
  <c r="F4827" i="7"/>
  <c r="E4827" i="7"/>
  <c r="E4827" i="8" s="1"/>
  <c r="F4826" i="7"/>
  <c r="F4826" i="8" s="1"/>
  <c r="E4826" i="7"/>
  <c r="E4826" i="8" s="1"/>
  <c r="F4825" i="7"/>
  <c r="E4825" i="7"/>
  <c r="E4825" i="8" s="1"/>
  <c r="F4824" i="7"/>
  <c r="F4824" i="8" s="1"/>
  <c r="E4824" i="7"/>
  <c r="E4824" i="8" s="1"/>
  <c r="F4823" i="7"/>
  <c r="F4823" i="8" s="1"/>
  <c r="E4823" i="7"/>
  <c r="E4823" i="8" s="1"/>
  <c r="F4822" i="7"/>
  <c r="F4822" i="8" s="1"/>
  <c r="E4822" i="7"/>
  <c r="E4822" i="8" s="1"/>
  <c r="F4821" i="7"/>
  <c r="F4821" i="8" s="1"/>
  <c r="E4821" i="7"/>
  <c r="E4821" i="8" s="1"/>
  <c r="F4820" i="7"/>
  <c r="F4820" i="8" s="1"/>
  <c r="E4820" i="7"/>
  <c r="E4820" i="8" s="1"/>
  <c r="F4819" i="7"/>
  <c r="E4819" i="7"/>
  <c r="E4819" i="8" s="1"/>
  <c r="F4818" i="7"/>
  <c r="F4818" i="8" s="1"/>
  <c r="E4818" i="7"/>
  <c r="E4818" i="8" s="1"/>
  <c r="F4817" i="7"/>
  <c r="F4817" i="8" s="1"/>
  <c r="E4817" i="7"/>
  <c r="E4817" i="8" s="1"/>
  <c r="F4816" i="7"/>
  <c r="F4816" i="8" s="1"/>
  <c r="E4816" i="7"/>
  <c r="E4816" i="8" s="1"/>
  <c r="F4815" i="7"/>
  <c r="E4815" i="7"/>
  <c r="E4815" i="8" s="1"/>
  <c r="F4814" i="7"/>
  <c r="F4814" i="8" s="1"/>
  <c r="E4814" i="7"/>
  <c r="E4814" i="8" s="1"/>
  <c r="F4813" i="7"/>
  <c r="E4813" i="7"/>
  <c r="E4813" i="8" s="1"/>
  <c r="F4812" i="7"/>
  <c r="F4812" i="8" s="1"/>
  <c r="E4812" i="7"/>
  <c r="E4812" i="8" s="1"/>
  <c r="F4811" i="7"/>
  <c r="E4811" i="7"/>
  <c r="E4811" i="8" s="1"/>
  <c r="F4810" i="7"/>
  <c r="F4810" i="8" s="1"/>
  <c r="E4810" i="7"/>
  <c r="E4810" i="8" s="1"/>
  <c r="F4809" i="7"/>
  <c r="F4809" i="8" s="1"/>
  <c r="E4809" i="7"/>
  <c r="E4809" i="8" s="1"/>
  <c r="F4808" i="7"/>
  <c r="F4808" i="8" s="1"/>
  <c r="E4808" i="7"/>
  <c r="E4808" i="8" s="1"/>
  <c r="F4807" i="7"/>
  <c r="E4807" i="7"/>
  <c r="E4807" i="8" s="1"/>
  <c r="F4806" i="7"/>
  <c r="F4806" i="8" s="1"/>
  <c r="E4806" i="7"/>
  <c r="E4806" i="8" s="1"/>
  <c r="F4805" i="7"/>
  <c r="F4805" i="8" s="1"/>
  <c r="E4805" i="7"/>
  <c r="E4805" i="8" s="1"/>
  <c r="F4804" i="7"/>
  <c r="F4804" i="8" s="1"/>
  <c r="E4804" i="7"/>
  <c r="E4804" i="8" s="1"/>
  <c r="F4803" i="7"/>
  <c r="E4803" i="7"/>
  <c r="E4803" i="8" s="1"/>
  <c r="F4802" i="7"/>
  <c r="F4802" i="8" s="1"/>
  <c r="E4802" i="7"/>
  <c r="E4802" i="8" s="1"/>
  <c r="F4801" i="7"/>
  <c r="E4801" i="7"/>
  <c r="E4801" i="8" s="1"/>
  <c r="F4800" i="7"/>
  <c r="F4800" i="8" s="1"/>
  <c r="E4800" i="7"/>
  <c r="E4800" i="8" s="1"/>
  <c r="F4799" i="7"/>
  <c r="E4799" i="7"/>
  <c r="E4799" i="8" s="1"/>
  <c r="F4798" i="7"/>
  <c r="F4798" i="8" s="1"/>
  <c r="E4798" i="7"/>
  <c r="E4798" i="8" s="1"/>
  <c r="F4797" i="7"/>
  <c r="F4797" i="8" s="1"/>
  <c r="E4797" i="7"/>
  <c r="E4797" i="8" s="1"/>
  <c r="F4796" i="7"/>
  <c r="F4796" i="8" s="1"/>
  <c r="E4796" i="7"/>
  <c r="E4796" i="8" s="1"/>
  <c r="F4795" i="7"/>
  <c r="E4795" i="7"/>
  <c r="E4795" i="8" s="1"/>
  <c r="F4794" i="7"/>
  <c r="F4794" i="8" s="1"/>
  <c r="E4794" i="7"/>
  <c r="E4794" i="8" s="1"/>
  <c r="F4793" i="7"/>
  <c r="F4793" i="8" s="1"/>
  <c r="E4793" i="7"/>
  <c r="E4793" i="8" s="1"/>
  <c r="F4792" i="7"/>
  <c r="E4792" i="7"/>
  <c r="E4792" i="8" s="1"/>
  <c r="F4791" i="7"/>
  <c r="E4791" i="7"/>
  <c r="E4791" i="8" s="1"/>
  <c r="F4790" i="7"/>
  <c r="F4790" i="8" s="1"/>
  <c r="E4790" i="7"/>
  <c r="E4790" i="8" s="1"/>
  <c r="F4789" i="7"/>
  <c r="E4789" i="7"/>
  <c r="E4789" i="8" s="1"/>
  <c r="F4788" i="7"/>
  <c r="F4788" i="8" s="1"/>
  <c r="E4788" i="7"/>
  <c r="E4788" i="8" s="1"/>
  <c r="F4787" i="7"/>
  <c r="E4787" i="7"/>
  <c r="E4787" i="8" s="1"/>
  <c r="F4786" i="7"/>
  <c r="F4786" i="8" s="1"/>
  <c r="E4786" i="7"/>
  <c r="E4786" i="8" s="1"/>
  <c r="F4785" i="7"/>
  <c r="F4785" i="8" s="1"/>
  <c r="E4785" i="7"/>
  <c r="E4785" i="8" s="1"/>
  <c r="F4784" i="7"/>
  <c r="F4784" i="8" s="1"/>
  <c r="E4784" i="7"/>
  <c r="E4784" i="8" s="1"/>
  <c r="F4783" i="7"/>
  <c r="E4783" i="7"/>
  <c r="E4783" i="8" s="1"/>
  <c r="F4782" i="7"/>
  <c r="F4782" i="8" s="1"/>
  <c r="E4782" i="7"/>
  <c r="E4782" i="8" s="1"/>
  <c r="F4781" i="7"/>
  <c r="F4781" i="8" s="1"/>
  <c r="E4781" i="7"/>
  <c r="E4781" i="8" s="1"/>
  <c r="F4780" i="7"/>
  <c r="E4780" i="7"/>
  <c r="E4780" i="8" s="1"/>
  <c r="F4779" i="7"/>
  <c r="E4779" i="7"/>
  <c r="E4779" i="8" s="1"/>
  <c r="F4778" i="7"/>
  <c r="F4778" i="8" s="1"/>
  <c r="E4778" i="7"/>
  <c r="E4778" i="8" s="1"/>
  <c r="F4777" i="7"/>
  <c r="E4777" i="7"/>
  <c r="E4777" i="8" s="1"/>
  <c r="F4776" i="7"/>
  <c r="F4776" i="8" s="1"/>
  <c r="E4776" i="7"/>
  <c r="E4776" i="8" s="1"/>
  <c r="F4775" i="7"/>
  <c r="E4775" i="7"/>
  <c r="E4775" i="8" s="1"/>
  <c r="F4774" i="7"/>
  <c r="F4774" i="8" s="1"/>
  <c r="E4774" i="7"/>
  <c r="E4774" i="8" s="1"/>
  <c r="F4773" i="7"/>
  <c r="F4773" i="8" s="1"/>
  <c r="E4773" i="7"/>
  <c r="E4773" i="8" s="1"/>
  <c r="F4772" i="7"/>
  <c r="F4772" i="8" s="1"/>
  <c r="E4772" i="7"/>
  <c r="E4772" i="8" s="1"/>
  <c r="F4771" i="7"/>
  <c r="E4771" i="7"/>
  <c r="E4771" i="8" s="1"/>
  <c r="F4770" i="7"/>
  <c r="F4770" i="8" s="1"/>
  <c r="E4770" i="7"/>
  <c r="E4770" i="8" s="1"/>
  <c r="F4769" i="7"/>
  <c r="F4769" i="8" s="1"/>
  <c r="E4769" i="7"/>
  <c r="E4769" i="8" s="1"/>
  <c r="F4768" i="7"/>
  <c r="F4768" i="8" s="1"/>
  <c r="E4768" i="7"/>
  <c r="E4768" i="8" s="1"/>
  <c r="F4767" i="7"/>
  <c r="E4767" i="7"/>
  <c r="E4767" i="8" s="1"/>
  <c r="F4766" i="7"/>
  <c r="F4766" i="8" s="1"/>
  <c r="E4766" i="7"/>
  <c r="E4766" i="8" s="1"/>
  <c r="F4765" i="7"/>
  <c r="E4765" i="7"/>
  <c r="E4765" i="8" s="1"/>
  <c r="F4764" i="7"/>
  <c r="F4764" i="8" s="1"/>
  <c r="E4764" i="7"/>
  <c r="E4764" i="8" s="1"/>
  <c r="F4763" i="7"/>
  <c r="E4763" i="7"/>
  <c r="E4763" i="8" s="1"/>
  <c r="F4762" i="7"/>
  <c r="F4762" i="8" s="1"/>
  <c r="E4762" i="7"/>
  <c r="E4762" i="8" s="1"/>
  <c r="F4761" i="7"/>
  <c r="F4761" i="8" s="1"/>
  <c r="E4761" i="7"/>
  <c r="E4761" i="8" s="1"/>
  <c r="F4760" i="7"/>
  <c r="F4760" i="8" s="1"/>
  <c r="E4760" i="7"/>
  <c r="E4760" i="8" s="1"/>
  <c r="F4759" i="7"/>
  <c r="E4759" i="7"/>
  <c r="E4759" i="8" s="1"/>
  <c r="F4758" i="7"/>
  <c r="F4758" i="8" s="1"/>
  <c r="E4758" i="7"/>
  <c r="E4758" i="8" s="1"/>
  <c r="F4757" i="7"/>
  <c r="F4757" i="8" s="1"/>
  <c r="E4757" i="7"/>
  <c r="E4757" i="8" s="1"/>
  <c r="F4756" i="7"/>
  <c r="F4756" i="8" s="1"/>
  <c r="E4756" i="7"/>
  <c r="E4756" i="8" s="1"/>
  <c r="F4755" i="7"/>
  <c r="E4755" i="7"/>
  <c r="E4755" i="8" s="1"/>
  <c r="F4754" i="7"/>
  <c r="F4754" i="8" s="1"/>
  <c r="E4754" i="7"/>
  <c r="E4754" i="8" s="1"/>
  <c r="F4753" i="7"/>
  <c r="E4753" i="7"/>
  <c r="E4753" i="8" s="1"/>
  <c r="F4752" i="7"/>
  <c r="F4752" i="8" s="1"/>
  <c r="E4752" i="7"/>
  <c r="E4752" i="8" s="1"/>
  <c r="F4751" i="7"/>
  <c r="F4751" i="8" s="1"/>
  <c r="E4751" i="7"/>
  <c r="E4751" i="8" s="1"/>
  <c r="F4750" i="7"/>
  <c r="F4750" i="8" s="1"/>
  <c r="E4750" i="7"/>
  <c r="E4750" i="8" s="1"/>
  <c r="F4749" i="7"/>
  <c r="F4749" i="8" s="1"/>
  <c r="E4749" i="7"/>
  <c r="E4749" i="8" s="1"/>
  <c r="F4748" i="7"/>
  <c r="F4748" i="8" s="1"/>
  <c r="E4748" i="7"/>
  <c r="E4748" i="8" s="1"/>
  <c r="F4747" i="7"/>
  <c r="E4747" i="7"/>
  <c r="E4747" i="8" s="1"/>
  <c r="F4746" i="7"/>
  <c r="F4746" i="8" s="1"/>
  <c r="E4746" i="7"/>
  <c r="E4746" i="8" s="1"/>
  <c r="F4745" i="7"/>
  <c r="F4745" i="8" s="1"/>
  <c r="E4745" i="7"/>
  <c r="E4745" i="8" s="1"/>
  <c r="F4744" i="7"/>
  <c r="F4744" i="8" s="1"/>
  <c r="E4744" i="7"/>
  <c r="E4744" i="8" s="1"/>
  <c r="F4743" i="7"/>
  <c r="F4743" i="8" s="1"/>
  <c r="E4743" i="7"/>
  <c r="E4743" i="8" s="1"/>
  <c r="F4742" i="7"/>
  <c r="F4742" i="8" s="1"/>
  <c r="E4742" i="7"/>
  <c r="E4742" i="8" s="1"/>
  <c r="F4741" i="7"/>
  <c r="E4741" i="7"/>
  <c r="E4741" i="8" s="1"/>
  <c r="F4740" i="7"/>
  <c r="F4740" i="8" s="1"/>
  <c r="E4740" i="7"/>
  <c r="E4740" i="8" s="1"/>
  <c r="F4739" i="7"/>
  <c r="E4739" i="7"/>
  <c r="E4739" i="8" s="1"/>
  <c r="F4738" i="7"/>
  <c r="F4738" i="8" s="1"/>
  <c r="E4738" i="7"/>
  <c r="E4738" i="8" s="1"/>
  <c r="F4737" i="7"/>
  <c r="F4737" i="8" s="1"/>
  <c r="E4737" i="7"/>
  <c r="E4737" i="8" s="1"/>
  <c r="F4736" i="7"/>
  <c r="F4736" i="8" s="1"/>
  <c r="E4736" i="7"/>
  <c r="E4736" i="8" s="1"/>
  <c r="F4735" i="7"/>
  <c r="E4735" i="7"/>
  <c r="E4735" i="8" s="1"/>
  <c r="F4734" i="7"/>
  <c r="F4734" i="8" s="1"/>
  <c r="E4734" i="7"/>
  <c r="E4734" i="8" s="1"/>
  <c r="F4733" i="7"/>
  <c r="F4733" i="8" s="1"/>
  <c r="E4733" i="7"/>
  <c r="E4733" i="8" s="1"/>
  <c r="F4732" i="7"/>
  <c r="F4732" i="8" s="1"/>
  <c r="E4732" i="7"/>
  <c r="E4732" i="8" s="1"/>
  <c r="F4731" i="7"/>
  <c r="E4731" i="7"/>
  <c r="E4731" i="8" s="1"/>
  <c r="F4730" i="7"/>
  <c r="F4730" i="8" s="1"/>
  <c r="E4730" i="7"/>
  <c r="E4730" i="8" s="1"/>
  <c r="F4729" i="7"/>
  <c r="E4729" i="7"/>
  <c r="E4729" i="8" s="1"/>
  <c r="F4728" i="7"/>
  <c r="F4728" i="8" s="1"/>
  <c r="E4728" i="7"/>
  <c r="E4728" i="8" s="1"/>
  <c r="F4727" i="7"/>
  <c r="F4727" i="8" s="1"/>
  <c r="E4727" i="7"/>
  <c r="E4727" i="8" s="1"/>
  <c r="F4726" i="7"/>
  <c r="F4726" i="8" s="1"/>
  <c r="E4726" i="7"/>
  <c r="E4726" i="8" s="1"/>
  <c r="F4725" i="7"/>
  <c r="F4725" i="8" s="1"/>
  <c r="E4725" i="7"/>
  <c r="E4725" i="8" s="1"/>
  <c r="F4724" i="7"/>
  <c r="F4724" i="8" s="1"/>
  <c r="E4724" i="7"/>
  <c r="E4724" i="8" s="1"/>
  <c r="F4723" i="7"/>
  <c r="E4723" i="7"/>
  <c r="E4723" i="8" s="1"/>
  <c r="F4722" i="7"/>
  <c r="F4722" i="8" s="1"/>
  <c r="E4722" i="7"/>
  <c r="E4722" i="8" s="1"/>
  <c r="F4721" i="7"/>
  <c r="F4721" i="8" s="1"/>
  <c r="E4721" i="7"/>
  <c r="E4721" i="8" s="1"/>
  <c r="F4720" i="7"/>
  <c r="F4720" i="8" s="1"/>
  <c r="E4720" i="7"/>
  <c r="E4720" i="8" s="1"/>
  <c r="F4719" i="7"/>
  <c r="F4719" i="8" s="1"/>
  <c r="E4719" i="7"/>
  <c r="E4719" i="8" s="1"/>
  <c r="F4718" i="7"/>
  <c r="F4718" i="8" s="1"/>
  <c r="E4718" i="7"/>
  <c r="E4718" i="8" s="1"/>
  <c r="F4717" i="7"/>
  <c r="E4717" i="7"/>
  <c r="E4717" i="8" s="1"/>
  <c r="F4716" i="7"/>
  <c r="F4716" i="8" s="1"/>
  <c r="E4716" i="7"/>
  <c r="E4716" i="8" s="1"/>
  <c r="F4715" i="7"/>
  <c r="E4715" i="7"/>
  <c r="E4715" i="8" s="1"/>
  <c r="F4714" i="7"/>
  <c r="F4714" i="8" s="1"/>
  <c r="E4714" i="7"/>
  <c r="E4714" i="8" s="1"/>
  <c r="F4713" i="7"/>
  <c r="F4713" i="8" s="1"/>
  <c r="E4713" i="7"/>
  <c r="E4713" i="8" s="1"/>
  <c r="F4712" i="7"/>
  <c r="F4712" i="8" s="1"/>
  <c r="E4712" i="7"/>
  <c r="E4712" i="8" s="1"/>
  <c r="F4711" i="7"/>
  <c r="E4711" i="7"/>
  <c r="E4711" i="8" s="1"/>
  <c r="F4710" i="7"/>
  <c r="F4710" i="8" s="1"/>
  <c r="E4710" i="7"/>
  <c r="E4710" i="8" s="1"/>
  <c r="F4709" i="7"/>
  <c r="F4709" i="8" s="1"/>
  <c r="E4709" i="7"/>
  <c r="E4709" i="8" s="1"/>
  <c r="F4708" i="7"/>
  <c r="F4708" i="8" s="1"/>
  <c r="E4708" i="7"/>
  <c r="E4708" i="8" s="1"/>
  <c r="F4707" i="7"/>
  <c r="E4707" i="7"/>
  <c r="E4707" i="8" s="1"/>
  <c r="F4706" i="7"/>
  <c r="F4706" i="8" s="1"/>
  <c r="E4706" i="7"/>
  <c r="E4706" i="8" s="1"/>
  <c r="F4705" i="7"/>
  <c r="E4705" i="7"/>
  <c r="E4705" i="8" s="1"/>
  <c r="F4704" i="7"/>
  <c r="F4704" i="8" s="1"/>
  <c r="E4704" i="7"/>
  <c r="E4704" i="8" s="1"/>
  <c r="F4703" i="7"/>
  <c r="E4703" i="7"/>
  <c r="E4703" i="8" s="1"/>
  <c r="F4702" i="7"/>
  <c r="F4702" i="8" s="1"/>
  <c r="E4702" i="7"/>
  <c r="E4702" i="8" s="1"/>
  <c r="F4701" i="7"/>
  <c r="F4701" i="8" s="1"/>
  <c r="E4701" i="7"/>
  <c r="E4701" i="8" s="1"/>
  <c r="F4700" i="7"/>
  <c r="F4700" i="8" s="1"/>
  <c r="E4700" i="7"/>
  <c r="E4700" i="8" s="1"/>
  <c r="F4699" i="7"/>
  <c r="E4699" i="7"/>
  <c r="E4699" i="8" s="1"/>
  <c r="F4698" i="7"/>
  <c r="F4698" i="8" s="1"/>
  <c r="E4698" i="7"/>
  <c r="E4698" i="8" s="1"/>
  <c r="F4697" i="7"/>
  <c r="F4697" i="8" s="1"/>
  <c r="E4697" i="7"/>
  <c r="E4697" i="8" s="1"/>
  <c r="F4696" i="7"/>
  <c r="F4696" i="8" s="1"/>
  <c r="E4696" i="7"/>
  <c r="E4696" i="8" s="1"/>
  <c r="F4695" i="7"/>
  <c r="F4695" i="8" s="1"/>
  <c r="E4695" i="7"/>
  <c r="E4695" i="8" s="1"/>
  <c r="F4694" i="7"/>
  <c r="F4694" i="8" s="1"/>
  <c r="E4694" i="7"/>
  <c r="E4694" i="8" s="1"/>
  <c r="F4693" i="7"/>
  <c r="E4693" i="7"/>
  <c r="E4693" i="8" s="1"/>
  <c r="F4692" i="7"/>
  <c r="F4692" i="8" s="1"/>
  <c r="E4692" i="7"/>
  <c r="E4692" i="8" s="1"/>
  <c r="F4691" i="7"/>
  <c r="E4691" i="7"/>
  <c r="E4691" i="8" s="1"/>
  <c r="F4690" i="7"/>
  <c r="F4690" i="8" s="1"/>
  <c r="E4690" i="7"/>
  <c r="E4690" i="8" s="1"/>
  <c r="F4689" i="7"/>
  <c r="F4689" i="8" s="1"/>
  <c r="E4689" i="7"/>
  <c r="E4689" i="8" s="1"/>
  <c r="F4688" i="7"/>
  <c r="F4688" i="8" s="1"/>
  <c r="E4688" i="7"/>
  <c r="E4688" i="8" s="1"/>
  <c r="F4687" i="7"/>
  <c r="E4687" i="7"/>
  <c r="E4687" i="8" s="1"/>
  <c r="F4686" i="7"/>
  <c r="F4686" i="8" s="1"/>
  <c r="E4686" i="7"/>
  <c r="E4686" i="8" s="1"/>
  <c r="F4685" i="7"/>
  <c r="F4685" i="8" s="1"/>
  <c r="E4685" i="7"/>
  <c r="E4685" i="8" s="1"/>
  <c r="F4684" i="7"/>
  <c r="F4684" i="8" s="1"/>
  <c r="E4684" i="7"/>
  <c r="E4684" i="8" s="1"/>
  <c r="F4683" i="7"/>
  <c r="E4683" i="7"/>
  <c r="E4683" i="8" s="1"/>
  <c r="F4682" i="7"/>
  <c r="F4682" i="8" s="1"/>
  <c r="E4682" i="7"/>
  <c r="E4682" i="8" s="1"/>
  <c r="F4681" i="7"/>
  <c r="E4681" i="7"/>
  <c r="E4681" i="8" s="1"/>
  <c r="F4680" i="7"/>
  <c r="F4680" i="8" s="1"/>
  <c r="E4680" i="7"/>
  <c r="E4680" i="8" s="1"/>
  <c r="F4679" i="7"/>
  <c r="F4679" i="8" s="1"/>
  <c r="E4679" i="7"/>
  <c r="E4679" i="8" s="1"/>
  <c r="F4678" i="7"/>
  <c r="F4678" i="8" s="1"/>
  <c r="E4678" i="7"/>
  <c r="E4678" i="8" s="1"/>
  <c r="F4677" i="7"/>
  <c r="F4677" i="8" s="1"/>
  <c r="E4677" i="7"/>
  <c r="E4677" i="8" s="1"/>
  <c r="F4676" i="7"/>
  <c r="F4676" i="8" s="1"/>
  <c r="E4676" i="7"/>
  <c r="E4676" i="8" s="1"/>
  <c r="F4675" i="7"/>
  <c r="E4675" i="7"/>
  <c r="E4675" i="8" s="1"/>
  <c r="F4674" i="7"/>
  <c r="F4674" i="8" s="1"/>
  <c r="E4674" i="7"/>
  <c r="E4674" i="8" s="1"/>
  <c r="F4673" i="7"/>
  <c r="E4673" i="7"/>
  <c r="E4673" i="8" s="1"/>
  <c r="F4672" i="7"/>
  <c r="F4672" i="8" s="1"/>
  <c r="E4672" i="7"/>
  <c r="E4672" i="8" s="1"/>
  <c r="F4671" i="7"/>
  <c r="F4671" i="8" s="1"/>
  <c r="E4671" i="7"/>
  <c r="E4671" i="8" s="1"/>
  <c r="F4670" i="7"/>
  <c r="F4670" i="8" s="1"/>
  <c r="E4670" i="7"/>
  <c r="E4670" i="8" s="1"/>
  <c r="F4669" i="7"/>
  <c r="E4669" i="7"/>
  <c r="E4669" i="8" s="1"/>
  <c r="F4668" i="7"/>
  <c r="F4668" i="8" s="1"/>
  <c r="E4668" i="7"/>
  <c r="E4668" i="8" s="1"/>
  <c r="F4667" i="7"/>
  <c r="E4667" i="7"/>
  <c r="E4667" i="8" s="1"/>
  <c r="F4666" i="7"/>
  <c r="F4666" i="8" s="1"/>
  <c r="E4666" i="7"/>
  <c r="E4666" i="8" s="1"/>
  <c r="F4665" i="7"/>
  <c r="F4665" i="8" s="1"/>
  <c r="E4665" i="7"/>
  <c r="E4665" i="8" s="1"/>
  <c r="F4664" i="7"/>
  <c r="F4664" i="8" s="1"/>
  <c r="E4664" i="7"/>
  <c r="E4664" i="8" s="1"/>
  <c r="F4663" i="7"/>
  <c r="E4663" i="7"/>
  <c r="E4663" i="8" s="1"/>
  <c r="F4662" i="7"/>
  <c r="F4662" i="8" s="1"/>
  <c r="E4662" i="7"/>
  <c r="E4662" i="8" s="1"/>
  <c r="F4661" i="7"/>
  <c r="F4661" i="8" s="1"/>
  <c r="E4661" i="7"/>
  <c r="E4661" i="8" s="1"/>
  <c r="F4660" i="7"/>
  <c r="E4660" i="7"/>
  <c r="E4660" i="8" s="1"/>
  <c r="F4659" i="7"/>
  <c r="E4659" i="7"/>
  <c r="E4659" i="8" s="1"/>
  <c r="F4658" i="7"/>
  <c r="F4658" i="8" s="1"/>
  <c r="E4658" i="7"/>
  <c r="E4658" i="8" s="1"/>
  <c r="F4657" i="7"/>
  <c r="E4657" i="7"/>
  <c r="E4657" i="8" s="1"/>
  <c r="F4656" i="7"/>
  <c r="F4656" i="8" s="1"/>
  <c r="E4656" i="7"/>
  <c r="E4656" i="8" s="1"/>
  <c r="F4655" i="7"/>
  <c r="F4655" i="8" s="1"/>
  <c r="E4655" i="7"/>
  <c r="E4655" i="8" s="1"/>
  <c r="F4654" i="7"/>
  <c r="E4654" i="7"/>
  <c r="E4654" i="8" s="1"/>
  <c r="F4653" i="7"/>
  <c r="F4653" i="8" s="1"/>
  <c r="E4653" i="7"/>
  <c r="E4653" i="8" s="1"/>
  <c r="F4652" i="7"/>
  <c r="F4652" i="8" s="1"/>
  <c r="E4652" i="7"/>
  <c r="E4652" i="8" s="1"/>
  <c r="F4651" i="7"/>
  <c r="E4651" i="7"/>
  <c r="E4651" i="8" s="1"/>
  <c r="F4650" i="7"/>
  <c r="F4650" i="8" s="1"/>
  <c r="E4650" i="7"/>
  <c r="E4650" i="8" s="1"/>
  <c r="F4649" i="7"/>
  <c r="E4649" i="7"/>
  <c r="E4649" i="8" s="1"/>
  <c r="F4648" i="7"/>
  <c r="F4648" i="8" s="1"/>
  <c r="E4648" i="7"/>
  <c r="E4648" i="8" s="1"/>
  <c r="F4647" i="7"/>
  <c r="F4647" i="8" s="1"/>
  <c r="E4647" i="7"/>
  <c r="E4647" i="8" s="1"/>
  <c r="F4646" i="7"/>
  <c r="E4646" i="7"/>
  <c r="E4646" i="8" s="1"/>
  <c r="F4645" i="7"/>
  <c r="E4645" i="7"/>
  <c r="E4645" i="8" s="1"/>
  <c r="F4644" i="7"/>
  <c r="F4644" i="8" s="1"/>
  <c r="E4644" i="7"/>
  <c r="E4644" i="8" s="1"/>
  <c r="F4643" i="7"/>
  <c r="E4643" i="7"/>
  <c r="E4643" i="8" s="1"/>
  <c r="F4642" i="7"/>
  <c r="F4642" i="8" s="1"/>
  <c r="E4642" i="7"/>
  <c r="E4642" i="8" s="1"/>
  <c r="F4641" i="7"/>
  <c r="F4641" i="8" s="1"/>
  <c r="E4641" i="7"/>
  <c r="E4641" i="8" s="1"/>
  <c r="F4640" i="7"/>
  <c r="F4640" i="8" s="1"/>
  <c r="E4640" i="7"/>
  <c r="E4640" i="8" s="1"/>
  <c r="F4639" i="7"/>
  <c r="E4639" i="7"/>
  <c r="E4639" i="8" s="1"/>
  <c r="F4638" i="7"/>
  <c r="F4638" i="8" s="1"/>
  <c r="E4638" i="7"/>
  <c r="E4638" i="8" s="1"/>
  <c r="F4637" i="7"/>
  <c r="F4637" i="8" s="1"/>
  <c r="E4637" i="7"/>
  <c r="E4637" i="8" s="1"/>
  <c r="F4636" i="7"/>
  <c r="F4636" i="8" s="1"/>
  <c r="E4636" i="7"/>
  <c r="E4636" i="8" s="1"/>
  <c r="F4635" i="7"/>
  <c r="E4635" i="7"/>
  <c r="E4635" i="8" s="1"/>
  <c r="F4634" i="7"/>
  <c r="F4634" i="8" s="1"/>
  <c r="E4634" i="7"/>
  <c r="E4634" i="8" s="1"/>
  <c r="F4633" i="7"/>
  <c r="E4633" i="7"/>
  <c r="E4633" i="8" s="1"/>
  <c r="F4632" i="7"/>
  <c r="F4632" i="8" s="1"/>
  <c r="E4632" i="7"/>
  <c r="E4632" i="8" s="1"/>
  <c r="F4631" i="7"/>
  <c r="F4631" i="8" s="1"/>
  <c r="E4631" i="7"/>
  <c r="E4631" i="8" s="1"/>
  <c r="F4630" i="7"/>
  <c r="F4630" i="8" s="1"/>
  <c r="E4630" i="7"/>
  <c r="E4630" i="8" s="1"/>
  <c r="F4629" i="7"/>
  <c r="F4629" i="8" s="1"/>
  <c r="E4629" i="7"/>
  <c r="E4629" i="8" s="1"/>
  <c r="F4628" i="7"/>
  <c r="E4628" i="7"/>
  <c r="E4628" i="8" s="1"/>
  <c r="F4627" i="7"/>
  <c r="E4627" i="7"/>
  <c r="E4627" i="8" s="1"/>
  <c r="F4626" i="7"/>
  <c r="F4626" i="8" s="1"/>
  <c r="E4626" i="7"/>
  <c r="E4626" i="8" s="1"/>
  <c r="F4625" i="7"/>
  <c r="F4625" i="8" s="1"/>
  <c r="E4625" i="7"/>
  <c r="E4625" i="8" s="1"/>
  <c r="F4624" i="7"/>
  <c r="F4624" i="8" s="1"/>
  <c r="E4624" i="7"/>
  <c r="E4624" i="8" s="1"/>
  <c r="F4623" i="7"/>
  <c r="F4623" i="8" s="1"/>
  <c r="E4623" i="7"/>
  <c r="E4623" i="8" s="1"/>
  <c r="F4622" i="7"/>
  <c r="F4622" i="8" s="1"/>
  <c r="E4622" i="7"/>
  <c r="E4622" i="8" s="1"/>
  <c r="F4621" i="7"/>
  <c r="E4621" i="7"/>
  <c r="E4621" i="8" s="1"/>
  <c r="F4620" i="7"/>
  <c r="E4620" i="7"/>
  <c r="E4620" i="8" s="1"/>
  <c r="F4619" i="7"/>
  <c r="E4619" i="7"/>
  <c r="E4619" i="8" s="1"/>
  <c r="F4618" i="7"/>
  <c r="F4618" i="8" s="1"/>
  <c r="E4618" i="7"/>
  <c r="E4618" i="8" s="1"/>
  <c r="F4617" i="7"/>
  <c r="F4617" i="8" s="1"/>
  <c r="E4617" i="7"/>
  <c r="E4617" i="8" s="1"/>
  <c r="F4616" i="7"/>
  <c r="F4616" i="8" s="1"/>
  <c r="E4616" i="7"/>
  <c r="E4616" i="8" s="1"/>
  <c r="F4615" i="7"/>
  <c r="E4615" i="7"/>
  <c r="E4615" i="8" s="1"/>
  <c r="F4614" i="7"/>
  <c r="E4614" i="7"/>
  <c r="E4614" i="8" s="1"/>
  <c r="F4613" i="7"/>
  <c r="F4613" i="8" s="1"/>
  <c r="E4613" i="7"/>
  <c r="E4613" i="8" s="1"/>
  <c r="F4612" i="7"/>
  <c r="F4612" i="8" s="1"/>
  <c r="E4612" i="7"/>
  <c r="E4612" i="8" s="1"/>
  <c r="F4611" i="7"/>
  <c r="E4611" i="7"/>
  <c r="E4611" i="8" s="1"/>
  <c r="F4610" i="7"/>
  <c r="F4610" i="8" s="1"/>
  <c r="E4610" i="7"/>
  <c r="E4610" i="8" s="1"/>
  <c r="F4609" i="7"/>
  <c r="F4609" i="8" s="1"/>
  <c r="E4609" i="7"/>
  <c r="E4609" i="8" s="1"/>
  <c r="F4608" i="7"/>
  <c r="E4608" i="7"/>
  <c r="E4608" i="8" s="1"/>
  <c r="F4607" i="7"/>
  <c r="F4607" i="8" s="1"/>
  <c r="E4607" i="7"/>
  <c r="E4607" i="8" s="1"/>
  <c r="F4606" i="7"/>
  <c r="F4606" i="8" s="1"/>
  <c r="E4606" i="7"/>
  <c r="E4606" i="8" s="1"/>
  <c r="F4605" i="7"/>
  <c r="F4605" i="8" s="1"/>
  <c r="E4605" i="7"/>
  <c r="E4605" i="8" s="1"/>
  <c r="F4604" i="7"/>
  <c r="F4604" i="8" s="1"/>
  <c r="E4604" i="7"/>
  <c r="E4604" i="8" s="1"/>
  <c r="F4603" i="7"/>
  <c r="E4603" i="7"/>
  <c r="E4603" i="8" s="1"/>
  <c r="F4602" i="7"/>
  <c r="E4602" i="7"/>
  <c r="E4602" i="8" s="1"/>
  <c r="F4601" i="7"/>
  <c r="F4601" i="8" s="1"/>
  <c r="E4601" i="7"/>
  <c r="E4601" i="8" s="1"/>
  <c r="F4600" i="7"/>
  <c r="F4600" i="8" s="1"/>
  <c r="E4600" i="7"/>
  <c r="E4600" i="8" s="1"/>
  <c r="F4599" i="7"/>
  <c r="E4599" i="7"/>
  <c r="E4599" i="8" s="1"/>
  <c r="F4598" i="7"/>
  <c r="E4598" i="7"/>
  <c r="E4598" i="8" s="1"/>
  <c r="F4597" i="7"/>
  <c r="F4597" i="8" s="1"/>
  <c r="E4597" i="7"/>
  <c r="E4597" i="8" s="1"/>
  <c r="F4596" i="7"/>
  <c r="E4596" i="7"/>
  <c r="E4596" i="8" s="1"/>
  <c r="F4595" i="7"/>
  <c r="F4595" i="8" s="1"/>
  <c r="E4595" i="7"/>
  <c r="E4595" i="8" s="1"/>
  <c r="F4594" i="7"/>
  <c r="F4594" i="8" s="1"/>
  <c r="E4594" i="7"/>
  <c r="E4594" i="8" s="1"/>
  <c r="F4593" i="7"/>
  <c r="E4593" i="7"/>
  <c r="E4593" i="8" s="1"/>
  <c r="F4592" i="7"/>
  <c r="F4592" i="8" s="1"/>
  <c r="E4592" i="7"/>
  <c r="E4592" i="8" s="1"/>
  <c r="F4591" i="7"/>
  <c r="E4591" i="7"/>
  <c r="E4591" i="8" s="1"/>
  <c r="F4590" i="7"/>
  <c r="E4590" i="7"/>
  <c r="E4590" i="8" s="1"/>
  <c r="F4589" i="7"/>
  <c r="F4589" i="8" s="1"/>
  <c r="E4589" i="7"/>
  <c r="E4589" i="8" s="1"/>
  <c r="F4588" i="7"/>
  <c r="E4588" i="7"/>
  <c r="E4588" i="8" s="1"/>
  <c r="F4587" i="7"/>
  <c r="F4587" i="8" s="1"/>
  <c r="E4587" i="7"/>
  <c r="E4587" i="8" s="1"/>
  <c r="F4586" i="7"/>
  <c r="F4586" i="8" s="1"/>
  <c r="E4586" i="7"/>
  <c r="E4586" i="8" s="1"/>
  <c r="F4585" i="7"/>
  <c r="F4585" i="8" s="1"/>
  <c r="E4585" i="7"/>
  <c r="E4585" i="8" s="1"/>
  <c r="F4584" i="7"/>
  <c r="E4584" i="7"/>
  <c r="E4584" i="8" s="1"/>
  <c r="F4583" i="7"/>
  <c r="E4583" i="7"/>
  <c r="E4583" i="8" s="1"/>
  <c r="F4582" i="7"/>
  <c r="F4582" i="8" s="1"/>
  <c r="E4582" i="7"/>
  <c r="E4582" i="8" s="1"/>
  <c r="F4581" i="7"/>
  <c r="F4581" i="8" s="1"/>
  <c r="E4581" i="7"/>
  <c r="E4581" i="8" s="1"/>
  <c r="F4580" i="7"/>
  <c r="F4580" i="8" s="1"/>
  <c r="E4580" i="7"/>
  <c r="E4580" i="8" s="1"/>
  <c r="F4579" i="7"/>
  <c r="F4579" i="8" s="1"/>
  <c r="E4579" i="7"/>
  <c r="E4579" i="8" s="1"/>
  <c r="F4578" i="7"/>
  <c r="E4578" i="7"/>
  <c r="E4578" i="8" s="1"/>
  <c r="F4577" i="7"/>
  <c r="F4577" i="8" s="1"/>
  <c r="E4577" i="7"/>
  <c r="E4577" i="8" s="1"/>
  <c r="F4576" i="7"/>
  <c r="F4576" i="8" s="1"/>
  <c r="E4576" i="7"/>
  <c r="E4576" i="8" s="1"/>
  <c r="F4575" i="7"/>
  <c r="F4575" i="8" s="1"/>
  <c r="E4575" i="7"/>
  <c r="E4575" i="8" s="1"/>
  <c r="F4574" i="7"/>
  <c r="F4574" i="8" s="1"/>
  <c r="E4574" i="7"/>
  <c r="E4574" i="8" s="1"/>
  <c r="F4573" i="7"/>
  <c r="F4573" i="8" s="1"/>
  <c r="E4573" i="7"/>
  <c r="E4573" i="8" s="1"/>
  <c r="F4572" i="7"/>
  <c r="E4572" i="7"/>
  <c r="E4572" i="8" s="1"/>
  <c r="F4571" i="7"/>
  <c r="F4571" i="8" s="1"/>
  <c r="E4571" i="7"/>
  <c r="E4571" i="8" s="1"/>
  <c r="F4570" i="7"/>
  <c r="F4570" i="8" s="1"/>
  <c r="E4570" i="7"/>
  <c r="E4570" i="8" s="1"/>
  <c r="F4569" i="7"/>
  <c r="F4569" i="8" s="1"/>
  <c r="E4569" i="7"/>
  <c r="E4569" i="8" s="1"/>
  <c r="F4568" i="7"/>
  <c r="E4568" i="7"/>
  <c r="E4568" i="8" s="1"/>
  <c r="F4567" i="7"/>
  <c r="F4567" i="8" s="1"/>
  <c r="E4567" i="7"/>
  <c r="E4567" i="8" s="1"/>
  <c r="F4566" i="7"/>
  <c r="E4566" i="7"/>
  <c r="E4566" i="8" s="1"/>
  <c r="F4565" i="7"/>
  <c r="F4565" i="8" s="1"/>
  <c r="E4565" i="7"/>
  <c r="E4565" i="8" s="1"/>
  <c r="F4564" i="7"/>
  <c r="F4564" i="8" s="1"/>
  <c r="E4564" i="7"/>
  <c r="E4564" i="8" s="1"/>
  <c r="F4563" i="7"/>
  <c r="F4563" i="8" s="1"/>
  <c r="E4563" i="7"/>
  <c r="E4563" i="8" s="1"/>
  <c r="F4562" i="7"/>
  <c r="F4562" i="8" s="1"/>
  <c r="E4562" i="7"/>
  <c r="E4562" i="8" s="1"/>
  <c r="F4561" i="7"/>
  <c r="F4561" i="8" s="1"/>
  <c r="E4561" i="7"/>
  <c r="E4561" i="8" s="1"/>
  <c r="F4560" i="7"/>
  <c r="E4560" i="7"/>
  <c r="E4560" i="8" s="1"/>
  <c r="F4559" i="7"/>
  <c r="F4559" i="8" s="1"/>
  <c r="E4559" i="7"/>
  <c r="E4559" i="8" s="1"/>
  <c r="F4558" i="7"/>
  <c r="E4558" i="7"/>
  <c r="E4558" i="8" s="1"/>
  <c r="F4557" i="7"/>
  <c r="F4557" i="8" s="1"/>
  <c r="E4557" i="7"/>
  <c r="E4557" i="8" s="1"/>
  <c r="F4556" i="7"/>
  <c r="F4556" i="8" s="1"/>
  <c r="E4556" i="7"/>
  <c r="E4556" i="8" s="1"/>
  <c r="F4555" i="7"/>
  <c r="F4555" i="8" s="1"/>
  <c r="E4555" i="7"/>
  <c r="E4555" i="8" s="1"/>
  <c r="F4554" i="7"/>
  <c r="E4554" i="7"/>
  <c r="E4554" i="8" s="1"/>
  <c r="F4553" i="7"/>
  <c r="F4553" i="8" s="1"/>
  <c r="E4553" i="7"/>
  <c r="E4553" i="8" s="1"/>
  <c r="F4552" i="7"/>
  <c r="F4552" i="8" s="1"/>
  <c r="E4552" i="7"/>
  <c r="E4552" i="8" s="1"/>
  <c r="F4551" i="7"/>
  <c r="F4551" i="8" s="1"/>
  <c r="E4551" i="7"/>
  <c r="E4551" i="8" s="1"/>
  <c r="F4550" i="7"/>
  <c r="F4550" i="8" s="1"/>
  <c r="E4550" i="7"/>
  <c r="E4550" i="8" s="1"/>
  <c r="F4549" i="7"/>
  <c r="F4549" i="8" s="1"/>
  <c r="E4549" i="7"/>
  <c r="E4549" i="8" s="1"/>
  <c r="F4548" i="7"/>
  <c r="E4548" i="7"/>
  <c r="E4548" i="8" s="1"/>
  <c r="F4547" i="7"/>
  <c r="F4547" i="8" s="1"/>
  <c r="E4547" i="7"/>
  <c r="E4547" i="8" s="1"/>
  <c r="F4546" i="7"/>
  <c r="F4546" i="8" s="1"/>
  <c r="E4546" i="7"/>
  <c r="E4546" i="8" s="1"/>
  <c r="F4545" i="7"/>
  <c r="E4545" i="7"/>
  <c r="E4545" i="8" s="1"/>
  <c r="F4544" i="7"/>
  <c r="F4544" i="8" s="1"/>
  <c r="E4544" i="7"/>
  <c r="E4544" i="8" s="1"/>
  <c r="F4543" i="7"/>
  <c r="F4543" i="8" s="1"/>
  <c r="E4543" i="7"/>
  <c r="E4543" i="8" s="1"/>
  <c r="F4542" i="7"/>
  <c r="E4542" i="7"/>
  <c r="E4542" i="8" s="1"/>
  <c r="F4541" i="7"/>
  <c r="F4541" i="8" s="1"/>
  <c r="E4541" i="7"/>
  <c r="E4541" i="8" s="1"/>
  <c r="F4540" i="7"/>
  <c r="E4540" i="7"/>
  <c r="E4540" i="8" s="1"/>
  <c r="F4539" i="7"/>
  <c r="F4539" i="8" s="1"/>
  <c r="E4539" i="7"/>
  <c r="E4539" i="8" s="1"/>
  <c r="F4538" i="7"/>
  <c r="F4538" i="8" s="1"/>
  <c r="E4538" i="7"/>
  <c r="E4538" i="8" s="1"/>
  <c r="F4537" i="7"/>
  <c r="E4537" i="7"/>
  <c r="E4537" i="8" s="1"/>
  <c r="F4536" i="7"/>
  <c r="E4536" i="7"/>
  <c r="E4536" i="8" s="1"/>
  <c r="F4535" i="7"/>
  <c r="F4535" i="8" s="1"/>
  <c r="E4535" i="7"/>
  <c r="E4535" i="8" s="1"/>
  <c r="F4534" i="7"/>
  <c r="F4534" i="8" s="1"/>
  <c r="E4534" i="7"/>
  <c r="E4534" i="8" s="1"/>
  <c r="F4533" i="7"/>
  <c r="F4533" i="8" s="1"/>
  <c r="E4533" i="7"/>
  <c r="E4533" i="8" s="1"/>
  <c r="F4532" i="7"/>
  <c r="F4532" i="8" s="1"/>
  <c r="E4532" i="7"/>
  <c r="E4532" i="8" s="1"/>
  <c r="F4531" i="7"/>
  <c r="F4531" i="8" s="1"/>
  <c r="E4531" i="7"/>
  <c r="E4531" i="8" s="1"/>
  <c r="F4530" i="7"/>
  <c r="E4530" i="7"/>
  <c r="E4530" i="8" s="1"/>
  <c r="F4529" i="7"/>
  <c r="F4529" i="8" s="1"/>
  <c r="E4529" i="7"/>
  <c r="E4529" i="8" s="1"/>
  <c r="F4528" i="7"/>
  <c r="F4528" i="8" s="1"/>
  <c r="E4528" i="7"/>
  <c r="E4528" i="8" s="1"/>
  <c r="F4527" i="7"/>
  <c r="F4527" i="8" s="1"/>
  <c r="E4527" i="7"/>
  <c r="E4527" i="8" s="1"/>
  <c r="F4526" i="7"/>
  <c r="F4526" i="8" s="1"/>
  <c r="E4526" i="7"/>
  <c r="E4526" i="8" s="1"/>
  <c r="F4525" i="7"/>
  <c r="F4525" i="8" s="1"/>
  <c r="E4525" i="7"/>
  <c r="E4525" i="8" s="1"/>
  <c r="F4524" i="7"/>
  <c r="E4524" i="7"/>
  <c r="E4524" i="8" s="1"/>
  <c r="F4523" i="7"/>
  <c r="F4523" i="8" s="1"/>
  <c r="E4523" i="7"/>
  <c r="E4523" i="8" s="1"/>
  <c r="F4522" i="7"/>
  <c r="F4522" i="8" s="1"/>
  <c r="E4522" i="7"/>
  <c r="E4522" i="8" s="1"/>
  <c r="F4521" i="7"/>
  <c r="F4521" i="8" s="1"/>
  <c r="E4521" i="7"/>
  <c r="E4521" i="8" s="1"/>
  <c r="F4520" i="7"/>
  <c r="F4520" i="8" s="1"/>
  <c r="E4520" i="7"/>
  <c r="E4520" i="8" s="1"/>
  <c r="F4519" i="7"/>
  <c r="F4519" i="8" s="1"/>
  <c r="E4519" i="7"/>
  <c r="E4519" i="8" s="1"/>
  <c r="F4518" i="7"/>
  <c r="E4518" i="7"/>
  <c r="E4518" i="8" s="1"/>
  <c r="F4517" i="7"/>
  <c r="F4517" i="8" s="1"/>
  <c r="E4517" i="7"/>
  <c r="E4517" i="8" s="1"/>
  <c r="F4516" i="7"/>
  <c r="F4516" i="8" s="1"/>
  <c r="E4516" i="7"/>
  <c r="E4516" i="8" s="1"/>
  <c r="F4515" i="7"/>
  <c r="F4515" i="8" s="1"/>
  <c r="E4515" i="7"/>
  <c r="E4515" i="8" s="1"/>
  <c r="F4514" i="7"/>
  <c r="F4514" i="8" s="1"/>
  <c r="E4514" i="7"/>
  <c r="E4514" i="8" s="1"/>
  <c r="F4513" i="7"/>
  <c r="E4513" i="7"/>
  <c r="E4513" i="8" s="1"/>
  <c r="F4512" i="7"/>
  <c r="E4512" i="7"/>
  <c r="E4512" i="8" s="1"/>
  <c r="F4511" i="7"/>
  <c r="F4511" i="8" s="1"/>
  <c r="E4511" i="7"/>
  <c r="E4511" i="8" s="1"/>
  <c r="F4510" i="7"/>
  <c r="F4510" i="8" s="1"/>
  <c r="E4510" i="7"/>
  <c r="E4510" i="8" s="1"/>
  <c r="F4509" i="7"/>
  <c r="F4509" i="8" s="1"/>
  <c r="E4509" i="7"/>
  <c r="E4509" i="8" s="1"/>
  <c r="F4508" i="7"/>
  <c r="F4508" i="8" s="1"/>
  <c r="E4508" i="7"/>
  <c r="E4508" i="8" s="1"/>
  <c r="F4507" i="7"/>
  <c r="F4507" i="8" s="1"/>
  <c r="E4507" i="7"/>
  <c r="E4507" i="8" s="1"/>
  <c r="F4506" i="7"/>
  <c r="E4506" i="7"/>
  <c r="E4506" i="8" s="1"/>
  <c r="F4505" i="7"/>
  <c r="E4505" i="7"/>
  <c r="E4505" i="8" s="1"/>
  <c r="F4504" i="7"/>
  <c r="F4504" i="8" s="1"/>
  <c r="E4504" i="7"/>
  <c r="E4504" i="8" s="1"/>
  <c r="F4503" i="7"/>
  <c r="F4503" i="8" s="1"/>
  <c r="E4503" i="7"/>
  <c r="E4503" i="8" s="1"/>
  <c r="F4502" i="7"/>
  <c r="F4502" i="8" s="1"/>
  <c r="E4502" i="7"/>
  <c r="E4502" i="8" s="1"/>
  <c r="F4501" i="7"/>
  <c r="F4501" i="8" s="1"/>
  <c r="E4501" i="7"/>
  <c r="E4501" i="8" s="1"/>
  <c r="F4500" i="7"/>
  <c r="E4500" i="7"/>
  <c r="E4500" i="8" s="1"/>
  <c r="F4499" i="7"/>
  <c r="F4499" i="8" s="1"/>
  <c r="E4499" i="7"/>
  <c r="E4499" i="8" s="1"/>
  <c r="F4498" i="7"/>
  <c r="F4498" i="8" s="1"/>
  <c r="E4498" i="7"/>
  <c r="E4498" i="8" s="1"/>
  <c r="F4497" i="7"/>
  <c r="E4497" i="7"/>
  <c r="E4497" i="8" s="1"/>
  <c r="F4496" i="7"/>
  <c r="F4496" i="8" s="1"/>
  <c r="E4496" i="7"/>
  <c r="E4496" i="8" s="1"/>
  <c r="F4495" i="7"/>
  <c r="F4495" i="8" s="1"/>
  <c r="E4495" i="7"/>
  <c r="E4495" i="8" s="1"/>
  <c r="F4494" i="7"/>
  <c r="E4494" i="7"/>
  <c r="E4494" i="8" s="1"/>
  <c r="F4493" i="7"/>
  <c r="F4493" i="8" s="1"/>
  <c r="E4493" i="7"/>
  <c r="E4493" i="8" s="1"/>
  <c r="F4492" i="7"/>
  <c r="E4492" i="7"/>
  <c r="E4492" i="8" s="1"/>
  <c r="F4491" i="7"/>
  <c r="F4491" i="8" s="1"/>
  <c r="E4491" i="7"/>
  <c r="E4491" i="8" s="1"/>
  <c r="F4490" i="7"/>
  <c r="E4490" i="7"/>
  <c r="E4490" i="8" s="1"/>
  <c r="F4489" i="7"/>
  <c r="F4489" i="8" s="1"/>
  <c r="E4489" i="7"/>
  <c r="E4489" i="8" s="1"/>
  <c r="F4488" i="7"/>
  <c r="E4488" i="7"/>
  <c r="E4488" i="8" s="1"/>
  <c r="F4487" i="7"/>
  <c r="F4487" i="8" s="1"/>
  <c r="E4487" i="7"/>
  <c r="E4487" i="8" s="1"/>
  <c r="F4486" i="7"/>
  <c r="F4486" i="8" s="1"/>
  <c r="E4486" i="7"/>
  <c r="E4486" i="8" s="1"/>
  <c r="F4485" i="7"/>
  <c r="F4485" i="8" s="1"/>
  <c r="E4485" i="7"/>
  <c r="E4485" i="8" s="1"/>
  <c r="F4484" i="7"/>
  <c r="F4484" i="8" s="1"/>
  <c r="E4484" i="7"/>
  <c r="E4484" i="8" s="1"/>
  <c r="F4483" i="7"/>
  <c r="E4483" i="7"/>
  <c r="E4483" i="8" s="1"/>
  <c r="F4482" i="7"/>
  <c r="E4482" i="7"/>
  <c r="E4482" i="8" s="1"/>
  <c r="F4481" i="7"/>
  <c r="F4481" i="8" s="1"/>
  <c r="E4481" i="7"/>
  <c r="E4481" i="8" s="1"/>
  <c r="F4480" i="7"/>
  <c r="F4480" i="8" s="1"/>
  <c r="E4480" i="7"/>
  <c r="E4480" i="8" s="1"/>
  <c r="F4479" i="7"/>
  <c r="F4479" i="8" s="1"/>
  <c r="E4479" i="7"/>
  <c r="E4479" i="8" s="1"/>
  <c r="F4478" i="7"/>
  <c r="F4478" i="8" s="1"/>
  <c r="E4478" i="7"/>
  <c r="E4478" i="8" s="1"/>
  <c r="F4477" i="7"/>
  <c r="F4477" i="8" s="1"/>
  <c r="E4477" i="7"/>
  <c r="E4477" i="8" s="1"/>
  <c r="F4476" i="7"/>
  <c r="E4476" i="7"/>
  <c r="E4476" i="8" s="1"/>
  <c r="F4475" i="7"/>
  <c r="F4475" i="8" s="1"/>
  <c r="E4475" i="7"/>
  <c r="E4475" i="8" s="1"/>
  <c r="F4474" i="7"/>
  <c r="F4474" i="8" s="1"/>
  <c r="E4474" i="7"/>
  <c r="E4474" i="8" s="1"/>
  <c r="F4473" i="7"/>
  <c r="F4473" i="8" s="1"/>
  <c r="E4473" i="7"/>
  <c r="E4473" i="8" s="1"/>
  <c r="F4472" i="7"/>
  <c r="F4472" i="8" s="1"/>
  <c r="E4472" i="7"/>
  <c r="E4472" i="8" s="1"/>
  <c r="F4471" i="7"/>
  <c r="F4471" i="8" s="1"/>
  <c r="E4471" i="7"/>
  <c r="E4471" i="8" s="1"/>
  <c r="F4470" i="7"/>
  <c r="E4470" i="7"/>
  <c r="E4470" i="8" s="1"/>
  <c r="F4469" i="7"/>
  <c r="F4469" i="8" s="1"/>
  <c r="E4469" i="7"/>
  <c r="E4469" i="8" s="1"/>
  <c r="F4468" i="7"/>
  <c r="F4468" i="8" s="1"/>
  <c r="E4468" i="7"/>
  <c r="E4468" i="8" s="1"/>
  <c r="F4467" i="7"/>
  <c r="E4467" i="7"/>
  <c r="E4467" i="8" s="1"/>
  <c r="F4466" i="7"/>
  <c r="F4466" i="8" s="1"/>
  <c r="E4466" i="7"/>
  <c r="E4466" i="8" s="1"/>
  <c r="F4465" i="7"/>
  <c r="F4465" i="8" s="1"/>
  <c r="E4465" i="7"/>
  <c r="E4465" i="8" s="1"/>
  <c r="F4464" i="7"/>
  <c r="E4464" i="7"/>
  <c r="E4464" i="8" s="1"/>
  <c r="F4463" i="7"/>
  <c r="F4463" i="8" s="1"/>
  <c r="E4463" i="7"/>
  <c r="E4463" i="8" s="1"/>
  <c r="F4462" i="7"/>
  <c r="F4462" i="8" s="1"/>
  <c r="E4462" i="7"/>
  <c r="E4462" i="8" s="1"/>
  <c r="F4461" i="7"/>
  <c r="F4461" i="8" s="1"/>
  <c r="E4461" i="7"/>
  <c r="E4461" i="8" s="1"/>
  <c r="F4460" i="7"/>
  <c r="E4460" i="7"/>
  <c r="E4460" i="8" s="1"/>
  <c r="F4459" i="7"/>
  <c r="F4459" i="8" s="1"/>
  <c r="E4459" i="7"/>
  <c r="E4459" i="8" s="1"/>
  <c r="F4458" i="7"/>
  <c r="E4458" i="7"/>
  <c r="E4458" i="8" s="1"/>
  <c r="F4457" i="7"/>
  <c r="F4457" i="8" s="1"/>
  <c r="E4457" i="7"/>
  <c r="E4457" i="8" s="1"/>
  <c r="F4456" i="7"/>
  <c r="F4456" i="8" s="1"/>
  <c r="E4456" i="7"/>
  <c r="E4456" i="8" s="1"/>
  <c r="F4455" i="7"/>
  <c r="F4455" i="8" s="1"/>
  <c r="E4455" i="7"/>
  <c r="E4455" i="8" s="1"/>
  <c r="F4454" i="7"/>
  <c r="F4454" i="8" s="1"/>
  <c r="E4454" i="7"/>
  <c r="E4454" i="8" s="1"/>
  <c r="F4453" i="7"/>
  <c r="F4453" i="8" s="1"/>
  <c r="E4453" i="7"/>
  <c r="E4453" i="8" s="1"/>
  <c r="F4452" i="7"/>
  <c r="E4452" i="7"/>
  <c r="E4452" i="8" s="1"/>
  <c r="F4451" i="7"/>
  <c r="F4451" i="8" s="1"/>
  <c r="E4451" i="7"/>
  <c r="E4451" i="8" s="1"/>
  <c r="F4450" i="7"/>
  <c r="F4450" i="8" s="1"/>
  <c r="E4450" i="7"/>
  <c r="E4450" i="8" s="1"/>
  <c r="F4449" i="7"/>
  <c r="E4449" i="7"/>
  <c r="E4449" i="8" s="1"/>
  <c r="F4448" i="7"/>
  <c r="F4448" i="8" s="1"/>
  <c r="E4448" i="7"/>
  <c r="E4448" i="8" s="1"/>
  <c r="F4447" i="7"/>
  <c r="E4447" i="7"/>
  <c r="E4447" i="8" s="1"/>
  <c r="F4446" i="7"/>
  <c r="E4446" i="7"/>
  <c r="E4446" i="8" s="1"/>
  <c r="F4445" i="7"/>
  <c r="F4445" i="8" s="1"/>
  <c r="E4445" i="7"/>
  <c r="E4445" i="8" s="1"/>
  <c r="F4444" i="7"/>
  <c r="F4444" i="8" s="1"/>
  <c r="E4444" i="7"/>
  <c r="E4444" i="8" s="1"/>
  <c r="F4443" i="7"/>
  <c r="F4443" i="8" s="1"/>
  <c r="E4443" i="7"/>
  <c r="E4443" i="8" s="1"/>
  <c r="F4442" i="7"/>
  <c r="F4442" i="8" s="1"/>
  <c r="E4442" i="7"/>
  <c r="E4442" i="8" s="1"/>
  <c r="F4441" i="7"/>
  <c r="F4441" i="8" s="1"/>
  <c r="E4441" i="7"/>
  <c r="E4441" i="8" s="1"/>
  <c r="F4440" i="7"/>
  <c r="E4440" i="7"/>
  <c r="E4440" i="8" s="1"/>
  <c r="F4439" i="7"/>
  <c r="E4439" i="7"/>
  <c r="E4439" i="8" s="1"/>
  <c r="F4438" i="7"/>
  <c r="F4438" i="8" s="1"/>
  <c r="E4438" i="7"/>
  <c r="E4438" i="8" s="1"/>
  <c r="F4437" i="7"/>
  <c r="F4437" i="8" s="1"/>
  <c r="E4437" i="7"/>
  <c r="E4437" i="8" s="1"/>
  <c r="F4436" i="7"/>
  <c r="F4436" i="8" s="1"/>
  <c r="E4436" i="7"/>
  <c r="E4436" i="8" s="1"/>
  <c r="F4435" i="7"/>
  <c r="F4435" i="8" s="1"/>
  <c r="E4435" i="7"/>
  <c r="E4435" i="8" s="1"/>
  <c r="F4434" i="7"/>
  <c r="E4434" i="7"/>
  <c r="E4434" i="8" s="1"/>
  <c r="F4433" i="7"/>
  <c r="E4433" i="7"/>
  <c r="E4433" i="8" s="1"/>
  <c r="F4432" i="7"/>
  <c r="F4432" i="8" s="1"/>
  <c r="E4432" i="7"/>
  <c r="E4432" i="8" s="1"/>
  <c r="F4431" i="7"/>
  <c r="F4431" i="8" s="1"/>
  <c r="E4431" i="7"/>
  <c r="E4431" i="8" s="1"/>
  <c r="F4430" i="7"/>
  <c r="F4430" i="8" s="1"/>
  <c r="E4430" i="7"/>
  <c r="E4430" i="8" s="1"/>
  <c r="F4429" i="7"/>
  <c r="F4429" i="8" s="1"/>
  <c r="E4429" i="7"/>
  <c r="E4429" i="8" s="1"/>
  <c r="F4428" i="7"/>
  <c r="E4428" i="7"/>
  <c r="E4428" i="8" s="1"/>
  <c r="F4427" i="7"/>
  <c r="F4427" i="8" s="1"/>
  <c r="E4427" i="7"/>
  <c r="E4427" i="8" s="1"/>
  <c r="F4426" i="7"/>
  <c r="F4426" i="8" s="1"/>
  <c r="E4426" i="7"/>
  <c r="E4426" i="8" s="1"/>
  <c r="F4425" i="7"/>
  <c r="F4425" i="8" s="1"/>
  <c r="E4425" i="7"/>
  <c r="E4425" i="8" s="1"/>
  <c r="F4424" i="7"/>
  <c r="E4424" i="7"/>
  <c r="E4424" i="8" s="1"/>
  <c r="F4423" i="7"/>
  <c r="F4423" i="8" s="1"/>
  <c r="E4423" i="7"/>
  <c r="E4423" i="8" s="1"/>
  <c r="F4422" i="7"/>
  <c r="E4422" i="7"/>
  <c r="E4422" i="8" s="1"/>
  <c r="F4421" i="7"/>
  <c r="F4421" i="8" s="1"/>
  <c r="E4421" i="7"/>
  <c r="E4421" i="8" s="1"/>
  <c r="F4420" i="7"/>
  <c r="F4420" i="8" s="1"/>
  <c r="E4420" i="7"/>
  <c r="E4420" i="8" s="1"/>
  <c r="F4419" i="7"/>
  <c r="F4419" i="8" s="1"/>
  <c r="E4419" i="7"/>
  <c r="E4419" i="8" s="1"/>
  <c r="F4418" i="7"/>
  <c r="F4418" i="8" s="1"/>
  <c r="E4418" i="7"/>
  <c r="E4418" i="8" s="1"/>
  <c r="F4417" i="7"/>
  <c r="F4417" i="8" s="1"/>
  <c r="E4417" i="7"/>
  <c r="E4417" i="8" s="1"/>
  <c r="F4416" i="7"/>
  <c r="E4416" i="7"/>
  <c r="E4416" i="8" s="1"/>
  <c r="F4415" i="7"/>
  <c r="F4415" i="8" s="1"/>
  <c r="E4415" i="7"/>
  <c r="E4415" i="8" s="1"/>
  <c r="F4414" i="7"/>
  <c r="E4414" i="7"/>
  <c r="E4414" i="8" s="1"/>
  <c r="F4413" i="7"/>
  <c r="F4413" i="8" s="1"/>
  <c r="E4413" i="7"/>
  <c r="E4413" i="8" s="1"/>
  <c r="F4412" i="7"/>
  <c r="F4412" i="8" s="1"/>
  <c r="E4412" i="7"/>
  <c r="E4412" i="8" s="1"/>
  <c r="F4411" i="7"/>
  <c r="E4411" i="7"/>
  <c r="E4411" i="8" s="1"/>
  <c r="F4410" i="7"/>
  <c r="E4410" i="7"/>
  <c r="E4410" i="8" s="1"/>
  <c r="F4409" i="7"/>
  <c r="F4409" i="8" s="1"/>
  <c r="E4409" i="7"/>
  <c r="E4409" i="8" s="1"/>
  <c r="F4408" i="7"/>
  <c r="F4408" i="8" s="1"/>
  <c r="E4408" i="7"/>
  <c r="E4408" i="8" s="1"/>
  <c r="F4407" i="7"/>
  <c r="F4407" i="8" s="1"/>
  <c r="E4407" i="7"/>
  <c r="E4407" i="8" s="1"/>
  <c r="F4406" i="7"/>
  <c r="F4406" i="8" s="1"/>
  <c r="E4406" i="7"/>
  <c r="E4406" i="8" s="1"/>
  <c r="F4405" i="7"/>
  <c r="F4405" i="8" s="1"/>
  <c r="E4405" i="7"/>
  <c r="E4405" i="8" s="1"/>
  <c r="F4404" i="7"/>
  <c r="E4404" i="7"/>
  <c r="E4404" i="8" s="1"/>
  <c r="F4403" i="7"/>
  <c r="E4403" i="7"/>
  <c r="E4403" i="8" s="1"/>
  <c r="F4402" i="7"/>
  <c r="F4402" i="8" s="1"/>
  <c r="E4402" i="7"/>
  <c r="E4402" i="8" s="1"/>
  <c r="F4401" i="7"/>
  <c r="E4401" i="7"/>
  <c r="E4401" i="8" s="1"/>
  <c r="F4400" i="7"/>
  <c r="F4400" i="8" s="1"/>
  <c r="E4400" i="7"/>
  <c r="E4400" i="8" s="1"/>
  <c r="F4399" i="7"/>
  <c r="E4399" i="7"/>
  <c r="E4399" i="8" s="1"/>
  <c r="F4398" i="7"/>
  <c r="E4398" i="7"/>
  <c r="E4398" i="8" s="1"/>
  <c r="F4397" i="7"/>
  <c r="F4397" i="8" s="1"/>
  <c r="E4397" i="7"/>
  <c r="E4397" i="8" s="1"/>
  <c r="F4396" i="7"/>
  <c r="F4396" i="8" s="1"/>
  <c r="E4396" i="7"/>
  <c r="E4396" i="8" s="1"/>
  <c r="F4395" i="7"/>
  <c r="F4395" i="8" s="1"/>
  <c r="E4395" i="7"/>
  <c r="E4395" i="8" s="1"/>
  <c r="F4394" i="7"/>
  <c r="F4394" i="8" s="1"/>
  <c r="E4394" i="7"/>
  <c r="E4394" i="8" s="1"/>
  <c r="F4393" i="7"/>
  <c r="E4393" i="7"/>
  <c r="E4393" i="8" s="1"/>
  <c r="F4392" i="7"/>
  <c r="E4392" i="7"/>
  <c r="E4392" i="8" s="1"/>
  <c r="F4391" i="7"/>
  <c r="F4391" i="8" s="1"/>
  <c r="E4391" i="7"/>
  <c r="E4391" i="8" s="1"/>
  <c r="F4390" i="7"/>
  <c r="F4390" i="8" s="1"/>
  <c r="E4390" i="7"/>
  <c r="E4390" i="8" s="1"/>
  <c r="F4389" i="7"/>
  <c r="F4389" i="8" s="1"/>
  <c r="E4389" i="7"/>
  <c r="E4389" i="8" s="1"/>
  <c r="F4388" i="7"/>
  <c r="F4388" i="8" s="1"/>
  <c r="E4388" i="7"/>
  <c r="E4388" i="8" s="1"/>
  <c r="F4387" i="7"/>
  <c r="F4387" i="8" s="1"/>
  <c r="E4387" i="7"/>
  <c r="E4387" i="8" s="1"/>
  <c r="F4386" i="7"/>
  <c r="E4386" i="7"/>
  <c r="E4386" i="8" s="1"/>
  <c r="F4385" i="7"/>
  <c r="E4385" i="7"/>
  <c r="E4385" i="8" s="1"/>
  <c r="F4384" i="7"/>
  <c r="F4384" i="8" s="1"/>
  <c r="E4384" i="7"/>
  <c r="E4384" i="8" s="1"/>
  <c r="F4383" i="7"/>
  <c r="E4383" i="7"/>
  <c r="E4383" i="8" s="1"/>
  <c r="F4382" i="7"/>
  <c r="F4382" i="8" s="1"/>
  <c r="E4382" i="7"/>
  <c r="E4382" i="8" s="1"/>
  <c r="F4381" i="7"/>
  <c r="F4381" i="8" s="1"/>
  <c r="E4381" i="7"/>
  <c r="E4381" i="8" s="1"/>
  <c r="F4380" i="7"/>
  <c r="E4380" i="7"/>
  <c r="E4380" i="8" s="1"/>
  <c r="F4379" i="7"/>
  <c r="F4379" i="8" s="1"/>
  <c r="E4379" i="7"/>
  <c r="E4379" i="8" s="1"/>
  <c r="F4378" i="7"/>
  <c r="F4378" i="8" s="1"/>
  <c r="E4378" i="7"/>
  <c r="E4378" i="8" s="1"/>
  <c r="F4377" i="7"/>
  <c r="F4377" i="8" s="1"/>
  <c r="E4377" i="7"/>
  <c r="E4377" i="8" s="1"/>
  <c r="F4376" i="7"/>
  <c r="F4376" i="8" s="1"/>
  <c r="E4376" i="7"/>
  <c r="E4376" i="8" s="1"/>
  <c r="F4375" i="7"/>
  <c r="F4375" i="8" s="1"/>
  <c r="E4375" i="7"/>
  <c r="E4375" i="8" s="1"/>
  <c r="F4374" i="7"/>
  <c r="E4374" i="7"/>
  <c r="E4374" i="8" s="1"/>
  <c r="F4373" i="7"/>
  <c r="F4373" i="8" s="1"/>
  <c r="E4373" i="7"/>
  <c r="E4373" i="8" s="1"/>
  <c r="F4372" i="7"/>
  <c r="F4372" i="8" s="1"/>
  <c r="E4372" i="7"/>
  <c r="E4372" i="8" s="1"/>
  <c r="F4371" i="7"/>
  <c r="F4371" i="8" s="1"/>
  <c r="E4371" i="7"/>
  <c r="E4371" i="8" s="1"/>
  <c r="F4370" i="7"/>
  <c r="F4370" i="8" s="1"/>
  <c r="E4370" i="7"/>
  <c r="E4370" i="8" s="1"/>
  <c r="F4369" i="7"/>
  <c r="E4369" i="7"/>
  <c r="E4369" i="8" s="1"/>
  <c r="F4368" i="7"/>
  <c r="E4368" i="7"/>
  <c r="E4368" i="8" s="1"/>
  <c r="F4367" i="7"/>
  <c r="F4367" i="8" s="1"/>
  <c r="E4367" i="7"/>
  <c r="E4367" i="8" s="1"/>
  <c r="F4366" i="7"/>
  <c r="F4366" i="8" s="1"/>
  <c r="E4366" i="7"/>
  <c r="E4366" i="8" s="1"/>
  <c r="F4365" i="7"/>
  <c r="F4365" i="8" s="1"/>
  <c r="E4365" i="7"/>
  <c r="E4365" i="8" s="1"/>
  <c r="F4364" i="7"/>
  <c r="F4364" i="8" s="1"/>
  <c r="E4364" i="7"/>
  <c r="E4364" i="8" s="1"/>
  <c r="F4363" i="7"/>
  <c r="F4363" i="8" s="1"/>
  <c r="E4363" i="7"/>
  <c r="E4363" i="8" s="1"/>
  <c r="F4362" i="7"/>
  <c r="E4362" i="7"/>
  <c r="E4362" i="8" s="1"/>
  <c r="F4361" i="7"/>
  <c r="E4361" i="7"/>
  <c r="E4361" i="8" s="1"/>
  <c r="F4360" i="7"/>
  <c r="F4360" i="8" s="1"/>
  <c r="E4360" i="7"/>
  <c r="E4360" i="8" s="1"/>
  <c r="F4359" i="7"/>
  <c r="F4359" i="8" s="1"/>
  <c r="E4359" i="7"/>
  <c r="E4359" i="8" s="1"/>
  <c r="F4358" i="7"/>
  <c r="F4358" i="8" s="1"/>
  <c r="E4358" i="7"/>
  <c r="E4358" i="8" s="1"/>
  <c r="F4357" i="7"/>
  <c r="F4357" i="8" s="1"/>
  <c r="E4357" i="7"/>
  <c r="E4357" i="8" s="1"/>
  <c r="F4356" i="7"/>
  <c r="E4356" i="7"/>
  <c r="E4356" i="8" s="1"/>
  <c r="F4355" i="7"/>
  <c r="F4355" i="8" s="1"/>
  <c r="E4355" i="7"/>
  <c r="E4355" i="8" s="1"/>
  <c r="F4354" i="7"/>
  <c r="F4354" i="8" s="1"/>
  <c r="E4354" i="7"/>
  <c r="E4354" i="8" s="1"/>
  <c r="F4353" i="7"/>
  <c r="F4353" i="8" s="1"/>
  <c r="E4353" i="7"/>
  <c r="E4353" i="8" s="1"/>
  <c r="F4352" i="7"/>
  <c r="F4352" i="8" s="1"/>
  <c r="E4352" i="7"/>
  <c r="E4352" i="8" s="1"/>
  <c r="F4351" i="7"/>
  <c r="F4351" i="8" s="1"/>
  <c r="E4351" i="7"/>
  <c r="E4351" i="8" s="1"/>
  <c r="F4350" i="7"/>
  <c r="E4350" i="7"/>
  <c r="E4350" i="8" s="1"/>
  <c r="F4349" i="7"/>
  <c r="F4349" i="8" s="1"/>
  <c r="E4349" i="7"/>
  <c r="E4349" i="8" s="1"/>
  <c r="F4348" i="7"/>
  <c r="E4348" i="7"/>
  <c r="E4348" i="8" s="1"/>
  <c r="F4347" i="7"/>
  <c r="F4347" i="8" s="1"/>
  <c r="E4347" i="7"/>
  <c r="E4347" i="8" s="1"/>
  <c r="F4346" i="7"/>
  <c r="E4346" i="7"/>
  <c r="E4346" i="8" s="1"/>
  <c r="F4345" i="7"/>
  <c r="F4345" i="8" s="1"/>
  <c r="E4345" i="7"/>
  <c r="E4345" i="8" s="1"/>
  <c r="F4344" i="7"/>
  <c r="E4344" i="7"/>
  <c r="E4344" i="8" s="1"/>
  <c r="F4343" i="7"/>
  <c r="F4343" i="8" s="1"/>
  <c r="E4343" i="7"/>
  <c r="E4343" i="8" s="1"/>
  <c r="F4342" i="7"/>
  <c r="F4342" i="8" s="1"/>
  <c r="E4342" i="7"/>
  <c r="E4342" i="8" s="1"/>
  <c r="F4341" i="7"/>
  <c r="F4341" i="8" s="1"/>
  <c r="E4341" i="7"/>
  <c r="E4341" i="8" s="1"/>
  <c r="F4340" i="7"/>
  <c r="F4340" i="8" s="1"/>
  <c r="E4340" i="7"/>
  <c r="E4340" i="8" s="1"/>
  <c r="F4339" i="7"/>
  <c r="E4339" i="7"/>
  <c r="E4339" i="8" s="1"/>
  <c r="F4338" i="7"/>
  <c r="E4338" i="7"/>
  <c r="E4338" i="8" s="1"/>
  <c r="F4337" i="7"/>
  <c r="F4337" i="8" s="1"/>
  <c r="E4337" i="7"/>
  <c r="E4337" i="8" s="1"/>
  <c r="F4336" i="7"/>
  <c r="F4336" i="8" s="1"/>
  <c r="E4336" i="7"/>
  <c r="E4336" i="8" s="1"/>
  <c r="F4335" i="7"/>
  <c r="F4335" i="8" s="1"/>
  <c r="E4335" i="7"/>
  <c r="E4335" i="8" s="1"/>
  <c r="F4334" i="7"/>
  <c r="F4334" i="8" s="1"/>
  <c r="E4334" i="7"/>
  <c r="E4334" i="8" s="1"/>
  <c r="F4333" i="7"/>
  <c r="F4333" i="8" s="1"/>
  <c r="E4333" i="7"/>
  <c r="E4333" i="8" s="1"/>
  <c r="F4332" i="7"/>
  <c r="E4332" i="7"/>
  <c r="E4332" i="8" s="1"/>
  <c r="F4331" i="7"/>
  <c r="F4331" i="8" s="1"/>
  <c r="E4331" i="7"/>
  <c r="E4331" i="8" s="1"/>
  <c r="F4330" i="7"/>
  <c r="F4330" i="8" s="1"/>
  <c r="E4330" i="7"/>
  <c r="E4330" i="8" s="1"/>
  <c r="F4329" i="7"/>
  <c r="F4329" i="8" s="1"/>
  <c r="E4329" i="7"/>
  <c r="E4329" i="8" s="1"/>
  <c r="F4328" i="7"/>
  <c r="F4328" i="8" s="1"/>
  <c r="E4328" i="7"/>
  <c r="E4328" i="8" s="1"/>
  <c r="F4327" i="7"/>
  <c r="F4327" i="8" s="1"/>
  <c r="E4327" i="7"/>
  <c r="E4327" i="8" s="1"/>
  <c r="F4326" i="7"/>
  <c r="E4326" i="7"/>
  <c r="E4326" i="8" s="1"/>
  <c r="F4325" i="7"/>
  <c r="F4325" i="8" s="1"/>
  <c r="E4325" i="7"/>
  <c r="E4325" i="8" s="1"/>
  <c r="F4324" i="7"/>
  <c r="F4324" i="8" s="1"/>
  <c r="E4324" i="7"/>
  <c r="E4324" i="8" s="1"/>
  <c r="F4323" i="7"/>
  <c r="E4323" i="7"/>
  <c r="E4323" i="8" s="1"/>
  <c r="F4322" i="7"/>
  <c r="F4322" i="8" s="1"/>
  <c r="E4322" i="7"/>
  <c r="E4322" i="8" s="1"/>
  <c r="F4321" i="7"/>
  <c r="F4321" i="8" s="1"/>
  <c r="E4321" i="7"/>
  <c r="E4321" i="8" s="1"/>
  <c r="F4320" i="7"/>
  <c r="E4320" i="7"/>
  <c r="E4320" i="8" s="1"/>
  <c r="F4319" i="7"/>
  <c r="F4319" i="8" s="1"/>
  <c r="E4319" i="7"/>
  <c r="E4319" i="8" s="1"/>
  <c r="F4318" i="7"/>
  <c r="F4318" i="8" s="1"/>
  <c r="E4318" i="7"/>
  <c r="E4318" i="8" s="1"/>
  <c r="F4317" i="7"/>
  <c r="F4317" i="8" s="1"/>
  <c r="E4317" i="7"/>
  <c r="E4317" i="8" s="1"/>
  <c r="F4316" i="7"/>
  <c r="E4316" i="7"/>
  <c r="E4316" i="8" s="1"/>
  <c r="F4315" i="7"/>
  <c r="F4315" i="8" s="1"/>
  <c r="E4315" i="7"/>
  <c r="E4315" i="8" s="1"/>
  <c r="F4314" i="7"/>
  <c r="E4314" i="7"/>
  <c r="E4314" i="8" s="1"/>
  <c r="F4313" i="7"/>
  <c r="F4313" i="8" s="1"/>
  <c r="E4313" i="7"/>
  <c r="E4313" i="8" s="1"/>
  <c r="F4312" i="7"/>
  <c r="F4312" i="8" s="1"/>
  <c r="E4312" i="7"/>
  <c r="E4312" i="8" s="1"/>
  <c r="F4311" i="7"/>
  <c r="F4311" i="8" s="1"/>
  <c r="E4311" i="7"/>
  <c r="E4311" i="8" s="1"/>
  <c r="F4310" i="7"/>
  <c r="E4310" i="7"/>
  <c r="E4310" i="8" s="1"/>
  <c r="F4309" i="7"/>
  <c r="F4309" i="8" s="1"/>
  <c r="E4309" i="7"/>
  <c r="E4309" i="8" s="1"/>
  <c r="F4308" i="7"/>
  <c r="E4308" i="7"/>
  <c r="E4308" i="8" s="1"/>
  <c r="F4307" i="7"/>
  <c r="F4307" i="8" s="1"/>
  <c r="E4307" i="7"/>
  <c r="E4307" i="8" s="1"/>
  <c r="F4306" i="7"/>
  <c r="F4306" i="8" s="1"/>
  <c r="E4306" i="7"/>
  <c r="E4306" i="8" s="1"/>
  <c r="F4305" i="7"/>
  <c r="E4305" i="7"/>
  <c r="E4305" i="8" s="1"/>
  <c r="F4304" i="7"/>
  <c r="F4304" i="8" s="1"/>
  <c r="E4304" i="7"/>
  <c r="E4304" i="8" s="1"/>
  <c r="F4303" i="7"/>
  <c r="F4303" i="8" s="1"/>
  <c r="E4303" i="7"/>
  <c r="E4303" i="8" s="1"/>
  <c r="F4302" i="7"/>
  <c r="E4302" i="7"/>
  <c r="E4302" i="8" s="1"/>
  <c r="F4301" i="7"/>
  <c r="F4301" i="8" s="1"/>
  <c r="E4301" i="7"/>
  <c r="E4301" i="8" s="1"/>
  <c r="F4300" i="7"/>
  <c r="F4300" i="8" s="1"/>
  <c r="E4300" i="7"/>
  <c r="E4300" i="8" s="1"/>
  <c r="F4299" i="7"/>
  <c r="F4299" i="8" s="1"/>
  <c r="E4299" i="7"/>
  <c r="E4299" i="8" s="1"/>
  <c r="F4298" i="7"/>
  <c r="E4298" i="7"/>
  <c r="E4298" i="8" s="1"/>
  <c r="F4297" i="7"/>
  <c r="F4297" i="8" s="1"/>
  <c r="E4297" i="7"/>
  <c r="E4297" i="8" s="1"/>
  <c r="F4296" i="7"/>
  <c r="E4296" i="7"/>
  <c r="E4296" i="8" s="1"/>
  <c r="F4295" i="7"/>
  <c r="F4295" i="8" s="1"/>
  <c r="E4295" i="7"/>
  <c r="E4295" i="8" s="1"/>
  <c r="F4294" i="7"/>
  <c r="E4294" i="7"/>
  <c r="E4294" i="8" s="1"/>
  <c r="F4293" i="7"/>
  <c r="F4293" i="8" s="1"/>
  <c r="E4293" i="7"/>
  <c r="E4293" i="8" s="1"/>
  <c r="F4292" i="7"/>
  <c r="F4292" i="8" s="1"/>
  <c r="E4292" i="7"/>
  <c r="E4292" i="8" s="1"/>
  <c r="F4291" i="7"/>
  <c r="F4291" i="8" s="1"/>
  <c r="E4291" i="7"/>
  <c r="E4291" i="8" s="1"/>
  <c r="F4290" i="7"/>
  <c r="E4290" i="7"/>
  <c r="E4290" i="8" s="1"/>
  <c r="F4289" i="7"/>
  <c r="E4289" i="7"/>
  <c r="E4289" i="8" s="1"/>
  <c r="F4288" i="7"/>
  <c r="F4288" i="8" s="1"/>
  <c r="E4288" i="7"/>
  <c r="E4288" i="8" s="1"/>
  <c r="F4287" i="7"/>
  <c r="E4287" i="7"/>
  <c r="E4287" i="8" s="1"/>
  <c r="F4286" i="7"/>
  <c r="F4286" i="8" s="1"/>
  <c r="E4286" i="7"/>
  <c r="E4286" i="8" s="1"/>
  <c r="F4285" i="7"/>
  <c r="F4285" i="8" s="1"/>
  <c r="E4285" i="7"/>
  <c r="E4285" i="8" s="1"/>
  <c r="F4284" i="7"/>
  <c r="E4284" i="7"/>
  <c r="E4284" i="8" s="1"/>
  <c r="F4283" i="7"/>
  <c r="F4283" i="8" s="1"/>
  <c r="E4283" i="7"/>
  <c r="E4283" i="8" s="1"/>
  <c r="F4282" i="7"/>
  <c r="F4282" i="8" s="1"/>
  <c r="E4282" i="7"/>
  <c r="E4282" i="8" s="1"/>
  <c r="F4281" i="7"/>
  <c r="F4281" i="8" s="1"/>
  <c r="E4281" i="7"/>
  <c r="E4281" i="8" s="1"/>
  <c r="F4280" i="7"/>
  <c r="F4280" i="8" s="1"/>
  <c r="E4280" i="7"/>
  <c r="E4280" i="8" s="1"/>
  <c r="F4279" i="7"/>
  <c r="F4279" i="8" s="1"/>
  <c r="E4279" i="7"/>
  <c r="E4279" i="8" s="1"/>
  <c r="F4278" i="7"/>
  <c r="E4278" i="7"/>
  <c r="E4278" i="8" s="1"/>
  <c r="F4277" i="7"/>
  <c r="E4277" i="7"/>
  <c r="E4277" i="8" s="1"/>
  <c r="F4276" i="7"/>
  <c r="F4276" i="8" s="1"/>
  <c r="E4276" i="7"/>
  <c r="E4276" i="8" s="1"/>
  <c r="F4275" i="7"/>
  <c r="F4275" i="8" s="1"/>
  <c r="E4275" i="7"/>
  <c r="E4275" i="8" s="1"/>
  <c r="F4274" i="7"/>
  <c r="F4274" i="8" s="1"/>
  <c r="E4274" i="7"/>
  <c r="E4274" i="8" s="1"/>
  <c r="F4273" i="7"/>
  <c r="F4273" i="8" s="1"/>
  <c r="E4273" i="7"/>
  <c r="E4273" i="8" s="1"/>
  <c r="F4272" i="7"/>
  <c r="E4272" i="7"/>
  <c r="E4272" i="8" s="1"/>
  <c r="F4271" i="7"/>
  <c r="F4271" i="8" s="1"/>
  <c r="E4271" i="7"/>
  <c r="E4271" i="8" s="1"/>
  <c r="F4270" i="7"/>
  <c r="E4270" i="7"/>
  <c r="E4270" i="8" s="1"/>
  <c r="F4269" i="7"/>
  <c r="F4269" i="8" s="1"/>
  <c r="E4269" i="7"/>
  <c r="E4269" i="8" s="1"/>
  <c r="F4268" i="7"/>
  <c r="F4268" i="8" s="1"/>
  <c r="E4268" i="7"/>
  <c r="E4268" i="8" s="1"/>
  <c r="F4267" i="7"/>
  <c r="E4267" i="7"/>
  <c r="E4267" i="8" s="1"/>
  <c r="F4266" i="7"/>
  <c r="E4266" i="7"/>
  <c r="E4266" i="8" s="1"/>
  <c r="F4265" i="7"/>
  <c r="F4265" i="8" s="1"/>
  <c r="E4265" i="7"/>
  <c r="E4265" i="8" s="1"/>
  <c r="F4264" i="7"/>
  <c r="F4264" i="8" s="1"/>
  <c r="E4264" i="7"/>
  <c r="E4264" i="8" s="1"/>
  <c r="F4263" i="7"/>
  <c r="F4263" i="8" s="1"/>
  <c r="E4263" i="7"/>
  <c r="E4263" i="8" s="1"/>
  <c r="F4262" i="7"/>
  <c r="E4262" i="7"/>
  <c r="E4262" i="8" s="1"/>
  <c r="F4261" i="7"/>
  <c r="F4261" i="8" s="1"/>
  <c r="E4261" i="7"/>
  <c r="E4261" i="8" s="1"/>
  <c r="F4260" i="7"/>
  <c r="E4260" i="7"/>
  <c r="E4260" i="8" s="1"/>
  <c r="F4259" i="7"/>
  <c r="F4259" i="8" s="1"/>
  <c r="E4259" i="7"/>
  <c r="E4259" i="8" s="1"/>
  <c r="F4258" i="7"/>
  <c r="F4258" i="8" s="1"/>
  <c r="E4258" i="7"/>
  <c r="E4258" i="8" s="1"/>
  <c r="F4257" i="7"/>
  <c r="F4257" i="8" s="1"/>
  <c r="E4257" i="7"/>
  <c r="E4257" i="8" s="1"/>
  <c r="F4256" i="7"/>
  <c r="F4256" i="8" s="1"/>
  <c r="E4256" i="7"/>
  <c r="E4256" i="8" s="1"/>
  <c r="F4255" i="7"/>
  <c r="F4255" i="8" s="1"/>
  <c r="E4255" i="7"/>
  <c r="E4255" i="8" s="1"/>
  <c r="F4254" i="7"/>
  <c r="E4254" i="7"/>
  <c r="E4254" i="8" s="1"/>
  <c r="F4253" i="7"/>
  <c r="E4253" i="7"/>
  <c r="E4253" i="8" s="1"/>
  <c r="F4252" i="7"/>
  <c r="F4252" i="8" s="1"/>
  <c r="E4252" i="7"/>
  <c r="E4252" i="8" s="1"/>
  <c r="F4251" i="7"/>
  <c r="F4251" i="8" s="1"/>
  <c r="E4251" i="7"/>
  <c r="E4251" i="8" s="1"/>
  <c r="F4250" i="7"/>
  <c r="F4250" i="8" s="1"/>
  <c r="E4250" i="7"/>
  <c r="E4250" i="8" s="1"/>
  <c r="F4249" i="7"/>
  <c r="F4249" i="8" s="1"/>
  <c r="E4249" i="7"/>
  <c r="E4249" i="8" s="1"/>
  <c r="F4248" i="7"/>
  <c r="E4248" i="7"/>
  <c r="E4248" i="8" s="1"/>
  <c r="F4247" i="7"/>
  <c r="F4247" i="8" s="1"/>
  <c r="E4247" i="7"/>
  <c r="E4247" i="8" s="1"/>
  <c r="F4246" i="7"/>
  <c r="E4246" i="7"/>
  <c r="E4246" i="8" s="1"/>
  <c r="F4245" i="7"/>
  <c r="F4245" i="8" s="1"/>
  <c r="E4245" i="7"/>
  <c r="E4245" i="8" s="1"/>
  <c r="F4244" i="7"/>
  <c r="F4244" i="8" s="1"/>
  <c r="E4244" i="7"/>
  <c r="E4244" i="8" s="1"/>
  <c r="F4243" i="7"/>
  <c r="F4243" i="8" s="1"/>
  <c r="E4243" i="7"/>
  <c r="E4243" i="8" s="1"/>
  <c r="F4242" i="7"/>
  <c r="E4242" i="7"/>
  <c r="E4242" i="8" s="1"/>
  <c r="F4241" i="7"/>
  <c r="F4241" i="8" s="1"/>
  <c r="E4241" i="7"/>
  <c r="E4241" i="8" s="1"/>
  <c r="F4240" i="7"/>
  <c r="F4240" i="8" s="1"/>
  <c r="E4240" i="7"/>
  <c r="E4240" i="8" s="1"/>
  <c r="F4239" i="7"/>
  <c r="F4239" i="8" s="1"/>
  <c r="E4239" i="7"/>
  <c r="E4239" i="8" s="1"/>
  <c r="F4238" i="7"/>
  <c r="F4238" i="8" s="1"/>
  <c r="E4238" i="7"/>
  <c r="E4238" i="8" s="1"/>
  <c r="F4237" i="7"/>
  <c r="F4237" i="8" s="1"/>
  <c r="E4237" i="7"/>
  <c r="E4237" i="8" s="1"/>
  <c r="F4236" i="7"/>
  <c r="E4236" i="7"/>
  <c r="E4236" i="8" s="1"/>
  <c r="F4235" i="7"/>
  <c r="F4235" i="8" s="1"/>
  <c r="E4235" i="7"/>
  <c r="E4235" i="8" s="1"/>
  <c r="F4234" i="7"/>
  <c r="F4234" i="8" s="1"/>
  <c r="E4234" i="7"/>
  <c r="E4234" i="8" s="1"/>
  <c r="F4233" i="7"/>
  <c r="F4233" i="8" s="1"/>
  <c r="E4233" i="7"/>
  <c r="E4233" i="8" s="1"/>
  <c r="F4232" i="7"/>
  <c r="F4232" i="8" s="1"/>
  <c r="E4232" i="7"/>
  <c r="E4232" i="8" s="1"/>
  <c r="F4231" i="7"/>
  <c r="F4231" i="8" s="1"/>
  <c r="E4231" i="7"/>
  <c r="E4231" i="8" s="1"/>
  <c r="F4230" i="7"/>
  <c r="E4230" i="7"/>
  <c r="E4230" i="8" s="1"/>
  <c r="F4229" i="7"/>
  <c r="F4229" i="8" s="1"/>
  <c r="E4229" i="7"/>
  <c r="E4229" i="8" s="1"/>
  <c r="F4228" i="7"/>
  <c r="F4228" i="8" s="1"/>
  <c r="E4228" i="7"/>
  <c r="E4228" i="8" s="1"/>
  <c r="F4227" i="7"/>
  <c r="F4227" i="8" s="1"/>
  <c r="E4227" i="7"/>
  <c r="E4227" i="8" s="1"/>
  <c r="F4226" i="7"/>
  <c r="E4226" i="7"/>
  <c r="E4226" i="8" s="1"/>
  <c r="F4225" i="7"/>
  <c r="F4225" i="8" s="1"/>
  <c r="E4225" i="7"/>
  <c r="E4225" i="8" s="1"/>
  <c r="F4224" i="7"/>
  <c r="E4224" i="7"/>
  <c r="E4224" i="8" s="1"/>
  <c r="F4223" i="7"/>
  <c r="E4223" i="7"/>
  <c r="E4223" i="8" s="1"/>
  <c r="F4222" i="7"/>
  <c r="F4222" i="8" s="1"/>
  <c r="E4222" i="7"/>
  <c r="E4222" i="8" s="1"/>
  <c r="F4221" i="7"/>
  <c r="F4221" i="8" s="1"/>
  <c r="E4221" i="7"/>
  <c r="E4221" i="8" s="1"/>
  <c r="F4220" i="7"/>
  <c r="F4220" i="8" s="1"/>
  <c r="E4220" i="7"/>
  <c r="E4220" i="8" s="1"/>
  <c r="F4219" i="7"/>
  <c r="E4219" i="7"/>
  <c r="E4219" i="8" s="1"/>
  <c r="F4218" i="7"/>
  <c r="E4218" i="7"/>
  <c r="E4218" i="8" s="1"/>
  <c r="F4217" i="7"/>
  <c r="F4217" i="8" s="1"/>
  <c r="E4217" i="7"/>
  <c r="E4217" i="8" s="1"/>
  <c r="F4216" i="7"/>
  <c r="F4216" i="8" s="1"/>
  <c r="E4216" i="7"/>
  <c r="E4216" i="8" s="1"/>
  <c r="F4215" i="7"/>
  <c r="F4215" i="8" s="1"/>
  <c r="E4215" i="7"/>
  <c r="E4215" i="8" s="1"/>
  <c r="F4214" i="7"/>
  <c r="E4214" i="7"/>
  <c r="E4214" i="8" s="1"/>
  <c r="F4213" i="7"/>
  <c r="F4213" i="8" s="1"/>
  <c r="E4213" i="7"/>
  <c r="E4213" i="8" s="1"/>
  <c r="F4212" i="7"/>
  <c r="E4212" i="7"/>
  <c r="E4212" i="8" s="1"/>
  <c r="F4211" i="7"/>
  <c r="F4211" i="8" s="1"/>
  <c r="E4211" i="7"/>
  <c r="E4211" i="8" s="1"/>
  <c r="F4210" i="7"/>
  <c r="F4210" i="8" s="1"/>
  <c r="E4210" i="7"/>
  <c r="E4210" i="8" s="1"/>
  <c r="F4209" i="7"/>
  <c r="F4209" i="8" s="1"/>
  <c r="E4209" i="7"/>
  <c r="E4209" i="8" s="1"/>
  <c r="F4208" i="7"/>
  <c r="F4208" i="8" s="1"/>
  <c r="E4208" i="7"/>
  <c r="E4208" i="8" s="1"/>
  <c r="F4207" i="7"/>
  <c r="F4207" i="8" s="1"/>
  <c r="E4207" i="7"/>
  <c r="E4207" i="8" s="1"/>
  <c r="F4206" i="7"/>
  <c r="E4206" i="7"/>
  <c r="E4206" i="8" s="1"/>
  <c r="F4205" i="7"/>
  <c r="E4205" i="7"/>
  <c r="E4205" i="8" s="1"/>
  <c r="F4204" i="7"/>
  <c r="F4204" i="8" s="1"/>
  <c r="E4204" i="7"/>
  <c r="E4204" i="8" s="1"/>
  <c r="F4203" i="7"/>
  <c r="F4203" i="8" s="1"/>
  <c r="E4203" i="7"/>
  <c r="E4203" i="8" s="1"/>
  <c r="F4202" i="7"/>
  <c r="F4202" i="8" s="1"/>
  <c r="E4202" i="7"/>
  <c r="E4202" i="8" s="1"/>
  <c r="F4201" i="7"/>
  <c r="F4201" i="8" s="1"/>
  <c r="E4201" i="7"/>
  <c r="E4201" i="8" s="1"/>
  <c r="F4200" i="7"/>
  <c r="E4200" i="7"/>
  <c r="E4200" i="8" s="1"/>
  <c r="F4199" i="7"/>
  <c r="F4199" i="8" s="1"/>
  <c r="E4199" i="7"/>
  <c r="E4199" i="8" s="1"/>
  <c r="F4198" i="7"/>
  <c r="E4198" i="7"/>
  <c r="E4198" i="8" s="1"/>
  <c r="F4197" i="7"/>
  <c r="F4197" i="8" s="1"/>
  <c r="E4197" i="7"/>
  <c r="E4197" i="8" s="1"/>
  <c r="F4196" i="7"/>
  <c r="F4196" i="8" s="1"/>
  <c r="E4196" i="7"/>
  <c r="E4196" i="8" s="1"/>
  <c r="F4195" i="7"/>
  <c r="F4195" i="8" s="1"/>
  <c r="E4195" i="7"/>
  <c r="E4195" i="8" s="1"/>
  <c r="F4194" i="7"/>
  <c r="E4194" i="7"/>
  <c r="E4194" i="8" s="1"/>
  <c r="F4193" i="7"/>
  <c r="E4193" i="7"/>
  <c r="E4193" i="8" s="1"/>
  <c r="F4192" i="7"/>
  <c r="F4192" i="8" s="1"/>
  <c r="E4192" i="7"/>
  <c r="E4192" i="8" s="1"/>
  <c r="F4191" i="7"/>
  <c r="F4191" i="8" s="1"/>
  <c r="E4191" i="7"/>
  <c r="E4191" i="8" s="1"/>
  <c r="F4190" i="7"/>
  <c r="F4190" i="8" s="1"/>
  <c r="E4190" i="7"/>
  <c r="E4190" i="8" s="1"/>
  <c r="F4189" i="7"/>
  <c r="F4189" i="8" s="1"/>
  <c r="E4189" i="7"/>
  <c r="E4189" i="8" s="1"/>
  <c r="F4188" i="7"/>
  <c r="E4188" i="7"/>
  <c r="E4188" i="8" s="1"/>
  <c r="F4187" i="7"/>
  <c r="F4187" i="8" s="1"/>
  <c r="E4187" i="7"/>
  <c r="E4187" i="8" s="1"/>
  <c r="F4186" i="7"/>
  <c r="F4186" i="8" s="1"/>
  <c r="E4186" i="7"/>
  <c r="E4186" i="8" s="1"/>
  <c r="F4185" i="7"/>
  <c r="E4185" i="7"/>
  <c r="E4185" i="8" s="1"/>
  <c r="F4184" i="7"/>
  <c r="F4184" i="8" s="1"/>
  <c r="E4184" i="7"/>
  <c r="E4184" i="8" s="1"/>
  <c r="F4183" i="7"/>
  <c r="F4183" i="8" s="1"/>
  <c r="E4183" i="7"/>
  <c r="E4183" i="8" s="1"/>
  <c r="F4182" i="7"/>
  <c r="E4182" i="7"/>
  <c r="E4182" i="8" s="1"/>
  <c r="F4181" i="7"/>
  <c r="F4181" i="8" s="1"/>
  <c r="E4181" i="7"/>
  <c r="E4181" i="8" s="1"/>
  <c r="F4180" i="7"/>
  <c r="F4180" i="8" s="1"/>
  <c r="E4180" i="7"/>
  <c r="E4180" i="8" s="1"/>
  <c r="F4179" i="7"/>
  <c r="F4179" i="8" s="1"/>
  <c r="E4179" i="7"/>
  <c r="E4179" i="8" s="1"/>
  <c r="F4178" i="7"/>
  <c r="F4178" i="8" s="1"/>
  <c r="E4178" i="7"/>
  <c r="E4178" i="8" s="1"/>
  <c r="F4177" i="7"/>
  <c r="F4177" i="8" s="1"/>
  <c r="E4177" i="7"/>
  <c r="E4177" i="8" s="1"/>
  <c r="F4176" i="7"/>
  <c r="E4176" i="7"/>
  <c r="E4176" i="8" s="1"/>
  <c r="F4175" i="7"/>
  <c r="F4175" i="8" s="1"/>
  <c r="E4175" i="7"/>
  <c r="E4175" i="8" s="1"/>
  <c r="F4174" i="7"/>
  <c r="E4174" i="7"/>
  <c r="E4174" i="8" s="1"/>
  <c r="F4173" i="7"/>
  <c r="F4173" i="8" s="1"/>
  <c r="E4173" i="7"/>
  <c r="E4173" i="8" s="1"/>
  <c r="F4172" i="7"/>
  <c r="F4172" i="8" s="1"/>
  <c r="E4172" i="7"/>
  <c r="E4172" i="8" s="1"/>
  <c r="F4171" i="7"/>
  <c r="E4171" i="7"/>
  <c r="E4171" i="8" s="1"/>
  <c r="F4170" i="7"/>
  <c r="E4170" i="7"/>
  <c r="E4170" i="8" s="1"/>
  <c r="F4169" i="7"/>
  <c r="F4169" i="8" s="1"/>
  <c r="E4169" i="7"/>
  <c r="E4169" i="8" s="1"/>
  <c r="F4168" i="7"/>
  <c r="F4168" i="8" s="1"/>
  <c r="E4168" i="7"/>
  <c r="E4168" i="8" s="1"/>
  <c r="F4167" i="7"/>
  <c r="F4167" i="8" s="1"/>
  <c r="E4167" i="7"/>
  <c r="E4167" i="8" s="1"/>
  <c r="F4166" i="7"/>
  <c r="E4166" i="7"/>
  <c r="E4166" i="8" s="1"/>
  <c r="F4165" i="7"/>
  <c r="F4165" i="8" s="1"/>
  <c r="E4165" i="7"/>
  <c r="E4165" i="8" s="1"/>
  <c r="F4164" i="7"/>
  <c r="E4164" i="7"/>
  <c r="E4164" i="8" s="1"/>
  <c r="F4163" i="7"/>
  <c r="F4163" i="8" s="1"/>
  <c r="E4163" i="7"/>
  <c r="E4163" i="8" s="1"/>
  <c r="F4162" i="7"/>
  <c r="F4162" i="8" s="1"/>
  <c r="E4162" i="7"/>
  <c r="E4162" i="8" s="1"/>
  <c r="F4161" i="7"/>
  <c r="F4161" i="8" s="1"/>
  <c r="E4161" i="7"/>
  <c r="E4161" i="8" s="1"/>
  <c r="F4160" i="7"/>
  <c r="F4160" i="8" s="1"/>
  <c r="E4160" i="7"/>
  <c r="E4160" i="8" s="1"/>
  <c r="F4159" i="7"/>
  <c r="F4159" i="8" s="1"/>
  <c r="E4159" i="7"/>
  <c r="E4159" i="8" s="1"/>
  <c r="F4158" i="7"/>
  <c r="E4158" i="7"/>
  <c r="E4158" i="8" s="1"/>
  <c r="F4157" i="7"/>
  <c r="E4157" i="7"/>
  <c r="E4157" i="8" s="1"/>
  <c r="F4156" i="7"/>
  <c r="F4156" i="8" s="1"/>
  <c r="E4156" i="7"/>
  <c r="E4156" i="8" s="1"/>
  <c r="F4155" i="7"/>
  <c r="F4155" i="8" s="1"/>
  <c r="E4155" i="7"/>
  <c r="E4155" i="8" s="1"/>
  <c r="F4154" i="7"/>
  <c r="E4154" i="7"/>
  <c r="E4154" i="8" s="1"/>
  <c r="F4153" i="7"/>
  <c r="F4153" i="8" s="1"/>
  <c r="E4153" i="7"/>
  <c r="E4153" i="8" s="1"/>
  <c r="F4152" i="7"/>
  <c r="E4152" i="7"/>
  <c r="E4152" i="8" s="1"/>
  <c r="F4151" i="7"/>
  <c r="F4151" i="8" s="1"/>
  <c r="E4151" i="7"/>
  <c r="E4151" i="8" s="1"/>
  <c r="F4150" i="7"/>
  <c r="E4150" i="7"/>
  <c r="E4150" i="8" s="1"/>
  <c r="F4149" i="7"/>
  <c r="F4149" i="8" s="1"/>
  <c r="E4149" i="7"/>
  <c r="E4149" i="8" s="1"/>
  <c r="F4148" i="7"/>
  <c r="F4148" i="8" s="1"/>
  <c r="E4148" i="7"/>
  <c r="E4148" i="8" s="1"/>
  <c r="F4147" i="7"/>
  <c r="F4147" i="8" s="1"/>
  <c r="E4147" i="7"/>
  <c r="E4147" i="8" s="1"/>
  <c r="F4146" i="7"/>
  <c r="E4146" i="7"/>
  <c r="E4146" i="8" s="1"/>
  <c r="F4145" i="7"/>
  <c r="E4145" i="7"/>
  <c r="E4145" i="8" s="1"/>
  <c r="F4144" i="7"/>
  <c r="F4144" i="8" s="1"/>
  <c r="E4144" i="7"/>
  <c r="E4144" i="8" s="1"/>
  <c r="F4143" i="7"/>
  <c r="F4143" i="8" s="1"/>
  <c r="E4143" i="7"/>
  <c r="E4143" i="8" s="1"/>
  <c r="F4142" i="7"/>
  <c r="F4142" i="8" s="1"/>
  <c r="E4142" i="7"/>
  <c r="E4142" i="8" s="1"/>
  <c r="F4141" i="7"/>
  <c r="F4141" i="8" s="1"/>
  <c r="E4141" i="7"/>
  <c r="E4141" i="8" s="1"/>
  <c r="F4140" i="7"/>
  <c r="E4140" i="7"/>
  <c r="E4140" i="8" s="1"/>
  <c r="F4139" i="7"/>
  <c r="F4139" i="8" s="1"/>
  <c r="E4139" i="7"/>
  <c r="E4139" i="8" s="1"/>
  <c r="F4138" i="7"/>
  <c r="F4138" i="8" s="1"/>
  <c r="E4138" i="7"/>
  <c r="E4138" i="8" s="1"/>
  <c r="F4137" i="7"/>
  <c r="F4137" i="8" s="1"/>
  <c r="E4137" i="7"/>
  <c r="E4137" i="8" s="1"/>
  <c r="F4136" i="7"/>
  <c r="F4136" i="8" s="1"/>
  <c r="E4136" i="7"/>
  <c r="E4136" i="8" s="1"/>
  <c r="F4135" i="7"/>
  <c r="F4135" i="8" s="1"/>
  <c r="E4135" i="7"/>
  <c r="E4135" i="8" s="1"/>
  <c r="F4134" i="7"/>
  <c r="E4134" i="7"/>
  <c r="E4134" i="8" s="1"/>
  <c r="F4133" i="7"/>
  <c r="F4133" i="8" s="1"/>
  <c r="E4133" i="7"/>
  <c r="E4133" i="8" s="1"/>
  <c r="F4132" i="7"/>
  <c r="F4132" i="8" s="1"/>
  <c r="E4132" i="7"/>
  <c r="E4132" i="8" s="1"/>
  <c r="F4131" i="7"/>
  <c r="F4131" i="8" s="1"/>
  <c r="E4131" i="7"/>
  <c r="E4131" i="8" s="1"/>
  <c r="F4130" i="7"/>
  <c r="F4130" i="8" s="1"/>
  <c r="E4130" i="7"/>
  <c r="E4130" i="8" s="1"/>
  <c r="F4129" i="7"/>
  <c r="F4129" i="8" s="1"/>
  <c r="E4129" i="7"/>
  <c r="E4129" i="8" s="1"/>
  <c r="F4128" i="7"/>
  <c r="F4128" i="8" s="1"/>
  <c r="E4128" i="7"/>
  <c r="E4128" i="8" s="1"/>
  <c r="F4127" i="7"/>
  <c r="F4127" i="8" s="1"/>
  <c r="E4127" i="7"/>
  <c r="E4127" i="8" s="1"/>
  <c r="F4126" i="7"/>
  <c r="F4126" i="8" s="1"/>
  <c r="E4126" i="7"/>
  <c r="E4126" i="8" s="1"/>
  <c r="F4125" i="7"/>
  <c r="F4125" i="8" s="1"/>
  <c r="E4125" i="7"/>
  <c r="E4125" i="8" s="1"/>
  <c r="F4124" i="7"/>
  <c r="F4124" i="8" s="1"/>
  <c r="E4124" i="7"/>
  <c r="E4124" i="8" s="1"/>
  <c r="F4123" i="7"/>
  <c r="F4123" i="8" s="1"/>
  <c r="E4123" i="7"/>
  <c r="E4123" i="8" s="1"/>
  <c r="F4122" i="7"/>
  <c r="F4122" i="8" s="1"/>
  <c r="E4122" i="7"/>
  <c r="E4122" i="8" s="1"/>
  <c r="F4121" i="7"/>
  <c r="F4121" i="8" s="1"/>
  <c r="E4121" i="7"/>
  <c r="E4121" i="8" s="1"/>
  <c r="F4120" i="7"/>
  <c r="F4120" i="8" s="1"/>
  <c r="E4120" i="7"/>
  <c r="E4120" i="8" s="1"/>
  <c r="F4119" i="7"/>
  <c r="F4119" i="8" s="1"/>
  <c r="E4119" i="7"/>
  <c r="E4119" i="8" s="1"/>
  <c r="F4118" i="7"/>
  <c r="F4118" i="8" s="1"/>
  <c r="E4118" i="7"/>
  <c r="E4118" i="8" s="1"/>
  <c r="F4117" i="7"/>
  <c r="F4117" i="8" s="1"/>
  <c r="E4117" i="7"/>
  <c r="E4117" i="8" s="1"/>
  <c r="F4116" i="7"/>
  <c r="E4116" i="7"/>
  <c r="E4116" i="8" s="1"/>
  <c r="F4115" i="7"/>
  <c r="F4115" i="8" s="1"/>
  <c r="E4115" i="7"/>
  <c r="E4115" i="8" s="1"/>
  <c r="F4114" i="7"/>
  <c r="F4114" i="8" s="1"/>
  <c r="E4114" i="7"/>
  <c r="E4114" i="8" s="1"/>
  <c r="F4113" i="7"/>
  <c r="F4113" i="8" s="1"/>
  <c r="E4113" i="7"/>
  <c r="E4113" i="8" s="1"/>
  <c r="F4112" i="7"/>
  <c r="F4112" i="8" s="1"/>
  <c r="E4112" i="7"/>
  <c r="E4112" i="8" s="1"/>
  <c r="F4111" i="7"/>
  <c r="F4111" i="8" s="1"/>
  <c r="E4111" i="7"/>
  <c r="E4111" i="8" s="1"/>
  <c r="F4110" i="7"/>
  <c r="F4110" i="8" s="1"/>
  <c r="E4110" i="7"/>
  <c r="E4110" i="8" s="1"/>
  <c r="F4109" i="7"/>
  <c r="F4109" i="8" s="1"/>
  <c r="E4109" i="7"/>
  <c r="E4109" i="8" s="1"/>
  <c r="F4108" i="7"/>
  <c r="F4108" i="8" s="1"/>
  <c r="E4108" i="7"/>
  <c r="E4108" i="8" s="1"/>
  <c r="F4107" i="7"/>
  <c r="E4107" i="7"/>
  <c r="E4107" i="8" s="1"/>
  <c r="F4106" i="7"/>
  <c r="F4106" i="8" s="1"/>
  <c r="E4106" i="7"/>
  <c r="E4106" i="8" s="1"/>
  <c r="F4105" i="7"/>
  <c r="F4105" i="8" s="1"/>
  <c r="E4105" i="7"/>
  <c r="E4105" i="8" s="1"/>
  <c r="F4104" i="7"/>
  <c r="F4104" i="8" s="1"/>
  <c r="E4104" i="7"/>
  <c r="E4104" i="8" s="1"/>
  <c r="F4103" i="7"/>
  <c r="F4103" i="8" s="1"/>
  <c r="E4103" i="7"/>
  <c r="E4103" i="8" s="1"/>
  <c r="F4102" i="7"/>
  <c r="F4102" i="8" s="1"/>
  <c r="E4102" i="7"/>
  <c r="E4102" i="8" s="1"/>
  <c r="F4101" i="7"/>
  <c r="F4101" i="8" s="1"/>
  <c r="E4101" i="7"/>
  <c r="E4101" i="8" s="1"/>
  <c r="F4100" i="7"/>
  <c r="F4100" i="8" s="1"/>
  <c r="E4100" i="7"/>
  <c r="E4100" i="8" s="1"/>
  <c r="F4099" i="7"/>
  <c r="F4099" i="8" s="1"/>
  <c r="E4099" i="7"/>
  <c r="E4099" i="8" s="1"/>
  <c r="F4098" i="7"/>
  <c r="F4098" i="8" s="1"/>
  <c r="E4098" i="7"/>
  <c r="E4098" i="8" s="1"/>
  <c r="F4097" i="7"/>
  <c r="F4097" i="8" s="1"/>
  <c r="E4097" i="7"/>
  <c r="E4097" i="8" s="1"/>
  <c r="F4096" i="7"/>
  <c r="F4096" i="8" s="1"/>
  <c r="E4096" i="7"/>
  <c r="E4096" i="8" s="1"/>
  <c r="F4095" i="7"/>
  <c r="F4095" i="8" s="1"/>
  <c r="E4095" i="7"/>
  <c r="E4095" i="8" s="1"/>
  <c r="F4094" i="7"/>
  <c r="F4094" i="8" s="1"/>
  <c r="E4094" i="7"/>
  <c r="E4094" i="8" s="1"/>
  <c r="F4093" i="7"/>
  <c r="F4093" i="8" s="1"/>
  <c r="E4093" i="7"/>
  <c r="E4093" i="8" s="1"/>
  <c r="F4092" i="7"/>
  <c r="F4092" i="8" s="1"/>
  <c r="E4092" i="7"/>
  <c r="E4092" i="8" s="1"/>
  <c r="F4091" i="7"/>
  <c r="F4091" i="8" s="1"/>
  <c r="E4091" i="7"/>
  <c r="E4091" i="8" s="1"/>
  <c r="F4090" i="7"/>
  <c r="F4090" i="8" s="1"/>
  <c r="E4090" i="7"/>
  <c r="E4090" i="8" s="1"/>
  <c r="F4089" i="7"/>
  <c r="F4089" i="8" s="1"/>
  <c r="E4089" i="7"/>
  <c r="E4089" i="8" s="1"/>
  <c r="F4088" i="7"/>
  <c r="F4088" i="8" s="1"/>
  <c r="E4088" i="7"/>
  <c r="E4088" i="8" s="1"/>
  <c r="F4087" i="7"/>
  <c r="F4087" i="8" s="1"/>
  <c r="E4087" i="7"/>
  <c r="E4087" i="8" s="1"/>
  <c r="F4086" i="7"/>
  <c r="F4086" i="8" s="1"/>
  <c r="E4086" i="7"/>
  <c r="E4086" i="8" s="1"/>
  <c r="F4085" i="7"/>
  <c r="F4085" i="8" s="1"/>
  <c r="E4085" i="7"/>
  <c r="E4085" i="8" s="1"/>
  <c r="F4084" i="7"/>
  <c r="F4084" i="8" s="1"/>
  <c r="E4084" i="7"/>
  <c r="E4084" i="8" s="1"/>
  <c r="F4083" i="7"/>
  <c r="F4083" i="8" s="1"/>
  <c r="E4083" i="7"/>
  <c r="E4083" i="8" s="1"/>
  <c r="F4082" i="7"/>
  <c r="F4082" i="8" s="1"/>
  <c r="E4082" i="7"/>
  <c r="E4082" i="8" s="1"/>
  <c r="F4081" i="7"/>
  <c r="F4081" i="8" s="1"/>
  <c r="E4081" i="7"/>
  <c r="E4081" i="8" s="1"/>
  <c r="F4080" i="7"/>
  <c r="F4080" i="8" s="1"/>
  <c r="E4080" i="7"/>
  <c r="E4080" i="8" s="1"/>
  <c r="F4079" i="7"/>
  <c r="F4079" i="8" s="1"/>
  <c r="E4079" i="7"/>
  <c r="E4079" i="8" s="1"/>
  <c r="F4078" i="7"/>
  <c r="E4078" i="7"/>
  <c r="E4078" i="8" s="1"/>
  <c r="F4077" i="7"/>
  <c r="F4077" i="8" s="1"/>
  <c r="E4077" i="7"/>
  <c r="E4077" i="8" s="1"/>
  <c r="F4076" i="7"/>
  <c r="F4076" i="8" s="1"/>
  <c r="E4076" i="7"/>
  <c r="E4076" i="8" s="1"/>
  <c r="F4075" i="7"/>
  <c r="F4075" i="8" s="1"/>
  <c r="E4075" i="7"/>
  <c r="E4075" i="8" s="1"/>
  <c r="F4074" i="7"/>
  <c r="F4074" i="8" s="1"/>
  <c r="E4074" i="7"/>
  <c r="E4074" i="8" s="1"/>
  <c r="F4073" i="7"/>
  <c r="F4073" i="8" s="1"/>
  <c r="E4073" i="7"/>
  <c r="E4073" i="8" s="1"/>
  <c r="F4072" i="7"/>
  <c r="F4072" i="8" s="1"/>
  <c r="E4072" i="7"/>
  <c r="E4072" i="8" s="1"/>
  <c r="F4071" i="7"/>
  <c r="F4071" i="8" s="1"/>
  <c r="E4071" i="7"/>
  <c r="E4071" i="8" s="1"/>
  <c r="F4070" i="7"/>
  <c r="F4070" i="8" s="1"/>
  <c r="E4070" i="7"/>
  <c r="E4070" i="8" s="1"/>
  <c r="F4069" i="7"/>
  <c r="F4069" i="8" s="1"/>
  <c r="E4069" i="7"/>
  <c r="E4069" i="8" s="1"/>
  <c r="F4068" i="7"/>
  <c r="F4068" i="8" s="1"/>
  <c r="E4068" i="7"/>
  <c r="E4068" i="8" s="1"/>
  <c r="F4067" i="7"/>
  <c r="F4067" i="8" s="1"/>
  <c r="E4067" i="7"/>
  <c r="E4067" i="8" s="1"/>
  <c r="F4066" i="7"/>
  <c r="E4066" i="7"/>
  <c r="E4066" i="8" s="1"/>
  <c r="F4065" i="7"/>
  <c r="F4065" i="8" s="1"/>
  <c r="E4065" i="7"/>
  <c r="E4065" i="8" s="1"/>
  <c r="F4064" i="7"/>
  <c r="F4064" i="8" s="1"/>
  <c r="E4064" i="7"/>
  <c r="E4064" i="8" s="1"/>
  <c r="F4063" i="7"/>
  <c r="F4063" i="8" s="1"/>
  <c r="E4063" i="7"/>
  <c r="E4063" i="8" s="1"/>
  <c r="F4062" i="7"/>
  <c r="F4062" i="8" s="1"/>
  <c r="E4062" i="7"/>
  <c r="E4062" i="8" s="1"/>
  <c r="F4061" i="7"/>
  <c r="F4061" i="8" s="1"/>
  <c r="E4061" i="7"/>
  <c r="E4061" i="8" s="1"/>
  <c r="F4060" i="7"/>
  <c r="F4060" i="8" s="1"/>
  <c r="E4060" i="7"/>
  <c r="E4060" i="8" s="1"/>
  <c r="F4059" i="7"/>
  <c r="E4059" i="7"/>
  <c r="E4059" i="8" s="1"/>
  <c r="F4058" i="7"/>
  <c r="F4058" i="8" s="1"/>
  <c r="E4058" i="7"/>
  <c r="E4058" i="8" s="1"/>
  <c r="F4057" i="7"/>
  <c r="F4057" i="8" s="1"/>
  <c r="E4057" i="7"/>
  <c r="E4057" i="8" s="1"/>
  <c r="F4056" i="7"/>
  <c r="F4056" i="8" s="1"/>
  <c r="E4056" i="7"/>
  <c r="E4056" i="8" s="1"/>
  <c r="F4055" i="7"/>
  <c r="F4055" i="8" s="1"/>
  <c r="E4055" i="7"/>
  <c r="E4055" i="8" s="1"/>
  <c r="F4054" i="7"/>
  <c r="F4054" i="8" s="1"/>
  <c r="E4054" i="7"/>
  <c r="E4054" i="8" s="1"/>
  <c r="F4053" i="7"/>
  <c r="F4053" i="8" s="1"/>
  <c r="E4053" i="7"/>
  <c r="E4053" i="8" s="1"/>
  <c r="F4052" i="7"/>
  <c r="F4052" i="8" s="1"/>
  <c r="E4052" i="7"/>
  <c r="E4052" i="8" s="1"/>
  <c r="F4051" i="7"/>
  <c r="F4051" i="8" s="1"/>
  <c r="E4051" i="7"/>
  <c r="E4051" i="8" s="1"/>
  <c r="F4050" i="7"/>
  <c r="F4050" i="8" s="1"/>
  <c r="E4050" i="7"/>
  <c r="E4050" i="8" s="1"/>
  <c r="F4049" i="7"/>
  <c r="F4049" i="8" s="1"/>
  <c r="E4049" i="7"/>
  <c r="E4049" i="8" s="1"/>
  <c r="F4048" i="7"/>
  <c r="F4048" i="8" s="1"/>
  <c r="E4048" i="7"/>
  <c r="E4048" i="8" s="1"/>
  <c r="F4047" i="7"/>
  <c r="F4047" i="8" s="1"/>
  <c r="E4047" i="7"/>
  <c r="E4047" i="8" s="1"/>
  <c r="F4046" i="7"/>
  <c r="F4046" i="8" s="1"/>
  <c r="E4046" i="7"/>
  <c r="E4046" i="8" s="1"/>
  <c r="F4045" i="7"/>
  <c r="F4045" i="8" s="1"/>
  <c r="E4045" i="7"/>
  <c r="E4045" i="8" s="1"/>
  <c r="F4044" i="7"/>
  <c r="F4044" i="8" s="1"/>
  <c r="E4044" i="7"/>
  <c r="E4044" i="8" s="1"/>
  <c r="F4043" i="7"/>
  <c r="F4043" i="8" s="1"/>
  <c r="E4043" i="7"/>
  <c r="E4043" i="8" s="1"/>
  <c r="F4042" i="7"/>
  <c r="F4042" i="8" s="1"/>
  <c r="E4042" i="7"/>
  <c r="E4042" i="8" s="1"/>
  <c r="F4041" i="7"/>
  <c r="E4041" i="7"/>
  <c r="E4041" i="8" s="1"/>
  <c r="F4040" i="7"/>
  <c r="F4040" i="8" s="1"/>
  <c r="E4040" i="7"/>
  <c r="E4040" i="8" s="1"/>
  <c r="F4039" i="7"/>
  <c r="F4039" i="8" s="1"/>
  <c r="E4039" i="7"/>
  <c r="E4039" i="8" s="1"/>
  <c r="F4038" i="7"/>
  <c r="F4038" i="8" s="1"/>
  <c r="E4038" i="7"/>
  <c r="E4038" i="8" s="1"/>
  <c r="F4037" i="7"/>
  <c r="F4037" i="8" s="1"/>
  <c r="E4037" i="7"/>
  <c r="E4037" i="8" s="1"/>
  <c r="F4036" i="7"/>
  <c r="F4036" i="8" s="1"/>
  <c r="E4036" i="7"/>
  <c r="E4036" i="8" s="1"/>
  <c r="F4035" i="7"/>
  <c r="F4035" i="8" s="1"/>
  <c r="E4035" i="7"/>
  <c r="E4035" i="8" s="1"/>
  <c r="F4034" i="7"/>
  <c r="F4034" i="8" s="1"/>
  <c r="E4034" i="7"/>
  <c r="E4034" i="8" s="1"/>
  <c r="F4033" i="7"/>
  <c r="F4033" i="8" s="1"/>
  <c r="E4033" i="7"/>
  <c r="E4033" i="8" s="1"/>
  <c r="F4032" i="7"/>
  <c r="F4032" i="8" s="1"/>
  <c r="E4032" i="7"/>
  <c r="E4032" i="8" s="1"/>
  <c r="F4031" i="7"/>
  <c r="F4031" i="8" s="1"/>
  <c r="E4031" i="7"/>
  <c r="E4031" i="8" s="1"/>
  <c r="F4030" i="7"/>
  <c r="F4030" i="8" s="1"/>
  <c r="E4030" i="7"/>
  <c r="E4030" i="8" s="1"/>
  <c r="F4029" i="7"/>
  <c r="F4029" i="8" s="1"/>
  <c r="E4029" i="7"/>
  <c r="E4029" i="8" s="1"/>
  <c r="F4028" i="7"/>
  <c r="F4028" i="8" s="1"/>
  <c r="E4028" i="7"/>
  <c r="E4028" i="8" s="1"/>
  <c r="F4027" i="7"/>
  <c r="F4027" i="8" s="1"/>
  <c r="E4027" i="7"/>
  <c r="E4027" i="8" s="1"/>
  <c r="F4026" i="7"/>
  <c r="F4026" i="8" s="1"/>
  <c r="E4026" i="7"/>
  <c r="E4026" i="8" s="1"/>
  <c r="F4025" i="7"/>
  <c r="F4025" i="8" s="1"/>
  <c r="E4025" i="7"/>
  <c r="E4025" i="8" s="1"/>
  <c r="F4024" i="7"/>
  <c r="F4024" i="8" s="1"/>
  <c r="E4024" i="7"/>
  <c r="E4024" i="8" s="1"/>
  <c r="F4023" i="7"/>
  <c r="F4023" i="8" s="1"/>
  <c r="E4023" i="7"/>
  <c r="E4023" i="8" s="1"/>
  <c r="F4022" i="7"/>
  <c r="F4022" i="8" s="1"/>
  <c r="E4022" i="7"/>
  <c r="E4022" i="8" s="1"/>
  <c r="F4021" i="7"/>
  <c r="F4021" i="8" s="1"/>
  <c r="E4021" i="7"/>
  <c r="E4021" i="8" s="1"/>
  <c r="F4020" i="7"/>
  <c r="F4020" i="8" s="1"/>
  <c r="E4020" i="7"/>
  <c r="E4020" i="8" s="1"/>
  <c r="F4019" i="7"/>
  <c r="F4019" i="8" s="1"/>
  <c r="E4019" i="7"/>
  <c r="E4019" i="8" s="1"/>
  <c r="F4018" i="7"/>
  <c r="F4018" i="8" s="1"/>
  <c r="E4018" i="7"/>
  <c r="E4018" i="8" s="1"/>
  <c r="F4017" i="7"/>
  <c r="F4017" i="8" s="1"/>
  <c r="E4017" i="7"/>
  <c r="E4017" i="8" s="1"/>
  <c r="F4016" i="7"/>
  <c r="F4016" i="8" s="1"/>
  <c r="E4016" i="7"/>
  <c r="E4016" i="8" s="1"/>
  <c r="F4015" i="7"/>
  <c r="F4015" i="8" s="1"/>
  <c r="E4015" i="7"/>
  <c r="E4015" i="8" s="1"/>
  <c r="F4014" i="7"/>
  <c r="F4014" i="8" s="1"/>
  <c r="E4014" i="7"/>
  <c r="E4014" i="8" s="1"/>
  <c r="F4013" i="7"/>
  <c r="F4013" i="8" s="1"/>
  <c r="E4013" i="7"/>
  <c r="E4013" i="8" s="1"/>
  <c r="F4012" i="7"/>
  <c r="F4012" i="8" s="1"/>
  <c r="E4012" i="7"/>
  <c r="E4012" i="8" s="1"/>
  <c r="F4011" i="7"/>
  <c r="F4011" i="8" s="1"/>
  <c r="E4011" i="7"/>
  <c r="E4011" i="8" s="1"/>
  <c r="F4010" i="7"/>
  <c r="F4010" i="8" s="1"/>
  <c r="E4010" i="7"/>
  <c r="E4010" i="8" s="1"/>
  <c r="F4009" i="7"/>
  <c r="F4009" i="8" s="1"/>
  <c r="E4009" i="7"/>
  <c r="E4009" i="8" s="1"/>
  <c r="F4008" i="7"/>
  <c r="F4008" i="8" s="1"/>
  <c r="E4008" i="7"/>
  <c r="E4008" i="8" s="1"/>
  <c r="F4007" i="7"/>
  <c r="F4007" i="8" s="1"/>
  <c r="E4007" i="7"/>
  <c r="E4007" i="8" s="1"/>
  <c r="F4006" i="7"/>
  <c r="E4006" i="7"/>
  <c r="E4006" i="8" s="1"/>
  <c r="F4005" i="7"/>
  <c r="F4005" i="8" s="1"/>
  <c r="E4005" i="7"/>
  <c r="E4005" i="8" s="1"/>
  <c r="F4004" i="7"/>
  <c r="F4004" i="8" s="1"/>
  <c r="E4004" i="7"/>
  <c r="E4004" i="8" s="1"/>
  <c r="F4003" i="7"/>
  <c r="F4003" i="8" s="1"/>
  <c r="E4003" i="7"/>
  <c r="E4003" i="8" s="1"/>
  <c r="F4002" i="7"/>
  <c r="F4002" i="8" s="1"/>
  <c r="E4002" i="7"/>
  <c r="E4002" i="8" s="1"/>
  <c r="F4001" i="7"/>
  <c r="F4001" i="8" s="1"/>
  <c r="E4001" i="7"/>
  <c r="E4001" i="8" s="1"/>
  <c r="F4000" i="7"/>
  <c r="F4000" i="8" s="1"/>
  <c r="E4000" i="7"/>
  <c r="E4000" i="8" s="1"/>
  <c r="F3999" i="7"/>
  <c r="F3999" i="8" s="1"/>
  <c r="E3999" i="7"/>
  <c r="E3999" i="8" s="1"/>
  <c r="F3998" i="7"/>
  <c r="F3998" i="8" s="1"/>
  <c r="E3998" i="7"/>
  <c r="E3998" i="8" s="1"/>
  <c r="F3997" i="7"/>
  <c r="F3997" i="8" s="1"/>
  <c r="E3997" i="7"/>
  <c r="E3997" i="8" s="1"/>
  <c r="F3996" i="7"/>
  <c r="F3996" i="8" s="1"/>
  <c r="E3996" i="7"/>
  <c r="E3996" i="8" s="1"/>
  <c r="F3995" i="7"/>
  <c r="F3995" i="8" s="1"/>
  <c r="E3995" i="7"/>
  <c r="E3995" i="8" s="1"/>
  <c r="F3994" i="7"/>
  <c r="F3994" i="8" s="1"/>
  <c r="E3994" i="7"/>
  <c r="E3994" i="8" s="1"/>
  <c r="F3993" i="7"/>
  <c r="F3993" i="8" s="1"/>
  <c r="E3993" i="7"/>
  <c r="E3993" i="8" s="1"/>
  <c r="F3992" i="7"/>
  <c r="F3992" i="8" s="1"/>
  <c r="E3992" i="7"/>
  <c r="E3992" i="8" s="1"/>
  <c r="F3991" i="7"/>
  <c r="F3991" i="8" s="1"/>
  <c r="E3991" i="7"/>
  <c r="E3991" i="8" s="1"/>
  <c r="F3990" i="7"/>
  <c r="F3990" i="8" s="1"/>
  <c r="E3990" i="7"/>
  <c r="E3990" i="8" s="1"/>
  <c r="F3989" i="7"/>
  <c r="F3989" i="8" s="1"/>
  <c r="E3989" i="7"/>
  <c r="E3989" i="8" s="1"/>
  <c r="F3988" i="7"/>
  <c r="F3988" i="8" s="1"/>
  <c r="E3988" i="7"/>
  <c r="E3988" i="8" s="1"/>
  <c r="F3987" i="7"/>
  <c r="E3987" i="7"/>
  <c r="E3987" i="8" s="1"/>
  <c r="F3986" i="7"/>
  <c r="F3986" i="8" s="1"/>
  <c r="E3986" i="7"/>
  <c r="E3986" i="8" s="1"/>
  <c r="F3985" i="7"/>
  <c r="F3985" i="8" s="1"/>
  <c r="E3985" i="7"/>
  <c r="E3985" i="8" s="1"/>
  <c r="F3984" i="7"/>
  <c r="F3984" i="8" s="1"/>
  <c r="E3984" i="7"/>
  <c r="E3984" i="8" s="1"/>
  <c r="F3983" i="7"/>
  <c r="F3983" i="8" s="1"/>
  <c r="E3983" i="7"/>
  <c r="E3983" i="8" s="1"/>
  <c r="F3982" i="7"/>
  <c r="F3982" i="8" s="1"/>
  <c r="E3982" i="7"/>
  <c r="E3982" i="8" s="1"/>
  <c r="F3981" i="7"/>
  <c r="F3981" i="8" s="1"/>
  <c r="E3981" i="7"/>
  <c r="E3981" i="8" s="1"/>
  <c r="F3980" i="7"/>
  <c r="F3980" i="8" s="1"/>
  <c r="E3980" i="7"/>
  <c r="E3980" i="8" s="1"/>
  <c r="F3979" i="7"/>
  <c r="F3979" i="8" s="1"/>
  <c r="E3979" i="7"/>
  <c r="E3979" i="8" s="1"/>
  <c r="F3978" i="7"/>
  <c r="F3978" i="8" s="1"/>
  <c r="E3978" i="7"/>
  <c r="E3978" i="8" s="1"/>
  <c r="F3977" i="7"/>
  <c r="F3977" i="8" s="1"/>
  <c r="E3977" i="7"/>
  <c r="E3977" i="8" s="1"/>
  <c r="F3976" i="7"/>
  <c r="E3976" i="7"/>
  <c r="E3976" i="8" s="1"/>
  <c r="F3975" i="7"/>
  <c r="F3975" i="8" s="1"/>
  <c r="E3975" i="7"/>
  <c r="E3975" i="8" s="1"/>
  <c r="F3974" i="7"/>
  <c r="F3974" i="8" s="1"/>
  <c r="E3974" i="7"/>
  <c r="E3974" i="8" s="1"/>
  <c r="F3973" i="7"/>
  <c r="F3973" i="8" s="1"/>
  <c r="E3973" i="7"/>
  <c r="E3973" i="8" s="1"/>
  <c r="F3972" i="7"/>
  <c r="F3972" i="8" s="1"/>
  <c r="E3972" i="7"/>
  <c r="E3972" i="8" s="1"/>
  <c r="F3971" i="7"/>
  <c r="F3971" i="8" s="1"/>
  <c r="E3971" i="7"/>
  <c r="E3971" i="8" s="1"/>
  <c r="F3970" i="7"/>
  <c r="E3970" i="7"/>
  <c r="E3970" i="8" s="1"/>
  <c r="G3969" i="7"/>
  <c r="F3969" i="7"/>
  <c r="F3969" i="8" s="1"/>
  <c r="E3969" i="7"/>
  <c r="E3969" i="8" s="1"/>
  <c r="F3968" i="7"/>
  <c r="F3968" i="8" s="1"/>
  <c r="E3968" i="7"/>
  <c r="E3968" i="8" s="1"/>
  <c r="F3967" i="7"/>
  <c r="F3967" i="8" s="1"/>
  <c r="E3967" i="7"/>
  <c r="E3967" i="8" s="1"/>
  <c r="F3966" i="7"/>
  <c r="F3966" i="8" s="1"/>
  <c r="E3966" i="7"/>
  <c r="E3966" i="8" s="1"/>
  <c r="F3965" i="7"/>
  <c r="F3965" i="8" s="1"/>
  <c r="E3965" i="7"/>
  <c r="E3965" i="8" s="1"/>
  <c r="F3964" i="7"/>
  <c r="F3964" i="8" s="1"/>
  <c r="E3964" i="7"/>
  <c r="E3964" i="8" s="1"/>
  <c r="F3963" i="7"/>
  <c r="F3963" i="8" s="1"/>
  <c r="E3963" i="7"/>
  <c r="E3963" i="8" s="1"/>
  <c r="F3962" i="7"/>
  <c r="F3962" i="8" s="1"/>
  <c r="E3962" i="7"/>
  <c r="E3962" i="8" s="1"/>
  <c r="F3961" i="7"/>
  <c r="F3961" i="8" s="1"/>
  <c r="E3961" i="7"/>
  <c r="E3961" i="8" s="1"/>
  <c r="F3960" i="7"/>
  <c r="F3960" i="8" s="1"/>
  <c r="E3960" i="7"/>
  <c r="E3960" i="8" s="1"/>
  <c r="F3959" i="7"/>
  <c r="F3959" i="8" s="1"/>
  <c r="E3959" i="7"/>
  <c r="E3959" i="8" s="1"/>
  <c r="F3958" i="7"/>
  <c r="F3958" i="8" s="1"/>
  <c r="E3958" i="7"/>
  <c r="E3958" i="8" s="1"/>
  <c r="F3957" i="7"/>
  <c r="E3957" i="7"/>
  <c r="E3957" i="8" s="1"/>
  <c r="F3956" i="7"/>
  <c r="F3956" i="8" s="1"/>
  <c r="E3956" i="7"/>
  <c r="E3956" i="8" s="1"/>
  <c r="F3955" i="7"/>
  <c r="F3955" i="8" s="1"/>
  <c r="E3955" i="7"/>
  <c r="E3955" i="8" s="1"/>
  <c r="F3954" i="7"/>
  <c r="F3954" i="8" s="1"/>
  <c r="E3954" i="7"/>
  <c r="E3954" i="8" s="1"/>
  <c r="F3953" i="7"/>
  <c r="F3953" i="8" s="1"/>
  <c r="E3953" i="7"/>
  <c r="E3953" i="8" s="1"/>
  <c r="F3952" i="7"/>
  <c r="F3952" i="8" s="1"/>
  <c r="E3952" i="7"/>
  <c r="E3952" i="8" s="1"/>
  <c r="F3951" i="7"/>
  <c r="F3951" i="8" s="1"/>
  <c r="E3951" i="7"/>
  <c r="E3951" i="8" s="1"/>
  <c r="F3950" i="7"/>
  <c r="F3950" i="8" s="1"/>
  <c r="E3950" i="7"/>
  <c r="E3950" i="8" s="1"/>
  <c r="F3949" i="7"/>
  <c r="F3949" i="8" s="1"/>
  <c r="E3949" i="7"/>
  <c r="E3949" i="8" s="1"/>
  <c r="F3948" i="7"/>
  <c r="F3948" i="8" s="1"/>
  <c r="E3948" i="7"/>
  <c r="E3948" i="8" s="1"/>
  <c r="F3947" i="7"/>
  <c r="F3947" i="8" s="1"/>
  <c r="E3947" i="7"/>
  <c r="E3947" i="8" s="1"/>
  <c r="F3946" i="7"/>
  <c r="F3946" i="8" s="1"/>
  <c r="E3946" i="7"/>
  <c r="E3946" i="8" s="1"/>
  <c r="F3945" i="7"/>
  <c r="E3945" i="7"/>
  <c r="E3945" i="8" s="1"/>
  <c r="F3944" i="7"/>
  <c r="F3944" i="8" s="1"/>
  <c r="E3944" i="7"/>
  <c r="E3944" i="8" s="1"/>
  <c r="F3943" i="7"/>
  <c r="F3943" i="8" s="1"/>
  <c r="E3943" i="7"/>
  <c r="E3943" i="8" s="1"/>
  <c r="F3942" i="7"/>
  <c r="F3942" i="8" s="1"/>
  <c r="E3942" i="7"/>
  <c r="E3942" i="8" s="1"/>
  <c r="F3941" i="7"/>
  <c r="F3941" i="8" s="1"/>
  <c r="E3941" i="7"/>
  <c r="E3941" i="8" s="1"/>
  <c r="F3940" i="7"/>
  <c r="F3940" i="8" s="1"/>
  <c r="E3940" i="7"/>
  <c r="E3940" i="8" s="1"/>
  <c r="F3939" i="7"/>
  <c r="F3939" i="8" s="1"/>
  <c r="E3939" i="7"/>
  <c r="E3939" i="8" s="1"/>
  <c r="F3938" i="7"/>
  <c r="F3938" i="8" s="1"/>
  <c r="E3938" i="7"/>
  <c r="E3938" i="8" s="1"/>
  <c r="F3937" i="7"/>
  <c r="F3937" i="8" s="1"/>
  <c r="E3937" i="7"/>
  <c r="E3937" i="8" s="1"/>
  <c r="F3936" i="7"/>
  <c r="F3936" i="8" s="1"/>
  <c r="E3936" i="7"/>
  <c r="E3936" i="8" s="1"/>
  <c r="F3935" i="7"/>
  <c r="F3935" i="8" s="1"/>
  <c r="E3935" i="7"/>
  <c r="E3935" i="8" s="1"/>
  <c r="F3934" i="7"/>
  <c r="F3934" i="8" s="1"/>
  <c r="E3934" i="7"/>
  <c r="E3934" i="8" s="1"/>
  <c r="F3933" i="7"/>
  <c r="F3933" i="8" s="1"/>
  <c r="E3933" i="7"/>
  <c r="E3933" i="8" s="1"/>
  <c r="F3932" i="7"/>
  <c r="F3932" i="8" s="1"/>
  <c r="E3932" i="7"/>
  <c r="E3932" i="8" s="1"/>
  <c r="F3931" i="7"/>
  <c r="F3931" i="8" s="1"/>
  <c r="E3931" i="7"/>
  <c r="E3931" i="8" s="1"/>
  <c r="F3930" i="7"/>
  <c r="F3930" i="8" s="1"/>
  <c r="E3930" i="7"/>
  <c r="E3930" i="8" s="1"/>
  <c r="F3929" i="7"/>
  <c r="F3929" i="8" s="1"/>
  <c r="E3929" i="7"/>
  <c r="E3929" i="8" s="1"/>
  <c r="F3928" i="7"/>
  <c r="F3928" i="8" s="1"/>
  <c r="E3928" i="7"/>
  <c r="E3928" i="8" s="1"/>
  <c r="F3927" i="7"/>
  <c r="E3927" i="7"/>
  <c r="E3927" i="8" s="1"/>
  <c r="F3926" i="7"/>
  <c r="F3926" i="8" s="1"/>
  <c r="E3926" i="7"/>
  <c r="E3926" i="8" s="1"/>
  <c r="F3925" i="7"/>
  <c r="F3925" i="8" s="1"/>
  <c r="E3925" i="7"/>
  <c r="E3925" i="8" s="1"/>
  <c r="F3924" i="7"/>
  <c r="F3924" i="8" s="1"/>
  <c r="E3924" i="7"/>
  <c r="E3924" i="8" s="1"/>
  <c r="F3923" i="7"/>
  <c r="F3923" i="8" s="1"/>
  <c r="E3923" i="7"/>
  <c r="E3923" i="8" s="1"/>
  <c r="F3922" i="7"/>
  <c r="F3922" i="8" s="1"/>
  <c r="E3922" i="7"/>
  <c r="E3922" i="8" s="1"/>
  <c r="F3921" i="7"/>
  <c r="E3921" i="7"/>
  <c r="E3921" i="8" s="1"/>
  <c r="F3920" i="7"/>
  <c r="F3920" i="8" s="1"/>
  <c r="E3920" i="7"/>
  <c r="E3920" i="8" s="1"/>
  <c r="F3919" i="7"/>
  <c r="F3919" i="8" s="1"/>
  <c r="E3919" i="7"/>
  <c r="E3919" i="8" s="1"/>
  <c r="F3918" i="7"/>
  <c r="F3918" i="8" s="1"/>
  <c r="E3918" i="7"/>
  <c r="E3918" i="8" s="1"/>
  <c r="F3917" i="7"/>
  <c r="F3917" i="8" s="1"/>
  <c r="E3917" i="7"/>
  <c r="E3917" i="8" s="1"/>
  <c r="F3916" i="7"/>
  <c r="F3916" i="8" s="1"/>
  <c r="E3916" i="7"/>
  <c r="E3916" i="8" s="1"/>
  <c r="F3915" i="7"/>
  <c r="F3915" i="8" s="1"/>
  <c r="E3915" i="7"/>
  <c r="E3915" i="8" s="1"/>
  <c r="F3914" i="7"/>
  <c r="E3914" i="7"/>
  <c r="E3914" i="8" s="1"/>
  <c r="F3913" i="7"/>
  <c r="F3913" i="8" s="1"/>
  <c r="E3913" i="7"/>
  <c r="E3913" i="8" s="1"/>
  <c r="F3912" i="7"/>
  <c r="F3912" i="8" s="1"/>
  <c r="E3912" i="7"/>
  <c r="E3912" i="8" s="1"/>
  <c r="F3911" i="7"/>
  <c r="F3911" i="8" s="1"/>
  <c r="E3911" i="7"/>
  <c r="E3911" i="8" s="1"/>
  <c r="F3910" i="7"/>
  <c r="F3910" i="8" s="1"/>
  <c r="E3910" i="7"/>
  <c r="E3910" i="8" s="1"/>
  <c r="F3909" i="7"/>
  <c r="F3909" i="8" s="1"/>
  <c r="E3909" i="7"/>
  <c r="E3909" i="8" s="1"/>
  <c r="F3908" i="7"/>
  <c r="F3908" i="8" s="1"/>
  <c r="E3908" i="7"/>
  <c r="E3908" i="8" s="1"/>
  <c r="F3907" i="7"/>
  <c r="F3907" i="8" s="1"/>
  <c r="E3907" i="7"/>
  <c r="E3907" i="8" s="1"/>
  <c r="F3906" i="7"/>
  <c r="F3906" i="8" s="1"/>
  <c r="E3906" i="7"/>
  <c r="E3906" i="8" s="1"/>
  <c r="F3905" i="7"/>
  <c r="F3905" i="8" s="1"/>
  <c r="E3905" i="7"/>
  <c r="E3905" i="8" s="1"/>
  <c r="F3904" i="7"/>
  <c r="E3904" i="7"/>
  <c r="E3904" i="8" s="1"/>
  <c r="F3903" i="7"/>
  <c r="F3903" i="8" s="1"/>
  <c r="E3903" i="7"/>
  <c r="E3903" i="8" s="1"/>
  <c r="F3902" i="7"/>
  <c r="F3902" i="8" s="1"/>
  <c r="E3902" i="7"/>
  <c r="E3902" i="8" s="1"/>
  <c r="F3901" i="7"/>
  <c r="F3901" i="8" s="1"/>
  <c r="E3901" i="7"/>
  <c r="E3901" i="8" s="1"/>
  <c r="F3900" i="7"/>
  <c r="F3900" i="8" s="1"/>
  <c r="E3900" i="7"/>
  <c r="E3900" i="8" s="1"/>
  <c r="F3899" i="7"/>
  <c r="F3899" i="8" s="1"/>
  <c r="E3899" i="7"/>
  <c r="E3899" i="8" s="1"/>
  <c r="F3898" i="7"/>
  <c r="F3898" i="8" s="1"/>
  <c r="E3898" i="7"/>
  <c r="E3898" i="8" s="1"/>
  <c r="F3897" i="7"/>
  <c r="F3897" i="8" s="1"/>
  <c r="E3897" i="7"/>
  <c r="E3897" i="8" s="1"/>
  <c r="F3896" i="7"/>
  <c r="F3896" i="8" s="1"/>
  <c r="E3896" i="7"/>
  <c r="E3896" i="8" s="1"/>
  <c r="F3895" i="7"/>
  <c r="F3895" i="8" s="1"/>
  <c r="E3895" i="7"/>
  <c r="E3895" i="8" s="1"/>
  <c r="F3894" i="7"/>
  <c r="F3894" i="8" s="1"/>
  <c r="E3894" i="7"/>
  <c r="E3894" i="8" s="1"/>
  <c r="F3893" i="7"/>
  <c r="F3893" i="8" s="1"/>
  <c r="E3893" i="7"/>
  <c r="E3893" i="8" s="1"/>
  <c r="F3892" i="7"/>
  <c r="F3892" i="8" s="1"/>
  <c r="E3892" i="7"/>
  <c r="E3892" i="8" s="1"/>
  <c r="F3891" i="7"/>
  <c r="E3891" i="7"/>
  <c r="E3891" i="8" s="1"/>
  <c r="F3890" i="7"/>
  <c r="F3890" i="8" s="1"/>
  <c r="E3890" i="7"/>
  <c r="E3890" i="8" s="1"/>
  <c r="F3889" i="7"/>
  <c r="F3889" i="8" s="1"/>
  <c r="E3889" i="7"/>
  <c r="E3889" i="8" s="1"/>
  <c r="F3888" i="7"/>
  <c r="F3888" i="8" s="1"/>
  <c r="E3888" i="7"/>
  <c r="E3888" i="8" s="1"/>
  <c r="F3887" i="7"/>
  <c r="F3887" i="8" s="1"/>
  <c r="E3887" i="7"/>
  <c r="E3887" i="8" s="1"/>
  <c r="F3886" i="7"/>
  <c r="F3886" i="8" s="1"/>
  <c r="E3886" i="7"/>
  <c r="E3886" i="8" s="1"/>
  <c r="F3885" i="7"/>
  <c r="F3885" i="8" s="1"/>
  <c r="E3885" i="7"/>
  <c r="E3885" i="8" s="1"/>
  <c r="F3884" i="7"/>
  <c r="F3884" i="8" s="1"/>
  <c r="E3884" i="7"/>
  <c r="E3884" i="8" s="1"/>
  <c r="F3883" i="7"/>
  <c r="F3883" i="8" s="1"/>
  <c r="E3883" i="7"/>
  <c r="E3883" i="8" s="1"/>
  <c r="F3882" i="7"/>
  <c r="F3882" i="8" s="1"/>
  <c r="E3882" i="7"/>
  <c r="E3882" i="8" s="1"/>
  <c r="F3881" i="7"/>
  <c r="F3881" i="8" s="1"/>
  <c r="E3881" i="7"/>
  <c r="E3881" i="8" s="1"/>
  <c r="F3880" i="7"/>
  <c r="F3880" i="8" s="1"/>
  <c r="E3880" i="7"/>
  <c r="E3880" i="8" s="1"/>
  <c r="F3879" i="7"/>
  <c r="F3879" i="8" s="1"/>
  <c r="E3879" i="7"/>
  <c r="E3879" i="8" s="1"/>
  <c r="F3878" i="7"/>
  <c r="F3878" i="8" s="1"/>
  <c r="E3878" i="7"/>
  <c r="E3878" i="8" s="1"/>
  <c r="F3877" i="7"/>
  <c r="F3877" i="8" s="1"/>
  <c r="E3877" i="7"/>
  <c r="E3877" i="8" s="1"/>
  <c r="F3876" i="7"/>
  <c r="F3876" i="8" s="1"/>
  <c r="E3876" i="7"/>
  <c r="E3876" i="8" s="1"/>
  <c r="F3875" i="7"/>
  <c r="F3875" i="8" s="1"/>
  <c r="E3875" i="7"/>
  <c r="E3875" i="8" s="1"/>
  <c r="F3874" i="7"/>
  <c r="F3874" i="8" s="1"/>
  <c r="E3874" i="7"/>
  <c r="E3874" i="8" s="1"/>
  <c r="F3873" i="7"/>
  <c r="E3873" i="7"/>
  <c r="E3873" i="8" s="1"/>
  <c r="F3872" i="7"/>
  <c r="F3872" i="8" s="1"/>
  <c r="E3872" i="7"/>
  <c r="E3872" i="8" s="1"/>
  <c r="F3871" i="7"/>
  <c r="F3871" i="8" s="1"/>
  <c r="E3871" i="7"/>
  <c r="E3871" i="8" s="1"/>
  <c r="F3870" i="7"/>
  <c r="F3870" i="8" s="1"/>
  <c r="E3870" i="7"/>
  <c r="E3870" i="8" s="1"/>
  <c r="F3869" i="7"/>
  <c r="F3869" i="8" s="1"/>
  <c r="E3869" i="7"/>
  <c r="E3869" i="8" s="1"/>
  <c r="F3868" i="7"/>
  <c r="F3868" i="8" s="1"/>
  <c r="E3868" i="7"/>
  <c r="E3868" i="8" s="1"/>
  <c r="F3867" i="7"/>
  <c r="F3867" i="8" s="1"/>
  <c r="E3867" i="7"/>
  <c r="E3867" i="8" s="1"/>
  <c r="F3866" i="7"/>
  <c r="F3866" i="8" s="1"/>
  <c r="E3866" i="7"/>
  <c r="E3866" i="8" s="1"/>
  <c r="F3865" i="7"/>
  <c r="F3865" i="8" s="1"/>
  <c r="E3865" i="7"/>
  <c r="E3865" i="8" s="1"/>
  <c r="F3864" i="7"/>
  <c r="F3864" i="8" s="1"/>
  <c r="E3864" i="7"/>
  <c r="E3864" i="8" s="1"/>
  <c r="F3863" i="7"/>
  <c r="F3863" i="8" s="1"/>
  <c r="E3863" i="7"/>
  <c r="E3863" i="8" s="1"/>
  <c r="F3862" i="7"/>
  <c r="F3862" i="8" s="1"/>
  <c r="E3862" i="7"/>
  <c r="E3862" i="8" s="1"/>
  <c r="F3861" i="7"/>
  <c r="F3861" i="8" s="1"/>
  <c r="E3861" i="7"/>
  <c r="E3861" i="8" s="1"/>
  <c r="F3860" i="7"/>
  <c r="F3860" i="8" s="1"/>
  <c r="E3860" i="7"/>
  <c r="E3860" i="8" s="1"/>
  <c r="F3859" i="7"/>
  <c r="F3859" i="8" s="1"/>
  <c r="E3859" i="7"/>
  <c r="E3859" i="8" s="1"/>
  <c r="F3858" i="7"/>
  <c r="F3858" i="8" s="1"/>
  <c r="E3858" i="7"/>
  <c r="E3858" i="8" s="1"/>
  <c r="F3857" i="7"/>
  <c r="F3857" i="8" s="1"/>
  <c r="E3857" i="7"/>
  <c r="E3857" i="8" s="1"/>
  <c r="F3856" i="7"/>
  <c r="F3856" i="8" s="1"/>
  <c r="E3856" i="7"/>
  <c r="E3856" i="8" s="1"/>
  <c r="F3855" i="7"/>
  <c r="F3855" i="8" s="1"/>
  <c r="E3855" i="7"/>
  <c r="E3855" i="8" s="1"/>
  <c r="F3854" i="7"/>
  <c r="F3854" i="8" s="1"/>
  <c r="E3854" i="7"/>
  <c r="E3854" i="8" s="1"/>
  <c r="F3853" i="7"/>
  <c r="F3853" i="8" s="1"/>
  <c r="E3853" i="7"/>
  <c r="E3853" i="8" s="1"/>
  <c r="F3852" i="7"/>
  <c r="F3852" i="8" s="1"/>
  <c r="E3852" i="7"/>
  <c r="E3852" i="8" s="1"/>
  <c r="F3851" i="7"/>
  <c r="F3851" i="8" s="1"/>
  <c r="E3851" i="7"/>
  <c r="E3851" i="8" s="1"/>
  <c r="F3850" i="7"/>
  <c r="F3850" i="8" s="1"/>
  <c r="E3850" i="7"/>
  <c r="E3850" i="8" s="1"/>
  <c r="F3849" i="7"/>
  <c r="F3849" i="8" s="1"/>
  <c r="E3849" i="7"/>
  <c r="E3849" i="8" s="1"/>
  <c r="F3848" i="7"/>
  <c r="F3848" i="8" s="1"/>
  <c r="E3848" i="7"/>
  <c r="E3848" i="8" s="1"/>
  <c r="F3847" i="7"/>
  <c r="F3847" i="8" s="1"/>
  <c r="E3847" i="7"/>
  <c r="E3847" i="8" s="1"/>
  <c r="F3846" i="7"/>
  <c r="F3846" i="8" s="1"/>
  <c r="E3846" i="7"/>
  <c r="E3846" i="8" s="1"/>
  <c r="F3845" i="7"/>
  <c r="F3845" i="8" s="1"/>
  <c r="E3845" i="7"/>
  <c r="E3845" i="8" s="1"/>
  <c r="F3844" i="7"/>
  <c r="F3844" i="8" s="1"/>
  <c r="E3844" i="7"/>
  <c r="E3844" i="8" s="1"/>
  <c r="F3843" i="7"/>
  <c r="F3843" i="8" s="1"/>
  <c r="E3843" i="7"/>
  <c r="E3843" i="8" s="1"/>
  <c r="F3842" i="7"/>
  <c r="F3842" i="8" s="1"/>
  <c r="E3842" i="7"/>
  <c r="E3842" i="8" s="1"/>
  <c r="F3841" i="7"/>
  <c r="F3841" i="8" s="1"/>
  <c r="E3841" i="7"/>
  <c r="E3841" i="8" s="1"/>
  <c r="F3840" i="7"/>
  <c r="F3840" i="8" s="1"/>
  <c r="E3840" i="7"/>
  <c r="E3840" i="8" s="1"/>
  <c r="F3839" i="7"/>
  <c r="F3839" i="8" s="1"/>
  <c r="E3839" i="7"/>
  <c r="E3839" i="8" s="1"/>
  <c r="F3838" i="7"/>
  <c r="F3838" i="8" s="1"/>
  <c r="E3838" i="7"/>
  <c r="E3838" i="8" s="1"/>
  <c r="F3837" i="7"/>
  <c r="F3837" i="8" s="1"/>
  <c r="E3837" i="7"/>
  <c r="E3837" i="8" s="1"/>
  <c r="F3836" i="7"/>
  <c r="F3836" i="8" s="1"/>
  <c r="E3836" i="7"/>
  <c r="E3836" i="8" s="1"/>
  <c r="F3835" i="7"/>
  <c r="F3835" i="8" s="1"/>
  <c r="E3835" i="7"/>
  <c r="E3835" i="8" s="1"/>
  <c r="F3834" i="7"/>
  <c r="F3834" i="8" s="1"/>
  <c r="E3834" i="7"/>
  <c r="E3834" i="8" s="1"/>
  <c r="F3833" i="7"/>
  <c r="F3833" i="8" s="1"/>
  <c r="E3833" i="7"/>
  <c r="E3833" i="8" s="1"/>
  <c r="F3832" i="7"/>
  <c r="F3832" i="8" s="1"/>
  <c r="E3832" i="7"/>
  <c r="E3832" i="8" s="1"/>
  <c r="F3831" i="7"/>
  <c r="F3831" i="8" s="1"/>
  <c r="E3831" i="7"/>
  <c r="E3831" i="8" s="1"/>
  <c r="F3830" i="7"/>
  <c r="F3830" i="8" s="1"/>
  <c r="E3830" i="7"/>
  <c r="E3830" i="8" s="1"/>
  <c r="F3829" i="7"/>
  <c r="F3829" i="8" s="1"/>
  <c r="E3829" i="7"/>
  <c r="E3829" i="8" s="1"/>
  <c r="F3828" i="7"/>
  <c r="F3828" i="8" s="1"/>
  <c r="E3828" i="7"/>
  <c r="E3828" i="8" s="1"/>
  <c r="F3827" i="7"/>
  <c r="F3827" i="8" s="1"/>
  <c r="E3827" i="7"/>
  <c r="E3827" i="8" s="1"/>
  <c r="F3826" i="7"/>
  <c r="F3826" i="8" s="1"/>
  <c r="E3826" i="7"/>
  <c r="E3826" i="8" s="1"/>
  <c r="F3825" i="7"/>
  <c r="F3825" i="8" s="1"/>
  <c r="E3825" i="7"/>
  <c r="E3825" i="8" s="1"/>
  <c r="F3824" i="7"/>
  <c r="F3824" i="8" s="1"/>
  <c r="E3824" i="7"/>
  <c r="E3824" i="8" s="1"/>
  <c r="F3823" i="7"/>
  <c r="F3823" i="8" s="1"/>
  <c r="E3823" i="7"/>
  <c r="E3823" i="8" s="1"/>
  <c r="F3822" i="7"/>
  <c r="F3822" i="8" s="1"/>
  <c r="E3822" i="7"/>
  <c r="E3822" i="8" s="1"/>
  <c r="F3821" i="7"/>
  <c r="F3821" i="8" s="1"/>
  <c r="E3821" i="7"/>
  <c r="E3821" i="8" s="1"/>
  <c r="F3820" i="7"/>
  <c r="F3820" i="8" s="1"/>
  <c r="E3820" i="7"/>
  <c r="E3820" i="8" s="1"/>
  <c r="F3819" i="7"/>
  <c r="F3819" i="8" s="1"/>
  <c r="E3819" i="7"/>
  <c r="E3819" i="8" s="1"/>
  <c r="F3818" i="7"/>
  <c r="F3818" i="8" s="1"/>
  <c r="E3818" i="7"/>
  <c r="E3818" i="8" s="1"/>
  <c r="F3817" i="7"/>
  <c r="F3817" i="8" s="1"/>
  <c r="E3817" i="7"/>
  <c r="E3817" i="8" s="1"/>
  <c r="F3816" i="7"/>
  <c r="F3816" i="8" s="1"/>
  <c r="E3816" i="7"/>
  <c r="E3816" i="8" s="1"/>
  <c r="F3815" i="7"/>
  <c r="F3815" i="8" s="1"/>
  <c r="E3815" i="7"/>
  <c r="E3815" i="8" s="1"/>
  <c r="F3814" i="7"/>
  <c r="F3814" i="8" s="1"/>
  <c r="E3814" i="7"/>
  <c r="E3814" i="8" s="1"/>
  <c r="F3813" i="7"/>
  <c r="F3813" i="8" s="1"/>
  <c r="E3813" i="7"/>
  <c r="E3813" i="8" s="1"/>
  <c r="F3812" i="7"/>
  <c r="F3812" i="8" s="1"/>
  <c r="E3812" i="7"/>
  <c r="E3812" i="8" s="1"/>
  <c r="F3811" i="7"/>
  <c r="F3811" i="8" s="1"/>
  <c r="E3811" i="7"/>
  <c r="E3811" i="8" s="1"/>
  <c r="F3810" i="7"/>
  <c r="F3810" i="8" s="1"/>
  <c r="E3810" i="7"/>
  <c r="E3810" i="8" s="1"/>
  <c r="F3809" i="7"/>
  <c r="F3809" i="8" s="1"/>
  <c r="E3809" i="7"/>
  <c r="E3809" i="8" s="1"/>
  <c r="F3808" i="7"/>
  <c r="F3808" i="8" s="1"/>
  <c r="E3808" i="7"/>
  <c r="E3808" i="8" s="1"/>
  <c r="F3807" i="7"/>
  <c r="F3807" i="8" s="1"/>
  <c r="E3807" i="7"/>
  <c r="E3807" i="8" s="1"/>
  <c r="F3806" i="7"/>
  <c r="F3806" i="8" s="1"/>
  <c r="E3806" i="7"/>
  <c r="E3806" i="8" s="1"/>
  <c r="F3805" i="7"/>
  <c r="F3805" i="8" s="1"/>
  <c r="E3805" i="7"/>
  <c r="E3805" i="8" s="1"/>
  <c r="F3804" i="7"/>
  <c r="F3804" i="8" s="1"/>
  <c r="E3804" i="7"/>
  <c r="E3804" i="8" s="1"/>
  <c r="F3803" i="7"/>
  <c r="F3803" i="8" s="1"/>
  <c r="E3803" i="7"/>
  <c r="E3803" i="8" s="1"/>
  <c r="F3802" i="7"/>
  <c r="F3802" i="8" s="1"/>
  <c r="E3802" i="7"/>
  <c r="E3802" i="8" s="1"/>
  <c r="F3801" i="7"/>
  <c r="F3801" i="8" s="1"/>
  <c r="E3801" i="7"/>
  <c r="E3801" i="8" s="1"/>
  <c r="F3800" i="7"/>
  <c r="F3800" i="8" s="1"/>
  <c r="E3800" i="7"/>
  <c r="E3800" i="8" s="1"/>
  <c r="F3799" i="7"/>
  <c r="F3799" i="8" s="1"/>
  <c r="E3799" i="7"/>
  <c r="E3799" i="8" s="1"/>
  <c r="F3798" i="7"/>
  <c r="F3798" i="8" s="1"/>
  <c r="E3798" i="7"/>
  <c r="E3798" i="8" s="1"/>
  <c r="F3797" i="7"/>
  <c r="F3797" i="8" s="1"/>
  <c r="E3797" i="7"/>
  <c r="E3797" i="8" s="1"/>
  <c r="F3796" i="7"/>
  <c r="F3796" i="8" s="1"/>
  <c r="E3796" i="7"/>
  <c r="E3796" i="8" s="1"/>
  <c r="F3795" i="7"/>
  <c r="F3795" i="8" s="1"/>
  <c r="E3795" i="7"/>
  <c r="E3795" i="8" s="1"/>
  <c r="F3794" i="7"/>
  <c r="F3794" i="8" s="1"/>
  <c r="E3794" i="7"/>
  <c r="E3794" i="8" s="1"/>
  <c r="F3793" i="7"/>
  <c r="F3793" i="8" s="1"/>
  <c r="E3793" i="7"/>
  <c r="E3793" i="8" s="1"/>
  <c r="F3792" i="7"/>
  <c r="F3792" i="8" s="1"/>
  <c r="E3792" i="7"/>
  <c r="E3792" i="8" s="1"/>
  <c r="F3791" i="7"/>
  <c r="F3791" i="8" s="1"/>
  <c r="E3791" i="7"/>
  <c r="E3791" i="8" s="1"/>
  <c r="F3790" i="7"/>
  <c r="F3790" i="8" s="1"/>
  <c r="E3790" i="7"/>
  <c r="E3790" i="8" s="1"/>
  <c r="F3789" i="7"/>
  <c r="F3789" i="8" s="1"/>
  <c r="E3789" i="7"/>
  <c r="E3789" i="8" s="1"/>
  <c r="F3788" i="7"/>
  <c r="F3788" i="8" s="1"/>
  <c r="E3788" i="7"/>
  <c r="E3788" i="8" s="1"/>
  <c r="F3787" i="7"/>
  <c r="F3787" i="8" s="1"/>
  <c r="E3787" i="7"/>
  <c r="E3787" i="8" s="1"/>
  <c r="F3786" i="7"/>
  <c r="F3786" i="8" s="1"/>
  <c r="E3786" i="7"/>
  <c r="E3786" i="8" s="1"/>
  <c r="F3785" i="7"/>
  <c r="F3785" i="8" s="1"/>
  <c r="E3785" i="7"/>
  <c r="E3785" i="8" s="1"/>
  <c r="F3784" i="7"/>
  <c r="F3784" i="8" s="1"/>
  <c r="E3784" i="7"/>
  <c r="E3784" i="8" s="1"/>
  <c r="F3783" i="7"/>
  <c r="F3783" i="8" s="1"/>
  <c r="E3783" i="7"/>
  <c r="E3783" i="8" s="1"/>
  <c r="F3782" i="7"/>
  <c r="F3782" i="8" s="1"/>
  <c r="E3782" i="7"/>
  <c r="E3782" i="8" s="1"/>
  <c r="F3781" i="7"/>
  <c r="F3781" i="8" s="1"/>
  <c r="E3781" i="7"/>
  <c r="E3781" i="8" s="1"/>
  <c r="F3780" i="7"/>
  <c r="F3780" i="8" s="1"/>
  <c r="E3780" i="7"/>
  <c r="E3780" i="8" s="1"/>
  <c r="F3779" i="7"/>
  <c r="F3779" i="8" s="1"/>
  <c r="E3779" i="7"/>
  <c r="E3779" i="8" s="1"/>
  <c r="F3778" i="7"/>
  <c r="F3778" i="8" s="1"/>
  <c r="E3778" i="7"/>
  <c r="E3778" i="8" s="1"/>
  <c r="F3777" i="7"/>
  <c r="F3777" i="8" s="1"/>
  <c r="E3777" i="7"/>
  <c r="E3777" i="8" s="1"/>
  <c r="F3776" i="7"/>
  <c r="F3776" i="8" s="1"/>
  <c r="E3776" i="7"/>
  <c r="E3776" i="8" s="1"/>
  <c r="F3775" i="7"/>
  <c r="F3775" i="8" s="1"/>
  <c r="E3775" i="7"/>
  <c r="E3775" i="8" s="1"/>
  <c r="F3774" i="7"/>
  <c r="F3774" i="8" s="1"/>
  <c r="E3774" i="7"/>
  <c r="E3774" i="8" s="1"/>
  <c r="F3773" i="7"/>
  <c r="F3773" i="8" s="1"/>
  <c r="E3773" i="7"/>
  <c r="E3773" i="8" s="1"/>
  <c r="F3772" i="7"/>
  <c r="F3772" i="8" s="1"/>
  <c r="E3772" i="7"/>
  <c r="E3772" i="8" s="1"/>
  <c r="F3771" i="7"/>
  <c r="F3771" i="8" s="1"/>
  <c r="E3771" i="7"/>
  <c r="E3771" i="8" s="1"/>
  <c r="F3770" i="7"/>
  <c r="F3770" i="8" s="1"/>
  <c r="E3770" i="7"/>
  <c r="E3770" i="8" s="1"/>
  <c r="F3769" i="7"/>
  <c r="F3769" i="8" s="1"/>
  <c r="E3769" i="7"/>
  <c r="E3769" i="8" s="1"/>
  <c r="F3768" i="7"/>
  <c r="F3768" i="8" s="1"/>
  <c r="E3768" i="7"/>
  <c r="E3768" i="8" s="1"/>
  <c r="F3767" i="7"/>
  <c r="F3767" i="8" s="1"/>
  <c r="E3767" i="7"/>
  <c r="E3767" i="8" s="1"/>
  <c r="F3766" i="7"/>
  <c r="F3766" i="8" s="1"/>
  <c r="E3766" i="7"/>
  <c r="E3766" i="8" s="1"/>
  <c r="F3765" i="7"/>
  <c r="F3765" i="8" s="1"/>
  <c r="E3765" i="7"/>
  <c r="E3765" i="8" s="1"/>
  <c r="F3764" i="7"/>
  <c r="F3764" i="8" s="1"/>
  <c r="E3764" i="7"/>
  <c r="E3764" i="8" s="1"/>
  <c r="F3763" i="7"/>
  <c r="F3763" i="8" s="1"/>
  <c r="E3763" i="7"/>
  <c r="E3763" i="8" s="1"/>
  <c r="F3762" i="7"/>
  <c r="F3762" i="8" s="1"/>
  <c r="E3762" i="7"/>
  <c r="E3762" i="8" s="1"/>
  <c r="F3761" i="7"/>
  <c r="F3761" i="8" s="1"/>
  <c r="E3761" i="7"/>
  <c r="E3761" i="8" s="1"/>
  <c r="F3760" i="7"/>
  <c r="F3760" i="8" s="1"/>
  <c r="E3760" i="7"/>
  <c r="E3760" i="8" s="1"/>
  <c r="F3759" i="7"/>
  <c r="F3759" i="8" s="1"/>
  <c r="E3759" i="7"/>
  <c r="E3759" i="8" s="1"/>
  <c r="F3758" i="7"/>
  <c r="F3758" i="8" s="1"/>
  <c r="E3758" i="7"/>
  <c r="E3758" i="8" s="1"/>
  <c r="F3757" i="7"/>
  <c r="F3757" i="8" s="1"/>
  <c r="E3757" i="7"/>
  <c r="E3757" i="8" s="1"/>
  <c r="F3756" i="7"/>
  <c r="F3756" i="8" s="1"/>
  <c r="E3756" i="7"/>
  <c r="E3756" i="8" s="1"/>
  <c r="F3755" i="7"/>
  <c r="F3755" i="8" s="1"/>
  <c r="E3755" i="7"/>
  <c r="E3755" i="8" s="1"/>
  <c r="F3754" i="7"/>
  <c r="F3754" i="8" s="1"/>
  <c r="E3754" i="7"/>
  <c r="E3754" i="8" s="1"/>
  <c r="F3753" i="7"/>
  <c r="F3753" i="8" s="1"/>
  <c r="E3753" i="7"/>
  <c r="E3753" i="8" s="1"/>
  <c r="F3752" i="7"/>
  <c r="F3752" i="8" s="1"/>
  <c r="E3752" i="7"/>
  <c r="E3752" i="8" s="1"/>
  <c r="F3751" i="7"/>
  <c r="F3751" i="8" s="1"/>
  <c r="E3751" i="7"/>
  <c r="E3751" i="8" s="1"/>
  <c r="F3750" i="7"/>
  <c r="F3750" i="8" s="1"/>
  <c r="E3750" i="7"/>
  <c r="E3750" i="8" s="1"/>
  <c r="F3749" i="7"/>
  <c r="F3749" i="8" s="1"/>
  <c r="E3749" i="7"/>
  <c r="E3749" i="8" s="1"/>
  <c r="F3748" i="7"/>
  <c r="F3748" i="8" s="1"/>
  <c r="E3748" i="7"/>
  <c r="E3748" i="8" s="1"/>
  <c r="F3747" i="7"/>
  <c r="F3747" i="8" s="1"/>
  <c r="E3747" i="7"/>
  <c r="E3747" i="8" s="1"/>
  <c r="F3746" i="7"/>
  <c r="F3746" i="8" s="1"/>
  <c r="E3746" i="7"/>
  <c r="E3746" i="8" s="1"/>
  <c r="F3745" i="7"/>
  <c r="F3745" i="8" s="1"/>
  <c r="E3745" i="7"/>
  <c r="E3745" i="8" s="1"/>
  <c r="F3744" i="7"/>
  <c r="F3744" i="8" s="1"/>
  <c r="E3744" i="7"/>
  <c r="E3744" i="8" s="1"/>
  <c r="F3743" i="7"/>
  <c r="F3743" i="8" s="1"/>
  <c r="E3743" i="7"/>
  <c r="E3743" i="8" s="1"/>
  <c r="F3742" i="7"/>
  <c r="E3742" i="7"/>
  <c r="E3742" i="8" s="1"/>
  <c r="F3741" i="7"/>
  <c r="F3741" i="8" s="1"/>
  <c r="E3741" i="7"/>
  <c r="E3741" i="8" s="1"/>
  <c r="F3740" i="7"/>
  <c r="F3740" i="8" s="1"/>
  <c r="E3740" i="7"/>
  <c r="E3740" i="8" s="1"/>
  <c r="F3739" i="7"/>
  <c r="F3739" i="8" s="1"/>
  <c r="E3739" i="7"/>
  <c r="E3739" i="8" s="1"/>
  <c r="F3738" i="7"/>
  <c r="F3738" i="8" s="1"/>
  <c r="E3738" i="7"/>
  <c r="E3738" i="8" s="1"/>
  <c r="F3737" i="7"/>
  <c r="F3737" i="8" s="1"/>
  <c r="E3737" i="7"/>
  <c r="E3737" i="8" s="1"/>
  <c r="F3736" i="7"/>
  <c r="F3736" i="8" s="1"/>
  <c r="E3736" i="7"/>
  <c r="E3736" i="8" s="1"/>
  <c r="F3735" i="7"/>
  <c r="F3735" i="8" s="1"/>
  <c r="E3735" i="7"/>
  <c r="E3735" i="8" s="1"/>
  <c r="F3734" i="7"/>
  <c r="E3734" i="7"/>
  <c r="E3734" i="8" s="1"/>
  <c r="F3733" i="7"/>
  <c r="F3733" i="8" s="1"/>
  <c r="E3733" i="7"/>
  <c r="E3733" i="8" s="1"/>
  <c r="F3732" i="7"/>
  <c r="F3732" i="8" s="1"/>
  <c r="E3732" i="7"/>
  <c r="E3732" i="8" s="1"/>
  <c r="F3731" i="7"/>
  <c r="F3731" i="8" s="1"/>
  <c r="E3731" i="7"/>
  <c r="E3731" i="8" s="1"/>
  <c r="F3730" i="7"/>
  <c r="F3730" i="8" s="1"/>
  <c r="E3730" i="7"/>
  <c r="E3730" i="8" s="1"/>
  <c r="F3729" i="7"/>
  <c r="F3729" i="8" s="1"/>
  <c r="E3729" i="7"/>
  <c r="E3729" i="8" s="1"/>
  <c r="F3728" i="7"/>
  <c r="F3728" i="8" s="1"/>
  <c r="E3728" i="7"/>
  <c r="E3728" i="8" s="1"/>
  <c r="F3727" i="7"/>
  <c r="F3727" i="8" s="1"/>
  <c r="E3727" i="7"/>
  <c r="E3727" i="8" s="1"/>
  <c r="F3726" i="7"/>
  <c r="F3726" i="8" s="1"/>
  <c r="E3726" i="7"/>
  <c r="E3726" i="8" s="1"/>
  <c r="F3725" i="7"/>
  <c r="F3725" i="8" s="1"/>
  <c r="E3725" i="7"/>
  <c r="E3725" i="8" s="1"/>
  <c r="F3724" i="7"/>
  <c r="F3724" i="8" s="1"/>
  <c r="E3724" i="7"/>
  <c r="E3724" i="8" s="1"/>
  <c r="F3723" i="7"/>
  <c r="F3723" i="8" s="1"/>
  <c r="E3723" i="7"/>
  <c r="E3723" i="8" s="1"/>
  <c r="F3722" i="7"/>
  <c r="F3722" i="8" s="1"/>
  <c r="E3722" i="7"/>
  <c r="E3722" i="8" s="1"/>
  <c r="F3721" i="7"/>
  <c r="F3721" i="8" s="1"/>
  <c r="E3721" i="7"/>
  <c r="E3721" i="8" s="1"/>
  <c r="F3720" i="7"/>
  <c r="F3720" i="8" s="1"/>
  <c r="E3720" i="7"/>
  <c r="E3720" i="8" s="1"/>
  <c r="F3719" i="7"/>
  <c r="F3719" i="8" s="1"/>
  <c r="E3719" i="7"/>
  <c r="E3719" i="8" s="1"/>
  <c r="F3718" i="7"/>
  <c r="F3718" i="8" s="1"/>
  <c r="E3718" i="7"/>
  <c r="E3718" i="8" s="1"/>
  <c r="F3717" i="7"/>
  <c r="F3717" i="8" s="1"/>
  <c r="E3717" i="7"/>
  <c r="E3717" i="8" s="1"/>
  <c r="F3716" i="7"/>
  <c r="F3716" i="8" s="1"/>
  <c r="E3716" i="7"/>
  <c r="E3716" i="8" s="1"/>
  <c r="F3715" i="7"/>
  <c r="F3715" i="8" s="1"/>
  <c r="E3715" i="7"/>
  <c r="E3715" i="8" s="1"/>
  <c r="F3714" i="7"/>
  <c r="F3714" i="8" s="1"/>
  <c r="E3714" i="7"/>
  <c r="E3714" i="8" s="1"/>
  <c r="F3713" i="7"/>
  <c r="F3713" i="8" s="1"/>
  <c r="E3713" i="7"/>
  <c r="E3713" i="8" s="1"/>
  <c r="F3712" i="7"/>
  <c r="F3712" i="8" s="1"/>
  <c r="E3712" i="7"/>
  <c r="E3712" i="8" s="1"/>
  <c r="F3711" i="7"/>
  <c r="E3711" i="7"/>
  <c r="E3711" i="8" s="1"/>
  <c r="F3710" i="7"/>
  <c r="F3710" i="8" s="1"/>
  <c r="E3710" i="7"/>
  <c r="E3710" i="8" s="1"/>
  <c r="F3709" i="7"/>
  <c r="F3709" i="8" s="1"/>
  <c r="E3709" i="7"/>
  <c r="E3709" i="8" s="1"/>
  <c r="F3708" i="7"/>
  <c r="F3708" i="8" s="1"/>
  <c r="E3708" i="7"/>
  <c r="E3708" i="8" s="1"/>
  <c r="F3707" i="7"/>
  <c r="E3707" i="7"/>
  <c r="E3707" i="8" s="1"/>
  <c r="F3706" i="7"/>
  <c r="F3706" i="8" s="1"/>
  <c r="E3706" i="7"/>
  <c r="E3706" i="8" s="1"/>
  <c r="F3705" i="7"/>
  <c r="F3705" i="8" s="1"/>
  <c r="E3705" i="7"/>
  <c r="E3705" i="8" s="1"/>
  <c r="F3704" i="7"/>
  <c r="F3704" i="8" s="1"/>
  <c r="E3704" i="7"/>
  <c r="E3704" i="8" s="1"/>
  <c r="F3703" i="7"/>
  <c r="F3703" i="8" s="1"/>
  <c r="E3703" i="7"/>
  <c r="E3703" i="8" s="1"/>
  <c r="F3702" i="7"/>
  <c r="F3702" i="8" s="1"/>
  <c r="E3702" i="7"/>
  <c r="E3702" i="8" s="1"/>
  <c r="F3701" i="7"/>
  <c r="E3701" i="7"/>
  <c r="E3701" i="8" s="1"/>
  <c r="F3700" i="7"/>
  <c r="F3700" i="8" s="1"/>
  <c r="E3700" i="7"/>
  <c r="E3700" i="8" s="1"/>
  <c r="F3699" i="7"/>
  <c r="F3699" i="8" s="1"/>
  <c r="E3699" i="7"/>
  <c r="E3699" i="8" s="1"/>
  <c r="F3698" i="7"/>
  <c r="F3698" i="8" s="1"/>
  <c r="E3698" i="7"/>
  <c r="E3698" i="8" s="1"/>
  <c r="F3697" i="7"/>
  <c r="F3697" i="8" s="1"/>
  <c r="E3697" i="7"/>
  <c r="E3697" i="8" s="1"/>
  <c r="F3696" i="7"/>
  <c r="F3696" i="8" s="1"/>
  <c r="E3696" i="7"/>
  <c r="E3696" i="8" s="1"/>
  <c r="F3695" i="7"/>
  <c r="E3695" i="7"/>
  <c r="E3695" i="8" s="1"/>
  <c r="F3694" i="7"/>
  <c r="F3694" i="8" s="1"/>
  <c r="E3694" i="7"/>
  <c r="E3694" i="8" s="1"/>
  <c r="F3693" i="7"/>
  <c r="F3693" i="8" s="1"/>
  <c r="E3693" i="7"/>
  <c r="E3693" i="8" s="1"/>
  <c r="F3692" i="7"/>
  <c r="F3692" i="8" s="1"/>
  <c r="E3692" i="7"/>
  <c r="E3692" i="8" s="1"/>
  <c r="F3691" i="7"/>
  <c r="F3691" i="8" s="1"/>
  <c r="E3691" i="7"/>
  <c r="E3691" i="8" s="1"/>
  <c r="F3690" i="7"/>
  <c r="F3690" i="8" s="1"/>
  <c r="E3690" i="7"/>
  <c r="E3690" i="8" s="1"/>
  <c r="F3689" i="7"/>
  <c r="E3689" i="7"/>
  <c r="E3689" i="8" s="1"/>
  <c r="F3688" i="7"/>
  <c r="F3688" i="8" s="1"/>
  <c r="E3688" i="7"/>
  <c r="E3688" i="8" s="1"/>
  <c r="F3687" i="7"/>
  <c r="E3687" i="7"/>
  <c r="E3687" i="8" s="1"/>
  <c r="F3686" i="7"/>
  <c r="F3686" i="8" s="1"/>
  <c r="E3686" i="7"/>
  <c r="E3686" i="8" s="1"/>
  <c r="F3685" i="7"/>
  <c r="F3685" i="8" s="1"/>
  <c r="E3685" i="7"/>
  <c r="E3685" i="8" s="1"/>
  <c r="F3684" i="7"/>
  <c r="F3684" i="8" s="1"/>
  <c r="E3684" i="7"/>
  <c r="E3684" i="8" s="1"/>
  <c r="F3683" i="7"/>
  <c r="E3683" i="7"/>
  <c r="E3683" i="8" s="1"/>
  <c r="F3682" i="7"/>
  <c r="F3682" i="8" s="1"/>
  <c r="E3682" i="7"/>
  <c r="E3682" i="8" s="1"/>
  <c r="F3681" i="7"/>
  <c r="F3681" i="8" s="1"/>
  <c r="E3681" i="7"/>
  <c r="E3681" i="8" s="1"/>
  <c r="F3680" i="7"/>
  <c r="F3680" i="8" s="1"/>
  <c r="E3680" i="7"/>
  <c r="E3680" i="8" s="1"/>
  <c r="F3679" i="7"/>
  <c r="F3679" i="8" s="1"/>
  <c r="E3679" i="7"/>
  <c r="E3679" i="8" s="1"/>
  <c r="F3678" i="7"/>
  <c r="F3678" i="8" s="1"/>
  <c r="E3678" i="7"/>
  <c r="E3678" i="8" s="1"/>
  <c r="F3677" i="7"/>
  <c r="E3677" i="7"/>
  <c r="E3677" i="8" s="1"/>
  <c r="F3676" i="7"/>
  <c r="F3676" i="8" s="1"/>
  <c r="E3676" i="7"/>
  <c r="E3676" i="8" s="1"/>
  <c r="F3675" i="7"/>
  <c r="F3675" i="8" s="1"/>
  <c r="E3675" i="7"/>
  <c r="E3675" i="8" s="1"/>
  <c r="F3674" i="7"/>
  <c r="F3674" i="8" s="1"/>
  <c r="E3674" i="7"/>
  <c r="E3674" i="8" s="1"/>
  <c r="F3673" i="7"/>
  <c r="F3673" i="8" s="1"/>
  <c r="E3673" i="7"/>
  <c r="E3673" i="8" s="1"/>
  <c r="F3672" i="7"/>
  <c r="F3672" i="8" s="1"/>
  <c r="E3672" i="7"/>
  <c r="E3672" i="8" s="1"/>
  <c r="F3671" i="7"/>
  <c r="E3671" i="7"/>
  <c r="E3671" i="8" s="1"/>
  <c r="F3670" i="7"/>
  <c r="F3670" i="8" s="1"/>
  <c r="E3670" i="7"/>
  <c r="E3670" i="8" s="1"/>
  <c r="F3669" i="7"/>
  <c r="F3669" i="8" s="1"/>
  <c r="E3669" i="7"/>
  <c r="E3669" i="8" s="1"/>
  <c r="F3668" i="7"/>
  <c r="F3668" i="8" s="1"/>
  <c r="E3668" i="7"/>
  <c r="E3668" i="8" s="1"/>
  <c r="F3667" i="7"/>
  <c r="F3667" i="8" s="1"/>
  <c r="E3667" i="7"/>
  <c r="E3667" i="8" s="1"/>
  <c r="F3666" i="7"/>
  <c r="E3666" i="7"/>
  <c r="E3666" i="8" s="1"/>
  <c r="F3665" i="7"/>
  <c r="E3665" i="7"/>
  <c r="E3665" i="8" s="1"/>
  <c r="F3664" i="7"/>
  <c r="F3664" i="8" s="1"/>
  <c r="E3664" i="7"/>
  <c r="E3664" i="8" s="1"/>
  <c r="F3663" i="7"/>
  <c r="F3663" i="8" s="1"/>
  <c r="E3663" i="7"/>
  <c r="E3663" i="8" s="1"/>
  <c r="F3662" i="7"/>
  <c r="F3662" i="8" s="1"/>
  <c r="E3662" i="7"/>
  <c r="E3662" i="8" s="1"/>
  <c r="F3661" i="7"/>
  <c r="F3661" i="8" s="1"/>
  <c r="E3661" i="7"/>
  <c r="E3661" i="8" s="1"/>
  <c r="F3660" i="7"/>
  <c r="E3660" i="7"/>
  <c r="E3660" i="8" s="1"/>
  <c r="F3659" i="7"/>
  <c r="E3659" i="7"/>
  <c r="E3659" i="8" s="1"/>
  <c r="F3658" i="7"/>
  <c r="E3658" i="7"/>
  <c r="E3658" i="8" s="1"/>
  <c r="F3657" i="7"/>
  <c r="F3657" i="8" s="1"/>
  <c r="E3657" i="7"/>
  <c r="E3657" i="8" s="1"/>
  <c r="F3656" i="7"/>
  <c r="F3656" i="8" s="1"/>
  <c r="E3656" i="7"/>
  <c r="E3656" i="8" s="1"/>
  <c r="F3655" i="7"/>
  <c r="F3655" i="8" s="1"/>
  <c r="E3655" i="7"/>
  <c r="E3655" i="8" s="1"/>
  <c r="F3654" i="7"/>
  <c r="E3654" i="7"/>
  <c r="E3654" i="8" s="1"/>
  <c r="F3653" i="7"/>
  <c r="E3653" i="7"/>
  <c r="E3653" i="8" s="1"/>
  <c r="F3652" i="7"/>
  <c r="F3652" i="8" s="1"/>
  <c r="E3652" i="7"/>
  <c r="E3652" i="8" s="1"/>
  <c r="F3651" i="7"/>
  <c r="F3651" i="8" s="1"/>
  <c r="E3651" i="7"/>
  <c r="E3651" i="8" s="1"/>
  <c r="F3650" i="7"/>
  <c r="F3650" i="8" s="1"/>
  <c r="E3650" i="7"/>
  <c r="E3650" i="8" s="1"/>
  <c r="F3649" i="7"/>
  <c r="F3649" i="8" s="1"/>
  <c r="E3649" i="7"/>
  <c r="E3649" i="8" s="1"/>
  <c r="F3648" i="7"/>
  <c r="E3648" i="7"/>
  <c r="E3648" i="8" s="1"/>
  <c r="F3647" i="7"/>
  <c r="E3647" i="7"/>
  <c r="E3647" i="8" s="1"/>
  <c r="F3646" i="7"/>
  <c r="F3646" i="8" s="1"/>
  <c r="E3646" i="7"/>
  <c r="E3646" i="8" s="1"/>
  <c r="F3645" i="7"/>
  <c r="F3645" i="8" s="1"/>
  <c r="E3645" i="7"/>
  <c r="E3645" i="8" s="1"/>
  <c r="F3644" i="7"/>
  <c r="F3644" i="8" s="1"/>
  <c r="E3644" i="7"/>
  <c r="E3644" i="8" s="1"/>
  <c r="F3643" i="7"/>
  <c r="F3643" i="8" s="1"/>
  <c r="E3643" i="7"/>
  <c r="E3643" i="8" s="1"/>
  <c r="F3642" i="7"/>
  <c r="E3642" i="7"/>
  <c r="E3642" i="8" s="1"/>
  <c r="F3641" i="7"/>
  <c r="E3641" i="7"/>
  <c r="E3641" i="8" s="1"/>
  <c r="F3640" i="7"/>
  <c r="E3640" i="7"/>
  <c r="E3640" i="8" s="1"/>
  <c r="F3639" i="7"/>
  <c r="F3639" i="8" s="1"/>
  <c r="E3639" i="7"/>
  <c r="E3639" i="8" s="1"/>
  <c r="F3638" i="7"/>
  <c r="F3638" i="8" s="1"/>
  <c r="E3638" i="7"/>
  <c r="E3638" i="8" s="1"/>
  <c r="F3637" i="7"/>
  <c r="F3637" i="8" s="1"/>
  <c r="E3637" i="7"/>
  <c r="E3637" i="8" s="1"/>
  <c r="F3636" i="7"/>
  <c r="E3636" i="7"/>
  <c r="E3636" i="8" s="1"/>
  <c r="F3635" i="7"/>
  <c r="E3635" i="7"/>
  <c r="E3635" i="8" s="1"/>
  <c r="F3634" i="7"/>
  <c r="E3634" i="7"/>
  <c r="E3634" i="8" s="1"/>
  <c r="F3633" i="7"/>
  <c r="F3633" i="8" s="1"/>
  <c r="E3633" i="7"/>
  <c r="E3633" i="8" s="1"/>
  <c r="F3632" i="7"/>
  <c r="F3632" i="8" s="1"/>
  <c r="E3632" i="7"/>
  <c r="E3632" i="8" s="1"/>
  <c r="F3631" i="7"/>
  <c r="F3631" i="8" s="1"/>
  <c r="E3631" i="7"/>
  <c r="E3631" i="8" s="1"/>
  <c r="F3630" i="7"/>
  <c r="E3630" i="7"/>
  <c r="E3630" i="8" s="1"/>
  <c r="F3629" i="7"/>
  <c r="E3629" i="7"/>
  <c r="E3629" i="8" s="1"/>
  <c r="F3628" i="7"/>
  <c r="F3628" i="8" s="1"/>
  <c r="E3628" i="7"/>
  <c r="E3628" i="8" s="1"/>
  <c r="F3627" i="7"/>
  <c r="F3627" i="8" s="1"/>
  <c r="E3627" i="7"/>
  <c r="E3627" i="8" s="1"/>
  <c r="F3626" i="7"/>
  <c r="F3626" i="8" s="1"/>
  <c r="E3626" i="7"/>
  <c r="E3626" i="8" s="1"/>
  <c r="F3625" i="7"/>
  <c r="F3625" i="8" s="1"/>
  <c r="E3625" i="7"/>
  <c r="E3625" i="8" s="1"/>
  <c r="F3624" i="7"/>
  <c r="E3624" i="7"/>
  <c r="E3624" i="8" s="1"/>
  <c r="F3623" i="7"/>
  <c r="E3623" i="7"/>
  <c r="E3623" i="8" s="1"/>
  <c r="F3622" i="7"/>
  <c r="E3622" i="7"/>
  <c r="E3622" i="8" s="1"/>
  <c r="F3621" i="7"/>
  <c r="F3621" i="8" s="1"/>
  <c r="E3621" i="7"/>
  <c r="E3621" i="8" s="1"/>
  <c r="F3620" i="7"/>
  <c r="F3620" i="8" s="1"/>
  <c r="E3620" i="7"/>
  <c r="E3620" i="8" s="1"/>
  <c r="F3619" i="7"/>
  <c r="F3619" i="8" s="1"/>
  <c r="E3619" i="7"/>
  <c r="E3619" i="8" s="1"/>
  <c r="F3618" i="7"/>
  <c r="E3618" i="7"/>
  <c r="E3618" i="8" s="1"/>
  <c r="F3617" i="7"/>
  <c r="E3617" i="7"/>
  <c r="E3617" i="8" s="1"/>
  <c r="F3616" i="7"/>
  <c r="F3616" i="8" s="1"/>
  <c r="E3616" i="7"/>
  <c r="E3616" i="8" s="1"/>
  <c r="F3615" i="7"/>
  <c r="F3615" i="8" s="1"/>
  <c r="E3615" i="7"/>
  <c r="E3615" i="8" s="1"/>
  <c r="F3614" i="7"/>
  <c r="F3614" i="8" s="1"/>
  <c r="E3614" i="7"/>
  <c r="E3614" i="8" s="1"/>
  <c r="F3613" i="7"/>
  <c r="F3613" i="8" s="1"/>
  <c r="E3613" i="7"/>
  <c r="E3613" i="8" s="1"/>
  <c r="F3612" i="7"/>
  <c r="E3612" i="7"/>
  <c r="E3612" i="8" s="1"/>
  <c r="F3611" i="7"/>
  <c r="E3611" i="7"/>
  <c r="E3611" i="8" s="1"/>
  <c r="F3610" i="7"/>
  <c r="F3610" i="8" s="1"/>
  <c r="E3610" i="7"/>
  <c r="E3610" i="8" s="1"/>
  <c r="F3609" i="7"/>
  <c r="F3609" i="8" s="1"/>
  <c r="E3609" i="7"/>
  <c r="E3609" i="8" s="1"/>
  <c r="F3608" i="7"/>
  <c r="F3608" i="8" s="1"/>
  <c r="E3608" i="7"/>
  <c r="E3608" i="8" s="1"/>
  <c r="F3607" i="7"/>
  <c r="F3607" i="8" s="1"/>
  <c r="E3607" i="7"/>
  <c r="E3607" i="8" s="1"/>
  <c r="F3606" i="7"/>
  <c r="E3606" i="7"/>
  <c r="E3606" i="8" s="1"/>
  <c r="F3605" i="7"/>
  <c r="E3605" i="7"/>
  <c r="E3605" i="8" s="1"/>
  <c r="F3604" i="7"/>
  <c r="E3604" i="7"/>
  <c r="E3604" i="8" s="1"/>
  <c r="F3603" i="7"/>
  <c r="F3603" i="8" s="1"/>
  <c r="E3603" i="7"/>
  <c r="E3603" i="8" s="1"/>
  <c r="F3602" i="7"/>
  <c r="F3602" i="8" s="1"/>
  <c r="E3602" i="7"/>
  <c r="E3602" i="8" s="1"/>
  <c r="F3601" i="7"/>
  <c r="F3601" i="8" s="1"/>
  <c r="E3601" i="7"/>
  <c r="E3601" i="8" s="1"/>
  <c r="F3600" i="7"/>
  <c r="E3600" i="7"/>
  <c r="E3600" i="8" s="1"/>
  <c r="F3599" i="7"/>
  <c r="E3599" i="7"/>
  <c r="E3599" i="8" s="1"/>
  <c r="F3598" i="7"/>
  <c r="F3598" i="8" s="1"/>
  <c r="E3598" i="7"/>
  <c r="E3598" i="8" s="1"/>
  <c r="F3597" i="7"/>
  <c r="E3597" i="7"/>
  <c r="E3597" i="8" s="1"/>
  <c r="F3596" i="7"/>
  <c r="F3596" i="8" s="1"/>
  <c r="E3596" i="7"/>
  <c r="E3596" i="8" s="1"/>
  <c r="F3595" i="7"/>
  <c r="F3595" i="8" s="1"/>
  <c r="E3595" i="7"/>
  <c r="E3595" i="8" s="1"/>
  <c r="F3594" i="7"/>
  <c r="E3594" i="7"/>
  <c r="E3594" i="8" s="1"/>
  <c r="F3593" i="7"/>
  <c r="E3593" i="7"/>
  <c r="E3593" i="8" s="1"/>
  <c r="F3592" i="7"/>
  <c r="F3592" i="8" s="1"/>
  <c r="E3592" i="7"/>
  <c r="E3592" i="8" s="1"/>
  <c r="F3591" i="7"/>
  <c r="F3591" i="8" s="1"/>
  <c r="E3591" i="7"/>
  <c r="E3591" i="8" s="1"/>
  <c r="F3590" i="7"/>
  <c r="F3590" i="8" s="1"/>
  <c r="E3590" i="7"/>
  <c r="E3590" i="8" s="1"/>
  <c r="F3589" i="7"/>
  <c r="F3589" i="8" s="1"/>
  <c r="E3589" i="7"/>
  <c r="E3589" i="8" s="1"/>
  <c r="F3588" i="7"/>
  <c r="E3588" i="7"/>
  <c r="E3588" i="8" s="1"/>
  <c r="F3587" i="7"/>
  <c r="E3587" i="7"/>
  <c r="E3587" i="8" s="1"/>
  <c r="F3586" i="7"/>
  <c r="E3586" i="7"/>
  <c r="E3586" i="8" s="1"/>
  <c r="F3585" i="7"/>
  <c r="F3585" i="8" s="1"/>
  <c r="E3585" i="7"/>
  <c r="E3585" i="8" s="1"/>
  <c r="F3584" i="7"/>
  <c r="F3584" i="8" s="1"/>
  <c r="E3584" i="7"/>
  <c r="E3584" i="8" s="1"/>
  <c r="F3583" i="7"/>
  <c r="F3583" i="8" s="1"/>
  <c r="E3583" i="7"/>
  <c r="E3583" i="8" s="1"/>
  <c r="F3582" i="7"/>
  <c r="E3582" i="7"/>
  <c r="E3582" i="8" s="1"/>
  <c r="F3581" i="7"/>
  <c r="E3581" i="7"/>
  <c r="E3581" i="8" s="1"/>
  <c r="F3580" i="7"/>
  <c r="F3580" i="8" s="1"/>
  <c r="E3580" i="7"/>
  <c r="E3580" i="8" s="1"/>
  <c r="F3579" i="7"/>
  <c r="F3579" i="8" s="1"/>
  <c r="E3579" i="7"/>
  <c r="E3579" i="8" s="1"/>
  <c r="F3578" i="7"/>
  <c r="F3578" i="8" s="1"/>
  <c r="E3578" i="7"/>
  <c r="E3578" i="8" s="1"/>
  <c r="F3577" i="7"/>
  <c r="F3577" i="8" s="1"/>
  <c r="E3577" i="7"/>
  <c r="E3577" i="8" s="1"/>
  <c r="F3576" i="7"/>
  <c r="E3576" i="7"/>
  <c r="E3576" i="8" s="1"/>
  <c r="F3575" i="7"/>
  <c r="E3575" i="7"/>
  <c r="E3575" i="8" s="1"/>
  <c r="F3574" i="7"/>
  <c r="F3574" i="8" s="1"/>
  <c r="E3574" i="7"/>
  <c r="E3574" i="8" s="1"/>
  <c r="F3573" i="7"/>
  <c r="F3573" i="8" s="1"/>
  <c r="E3573" i="7"/>
  <c r="E3573" i="8" s="1"/>
  <c r="F3572" i="7"/>
  <c r="F3572" i="8" s="1"/>
  <c r="E3572" i="7"/>
  <c r="E3572" i="8" s="1"/>
  <c r="F3571" i="7"/>
  <c r="F3571" i="8" s="1"/>
  <c r="E3571" i="7"/>
  <c r="E3571" i="8" s="1"/>
  <c r="F3570" i="7"/>
  <c r="E3570" i="7"/>
  <c r="E3570" i="8" s="1"/>
  <c r="F3569" i="7"/>
  <c r="E3569" i="7"/>
  <c r="E3569" i="8" s="1"/>
  <c r="F3568" i="7"/>
  <c r="E3568" i="7"/>
  <c r="E3568" i="8" s="1"/>
  <c r="F3567" i="7"/>
  <c r="F3567" i="8" s="1"/>
  <c r="E3567" i="7"/>
  <c r="E3567" i="8" s="1"/>
  <c r="F3566" i="7"/>
  <c r="F3566" i="8" s="1"/>
  <c r="E3566" i="7"/>
  <c r="E3566" i="8" s="1"/>
  <c r="F3565" i="7"/>
  <c r="F3565" i="8" s="1"/>
  <c r="E3565" i="7"/>
  <c r="E3565" i="8" s="1"/>
  <c r="F3564" i="7"/>
  <c r="E3564" i="7"/>
  <c r="E3564" i="8" s="1"/>
  <c r="F3563" i="7"/>
  <c r="E3563" i="7"/>
  <c r="E3563" i="8" s="1"/>
  <c r="F3562" i="7"/>
  <c r="F3562" i="8" s="1"/>
  <c r="E3562" i="7"/>
  <c r="E3562" i="8" s="1"/>
  <c r="F3561" i="7"/>
  <c r="F3561" i="8" s="1"/>
  <c r="E3561" i="7"/>
  <c r="E3561" i="8" s="1"/>
  <c r="F3560" i="7"/>
  <c r="F3560" i="8" s="1"/>
  <c r="E3560" i="7"/>
  <c r="E3560" i="8" s="1"/>
  <c r="F3559" i="7"/>
  <c r="F3559" i="8" s="1"/>
  <c r="E3559" i="7"/>
  <c r="E3559" i="8" s="1"/>
  <c r="F3558" i="7"/>
  <c r="E3558" i="7"/>
  <c r="E3558" i="8" s="1"/>
  <c r="F3557" i="7"/>
  <c r="E3557" i="7"/>
  <c r="E3557" i="8" s="1"/>
  <c r="F3556" i="7"/>
  <c r="F3556" i="8" s="1"/>
  <c r="E3556" i="7"/>
  <c r="E3556" i="8" s="1"/>
  <c r="F3555" i="7"/>
  <c r="F3555" i="8" s="1"/>
  <c r="E3555" i="7"/>
  <c r="E3555" i="8" s="1"/>
  <c r="F3554" i="7"/>
  <c r="F3554" i="8" s="1"/>
  <c r="E3554" i="7"/>
  <c r="E3554" i="8" s="1"/>
  <c r="F3553" i="7"/>
  <c r="F3553" i="8" s="1"/>
  <c r="E3553" i="7"/>
  <c r="E3553" i="8" s="1"/>
  <c r="F3552" i="7"/>
  <c r="E3552" i="7"/>
  <c r="E3552" i="8" s="1"/>
  <c r="F3551" i="7"/>
  <c r="E3551" i="7"/>
  <c r="E3551" i="8" s="1"/>
  <c r="F3550" i="7"/>
  <c r="E3550" i="7"/>
  <c r="E3550" i="8" s="1"/>
  <c r="F3549" i="7"/>
  <c r="F3549" i="8" s="1"/>
  <c r="E3549" i="7"/>
  <c r="E3549" i="8" s="1"/>
  <c r="F3548" i="7"/>
  <c r="F3548" i="8" s="1"/>
  <c r="E3548" i="7"/>
  <c r="E3548" i="8" s="1"/>
  <c r="F3547" i="7"/>
  <c r="F3547" i="8" s="1"/>
  <c r="E3547" i="7"/>
  <c r="E3547" i="8" s="1"/>
  <c r="F3546" i="7"/>
  <c r="E3546" i="7"/>
  <c r="E3546" i="8" s="1"/>
  <c r="F3545" i="7"/>
  <c r="E3545" i="7"/>
  <c r="E3545" i="8" s="1"/>
  <c r="F3544" i="7"/>
  <c r="F3544" i="8" s="1"/>
  <c r="E3544" i="7"/>
  <c r="E3544" i="8" s="1"/>
  <c r="F3543" i="7"/>
  <c r="F3543" i="8" s="1"/>
  <c r="E3543" i="7"/>
  <c r="E3543" i="8" s="1"/>
  <c r="F3542" i="7"/>
  <c r="F3542" i="8" s="1"/>
  <c r="E3542" i="7"/>
  <c r="E3542" i="8" s="1"/>
  <c r="F3541" i="7"/>
  <c r="F3541" i="8" s="1"/>
  <c r="E3541" i="7"/>
  <c r="E3541" i="8" s="1"/>
  <c r="F3540" i="7"/>
  <c r="E3540" i="7"/>
  <c r="E3540" i="8" s="1"/>
  <c r="F3539" i="7"/>
  <c r="E3539" i="7"/>
  <c r="E3539" i="8" s="1"/>
  <c r="F3538" i="7"/>
  <c r="F3538" i="8" s="1"/>
  <c r="E3538" i="7"/>
  <c r="E3538" i="8" s="1"/>
  <c r="F3537" i="7"/>
  <c r="F3537" i="8" s="1"/>
  <c r="E3537" i="7"/>
  <c r="E3537" i="8" s="1"/>
  <c r="F3536" i="7"/>
  <c r="F3536" i="8" s="1"/>
  <c r="E3536" i="7"/>
  <c r="E3536" i="8" s="1"/>
  <c r="F3535" i="7"/>
  <c r="F3535" i="8" s="1"/>
  <c r="E3535" i="7"/>
  <c r="E3535" i="8" s="1"/>
  <c r="F3534" i="7"/>
  <c r="E3534" i="7"/>
  <c r="E3534" i="8" s="1"/>
  <c r="F3533" i="7"/>
  <c r="E3533" i="7"/>
  <c r="E3533" i="8" s="1"/>
  <c r="F3532" i="7"/>
  <c r="E3532" i="7"/>
  <c r="E3532" i="8" s="1"/>
  <c r="F3531" i="7"/>
  <c r="F3531" i="8" s="1"/>
  <c r="E3531" i="7"/>
  <c r="E3531" i="8" s="1"/>
  <c r="F3530" i="7"/>
  <c r="F3530" i="8" s="1"/>
  <c r="E3530" i="7"/>
  <c r="E3530" i="8" s="1"/>
  <c r="F3529" i="7"/>
  <c r="F3529" i="8" s="1"/>
  <c r="E3529" i="7"/>
  <c r="E3529" i="8" s="1"/>
  <c r="F3528" i="7"/>
  <c r="E3528" i="7"/>
  <c r="E3528" i="8" s="1"/>
  <c r="F3527" i="7"/>
  <c r="E3527" i="7"/>
  <c r="E3527" i="8" s="1"/>
  <c r="F3526" i="7"/>
  <c r="F3526" i="8" s="1"/>
  <c r="E3526" i="7"/>
  <c r="E3526" i="8" s="1"/>
  <c r="F3525" i="7"/>
  <c r="F3525" i="8" s="1"/>
  <c r="E3525" i="7"/>
  <c r="E3525" i="8" s="1"/>
  <c r="F3524" i="7"/>
  <c r="F3524" i="8" s="1"/>
  <c r="E3524" i="7"/>
  <c r="E3524" i="8" s="1"/>
  <c r="F3523" i="7"/>
  <c r="F3523" i="8" s="1"/>
  <c r="E3523" i="7"/>
  <c r="E3523" i="8" s="1"/>
  <c r="F3522" i="7"/>
  <c r="E3522" i="7"/>
  <c r="E3522" i="8" s="1"/>
  <c r="F3521" i="7"/>
  <c r="E3521" i="7"/>
  <c r="E3521" i="8" s="1"/>
  <c r="F3520" i="7"/>
  <c r="F3520" i="8" s="1"/>
  <c r="E3520" i="7"/>
  <c r="E3520" i="8" s="1"/>
  <c r="F3519" i="7"/>
  <c r="F3519" i="8" s="1"/>
  <c r="E3519" i="7"/>
  <c r="E3519" i="8" s="1"/>
  <c r="F3518" i="7"/>
  <c r="F3518" i="8" s="1"/>
  <c r="E3518" i="7"/>
  <c r="E3518" i="8" s="1"/>
  <c r="F3517" i="7"/>
  <c r="F3517" i="8" s="1"/>
  <c r="E3517" i="7"/>
  <c r="E3517" i="8" s="1"/>
  <c r="F3516" i="7"/>
  <c r="E3516" i="7"/>
  <c r="E3516" i="8" s="1"/>
  <c r="F3515" i="7"/>
  <c r="E3515" i="7"/>
  <c r="E3515" i="8" s="1"/>
  <c r="F3514" i="7"/>
  <c r="E3514" i="7"/>
  <c r="E3514" i="8" s="1"/>
  <c r="F3513" i="7"/>
  <c r="F3513" i="8" s="1"/>
  <c r="E3513" i="7"/>
  <c r="E3513" i="8" s="1"/>
  <c r="F3512" i="7"/>
  <c r="F3512" i="8" s="1"/>
  <c r="E3512" i="7"/>
  <c r="E3512" i="8" s="1"/>
  <c r="F3511" i="7"/>
  <c r="F3511" i="8" s="1"/>
  <c r="E3511" i="7"/>
  <c r="E3511" i="8" s="1"/>
  <c r="F3510" i="7"/>
  <c r="E3510" i="7"/>
  <c r="E3510" i="8" s="1"/>
  <c r="F3509" i="7"/>
  <c r="E3509" i="7"/>
  <c r="E3509" i="8" s="1"/>
  <c r="F3508" i="7"/>
  <c r="F3508" i="8" s="1"/>
  <c r="E3508" i="7"/>
  <c r="E3508" i="8" s="1"/>
  <c r="F3507" i="7"/>
  <c r="F3507" i="8" s="1"/>
  <c r="E3507" i="7"/>
  <c r="E3507" i="8" s="1"/>
  <c r="F3506" i="7"/>
  <c r="F3506" i="8" s="1"/>
  <c r="E3506" i="7"/>
  <c r="E3506" i="8" s="1"/>
  <c r="F3505" i="7"/>
  <c r="F3505" i="8" s="1"/>
  <c r="E3505" i="7"/>
  <c r="E3505" i="8" s="1"/>
  <c r="F3504" i="7"/>
  <c r="E3504" i="7"/>
  <c r="E3504" i="8" s="1"/>
  <c r="F3503" i="7"/>
  <c r="E3503" i="7"/>
  <c r="E3503" i="8" s="1"/>
  <c r="F3502" i="7"/>
  <c r="F3502" i="8" s="1"/>
  <c r="E3502" i="7"/>
  <c r="E3502" i="8" s="1"/>
  <c r="F3501" i="7"/>
  <c r="F3501" i="8" s="1"/>
  <c r="E3501" i="7"/>
  <c r="E3501" i="8" s="1"/>
  <c r="F3500" i="7"/>
  <c r="F3500" i="8" s="1"/>
  <c r="E3500" i="7"/>
  <c r="E3500" i="8" s="1"/>
  <c r="F3499" i="7"/>
  <c r="F3499" i="8" s="1"/>
  <c r="E3499" i="7"/>
  <c r="E3499" i="8" s="1"/>
  <c r="F3498" i="7"/>
  <c r="E3498" i="7"/>
  <c r="E3498" i="8" s="1"/>
  <c r="F3497" i="7"/>
  <c r="E3497" i="7"/>
  <c r="E3497" i="8" s="1"/>
  <c r="F3496" i="7"/>
  <c r="E3496" i="7"/>
  <c r="E3496" i="8" s="1"/>
  <c r="F3495" i="7"/>
  <c r="F3495" i="8" s="1"/>
  <c r="E3495" i="7"/>
  <c r="E3495" i="8" s="1"/>
  <c r="F3494" i="7"/>
  <c r="F3494" i="8" s="1"/>
  <c r="E3494" i="7"/>
  <c r="E3494" i="8" s="1"/>
  <c r="F3493" i="7"/>
  <c r="F3493" i="8" s="1"/>
  <c r="E3493" i="7"/>
  <c r="E3493" i="8" s="1"/>
  <c r="F3492" i="7"/>
  <c r="E3492" i="7"/>
  <c r="E3492" i="8" s="1"/>
  <c r="F3491" i="7"/>
  <c r="E3491" i="7"/>
  <c r="E3491" i="8" s="1"/>
  <c r="F3490" i="7"/>
  <c r="F3490" i="8" s="1"/>
  <c r="E3490" i="7"/>
  <c r="E3490" i="8" s="1"/>
  <c r="F3489" i="7"/>
  <c r="F3489" i="8" s="1"/>
  <c r="E3489" i="7"/>
  <c r="E3489" i="8" s="1"/>
  <c r="F3488" i="7"/>
  <c r="F3488" i="8" s="1"/>
  <c r="E3488" i="7"/>
  <c r="E3488" i="8" s="1"/>
  <c r="F3487" i="7"/>
  <c r="F3487" i="8" s="1"/>
  <c r="E3487" i="7"/>
  <c r="E3487" i="8" s="1"/>
  <c r="F3486" i="7"/>
  <c r="E3486" i="7"/>
  <c r="E3486" i="8" s="1"/>
  <c r="F3485" i="7"/>
  <c r="E3485" i="7"/>
  <c r="E3485" i="8" s="1"/>
  <c r="F3484" i="7"/>
  <c r="F3484" i="8" s="1"/>
  <c r="E3484" i="7"/>
  <c r="E3484" i="8" s="1"/>
  <c r="F3483" i="7"/>
  <c r="F3483" i="8" s="1"/>
  <c r="E3483" i="7"/>
  <c r="E3483" i="8" s="1"/>
  <c r="F3482" i="7"/>
  <c r="F3482" i="8" s="1"/>
  <c r="E3482" i="7"/>
  <c r="E3482" i="8" s="1"/>
  <c r="F3481" i="7"/>
  <c r="F3481" i="8" s="1"/>
  <c r="E3481" i="7"/>
  <c r="E3481" i="8" s="1"/>
  <c r="F3480" i="7"/>
  <c r="E3480" i="7"/>
  <c r="E3480" i="8" s="1"/>
  <c r="F3479" i="7"/>
  <c r="E3479" i="7"/>
  <c r="E3479" i="8" s="1"/>
  <c r="F3478" i="7"/>
  <c r="E3478" i="7"/>
  <c r="E3478" i="8" s="1"/>
  <c r="F3477" i="7"/>
  <c r="F3477" i="8" s="1"/>
  <c r="E3477" i="7"/>
  <c r="E3477" i="8" s="1"/>
  <c r="F3476" i="7"/>
  <c r="F3476" i="8" s="1"/>
  <c r="E3476" i="7"/>
  <c r="E3476" i="8" s="1"/>
  <c r="F3475" i="7"/>
  <c r="F3475" i="8" s="1"/>
  <c r="E3475" i="7"/>
  <c r="E3475" i="8" s="1"/>
  <c r="F3474" i="7"/>
  <c r="E3474" i="7"/>
  <c r="E3474" i="8" s="1"/>
  <c r="F3473" i="7"/>
  <c r="E3473" i="7"/>
  <c r="E3473" i="8" s="1"/>
  <c r="F3472" i="7"/>
  <c r="F3472" i="8" s="1"/>
  <c r="E3472" i="7"/>
  <c r="E3472" i="8" s="1"/>
  <c r="F3471" i="7"/>
  <c r="F3471" i="8" s="1"/>
  <c r="E3471" i="7"/>
  <c r="E3471" i="8" s="1"/>
  <c r="F3470" i="7"/>
  <c r="F3470" i="8" s="1"/>
  <c r="E3470" i="7"/>
  <c r="E3470" i="8" s="1"/>
  <c r="F3469" i="7"/>
  <c r="F3469" i="8" s="1"/>
  <c r="E3469" i="7"/>
  <c r="E3469" i="8" s="1"/>
  <c r="F3468" i="7"/>
  <c r="E3468" i="7"/>
  <c r="E3468" i="8" s="1"/>
  <c r="F3467" i="7"/>
  <c r="E3467" i="7"/>
  <c r="E3467" i="8" s="1"/>
  <c r="F3466" i="7"/>
  <c r="F3466" i="8" s="1"/>
  <c r="E3466" i="7"/>
  <c r="E3466" i="8" s="1"/>
  <c r="F3465" i="7"/>
  <c r="F3465" i="8" s="1"/>
  <c r="E3465" i="7"/>
  <c r="E3465" i="8" s="1"/>
  <c r="F3464" i="7"/>
  <c r="F3464" i="8" s="1"/>
  <c r="E3464" i="7"/>
  <c r="E3464" i="8" s="1"/>
  <c r="F3463" i="7"/>
  <c r="F3463" i="8" s="1"/>
  <c r="E3463" i="7"/>
  <c r="E3463" i="8" s="1"/>
  <c r="F3462" i="7"/>
  <c r="E3462" i="7"/>
  <c r="E3462" i="8" s="1"/>
  <c r="F3461" i="7"/>
  <c r="E3461" i="7"/>
  <c r="E3461" i="8" s="1"/>
  <c r="F3460" i="7"/>
  <c r="E3460" i="7"/>
  <c r="E3460" i="8" s="1"/>
  <c r="F3459" i="7"/>
  <c r="E3459" i="7"/>
  <c r="E3459" i="8" s="1"/>
  <c r="F3458" i="7"/>
  <c r="F3458" i="8" s="1"/>
  <c r="E3458" i="7"/>
  <c r="E3458" i="8" s="1"/>
  <c r="F3457" i="7"/>
  <c r="F3457" i="8" s="1"/>
  <c r="E3457" i="7"/>
  <c r="E3457" i="8" s="1"/>
  <c r="F3456" i="7"/>
  <c r="E3456" i="7"/>
  <c r="E3456" i="8" s="1"/>
  <c r="F3455" i="7"/>
  <c r="E3455" i="7"/>
  <c r="E3455" i="8" s="1"/>
  <c r="F3454" i="7"/>
  <c r="E3454" i="7"/>
  <c r="E3454" i="8" s="1"/>
  <c r="F3453" i="7"/>
  <c r="F3453" i="8" s="1"/>
  <c r="E3453" i="7"/>
  <c r="E3453" i="8" s="1"/>
  <c r="F3452" i="7"/>
  <c r="F3452" i="8" s="1"/>
  <c r="E3452" i="7"/>
  <c r="E3452" i="8" s="1"/>
  <c r="F3451" i="7"/>
  <c r="F3451" i="8" s="1"/>
  <c r="E3451" i="7"/>
  <c r="E3451" i="8" s="1"/>
  <c r="F3450" i="7"/>
  <c r="E3450" i="7"/>
  <c r="E3450" i="8" s="1"/>
  <c r="F3449" i="7"/>
  <c r="E3449" i="7"/>
  <c r="E3449" i="8" s="1"/>
  <c r="F3448" i="7"/>
  <c r="F3448" i="8" s="1"/>
  <c r="E3448" i="7"/>
  <c r="E3448" i="8" s="1"/>
  <c r="F3447" i="7"/>
  <c r="F3447" i="8" s="1"/>
  <c r="E3447" i="7"/>
  <c r="E3447" i="8" s="1"/>
  <c r="F3446" i="7"/>
  <c r="F3446" i="8" s="1"/>
  <c r="E3446" i="7"/>
  <c r="E3446" i="8" s="1"/>
  <c r="F3445" i="7"/>
  <c r="F3445" i="8" s="1"/>
  <c r="E3445" i="7"/>
  <c r="E3445" i="8" s="1"/>
  <c r="F3444" i="7"/>
  <c r="E3444" i="7"/>
  <c r="E3444" i="8" s="1"/>
  <c r="F3443" i="7"/>
  <c r="E3443" i="7"/>
  <c r="E3443" i="8" s="1"/>
  <c r="F3442" i="7"/>
  <c r="E3442" i="7"/>
  <c r="E3442" i="8" s="1"/>
  <c r="F3441" i="7"/>
  <c r="F3441" i="8" s="1"/>
  <c r="E3441" i="7"/>
  <c r="E3441" i="8" s="1"/>
  <c r="F3440" i="7"/>
  <c r="F3440" i="8" s="1"/>
  <c r="E3440" i="7"/>
  <c r="E3440" i="8" s="1"/>
  <c r="F3439" i="7"/>
  <c r="F3439" i="8" s="1"/>
  <c r="E3439" i="7"/>
  <c r="E3439" i="8" s="1"/>
  <c r="F3438" i="7"/>
  <c r="E3438" i="7"/>
  <c r="E3438" i="8" s="1"/>
  <c r="F3437" i="7"/>
  <c r="E3437" i="7"/>
  <c r="E3437" i="8" s="1"/>
  <c r="F3436" i="7"/>
  <c r="E3436" i="7"/>
  <c r="E3436" i="8" s="1"/>
  <c r="F3435" i="7"/>
  <c r="F3435" i="8" s="1"/>
  <c r="E3435" i="7"/>
  <c r="E3435" i="8" s="1"/>
  <c r="F3434" i="7"/>
  <c r="F3434" i="8" s="1"/>
  <c r="E3434" i="7"/>
  <c r="E3434" i="8" s="1"/>
  <c r="F3433" i="7"/>
  <c r="F3433" i="8" s="1"/>
  <c r="E3433" i="7"/>
  <c r="E3433" i="8" s="1"/>
  <c r="F3432" i="7"/>
  <c r="E3432" i="7"/>
  <c r="E3432" i="8" s="1"/>
  <c r="F3431" i="7"/>
  <c r="E3431" i="7"/>
  <c r="E3431" i="8" s="1"/>
  <c r="F3430" i="7"/>
  <c r="F3430" i="8" s="1"/>
  <c r="E3430" i="7"/>
  <c r="E3430" i="8" s="1"/>
  <c r="F3429" i="7"/>
  <c r="F3429" i="8" s="1"/>
  <c r="E3429" i="7"/>
  <c r="E3429" i="8" s="1"/>
  <c r="F3428" i="7"/>
  <c r="F3428" i="8" s="1"/>
  <c r="E3428" i="7"/>
  <c r="E3428" i="8" s="1"/>
  <c r="F3427" i="7"/>
  <c r="F3427" i="8" s="1"/>
  <c r="E3427" i="7"/>
  <c r="E3427" i="8" s="1"/>
  <c r="F3426" i="7"/>
  <c r="E3426" i="7"/>
  <c r="E3426" i="8" s="1"/>
  <c r="F3425" i="7"/>
  <c r="E3425" i="7"/>
  <c r="E3425" i="8" s="1"/>
  <c r="F3424" i="7"/>
  <c r="E3424" i="7"/>
  <c r="E3424" i="8" s="1"/>
  <c r="F3423" i="7"/>
  <c r="F3423" i="8" s="1"/>
  <c r="E3423" i="7"/>
  <c r="E3423" i="8" s="1"/>
  <c r="F3422" i="7"/>
  <c r="F3422" i="8" s="1"/>
  <c r="E3422" i="7"/>
  <c r="E3422" i="8" s="1"/>
  <c r="F3421" i="7"/>
  <c r="F3421" i="8" s="1"/>
  <c r="E3421" i="7"/>
  <c r="E3421" i="8" s="1"/>
  <c r="F3420" i="7"/>
  <c r="E3420" i="7"/>
  <c r="E3420" i="8" s="1"/>
  <c r="F3419" i="7"/>
  <c r="E3419" i="7"/>
  <c r="E3419" i="8" s="1"/>
  <c r="F3418" i="7"/>
  <c r="E3418" i="7"/>
  <c r="E3418" i="8" s="1"/>
  <c r="F3417" i="7"/>
  <c r="F3417" i="8" s="1"/>
  <c r="E3417" i="7"/>
  <c r="E3417" i="8" s="1"/>
  <c r="F3416" i="7"/>
  <c r="F3416" i="8" s="1"/>
  <c r="E3416" i="7"/>
  <c r="E3416" i="8" s="1"/>
  <c r="F3415" i="7"/>
  <c r="F3415" i="8" s="1"/>
  <c r="E3415" i="7"/>
  <c r="E3415" i="8" s="1"/>
  <c r="F3414" i="7"/>
  <c r="E3414" i="7"/>
  <c r="E3414" i="8" s="1"/>
  <c r="F3413" i="7"/>
  <c r="E3413" i="7"/>
  <c r="E3413" i="8" s="1"/>
  <c r="F3412" i="7"/>
  <c r="F3412" i="8" s="1"/>
  <c r="E3412" i="7"/>
  <c r="E3412" i="8" s="1"/>
  <c r="F3411" i="7"/>
  <c r="F3411" i="8" s="1"/>
  <c r="E3411" i="7"/>
  <c r="E3411" i="8" s="1"/>
  <c r="F3410" i="7"/>
  <c r="F3410" i="8" s="1"/>
  <c r="E3410" i="7"/>
  <c r="E3410" i="8" s="1"/>
  <c r="F3409" i="7"/>
  <c r="F3409" i="8" s="1"/>
  <c r="E3409" i="7"/>
  <c r="E3409" i="8" s="1"/>
  <c r="F3408" i="7"/>
  <c r="E3408" i="7"/>
  <c r="E3408" i="8" s="1"/>
  <c r="F3407" i="7"/>
  <c r="E3407" i="7"/>
  <c r="E3407" i="8" s="1"/>
  <c r="F3406" i="7"/>
  <c r="E3406" i="7"/>
  <c r="E3406" i="8" s="1"/>
  <c r="F3405" i="7"/>
  <c r="F3405" i="8" s="1"/>
  <c r="E3405" i="7"/>
  <c r="E3405" i="8" s="1"/>
  <c r="F3404" i="7"/>
  <c r="E3404" i="7"/>
  <c r="E3404" i="8" s="1"/>
  <c r="F3403" i="7"/>
  <c r="E3403" i="7"/>
  <c r="E3403" i="8" s="1"/>
  <c r="F3402" i="7"/>
  <c r="E3402" i="7"/>
  <c r="E3402" i="8" s="1"/>
  <c r="F3401" i="7"/>
  <c r="E3401" i="7"/>
  <c r="E3401" i="8" s="1"/>
  <c r="F3400" i="7"/>
  <c r="F3400" i="8" s="1"/>
  <c r="E3400" i="7"/>
  <c r="E3400" i="8" s="1"/>
  <c r="F3399" i="7"/>
  <c r="F3399" i="8" s="1"/>
  <c r="E3399" i="7"/>
  <c r="E3399" i="8" s="1"/>
  <c r="F3398" i="7"/>
  <c r="E3398" i="7"/>
  <c r="E3398" i="8" s="1"/>
  <c r="F3397" i="7"/>
  <c r="E3397" i="7"/>
  <c r="E3397" i="8" s="1"/>
  <c r="F3396" i="7"/>
  <c r="E3396" i="7"/>
  <c r="E3396" i="8" s="1"/>
  <c r="F3395" i="7"/>
  <c r="E3395" i="7"/>
  <c r="E3395" i="8" s="1"/>
  <c r="F3394" i="7"/>
  <c r="F3394" i="8" s="1"/>
  <c r="E3394" i="7"/>
  <c r="E3394" i="8" s="1"/>
  <c r="F3393" i="7"/>
  <c r="F3393" i="8" s="1"/>
  <c r="E3393" i="7"/>
  <c r="E3393" i="8" s="1"/>
  <c r="F3392" i="7"/>
  <c r="E3392" i="7"/>
  <c r="E3392" i="8" s="1"/>
  <c r="F3391" i="7"/>
  <c r="E3391" i="7"/>
  <c r="E3391" i="8" s="1"/>
  <c r="F3390" i="7"/>
  <c r="E3390" i="7"/>
  <c r="E3390" i="8" s="1"/>
  <c r="F3389" i="7"/>
  <c r="E3389" i="7"/>
  <c r="E3389" i="8" s="1"/>
  <c r="F3388" i="7"/>
  <c r="E3388" i="7"/>
  <c r="E3388" i="8" s="1"/>
  <c r="F3387" i="7"/>
  <c r="F3387" i="8" s="1"/>
  <c r="E3387" i="7"/>
  <c r="E3387" i="8" s="1"/>
  <c r="F3386" i="7"/>
  <c r="G3387" i="7" s="1"/>
  <c r="G3387" i="8" s="1"/>
  <c r="E3386" i="7"/>
  <c r="E3386" i="8" s="1"/>
  <c r="F3385" i="7"/>
  <c r="E3385" i="7"/>
  <c r="E3385" i="8" s="1"/>
  <c r="F3384" i="7"/>
  <c r="E3384" i="7"/>
  <c r="E3384" i="8" s="1"/>
  <c r="F3383" i="7"/>
  <c r="E3383" i="7"/>
  <c r="E3383" i="8" s="1"/>
  <c r="F3382" i="7"/>
  <c r="F3382" i="8" s="1"/>
  <c r="E3382" i="7"/>
  <c r="E3382" i="8" s="1"/>
  <c r="F3381" i="7"/>
  <c r="F3381" i="8" s="1"/>
  <c r="E3381" i="7"/>
  <c r="E3381" i="8" s="1"/>
  <c r="F3380" i="7"/>
  <c r="E3380" i="7"/>
  <c r="E3380" i="8" s="1"/>
  <c r="F3379" i="7"/>
  <c r="E3379" i="7"/>
  <c r="E3379" i="8" s="1"/>
  <c r="F3378" i="7"/>
  <c r="E3378" i="7"/>
  <c r="E3378" i="8" s="1"/>
  <c r="F3377" i="7"/>
  <c r="E3377" i="7"/>
  <c r="E3377" i="8" s="1"/>
  <c r="F3376" i="7"/>
  <c r="F3376" i="8" s="1"/>
  <c r="E3376" i="7"/>
  <c r="E3376" i="8" s="1"/>
  <c r="F3375" i="7"/>
  <c r="F3375" i="8" s="1"/>
  <c r="E3375" i="7"/>
  <c r="E3375" i="8" s="1"/>
  <c r="F3374" i="7"/>
  <c r="E3374" i="7"/>
  <c r="E3374" i="8" s="1"/>
  <c r="F3373" i="7"/>
  <c r="E3373" i="7"/>
  <c r="E3373" i="8" s="1"/>
  <c r="F3372" i="7"/>
  <c r="E3372" i="7"/>
  <c r="E3372" i="8" s="1"/>
  <c r="F3371" i="7"/>
  <c r="E3371" i="7"/>
  <c r="E3371" i="8" s="1"/>
  <c r="F3370" i="7"/>
  <c r="E3370" i="7"/>
  <c r="E3370" i="8" s="1"/>
  <c r="F3369" i="7"/>
  <c r="F3369" i="8" s="1"/>
  <c r="E3369" i="7"/>
  <c r="E3369" i="8" s="1"/>
  <c r="F3368" i="7"/>
  <c r="E3368" i="7"/>
  <c r="E3368" i="8" s="1"/>
  <c r="F3367" i="7"/>
  <c r="E3367" i="7"/>
  <c r="E3367" i="8" s="1"/>
  <c r="F3366" i="7"/>
  <c r="E3366" i="7"/>
  <c r="E3366" i="8" s="1"/>
  <c r="F3365" i="7"/>
  <c r="E3365" i="7"/>
  <c r="E3365" i="8" s="1"/>
  <c r="F3364" i="7"/>
  <c r="F3364" i="8" s="1"/>
  <c r="E3364" i="7"/>
  <c r="E3364" i="8" s="1"/>
  <c r="F3363" i="7"/>
  <c r="F3363" i="8" s="1"/>
  <c r="E3363" i="7"/>
  <c r="E3363" i="8" s="1"/>
  <c r="F3362" i="7"/>
  <c r="E3362" i="7"/>
  <c r="E3362" i="8" s="1"/>
  <c r="F3361" i="7"/>
  <c r="E3361" i="7"/>
  <c r="E3361" i="8" s="1"/>
  <c r="F3360" i="7"/>
  <c r="E3360" i="7"/>
  <c r="E3360" i="8" s="1"/>
  <c r="F3359" i="7"/>
  <c r="E3359" i="7"/>
  <c r="E3359" i="8" s="1"/>
  <c r="F3358" i="7"/>
  <c r="F3358" i="8" s="1"/>
  <c r="E3358" i="7"/>
  <c r="E3358" i="8" s="1"/>
  <c r="F3357" i="7"/>
  <c r="F3357" i="8" s="1"/>
  <c r="E3357" i="7"/>
  <c r="E3357" i="8" s="1"/>
  <c r="F3356" i="7"/>
  <c r="E3356" i="7"/>
  <c r="E3356" i="8" s="1"/>
  <c r="F3355" i="7"/>
  <c r="E3355" i="7"/>
  <c r="E3355" i="8" s="1"/>
  <c r="F3354" i="7"/>
  <c r="E3354" i="7"/>
  <c r="E3354" i="8" s="1"/>
  <c r="F3353" i="7"/>
  <c r="E3353" i="7"/>
  <c r="E3353" i="8" s="1"/>
  <c r="F3352" i="7"/>
  <c r="E3352" i="7"/>
  <c r="E3352" i="8" s="1"/>
  <c r="F3351" i="7"/>
  <c r="F3351" i="8" s="1"/>
  <c r="E3351" i="7"/>
  <c r="E3351" i="8" s="1"/>
  <c r="F3350" i="7"/>
  <c r="G3351" i="7" s="1"/>
  <c r="G3351" i="8" s="1"/>
  <c r="E3350" i="7"/>
  <c r="E3350" i="8" s="1"/>
  <c r="F3349" i="7"/>
  <c r="E3349" i="7"/>
  <c r="E3349" i="8" s="1"/>
  <c r="F3348" i="7"/>
  <c r="E3348" i="7"/>
  <c r="E3348" i="8" s="1"/>
  <c r="F3347" i="7"/>
  <c r="E3347" i="7"/>
  <c r="E3347" i="8" s="1"/>
  <c r="F3346" i="7"/>
  <c r="F3346" i="8" s="1"/>
  <c r="E3346" i="7"/>
  <c r="E3346" i="8" s="1"/>
  <c r="F3345" i="7"/>
  <c r="F3345" i="8" s="1"/>
  <c r="E3345" i="7"/>
  <c r="E3345" i="8" s="1"/>
  <c r="F3344" i="7"/>
  <c r="E3344" i="7"/>
  <c r="E3344" i="8" s="1"/>
  <c r="F3343" i="7"/>
  <c r="E3343" i="7"/>
  <c r="E3343" i="8" s="1"/>
  <c r="F3342" i="7"/>
  <c r="E3342" i="7"/>
  <c r="E3342" i="8" s="1"/>
  <c r="F3341" i="7"/>
  <c r="E3341" i="7"/>
  <c r="E3341" i="8" s="1"/>
  <c r="F3340" i="7"/>
  <c r="F3340" i="8" s="1"/>
  <c r="E3340" i="7"/>
  <c r="E3340" i="8" s="1"/>
  <c r="F3339" i="7"/>
  <c r="F3339" i="8" s="1"/>
  <c r="E3339" i="7"/>
  <c r="E3339" i="8" s="1"/>
  <c r="F3338" i="7"/>
  <c r="E3338" i="7"/>
  <c r="E3338" i="8" s="1"/>
  <c r="F3337" i="7"/>
  <c r="E3337" i="7"/>
  <c r="E3337" i="8" s="1"/>
  <c r="F3336" i="7"/>
  <c r="E3336" i="7"/>
  <c r="E3336" i="8" s="1"/>
  <c r="F3335" i="7"/>
  <c r="E3335" i="7"/>
  <c r="E3335" i="8" s="1"/>
  <c r="F3334" i="7"/>
  <c r="E3334" i="7"/>
  <c r="E3334" i="8" s="1"/>
  <c r="F3333" i="7"/>
  <c r="F3333" i="8" s="1"/>
  <c r="E3333" i="7"/>
  <c r="E3333" i="8" s="1"/>
  <c r="F3332" i="7"/>
  <c r="E3332" i="7"/>
  <c r="E3332" i="8" s="1"/>
  <c r="F3331" i="7"/>
  <c r="E3331" i="7"/>
  <c r="E3331" i="8" s="1"/>
  <c r="F3330" i="7"/>
  <c r="E3330" i="7"/>
  <c r="E3330" i="8" s="1"/>
  <c r="F3329" i="7"/>
  <c r="E3329" i="7"/>
  <c r="E3329" i="8" s="1"/>
  <c r="F3328" i="7"/>
  <c r="F3328" i="8" s="1"/>
  <c r="E3328" i="7"/>
  <c r="E3328" i="8" s="1"/>
  <c r="F3327" i="7"/>
  <c r="E3327" i="7"/>
  <c r="E3327" i="8" s="1"/>
  <c r="F3326" i="7"/>
  <c r="E3326" i="7"/>
  <c r="E3326" i="8" s="1"/>
  <c r="F3325" i="7"/>
  <c r="E3325" i="7"/>
  <c r="E3325" i="8" s="1"/>
  <c r="F3324" i="7"/>
  <c r="E3324" i="7"/>
  <c r="E3324" i="8" s="1"/>
  <c r="F3323" i="7"/>
  <c r="E3323" i="7"/>
  <c r="E3323" i="8" s="1"/>
  <c r="F3322" i="7"/>
  <c r="F3322" i="8" s="1"/>
  <c r="E3322" i="7"/>
  <c r="E3322" i="8" s="1"/>
  <c r="F3321" i="7"/>
  <c r="F3321" i="8" s="1"/>
  <c r="E3321" i="7"/>
  <c r="E3321" i="8" s="1"/>
  <c r="F3320" i="7"/>
  <c r="E3320" i="7"/>
  <c r="E3320" i="8" s="1"/>
  <c r="F3319" i="7"/>
  <c r="E3319" i="7"/>
  <c r="E3319" i="8" s="1"/>
  <c r="F3318" i="7"/>
  <c r="E3318" i="7"/>
  <c r="E3318" i="8" s="1"/>
  <c r="F3317" i="7"/>
  <c r="E3317" i="7"/>
  <c r="E3317" i="8" s="1"/>
  <c r="F3316" i="7"/>
  <c r="E3316" i="7"/>
  <c r="E3316" i="8" s="1"/>
  <c r="F3315" i="7"/>
  <c r="F3315" i="8" s="1"/>
  <c r="E3315" i="7"/>
  <c r="E3315" i="8" s="1"/>
  <c r="F3314" i="7"/>
  <c r="E3314" i="7"/>
  <c r="E3314" i="8" s="1"/>
  <c r="F3313" i="7"/>
  <c r="E3313" i="7"/>
  <c r="E3313" i="8" s="1"/>
  <c r="F3312" i="7"/>
  <c r="E3312" i="7"/>
  <c r="E3312" i="8" s="1"/>
  <c r="F3311" i="7"/>
  <c r="E3311" i="7"/>
  <c r="E3311" i="8" s="1"/>
  <c r="F3310" i="7"/>
  <c r="F3310" i="8" s="1"/>
  <c r="E3310" i="7"/>
  <c r="E3310" i="8" s="1"/>
  <c r="F3309" i="7"/>
  <c r="F3309" i="8" s="1"/>
  <c r="E3309" i="7"/>
  <c r="E3309" i="8" s="1"/>
  <c r="F3308" i="7"/>
  <c r="E3308" i="7"/>
  <c r="E3308" i="8" s="1"/>
  <c r="F3307" i="7"/>
  <c r="E3307" i="7"/>
  <c r="E3307" i="8" s="1"/>
  <c r="F3306" i="7"/>
  <c r="E3306" i="7"/>
  <c r="E3306" i="8" s="1"/>
  <c r="F3305" i="7"/>
  <c r="E3305" i="7"/>
  <c r="E3305" i="8" s="1"/>
  <c r="F3304" i="7"/>
  <c r="F3304" i="8" s="1"/>
  <c r="E3304" i="7"/>
  <c r="E3304" i="8" s="1"/>
  <c r="F3303" i="7"/>
  <c r="F3303" i="8" s="1"/>
  <c r="E3303" i="7"/>
  <c r="E3303" i="8" s="1"/>
  <c r="F3302" i="7"/>
  <c r="E3302" i="7"/>
  <c r="E3302" i="8" s="1"/>
  <c r="F3301" i="7"/>
  <c r="E3301" i="7"/>
  <c r="E3301" i="8" s="1"/>
  <c r="F3300" i="7"/>
  <c r="E3300" i="7"/>
  <c r="E3300" i="8" s="1"/>
  <c r="F3299" i="7"/>
  <c r="E3299" i="7"/>
  <c r="E3299" i="8" s="1"/>
  <c r="F3298" i="7"/>
  <c r="E3298" i="7"/>
  <c r="E3298" i="8" s="1"/>
  <c r="F3297" i="7"/>
  <c r="F3297" i="8" s="1"/>
  <c r="E3297" i="7"/>
  <c r="E3297" i="8" s="1"/>
  <c r="F3296" i="7"/>
  <c r="E3296" i="7"/>
  <c r="E3296" i="8" s="1"/>
  <c r="F3295" i="7"/>
  <c r="E3295" i="7"/>
  <c r="E3295" i="8" s="1"/>
  <c r="F3294" i="7"/>
  <c r="E3294" i="7"/>
  <c r="E3294" i="8" s="1"/>
  <c r="F3293" i="7"/>
  <c r="E3293" i="7"/>
  <c r="E3293" i="8" s="1"/>
  <c r="F3292" i="7"/>
  <c r="F3292" i="8" s="1"/>
  <c r="E3292" i="7"/>
  <c r="E3292" i="8" s="1"/>
  <c r="F3291" i="7"/>
  <c r="F3291" i="8" s="1"/>
  <c r="E3291" i="7"/>
  <c r="E3291" i="8" s="1"/>
  <c r="F3290" i="7"/>
  <c r="E3290" i="7"/>
  <c r="E3290" i="8" s="1"/>
  <c r="F3289" i="7"/>
  <c r="E3289" i="7"/>
  <c r="E3289" i="8" s="1"/>
  <c r="F3288" i="7"/>
  <c r="E3288" i="7"/>
  <c r="E3288" i="8" s="1"/>
  <c r="F3287" i="7"/>
  <c r="E3287" i="7"/>
  <c r="E3287" i="8" s="1"/>
  <c r="F3286" i="7"/>
  <c r="F3286" i="8" s="1"/>
  <c r="E3286" i="7"/>
  <c r="E3286" i="8" s="1"/>
  <c r="F3285" i="7"/>
  <c r="F3285" i="8" s="1"/>
  <c r="E3285" i="7"/>
  <c r="E3285" i="8" s="1"/>
  <c r="F3284" i="7"/>
  <c r="E3284" i="7"/>
  <c r="E3284" i="8" s="1"/>
  <c r="F3283" i="7"/>
  <c r="E3283" i="7"/>
  <c r="E3283" i="8" s="1"/>
  <c r="F3282" i="7"/>
  <c r="E3282" i="7"/>
  <c r="E3282" i="8" s="1"/>
  <c r="F3281" i="7"/>
  <c r="E3281" i="7"/>
  <c r="E3281" i="8" s="1"/>
  <c r="F3280" i="7"/>
  <c r="E3280" i="7"/>
  <c r="E3280" i="8" s="1"/>
  <c r="F3279" i="7"/>
  <c r="F3279" i="8" s="1"/>
  <c r="E3279" i="7"/>
  <c r="E3279" i="8" s="1"/>
  <c r="F3278" i="7"/>
  <c r="E3278" i="7"/>
  <c r="E3278" i="8" s="1"/>
  <c r="F3277" i="7"/>
  <c r="E3277" i="7"/>
  <c r="E3277" i="8" s="1"/>
  <c r="F3276" i="7"/>
  <c r="E3276" i="7"/>
  <c r="E3276" i="8" s="1"/>
  <c r="F3275" i="7"/>
  <c r="E3275" i="7"/>
  <c r="E3275" i="8" s="1"/>
  <c r="F3274" i="7"/>
  <c r="F3274" i="8" s="1"/>
  <c r="E3274" i="7"/>
  <c r="E3274" i="8" s="1"/>
  <c r="F3273" i="7"/>
  <c r="F3273" i="8" s="1"/>
  <c r="E3273" i="7"/>
  <c r="E3273" i="8" s="1"/>
  <c r="F3272" i="7"/>
  <c r="E3272" i="7"/>
  <c r="E3272" i="8" s="1"/>
  <c r="F3271" i="7"/>
  <c r="E3271" i="7"/>
  <c r="E3271" i="8" s="1"/>
  <c r="F3270" i="7"/>
  <c r="E3270" i="7"/>
  <c r="E3270" i="8" s="1"/>
  <c r="F3269" i="7"/>
  <c r="E3269" i="7"/>
  <c r="E3269" i="8" s="1"/>
  <c r="F3268" i="7"/>
  <c r="F3268" i="8" s="1"/>
  <c r="E3268" i="7"/>
  <c r="E3268" i="8" s="1"/>
  <c r="F3267" i="7"/>
  <c r="F3267" i="8" s="1"/>
  <c r="E3267" i="7"/>
  <c r="E3267" i="8" s="1"/>
  <c r="F3266" i="7"/>
  <c r="E3266" i="7"/>
  <c r="E3266" i="8" s="1"/>
  <c r="F3265" i="7"/>
  <c r="E3265" i="7"/>
  <c r="E3265" i="8" s="1"/>
  <c r="F3264" i="7"/>
  <c r="E3264" i="7"/>
  <c r="E3264" i="8" s="1"/>
  <c r="F3263" i="7"/>
  <c r="E3263" i="7"/>
  <c r="E3263" i="8" s="1"/>
  <c r="F3262" i="7"/>
  <c r="E3262" i="7"/>
  <c r="E3262" i="8" s="1"/>
  <c r="F3261" i="7"/>
  <c r="F3261" i="8" s="1"/>
  <c r="E3261" i="7"/>
  <c r="E3261" i="8" s="1"/>
  <c r="F3260" i="7"/>
  <c r="E3260" i="7"/>
  <c r="E3260" i="8" s="1"/>
  <c r="F3259" i="7"/>
  <c r="E3259" i="7"/>
  <c r="E3259" i="8" s="1"/>
  <c r="F3258" i="7"/>
  <c r="E3258" i="7"/>
  <c r="E3258" i="8" s="1"/>
  <c r="F3257" i="7"/>
  <c r="E3257" i="7"/>
  <c r="E3257" i="8" s="1"/>
  <c r="F3256" i="7"/>
  <c r="F3256" i="8" s="1"/>
  <c r="E3256" i="7"/>
  <c r="E3256" i="8" s="1"/>
  <c r="F3255" i="7"/>
  <c r="F3255" i="8" s="1"/>
  <c r="E3255" i="7"/>
  <c r="E3255" i="8" s="1"/>
  <c r="F3254" i="7"/>
  <c r="E3254" i="7"/>
  <c r="E3254" i="8" s="1"/>
  <c r="F3253" i="7"/>
  <c r="E3253" i="7"/>
  <c r="E3253" i="8" s="1"/>
  <c r="F3252" i="7"/>
  <c r="E3252" i="7"/>
  <c r="E3252" i="8" s="1"/>
  <c r="F3251" i="7"/>
  <c r="E3251" i="7"/>
  <c r="E3251" i="8" s="1"/>
  <c r="F3250" i="7"/>
  <c r="F3250" i="8" s="1"/>
  <c r="E3250" i="7"/>
  <c r="E3250" i="8" s="1"/>
  <c r="F3249" i="7"/>
  <c r="F3249" i="8" s="1"/>
  <c r="E3249" i="7"/>
  <c r="E3249" i="8" s="1"/>
  <c r="F3248" i="7"/>
  <c r="E3248" i="7"/>
  <c r="E3248" i="8" s="1"/>
  <c r="F3247" i="7"/>
  <c r="E3247" i="7"/>
  <c r="E3247" i="8" s="1"/>
  <c r="F3246" i="7"/>
  <c r="E3246" i="7"/>
  <c r="E3246" i="8" s="1"/>
  <c r="F3245" i="7"/>
  <c r="E3245" i="7"/>
  <c r="E3245" i="8" s="1"/>
  <c r="F3244" i="7"/>
  <c r="E3244" i="7"/>
  <c r="E3244" i="8" s="1"/>
  <c r="F3243" i="7"/>
  <c r="E3243" i="7"/>
  <c r="E3243" i="8" s="1"/>
  <c r="F3242" i="7"/>
  <c r="E3242" i="7"/>
  <c r="E3242" i="8" s="1"/>
  <c r="F3241" i="7"/>
  <c r="E3241" i="7"/>
  <c r="E3241" i="8" s="1"/>
  <c r="F3240" i="7"/>
  <c r="E3240" i="7"/>
  <c r="E3240" i="8" s="1"/>
  <c r="F3239" i="7"/>
  <c r="E3239" i="7"/>
  <c r="E3239" i="8" s="1"/>
  <c r="F3238" i="7"/>
  <c r="F3238" i="8" s="1"/>
  <c r="E3238" i="7"/>
  <c r="E3238" i="8" s="1"/>
  <c r="F3237" i="7"/>
  <c r="F3237" i="8" s="1"/>
  <c r="E3237" i="7"/>
  <c r="E3237" i="8" s="1"/>
  <c r="F3236" i="7"/>
  <c r="E3236" i="7"/>
  <c r="E3236" i="8" s="1"/>
  <c r="F3235" i="7"/>
  <c r="E3235" i="7"/>
  <c r="E3235" i="8" s="1"/>
  <c r="F3234" i="7"/>
  <c r="E3234" i="7"/>
  <c r="E3234" i="8" s="1"/>
  <c r="F3233" i="7"/>
  <c r="E3233" i="7"/>
  <c r="E3233" i="8" s="1"/>
  <c r="F3232" i="7"/>
  <c r="F3232" i="8" s="1"/>
  <c r="E3232" i="7"/>
  <c r="E3232" i="8" s="1"/>
  <c r="F3231" i="7"/>
  <c r="F3231" i="8" s="1"/>
  <c r="E3231" i="7"/>
  <c r="E3231" i="8" s="1"/>
  <c r="F3230" i="7"/>
  <c r="E3230" i="7"/>
  <c r="E3230" i="8" s="1"/>
  <c r="F3229" i="7"/>
  <c r="E3229" i="7"/>
  <c r="E3229" i="8" s="1"/>
  <c r="F3228" i="7"/>
  <c r="E3228" i="7"/>
  <c r="E3228" i="8" s="1"/>
  <c r="F3227" i="7"/>
  <c r="E3227" i="7"/>
  <c r="E3227" i="8" s="1"/>
  <c r="F3226" i="7"/>
  <c r="E3226" i="7"/>
  <c r="E3226" i="8" s="1"/>
  <c r="F3225" i="7"/>
  <c r="F3225" i="8" s="1"/>
  <c r="E3225" i="7"/>
  <c r="E3225" i="8" s="1"/>
  <c r="F3224" i="7"/>
  <c r="E3224" i="7"/>
  <c r="E3224" i="8" s="1"/>
  <c r="F3223" i="7"/>
  <c r="E3223" i="7"/>
  <c r="E3223" i="8" s="1"/>
  <c r="F3222" i="7"/>
  <c r="E3222" i="7"/>
  <c r="E3222" i="8" s="1"/>
  <c r="F3221" i="7"/>
  <c r="E3221" i="7"/>
  <c r="E3221" i="8" s="1"/>
  <c r="F3220" i="7"/>
  <c r="F3220" i="8" s="1"/>
  <c r="E3220" i="7"/>
  <c r="E3220" i="8" s="1"/>
  <c r="F3219" i="7"/>
  <c r="F3219" i="8" s="1"/>
  <c r="E3219" i="7"/>
  <c r="E3219" i="8" s="1"/>
  <c r="F3218" i="7"/>
  <c r="E3218" i="7"/>
  <c r="E3218" i="8" s="1"/>
  <c r="F3217" i="7"/>
  <c r="E3217" i="7"/>
  <c r="E3217" i="8" s="1"/>
  <c r="F3216" i="7"/>
  <c r="E3216" i="7"/>
  <c r="E3216" i="8" s="1"/>
  <c r="F3215" i="7"/>
  <c r="E3215" i="7"/>
  <c r="E3215" i="8" s="1"/>
  <c r="F3214" i="7"/>
  <c r="F3214" i="8" s="1"/>
  <c r="E3214" i="7"/>
  <c r="E3214" i="8" s="1"/>
  <c r="F3213" i="7"/>
  <c r="F3213" i="8" s="1"/>
  <c r="E3213" i="7"/>
  <c r="E3213" i="8" s="1"/>
  <c r="F3212" i="7"/>
  <c r="E3212" i="7"/>
  <c r="E3212" i="8" s="1"/>
  <c r="F3211" i="7"/>
  <c r="E3211" i="7"/>
  <c r="E3211" i="8" s="1"/>
  <c r="F3210" i="7"/>
  <c r="E3210" i="7"/>
  <c r="E3210" i="8" s="1"/>
  <c r="F3209" i="7"/>
  <c r="E3209" i="7"/>
  <c r="E3209" i="8" s="1"/>
  <c r="F3208" i="7"/>
  <c r="E3208" i="7"/>
  <c r="E3208" i="8" s="1"/>
  <c r="F3207" i="7"/>
  <c r="F3207" i="8" s="1"/>
  <c r="E3207" i="7"/>
  <c r="E3207" i="8" s="1"/>
  <c r="F3206" i="7"/>
  <c r="E3206" i="7"/>
  <c r="E3206" i="8" s="1"/>
  <c r="F3205" i="7"/>
  <c r="E3205" i="7"/>
  <c r="E3205" i="8" s="1"/>
  <c r="F3204" i="7"/>
  <c r="E3204" i="7"/>
  <c r="E3204" i="8" s="1"/>
  <c r="F3203" i="7"/>
  <c r="E3203" i="7"/>
  <c r="E3203" i="8" s="1"/>
  <c r="F3202" i="7"/>
  <c r="E3202" i="7"/>
  <c r="E3202" i="8" s="1"/>
  <c r="F3201" i="7"/>
  <c r="F3201" i="8" s="1"/>
  <c r="E3201" i="7"/>
  <c r="E3201" i="8" s="1"/>
  <c r="F3200" i="7"/>
  <c r="E3200" i="7"/>
  <c r="E3200" i="8" s="1"/>
  <c r="F3199" i="7"/>
  <c r="E3199" i="7"/>
  <c r="E3199" i="8" s="1"/>
  <c r="F3198" i="7"/>
  <c r="E3198" i="7"/>
  <c r="E3198" i="8" s="1"/>
  <c r="F3197" i="7"/>
  <c r="E3197" i="7"/>
  <c r="E3197" i="8" s="1"/>
  <c r="F3196" i="7"/>
  <c r="F3196" i="8" s="1"/>
  <c r="E3196" i="7"/>
  <c r="E3196" i="8" s="1"/>
  <c r="F3195" i="7"/>
  <c r="F3195" i="8" s="1"/>
  <c r="E3195" i="7"/>
  <c r="E3195" i="8" s="1"/>
  <c r="F3194" i="7"/>
  <c r="E3194" i="7"/>
  <c r="E3194" i="8" s="1"/>
  <c r="F3193" i="7"/>
  <c r="E3193" i="7"/>
  <c r="E3193" i="8" s="1"/>
  <c r="F3192" i="7"/>
  <c r="E3192" i="7"/>
  <c r="E3192" i="8" s="1"/>
  <c r="F3191" i="7"/>
  <c r="E3191" i="7"/>
  <c r="E3191" i="8" s="1"/>
  <c r="F3190" i="7"/>
  <c r="E3190" i="7"/>
  <c r="E3190" i="8" s="1"/>
  <c r="F3189" i="7"/>
  <c r="F3189" i="8" s="1"/>
  <c r="E3189" i="7"/>
  <c r="E3189" i="8" s="1"/>
  <c r="F3188" i="7"/>
  <c r="E3188" i="7"/>
  <c r="E3188" i="8" s="1"/>
  <c r="F3187" i="7"/>
  <c r="E3187" i="7"/>
  <c r="E3187" i="8" s="1"/>
  <c r="F3186" i="7"/>
  <c r="E3186" i="7"/>
  <c r="E3186" i="8" s="1"/>
  <c r="F3185" i="7"/>
  <c r="E3185" i="7"/>
  <c r="E3185" i="8" s="1"/>
  <c r="F3184" i="7"/>
  <c r="F3184" i="8" s="1"/>
  <c r="E3184" i="7"/>
  <c r="E3184" i="8" s="1"/>
  <c r="F3183" i="7"/>
  <c r="E3183" i="7"/>
  <c r="E3183" i="8" s="1"/>
  <c r="F3182" i="7"/>
  <c r="E3182" i="7"/>
  <c r="E3182" i="8" s="1"/>
  <c r="F3181" i="7"/>
  <c r="E3181" i="7"/>
  <c r="E3181" i="8" s="1"/>
  <c r="F3180" i="7"/>
  <c r="E3180" i="7"/>
  <c r="E3180" i="8" s="1"/>
  <c r="F3179" i="7"/>
  <c r="E3179" i="7"/>
  <c r="E3179" i="8" s="1"/>
  <c r="F3178" i="7"/>
  <c r="F3178" i="8" s="1"/>
  <c r="E3178" i="7"/>
  <c r="E3178" i="8" s="1"/>
  <c r="F3177" i="7"/>
  <c r="F3177" i="8" s="1"/>
  <c r="E3177" i="7"/>
  <c r="E3177" i="8" s="1"/>
  <c r="F3176" i="7"/>
  <c r="E3176" i="7"/>
  <c r="E3176" i="8" s="1"/>
  <c r="F3175" i="7"/>
  <c r="E3175" i="7"/>
  <c r="E3175" i="8" s="1"/>
  <c r="F3174" i="7"/>
  <c r="E3174" i="7"/>
  <c r="E3174" i="8" s="1"/>
  <c r="F3173" i="7"/>
  <c r="E3173" i="7"/>
  <c r="E3173" i="8" s="1"/>
  <c r="F3172" i="7"/>
  <c r="E3172" i="7"/>
  <c r="E3172" i="8" s="1"/>
  <c r="F3171" i="7"/>
  <c r="E3171" i="7"/>
  <c r="E3171" i="8" s="1"/>
  <c r="F3170" i="7"/>
  <c r="E3170" i="7"/>
  <c r="E3170" i="8" s="1"/>
  <c r="F3169" i="7"/>
  <c r="E3169" i="7"/>
  <c r="E3169" i="8" s="1"/>
  <c r="F3168" i="7"/>
  <c r="E3168" i="7"/>
  <c r="E3168" i="8" s="1"/>
  <c r="F3167" i="7"/>
  <c r="E3167" i="7"/>
  <c r="E3167" i="8" s="1"/>
  <c r="F3166" i="7"/>
  <c r="F3166" i="8" s="1"/>
  <c r="E3166" i="7"/>
  <c r="E3166" i="8" s="1"/>
  <c r="F3165" i="7"/>
  <c r="F3165" i="8" s="1"/>
  <c r="E3165" i="7"/>
  <c r="E3165" i="8" s="1"/>
  <c r="F3164" i="7"/>
  <c r="E3164" i="7"/>
  <c r="E3164" i="8" s="1"/>
  <c r="F3163" i="7"/>
  <c r="E3163" i="7"/>
  <c r="E3163" i="8" s="1"/>
  <c r="F3162" i="7"/>
  <c r="E3162" i="7"/>
  <c r="E3162" i="8" s="1"/>
  <c r="F3161" i="7"/>
  <c r="E3161" i="7"/>
  <c r="E3161" i="8" s="1"/>
  <c r="F3160" i="7"/>
  <c r="F3160" i="8" s="1"/>
  <c r="E3160" i="7"/>
  <c r="E3160" i="8" s="1"/>
  <c r="F3159" i="7"/>
  <c r="F3159" i="8" s="1"/>
  <c r="E3159" i="7"/>
  <c r="E3159" i="8" s="1"/>
  <c r="F3158" i="7"/>
  <c r="E3158" i="7"/>
  <c r="E3158" i="8" s="1"/>
  <c r="F3157" i="7"/>
  <c r="E3157" i="7"/>
  <c r="E3157" i="8" s="1"/>
  <c r="F3156" i="7"/>
  <c r="E3156" i="7"/>
  <c r="E3156" i="8" s="1"/>
  <c r="F3155" i="7"/>
  <c r="E3155" i="7"/>
  <c r="E3155" i="8" s="1"/>
  <c r="F3154" i="7"/>
  <c r="E3154" i="7"/>
  <c r="E3154" i="8" s="1"/>
  <c r="F3153" i="7"/>
  <c r="F3153" i="8" s="1"/>
  <c r="E3153" i="7"/>
  <c r="E3153" i="8" s="1"/>
  <c r="F3152" i="7"/>
  <c r="E3152" i="7"/>
  <c r="E3152" i="8" s="1"/>
  <c r="F3151" i="7"/>
  <c r="E3151" i="7"/>
  <c r="E3151" i="8" s="1"/>
  <c r="F3150" i="7"/>
  <c r="E3150" i="7"/>
  <c r="E3150" i="8" s="1"/>
  <c r="F3149" i="7"/>
  <c r="E3149" i="7"/>
  <c r="E3149" i="8" s="1"/>
  <c r="F3148" i="7"/>
  <c r="F3148" i="8" s="1"/>
  <c r="E3148" i="7"/>
  <c r="E3148" i="8" s="1"/>
  <c r="F3147" i="7"/>
  <c r="F3147" i="8" s="1"/>
  <c r="E3147" i="7"/>
  <c r="E3147" i="8" s="1"/>
  <c r="F3146" i="7"/>
  <c r="E3146" i="7"/>
  <c r="E3146" i="8" s="1"/>
  <c r="F3145" i="7"/>
  <c r="E3145" i="7"/>
  <c r="E3145" i="8" s="1"/>
  <c r="F3144" i="7"/>
  <c r="E3144" i="7"/>
  <c r="E3144" i="8" s="1"/>
  <c r="F3143" i="7"/>
  <c r="E3143" i="7"/>
  <c r="E3143" i="8" s="1"/>
  <c r="F3142" i="7"/>
  <c r="F3142" i="8" s="1"/>
  <c r="E3142" i="7"/>
  <c r="E3142" i="8" s="1"/>
  <c r="F3141" i="7"/>
  <c r="F3141" i="8" s="1"/>
  <c r="E3141" i="7"/>
  <c r="E3141" i="8" s="1"/>
  <c r="F3140" i="7"/>
  <c r="E3140" i="7"/>
  <c r="E3140" i="8" s="1"/>
  <c r="F3139" i="7"/>
  <c r="E3139" i="7"/>
  <c r="E3139" i="8" s="1"/>
  <c r="F3138" i="7"/>
  <c r="E3138" i="7"/>
  <c r="E3138" i="8" s="1"/>
  <c r="F3137" i="7"/>
  <c r="E3137" i="7"/>
  <c r="E3137" i="8" s="1"/>
  <c r="F3136" i="7"/>
  <c r="E3136" i="7"/>
  <c r="E3136" i="8" s="1"/>
  <c r="F3135" i="7"/>
  <c r="F3135" i="8" s="1"/>
  <c r="E3135" i="7"/>
  <c r="E3135" i="8" s="1"/>
  <c r="F3134" i="7"/>
  <c r="E3134" i="7"/>
  <c r="E3134" i="8" s="1"/>
  <c r="F3133" i="7"/>
  <c r="E3133" i="7"/>
  <c r="E3133" i="8" s="1"/>
  <c r="F3132" i="7"/>
  <c r="E3132" i="7"/>
  <c r="E3132" i="8" s="1"/>
  <c r="F3131" i="7"/>
  <c r="E3131" i="7"/>
  <c r="E3131" i="8" s="1"/>
  <c r="F3130" i="7"/>
  <c r="F3130" i="8" s="1"/>
  <c r="E3130" i="7"/>
  <c r="E3130" i="8" s="1"/>
  <c r="F3129" i="7"/>
  <c r="F3129" i="8" s="1"/>
  <c r="E3129" i="7"/>
  <c r="E3129" i="8" s="1"/>
  <c r="F3128" i="7"/>
  <c r="E3128" i="7"/>
  <c r="E3128" i="8" s="1"/>
  <c r="F3127" i="7"/>
  <c r="E3127" i="7"/>
  <c r="E3127" i="8" s="1"/>
  <c r="F3126" i="7"/>
  <c r="E3126" i="7"/>
  <c r="E3126" i="8" s="1"/>
  <c r="F3125" i="7"/>
  <c r="E3125" i="7"/>
  <c r="E3125" i="8" s="1"/>
  <c r="F3124" i="7"/>
  <c r="F3124" i="8" s="1"/>
  <c r="E3124" i="7"/>
  <c r="E3124" i="8" s="1"/>
  <c r="F3123" i="7"/>
  <c r="F3123" i="8" s="1"/>
  <c r="E3123" i="7"/>
  <c r="E3123" i="8" s="1"/>
  <c r="F3122" i="7"/>
  <c r="E3122" i="7"/>
  <c r="E3122" i="8" s="1"/>
  <c r="F3121" i="7"/>
  <c r="E3121" i="7"/>
  <c r="E3121" i="8" s="1"/>
  <c r="F3120" i="7"/>
  <c r="E3120" i="7"/>
  <c r="E3120" i="8" s="1"/>
  <c r="F3119" i="7"/>
  <c r="E3119" i="7"/>
  <c r="E3119" i="8" s="1"/>
  <c r="F3118" i="7"/>
  <c r="E3118" i="7"/>
  <c r="E3118" i="8" s="1"/>
  <c r="F3117" i="7"/>
  <c r="F3117" i="8" s="1"/>
  <c r="E3117" i="7"/>
  <c r="E3117" i="8" s="1"/>
  <c r="F3116" i="7"/>
  <c r="E3116" i="7"/>
  <c r="E3116" i="8" s="1"/>
  <c r="F3115" i="7"/>
  <c r="E3115" i="7"/>
  <c r="E3115" i="8" s="1"/>
  <c r="F3114" i="7"/>
  <c r="E3114" i="7"/>
  <c r="E3114" i="8" s="1"/>
  <c r="F3113" i="7"/>
  <c r="E3113" i="7"/>
  <c r="E3113" i="8" s="1"/>
  <c r="F3112" i="7"/>
  <c r="F3112" i="8" s="1"/>
  <c r="E3112" i="7"/>
  <c r="E3112" i="8" s="1"/>
  <c r="F3111" i="7"/>
  <c r="E3111" i="7"/>
  <c r="E3111" i="8" s="1"/>
  <c r="F3110" i="7"/>
  <c r="E3110" i="7"/>
  <c r="E3110" i="8" s="1"/>
  <c r="F3109" i="7"/>
  <c r="E3109" i="7"/>
  <c r="E3109" i="8" s="1"/>
  <c r="F3108" i="7"/>
  <c r="E3108" i="7"/>
  <c r="E3108" i="8" s="1"/>
  <c r="F3107" i="7"/>
  <c r="E3107" i="7"/>
  <c r="E3107" i="8" s="1"/>
  <c r="F3106" i="7"/>
  <c r="F3106" i="8" s="1"/>
  <c r="E3106" i="7"/>
  <c r="E3106" i="8" s="1"/>
  <c r="F3105" i="7"/>
  <c r="F3105" i="8" s="1"/>
  <c r="E3105" i="7"/>
  <c r="E3105" i="8" s="1"/>
  <c r="F3104" i="7"/>
  <c r="E3104" i="7"/>
  <c r="E3104" i="8" s="1"/>
  <c r="F3103" i="7"/>
  <c r="E3103" i="7"/>
  <c r="E3103" i="8" s="1"/>
  <c r="F3102" i="7"/>
  <c r="E3102" i="7"/>
  <c r="E3102" i="8" s="1"/>
  <c r="F3101" i="7"/>
  <c r="E3101" i="7"/>
  <c r="E3101" i="8" s="1"/>
  <c r="F3100" i="7"/>
  <c r="E3100" i="7"/>
  <c r="E3100" i="8" s="1"/>
  <c r="F3099" i="7"/>
  <c r="F3099" i="8" s="1"/>
  <c r="E3099" i="7"/>
  <c r="E3099" i="8" s="1"/>
  <c r="F3098" i="7"/>
  <c r="E3098" i="7"/>
  <c r="E3098" i="8" s="1"/>
  <c r="F3097" i="7"/>
  <c r="E3097" i="7"/>
  <c r="E3097" i="8" s="1"/>
  <c r="F3096" i="7"/>
  <c r="E3096" i="7"/>
  <c r="E3096" i="8" s="1"/>
  <c r="F3095" i="7"/>
  <c r="E3095" i="7"/>
  <c r="E3095" i="8" s="1"/>
  <c r="F3094" i="7"/>
  <c r="F3094" i="8" s="1"/>
  <c r="E3094" i="7"/>
  <c r="E3094" i="8" s="1"/>
  <c r="F3093" i="7"/>
  <c r="F3093" i="8" s="1"/>
  <c r="E3093" i="7"/>
  <c r="E3093" i="8" s="1"/>
  <c r="F3092" i="7"/>
  <c r="E3092" i="7"/>
  <c r="E3092" i="8" s="1"/>
  <c r="F3091" i="7"/>
  <c r="E3091" i="7"/>
  <c r="E3091" i="8" s="1"/>
  <c r="F3090" i="7"/>
  <c r="E3090" i="7"/>
  <c r="E3090" i="8" s="1"/>
  <c r="F3089" i="7"/>
  <c r="E3089" i="7"/>
  <c r="E3089" i="8" s="1"/>
  <c r="F3088" i="7"/>
  <c r="F3088" i="8" s="1"/>
  <c r="E3088" i="7"/>
  <c r="E3088" i="8" s="1"/>
  <c r="F3087" i="7"/>
  <c r="F3087" i="8" s="1"/>
  <c r="E3087" i="7"/>
  <c r="E3087" i="8" s="1"/>
  <c r="F3086" i="7"/>
  <c r="E3086" i="7"/>
  <c r="E3086" i="8" s="1"/>
  <c r="F3085" i="7"/>
  <c r="E3085" i="7"/>
  <c r="E3085" i="8" s="1"/>
  <c r="F3084" i="7"/>
  <c r="E3084" i="7"/>
  <c r="E3084" i="8" s="1"/>
  <c r="F3083" i="7"/>
  <c r="E3083" i="7"/>
  <c r="E3083" i="8" s="1"/>
  <c r="F3082" i="7"/>
  <c r="E3082" i="7"/>
  <c r="E3082" i="8" s="1"/>
  <c r="F3081" i="7"/>
  <c r="F3081" i="8" s="1"/>
  <c r="E3081" i="7"/>
  <c r="E3081" i="8" s="1"/>
  <c r="F3080" i="7"/>
  <c r="E3080" i="7"/>
  <c r="E3080" i="8" s="1"/>
  <c r="F3079" i="7"/>
  <c r="E3079" i="7"/>
  <c r="E3079" i="8" s="1"/>
  <c r="F3078" i="7"/>
  <c r="F3078" i="8" s="1"/>
  <c r="E3078" i="7"/>
  <c r="E3078" i="8" s="1"/>
  <c r="F3077" i="7"/>
  <c r="E3077" i="7"/>
  <c r="E3077" i="8" s="1"/>
  <c r="F3076" i="7"/>
  <c r="F3076" i="8" s="1"/>
  <c r="E3076" i="7"/>
  <c r="E3076" i="8" s="1"/>
  <c r="F3075" i="7"/>
  <c r="E3075" i="7"/>
  <c r="E3075" i="8" s="1"/>
  <c r="F3074" i="7"/>
  <c r="E3074" i="7"/>
  <c r="E3074" i="8" s="1"/>
  <c r="F3073" i="7"/>
  <c r="E3073" i="7"/>
  <c r="E3073" i="8" s="1"/>
  <c r="F3072" i="7"/>
  <c r="E3072" i="7"/>
  <c r="E3072" i="8" s="1"/>
  <c r="F3071" i="7"/>
  <c r="E3071" i="7"/>
  <c r="E3071" i="8" s="1"/>
  <c r="F3070" i="7"/>
  <c r="F3070" i="8" s="1"/>
  <c r="E3070" i="7"/>
  <c r="E3070" i="8" s="1"/>
  <c r="F3069" i="7"/>
  <c r="F3069" i="8" s="1"/>
  <c r="E3069" i="7"/>
  <c r="E3069" i="8" s="1"/>
  <c r="F3068" i="7"/>
  <c r="E3068" i="7"/>
  <c r="E3068" i="8" s="1"/>
  <c r="F3067" i="7"/>
  <c r="E3067" i="7"/>
  <c r="E3067" i="8" s="1"/>
  <c r="F3066" i="7"/>
  <c r="E3066" i="7"/>
  <c r="E3066" i="8" s="1"/>
  <c r="F3065" i="7"/>
  <c r="E3065" i="7"/>
  <c r="E3065" i="8" s="1"/>
  <c r="F3064" i="7"/>
  <c r="F3064" i="8" s="1"/>
  <c r="E3064" i="7"/>
  <c r="E3064" i="8" s="1"/>
  <c r="F3063" i="7"/>
  <c r="F3063" i="8" s="1"/>
  <c r="E3063" i="7"/>
  <c r="E3063" i="8" s="1"/>
  <c r="F3062" i="7"/>
  <c r="E3062" i="7"/>
  <c r="E3062" i="8" s="1"/>
  <c r="F3061" i="7"/>
  <c r="E3061" i="7"/>
  <c r="E3061" i="8" s="1"/>
  <c r="F3060" i="7"/>
  <c r="F3060" i="8" s="1"/>
  <c r="E3060" i="7"/>
  <c r="E3060" i="8" s="1"/>
  <c r="F3059" i="7"/>
  <c r="E3059" i="7"/>
  <c r="E3059" i="8" s="1"/>
  <c r="F3058" i="7"/>
  <c r="F3058" i="8" s="1"/>
  <c r="E3058" i="7"/>
  <c r="E3058" i="8" s="1"/>
  <c r="F3057" i="7"/>
  <c r="E3057" i="7"/>
  <c r="E3057" i="8" s="1"/>
  <c r="F3056" i="7"/>
  <c r="E3056" i="7"/>
  <c r="E3056" i="8" s="1"/>
  <c r="F3055" i="7"/>
  <c r="E3055" i="7"/>
  <c r="E3055" i="8" s="1"/>
  <c r="F3054" i="7"/>
  <c r="F3054" i="8" s="1"/>
  <c r="E3054" i="7"/>
  <c r="E3054" i="8" s="1"/>
  <c r="F3053" i="7"/>
  <c r="E3053" i="7"/>
  <c r="E3053" i="8" s="1"/>
  <c r="F3052" i="7"/>
  <c r="F3052" i="8" s="1"/>
  <c r="E3052" i="7"/>
  <c r="E3052" i="8" s="1"/>
  <c r="F3051" i="7"/>
  <c r="F3051" i="8" s="1"/>
  <c r="E3051" i="7"/>
  <c r="E3051" i="8" s="1"/>
  <c r="F3050" i="7"/>
  <c r="E3050" i="7"/>
  <c r="E3050" i="8" s="1"/>
  <c r="F3049" i="7"/>
  <c r="E3049" i="7"/>
  <c r="E3049" i="8" s="1"/>
  <c r="F3048" i="7"/>
  <c r="E3048" i="7"/>
  <c r="E3048" i="8" s="1"/>
  <c r="F3047" i="7"/>
  <c r="E3047" i="7"/>
  <c r="E3047" i="8" s="1"/>
  <c r="F3046" i="7"/>
  <c r="F3046" i="8" s="1"/>
  <c r="E3046" i="7"/>
  <c r="E3046" i="8" s="1"/>
  <c r="F3045" i="7"/>
  <c r="F3045" i="8" s="1"/>
  <c r="E3045" i="7"/>
  <c r="E3045" i="8" s="1"/>
  <c r="F3044" i="7"/>
  <c r="E3044" i="7"/>
  <c r="E3044" i="8" s="1"/>
  <c r="F3043" i="7"/>
  <c r="E3043" i="7"/>
  <c r="E3043" i="8" s="1"/>
  <c r="F3042" i="7"/>
  <c r="F3042" i="8" s="1"/>
  <c r="E3042" i="7"/>
  <c r="E3042" i="8" s="1"/>
  <c r="F3041" i="7"/>
  <c r="E3041" i="7"/>
  <c r="E3041" i="8" s="1"/>
  <c r="F3040" i="7"/>
  <c r="F3040" i="8" s="1"/>
  <c r="E3040" i="7"/>
  <c r="E3040" i="8" s="1"/>
  <c r="F3039" i="7"/>
  <c r="F3039" i="8" s="1"/>
  <c r="E3039" i="7"/>
  <c r="E3039" i="8" s="1"/>
  <c r="F3038" i="7"/>
  <c r="E3038" i="7"/>
  <c r="E3038" i="8" s="1"/>
  <c r="F3037" i="7"/>
  <c r="E3037" i="7"/>
  <c r="E3037" i="8" s="1"/>
  <c r="F3036" i="7"/>
  <c r="F3036" i="8" s="1"/>
  <c r="E3036" i="7"/>
  <c r="E3036" i="8" s="1"/>
  <c r="F3035" i="7"/>
  <c r="E3035" i="7"/>
  <c r="E3035" i="8" s="1"/>
  <c r="F3034" i="7"/>
  <c r="F3034" i="8" s="1"/>
  <c r="E3034" i="7"/>
  <c r="E3034" i="8" s="1"/>
  <c r="F3033" i="7"/>
  <c r="E3033" i="7"/>
  <c r="E3033" i="8" s="1"/>
  <c r="F3032" i="7"/>
  <c r="E3032" i="7"/>
  <c r="E3032" i="8" s="1"/>
  <c r="F3031" i="7"/>
  <c r="E3031" i="7"/>
  <c r="E3031" i="8" s="1"/>
  <c r="F3030" i="7"/>
  <c r="F3030" i="8" s="1"/>
  <c r="E3030" i="7"/>
  <c r="E3030" i="8" s="1"/>
  <c r="F3029" i="7"/>
  <c r="E3029" i="7"/>
  <c r="E3029" i="8" s="1"/>
  <c r="F3028" i="7"/>
  <c r="F3028" i="8" s="1"/>
  <c r="E3028" i="7"/>
  <c r="E3028" i="8" s="1"/>
  <c r="F3027" i="7"/>
  <c r="F3027" i="8" s="1"/>
  <c r="E3027" i="7"/>
  <c r="E3027" i="8" s="1"/>
  <c r="F3026" i="7"/>
  <c r="E3026" i="7"/>
  <c r="E3026" i="8" s="1"/>
  <c r="F3025" i="7"/>
  <c r="E3025" i="7"/>
  <c r="E3025" i="8" s="1"/>
  <c r="F3024" i="7"/>
  <c r="F3024" i="8" s="1"/>
  <c r="E3024" i="7"/>
  <c r="E3024" i="8" s="1"/>
  <c r="F3023" i="7"/>
  <c r="E3023" i="7"/>
  <c r="E3023" i="8" s="1"/>
  <c r="F3022" i="7"/>
  <c r="F3022" i="8" s="1"/>
  <c r="E3022" i="7"/>
  <c r="E3022" i="8" s="1"/>
  <c r="F3021" i="7"/>
  <c r="F3021" i="8" s="1"/>
  <c r="E3021" i="7"/>
  <c r="E3021" i="8" s="1"/>
  <c r="F3020" i="7"/>
  <c r="E3020" i="7"/>
  <c r="E3020" i="8" s="1"/>
  <c r="F3019" i="7"/>
  <c r="E3019" i="7"/>
  <c r="E3019" i="8" s="1"/>
  <c r="F3018" i="7"/>
  <c r="F3018" i="8" s="1"/>
  <c r="E3018" i="7"/>
  <c r="E3018" i="8" s="1"/>
  <c r="F3017" i="7"/>
  <c r="E3017" i="7"/>
  <c r="E3017" i="8" s="1"/>
  <c r="F3016" i="7"/>
  <c r="F3016" i="8" s="1"/>
  <c r="E3016" i="7"/>
  <c r="E3016" i="8" s="1"/>
  <c r="F3015" i="7"/>
  <c r="F3015" i="8" s="1"/>
  <c r="E3015" i="7"/>
  <c r="E3015" i="8" s="1"/>
  <c r="F3014" i="7"/>
  <c r="E3014" i="7"/>
  <c r="E3014" i="8" s="1"/>
  <c r="F3013" i="7"/>
  <c r="E3013" i="7"/>
  <c r="E3013" i="8" s="1"/>
  <c r="F3012" i="7"/>
  <c r="F3012" i="8" s="1"/>
  <c r="E3012" i="7"/>
  <c r="E3012" i="8" s="1"/>
  <c r="F3011" i="7"/>
  <c r="E3011" i="7"/>
  <c r="E3011" i="8" s="1"/>
  <c r="F3010" i="7"/>
  <c r="F3010" i="8" s="1"/>
  <c r="E3010" i="7"/>
  <c r="E3010" i="8" s="1"/>
  <c r="F3009" i="7"/>
  <c r="F3009" i="8" s="1"/>
  <c r="E3009" i="7"/>
  <c r="E3009" i="8" s="1"/>
  <c r="F3008" i="7"/>
  <c r="E3008" i="7"/>
  <c r="E3008" i="8" s="1"/>
  <c r="F3007" i="7"/>
  <c r="E3007" i="7"/>
  <c r="E3007" i="8" s="1"/>
  <c r="F3006" i="7"/>
  <c r="F3006" i="8" s="1"/>
  <c r="E3006" i="7"/>
  <c r="E3006" i="8" s="1"/>
  <c r="F3005" i="7"/>
  <c r="E3005" i="7"/>
  <c r="E3005" i="8" s="1"/>
  <c r="F3004" i="7"/>
  <c r="F3004" i="8" s="1"/>
  <c r="E3004" i="7"/>
  <c r="E3004" i="8" s="1"/>
  <c r="F3003" i="7"/>
  <c r="F3003" i="8" s="1"/>
  <c r="E3003" i="7"/>
  <c r="E3003" i="8" s="1"/>
  <c r="F3002" i="7"/>
  <c r="E3002" i="7"/>
  <c r="E3002" i="8" s="1"/>
  <c r="F3001" i="7"/>
  <c r="E3001" i="7"/>
  <c r="E3001" i="8" s="1"/>
  <c r="F3000" i="7"/>
  <c r="F3000" i="8" s="1"/>
  <c r="E3000" i="7"/>
  <c r="E3000" i="8" s="1"/>
  <c r="F2999" i="7"/>
  <c r="E2999" i="7"/>
  <c r="E2999" i="8" s="1"/>
  <c r="F2998" i="7"/>
  <c r="F2998" i="8" s="1"/>
  <c r="E2998" i="7"/>
  <c r="E2998" i="8" s="1"/>
  <c r="F2997" i="7"/>
  <c r="F2997" i="8" s="1"/>
  <c r="E2997" i="7"/>
  <c r="E2997" i="8" s="1"/>
  <c r="F2996" i="7"/>
  <c r="E2996" i="7"/>
  <c r="E2996" i="8" s="1"/>
  <c r="F2995" i="7"/>
  <c r="E2995" i="7"/>
  <c r="E2995" i="8" s="1"/>
  <c r="F2994" i="7"/>
  <c r="F2994" i="8" s="1"/>
  <c r="E2994" i="7"/>
  <c r="E2994" i="8" s="1"/>
  <c r="F2993" i="7"/>
  <c r="E2993" i="7"/>
  <c r="E2993" i="8" s="1"/>
  <c r="F2992" i="7"/>
  <c r="F2992" i="8" s="1"/>
  <c r="E2992" i="7"/>
  <c r="E2992" i="8" s="1"/>
  <c r="F2991" i="7"/>
  <c r="F2991" i="8" s="1"/>
  <c r="E2991" i="7"/>
  <c r="E2991" i="8" s="1"/>
  <c r="F2990" i="7"/>
  <c r="E2990" i="7"/>
  <c r="E2990" i="8" s="1"/>
  <c r="F2989" i="7"/>
  <c r="E2989" i="7"/>
  <c r="E2989" i="8" s="1"/>
  <c r="F2988" i="7"/>
  <c r="F2988" i="8" s="1"/>
  <c r="E2988" i="7"/>
  <c r="E2988" i="8" s="1"/>
  <c r="F2987" i="7"/>
  <c r="E2987" i="7"/>
  <c r="E2987" i="8" s="1"/>
  <c r="F2986" i="7"/>
  <c r="F2986" i="8" s="1"/>
  <c r="E2986" i="7"/>
  <c r="E2986" i="8" s="1"/>
  <c r="F2985" i="7"/>
  <c r="F2985" i="8" s="1"/>
  <c r="E2985" i="7"/>
  <c r="E2985" i="8" s="1"/>
  <c r="F2984" i="7"/>
  <c r="E2984" i="7"/>
  <c r="E2984" i="8" s="1"/>
  <c r="F2983" i="7"/>
  <c r="E2983" i="7"/>
  <c r="E2983" i="8" s="1"/>
  <c r="F2982" i="7"/>
  <c r="F2982" i="8" s="1"/>
  <c r="E2982" i="7"/>
  <c r="E2982" i="8" s="1"/>
  <c r="F2981" i="7"/>
  <c r="E2981" i="7"/>
  <c r="E2981" i="8" s="1"/>
  <c r="F2980" i="7"/>
  <c r="F2980" i="8" s="1"/>
  <c r="E2980" i="7"/>
  <c r="E2980" i="8" s="1"/>
  <c r="F2979" i="7"/>
  <c r="F2979" i="8" s="1"/>
  <c r="E2979" i="7"/>
  <c r="E2979" i="8" s="1"/>
  <c r="F2978" i="7"/>
  <c r="E2978" i="7"/>
  <c r="E2978" i="8" s="1"/>
  <c r="F2977" i="7"/>
  <c r="E2977" i="7"/>
  <c r="E2977" i="8" s="1"/>
  <c r="F2976" i="7"/>
  <c r="F2976" i="8" s="1"/>
  <c r="E2976" i="7"/>
  <c r="E2976" i="8" s="1"/>
  <c r="F2975" i="7"/>
  <c r="F2975" i="8" s="1"/>
  <c r="E2975" i="7"/>
  <c r="E2975" i="8" s="1"/>
  <c r="F2974" i="7"/>
  <c r="F2974" i="8" s="1"/>
  <c r="E2974" i="7"/>
  <c r="E2974" i="8" s="1"/>
  <c r="F2973" i="7"/>
  <c r="F2973" i="8" s="1"/>
  <c r="E2973" i="7"/>
  <c r="E2973" i="8" s="1"/>
  <c r="F2972" i="7"/>
  <c r="E2972" i="7"/>
  <c r="E2972" i="8" s="1"/>
  <c r="F2971" i="7"/>
  <c r="E2971" i="7"/>
  <c r="E2971" i="8" s="1"/>
  <c r="F2970" i="7"/>
  <c r="F2970" i="8" s="1"/>
  <c r="E2970" i="7"/>
  <c r="E2970" i="8" s="1"/>
  <c r="F2969" i="7"/>
  <c r="F2969" i="8" s="1"/>
  <c r="E2969" i="7"/>
  <c r="E2969" i="8" s="1"/>
  <c r="F2968" i="7"/>
  <c r="F2968" i="8" s="1"/>
  <c r="E2968" i="7"/>
  <c r="E2968" i="8" s="1"/>
  <c r="F2967" i="7"/>
  <c r="F2967" i="8" s="1"/>
  <c r="E2967" i="7"/>
  <c r="E2967" i="8" s="1"/>
  <c r="F2966" i="7"/>
  <c r="E2966" i="7"/>
  <c r="E2966" i="8" s="1"/>
  <c r="F2965" i="7"/>
  <c r="E2965" i="7"/>
  <c r="E2965" i="8" s="1"/>
  <c r="F2964" i="7"/>
  <c r="E2964" i="7"/>
  <c r="E2964" i="8" s="1"/>
  <c r="F2963" i="7"/>
  <c r="F2963" i="8" s="1"/>
  <c r="E2963" i="7"/>
  <c r="E2963" i="8" s="1"/>
  <c r="F2962" i="7"/>
  <c r="F2962" i="8" s="1"/>
  <c r="E2962" i="7"/>
  <c r="E2962" i="8" s="1"/>
  <c r="F2961" i="7"/>
  <c r="F2961" i="8" s="1"/>
  <c r="E2961" i="7"/>
  <c r="E2961" i="8" s="1"/>
  <c r="F2960" i="7"/>
  <c r="E2960" i="7"/>
  <c r="E2960" i="8" s="1"/>
  <c r="F2959" i="7"/>
  <c r="E2959" i="7"/>
  <c r="E2959" i="8" s="1"/>
  <c r="F2958" i="7"/>
  <c r="F2958" i="8" s="1"/>
  <c r="E2958" i="7"/>
  <c r="E2958" i="8" s="1"/>
  <c r="F2957" i="7"/>
  <c r="E2957" i="7"/>
  <c r="E2957" i="8" s="1"/>
  <c r="F2956" i="7"/>
  <c r="F2956" i="8" s="1"/>
  <c r="E2956" i="7"/>
  <c r="E2956" i="8" s="1"/>
  <c r="F2955" i="7"/>
  <c r="F2955" i="8" s="1"/>
  <c r="E2955" i="7"/>
  <c r="E2955" i="8" s="1"/>
  <c r="F2954" i="7"/>
  <c r="E2954" i="7"/>
  <c r="E2954" i="8" s="1"/>
  <c r="F2953" i="7"/>
  <c r="E2953" i="7"/>
  <c r="E2953" i="8" s="1"/>
  <c r="F2952" i="7"/>
  <c r="F2952" i="8" s="1"/>
  <c r="E2952" i="7"/>
  <c r="E2952" i="8" s="1"/>
  <c r="F2951" i="7"/>
  <c r="F2951" i="8" s="1"/>
  <c r="E2951" i="7"/>
  <c r="E2951" i="8" s="1"/>
  <c r="F2950" i="7"/>
  <c r="F2950" i="8" s="1"/>
  <c r="E2950" i="7"/>
  <c r="E2950" i="8" s="1"/>
  <c r="F2949" i="7"/>
  <c r="F2949" i="8" s="1"/>
  <c r="E2949" i="7"/>
  <c r="E2949" i="8" s="1"/>
  <c r="F2948" i="7"/>
  <c r="E2948" i="7"/>
  <c r="E2948" i="8" s="1"/>
  <c r="F2947" i="7"/>
  <c r="E2947" i="7"/>
  <c r="E2947" i="8" s="1"/>
  <c r="F2946" i="7"/>
  <c r="F2946" i="8" s="1"/>
  <c r="E2946" i="7"/>
  <c r="E2946" i="8" s="1"/>
  <c r="F2945" i="7"/>
  <c r="F2945" i="8" s="1"/>
  <c r="E2945" i="7"/>
  <c r="E2945" i="8" s="1"/>
  <c r="F2944" i="7"/>
  <c r="F2944" i="8" s="1"/>
  <c r="E2944" i="7"/>
  <c r="E2944" i="8" s="1"/>
  <c r="F2943" i="7"/>
  <c r="F2943" i="8" s="1"/>
  <c r="E2943" i="7"/>
  <c r="E2943" i="8" s="1"/>
  <c r="F2942" i="7"/>
  <c r="E2942" i="7"/>
  <c r="E2942" i="8" s="1"/>
  <c r="F2941" i="7"/>
  <c r="E2941" i="7"/>
  <c r="E2941" i="8" s="1"/>
  <c r="F2940" i="7"/>
  <c r="E2940" i="7"/>
  <c r="E2940" i="8" s="1"/>
  <c r="F2939" i="7"/>
  <c r="F2939" i="8" s="1"/>
  <c r="E2939" i="7"/>
  <c r="E2939" i="8" s="1"/>
  <c r="F2938" i="7"/>
  <c r="F2938" i="8" s="1"/>
  <c r="E2938" i="7"/>
  <c r="E2938" i="8" s="1"/>
  <c r="F2937" i="7"/>
  <c r="F2937" i="8" s="1"/>
  <c r="E2937" i="7"/>
  <c r="E2937" i="8" s="1"/>
  <c r="F2936" i="7"/>
  <c r="E2936" i="7"/>
  <c r="E2936" i="8" s="1"/>
  <c r="F2935" i="7"/>
  <c r="E2935" i="7"/>
  <c r="E2935" i="8" s="1"/>
  <c r="F2934" i="7"/>
  <c r="F2934" i="8" s="1"/>
  <c r="E2934" i="7"/>
  <c r="E2934" i="8" s="1"/>
  <c r="F2933" i="7"/>
  <c r="E2933" i="7"/>
  <c r="E2933" i="8" s="1"/>
  <c r="F2932" i="7"/>
  <c r="F2932" i="8" s="1"/>
  <c r="E2932" i="7"/>
  <c r="E2932" i="8" s="1"/>
  <c r="F2931" i="7"/>
  <c r="F2931" i="8" s="1"/>
  <c r="E2931" i="7"/>
  <c r="E2931" i="8" s="1"/>
  <c r="F2930" i="7"/>
  <c r="E2930" i="7"/>
  <c r="E2930" i="8" s="1"/>
  <c r="F2929" i="7"/>
  <c r="E2929" i="7"/>
  <c r="E2929" i="8" s="1"/>
  <c r="F2928" i="7"/>
  <c r="F2928" i="8" s="1"/>
  <c r="E2928" i="7"/>
  <c r="E2928" i="8" s="1"/>
  <c r="F2927" i="7"/>
  <c r="F2927" i="8" s="1"/>
  <c r="E2927" i="7"/>
  <c r="E2927" i="8" s="1"/>
  <c r="F2926" i="7"/>
  <c r="F2926" i="8" s="1"/>
  <c r="E2926" i="7"/>
  <c r="E2926" i="8" s="1"/>
  <c r="F2925" i="7"/>
  <c r="F2925" i="8" s="1"/>
  <c r="E2925" i="7"/>
  <c r="E2925" i="8" s="1"/>
  <c r="F2924" i="7"/>
  <c r="E2924" i="7"/>
  <c r="E2924" i="8" s="1"/>
  <c r="F2923" i="7"/>
  <c r="E2923" i="7"/>
  <c r="E2923" i="8" s="1"/>
  <c r="F2922" i="7"/>
  <c r="F2922" i="8" s="1"/>
  <c r="E2922" i="7"/>
  <c r="E2922" i="8" s="1"/>
  <c r="F2921" i="7"/>
  <c r="F2921" i="8" s="1"/>
  <c r="E2921" i="7"/>
  <c r="E2921" i="8" s="1"/>
  <c r="F2920" i="7"/>
  <c r="F2920" i="8" s="1"/>
  <c r="E2920" i="7"/>
  <c r="E2920" i="8" s="1"/>
  <c r="F2919" i="7"/>
  <c r="F2919" i="8" s="1"/>
  <c r="E2919" i="7"/>
  <c r="E2919" i="8" s="1"/>
  <c r="F2918" i="7"/>
  <c r="E2918" i="7"/>
  <c r="E2918" i="8" s="1"/>
  <c r="F2917" i="7"/>
  <c r="E2917" i="7"/>
  <c r="E2917" i="8" s="1"/>
  <c r="F2916" i="7"/>
  <c r="E2916" i="7"/>
  <c r="E2916" i="8" s="1"/>
  <c r="F2915" i="7"/>
  <c r="F2915" i="8" s="1"/>
  <c r="E2915" i="7"/>
  <c r="E2915" i="8" s="1"/>
  <c r="F2914" i="7"/>
  <c r="F2914" i="8" s="1"/>
  <c r="E2914" i="7"/>
  <c r="E2914" i="8" s="1"/>
  <c r="F2913" i="7"/>
  <c r="F2913" i="8" s="1"/>
  <c r="E2913" i="7"/>
  <c r="E2913" i="8" s="1"/>
  <c r="F2912" i="7"/>
  <c r="E2912" i="7"/>
  <c r="E2912" i="8" s="1"/>
  <c r="F2911" i="7"/>
  <c r="E2911" i="7"/>
  <c r="E2911" i="8" s="1"/>
  <c r="F2910" i="7"/>
  <c r="F2910" i="8" s="1"/>
  <c r="E2910" i="7"/>
  <c r="E2910" i="8" s="1"/>
  <c r="F2909" i="7"/>
  <c r="E2909" i="7"/>
  <c r="E2909" i="8" s="1"/>
  <c r="F2908" i="7"/>
  <c r="F2908" i="8" s="1"/>
  <c r="E2908" i="7"/>
  <c r="E2908" i="8" s="1"/>
  <c r="F2907" i="7"/>
  <c r="F2907" i="8" s="1"/>
  <c r="E2907" i="7"/>
  <c r="E2907" i="8" s="1"/>
  <c r="F2906" i="7"/>
  <c r="E2906" i="7"/>
  <c r="E2906" i="8" s="1"/>
  <c r="F2905" i="7"/>
  <c r="E2905" i="7"/>
  <c r="E2905" i="8" s="1"/>
  <c r="F2904" i="7"/>
  <c r="F2904" i="8" s="1"/>
  <c r="E2904" i="7"/>
  <c r="E2904" i="8" s="1"/>
  <c r="F2903" i="7"/>
  <c r="F2903" i="8" s="1"/>
  <c r="E2903" i="7"/>
  <c r="E2903" i="8" s="1"/>
  <c r="F2902" i="7"/>
  <c r="F2902" i="8" s="1"/>
  <c r="E2902" i="7"/>
  <c r="E2902" i="8" s="1"/>
  <c r="F2901" i="7"/>
  <c r="F2901" i="8" s="1"/>
  <c r="E2901" i="7"/>
  <c r="E2901" i="8" s="1"/>
  <c r="F2900" i="7"/>
  <c r="E2900" i="7"/>
  <c r="E2900" i="8" s="1"/>
  <c r="F2899" i="7"/>
  <c r="E2899" i="7"/>
  <c r="E2899" i="8" s="1"/>
  <c r="F2898" i="7"/>
  <c r="F2898" i="8" s="1"/>
  <c r="E2898" i="7"/>
  <c r="E2898" i="8" s="1"/>
  <c r="F2897" i="7"/>
  <c r="F2897" i="8" s="1"/>
  <c r="E2897" i="7"/>
  <c r="E2897" i="8" s="1"/>
  <c r="F2896" i="7"/>
  <c r="F2896" i="8" s="1"/>
  <c r="E2896" i="7"/>
  <c r="E2896" i="8" s="1"/>
  <c r="F2895" i="7"/>
  <c r="F2895" i="8" s="1"/>
  <c r="E2895" i="7"/>
  <c r="E2895" i="8" s="1"/>
  <c r="F2894" i="7"/>
  <c r="E2894" i="7"/>
  <c r="E2894" i="8" s="1"/>
  <c r="F2893" i="7"/>
  <c r="E2893" i="7"/>
  <c r="E2893" i="8" s="1"/>
  <c r="F2892" i="7"/>
  <c r="E2892" i="7"/>
  <c r="E2892" i="8" s="1"/>
  <c r="F2891" i="7"/>
  <c r="F2891" i="8" s="1"/>
  <c r="E2891" i="7"/>
  <c r="E2891" i="8" s="1"/>
  <c r="F2890" i="7"/>
  <c r="F2890" i="8" s="1"/>
  <c r="E2890" i="7"/>
  <c r="E2890" i="8" s="1"/>
  <c r="F2889" i="7"/>
  <c r="F2889" i="8" s="1"/>
  <c r="E2889" i="7"/>
  <c r="E2889" i="8" s="1"/>
  <c r="F2888" i="7"/>
  <c r="E2888" i="7"/>
  <c r="E2888" i="8" s="1"/>
  <c r="F2887" i="7"/>
  <c r="E2887" i="7"/>
  <c r="E2887" i="8" s="1"/>
  <c r="F2886" i="7"/>
  <c r="F2886" i="8" s="1"/>
  <c r="E2886" i="7"/>
  <c r="E2886" i="8" s="1"/>
  <c r="F2885" i="7"/>
  <c r="E2885" i="7"/>
  <c r="E2885" i="8" s="1"/>
  <c r="F2884" i="7"/>
  <c r="F2884" i="8" s="1"/>
  <c r="E2884" i="7"/>
  <c r="E2884" i="8" s="1"/>
  <c r="F2883" i="7"/>
  <c r="F2883" i="8" s="1"/>
  <c r="E2883" i="7"/>
  <c r="E2883" i="8" s="1"/>
  <c r="F2882" i="7"/>
  <c r="E2882" i="7"/>
  <c r="E2882" i="8" s="1"/>
  <c r="F2881" i="7"/>
  <c r="E2881" i="7"/>
  <c r="E2881" i="8" s="1"/>
  <c r="F2880" i="7"/>
  <c r="F2880" i="8" s="1"/>
  <c r="E2880" i="7"/>
  <c r="E2880" i="8" s="1"/>
  <c r="F2879" i="7"/>
  <c r="F2879" i="8" s="1"/>
  <c r="E2879" i="7"/>
  <c r="E2879" i="8" s="1"/>
  <c r="F2878" i="7"/>
  <c r="F2878" i="8" s="1"/>
  <c r="E2878" i="7"/>
  <c r="E2878" i="8" s="1"/>
  <c r="F2877" i="7"/>
  <c r="F2877" i="8" s="1"/>
  <c r="E2877" i="7"/>
  <c r="E2877" i="8" s="1"/>
  <c r="F2876" i="7"/>
  <c r="E2876" i="7"/>
  <c r="E2876" i="8" s="1"/>
  <c r="F2875" i="7"/>
  <c r="E2875" i="7"/>
  <c r="E2875" i="8" s="1"/>
  <c r="F2874" i="7"/>
  <c r="F2874" i="8" s="1"/>
  <c r="E2874" i="7"/>
  <c r="E2874" i="8" s="1"/>
  <c r="F2873" i="7"/>
  <c r="F2873" i="8" s="1"/>
  <c r="E2873" i="7"/>
  <c r="E2873" i="8" s="1"/>
  <c r="F2872" i="7"/>
  <c r="E2872" i="7"/>
  <c r="E2872" i="8" s="1"/>
  <c r="F2871" i="7"/>
  <c r="F2871" i="8" s="1"/>
  <c r="E2871" i="7"/>
  <c r="E2871" i="8" s="1"/>
  <c r="F2870" i="7"/>
  <c r="E2870" i="7"/>
  <c r="E2870" i="8" s="1"/>
  <c r="F2869" i="7"/>
  <c r="E2869" i="7"/>
  <c r="E2869" i="8" s="1"/>
  <c r="F2868" i="7"/>
  <c r="E2868" i="7"/>
  <c r="E2868" i="8" s="1"/>
  <c r="F2867" i="7"/>
  <c r="F2867" i="8" s="1"/>
  <c r="E2867" i="7"/>
  <c r="E2867" i="8" s="1"/>
  <c r="F2866" i="7"/>
  <c r="F2866" i="8" s="1"/>
  <c r="E2866" i="7"/>
  <c r="E2866" i="8" s="1"/>
  <c r="F2865" i="7"/>
  <c r="F2865" i="8" s="1"/>
  <c r="E2865" i="7"/>
  <c r="E2865" i="8" s="1"/>
  <c r="F2864" i="7"/>
  <c r="E2864" i="7"/>
  <c r="E2864" i="8" s="1"/>
  <c r="F2863" i="7"/>
  <c r="E2863" i="7"/>
  <c r="E2863" i="8" s="1"/>
  <c r="F2862" i="7"/>
  <c r="F2862" i="8" s="1"/>
  <c r="E2862" i="7"/>
  <c r="E2862" i="8" s="1"/>
  <c r="F2861" i="7"/>
  <c r="E2861" i="7"/>
  <c r="E2861" i="8" s="1"/>
  <c r="F2860" i="7"/>
  <c r="F2860" i="8" s="1"/>
  <c r="E2860" i="7"/>
  <c r="E2860" i="8" s="1"/>
  <c r="F2859" i="7"/>
  <c r="F2859" i="8" s="1"/>
  <c r="E2859" i="7"/>
  <c r="E2859" i="8" s="1"/>
  <c r="F2858" i="7"/>
  <c r="E2858" i="7"/>
  <c r="E2858" i="8" s="1"/>
  <c r="F2857" i="7"/>
  <c r="E2857" i="7"/>
  <c r="E2857" i="8" s="1"/>
  <c r="F2856" i="7"/>
  <c r="F2856" i="8" s="1"/>
  <c r="E2856" i="7"/>
  <c r="E2856" i="8" s="1"/>
  <c r="F2855" i="7"/>
  <c r="F2855" i="8" s="1"/>
  <c r="E2855" i="7"/>
  <c r="E2855" i="8" s="1"/>
  <c r="F2854" i="7"/>
  <c r="F2854" i="8" s="1"/>
  <c r="E2854" i="7"/>
  <c r="E2854" i="8" s="1"/>
  <c r="F2853" i="7"/>
  <c r="F2853" i="8" s="1"/>
  <c r="E2853" i="7"/>
  <c r="E2853" i="8" s="1"/>
  <c r="F2852" i="7"/>
  <c r="E2852" i="7"/>
  <c r="E2852" i="8" s="1"/>
  <c r="F2851" i="7"/>
  <c r="E2851" i="7"/>
  <c r="E2851" i="8" s="1"/>
  <c r="F2850" i="7"/>
  <c r="F2850" i="8" s="1"/>
  <c r="E2850" i="7"/>
  <c r="E2850" i="8" s="1"/>
  <c r="F2849" i="7"/>
  <c r="F2849" i="8" s="1"/>
  <c r="E2849" i="7"/>
  <c r="E2849" i="8" s="1"/>
  <c r="F2848" i="7"/>
  <c r="F2848" i="8" s="1"/>
  <c r="E2848" i="7"/>
  <c r="E2848" i="8" s="1"/>
  <c r="F2847" i="7"/>
  <c r="E2847" i="7"/>
  <c r="E2847" i="8" s="1"/>
  <c r="F2846" i="7"/>
  <c r="E2846" i="7"/>
  <c r="E2846" i="8" s="1"/>
  <c r="F2845" i="7"/>
  <c r="E2845" i="7"/>
  <c r="E2845" i="8" s="1"/>
  <c r="F2844" i="7"/>
  <c r="E2844" i="7"/>
  <c r="E2844" i="8" s="1"/>
  <c r="F2843" i="7"/>
  <c r="F2843" i="8" s="1"/>
  <c r="E2843" i="7"/>
  <c r="E2843" i="8" s="1"/>
  <c r="F2842" i="7"/>
  <c r="F2842" i="8" s="1"/>
  <c r="E2842" i="7"/>
  <c r="E2842" i="8" s="1"/>
  <c r="F2841" i="7"/>
  <c r="F2841" i="8" s="1"/>
  <c r="E2841" i="7"/>
  <c r="E2841" i="8" s="1"/>
  <c r="F2840" i="7"/>
  <c r="E2840" i="7"/>
  <c r="E2840" i="8" s="1"/>
  <c r="F2839" i="7"/>
  <c r="E2839" i="7"/>
  <c r="E2839" i="8" s="1"/>
  <c r="F2838" i="7"/>
  <c r="F2838" i="8" s="1"/>
  <c r="E2838" i="7"/>
  <c r="E2838" i="8" s="1"/>
  <c r="F2837" i="7"/>
  <c r="E2837" i="7"/>
  <c r="E2837" i="8" s="1"/>
  <c r="F2836" i="7"/>
  <c r="F2836" i="8" s="1"/>
  <c r="E2836" i="7"/>
  <c r="E2836" i="8" s="1"/>
  <c r="F2835" i="7"/>
  <c r="F2835" i="8" s="1"/>
  <c r="E2835" i="7"/>
  <c r="E2835" i="8" s="1"/>
  <c r="F2834" i="7"/>
  <c r="E2834" i="7"/>
  <c r="E2834" i="8" s="1"/>
  <c r="F2833" i="7"/>
  <c r="E2833" i="7"/>
  <c r="E2833" i="8" s="1"/>
  <c r="F2832" i="7"/>
  <c r="F2832" i="8" s="1"/>
  <c r="E2832" i="7"/>
  <c r="E2832" i="8" s="1"/>
  <c r="F2831" i="7"/>
  <c r="F2831" i="8" s="1"/>
  <c r="E2831" i="7"/>
  <c r="E2831" i="8" s="1"/>
  <c r="F2830" i="7"/>
  <c r="F2830" i="8" s="1"/>
  <c r="E2830" i="7"/>
  <c r="E2830" i="8" s="1"/>
  <c r="F2829" i="7"/>
  <c r="F2829" i="8" s="1"/>
  <c r="E2829" i="7"/>
  <c r="E2829" i="8" s="1"/>
  <c r="F2828" i="7"/>
  <c r="E2828" i="7"/>
  <c r="E2828" i="8" s="1"/>
  <c r="F2827" i="7"/>
  <c r="E2827" i="7"/>
  <c r="E2827" i="8" s="1"/>
  <c r="F2826" i="7"/>
  <c r="F2826" i="8" s="1"/>
  <c r="E2826" i="7"/>
  <c r="E2826" i="8" s="1"/>
  <c r="F2825" i="7"/>
  <c r="F2825" i="8" s="1"/>
  <c r="E2825" i="7"/>
  <c r="E2825" i="8" s="1"/>
  <c r="F2824" i="7"/>
  <c r="F2824" i="8" s="1"/>
  <c r="E2824" i="7"/>
  <c r="E2824" i="8" s="1"/>
  <c r="F2823" i="7"/>
  <c r="F2823" i="8" s="1"/>
  <c r="E2823" i="7"/>
  <c r="E2823" i="8" s="1"/>
  <c r="F2822" i="7"/>
  <c r="E2822" i="7"/>
  <c r="E2822" i="8" s="1"/>
  <c r="F2821" i="7"/>
  <c r="E2821" i="7"/>
  <c r="E2821" i="8" s="1"/>
  <c r="F2820" i="7"/>
  <c r="E2820" i="7"/>
  <c r="E2820" i="8" s="1"/>
  <c r="F2819" i="7"/>
  <c r="F2819" i="8" s="1"/>
  <c r="E2819" i="7"/>
  <c r="E2819" i="8" s="1"/>
  <c r="F2818" i="7"/>
  <c r="F2818" i="8" s="1"/>
  <c r="E2818" i="7"/>
  <c r="E2818" i="8" s="1"/>
  <c r="F2817" i="7"/>
  <c r="F2817" i="8" s="1"/>
  <c r="E2817" i="7"/>
  <c r="E2817" i="8" s="1"/>
  <c r="F2816" i="7"/>
  <c r="E2816" i="7"/>
  <c r="E2816" i="8" s="1"/>
  <c r="F2815" i="7"/>
  <c r="E2815" i="7"/>
  <c r="E2815" i="8" s="1"/>
  <c r="F2814" i="7"/>
  <c r="F2814" i="8" s="1"/>
  <c r="E2814" i="7"/>
  <c r="E2814" i="8" s="1"/>
  <c r="F2813" i="7"/>
  <c r="E2813" i="7"/>
  <c r="E2813" i="8" s="1"/>
  <c r="F2812" i="7"/>
  <c r="E2812" i="7"/>
  <c r="E2812" i="8" s="1"/>
  <c r="F2811" i="7"/>
  <c r="F2811" i="8" s="1"/>
  <c r="E2811" i="7"/>
  <c r="E2811" i="8" s="1"/>
  <c r="F2810" i="7"/>
  <c r="E2810" i="7"/>
  <c r="E2810" i="8" s="1"/>
  <c r="F2809" i="7"/>
  <c r="E2809" i="7"/>
  <c r="E2809" i="8" s="1"/>
  <c r="F2808" i="7"/>
  <c r="F2808" i="8" s="1"/>
  <c r="E2808" i="7"/>
  <c r="E2808" i="8" s="1"/>
  <c r="F2807" i="7"/>
  <c r="F2807" i="8" s="1"/>
  <c r="E2807" i="7"/>
  <c r="E2807" i="8" s="1"/>
  <c r="F2806" i="7"/>
  <c r="F2806" i="8" s="1"/>
  <c r="E2806" i="7"/>
  <c r="E2806" i="8" s="1"/>
  <c r="F2805" i="7"/>
  <c r="E2805" i="7"/>
  <c r="E2805" i="8" s="1"/>
  <c r="F2804" i="7"/>
  <c r="E2804" i="7"/>
  <c r="E2804" i="8" s="1"/>
  <c r="F2803" i="7"/>
  <c r="E2803" i="7"/>
  <c r="E2803" i="8" s="1"/>
  <c r="F2802" i="7"/>
  <c r="F2802" i="8" s="1"/>
  <c r="E2802" i="7"/>
  <c r="E2802" i="8" s="1"/>
  <c r="F2801" i="7"/>
  <c r="F2801" i="8" s="1"/>
  <c r="E2801" i="7"/>
  <c r="E2801" i="8" s="1"/>
  <c r="F2800" i="7"/>
  <c r="F2800" i="8" s="1"/>
  <c r="E2800" i="7"/>
  <c r="E2800" i="8" s="1"/>
  <c r="F2799" i="7"/>
  <c r="F2799" i="8" s="1"/>
  <c r="E2799" i="7"/>
  <c r="E2799" i="8" s="1"/>
  <c r="F2798" i="7"/>
  <c r="E2798" i="7"/>
  <c r="E2798" i="8" s="1"/>
  <c r="F2797" i="7"/>
  <c r="E2797" i="7"/>
  <c r="E2797" i="8" s="1"/>
  <c r="F2796" i="7"/>
  <c r="E2796" i="7"/>
  <c r="E2796" i="8" s="1"/>
  <c r="F2795" i="7"/>
  <c r="F2795" i="8" s="1"/>
  <c r="E2795" i="7"/>
  <c r="E2795" i="8" s="1"/>
  <c r="F2794" i="7"/>
  <c r="F2794" i="8" s="1"/>
  <c r="E2794" i="7"/>
  <c r="E2794" i="8" s="1"/>
  <c r="F2793" i="7"/>
  <c r="E2793" i="7"/>
  <c r="E2793" i="8" s="1"/>
  <c r="F2792" i="7"/>
  <c r="E2792" i="7"/>
  <c r="E2792" i="8" s="1"/>
  <c r="F2791" i="7"/>
  <c r="E2791" i="7"/>
  <c r="E2791" i="8" s="1"/>
  <c r="F2790" i="7"/>
  <c r="F2790" i="8" s="1"/>
  <c r="E2790" i="7"/>
  <c r="E2790" i="8" s="1"/>
  <c r="F2789" i="7"/>
  <c r="E2789" i="7"/>
  <c r="E2789" i="8" s="1"/>
  <c r="F2788" i="7"/>
  <c r="F2788" i="8" s="1"/>
  <c r="E2788" i="7"/>
  <c r="E2788" i="8" s="1"/>
  <c r="F2787" i="7"/>
  <c r="F2787" i="8" s="1"/>
  <c r="E2787" i="7"/>
  <c r="E2787" i="8" s="1"/>
  <c r="F2786" i="7"/>
  <c r="E2786" i="7"/>
  <c r="E2786" i="8" s="1"/>
  <c r="F2785" i="7"/>
  <c r="E2785" i="7"/>
  <c r="E2785" i="8" s="1"/>
  <c r="F2784" i="7"/>
  <c r="F2784" i="8" s="1"/>
  <c r="E2784" i="7"/>
  <c r="E2784" i="8" s="1"/>
  <c r="F2783" i="7"/>
  <c r="F2783" i="8" s="1"/>
  <c r="E2783" i="7"/>
  <c r="E2783" i="8" s="1"/>
  <c r="F2782" i="7"/>
  <c r="F2782" i="8" s="1"/>
  <c r="E2782" i="7"/>
  <c r="E2782" i="8" s="1"/>
  <c r="F2781" i="7"/>
  <c r="F2781" i="8" s="1"/>
  <c r="E2781" i="7"/>
  <c r="E2781" i="8" s="1"/>
  <c r="F2780" i="7"/>
  <c r="E2780" i="7"/>
  <c r="E2780" i="8" s="1"/>
  <c r="F2779" i="7"/>
  <c r="E2779" i="7"/>
  <c r="E2779" i="8" s="1"/>
  <c r="F2778" i="7"/>
  <c r="F2778" i="8" s="1"/>
  <c r="E2778" i="7"/>
  <c r="E2778" i="8" s="1"/>
  <c r="F2777" i="7"/>
  <c r="F2777" i="8" s="1"/>
  <c r="E2777" i="7"/>
  <c r="E2777" i="8" s="1"/>
  <c r="F2776" i="7"/>
  <c r="F2776" i="8" s="1"/>
  <c r="E2776" i="7"/>
  <c r="E2776" i="8" s="1"/>
  <c r="F2775" i="7"/>
  <c r="F2775" i="8" s="1"/>
  <c r="E2775" i="7"/>
  <c r="E2775" i="8" s="1"/>
  <c r="F2774" i="7"/>
  <c r="E2774" i="7"/>
  <c r="E2774" i="8" s="1"/>
  <c r="F2773" i="7"/>
  <c r="E2773" i="7"/>
  <c r="E2773" i="8" s="1"/>
  <c r="F2772" i="7"/>
  <c r="E2772" i="7"/>
  <c r="E2772" i="8" s="1"/>
  <c r="F2771" i="7"/>
  <c r="F2771" i="8" s="1"/>
  <c r="E2771" i="7"/>
  <c r="E2771" i="8" s="1"/>
  <c r="F2770" i="7"/>
  <c r="F2770" i="8" s="1"/>
  <c r="E2770" i="7"/>
  <c r="E2770" i="8" s="1"/>
  <c r="F2769" i="7"/>
  <c r="F2769" i="8" s="1"/>
  <c r="E2769" i="7"/>
  <c r="E2769" i="8" s="1"/>
  <c r="F2768" i="7"/>
  <c r="E2768" i="7"/>
  <c r="E2768" i="8" s="1"/>
  <c r="F2767" i="7"/>
  <c r="E2767" i="7"/>
  <c r="E2767" i="8" s="1"/>
  <c r="F2766" i="7"/>
  <c r="F2766" i="8" s="1"/>
  <c r="E2766" i="7"/>
  <c r="E2766" i="8" s="1"/>
  <c r="F2765" i="7"/>
  <c r="E2765" i="7"/>
  <c r="E2765" i="8" s="1"/>
  <c r="F2764" i="7"/>
  <c r="F2764" i="8" s="1"/>
  <c r="E2764" i="7"/>
  <c r="E2764" i="8" s="1"/>
  <c r="F2763" i="7"/>
  <c r="F2763" i="8" s="1"/>
  <c r="E2763" i="7"/>
  <c r="E2763" i="8" s="1"/>
  <c r="F2762" i="7"/>
  <c r="E2762" i="7"/>
  <c r="E2762" i="8" s="1"/>
  <c r="F2761" i="7"/>
  <c r="E2761" i="7"/>
  <c r="E2761" i="8" s="1"/>
  <c r="F2760" i="7"/>
  <c r="F2760" i="8" s="1"/>
  <c r="E2760" i="7"/>
  <c r="E2760" i="8" s="1"/>
  <c r="F2759" i="7"/>
  <c r="F2759" i="8" s="1"/>
  <c r="E2759" i="7"/>
  <c r="E2759" i="8" s="1"/>
  <c r="F2758" i="7"/>
  <c r="F2758" i="8" s="1"/>
  <c r="E2758" i="7"/>
  <c r="E2758" i="8" s="1"/>
  <c r="F2757" i="7"/>
  <c r="F2757" i="8" s="1"/>
  <c r="E2757" i="7"/>
  <c r="E2757" i="8" s="1"/>
  <c r="F2756" i="7"/>
  <c r="E2756" i="7"/>
  <c r="E2756" i="8" s="1"/>
  <c r="F2755" i="7"/>
  <c r="E2755" i="7"/>
  <c r="E2755" i="8" s="1"/>
  <c r="F2754" i="7"/>
  <c r="F2754" i="8" s="1"/>
  <c r="E2754" i="7"/>
  <c r="E2754" i="8" s="1"/>
  <c r="F2753" i="7"/>
  <c r="F2753" i="8" s="1"/>
  <c r="E2753" i="7"/>
  <c r="E2753" i="8" s="1"/>
  <c r="F2752" i="7"/>
  <c r="F2752" i="8" s="1"/>
  <c r="E2752" i="7"/>
  <c r="E2752" i="8" s="1"/>
  <c r="F2751" i="7"/>
  <c r="F2751" i="8" s="1"/>
  <c r="E2751" i="7"/>
  <c r="E2751" i="8" s="1"/>
  <c r="F2750" i="7"/>
  <c r="E2750" i="7"/>
  <c r="E2750" i="8" s="1"/>
  <c r="F2749" i="7"/>
  <c r="E2749" i="7"/>
  <c r="E2749" i="8" s="1"/>
  <c r="F2748" i="7"/>
  <c r="E2748" i="7"/>
  <c r="E2748" i="8" s="1"/>
  <c r="F2747" i="7"/>
  <c r="F2747" i="8" s="1"/>
  <c r="E2747" i="7"/>
  <c r="E2747" i="8" s="1"/>
  <c r="F2746" i="7"/>
  <c r="F2746" i="8" s="1"/>
  <c r="E2746" i="7"/>
  <c r="E2746" i="8" s="1"/>
  <c r="F2745" i="7"/>
  <c r="F2745" i="8" s="1"/>
  <c r="E2745" i="7"/>
  <c r="E2745" i="8" s="1"/>
  <c r="F2744" i="7"/>
  <c r="E2744" i="7"/>
  <c r="E2744" i="8" s="1"/>
  <c r="F2743" i="7"/>
  <c r="E2743" i="7"/>
  <c r="E2743" i="8" s="1"/>
  <c r="F2742" i="7"/>
  <c r="F2742" i="8" s="1"/>
  <c r="E2742" i="7"/>
  <c r="E2742" i="8" s="1"/>
  <c r="F2741" i="7"/>
  <c r="E2741" i="7"/>
  <c r="E2741" i="8" s="1"/>
  <c r="F2740" i="7"/>
  <c r="F2740" i="8" s="1"/>
  <c r="E2740" i="7"/>
  <c r="E2740" i="8" s="1"/>
  <c r="F2739" i="7"/>
  <c r="F2739" i="8" s="1"/>
  <c r="E2739" i="7"/>
  <c r="E2739" i="8" s="1"/>
  <c r="F2738" i="7"/>
  <c r="E2738" i="7"/>
  <c r="E2738" i="8" s="1"/>
  <c r="F2737" i="7"/>
  <c r="E2737" i="7"/>
  <c r="E2737" i="8" s="1"/>
  <c r="F2736" i="7"/>
  <c r="F2736" i="8" s="1"/>
  <c r="E2736" i="7"/>
  <c r="E2736" i="8" s="1"/>
  <c r="F2735" i="7"/>
  <c r="F2735" i="8" s="1"/>
  <c r="E2735" i="7"/>
  <c r="E2735" i="8" s="1"/>
  <c r="F2734" i="7"/>
  <c r="F2734" i="8" s="1"/>
  <c r="E2734" i="7"/>
  <c r="E2734" i="8" s="1"/>
  <c r="F2733" i="7"/>
  <c r="F2733" i="8" s="1"/>
  <c r="E2733" i="7"/>
  <c r="E2733" i="8" s="1"/>
  <c r="F2732" i="7"/>
  <c r="E2732" i="7"/>
  <c r="E2732" i="8" s="1"/>
  <c r="F2731" i="7"/>
  <c r="E2731" i="7"/>
  <c r="E2731" i="8" s="1"/>
  <c r="F2730" i="7"/>
  <c r="F2730" i="8" s="1"/>
  <c r="E2730" i="7"/>
  <c r="E2730" i="8" s="1"/>
  <c r="F2729" i="7"/>
  <c r="F2729" i="8" s="1"/>
  <c r="E2729" i="7"/>
  <c r="E2729" i="8" s="1"/>
  <c r="F2728" i="7"/>
  <c r="F2728" i="8" s="1"/>
  <c r="E2728" i="7"/>
  <c r="E2728" i="8" s="1"/>
  <c r="F2727" i="7"/>
  <c r="F2727" i="8" s="1"/>
  <c r="E2727" i="7"/>
  <c r="E2727" i="8" s="1"/>
  <c r="F2726" i="7"/>
  <c r="E2726" i="7"/>
  <c r="E2726" i="8" s="1"/>
  <c r="F2725" i="7"/>
  <c r="E2725" i="7"/>
  <c r="E2725" i="8" s="1"/>
  <c r="F2724" i="7"/>
  <c r="E2724" i="7"/>
  <c r="E2724" i="8" s="1"/>
  <c r="F2723" i="7"/>
  <c r="F2723" i="8" s="1"/>
  <c r="E2723" i="7"/>
  <c r="E2723" i="8" s="1"/>
  <c r="F2722" i="7"/>
  <c r="F2722" i="8" s="1"/>
  <c r="E2722" i="7"/>
  <c r="E2722" i="8" s="1"/>
  <c r="F2721" i="7"/>
  <c r="F2721" i="8" s="1"/>
  <c r="E2721" i="7"/>
  <c r="E2721" i="8" s="1"/>
  <c r="F2720" i="7"/>
  <c r="E2720" i="7"/>
  <c r="E2720" i="8" s="1"/>
  <c r="F2719" i="7"/>
  <c r="E2719" i="7"/>
  <c r="E2719" i="8" s="1"/>
  <c r="F2718" i="7"/>
  <c r="F2718" i="8" s="1"/>
  <c r="E2718" i="7"/>
  <c r="E2718" i="8" s="1"/>
  <c r="F2717" i="7"/>
  <c r="E2717" i="7"/>
  <c r="E2717" i="8" s="1"/>
  <c r="F2716" i="7"/>
  <c r="F2716" i="8" s="1"/>
  <c r="E2716" i="7"/>
  <c r="E2716" i="8" s="1"/>
  <c r="F2715" i="7"/>
  <c r="F2715" i="8" s="1"/>
  <c r="E2715" i="7"/>
  <c r="E2715" i="8" s="1"/>
  <c r="F2714" i="7"/>
  <c r="E2714" i="7"/>
  <c r="E2714" i="8" s="1"/>
  <c r="F2713" i="7"/>
  <c r="E2713" i="7"/>
  <c r="E2713" i="8" s="1"/>
  <c r="F2712" i="7"/>
  <c r="F2712" i="8" s="1"/>
  <c r="E2712" i="7"/>
  <c r="E2712" i="8" s="1"/>
  <c r="F2711" i="7"/>
  <c r="F2711" i="8" s="1"/>
  <c r="E2711" i="7"/>
  <c r="E2711" i="8" s="1"/>
  <c r="F2710" i="7"/>
  <c r="F2710" i="8" s="1"/>
  <c r="E2710" i="7"/>
  <c r="E2710" i="8" s="1"/>
  <c r="F2709" i="7"/>
  <c r="F2709" i="8" s="1"/>
  <c r="E2709" i="7"/>
  <c r="E2709" i="8" s="1"/>
  <c r="F2708" i="7"/>
  <c r="E2708" i="7"/>
  <c r="E2708" i="8" s="1"/>
  <c r="F2707" i="7"/>
  <c r="E2707" i="7"/>
  <c r="E2707" i="8" s="1"/>
  <c r="F2706" i="7"/>
  <c r="F2706" i="8" s="1"/>
  <c r="E2706" i="7"/>
  <c r="E2706" i="8" s="1"/>
  <c r="F2705" i="7"/>
  <c r="F2705" i="8" s="1"/>
  <c r="E2705" i="7"/>
  <c r="E2705" i="8" s="1"/>
  <c r="F2704" i="7"/>
  <c r="F2704" i="8" s="1"/>
  <c r="E2704" i="7"/>
  <c r="E2704" i="8" s="1"/>
  <c r="F2703" i="7"/>
  <c r="F2703" i="8" s="1"/>
  <c r="E2703" i="7"/>
  <c r="E2703" i="8" s="1"/>
  <c r="F2702" i="7"/>
  <c r="E2702" i="7"/>
  <c r="E2702" i="8" s="1"/>
  <c r="F2701" i="7"/>
  <c r="E2701" i="7"/>
  <c r="E2701" i="8" s="1"/>
  <c r="F2700" i="7"/>
  <c r="E2700" i="7"/>
  <c r="E2700" i="8" s="1"/>
  <c r="F2699" i="7"/>
  <c r="F2699" i="8" s="1"/>
  <c r="E2699" i="7"/>
  <c r="E2699" i="8" s="1"/>
  <c r="F2698" i="7"/>
  <c r="F2698" i="8" s="1"/>
  <c r="E2698" i="7"/>
  <c r="E2698" i="8" s="1"/>
  <c r="F2697" i="7"/>
  <c r="F2697" i="8" s="1"/>
  <c r="E2697" i="7"/>
  <c r="E2697" i="8" s="1"/>
  <c r="F2696" i="7"/>
  <c r="E2696" i="7"/>
  <c r="E2696" i="8" s="1"/>
  <c r="F2695" i="7"/>
  <c r="E2695" i="7"/>
  <c r="E2695" i="8" s="1"/>
  <c r="F2694" i="7"/>
  <c r="F2694" i="8" s="1"/>
  <c r="E2694" i="7"/>
  <c r="E2694" i="8" s="1"/>
  <c r="F2693" i="7"/>
  <c r="E2693" i="7"/>
  <c r="E2693" i="8" s="1"/>
  <c r="F2692" i="7"/>
  <c r="F2692" i="8" s="1"/>
  <c r="E2692" i="7"/>
  <c r="E2692" i="8" s="1"/>
  <c r="F2691" i="7"/>
  <c r="F2691" i="8" s="1"/>
  <c r="E2691" i="7"/>
  <c r="E2691" i="8" s="1"/>
  <c r="F2690" i="7"/>
  <c r="E2690" i="7"/>
  <c r="E2690" i="8" s="1"/>
  <c r="F2689" i="7"/>
  <c r="E2689" i="7"/>
  <c r="E2689" i="8" s="1"/>
  <c r="F2688" i="7"/>
  <c r="F2688" i="8" s="1"/>
  <c r="E2688" i="7"/>
  <c r="E2688" i="8" s="1"/>
  <c r="F2687" i="7"/>
  <c r="F2687" i="8" s="1"/>
  <c r="E2687" i="7"/>
  <c r="E2687" i="8" s="1"/>
  <c r="F2686" i="7"/>
  <c r="F2686" i="8" s="1"/>
  <c r="E2686" i="7"/>
  <c r="E2686" i="8" s="1"/>
  <c r="F2685" i="7"/>
  <c r="E2685" i="7"/>
  <c r="E2685" i="8" s="1"/>
  <c r="F2684" i="7"/>
  <c r="E2684" i="7"/>
  <c r="E2684" i="8" s="1"/>
  <c r="F2683" i="7"/>
  <c r="E2683" i="7"/>
  <c r="E2683" i="8" s="1"/>
  <c r="F2682" i="7"/>
  <c r="F2682" i="8" s="1"/>
  <c r="E2682" i="7"/>
  <c r="E2682" i="8" s="1"/>
  <c r="F2681" i="7"/>
  <c r="F2681" i="8" s="1"/>
  <c r="E2681" i="7"/>
  <c r="E2681" i="8" s="1"/>
  <c r="F2680" i="7"/>
  <c r="F2680" i="8" s="1"/>
  <c r="E2680" i="7"/>
  <c r="E2680" i="8" s="1"/>
  <c r="F2679" i="7"/>
  <c r="F2679" i="8" s="1"/>
  <c r="E2679" i="7"/>
  <c r="E2679" i="8" s="1"/>
  <c r="F2678" i="7"/>
  <c r="E2678" i="7"/>
  <c r="E2678" i="8" s="1"/>
  <c r="F2677" i="7"/>
  <c r="E2677" i="7"/>
  <c r="E2677" i="8" s="1"/>
  <c r="F2676" i="7"/>
  <c r="E2676" i="7"/>
  <c r="E2676" i="8" s="1"/>
  <c r="F2675" i="7"/>
  <c r="F2675" i="8" s="1"/>
  <c r="E2675" i="7"/>
  <c r="E2675" i="8" s="1"/>
  <c r="F2674" i="7"/>
  <c r="F2674" i="8" s="1"/>
  <c r="E2674" i="7"/>
  <c r="E2674" i="8" s="1"/>
  <c r="F2673" i="7"/>
  <c r="F2673" i="8" s="1"/>
  <c r="E2673" i="7"/>
  <c r="E2673" i="8" s="1"/>
  <c r="F2672" i="7"/>
  <c r="E2672" i="7"/>
  <c r="E2672" i="8" s="1"/>
  <c r="F2671" i="7"/>
  <c r="E2671" i="7"/>
  <c r="E2671" i="8" s="1"/>
  <c r="F2670" i="7"/>
  <c r="F2670" i="8" s="1"/>
  <c r="E2670" i="7"/>
  <c r="E2670" i="8" s="1"/>
  <c r="F2669" i="7"/>
  <c r="E2669" i="7"/>
  <c r="E2669" i="8" s="1"/>
  <c r="F2668" i="7"/>
  <c r="E2668" i="7"/>
  <c r="E2668" i="8" s="1"/>
  <c r="F2667" i="7"/>
  <c r="F2667" i="8" s="1"/>
  <c r="E2667" i="7"/>
  <c r="E2667" i="8" s="1"/>
  <c r="F2666" i="7"/>
  <c r="E2666" i="7"/>
  <c r="E2666" i="8" s="1"/>
  <c r="F2665" i="7"/>
  <c r="E2665" i="7"/>
  <c r="E2665" i="8" s="1"/>
  <c r="F2664" i="7"/>
  <c r="F2664" i="8" s="1"/>
  <c r="E2664" i="7"/>
  <c r="E2664" i="8" s="1"/>
  <c r="F2663" i="7"/>
  <c r="F2663" i="8" s="1"/>
  <c r="E2663" i="7"/>
  <c r="E2663" i="8" s="1"/>
  <c r="F2662" i="7"/>
  <c r="F2662" i="8" s="1"/>
  <c r="E2662" i="7"/>
  <c r="E2662" i="8" s="1"/>
  <c r="F2661" i="7"/>
  <c r="E2661" i="7"/>
  <c r="E2661" i="8" s="1"/>
  <c r="F2660" i="7"/>
  <c r="E2660" i="7"/>
  <c r="E2660" i="8" s="1"/>
  <c r="F2659" i="7"/>
  <c r="E2659" i="7"/>
  <c r="E2659" i="8" s="1"/>
  <c r="F2658" i="7"/>
  <c r="F2658" i="8" s="1"/>
  <c r="E2658" i="7"/>
  <c r="E2658" i="8" s="1"/>
  <c r="F2657" i="7"/>
  <c r="F2657" i="8" s="1"/>
  <c r="E2657" i="7"/>
  <c r="E2657" i="8" s="1"/>
  <c r="F2656" i="7"/>
  <c r="F2656" i="8" s="1"/>
  <c r="E2656" i="7"/>
  <c r="E2656" i="8" s="1"/>
  <c r="F2655" i="7"/>
  <c r="F2655" i="8" s="1"/>
  <c r="E2655" i="7"/>
  <c r="E2655" i="8" s="1"/>
  <c r="F2654" i="7"/>
  <c r="E2654" i="7"/>
  <c r="E2654" i="8" s="1"/>
  <c r="F2653" i="7"/>
  <c r="E2653" i="7"/>
  <c r="E2653" i="8" s="1"/>
  <c r="F2652" i="7"/>
  <c r="E2652" i="7"/>
  <c r="E2652" i="8" s="1"/>
  <c r="F2651" i="7"/>
  <c r="F2651" i="8" s="1"/>
  <c r="E2651" i="7"/>
  <c r="E2651" i="8" s="1"/>
  <c r="F2650" i="7"/>
  <c r="F2650" i="8" s="1"/>
  <c r="E2650" i="7"/>
  <c r="E2650" i="8" s="1"/>
  <c r="F2649" i="7"/>
  <c r="F2649" i="8" s="1"/>
  <c r="E2649" i="7"/>
  <c r="E2649" i="8" s="1"/>
  <c r="F2648" i="7"/>
  <c r="E2648" i="7"/>
  <c r="E2648" i="8" s="1"/>
  <c r="F2647" i="7"/>
  <c r="E2647" i="7"/>
  <c r="E2647" i="8" s="1"/>
  <c r="F2646" i="7"/>
  <c r="F2646" i="8" s="1"/>
  <c r="E2646" i="7"/>
  <c r="E2646" i="8" s="1"/>
  <c r="F2645" i="7"/>
  <c r="E2645" i="7"/>
  <c r="E2645" i="8" s="1"/>
  <c r="F2644" i="7"/>
  <c r="F2644" i="8" s="1"/>
  <c r="E2644" i="7"/>
  <c r="E2644" i="8" s="1"/>
  <c r="F2643" i="7"/>
  <c r="F2643" i="8" s="1"/>
  <c r="E2643" i="7"/>
  <c r="E2643" i="8" s="1"/>
  <c r="F2642" i="7"/>
  <c r="E2642" i="7"/>
  <c r="E2642" i="8" s="1"/>
  <c r="F2641" i="7"/>
  <c r="E2641" i="7"/>
  <c r="E2641" i="8" s="1"/>
  <c r="F2640" i="7"/>
  <c r="F2640" i="8" s="1"/>
  <c r="E2640" i="7"/>
  <c r="E2640" i="8" s="1"/>
  <c r="F2639" i="7"/>
  <c r="F2639" i="8" s="1"/>
  <c r="E2639" i="7"/>
  <c r="E2639" i="8" s="1"/>
  <c r="F2638" i="7"/>
  <c r="F2638" i="8" s="1"/>
  <c r="E2638" i="7"/>
  <c r="E2638" i="8" s="1"/>
  <c r="F2637" i="7"/>
  <c r="E2637" i="7"/>
  <c r="E2637" i="8" s="1"/>
  <c r="F2636" i="7"/>
  <c r="E2636" i="7"/>
  <c r="E2636" i="8" s="1"/>
  <c r="F2635" i="7"/>
  <c r="E2635" i="7"/>
  <c r="E2635" i="8" s="1"/>
  <c r="F2634" i="7"/>
  <c r="F2634" i="8" s="1"/>
  <c r="E2634" i="7"/>
  <c r="E2634" i="8" s="1"/>
  <c r="F2633" i="7"/>
  <c r="F2633" i="8" s="1"/>
  <c r="E2633" i="7"/>
  <c r="E2633" i="8" s="1"/>
  <c r="F2632" i="7"/>
  <c r="F2632" i="8" s="1"/>
  <c r="E2632" i="7"/>
  <c r="E2632" i="8" s="1"/>
  <c r="F2631" i="7"/>
  <c r="F2631" i="8" s="1"/>
  <c r="E2631" i="7"/>
  <c r="E2631" i="8" s="1"/>
  <c r="F2630" i="7"/>
  <c r="E2630" i="7"/>
  <c r="E2630" i="8" s="1"/>
  <c r="F2629" i="7"/>
  <c r="E2629" i="7"/>
  <c r="E2629" i="8" s="1"/>
  <c r="F2628" i="7"/>
  <c r="E2628" i="7"/>
  <c r="E2628" i="8" s="1"/>
  <c r="F2627" i="7"/>
  <c r="F2627" i="8" s="1"/>
  <c r="E2627" i="7"/>
  <c r="E2627" i="8" s="1"/>
  <c r="F2626" i="7"/>
  <c r="F2626" i="8" s="1"/>
  <c r="E2626" i="7"/>
  <c r="E2626" i="8" s="1"/>
  <c r="F2625" i="7"/>
  <c r="F2625" i="8" s="1"/>
  <c r="E2625" i="7"/>
  <c r="E2625" i="8" s="1"/>
  <c r="F2624" i="7"/>
  <c r="E2624" i="7"/>
  <c r="E2624" i="8" s="1"/>
  <c r="F2623" i="7"/>
  <c r="E2623" i="7"/>
  <c r="E2623" i="8" s="1"/>
  <c r="F2622" i="7"/>
  <c r="F2622" i="8" s="1"/>
  <c r="E2622" i="7"/>
  <c r="E2622" i="8" s="1"/>
  <c r="F2621" i="7"/>
  <c r="E2621" i="7"/>
  <c r="E2621" i="8" s="1"/>
  <c r="F2620" i="7"/>
  <c r="F2620" i="8" s="1"/>
  <c r="E2620" i="7"/>
  <c r="E2620" i="8" s="1"/>
  <c r="F2619" i="7"/>
  <c r="F2619" i="8" s="1"/>
  <c r="E2619" i="7"/>
  <c r="E2619" i="8" s="1"/>
  <c r="F2618" i="7"/>
  <c r="E2618" i="7"/>
  <c r="E2618" i="8" s="1"/>
  <c r="F2617" i="7"/>
  <c r="E2617" i="7"/>
  <c r="E2617" i="8" s="1"/>
  <c r="F2616" i="7"/>
  <c r="F2616" i="8" s="1"/>
  <c r="E2616" i="7"/>
  <c r="E2616" i="8" s="1"/>
  <c r="F2615" i="7"/>
  <c r="F2615" i="8" s="1"/>
  <c r="E2615" i="7"/>
  <c r="E2615" i="8" s="1"/>
  <c r="F2614" i="7"/>
  <c r="F2614" i="8" s="1"/>
  <c r="E2614" i="7"/>
  <c r="E2614" i="8" s="1"/>
  <c r="F2613" i="7"/>
  <c r="F2613" i="8" s="1"/>
  <c r="E2613" i="7"/>
  <c r="E2613" i="8" s="1"/>
  <c r="F2612" i="7"/>
  <c r="E2612" i="7"/>
  <c r="E2612" i="8" s="1"/>
  <c r="F2611" i="7"/>
  <c r="E2611" i="7"/>
  <c r="E2611" i="8" s="1"/>
  <c r="F2610" i="7"/>
  <c r="F2610" i="8" s="1"/>
  <c r="E2610" i="7"/>
  <c r="E2610" i="8" s="1"/>
  <c r="F2609" i="7"/>
  <c r="F2609" i="8" s="1"/>
  <c r="E2609" i="7"/>
  <c r="E2609" i="8" s="1"/>
  <c r="F2608" i="7"/>
  <c r="F2608" i="8" s="1"/>
  <c r="E2608" i="7"/>
  <c r="E2608" i="8" s="1"/>
  <c r="F2607" i="7"/>
  <c r="F2607" i="8" s="1"/>
  <c r="E2607" i="7"/>
  <c r="E2607" i="8" s="1"/>
  <c r="F2606" i="7"/>
  <c r="F2606" i="8" s="1"/>
  <c r="E2606" i="7"/>
  <c r="E2606" i="8" s="1"/>
  <c r="F2605" i="7"/>
  <c r="E2605" i="7"/>
  <c r="E2605" i="8" s="1"/>
  <c r="F2604" i="7"/>
  <c r="E2604" i="7"/>
  <c r="E2604" i="8" s="1"/>
  <c r="F2603" i="7"/>
  <c r="E2603" i="7"/>
  <c r="E2603" i="8" s="1"/>
  <c r="F2602" i="7"/>
  <c r="F2602" i="8" s="1"/>
  <c r="E2602" i="7"/>
  <c r="E2602" i="8" s="1"/>
  <c r="F2601" i="7"/>
  <c r="F2601" i="8" s="1"/>
  <c r="E2601" i="7"/>
  <c r="E2601" i="8" s="1"/>
  <c r="F2600" i="7"/>
  <c r="F2600" i="8" s="1"/>
  <c r="E2600" i="7"/>
  <c r="E2600" i="8" s="1"/>
  <c r="F2599" i="7"/>
  <c r="F2599" i="8" s="1"/>
  <c r="E2599" i="7"/>
  <c r="E2599" i="8" s="1"/>
  <c r="F2598" i="7"/>
  <c r="E2598" i="7"/>
  <c r="E2598" i="8" s="1"/>
  <c r="F2597" i="7"/>
  <c r="F2597" i="8" s="1"/>
  <c r="E2597" i="7"/>
  <c r="E2597" i="8" s="1"/>
  <c r="F2596" i="7"/>
  <c r="E2596" i="7"/>
  <c r="E2596" i="8" s="1"/>
  <c r="F2595" i="7"/>
  <c r="F2595" i="8" s="1"/>
  <c r="E2595" i="7"/>
  <c r="E2595" i="8" s="1"/>
  <c r="F2594" i="7"/>
  <c r="F2594" i="8" s="1"/>
  <c r="E2594" i="7"/>
  <c r="E2594" i="8" s="1"/>
  <c r="F2593" i="7"/>
  <c r="F2593" i="8" s="1"/>
  <c r="E2593" i="7"/>
  <c r="E2593" i="8" s="1"/>
  <c r="F2592" i="7"/>
  <c r="E2592" i="7"/>
  <c r="E2592" i="8" s="1"/>
  <c r="F2591" i="7"/>
  <c r="F2591" i="8" s="1"/>
  <c r="E2591" i="7"/>
  <c r="E2591" i="8" s="1"/>
  <c r="F2590" i="7"/>
  <c r="F2590" i="8" s="1"/>
  <c r="E2590" i="7"/>
  <c r="E2590" i="8" s="1"/>
  <c r="F2589" i="7"/>
  <c r="F2589" i="8" s="1"/>
  <c r="E2589" i="7"/>
  <c r="E2589" i="8" s="1"/>
  <c r="F2588" i="7"/>
  <c r="E2588" i="7"/>
  <c r="E2588" i="8" s="1"/>
  <c r="F2587" i="7"/>
  <c r="F2587" i="8" s="1"/>
  <c r="E2587" i="7"/>
  <c r="E2587" i="8" s="1"/>
  <c r="F2586" i="7"/>
  <c r="E2586" i="7"/>
  <c r="E2586" i="8" s="1"/>
  <c r="F2585" i="7"/>
  <c r="F2585" i="8" s="1"/>
  <c r="E2585" i="7"/>
  <c r="E2585" i="8" s="1"/>
  <c r="F2584" i="7"/>
  <c r="F2584" i="8" s="1"/>
  <c r="E2584" i="7"/>
  <c r="E2584" i="8" s="1"/>
  <c r="F2583" i="7"/>
  <c r="F2583" i="8" s="1"/>
  <c r="E2583" i="7"/>
  <c r="E2583" i="8" s="1"/>
  <c r="F2582" i="7"/>
  <c r="F2582" i="8" s="1"/>
  <c r="E2582" i="7"/>
  <c r="E2582" i="8" s="1"/>
  <c r="F2581" i="7"/>
  <c r="F2581" i="8" s="1"/>
  <c r="E2581" i="7"/>
  <c r="E2581" i="8" s="1"/>
  <c r="F2580" i="7"/>
  <c r="E2580" i="7"/>
  <c r="E2580" i="8" s="1"/>
  <c r="F2579" i="7"/>
  <c r="F2579" i="8" s="1"/>
  <c r="E2579" i="7"/>
  <c r="E2579" i="8" s="1"/>
  <c r="F2578" i="7"/>
  <c r="F2578" i="8" s="1"/>
  <c r="E2578" i="7"/>
  <c r="E2578" i="8" s="1"/>
  <c r="F2577" i="7"/>
  <c r="F2577" i="8" s="1"/>
  <c r="E2577" i="7"/>
  <c r="E2577" i="8" s="1"/>
  <c r="F2576" i="7"/>
  <c r="F2576" i="8" s="1"/>
  <c r="E2576" i="7"/>
  <c r="E2576" i="8" s="1"/>
  <c r="F2575" i="7"/>
  <c r="E2575" i="7"/>
  <c r="E2575" i="8" s="1"/>
  <c r="F2574" i="7"/>
  <c r="E2574" i="7"/>
  <c r="E2574" i="8" s="1"/>
  <c r="F2573" i="7"/>
  <c r="F2573" i="8" s="1"/>
  <c r="E2573" i="7"/>
  <c r="E2573" i="8" s="1"/>
  <c r="F2572" i="7"/>
  <c r="F2572" i="8" s="1"/>
  <c r="E2572" i="7"/>
  <c r="E2572" i="8" s="1"/>
  <c r="F2571" i="7"/>
  <c r="F2571" i="8" s="1"/>
  <c r="E2571" i="7"/>
  <c r="E2571" i="8" s="1"/>
  <c r="F2570" i="7"/>
  <c r="F2570" i="8" s="1"/>
  <c r="E2570" i="7"/>
  <c r="E2570" i="8" s="1"/>
  <c r="F2569" i="7"/>
  <c r="F2569" i="8" s="1"/>
  <c r="E2569" i="7"/>
  <c r="E2569" i="8" s="1"/>
  <c r="F2568" i="7"/>
  <c r="E2568" i="7"/>
  <c r="E2568" i="8" s="1"/>
  <c r="F2567" i="7"/>
  <c r="F2567" i="8" s="1"/>
  <c r="E2567" i="7"/>
  <c r="E2567" i="8" s="1"/>
  <c r="F2566" i="7"/>
  <c r="F2566" i="8" s="1"/>
  <c r="E2566" i="7"/>
  <c r="E2566" i="8" s="1"/>
  <c r="F2565" i="7"/>
  <c r="F2565" i="8" s="1"/>
  <c r="E2565" i="7"/>
  <c r="E2565" i="8" s="1"/>
  <c r="F2564" i="7"/>
  <c r="F2564" i="8" s="1"/>
  <c r="E2564" i="7"/>
  <c r="E2564" i="8" s="1"/>
  <c r="F2563" i="7"/>
  <c r="F2563" i="8" s="1"/>
  <c r="E2563" i="7"/>
  <c r="E2563" i="8" s="1"/>
  <c r="F2562" i="7"/>
  <c r="E2562" i="7"/>
  <c r="E2562" i="8" s="1"/>
  <c r="F2561" i="7"/>
  <c r="E2561" i="7"/>
  <c r="E2561" i="8" s="1"/>
  <c r="F2560" i="7"/>
  <c r="F2560" i="8" s="1"/>
  <c r="E2560" i="7"/>
  <c r="E2560" i="8" s="1"/>
  <c r="F2559" i="7"/>
  <c r="F2559" i="8" s="1"/>
  <c r="E2559" i="7"/>
  <c r="E2559" i="8" s="1"/>
  <c r="F2558" i="7"/>
  <c r="F2558" i="8" s="1"/>
  <c r="E2558" i="7"/>
  <c r="E2558" i="8" s="1"/>
  <c r="F2557" i="7"/>
  <c r="F2557" i="8" s="1"/>
  <c r="E2557" i="7"/>
  <c r="E2557" i="8" s="1"/>
  <c r="F2556" i="7"/>
  <c r="E2556" i="7"/>
  <c r="E2556" i="8" s="1"/>
  <c r="F2555" i="7"/>
  <c r="E2555" i="7"/>
  <c r="E2555" i="8" s="1"/>
  <c r="F2554" i="7"/>
  <c r="F2554" i="8" s="1"/>
  <c r="E2554" i="7"/>
  <c r="E2554" i="8" s="1"/>
  <c r="F2553" i="7"/>
  <c r="F2553" i="8" s="1"/>
  <c r="E2553" i="7"/>
  <c r="E2553" i="8" s="1"/>
  <c r="F2552" i="7"/>
  <c r="F2552" i="8" s="1"/>
  <c r="E2552" i="7"/>
  <c r="E2552" i="8" s="1"/>
  <c r="F2551" i="7"/>
  <c r="F2551" i="8" s="1"/>
  <c r="E2551" i="7"/>
  <c r="E2551" i="8" s="1"/>
  <c r="F2550" i="7"/>
  <c r="E2550" i="7"/>
  <c r="E2550" i="8" s="1"/>
  <c r="F2549" i="7"/>
  <c r="F2549" i="8" s="1"/>
  <c r="E2549" i="7"/>
  <c r="E2549" i="8" s="1"/>
  <c r="F2548" i="7"/>
  <c r="F2548" i="8" s="1"/>
  <c r="E2548" i="7"/>
  <c r="E2548" i="8" s="1"/>
  <c r="F2547" i="7"/>
  <c r="F2547" i="8" s="1"/>
  <c r="E2547" i="7"/>
  <c r="E2547" i="8" s="1"/>
  <c r="F2546" i="7"/>
  <c r="F2546" i="8" s="1"/>
  <c r="E2546" i="7"/>
  <c r="E2546" i="8" s="1"/>
  <c r="F2545" i="7"/>
  <c r="F2545" i="8" s="1"/>
  <c r="E2545" i="7"/>
  <c r="E2545" i="8" s="1"/>
  <c r="F2544" i="7"/>
  <c r="E2544" i="7"/>
  <c r="E2544" i="8" s="1"/>
  <c r="F2543" i="7"/>
  <c r="E2543" i="7"/>
  <c r="E2543" i="8" s="1"/>
  <c r="F2542" i="7"/>
  <c r="F2542" i="8" s="1"/>
  <c r="E2542" i="7"/>
  <c r="E2542" i="8" s="1"/>
  <c r="F2541" i="7"/>
  <c r="F2541" i="8" s="1"/>
  <c r="E2541" i="7"/>
  <c r="E2541" i="8" s="1"/>
  <c r="F2540" i="7"/>
  <c r="F2540" i="8" s="1"/>
  <c r="E2540" i="7"/>
  <c r="E2540" i="8" s="1"/>
  <c r="F2539" i="7"/>
  <c r="F2539" i="8" s="1"/>
  <c r="E2539" i="7"/>
  <c r="E2539" i="8" s="1"/>
  <c r="F2538" i="7"/>
  <c r="E2538" i="7"/>
  <c r="E2538" i="8" s="1"/>
  <c r="F2537" i="7"/>
  <c r="F2537" i="8" s="1"/>
  <c r="E2537" i="7"/>
  <c r="E2537" i="8" s="1"/>
  <c r="F2536" i="7"/>
  <c r="F2536" i="8" s="1"/>
  <c r="E2536" i="7"/>
  <c r="E2536" i="8" s="1"/>
  <c r="F2535" i="7"/>
  <c r="F2535" i="8" s="1"/>
  <c r="E2535" i="7"/>
  <c r="E2535" i="8" s="1"/>
  <c r="F2534" i="7"/>
  <c r="F2534" i="8" s="1"/>
  <c r="E2534" i="7"/>
  <c r="E2534" i="8" s="1"/>
  <c r="F2533" i="7"/>
  <c r="F2533" i="8" s="1"/>
  <c r="E2533" i="7"/>
  <c r="E2533" i="8" s="1"/>
  <c r="F2532" i="7"/>
  <c r="E2532" i="7"/>
  <c r="E2532" i="8" s="1"/>
  <c r="F2531" i="7"/>
  <c r="F2531" i="8" s="1"/>
  <c r="E2531" i="7"/>
  <c r="E2531" i="8" s="1"/>
  <c r="F2530" i="7"/>
  <c r="F2530" i="8" s="1"/>
  <c r="E2530" i="7"/>
  <c r="E2530" i="8" s="1"/>
  <c r="F2529" i="7"/>
  <c r="F2529" i="8" s="1"/>
  <c r="E2529" i="7"/>
  <c r="E2529" i="8" s="1"/>
  <c r="F2528" i="7"/>
  <c r="F2528" i="8" s="1"/>
  <c r="E2528" i="7"/>
  <c r="E2528" i="8" s="1"/>
  <c r="F2527" i="7"/>
  <c r="F2527" i="8" s="1"/>
  <c r="E2527" i="7"/>
  <c r="E2527" i="8" s="1"/>
  <c r="F2526" i="7"/>
  <c r="E2526" i="7"/>
  <c r="E2526" i="8" s="1"/>
  <c r="F2525" i="7"/>
  <c r="F2525" i="8" s="1"/>
  <c r="E2525" i="7"/>
  <c r="E2525" i="8" s="1"/>
  <c r="F2524" i="7"/>
  <c r="F2524" i="8" s="1"/>
  <c r="E2524" i="7"/>
  <c r="E2524" i="8" s="1"/>
  <c r="F2523" i="7"/>
  <c r="F2523" i="8" s="1"/>
  <c r="E2523" i="7"/>
  <c r="E2523" i="8" s="1"/>
  <c r="F2522" i="7"/>
  <c r="F2522" i="8" s="1"/>
  <c r="E2522" i="7"/>
  <c r="E2522" i="8" s="1"/>
  <c r="F2521" i="7"/>
  <c r="F2521" i="8" s="1"/>
  <c r="E2521" i="7"/>
  <c r="E2521" i="8" s="1"/>
  <c r="F2520" i="7"/>
  <c r="E2520" i="7"/>
  <c r="E2520" i="8" s="1"/>
  <c r="F2519" i="7"/>
  <c r="F2519" i="8" s="1"/>
  <c r="E2519" i="7"/>
  <c r="E2519" i="8" s="1"/>
  <c r="F2518" i="7"/>
  <c r="F2518" i="8" s="1"/>
  <c r="E2518" i="7"/>
  <c r="E2518" i="8" s="1"/>
  <c r="F2517" i="7"/>
  <c r="F2517" i="8" s="1"/>
  <c r="E2517" i="7"/>
  <c r="E2517" i="8" s="1"/>
  <c r="F2516" i="7"/>
  <c r="F2516" i="8" s="1"/>
  <c r="E2516" i="7"/>
  <c r="E2516" i="8" s="1"/>
  <c r="F2515" i="7"/>
  <c r="F2515" i="8" s="1"/>
  <c r="E2515" i="7"/>
  <c r="E2515" i="8" s="1"/>
  <c r="F2514" i="7"/>
  <c r="E2514" i="7"/>
  <c r="E2514" i="8" s="1"/>
  <c r="F2513" i="7"/>
  <c r="F2513" i="8" s="1"/>
  <c r="E2513" i="7"/>
  <c r="E2513" i="8" s="1"/>
  <c r="F2512" i="7"/>
  <c r="F2512" i="8" s="1"/>
  <c r="E2512" i="7"/>
  <c r="E2512" i="8" s="1"/>
  <c r="F2511" i="7"/>
  <c r="F2511" i="8" s="1"/>
  <c r="E2511" i="7"/>
  <c r="E2511" i="8" s="1"/>
  <c r="F2510" i="7"/>
  <c r="F2510" i="8" s="1"/>
  <c r="E2510" i="7"/>
  <c r="E2510" i="8" s="1"/>
  <c r="F2509" i="7"/>
  <c r="F2509" i="8" s="1"/>
  <c r="E2509" i="7"/>
  <c r="E2509" i="8" s="1"/>
  <c r="F2508" i="7"/>
  <c r="E2508" i="7"/>
  <c r="E2508" i="8" s="1"/>
  <c r="F2507" i="7"/>
  <c r="F2507" i="8" s="1"/>
  <c r="E2507" i="7"/>
  <c r="E2507" i="8" s="1"/>
  <c r="F2506" i="7"/>
  <c r="F2506" i="8" s="1"/>
  <c r="E2506" i="7"/>
  <c r="E2506" i="8" s="1"/>
  <c r="F2505" i="7"/>
  <c r="F2505" i="8" s="1"/>
  <c r="E2505" i="7"/>
  <c r="E2505" i="8" s="1"/>
  <c r="F2504" i="7"/>
  <c r="F2504" i="8" s="1"/>
  <c r="E2504" i="7"/>
  <c r="E2504" i="8" s="1"/>
  <c r="F2503" i="7"/>
  <c r="E2503" i="7"/>
  <c r="E2503" i="8" s="1"/>
  <c r="F2502" i="7"/>
  <c r="E2502" i="7"/>
  <c r="E2502" i="8" s="1"/>
  <c r="F2501" i="7"/>
  <c r="F2501" i="8" s="1"/>
  <c r="E2501" i="7"/>
  <c r="E2501" i="8" s="1"/>
  <c r="F2500" i="7"/>
  <c r="F2500" i="8" s="1"/>
  <c r="E2500" i="7"/>
  <c r="E2500" i="8" s="1"/>
  <c r="F2499" i="7"/>
  <c r="F2499" i="8" s="1"/>
  <c r="E2499" i="7"/>
  <c r="E2499" i="8" s="1"/>
  <c r="F2498" i="7"/>
  <c r="F2498" i="8" s="1"/>
  <c r="E2498" i="7"/>
  <c r="E2498" i="8" s="1"/>
  <c r="F2497" i="7"/>
  <c r="F2497" i="8" s="1"/>
  <c r="E2497" i="7"/>
  <c r="E2497" i="8" s="1"/>
  <c r="F2496" i="7"/>
  <c r="E2496" i="7"/>
  <c r="E2496" i="8" s="1"/>
  <c r="F2495" i="7"/>
  <c r="F2495" i="8" s="1"/>
  <c r="E2495" i="7"/>
  <c r="E2495" i="8" s="1"/>
  <c r="F2494" i="7"/>
  <c r="F2494" i="8" s="1"/>
  <c r="E2494" i="7"/>
  <c r="E2494" i="8" s="1"/>
  <c r="F2493" i="7"/>
  <c r="F2493" i="8" s="1"/>
  <c r="E2493" i="7"/>
  <c r="E2493" i="8" s="1"/>
  <c r="F2492" i="7"/>
  <c r="F2492" i="8" s="1"/>
  <c r="E2492" i="7"/>
  <c r="E2492" i="8" s="1"/>
  <c r="F2491" i="7"/>
  <c r="F2491" i="8" s="1"/>
  <c r="E2491" i="7"/>
  <c r="E2491" i="8" s="1"/>
  <c r="F2490" i="7"/>
  <c r="E2490" i="7"/>
  <c r="E2490" i="8" s="1"/>
  <c r="F2489" i="7"/>
  <c r="E2489" i="7"/>
  <c r="E2489" i="8" s="1"/>
  <c r="F2488" i="7"/>
  <c r="F2488" i="8" s="1"/>
  <c r="E2488" i="7"/>
  <c r="E2488" i="8" s="1"/>
  <c r="F2487" i="7"/>
  <c r="F2487" i="8" s="1"/>
  <c r="E2487" i="7"/>
  <c r="E2487" i="8" s="1"/>
  <c r="F2486" i="7"/>
  <c r="F2486" i="8" s="1"/>
  <c r="E2486" i="7"/>
  <c r="E2486" i="8" s="1"/>
  <c r="F2485" i="7"/>
  <c r="E2485" i="7"/>
  <c r="E2485" i="8" s="1"/>
  <c r="F2484" i="7"/>
  <c r="E2484" i="7"/>
  <c r="E2484" i="8" s="1"/>
  <c r="F2483" i="7"/>
  <c r="E2483" i="7"/>
  <c r="E2483" i="8" s="1"/>
  <c r="F2482" i="7"/>
  <c r="F2482" i="8" s="1"/>
  <c r="E2482" i="7"/>
  <c r="E2482" i="8" s="1"/>
  <c r="F2481" i="7"/>
  <c r="F2481" i="8" s="1"/>
  <c r="E2481" i="7"/>
  <c r="E2481" i="8" s="1"/>
  <c r="F2480" i="7"/>
  <c r="F2480" i="8" s="1"/>
  <c r="E2480" i="7"/>
  <c r="E2480" i="8" s="1"/>
  <c r="F2479" i="7"/>
  <c r="E2479" i="7"/>
  <c r="E2479" i="8" s="1"/>
  <c r="F2478" i="7"/>
  <c r="E2478" i="7"/>
  <c r="E2478" i="8" s="1"/>
  <c r="F2477" i="7"/>
  <c r="F2477" i="8" s="1"/>
  <c r="E2477" i="7"/>
  <c r="E2477" i="8" s="1"/>
  <c r="F2476" i="7"/>
  <c r="F2476" i="8" s="1"/>
  <c r="E2476" i="7"/>
  <c r="E2476" i="8" s="1"/>
  <c r="F2475" i="7"/>
  <c r="F2475" i="8" s="1"/>
  <c r="E2475" i="7"/>
  <c r="E2475" i="8" s="1"/>
  <c r="F2474" i="7"/>
  <c r="F2474" i="8" s="1"/>
  <c r="E2474" i="7"/>
  <c r="E2474" i="8" s="1"/>
  <c r="F2473" i="7"/>
  <c r="E2473" i="7"/>
  <c r="E2473" i="8" s="1"/>
  <c r="F2472" i="7"/>
  <c r="E2472" i="7"/>
  <c r="E2472" i="8" s="1"/>
  <c r="F2471" i="7"/>
  <c r="F2471" i="8" s="1"/>
  <c r="E2471" i="7"/>
  <c r="E2471" i="8" s="1"/>
  <c r="F2470" i="7"/>
  <c r="F2470" i="8" s="1"/>
  <c r="E2470" i="7"/>
  <c r="E2470" i="8" s="1"/>
  <c r="F2469" i="7"/>
  <c r="F2469" i="8" s="1"/>
  <c r="E2469" i="7"/>
  <c r="E2469" i="8" s="1"/>
  <c r="F2468" i="7"/>
  <c r="F2468" i="8" s="1"/>
  <c r="E2468" i="7"/>
  <c r="E2468" i="8" s="1"/>
  <c r="F2467" i="7"/>
  <c r="E2467" i="7"/>
  <c r="E2467" i="8" s="1"/>
  <c r="F2466" i="7"/>
  <c r="E2466" i="7"/>
  <c r="E2466" i="8" s="1"/>
  <c r="F2465" i="7"/>
  <c r="F2465" i="8" s="1"/>
  <c r="E2465" i="7"/>
  <c r="E2465" i="8" s="1"/>
  <c r="F2464" i="7"/>
  <c r="F2464" i="8" s="1"/>
  <c r="E2464" i="7"/>
  <c r="E2464" i="8" s="1"/>
  <c r="F2463" i="7"/>
  <c r="F2463" i="8" s="1"/>
  <c r="E2463" i="7"/>
  <c r="E2463" i="8" s="1"/>
  <c r="F2462" i="7"/>
  <c r="F2462" i="8" s="1"/>
  <c r="E2462" i="7"/>
  <c r="E2462" i="8" s="1"/>
  <c r="F2461" i="7"/>
  <c r="E2461" i="7"/>
  <c r="E2461" i="8" s="1"/>
  <c r="F2460" i="7"/>
  <c r="E2460" i="7"/>
  <c r="E2460" i="8" s="1"/>
  <c r="F2459" i="7"/>
  <c r="F2459" i="8" s="1"/>
  <c r="E2459" i="7"/>
  <c r="E2459" i="8" s="1"/>
  <c r="F2458" i="7"/>
  <c r="F2458" i="8" s="1"/>
  <c r="E2458" i="7"/>
  <c r="E2458" i="8" s="1"/>
  <c r="F2457" i="7"/>
  <c r="F2457" i="8" s="1"/>
  <c r="E2457" i="7"/>
  <c r="E2457" i="8" s="1"/>
  <c r="F2456" i="7"/>
  <c r="F2456" i="8" s="1"/>
  <c r="E2456" i="7"/>
  <c r="E2456" i="8" s="1"/>
  <c r="F2455" i="7"/>
  <c r="E2455" i="7"/>
  <c r="E2455" i="8" s="1"/>
  <c r="F2454" i="7"/>
  <c r="E2454" i="7"/>
  <c r="E2454" i="8" s="1"/>
  <c r="F2453" i="7"/>
  <c r="F2453" i="8" s="1"/>
  <c r="E2453" i="7"/>
  <c r="E2453" i="8" s="1"/>
  <c r="F2452" i="7"/>
  <c r="F2452" i="8" s="1"/>
  <c r="E2452" i="7"/>
  <c r="E2452" i="8" s="1"/>
  <c r="F2451" i="7"/>
  <c r="F2451" i="8" s="1"/>
  <c r="E2451" i="7"/>
  <c r="E2451" i="8" s="1"/>
  <c r="F2450" i="7"/>
  <c r="F2450" i="8" s="1"/>
  <c r="E2450" i="7"/>
  <c r="E2450" i="8" s="1"/>
  <c r="F2449" i="7"/>
  <c r="E2449" i="7"/>
  <c r="E2449" i="8" s="1"/>
  <c r="F2448" i="7"/>
  <c r="E2448" i="7"/>
  <c r="E2448" i="8" s="1"/>
  <c r="F2447" i="7"/>
  <c r="F2447" i="8" s="1"/>
  <c r="E2447" i="7"/>
  <c r="E2447" i="8" s="1"/>
  <c r="F2446" i="7"/>
  <c r="F2446" i="8" s="1"/>
  <c r="E2446" i="7"/>
  <c r="E2446" i="8" s="1"/>
  <c r="F2445" i="7"/>
  <c r="F2445" i="8" s="1"/>
  <c r="E2445" i="7"/>
  <c r="E2445" i="8" s="1"/>
  <c r="F2444" i="7"/>
  <c r="F2444" i="8" s="1"/>
  <c r="E2444" i="7"/>
  <c r="E2444" i="8" s="1"/>
  <c r="F2443" i="7"/>
  <c r="E2443" i="7"/>
  <c r="E2443" i="8" s="1"/>
  <c r="F2442" i="7"/>
  <c r="E2442" i="7"/>
  <c r="E2442" i="8" s="1"/>
  <c r="F2441" i="7"/>
  <c r="F2441" i="8" s="1"/>
  <c r="E2441" i="7"/>
  <c r="E2441" i="8" s="1"/>
  <c r="F2440" i="7"/>
  <c r="F2440" i="8" s="1"/>
  <c r="E2440" i="7"/>
  <c r="E2440" i="8" s="1"/>
  <c r="F2439" i="7"/>
  <c r="F2439" i="8" s="1"/>
  <c r="E2439" i="7"/>
  <c r="E2439" i="8" s="1"/>
  <c r="F2438" i="7"/>
  <c r="F2438" i="8" s="1"/>
  <c r="E2438" i="7"/>
  <c r="E2438" i="8" s="1"/>
  <c r="F2437" i="7"/>
  <c r="E2437" i="7"/>
  <c r="E2437" i="8" s="1"/>
  <c r="F2436" i="7"/>
  <c r="E2436" i="7"/>
  <c r="E2436" i="8" s="1"/>
  <c r="F2435" i="7"/>
  <c r="F2435" i="8" s="1"/>
  <c r="E2435" i="7"/>
  <c r="E2435" i="8" s="1"/>
  <c r="F2434" i="7"/>
  <c r="F2434" i="8" s="1"/>
  <c r="E2434" i="7"/>
  <c r="E2434" i="8" s="1"/>
  <c r="F2433" i="7"/>
  <c r="F2433" i="8" s="1"/>
  <c r="E2433" i="7"/>
  <c r="E2433" i="8" s="1"/>
  <c r="F2432" i="7"/>
  <c r="F2432" i="8" s="1"/>
  <c r="E2432" i="7"/>
  <c r="E2432" i="8" s="1"/>
  <c r="F2431" i="7"/>
  <c r="E2431" i="7"/>
  <c r="E2431" i="8" s="1"/>
  <c r="F2430" i="7"/>
  <c r="E2430" i="7"/>
  <c r="E2430" i="8" s="1"/>
  <c r="F2429" i="7"/>
  <c r="E2429" i="7"/>
  <c r="E2429" i="8" s="1"/>
  <c r="F2428" i="7"/>
  <c r="F2428" i="8" s="1"/>
  <c r="E2428" i="7"/>
  <c r="E2428" i="8" s="1"/>
  <c r="F2427" i="7"/>
  <c r="F2427" i="8" s="1"/>
  <c r="E2427" i="7"/>
  <c r="E2427" i="8" s="1"/>
  <c r="F2426" i="7"/>
  <c r="F2426" i="8" s="1"/>
  <c r="E2426" i="7"/>
  <c r="E2426" i="8" s="1"/>
  <c r="F2425" i="7"/>
  <c r="E2425" i="7"/>
  <c r="E2425" i="8" s="1"/>
  <c r="F2424" i="7"/>
  <c r="E2424" i="7"/>
  <c r="E2424" i="8" s="1"/>
  <c r="F2423" i="7"/>
  <c r="F2423" i="8" s="1"/>
  <c r="E2423" i="7"/>
  <c r="E2423" i="8" s="1"/>
  <c r="F2422" i="7"/>
  <c r="F2422" i="8" s="1"/>
  <c r="E2422" i="7"/>
  <c r="E2422" i="8" s="1"/>
  <c r="F2421" i="7"/>
  <c r="F2421" i="8" s="1"/>
  <c r="E2421" i="7"/>
  <c r="E2421" i="8" s="1"/>
  <c r="F2420" i="7"/>
  <c r="F2420" i="8" s="1"/>
  <c r="E2420" i="7"/>
  <c r="E2420" i="8" s="1"/>
  <c r="F2419" i="7"/>
  <c r="E2419" i="7"/>
  <c r="E2419" i="8" s="1"/>
  <c r="F2418" i="7"/>
  <c r="E2418" i="7"/>
  <c r="E2418" i="8" s="1"/>
  <c r="F2417" i="7"/>
  <c r="F2417" i="8" s="1"/>
  <c r="E2417" i="7"/>
  <c r="E2417" i="8" s="1"/>
  <c r="F2416" i="7"/>
  <c r="F2416" i="8" s="1"/>
  <c r="E2416" i="7"/>
  <c r="E2416" i="8" s="1"/>
  <c r="F2415" i="7"/>
  <c r="F2415" i="8" s="1"/>
  <c r="E2415" i="7"/>
  <c r="E2415" i="8" s="1"/>
  <c r="F2414" i="7"/>
  <c r="E2414" i="7"/>
  <c r="E2414" i="8" s="1"/>
  <c r="F2413" i="7"/>
  <c r="E2413" i="7"/>
  <c r="E2413" i="8" s="1"/>
  <c r="F2412" i="7"/>
  <c r="E2412" i="7"/>
  <c r="E2412" i="8" s="1"/>
  <c r="F2411" i="7"/>
  <c r="F2411" i="8" s="1"/>
  <c r="E2411" i="7"/>
  <c r="E2411" i="8" s="1"/>
  <c r="F2410" i="7"/>
  <c r="E2410" i="7"/>
  <c r="E2410" i="8" s="1"/>
  <c r="F2409" i="7"/>
  <c r="F2409" i="8" s="1"/>
  <c r="E2409" i="7"/>
  <c r="E2409" i="8" s="1"/>
  <c r="F2408" i="7"/>
  <c r="E2408" i="7"/>
  <c r="E2408" i="8" s="1"/>
  <c r="F2407" i="7"/>
  <c r="E2407" i="7"/>
  <c r="E2407" i="8" s="1"/>
  <c r="F2406" i="7"/>
  <c r="E2406" i="7"/>
  <c r="E2406" i="8" s="1"/>
  <c r="F2405" i="7"/>
  <c r="F2405" i="8" s="1"/>
  <c r="E2405" i="7"/>
  <c r="E2405" i="8" s="1"/>
  <c r="F2404" i="7"/>
  <c r="F2404" i="8" s="1"/>
  <c r="E2404" i="7"/>
  <c r="E2404" i="8" s="1"/>
  <c r="F2403" i="7"/>
  <c r="F2403" i="8" s="1"/>
  <c r="E2403" i="7"/>
  <c r="E2403" i="8" s="1"/>
  <c r="F2402" i="7"/>
  <c r="F2402" i="8" s="1"/>
  <c r="E2402" i="7"/>
  <c r="E2402" i="8" s="1"/>
  <c r="F2401" i="7"/>
  <c r="E2401" i="7"/>
  <c r="E2401" i="8" s="1"/>
  <c r="F2400" i="7"/>
  <c r="E2400" i="7"/>
  <c r="E2400" i="8" s="1"/>
  <c r="F2399" i="7"/>
  <c r="E2399" i="7"/>
  <c r="E2399" i="8" s="1"/>
  <c r="F2398" i="7"/>
  <c r="F2398" i="8" s="1"/>
  <c r="E2398" i="7"/>
  <c r="E2398" i="8" s="1"/>
  <c r="F2397" i="7"/>
  <c r="F2397" i="8" s="1"/>
  <c r="E2397" i="7"/>
  <c r="E2397" i="8" s="1"/>
  <c r="F2396" i="7"/>
  <c r="F2396" i="8" s="1"/>
  <c r="E2396" i="7"/>
  <c r="E2396" i="8" s="1"/>
  <c r="F2395" i="7"/>
  <c r="E2395" i="7"/>
  <c r="E2395" i="8" s="1"/>
  <c r="F2394" i="7"/>
  <c r="E2394" i="7"/>
  <c r="E2394" i="8" s="1"/>
  <c r="F2393" i="7"/>
  <c r="F2393" i="8" s="1"/>
  <c r="E2393" i="7"/>
  <c r="E2393" i="8" s="1"/>
  <c r="F2392" i="7"/>
  <c r="F2392" i="8" s="1"/>
  <c r="E2392" i="7"/>
  <c r="E2392" i="8" s="1"/>
  <c r="F2391" i="7"/>
  <c r="F2391" i="8" s="1"/>
  <c r="E2391" i="7"/>
  <c r="E2391" i="8" s="1"/>
  <c r="F2390" i="7"/>
  <c r="F2390" i="8" s="1"/>
  <c r="E2390" i="7"/>
  <c r="E2390" i="8" s="1"/>
  <c r="F2389" i="7"/>
  <c r="E2389" i="7"/>
  <c r="E2389" i="8" s="1"/>
  <c r="F2388" i="7"/>
  <c r="E2388" i="7"/>
  <c r="E2388" i="8" s="1"/>
  <c r="F2387" i="7"/>
  <c r="F2387" i="8" s="1"/>
  <c r="E2387" i="7"/>
  <c r="E2387" i="8" s="1"/>
  <c r="F2386" i="7"/>
  <c r="E2386" i="7"/>
  <c r="E2386" i="8" s="1"/>
  <c r="F2385" i="7"/>
  <c r="F2385" i="8" s="1"/>
  <c r="E2385" i="7"/>
  <c r="E2385" i="8" s="1"/>
  <c r="F2384" i="7"/>
  <c r="F2384" i="8" s="1"/>
  <c r="E2384" i="7"/>
  <c r="E2384" i="8" s="1"/>
  <c r="F2383" i="7"/>
  <c r="E2383" i="7"/>
  <c r="E2383" i="8" s="1"/>
  <c r="F2382" i="7"/>
  <c r="E2382" i="7"/>
  <c r="E2382" i="8" s="1"/>
  <c r="F2381" i="7"/>
  <c r="F2381" i="8" s="1"/>
  <c r="E2381" i="7"/>
  <c r="E2381" i="8" s="1"/>
  <c r="F2380" i="7"/>
  <c r="F2380" i="8" s="1"/>
  <c r="E2380" i="7"/>
  <c r="E2380" i="8" s="1"/>
  <c r="F2379" i="7"/>
  <c r="F2379" i="8" s="1"/>
  <c r="E2379" i="7"/>
  <c r="E2379" i="8" s="1"/>
  <c r="F2378" i="7"/>
  <c r="F2378" i="8" s="1"/>
  <c r="E2378" i="7"/>
  <c r="E2378" i="8" s="1"/>
  <c r="F2377" i="7"/>
  <c r="E2377" i="7"/>
  <c r="E2377" i="8" s="1"/>
  <c r="F2376" i="7"/>
  <c r="E2376" i="7"/>
  <c r="E2376" i="8" s="1"/>
  <c r="F2375" i="7"/>
  <c r="F2375" i="8" s="1"/>
  <c r="E2375" i="7"/>
  <c r="E2375" i="8" s="1"/>
  <c r="F2374" i="7"/>
  <c r="F2374" i="8" s="1"/>
  <c r="E2374" i="7"/>
  <c r="E2374" i="8" s="1"/>
  <c r="F2373" i="7"/>
  <c r="F2373" i="8" s="1"/>
  <c r="E2373" i="7"/>
  <c r="E2373" i="8" s="1"/>
  <c r="F2372" i="7"/>
  <c r="F2372" i="8" s="1"/>
  <c r="E2372" i="7"/>
  <c r="E2372" i="8" s="1"/>
  <c r="F2371" i="7"/>
  <c r="E2371" i="7"/>
  <c r="E2371" i="8" s="1"/>
  <c r="F2370" i="7"/>
  <c r="E2370" i="7"/>
  <c r="E2370" i="8" s="1"/>
  <c r="F2369" i="7"/>
  <c r="F2369" i="8" s="1"/>
  <c r="E2369" i="7"/>
  <c r="E2369" i="8" s="1"/>
  <c r="F2368" i="7"/>
  <c r="F2368" i="8" s="1"/>
  <c r="E2368" i="7"/>
  <c r="E2368" i="8" s="1"/>
  <c r="F2367" i="7"/>
  <c r="F2367" i="8" s="1"/>
  <c r="E2367" i="7"/>
  <c r="E2367" i="8" s="1"/>
  <c r="F2366" i="7"/>
  <c r="F2366" i="8" s="1"/>
  <c r="E2366" i="7"/>
  <c r="E2366" i="8" s="1"/>
  <c r="F2365" i="7"/>
  <c r="E2365" i="7"/>
  <c r="E2365" i="8" s="1"/>
  <c r="F2364" i="7"/>
  <c r="E2364" i="7"/>
  <c r="E2364" i="8" s="1"/>
  <c r="F2363" i="7"/>
  <c r="F2363" i="8" s="1"/>
  <c r="E2363" i="7"/>
  <c r="E2363" i="8" s="1"/>
  <c r="F2362" i="7"/>
  <c r="F2362" i="8" s="1"/>
  <c r="E2362" i="7"/>
  <c r="E2362" i="8" s="1"/>
  <c r="F2361" i="7"/>
  <c r="F2361" i="8" s="1"/>
  <c r="E2361" i="7"/>
  <c r="E2361" i="8" s="1"/>
  <c r="F2360" i="7"/>
  <c r="F2360" i="8" s="1"/>
  <c r="E2360" i="7"/>
  <c r="E2360" i="8" s="1"/>
  <c r="F2359" i="7"/>
  <c r="E2359" i="7"/>
  <c r="E2359" i="8" s="1"/>
  <c r="F2358" i="7"/>
  <c r="E2358" i="7"/>
  <c r="E2358" i="8" s="1"/>
  <c r="F2357" i="7"/>
  <c r="F2357" i="8" s="1"/>
  <c r="E2357" i="7"/>
  <c r="E2357" i="8" s="1"/>
  <c r="F2356" i="7"/>
  <c r="F2356" i="8" s="1"/>
  <c r="E2356" i="7"/>
  <c r="E2356" i="8" s="1"/>
  <c r="F2355" i="7"/>
  <c r="F2355" i="8" s="1"/>
  <c r="E2355" i="7"/>
  <c r="E2355" i="8" s="1"/>
  <c r="F2354" i="7"/>
  <c r="F2354" i="8" s="1"/>
  <c r="E2354" i="7"/>
  <c r="E2354" i="8" s="1"/>
  <c r="F2353" i="7"/>
  <c r="E2353" i="7"/>
  <c r="E2353" i="8" s="1"/>
  <c r="F2352" i="7"/>
  <c r="E2352" i="7"/>
  <c r="E2352" i="8" s="1"/>
  <c r="F2351" i="7"/>
  <c r="F2351" i="8" s="1"/>
  <c r="E2351" i="7"/>
  <c r="E2351" i="8" s="1"/>
  <c r="F2350" i="7"/>
  <c r="F2350" i="8" s="1"/>
  <c r="E2350" i="7"/>
  <c r="E2350" i="8" s="1"/>
  <c r="F2349" i="7"/>
  <c r="F2349" i="8" s="1"/>
  <c r="E2349" i="7"/>
  <c r="E2349" i="8" s="1"/>
  <c r="F2348" i="7"/>
  <c r="F2348" i="8" s="1"/>
  <c r="E2348" i="7"/>
  <c r="E2348" i="8" s="1"/>
  <c r="F2347" i="7"/>
  <c r="E2347" i="7"/>
  <c r="E2347" i="8" s="1"/>
  <c r="F2346" i="7"/>
  <c r="E2346" i="7"/>
  <c r="E2346" i="8" s="1"/>
  <c r="F2345" i="7"/>
  <c r="F2345" i="8" s="1"/>
  <c r="E2345" i="7"/>
  <c r="E2345" i="8" s="1"/>
  <c r="F2344" i="7"/>
  <c r="F2344" i="8" s="1"/>
  <c r="E2344" i="7"/>
  <c r="E2344" i="8" s="1"/>
  <c r="F2343" i="7"/>
  <c r="F2343" i="8" s="1"/>
  <c r="E2343" i="7"/>
  <c r="E2343" i="8" s="1"/>
  <c r="F2342" i="7"/>
  <c r="F2342" i="8" s="1"/>
  <c r="E2342" i="7"/>
  <c r="E2342" i="8" s="1"/>
  <c r="F2341" i="7"/>
  <c r="E2341" i="7"/>
  <c r="E2341" i="8" s="1"/>
  <c r="F2340" i="7"/>
  <c r="E2340" i="7"/>
  <c r="E2340" i="8" s="1"/>
  <c r="F2339" i="7"/>
  <c r="E2339" i="7"/>
  <c r="E2339" i="8" s="1"/>
  <c r="F2338" i="7"/>
  <c r="F2338" i="8" s="1"/>
  <c r="E2338" i="7"/>
  <c r="E2338" i="8" s="1"/>
  <c r="F2337" i="7"/>
  <c r="F2337" i="8" s="1"/>
  <c r="E2337" i="7"/>
  <c r="E2337" i="8" s="1"/>
  <c r="F2336" i="7"/>
  <c r="F2336" i="8" s="1"/>
  <c r="E2336" i="7"/>
  <c r="E2336" i="8" s="1"/>
  <c r="F2335" i="7"/>
  <c r="E2335" i="7"/>
  <c r="E2335" i="8" s="1"/>
  <c r="F2334" i="7"/>
  <c r="E2334" i="7"/>
  <c r="E2334" i="8" s="1"/>
  <c r="F2333" i="7"/>
  <c r="F2333" i="8" s="1"/>
  <c r="E2333" i="7"/>
  <c r="E2333" i="8" s="1"/>
  <c r="F2332" i="7"/>
  <c r="E2332" i="7"/>
  <c r="E2332" i="8" s="1"/>
  <c r="F2331" i="7"/>
  <c r="F2331" i="8" s="1"/>
  <c r="E2331" i="7"/>
  <c r="E2331" i="8" s="1"/>
  <c r="F2330" i="7"/>
  <c r="F2330" i="8" s="1"/>
  <c r="E2330" i="7"/>
  <c r="E2330" i="8" s="1"/>
  <c r="F2329" i="7"/>
  <c r="E2329" i="7"/>
  <c r="E2329" i="8" s="1"/>
  <c r="F2328" i="7"/>
  <c r="E2328" i="7"/>
  <c r="E2328" i="8" s="1"/>
  <c r="F2327" i="7"/>
  <c r="F2327" i="8" s="1"/>
  <c r="E2327" i="7"/>
  <c r="E2327" i="8" s="1"/>
  <c r="F2326" i="7"/>
  <c r="F2326" i="8" s="1"/>
  <c r="E2326" i="7"/>
  <c r="E2326" i="8" s="1"/>
  <c r="F2325" i="7"/>
  <c r="F2325" i="8" s="1"/>
  <c r="E2325" i="7"/>
  <c r="E2325" i="8" s="1"/>
  <c r="F2324" i="7"/>
  <c r="F2324" i="8" s="1"/>
  <c r="E2324" i="7"/>
  <c r="E2324" i="8" s="1"/>
  <c r="F2323" i="7"/>
  <c r="E2323" i="7"/>
  <c r="E2323" i="8" s="1"/>
  <c r="F2322" i="7"/>
  <c r="E2322" i="7"/>
  <c r="E2322" i="8" s="1"/>
  <c r="F2321" i="7"/>
  <c r="F2321" i="8" s="1"/>
  <c r="E2321" i="7"/>
  <c r="E2321" i="8" s="1"/>
  <c r="F2320" i="7"/>
  <c r="F2320" i="8" s="1"/>
  <c r="E2320" i="7"/>
  <c r="E2320" i="8" s="1"/>
  <c r="F2319" i="7"/>
  <c r="F2319" i="8" s="1"/>
  <c r="E2319" i="7"/>
  <c r="E2319" i="8" s="1"/>
  <c r="F2318" i="7"/>
  <c r="F2318" i="8" s="1"/>
  <c r="E2318" i="7"/>
  <c r="E2318" i="8" s="1"/>
  <c r="F2317" i="7"/>
  <c r="E2317" i="7"/>
  <c r="E2317" i="8" s="1"/>
  <c r="F2316" i="7"/>
  <c r="E2316" i="7"/>
  <c r="E2316" i="8" s="1"/>
  <c r="F2315" i="7"/>
  <c r="E2315" i="7"/>
  <c r="E2315" i="8" s="1"/>
  <c r="F2314" i="7"/>
  <c r="F2314" i="8" s="1"/>
  <c r="E2314" i="7"/>
  <c r="E2314" i="8" s="1"/>
  <c r="F2313" i="7"/>
  <c r="F2313" i="8" s="1"/>
  <c r="E2313" i="7"/>
  <c r="E2313" i="8" s="1"/>
  <c r="F2312" i="7"/>
  <c r="F2312" i="8" s="1"/>
  <c r="E2312" i="7"/>
  <c r="E2312" i="8" s="1"/>
  <c r="F2311" i="7"/>
  <c r="E2311" i="7"/>
  <c r="E2311" i="8" s="1"/>
  <c r="F2310" i="7"/>
  <c r="E2310" i="7"/>
  <c r="E2310" i="8" s="1"/>
  <c r="F2309" i="7"/>
  <c r="F2309" i="8" s="1"/>
  <c r="E2309" i="7"/>
  <c r="E2309" i="8" s="1"/>
  <c r="F2308" i="7"/>
  <c r="F2308" i="8" s="1"/>
  <c r="E2308" i="7"/>
  <c r="E2308" i="8" s="1"/>
  <c r="F2307" i="7"/>
  <c r="F2307" i="8" s="1"/>
  <c r="E2307" i="7"/>
  <c r="E2307" i="8" s="1"/>
  <c r="F2306" i="7"/>
  <c r="F2306" i="8" s="1"/>
  <c r="E2306" i="7"/>
  <c r="E2306" i="8" s="1"/>
  <c r="F2305" i="7"/>
  <c r="E2305" i="7"/>
  <c r="E2305" i="8" s="1"/>
  <c r="F2304" i="7"/>
  <c r="E2304" i="7"/>
  <c r="E2304" i="8" s="1"/>
  <c r="F2303" i="7"/>
  <c r="F2303" i="8" s="1"/>
  <c r="E2303" i="7"/>
  <c r="E2303" i="8" s="1"/>
  <c r="F2302" i="7"/>
  <c r="F2302" i="8" s="1"/>
  <c r="E2302" i="7"/>
  <c r="E2302" i="8" s="1"/>
  <c r="F2301" i="7"/>
  <c r="F2301" i="8" s="1"/>
  <c r="E2301" i="7"/>
  <c r="E2301" i="8" s="1"/>
  <c r="F2300" i="7"/>
  <c r="F2300" i="8" s="1"/>
  <c r="E2300" i="7"/>
  <c r="E2300" i="8" s="1"/>
  <c r="F2299" i="7"/>
  <c r="E2299" i="7"/>
  <c r="E2299" i="8" s="1"/>
  <c r="F2298" i="7"/>
  <c r="E2298" i="7"/>
  <c r="E2298" i="8" s="1"/>
  <c r="F2297" i="7"/>
  <c r="F2297" i="8" s="1"/>
  <c r="E2297" i="7"/>
  <c r="E2297" i="8" s="1"/>
  <c r="F2296" i="7"/>
  <c r="F2296" i="8" s="1"/>
  <c r="E2296" i="7"/>
  <c r="E2296" i="8" s="1"/>
  <c r="F2295" i="7"/>
  <c r="F2295" i="8" s="1"/>
  <c r="E2295" i="7"/>
  <c r="E2295" i="8" s="1"/>
  <c r="F2294" i="7"/>
  <c r="F2294" i="8" s="1"/>
  <c r="E2294" i="7"/>
  <c r="E2294" i="8" s="1"/>
  <c r="F2293" i="7"/>
  <c r="E2293" i="7"/>
  <c r="E2293" i="8" s="1"/>
  <c r="F2292" i="7"/>
  <c r="E2292" i="7"/>
  <c r="E2292" i="8" s="1"/>
  <c r="F2291" i="7"/>
  <c r="F2291" i="8" s="1"/>
  <c r="E2291" i="7"/>
  <c r="E2291" i="8" s="1"/>
  <c r="F2290" i="7"/>
  <c r="F2290" i="8" s="1"/>
  <c r="E2290" i="7"/>
  <c r="E2290" i="8" s="1"/>
  <c r="F2289" i="7"/>
  <c r="F2289" i="8" s="1"/>
  <c r="E2289" i="7"/>
  <c r="E2289" i="8" s="1"/>
  <c r="F2288" i="7"/>
  <c r="F2288" i="8" s="1"/>
  <c r="E2288" i="7"/>
  <c r="E2288" i="8" s="1"/>
  <c r="F2287" i="7"/>
  <c r="E2287" i="7"/>
  <c r="E2287" i="8" s="1"/>
  <c r="F2286" i="7"/>
  <c r="E2286" i="7"/>
  <c r="E2286" i="8" s="1"/>
  <c r="F2285" i="7"/>
  <c r="E2285" i="7"/>
  <c r="E2285" i="8" s="1"/>
  <c r="F2284" i="7"/>
  <c r="F2284" i="8" s="1"/>
  <c r="E2284" i="7"/>
  <c r="E2284" i="8" s="1"/>
  <c r="F2283" i="7"/>
  <c r="F2283" i="8" s="1"/>
  <c r="E2283" i="7"/>
  <c r="E2283" i="8" s="1"/>
  <c r="F2282" i="7"/>
  <c r="F2282" i="8" s="1"/>
  <c r="E2282" i="7"/>
  <c r="E2282" i="8" s="1"/>
  <c r="F2281" i="7"/>
  <c r="E2281" i="7"/>
  <c r="E2281" i="8" s="1"/>
  <c r="F2280" i="7"/>
  <c r="E2280" i="7"/>
  <c r="E2280" i="8" s="1"/>
  <c r="F2279" i="7"/>
  <c r="F2279" i="8" s="1"/>
  <c r="E2279" i="7"/>
  <c r="E2279" i="8" s="1"/>
  <c r="F2278" i="7"/>
  <c r="F2278" i="8" s="1"/>
  <c r="E2278" i="7"/>
  <c r="E2278" i="8" s="1"/>
  <c r="F2277" i="7"/>
  <c r="F2277" i="8" s="1"/>
  <c r="E2277" i="7"/>
  <c r="E2277" i="8" s="1"/>
  <c r="F2276" i="7"/>
  <c r="F2276" i="8" s="1"/>
  <c r="E2276" i="7"/>
  <c r="E2276" i="8" s="1"/>
  <c r="F2275" i="7"/>
  <c r="E2275" i="7"/>
  <c r="E2275" i="8" s="1"/>
  <c r="F2274" i="7"/>
  <c r="E2274" i="7"/>
  <c r="E2274" i="8" s="1"/>
  <c r="F2273" i="7"/>
  <c r="F2273" i="8" s="1"/>
  <c r="E2273" i="7"/>
  <c r="E2273" i="8" s="1"/>
  <c r="F2272" i="7"/>
  <c r="F2272" i="8" s="1"/>
  <c r="E2272" i="7"/>
  <c r="E2272" i="8" s="1"/>
  <c r="F2271" i="7"/>
  <c r="E2271" i="7"/>
  <c r="E2271" i="8" s="1"/>
  <c r="F2270" i="7"/>
  <c r="F2270" i="8" s="1"/>
  <c r="E2270" i="7"/>
  <c r="E2270" i="8" s="1"/>
  <c r="F2269" i="7"/>
  <c r="E2269" i="7"/>
  <c r="E2269" i="8" s="1"/>
  <c r="F2268" i="7"/>
  <c r="E2268" i="7"/>
  <c r="E2268" i="8" s="1"/>
  <c r="F2267" i="7"/>
  <c r="F2267" i="8" s="1"/>
  <c r="E2267" i="7"/>
  <c r="E2267" i="8" s="1"/>
  <c r="F2266" i="7"/>
  <c r="F2266" i="8" s="1"/>
  <c r="E2266" i="7"/>
  <c r="E2266" i="8" s="1"/>
  <c r="F2265" i="7"/>
  <c r="E2265" i="7"/>
  <c r="E2265" i="8" s="1"/>
  <c r="F2264" i="7"/>
  <c r="E2264" i="7"/>
  <c r="E2264" i="8" s="1"/>
  <c r="F2263" i="7"/>
  <c r="E2263" i="7"/>
  <c r="E2263" i="8" s="1"/>
  <c r="F2262" i="7"/>
  <c r="E2262" i="7"/>
  <c r="E2262" i="8" s="1"/>
  <c r="F2261" i="7"/>
  <c r="F2261" i="8" s="1"/>
  <c r="E2261" i="7"/>
  <c r="E2261" i="8" s="1"/>
  <c r="F2260" i="7"/>
  <c r="F2260" i="8" s="1"/>
  <c r="E2260" i="7"/>
  <c r="E2260" i="8" s="1"/>
  <c r="F2259" i="7"/>
  <c r="E2259" i="7"/>
  <c r="E2259" i="8" s="1"/>
  <c r="F2258" i="7"/>
  <c r="F2258" i="8" s="1"/>
  <c r="E2258" i="7"/>
  <c r="E2258" i="8" s="1"/>
  <c r="F2257" i="7"/>
  <c r="E2257" i="7"/>
  <c r="E2257" i="8" s="1"/>
  <c r="F2256" i="7"/>
  <c r="E2256" i="7"/>
  <c r="E2256" i="8" s="1"/>
  <c r="F2255" i="7"/>
  <c r="F2255" i="8" s="1"/>
  <c r="E2255" i="7"/>
  <c r="E2255" i="8" s="1"/>
  <c r="F2254" i="7"/>
  <c r="F2254" i="8" s="1"/>
  <c r="E2254" i="7"/>
  <c r="E2254" i="8" s="1"/>
  <c r="F2253" i="7"/>
  <c r="E2253" i="7"/>
  <c r="E2253" i="8" s="1"/>
  <c r="F2252" i="7"/>
  <c r="F2252" i="8" s="1"/>
  <c r="E2252" i="7"/>
  <c r="E2252" i="8" s="1"/>
  <c r="F2251" i="7"/>
  <c r="E2251" i="7"/>
  <c r="E2251" i="8" s="1"/>
  <c r="F2250" i="7"/>
  <c r="E2250" i="7"/>
  <c r="E2250" i="8" s="1"/>
  <c r="F2249" i="7"/>
  <c r="F2249" i="8" s="1"/>
  <c r="E2249" i="7"/>
  <c r="E2249" i="8" s="1"/>
  <c r="F2248" i="7"/>
  <c r="F2248" i="8" s="1"/>
  <c r="E2248" i="7"/>
  <c r="E2248" i="8" s="1"/>
  <c r="F2247" i="7"/>
  <c r="E2247" i="7"/>
  <c r="E2247" i="8" s="1"/>
  <c r="F2246" i="7"/>
  <c r="E2246" i="7"/>
  <c r="E2246" i="8" s="1"/>
  <c r="F2245" i="7"/>
  <c r="E2245" i="7"/>
  <c r="E2245" i="8" s="1"/>
  <c r="F2244" i="7"/>
  <c r="E2244" i="7"/>
  <c r="E2244" i="8" s="1"/>
  <c r="F2243" i="7"/>
  <c r="F2243" i="8" s="1"/>
  <c r="E2243" i="7"/>
  <c r="E2243" i="8" s="1"/>
  <c r="F2242" i="7"/>
  <c r="F2242" i="8" s="1"/>
  <c r="E2242" i="7"/>
  <c r="E2242" i="8" s="1"/>
  <c r="F2241" i="7"/>
  <c r="E2241" i="7"/>
  <c r="E2241" i="8" s="1"/>
  <c r="F2240" i="7"/>
  <c r="F2240" i="8" s="1"/>
  <c r="E2240" i="7"/>
  <c r="E2240" i="8" s="1"/>
  <c r="F2239" i="7"/>
  <c r="E2239" i="7"/>
  <c r="E2239" i="8" s="1"/>
  <c r="F2238" i="7"/>
  <c r="E2238" i="7"/>
  <c r="E2238" i="8" s="1"/>
  <c r="F2237" i="7"/>
  <c r="F2237" i="8" s="1"/>
  <c r="E2237" i="7"/>
  <c r="E2237" i="8" s="1"/>
  <c r="F2236" i="7"/>
  <c r="F2236" i="8" s="1"/>
  <c r="E2236" i="7"/>
  <c r="E2236" i="8" s="1"/>
  <c r="F2235" i="7"/>
  <c r="E2235" i="7"/>
  <c r="E2235" i="8" s="1"/>
  <c r="F2234" i="7"/>
  <c r="F2234" i="8" s="1"/>
  <c r="E2234" i="7"/>
  <c r="E2234" i="8" s="1"/>
  <c r="F2233" i="7"/>
  <c r="E2233" i="7"/>
  <c r="E2233" i="8" s="1"/>
  <c r="F2232" i="7"/>
  <c r="E2232" i="7"/>
  <c r="E2232" i="8" s="1"/>
  <c r="F2231" i="7"/>
  <c r="F2231" i="8" s="1"/>
  <c r="E2231" i="7"/>
  <c r="E2231" i="8" s="1"/>
  <c r="F2230" i="7"/>
  <c r="F2230" i="8" s="1"/>
  <c r="E2230" i="7"/>
  <c r="E2230" i="8" s="1"/>
  <c r="F2229" i="7"/>
  <c r="E2229" i="7"/>
  <c r="E2229" i="8" s="1"/>
  <c r="F2228" i="7"/>
  <c r="E2228" i="7"/>
  <c r="E2228" i="8" s="1"/>
  <c r="F2227" i="7"/>
  <c r="E2227" i="7"/>
  <c r="E2227" i="8" s="1"/>
  <c r="F2226" i="7"/>
  <c r="E2226" i="7"/>
  <c r="E2226" i="8" s="1"/>
  <c r="F2225" i="7"/>
  <c r="F2225" i="8" s="1"/>
  <c r="E2225" i="7"/>
  <c r="E2225" i="8" s="1"/>
  <c r="F2224" i="7"/>
  <c r="E2224" i="7"/>
  <c r="E2224" i="8" s="1"/>
  <c r="F2223" i="7"/>
  <c r="E2223" i="7"/>
  <c r="E2223" i="8" s="1"/>
  <c r="F2222" i="7"/>
  <c r="F2222" i="8" s="1"/>
  <c r="E2222" i="7"/>
  <c r="E2222" i="8" s="1"/>
  <c r="F2221" i="7"/>
  <c r="E2221" i="7"/>
  <c r="E2221" i="8" s="1"/>
  <c r="F2220" i="7"/>
  <c r="E2220" i="7"/>
  <c r="E2220" i="8" s="1"/>
  <c r="F2219" i="7"/>
  <c r="F2219" i="8" s="1"/>
  <c r="E2219" i="7"/>
  <c r="E2219" i="8" s="1"/>
  <c r="F2218" i="7"/>
  <c r="F2218" i="8" s="1"/>
  <c r="E2218" i="7"/>
  <c r="E2218" i="8" s="1"/>
  <c r="F2217" i="7"/>
  <c r="E2217" i="7"/>
  <c r="E2217" i="8" s="1"/>
  <c r="F2216" i="7"/>
  <c r="F2216" i="8" s="1"/>
  <c r="E2216" i="7"/>
  <c r="E2216" i="8" s="1"/>
  <c r="F2215" i="7"/>
  <c r="E2215" i="7"/>
  <c r="E2215" i="8" s="1"/>
  <c r="F2214" i="7"/>
  <c r="E2214" i="7"/>
  <c r="E2214" i="8" s="1"/>
  <c r="F2213" i="7"/>
  <c r="E2213" i="7"/>
  <c r="E2213" i="8" s="1"/>
  <c r="F2212" i="7"/>
  <c r="F2212" i="8" s="1"/>
  <c r="E2212" i="7"/>
  <c r="E2212" i="8" s="1"/>
  <c r="F2211" i="7"/>
  <c r="E2211" i="7"/>
  <c r="E2211" i="8" s="1"/>
  <c r="F2210" i="7"/>
  <c r="E2210" i="7"/>
  <c r="E2210" i="8" s="1"/>
  <c r="F2209" i="7"/>
  <c r="E2209" i="7"/>
  <c r="E2209" i="8" s="1"/>
  <c r="F2208" i="7"/>
  <c r="E2208" i="7"/>
  <c r="E2208" i="8" s="1"/>
  <c r="F2207" i="7"/>
  <c r="F2207" i="8" s="1"/>
  <c r="E2207" i="7"/>
  <c r="E2207" i="8" s="1"/>
  <c r="F2206" i="7"/>
  <c r="F2206" i="8" s="1"/>
  <c r="E2206" i="7"/>
  <c r="E2206" i="8" s="1"/>
  <c r="F2205" i="7"/>
  <c r="E2205" i="7"/>
  <c r="E2205" i="8" s="1"/>
  <c r="F2204" i="7"/>
  <c r="F2204" i="8" s="1"/>
  <c r="E2204" i="7"/>
  <c r="E2204" i="8" s="1"/>
  <c r="F2203" i="7"/>
  <c r="E2203" i="7"/>
  <c r="E2203" i="8" s="1"/>
  <c r="F2202" i="7"/>
  <c r="E2202" i="7"/>
  <c r="E2202" i="8" s="1"/>
  <c r="F2201" i="7"/>
  <c r="F2201" i="8" s="1"/>
  <c r="E2201" i="7"/>
  <c r="E2201" i="8" s="1"/>
  <c r="F2200" i="7"/>
  <c r="F2200" i="8" s="1"/>
  <c r="E2200" i="7"/>
  <c r="E2200" i="8" s="1"/>
  <c r="F2199" i="7"/>
  <c r="E2199" i="7"/>
  <c r="E2199" i="8" s="1"/>
  <c r="F2198" i="7"/>
  <c r="F2198" i="8" s="1"/>
  <c r="E2198" i="7"/>
  <c r="E2198" i="8" s="1"/>
  <c r="F2197" i="7"/>
  <c r="E2197" i="7"/>
  <c r="E2197" i="8" s="1"/>
  <c r="F2196" i="7"/>
  <c r="E2196" i="7"/>
  <c r="E2196" i="8" s="1"/>
  <c r="F2195" i="7"/>
  <c r="F2195" i="8" s="1"/>
  <c r="E2195" i="7"/>
  <c r="E2195" i="8" s="1"/>
  <c r="F2194" i="7"/>
  <c r="F2194" i="8" s="1"/>
  <c r="E2194" i="7"/>
  <c r="E2194" i="8" s="1"/>
  <c r="F2193" i="7"/>
  <c r="E2193" i="7"/>
  <c r="E2193" i="8" s="1"/>
  <c r="F2192" i="7"/>
  <c r="E2192" i="7"/>
  <c r="E2192" i="8" s="1"/>
  <c r="F2191" i="7"/>
  <c r="E2191" i="7"/>
  <c r="E2191" i="8" s="1"/>
  <c r="F2190" i="7"/>
  <c r="E2190" i="7"/>
  <c r="E2190" i="8" s="1"/>
  <c r="F2189" i="7"/>
  <c r="F2189" i="8" s="1"/>
  <c r="E2189" i="7"/>
  <c r="E2189" i="8" s="1"/>
  <c r="F2188" i="7"/>
  <c r="F2188" i="8" s="1"/>
  <c r="E2188" i="7"/>
  <c r="E2188" i="8" s="1"/>
  <c r="F2187" i="7"/>
  <c r="E2187" i="7"/>
  <c r="E2187" i="8" s="1"/>
  <c r="F2186" i="7"/>
  <c r="F2186" i="8" s="1"/>
  <c r="E2186" i="7"/>
  <c r="E2186" i="8" s="1"/>
  <c r="F2185" i="7"/>
  <c r="E2185" i="7"/>
  <c r="E2185" i="8" s="1"/>
  <c r="F2184" i="7"/>
  <c r="E2184" i="7"/>
  <c r="E2184" i="8" s="1"/>
  <c r="F2183" i="7"/>
  <c r="F2183" i="8" s="1"/>
  <c r="E2183" i="7"/>
  <c r="E2183" i="8" s="1"/>
  <c r="F2182" i="7"/>
  <c r="F2182" i="8" s="1"/>
  <c r="E2182" i="7"/>
  <c r="E2182" i="8" s="1"/>
  <c r="F2181" i="7"/>
  <c r="E2181" i="7"/>
  <c r="E2181" i="8" s="1"/>
  <c r="F2180" i="7"/>
  <c r="F2180" i="8" s="1"/>
  <c r="E2180" i="7"/>
  <c r="E2180" i="8" s="1"/>
  <c r="F2179" i="7"/>
  <c r="E2179" i="7"/>
  <c r="E2179" i="8" s="1"/>
  <c r="F2178" i="7"/>
  <c r="E2178" i="7"/>
  <c r="E2178" i="8" s="1"/>
  <c r="F2177" i="7"/>
  <c r="F2177" i="8" s="1"/>
  <c r="E2177" i="7"/>
  <c r="E2177" i="8" s="1"/>
  <c r="F2176" i="7"/>
  <c r="F2176" i="8" s="1"/>
  <c r="E2176" i="7"/>
  <c r="E2176" i="8" s="1"/>
  <c r="F2175" i="7"/>
  <c r="E2175" i="7"/>
  <c r="E2175" i="8" s="1"/>
  <c r="F2174" i="7"/>
  <c r="E2174" i="7"/>
  <c r="E2174" i="8" s="1"/>
  <c r="F2173" i="7"/>
  <c r="E2173" i="7"/>
  <c r="E2173" i="8" s="1"/>
  <c r="F2172" i="7"/>
  <c r="E2172" i="7"/>
  <c r="E2172" i="8" s="1"/>
  <c r="F2171" i="7"/>
  <c r="F2171" i="8" s="1"/>
  <c r="E2171" i="7"/>
  <c r="E2171" i="8" s="1"/>
  <c r="F2170" i="7"/>
  <c r="F2170" i="8" s="1"/>
  <c r="E2170" i="7"/>
  <c r="E2170" i="8" s="1"/>
  <c r="F2169" i="7"/>
  <c r="E2169" i="7"/>
  <c r="E2169" i="8" s="1"/>
  <c r="F2168" i="7"/>
  <c r="F2168" i="8" s="1"/>
  <c r="E2168" i="7"/>
  <c r="E2168" i="8" s="1"/>
  <c r="F2167" i="7"/>
  <c r="E2167" i="7"/>
  <c r="E2167" i="8" s="1"/>
  <c r="F2166" i="7"/>
  <c r="E2166" i="7"/>
  <c r="E2166" i="8" s="1"/>
  <c r="F2165" i="7"/>
  <c r="F2165" i="8" s="1"/>
  <c r="E2165" i="7"/>
  <c r="E2165" i="8" s="1"/>
  <c r="F2164" i="7"/>
  <c r="F2164" i="8" s="1"/>
  <c r="E2164" i="7"/>
  <c r="E2164" i="8" s="1"/>
  <c r="F2163" i="7"/>
  <c r="E2163" i="7"/>
  <c r="E2163" i="8" s="1"/>
  <c r="F2162" i="7"/>
  <c r="F2162" i="8" s="1"/>
  <c r="E2162" i="7"/>
  <c r="E2162" i="8" s="1"/>
  <c r="F2161" i="7"/>
  <c r="E2161" i="7"/>
  <c r="E2161" i="8" s="1"/>
  <c r="F2160" i="7"/>
  <c r="E2160" i="7"/>
  <c r="E2160" i="8" s="1"/>
  <c r="F2159" i="7"/>
  <c r="F2159" i="8" s="1"/>
  <c r="E2159" i="7"/>
  <c r="E2159" i="8" s="1"/>
  <c r="F2158" i="7"/>
  <c r="F2158" i="8" s="1"/>
  <c r="E2158" i="7"/>
  <c r="E2158" i="8" s="1"/>
  <c r="F2157" i="7"/>
  <c r="E2157" i="7"/>
  <c r="E2157" i="8" s="1"/>
  <c r="F2156" i="7"/>
  <c r="E2156" i="7"/>
  <c r="E2156" i="8" s="1"/>
  <c r="F2155" i="7"/>
  <c r="E2155" i="7"/>
  <c r="E2155" i="8" s="1"/>
  <c r="F2154" i="7"/>
  <c r="E2154" i="7"/>
  <c r="E2154" i="8" s="1"/>
  <c r="F2153" i="7"/>
  <c r="F2153" i="8" s="1"/>
  <c r="E2153" i="7"/>
  <c r="E2153" i="8" s="1"/>
  <c r="F2152" i="7"/>
  <c r="F2152" i="8" s="1"/>
  <c r="E2152" i="7"/>
  <c r="E2152" i="8" s="1"/>
  <c r="F2151" i="7"/>
  <c r="E2151" i="7"/>
  <c r="E2151" i="8" s="1"/>
  <c r="F2150" i="7"/>
  <c r="F2150" i="8" s="1"/>
  <c r="E2150" i="7"/>
  <c r="E2150" i="8" s="1"/>
  <c r="F2149" i="7"/>
  <c r="E2149" i="7"/>
  <c r="E2149" i="8" s="1"/>
  <c r="F2148" i="7"/>
  <c r="E2148" i="7"/>
  <c r="E2148" i="8" s="1"/>
  <c r="F2147" i="7"/>
  <c r="F2147" i="8" s="1"/>
  <c r="E2147" i="7"/>
  <c r="E2147" i="8" s="1"/>
  <c r="F2146" i="7"/>
  <c r="E2146" i="7"/>
  <c r="E2146" i="8" s="1"/>
  <c r="F2145" i="7"/>
  <c r="E2145" i="7"/>
  <c r="E2145" i="8" s="1"/>
  <c r="F2144" i="7"/>
  <c r="F2144" i="8" s="1"/>
  <c r="E2144" i="7"/>
  <c r="E2144" i="8" s="1"/>
  <c r="F2143" i="7"/>
  <c r="E2143" i="7"/>
  <c r="E2143" i="8" s="1"/>
  <c r="F2142" i="7"/>
  <c r="E2142" i="7"/>
  <c r="E2142" i="8" s="1"/>
  <c r="F2141" i="7"/>
  <c r="F2141" i="8" s="1"/>
  <c r="E2141" i="7"/>
  <c r="E2141" i="8" s="1"/>
  <c r="F2140" i="7"/>
  <c r="F2140" i="8" s="1"/>
  <c r="E2140" i="7"/>
  <c r="E2140" i="8" s="1"/>
  <c r="F2139" i="7"/>
  <c r="E2139" i="7"/>
  <c r="E2139" i="8" s="1"/>
  <c r="F2138" i="7"/>
  <c r="E2138" i="7"/>
  <c r="E2138" i="8" s="1"/>
  <c r="F2137" i="7"/>
  <c r="F2137" i="8" s="1"/>
  <c r="E2137" i="7"/>
  <c r="E2137" i="8" s="1"/>
  <c r="F2136" i="7"/>
  <c r="E2136" i="7"/>
  <c r="E2136" i="8" s="1"/>
  <c r="F2135" i="7"/>
  <c r="E2135" i="7"/>
  <c r="E2135" i="8" s="1"/>
  <c r="F2134" i="7"/>
  <c r="F2134" i="8" s="1"/>
  <c r="E2134" i="7"/>
  <c r="E2134" i="8" s="1"/>
  <c r="F2133" i="7"/>
  <c r="E2133" i="7"/>
  <c r="E2133" i="8" s="1"/>
  <c r="F2132" i="7"/>
  <c r="F2132" i="8" s="1"/>
  <c r="E2132" i="7"/>
  <c r="E2132" i="8" s="1"/>
  <c r="F2131" i="7"/>
  <c r="E2131" i="7"/>
  <c r="E2131" i="8" s="1"/>
  <c r="F2130" i="7"/>
  <c r="E2130" i="7"/>
  <c r="E2130" i="8" s="1"/>
  <c r="F2129" i="7"/>
  <c r="F2129" i="8" s="1"/>
  <c r="E2129" i="7"/>
  <c r="E2129" i="8" s="1"/>
  <c r="F2128" i="7"/>
  <c r="F2128" i="8" s="1"/>
  <c r="E2128" i="7"/>
  <c r="E2128" i="8" s="1"/>
  <c r="F2127" i="7"/>
  <c r="E2127" i="7"/>
  <c r="E2127" i="8" s="1"/>
  <c r="F2126" i="7"/>
  <c r="E2126" i="7"/>
  <c r="E2126" i="8" s="1"/>
  <c r="F2125" i="7"/>
  <c r="F2125" i="8" s="1"/>
  <c r="E2125" i="7"/>
  <c r="E2125" i="8" s="1"/>
  <c r="F2124" i="7"/>
  <c r="E2124" i="7"/>
  <c r="E2124" i="8" s="1"/>
  <c r="F2123" i="7"/>
  <c r="F2123" i="8" s="1"/>
  <c r="E2123" i="7"/>
  <c r="E2123" i="8" s="1"/>
  <c r="F2122" i="7"/>
  <c r="F2122" i="8" s="1"/>
  <c r="E2122" i="7"/>
  <c r="E2122" i="8" s="1"/>
  <c r="F2121" i="7"/>
  <c r="E2121" i="7"/>
  <c r="E2121" i="8" s="1"/>
  <c r="F2120" i="7"/>
  <c r="F2120" i="8" s="1"/>
  <c r="E2120" i="7"/>
  <c r="E2120" i="8" s="1"/>
  <c r="F2119" i="7"/>
  <c r="F2119" i="8" s="1"/>
  <c r="E2119" i="7"/>
  <c r="E2119" i="8" s="1"/>
  <c r="F2118" i="7"/>
  <c r="E2118" i="7"/>
  <c r="E2118" i="8" s="1"/>
  <c r="F2117" i="7"/>
  <c r="F2117" i="8" s="1"/>
  <c r="E2117" i="7"/>
  <c r="E2117" i="8" s="1"/>
  <c r="F2116" i="7"/>
  <c r="F2116" i="8" s="1"/>
  <c r="E2116" i="7"/>
  <c r="E2116" i="8" s="1"/>
  <c r="F2115" i="7"/>
  <c r="E2115" i="7"/>
  <c r="E2115" i="8" s="1"/>
  <c r="F2114" i="7"/>
  <c r="E2114" i="7"/>
  <c r="E2114" i="8" s="1"/>
  <c r="F2113" i="7"/>
  <c r="F2113" i="8" s="1"/>
  <c r="E2113" i="7"/>
  <c r="E2113" i="8" s="1"/>
  <c r="F2112" i="7"/>
  <c r="E2112" i="7"/>
  <c r="E2112" i="8" s="1"/>
  <c r="F2111" i="7"/>
  <c r="F2111" i="8" s="1"/>
  <c r="E2111" i="7"/>
  <c r="E2111" i="8" s="1"/>
  <c r="F2110" i="7"/>
  <c r="F2110" i="8" s="1"/>
  <c r="E2110" i="7"/>
  <c r="E2110" i="8" s="1"/>
  <c r="F2109" i="7"/>
  <c r="E2109" i="7"/>
  <c r="E2109" i="8" s="1"/>
  <c r="F2108" i="7"/>
  <c r="F2108" i="8" s="1"/>
  <c r="E2108" i="7"/>
  <c r="E2108" i="8" s="1"/>
  <c r="F2107" i="7"/>
  <c r="F2107" i="8" s="1"/>
  <c r="E2107" i="7"/>
  <c r="E2107" i="8" s="1"/>
  <c r="F2106" i="7"/>
  <c r="E2106" i="7"/>
  <c r="E2106" i="8" s="1"/>
  <c r="F2105" i="7"/>
  <c r="F2105" i="8" s="1"/>
  <c r="E2105" i="7"/>
  <c r="E2105" i="8" s="1"/>
  <c r="F2104" i="7"/>
  <c r="F2104" i="8" s="1"/>
  <c r="E2104" i="7"/>
  <c r="E2104" i="8" s="1"/>
  <c r="F2103" i="7"/>
  <c r="E2103" i="7"/>
  <c r="E2103" i="8" s="1"/>
  <c r="F2102" i="7"/>
  <c r="F2102" i="8" s="1"/>
  <c r="E2102" i="7"/>
  <c r="E2102" i="8" s="1"/>
  <c r="F2101" i="7"/>
  <c r="F2101" i="8" s="1"/>
  <c r="E2101" i="7"/>
  <c r="E2101" i="8" s="1"/>
  <c r="F2100" i="7"/>
  <c r="E2100" i="7"/>
  <c r="E2100" i="8" s="1"/>
  <c r="F2099" i="7"/>
  <c r="F2099" i="8" s="1"/>
  <c r="E2099" i="7"/>
  <c r="E2099" i="8" s="1"/>
  <c r="F2098" i="7"/>
  <c r="F2098" i="8" s="1"/>
  <c r="E2098" i="7"/>
  <c r="E2098" i="8" s="1"/>
  <c r="F2097" i="7"/>
  <c r="E2097" i="7"/>
  <c r="E2097" i="8" s="1"/>
  <c r="F2096" i="7"/>
  <c r="F2096" i="8" s="1"/>
  <c r="E2096" i="7"/>
  <c r="E2096" i="8" s="1"/>
  <c r="F2095" i="7"/>
  <c r="F2095" i="8" s="1"/>
  <c r="E2095" i="7"/>
  <c r="E2095" i="8" s="1"/>
  <c r="F2094" i="7"/>
  <c r="E2094" i="7"/>
  <c r="E2094" i="8" s="1"/>
  <c r="F2093" i="7"/>
  <c r="F2093" i="8" s="1"/>
  <c r="E2093" i="7"/>
  <c r="E2093" i="8" s="1"/>
  <c r="F2092" i="7"/>
  <c r="F2092" i="8" s="1"/>
  <c r="E2092" i="7"/>
  <c r="E2092" i="8" s="1"/>
  <c r="F2091" i="7"/>
  <c r="E2091" i="7"/>
  <c r="E2091" i="8" s="1"/>
  <c r="F2090" i="7"/>
  <c r="F2090" i="8" s="1"/>
  <c r="E2090" i="7"/>
  <c r="E2090" i="8" s="1"/>
  <c r="F2089" i="7"/>
  <c r="F2089" i="8" s="1"/>
  <c r="E2089" i="7"/>
  <c r="E2089" i="8" s="1"/>
  <c r="F2088" i="7"/>
  <c r="E2088" i="7"/>
  <c r="E2088" i="8" s="1"/>
  <c r="F2087" i="7"/>
  <c r="F2087" i="8" s="1"/>
  <c r="E2087" i="7"/>
  <c r="E2087" i="8" s="1"/>
  <c r="F2086" i="7"/>
  <c r="F2086" i="8" s="1"/>
  <c r="E2086" i="7"/>
  <c r="E2086" i="8" s="1"/>
  <c r="F2085" i="7"/>
  <c r="E2085" i="7"/>
  <c r="E2085" i="8" s="1"/>
  <c r="F2084" i="7"/>
  <c r="F2084" i="8" s="1"/>
  <c r="E2084" i="7"/>
  <c r="E2084" i="8" s="1"/>
  <c r="F2083" i="7"/>
  <c r="F2083" i="8" s="1"/>
  <c r="E2083" i="7"/>
  <c r="E2083" i="8" s="1"/>
  <c r="F2082" i="7"/>
  <c r="E2082" i="7"/>
  <c r="E2082" i="8" s="1"/>
  <c r="F2081" i="7"/>
  <c r="F2081" i="8" s="1"/>
  <c r="E2081" i="7"/>
  <c r="E2081" i="8" s="1"/>
  <c r="F2080" i="7"/>
  <c r="F2080" i="8" s="1"/>
  <c r="E2080" i="7"/>
  <c r="E2080" i="8" s="1"/>
  <c r="F2079" i="7"/>
  <c r="E2079" i="7"/>
  <c r="E2079" i="8" s="1"/>
  <c r="F2078" i="7"/>
  <c r="F2078" i="8" s="1"/>
  <c r="E2078" i="7"/>
  <c r="E2078" i="8" s="1"/>
  <c r="F2077" i="7"/>
  <c r="E2077" i="7"/>
  <c r="E2077" i="8" s="1"/>
  <c r="F2076" i="7"/>
  <c r="E2076" i="7"/>
  <c r="E2076" i="8" s="1"/>
  <c r="F2075" i="7"/>
  <c r="F2075" i="8" s="1"/>
  <c r="E2075" i="7"/>
  <c r="E2075" i="8" s="1"/>
  <c r="F2074" i="7"/>
  <c r="F2074" i="8" s="1"/>
  <c r="E2074" i="7"/>
  <c r="E2074" i="8" s="1"/>
  <c r="F2073" i="7"/>
  <c r="E2073" i="7"/>
  <c r="E2073" i="8" s="1"/>
  <c r="F2072" i="7"/>
  <c r="F2072" i="8" s="1"/>
  <c r="E2072" i="7"/>
  <c r="E2072" i="8" s="1"/>
  <c r="F2071" i="7"/>
  <c r="F2071" i="8" s="1"/>
  <c r="E2071" i="7"/>
  <c r="E2071" i="8" s="1"/>
  <c r="F2070" i="7"/>
  <c r="E2070" i="7"/>
  <c r="E2070" i="8" s="1"/>
  <c r="F2069" i="7"/>
  <c r="F2069" i="8" s="1"/>
  <c r="E2069" i="7"/>
  <c r="E2069" i="8" s="1"/>
  <c r="F2068" i="7"/>
  <c r="F2068" i="8" s="1"/>
  <c r="E2068" i="7"/>
  <c r="E2068" i="8" s="1"/>
  <c r="F2067" i="7"/>
  <c r="E2067" i="7"/>
  <c r="E2067" i="8" s="1"/>
  <c r="F2066" i="7"/>
  <c r="F2066" i="8" s="1"/>
  <c r="E2066" i="7"/>
  <c r="E2066" i="8" s="1"/>
  <c r="F2065" i="7"/>
  <c r="F2065" i="8" s="1"/>
  <c r="E2065" i="7"/>
  <c r="E2065" i="8" s="1"/>
  <c r="F2064" i="7"/>
  <c r="E2064" i="7"/>
  <c r="E2064" i="8" s="1"/>
  <c r="F2063" i="7"/>
  <c r="F2063" i="8" s="1"/>
  <c r="E2063" i="7"/>
  <c r="E2063" i="8" s="1"/>
  <c r="F2062" i="7"/>
  <c r="F2062" i="8" s="1"/>
  <c r="E2062" i="7"/>
  <c r="E2062" i="8" s="1"/>
  <c r="F2061" i="7"/>
  <c r="E2061" i="7"/>
  <c r="E2061" i="8" s="1"/>
  <c r="F2060" i="7"/>
  <c r="E2060" i="7"/>
  <c r="E2060" i="8" s="1"/>
  <c r="F2059" i="7"/>
  <c r="F2059" i="8" s="1"/>
  <c r="E2059" i="7"/>
  <c r="E2059" i="8" s="1"/>
  <c r="F2058" i="7"/>
  <c r="E2058" i="7"/>
  <c r="E2058" i="8" s="1"/>
  <c r="F2057" i="7"/>
  <c r="F2057" i="8" s="1"/>
  <c r="E2057" i="7"/>
  <c r="E2057" i="8" s="1"/>
  <c r="F2056" i="7"/>
  <c r="F2056" i="8" s="1"/>
  <c r="E2056" i="7"/>
  <c r="E2056" i="8" s="1"/>
  <c r="F2055" i="7"/>
  <c r="E2055" i="7"/>
  <c r="E2055" i="8" s="1"/>
  <c r="F2054" i="7"/>
  <c r="F2054" i="8" s="1"/>
  <c r="E2054" i="7"/>
  <c r="E2054" i="8" s="1"/>
  <c r="F2053" i="7"/>
  <c r="F2053" i="8" s="1"/>
  <c r="E2053" i="7"/>
  <c r="E2053" i="8" s="1"/>
  <c r="F2052" i="7"/>
  <c r="E2052" i="7"/>
  <c r="E2052" i="8" s="1"/>
  <c r="F2051" i="7"/>
  <c r="F2051" i="8" s="1"/>
  <c r="E2051" i="7"/>
  <c r="E2051" i="8" s="1"/>
  <c r="F2050" i="7"/>
  <c r="E2050" i="7"/>
  <c r="E2050" i="8" s="1"/>
  <c r="F2049" i="7"/>
  <c r="E2049" i="7"/>
  <c r="E2049" i="8" s="1"/>
  <c r="F2048" i="7"/>
  <c r="F2048" i="8" s="1"/>
  <c r="E2048" i="7"/>
  <c r="E2048" i="8" s="1"/>
  <c r="F2047" i="7"/>
  <c r="F2047" i="8" s="1"/>
  <c r="E2047" i="7"/>
  <c r="E2047" i="8" s="1"/>
  <c r="F2046" i="7"/>
  <c r="E2046" i="7"/>
  <c r="E2046" i="8" s="1"/>
  <c r="F2045" i="7"/>
  <c r="F2045" i="8" s="1"/>
  <c r="E2045" i="7"/>
  <c r="E2045" i="8" s="1"/>
  <c r="F2044" i="7"/>
  <c r="F2044" i="8" s="1"/>
  <c r="E2044" i="7"/>
  <c r="E2044" i="8" s="1"/>
  <c r="F2043" i="7"/>
  <c r="E2043" i="7"/>
  <c r="E2043" i="8" s="1"/>
  <c r="F2042" i="7"/>
  <c r="F2042" i="8" s="1"/>
  <c r="E2042" i="7"/>
  <c r="E2042" i="8" s="1"/>
  <c r="F2041" i="7"/>
  <c r="F2041" i="8" s="1"/>
  <c r="E2041" i="7"/>
  <c r="E2041" i="8" s="1"/>
  <c r="F2040" i="7"/>
  <c r="E2040" i="7"/>
  <c r="E2040" i="8" s="1"/>
  <c r="F2039" i="7"/>
  <c r="F2039" i="8" s="1"/>
  <c r="E2039" i="7"/>
  <c r="E2039" i="8" s="1"/>
  <c r="F2038" i="7"/>
  <c r="F2038" i="8" s="1"/>
  <c r="E2038" i="7"/>
  <c r="E2038" i="8" s="1"/>
  <c r="F2037" i="7"/>
  <c r="E2037" i="7"/>
  <c r="E2037" i="8" s="1"/>
  <c r="F2036" i="7"/>
  <c r="F2036" i="8" s="1"/>
  <c r="E2036" i="7"/>
  <c r="E2036" i="8" s="1"/>
  <c r="F2035" i="7"/>
  <c r="F2035" i="8" s="1"/>
  <c r="E2035" i="7"/>
  <c r="E2035" i="8" s="1"/>
  <c r="F2034" i="7"/>
  <c r="E2034" i="7"/>
  <c r="E2034" i="8" s="1"/>
  <c r="F2033" i="7"/>
  <c r="F2033" i="8" s="1"/>
  <c r="E2033" i="7"/>
  <c r="E2033" i="8" s="1"/>
  <c r="F2032" i="7"/>
  <c r="F2032" i="8" s="1"/>
  <c r="E2032" i="7"/>
  <c r="E2032" i="8" s="1"/>
  <c r="F2031" i="7"/>
  <c r="E2031" i="7"/>
  <c r="E2031" i="8" s="1"/>
  <c r="F2030" i="7"/>
  <c r="F2030" i="8" s="1"/>
  <c r="E2030" i="7"/>
  <c r="E2030" i="8" s="1"/>
  <c r="F2029" i="7"/>
  <c r="F2029" i="8" s="1"/>
  <c r="E2029" i="7"/>
  <c r="E2029" i="8" s="1"/>
  <c r="F2028" i="7"/>
  <c r="E2028" i="7"/>
  <c r="E2028" i="8" s="1"/>
  <c r="F2027" i="7"/>
  <c r="F2027" i="8" s="1"/>
  <c r="E2027" i="7"/>
  <c r="E2027" i="8" s="1"/>
  <c r="F2026" i="7"/>
  <c r="F2026" i="8" s="1"/>
  <c r="E2026" i="7"/>
  <c r="E2026" i="8" s="1"/>
  <c r="F2025" i="7"/>
  <c r="E2025" i="7"/>
  <c r="E2025" i="8" s="1"/>
  <c r="F2024" i="7"/>
  <c r="F2024" i="8" s="1"/>
  <c r="E2024" i="7"/>
  <c r="E2024" i="8" s="1"/>
  <c r="F2023" i="7"/>
  <c r="F2023" i="8" s="1"/>
  <c r="E2023" i="7"/>
  <c r="E2023" i="8" s="1"/>
  <c r="F2022" i="7"/>
  <c r="E2022" i="7"/>
  <c r="E2022" i="8" s="1"/>
  <c r="F2021" i="7"/>
  <c r="F2021" i="8" s="1"/>
  <c r="E2021" i="7"/>
  <c r="E2021" i="8" s="1"/>
  <c r="F2020" i="7"/>
  <c r="F2020" i="8" s="1"/>
  <c r="E2020" i="7"/>
  <c r="E2020" i="8" s="1"/>
  <c r="F2019" i="7"/>
  <c r="E2019" i="7"/>
  <c r="E2019" i="8" s="1"/>
  <c r="F2018" i="7"/>
  <c r="F2018" i="8" s="1"/>
  <c r="E2018" i="7"/>
  <c r="E2018" i="8" s="1"/>
  <c r="F2017" i="7"/>
  <c r="E2017" i="7"/>
  <c r="E2017" i="8" s="1"/>
  <c r="F2016" i="7"/>
  <c r="E2016" i="7"/>
  <c r="E2016" i="8" s="1"/>
  <c r="F2015" i="7"/>
  <c r="F2015" i="8" s="1"/>
  <c r="E2015" i="7"/>
  <c r="E2015" i="8" s="1"/>
  <c r="F2014" i="7"/>
  <c r="F2014" i="8" s="1"/>
  <c r="E2014" i="7"/>
  <c r="E2014" i="8" s="1"/>
  <c r="F2013" i="7"/>
  <c r="E2013" i="7"/>
  <c r="E2013" i="8" s="1"/>
  <c r="F2012" i="7"/>
  <c r="F2012" i="8" s="1"/>
  <c r="E2012" i="7"/>
  <c r="E2012" i="8" s="1"/>
  <c r="F2011" i="7"/>
  <c r="E2011" i="7"/>
  <c r="E2011" i="8" s="1"/>
  <c r="F2010" i="7"/>
  <c r="E2010" i="7"/>
  <c r="E2010" i="8" s="1"/>
  <c r="F2009" i="7"/>
  <c r="F2009" i="8" s="1"/>
  <c r="E2009" i="7"/>
  <c r="E2009" i="8" s="1"/>
  <c r="F2008" i="7"/>
  <c r="F2008" i="8" s="1"/>
  <c r="E2008" i="7"/>
  <c r="E2008" i="8" s="1"/>
  <c r="F2007" i="7"/>
  <c r="E2007" i="7"/>
  <c r="E2007" i="8" s="1"/>
  <c r="F2006" i="7"/>
  <c r="F2006" i="8" s="1"/>
  <c r="E2006" i="7"/>
  <c r="E2006" i="8" s="1"/>
  <c r="F2005" i="7"/>
  <c r="F2005" i="8" s="1"/>
  <c r="E2005" i="7"/>
  <c r="E2005" i="8" s="1"/>
  <c r="F2004" i="7"/>
  <c r="E2004" i="7"/>
  <c r="E2004" i="8" s="1"/>
  <c r="F2003" i="7"/>
  <c r="F2003" i="8" s="1"/>
  <c r="E2003" i="7"/>
  <c r="E2003" i="8" s="1"/>
  <c r="F2002" i="7"/>
  <c r="F2002" i="8" s="1"/>
  <c r="E2002" i="7"/>
  <c r="E2002" i="8" s="1"/>
  <c r="F2001" i="7"/>
  <c r="E2001" i="7"/>
  <c r="E2001" i="8" s="1"/>
  <c r="F2000" i="7"/>
  <c r="E2000" i="7"/>
  <c r="E2000" i="8" s="1"/>
  <c r="F1999" i="7"/>
  <c r="F1999" i="8" s="1"/>
  <c r="E1999" i="7"/>
  <c r="E1999" i="8" s="1"/>
  <c r="F1998" i="7"/>
  <c r="E1998" i="7"/>
  <c r="E1998" i="8" s="1"/>
  <c r="F1997" i="7"/>
  <c r="F1997" i="8" s="1"/>
  <c r="E1997" i="7"/>
  <c r="E1997" i="8" s="1"/>
  <c r="F1996" i="7"/>
  <c r="F1996" i="8" s="1"/>
  <c r="E1996" i="7"/>
  <c r="E1996" i="8" s="1"/>
  <c r="F1995" i="7"/>
  <c r="E1995" i="7"/>
  <c r="E1995" i="8" s="1"/>
  <c r="F1994" i="7"/>
  <c r="E1994" i="7"/>
  <c r="E1994" i="8" s="1"/>
  <c r="F1993" i="7"/>
  <c r="F1993" i="8" s="1"/>
  <c r="E1993" i="7"/>
  <c r="E1993" i="8" s="1"/>
  <c r="F1992" i="7"/>
  <c r="E1992" i="7"/>
  <c r="E1992" i="8" s="1"/>
  <c r="F1991" i="7"/>
  <c r="F1991" i="8" s="1"/>
  <c r="E1991" i="7"/>
  <c r="E1991" i="8" s="1"/>
  <c r="F1990" i="7"/>
  <c r="F1990" i="8" s="1"/>
  <c r="E1990" i="7"/>
  <c r="E1990" i="8" s="1"/>
  <c r="F1989" i="7"/>
  <c r="E1989" i="7"/>
  <c r="E1989" i="8" s="1"/>
  <c r="F1988" i="7"/>
  <c r="F1988" i="8" s="1"/>
  <c r="E1988" i="7"/>
  <c r="E1988" i="8" s="1"/>
  <c r="F1987" i="7"/>
  <c r="E1987" i="7"/>
  <c r="E1987" i="8" s="1"/>
  <c r="F1986" i="7"/>
  <c r="E1986" i="7"/>
  <c r="E1986" i="8" s="1"/>
  <c r="F1985" i="7"/>
  <c r="F1985" i="8" s="1"/>
  <c r="E1985" i="7"/>
  <c r="E1985" i="8" s="1"/>
  <c r="F1984" i="7"/>
  <c r="F1984" i="8" s="1"/>
  <c r="E1984" i="7"/>
  <c r="E1984" i="8" s="1"/>
  <c r="F1983" i="7"/>
  <c r="E1983" i="7"/>
  <c r="E1983" i="8" s="1"/>
  <c r="F1982" i="7"/>
  <c r="F1982" i="8" s="1"/>
  <c r="E1982" i="7"/>
  <c r="E1982" i="8" s="1"/>
  <c r="F1981" i="7"/>
  <c r="F1981" i="8" s="1"/>
  <c r="E1981" i="7"/>
  <c r="E1981" i="8" s="1"/>
  <c r="F1980" i="7"/>
  <c r="E1980" i="7"/>
  <c r="E1980" i="8" s="1"/>
  <c r="F1979" i="7"/>
  <c r="F1979" i="8" s="1"/>
  <c r="E1979" i="7"/>
  <c r="E1979" i="8" s="1"/>
  <c r="F1978" i="7"/>
  <c r="F1978" i="8" s="1"/>
  <c r="E1978" i="7"/>
  <c r="E1978" i="8" s="1"/>
  <c r="F1977" i="7"/>
  <c r="E1977" i="7"/>
  <c r="E1977" i="8" s="1"/>
  <c r="F1976" i="7"/>
  <c r="F1976" i="8" s="1"/>
  <c r="E1976" i="7"/>
  <c r="E1976" i="8" s="1"/>
  <c r="F1975" i="7"/>
  <c r="F1975" i="8" s="1"/>
  <c r="E1975" i="7"/>
  <c r="E1975" i="8" s="1"/>
  <c r="F1974" i="7"/>
  <c r="E1974" i="7"/>
  <c r="E1974" i="8" s="1"/>
  <c r="F1973" i="7"/>
  <c r="F1973" i="8" s="1"/>
  <c r="E1973" i="7"/>
  <c r="E1973" i="8" s="1"/>
  <c r="F1972" i="7"/>
  <c r="F1972" i="8" s="1"/>
  <c r="E1972" i="7"/>
  <c r="E1972" i="8" s="1"/>
  <c r="F1971" i="7"/>
  <c r="E1971" i="7"/>
  <c r="E1971" i="8" s="1"/>
  <c r="F1970" i="7"/>
  <c r="E1970" i="7"/>
  <c r="E1970" i="8" s="1"/>
  <c r="F1969" i="7"/>
  <c r="F1969" i="8" s="1"/>
  <c r="E1969" i="7"/>
  <c r="E1969" i="8" s="1"/>
  <c r="F1968" i="7"/>
  <c r="E1968" i="7"/>
  <c r="E1968" i="8" s="1"/>
  <c r="F1967" i="7"/>
  <c r="F1967" i="8" s="1"/>
  <c r="E1967" i="7"/>
  <c r="E1967" i="8" s="1"/>
  <c r="F1966" i="7"/>
  <c r="F1966" i="8" s="1"/>
  <c r="E1966" i="7"/>
  <c r="E1966" i="8" s="1"/>
  <c r="F1965" i="7"/>
  <c r="E1965" i="7"/>
  <c r="E1965" i="8" s="1"/>
  <c r="F1964" i="7"/>
  <c r="F1964" i="8" s="1"/>
  <c r="E1964" i="7"/>
  <c r="E1964" i="8" s="1"/>
  <c r="F1963" i="7"/>
  <c r="F1963" i="8" s="1"/>
  <c r="E1963" i="7"/>
  <c r="E1963" i="8" s="1"/>
  <c r="F1962" i="7"/>
  <c r="E1962" i="7"/>
  <c r="E1962" i="8" s="1"/>
  <c r="F1961" i="7"/>
  <c r="F1961" i="8" s="1"/>
  <c r="E1961" i="7"/>
  <c r="E1961" i="8" s="1"/>
  <c r="F1960" i="7"/>
  <c r="F1960" i="8" s="1"/>
  <c r="E1960" i="7"/>
  <c r="E1960" i="8" s="1"/>
  <c r="F1959" i="7"/>
  <c r="E1959" i="7"/>
  <c r="E1959" i="8" s="1"/>
  <c r="F1958" i="7"/>
  <c r="F1958" i="8" s="1"/>
  <c r="E1958" i="7"/>
  <c r="E1958" i="8" s="1"/>
  <c r="F1957" i="7"/>
  <c r="F1957" i="8" s="1"/>
  <c r="E1957" i="7"/>
  <c r="E1957" i="8" s="1"/>
  <c r="F1956" i="7"/>
  <c r="E1956" i="7"/>
  <c r="E1956" i="8" s="1"/>
  <c r="F1955" i="7"/>
  <c r="E1955" i="7"/>
  <c r="E1955" i="8" s="1"/>
  <c r="F1954" i="7"/>
  <c r="F1954" i="8" s="1"/>
  <c r="E1954" i="7"/>
  <c r="E1954" i="8" s="1"/>
  <c r="F1953" i="7"/>
  <c r="E1953" i="7"/>
  <c r="E1953" i="8" s="1"/>
  <c r="F1952" i="7"/>
  <c r="F1952" i="8" s="1"/>
  <c r="E1952" i="7"/>
  <c r="E1952" i="8" s="1"/>
  <c r="F1951" i="7"/>
  <c r="F1951" i="8" s="1"/>
  <c r="E1951" i="7"/>
  <c r="E1951" i="8" s="1"/>
  <c r="F1950" i="7"/>
  <c r="E1950" i="7"/>
  <c r="E1950" i="8" s="1"/>
  <c r="F1949" i="7"/>
  <c r="F1949" i="8" s="1"/>
  <c r="E1949" i="7"/>
  <c r="E1949" i="8" s="1"/>
  <c r="F1948" i="7"/>
  <c r="F1948" i="8" s="1"/>
  <c r="E1948" i="7"/>
  <c r="E1948" i="8" s="1"/>
  <c r="F1947" i="7"/>
  <c r="E1947" i="7"/>
  <c r="E1947" i="8" s="1"/>
  <c r="F1946" i="7"/>
  <c r="F1946" i="8" s="1"/>
  <c r="E1946" i="7"/>
  <c r="E1946" i="8" s="1"/>
  <c r="F1945" i="7"/>
  <c r="F1945" i="8" s="1"/>
  <c r="E1945" i="7"/>
  <c r="E1945" i="8" s="1"/>
  <c r="F1944" i="7"/>
  <c r="E1944" i="7"/>
  <c r="E1944" i="8" s="1"/>
  <c r="F1943" i="7"/>
  <c r="F1943" i="8" s="1"/>
  <c r="E1943" i="7"/>
  <c r="E1943" i="8" s="1"/>
  <c r="F1942" i="7"/>
  <c r="F1942" i="8" s="1"/>
  <c r="E1942" i="7"/>
  <c r="E1942" i="8" s="1"/>
  <c r="F1941" i="7"/>
  <c r="E1941" i="7"/>
  <c r="E1941" i="8" s="1"/>
  <c r="F1940" i="7"/>
  <c r="F1940" i="8" s="1"/>
  <c r="E1940" i="7"/>
  <c r="E1940" i="8" s="1"/>
  <c r="F1939" i="7"/>
  <c r="F1939" i="8" s="1"/>
  <c r="E1939" i="7"/>
  <c r="E1939" i="8" s="1"/>
  <c r="F1938" i="7"/>
  <c r="E1938" i="7"/>
  <c r="E1938" i="8" s="1"/>
  <c r="F1937" i="7"/>
  <c r="F1937" i="8" s="1"/>
  <c r="E1937" i="7"/>
  <c r="E1937" i="8" s="1"/>
  <c r="F1936" i="7"/>
  <c r="F1936" i="8" s="1"/>
  <c r="E1936" i="7"/>
  <c r="E1936" i="8" s="1"/>
  <c r="F1935" i="7"/>
  <c r="E1935" i="7"/>
  <c r="E1935" i="8" s="1"/>
  <c r="F1934" i="7"/>
  <c r="F1934" i="8" s="1"/>
  <c r="E1934" i="7"/>
  <c r="E1934" i="8" s="1"/>
  <c r="F1933" i="7"/>
  <c r="E1933" i="7"/>
  <c r="E1933" i="8" s="1"/>
  <c r="F1932" i="7"/>
  <c r="E1932" i="7"/>
  <c r="E1932" i="8" s="1"/>
  <c r="F1931" i="7"/>
  <c r="F1931" i="8" s="1"/>
  <c r="E1931" i="7"/>
  <c r="E1931" i="8" s="1"/>
  <c r="F1930" i="7"/>
  <c r="F1930" i="8" s="1"/>
  <c r="E1930" i="7"/>
  <c r="E1930" i="8" s="1"/>
  <c r="F1929" i="7"/>
  <c r="E1929" i="7"/>
  <c r="E1929" i="8" s="1"/>
  <c r="F1928" i="7"/>
  <c r="F1928" i="8" s="1"/>
  <c r="E1928" i="7"/>
  <c r="E1928" i="8" s="1"/>
  <c r="F1927" i="7"/>
  <c r="F1927" i="8" s="1"/>
  <c r="E1927" i="7"/>
  <c r="E1927" i="8" s="1"/>
  <c r="F1926" i="7"/>
  <c r="E1926" i="7"/>
  <c r="E1926" i="8" s="1"/>
  <c r="F1925" i="7"/>
  <c r="F1925" i="8" s="1"/>
  <c r="E1925" i="7"/>
  <c r="E1925" i="8" s="1"/>
  <c r="F1924" i="7"/>
  <c r="F1924" i="8" s="1"/>
  <c r="E1924" i="7"/>
  <c r="E1924" i="8" s="1"/>
  <c r="F1923" i="7"/>
  <c r="E1923" i="7"/>
  <c r="E1923" i="8" s="1"/>
  <c r="F1922" i="7"/>
  <c r="F1922" i="8" s="1"/>
  <c r="E1922" i="7"/>
  <c r="E1922" i="8" s="1"/>
  <c r="F1921" i="7"/>
  <c r="F1921" i="8" s="1"/>
  <c r="E1921" i="7"/>
  <c r="E1921" i="8" s="1"/>
  <c r="F1920" i="7"/>
  <c r="E1920" i="7"/>
  <c r="E1920" i="8" s="1"/>
  <c r="F1919" i="7"/>
  <c r="F1919" i="8" s="1"/>
  <c r="E1919" i="7"/>
  <c r="E1919" i="8" s="1"/>
  <c r="F1918" i="7"/>
  <c r="F1918" i="8" s="1"/>
  <c r="E1918" i="7"/>
  <c r="E1918" i="8" s="1"/>
  <c r="F1917" i="7"/>
  <c r="E1917" i="7"/>
  <c r="E1917" i="8" s="1"/>
  <c r="F1916" i="7"/>
  <c r="E1916" i="7"/>
  <c r="E1916" i="8" s="1"/>
  <c r="F1915" i="7"/>
  <c r="F1915" i="8" s="1"/>
  <c r="E1915" i="7"/>
  <c r="E1915" i="8" s="1"/>
  <c r="F1914" i="7"/>
  <c r="E1914" i="7"/>
  <c r="E1914" i="8" s="1"/>
  <c r="F1913" i="7"/>
  <c r="F1913" i="8" s="1"/>
  <c r="E1913" i="7"/>
  <c r="E1913" i="8" s="1"/>
  <c r="F1912" i="7"/>
  <c r="F1912" i="8" s="1"/>
  <c r="E1912" i="7"/>
  <c r="E1912" i="8" s="1"/>
  <c r="F1911" i="7"/>
  <c r="E1911" i="7"/>
  <c r="E1911" i="8" s="1"/>
  <c r="F1910" i="7"/>
  <c r="F1910" i="8" s="1"/>
  <c r="E1910" i="7"/>
  <c r="E1910" i="8" s="1"/>
  <c r="F1909" i="7"/>
  <c r="F1909" i="8" s="1"/>
  <c r="E1909" i="7"/>
  <c r="E1909" i="8" s="1"/>
  <c r="F1908" i="7"/>
  <c r="E1908" i="7"/>
  <c r="E1908" i="8" s="1"/>
  <c r="F1907" i="7"/>
  <c r="F1907" i="8" s="1"/>
  <c r="E1907" i="7"/>
  <c r="E1907" i="8" s="1"/>
  <c r="F1906" i="7"/>
  <c r="F1906" i="8" s="1"/>
  <c r="E1906" i="7"/>
  <c r="E1906" i="8" s="1"/>
  <c r="F1905" i="7"/>
  <c r="E1905" i="7"/>
  <c r="E1905" i="8" s="1"/>
  <c r="F1904" i="7"/>
  <c r="F1904" i="8" s="1"/>
  <c r="E1904" i="7"/>
  <c r="E1904" i="8" s="1"/>
  <c r="F1903" i="7"/>
  <c r="F1903" i="8" s="1"/>
  <c r="E1903" i="7"/>
  <c r="E1903" i="8" s="1"/>
  <c r="F1902" i="7"/>
  <c r="E1902" i="7"/>
  <c r="E1902" i="8" s="1"/>
  <c r="F1901" i="7"/>
  <c r="F1901" i="8" s="1"/>
  <c r="E1901" i="7"/>
  <c r="E1901" i="8" s="1"/>
  <c r="F1900" i="7"/>
  <c r="F1900" i="8" s="1"/>
  <c r="E1900" i="7"/>
  <c r="E1900" i="8" s="1"/>
  <c r="F1899" i="7"/>
  <c r="E1899" i="7"/>
  <c r="E1899" i="8" s="1"/>
  <c r="F1898" i="7"/>
  <c r="F1898" i="8" s="1"/>
  <c r="E1898" i="7"/>
  <c r="E1898" i="8" s="1"/>
  <c r="F1897" i="7"/>
  <c r="F1897" i="8" s="1"/>
  <c r="E1897" i="7"/>
  <c r="E1897" i="8" s="1"/>
  <c r="F1896" i="7"/>
  <c r="E1896" i="7"/>
  <c r="E1896" i="8" s="1"/>
  <c r="F1895" i="7"/>
  <c r="F1895" i="8" s="1"/>
  <c r="E1895" i="7"/>
  <c r="E1895" i="8" s="1"/>
  <c r="F1894" i="7"/>
  <c r="F1894" i="8" s="1"/>
  <c r="E1894" i="7"/>
  <c r="E1894" i="8" s="1"/>
  <c r="F1893" i="7"/>
  <c r="E1893" i="7"/>
  <c r="E1893" i="8" s="1"/>
  <c r="F1892" i="7"/>
  <c r="E1892" i="7"/>
  <c r="E1892" i="8" s="1"/>
  <c r="F1891" i="7"/>
  <c r="F1891" i="8" s="1"/>
  <c r="E1891" i="7"/>
  <c r="E1891" i="8" s="1"/>
  <c r="F1890" i="7"/>
  <c r="E1890" i="7"/>
  <c r="E1890" i="8" s="1"/>
  <c r="F1889" i="7"/>
  <c r="F1889" i="8" s="1"/>
  <c r="E1889" i="7"/>
  <c r="E1889" i="8" s="1"/>
  <c r="F1888" i="7"/>
  <c r="F1888" i="8" s="1"/>
  <c r="E1888" i="7"/>
  <c r="E1888" i="8" s="1"/>
  <c r="F1887" i="7"/>
  <c r="E1887" i="7"/>
  <c r="E1887" i="8" s="1"/>
  <c r="F1886" i="7"/>
  <c r="F1886" i="8" s="1"/>
  <c r="E1886" i="7"/>
  <c r="E1886" i="8" s="1"/>
  <c r="F1885" i="7"/>
  <c r="F1885" i="8" s="1"/>
  <c r="E1885" i="7"/>
  <c r="E1885" i="8" s="1"/>
  <c r="F1884" i="7"/>
  <c r="E1884" i="7"/>
  <c r="E1884" i="8" s="1"/>
  <c r="F1883" i="7"/>
  <c r="F1883" i="8" s="1"/>
  <c r="E1883" i="7"/>
  <c r="E1883" i="8" s="1"/>
  <c r="F1882" i="7"/>
  <c r="F1882" i="8" s="1"/>
  <c r="E1882" i="7"/>
  <c r="E1882" i="8" s="1"/>
  <c r="F1881" i="7"/>
  <c r="E1881" i="7"/>
  <c r="E1881" i="8" s="1"/>
  <c r="F1880" i="7"/>
  <c r="F1880" i="8" s="1"/>
  <c r="E1880" i="7"/>
  <c r="E1880" i="8" s="1"/>
  <c r="F1879" i="7"/>
  <c r="F1879" i="8" s="1"/>
  <c r="E1879" i="7"/>
  <c r="E1879" i="8" s="1"/>
  <c r="F1878" i="7"/>
  <c r="E1878" i="7"/>
  <c r="E1878" i="8" s="1"/>
  <c r="F1877" i="7"/>
  <c r="F1877" i="8" s="1"/>
  <c r="E1877" i="7"/>
  <c r="E1877" i="8" s="1"/>
  <c r="F1876" i="7"/>
  <c r="F1876" i="8" s="1"/>
  <c r="E1876" i="7"/>
  <c r="E1876" i="8" s="1"/>
  <c r="F1875" i="7"/>
  <c r="E1875" i="7"/>
  <c r="E1875" i="8" s="1"/>
  <c r="F1874" i="7"/>
  <c r="F1874" i="8" s="1"/>
  <c r="E1874" i="7"/>
  <c r="E1874" i="8" s="1"/>
  <c r="F1873" i="7"/>
  <c r="F1873" i="8" s="1"/>
  <c r="E1873" i="7"/>
  <c r="E1873" i="8" s="1"/>
  <c r="F1872" i="7"/>
  <c r="E1872" i="7"/>
  <c r="E1872" i="8" s="1"/>
  <c r="F1871" i="7"/>
  <c r="F1871" i="8" s="1"/>
  <c r="E1871" i="7"/>
  <c r="E1871" i="8" s="1"/>
  <c r="F1870" i="7"/>
  <c r="F1870" i="8" s="1"/>
  <c r="E1870" i="7"/>
  <c r="E1870" i="8" s="1"/>
  <c r="F1869" i="7"/>
  <c r="E1869" i="7"/>
  <c r="E1869" i="8" s="1"/>
  <c r="F1868" i="7"/>
  <c r="E1868" i="7"/>
  <c r="E1868" i="8" s="1"/>
  <c r="F1867" i="7"/>
  <c r="F1867" i="8" s="1"/>
  <c r="E1867" i="7"/>
  <c r="E1867" i="8" s="1"/>
  <c r="F1866" i="7"/>
  <c r="E1866" i="7"/>
  <c r="E1866" i="8" s="1"/>
  <c r="F1865" i="7"/>
  <c r="F1865" i="8" s="1"/>
  <c r="E1865" i="7"/>
  <c r="E1865" i="8" s="1"/>
  <c r="F1864" i="7"/>
  <c r="F1864" i="8" s="1"/>
  <c r="E1864" i="7"/>
  <c r="E1864" i="8" s="1"/>
  <c r="F1863" i="7"/>
  <c r="E1863" i="7"/>
  <c r="E1863" i="8" s="1"/>
  <c r="F1862" i="7"/>
  <c r="F1862" i="8" s="1"/>
  <c r="E1862" i="7"/>
  <c r="E1862" i="8" s="1"/>
  <c r="F1861" i="7"/>
  <c r="F1861" i="8" s="1"/>
  <c r="E1861" i="7"/>
  <c r="E1861" i="8" s="1"/>
  <c r="F1860" i="7"/>
  <c r="E1860" i="7"/>
  <c r="E1860" i="8" s="1"/>
  <c r="F1859" i="7"/>
  <c r="F1859" i="8" s="1"/>
  <c r="E1859" i="7"/>
  <c r="E1859" i="8" s="1"/>
  <c r="F1858" i="7"/>
  <c r="F1858" i="8" s="1"/>
  <c r="E1858" i="7"/>
  <c r="E1858" i="8" s="1"/>
  <c r="F1857" i="7"/>
  <c r="E1857" i="7"/>
  <c r="E1857" i="8" s="1"/>
  <c r="F1856" i="7"/>
  <c r="F1856" i="8" s="1"/>
  <c r="E1856" i="7"/>
  <c r="E1856" i="8" s="1"/>
  <c r="F1855" i="7"/>
  <c r="F1855" i="8" s="1"/>
  <c r="E1855" i="7"/>
  <c r="E1855" i="8" s="1"/>
  <c r="F1854" i="7"/>
  <c r="E1854" i="7"/>
  <c r="E1854" i="8" s="1"/>
  <c r="F1853" i="7"/>
  <c r="F1853" i="8" s="1"/>
  <c r="E1853" i="7"/>
  <c r="E1853" i="8" s="1"/>
  <c r="F1852" i="7"/>
  <c r="F1852" i="8" s="1"/>
  <c r="E1852" i="7"/>
  <c r="E1852" i="8" s="1"/>
  <c r="F1851" i="7"/>
  <c r="E1851" i="7"/>
  <c r="E1851" i="8" s="1"/>
  <c r="F1850" i="7"/>
  <c r="E1850" i="7"/>
  <c r="E1850" i="8" s="1"/>
  <c r="F1849" i="7"/>
  <c r="F1849" i="8" s="1"/>
  <c r="E1849" i="7"/>
  <c r="E1849" i="8" s="1"/>
  <c r="F1848" i="7"/>
  <c r="E1848" i="7"/>
  <c r="E1848" i="8" s="1"/>
  <c r="F1847" i="7"/>
  <c r="F1847" i="8" s="1"/>
  <c r="E1847" i="7"/>
  <c r="E1847" i="8" s="1"/>
  <c r="F1846" i="7"/>
  <c r="F1846" i="8" s="1"/>
  <c r="E1846" i="7"/>
  <c r="E1846" i="8" s="1"/>
  <c r="F1845" i="7"/>
  <c r="E1845" i="7"/>
  <c r="E1845" i="8" s="1"/>
  <c r="F1844" i="7"/>
  <c r="E1844" i="7"/>
  <c r="E1844" i="8" s="1"/>
  <c r="F1843" i="7"/>
  <c r="F1843" i="8" s="1"/>
  <c r="E1843" i="7"/>
  <c r="E1843" i="8" s="1"/>
  <c r="F1842" i="7"/>
  <c r="E1842" i="7"/>
  <c r="E1842" i="8" s="1"/>
  <c r="F1841" i="7"/>
  <c r="F1841" i="8" s="1"/>
  <c r="E1841" i="7"/>
  <c r="E1841" i="8" s="1"/>
  <c r="F1840" i="7"/>
  <c r="F1840" i="8" s="1"/>
  <c r="E1840" i="7"/>
  <c r="E1840" i="8" s="1"/>
  <c r="F1839" i="7"/>
  <c r="E1839" i="7"/>
  <c r="E1839" i="8" s="1"/>
  <c r="F1838" i="7"/>
  <c r="F1838" i="8" s="1"/>
  <c r="E1838" i="7"/>
  <c r="E1838" i="8" s="1"/>
  <c r="F1837" i="7"/>
  <c r="F1837" i="8" s="1"/>
  <c r="E1837" i="7"/>
  <c r="E1837" i="8" s="1"/>
  <c r="F1836" i="7"/>
  <c r="E1836" i="7"/>
  <c r="E1836" i="8" s="1"/>
  <c r="F1835" i="7"/>
  <c r="F1835" i="8" s="1"/>
  <c r="E1835" i="7"/>
  <c r="E1835" i="8" s="1"/>
  <c r="F1834" i="7"/>
  <c r="F1834" i="8" s="1"/>
  <c r="E1834" i="7"/>
  <c r="E1834" i="8" s="1"/>
  <c r="F1833" i="7"/>
  <c r="E1833" i="7"/>
  <c r="E1833" i="8" s="1"/>
  <c r="F1832" i="7"/>
  <c r="F1832" i="8" s="1"/>
  <c r="E1832" i="7"/>
  <c r="E1832" i="8" s="1"/>
  <c r="F1831" i="7"/>
  <c r="F1831" i="8" s="1"/>
  <c r="E1831" i="7"/>
  <c r="E1831" i="8" s="1"/>
  <c r="F1830" i="7"/>
  <c r="E1830" i="7"/>
  <c r="E1830" i="8" s="1"/>
  <c r="F1829" i="7"/>
  <c r="F1829" i="8" s="1"/>
  <c r="E1829" i="7"/>
  <c r="E1829" i="8" s="1"/>
  <c r="F1828" i="7"/>
  <c r="F1828" i="8" s="1"/>
  <c r="E1828" i="7"/>
  <c r="E1828" i="8" s="1"/>
  <c r="F1827" i="7"/>
  <c r="E1827" i="7"/>
  <c r="E1827" i="8" s="1"/>
  <c r="F1826" i="7"/>
  <c r="F1826" i="8" s="1"/>
  <c r="E1826" i="7"/>
  <c r="E1826" i="8" s="1"/>
  <c r="F1825" i="7"/>
  <c r="F1825" i="8" s="1"/>
  <c r="E1825" i="7"/>
  <c r="E1825" i="8" s="1"/>
  <c r="F1824" i="7"/>
  <c r="E1824" i="7"/>
  <c r="E1824" i="8" s="1"/>
  <c r="F1823" i="7"/>
  <c r="F1823" i="8" s="1"/>
  <c r="E1823" i="7"/>
  <c r="E1823" i="8" s="1"/>
  <c r="F1822" i="7"/>
  <c r="F1822" i="8" s="1"/>
  <c r="E1822" i="7"/>
  <c r="E1822" i="8" s="1"/>
  <c r="F1821" i="7"/>
  <c r="E1821" i="7"/>
  <c r="E1821" i="8" s="1"/>
  <c r="F1820" i="7"/>
  <c r="E1820" i="7"/>
  <c r="E1820" i="8" s="1"/>
  <c r="F1819" i="7"/>
  <c r="F1819" i="8" s="1"/>
  <c r="E1819" i="7"/>
  <c r="E1819" i="8" s="1"/>
  <c r="F1818" i="7"/>
  <c r="E1818" i="7"/>
  <c r="E1818" i="8" s="1"/>
  <c r="F1817" i="7"/>
  <c r="F1817" i="8" s="1"/>
  <c r="E1817" i="7"/>
  <c r="E1817" i="8" s="1"/>
  <c r="F1816" i="7"/>
  <c r="F1816" i="8" s="1"/>
  <c r="E1816" i="7"/>
  <c r="E1816" i="8" s="1"/>
  <c r="F1815" i="7"/>
  <c r="E1815" i="7"/>
  <c r="E1815" i="8" s="1"/>
  <c r="F1814" i="7"/>
  <c r="F1814" i="8" s="1"/>
  <c r="E1814" i="7"/>
  <c r="E1814" i="8" s="1"/>
  <c r="F1813" i="7"/>
  <c r="F1813" i="8" s="1"/>
  <c r="E1813" i="7"/>
  <c r="E1813" i="8" s="1"/>
  <c r="F1812" i="7"/>
  <c r="E1812" i="7"/>
  <c r="E1812" i="8" s="1"/>
  <c r="F1811" i="7"/>
  <c r="F1811" i="8" s="1"/>
  <c r="E1811" i="7"/>
  <c r="E1811" i="8" s="1"/>
  <c r="F1810" i="7"/>
  <c r="F1810" i="8" s="1"/>
  <c r="E1810" i="7"/>
  <c r="E1810" i="8" s="1"/>
  <c r="F1809" i="7"/>
  <c r="E1809" i="7"/>
  <c r="E1809" i="8" s="1"/>
  <c r="F1808" i="7"/>
  <c r="E1808" i="7"/>
  <c r="E1808" i="8" s="1"/>
  <c r="F1807" i="7"/>
  <c r="F1807" i="8" s="1"/>
  <c r="E1807" i="7"/>
  <c r="E1807" i="8" s="1"/>
  <c r="F1806" i="7"/>
  <c r="E1806" i="7"/>
  <c r="E1806" i="8" s="1"/>
  <c r="F1805" i="7"/>
  <c r="F1805" i="8" s="1"/>
  <c r="E1805" i="7"/>
  <c r="E1805" i="8" s="1"/>
  <c r="F1804" i="7"/>
  <c r="F1804" i="8" s="1"/>
  <c r="E1804" i="7"/>
  <c r="E1804" i="8" s="1"/>
  <c r="F1803" i="7"/>
  <c r="E1803" i="7"/>
  <c r="E1803" i="8" s="1"/>
  <c r="F1802" i="7"/>
  <c r="F1802" i="8" s="1"/>
  <c r="E1802" i="7"/>
  <c r="E1802" i="8" s="1"/>
  <c r="F1801" i="7"/>
  <c r="F1801" i="8" s="1"/>
  <c r="E1801" i="7"/>
  <c r="E1801" i="8" s="1"/>
  <c r="F1800" i="7"/>
  <c r="E1800" i="7"/>
  <c r="E1800" i="8" s="1"/>
  <c r="F1799" i="7"/>
  <c r="F1799" i="8" s="1"/>
  <c r="E1799" i="7"/>
  <c r="E1799" i="8" s="1"/>
  <c r="F1798" i="7"/>
  <c r="E1798" i="7"/>
  <c r="E1798" i="8" s="1"/>
  <c r="F1797" i="7"/>
  <c r="E1797" i="7"/>
  <c r="E1797" i="8" s="1"/>
  <c r="F1796" i="7"/>
  <c r="E1796" i="7"/>
  <c r="E1796" i="8" s="1"/>
  <c r="F1795" i="7"/>
  <c r="F1795" i="8" s="1"/>
  <c r="E1795" i="7"/>
  <c r="E1795" i="8" s="1"/>
  <c r="F1794" i="7"/>
  <c r="E1794" i="7"/>
  <c r="E1794" i="8" s="1"/>
  <c r="F1793" i="7"/>
  <c r="F1793" i="8" s="1"/>
  <c r="E1793" i="7"/>
  <c r="E1793" i="8" s="1"/>
  <c r="F1792" i="7"/>
  <c r="F1792" i="8" s="1"/>
  <c r="E1792" i="7"/>
  <c r="E1792" i="8" s="1"/>
  <c r="F1791" i="7"/>
  <c r="E1791" i="7"/>
  <c r="E1791" i="8" s="1"/>
  <c r="F1790" i="7"/>
  <c r="F1790" i="8" s="1"/>
  <c r="E1790" i="7"/>
  <c r="E1790" i="8" s="1"/>
  <c r="F1789" i="7"/>
  <c r="F1789" i="8" s="1"/>
  <c r="E1789" i="7"/>
  <c r="E1789" i="8" s="1"/>
  <c r="F1788" i="7"/>
  <c r="E1788" i="7"/>
  <c r="E1788" i="8" s="1"/>
  <c r="F1787" i="7"/>
  <c r="F1787" i="8" s="1"/>
  <c r="E1787" i="7"/>
  <c r="E1787" i="8" s="1"/>
  <c r="F1786" i="7"/>
  <c r="F1786" i="8" s="1"/>
  <c r="E1786" i="7"/>
  <c r="E1786" i="8" s="1"/>
  <c r="F1785" i="7"/>
  <c r="E1785" i="7"/>
  <c r="E1785" i="8" s="1"/>
  <c r="F1784" i="7"/>
  <c r="F1784" i="8" s="1"/>
  <c r="E1784" i="7"/>
  <c r="E1784" i="8" s="1"/>
  <c r="F1783" i="7"/>
  <c r="F1783" i="8" s="1"/>
  <c r="E1783" i="7"/>
  <c r="E1783" i="8" s="1"/>
  <c r="F1782" i="7"/>
  <c r="E1782" i="7"/>
  <c r="E1782" i="8" s="1"/>
  <c r="F1781" i="7"/>
  <c r="F1781" i="8" s="1"/>
  <c r="E1781" i="7"/>
  <c r="E1781" i="8" s="1"/>
  <c r="F1780" i="7"/>
  <c r="F1780" i="8" s="1"/>
  <c r="E1780" i="7"/>
  <c r="E1780" i="8" s="1"/>
  <c r="F1779" i="7"/>
  <c r="E1779" i="7"/>
  <c r="E1779" i="8" s="1"/>
  <c r="F1778" i="7"/>
  <c r="F1778" i="8" s="1"/>
  <c r="E1778" i="7"/>
  <c r="E1778" i="8" s="1"/>
  <c r="F1777" i="7"/>
  <c r="F1777" i="8" s="1"/>
  <c r="E1777" i="7"/>
  <c r="E1777" i="8" s="1"/>
  <c r="F1776" i="7"/>
  <c r="E1776" i="7"/>
  <c r="E1776" i="8" s="1"/>
  <c r="F1775" i="7"/>
  <c r="F1775" i="8" s="1"/>
  <c r="E1775" i="7"/>
  <c r="E1775" i="8" s="1"/>
  <c r="F1774" i="7"/>
  <c r="F1774" i="8" s="1"/>
  <c r="E1774" i="7"/>
  <c r="E1774" i="8" s="1"/>
  <c r="F1773" i="7"/>
  <c r="E1773" i="7"/>
  <c r="E1773" i="8" s="1"/>
  <c r="F1772" i="7"/>
  <c r="E1772" i="7"/>
  <c r="E1772" i="8" s="1"/>
  <c r="F1771" i="7"/>
  <c r="F1771" i="8" s="1"/>
  <c r="E1771" i="7"/>
  <c r="E1771" i="8" s="1"/>
  <c r="F1770" i="7"/>
  <c r="E1770" i="7"/>
  <c r="E1770" i="8" s="1"/>
  <c r="F1769" i="7"/>
  <c r="F1769" i="8" s="1"/>
  <c r="E1769" i="7"/>
  <c r="E1769" i="8" s="1"/>
  <c r="F1768" i="7"/>
  <c r="F1768" i="8" s="1"/>
  <c r="E1768" i="7"/>
  <c r="E1768" i="8" s="1"/>
  <c r="F1767" i="7"/>
  <c r="E1767" i="7"/>
  <c r="E1767" i="8" s="1"/>
  <c r="F1766" i="7"/>
  <c r="F1766" i="8" s="1"/>
  <c r="E1766" i="7"/>
  <c r="E1766" i="8" s="1"/>
  <c r="F1765" i="7"/>
  <c r="F1765" i="8" s="1"/>
  <c r="E1765" i="7"/>
  <c r="E1765" i="8" s="1"/>
  <c r="F1764" i="7"/>
  <c r="E1764" i="7"/>
  <c r="E1764" i="8" s="1"/>
  <c r="F1763" i="7"/>
  <c r="F1763" i="8" s="1"/>
  <c r="E1763" i="7"/>
  <c r="E1763" i="8" s="1"/>
  <c r="F1762" i="7"/>
  <c r="E1762" i="7"/>
  <c r="E1762" i="8" s="1"/>
  <c r="F1761" i="7"/>
  <c r="E1761" i="7"/>
  <c r="E1761" i="8" s="1"/>
  <c r="F1760" i="7"/>
  <c r="F1760" i="8" s="1"/>
  <c r="E1760" i="7"/>
  <c r="E1760" i="8" s="1"/>
  <c r="F1759" i="7"/>
  <c r="F1759" i="8" s="1"/>
  <c r="E1759" i="7"/>
  <c r="E1759" i="8" s="1"/>
  <c r="F1758" i="7"/>
  <c r="E1758" i="7"/>
  <c r="E1758" i="8" s="1"/>
  <c r="F1757" i="7"/>
  <c r="F1757" i="8" s="1"/>
  <c r="E1757" i="7"/>
  <c r="E1757" i="8" s="1"/>
  <c r="F1756" i="7"/>
  <c r="E1756" i="7"/>
  <c r="E1756" i="8" s="1"/>
  <c r="F1755" i="7"/>
  <c r="E1755" i="7"/>
  <c r="E1755" i="8" s="1"/>
  <c r="F1754" i="7"/>
  <c r="F1754" i="8" s="1"/>
  <c r="E1754" i="7"/>
  <c r="E1754" i="8" s="1"/>
  <c r="F1753" i="7"/>
  <c r="F1753" i="8" s="1"/>
  <c r="E1753" i="7"/>
  <c r="E1753" i="8" s="1"/>
  <c r="F1752" i="7"/>
  <c r="E1752" i="7"/>
  <c r="E1752" i="8" s="1"/>
  <c r="F1751" i="7"/>
  <c r="F1751" i="8" s="1"/>
  <c r="E1751" i="7"/>
  <c r="E1751" i="8" s="1"/>
  <c r="F1750" i="7"/>
  <c r="E1750" i="7"/>
  <c r="E1750" i="8" s="1"/>
  <c r="F1749" i="7"/>
  <c r="E1749" i="7"/>
  <c r="E1749" i="8" s="1"/>
  <c r="F1748" i="7"/>
  <c r="E1748" i="7"/>
  <c r="E1748" i="8" s="1"/>
  <c r="F1747" i="7"/>
  <c r="F1747" i="8" s="1"/>
  <c r="E1747" i="7"/>
  <c r="E1747" i="8" s="1"/>
  <c r="F1746" i="7"/>
  <c r="E1746" i="7"/>
  <c r="E1746" i="8" s="1"/>
  <c r="F1745" i="7"/>
  <c r="F1745" i="8" s="1"/>
  <c r="E1745" i="7"/>
  <c r="E1745" i="8" s="1"/>
  <c r="F1744" i="7"/>
  <c r="E1744" i="7"/>
  <c r="E1744" i="8" s="1"/>
  <c r="F1743" i="7"/>
  <c r="E1743" i="7"/>
  <c r="E1743" i="8" s="1"/>
  <c r="F1742" i="7"/>
  <c r="F1742" i="8" s="1"/>
  <c r="E1742" i="7"/>
  <c r="E1742" i="8" s="1"/>
  <c r="F1741" i="7"/>
  <c r="F1741" i="8" s="1"/>
  <c r="E1741" i="7"/>
  <c r="E1741" i="8" s="1"/>
  <c r="F1740" i="7"/>
  <c r="E1740" i="7"/>
  <c r="E1740" i="8" s="1"/>
  <c r="F1739" i="7"/>
  <c r="F1739" i="8" s="1"/>
  <c r="E1739" i="7"/>
  <c r="E1739" i="8" s="1"/>
  <c r="F1738" i="7"/>
  <c r="E1738" i="7"/>
  <c r="E1738" i="8" s="1"/>
  <c r="F1737" i="7"/>
  <c r="E1737" i="7"/>
  <c r="E1737" i="8" s="1"/>
  <c r="F1736" i="7"/>
  <c r="F1736" i="8" s="1"/>
  <c r="E1736" i="7"/>
  <c r="E1736" i="8" s="1"/>
  <c r="F1735" i="7"/>
  <c r="F1735" i="8" s="1"/>
  <c r="E1735" i="7"/>
  <c r="E1735" i="8" s="1"/>
  <c r="F1734" i="7"/>
  <c r="E1734" i="7"/>
  <c r="E1734" i="8" s="1"/>
  <c r="F1733" i="7"/>
  <c r="F1733" i="8" s="1"/>
  <c r="E1733" i="7"/>
  <c r="E1733" i="8" s="1"/>
  <c r="F1732" i="7"/>
  <c r="E1732" i="7"/>
  <c r="E1732" i="8" s="1"/>
  <c r="F1731" i="7"/>
  <c r="E1731" i="7"/>
  <c r="E1731" i="8" s="1"/>
  <c r="F1730" i="7"/>
  <c r="F1730" i="8" s="1"/>
  <c r="E1730" i="7"/>
  <c r="E1730" i="8" s="1"/>
  <c r="F1729" i="7"/>
  <c r="F1729" i="8" s="1"/>
  <c r="E1729" i="7"/>
  <c r="E1729" i="8" s="1"/>
  <c r="F1728" i="7"/>
  <c r="E1728" i="7"/>
  <c r="E1728" i="8" s="1"/>
  <c r="F1727" i="7"/>
  <c r="F1727" i="8" s="1"/>
  <c r="E1727" i="7"/>
  <c r="E1727" i="8" s="1"/>
  <c r="F1726" i="7"/>
  <c r="E1726" i="7"/>
  <c r="E1726" i="8" s="1"/>
  <c r="F1725" i="7"/>
  <c r="E1725" i="7"/>
  <c r="E1725" i="8" s="1"/>
  <c r="F1724" i="7"/>
  <c r="E1724" i="7"/>
  <c r="E1724" i="8" s="1"/>
  <c r="F1723" i="7"/>
  <c r="F1723" i="8" s="1"/>
  <c r="E1723" i="7"/>
  <c r="E1723" i="8" s="1"/>
  <c r="F1722" i="7"/>
  <c r="E1722" i="7"/>
  <c r="E1722" i="8" s="1"/>
  <c r="F1721" i="7"/>
  <c r="F1721" i="8" s="1"/>
  <c r="E1721" i="7"/>
  <c r="E1721" i="8" s="1"/>
  <c r="F1720" i="7"/>
  <c r="E1720" i="7"/>
  <c r="E1720" i="8" s="1"/>
  <c r="F1719" i="7"/>
  <c r="E1719" i="7"/>
  <c r="E1719" i="8" s="1"/>
  <c r="F1718" i="7"/>
  <c r="F1718" i="8" s="1"/>
  <c r="E1718" i="7"/>
  <c r="E1718" i="8" s="1"/>
  <c r="F1717" i="7"/>
  <c r="F1717" i="8" s="1"/>
  <c r="E1717" i="7"/>
  <c r="E1717" i="8" s="1"/>
  <c r="F1716" i="7"/>
  <c r="E1716" i="7"/>
  <c r="E1716" i="8" s="1"/>
  <c r="F1715" i="7"/>
  <c r="F1715" i="8" s="1"/>
  <c r="E1715" i="7"/>
  <c r="E1715" i="8" s="1"/>
  <c r="F1714" i="7"/>
  <c r="E1714" i="7"/>
  <c r="E1714" i="8" s="1"/>
  <c r="F1713" i="7"/>
  <c r="E1713" i="7"/>
  <c r="E1713" i="8" s="1"/>
  <c r="F1712" i="7"/>
  <c r="E1712" i="7"/>
  <c r="E1712" i="8" s="1"/>
  <c r="F1711" i="7"/>
  <c r="F1711" i="8" s="1"/>
  <c r="E1711" i="7"/>
  <c r="E1711" i="8" s="1"/>
  <c r="F1710" i="7"/>
  <c r="E1710" i="7"/>
  <c r="E1710" i="8" s="1"/>
  <c r="F1709" i="7"/>
  <c r="F1709" i="8" s="1"/>
  <c r="E1709" i="7"/>
  <c r="E1709" i="8" s="1"/>
  <c r="F1708" i="7"/>
  <c r="E1708" i="7"/>
  <c r="E1708" i="8" s="1"/>
  <c r="F1707" i="7"/>
  <c r="E1707" i="7"/>
  <c r="E1707" i="8" s="1"/>
  <c r="F1706" i="7"/>
  <c r="F1706" i="8" s="1"/>
  <c r="E1706" i="7"/>
  <c r="E1706" i="8" s="1"/>
  <c r="F1705" i="7"/>
  <c r="F1705" i="8" s="1"/>
  <c r="E1705" i="7"/>
  <c r="E1705" i="8" s="1"/>
  <c r="F1704" i="7"/>
  <c r="E1704" i="7"/>
  <c r="E1704" i="8" s="1"/>
  <c r="F1703" i="7"/>
  <c r="F1703" i="8" s="1"/>
  <c r="E1703" i="7"/>
  <c r="E1703" i="8" s="1"/>
  <c r="F1702" i="7"/>
  <c r="E1702" i="7"/>
  <c r="E1702" i="8" s="1"/>
  <c r="F1701" i="7"/>
  <c r="E1701" i="7"/>
  <c r="E1701" i="8" s="1"/>
  <c r="F1700" i="7"/>
  <c r="E1700" i="7"/>
  <c r="E1700" i="8" s="1"/>
  <c r="F1699" i="7"/>
  <c r="F1699" i="8" s="1"/>
  <c r="E1699" i="7"/>
  <c r="E1699" i="8" s="1"/>
  <c r="F1698" i="7"/>
  <c r="E1698" i="7"/>
  <c r="E1698" i="8" s="1"/>
  <c r="F1697" i="7"/>
  <c r="F1697" i="8" s="1"/>
  <c r="E1697" i="7"/>
  <c r="E1697" i="8" s="1"/>
  <c r="F1696" i="7"/>
  <c r="E1696" i="7"/>
  <c r="E1696" i="8" s="1"/>
  <c r="F1695" i="7"/>
  <c r="F1695" i="8" s="1"/>
  <c r="E1695" i="7"/>
  <c r="E1695" i="8" s="1"/>
  <c r="F1694" i="7"/>
  <c r="F1694" i="8" s="1"/>
  <c r="E1694" i="7"/>
  <c r="E1694" i="8" s="1"/>
  <c r="F1693" i="7"/>
  <c r="F1693" i="8" s="1"/>
  <c r="E1693" i="7"/>
  <c r="E1693" i="8" s="1"/>
  <c r="F1692" i="7"/>
  <c r="E1692" i="7"/>
  <c r="E1692" i="8" s="1"/>
  <c r="F1691" i="7"/>
  <c r="E1691" i="7"/>
  <c r="E1691" i="8" s="1"/>
  <c r="F1690" i="7"/>
  <c r="E1690" i="7"/>
  <c r="E1690" i="8" s="1"/>
  <c r="F1689" i="7"/>
  <c r="F1689" i="8" s="1"/>
  <c r="E1689" i="7"/>
  <c r="E1689" i="8" s="1"/>
  <c r="F1688" i="7"/>
  <c r="F1688" i="8" s="1"/>
  <c r="E1688" i="7"/>
  <c r="E1688" i="8" s="1"/>
  <c r="F1687" i="7"/>
  <c r="F1687" i="8" s="1"/>
  <c r="E1687" i="7"/>
  <c r="E1687" i="8" s="1"/>
  <c r="F1686" i="7"/>
  <c r="E1686" i="7"/>
  <c r="E1686" i="8" s="1"/>
  <c r="F1685" i="7"/>
  <c r="E1685" i="7"/>
  <c r="E1685" i="8" s="1"/>
  <c r="F1684" i="7"/>
  <c r="E1684" i="7"/>
  <c r="E1684" i="8" s="1"/>
  <c r="F1683" i="7"/>
  <c r="E1683" i="7"/>
  <c r="E1683" i="8" s="1"/>
  <c r="F1682" i="7"/>
  <c r="F1682" i="8" s="1"/>
  <c r="E1682" i="7"/>
  <c r="E1682" i="8" s="1"/>
  <c r="F1681" i="7"/>
  <c r="F1681" i="8" s="1"/>
  <c r="E1681" i="7"/>
  <c r="E1681" i="8" s="1"/>
  <c r="F1680" i="7"/>
  <c r="E1680" i="7"/>
  <c r="E1680" i="8" s="1"/>
  <c r="F1679" i="7"/>
  <c r="F1679" i="8" s="1"/>
  <c r="E1679" i="7"/>
  <c r="E1679" i="8" s="1"/>
  <c r="F1678" i="7"/>
  <c r="E1678" i="7"/>
  <c r="E1678" i="8" s="1"/>
  <c r="F1677" i="7"/>
  <c r="E1677" i="7"/>
  <c r="E1677" i="8" s="1"/>
  <c r="F1676" i="7"/>
  <c r="F1676" i="8" s="1"/>
  <c r="E1676" i="7"/>
  <c r="E1676" i="8" s="1"/>
  <c r="F1675" i="7"/>
  <c r="E1675" i="7"/>
  <c r="E1675" i="8" s="1"/>
  <c r="F1674" i="7"/>
  <c r="E1674" i="7"/>
  <c r="E1674" i="8" s="1"/>
  <c r="F1673" i="7"/>
  <c r="F1673" i="8" s="1"/>
  <c r="E1673" i="7"/>
  <c r="E1673" i="8" s="1"/>
  <c r="F1672" i="7"/>
  <c r="E1672" i="7"/>
  <c r="E1672" i="8" s="1"/>
  <c r="F1671" i="7"/>
  <c r="F1671" i="8" s="1"/>
  <c r="E1671" i="7"/>
  <c r="E1671" i="8" s="1"/>
  <c r="F1670" i="7"/>
  <c r="F1670" i="8" s="1"/>
  <c r="E1670" i="7"/>
  <c r="E1670" i="8" s="1"/>
  <c r="F1669" i="7"/>
  <c r="F1669" i="8" s="1"/>
  <c r="E1669" i="7"/>
  <c r="E1669" i="8" s="1"/>
  <c r="F1668" i="7"/>
  <c r="E1668" i="7"/>
  <c r="E1668" i="8" s="1"/>
  <c r="F1667" i="7"/>
  <c r="E1667" i="7"/>
  <c r="E1667" i="8" s="1"/>
  <c r="F1666" i="7"/>
  <c r="E1666" i="7"/>
  <c r="E1666" i="8" s="1"/>
  <c r="F1665" i="7"/>
  <c r="F1665" i="8" s="1"/>
  <c r="E1665" i="7"/>
  <c r="E1665" i="8" s="1"/>
  <c r="F1664" i="7"/>
  <c r="F1664" i="8" s="1"/>
  <c r="E1664" i="7"/>
  <c r="E1664" i="8" s="1"/>
  <c r="F1663" i="7"/>
  <c r="F1663" i="8" s="1"/>
  <c r="E1663" i="7"/>
  <c r="E1663" i="8" s="1"/>
  <c r="F1662" i="7"/>
  <c r="E1662" i="7"/>
  <c r="E1662" i="8" s="1"/>
  <c r="F1661" i="7"/>
  <c r="E1661" i="7"/>
  <c r="E1661" i="8" s="1"/>
  <c r="F1660" i="7"/>
  <c r="E1660" i="7"/>
  <c r="E1660" i="8" s="1"/>
  <c r="F1659" i="7"/>
  <c r="F1659" i="8" s="1"/>
  <c r="E1659" i="7"/>
  <c r="E1659" i="8" s="1"/>
  <c r="F1658" i="7"/>
  <c r="F1658" i="8" s="1"/>
  <c r="E1658" i="7"/>
  <c r="E1658" i="8" s="1"/>
  <c r="F1657" i="7"/>
  <c r="F1657" i="8" s="1"/>
  <c r="E1657" i="7"/>
  <c r="E1657" i="8" s="1"/>
  <c r="F1656" i="7"/>
  <c r="E1656" i="7"/>
  <c r="E1656" i="8" s="1"/>
  <c r="F1655" i="7"/>
  <c r="F1655" i="8" s="1"/>
  <c r="E1655" i="7"/>
  <c r="E1655" i="8" s="1"/>
  <c r="F1654" i="7"/>
  <c r="E1654" i="7"/>
  <c r="E1654" i="8" s="1"/>
  <c r="F1653" i="7"/>
  <c r="E1653" i="7"/>
  <c r="E1653" i="8" s="1"/>
  <c r="F1652" i="7"/>
  <c r="F1652" i="8" s="1"/>
  <c r="E1652" i="7"/>
  <c r="E1652" i="8" s="1"/>
  <c r="F1651" i="7"/>
  <c r="F1651" i="8" s="1"/>
  <c r="E1651" i="7"/>
  <c r="E1651" i="8" s="1"/>
  <c r="F1650" i="7"/>
  <c r="E1650" i="7"/>
  <c r="E1650" i="8" s="1"/>
  <c r="F1649" i="7"/>
  <c r="F1649" i="8" s="1"/>
  <c r="E1649" i="7"/>
  <c r="E1649" i="8" s="1"/>
  <c r="F1648" i="7"/>
  <c r="E1648" i="7"/>
  <c r="E1648" i="8" s="1"/>
  <c r="F1647" i="7"/>
  <c r="F1647" i="8" s="1"/>
  <c r="E1647" i="7"/>
  <c r="E1647" i="8" s="1"/>
  <c r="F1646" i="7"/>
  <c r="E1646" i="7"/>
  <c r="E1646" i="8" s="1"/>
  <c r="F1645" i="7"/>
  <c r="F1645" i="8" s="1"/>
  <c r="E1645" i="7"/>
  <c r="E1645" i="8" s="1"/>
  <c r="F1644" i="7"/>
  <c r="E1644" i="7"/>
  <c r="E1644" i="8" s="1"/>
  <c r="F1643" i="7"/>
  <c r="F1643" i="8" s="1"/>
  <c r="E1643" i="7"/>
  <c r="E1643" i="8" s="1"/>
  <c r="F1642" i="7"/>
  <c r="E1642" i="7"/>
  <c r="E1642" i="8" s="1"/>
  <c r="F1641" i="7"/>
  <c r="F1641" i="8" s="1"/>
  <c r="E1641" i="7"/>
  <c r="E1641" i="8" s="1"/>
  <c r="F1640" i="7"/>
  <c r="F1640" i="8" s="1"/>
  <c r="E1640" i="7"/>
  <c r="E1640" i="8" s="1"/>
  <c r="F1639" i="7"/>
  <c r="F1639" i="8" s="1"/>
  <c r="E1639" i="7"/>
  <c r="E1639" i="8" s="1"/>
  <c r="F1638" i="7"/>
  <c r="E1638" i="7"/>
  <c r="E1638" i="8" s="1"/>
  <c r="F1637" i="7"/>
  <c r="F1637" i="8" s="1"/>
  <c r="E1637" i="7"/>
  <c r="E1637" i="8" s="1"/>
  <c r="F1636" i="7"/>
  <c r="E1636" i="7"/>
  <c r="E1636" i="8" s="1"/>
  <c r="F1635" i="7"/>
  <c r="F1635" i="8" s="1"/>
  <c r="E1635" i="7"/>
  <c r="E1635" i="8" s="1"/>
  <c r="F1634" i="7"/>
  <c r="F1634" i="8" s="1"/>
  <c r="E1634" i="7"/>
  <c r="E1634" i="8" s="1"/>
  <c r="F1633" i="7"/>
  <c r="F1633" i="8" s="1"/>
  <c r="E1633" i="7"/>
  <c r="E1633" i="8" s="1"/>
  <c r="F1632" i="7"/>
  <c r="E1632" i="7"/>
  <c r="E1632" i="8" s="1"/>
  <c r="F1631" i="7"/>
  <c r="F1631" i="8" s="1"/>
  <c r="E1631" i="7"/>
  <c r="E1631" i="8" s="1"/>
  <c r="F1630" i="7"/>
  <c r="E1630" i="7"/>
  <c r="E1630" i="8" s="1"/>
  <c r="F1629" i="7"/>
  <c r="F1629" i="8" s="1"/>
  <c r="E1629" i="7"/>
  <c r="E1629" i="8" s="1"/>
  <c r="F1628" i="7"/>
  <c r="F1628" i="8" s="1"/>
  <c r="E1628" i="7"/>
  <c r="E1628" i="8" s="1"/>
  <c r="F1627" i="7"/>
  <c r="F1627" i="8" s="1"/>
  <c r="E1627" i="7"/>
  <c r="E1627" i="8" s="1"/>
  <c r="F1626" i="7"/>
  <c r="E1626" i="7"/>
  <c r="E1626" i="8" s="1"/>
  <c r="F1625" i="7"/>
  <c r="E1625" i="7"/>
  <c r="E1625" i="8" s="1"/>
  <c r="F1624" i="7"/>
  <c r="E1624" i="7"/>
  <c r="E1624" i="8" s="1"/>
  <c r="F1623" i="7"/>
  <c r="F1623" i="8" s="1"/>
  <c r="E1623" i="7"/>
  <c r="E1623" i="8" s="1"/>
  <c r="F1622" i="7"/>
  <c r="F1622" i="8" s="1"/>
  <c r="E1622" i="7"/>
  <c r="E1622" i="8" s="1"/>
  <c r="F1621" i="7"/>
  <c r="F1621" i="8" s="1"/>
  <c r="E1621" i="7"/>
  <c r="E1621" i="8" s="1"/>
  <c r="F1620" i="7"/>
  <c r="E1620" i="7"/>
  <c r="E1620" i="8" s="1"/>
  <c r="F1619" i="7"/>
  <c r="F1619" i="8" s="1"/>
  <c r="E1619" i="7"/>
  <c r="E1619" i="8" s="1"/>
  <c r="F1618" i="7"/>
  <c r="E1618" i="7"/>
  <c r="E1618" i="8" s="1"/>
  <c r="F1617" i="7"/>
  <c r="E1617" i="7"/>
  <c r="E1617" i="8" s="1"/>
  <c r="F1616" i="7"/>
  <c r="F1616" i="8" s="1"/>
  <c r="E1616" i="7"/>
  <c r="E1616" i="8" s="1"/>
  <c r="F1615" i="7"/>
  <c r="F1615" i="8" s="1"/>
  <c r="E1615" i="7"/>
  <c r="E1615" i="8" s="1"/>
  <c r="F1614" i="7"/>
  <c r="E1614" i="7"/>
  <c r="E1614" i="8" s="1"/>
  <c r="F1613" i="7"/>
  <c r="E1613" i="7"/>
  <c r="E1613" i="8" s="1"/>
  <c r="F1612" i="7"/>
  <c r="E1612" i="7"/>
  <c r="E1612" i="8" s="1"/>
  <c r="F1611" i="7"/>
  <c r="F1611" i="8" s="1"/>
  <c r="E1611" i="7"/>
  <c r="E1611" i="8" s="1"/>
  <c r="F1610" i="7"/>
  <c r="E1610" i="7"/>
  <c r="E1610" i="8" s="1"/>
  <c r="F1609" i="7"/>
  <c r="F1609" i="8" s="1"/>
  <c r="E1609" i="7"/>
  <c r="E1609" i="8" s="1"/>
  <c r="F1608" i="7"/>
  <c r="E1608" i="7"/>
  <c r="E1608" i="8" s="1"/>
  <c r="F1607" i="7"/>
  <c r="F1607" i="8" s="1"/>
  <c r="E1607" i="7"/>
  <c r="E1607" i="8" s="1"/>
  <c r="F1606" i="7"/>
  <c r="E1606" i="7"/>
  <c r="E1606" i="8" s="1"/>
  <c r="F1605" i="7"/>
  <c r="F1605" i="8" s="1"/>
  <c r="E1605" i="7"/>
  <c r="E1605" i="8" s="1"/>
  <c r="F1604" i="7"/>
  <c r="F1604" i="8" s="1"/>
  <c r="E1604" i="7"/>
  <c r="E1604" i="8" s="1"/>
  <c r="F1603" i="7"/>
  <c r="E1603" i="7"/>
  <c r="E1603" i="8" s="1"/>
  <c r="F1602" i="7"/>
  <c r="E1602" i="7"/>
  <c r="E1602" i="8" s="1"/>
  <c r="F1601" i="7"/>
  <c r="F1601" i="8" s="1"/>
  <c r="E1601" i="7"/>
  <c r="E1601" i="8" s="1"/>
  <c r="F1600" i="7"/>
  <c r="E1600" i="7"/>
  <c r="E1600" i="8" s="1"/>
  <c r="F1599" i="7"/>
  <c r="F1599" i="8" s="1"/>
  <c r="E1599" i="7"/>
  <c r="E1599" i="8" s="1"/>
  <c r="F1598" i="7"/>
  <c r="F1598" i="8" s="1"/>
  <c r="E1598" i="7"/>
  <c r="E1598" i="8" s="1"/>
  <c r="F1597" i="7"/>
  <c r="F1597" i="8" s="1"/>
  <c r="E1597" i="7"/>
  <c r="E1597" i="8" s="1"/>
  <c r="F1596" i="7"/>
  <c r="E1596" i="7"/>
  <c r="E1596" i="8" s="1"/>
  <c r="F1595" i="7"/>
  <c r="F1595" i="8" s="1"/>
  <c r="E1595" i="7"/>
  <c r="E1595" i="8" s="1"/>
  <c r="F1594" i="7"/>
  <c r="E1594" i="7"/>
  <c r="E1594" i="8" s="1"/>
  <c r="F1593" i="7"/>
  <c r="F1593" i="8" s="1"/>
  <c r="E1593" i="7"/>
  <c r="E1593" i="8" s="1"/>
  <c r="F1592" i="7"/>
  <c r="F1592" i="8" s="1"/>
  <c r="E1592" i="7"/>
  <c r="E1592" i="8" s="1"/>
  <c r="F1591" i="7"/>
  <c r="F1591" i="8" s="1"/>
  <c r="E1591" i="7"/>
  <c r="E1591" i="8" s="1"/>
  <c r="F1590" i="7"/>
  <c r="E1590" i="7"/>
  <c r="E1590" i="8" s="1"/>
  <c r="F1589" i="7"/>
  <c r="E1589" i="7"/>
  <c r="E1589" i="8" s="1"/>
  <c r="F1588" i="7"/>
  <c r="E1588" i="7"/>
  <c r="E1588" i="8" s="1"/>
  <c r="F1587" i="7"/>
  <c r="F1587" i="8" s="1"/>
  <c r="E1587" i="7"/>
  <c r="E1587" i="8" s="1"/>
  <c r="F1586" i="7"/>
  <c r="F1586" i="8" s="1"/>
  <c r="E1586" i="7"/>
  <c r="E1586" i="8" s="1"/>
  <c r="F1585" i="7"/>
  <c r="F1585" i="8" s="1"/>
  <c r="E1585" i="7"/>
  <c r="E1585" i="8" s="1"/>
  <c r="F1584" i="7"/>
  <c r="E1584" i="7"/>
  <c r="E1584" i="8" s="1"/>
  <c r="F1583" i="7"/>
  <c r="F1583" i="8" s="1"/>
  <c r="E1583" i="7"/>
  <c r="E1583" i="8" s="1"/>
  <c r="F1582" i="7"/>
  <c r="E1582" i="7"/>
  <c r="E1582" i="8" s="1"/>
  <c r="F1581" i="7"/>
  <c r="E1581" i="7"/>
  <c r="E1581" i="8" s="1"/>
  <c r="F1580" i="7"/>
  <c r="F1580" i="8" s="1"/>
  <c r="E1580" i="7"/>
  <c r="E1580" i="8" s="1"/>
  <c r="F1579" i="7"/>
  <c r="F1579" i="8" s="1"/>
  <c r="E1579" i="7"/>
  <c r="E1579" i="8" s="1"/>
  <c r="F1578" i="7"/>
  <c r="F1578" i="8" s="1"/>
  <c r="E1578" i="7"/>
  <c r="E1578" i="8" s="1"/>
  <c r="F1577" i="7"/>
  <c r="F1577" i="8" s="1"/>
  <c r="E1577" i="7"/>
  <c r="E1577" i="8" s="1"/>
  <c r="F1576" i="7"/>
  <c r="E1576" i="7"/>
  <c r="E1576" i="8" s="1"/>
  <c r="F1575" i="7"/>
  <c r="F1575" i="8" s="1"/>
  <c r="E1575" i="7"/>
  <c r="E1575" i="8" s="1"/>
  <c r="F1574" i="7"/>
  <c r="E1574" i="7"/>
  <c r="E1574" i="8" s="1"/>
  <c r="F1573" i="7"/>
  <c r="F1573" i="8" s="1"/>
  <c r="E1573" i="7"/>
  <c r="E1573" i="8" s="1"/>
  <c r="F1572" i="7"/>
  <c r="F1572" i="8" s="1"/>
  <c r="E1572" i="7"/>
  <c r="E1572" i="8" s="1"/>
  <c r="F1571" i="7"/>
  <c r="F1571" i="8" s="1"/>
  <c r="E1571" i="7"/>
  <c r="E1571" i="8" s="1"/>
  <c r="F1570" i="7"/>
  <c r="E1570" i="7"/>
  <c r="E1570" i="8" s="1"/>
  <c r="F1569" i="7"/>
  <c r="F1569" i="8" s="1"/>
  <c r="E1569" i="7"/>
  <c r="E1569" i="8" s="1"/>
  <c r="F1568" i="7"/>
  <c r="E1568" i="7"/>
  <c r="E1568" i="8" s="1"/>
  <c r="F1567" i="7"/>
  <c r="F1567" i="8" s="1"/>
  <c r="E1567" i="7"/>
  <c r="E1567" i="8" s="1"/>
  <c r="F1566" i="7"/>
  <c r="F1566" i="8" s="1"/>
  <c r="E1566" i="7"/>
  <c r="E1566" i="8" s="1"/>
  <c r="F1565" i="7"/>
  <c r="F1565" i="8" s="1"/>
  <c r="E1565" i="7"/>
  <c r="E1565" i="8" s="1"/>
  <c r="F1564" i="7"/>
  <c r="E1564" i="7"/>
  <c r="E1564" i="8" s="1"/>
  <c r="F1563" i="7"/>
  <c r="F1563" i="8" s="1"/>
  <c r="E1563" i="7"/>
  <c r="E1563" i="8" s="1"/>
  <c r="F1562" i="7"/>
  <c r="F1562" i="8" s="1"/>
  <c r="E1562" i="7"/>
  <c r="E1562" i="8" s="1"/>
  <c r="F1561" i="7"/>
  <c r="E1561" i="7"/>
  <c r="E1561" i="8" s="1"/>
  <c r="F1560" i="7"/>
  <c r="F1560" i="8" s="1"/>
  <c r="E1560" i="7"/>
  <c r="E1560" i="8" s="1"/>
  <c r="F1559" i="7"/>
  <c r="F1559" i="8" s="1"/>
  <c r="E1559" i="7"/>
  <c r="E1559" i="8" s="1"/>
  <c r="F1558" i="7"/>
  <c r="E1558" i="7"/>
  <c r="E1558" i="8" s="1"/>
  <c r="F1557" i="7"/>
  <c r="F1557" i="8" s="1"/>
  <c r="E1557" i="7"/>
  <c r="E1557" i="8" s="1"/>
  <c r="F1556" i="7"/>
  <c r="F1556" i="8" s="1"/>
  <c r="E1556" i="7"/>
  <c r="E1556" i="8" s="1"/>
  <c r="F1555" i="7"/>
  <c r="F1555" i="8" s="1"/>
  <c r="E1555" i="7"/>
  <c r="E1555" i="8" s="1"/>
  <c r="F1554" i="7"/>
  <c r="F1554" i="8" s="1"/>
  <c r="E1554" i="7"/>
  <c r="E1554" i="8" s="1"/>
  <c r="F1553" i="7"/>
  <c r="F1553" i="8" s="1"/>
  <c r="E1553" i="7"/>
  <c r="E1553" i="8" s="1"/>
  <c r="F1552" i="7"/>
  <c r="E1552" i="7"/>
  <c r="E1552" i="8" s="1"/>
  <c r="F1551" i="7"/>
  <c r="F1551" i="8" s="1"/>
  <c r="E1551" i="7"/>
  <c r="E1551" i="8" s="1"/>
  <c r="F1550" i="7"/>
  <c r="E1550" i="7"/>
  <c r="E1550" i="8" s="1"/>
  <c r="F1549" i="7"/>
  <c r="F1549" i="8" s="1"/>
  <c r="E1549" i="7"/>
  <c r="E1549" i="8" s="1"/>
  <c r="F1548" i="7"/>
  <c r="F1548" i="8" s="1"/>
  <c r="E1548" i="7"/>
  <c r="E1548" i="8" s="1"/>
  <c r="F1547" i="7"/>
  <c r="E1547" i="7"/>
  <c r="E1547" i="8" s="1"/>
  <c r="F1546" i="7"/>
  <c r="E1546" i="7"/>
  <c r="E1546" i="8" s="1"/>
  <c r="F1545" i="7"/>
  <c r="F1545" i="8" s="1"/>
  <c r="E1545" i="7"/>
  <c r="E1545" i="8" s="1"/>
  <c r="F1544" i="7"/>
  <c r="F1544" i="8" s="1"/>
  <c r="E1544" i="7"/>
  <c r="E1544" i="8" s="1"/>
  <c r="F1543" i="7"/>
  <c r="E1543" i="7"/>
  <c r="E1543" i="8" s="1"/>
  <c r="F1542" i="7"/>
  <c r="E1542" i="7"/>
  <c r="E1542" i="8" s="1"/>
  <c r="F1541" i="7"/>
  <c r="F1541" i="8" s="1"/>
  <c r="E1541" i="7"/>
  <c r="E1541" i="8" s="1"/>
  <c r="F1540" i="7"/>
  <c r="E1540" i="7"/>
  <c r="E1540" i="8" s="1"/>
  <c r="F1539" i="7"/>
  <c r="E1539" i="7"/>
  <c r="E1539" i="8" s="1"/>
  <c r="F1538" i="7"/>
  <c r="F1538" i="8" s="1"/>
  <c r="E1538" i="7"/>
  <c r="E1538" i="8" s="1"/>
  <c r="F1537" i="7"/>
  <c r="F1537" i="8" s="1"/>
  <c r="E1537" i="7"/>
  <c r="E1537" i="8" s="1"/>
  <c r="F1536" i="7"/>
  <c r="F1536" i="8" s="1"/>
  <c r="E1536" i="7"/>
  <c r="E1536" i="8" s="1"/>
  <c r="F1535" i="7"/>
  <c r="F1535" i="8" s="1"/>
  <c r="E1535" i="7"/>
  <c r="E1535" i="8" s="1"/>
  <c r="F1534" i="7"/>
  <c r="E1534" i="7"/>
  <c r="E1534" i="8" s="1"/>
  <c r="F1533" i="7"/>
  <c r="E1533" i="7"/>
  <c r="E1533" i="8" s="1"/>
  <c r="F1532" i="7"/>
  <c r="F1532" i="8" s="1"/>
  <c r="E1532" i="7"/>
  <c r="E1532" i="8" s="1"/>
  <c r="F1531" i="7"/>
  <c r="F1531" i="8" s="1"/>
  <c r="E1531" i="7"/>
  <c r="E1531" i="8" s="1"/>
  <c r="F1530" i="7"/>
  <c r="F1530" i="8" s="1"/>
  <c r="E1530" i="7"/>
  <c r="E1530" i="8" s="1"/>
  <c r="F1529" i="7"/>
  <c r="F1529" i="8" s="1"/>
  <c r="E1529" i="7"/>
  <c r="E1529" i="8" s="1"/>
  <c r="F1528" i="7"/>
  <c r="E1528" i="7"/>
  <c r="E1528" i="8" s="1"/>
  <c r="F1527" i="7"/>
  <c r="F1527" i="8" s="1"/>
  <c r="E1527" i="7"/>
  <c r="E1527" i="8" s="1"/>
  <c r="F1526" i="7"/>
  <c r="E1526" i="7"/>
  <c r="E1526" i="8" s="1"/>
  <c r="F1525" i="7"/>
  <c r="F1525" i="8" s="1"/>
  <c r="E1525" i="7"/>
  <c r="E1525" i="8" s="1"/>
  <c r="F1524" i="7"/>
  <c r="F1524" i="8" s="1"/>
  <c r="E1524" i="7"/>
  <c r="E1524" i="8" s="1"/>
  <c r="F1523" i="7"/>
  <c r="F1523" i="8" s="1"/>
  <c r="E1523" i="7"/>
  <c r="E1523" i="8" s="1"/>
  <c r="F1522" i="7"/>
  <c r="E1522" i="7"/>
  <c r="E1522" i="8" s="1"/>
  <c r="F1521" i="7"/>
  <c r="F1521" i="8" s="1"/>
  <c r="E1521" i="7"/>
  <c r="E1521" i="8" s="1"/>
  <c r="F1520" i="7"/>
  <c r="E1520" i="7"/>
  <c r="E1520" i="8" s="1"/>
  <c r="F1519" i="7"/>
  <c r="F1519" i="8" s="1"/>
  <c r="E1519" i="7"/>
  <c r="E1519" i="8" s="1"/>
  <c r="F1518" i="7"/>
  <c r="F1518" i="8" s="1"/>
  <c r="E1518" i="7"/>
  <c r="E1518" i="8" s="1"/>
  <c r="F1517" i="7"/>
  <c r="F1517" i="8" s="1"/>
  <c r="E1517" i="7"/>
  <c r="E1517" i="8" s="1"/>
  <c r="F1516" i="7"/>
  <c r="E1516" i="7"/>
  <c r="E1516" i="8" s="1"/>
  <c r="F1515" i="7"/>
  <c r="F1515" i="8" s="1"/>
  <c r="E1515" i="7"/>
  <c r="E1515" i="8" s="1"/>
  <c r="F1514" i="7"/>
  <c r="F1514" i="8" s="1"/>
  <c r="E1514" i="7"/>
  <c r="E1514" i="8" s="1"/>
  <c r="F1513" i="7"/>
  <c r="E1513" i="7"/>
  <c r="E1513" i="8" s="1"/>
  <c r="F1512" i="7"/>
  <c r="F1512" i="8" s="1"/>
  <c r="E1512" i="7"/>
  <c r="E1512" i="8" s="1"/>
  <c r="F1511" i="7"/>
  <c r="F1511" i="8" s="1"/>
  <c r="E1511" i="7"/>
  <c r="E1511" i="8" s="1"/>
  <c r="F1510" i="7"/>
  <c r="E1510" i="7"/>
  <c r="E1510" i="8" s="1"/>
  <c r="F1509" i="7"/>
  <c r="F1509" i="8" s="1"/>
  <c r="E1509" i="7"/>
  <c r="E1509" i="8" s="1"/>
  <c r="F1508" i="7"/>
  <c r="F1508" i="8" s="1"/>
  <c r="E1508" i="7"/>
  <c r="E1508" i="8" s="1"/>
  <c r="F1507" i="7"/>
  <c r="F1507" i="8" s="1"/>
  <c r="E1507" i="7"/>
  <c r="E1507" i="8" s="1"/>
  <c r="F1506" i="7"/>
  <c r="F1506" i="8" s="1"/>
  <c r="E1506" i="7"/>
  <c r="E1506" i="8" s="1"/>
  <c r="F1505" i="7"/>
  <c r="F1505" i="8" s="1"/>
  <c r="E1505" i="7"/>
  <c r="E1505" i="8" s="1"/>
  <c r="F1504" i="7"/>
  <c r="E1504" i="7"/>
  <c r="E1504" i="8" s="1"/>
  <c r="F1503" i="7"/>
  <c r="F1503" i="8" s="1"/>
  <c r="E1503" i="7"/>
  <c r="E1503" i="8" s="1"/>
  <c r="F1502" i="7"/>
  <c r="E1502" i="7"/>
  <c r="E1502" i="8" s="1"/>
  <c r="F1501" i="7"/>
  <c r="F1501" i="8" s="1"/>
  <c r="E1501" i="7"/>
  <c r="E1501" i="8" s="1"/>
  <c r="F1500" i="7"/>
  <c r="F1500" i="8" s="1"/>
  <c r="E1500" i="7"/>
  <c r="E1500" i="8" s="1"/>
  <c r="F1499" i="7"/>
  <c r="E1499" i="7"/>
  <c r="E1499" i="8" s="1"/>
  <c r="F1498" i="7"/>
  <c r="E1498" i="7"/>
  <c r="E1498" i="8" s="1"/>
  <c r="F1497" i="7"/>
  <c r="F1497" i="8" s="1"/>
  <c r="E1497" i="7"/>
  <c r="E1497" i="8" s="1"/>
  <c r="F1496" i="7"/>
  <c r="F1496" i="8" s="1"/>
  <c r="E1496" i="7"/>
  <c r="E1496" i="8" s="1"/>
  <c r="F1495" i="7"/>
  <c r="E1495" i="7"/>
  <c r="E1495" i="8" s="1"/>
  <c r="F1494" i="7"/>
  <c r="E1494" i="7"/>
  <c r="E1494" i="8" s="1"/>
  <c r="F1493" i="7"/>
  <c r="F1493" i="8" s="1"/>
  <c r="E1493" i="7"/>
  <c r="E1493" i="8" s="1"/>
  <c r="F1492" i="7"/>
  <c r="E1492" i="7"/>
  <c r="E1492" i="8" s="1"/>
  <c r="F1491" i="7"/>
  <c r="F1491" i="8" s="1"/>
  <c r="E1491" i="7"/>
  <c r="E1491" i="8" s="1"/>
  <c r="F1490" i="7"/>
  <c r="F1490" i="8" s="1"/>
  <c r="E1490" i="7"/>
  <c r="E1490" i="8" s="1"/>
  <c r="F1489" i="7"/>
  <c r="F1489" i="8" s="1"/>
  <c r="E1489" i="7"/>
  <c r="E1489" i="8" s="1"/>
  <c r="F1488" i="7"/>
  <c r="E1488" i="7"/>
  <c r="E1488" i="8" s="1"/>
  <c r="F1487" i="7"/>
  <c r="F1487" i="8" s="1"/>
  <c r="E1487" i="7"/>
  <c r="E1487" i="8" s="1"/>
  <c r="F1486" i="7"/>
  <c r="E1486" i="7"/>
  <c r="E1486" i="8" s="1"/>
  <c r="F1485" i="7"/>
  <c r="E1485" i="7"/>
  <c r="E1485" i="8" s="1"/>
  <c r="F1484" i="7"/>
  <c r="F1484" i="8" s="1"/>
  <c r="E1484" i="7"/>
  <c r="E1484" i="8" s="1"/>
  <c r="F1483" i="7"/>
  <c r="F1483" i="8" s="1"/>
  <c r="E1483" i="7"/>
  <c r="E1483" i="8" s="1"/>
  <c r="F1482" i="7"/>
  <c r="F1482" i="8" s="1"/>
  <c r="E1482" i="7"/>
  <c r="E1482" i="8" s="1"/>
  <c r="F1481" i="7"/>
  <c r="F1481" i="8" s="1"/>
  <c r="E1481" i="7"/>
  <c r="E1481" i="8" s="1"/>
  <c r="F1480" i="7"/>
  <c r="E1480" i="7"/>
  <c r="E1480" i="8" s="1"/>
  <c r="F1479" i="7"/>
  <c r="F1479" i="8" s="1"/>
  <c r="E1479" i="7"/>
  <c r="E1479" i="8" s="1"/>
  <c r="F1478" i="7"/>
  <c r="E1478" i="7"/>
  <c r="E1478" i="8" s="1"/>
  <c r="F1477" i="7"/>
  <c r="E1477" i="7"/>
  <c r="E1477" i="8" s="1"/>
  <c r="F1476" i="7"/>
  <c r="F1476" i="8" s="1"/>
  <c r="E1476" i="7"/>
  <c r="E1476" i="8" s="1"/>
  <c r="F1475" i="7"/>
  <c r="F1475" i="8" s="1"/>
  <c r="E1475" i="7"/>
  <c r="E1475" i="8" s="1"/>
  <c r="F1474" i="7"/>
  <c r="E1474" i="7"/>
  <c r="E1474" i="8" s="1"/>
  <c r="F1473" i="7"/>
  <c r="F1473" i="8" s="1"/>
  <c r="E1473" i="7"/>
  <c r="E1473" i="8" s="1"/>
  <c r="F1472" i="7"/>
  <c r="E1472" i="7"/>
  <c r="E1472" i="8" s="1"/>
  <c r="F1471" i="7"/>
  <c r="F1471" i="8" s="1"/>
  <c r="E1471" i="7"/>
  <c r="E1471" i="8" s="1"/>
  <c r="F1470" i="7"/>
  <c r="F1470" i="8" s="1"/>
  <c r="E1470" i="7"/>
  <c r="E1470" i="8" s="1"/>
  <c r="F1469" i="7"/>
  <c r="F1469" i="8" s="1"/>
  <c r="E1469" i="7"/>
  <c r="E1469" i="8" s="1"/>
  <c r="F1468" i="7"/>
  <c r="E1468" i="7"/>
  <c r="E1468" i="8" s="1"/>
  <c r="F1467" i="7"/>
  <c r="F1467" i="8" s="1"/>
  <c r="E1467" i="7"/>
  <c r="E1467" i="8" s="1"/>
  <c r="F1466" i="7"/>
  <c r="F1466" i="8" s="1"/>
  <c r="E1466" i="7"/>
  <c r="E1466" i="8" s="1"/>
  <c r="F1465" i="7"/>
  <c r="E1465" i="7"/>
  <c r="E1465" i="8" s="1"/>
  <c r="F1464" i="7"/>
  <c r="F1464" i="8" s="1"/>
  <c r="E1464" i="7"/>
  <c r="E1464" i="8" s="1"/>
  <c r="F1463" i="7"/>
  <c r="F1463" i="8" s="1"/>
  <c r="E1463" i="7"/>
  <c r="E1463" i="8" s="1"/>
  <c r="F1462" i="7"/>
  <c r="E1462" i="7"/>
  <c r="E1462" i="8" s="1"/>
  <c r="F1461" i="7"/>
  <c r="F1461" i="8" s="1"/>
  <c r="E1461" i="7"/>
  <c r="E1461" i="8" s="1"/>
  <c r="F1460" i="7"/>
  <c r="F1460" i="8" s="1"/>
  <c r="E1460" i="7"/>
  <c r="E1460" i="8" s="1"/>
  <c r="F1459" i="7"/>
  <c r="F1459" i="8" s="1"/>
  <c r="E1459" i="7"/>
  <c r="E1459" i="8" s="1"/>
  <c r="F1458" i="7"/>
  <c r="E1458" i="7"/>
  <c r="E1458" i="8" s="1"/>
  <c r="F1457" i="7"/>
  <c r="F1457" i="8" s="1"/>
  <c r="E1457" i="7"/>
  <c r="E1457" i="8" s="1"/>
  <c r="F1456" i="7"/>
  <c r="E1456" i="7"/>
  <c r="E1456" i="8" s="1"/>
  <c r="F1455" i="7"/>
  <c r="F1455" i="8" s="1"/>
  <c r="E1455" i="7"/>
  <c r="E1455" i="8" s="1"/>
  <c r="F1454" i="7"/>
  <c r="E1454" i="7"/>
  <c r="E1454" i="8" s="1"/>
  <c r="F1453" i="7"/>
  <c r="F1453" i="8" s="1"/>
  <c r="E1453" i="7"/>
  <c r="E1453" i="8" s="1"/>
  <c r="F1452" i="7"/>
  <c r="F1452" i="8" s="1"/>
  <c r="E1452" i="7"/>
  <c r="E1452" i="8" s="1"/>
  <c r="F1451" i="7"/>
  <c r="E1451" i="7"/>
  <c r="E1451" i="8" s="1"/>
  <c r="F1450" i="7"/>
  <c r="E1450" i="7"/>
  <c r="E1450" i="8" s="1"/>
  <c r="F1449" i="7"/>
  <c r="F1449" i="8" s="1"/>
  <c r="E1449" i="7"/>
  <c r="E1449" i="8" s="1"/>
  <c r="F1448" i="7"/>
  <c r="F1448" i="8" s="1"/>
  <c r="E1448" i="7"/>
  <c r="E1448" i="8" s="1"/>
  <c r="F1447" i="7"/>
  <c r="E1447" i="7"/>
  <c r="E1447" i="8" s="1"/>
  <c r="F1446" i="7"/>
  <c r="E1446" i="7"/>
  <c r="E1446" i="8" s="1"/>
  <c r="F1445" i="7"/>
  <c r="F1445" i="8" s="1"/>
  <c r="E1445" i="7"/>
  <c r="E1445" i="8" s="1"/>
  <c r="F1444" i="7"/>
  <c r="E1444" i="7"/>
  <c r="E1444" i="8" s="1"/>
  <c r="F1443" i="7"/>
  <c r="F1443" i="8" s="1"/>
  <c r="E1443" i="7"/>
  <c r="E1443" i="8" s="1"/>
  <c r="F1442" i="7"/>
  <c r="F1442" i="8" s="1"/>
  <c r="E1442" i="7"/>
  <c r="E1442" i="8" s="1"/>
  <c r="F1441" i="7"/>
  <c r="F1441" i="8" s="1"/>
  <c r="E1441" i="7"/>
  <c r="E1441" i="8" s="1"/>
  <c r="F1440" i="7"/>
  <c r="F1440" i="8" s="1"/>
  <c r="E1440" i="7"/>
  <c r="E1440" i="8" s="1"/>
  <c r="F1439" i="7"/>
  <c r="F1439" i="8" s="1"/>
  <c r="E1439" i="7"/>
  <c r="E1439" i="8" s="1"/>
  <c r="F1438" i="7"/>
  <c r="E1438" i="7"/>
  <c r="E1438" i="8" s="1"/>
  <c r="F1437" i="7"/>
  <c r="E1437" i="7"/>
  <c r="E1437" i="8" s="1"/>
  <c r="F1436" i="7"/>
  <c r="F1436" i="8" s="1"/>
  <c r="E1436" i="7"/>
  <c r="E1436" i="8" s="1"/>
  <c r="F1435" i="7"/>
  <c r="E1435" i="7"/>
  <c r="E1435" i="8" s="1"/>
  <c r="F1434" i="7"/>
  <c r="F1434" i="8" s="1"/>
  <c r="E1434" i="7"/>
  <c r="E1434" i="8" s="1"/>
  <c r="F1433" i="7"/>
  <c r="F1433" i="8" s="1"/>
  <c r="E1433" i="7"/>
  <c r="E1433" i="8" s="1"/>
  <c r="F1432" i="7"/>
  <c r="E1432" i="7"/>
  <c r="E1432" i="8" s="1"/>
  <c r="F1431" i="7"/>
  <c r="F1431" i="8" s="1"/>
  <c r="E1431" i="7"/>
  <c r="E1431" i="8" s="1"/>
  <c r="F1430" i="7"/>
  <c r="E1430" i="7"/>
  <c r="E1430" i="8" s="1"/>
  <c r="F1429" i="7"/>
  <c r="F1429" i="8" s="1"/>
  <c r="E1429" i="7"/>
  <c r="E1429" i="8" s="1"/>
  <c r="F1428" i="7"/>
  <c r="F1428" i="8" s="1"/>
  <c r="E1428" i="7"/>
  <c r="E1428" i="8" s="1"/>
  <c r="F1427" i="7"/>
  <c r="F1427" i="8" s="1"/>
  <c r="E1427" i="7"/>
  <c r="E1427" i="8" s="1"/>
  <c r="F1426" i="7"/>
  <c r="E1426" i="7"/>
  <c r="E1426" i="8" s="1"/>
  <c r="F1425" i="7"/>
  <c r="F1425" i="8" s="1"/>
  <c r="E1425" i="7"/>
  <c r="E1425" i="8" s="1"/>
  <c r="F1424" i="7"/>
  <c r="E1424" i="7"/>
  <c r="E1424" i="8" s="1"/>
  <c r="F1423" i="7"/>
  <c r="F1423" i="8" s="1"/>
  <c r="E1423" i="7"/>
  <c r="E1423" i="8" s="1"/>
  <c r="F1422" i="7"/>
  <c r="F1422" i="8" s="1"/>
  <c r="E1422" i="7"/>
  <c r="E1422" i="8" s="1"/>
  <c r="F1421" i="7"/>
  <c r="F1421" i="8" s="1"/>
  <c r="E1421" i="7"/>
  <c r="E1421" i="8" s="1"/>
  <c r="F1420" i="7"/>
  <c r="E1420" i="7"/>
  <c r="E1420" i="8" s="1"/>
  <c r="F1419" i="7"/>
  <c r="F1419" i="8" s="1"/>
  <c r="E1419" i="7"/>
  <c r="E1419" i="8" s="1"/>
  <c r="F1418" i="7"/>
  <c r="F1418" i="8" s="1"/>
  <c r="E1418" i="7"/>
  <c r="E1418" i="8" s="1"/>
  <c r="F1417" i="7"/>
  <c r="E1417" i="7"/>
  <c r="E1417" i="8" s="1"/>
  <c r="F1416" i="7"/>
  <c r="E1416" i="7"/>
  <c r="E1416" i="8" s="1"/>
  <c r="F1415" i="7"/>
  <c r="F1415" i="8" s="1"/>
  <c r="E1415" i="7"/>
  <c r="E1415" i="8" s="1"/>
  <c r="F1414" i="7"/>
  <c r="E1414" i="7"/>
  <c r="E1414" i="8" s="1"/>
  <c r="F1413" i="7"/>
  <c r="F1413" i="8" s="1"/>
  <c r="E1413" i="7"/>
  <c r="E1413" i="8" s="1"/>
  <c r="F1412" i="7"/>
  <c r="F1412" i="8" s="1"/>
  <c r="E1412" i="7"/>
  <c r="E1412" i="8" s="1"/>
  <c r="F1411" i="7"/>
  <c r="F1411" i="8" s="1"/>
  <c r="E1411" i="7"/>
  <c r="E1411" i="8" s="1"/>
  <c r="F1410" i="7"/>
  <c r="F1410" i="8" s="1"/>
  <c r="E1410" i="7"/>
  <c r="E1410" i="8" s="1"/>
  <c r="F1409" i="7"/>
  <c r="F1409" i="8" s="1"/>
  <c r="E1409" i="7"/>
  <c r="E1409" i="8" s="1"/>
  <c r="F1408" i="7"/>
  <c r="E1408" i="7"/>
  <c r="E1408" i="8" s="1"/>
  <c r="F1407" i="7"/>
  <c r="F1407" i="8" s="1"/>
  <c r="E1407" i="7"/>
  <c r="E1407" i="8" s="1"/>
  <c r="F1406" i="7"/>
  <c r="E1406" i="7"/>
  <c r="E1406" i="8" s="1"/>
  <c r="F1405" i="7"/>
  <c r="F1405" i="8" s="1"/>
  <c r="E1405" i="7"/>
  <c r="E1405" i="8" s="1"/>
  <c r="F1404" i="7"/>
  <c r="F1404" i="8" s="1"/>
  <c r="E1404" i="7"/>
  <c r="E1404" i="8" s="1"/>
  <c r="F1403" i="7"/>
  <c r="E1403" i="7"/>
  <c r="E1403" i="8" s="1"/>
  <c r="F1402" i="7"/>
  <c r="E1402" i="7"/>
  <c r="E1402" i="8" s="1"/>
  <c r="F1401" i="7"/>
  <c r="F1401" i="8" s="1"/>
  <c r="E1401" i="7"/>
  <c r="E1401" i="8" s="1"/>
  <c r="F1400" i="7"/>
  <c r="F1400" i="8" s="1"/>
  <c r="E1400" i="7"/>
  <c r="E1400" i="8" s="1"/>
  <c r="F1399" i="7"/>
  <c r="E1399" i="7"/>
  <c r="E1399" i="8" s="1"/>
  <c r="F1398" i="7"/>
  <c r="E1398" i="7"/>
  <c r="E1398" i="8" s="1"/>
  <c r="F1397" i="7"/>
  <c r="F1397" i="8" s="1"/>
  <c r="E1397" i="7"/>
  <c r="E1397" i="8" s="1"/>
  <c r="F1396" i="7"/>
  <c r="E1396" i="7"/>
  <c r="E1396" i="8" s="1"/>
  <c r="F1395" i="7"/>
  <c r="F1395" i="8" s="1"/>
  <c r="E1395" i="7"/>
  <c r="E1395" i="8" s="1"/>
  <c r="F1394" i="7"/>
  <c r="F1394" i="8" s="1"/>
  <c r="E1394" i="7"/>
  <c r="E1394" i="8" s="1"/>
  <c r="F1393" i="7"/>
  <c r="F1393" i="8" s="1"/>
  <c r="E1393" i="7"/>
  <c r="E1393" i="8" s="1"/>
  <c r="F1392" i="7"/>
  <c r="E1392" i="7"/>
  <c r="E1392" i="8" s="1"/>
  <c r="F1391" i="7"/>
  <c r="F1391" i="8" s="1"/>
  <c r="E1391" i="7"/>
  <c r="E1391" i="8" s="1"/>
  <c r="F1390" i="7"/>
  <c r="E1390" i="7"/>
  <c r="E1390" i="8" s="1"/>
  <c r="F1389" i="7"/>
  <c r="E1389" i="7"/>
  <c r="E1389" i="8" s="1"/>
  <c r="F1388" i="7"/>
  <c r="F1388" i="8" s="1"/>
  <c r="E1388" i="7"/>
  <c r="E1388" i="8" s="1"/>
  <c r="F1387" i="7"/>
  <c r="F1387" i="8" s="1"/>
  <c r="E1387" i="7"/>
  <c r="E1387" i="8" s="1"/>
  <c r="F1386" i="7"/>
  <c r="F1386" i="8" s="1"/>
  <c r="E1386" i="7"/>
  <c r="E1386" i="8" s="1"/>
  <c r="F1385" i="7"/>
  <c r="F1385" i="8" s="1"/>
  <c r="E1385" i="7"/>
  <c r="E1385" i="8" s="1"/>
  <c r="F1384" i="7"/>
  <c r="E1384" i="7"/>
  <c r="E1384" i="8" s="1"/>
  <c r="F1383" i="7"/>
  <c r="F1383" i="8" s="1"/>
  <c r="E1383" i="7"/>
  <c r="E1383" i="8" s="1"/>
  <c r="F1382" i="7"/>
  <c r="E1382" i="7"/>
  <c r="E1382" i="8" s="1"/>
  <c r="F1381" i="7"/>
  <c r="F1381" i="8" s="1"/>
  <c r="E1381" i="7"/>
  <c r="E1381" i="8" s="1"/>
  <c r="F1380" i="7"/>
  <c r="F1380" i="8" s="1"/>
  <c r="E1380" i="7"/>
  <c r="E1380" i="8" s="1"/>
  <c r="F1379" i="7"/>
  <c r="F1379" i="8" s="1"/>
  <c r="E1379" i="7"/>
  <c r="E1379" i="8" s="1"/>
  <c r="F1378" i="7"/>
  <c r="E1378" i="7"/>
  <c r="E1378" i="8" s="1"/>
  <c r="F1377" i="7"/>
  <c r="F1377" i="8" s="1"/>
  <c r="E1377" i="7"/>
  <c r="E1377" i="8" s="1"/>
  <c r="F1376" i="7"/>
  <c r="E1376" i="7"/>
  <c r="E1376" i="8" s="1"/>
  <c r="F1375" i="7"/>
  <c r="F1375" i="8" s="1"/>
  <c r="E1375" i="7"/>
  <c r="E1375" i="8" s="1"/>
  <c r="F1374" i="7"/>
  <c r="F1374" i="8" s="1"/>
  <c r="E1374" i="7"/>
  <c r="E1374" i="8" s="1"/>
  <c r="F1373" i="7"/>
  <c r="F1373" i="8" s="1"/>
  <c r="E1373" i="7"/>
  <c r="E1373" i="8" s="1"/>
  <c r="F1372" i="7"/>
  <c r="E1372" i="7"/>
  <c r="E1372" i="8" s="1"/>
  <c r="F1371" i="7"/>
  <c r="F1371" i="8" s="1"/>
  <c r="E1371" i="7"/>
  <c r="E1371" i="8" s="1"/>
  <c r="F1370" i="7"/>
  <c r="F1370" i="8" s="1"/>
  <c r="E1370" i="7"/>
  <c r="E1370" i="8" s="1"/>
  <c r="F1369" i="7"/>
  <c r="E1369" i="7"/>
  <c r="E1369" i="8" s="1"/>
  <c r="F1368" i="7"/>
  <c r="F1368" i="8" s="1"/>
  <c r="E1368" i="7"/>
  <c r="E1368" i="8" s="1"/>
  <c r="F1367" i="7"/>
  <c r="F1367" i="8" s="1"/>
  <c r="E1367" i="7"/>
  <c r="E1367" i="8" s="1"/>
  <c r="F1366" i="7"/>
  <c r="E1366" i="7"/>
  <c r="E1366" i="8" s="1"/>
  <c r="F1365" i="7"/>
  <c r="F1365" i="8" s="1"/>
  <c r="E1365" i="7"/>
  <c r="E1365" i="8" s="1"/>
  <c r="F1364" i="7"/>
  <c r="F1364" i="8" s="1"/>
  <c r="E1364" i="7"/>
  <c r="E1364" i="8" s="1"/>
  <c r="F1363" i="7"/>
  <c r="E1363" i="7"/>
  <c r="E1363" i="8" s="1"/>
  <c r="F1362" i="7"/>
  <c r="F1362" i="8" s="1"/>
  <c r="E1362" i="7"/>
  <c r="E1362" i="8" s="1"/>
  <c r="F1361" i="7"/>
  <c r="F1361" i="8" s="1"/>
  <c r="E1361" i="7"/>
  <c r="E1361" i="8" s="1"/>
  <c r="F1360" i="7"/>
  <c r="E1360" i="7"/>
  <c r="E1360" i="8" s="1"/>
  <c r="F1359" i="7"/>
  <c r="F1359" i="8" s="1"/>
  <c r="E1359" i="7"/>
  <c r="E1359" i="8" s="1"/>
  <c r="F1358" i="7"/>
  <c r="F1358" i="8" s="1"/>
  <c r="E1358" i="7"/>
  <c r="E1358" i="8" s="1"/>
  <c r="F1357" i="7"/>
  <c r="F1357" i="8" s="1"/>
  <c r="E1357" i="7"/>
  <c r="E1357" i="8" s="1"/>
  <c r="F1356" i="7"/>
  <c r="E1356" i="7"/>
  <c r="E1356" i="8" s="1"/>
  <c r="F1355" i="7"/>
  <c r="F1355" i="8" s="1"/>
  <c r="E1355" i="7"/>
  <c r="E1355" i="8" s="1"/>
  <c r="F1354" i="7"/>
  <c r="E1354" i="7"/>
  <c r="E1354" i="8" s="1"/>
  <c r="F1353" i="7"/>
  <c r="F1353" i="8" s="1"/>
  <c r="E1353" i="7"/>
  <c r="E1353" i="8" s="1"/>
  <c r="F1352" i="7"/>
  <c r="F1352" i="8" s="1"/>
  <c r="E1352" i="7"/>
  <c r="E1352" i="8" s="1"/>
  <c r="F1351" i="7"/>
  <c r="F1351" i="8" s="1"/>
  <c r="E1351" i="7"/>
  <c r="E1351" i="8" s="1"/>
  <c r="F1350" i="7"/>
  <c r="E1350" i="7"/>
  <c r="E1350" i="8" s="1"/>
  <c r="F1349" i="7"/>
  <c r="F1349" i="8" s="1"/>
  <c r="E1349" i="7"/>
  <c r="E1349" i="8" s="1"/>
  <c r="F1348" i="7"/>
  <c r="E1348" i="7"/>
  <c r="E1348" i="8" s="1"/>
  <c r="F1347" i="7"/>
  <c r="F1347" i="8" s="1"/>
  <c r="E1347" i="7"/>
  <c r="E1347" i="8" s="1"/>
  <c r="F1346" i="7"/>
  <c r="F1346" i="8" s="1"/>
  <c r="E1346" i="7"/>
  <c r="E1346" i="8" s="1"/>
  <c r="F1345" i="7"/>
  <c r="F1345" i="8" s="1"/>
  <c r="E1345" i="7"/>
  <c r="E1345" i="8" s="1"/>
  <c r="F1344" i="7"/>
  <c r="F1344" i="8" s="1"/>
  <c r="E1344" i="7"/>
  <c r="E1344" i="8" s="1"/>
  <c r="F1343" i="7"/>
  <c r="E1343" i="7"/>
  <c r="E1343" i="8" s="1"/>
  <c r="F1342" i="7"/>
  <c r="E1342" i="7"/>
  <c r="E1342" i="8" s="1"/>
  <c r="F1341" i="7"/>
  <c r="F1341" i="8" s="1"/>
  <c r="E1341" i="7"/>
  <c r="E1341" i="8" s="1"/>
  <c r="F1340" i="7"/>
  <c r="F1340" i="8" s="1"/>
  <c r="E1340" i="7"/>
  <c r="E1340" i="8" s="1"/>
  <c r="F1339" i="7"/>
  <c r="E1339" i="7"/>
  <c r="E1339" i="8" s="1"/>
  <c r="F1338" i="7"/>
  <c r="F1338" i="8" s="1"/>
  <c r="E1338" i="7"/>
  <c r="E1338" i="8" s="1"/>
  <c r="F1337" i="7"/>
  <c r="E1337" i="7"/>
  <c r="E1337" i="8" s="1"/>
  <c r="F1336" i="7"/>
  <c r="E1336" i="7"/>
  <c r="E1336" i="8" s="1"/>
  <c r="F1335" i="7"/>
  <c r="F1335" i="8" s="1"/>
  <c r="E1335" i="7"/>
  <c r="E1335" i="8" s="1"/>
  <c r="F1334" i="7"/>
  <c r="F1334" i="8" s="1"/>
  <c r="E1334" i="7"/>
  <c r="E1334" i="8" s="1"/>
  <c r="F1333" i="7"/>
  <c r="F1333" i="8" s="1"/>
  <c r="E1333" i="7"/>
  <c r="E1333" i="8" s="1"/>
  <c r="F1332" i="7"/>
  <c r="F1332" i="8" s="1"/>
  <c r="E1332" i="7"/>
  <c r="E1332" i="8" s="1"/>
  <c r="F1331" i="7"/>
  <c r="F1331" i="8" s="1"/>
  <c r="E1331" i="7"/>
  <c r="E1331" i="8" s="1"/>
  <c r="F1330" i="7"/>
  <c r="E1330" i="7"/>
  <c r="E1330" i="8" s="1"/>
  <c r="F1329" i="7"/>
  <c r="F1329" i="8" s="1"/>
  <c r="E1329" i="7"/>
  <c r="E1329" i="8" s="1"/>
  <c r="F1328" i="7"/>
  <c r="F1328" i="8" s="1"/>
  <c r="E1328" i="7"/>
  <c r="E1328" i="8" s="1"/>
  <c r="F1327" i="7"/>
  <c r="F1327" i="8" s="1"/>
  <c r="E1327" i="7"/>
  <c r="E1327" i="8" s="1"/>
  <c r="F1326" i="7"/>
  <c r="F1326" i="8" s="1"/>
  <c r="E1326" i="7"/>
  <c r="E1326" i="8" s="1"/>
  <c r="F1325" i="7"/>
  <c r="F1325" i="8" s="1"/>
  <c r="E1325" i="7"/>
  <c r="E1325" i="8" s="1"/>
  <c r="F1324" i="7"/>
  <c r="E1324" i="7"/>
  <c r="E1324" i="8" s="1"/>
  <c r="F1323" i="7"/>
  <c r="E1323" i="7"/>
  <c r="E1323" i="8" s="1"/>
  <c r="F1322" i="7"/>
  <c r="F1322" i="8" s="1"/>
  <c r="E1322" i="7"/>
  <c r="E1322" i="8" s="1"/>
  <c r="F1321" i="7"/>
  <c r="F1321" i="8" s="1"/>
  <c r="E1321" i="7"/>
  <c r="E1321" i="8" s="1"/>
  <c r="F1320" i="7"/>
  <c r="F1320" i="8" s="1"/>
  <c r="E1320" i="7"/>
  <c r="E1320" i="8" s="1"/>
  <c r="F1319" i="7"/>
  <c r="F1319" i="8" s="1"/>
  <c r="E1319" i="7"/>
  <c r="E1319" i="8" s="1"/>
  <c r="F1318" i="7"/>
  <c r="E1318" i="7"/>
  <c r="E1318" i="8" s="1"/>
  <c r="F1317" i="7"/>
  <c r="E1317" i="7"/>
  <c r="E1317" i="8" s="1"/>
  <c r="F1316" i="7"/>
  <c r="F1316" i="8" s="1"/>
  <c r="E1316" i="7"/>
  <c r="E1316" i="8" s="1"/>
  <c r="F1315" i="7"/>
  <c r="F1315" i="8" s="1"/>
  <c r="E1315" i="7"/>
  <c r="E1315" i="8" s="1"/>
  <c r="F1314" i="7"/>
  <c r="F1314" i="8" s="1"/>
  <c r="E1314" i="7"/>
  <c r="E1314" i="8" s="1"/>
  <c r="F1313" i="7"/>
  <c r="F1313" i="8" s="1"/>
  <c r="E1313" i="7"/>
  <c r="E1313" i="8" s="1"/>
  <c r="F1312" i="7"/>
  <c r="E1312" i="7"/>
  <c r="E1312" i="8" s="1"/>
  <c r="F1311" i="7"/>
  <c r="F1311" i="8" s="1"/>
  <c r="E1311" i="7"/>
  <c r="E1311" i="8" s="1"/>
  <c r="F1310" i="7"/>
  <c r="E1310" i="7"/>
  <c r="E1310" i="8" s="1"/>
  <c r="F1309" i="7"/>
  <c r="F1309" i="8" s="1"/>
  <c r="E1309" i="7"/>
  <c r="E1309" i="8" s="1"/>
  <c r="F1308" i="7"/>
  <c r="F1308" i="8" s="1"/>
  <c r="E1308" i="7"/>
  <c r="E1308" i="8" s="1"/>
  <c r="F1307" i="7"/>
  <c r="F1307" i="8" s="1"/>
  <c r="E1307" i="7"/>
  <c r="E1307" i="8" s="1"/>
  <c r="F1306" i="7"/>
  <c r="E1306" i="7"/>
  <c r="E1306" i="8" s="1"/>
  <c r="F1305" i="7"/>
  <c r="F1305" i="8" s="1"/>
  <c r="E1305" i="7"/>
  <c r="E1305" i="8" s="1"/>
  <c r="F1304" i="7"/>
  <c r="E1304" i="7"/>
  <c r="E1304" i="8" s="1"/>
  <c r="F1303" i="7"/>
  <c r="F1303" i="8" s="1"/>
  <c r="E1303" i="7"/>
  <c r="E1303" i="8" s="1"/>
  <c r="F1302" i="7"/>
  <c r="F1302" i="8" s="1"/>
  <c r="E1302" i="7"/>
  <c r="E1302" i="8" s="1"/>
  <c r="F1301" i="7"/>
  <c r="F1301" i="8" s="1"/>
  <c r="E1301" i="7"/>
  <c r="E1301" i="8" s="1"/>
  <c r="F1300" i="7"/>
  <c r="E1300" i="7"/>
  <c r="E1300" i="8" s="1"/>
  <c r="F1299" i="7"/>
  <c r="F1299" i="8" s="1"/>
  <c r="E1299" i="7"/>
  <c r="E1299" i="8" s="1"/>
  <c r="F1298" i="7"/>
  <c r="F1298" i="8" s="1"/>
  <c r="E1298" i="7"/>
  <c r="E1298" i="8" s="1"/>
  <c r="F1297" i="7"/>
  <c r="E1297" i="7"/>
  <c r="E1297" i="8" s="1"/>
  <c r="F1296" i="7"/>
  <c r="F1296" i="8" s="1"/>
  <c r="E1296" i="7"/>
  <c r="E1296" i="8" s="1"/>
  <c r="F1295" i="7"/>
  <c r="F1295" i="8" s="1"/>
  <c r="E1295" i="7"/>
  <c r="E1295" i="8" s="1"/>
  <c r="F1294" i="7"/>
  <c r="E1294" i="7"/>
  <c r="E1294" i="8" s="1"/>
  <c r="F1293" i="7"/>
  <c r="F1293" i="8" s="1"/>
  <c r="E1293" i="7"/>
  <c r="E1293" i="8" s="1"/>
  <c r="F1292" i="7"/>
  <c r="F1292" i="8" s="1"/>
  <c r="E1292" i="7"/>
  <c r="E1292" i="8" s="1"/>
  <c r="F1291" i="7"/>
  <c r="E1291" i="7"/>
  <c r="E1291" i="8" s="1"/>
  <c r="F1290" i="7"/>
  <c r="F1290" i="8" s="1"/>
  <c r="E1290" i="7"/>
  <c r="E1290" i="8" s="1"/>
  <c r="F1289" i="7"/>
  <c r="F1289" i="8" s="1"/>
  <c r="E1289" i="7"/>
  <c r="E1289" i="8" s="1"/>
  <c r="F1288" i="7"/>
  <c r="E1288" i="7"/>
  <c r="E1288" i="8" s="1"/>
  <c r="F1287" i="7"/>
  <c r="F1287" i="8" s="1"/>
  <c r="E1287" i="7"/>
  <c r="E1287" i="8" s="1"/>
  <c r="F1286" i="7"/>
  <c r="F1286" i="8" s="1"/>
  <c r="E1286" i="7"/>
  <c r="E1286" i="8" s="1"/>
  <c r="F1285" i="7"/>
  <c r="F1285" i="8" s="1"/>
  <c r="E1285" i="7"/>
  <c r="E1285" i="8" s="1"/>
  <c r="F1284" i="7"/>
  <c r="E1284" i="7"/>
  <c r="E1284" i="8" s="1"/>
  <c r="F1283" i="7"/>
  <c r="F1283" i="8" s="1"/>
  <c r="E1283" i="7"/>
  <c r="E1283" i="8" s="1"/>
  <c r="F1282" i="7"/>
  <c r="E1282" i="7"/>
  <c r="E1282" i="8" s="1"/>
  <c r="F1281" i="7"/>
  <c r="F1281" i="8" s="1"/>
  <c r="E1281" i="7"/>
  <c r="E1281" i="8" s="1"/>
  <c r="F1280" i="7"/>
  <c r="F1280" i="8" s="1"/>
  <c r="E1280" i="7"/>
  <c r="E1280" i="8" s="1"/>
  <c r="F1279" i="7"/>
  <c r="F1279" i="8" s="1"/>
  <c r="E1279" i="7"/>
  <c r="E1279" i="8" s="1"/>
  <c r="F1278" i="7"/>
  <c r="E1278" i="7"/>
  <c r="E1278" i="8" s="1"/>
  <c r="F1277" i="7"/>
  <c r="F1277" i="8" s="1"/>
  <c r="E1277" i="7"/>
  <c r="E1277" i="8" s="1"/>
  <c r="F1276" i="7"/>
  <c r="E1276" i="7"/>
  <c r="E1276" i="8" s="1"/>
  <c r="F1275" i="7"/>
  <c r="F1275" i="8" s="1"/>
  <c r="E1275" i="7"/>
  <c r="E1275" i="8" s="1"/>
  <c r="F1274" i="7"/>
  <c r="F1274" i="8" s="1"/>
  <c r="E1274" i="7"/>
  <c r="E1274" i="8" s="1"/>
  <c r="F1273" i="7"/>
  <c r="F1273" i="8" s="1"/>
  <c r="E1273" i="7"/>
  <c r="E1273" i="8" s="1"/>
  <c r="F1272" i="7"/>
  <c r="F1272" i="8" s="1"/>
  <c r="E1272" i="7"/>
  <c r="E1272" i="8" s="1"/>
  <c r="F1271" i="7"/>
  <c r="E1271" i="7"/>
  <c r="E1271" i="8" s="1"/>
  <c r="F1270" i="7"/>
  <c r="E1270" i="7"/>
  <c r="E1270" i="8" s="1"/>
  <c r="F1269" i="7"/>
  <c r="F1269" i="8" s="1"/>
  <c r="E1269" i="7"/>
  <c r="E1269" i="8" s="1"/>
  <c r="F1268" i="7"/>
  <c r="F1268" i="8" s="1"/>
  <c r="E1268" i="7"/>
  <c r="E1268" i="8" s="1"/>
  <c r="F1267" i="7"/>
  <c r="F1267" i="8" s="1"/>
  <c r="E1267" i="7"/>
  <c r="E1267" i="8" s="1"/>
  <c r="F1266" i="7"/>
  <c r="F1266" i="8" s="1"/>
  <c r="E1266" i="7"/>
  <c r="E1266" i="8" s="1"/>
  <c r="F1265" i="7"/>
  <c r="E1265" i="7"/>
  <c r="E1265" i="8" s="1"/>
  <c r="F1264" i="7"/>
  <c r="E1264" i="7"/>
  <c r="E1264" i="8" s="1"/>
  <c r="F1263" i="7"/>
  <c r="F1263" i="8" s="1"/>
  <c r="E1263" i="7"/>
  <c r="E1263" i="8" s="1"/>
  <c r="F1262" i="7"/>
  <c r="F1262" i="8" s="1"/>
  <c r="E1262" i="7"/>
  <c r="E1262" i="8" s="1"/>
  <c r="F1261" i="7"/>
  <c r="F1261" i="8" s="1"/>
  <c r="E1261" i="7"/>
  <c r="E1261" i="8" s="1"/>
  <c r="F1260" i="7"/>
  <c r="F1260" i="8" s="1"/>
  <c r="E1260" i="7"/>
  <c r="E1260" i="8" s="1"/>
  <c r="F1259" i="7"/>
  <c r="F1259" i="8" s="1"/>
  <c r="E1259" i="7"/>
  <c r="E1259" i="8" s="1"/>
  <c r="F1258" i="7"/>
  <c r="E1258" i="7"/>
  <c r="E1258" i="8" s="1"/>
  <c r="F1257" i="7"/>
  <c r="F1257" i="8" s="1"/>
  <c r="E1257" i="7"/>
  <c r="E1257" i="8" s="1"/>
  <c r="F1256" i="7"/>
  <c r="F1256" i="8" s="1"/>
  <c r="E1256" i="7"/>
  <c r="E1256" i="8" s="1"/>
  <c r="F1255" i="7"/>
  <c r="F1255" i="8" s="1"/>
  <c r="E1255" i="7"/>
  <c r="E1255" i="8" s="1"/>
  <c r="F1254" i="7"/>
  <c r="E1254" i="7"/>
  <c r="E1254" i="8" s="1"/>
  <c r="F1253" i="7"/>
  <c r="F1253" i="8" s="1"/>
  <c r="E1253" i="7"/>
  <c r="E1253" i="8" s="1"/>
  <c r="F1252" i="7"/>
  <c r="E1252" i="7"/>
  <c r="E1252" i="8" s="1"/>
  <c r="F1251" i="7"/>
  <c r="E1251" i="7"/>
  <c r="E1251" i="8" s="1"/>
  <c r="F1250" i="7"/>
  <c r="F1250" i="8" s="1"/>
  <c r="E1250" i="7"/>
  <c r="E1250" i="8" s="1"/>
  <c r="F1249" i="7"/>
  <c r="F1249" i="8" s="1"/>
  <c r="E1249" i="7"/>
  <c r="E1249" i="8" s="1"/>
  <c r="F1248" i="7"/>
  <c r="F1248" i="8" s="1"/>
  <c r="E1248" i="7"/>
  <c r="E1248" i="8" s="1"/>
  <c r="F1247" i="7"/>
  <c r="F1247" i="8" s="1"/>
  <c r="E1247" i="7"/>
  <c r="E1247" i="8" s="1"/>
  <c r="F1246" i="7"/>
  <c r="E1246" i="7"/>
  <c r="E1246" i="8" s="1"/>
  <c r="F1245" i="7"/>
  <c r="E1245" i="7"/>
  <c r="E1245" i="8" s="1"/>
  <c r="F1244" i="7"/>
  <c r="F1244" i="8" s="1"/>
  <c r="E1244" i="7"/>
  <c r="E1244" i="8" s="1"/>
  <c r="F1243" i="7"/>
  <c r="F1243" i="8" s="1"/>
  <c r="E1243" i="7"/>
  <c r="E1243" i="8" s="1"/>
  <c r="F1242" i="7"/>
  <c r="F1242" i="8" s="1"/>
  <c r="E1242" i="7"/>
  <c r="E1242" i="8" s="1"/>
  <c r="F1241" i="7"/>
  <c r="F1241" i="8" s="1"/>
  <c r="E1241" i="7"/>
  <c r="E1241" i="8" s="1"/>
  <c r="F1240" i="7"/>
  <c r="E1240" i="7"/>
  <c r="E1240" i="8" s="1"/>
  <c r="F1239" i="7"/>
  <c r="F1239" i="8" s="1"/>
  <c r="E1239" i="7"/>
  <c r="E1239" i="8" s="1"/>
  <c r="F1238" i="7"/>
  <c r="E1238" i="7"/>
  <c r="E1238" i="8" s="1"/>
  <c r="F1237" i="7"/>
  <c r="F1237" i="8" s="1"/>
  <c r="E1237" i="7"/>
  <c r="E1237" i="8" s="1"/>
  <c r="F1236" i="7"/>
  <c r="F1236" i="8" s="1"/>
  <c r="E1236" i="7"/>
  <c r="E1236" i="8" s="1"/>
  <c r="F1235" i="7"/>
  <c r="F1235" i="8" s="1"/>
  <c r="E1235" i="7"/>
  <c r="E1235" i="8" s="1"/>
  <c r="F1234" i="7"/>
  <c r="E1234" i="7"/>
  <c r="E1234" i="8" s="1"/>
  <c r="F1233" i="7"/>
  <c r="F1233" i="8" s="1"/>
  <c r="E1233" i="7"/>
  <c r="E1233" i="8" s="1"/>
  <c r="F1232" i="7"/>
  <c r="E1232" i="7"/>
  <c r="E1232" i="8" s="1"/>
  <c r="F1231" i="7"/>
  <c r="F1231" i="8" s="1"/>
  <c r="E1231" i="7"/>
  <c r="E1231" i="8" s="1"/>
  <c r="F1230" i="7"/>
  <c r="F1230" i="8" s="1"/>
  <c r="E1230" i="7"/>
  <c r="E1230" i="8" s="1"/>
  <c r="F1229" i="7"/>
  <c r="F1229" i="8" s="1"/>
  <c r="E1229" i="7"/>
  <c r="E1229" i="8" s="1"/>
  <c r="F1228" i="7"/>
  <c r="E1228" i="7"/>
  <c r="E1228" i="8" s="1"/>
  <c r="F1227" i="7"/>
  <c r="F1227" i="8" s="1"/>
  <c r="E1227" i="7"/>
  <c r="E1227" i="8" s="1"/>
  <c r="F1226" i="7"/>
  <c r="F1226" i="8" s="1"/>
  <c r="E1226" i="7"/>
  <c r="E1226" i="8" s="1"/>
  <c r="F1225" i="7"/>
  <c r="E1225" i="7"/>
  <c r="E1225" i="8" s="1"/>
  <c r="F1224" i="7"/>
  <c r="F1224" i="8" s="1"/>
  <c r="E1224" i="7"/>
  <c r="E1224" i="8" s="1"/>
  <c r="F1223" i="7"/>
  <c r="F1223" i="8" s="1"/>
  <c r="E1223" i="7"/>
  <c r="E1223" i="8" s="1"/>
  <c r="F1222" i="7"/>
  <c r="E1222" i="7"/>
  <c r="E1222" i="8" s="1"/>
  <c r="F1221" i="7"/>
  <c r="E1221" i="7"/>
  <c r="E1221" i="8" s="1"/>
  <c r="F1220" i="7"/>
  <c r="F1220" i="8" s="1"/>
  <c r="E1220" i="7"/>
  <c r="E1220" i="8" s="1"/>
  <c r="F1219" i="7"/>
  <c r="E1219" i="7"/>
  <c r="E1219" i="8" s="1"/>
  <c r="F1218" i="7"/>
  <c r="F1218" i="8" s="1"/>
  <c r="E1218" i="7"/>
  <c r="E1218" i="8" s="1"/>
  <c r="F1217" i="7"/>
  <c r="F1217" i="8" s="1"/>
  <c r="E1217" i="7"/>
  <c r="E1217" i="8" s="1"/>
  <c r="F1216" i="7"/>
  <c r="E1216" i="7"/>
  <c r="E1216" i="8" s="1"/>
  <c r="F1215" i="7"/>
  <c r="F1215" i="8" s="1"/>
  <c r="E1215" i="7"/>
  <c r="E1215" i="8" s="1"/>
  <c r="F1214" i="7"/>
  <c r="F1214" i="8" s="1"/>
  <c r="E1214" i="7"/>
  <c r="E1214" i="8" s="1"/>
  <c r="F1213" i="7"/>
  <c r="F1213" i="8" s="1"/>
  <c r="E1213" i="7"/>
  <c r="E1213" i="8" s="1"/>
  <c r="F1212" i="7"/>
  <c r="E1212" i="7"/>
  <c r="E1212" i="8" s="1"/>
  <c r="F1211" i="7"/>
  <c r="F1211" i="8" s="1"/>
  <c r="E1211" i="7"/>
  <c r="E1211" i="8" s="1"/>
  <c r="F1210" i="7"/>
  <c r="E1210" i="7"/>
  <c r="E1210" i="8" s="1"/>
  <c r="F1209" i="7"/>
  <c r="F1209" i="8" s="1"/>
  <c r="E1209" i="7"/>
  <c r="E1209" i="8" s="1"/>
  <c r="F1208" i="7"/>
  <c r="F1208" i="8" s="1"/>
  <c r="E1208" i="7"/>
  <c r="E1208" i="8" s="1"/>
  <c r="F1207" i="7"/>
  <c r="F1207" i="8" s="1"/>
  <c r="E1207" i="7"/>
  <c r="E1207" i="8" s="1"/>
  <c r="F1206" i="7"/>
  <c r="E1206" i="7"/>
  <c r="E1206" i="8" s="1"/>
  <c r="F1205" i="7"/>
  <c r="F1205" i="8" s="1"/>
  <c r="E1205" i="7"/>
  <c r="E1205" i="8" s="1"/>
  <c r="F1204" i="7"/>
  <c r="E1204" i="7"/>
  <c r="E1204" i="8" s="1"/>
  <c r="F1203" i="7"/>
  <c r="F1203" i="8" s="1"/>
  <c r="E1203" i="7"/>
  <c r="E1203" i="8" s="1"/>
  <c r="F1202" i="7"/>
  <c r="F1202" i="8" s="1"/>
  <c r="E1202" i="7"/>
  <c r="E1202" i="8" s="1"/>
  <c r="F1201" i="7"/>
  <c r="F1201" i="8" s="1"/>
  <c r="E1201" i="7"/>
  <c r="E1201" i="8" s="1"/>
  <c r="F1200" i="7"/>
  <c r="F1200" i="8" s="1"/>
  <c r="E1200" i="7"/>
  <c r="E1200" i="8" s="1"/>
  <c r="F1199" i="7"/>
  <c r="E1199" i="7"/>
  <c r="E1199" i="8" s="1"/>
  <c r="F1198" i="7"/>
  <c r="E1198" i="7"/>
  <c r="E1198" i="8" s="1"/>
  <c r="F1197" i="7"/>
  <c r="F1197" i="8" s="1"/>
  <c r="E1197" i="7"/>
  <c r="E1197" i="8" s="1"/>
  <c r="F1196" i="7"/>
  <c r="F1196" i="8" s="1"/>
  <c r="E1196" i="7"/>
  <c r="E1196" i="8" s="1"/>
  <c r="F1195" i="7"/>
  <c r="F1195" i="8" s="1"/>
  <c r="E1195" i="7"/>
  <c r="E1195" i="8" s="1"/>
  <c r="F1194" i="7"/>
  <c r="F1194" i="8" s="1"/>
  <c r="E1194" i="7"/>
  <c r="E1194" i="8" s="1"/>
  <c r="F1193" i="7"/>
  <c r="E1193" i="7"/>
  <c r="E1193" i="8" s="1"/>
  <c r="F1192" i="7"/>
  <c r="E1192" i="7"/>
  <c r="E1192" i="8" s="1"/>
  <c r="F1191" i="7"/>
  <c r="F1191" i="8" s="1"/>
  <c r="E1191" i="7"/>
  <c r="E1191" i="8" s="1"/>
  <c r="F1190" i="7"/>
  <c r="F1190" i="8" s="1"/>
  <c r="E1190" i="7"/>
  <c r="E1190" i="8" s="1"/>
  <c r="F1189" i="7"/>
  <c r="F1189" i="8" s="1"/>
  <c r="E1189" i="7"/>
  <c r="E1189" i="8" s="1"/>
  <c r="F1188" i="7"/>
  <c r="F1188" i="8" s="1"/>
  <c r="E1188" i="7"/>
  <c r="E1188" i="8" s="1"/>
  <c r="F1187" i="7"/>
  <c r="F1187" i="8" s="1"/>
  <c r="E1187" i="7"/>
  <c r="E1187" i="8" s="1"/>
  <c r="F1186" i="7"/>
  <c r="E1186" i="7"/>
  <c r="E1186" i="8" s="1"/>
  <c r="F1185" i="7"/>
  <c r="F1185" i="8" s="1"/>
  <c r="E1185" i="7"/>
  <c r="E1185" i="8" s="1"/>
  <c r="F1184" i="7"/>
  <c r="F1184" i="8" s="1"/>
  <c r="E1184" i="7"/>
  <c r="E1184" i="8" s="1"/>
  <c r="F1183" i="7"/>
  <c r="F1183" i="8" s="1"/>
  <c r="E1183" i="7"/>
  <c r="E1183" i="8" s="1"/>
  <c r="F1182" i="7"/>
  <c r="F1182" i="8" s="1"/>
  <c r="E1182" i="7"/>
  <c r="E1182" i="8" s="1"/>
  <c r="F1181" i="7"/>
  <c r="F1181" i="8" s="1"/>
  <c r="E1181" i="7"/>
  <c r="E1181" i="8" s="1"/>
  <c r="F1180" i="7"/>
  <c r="E1180" i="7"/>
  <c r="E1180" i="8" s="1"/>
  <c r="F1179" i="7"/>
  <c r="E1179" i="7"/>
  <c r="E1179" i="8" s="1"/>
  <c r="F1178" i="7"/>
  <c r="F1178" i="8" s="1"/>
  <c r="E1178" i="7"/>
  <c r="E1178" i="8" s="1"/>
  <c r="F1177" i="7"/>
  <c r="F1177" i="8" s="1"/>
  <c r="E1177" i="7"/>
  <c r="E1177" i="8" s="1"/>
  <c r="F1176" i="7"/>
  <c r="F1176" i="8" s="1"/>
  <c r="E1176" i="7"/>
  <c r="E1176" i="8" s="1"/>
  <c r="F1175" i="7"/>
  <c r="F1175" i="8" s="1"/>
  <c r="E1175" i="7"/>
  <c r="E1175" i="8" s="1"/>
  <c r="F1174" i="7"/>
  <c r="E1174" i="7"/>
  <c r="E1174" i="8" s="1"/>
  <c r="F1173" i="7"/>
  <c r="E1173" i="7"/>
  <c r="E1173" i="8" s="1"/>
  <c r="F1172" i="7"/>
  <c r="F1172" i="8" s="1"/>
  <c r="E1172" i="7"/>
  <c r="E1172" i="8" s="1"/>
  <c r="F1171" i="7"/>
  <c r="F1171" i="8" s="1"/>
  <c r="E1171" i="7"/>
  <c r="E1171" i="8" s="1"/>
  <c r="F1170" i="7"/>
  <c r="F1170" i="8" s="1"/>
  <c r="E1170" i="7"/>
  <c r="E1170" i="8" s="1"/>
  <c r="F1169" i="7"/>
  <c r="E1169" i="7"/>
  <c r="E1169" i="8" s="1"/>
  <c r="F1168" i="7"/>
  <c r="E1168" i="7"/>
  <c r="E1168" i="8" s="1"/>
  <c r="F1167" i="7"/>
  <c r="F1167" i="8" s="1"/>
  <c r="E1167" i="7"/>
  <c r="E1167" i="8" s="1"/>
  <c r="F1166" i="7"/>
  <c r="E1166" i="7"/>
  <c r="E1166" i="8" s="1"/>
  <c r="F1165" i="7"/>
  <c r="F1165" i="8" s="1"/>
  <c r="E1165" i="7"/>
  <c r="E1165" i="8" s="1"/>
  <c r="F1164" i="7"/>
  <c r="F1164" i="8" s="1"/>
  <c r="E1164" i="7"/>
  <c r="E1164" i="8" s="1"/>
  <c r="F1163" i="7"/>
  <c r="F1163" i="8" s="1"/>
  <c r="E1163" i="7"/>
  <c r="E1163" i="8" s="1"/>
  <c r="F1162" i="7"/>
  <c r="E1162" i="7"/>
  <c r="E1162" i="8" s="1"/>
  <c r="F1161" i="7"/>
  <c r="F1161" i="8" s="1"/>
  <c r="E1161" i="7"/>
  <c r="E1161" i="8" s="1"/>
  <c r="F1160" i="7"/>
  <c r="E1160" i="7"/>
  <c r="E1160" i="8" s="1"/>
  <c r="F1159" i="7"/>
  <c r="F1159" i="8" s="1"/>
  <c r="E1159" i="7"/>
  <c r="E1159" i="8" s="1"/>
  <c r="F1158" i="7"/>
  <c r="F1158" i="8" s="1"/>
  <c r="E1158" i="7"/>
  <c r="E1158" i="8" s="1"/>
  <c r="F1157" i="7"/>
  <c r="F1157" i="8" s="1"/>
  <c r="E1157" i="7"/>
  <c r="E1157" i="8" s="1"/>
  <c r="F1156" i="7"/>
  <c r="E1156" i="7"/>
  <c r="E1156" i="8" s="1"/>
  <c r="F1155" i="7"/>
  <c r="F1155" i="8" s="1"/>
  <c r="E1155" i="7"/>
  <c r="E1155" i="8" s="1"/>
  <c r="F1154" i="7"/>
  <c r="F1154" i="8" s="1"/>
  <c r="E1154" i="7"/>
  <c r="E1154" i="8" s="1"/>
  <c r="F1153" i="7"/>
  <c r="E1153" i="7"/>
  <c r="E1153" i="8" s="1"/>
  <c r="F1152" i="7"/>
  <c r="F1152" i="8" s="1"/>
  <c r="E1152" i="7"/>
  <c r="E1152" i="8" s="1"/>
  <c r="F1151" i="7"/>
  <c r="F1151" i="8" s="1"/>
  <c r="E1151" i="7"/>
  <c r="E1151" i="8" s="1"/>
  <c r="F1150" i="7"/>
  <c r="E1150" i="7"/>
  <c r="E1150" i="8" s="1"/>
  <c r="F1149" i="7"/>
  <c r="F1149" i="8" s="1"/>
  <c r="E1149" i="7"/>
  <c r="E1149" i="8" s="1"/>
  <c r="F1148" i="7"/>
  <c r="F1148" i="8" s="1"/>
  <c r="E1148" i="7"/>
  <c r="E1148" i="8" s="1"/>
  <c r="F1147" i="7"/>
  <c r="E1147" i="7"/>
  <c r="E1147" i="8" s="1"/>
  <c r="F1146" i="7"/>
  <c r="F1146" i="8" s="1"/>
  <c r="E1146" i="7"/>
  <c r="E1146" i="8" s="1"/>
  <c r="F1145" i="7"/>
  <c r="F1145" i="8" s="1"/>
  <c r="E1145" i="7"/>
  <c r="E1145" i="8" s="1"/>
  <c r="F1144" i="7"/>
  <c r="E1144" i="7"/>
  <c r="E1144" i="8" s="1"/>
  <c r="F1143" i="7"/>
  <c r="F1143" i="8" s="1"/>
  <c r="E1143" i="7"/>
  <c r="E1143" i="8" s="1"/>
  <c r="F1142" i="7"/>
  <c r="F1142" i="8" s="1"/>
  <c r="E1142" i="7"/>
  <c r="E1142" i="8" s="1"/>
  <c r="F1141" i="7"/>
  <c r="F1141" i="8" s="1"/>
  <c r="E1141" i="7"/>
  <c r="E1141" i="8" s="1"/>
  <c r="F1140" i="7"/>
  <c r="E1140" i="7"/>
  <c r="E1140" i="8" s="1"/>
  <c r="F1139" i="7"/>
  <c r="F1139" i="8" s="1"/>
  <c r="E1139" i="7"/>
  <c r="E1139" i="8" s="1"/>
  <c r="F1138" i="7"/>
  <c r="E1138" i="7"/>
  <c r="E1138" i="8" s="1"/>
  <c r="F1137" i="7"/>
  <c r="F1137" i="8" s="1"/>
  <c r="E1137" i="7"/>
  <c r="E1137" i="8" s="1"/>
  <c r="F1136" i="7"/>
  <c r="F1136" i="8" s="1"/>
  <c r="E1136" i="7"/>
  <c r="E1136" i="8" s="1"/>
  <c r="F1135" i="7"/>
  <c r="F1135" i="8" s="1"/>
  <c r="E1135" i="7"/>
  <c r="E1135" i="8" s="1"/>
  <c r="F1134" i="7"/>
  <c r="E1134" i="7"/>
  <c r="E1134" i="8" s="1"/>
  <c r="F1133" i="7"/>
  <c r="F1133" i="8" s="1"/>
  <c r="E1133" i="7"/>
  <c r="E1133" i="8" s="1"/>
  <c r="F1132" i="7"/>
  <c r="E1132" i="7"/>
  <c r="E1132" i="8" s="1"/>
  <c r="F1131" i="7"/>
  <c r="F1131" i="8" s="1"/>
  <c r="E1131" i="7"/>
  <c r="E1131" i="8" s="1"/>
  <c r="F1130" i="7"/>
  <c r="F1130" i="8" s="1"/>
  <c r="E1130" i="7"/>
  <c r="E1130" i="8" s="1"/>
  <c r="F1129" i="7"/>
  <c r="F1129" i="8" s="1"/>
  <c r="E1129" i="7"/>
  <c r="E1129" i="8" s="1"/>
  <c r="F1128" i="7"/>
  <c r="F1128" i="8" s="1"/>
  <c r="E1128" i="7"/>
  <c r="E1128" i="8" s="1"/>
  <c r="F1127" i="7"/>
  <c r="E1127" i="7"/>
  <c r="E1127" i="8" s="1"/>
  <c r="F1126" i="7"/>
  <c r="E1126" i="7"/>
  <c r="E1126" i="8" s="1"/>
  <c r="F1125" i="7"/>
  <c r="F1125" i="8" s="1"/>
  <c r="E1125" i="7"/>
  <c r="E1125" i="8" s="1"/>
  <c r="F1124" i="7"/>
  <c r="F1124" i="8" s="1"/>
  <c r="E1124" i="7"/>
  <c r="E1124" i="8" s="1"/>
  <c r="F1123" i="7"/>
  <c r="F1123" i="8" s="1"/>
  <c r="E1123" i="7"/>
  <c r="E1123" i="8" s="1"/>
  <c r="F1122" i="7"/>
  <c r="F1122" i="8" s="1"/>
  <c r="E1122" i="7"/>
  <c r="E1122" i="8" s="1"/>
  <c r="F1121" i="7"/>
  <c r="E1121" i="7"/>
  <c r="E1121" i="8" s="1"/>
  <c r="F1120" i="7"/>
  <c r="E1120" i="7"/>
  <c r="E1120" i="8" s="1"/>
  <c r="F1119" i="7"/>
  <c r="F1119" i="8" s="1"/>
  <c r="E1119" i="7"/>
  <c r="E1119" i="8" s="1"/>
  <c r="F1118" i="7"/>
  <c r="F1118" i="8" s="1"/>
  <c r="E1118" i="7"/>
  <c r="E1118" i="8" s="1"/>
  <c r="F1117" i="7"/>
  <c r="F1117" i="8" s="1"/>
  <c r="E1117" i="7"/>
  <c r="E1117" i="8" s="1"/>
  <c r="F1116" i="7"/>
  <c r="F1116" i="8" s="1"/>
  <c r="E1116" i="7"/>
  <c r="E1116" i="8" s="1"/>
  <c r="F1115" i="7"/>
  <c r="F1115" i="8" s="1"/>
  <c r="E1115" i="7"/>
  <c r="E1115" i="8" s="1"/>
  <c r="F1114" i="7"/>
  <c r="E1114" i="7"/>
  <c r="E1114" i="8" s="1"/>
  <c r="F1113" i="7"/>
  <c r="F1113" i="8" s="1"/>
  <c r="E1113" i="7"/>
  <c r="E1113" i="8" s="1"/>
  <c r="F1112" i="7"/>
  <c r="F1112" i="8" s="1"/>
  <c r="E1112" i="7"/>
  <c r="E1112" i="8" s="1"/>
  <c r="F1111" i="7"/>
  <c r="F1111" i="8" s="1"/>
  <c r="E1111" i="7"/>
  <c r="E1111" i="8" s="1"/>
  <c r="F1110" i="7"/>
  <c r="F1110" i="8" s="1"/>
  <c r="E1110" i="7"/>
  <c r="E1110" i="8" s="1"/>
  <c r="F1109" i="7"/>
  <c r="F1109" i="8" s="1"/>
  <c r="E1109" i="7"/>
  <c r="E1109" i="8" s="1"/>
  <c r="F1108" i="7"/>
  <c r="E1108" i="7"/>
  <c r="E1108" i="8" s="1"/>
  <c r="F1107" i="7"/>
  <c r="E1107" i="7"/>
  <c r="E1107" i="8" s="1"/>
  <c r="F1106" i="7"/>
  <c r="F1106" i="8" s="1"/>
  <c r="E1106" i="7"/>
  <c r="E1106" i="8" s="1"/>
  <c r="F1105" i="7"/>
  <c r="F1105" i="8" s="1"/>
  <c r="E1105" i="7"/>
  <c r="E1105" i="8" s="1"/>
  <c r="F1104" i="7"/>
  <c r="F1104" i="8" s="1"/>
  <c r="E1104" i="7"/>
  <c r="E1104" i="8" s="1"/>
  <c r="F1103" i="7"/>
  <c r="F1103" i="8" s="1"/>
  <c r="E1103" i="7"/>
  <c r="E1103" i="8" s="1"/>
  <c r="F1102" i="7"/>
  <c r="E1102" i="7"/>
  <c r="E1102" i="8" s="1"/>
  <c r="F1101" i="7"/>
  <c r="E1101" i="7"/>
  <c r="E1101" i="8" s="1"/>
  <c r="F1100" i="7"/>
  <c r="F1100" i="8" s="1"/>
  <c r="E1100" i="7"/>
  <c r="E1100" i="8" s="1"/>
  <c r="F1099" i="7"/>
  <c r="F1099" i="8" s="1"/>
  <c r="E1099" i="7"/>
  <c r="E1099" i="8" s="1"/>
  <c r="F1098" i="7"/>
  <c r="F1098" i="8" s="1"/>
  <c r="E1098" i="7"/>
  <c r="E1098" i="8" s="1"/>
  <c r="F1097" i="7"/>
  <c r="F1097" i="8" s="1"/>
  <c r="E1097" i="7"/>
  <c r="E1097" i="8" s="1"/>
  <c r="F1096" i="7"/>
  <c r="E1096" i="7"/>
  <c r="E1096" i="8" s="1"/>
  <c r="F1095" i="7"/>
  <c r="F1095" i="8" s="1"/>
  <c r="E1095" i="7"/>
  <c r="E1095" i="8" s="1"/>
  <c r="F1094" i="7"/>
  <c r="E1094" i="7"/>
  <c r="E1094" i="8" s="1"/>
  <c r="F1093" i="7"/>
  <c r="E1093" i="7"/>
  <c r="E1093" i="8" s="1"/>
  <c r="F1092" i="7"/>
  <c r="F1092" i="8" s="1"/>
  <c r="E1092" i="7"/>
  <c r="E1092" i="8" s="1"/>
  <c r="F1091" i="7"/>
  <c r="F1091" i="8" s="1"/>
  <c r="E1091" i="7"/>
  <c r="E1091" i="8" s="1"/>
  <c r="F1090" i="7"/>
  <c r="E1090" i="7"/>
  <c r="E1090" i="8" s="1"/>
  <c r="F1089" i="7"/>
  <c r="F1089" i="8" s="1"/>
  <c r="E1089" i="7"/>
  <c r="E1089" i="8" s="1"/>
  <c r="F1088" i="7"/>
  <c r="E1088" i="7"/>
  <c r="E1088" i="8" s="1"/>
  <c r="F1087" i="7"/>
  <c r="F1087" i="8" s="1"/>
  <c r="E1087" i="7"/>
  <c r="E1087" i="8" s="1"/>
  <c r="F1086" i="7"/>
  <c r="F1086" i="8" s="1"/>
  <c r="E1086" i="7"/>
  <c r="E1086" i="8" s="1"/>
  <c r="F1085" i="7"/>
  <c r="F1085" i="8" s="1"/>
  <c r="E1085" i="7"/>
  <c r="E1085" i="8" s="1"/>
  <c r="F1084" i="7"/>
  <c r="E1084" i="7"/>
  <c r="E1084" i="8" s="1"/>
  <c r="F1083" i="7"/>
  <c r="F1083" i="8" s="1"/>
  <c r="E1083" i="7"/>
  <c r="E1083" i="8" s="1"/>
  <c r="F1082" i="7"/>
  <c r="F1082" i="8" s="1"/>
  <c r="E1082" i="7"/>
  <c r="E1082" i="8" s="1"/>
  <c r="F1081" i="7"/>
  <c r="E1081" i="7"/>
  <c r="E1081" i="8" s="1"/>
  <c r="F1080" i="7"/>
  <c r="F1080" i="8" s="1"/>
  <c r="E1080" i="7"/>
  <c r="E1080" i="8" s="1"/>
  <c r="F1079" i="7"/>
  <c r="F1079" i="8" s="1"/>
  <c r="E1079" i="7"/>
  <c r="E1079" i="8" s="1"/>
  <c r="F1078" i="7"/>
  <c r="E1078" i="7"/>
  <c r="E1078" i="8" s="1"/>
  <c r="F1077" i="7"/>
  <c r="F1077" i="8" s="1"/>
  <c r="E1077" i="7"/>
  <c r="E1077" i="8" s="1"/>
  <c r="F1076" i="7"/>
  <c r="F1076" i="8" s="1"/>
  <c r="E1076" i="7"/>
  <c r="E1076" i="8" s="1"/>
  <c r="F1075" i="7"/>
  <c r="E1075" i="7"/>
  <c r="E1075" i="8" s="1"/>
  <c r="F1074" i="7"/>
  <c r="F1074" i="8" s="1"/>
  <c r="E1074" i="7"/>
  <c r="E1074" i="8" s="1"/>
  <c r="F1073" i="7"/>
  <c r="E1073" i="7"/>
  <c r="E1073" i="8" s="1"/>
  <c r="F1072" i="7"/>
  <c r="E1072" i="7"/>
  <c r="E1072" i="8" s="1"/>
  <c r="F1071" i="7"/>
  <c r="F1071" i="8" s="1"/>
  <c r="E1071" i="7"/>
  <c r="E1071" i="8" s="1"/>
  <c r="F1070" i="7"/>
  <c r="F1070" i="8" s="1"/>
  <c r="E1070" i="7"/>
  <c r="E1070" i="8" s="1"/>
  <c r="F1069" i="7"/>
  <c r="F1069" i="8" s="1"/>
  <c r="E1069" i="7"/>
  <c r="E1069" i="8" s="1"/>
  <c r="F1068" i="7"/>
  <c r="E1068" i="7"/>
  <c r="E1068" i="8" s="1"/>
  <c r="F1067" i="7"/>
  <c r="F1067" i="8" s="1"/>
  <c r="E1067" i="7"/>
  <c r="E1067" i="8" s="1"/>
  <c r="F1066" i="7"/>
  <c r="E1066" i="7"/>
  <c r="E1066" i="8" s="1"/>
  <c r="F1065" i="7"/>
  <c r="F1065" i="8" s="1"/>
  <c r="E1065" i="7"/>
  <c r="E1065" i="8" s="1"/>
  <c r="F1064" i="7"/>
  <c r="F1064" i="8" s="1"/>
  <c r="E1064" i="7"/>
  <c r="E1064" i="8" s="1"/>
  <c r="F1063" i="7"/>
  <c r="F1063" i="8" s="1"/>
  <c r="E1063" i="7"/>
  <c r="E1063" i="8" s="1"/>
  <c r="F1062" i="7"/>
  <c r="E1062" i="7"/>
  <c r="E1062" i="8" s="1"/>
  <c r="F1061" i="7"/>
  <c r="F1061" i="8" s="1"/>
  <c r="E1061" i="7"/>
  <c r="E1061" i="8" s="1"/>
  <c r="F1060" i="7"/>
  <c r="E1060" i="7"/>
  <c r="E1060" i="8" s="1"/>
  <c r="F1059" i="7"/>
  <c r="F1059" i="8" s="1"/>
  <c r="E1059" i="7"/>
  <c r="E1059" i="8" s="1"/>
  <c r="F1058" i="7"/>
  <c r="F1058" i="8" s="1"/>
  <c r="E1058" i="7"/>
  <c r="E1058" i="8" s="1"/>
  <c r="F1057" i="7"/>
  <c r="F1057" i="8" s="1"/>
  <c r="E1057" i="7"/>
  <c r="E1057" i="8" s="1"/>
  <c r="F1056" i="7"/>
  <c r="F1056" i="8" s="1"/>
  <c r="E1056" i="7"/>
  <c r="E1056" i="8" s="1"/>
  <c r="F1055" i="7"/>
  <c r="E1055" i="7"/>
  <c r="E1055" i="8" s="1"/>
  <c r="F1054" i="7"/>
  <c r="E1054" i="7"/>
  <c r="E1054" i="8" s="1"/>
  <c r="F1053" i="7"/>
  <c r="F1053" i="8" s="1"/>
  <c r="E1053" i="7"/>
  <c r="E1053" i="8" s="1"/>
  <c r="F1052" i="7"/>
  <c r="F1052" i="8" s="1"/>
  <c r="E1052" i="7"/>
  <c r="E1052" i="8" s="1"/>
  <c r="F1051" i="7"/>
  <c r="E1051" i="7"/>
  <c r="E1051" i="8" s="1"/>
  <c r="F1050" i="7"/>
  <c r="F1050" i="8" s="1"/>
  <c r="E1050" i="7"/>
  <c r="E1050" i="8" s="1"/>
  <c r="F1049" i="7"/>
  <c r="E1049" i="7"/>
  <c r="E1049" i="8" s="1"/>
  <c r="F1048" i="7"/>
  <c r="E1048" i="7"/>
  <c r="E1048" i="8" s="1"/>
  <c r="F1047" i="7"/>
  <c r="F1047" i="8" s="1"/>
  <c r="E1047" i="7"/>
  <c r="E1047" i="8" s="1"/>
  <c r="F1046" i="7"/>
  <c r="F1046" i="8" s="1"/>
  <c r="E1046" i="7"/>
  <c r="E1046" i="8" s="1"/>
  <c r="F1045" i="7"/>
  <c r="F1045" i="8" s="1"/>
  <c r="E1045" i="7"/>
  <c r="E1045" i="8" s="1"/>
  <c r="F1044" i="7"/>
  <c r="F1044" i="8" s="1"/>
  <c r="E1044" i="7"/>
  <c r="E1044" i="8" s="1"/>
  <c r="F1043" i="7"/>
  <c r="F1043" i="8" s="1"/>
  <c r="E1043" i="7"/>
  <c r="E1043" i="8" s="1"/>
  <c r="F1042" i="7"/>
  <c r="E1042" i="7"/>
  <c r="E1042" i="8" s="1"/>
  <c r="F1041" i="7"/>
  <c r="E1041" i="7"/>
  <c r="E1041" i="8" s="1"/>
  <c r="F1040" i="7"/>
  <c r="F1040" i="8" s="1"/>
  <c r="E1040" i="7"/>
  <c r="E1040" i="8" s="1"/>
  <c r="F1039" i="7"/>
  <c r="F1039" i="8" s="1"/>
  <c r="E1039" i="7"/>
  <c r="E1039" i="8" s="1"/>
  <c r="F1038" i="7"/>
  <c r="F1038" i="8" s="1"/>
  <c r="E1038" i="7"/>
  <c r="E1038" i="8" s="1"/>
  <c r="F1037" i="7"/>
  <c r="F1037" i="8" s="1"/>
  <c r="E1037" i="7"/>
  <c r="E1037" i="8" s="1"/>
  <c r="F1036" i="7"/>
  <c r="E1036" i="7"/>
  <c r="E1036" i="8" s="1"/>
  <c r="F1035" i="7"/>
  <c r="E1035" i="7"/>
  <c r="E1035" i="8" s="1"/>
  <c r="F1034" i="7"/>
  <c r="F1034" i="8" s="1"/>
  <c r="E1034" i="7"/>
  <c r="E1034" i="8" s="1"/>
  <c r="F1033" i="7"/>
  <c r="F1033" i="8" s="1"/>
  <c r="E1033" i="7"/>
  <c r="E1033" i="8" s="1"/>
  <c r="F1032" i="7"/>
  <c r="F1032" i="8" s="1"/>
  <c r="E1032" i="7"/>
  <c r="E1032" i="8" s="1"/>
  <c r="F1031" i="7"/>
  <c r="F1031" i="8" s="1"/>
  <c r="E1031" i="7"/>
  <c r="E1031" i="8" s="1"/>
  <c r="F1030" i="7"/>
  <c r="E1030" i="7"/>
  <c r="E1030" i="8" s="1"/>
  <c r="F1029" i="7"/>
  <c r="E1029" i="7"/>
  <c r="E1029" i="8" s="1"/>
  <c r="F1028" i="7"/>
  <c r="F1028" i="8" s="1"/>
  <c r="E1028" i="7"/>
  <c r="E1028" i="8" s="1"/>
  <c r="F1027" i="7"/>
  <c r="F1027" i="8" s="1"/>
  <c r="E1027" i="7"/>
  <c r="E1027" i="8" s="1"/>
  <c r="F1026" i="7"/>
  <c r="F1026" i="8" s="1"/>
  <c r="E1026" i="7"/>
  <c r="E1026" i="8" s="1"/>
  <c r="F1025" i="7"/>
  <c r="F1025" i="8" s="1"/>
  <c r="E1025" i="7"/>
  <c r="E1025" i="8" s="1"/>
  <c r="F1024" i="7"/>
  <c r="E1024" i="7"/>
  <c r="E1024" i="8" s="1"/>
  <c r="F1023" i="7"/>
  <c r="F1023" i="8" s="1"/>
  <c r="E1023" i="7"/>
  <c r="E1023" i="8" s="1"/>
  <c r="F1022" i="7"/>
  <c r="E1022" i="7"/>
  <c r="E1022" i="8" s="1"/>
  <c r="F1021" i="7"/>
  <c r="F1021" i="8" s="1"/>
  <c r="E1021" i="7"/>
  <c r="E1021" i="8" s="1"/>
  <c r="F1020" i="7"/>
  <c r="F1020" i="8" s="1"/>
  <c r="E1020" i="7"/>
  <c r="E1020" i="8" s="1"/>
  <c r="F1019" i="7"/>
  <c r="F1019" i="8" s="1"/>
  <c r="E1019" i="7"/>
  <c r="E1019" i="8" s="1"/>
  <c r="F1018" i="7"/>
  <c r="E1018" i="7"/>
  <c r="E1018" i="8" s="1"/>
  <c r="F1017" i="7"/>
  <c r="F1017" i="8" s="1"/>
  <c r="E1017" i="7"/>
  <c r="E1017" i="8" s="1"/>
  <c r="F1016" i="7"/>
  <c r="E1016" i="7"/>
  <c r="E1016" i="8" s="1"/>
  <c r="F1015" i="7"/>
  <c r="F1015" i="8" s="1"/>
  <c r="E1015" i="7"/>
  <c r="E1015" i="8" s="1"/>
  <c r="F1014" i="7"/>
  <c r="F1014" i="8" s="1"/>
  <c r="E1014" i="7"/>
  <c r="E1014" i="8" s="1"/>
  <c r="F1013" i="7"/>
  <c r="F1013" i="8" s="1"/>
  <c r="E1013" i="7"/>
  <c r="E1013" i="8" s="1"/>
  <c r="F1012" i="7"/>
  <c r="E1012" i="7"/>
  <c r="E1012" i="8" s="1"/>
  <c r="F1011" i="7"/>
  <c r="F1011" i="8" s="1"/>
  <c r="E1011" i="7"/>
  <c r="E1011" i="8" s="1"/>
  <c r="F1010" i="7"/>
  <c r="F1010" i="8" s="1"/>
  <c r="E1010" i="7"/>
  <c r="E1010" i="8" s="1"/>
  <c r="F1009" i="7"/>
  <c r="E1009" i="7"/>
  <c r="E1009" i="8" s="1"/>
  <c r="F1008" i="7"/>
  <c r="F1008" i="8" s="1"/>
  <c r="E1008" i="7"/>
  <c r="E1008" i="8" s="1"/>
  <c r="F1007" i="7"/>
  <c r="F1007" i="8" s="1"/>
  <c r="E1007" i="7"/>
  <c r="E1007" i="8" s="1"/>
  <c r="F1006" i="7"/>
  <c r="E1006" i="7"/>
  <c r="E1006" i="8" s="1"/>
  <c r="F1005" i="7"/>
  <c r="F1005" i="8" s="1"/>
  <c r="E1005" i="7"/>
  <c r="E1005" i="8" s="1"/>
  <c r="F1004" i="7"/>
  <c r="F1004" i="8" s="1"/>
  <c r="E1004" i="7"/>
  <c r="E1004" i="8" s="1"/>
  <c r="F1003" i="7"/>
  <c r="E1003" i="7"/>
  <c r="E1003" i="8" s="1"/>
  <c r="F1002" i="7"/>
  <c r="F1002" i="8" s="1"/>
  <c r="E1002" i="7"/>
  <c r="E1002" i="8" s="1"/>
  <c r="F1001" i="7"/>
  <c r="F1001" i="8" s="1"/>
  <c r="E1001" i="7"/>
  <c r="E1001" i="8" s="1"/>
  <c r="F1000" i="7"/>
  <c r="E1000" i="7"/>
  <c r="E1000" i="8" s="1"/>
  <c r="F999" i="7"/>
  <c r="F999" i="8" s="1"/>
  <c r="E999" i="7"/>
  <c r="E999" i="8" s="1"/>
  <c r="F998" i="7"/>
  <c r="F998" i="8" s="1"/>
  <c r="E998" i="7"/>
  <c r="E998" i="8" s="1"/>
  <c r="F997" i="7"/>
  <c r="F997" i="8" s="1"/>
  <c r="E997" i="7"/>
  <c r="E997" i="8" s="1"/>
  <c r="F996" i="7"/>
  <c r="E996" i="7"/>
  <c r="E996" i="8" s="1"/>
  <c r="F995" i="7"/>
  <c r="F995" i="8" s="1"/>
  <c r="E995" i="7"/>
  <c r="E995" i="8" s="1"/>
  <c r="F994" i="7"/>
  <c r="E994" i="7"/>
  <c r="E994" i="8" s="1"/>
  <c r="F993" i="7"/>
  <c r="F993" i="8" s="1"/>
  <c r="E993" i="7"/>
  <c r="E993" i="8" s="1"/>
  <c r="F992" i="7"/>
  <c r="F992" i="8" s="1"/>
  <c r="E992" i="7"/>
  <c r="E992" i="8" s="1"/>
  <c r="F991" i="7"/>
  <c r="F991" i="8" s="1"/>
  <c r="E991" i="7"/>
  <c r="E991" i="8" s="1"/>
  <c r="F990" i="7"/>
  <c r="E990" i="7"/>
  <c r="E990" i="8" s="1"/>
  <c r="F989" i="7"/>
  <c r="F989" i="8" s="1"/>
  <c r="E989" i="7"/>
  <c r="E989" i="8" s="1"/>
  <c r="F988" i="7"/>
  <c r="E988" i="7"/>
  <c r="E988" i="8" s="1"/>
  <c r="F987" i="7"/>
  <c r="F987" i="8" s="1"/>
  <c r="E987" i="7"/>
  <c r="E987" i="8" s="1"/>
  <c r="F986" i="7"/>
  <c r="F986" i="8" s="1"/>
  <c r="E986" i="7"/>
  <c r="E986" i="8" s="1"/>
  <c r="F985" i="7"/>
  <c r="F985" i="8" s="1"/>
  <c r="E985" i="7"/>
  <c r="E985" i="8" s="1"/>
  <c r="F984" i="7"/>
  <c r="F984" i="8" s="1"/>
  <c r="E984" i="7"/>
  <c r="E984" i="8" s="1"/>
  <c r="F983" i="7"/>
  <c r="E983" i="7"/>
  <c r="E983" i="8" s="1"/>
  <c r="F982" i="7"/>
  <c r="E982" i="7"/>
  <c r="E982" i="8" s="1"/>
  <c r="F981" i="7"/>
  <c r="F981" i="8" s="1"/>
  <c r="E981" i="7"/>
  <c r="E981" i="8" s="1"/>
  <c r="F980" i="7"/>
  <c r="F980" i="8" s="1"/>
  <c r="E980" i="7"/>
  <c r="E980" i="8" s="1"/>
  <c r="F979" i="7"/>
  <c r="E979" i="7"/>
  <c r="E979" i="8" s="1"/>
  <c r="F978" i="7"/>
  <c r="F978" i="8" s="1"/>
  <c r="E978" i="7"/>
  <c r="E978" i="8" s="1"/>
  <c r="F977" i="7"/>
  <c r="E977" i="7"/>
  <c r="E977" i="8" s="1"/>
  <c r="F976" i="7"/>
  <c r="E976" i="7"/>
  <c r="E976" i="8" s="1"/>
  <c r="F975" i="7"/>
  <c r="F975" i="8" s="1"/>
  <c r="E975" i="7"/>
  <c r="E975" i="8" s="1"/>
  <c r="F974" i="7"/>
  <c r="F974" i="8" s="1"/>
  <c r="E974" i="7"/>
  <c r="E974" i="8" s="1"/>
  <c r="F973" i="7"/>
  <c r="F973" i="8" s="1"/>
  <c r="E973" i="7"/>
  <c r="E973" i="8" s="1"/>
  <c r="F972" i="7"/>
  <c r="F972" i="8" s="1"/>
  <c r="E972" i="7"/>
  <c r="E972" i="8" s="1"/>
  <c r="F971" i="7"/>
  <c r="F971" i="8" s="1"/>
  <c r="E971" i="7"/>
  <c r="E971" i="8" s="1"/>
  <c r="F970" i="7"/>
  <c r="E970" i="7"/>
  <c r="E970" i="8" s="1"/>
  <c r="F969" i="7"/>
  <c r="F969" i="8" s="1"/>
  <c r="E969" i="7"/>
  <c r="E969" i="8" s="1"/>
  <c r="F968" i="7"/>
  <c r="F968" i="8" s="1"/>
  <c r="E968" i="7"/>
  <c r="E968" i="8" s="1"/>
  <c r="F967" i="7"/>
  <c r="F967" i="8" s="1"/>
  <c r="E967" i="7"/>
  <c r="E967" i="8" s="1"/>
  <c r="F966" i="7"/>
  <c r="F966" i="8" s="1"/>
  <c r="E966" i="7"/>
  <c r="E966" i="8" s="1"/>
  <c r="F965" i="7"/>
  <c r="F965" i="8" s="1"/>
  <c r="E965" i="7"/>
  <c r="E965" i="8" s="1"/>
  <c r="F964" i="7"/>
  <c r="E964" i="7"/>
  <c r="E964" i="8" s="1"/>
  <c r="F963" i="7"/>
  <c r="E963" i="7"/>
  <c r="E963" i="8" s="1"/>
  <c r="F962" i="7"/>
  <c r="F962" i="8" s="1"/>
  <c r="E962" i="7"/>
  <c r="E962" i="8" s="1"/>
  <c r="F961" i="7"/>
  <c r="F961" i="8" s="1"/>
  <c r="E961" i="7"/>
  <c r="E961" i="8" s="1"/>
  <c r="F960" i="7"/>
  <c r="F960" i="8" s="1"/>
  <c r="E960" i="7"/>
  <c r="E960" i="8" s="1"/>
  <c r="F959" i="7"/>
  <c r="F959" i="8" s="1"/>
  <c r="E959" i="7"/>
  <c r="E959" i="8" s="1"/>
  <c r="F958" i="7"/>
  <c r="E958" i="7"/>
  <c r="E958" i="8" s="1"/>
  <c r="F957" i="7"/>
  <c r="E957" i="7"/>
  <c r="E957" i="8" s="1"/>
  <c r="F956" i="7"/>
  <c r="F956" i="8" s="1"/>
  <c r="E956" i="7"/>
  <c r="E956" i="8" s="1"/>
  <c r="F955" i="7"/>
  <c r="F955" i="8" s="1"/>
  <c r="E955" i="7"/>
  <c r="E955" i="8" s="1"/>
  <c r="F954" i="7"/>
  <c r="F954" i="8" s="1"/>
  <c r="E954" i="7"/>
  <c r="E954" i="8" s="1"/>
  <c r="F953" i="7"/>
  <c r="F953" i="8" s="1"/>
  <c r="E953" i="7"/>
  <c r="E953" i="8" s="1"/>
  <c r="F952" i="7"/>
  <c r="E952" i="7"/>
  <c r="E952" i="8" s="1"/>
  <c r="F951" i="7"/>
  <c r="F951" i="8" s="1"/>
  <c r="E951" i="7"/>
  <c r="E951" i="8" s="1"/>
  <c r="F950" i="7"/>
  <c r="E950" i="7"/>
  <c r="E950" i="8" s="1"/>
  <c r="F949" i="7"/>
  <c r="E949" i="7"/>
  <c r="E949" i="8" s="1"/>
  <c r="F948" i="7"/>
  <c r="F948" i="8" s="1"/>
  <c r="E948" i="7"/>
  <c r="E948" i="8" s="1"/>
  <c r="F947" i="7"/>
  <c r="F947" i="8" s="1"/>
  <c r="E947" i="7"/>
  <c r="E947" i="8" s="1"/>
  <c r="F946" i="7"/>
  <c r="E946" i="7"/>
  <c r="E946" i="8" s="1"/>
  <c r="F945" i="7"/>
  <c r="F945" i="8" s="1"/>
  <c r="E945" i="7"/>
  <c r="E945" i="8" s="1"/>
  <c r="F944" i="7"/>
  <c r="E944" i="7"/>
  <c r="E944" i="8" s="1"/>
  <c r="F943" i="7"/>
  <c r="F943" i="8" s="1"/>
  <c r="E943" i="7"/>
  <c r="E943" i="8" s="1"/>
  <c r="F942" i="7"/>
  <c r="F942" i="8" s="1"/>
  <c r="E942" i="7"/>
  <c r="E942" i="8" s="1"/>
  <c r="F941" i="7"/>
  <c r="F941" i="8" s="1"/>
  <c r="E941" i="7"/>
  <c r="E941" i="8" s="1"/>
  <c r="F940" i="7"/>
  <c r="E940" i="7"/>
  <c r="E940" i="8" s="1"/>
  <c r="F939" i="7"/>
  <c r="F939" i="8" s="1"/>
  <c r="E939" i="7"/>
  <c r="E939" i="8" s="1"/>
  <c r="F938" i="7"/>
  <c r="F938" i="8" s="1"/>
  <c r="E938" i="7"/>
  <c r="E938" i="8" s="1"/>
  <c r="F937" i="7"/>
  <c r="E937" i="7"/>
  <c r="E937" i="8" s="1"/>
  <c r="F936" i="7"/>
  <c r="F936" i="8" s="1"/>
  <c r="E936" i="7"/>
  <c r="E936" i="8" s="1"/>
  <c r="F935" i="7"/>
  <c r="F935" i="8" s="1"/>
  <c r="E935" i="7"/>
  <c r="E935" i="8" s="1"/>
  <c r="F934" i="7"/>
  <c r="E934" i="7"/>
  <c r="E934" i="8" s="1"/>
  <c r="F933" i="7"/>
  <c r="F933" i="8" s="1"/>
  <c r="E933" i="7"/>
  <c r="E933" i="8" s="1"/>
  <c r="F932" i="7"/>
  <c r="F932" i="8" s="1"/>
  <c r="E932" i="7"/>
  <c r="E932" i="8" s="1"/>
  <c r="F931" i="7"/>
  <c r="E931" i="7"/>
  <c r="E931" i="8" s="1"/>
  <c r="F930" i="7"/>
  <c r="F930" i="8" s="1"/>
  <c r="E930" i="7"/>
  <c r="E930" i="8" s="1"/>
  <c r="F929" i="7"/>
  <c r="F929" i="8" s="1"/>
  <c r="E929" i="7"/>
  <c r="E929" i="8" s="1"/>
  <c r="F928" i="7"/>
  <c r="E928" i="7"/>
  <c r="E928" i="8" s="1"/>
  <c r="F927" i="7"/>
  <c r="F927" i="8" s="1"/>
  <c r="E927" i="7"/>
  <c r="E927" i="8" s="1"/>
  <c r="F926" i="7"/>
  <c r="F926" i="8" s="1"/>
  <c r="E926" i="7"/>
  <c r="E926" i="8" s="1"/>
  <c r="F925" i="7"/>
  <c r="F925" i="8" s="1"/>
  <c r="E925" i="7"/>
  <c r="E925" i="8" s="1"/>
  <c r="F924" i="7"/>
  <c r="E924" i="7"/>
  <c r="E924" i="8" s="1"/>
  <c r="F923" i="7"/>
  <c r="F923" i="8" s="1"/>
  <c r="E923" i="7"/>
  <c r="E923" i="8" s="1"/>
  <c r="F922" i="7"/>
  <c r="E922" i="7"/>
  <c r="E922" i="8" s="1"/>
  <c r="F921" i="7"/>
  <c r="F921" i="8" s="1"/>
  <c r="E921" i="7"/>
  <c r="E921" i="8" s="1"/>
  <c r="F920" i="7"/>
  <c r="F920" i="8" s="1"/>
  <c r="E920" i="7"/>
  <c r="E920" i="8" s="1"/>
  <c r="F919" i="7"/>
  <c r="F919" i="8" s="1"/>
  <c r="E919" i="7"/>
  <c r="E919" i="8" s="1"/>
  <c r="F918" i="7"/>
  <c r="E918" i="7"/>
  <c r="E918" i="8" s="1"/>
  <c r="F917" i="7"/>
  <c r="F917" i="8" s="1"/>
  <c r="E917" i="7"/>
  <c r="E917" i="8" s="1"/>
  <c r="F916" i="7"/>
  <c r="E916" i="7"/>
  <c r="E916" i="8" s="1"/>
  <c r="F915" i="7"/>
  <c r="F915" i="8" s="1"/>
  <c r="E915" i="7"/>
  <c r="E915" i="8" s="1"/>
  <c r="F914" i="7"/>
  <c r="F914" i="8" s="1"/>
  <c r="E914" i="7"/>
  <c r="E914" i="8" s="1"/>
  <c r="F913" i="7"/>
  <c r="F913" i="8" s="1"/>
  <c r="E913" i="7"/>
  <c r="E913" i="8" s="1"/>
  <c r="F912" i="7"/>
  <c r="F912" i="8" s="1"/>
  <c r="E912" i="7"/>
  <c r="E912" i="8" s="1"/>
  <c r="F911" i="7"/>
  <c r="E911" i="7"/>
  <c r="E911" i="8" s="1"/>
  <c r="F910" i="7"/>
  <c r="E910" i="7"/>
  <c r="E910" i="8" s="1"/>
  <c r="F909" i="7"/>
  <c r="F909" i="8" s="1"/>
  <c r="E909" i="7"/>
  <c r="E909" i="8" s="1"/>
  <c r="F908" i="7"/>
  <c r="F908" i="8" s="1"/>
  <c r="E908" i="7"/>
  <c r="E908" i="8" s="1"/>
  <c r="F907" i="7"/>
  <c r="F907" i="8" s="1"/>
  <c r="E907" i="7"/>
  <c r="E907" i="8" s="1"/>
  <c r="F906" i="7"/>
  <c r="F906" i="8" s="1"/>
  <c r="E906" i="7"/>
  <c r="E906" i="8" s="1"/>
  <c r="F905" i="7"/>
  <c r="E905" i="7"/>
  <c r="E905" i="8" s="1"/>
  <c r="F904" i="7"/>
  <c r="E904" i="7"/>
  <c r="E904" i="8" s="1"/>
  <c r="F903" i="7"/>
  <c r="F903" i="8" s="1"/>
  <c r="E903" i="7"/>
  <c r="E903" i="8" s="1"/>
  <c r="F902" i="7"/>
  <c r="F902" i="8" s="1"/>
  <c r="E902" i="7"/>
  <c r="E902" i="8" s="1"/>
  <c r="F901" i="7"/>
  <c r="F901" i="8" s="1"/>
  <c r="E901" i="7"/>
  <c r="E901" i="8" s="1"/>
  <c r="F900" i="7"/>
  <c r="F900" i="8" s="1"/>
  <c r="E900" i="7"/>
  <c r="E900" i="8" s="1"/>
  <c r="F899" i="7"/>
  <c r="F899" i="8" s="1"/>
  <c r="E899" i="7"/>
  <c r="E899" i="8" s="1"/>
  <c r="F898" i="7"/>
  <c r="E898" i="7"/>
  <c r="E898" i="8" s="1"/>
  <c r="F897" i="7"/>
  <c r="F897" i="8" s="1"/>
  <c r="E897" i="7"/>
  <c r="E897" i="8" s="1"/>
  <c r="F896" i="7"/>
  <c r="E896" i="7"/>
  <c r="E896" i="8" s="1"/>
  <c r="F895" i="7"/>
  <c r="F895" i="8" s="1"/>
  <c r="E895" i="7"/>
  <c r="E895" i="8" s="1"/>
  <c r="F894" i="7"/>
  <c r="F894" i="8" s="1"/>
  <c r="E894" i="7"/>
  <c r="E894" i="8" s="1"/>
  <c r="F893" i="7"/>
  <c r="F893" i="8" s="1"/>
  <c r="E893" i="7"/>
  <c r="E893" i="8" s="1"/>
  <c r="F892" i="7"/>
  <c r="E892" i="7"/>
  <c r="E892" i="8" s="1"/>
  <c r="F891" i="7"/>
  <c r="E891" i="7"/>
  <c r="E891" i="8" s="1"/>
  <c r="F890" i="7"/>
  <c r="F890" i="8" s="1"/>
  <c r="E890" i="7"/>
  <c r="E890" i="8" s="1"/>
  <c r="F889" i="7"/>
  <c r="F889" i="8" s="1"/>
  <c r="E889" i="7"/>
  <c r="E889" i="8" s="1"/>
  <c r="F888" i="7"/>
  <c r="F888" i="8" s="1"/>
  <c r="E888" i="7"/>
  <c r="E888" i="8" s="1"/>
  <c r="F887" i="7"/>
  <c r="F887" i="8" s="1"/>
  <c r="E887" i="7"/>
  <c r="E887" i="8" s="1"/>
  <c r="F886" i="7"/>
  <c r="E886" i="7"/>
  <c r="E886" i="8" s="1"/>
  <c r="F885" i="7"/>
  <c r="E885" i="7"/>
  <c r="E885" i="8" s="1"/>
  <c r="F884" i="7"/>
  <c r="F884" i="8" s="1"/>
  <c r="E884" i="7"/>
  <c r="E884" i="8" s="1"/>
  <c r="F883" i="7"/>
  <c r="F883" i="8" s="1"/>
  <c r="E883" i="7"/>
  <c r="E883" i="8" s="1"/>
  <c r="F882" i="7"/>
  <c r="F882" i="8" s="1"/>
  <c r="E882" i="7"/>
  <c r="E882" i="8" s="1"/>
  <c r="F881" i="7"/>
  <c r="F881" i="8" s="1"/>
  <c r="E881" i="7"/>
  <c r="E881" i="8" s="1"/>
  <c r="F880" i="7"/>
  <c r="E880" i="7"/>
  <c r="E880" i="8" s="1"/>
  <c r="F879" i="7"/>
  <c r="F879" i="8" s="1"/>
  <c r="E879" i="7"/>
  <c r="E879" i="8" s="1"/>
  <c r="F878" i="7"/>
  <c r="E878" i="7"/>
  <c r="E878" i="8" s="1"/>
  <c r="F877" i="7"/>
  <c r="F877" i="8" s="1"/>
  <c r="E877" i="7"/>
  <c r="E877" i="8" s="1"/>
  <c r="F876" i="7"/>
  <c r="F876" i="8" s="1"/>
  <c r="E876" i="7"/>
  <c r="E876" i="8" s="1"/>
  <c r="F875" i="7"/>
  <c r="F875" i="8" s="1"/>
  <c r="E875" i="7"/>
  <c r="E875" i="8" s="1"/>
  <c r="F874" i="7"/>
  <c r="E874" i="7"/>
  <c r="E874" i="8" s="1"/>
  <c r="F873" i="7"/>
  <c r="F873" i="8" s="1"/>
  <c r="E873" i="7"/>
  <c r="E873" i="8" s="1"/>
  <c r="F872" i="7"/>
  <c r="E872" i="7"/>
  <c r="E872" i="8" s="1"/>
  <c r="F871" i="7"/>
  <c r="F871" i="8" s="1"/>
  <c r="E871" i="7"/>
  <c r="E871" i="8" s="1"/>
  <c r="F870" i="7"/>
  <c r="F870" i="8" s="1"/>
  <c r="E870" i="7"/>
  <c r="E870" i="8" s="1"/>
  <c r="F869" i="7"/>
  <c r="F869" i="8" s="1"/>
  <c r="E869" i="7"/>
  <c r="E869" i="8" s="1"/>
  <c r="F868" i="7"/>
  <c r="E868" i="7"/>
  <c r="E868" i="8" s="1"/>
  <c r="F867" i="7"/>
  <c r="F867" i="8" s="1"/>
  <c r="E867" i="7"/>
  <c r="E867" i="8" s="1"/>
  <c r="F866" i="7"/>
  <c r="F866" i="8" s="1"/>
  <c r="E866" i="7"/>
  <c r="E866" i="8" s="1"/>
  <c r="F865" i="7"/>
  <c r="E865" i="7"/>
  <c r="E865" i="8" s="1"/>
  <c r="F864" i="7"/>
  <c r="F864" i="8" s="1"/>
  <c r="E864" i="7"/>
  <c r="E864" i="8" s="1"/>
  <c r="F863" i="7"/>
  <c r="F863" i="8" s="1"/>
  <c r="E863" i="7"/>
  <c r="E863" i="8" s="1"/>
  <c r="F862" i="7"/>
  <c r="E862" i="7"/>
  <c r="E862" i="8" s="1"/>
  <c r="F861" i="7"/>
  <c r="F861" i="8" s="1"/>
  <c r="E861" i="7"/>
  <c r="E861" i="8" s="1"/>
  <c r="F860" i="7"/>
  <c r="F860" i="8" s="1"/>
  <c r="E860" i="7"/>
  <c r="E860" i="8" s="1"/>
  <c r="F859" i="7"/>
  <c r="E859" i="7"/>
  <c r="E859" i="8" s="1"/>
  <c r="F858" i="7"/>
  <c r="F858" i="8" s="1"/>
  <c r="E858" i="7"/>
  <c r="E858" i="8" s="1"/>
  <c r="F857" i="7"/>
  <c r="F857" i="8" s="1"/>
  <c r="E857" i="7"/>
  <c r="E857" i="8" s="1"/>
  <c r="F856" i="7"/>
  <c r="E856" i="7"/>
  <c r="E856" i="8" s="1"/>
  <c r="F855" i="7"/>
  <c r="F855" i="8" s="1"/>
  <c r="E855" i="7"/>
  <c r="E855" i="8" s="1"/>
  <c r="F854" i="7"/>
  <c r="F854" i="8" s="1"/>
  <c r="E854" i="7"/>
  <c r="E854" i="8" s="1"/>
  <c r="F853" i="7"/>
  <c r="F853" i="8" s="1"/>
  <c r="E853" i="7"/>
  <c r="E853" i="8" s="1"/>
  <c r="F852" i="7"/>
  <c r="E852" i="7"/>
  <c r="E852" i="8" s="1"/>
  <c r="F851" i="7"/>
  <c r="F851" i="8" s="1"/>
  <c r="E851" i="7"/>
  <c r="E851" i="8" s="1"/>
  <c r="F850" i="7"/>
  <c r="F850" i="8" s="1"/>
  <c r="E850" i="7"/>
  <c r="E850" i="8" s="1"/>
  <c r="F849" i="7"/>
  <c r="F849" i="8" s="1"/>
  <c r="E849" i="7"/>
  <c r="E849" i="8" s="1"/>
  <c r="F848" i="7"/>
  <c r="F848" i="8" s="1"/>
  <c r="E848" i="7"/>
  <c r="E848" i="8" s="1"/>
  <c r="F847" i="7"/>
  <c r="F847" i="8" s="1"/>
  <c r="E847" i="7"/>
  <c r="E847" i="8" s="1"/>
  <c r="F846" i="7"/>
  <c r="F846" i="8" s="1"/>
  <c r="E846" i="7"/>
  <c r="E846" i="8" s="1"/>
  <c r="F845" i="7"/>
  <c r="F845" i="8" s="1"/>
  <c r="E845" i="7"/>
  <c r="E845" i="8" s="1"/>
  <c r="F844" i="7"/>
  <c r="E844" i="7"/>
  <c r="E844" i="8" s="1"/>
  <c r="F843" i="7"/>
  <c r="F843" i="8" s="1"/>
  <c r="E843" i="7"/>
  <c r="E843" i="8" s="1"/>
  <c r="F842" i="7"/>
  <c r="E842" i="7"/>
  <c r="E842" i="8" s="1"/>
  <c r="F841" i="7"/>
  <c r="F841" i="8" s="1"/>
  <c r="E841" i="7"/>
  <c r="E841" i="8" s="1"/>
  <c r="F840" i="7"/>
  <c r="E840" i="7"/>
  <c r="E840" i="8" s="1"/>
  <c r="F839" i="7"/>
  <c r="F839" i="8" s="1"/>
  <c r="E839" i="7"/>
  <c r="E839" i="8" s="1"/>
  <c r="F838" i="7"/>
  <c r="F838" i="8" s="1"/>
  <c r="E838" i="7"/>
  <c r="E838" i="8" s="1"/>
  <c r="F837" i="7"/>
  <c r="F837" i="8" s="1"/>
  <c r="E837" i="7"/>
  <c r="E837" i="8" s="1"/>
  <c r="F836" i="7"/>
  <c r="E836" i="7"/>
  <c r="E836" i="8" s="1"/>
  <c r="F835" i="7"/>
  <c r="E835" i="7"/>
  <c r="E835" i="8" s="1"/>
  <c r="F834" i="7"/>
  <c r="F834" i="8" s="1"/>
  <c r="E834" i="7"/>
  <c r="E834" i="8" s="1"/>
  <c r="F833" i="7"/>
  <c r="F833" i="8" s="1"/>
  <c r="E833" i="7"/>
  <c r="E833" i="8" s="1"/>
  <c r="F832" i="7"/>
  <c r="F832" i="8" s="1"/>
  <c r="E832" i="7"/>
  <c r="E832" i="8" s="1"/>
  <c r="F831" i="7"/>
  <c r="F831" i="8" s="1"/>
  <c r="E831" i="7"/>
  <c r="E831" i="8" s="1"/>
  <c r="F830" i="7"/>
  <c r="F830" i="8" s="1"/>
  <c r="E830" i="7"/>
  <c r="E830" i="8" s="1"/>
  <c r="F829" i="7"/>
  <c r="F829" i="8" s="1"/>
  <c r="E829" i="7"/>
  <c r="E829" i="8" s="1"/>
  <c r="F828" i="7"/>
  <c r="F828" i="8" s="1"/>
  <c r="E828" i="7"/>
  <c r="E828" i="8" s="1"/>
  <c r="F827" i="7"/>
  <c r="E827" i="7"/>
  <c r="E827" i="8" s="1"/>
  <c r="F826" i="7"/>
  <c r="F826" i="8" s="1"/>
  <c r="E826" i="7"/>
  <c r="E826" i="8" s="1"/>
  <c r="F825" i="7"/>
  <c r="F825" i="8" s="1"/>
  <c r="E825" i="7"/>
  <c r="E825" i="8" s="1"/>
  <c r="F824" i="7"/>
  <c r="F824" i="8" s="1"/>
  <c r="E824" i="7"/>
  <c r="E824" i="8" s="1"/>
  <c r="F823" i="7"/>
  <c r="F823" i="8" s="1"/>
  <c r="E823" i="7"/>
  <c r="E823" i="8" s="1"/>
  <c r="F822" i="7"/>
  <c r="F822" i="8" s="1"/>
  <c r="E822" i="7"/>
  <c r="E822" i="8" s="1"/>
  <c r="F821" i="7"/>
  <c r="F821" i="8" s="1"/>
  <c r="E821" i="7"/>
  <c r="E821" i="8" s="1"/>
  <c r="F820" i="7"/>
  <c r="F820" i="8" s="1"/>
  <c r="E820" i="7"/>
  <c r="E820" i="8" s="1"/>
  <c r="F819" i="7"/>
  <c r="F819" i="8" s="1"/>
  <c r="E819" i="7"/>
  <c r="E819" i="8" s="1"/>
  <c r="F818" i="7"/>
  <c r="F818" i="8" s="1"/>
  <c r="E818" i="7"/>
  <c r="E818" i="8" s="1"/>
  <c r="F817" i="7"/>
  <c r="F817" i="8" s="1"/>
  <c r="E817" i="7"/>
  <c r="E817" i="8" s="1"/>
  <c r="F816" i="7"/>
  <c r="F816" i="8" s="1"/>
  <c r="E816" i="7"/>
  <c r="E816" i="8" s="1"/>
  <c r="F815" i="7"/>
  <c r="E815" i="7"/>
  <c r="E815" i="8" s="1"/>
  <c r="F814" i="7"/>
  <c r="F814" i="8" s="1"/>
  <c r="E814" i="7"/>
  <c r="E814" i="8" s="1"/>
  <c r="F813" i="7"/>
  <c r="F813" i="8" s="1"/>
  <c r="E813" i="7"/>
  <c r="E813" i="8" s="1"/>
  <c r="F812" i="7"/>
  <c r="F812" i="8" s="1"/>
  <c r="E812" i="7"/>
  <c r="E812" i="8" s="1"/>
  <c r="F811" i="7"/>
  <c r="E811" i="7"/>
  <c r="E811" i="8" s="1"/>
  <c r="F810" i="7"/>
  <c r="E810" i="7"/>
  <c r="E810" i="8" s="1"/>
  <c r="F809" i="7"/>
  <c r="F809" i="8" s="1"/>
  <c r="E809" i="7"/>
  <c r="E809" i="8" s="1"/>
  <c r="F808" i="7"/>
  <c r="E808" i="7"/>
  <c r="E808" i="8" s="1"/>
  <c r="F807" i="7"/>
  <c r="F807" i="8" s="1"/>
  <c r="E807" i="7"/>
  <c r="E807" i="8" s="1"/>
  <c r="F806" i="7"/>
  <c r="F806" i="8" s="1"/>
  <c r="E806" i="7"/>
  <c r="E806" i="8" s="1"/>
  <c r="F805" i="7"/>
  <c r="F805" i="8" s="1"/>
  <c r="E805" i="7"/>
  <c r="E805" i="8" s="1"/>
  <c r="F804" i="7"/>
  <c r="F804" i="8" s="1"/>
  <c r="E804" i="7"/>
  <c r="E804" i="8" s="1"/>
  <c r="F803" i="7"/>
  <c r="F803" i="8" s="1"/>
  <c r="E803" i="7"/>
  <c r="E803" i="8" s="1"/>
  <c r="F802" i="7"/>
  <c r="F802" i="8" s="1"/>
  <c r="E802" i="7"/>
  <c r="E802" i="8" s="1"/>
  <c r="F801" i="7"/>
  <c r="F801" i="8" s="1"/>
  <c r="E801" i="7"/>
  <c r="E801" i="8" s="1"/>
  <c r="F800" i="7"/>
  <c r="F800" i="8" s="1"/>
  <c r="E800" i="7"/>
  <c r="E800" i="8" s="1"/>
  <c r="F799" i="7"/>
  <c r="F799" i="8" s="1"/>
  <c r="E799" i="7"/>
  <c r="E799" i="8" s="1"/>
  <c r="F798" i="7"/>
  <c r="F798" i="8" s="1"/>
  <c r="E798" i="7"/>
  <c r="E798" i="8" s="1"/>
  <c r="F797" i="7"/>
  <c r="F797" i="8" s="1"/>
  <c r="E797" i="7"/>
  <c r="E797" i="8" s="1"/>
  <c r="F796" i="7"/>
  <c r="E796" i="7"/>
  <c r="E796" i="8" s="1"/>
  <c r="F795" i="7"/>
  <c r="F795" i="8" s="1"/>
  <c r="E795" i="7"/>
  <c r="E795" i="8" s="1"/>
  <c r="F794" i="7"/>
  <c r="F794" i="8" s="1"/>
  <c r="E794" i="7"/>
  <c r="E794" i="8" s="1"/>
  <c r="F793" i="7"/>
  <c r="F793" i="8" s="1"/>
  <c r="E793" i="7"/>
  <c r="E793" i="8" s="1"/>
  <c r="F792" i="7"/>
  <c r="F792" i="8" s="1"/>
  <c r="E792" i="7"/>
  <c r="E792" i="8" s="1"/>
  <c r="F791" i="7"/>
  <c r="F791" i="8" s="1"/>
  <c r="E791" i="7"/>
  <c r="E791" i="8" s="1"/>
  <c r="F790" i="7"/>
  <c r="F790" i="8" s="1"/>
  <c r="E790" i="7"/>
  <c r="E790" i="8" s="1"/>
  <c r="F789" i="7"/>
  <c r="F789" i="8" s="1"/>
  <c r="E789" i="7"/>
  <c r="E789" i="8" s="1"/>
  <c r="F788" i="7"/>
  <c r="F788" i="8" s="1"/>
  <c r="E788" i="7"/>
  <c r="E788" i="8" s="1"/>
  <c r="F787" i="7"/>
  <c r="F787" i="8" s="1"/>
  <c r="E787" i="7"/>
  <c r="E787" i="8" s="1"/>
  <c r="F786" i="7"/>
  <c r="F786" i="8" s="1"/>
  <c r="E786" i="7"/>
  <c r="E786" i="8" s="1"/>
  <c r="F785" i="7"/>
  <c r="E785" i="7"/>
  <c r="E785" i="8" s="1"/>
  <c r="F784" i="7"/>
  <c r="F784" i="8" s="1"/>
  <c r="E784" i="7"/>
  <c r="E784" i="8" s="1"/>
  <c r="F783" i="7"/>
  <c r="E783" i="7"/>
  <c r="E783" i="8" s="1"/>
  <c r="F782" i="7"/>
  <c r="F782" i="8" s="1"/>
  <c r="E782" i="7"/>
  <c r="E782" i="8" s="1"/>
  <c r="F781" i="7"/>
  <c r="F781" i="8" s="1"/>
  <c r="E781" i="7"/>
  <c r="E781" i="8" s="1"/>
  <c r="F780" i="7"/>
  <c r="E780" i="7"/>
  <c r="E780" i="8" s="1"/>
  <c r="F779" i="7"/>
  <c r="F779" i="8" s="1"/>
  <c r="E779" i="7"/>
  <c r="E779" i="8" s="1"/>
  <c r="F778" i="7"/>
  <c r="F778" i="8" s="1"/>
  <c r="E778" i="7"/>
  <c r="E778" i="8" s="1"/>
  <c r="F777" i="7"/>
  <c r="F777" i="8" s="1"/>
  <c r="E777" i="7"/>
  <c r="E777" i="8" s="1"/>
  <c r="F776" i="7"/>
  <c r="F776" i="8" s="1"/>
  <c r="E776" i="7"/>
  <c r="E776" i="8" s="1"/>
  <c r="F775" i="7"/>
  <c r="F775" i="8" s="1"/>
  <c r="E775" i="7"/>
  <c r="E775" i="8" s="1"/>
  <c r="F774" i="7"/>
  <c r="F774" i="8" s="1"/>
  <c r="E774" i="7"/>
  <c r="E774" i="8" s="1"/>
  <c r="F773" i="7"/>
  <c r="F773" i="8" s="1"/>
  <c r="E773" i="7"/>
  <c r="E773" i="8" s="1"/>
  <c r="F772" i="7"/>
  <c r="E772" i="7"/>
  <c r="E772" i="8" s="1"/>
  <c r="F771" i="7"/>
  <c r="F771" i="8" s="1"/>
  <c r="E771" i="7"/>
  <c r="E771" i="8" s="1"/>
  <c r="F770" i="7"/>
  <c r="F770" i="8" s="1"/>
  <c r="E770" i="7"/>
  <c r="E770" i="8" s="1"/>
  <c r="F769" i="7"/>
  <c r="E769" i="7"/>
  <c r="E769" i="8" s="1"/>
  <c r="F768" i="7"/>
  <c r="F768" i="8" s="1"/>
  <c r="E768" i="7"/>
  <c r="E768" i="8" s="1"/>
  <c r="F767" i="7"/>
  <c r="F767" i="8" s="1"/>
  <c r="E767" i="7"/>
  <c r="E767" i="8" s="1"/>
  <c r="F766" i="7"/>
  <c r="E766" i="7"/>
  <c r="E766" i="8" s="1"/>
  <c r="F765" i="7"/>
  <c r="E765" i="7"/>
  <c r="E765" i="8" s="1"/>
  <c r="F764" i="7"/>
  <c r="F764" i="8" s="1"/>
  <c r="E764" i="7"/>
  <c r="E764" i="8" s="1"/>
  <c r="F763" i="7"/>
  <c r="F763" i="8" s="1"/>
  <c r="E763" i="7"/>
  <c r="E763" i="8" s="1"/>
  <c r="F762" i="7"/>
  <c r="F762" i="8" s="1"/>
  <c r="E762" i="7"/>
  <c r="E762" i="8" s="1"/>
  <c r="F761" i="7"/>
  <c r="F761" i="8" s="1"/>
  <c r="E761" i="7"/>
  <c r="E761" i="8" s="1"/>
  <c r="F760" i="7"/>
  <c r="F760" i="8" s="1"/>
  <c r="E760" i="7"/>
  <c r="E760" i="8" s="1"/>
  <c r="F759" i="7"/>
  <c r="F759" i="8" s="1"/>
  <c r="E759" i="7"/>
  <c r="E759" i="8" s="1"/>
  <c r="F758" i="7"/>
  <c r="E758" i="7"/>
  <c r="E758" i="8" s="1"/>
  <c r="F757" i="7"/>
  <c r="F757" i="8" s="1"/>
  <c r="E757" i="7"/>
  <c r="E757" i="8" s="1"/>
  <c r="F756" i="7"/>
  <c r="F756" i="8" s="1"/>
  <c r="E756" i="7"/>
  <c r="E756" i="8" s="1"/>
  <c r="F755" i="7"/>
  <c r="E755" i="7"/>
  <c r="E755" i="8" s="1"/>
  <c r="F754" i="7"/>
  <c r="F754" i="8" s="1"/>
  <c r="E754" i="7"/>
  <c r="E754" i="8" s="1"/>
  <c r="F753" i="7"/>
  <c r="F753" i="8" s="1"/>
  <c r="E753" i="7"/>
  <c r="E753" i="8" s="1"/>
  <c r="F752" i="7"/>
  <c r="F752" i="8" s="1"/>
  <c r="E752" i="7"/>
  <c r="E752" i="8" s="1"/>
  <c r="F751" i="7"/>
  <c r="F751" i="8" s="1"/>
  <c r="E751" i="7"/>
  <c r="E751" i="8" s="1"/>
  <c r="F750" i="7"/>
  <c r="F750" i="8" s="1"/>
  <c r="E750" i="7"/>
  <c r="E750" i="8" s="1"/>
  <c r="F749" i="7"/>
  <c r="F749" i="8" s="1"/>
  <c r="E749" i="7"/>
  <c r="E749" i="8" s="1"/>
  <c r="F748" i="7"/>
  <c r="F748" i="8" s="1"/>
  <c r="E748" i="7"/>
  <c r="E748" i="8" s="1"/>
  <c r="F747" i="7"/>
  <c r="F747" i="8" s="1"/>
  <c r="E747" i="7"/>
  <c r="E747" i="8" s="1"/>
  <c r="F746" i="7"/>
  <c r="F746" i="8" s="1"/>
  <c r="E746" i="7"/>
  <c r="E746" i="8" s="1"/>
  <c r="F745" i="7"/>
  <c r="F745" i="8" s="1"/>
  <c r="E745" i="7"/>
  <c r="E745" i="8" s="1"/>
  <c r="F744" i="7"/>
  <c r="F744" i="8" s="1"/>
  <c r="E744" i="7"/>
  <c r="E744" i="8" s="1"/>
  <c r="F743" i="7"/>
  <c r="F743" i="8" s="1"/>
  <c r="E743" i="7"/>
  <c r="E743" i="8" s="1"/>
  <c r="F742" i="7"/>
  <c r="E742" i="7"/>
  <c r="E742" i="8" s="1"/>
  <c r="F741" i="7"/>
  <c r="E741" i="7"/>
  <c r="E741" i="8" s="1"/>
  <c r="F740" i="7"/>
  <c r="F740" i="8" s="1"/>
  <c r="E740" i="7"/>
  <c r="E740" i="8" s="1"/>
  <c r="F739" i="7"/>
  <c r="F739" i="8" s="1"/>
  <c r="E739" i="7"/>
  <c r="E739" i="8" s="1"/>
  <c r="F738" i="7"/>
  <c r="F738" i="8" s="1"/>
  <c r="E738" i="7"/>
  <c r="E738" i="8" s="1"/>
  <c r="F737" i="7"/>
  <c r="F737" i="8" s="1"/>
  <c r="E737" i="7"/>
  <c r="E737" i="8" s="1"/>
  <c r="F736" i="7"/>
  <c r="E736" i="7"/>
  <c r="E736" i="8" s="1"/>
  <c r="F735" i="7"/>
  <c r="F735" i="8" s="1"/>
  <c r="E735" i="7"/>
  <c r="E735" i="8" s="1"/>
  <c r="F734" i="7"/>
  <c r="E734" i="7"/>
  <c r="E734" i="8" s="1"/>
  <c r="F733" i="7"/>
  <c r="F733" i="8" s="1"/>
  <c r="E733" i="7"/>
  <c r="E733" i="8" s="1"/>
  <c r="F732" i="7"/>
  <c r="F732" i="8" s="1"/>
  <c r="E732" i="7"/>
  <c r="E732" i="8" s="1"/>
  <c r="F731" i="7"/>
  <c r="F731" i="8" s="1"/>
  <c r="E731" i="7"/>
  <c r="E731" i="8" s="1"/>
  <c r="F730" i="7"/>
  <c r="F730" i="8" s="1"/>
  <c r="E730" i="7"/>
  <c r="E730" i="8" s="1"/>
  <c r="F729" i="7"/>
  <c r="F729" i="8" s="1"/>
  <c r="E729" i="7"/>
  <c r="E729" i="8" s="1"/>
  <c r="F728" i="7"/>
  <c r="F728" i="8" s="1"/>
  <c r="E728" i="7"/>
  <c r="E728" i="8" s="1"/>
  <c r="F727" i="7"/>
  <c r="E727" i="7"/>
  <c r="E727" i="8" s="1"/>
  <c r="F726" i="7"/>
  <c r="F726" i="8" s="1"/>
  <c r="E726" i="7"/>
  <c r="E726" i="8" s="1"/>
  <c r="F725" i="7"/>
  <c r="F725" i="8" s="1"/>
  <c r="E725" i="7"/>
  <c r="E725" i="8" s="1"/>
  <c r="F724" i="7"/>
  <c r="F724" i="8" s="1"/>
  <c r="E724" i="7"/>
  <c r="E724" i="8" s="1"/>
  <c r="F723" i="7"/>
  <c r="F723" i="8" s="1"/>
  <c r="E723" i="7"/>
  <c r="E723" i="8" s="1"/>
  <c r="F722" i="7"/>
  <c r="F722" i="8" s="1"/>
  <c r="E722" i="7"/>
  <c r="E722" i="8" s="1"/>
  <c r="F721" i="7"/>
  <c r="F721" i="8" s="1"/>
  <c r="E721" i="7"/>
  <c r="E721" i="8" s="1"/>
  <c r="F720" i="7"/>
  <c r="F720" i="8" s="1"/>
  <c r="E720" i="7"/>
  <c r="E720" i="8" s="1"/>
  <c r="F719" i="7"/>
  <c r="F719" i="8" s="1"/>
  <c r="E719" i="7"/>
  <c r="E719" i="8" s="1"/>
  <c r="F718" i="7"/>
  <c r="F718" i="8" s="1"/>
  <c r="E718" i="7"/>
  <c r="E718" i="8" s="1"/>
  <c r="F717" i="7"/>
  <c r="F717" i="8" s="1"/>
  <c r="E717" i="7"/>
  <c r="E717" i="8" s="1"/>
  <c r="F716" i="7"/>
  <c r="E716" i="7"/>
  <c r="E716" i="8" s="1"/>
  <c r="F715" i="7"/>
  <c r="F715" i="8" s="1"/>
  <c r="E715" i="7"/>
  <c r="E715" i="8" s="1"/>
  <c r="F714" i="7"/>
  <c r="F714" i="8" s="1"/>
  <c r="E714" i="7"/>
  <c r="E714" i="8" s="1"/>
  <c r="F713" i="7"/>
  <c r="F713" i="8" s="1"/>
  <c r="E713" i="7"/>
  <c r="E713" i="8" s="1"/>
  <c r="F712" i="7"/>
  <c r="F712" i="8" s="1"/>
  <c r="E712" i="7"/>
  <c r="E712" i="8" s="1"/>
  <c r="F711" i="7"/>
  <c r="E711" i="7"/>
  <c r="E711" i="8" s="1"/>
  <c r="F710" i="7"/>
  <c r="F710" i="8" s="1"/>
  <c r="E710" i="7"/>
  <c r="E710" i="8" s="1"/>
  <c r="F709" i="7"/>
  <c r="E709" i="7"/>
  <c r="E709" i="8" s="1"/>
  <c r="F708" i="7"/>
  <c r="F708" i="8" s="1"/>
  <c r="E708" i="7"/>
  <c r="E708" i="8" s="1"/>
  <c r="F707" i="7"/>
  <c r="F707" i="8" s="1"/>
  <c r="E707" i="7"/>
  <c r="E707" i="8" s="1"/>
  <c r="F706" i="7"/>
  <c r="F706" i="8" s="1"/>
  <c r="E706" i="7"/>
  <c r="E706" i="8" s="1"/>
  <c r="F705" i="7"/>
  <c r="F705" i="8" s="1"/>
  <c r="E705" i="7"/>
  <c r="E705" i="8" s="1"/>
  <c r="F704" i="7"/>
  <c r="F704" i="8" s="1"/>
  <c r="E704" i="7"/>
  <c r="E704" i="8" s="1"/>
  <c r="F703" i="7"/>
  <c r="F703" i="8" s="1"/>
  <c r="E703" i="7"/>
  <c r="E703" i="8" s="1"/>
  <c r="F702" i="7"/>
  <c r="E702" i="7"/>
  <c r="E702" i="8" s="1"/>
  <c r="F701" i="7"/>
  <c r="F701" i="8" s="1"/>
  <c r="E701" i="7"/>
  <c r="E701" i="8" s="1"/>
  <c r="F700" i="7"/>
  <c r="F700" i="8" s="1"/>
  <c r="E700" i="7"/>
  <c r="E700" i="8" s="1"/>
  <c r="F699" i="7"/>
  <c r="F699" i="8" s="1"/>
  <c r="E699" i="7"/>
  <c r="E699" i="8" s="1"/>
  <c r="F698" i="7"/>
  <c r="F698" i="8" s="1"/>
  <c r="E698" i="7"/>
  <c r="E698" i="8" s="1"/>
  <c r="F697" i="7"/>
  <c r="F697" i="8" s="1"/>
  <c r="E697" i="7"/>
  <c r="E697" i="8" s="1"/>
  <c r="F696" i="7"/>
  <c r="F696" i="8" s="1"/>
  <c r="E696" i="7"/>
  <c r="E696" i="8" s="1"/>
  <c r="F695" i="7"/>
  <c r="F695" i="8" s="1"/>
  <c r="E695" i="7"/>
  <c r="E695" i="8" s="1"/>
  <c r="F694" i="7"/>
  <c r="F694" i="8" s="1"/>
  <c r="E694" i="7"/>
  <c r="E694" i="8" s="1"/>
  <c r="F693" i="7"/>
  <c r="F693" i="8" s="1"/>
  <c r="E693" i="7"/>
  <c r="E693" i="8" s="1"/>
  <c r="F692" i="7"/>
  <c r="F692" i="8" s="1"/>
  <c r="E692" i="7"/>
  <c r="E692" i="8" s="1"/>
  <c r="F691" i="7"/>
  <c r="E691" i="7"/>
  <c r="E691" i="8" s="1"/>
  <c r="F690" i="7"/>
  <c r="F690" i="8" s="1"/>
  <c r="E690" i="7"/>
  <c r="E690" i="8" s="1"/>
  <c r="F689" i="7"/>
  <c r="F689" i="8" s="1"/>
  <c r="E689" i="7"/>
  <c r="E689" i="8" s="1"/>
  <c r="F688" i="7"/>
  <c r="E688" i="7"/>
  <c r="E688" i="8" s="1"/>
  <c r="F687" i="7"/>
  <c r="F687" i="8" s="1"/>
  <c r="E687" i="7"/>
  <c r="E687" i="8" s="1"/>
  <c r="F686" i="7"/>
  <c r="E686" i="7"/>
  <c r="E686" i="8" s="1"/>
  <c r="F685" i="7"/>
  <c r="F685" i="8" s="1"/>
  <c r="E685" i="7"/>
  <c r="E685" i="8" s="1"/>
  <c r="F684" i="7"/>
  <c r="E684" i="7"/>
  <c r="E684" i="8" s="1"/>
  <c r="F683" i="7"/>
  <c r="F683" i="8" s="1"/>
  <c r="E683" i="7"/>
  <c r="E683" i="8" s="1"/>
  <c r="F682" i="7"/>
  <c r="F682" i="8" s="1"/>
  <c r="E682" i="7"/>
  <c r="E682" i="8" s="1"/>
  <c r="F681" i="7"/>
  <c r="F681" i="8" s="1"/>
  <c r="E681" i="7"/>
  <c r="E681" i="8" s="1"/>
  <c r="F680" i="7"/>
  <c r="F680" i="8" s="1"/>
  <c r="E680" i="7"/>
  <c r="E680" i="8" s="1"/>
  <c r="F679" i="7"/>
  <c r="F679" i="8" s="1"/>
  <c r="E679" i="7"/>
  <c r="E679" i="8" s="1"/>
  <c r="F678" i="7"/>
  <c r="F678" i="8" s="1"/>
  <c r="E678" i="7"/>
  <c r="E678" i="8" s="1"/>
  <c r="F677" i="7"/>
  <c r="E677" i="7"/>
  <c r="E677" i="8" s="1"/>
  <c r="F676" i="7"/>
  <c r="F676" i="8" s="1"/>
  <c r="E676" i="7"/>
  <c r="E676" i="8" s="1"/>
  <c r="F675" i="7"/>
  <c r="F675" i="8" s="1"/>
  <c r="E675" i="7"/>
  <c r="E675" i="8" s="1"/>
  <c r="F674" i="7"/>
  <c r="F674" i="8" s="1"/>
  <c r="E674" i="7"/>
  <c r="E674" i="8" s="1"/>
  <c r="F673" i="7"/>
  <c r="F673" i="8" s="1"/>
  <c r="E673" i="7"/>
  <c r="E673" i="8" s="1"/>
  <c r="F672" i="7"/>
  <c r="F672" i="8" s="1"/>
  <c r="E672" i="7"/>
  <c r="E672" i="8" s="1"/>
  <c r="F671" i="7"/>
  <c r="F671" i="8" s="1"/>
  <c r="E671" i="7"/>
  <c r="E671" i="8" s="1"/>
  <c r="F670" i="7"/>
  <c r="F670" i="8" s="1"/>
  <c r="E670" i="7"/>
  <c r="E670" i="8" s="1"/>
  <c r="F669" i="7"/>
  <c r="F669" i="8" s="1"/>
  <c r="E669" i="7"/>
  <c r="E669" i="8" s="1"/>
  <c r="F668" i="7"/>
  <c r="F668" i="8" s="1"/>
  <c r="E668" i="7"/>
  <c r="E668" i="8" s="1"/>
  <c r="F667" i="7"/>
  <c r="F667" i="8" s="1"/>
  <c r="E667" i="7"/>
  <c r="E667" i="8" s="1"/>
  <c r="F666" i="7"/>
  <c r="E666" i="7"/>
  <c r="E666" i="8" s="1"/>
  <c r="F665" i="7"/>
  <c r="F665" i="8" s="1"/>
  <c r="E665" i="7"/>
  <c r="E665" i="8" s="1"/>
  <c r="F664" i="7"/>
  <c r="F664" i="8" s="1"/>
  <c r="E664" i="7"/>
  <c r="E664" i="8" s="1"/>
  <c r="F663" i="7"/>
  <c r="F663" i="8" s="1"/>
  <c r="E663" i="7"/>
  <c r="E663" i="8" s="1"/>
  <c r="F662" i="7"/>
  <c r="F662" i="8" s="1"/>
  <c r="E662" i="7"/>
  <c r="E662" i="8" s="1"/>
  <c r="F661" i="7"/>
  <c r="E661" i="7"/>
  <c r="E661" i="8" s="1"/>
  <c r="F660" i="7"/>
  <c r="F660" i="8" s="1"/>
  <c r="E660" i="7"/>
  <c r="E660" i="8" s="1"/>
  <c r="F659" i="7"/>
  <c r="E659" i="7"/>
  <c r="E659" i="8" s="1"/>
  <c r="F658" i="7"/>
  <c r="F658" i="8" s="1"/>
  <c r="E658" i="7"/>
  <c r="E658" i="8" s="1"/>
  <c r="F657" i="7"/>
  <c r="F657" i="8" s="1"/>
  <c r="E657" i="7"/>
  <c r="E657" i="8" s="1"/>
  <c r="F656" i="7"/>
  <c r="F656" i="8" s="1"/>
  <c r="E656" i="7"/>
  <c r="E656" i="8" s="1"/>
  <c r="F655" i="7"/>
  <c r="F655" i="8" s="1"/>
  <c r="E655" i="7"/>
  <c r="E655" i="8" s="1"/>
  <c r="F654" i="7"/>
  <c r="F654" i="8" s="1"/>
  <c r="E654" i="7"/>
  <c r="E654" i="8" s="1"/>
  <c r="F653" i="7"/>
  <c r="F653" i="8" s="1"/>
  <c r="E653" i="7"/>
  <c r="E653" i="8" s="1"/>
  <c r="F652" i="7"/>
  <c r="E652" i="7"/>
  <c r="E652" i="8" s="1"/>
  <c r="F651" i="7"/>
  <c r="F651" i="8" s="1"/>
  <c r="E651" i="7"/>
  <c r="E651" i="8" s="1"/>
  <c r="F650" i="7"/>
  <c r="F650" i="8" s="1"/>
  <c r="E650" i="7"/>
  <c r="E650" i="8" s="1"/>
  <c r="F649" i="7"/>
  <c r="F649" i="8" s="1"/>
  <c r="E649" i="7"/>
  <c r="E649" i="8" s="1"/>
  <c r="F648" i="7"/>
  <c r="F648" i="8" s="1"/>
  <c r="E648" i="7"/>
  <c r="E648" i="8" s="1"/>
  <c r="F647" i="7"/>
  <c r="F647" i="8" s="1"/>
  <c r="E647" i="7"/>
  <c r="E647" i="8" s="1"/>
  <c r="F646" i="7"/>
  <c r="F646" i="8" s="1"/>
  <c r="E646" i="7"/>
  <c r="E646" i="8" s="1"/>
  <c r="F645" i="7"/>
  <c r="F645" i="8" s="1"/>
  <c r="E645" i="7"/>
  <c r="E645" i="8" s="1"/>
  <c r="F644" i="7"/>
  <c r="F644" i="8" s="1"/>
  <c r="E644" i="7"/>
  <c r="E644" i="8" s="1"/>
  <c r="F643" i="7"/>
  <c r="F643" i="8" s="1"/>
  <c r="E643" i="7"/>
  <c r="E643" i="8" s="1"/>
  <c r="F642" i="7"/>
  <c r="F642" i="8" s="1"/>
  <c r="E642" i="7"/>
  <c r="E642" i="8" s="1"/>
  <c r="F641" i="7"/>
  <c r="E641" i="7"/>
  <c r="E641" i="8" s="1"/>
  <c r="F640" i="7"/>
  <c r="E640" i="7"/>
  <c r="E640" i="8" s="1"/>
  <c r="F639" i="7"/>
  <c r="F639" i="8" s="1"/>
  <c r="E639" i="7"/>
  <c r="E639" i="8" s="1"/>
  <c r="F638" i="7"/>
  <c r="F638" i="8" s="1"/>
  <c r="E638" i="7"/>
  <c r="E638" i="8" s="1"/>
  <c r="F637" i="7"/>
  <c r="F637" i="8" s="1"/>
  <c r="E637" i="7"/>
  <c r="E637" i="8" s="1"/>
  <c r="F636" i="7"/>
  <c r="E636" i="7"/>
  <c r="E636" i="8" s="1"/>
  <c r="F635" i="7"/>
  <c r="F635" i="8" s="1"/>
  <c r="E635" i="7"/>
  <c r="E635" i="8" s="1"/>
  <c r="F634" i="7"/>
  <c r="F634" i="8" s="1"/>
  <c r="E634" i="7"/>
  <c r="E634" i="8" s="1"/>
  <c r="F633" i="7"/>
  <c r="E633" i="7"/>
  <c r="E633" i="8" s="1"/>
  <c r="F632" i="7"/>
  <c r="F632" i="8" s="1"/>
  <c r="E632" i="7"/>
  <c r="E632" i="8" s="1"/>
  <c r="F631" i="7"/>
  <c r="F631" i="8" s="1"/>
  <c r="E631" i="7"/>
  <c r="E631" i="8" s="1"/>
  <c r="F630" i="7"/>
  <c r="F630" i="8" s="1"/>
  <c r="E630" i="7"/>
  <c r="E630" i="8" s="1"/>
  <c r="F629" i="7"/>
  <c r="F629" i="8" s="1"/>
  <c r="E629" i="7"/>
  <c r="E629" i="8" s="1"/>
  <c r="F628" i="7"/>
  <c r="F628" i="8" s="1"/>
  <c r="E628" i="7"/>
  <c r="E628" i="8" s="1"/>
  <c r="F627" i="7"/>
  <c r="F627" i="8" s="1"/>
  <c r="E627" i="7"/>
  <c r="E627" i="8" s="1"/>
  <c r="F626" i="7"/>
  <c r="F626" i="8" s="1"/>
  <c r="E626" i="7"/>
  <c r="E626" i="8" s="1"/>
  <c r="F625" i="7"/>
  <c r="E625" i="7"/>
  <c r="E625" i="8" s="1"/>
  <c r="F624" i="7"/>
  <c r="F624" i="8" s="1"/>
  <c r="E624" i="7"/>
  <c r="E624" i="8" s="1"/>
  <c r="F623" i="7"/>
  <c r="F623" i="8" s="1"/>
  <c r="E623" i="7"/>
  <c r="E623" i="8" s="1"/>
  <c r="F622" i="7"/>
  <c r="E622" i="7"/>
  <c r="E622" i="8" s="1"/>
  <c r="F621" i="7"/>
  <c r="F621" i="8" s="1"/>
  <c r="E621" i="7"/>
  <c r="E621" i="8" s="1"/>
  <c r="F620" i="7"/>
  <c r="F620" i="8" s="1"/>
  <c r="E620" i="7"/>
  <c r="E620" i="8" s="1"/>
  <c r="F619" i="7"/>
  <c r="F619" i="8" s="1"/>
  <c r="E619" i="7"/>
  <c r="E619" i="8" s="1"/>
  <c r="F618" i="7"/>
  <c r="F618" i="8" s="1"/>
  <c r="E618" i="7"/>
  <c r="E618" i="8" s="1"/>
  <c r="F617" i="7"/>
  <c r="F617" i="8" s="1"/>
  <c r="E617" i="7"/>
  <c r="E617" i="8" s="1"/>
  <c r="F616" i="7"/>
  <c r="F616" i="8" s="1"/>
  <c r="E616" i="7"/>
  <c r="E616" i="8" s="1"/>
  <c r="F615" i="7"/>
  <c r="E615" i="7"/>
  <c r="E615" i="8" s="1"/>
  <c r="F614" i="7"/>
  <c r="F614" i="8" s="1"/>
  <c r="E614" i="7"/>
  <c r="E614" i="8" s="1"/>
  <c r="F613" i="7"/>
  <c r="E613" i="7"/>
  <c r="E613" i="8" s="1"/>
  <c r="F612" i="7"/>
  <c r="F612" i="8" s="1"/>
  <c r="E612" i="7"/>
  <c r="E612" i="8" s="1"/>
  <c r="F611" i="7"/>
  <c r="E611" i="7"/>
  <c r="E611" i="8" s="1"/>
  <c r="F610" i="7"/>
  <c r="F610" i="8" s="1"/>
  <c r="E610" i="7"/>
  <c r="E610" i="8" s="1"/>
  <c r="F609" i="7"/>
  <c r="F609" i="8" s="1"/>
  <c r="E609" i="7"/>
  <c r="E609" i="8" s="1"/>
  <c r="F608" i="7"/>
  <c r="E608" i="7"/>
  <c r="E608" i="8" s="1"/>
  <c r="F607" i="7"/>
  <c r="F607" i="8" s="1"/>
  <c r="E607" i="7"/>
  <c r="E607" i="8" s="1"/>
  <c r="F606" i="7"/>
  <c r="F606" i="8" s="1"/>
  <c r="E606" i="7"/>
  <c r="E606" i="8" s="1"/>
  <c r="F605" i="7"/>
  <c r="F605" i="8" s="1"/>
  <c r="E605" i="7"/>
  <c r="E605" i="8" s="1"/>
  <c r="F604" i="7"/>
  <c r="F604" i="8" s="1"/>
  <c r="E604" i="7"/>
  <c r="E604" i="8" s="1"/>
  <c r="F603" i="7"/>
  <c r="F603" i="8" s="1"/>
  <c r="E603" i="7"/>
  <c r="E603" i="8" s="1"/>
  <c r="F602" i="7"/>
  <c r="F602" i="8" s="1"/>
  <c r="E602" i="7"/>
  <c r="E602" i="8" s="1"/>
  <c r="F601" i="7"/>
  <c r="F601" i="8" s="1"/>
  <c r="E601" i="7"/>
  <c r="E601" i="8" s="1"/>
  <c r="F600" i="7"/>
  <c r="F600" i="8" s="1"/>
  <c r="E600" i="7"/>
  <c r="E600" i="8" s="1"/>
  <c r="F599" i="7"/>
  <c r="F599" i="8" s="1"/>
  <c r="E599" i="7"/>
  <c r="E599" i="8" s="1"/>
  <c r="F598" i="7"/>
  <c r="E598" i="7"/>
  <c r="E598" i="8" s="1"/>
  <c r="F597" i="7"/>
  <c r="E597" i="7"/>
  <c r="E597" i="8" s="1"/>
  <c r="F596" i="7"/>
  <c r="F596" i="8" s="1"/>
  <c r="E596" i="7"/>
  <c r="E596" i="8" s="1"/>
  <c r="F595" i="7"/>
  <c r="F595" i="8" s="1"/>
  <c r="E595" i="7"/>
  <c r="E595" i="8" s="1"/>
  <c r="F594" i="7"/>
  <c r="E594" i="7"/>
  <c r="E594" i="8" s="1"/>
  <c r="F593" i="7"/>
  <c r="F593" i="8" s="1"/>
  <c r="E593" i="7"/>
  <c r="E593" i="8" s="1"/>
  <c r="F592" i="7"/>
  <c r="E592" i="7"/>
  <c r="E592" i="8" s="1"/>
  <c r="F591" i="7"/>
  <c r="F591" i="8" s="1"/>
  <c r="E591" i="7"/>
  <c r="E591" i="8" s="1"/>
  <c r="F590" i="7"/>
  <c r="E590" i="7"/>
  <c r="E590" i="8" s="1"/>
  <c r="F589" i="7"/>
  <c r="F589" i="8" s="1"/>
  <c r="E589" i="7"/>
  <c r="E589" i="8" s="1"/>
  <c r="F588" i="7"/>
  <c r="F588" i="8" s="1"/>
  <c r="E588" i="7"/>
  <c r="E588" i="8" s="1"/>
  <c r="F587" i="7"/>
  <c r="F587" i="8" s="1"/>
  <c r="E587" i="7"/>
  <c r="E587" i="8" s="1"/>
  <c r="F586" i="7"/>
  <c r="F586" i="8" s="1"/>
  <c r="E586" i="7"/>
  <c r="E586" i="8" s="1"/>
  <c r="F585" i="7"/>
  <c r="F585" i="8" s="1"/>
  <c r="E585" i="7"/>
  <c r="E585" i="8" s="1"/>
  <c r="F584" i="7"/>
  <c r="F584" i="8" s="1"/>
  <c r="E584" i="7"/>
  <c r="E584" i="8" s="1"/>
  <c r="F583" i="7"/>
  <c r="E583" i="7"/>
  <c r="E583" i="8" s="1"/>
  <c r="F582" i="7"/>
  <c r="F582" i="8" s="1"/>
  <c r="E582" i="7"/>
  <c r="E582" i="8" s="1"/>
  <c r="F581" i="7"/>
  <c r="F581" i="8" s="1"/>
  <c r="E581" i="7"/>
  <c r="E581" i="8" s="1"/>
  <c r="F580" i="7"/>
  <c r="F580" i="8" s="1"/>
  <c r="E580" i="7"/>
  <c r="E580" i="8" s="1"/>
  <c r="F579" i="7"/>
  <c r="F579" i="8" s="1"/>
  <c r="E579" i="7"/>
  <c r="E579" i="8" s="1"/>
  <c r="F578" i="7"/>
  <c r="F578" i="8" s="1"/>
  <c r="E578" i="7"/>
  <c r="E578" i="8" s="1"/>
  <c r="F577" i="7"/>
  <c r="F577" i="8" s="1"/>
  <c r="E577" i="7"/>
  <c r="E577" i="8" s="1"/>
  <c r="F576" i="7"/>
  <c r="F576" i="8" s="1"/>
  <c r="E576" i="7"/>
  <c r="E576" i="8" s="1"/>
  <c r="F575" i="7"/>
  <c r="F575" i="8" s="1"/>
  <c r="E575" i="7"/>
  <c r="E575" i="8" s="1"/>
  <c r="F574" i="7"/>
  <c r="F574" i="8" s="1"/>
  <c r="E574" i="7"/>
  <c r="E574" i="8" s="1"/>
  <c r="F573" i="7"/>
  <c r="E573" i="7"/>
  <c r="E573" i="8" s="1"/>
  <c r="F572" i="7"/>
  <c r="E572" i="7"/>
  <c r="E572" i="8" s="1"/>
  <c r="F571" i="7"/>
  <c r="F571" i="8" s="1"/>
  <c r="E571" i="7"/>
  <c r="E571" i="8" s="1"/>
  <c r="F570" i="7"/>
  <c r="F570" i="8" s="1"/>
  <c r="E570" i="7"/>
  <c r="E570" i="8" s="1"/>
  <c r="F569" i="7"/>
  <c r="F569" i="8" s="1"/>
  <c r="E569" i="7"/>
  <c r="E569" i="8" s="1"/>
  <c r="F568" i="7"/>
  <c r="F568" i="8" s="1"/>
  <c r="E568" i="7"/>
  <c r="E568" i="8" s="1"/>
  <c r="F567" i="7"/>
  <c r="F567" i="8" s="1"/>
  <c r="E567" i="7"/>
  <c r="E567" i="8" s="1"/>
  <c r="F566" i="7"/>
  <c r="E566" i="7"/>
  <c r="E566" i="8" s="1"/>
  <c r="F565" i="7"/>
  <c r="F565" i="8" s="1"/>
  <c r="E565" i="7"/>
  <c r="E565" i="8" s="1"/>
  <c r="F564" i="7"/>
  <c r="F564" i="8" s="1"/>
  <c r="E564" i="7"/>
  <c r="E564" i="8" s="1"/>
  <c r="F563" i="7"/>
  <c r="E563" i="7"/>
  <c r="E563" i="8" s="1"/>
  <c r="F562" i="7"/>
  <c r="F562" i="8" s="1"/>
  <c r="E562" i="7"/>
  <c r="E562" i="8" s="1"/>
  <c r="F561" i="7"/>
  <c r="F561" i="8" s="1"/>
  <c r="E561" i="7"/>
  <c r="E561" i="8" s="1"/>
  <c r="F560" i="7"/>
  <c r="E560" i="7"/>
  <c r="E560" i="8" s="1"/>
  <c r="F559" i="7"/>
  <c r="F559" i="8" s="1"/>
  <c r="E559" i="7"/>
  <c r="E559" i="8" s="1"/>
  <c r="F558" i="7"/>
  <c r="F558" i="8" s="1"/>
  <c r="E558" i="7"/>
  <c r="E558" i="8" s="1"/>
  <c r="F557" i="7"/>
  <c r="F557" i="8" s="1"/>
  <c r="E557" i="7"/>
  <c r="E557" i="8" s="1"/>
  <c r="F556" i="7"/>
  <c r="F556" i="8" s="1"/>
  <c r="E556" i="7"/>
  <c r="E556" i="8" s="1"/>
  <c r="F555" i="7"/>
  <c r="F555" i="8" s="1"/>
  <c r="E555" i="7"/>
  <c r="E555" i="8" s="1"/>
  <c r="F554" i="7"/>
  <c r="E554" i="7"/>
  <c r="E554" i="8" s="1"/>
  <c r="F553" i="7"/>
  <c r="F553" i="8" s="1"/>
  <c r="E553" i="7"/>
  <c r="E553" i="8" s="1"/>
  <c r="F552" i="7"/>
  <c r="F552" i="8" s="1"/>
  <c r="E552" i="7"/>
  <c r="E552" i="8" s="1"/>
  <c r="F551" i="7"/>
  <c r="F551" i="8" s="1"/>
  <c r="E551" i="7"/>
  <c r="E551" i="8" s="1"/>
  <c r="F550" i="7"/>
  <c r="F550" i="8" s="1"/>
  <c r="E550" i="7"/>
  <c r="E550" i="8" s="1"/>
  <c r="F549" i="7"/>
  <c r="F549" i="8" s="1"/>
  <c r="E549" i="7"/>
  <c r="E549" i="8" s="1"/>
  <c r="F548" i="7"/>
  <c r="E548" i="7"/>
  <c r="E548" i="8" s="1"/>
  <c r="F547" i="7"/>
  <c r="F547" i="8" s="1"/>
  <c r="E547" i="7"/>
  <c r="E547" i="8" s="1"/>
  <c r="F546" i="7"/>
  <c r="F546" i="8" s="1"/>
  <c r="E546" i="7"/>
  <c r="E546" i="8" s="1"/>
  <c r="F545" i="7"/>
  <c r="F545" i="8" s="1"/>
  <c r="E545" i="7"/>
  <c r="E545" i="8" s="1"/>
  <c r="F544" i="7"/>
  <c r="F544" i="8" s="1"/>
  <c r="E544" i="7"/>
  <c r="E544" i="8" s="1"/>
  <c r="F543" i="7"/>
  <c r="F543" i="8" s="1"/>
  <c r="E543" i="7"/>
  <c r="E543" i="8" s="1"/>
  <c r="F542" i="7"/>
  <c r="E542" i="7"/>
  <c r="E542" i="8" s="1"/>
  <c r="F541" i="7"/>
  <c r="F541" i="8" s="1"/>
  <c r="E541" i="7"/>
  <c r="E541" i="8" s="1"/>
  <c r="F540" i="7"/>
  <c r="F540" i="8" s="1"/>
  <c r="E540" i="7"/>
  <c r="E540" i="8" s="1"/>
  <c r="F539" i="7"/>
  <c r="F539" i="8" s="1"/>
  <c r="E539" i="7"/>
  <c r="E539" i="8" s="1"/>
  <c r="F538" i="7"/>
  <c r="F538" i="8" s="1"/>
  <c r="E538" i="7"/>
  <c r="E538" i="8" s="1"/>
  <c r="F537" i="7"/>
  <c r="F537" i="8" s="1"/>
  <c r="E537" i="7"/>
  <c r="E537" i="8" s="1"/>
  <c r="F536" i="7"/>
  <c r="E536" i="7"/>
  <c r="E536" i="8" s="1"/>
  <c r="F535" i="7"/>
  <c r="F535" i="8" s="1"/>
  <c r="E535" i="7"/>
  <c r="E535" i="8" s="1"/>
  <c r="F534" i="7"/>
  <c r="F534" i="8" s="1"/>
  <c r="E534" i="7"/>
  <c r="E534" i="8" s="1"/>
  <c r="F533" i="7"/>
  <c r="F533" i="8" s="1"/>
  <c r="E533" i="7"/>
  <c r="E533" i="8" s="1"/>
  <c r="F532" i="7"/>
  <c r="F532" i="8" s="1"/>
  <c r="E532" i="7"/>
  <c r="E532" i="8" s="1"/>
  <c r="F531" i="7"/>
  <c r="F531" i="8" s="1"/>
  <c r="E531" i="7"/>
  <c r="E531" i="8" s="1"/>
  <c r="F530" i="7"/>
  <c r="E530" i="7"/>
  <c r="E530" i="8" s="1"/>
  <c r="F529" i="7"/>
  <c r="F529" i="8" s="1"/>
  <c r="E529" i="7"/>
  <c r="E529" i="8" s="1"/>
  <c r="F528" i="7"/>
  <c r="F528" i="8" s="1"/>
  <c r="E528" i="7"/>
  <c r="E528" i="8" s="1"/>
  <c r="F527" i="7"/>
  <c r="F527" i="8" s="1"/>
  <c r="E527" i="7"/>
  <c r="E527" i="8" s="1"/>
  <c r="F526" i="7"/>
  <c r="F526" i="8" s="1"/>
  <c r="E526" i="7"/>
  <c r="E526" i="8" s="1"/>
  <c r="F525" i="7"/>
  <c r="F525" i="8" s="1"/>
  <c r="E525" i="7"/>
  <c r="E525" i="8" s="1"/>
  <c r="F524" i="7"/>
  <c r="E524" i="7"/>
  <c r="E524" i="8" s="1"/>
  <c r="F523" i="7"/>
  <c r="F523" i="8" s="1"/>
  <c r="E523" i="7"/>
  <c r="E523" i="8" s="1"/>
  <c r="F522" i="7"/>
  <c r="E522" i="7"/>
  <c r="E522" i="8" s="1"/>
  <c r="F521" i="7"/>
  <c r="F521" i="8" s="1"/>
  <c r="E521" i="7"/>
  <c r="E521" i="8" s="1"/>
  <c r="F520" i="7"/>
  <c r="F520" i="8" s="1"/>
  <c r="E520" i="7"/>
  <c r="E520" i="8" s="1"/>
  <c r="F519" i="7"/>
  <c r="F519" i="8" s="1"/>
  <c r="E519" i="7"/>
  <c r="E519" i="8" s="1"/>
  <c r="F518" i="7"/>
  <c r="E518" i="7"/>
  <c r="E518" i="8" s="1"/>
  <c r="F517" i="7"/>
  <c r="F517" i="8" s="1"/>
  <c r="E517" i="7"/>
  <c r="E517" i="8" s="1"/>
  <c r="F516" i="7"/>
  <c r="F516" i="8" s="1"/>
  <c r="E516" i="7"/>
  <c r="E516" i="8" s="1"/>
  <c r="F515" i="7"/>
  <c r="F515" i="8" s="1"/>
  <c r="E515" i="7"/>
  <c r="E515" i="8" s="1"/>
  <c r="F514" i="7"/>
  <c r="F514" i="8" s="1"/>
  <c r="E514" i="7"/>
  <c r="E514" i="8" s="1"/>
  <c r="F513" i="7"/>
  <c r="F513" i="8" s="1"/>
  <c r="E513" i="7"/>
  <c r="E513" i="8" s="1"/>
  <c r="F512" i="7"/>
  <c r="E512" i="7"/>
  <c r="E512" i="8" s="1"/>
  <c r="F511" i="7"/>
  <c r="F511" i="8" s="1"/>
  <c r="E511" i="7"/>
  <c r="E511" i="8" s="1"/>
  <c r="F510" i="7"/>
  <c r="F510" i="8" s="1"/>
  <c r="E510" i="7"/>
  <c r="E510" i="8" s="1"/>
  <c r="F509" i="7"/>
  <c r="F509" i="8" s="1"/>
  <c r="E509" i="7"/>
  <c r="E509" i="8" s="1"/>
  <c r="F508" i="7"/>
  <c r="F508" i="8" s="1"/>
  <c r="E508" i="7"/>
  <c r="E508" i="8" s="1"/>
  <c r="F507" i="7"/>
  <c r="F507" i="8" s="1"/>
  <c r="E507" i="7"/>
  <c r="E507" i="8" s="1"/>
  <c r="F506" i="7"/>
  <c r="E506" i="7"/>
  <c r="E506" i="8" s="1"/>
  <c r="F505" i="7"/>
  <c r="F505" i="8" s="1"/>
  <c r="E505" i="7"/>
  <c r="E505" i="8" s="1"/>
  <c r="F504" i="7"/>
  <c r="F504" i="8" s="1"/>
  <c r="E504" i="7"/>
  <c r="E504" i="8" s="1"/>
  <c r="F503" i="7"/>
  <c r="F503" i="8" s="1"/>
  <c r="E503" i="7"/>
  <c r="E503" i="8" s="1"/>
  <c r="F502" i="7"/>
  <c r="F502" i="8" s="1"/>
  <c r="E502" i="7"/>
  <c r="E502" i="8" s="1"/>
  <c r="F501" i="7"/>
  <c r="F501" i="8" s="1"/>
  <c r="E501" i="7"/>
  <c r="E501" i="8" s="1"/>
  <c r="F500" i="7"/>
  <c r="E500" i="7"/>
  <c r="E500" i="8" s="1"/>
  <c r="F499" i="7"/>
  <c r="F499" i="8" s="1"/>
  <c r="E499" i="7"/>
  <c r="E499" i="8" s="1"/>
  <c r="F498" i="7"/>
  <c r="F498" i="8" s="1"/>
  <c r="E498" i="7"/>
  <c r="E498" i="8" s="1"/>
  <c r="F497" i="7"/>
  <c r="F497" i="8" s="1"/>
  <c r="E497" i="7"/>
  <c r="E497" i="8" s="1"/>
  <c r="F496" i="7"/>
  <c r="F496" i="8" s="1"/>
  <c r="E496" i="7"/>
  <c r="E496" i="8" s="1"/>
  <c r="F495" i="7"/>
  <c r="F495" i="8" s="1"/>
  <c r="E495" i="7"/>
  <c r="E495" i="8" s="1"/>
  <c r="F494" i="7"/>
  <c r="E494" i="7"/>
  <c r="E494" i="8" s="1"/>
  <c r="F493" i="7"/>
  <c r="F493" i="8" s="1"/>
  <c r="E493" i="7"/>
  <c r="E493" i="8" s="1"/>
  <c r="F492" i="7"/>
  <c r="F492" i="8" s="1"/>
  <c r="E492" i="7"/>
  <c r="E492" i="8" s="1"/>
  <c r="F491" i="7"/>
  <c r="E491" i="7"/>
  <c r="E491" i="8" s="1"/>
  <c r="F490" i="7"/>
  <c r="F490" i="8" s="1"/>
  <c r="E490" i="7"/>
  <c r="E490" i="8" s="1"/>
  <c r="F489" i="7"/>
  <c r="F489" i="8" s="1"/>
  <c r="E489" i="7"/>
  <c r="E489" i="8" s="1"/>
  <c r="F488" i="7"/>
  <c r="E488" i="7"/>
  <c r="E488" i="8" s="1"/>
  <c r="F487" i="7"/>
  <c r="F487" i="8" s="1"/>
  <c r="E487" i="7"/>
  <c r="E487" i="8" s="1"/>
  <c r="F486" i="7"/>
  <c r="F486" i="8" s="1"/>
  <c r="E486" i="7"/>
  <c r="E486" i="8" s="1"/>
  <c r="F485" i="7"/>
  <c r="F485" i="8" s="1"/>
  <c r="E485" i="7"/>
  <c r="E485" i="8" s="1"/>
  <c r="F484" i="7"/>
  <c r="F484" i="8" s="1"/>
  <c r="E484" i="7"/>
  <c r="E484" i="8" s="1"/>
  <c r="F483" i="7"/>
  <c r="F483" i="8" s="1"/>
  <c r="E483" i="7"/>
  <c r="E483" i="8" s="1"/>
  <c r="F482" i="7"/>
  <c r="E482" i="7"/>
  <c r="E482" i="8" s="1"/>
  <c r="F481" i="7"/>
  <c r="F481" i="8" s="1"/>
  <c r="E481" i="7"/>
  <c r="E481" i="8" s="1"/>
  <c r="F480" i="7"/>
  <c r="E480" i="7"/>
  <c r="E480" i="8" s="1"/>
  <c r="F479" i="7"/>
  <c r="F479" i="8" s="1"/>
  <c r="E479" i="7"/>
  <c r="E479" i="8" s="1"/>
  <c r="F478" i="7"/>
  <c r="F478" i="8" s="1"/>
  <c r="E478" i="7"/>
  <c r="E478" i="8" s="1"/>
  <c r="F477" i="7"/>
  <c r="F477" i="8" s="1"/>
  <c r="E477" i="7"/>
  <c r="E477" i="8" s="1"/>
  <c r="F476" i="7"/>
  <c r="E476" i="7"/>
  <c r="E476" i="8" s="1"/>
  <c r="F475" i="7"/>
  <c r="F475" i="8" s="1"/>
  <c r="E475" i="7"/>
  <c r="E475" i="8" s="1"/>
  <c r="F474" i="7"/>
  <c r="F474" i="8" s="1"/>
  <c r="E474" i="7"/>
  <c r="E474" i="8" s="1"/>
  <c r="F473" i="7"/>
  <c r="F473" i="8" s="1"/>
  <c r="E473" i="7"/>
  <c r="E473" i="8" s="1"/>
  <c r="F472" i="7"/>
  <c r="F472" i="8" s="1"/>
  <c r="E472" i="7"/>
  <c r="E472" i="8" s="1"/>
  <c r="F471" i="7"/>
  <c r="F471" i="8" s="1"/>
  <c r="E471" i="7"/>
  <c r="E471" i="8" s="1"/>
  <c r="F470" i="7"/>
  <c r="E470" i="7"/>
  <c r="E470" i="8" s="1"/>
  <c r="F469" i="7"/>
  <c r="F469" i="8" s="1"/>
  <c r="E469" i="7"/>
  <c r="E469" i="8" s="1"/>
  <c r="F468" i="7"/>
  <c r="F468" i="8" s="1"/>
  <c r="E468" i="7"/>
  <c r="E468" i="8" s="1"/>
  <c r="F467" i="7"/>
  <c r="F467" i="8" s="1"/>
  <c r="E467" i="7"/>
  <c r="E467" i="8" s="1"/>
  <c r="F466" i="7"/>
  <c r="F466" i="8" s="1"/>
  <c r="E466" i="7"/>
  <c r="E466" i="8" s="1"/>
  <c r="F465" i="7"/>
  <c r="F465" i="8" s="1"/>
  <c r="E465" i="7"/>
  <c r="E465" i="8" s="1"/>
  <c r="F464" i="7"/>
  <c r="E464" i="7"/>
  <c r="E464" i="8" s="1"/>
  <c r="F463" i="7"/>
  <c r="F463" i="8" s="1"/>
  <c r="E463" i="7"/>
  <c r="E463" i="8" s="1"/>
  <c r="F462" i="7"/>
  <c r="F462" i="8" s="1"/>
  <c r="E462" i="7"/>
  <c r="E462" i="8" s="1"/>
  <c r="F461" i="7"/>
  <c r="E461" i="7"/>
  <c r="E461" i="8" s="1"/>
  <c r="F460" i="7"/>
  <c r="F460" i="8" s="1"/>
  <c r="E460" i="7"/>
  <c r="E460" i="8" s="1"/>
  <c r="F459" i="7"/>
  <c r="F459" i="8" s="1"/>
  <c r="E459" i="7"/>
  <c r="E459" i="8" s="1"/>
  <c r="F458" i="7"/>
  <c r="E458" i="7"/>
  <c r="E458" i="8" s="1"/>
  <c r="F457" i="7"/>
  <c r="F457" i="8" s="1"/>
  <c r="E457" i="7"/>
  <c r="E457" i="8" s="1"/>
  <c r="F456" i="7"/>
  <c r="F456" i="8" s="1"/>
  <c r="E456" i="7"/>
  <c r="E456" i="8" s="1"/>
  <c r="F455" i="7"/>
  <c r="F455" i="8" s="1"/>
  <c r="E455" i="7"/>
  <c r="E455" i="8" s="1"/>
  <c r="F454" i="7"/>
  <c r="F454" i="8" s="1"/>
  <c r="E454" i="7"/>
  <c r="E454" i="8" s="1"/>
  <c r="F453" i="7"/>
  <c r="F453" i="8" s="1"/>
  <c r="E453" i="7"/>
  <c r="E453" i="8" s="1"/>
  <c r="F452" i="7"/>
  <c r="E452" i="7"/>
  <c r="E452" i="8" s="1"/>
  <c r="F451" i="7"/>
  <c r="F451" i="8" s="1"/>
  <c r="E451" i="7"/>
  <c r="E451" i="8" s="1"/>
  <c r="F450" i="7"/>
  <c r="E450" i="7"/>
  <c r="E450" i="8" s="1"/>
  <c r="F449" i="7"/>
  <c r="F449" i="8" s="1"/>
  <c r="E449" i="7"/>
  <c r="E449" i="8" s="1"/>
  <c r="F448" i="7"/>
  <c r="F448" i="8" s="1"/>
  <c r="E448" i="7"/>
  <c r="E448" i="8" s="1"/>
  <c r="F447" i="7"/>
  <c r="F447" i="8" s="1"/>
  <c r="E447" i="7"/>
  <c r="E447" i="8" s="1"/>
  <c r="F446" i="7"/>
  <c r="E446" i="7"/>
  <c r="E446" i="8" s="1"/>
  <c r="F445" i="7"/>
  <c r="F445" i="8" s="1"/>
  <c r="E445" i="7"/>
  <c r="E445" i="8" s="1"/>
  <c r="F444" i="7"/>
  <c r="F444" i="8" s="1"/>
  <c r="E444" i="7"/>
  <c r="E444" i="8" s="1"/>
  <c r="F443" i="7"/>
  <c r="F443" i="8" s="1"/>
  <c r="E443" i="7"/>
  <c r="E443" i="8" s="1"/>
  <c r="F442" i="7"/>
  <c r="F442" i="8" s="1"/>
  <c r="E442" i="7"/>
  <c r="E442" i="8" s="1"/>
  <c r="F441" i="7"/>
  <c r="F441" i="8" s="1"/>
  <c r="E441" i="7"/>
  <c r="E441" i="8" s="1"/>
  <c r="F440" i="7"/>
  <c r="E440" i="7"/>
  <c r="E440" i="8" s="1"/>
  <c r="F439" i="7"/>
  <c r="F439" i="8" s="1"/>
  <c r="E439" i="7"/>
  <c r="E439" i="8" s="1"/>
  <c r="F438" i="7"/>
  <c r="F438" i="8" s="1"/>
  <c r="E438" i="7"/>
  <c r="E438" i="8" s="1"/>
  <c r="F437" i="7"/>
  <c r="F437" i="8" s="1"/>
  <c r="E437" i="7"/>
  <c r="E437" i="8" s="1"/>
  <c r="F436" i="7"/>
  <c r="F436" i="8" s="1"/>
  <c r="E436" i="7"/>
  <c r="E436" i="8" s="1"/>
  <c r="F435" i="7"/>
  <c r="F435" i="8" s="1"/>
  <c r="E435" i="7"/>
  <c r="E435" i="8" s="1"/>
  <c r="F434" i="7"/>
  <c r="E434" i="7"/>
  <c r="E434" i="8" s="1"/>
  <c r="F433" i="7"/>
  <c r="F433" i="8" s="1"/>
  <c r="E433" i="7"/>
  <c r="E433" i="8" s="1"/>
  <c r="F432" i="7"/>
  <c r="F432" i="8" s="1"/>
  <c r="E432" i="7"/>
  <c r="E432" i="8" s="1"/>
  <c r="F431" i="7"/>
  <c r="F431" i="8" s="1"/>
  <c r="E431" i="7"/>
  <c r="E431" i="8" s="1"/>
  <c r="F430" i="7"/>
  <c r="F430" i="8" s="1"/>
  <c r="E430" i="7"/>
  <c r="E430" i="8" s="1"/>
  <c r="F429" i="7"/>
  <c r="F429" i="8" s="1"/>
  <c r="E429" i="7"/>
  <c r="E429" i="8" s="1"/>
  <c r="F428" i="7"/>
  <c r="E428" i="7"/>
  <c r="E428" i="8" s="1"/>
  <c r="F427" i="7"/>
  <c r="F427" i="8" s="1"/>
  <c r="E427" i="7"/>
  <c r="E427" i="8" s="1"/>
  <c r="F426" i="7"/>
  <c r="F426" i="8" s="1"/>
  <c r="E426" i="7"/>
  <c r="E426" i="8" s="1"/>
  <c r="F425" i="7"/>
  <c r="F425" i="8" s="1"/>
  <c r="E425" i="7"/>
  <c r="E425" i="8" s="1"/>
  <c r="F424" i="7"/>
  <c r="F424" i="8" s="1"/>
  <c r="E424" i="7"/>
  <c r="E424" i="8" s="1"/>
  <c r="F423" i="7"/>
  <c r="F423" i="8" s="1"/>
  <c r="E423" i="7"/>
  <c r="E423" i="8" s="1"/>
  <c r="F422" i="7"/>
  <c r="E422" i="7"/>
  <c r="E422" i="8" s="1"/>
  <c r="F421" i="7"/>
  <c r="F421" i="8" s="1"/>
  <c r="E421" i="7"/>
  <c r="E421" i="8" s="1"/>
  <c r="F420" i="7"/>
  <c r="F420" i="8" s="1"/>
  <c r="E420" i="7"/>
  <c r="E420" i="8" s="1"/>
  <c r="F419" i="7"/>
  <c r="E419" i="7"/>
  <c r="E419" i="8" s="1"/>
  <c r="F418" i="7"/>
  <c r="F418" i="8" s="1"/>
  <c r="E418" i="7"/>
  <c r="E418" i="8" s="1"/>
  <c r="F417" i="7"/>
  <c r="F417" i="8" s="1"/>
  <c r="E417" i="7"/>
  <c r="E417" i="8" s="1"/>
  <c r="F416" i="7"/>
  <c r="E416" i="7"/>
  <c r="E416" i="8" s="1"/>
  <c r="F415" i="7"/>
  <c r="F415" i="8" s="1"/>
  <c r="E415" i="7"/>
  <c r="E415" i="8" s="1"/>
  <c r="F414" i="7"/>
  <c r="F414" i="8" s="1"/>
  <c r="E414" i="7"/>
  <c r="E414" i="8" s="1"/>
  <c r="F413" i="7"/>
  <c r="F413" i="8" s="1"/>
  <c r="E413" i="7"/>
  <c r="E413" i="8" s="1"/>
  <c r="F412" i="7"/>
  <c r="F412" i="8" s="1"/>
  <c r="E412" i="7"/>
  <c r="E412" i="8" s="1"/>
  <c r="F411" i="7"/>
  <c r="F411" i="8" s="1"/>
  <c r="E411" i="7"/>
  <c r="E411" i="8" s="1"/>
  <c r="F410" i="7"/>
  <c r="E410" i="7"/>
  <c r="E410" i="8" s="1"/>
  <c r="F409" i="7"/>
  <c r="F409" i="8" s="1"/>
  <c r="E409" i="7"/>
  <c r="E409" i="8" s="1"/>
  <c r="F408" i="7"/>
  <c r="F408" i="8" s="1"/>
  <c r="E408" i="7"/>
  <c r="E408" i="8" s="1"/>
  <c r="F407" i="7"/>
  <c r="F407" i="8" s="1"/>
  <c r="E407" i="7"/>
  <c r="E407" i="8" s="1"/>
  <c r="F406" i="7"/>
  <c r="F406" i="8" s="1"/>
  <c r="E406" i="7"/>
  <c r="E406" i="8" s="1"/>
  <c r="F405" i="7"/>
  <c r="F405" i="8" s="1"/>
  <c r="E405" i="7"/>
  <c r="E405" i="8" s="1"/>
  <c r="F404" i="7"/>
  <c r="E404" i="7"/>
  <c r="E404" i="8" s="1"/>
  <c r="F403" i="7"/>
  <c r="F403" i="8" s="1"/>
  <c r="E403" i="7"/>
  <c r="E403" i="8" s="1"/>
  <c r="F402" i="7"/>
  <c r="F402" i="8" s="1"/>
  <c r="E402" i="7"/>
  <c r="E402" i="8" s="1"/>
  <c r="F401" i="7"/>
  <c r="F401" i="8" s="1"/>
  <c r="E401" i="7"/>
  <c r="E401" i="8" s="1"/>
  <c r="F400" i="7"/>
  <c r="F400" i="8" s="1"/>
  <c r="E400" i="7"/>
  <c r="E400" i="8" s="1"/>
  <c r="F399" i="7"/>
  <c r="F399" i="8" s="1"/>
  <c r="E399" i="7"/>
  <c r="E399" i="8" s="1"/>
  <c r="F398" i="7"/>
  <c r="E398" i="7"/>
  <c r="E398" i="8" s="1"/>
  <c r="F397" i="7"/>
  <c r="F397" i="8" s="1"/>
  <c r="E397" i="7"/>
  <c r="E397" i="8" s="1"/>
  <c r="F396" i="7"/>
  <c r="F396" i="8" s="1"/>
  <c r="E396" i="7"/>
  <c r="E396" i="8" s="1"/>
  <c r="F395" i="7"/>
  <c r="F395" i="8" s="1"/>
  <c r="E395" i="7"/>
  <c r="E395" i="8" s="1"/>
  <c r="F394" i="7"/>
  <c r="F394" i="8" s="1"/>
  <c r="E394" i="7"/>
  <c r="E394" i="8" s="1"/>
  <c r="F393" i="7"/>
  <c r="F393" i="8" s="1"/>
  <c r="E393" i="7"/>
  <c r="E393" i="8" s="1"/>
  <c r="F392" i="7"/>
  <c r="E392" i="7"/>
  <c r="E392" i="8" s="1"/>
  <c r="F391" i="7"/>
  <c r="F391" i="8" s="1"/>
  <c r="E391" i="7"/>
  <c r="E391" i="8" s="1"/>
  <c r="F390" i="7"/>
  <c r="F390" i="8" s="1"/>
  <c r="E390" i="7"/>
  <c r="E390" i="8" s="1"/>
  <c r="F389" i="7"/>
  <c r="F389" i="8" s="1"/>
  <c r="E389" i="7"/>
  <c r="E389" i="8" s="1"/>
  <c r="F388" i="7"/>
  <c r="E388" i="7"/>
  <c r="E388" i="8" s="1"/>
  <c r="F387" i="7"/>
  <c r="F387" i="8" s="1"/>
  <c r="E387" i="7"/>
  <c r="E387" i="8" s="1"/>
  <c r="F386" i="7"/>
  <c r="E386" i="7"/>
  <c r="E386" i="8" s="1"/>
  <c r="F385" i="7"/>
  <c r="F385" i="8" s="1"/>
  <c r="E385" i="7"/>
  <c r="E385" i="8" s="1"/>
  <c r="F384" i="7"/>
  <c r="F384" i="8" s="1"/>
  <c r="E384" i="7"/>
  <c r="E384" i="8" s="1"/>
  <c r="F383" i="7"/>
  <c r="F383" i="8" s="1"/>
  <c r="E383" i="7"/>
  <c r="E383" i="8" s="1"/>
  <c r="F382" i="7"/>
  <c r="F382" i="8" s="1"/>
  <c r="E382" i="7"/>
  <c r="E382" i="8" s="1"/>
  <c r="F381" i="7"/>
  <c r="F381" i="8" s="1"/>
  <c r="E381" i="7"/>
  <c r="E381" i="8" s="1"/>
  <c r="F380" i="7"/>
  <c r="E380" i="7"/>
  <c r="E380" i="8" s="1"/>
  <c r="F379" i="7"/>
  <c r="F379" i="8" s="1"/>
  <c r="E379" i="7"/>
  <c r="E379" i="8" s="1"/>
  <c r="F378" i="7"/>
  <c r="E378" i="7"/>
  <c r="E378" i="8" s="1"/>
  <c r="F377" i="7"/>
  <c r="F377" i="8" s="1"/>
  <c r="E377" i="7"/>
  <c r="E377" i="8" s="1"/>
  <c r="F376" i="7"/>
  <c r="F376" i="8" s="1"/>
  <c r="E376" i="7"/>
  <c r="E376" i="8" s="1"/>
  <c r="F375" i="7"/>
  <c r="F375" i="8" s="1"/>
  <c r="E375" i="7"/>
  <c r="E375" i="8" s="1"/>
  <c r="F374" i="7"/>
  <c r="E374" i="7"/>
  <c r="E374" i="8" s="1"/>
  <c r="F373" i="7"/>
  <c r="F373" i="8" s="1"/>
  <c r="E373" i="7"/>
  <c r="E373" i="8" s="1"/>
  <c r="F372" i="7"/>
  <c r="F372" i="8" s="1"/>
  <c r="E372" i="7"/>
  <c r="E372" i="8" s="1"/>
  <c r="F371" i="7"/>
  <c r="F371" i="8" s="1"/>
  <c r="E371" i="7"/>
  <c r="E371" i="8" s="1"/>
  <c r="F370" i="7"/>
  <c r="F370" i="8" s="1"/>
  <c r="E370" i="7"/>
  <c r="E370" i="8" s="1"/>
  <c r="F369" i="7"/>
  <c r="F369" i="8" s="1"/>
  <c r="E369" i="7"/>
  <c r="E369" i="8" s="1"/>
  <c r="F368" i="7"/>
  <c r="E368" i="7"/>
  <c r="E368" i="8" s="1"/>
  <c r="F367" i="7"/>
  <c r="F367" i="8" s="1"/>
  <c r="E367" i="7"/>
  <c r="E367" i="8" s="1"/>
  <c r="F366" i="7"/>
  <c r="F366" i="8" s="1"/>
  <c r="E366" i="7"/>
  <c r="E366" i="8" s="1"/>
  <c r="F365" i="7"/>
  <c r="F365" i="8" s="1"/>
  <c r="E365" i="7"/>
  <c r="E365" i="8" s="1"/>
  <c r="F364" i="7"/>
  <c r="F364" i="8" s="1"/>
  <c r="E364" i="7"/>
  <c r="E364" i="8" s="1"/>
  <c r="F363" i="7"/>
  <c r="F363" i="8" s="1"/>
  <c r="E363" i="7"/>
  <c r="E363" i="8" s="1"/>
  <c r="F362" i="7"/>
  <c r="E362" i="7"/>
  <c r="E362" i="8" s="1"/>
  <c r="F361" i="7"/>
  <c r="F361" i="8" s="1"/>
  <c r="E361" i="7"/>
  <c r="E361" i="8" s="1"/>
  <c r="F360" i="7"/>
  <c r="F360" i="8" s="1"/>
  <c r="E360" i="7"/>
  <c r="E360" i="8" s="1"/>
  <c r="F359" i="7"/>
  <c r="F359" i="8" s="1"/>
  <c r="E359" i="7"/>
  <c r="E359" i="8" s="1"/>
  <c r="F358" i="7"/>
  <c r="F358" i="8" s="1"/>
  <c r="E358" i="7"/>
  <c r="E358" i="8" s="1"/>
  <c r="F357" i="7"/>
  <c r="F357" i="8" s="1"/>
  <c r="E357" i="7"/>
  <c r="E357" i="8" s="1"/>
  <c r="F356" i="7"/>
  <c r="E356" i="7"/>
  <c r="E356" i="8" s="1"/>
  <c r="F355" i="7"/>
  <c r="F355" i="8" s="1"/>
  <c r="E355" i="7"/>
  <c r="E355" i="8" s="1"/>
  <c r="F354" i="7"/>
  <c r="F354" i="8" s="1"/>
  <c r="E354" i="7"/>
  <c r="E354" i="8" s="1"/>
  <c r="F353" i="7"/>
  <c r="F353" i="8" s="1"/>
  <c r="E353" i="7"/>
  <c r="E353" i="8" s="1"/>
  <c r="F352" i="7"/>
  <c r="F352" i="8" s="1"/>
  <c r="E352" i="7"/>
  <c r="E352" i="8" s="1"/>
  <c r="F351" i="7"/>
  <c r="F351" i="8" s="1"/>
  <c r="E351" i="7"/>
  <c r="E351" i="8" s="1"/>
  <c r="F350" i="7"/>
  <c r="E350" i="7"/>
  <c r="E350" i="8" s="1"/>
  <c r="F349" i="7"/>
  <c r="F349" i="8" s="1"/>
  <c r="E349" i="7"/>
  <c r="E349" i="8" s="1"/>
  <c r="F348" i="7"/>
  <c r="F348" i="8" s="1"/>
  <c r="E348" i="7"/>
  <c r="E348" i="8" s="1"/>
  <c r="F347" i="7"/>
  <c r="E347" i="7"/>
  <c r="E347" i="8" s="1"/>
  <c r="F346" i="7"/>
  <c r="F346" i="8" s="1"/>
  <c r="E346" i="7"/>
  <c r="E346" i="8" s="1"/>
  <c r="F345" i="7"/>
  <c r="F345" i="8" s="1"/>
  <c r="E345" i="7"/>
  <c r="E345" i="8" s="1"/>
  <c r="F344" i="7"/>
  <c r="E344" i="7"/>
  <c r="E344" i="8" s="1"/>
  <c r="F343" i="7"/>
  <c r="F343" i="8" s="1"/>
  <c r="E343" i="7"/>
  <c r="E343" i="8" s="1"/>
  <c r="F342" i="7"/>
  <c r="F342" i="8" s="1"/>
  <c r="E342" i="7"/>
  <c r="E342" i="8" s="1"/>
  <c r="F341" i="7"/>
  <c r="F341" i="8" s="1"/>
  <c r="E341" i="7"/>
  <c r="E341" i="8" s="1"/>
  <c r="F340" i="7"/>
  <c r="F340" i="8" s="1"/>
  <c r="E340" i="7"/>
  <c r="E340" i="8" s="1"/>
  <c r="F339" i="7"/>
  <c r="F339" i="8" s="1"/>
  <c r="E339" i="7"/>
  <c r="E339" i="8" s="1"/>
  <c r="F338" i="7"/>
  <c r="E338" i="7"/>
  <c r="E338" i="8" s="1"/>
  <c r="F337" i="7"/>
  <c r="F337" i="8" s="1"/>
  <c r="E337" i="7"/>
  <c r="E337" i="8" s="1"/>
  <c r="F336" i="7"/>
  <c r="F336" i="8" s="1"/>
  <c r="E336" i="7"/>
  <c r="E336" i="8" s="1"/>
  <c r="F335" i="7"/>
  <c r="F335" i="8" s="1"/>
  <c r="E335" i="7"/>
  <c r="E335" i="8" s="1"/>
  <c r="F334" i="7"/>
  <c r="F334" i="8" s="1"/>
  <c r="E334" i="7"/>
  <c r="E334" i="8" s="1"/>
  <c r="F333" i="7"/>
  <c r="F333" i="8" s="1"/>
  <c r="E333" i="7"/>
  <c r="E333" i="8" s="1"/>
  <c r="F332" i="7"/>
  <c r="E332" i="7"/>
  <c r="E332" i="8" s="1"/>
  <c r="F331" i="7"/>
  <c r="F331" i="8" s="1"/>
  <c r="E331" i="7"/>
  <c r="E331" i="8" s="1"/>
  <c r="F330" i="7"/>
  <c r="F330" i="8" s="1"/>
  <c r="E330" i="7"/>
  <c r="E330" i="8" s="1"/>
  <c r="F329" i="7"/>
  <c r="F329" i="8" s="1"/>
  <c r="E329" i="7"/>
  <c r="E329" i="8" s="1"/>
  <c r="F328" i="7"/>
  <c r="F328" i="8" s="1"/>
  <c r="E328" i="7"/>
  <c r="E328" i="8" s="1"/>
  <c r="F327" i="7"/>
  <c r="E327" i="7"/>
  <c r="E327" i="8" s="1"/>
  <c r="F326" i="7"/>
  <c r="E326" i="7"/>
  <c r="E326" i="8" s="1"/>
  <c r="F325" i="7"/>
  <c r="F325" i="8" s="1"/>
  <c r="E325" i="7"/>
  <c r="E325" i="8" s="1"/>
  <c r="F324" i="7"/>
  <c r="F324" i="8" s="1"/>
  <c r="E324" i="7"/>
  <c r="E324" i="8" s="1"/>
  <c r="F323" i="7"/>
  <c r="F323" i="8" s="1"/>
  <c r="E323" i="7"/>
  <c r="E323" i="8" s="1"/>
  <c r="F322" i="7"/>
  <c r="F322" i="8" s="1"/>
  <c r="E322" i="7"/>
  <c r="E322" i="8" s="1"/>
  <c r="F321" i="7"/>
  <c r="F321" i="8" s="1"/>
  <c r="E321" i="7"/>
  <c r="E321" i="8" s="1"/>
  <c r="F320" i="7"/>
  <c r="E320" i="7"/>
  <c r="E320" i="8" s="1"/>
  <c r="F319" i="7"/>
  <c r="F319" i="8" s="1"/>
  <c r="E319" i="7"/>
  <c r="E319" i="8" s="1"/>
  <c r="F318" i="7"/>
  <c r="F318" i="8" s="1"/>
  <c r="E318" i="7"/>
  <c r="E318" i="8" s="1"/>
  <c r="F317" i="7"/>
  <c r="E317" i="7"/>
  <c r="E317" i="8" s="1"/>
  <c r="F316" i="7"/>
  <c r="F316" i="8" s="1"/>
  <c r="E316" i="7"/>
  <c r="E316" i="8" s="1"/>
  <c r="F315" i="7"/>
  <c r="F315" i="8" s="1"/>
  <c r="E315" i="7"/>
  <c r="E315" i="8" s="1"/>
  <c r="F314" i="7"/>
  <c r="E314" i="7"/>
  <c r="E314" i="8" s="1"/>
  <c r="F313" i="7"/>
  <c r="F313" i="8" s="1"/>
  <c r="E313" i="7"/>
  <c r="E313" i="8" s="1"/>
  <c r="F312" i="7"/>
  <c r="F312" i="8" s="1"/>
  <c r="E312" i="7"/>
  <c r="E312" i="8" s="1"/>
  <c r="F311" i="7"/>
  <c r="F311" i="8" s="1"/>
  <c r="E311" i="7"/>
  <c r="E311" i="8" s="1"/>
  <c r="F310" i="7"/>
  <c r="F310" i="8" s="1"/>
  <c r="E310" i="7"/>
  <c r="E310" i="8" s="1"/>
  <c r="F309" i="7"/>
  <c r="F309" i="8" s="1"/>
  <c r="E309" i="7"/>
  <c r="E309" i="8" s="1"/>
  <c r="F308" i="7"/>
  <c r="E308" i="7"/>
  <c r="E308" i="8" s="1"/>
  <c r="F307" i="7"/>
  <c r="F307" i="8" s="1"/>
  <c r="E307" i="7"/>
  <c r="E307" i="8" s="1"/>
  <c r="F306" i="7"/>
  <c r="F306" i="8" s="1"/>
  <c r="E306" i="7"/>
  <c r="E306" i="8" s="1"/>
  <c r="F305" i="7"/>
  <c r="F305" i="8" s="1"/>
  <c r="E305" i="7"/>
  <c r="E305" i="8" s="1"/>
  <c r="F304" i="7"/>
  <c r="F304" i="8" s="1"/>
  <c r="E304" i="7"/>
  <c r="E304" i="8" s="1"/>
  <c r="F303" i="7"/>
  <c r="F303" i="8" s="1"/>
  <c r="E303" i="7"/>
  <c r="E303" i="8" s="1"/>
  <c r="F302" i="7"/>
  <c r="E302" i="7"/>
  <c r="E302" i="8" s="1"/>
  <c r="F301" i="7"/>
  <c r="F301" i="8" s="1"/>
  <c r="E301" i="7"/>
  <c r="E301" i="8" s="1"/>
  <c r="F300" i="7"/>
  <c r="F300" i="8" s="1"/>
  <c r="E300" i="7"/>
  <c r="E300" i="8" s="1"/>
  <c r="F299" i="7"/>
  <c r="F299" i="8" s="1"/>
  <c r="E299" i="7"/>
  <c r="E299" i="8" s="1"/>
  <c r="F298" i="7"/>
  <c r="F298" i="8" s="1"/>
  <c r="E298" i="7"/>
  <c r="E298" i="8" s="1"/>
  <c r="F297" i="7"/>
  <c r="F297" i="8" s="1"/>
  <c r="E297" i="7"/>
  <c r="E297" i="8" s="1"/>
  <c r="F296" i="7"/>
  <c r="E296" i="7"/>
  <c r="E296" i="8" s="1"/>
  <c r="F295" i="7"/>
  <c r="F295" i="8" s="1"/>
  <c r="E295" i="7"/>
  <c r="E295" i="8" s="1"/>
  <c r="F294" i="7"/>
  <c r="F294" i="8" s="1"/>
  <c r="E294" i="7"/>
  <c r="E294" i="8" s="1"/>
  <c r="F293" i="7"/>
  <c r="F293" i="8" s="1"/>
  <c r="E293" i="7"/>
  <c r="E293" i="8" s="1"/>
  <c r="F292" i="7"/>
  <c r="F292" i="8" s="1"/>
  <c r="E292" i="7"/>
  <c r="E292" i="8" s="1"/>
  <c r="F291" i="7"/>
  <c r="F291" i="8" s="1"/>
  <c r="E291" i="7"/>
  <c r="E291" i="8" s="1"/>
  <c r="F290" i="7"/>
  <c r="E290" i="7"/>
  <c r="E290" i="8" s="1"/>
  <c r="F289" i="7"/>
  <c r="F289" i="8" s="1"/>
  <c r="E289" i="7"/>
  <c r="E289" i="8" s="1"/>
  <c r="F288" i="7"/>
  <c r="F288" i="8" s="1"/>
  <c r="E288" i="7"/>
  <c r="E288" i="8" s="1"/>
  <c r="F287" i="7"/>
  <c r="F287" i="8" s="1"/>
  <c r="E287" i="7"/>
  <c r="E287" i="8" s="1"/>
  <c r="F286" i="7"/>
  <c r="F286" i="8" s="1"/>
  <c r="E286" i="7"/>
  <c r="E286" i="8" s="1"/>
  <c r="F285" i="7"/>
  <c r="F285" i="8" s="1"/>
  <c r="E285" i="7"/>
  <c r="E285" i="8" s="1"/>
  <c r="F284" i="7"/>
  <c r="E284" i="7"/>
  <c r="E284" i="8" s="1"/>
  <c r="F283" i="7"/>
  <c r="F283" i="8" s="1"/>
  <c r="E283" i="7"/>
  <c r="E283" i="8" s="1"/>
  <c r="F282" i="7"/>
  <c r="F282" i="8" s="1"/>
  <c r="E282" i="7"/>
  <c r="E282" i="8" s="1"/>
  <c r="F281" i="7"/>
  <c r="F281" i="8" s="1"/>
  <c r="E281" i="7"/>
  <c r="E281" i="8" s="1"/>
  <c r="F280" i="7"/>
  <c r="F280" i="8" s="1"/>
  <c r="E280" i="7"/>
  <c r="E280" i="8" s="1"/>
  <c r="F279" i="7"/>
  <c r="F279" i="8" s="1"/>
  <c r="E279" i="7"/>
  <c r="E279" i="8" s="1"/>
  <c r="F278" i="7"/>
  <c r="E278" i="7"/>
  <c r="E278" i="8" s="1"/>
  <c r="F277" i="7"/>
  <c r="F277" i="8" s="1"/>
  <c r="E277" i="7"/>
  <c r="E277" i="8" s="1"/>
  <c r="F276" i="7"/>
  <c r="F276" i="8" s="1"/>
  <c r="E276" i="7"/>
  <c r="E276" i="8" s="1"/>
  <c r="F275" i="7"/>
  <c r="E275" i="7"/>
  <c r="E275" i="8" s="1"/>
  <c r="F274" i="7"/>
  <c r="F274" i="8" s="1"/>
  <c r="E274" i="7"/>
  <c r="E274" i="8" s="1"/>
  <c r="F273" i="7"/>
  <c r="F273" i="8" s="1"/>
  <c r="E273" i="7"/>
  <c r="E273" i="8" s="1"/>
  <c r="F272" i="7"/>
  <c r="E272" i="7"/>
  <c r="E272" i="8" s="1"/>
  <c r="F271" i="7"/>
  <c r="F271" i="8" s="1"/>
  <c r="E271" i="7"/>
  <c r="E271" i="8" s="1"/>
  <c r="F270" i="7"/>
  <c r="F270" i="8" s="1"/>
  <c r="E270" i="7"/>
  <c r="E270" i="8" s="1"/>
  <c r="F269" i="7"/>
  <c r="F269" i="8" s="1"/>
  <c r="E269" i="7"/>
  <c r="E269" i="8" s="1"/>
  <c r="F268" i="7"/>
  <c r="F268" i="8" s="1"/>
  <c r="E268" i="7"/>
  <c r="E268" i="8" s="1"/>
  <c r="F267" i="7"/>
  <c r="F267" i="8" s="1"/>
  <c r="E267" i="7"/>
  <c r="E267" i="8" s="1"/>
  <c r="F266" i="7"/>
  <c r="E266" i="7"/>
  <c r="E266" i="8" s="1"/>
  <c r="F265" i="7"/>
  <c r="F265" i="8" s="1"/>
  <c r="E265" i="7"/>
  <c r="E265" i="8" s="1"/>
  <c r="F264" i="7"/>
  <c r="F264" i="8" s="1"/>
  <c r="E264" i="7"/>
  <c r="E264" i="8" s="1"/>
  <c r="F263" i="7"/>
  <c r="F263" i="8" s="1"/>
  <c r="E263" i="7"/>
  <c r="E263" i="8" s="1"/>
  <c r="F262" i="7"/>
  <c r="F262" i="8" s="1"/>
  <c r="E262" i="7"/>
  <c r="E262" i="8" s="1"/>
  <c r="F261" i="7"/>
  <c r="F261" i="8" s="1"/>
  <c r="E261" i="7"/>
  <c r="E261" i="8" s="1"/>
  <c r="F260" i="7"/>
  <c r="E260" i="7"/>
  <c r="E260" i="8" s="1"/>
  <c r="F259" i="7"/>
  <c r="F259" i="8" s="1"/>
  <c r="E259" i="7"/>
  <c r="E259" i="8" s="1"/>
  <c r="F258" i="7"/>
  <c r="F258" i="8" s="1"/>
  <c r="E258" i="7"/>
  <c r="E258" i="8" s="1"/>
  <c r="F257" i="7"/>
  <c r="F257" i="8" s="1"/>
  <c r="E257" i="7"/>
  <c r="E257" i="8" s="1"/>
  <c r="F256" i="7"/>
  <c r="F256" i="8" s="1"/>
  <c r="E256" i="7"/>
  <c r="E256" i="8" s="1"/>
  <c r="F255" i="7"/>
  <c r="E255" i="7"/>
  <c r="E255" i="8" s="1"/>
  <c r="F254" i="7"/>
  <c r="E254" i="7"/>
  <c r="E254" i="8" s="1"/>
  <c r="F253" i="7"/>
  <c r="F253" i="8" s="1"/>
  <c r="E253" i="7"/>
  <c r="E253" i="8" s="1"/>
  <c r="F252" i="7"/>
  <c r="E252" i="7"/>
  <c r="E252" i="8" s="1"/>
  <c r="F251" i="7"/>
  <c r="F251" i="8" s="1"/>
  <c r="E251" i="7"/>
  <c r="E251" i="8" s="1"/>
  <c r="F250" i="7"/>
  <c r="F250" i="8" s="1"/>
  <c r="E250" i="7"/>
  <c r="E250" i="8" s="1"/>
  <c r="F249" i="7"/>
  <c r="F249" i="8" s="1"/>
  <c r="E249" i="7"/>
  <c r="E249" i="8" s="1"/>
  <c r="F248" i="7"/>
  <c r="E248" i="7"/>
  <c r="E248" i="8" s="1"/>
  <c r="F247" i="7"/>
  <c r="F247" i="8" s="1"/>
  <c r="E247" i="7"/>
  <c r="E247" i="8" s="1"/>
  <c r="F246" i="7"/>
  <c r="F246" i="8" s="1"/>
  <c r="E246" i="7"/>
  <c r="E246" i="8" s="1"/>
  <c r="F245" i="7"/>
  <c r="E245" i="7"/>
  <c r="E245" i="8" s="1"/>
  <c r="F244" i="7"/>
  <c r="F244" i="8" s="1"/>
  <c r="E244" i="7"/>
  <c r="E244" i="8" s="1"/>
  <c r="F243" i="7"/>
  <c r="F243" i="8" s="1"/>
  <c r="E243" i="7"/>
  <c r="E243" i="8" s="1"/>
  <c r="F242" i="7"/>
  <c r="E242" i="7"/>
  <c r="E242" i="8" s="1"/>
  <c r="F241" i="7"/>
  <c r="F241" i="8" s="1"/>
  <c r="E241" i="7"/>
  <c r="E241" i="8" s="1"/>
  <c r="F240" i="7"/>
  <c r="F240" i="8" s="1"/>
  <c r="E240" i="7"/>
  <c r="E240" i="8" s="1"/>
  <c r="F239" i="7"/>
  <c r="F239" i="8" s="1"/>
  <c r="E239" i="7"/>
  <c r="E239" i="8" s="1"/>
  <c r="F238" i="7"/>
  <c r="F238" i="8" s="1"/>
  <c r="E238" i="7"/>
  <c r="E238" i="8" s="1"/>
  <c r="F237" i="7"/>
  <c r="F237" i="8" s="1"/>
  <c r="E237" i="7"/>
  <c r="E237" i="8" s="1"/>
  <c r="F236" i="7"/>
  <c r="E236" i="7"/>
  <c r="E236" i="8" s="1"/>
  <c r="F235" i="7"/>
  <c r="F235" i="8" s="1"/>
  <c r="E235" i="7"/>
  <c r="E235" i="8" s="1"/>
  <c r="F234" i="7"/>
  <c r="F234" i="8" s="1"/>
  <c r="E234" i="7"/>
  <c r="E234" i="8" s="1"/>
  <c r="F233" i="7"/>
  <c r="F233" i="8" s="1"/>
  <c r="E233" i="7"/>
  <c r="E233" i="8" s="1"/>
  <c r="F232" i="7"/>
  <c r="F232" i="8" s="1"/>
  <c r="E232" i="7"/>
  <c r="E232" i="8" s="1"/>
  <c r="F231" i="7"/>
  <c r="F231" i="8" s="1"/>
  <c r="E231" i="7"/>
  <c r="E231" i="8" s="1"/>
  <c r="F230" i="7"/>
  <c r="E230" i="7"/>
  <c r="E230" i="8" s="1"/>
  <c r="F229" i="7"/>
  <c r="F229" i="8" s="1"/>
  <c r="E229" i="7"/>
  <c r="E229" i="8" s="1"/>
  <c r="F228" i="7"/>
  <c r="F228" i="8" s="1"/>
  <c r="E228" i="7"/>
  <c r="E228" i="8" s="1"/>
  <c r="F227" i="7"/>
  <c r="F227" i="8" s="1"/>
  <c r="E227" i="7"/>
  <c r="E227" i="8" s="1"/>
  <c r="F226" i="7"/>
  <c r="F226" i="8" s="1"/>
  <c r="E226" i="7"/>
  <c r="E226" i="8" s="1"/>
  <c r="F225" i="7"/>
  <c r="F225" i="8" s="1"/>
  <c r="E225" i="7"/>
  <c r="E225" i="8" s="1"/>
  <c r="F224" i="7"/>
  <c r="E224" i="7"/>
  <c r="E224" i="8" s="1"/>
  <c r="F223" i="7"/>
  <c r="F223" i="8" s="1"/>
  <c r="E223" i="7"/>
  <c r="E223" i="8" s="1"/>
  <c r="F222" i="7"/>
  <c r="F222" i="8" s="1"/>
  <c r="E222" i="7"/>
  <c r="E222" i="8" s="1"/>
  <c r="F221" i="7"/>
  <c r="F221" i="8" s="1"/>
  <c r="E221" i="7"/>
  <c r="E221" i="8" s="1"/>
  <c r="F220" i="7"/>
  <c r="F220" i="8" s="1"/>
  <c r="E220" i="7"/>
  <c r="E220" i="8" s="1"/>
  <c r="F219" i="7"/>
  <c r="F219" i="8" s="1"/>
  <c r="E219" i="7"/>
  <c r="E219" i="8" s="1"/>
  <c r="F218" i="7"/>
  <c r="E218" i="7"/>
  <c r="E218" i="8" s="1"/>
  <c r="F217" i="7"/>
  <c r="F217" i="8" s="1"/>
  <c r="E217" i="7"/>
  <c r="E217" i="8" s="1"/>
  <c r="F216" i="7"/>
  <c r="F216" i="8" s="1"/>
  <c r="E216" i="7"/>
  <c r="E216" i="8" s="1"/>
  <c r="F215" i="7"/>
  <c r="F215" i="8" s="1"/>
  <c r="E215" i="7"/>
  <c r="E215" i="8" s="1"/>
  <c r="F214" i="7"/>
  <c r="F214" i="8" s="1"/>
  <c r="E214" i="7"/>
  <c r="E214" i="8" s="1"/>
  <c r="F213" i="7"/>
  <c r="F213" i="8" s="1"/>
  <c r="E213" i="7"/>
  <c r="E213" i="8" s="1"/>
  <c r="F212" i="7"/>
  <c r="E212" i="7"/>
  <c r="E212" i="8" s="1"/>
  <c r="F211" i="7"/>
  <c r="F211" i="8" s="1"/>
  <c r="E211" i="7"/>
  <c r="E211" i="8" s="1"/>
  <c r="F210" i="7"/>
  <c r="F210" i="8" s="1"/>
  <c r="E210" i="7"/>
  <c r="E210" i="8" s="1"/>
  <c r="F209" i="7"/>
  <c r="F209" i="8" s="1"/>
  <c r="E209" i="7"/>
  <c r="E209" i="8" s="1"/>
  <c r="F208" i="7"/>
  <c r="F208" i="8" s="1"/>
  <c r="E208" i="7"/>
  <c r="E208" i="8" s="1"/>
  <c r="F207" i="7"/>
  <c r="F207" i="8" s="1"/>
  <c r="E207" i="7"/>
  <c r="E207" i="8" s="1"/>
  <c r="F206" i="7"/>
  <c r="E206" i="7"/>
  <c r="E206" i="8" s="1"/>
  <c r="F205" i="7"/>
  <c r="F205" i="8" s="1"/>
  <c r="E205" i="7"/>
  <c r="E205" i="8" s="1"/>
  <c r="F204" i="7"/>
  <c r="F204" i="8" s="1"/>
  <c r="E204" i="7"/>
  <c r="E204" i="8" s="1"/>
  <c r="F203" i="7"/>
  <c r="E203" i="7"/>
  <c r="E203" i="8" s="1"/>
  <c r="F202" i="7"/>
  <c r="F202" i="8" s="1"/>
  <c r="E202" i="7"/>
  <c r="E202" i="8" s="1"/>
  <c r="F201" i="7"/>
  <c r="F201" i="8" s="1"/>
  <c r="E201" i="7"/>
  <c r="E201" i="8" s="1"/>
  <c r="F200" i="7"/>
  <c r="E200" i="7"/>
  <c r="E200" i="8" s="1"/>
  <c r="F199" i="7"/>
  <c r="F199" i="8" s="1"/>
  <c r="E199" i="7"/>
  <c r="E199" i="8" s="1"/>
  <c r="F198" i="7"/>
  <c r="F198" i="8" s="1"/>
  <c r="E198" i="7"/>
  <c r="E198" i="8" s="1"/>
  <c r="F197" i="7"/>
  <c r="F197" i="8" s="1"/>
  <c r="E197" i="7"/>
  <c r="E197" i="8" s="1"/>
  <c r="F196" i="7"/>
  <c r="F196" i="8" s="1"/>
  <c r="E196" i="7"/>
  <c r="E196" i="8" s="1"/>
  <c r="F195" i="7"/>
  <c r="F195" i="8" s="1"/>
  <c r="E195" i="7"/>
  <c r="E195" i="8" s="1"/>
  <c r="F194" i="7"/>
  <c r="E194" i="7"/>
  <c r="E194" i="8" s="1"/>
  <c r="F193" i="7"/>
  <c r="F193" i="8" s="1"/>
  <c r="E193" i="7"/>
  <c r="E193" i="8" s="1"/>
  <c r="F192" i="7"/>
  <c r="F192" i="8" s="1"/>
  <c r="E192" i="7"/>
  <c r="E192" i="8" s="1"/>
  <c r="F191" i="7"/>
  <c r="F191" i="8" s="1"/>
  <c r="E191" i="7"/>
  <c r="E191" i="8" s="1"/>
  <c r="F190" i="7"/>
  <c r="F190" i="8" s="1"/>
  <c r="E190" i="7"/>
  <c r="E190" i="8" s="1"/>
  <c r="F189" i="7"/>
  <c r="F189" i="8" s="1"/>
  <c r="E189" i="7"/>
  <c r="E189" i="8" s="1"/>
  <c r="F188" i="7"/>
  <c r="E188" i="7"/>
  <c r="E188" i="8" s="1"/>
  <c r="F187" i="7"/>
  <c r="F187" i="8" s="1"/>
  <c r="E187" i="7"/>
  <c r="E187" i="8" s="1"/>
  <c r="F186" i="7"/>
  <c r="F186" i="8" s="1"/>
  <c r="E186" i="7"/>
  <c r="E186" i="8" s="1"/>
  <c r="F185" i="7"/>
  <c r="F185" i="8" s="1"/>
  <c r="E185" i="7"/>
  <c r="E185" i="8" s="1"/>
  <c r="F184" i="7"/>
  <c r="F184" i="8" s="1"/>
  <c r="E184" i="7"/>
  <c r="E184" i="8" s="1"/>
  <c r="F183" i="7"/>
  <c r="E183" i="7"/>
  <c r="E183" i="8" s="1"/>
  <c r="F182" i="7"/>
  <c r="E182" i="7"/>
  <c r="E182" i="8" s="1"/>
  <c r="F181" i="7"/>
  <c r="F181" i="8" s="1"/>
  <c r="E181" i="7"/>
  <c r="E181" i="8" s="1"/>
  <c r="F180" i="7"/>
  <c r="F180" i="8" s="1"/>
  <c r="E180" i="7"/>
  <c r="E180" i="8" s="1"/>
  <c r="F179" i="7"/>
  <c r="F179" i="8" s="1"/>
  <c r="E179" i="7"/>
  <c r="E179" i="8" s="1"/>
  <c r="F178" i="7"/>
  <c r="F178" i="8" s="1"/>
  <c r="E178" i="7"/>
  <c r="E178" i="8" s="1"/>
  <c r="F177" i="7"/>
  <c r="F177" i="8" s="1"/>
  <c r="E177" i="7"/>
  <c r="E177" i="8" s="1"/>
  <c r="F176" i="7"/>
  <c r="E176" i="7"/>
  <c r="E176" i="8" s="1"/>
  <c r="F175" i="7"/>
  <c r="F175" i="8" s="1"/>
  <c r="E175" i="7"/>
  <c r="E175" i="8" s="1"/>
  <c r="F174" i="7"/>
  <c r="F174" i="8" s="1"/>
  <c r="E174" i="7"/>
  <c r="E174" i="8" s="1"/>
  <c r="F173" i="7"/>
  <c r="E173" i="7"/>
  <c r="E173" i="8" s="1"/>
  <c r="F172" i="7"/>
  <c r="F172" i="8" s="1"/>
  <c r="E172" i="7"/>
  <c r="E172" i="8" s="1"/>
  <c r="F171" i="7"/>
  <c r="F171" i="8" s="1"/>
  <c r="E171" i="7"/>
  <c r="E171" i="8" s="1"/>
  <c r="F170" i="7"/>
  <c r="E170" i="7"/>
  <c r="E170" i="8" s="1"/>
  <c r="F169" i="7"/>
  <c r="F169" i="8" s="1"/>
  <c r="E169" i="7"/>
  <c r="E169" i="8" s="1"/>
  <c r="F168" i="7"/>
  <c r="F168" i="8" s="1"/>
  <c r="E168" i="7"/>
  <c r="E168" i="8" s="1"/>
  <c r="F167" i="7"/>
  <c r="F167" i="8" s="1"/>
  <c r="E167" i="7"/>
  <c r="E167" i="8" s="1"/>
  <c r="F166" i="7"/>
  <c r="F166" i="8" s="1"/>
  <c r="E166" i="7"/>
  <c r="E166" i="8" s="1"/>
  <c r="F165" i="7"/>
  <c r="F165" i="8" s="1"/>
  <c r="E165" i="7"/>
  <c r="E165" i="8" s="1"/>
  <c r="F164" i="7"/>
  <c r="E164" i="7"/>
  <c r="E164" i="8" s="1"/>
  <c r="F163" i="7"/>
  <c r="F163" i="8" s="1"/>
  <c r="E163" i="7"/>
  <c r="E163" i="8" s="1"/>
  <c r="F162" i="7"/>
  <c r="F162" i="8" s="1"/>
  <c r="E162" i="7"/>
  <c r="E162" i="8" s="1"/>
  <c r="F161" i="7"/>
  <c r="F161" i="8" s="1"/>
  <c r="E161" i="7"/>
  <c r="E161" i="8" s="1"/>
  <c r="F160" i="7"/>
  <c r="F160" i="8" s="1"/>
  <c r="E160" i="7"/>
  <c r="E160" i="8" s="1"/>
  <c r="F159" i="7"/>
  <c r="F159" i="8" s="1"/>
  <c r="E159" i="7"/>
  <c r="E159" i="8" s="1"/>
  <c r="F158" i="7"/>
  <c r="E158" i="7"/>
  <c r="E158" i="8" s="1"/>
  <c r="F157" i="7"/>
  <c r="F157" i="8" s="1"/>
  <c r="E157" i="7"/>
  <c r="E157" i="8" s="1"/>
  <c r="F156" i="7"/>
  <c r="F156" i="8" s="1"/>
  <c r="E156" i="7"/>
  <c r="E156" i="8" s="1"/>
  <c r="F155" i="7"/>
  <c r="F155" i="8" s="1"/>
  <c r="E155" i="7"/>
  <c r="E155" i="8" s="1"/>
  <c r="F154" i="7"/>
  <c r="F154" i="8" s="1"/>
  <c r="E154" i="7"/>
  <c r="E154" i="8" s="1"/>
  <c r="F153" i="7"/>
  <c r="F153" i="8" s="1"/>
  <c r="E153" i="7"/>
  <c r="E153" i="8" s="1"/>
  <c r="F152" i="7"/>
  <c r="E152" i="7"/>
  <c r="E152" i="8" s="1"/>
  <c r="F151" i="7"/>
  <c r="F151" i="8" s="1"/>
  <c r="E151" i="7"/>
  <c r="E151" i="8" s="1"/>
  <c r="F150" i="7"/>
  <c r="F150" i="8" s="1"/>
  <c r="E150" i="7"/>
  <c r="E150" i="8" s="1"/>
  <c r="F149" i="7"/>
  <c r="F149" i="8" s="1"/>
  <c r="E149" i="7"/>
  <c r="E149" i="8" s="1"/>
  <c r="F148" i="7"/>
  <c r="F148" i="8" s="1"/>
  <c r="E148" i="7"/>
  <c r="E148" i="8" s="1"/>
  <c r="F147" i="7"/>
  <c r="F147" i="8" s="1"/>
  <c r="E147" i="7"/>
  <c r="E147" i="8" s="1"/>
  <c r="F146" i="7"/>
  <c r="E146" i="7"/>
  <c r="E146" i="8" s="1"/>
  <c r="F145" i="7"/>
  <c r="F145" i="8" s="1"/>
  <c r="E145" i="7"/>
  <c r="E145" i="8" s="1"/>
  <c r="F144" i="7"/>
  <c r="F144" i="8" s="1"/>
  <c r="E144" i="7"/>
  <c r="E144" i="8" s="1"/>
  <c r="F143" i="7"/>
  <c r="F143" i="8" s="1"/>
  <c r="E143" i="7"/>
  <c r="E143" i="8" s="1"/>
  <c r="F142" i="7"/>
  <c r="F142" i="8" s="1"/>
  <c r="E142" i="7"/>
  <c r="E142" i="8" s="1"/>
  <c r="F141" i="7"/>
  <c r="F141" i="8" s="1"/>
  <c r="E141" i="7"/>
  <c r="E141" i="8" s="1"/>
  <c r="F140" i="7"/>
  <c r="E140" i="7"/>
  <c r="E140" i="8" s="1"/>
  <c r="F139" i="7"/>
  <c r="F139" i="8" s="1"/>
  <c r="E139" i="7"/>
  <c r="E139" i="8" s="1"/>
  <c r="F138" i="7"/>
  <c r="F138" i="8" s="1"/>
  <c r="E138" i="7"/>
  <c r="E138" i="8" s="1"/>
  <c r="F137" i="7"/>
  <c r="F137" i="8" s="1"/>
  <c r="E137" i="7"/>
  <c r="E137" i="8" s="1"/>
  <c r="F136" i="7"/>
  <c r="F136" i="8" s="1"/>
  <c r="E136" i="7"/>
  <c r="E136" i="8" s="1"/>
  <c r="F135" i="7"/>
  <c r="F135" i="8" s="1"/>
  <c r="E135" i="7"/>
  <c r="E135" i="8" s="1"/>
  <c r="F134" i="7"/>
  <c r="E134" i="7"/>
  <c r="E134" i="8" s="1"/>
  <c r="F133" i="7"/>
  <c r="F133" i="8" s="1"/>
  <c r="E133" i="7"/>
  <c r="E133" i="8" s="1"/>
  <c r="F132" i="7"/>
  <c r="F132" i="8" s="1"/>
  <c r="E132" i="7"/>
  <c r="E132" i="8" s="1"/>
  <c r="F131" i="7"/>
  <c r="E131" i="7"/>
  <c r="E131" i="8" s="1"/>
  <c r="F130" i="7"/>
  <c r="F130" i="8" s="1"/>
  <c r="E130" i="7"/>
  <c r="E130" i="8" s="1"/>
  <c r="F129" i="7"/>
  <c r="F129" i="8" s="1"/>
  <c r="E129" i="7"/>
  <c r="E129" i="8" s="1"/>
  <c r="F128" i="7"/>
  <c r="E128" i="7"/>
  <c r="E128" i="8" s="1"/>
  <c r="F127" i="7"/>
  <c r="F127" i="8" s="1"/>
  <c r="E127" i="7"/>
  <c r="E127" i="8" s="1"/>
  <c r="F126" i="7"/>
  <c r="F126" i="8" s="1"/>
  <c r="E126" i="7"/>
  <c r="E126" i="8" s="1"/>
  <c r="F125" i="7"/>
  <c r="F125" i="8" s="1"/>
  <c r="E125" i="7"/>
  <c r="E125" i="8" s="1"/>
  <c r="F124" i="7"/>
  <c r="F124" i="8" s="1"/>
  <c r="E124" i="7"/>
  <c r="E124" i="8" s="1"/>
  <c r="F123" i="7"/>
  <c r="F123" i="8" s="1"/>
  <c r="E123" i="7"/>
  <c r="E123" i="8" s="1"/>
  <c r="F122" i="7"/>
  <c r="E122" i="7"/>
  <c r="E122" i="8" s="1"/>
  <c r="F121" i="7"/>
  <c r="F121" i="8" s="1"/>
  <c r="E121" i="7"/>
  <c r="E121" i="8" s="1"/>
  <c r="F120" i="7"/>
  <c r="F120" i="8" s="1"/>
  <c r="E120" i="7"/>
  <c r="E120" i="8" s="1"/>
  <c r="F119" i="7"/>
  <c r="E119" i="7"/>
  <c r="E119" i="8" s="1"/>
  <c r="F118" i="7"/>
  <c r="F118" i="8" s="1"/>
  <c r="E118" i="7"/>
  <c r="E118" i="8" s="1"/>
  <c r="F117" i="7"/>
  <c r="F117" i="8" s="1"/>
  <c r="E117" i="7"/>
  <c r="E117" i="8" s="1"/>
  <c r="F116" i="7"/>
  <c r="E116" i="7"/>
  <c r="E116" i="8" s="1"/>
  <c r="F115" i="7"/>
  <c r="F115" i="8" s="1"/>
  <c r="E115" i="7"/>
  <c r="E115" i="8" s="1"/>
  <c r="F114" i="7"/>
  <c r="F114" i="8" s="1"/>
  <c r="E114" i="7"/>
  <c r="E114" i="8" s="1"/>
  <c r="F113" i="7"/>
  <c r="F113" i="8" s="1"/>
  <c r="E113" i="7"/>
  <c r="E113" i="8" s="1"/>
  <c r="F112" i="7"/>
  <c r="F112" i="8" s="1"/>
  <c r="E112" i="7"/>
  <c r="E112" i="8" s="1"/>
  <c r="F111" i="7"/>
  <c r="F111" i="8" s="1"/>
  <c r="E111" i="7"/>
  <c r="E111" i="8" s="1"/>
  <c r="F110" i="7"/>
  <c r="E110" i="7"/>
  <c r="E110" i="8" s="1"/>
  <c r="F109" i="7"/>
  <c r="F109" i="8" s="1"/>
  <c r="E109" i="7"/>
  <c r="E109" i="8" s="1"/>
  <c r="F108" i="7"/>
  <c r="F108" i="8" s="1"/>
  <c r="E108" i="7"/>
  <c r="E108" i="8" s="1"/>
  <c r="F107" i="7"/>
  <c r="F107" i="8" s="1"/>
  <c r="E107" i="7"/>
  <c r="E107" i="8" s="1"/>
  <c r="F106" i="7"/>
  <c r="F106" i="8" s="1"/>
  <c r="E106" i="7"/>
  <c r="E106" i="8" s="1"/>
  <c r="F105" i="7"/>
  <c r="F105" i="8" s="1"/>
  <c r="E105" i="7"/>
  <c r="E105" i="8" s="1"/>
  <c r="F104" i="7"/>
  <c r="E104" i="7"/>
  <c r="E104" i="8" s="1"/>
  <c r="F103" i="7"/>
  <c r="F103" i="8" s="1"/>
  <c r="E103" i="7"/>
  <c r="E103" i="8" s="1"/>
  <c r="F102" i="7"/>
  <c r="F102" i="8" s="1"/>
  <c r="E102" i="7"/>
  <c r="E102" i="8" s="1"/>
  <c r="F101" i="7"/>
  <c r="F101" i="8" s="1"/>
  <c r="E101" i="7"/>
  <c r="E101" i="8" s="1"/>
  <c r="F100" i="7"/>
  <c r="F100" i="8" s="1"/>
  <c r="E100" i="7"/>
  <c r="E100" i="8" s="1"/>
  <c r="F99" i="7"/>
  <c r="F99" i="8" s="1"/>
  <c r="E99" i="7"/>
  <c r="E99" i="8" s="1"/>
  <c r="F98" i="7"/>
  <c r="E98" i="7"/>
  <c r="E98" i="8" s="1"/>
  <c r="F97" i="7"/>
  <c r="F97" i="8" s="1"/>
  <c r="E97" i="7"/>
  <c r="E97" i="8" s="1"/>
  <c r="F96" i="7"/>
  <c r="F96" i="8" s="1"/>
  <c r="E96" i="7"/>
  <c r="E96" i="8" s="1"/>
  <c r="F95" i="7"/>
  <c r="F95" i="8" s="1"/>
  <c r="E95" i="7"/>
  <c r="E95" i="8" s="1"/>
  <c r="F94" i="7"/>
  <c r="F94" i="8" s="1"/>
  <c r="E94" i="7"/>
  <c r="E94" i="8" s="1"/>
  <c r="F93" i="7"/>
  <c r="F93" i="8" s="1"/>
  <c r="E93" i="7"/>
  <c r="E93" i="8" s="1"/>
  <c r="F92" i="7"/>
  <c r="E92" i="7"/>
  <c r="E92" i="8" s="1"/>
  <c r="F91" i="7"/>
  <c r="F91" i="8" s="1"/>
  <c r="E91" i="7"/>
  <c r="E91" i="8" s="1"/>
  <c r="F90" i="7"/>
  <c r="F90" i="8" s="1"/>
  <c r="E90" i="7"/>
  <c r="E90" i="8" s="1"/>
  <c r="F89" i="7"/>
  <c r="E89" i="7"/>
  <c r="E89" i="8" s="1"/>
  <c r="F88" i="7"/>
  <c r="F88" i="8" s="1"/>
  <c r="E88" i="7"/>
  <c r="E88" i="8" s="1"/>
  <c r="F87" i="7"/>
  <c r="F87" i="8" s="1"/>
  <c r="E87" i="7"/>
  <c r="E87" i="8" s="1"/>
  <c r="F86" i="7"/>
  <c r="E86" i="7"/>
  <c r="E86" i="8" s="1"/>
  <c r="F85" i="7"/>
  <c r="F85" i="8" s="1"/>
  <c r="E85" i="7"/>
  <c r="E85" i="8" s="1"/>
  <c r="F84" i="7"/>
  <c r="F84" i="8" s="1"/>
  <c r="E84" i="7"/>
  <c r="E84" i="8" s="1"/>
  <c r="F83" i="7"/>
  <c r="F83" i="8" s="1"/>
  <c r="E83" i="7"/>
  <c r="E83" i="8" s="1"/>
  <c r="F82" i="7"/>
  <c r="F82" i="8" s="1"/>
  <c r="E82" i="7"/>
  <c r="E82" i="8" s="1"/>
  <c r="F81" i="7"/>
  <c r="F81" i="8" s="1"/>
  <c r="E81" i="7"/>
  <c r="E81" i="8" s="1"/>
  <c r="F80" i="7"/>
  <c r="E80" i="7"/>
  <c r="E80" i="8" s="1"/>
  <c r="F79" i="7"/>
  <c r="F79" i="8" s="1"/>
  <c r="E79" i="7"/>
  <c r="E79" i="8" s="1"/>
  <c r="F78" i="7"/>
  <c r="F78" i="8" s="1"/>
  <c r="E78" i="7"/>
  <c r="E78" i="8" s="1"/>
  <c r="F77" i="7"/>
  <c r="E77" i="7"/>
  <c r="E77" i="8" s="1"/>
  <c r="F76" i="7"/>
  <c r="F76" i="8" s="1"/>
  <c r="E76" i="7"/>
  <c r="E76" i="8" s="1"/>
  <c r="F75" i="7"/>
  <c r="F75" i="8" s="1"/>
  <c r="E75" i="7"/>
  <c r="E75" i="8" s="1"/>
  <c r="F74" i="7"/>
  <c r="E74" i="7"/>
  <c r="E74" i="8" s="1"/>
  <c r="F73" i="7"/>
  <c r="F73" i="8" s="1"/>
  <c r="E73" i="7"/>
  <c r="E73" i="8" s="1"/>
  <c r="F72" i="7"/>
  <c r="F72" i="8" s="1"/>
  <c r="E72" i="7"/>
  <c r="E72" i="8" s="1"/>
  <c r="F71" i="7"/>
  <c r="F71" i="8" s="1"/>
  <c r="E71" i="7"/>
  <c r="E71" i="8" s="1"/>
  <c r="F70" i="7"/>
  <c r="F70" i="8" s="1"/>
  <c r="E70" i="7"/>
  <c r="E70" i="8" s="1"/>
  <c r="F69" i="7"/>
  <c r="F69" i="8" s="1"/>
  <c r="E69" i="7"/>
  <c r="E69" i="8" s="1"/>
  <c r="F68" i="7"/>
  <c r="E68" i="7"/>
  <c r="E68" i="8" s="1"/>
  <c r="F67" i="7"/>
  <c r="F67" i="8" s="1"/>
  <c r="E67" i="7"/>
  <c r="E67" i="8" s="1"/>
  <c r="F66" i="7"/>
  <c r="F66" i="8" s="1"/>
  <c r="E66" i="7"/>
  <c r="E66" i="8" s="1"/>
  <c r="F65" i="7"/>
  <c r="F65" i="8" s="1"/>
  <c r="E65" i="7"/>
  <c r="E65" i="8" s="1"/>
  <c r="F64" i="7"/>
  <c r="F64" i="8" s="1"/>
  <c r="E64" i="7"/>
  <c r="E64" i="8" s="1"/>
  <c r="F63" i="7"/>
  <c r="F63" i="8" s="1"/>
  <c r="E63" i="7"/>
  <c r="E63" i="8" s="1"/>
  <c r="F62" i="7"/>
  <c r="E62" i="7"/>
  <c r="E62" i="8" s="1"/>
  <c r="F61" i="7"/>
  <c r="F61" i="8" s="1"/>
  <c r="E61" i="7"/>
  <c r="E61" i="8" s="1"/>
  <c r="F60" i="7"/>
  <c r="F60" i="8" s="1"/>
  <c r="E60" i="7"/>
  <c r="E60" i="8" s="1"/>
  <c r="F59" i="7"/>
  <c r="F59" i="8" s="1"/>
  <c r="E59" i="7"/>
  <c r="E59" i="8" s="1"/>
  <c r="F58" i="7"/>
  <c r="F58" i="8" s="1"/>
  <c r="E58" i="7"/>
  <c r="E58" i="8" s="1"/>
  <c r="F57" i="7"/>
  <c r="F57" i="8" s="1"/>
  <c r="E57" i="7"/>
  <c r="E57" i="8" s="1"/>
  <c r="F56" i="7"/>
  <c r="E56" i="7"/>
  <c r="E56" i="8" s="1"/>
  <c r="F55" i="7"/>
  <c r="F55" i="8" s="1"/>
  <c r="E55" i="7"/>
  <c r="E55" i="8" s="1"/>
  <c r="F54" i="7"/>
  <c r="F54" i="8" s="1"/>
  <c r="E54" i="7"/>
  <c r="E54" i="8" s="1"/>
  <c r="F53" i="7"/>
  <c r="F53" i="8" s="1"/>
  <c r="E53" i="7"/>
  <c r="E53" i="8" s="1"/>
  <c r="F52" i="7"/>
  <c r="F52" i="8" s="1"/>
  <c r="E52" i="7"/>
  <c r="E52" i="8" s="1"/>
  <c r="F51" i="7"/>
  <c r="F51" i="8" s="1"/>
  <c r="E51" i="7"/>
  <c r="E51" i="8" s="1"/>
  <c r="F50" i="7"/>
  <c r="E50" i="7"/>
  <c r="E50" i="8" s="1"/>
  <c r="F49" i="7"/>
  <c r="F49" i="8" s="1"/>
  <c r="E49" i="7"/>
  <c r="E49" i="8" s="1"/>
  <c r="F48" i="7"/>
  <c r="F48" i="8" s="1"/>
  <c r="E48" i="7"/>
  <c r="E48" i="8" s="1"/>
  <c r="F47" i="7"/>
  <c r="E47" i="7"/>
  <c r="E47" i="8" s="1"/>
  <c r="F46" i="7"/>
  <c r="F46" i="8" s="1"/>
  <c r="E46" i="7"/>
  <c r="E46" i="8" s="1"/>
  <c r="F45" i="7"/>
  <c r="F45" i="8" s="1"/>
  <c r="E45" i="7"/>
  <c r="E45" i="8" s="1"/>
  <c r="F44" i="7"/>
  <c r="E44" i="7"/>
  <c r="E44" i="8" s="1"/>
  <c r="F43" i="7"/>
  <c r="F43" i="8" s="1"/>
  <c r="E43" i="7"/>
  <c r="E43" i="8" s="1"/>
  <c r="F42" i="7"/>
  <c r="F42" i="8" s="1"/>
  <c r="E42" i="7"/>
  <c r="E42" i="8" s="1"/>
  <c r="F41" i="7"/>
  <c r="F41" i="8" s="1"/>
  <c r="E41" i="7"/>
  <c r="E41" i="8" s="1"/>
  <c r="F40" i="7"/>
  <c r="F40" i="8" s="1"/>
  <c r="E40" i="7"/>
  <c r="E40" i="8" s="1"/>
  <c r="F39" i="7"/>
  <c r="F39" i="8" s="1"/>
  <c r="E39" i="7"/>
  <c r="E39" i="8" s="1"/>
  <c r="F38" i="7"/>
  <c r="E38" i="7"/>
  <c r="E38" i="8" s="1"/>
  <c r="F37" i="7"/>
  <c r="F37" i="8" s="1"/>
  <c r="E37" i="7"/>
  <c r="E37" i="8" s="1"/>
  <c r="F36" i="7"/>
  <c r="F36" i="8" s="1"/>
  <c r="E36" i="7"/>
  <c r="E36" i="8" s="1"/>
  <c r="F35" i="7"/>
  <c r="F35" i="8" s="1"/>
  <c r="E35" i="7"/>
  <c r="E35" i="8" s="1"/>
  <c r="F34" i="7"/>
  <c r="F34" i="8" s="1"/>
  <c r="E34" i="7"/>
  <c r="E34" i="8" s="1"/>
  <c r="F33" i="7"/>
  <c r="F33" i="8" s="1"/>
  <c r="E33" i="7"/>
  <c r="E33" i="8" s="1"/>
  <c r="F32" i="7"/>
  <c r="E32" i="7"/>
  <c r="E32" i="8" s="1"/>
  <c r="F31" i="7"/>
  <c r="F31" i="8" s="1"/>
  <c r="E31" i="7"/>
  <c r="E31" i="8" s="1"/>
  <c r="F30" i="7"/>
  <c r="F30" i="8" s="1"/>
  <c r="E30" i="7"/>
  <c r="E30" i="8" s="1"/>
  <c r="F29" i="7"/>
  <c r="F29" i="8" s="1"/>
  <c r="E29" i="7"/>
  <c r="E29" i="8" s="1"/>
  <c r="F28" i="7"/>
  <c r="F28" i="8" s="1"/>
  <c r="E28" i="7"/>
  <c r="E28" i="8" s="1"/>
  <c r="F27" i="7"/>
  <c r="F27" i="8" s="1"/>
  <c r="E27" i="7"/>
  <c r="E27" i="8" s="1"/>
  <c r="F26" i="7"/>
  <c r="E26" i="7"/>
  <c r="E26" i="8" s="1"/>
  <c r="F25" i="7"/>
  <c r="F25" i="8" s="1"/>
  <c r="E25" i="7"/>
  <c r="E25" i="8" s="1"/>
  <c r="F24" i="7"/>
  <c r="F24" i="8" s="1"/>
  <c r="E24" i="7"/>
  <c r="E24" i="8" s="1"/>
  <c r="F23" i="7"/>
  <c r="F23" i="8" s="1"/>
  <c r="E23" i="7"/>
  <c r="E23" i="8" s="1"/>
  <c r="F22" i="7"/>
  <c r="E22" i="7"/>
  <c r="E22" i="8" s="1"/>
  <c r="F21" i="7"/>
  <c r="F21" i="8" s="1"/>
  <c r="E21" i="7"/>
  <c r="E21" i="8" s="1"/>
  <c r="F20" i="7"/>
  <c r="F20" i="8" s="1"/>
  <c r="E20" i="7"/>
  <c r="E20" i="8" s="1"/>
  <c r="F19" i="7"/>
  <c r="F19" i="8" s="1"/>
  <c r="E19" i="7"/>
  <c r="E19" i="8" s="1"/>
  <c r="F18" i="7"/>
  <c r="F18" i="8" s="1"/>
  <c r="E18" i="7"/>
  <c r="E18" i="8" s="1"/>
  <c r="F17" i="7"/>
  <c r="E17" i="7"/>
  <c r="E17" i="8" s="1"/>
  <c r="F16" i="7"/>
  <c r="E16" i="7"/>
  <c r="E16" i="8" s="1"/>
  <c r="F15" i="7"/>
  <c r="F15" i="8" s="1"/>
  <c r="E15" i="7"/>
  <c r="E15" i="8" s="1"/>
  <c r="F14" i="7"/>
  <c r="F14" i="8" s="1"/>
  <c r="E14" i="7"/>
  <c r="E14" i="8" s="1"/>
  <c r="F13" i="7"/>
  <c r="F13" i="8" s="1"/>
  <c r="E13" i="7"/>
  <c r="E13" i="8" s="1"/>
  <c r="F12" i="7"/>
  <c r="E12" i="7"/>
  <c r="E12" i="8" s="1"/>
  <c r="F11" i="7"/>
  <c r="F11" i="8" s="1"/>
  <c r="E11" i="7"/>
  <c r="E11" i="8" s="1"/>
  <c r="F10" i="7"/>
  <c r="F10" i="8" s="1"/>
  <c r="E10" i="7"/>
  <c r="E10" i="8" s="1"/>
  <c r="F9" i="7"/>
  <c r="F9" i="8" s="1"/>
  <c r="E9" i="7"/>
  <c r="E9" i="8" s="1"/>
  <c r="F8" i="7"/>
  <c r="F8" i="8" s="1"/>
  <c r="E8" i="7"/>
  <c r="E8" i="8" s="1"/>
  <c r="F7" i="7"/>
  <c r="E7" i="7"/>
  <c r="E7" i="8" s="1"/>
  <c r="F6" i="7"/>
  <c r="F6" i="8" s="1"/>
  <c r="E6" i="7"/>
  <c r="E6" i="8" s="1"/>
  <c r="B6" i="7"/>
  <c r="B6" i="8" s="1"/>
  <c r="F5" i="7"/>
  <c r="F5" i="8" s="1"/>
  <c r="E5" i="7"/>
  <c r="E5" i="8" s="1"/>
  <c r="F4" i="7"/>
  <c r="E4" i="7"/>
  <c r="E4" i="8" s="1"/>
  <c r="F3" i="7"/>
  <c r="F3" i="8" s="1"/>
  <c r="E3" i="7"/>
  <c r="E6" i="6"/>
  <c r="E5" i="6"/>
  <c r="E4" i="6"/>
  <c r="I12" i="3"/>
  <c r="I21" i="3"/>
  <c r="M13" i="3"/>
  <c r="L20" i="3"/>
  <c r="L24" i="3"/>
  <c r="C23" i="4"/>
  <c r="I19" i="3"/>
  <c r="M7" i="3"/>
  <c r="I16" i="3"/>
  <c r="L11" i="3"/>
  <c r="I14" i="3"/>
  <c r="B22" i="4"/>
  <c r="C21" i="4"/>
  <c r="I9" i="3"/>
  <c r="M9" i="3"/>
  <c r="L15" i="3"/>
  <c r="M18" i="3"/>
  <c r="M21" i="3"/>
  <c r="C12" i="3"/>
  <c r="I22" i="3"/>
  <c r="L14" i="3"/>
  <c r="M23" i="3"/>
  <c r="L10" i="3"/>
  <c r="B23" i="4"/>
  <c r="C13" i="3"/>
  <c r="B21" i="4"/>
  <c r="M11" i="3"/>
  <c r="L12" i="3"/>
  <c r="L8" i="3"/>
  <c r="C24" i="3"/>
  <c r="C6" i="3"/>
  <c r="C19" i="4"/>
  <c r="C17" i="3"/>
  <c r="C8" i="3"/>
  <c r="M12" i="3"/>
  <c r="M14" i="3"/>
  <c r="I10" i="3"/>
  <c r="B20" i="4"/>
  <c r="L21" i="3"/>
  <c r="L19" i="3"/>
  <c r="C11" i="3"/>
  <c r="I18" i="3"/>
  <c r="C19" i="3"/>
  <c r="L18" i="3"/>
  <c r="I6" i="3"/>
  <c r="I15" i="3"/>
  <c r="I20" i="3"/>
  <c r="C23" i="3"/>
  <c r="C20" i="4"/>
  <c r="C7" i="3"/>
  <c r="L16" i="3"/>
  <c r="I13" i="3"/>
  <c r="M22" i="3"/>
  <c r="M5" i="3"/>
  <c r="C22" i="3"/>
  <c r="L23" i="3"/>
  <c r="C10" i="3"/>
  <c r="I11" i="3"/>
  <c r="I7" i="3"/>
  <c r="C22" i="4"/>
  <c r="L22" i="3"/>
  <c r="C14" i="3"/>
  <c r="M17" i="3"/>
  <c r="L6" i="3"/>
  <c r="C20" i="3"/>
  <c r="C18" i="3"/>
  <c r="M6" i="3"/>
  <c r="L7" i="3"/>
  <c r="C16" i="3"/>
  <c r="L9" i="3"/>
  <c r="M15" i="3"/>
  <c r="M19" i="3"/>
  <c r="I24" i="3"/>
  <c r="L5" i="3"/>
  <c r="L13" i="3"/>
  <c r="A10" i="5" a="1"/>
  <c r="L17" i="3"/>
  <c r="B25" i="4"/>
  <c r="C24" i="4"/>
  <c r="M10" i="3"/>
  <c r="M24" i="3"/>
  <c r="B19" i="4"/>
  <c r="I8" i="3"/>
  <c r="C5" i="3"/>
  <c r="I23" i="3"/>
  <c r="I5" i="3"/>
  <c r="C25" i="4"/>
  <c r="B24" i="4"/>
  <c r="C21" i="3"/>
  <c r="I17" i="3"/>
  <c r="C15" i="3"/>
  <c r="C9" i="3"/>
  <c r="M16" i="3"/>
  <c r="M8" i="3"/>
  <c r="M20" i="3"/>
  <c r="N257" i="16" l="1"/>
  <c r="G2" i="12"/>
  <c r="O257" i="16"/>
  <c r="Q442" i="16"/>
  <c r="C442" i="17" s="1"/>
  <c r="O306" i="16"/>
  <c r="O426" i="16"/>
  <c r="N125" i="16"/>
  <c r="O190" i="16"/>
  <c r="O246" i="16"/>
  <c r="M441" i="16"/>
  <c r="Q252" i="16"/>
  <c r="C252" i="17" s="1"/>
  <c r="B101" i="14"/>
  <c r="B107" i="14"/>
  <c r="B113" i="14"/>
  <c r="B119" i="14"/>
  <c r="B125" i="14"/>
  <c r="B137" i="14"/>
  <c r="B143" i="14"/>
  <c r="B161" i="14"/>
  <c r="B197" i="14"/>
  <c r="B209" i="14"/>
  <c r="B221" i="14"/>
  <c r="B227" i="14"/>
  <c r="B233" i="14"/>
  <c r="B263" i="14"/>
  <c r="B293" i="14"/>
  <c r="B299" i="14"/>
  <c r="B311" i="14"/>
  <c r="B335" i="14"/>
  <c r="B347" i="14"/>
  <c r="B365" i="14"/>
  <c r="B371" i="14"/>
  <c r="B383" i="14"/>
  <c r="M151" i="16"/>
  <c r="Q122" i="16"/>
  <c r="C122" i="17" s="1"/>
  <c r="Q179" i="16"/>
  <c r="C179" i="17" s="1"/>
  <c r="G4748" i="7"/>
  <c r="G4844" i="7"/>
  <c r="G4964" i="7"/>
  <c r="G5012" i="7"/>
  <c r="Q428" i="16"/>
  <c r="C428" i="17" s="1"/>
  <c r="G1445" i="7"/>
  <c r="G1445" i="8" s="1"/>
  <c r="O31" i="16"/>
  <c r="Q34" i="16"/>
  <c r="C34" i="17" s="1"/>
  <c r="N79" i="16"/>
  <c r="G667" i="7"/>
  <c r="G1063" i="7"/>
  <c r="G1135" i="7"/>
  <c r="G1135" i="8" s="1"/>
  <c r="G5658" i="7"/>
  <c r="G5658" i="8" s="1"/>
  <c r="G5898" i="7"/>
  <c r="O63" i="16"/>
  <c r="G2252" i="7"/>
  <c r="O383" i="16"/>
  <c r="Q482" i="16"/>
  <c r="C482" i="17" s="1"/>
  <c r="B231" i="14"/>
  <c r="O261" i="16"/>
  <c r="Q416" i="16"/>
  <c r="C416" i="17" s="1"/>
  <c r="G5604" i="7"/>
  <c r="G5604" i="8" s="1"/>
  <c r="Q259" i="16"/>
  <c r="C259" i="17" s="1"/>
  <c r="M97" i="16"/>
  <c r="M270" i="16"/>
  <c r="N403" i="16"/>
  <c r="O212" i="16"/>
  <c r="T212" i="16" s="1"/>
  <c r="F212" i="17" s="1"/>
  <c r="O316" i="16"/>
  <c r="Q319" i="16"/>
  <c r="C319" i="17" s="1"/>
  <c r="O332" i="16"/>
  <c r="Q500" i="16"/>
  <c r="C500" i="17" s="1"/>
  <c r="G4985" i="7"/>
  <c r="B32" i="14"/>
  <c r="B230" i="14"/>
  <c r="B272" i="14"/>
  <c r="G1715" i="7"/>
  <c r="G1715" i="8" s="1"/>
  <c r="G4522" i="7"/>
  <c r="Q181" i="16"/>
  <c r="C181" i="17" s="1"/>
  <c r="Q288" i="16"/>
  <c r="C288" i="17" s="1"/>
  <c r="N487" i="16"/>
  <c r="G4919" i="7"/>
  <c r="M17" i="11"/>
  <c r="O94" i="16"/>
  <c r="Q306" i="16"/>
  <c r="C306" i="17" s="1"/>
  <c r="Q378" i="16"/>
  <c r="C378" i="17" s="1"/>
  <c r="M94" i="16"/>
  <c r="N118" i="16"/>
  <c r="O211" i="16"/>
  <c r="N291" i="16"/>
  <c r="N416" i="16"/>
  <c r="Q301" i="16"/>
  <c r="C301" i="17" s="1"/>
  <c r="G786" i="7"/>
  <c r="G786" i="8" s="1"/>
  <c r="G3856" i="7"/>
  <c r="O21" i="16"/>
  <c r="G6327" i="7"/>
  <c r="G3021" i="7"/>
  <c r="G3021" i="8" s="1"/>
  <c r="G3261" i="7"/>
  <c r="G3261" i="8" s="1"/>
  <c r="G3369" i="7"/>
  <c r="G3369" i="8" s="1"/>
  <c r="O396" i="16"/>
  <c r="G1999" i="7"/>
  <c r="G1999" i="8" s="1"/>
  <c r="Q14" i="16"/>
  <c r="C14" i="17" s="1"/>
  <c r="O102" i="16"/>
  <c r="O110" i="16"/>
  <c r="N277" i="16"/>
  <c r="G3873" i="7"/>
  <c r="G3873" i="8" s="1"/>
  <c r="M39" i="16"/>
  <c r="O224" i="16"/>
  <c r="O232" i="16"/>
  <c r="G4101" i="7"/>
  <c r="G4101" i="8" s="1"/>
  <c r="D258" i="14"/>
  <c r="N206" i="16"/>
  <c r="Q230" i="16"/>
  <c r="C230" i="17" s="1"/>
  <c r="O309" i="16"/>
  <c r="Q447" i="16"/>
  <c r="C447" i="17" s="1"/>
  <c r="G1789" i="7"/>
  <c r="G1789" i="8" s="1"/>
  <c r="O304" i="16"/>
  <c r="G459" i="7"/>
  <c r="G5781" i="7"/>
  <c r="G5781" i="8" s="1"/>
  <c r="Q53" i="16"/>
  <c r="C53" i="17" s="1"/>
  <c r="Q164" i="16"/>
  <c r="C164" i="17" s="1"/>
  <c r="Q188" i="16"/>
  <c r="C188" i="17" s="1"/>
  <c r="Q487" i="16"/>
  <c r="C487" i="17" s="1"/>
  <c r="G2198" i="7"/>
  <c r="G2198" i="8" s="1"/>
  <c r="G2342" i="7"/>
  <c r="G2342" i="8" s="1"/>
  <c r="G4499" i="7"/>
  <c r="O17" i="16"/>
  <c r="N53" i="16"/>
  <c r="N153" i="16"/>
  <c r="O201" i="16"/>
  <c r="Q204" i="16"/>
  <c r="C204" i="17" s="1"/>
  <c r="Q408" i="16"/>
  <c r="C408" i="17" s="1"/>
  <c r="N413" i="16"/>
  <c r="Q429" i="16"/>
  <c r="C429" i="17" s="1"/>
  <c r="G4441" i="7"/>
  <c r="G4441" i="8" s="1"/>
  <c r="M20" i="16"/>
  <c r="O148" i="16"/>
  <c r="O153" i="16"/>
  <c r="O503" i="16"/>
  <c r="G5470" i="7"/>
  <c r="G5470" i="8" s="1"/>
  <c r="G6513" i="7"/>
  <c r="G6513" i="8" s="1"/>
  <c r="O9" i="16"/>
  <c r="Q425" i="16"/>
  <c r="C425" i="17" s="1"/>
  <c r="G881" i="7"/>
  <c r="G1001" i="7"/>
  <c r="G1001" i="8" s="1"/>
  <c r="G1133" i="7"/>
  <c r="G1659" i="7"/>
  <c r="Q199" i="16"/>
  <c r="C199" i="17" s="1"/>
  <c r="G642" i="7"/>
  <c r="G642" i="8" s="1"/>
  <c r="G1745" i="7"/>
  <c r="G1745" i="8" s="1"/>
  <c r="Q398" i="16"/>
  <c r="C398" i="17" s="1"/>
  <c r="Q448" i="16"/>
  <c r="C448" i="17" s="1"/>
  <c r="O117" i="16"/>
  <c r="Q330" i="16"/>
  <c r="C330" i="17" s="1"/>
  <c r="Q345" i="16"/>
  <c r="C345" i="17" s="1"/>
  <c r="G3006" i="7"/>
  <c r="G3006" i="8" s="1"/>
  <c r="O91" i="16"/>
  <c r="O448" i="16"/>
  <c r="G739" i="7"/>
  <c r="G860" i="7"/>
  <c r="G860" i="8" s="1"/>
  <c r="N62" i="16"/>
  <c r="Q99" i="16"/>
  <c r="C99" i="17" s="1"/>
  <c r="O120" i="16"/>
  <c r="O141" i="16"/>
  <c r="G4671" i="7"/>
  <c r="G4671" i="8" s="1"/>
  <c r="G5943" i="7"/>
  <c r="G5979" i="7"/>
  <c r="G6111" i="7"/>
  <c r="G6111" i="8" s="1"/>
  <c r="G6183" i="7"/>
  <c r="G6231" i="7"/>
  <c r="N86" i="16"/>
  <c r="M205" i="16"/>
  <c r="O369" i="16"/>
  <c r="Q42" i="16"/>
  <c r="C42" i="17" s="1"/>
  <c r="G387" i="7"/>
  <c r="G5745" i="7"/>
  <c r="G5745" i="8" s="1"/>
  <c r="G1595" i="7"/>
  <c r="G1595" i="8" s="1"/>
  <c r="Q324" i="16"/>
  <c r="C324" i="17" s="1"/>
  <c r="G2932" i="7"/>
  <c r="G2932" i="8" s="1"/>
  <c r="G139" i="7"/>
  <c r="G139" i="8" s="1"/>
  <c r="G1490" i="7"/>
  <c r="G1490" i="8" s="1"/>
  <c r="G4282" i="7"/>
  <c r="O83" i="16"/>
  <c r="Q293" i="16"/>
  <c r="C293" i="17" s="1"/>
  <c r="G2680" i="7"/>
  <c r="G2680" i="8" s="1"/>
  <c r="G5531" i="7"/>
  <c r="G2528" i="7"/>
  <c r="G2528" i="8" s="1"/>
  <c r="G4757" i="7"/>
  <c r="G4757" i="8" s="1"/>
  <c r="G748" i="7"/>
  <c r="G748" i="8" s="1"/>
  <c r="G832" i="7"/>
  <c r="G1526" i="7"/>
  <c r="G1526" i="8" s="1"/>
  <c r="G5342" i="7"/>
  <c r="G5342" i="8" s="1"/>
  <c r="Q406" i="16"/>
  <c r="C406" i="17" s="1"/>
  <c r="G738" i="7"/>
  <c r="G738" i="8" s="1"/>
  <c r="G2243" i="7"/>
  <c r="G2243" i="8" s="1"/>
  <c r="G3843" i="7"/>
  <c r="G3843" i="8" s="1"/>
  <c r="G4509" i="7"/>
  <c r="G4509" i="8" s="1"/>
  <c r="G5462" i="7"/>
  <c r="G5856" i="7"/>
  <c r="G6309" i="7"/>
  <c r="G6309" i="8" s="1"/>
  <c r="N22" i="16"/>
  <c r="M157" i="16"/>
  <c r="O175" i="16"/>
  <c r="O259" i="16"/>
  <c r="M322" i="16"/>
  <c r="O324" i="16"/>
  <c r="O335" i="16"/>
  <c r="Q393" i="16"/>
  <c r="C393" i="17" s="1"/>
  <c r="G1849" i="7"/>
  <c r="G1849" i="8" s="1"/>
  <c r="G4772" i="7"/>
  <c r="G4913" i="7"/>
  <c r="O14" i="16"/>
  <c r="Q17" i="16"/>
  <c r="C17" i="17" s="1"/>
  <c r="O24" i="16"/>
  <c r="Q84" i="16"/>
  <c r="C84" i="17" s="1"/>
  <c r="O222" i="16"/>
  <c r="O225" i="16"/>
  <c r="N254" i="16"/>
  <c r="Q309" i="16"/>
  <c r="C309" i="17" s="1"/>
  <c r="N322" i="16"/>
  <c r="G2375" i="7"/>
  <c r="G2375" i="8" s="1"/>
  <c r="G2721" i="7"/>
  <c r="G2721" i="8" s="1"/>
  <c r="G2757" i="7"/>
  <c r="G2757" i="8" s="1"/>
  <c r="O26" i="16"/>
  <c r="Q92" i="16"/>
  <c r="C92" i="17" s="1"/>
  <c r="Q228" i="16"/>
  <c r="C228" i="17" s="1"/>
  <c r="Q262" i="16"/>
  <c r="C262" i="17" s="1"/>
  <c r="N267" i="16"/>
  <c r="O319" i="16"/>
  <c r="O322" i="16"/>
  <c r="Q434" i="16"/>
  <c r="C434" i="17" s="1"/>
  <c r="G4672" i="7"/>
  <c r="G2324" i="7"/>
  <c r="G2324" i="8" s="1"/>
  <c r="G3015" i="7"/>
  <c r="G4340" i="7"/>
  <c r="Q74" i="16"/>
  <c r="C74" i="17" s="1"/>
  <c r="G4892" i="7"/>
  <c r="G598" i="7"/>
  <c r="G1518" i="7"/>
  <c r="G1518" i="8" s="1"/>
  <c r="Q242" i="16"/>
  <c r="C242" i="17" s="1"/>
  <c r="O45" i="16"/>
  <c r="G407" i="7"/>
  <c r="G407" i="8" s="1"/>
  <c r="G4169" i="7"/>
  <c r="G6135" i="7"/>
  <c r="Q11" i="16"/>
  <c r="C11" i="17" s="1"/>
  <c r="Q158" i="16"/>
  <c r="C158" i="17" s="1"/>
  <c r="N168" i="16"/>
  <c r="Q172" i="16"/>
  <c r="C172" i="17" s="1"/>
  <c r="O270" i="16"/>
  <c r="N273" i="16"/>
  <c r="M281" i="16"/>
  <c r="N294" i="16"/>
  <c r="Q347" i="16"/>
  <c r="C347" i="17" s="1"/>
  <c r="Q503" i="16"/>
  <c r="C503" i="17" s="1"/>
  <c r="O122" i="16"/>
  <c r="Q12" i="16"/>
  <c r="C12" i="17" s="1"/>
  <c r="Q97" i="16"/>
  <c r="C97" i="17" s="1"/>
  <c r="Q7" i="16"/>
  <c r="C7" i="17" s="1"/>
  <c r="G633" i="7"/>
  <c r="G633" i="8" s="1"/>
  <c r="Q61" i="16"/>
  <c r="C61" i="17" s="1"/>
  <c r="O199" i="16"/>
  <c r="Q247" i="16"/>
  <c r="C247" i="17" s="1"/>
  <c r="Q391" i="16"/>
  <c r="C391" i="17" s="1"/>
  <c r="Q485" i="16"/>
  <c r="C485" i="17" s="1"/>
  <c r="O487" i="16"/>
  <c r="Q184" i="16"/>
  <c r="C184" i="17" s="1"/>
  <c r="Q493" i="16"/>
  <c r="C493" i="17" s="1"/>
  <c r="G6039" i="7"/>
  <c r="M15" i="16"/>
  <c r="G1985" i="7"/>
  <c r="G1985" i="8" s="1"/>
  <c r="G2546" i="7"/>
  <c r="G2546" i="8" s="1"/>
  <c r="G3777" i="7"/>
  <c r="G3777" i="8" s="1"/>
  <c r="Q52" i="16"/>
  <c r="C52" i="17" s="1"/>
  <c r="Q166" i="16"/>
  <c r="C166" i="17" s="1"/>
  <c r="O252" i="16"/>
  <c r="O273" i="16"/>
  <c r="Q356" i="16"/>
  <c r="C356" i="17" s="1"/>
  <c r="O373" i="16"/>
  <c r="Q376" i="16"/>
  <c r="C376" i="17" s="1"/>
  <c r="Q475" i="16"/>
  <c r="C475" i="17" s="1"/>
  <c r="Q488" i="16"/>
  <c r="C488" i="17" s="1"/>
  <c r="Q255" i="16"/>
  <c r="C255" i="17" s="1"/>
  <c r="G1067" i="7"/>
  <c r="G1067" i="8" s="1"/>
  <c r="G1211" i="7"/>
  <c r="G1211" i="8" s="1"/>
  <c r="G2582" i="7"/>
  <c r="G2582" i="8" s="1"/>
  <c r="G3526" i="7"/>
  <c r="G4265" i="7"/>
  <c r="G4823" i="7"/>
  <c r="G4823" i="8" s="1"/>
  <c r="G5503" i="7"/>
  <c r="G6291" i="7"/>
  <c r="G6291" i="8" s="1"/>
  <c r="M51" i="16"/>
  <c r="M72" i="16"/>
  <c r="Q237" i="16"/>
  <c r="C237" i="17" s="1"/>
  <c r="O242" i="16"/>
  <c r="Q246" i="16"/>
  <c r="C246" i="17" s="1"/>
  <c r="O255" i="16"/>
  <c r="M352" i="16"/>
  <c r="Q462" i="16"/>
  <c r="C462" i="17" s="1"/>
  <c r="G1689" i="7"/>
  <c r="G4137" i="7"/>
  <c r="G4137" i="8" s="1"/>
  <c r="G2692" i="7"/>
  <c r="G2692" i="8" s="1"/>
  <c r="Q357" i="16"/>
  <c r="C357" i="17" s="1"/>
  <c r="G2591" i="7"/>
  <c r="G2591" i="8" s="1"/>
  <c r="G3405" i="7"/>
  <c r="G3405" i="8" s="1"/>
  <c r="Q381" i="16"/>
  <c r="C381" i="17" s="1"/>
  <c r="Q59" i="16"/>
  <c r="C59" i="17" s="1"/>
  <c r="O171" i="16"/>
  <c r="O250" i="16"/>
  <c r="O336" i="16"/>
  <c r="O339" i="16"/>
  <c r="O441" i="16"/>
  <c r="G1368" i="7"/>
  <c r="G1368" i="8" s="1"/>
  <c r="G4351" i="7"/>
  <c r="G4351" i="8" s="1"/>
  <c r="G233" i="7"/>
  <c r="G233" i="8" s="1"/>
  <c r="Q202" i="16"/>
  <c r="C202" i="17" s="1"/>
  <c r="G2769" i="7"/>
  <c r="G2769" i="8" s="1"/>
  <c r="G4631" i="7"/>
  <c r="G4631" i="8" s="1"/>
  <c r="G4821" i="7"/>
  <c r="Q15" i="16"/>
  <c r="C15" i="17" s="1"/>
  <c r="O50" i="16"/>
  <c r="Q273" i="16"/>
  <c r="C273" i="17" s="1"/>
  <c r="N29" i="16"/>
  <c r="G4216" i="7"/>
  <c r="G4216" i="8" s="1"/>
  <c r="N61" i="16"/>
  <c r="Q407" i="16"/>
  <c r="C407" i="17" s="1"/>
  <c r="G279" i="7"/>
  <c r="G2083" i="7"/>
  <c r="G2083" i="8" s="1"/>
  <c r="G3826" i="7"/>
  <c r="G3826" i="8" s="1"/>
  <c r="G5946" i="7"/>
  <c r="G5946" i="8" s="1"/>
  <c r="O27" i="16"/>
  <c r="O166" i="16"/>
  <c r="Q224" i="16"/>
  <c r="C224" i="17" s="1"/>
  <c r="Q432" i="16"/>
  <c r="C432" i="17" s="1"/>
  <c r="Q450" i="16"/>
  <c r="C450" i="17" s="1"/>
  <c r="O475" i="16"/>
  <c r="Q478" i="16"/>
  <c r="C478" i="17" s="1"/>
  <c r="G4791" i="7"/>
  <c r="G5243" i="7"/>
  <c r="G5243" i="8" s="1"/>
  <c r="G6144" i="7"/>
  <c r="G6432" i="7"/>
  <c r="G6432" i="8" s="1"/>
  <c r="Q192" i="16"/>
  <c r="C192" i="17" s="1"/>
  <c r="G4291" i="7"/>
  <c r="G4291" i="8" s="1"/>
  <c r="G5661" i="7"/>
  <c r="G5661" i="8" s="1"/>
  <c r="G5673" i="7"/>
  <c r="G5673" i="8" s="1"/>
  <c r="G5733" i="7"/>
  <c r="G5733" i="8" s="1"/>
  <c r="O229" i="16"/>
  <c r="O237" i="16"/>
  <c r="O462" i="16"/>
  <c r="C16" i="14"/>
  <c r="C113" i="14"/>
  <c r="C250" i="14"/>
  <c r="C172" i="14"/>
  <c r="C237" i="14"/>
  <c r="C122" i="14"/>
  <c r="C147" i="14"/>
  <c r="C77" i="14"/>
  <c r="C277" i="14"/>
  <c r="C491" i="14"/>
  <c r="F688" i="8"/>
  <c r="G688" i="7"/>
  <c r="G688" i="8" s="1"/>
  <c r="G1631" i="7"/>
  <c r="F1808" i="8"/>
  <c r="G1808" i="7"/>
  <c r="F4649" i="8"/>
  <c r="G4649" i="7"/>
  <c r="G4649" i="8" s="1"/>
  <c r="B481" i="14"/>
  <c r="N44" i="16"/>
  <c r="Q95" i="16"/>
  <c r="C95" i="17" s="1"/>
  <c r="O173" i="16"/>
  <c r="O183" i="16"/>
  <c r="O346" i="16"/>
  <c r="O419" i="16"/>
  <c r="N437" i="16"/>
  <c r="F2126" i="8"/>
  <c r="G2126" i="7"/>
  <c r="G2126" i="8" s="1"/>
  <c r="F2847" i="8"/>
  <c r="G2848" i="7"/>
  <c r="G2848" i="8" s="1"/>
  <c r="F3454" i="8"/>
  <c r="G3454" i="7"/>
  <c r="G3454" i="8" s="1"/>
  <c r="F5230" i="8"/>
  <c r="G5230" i="7"/>
  <c r="G5230" i="8" s="1"/>
  <c r="Q297" i="16"/>
  <c r="C297" i="17" s="1"/>
  <c r="F252" i="8"/>
  <c r="G252" i="7"/>
  <c r="G1113" i="7"/>
  <c r="G1136" i="7"/>
  <c r="G1231" i="7"/>
  <c r="G4845" i="7"/>
  <c r="G4845" i="8" s="1"/>
  <c r="G4868" i="7"/>
  <c r="G4868" i="8" s="1"/>
  <c r="G6063" i="7"/>
  <c r="G6180" i="7"/>
  <c r="G6180" i="8" s="1"/>
  <c r="N101" i="16"/>
  <c r="O127" i="16"/>
  <c r="N264" i="16"/>
  <c r="O378" i="16"/>
  <c r="G583" i="7"/>
  <c r="G583" i="8" s="1"/>
  <c r="G1573" i="7"/>
  <c r="G1573" i="8" s="1"/>
  <c r="G1609" i="7"/>
  <c r="G1609" i="8" s="1"/>
  <c r="F1667" i="8"/>
  <c r="G1667" i="7"/>
  <c r="G1667" i="8" s="1"/>
  <c r="G2495" i="7"/>
  <c r="G2495" i="8" s="1"/>
  <c r="G3585" i="7"/>
  <c r="G3585" i="8" s="1"/>
  <c r="G3868" i="7"/>
  <c r="G3868" i="8" s="1"/>
  <c r="G3903" i="7"/>
  <c r="G3903" i="8" s="1"/>
  <c r="G4102" i="7"/>
  <c r="G4102" i="8" s="1"/>
  <c r="G4147" i="7"/>
  <c r="G4147" i="8" s="1"/>
  <c r="G4961" i="7"/>
  <c r="G4961" i="8" s="1"/>
  <c r="G5452" i="7"/>
  <c r="G5982" i="7"/>
  <c r="G5982" i="8" s="1"/>
  <c r="G6075" i="7"/>
  <c r="G6075" i="8" s="1"/>
  <c r="G6240" i="7"/>
  <c r="F6567" i="8"/>
  <c r="G6567" i="7"/>
  <c r="G6567" i="8" s="1"/>
  <c r="M339" i="16"/>
  <c r="N352" i="16"/>
  <c r="N412" i="16"/>
  <c r="G324" i="7"/>
  <c r="G324" i="8" s="1"/>
  <c r="F842" i="8"/>
  <c r="G842" i="7"/>
  <c r="G842" i="8" s="1"/>
  <c r="G2507" i="7"/>
  <c r="G2507" i="8" s="1"/>
  <c r="F2588" i="8"/>
  <c r="G2588" i="7"/>
  <c r="G2588" i="8" s="1"/>
  <c r="G3562" i="7"/>
  <c r="G3562" i="8" s="1"/>
  <c r="G3693" i="7"/>
  <c r="G3693" i="8" s="1"/>
  <c r="G4114" i="7"/>
  <c r="G4114" i="8" s="1"/>
  <c r="G4125" i="7"/>
  <c r="G4125" i="8" s="1"/>
  <c r="G5278" i="7"/>
  <c r="G5278" i="8" s="1"/>
  <c r="G5336" i="7"/>
  <c r="G5336" i="8" s="1"/>
  <c r="G5994" i="7"/>
  <c r="G6147" i="7"/>
  <c r="G6147" i="8" s="1"/>
  <c r="G6276" i="7"/>
  <c r="G6276" i="8" s="1"/>
  <c r="G3" i="12"/>
  <c r="N12" i="16"/>
  <c r="O168" i="16"/>
  <c r="Q298" i="16"/>
  <c r="C298" i="17" s="1"/>
  <c r="O300" i="16"/>
  <c r="O303" i="16"/>
  <c r="T303" i="16" s="1"/>
  <c r="F303" i="17" s="1"/>
  <c r="O352" i="16"/>
  <c r="Q394" i="16"/>
  <c r="C394" i="17" s="1"/>
  <c r="O298" i="16"/>
  <c r="N311" i="16"/>
  <c r="N334" i="16"/>
  <c r="N376" i="16"/>
  <c r="G3928" i="7"/>
  <c r="G3928" i="8" s="1"/>
  <c r="G4547" i="7"/>
  <c r="G4547" i="8" s="1"/>
  <c r="G4733" i="7"/>
  <c r="G4733" i="8" s="1"/>
  <c r="G4744" i="7"/>
  <c r="G4883" i="7"/>
  <c r="G4883" i="8" s="1"/>
  <c r="G5303" i="7"/>
  <c r="F6137" i="8"/>
  <c r="G6138" i="7"/>
  <c r="G6138" i="8" s="1"/>
  <c r="C31" i="14"/>
  <c r="C55" i="14"/>
  <c r="C138" i="14"/>
  <c r="C330" i="14"/>
  <c r="C444" i="14"/>
  <c r="C474" i="14"/>
  <c r="O55" i="16"/>
  <c r="O99" i="16"/>
  <c r="M120" i="16"/>
  <c r="O133" i="16"/>
  <c r="N151" i="16"/>
  <c r="O262" i="16"/>
  <c r="M296" i="16"/>
  <c r="O489" i="16"/>
  <c r="F77" i="8"/>
  <c r="G77" i="7"/>
  <c r="G77" i="8" s="1"/>
  <c r="F3171" i="8"/>
  <c r="G3171" i="7"/>
  <c r="G3171" i="8" s="1"/>
  <c r="F4277" i="8"/>
  <c r="G4277" i="7"/>
  <c r="C65" i="14"/>
  <c r="G1008" i="7"/>
  <c r="G1008" i="8" s="1"/>
  <c r="G4743" i="7"/>
  <c r="G5302" i="7"/>
  <c r="G1080" i="7"/>
  <c r="G1080" i="8" s="1"/>
  <c r="G1316" i="7"/>
  <c r="G1316" i="8" s="1"/>
  <c r="F1458" i="8"/>
  <c r="G1458" i="7"/>
  <c r="G1458" i="8" s="1"/>
  <c r="F2543" i="8"/>
  <c r="G2543" i="7"/>
  <c r="G2543" i="8" s="1"/>
  <c r="G3789" i="7"/>
  <c r="G3789" i="8" s="1"/>
  <c r="G3952" i="7"/>
  <c r="G3952" i="8" s="1"/>
  <c r="G4709" i="7"/>
  <c r="G4709" i="8" s="1"/>
  <c r="G4847" i="7"/>
  <c r="G4847" i="8" s="1"/>
  <c r="G3279" i="7"/>
  <c r="G3279" i="8" s="1"/>
  <c r="G3975" i="7"/>
  <c r="G3975" i="8" s="1"/>
  <c r="G4138" i="7"/>
  <c r="G4138" i="8" s="1"/>
  <c r="G5373" i="7"/>
  <c r="F5431" i="8"/>
  <c r="G5432" i="7"/>
  <c r="G5432" i="8" s="1"/>
  <c r="G6534" i="7"/>
  <c r="G6534" i="8" s="1"/>
  <c r="B7" i="14"/>
  <c r="B31" i="14"/>
  <c r="B91" i="14"/>
  <c r="B151" i="14"/>
  <c r="B175" i="14"/>
  <c r="B187" i="14"/>
  <c r="B211" i="14"/>
  <c r="B229" i="14"/>
  <c r="B241" i="14"/>
  <c r="B247" i="14"/>
  <c r="B259" i="14"/>
  <c r="B271" i="14"/>
  <c r="B343" i="14"/>
  <c r="B409" i="14"/>
  <c r="O130" i="16"/>
  <c r="M306" i="16"/>
  <c r="G1871" i="7"/>
  <c r="G1871" i="8" s="1"/>
  <c r="G3825" i="7"/>
  <c r="G3825" i="8" s="1"/>
  <c r="F480" i="8"/>
  <c r="G480" i="7"/>
  <c r="G480" i="8" s="1"/>
  <c r="G833" i="7"/>
  <c r="F2685" i="8"/>
  <c r="G2685" i="7"/>
  <c r="G2685" i="8" s="1"/>
  <c r="F4385" i="8"/>
  <c r="G4385" i="7"/>
  <c r="G4385" i="8" s="1"/>
  <c r="G4653" i="7"/>
  <c r="G4653" i="8" s="1"/>
  <c r="G5128" i="7"/>
  <c r="G5315" i="7"/>
  <c r="G5315" i="8" s="1"/>
  <c r="G5655" i="7"/>
  <c r="G5655" i="8" s="1"/>
  <c r="G5748" i="7"/>
  <c r="G5748" i="8" s="1"/>
  <c r="F6090" i="8"/>
  <c r="G6090" i="7"/>
  <c r="G6090" i="8" s="1"/>
  <c r="G6420" i="7"/>
  <c r="G6420" i="8" s="1"/>
  <c r="O29" i="16"/>
  <c r="O32" i="16"/>
  <c r="N81" i="16"/>
  <c r="N128" i="16"/>
  <c r="O146" i="16"/>
  <c r="T146" i="16" s="1"/>
  <c r="F146" i="17" s="1"/>
  <c r="O226" i="16"/>
  <c r="N345" i="16"/>
  <c r="O430" i="16"/>
  <c r="O435" i="16"/>
  <c r="Q489" i="16"/>
  <c r="C489" i="17" s="1"/>
  <c r="F772" i="8"/>
  <c r="G772" i="7"/>
  <c r="G772" i="8" s="1"/>
  <c r="F5032" i="8"/>
  <c r="G5033" i="7"/>
  <c r="G5033" i="8" s="1"/>
  <c r="F5453" i="8"/>
  <c r="G5454" i="7"/>
  <c r="G5454" i="8" s="1"/>
  <c r="G1244" i="7"/>
  <c r="G1244" i="8" s="1"/>
  <c r="G1422" i="7"/>
  <c r="G1422" i="8" s="1"/>
  <c r="G2366" i="7"/>
  <c r="G4207" i="7"/>
  <c r="G4720" i="7"/>
  <c r="G4720" i="8" s="1"/>
  <c r="G5383" i="7"/>
  <c r="G101" i="7"/>
  <c r="G101" i="8" s="1"/>
  <c r="G2081" i="7"/>
  <c r="G2081" i="8" s="1"/>
  <c r="G2531" i="7"/>
  <c r="G2531" i="8" s="1"/>
  <c r="G4652" i="7"/>
  <c r="G4652" i="8" s="1"/>
  <c r="G5291" i="7"/>
  <c r="G5291" i="8" s="1"/>
  <c r="G6042" i="7"/>
  <c r="G6159" i="7"/>
  <c r="G6159" i="8" s="1"/>
  <c r="F6453" i="8"/>
  <c r="G6453" i="7"/>
  <c r="G6453" i="8" s="1"/>
  <c r="G4" i="12"/>
  <c r="G78" i="7"/>
  <c r="G78" i="8" s="1"/>
  <c r="G408" i="7"/>
  <c r="G479" i="7"/>
  <c r="G479" i="8" s="1"/>
  <c r="G962" i="7"/>
  <c r="G962" i="8" s="1"/>
  <c r="G1352" i="7"/>
  <c r="G1352" i="8" s="1"/>
  <c r="F1435" i="8"/>
  <c r="G1436" i="7"/>
  <c r="G1436" i="8" s="1"/>
  <c r="G2390" i="7"/>
  <c r="G2390" i="8" s="1"/>
  <c r="G3778" i="7"/>
  <c r="G3778" i="8" s="1"/>
  <c r="G3813" i="7"/>
  <c r="G3813" i="8" s="1"/>
  <c r="G3964" i="7"/>
  <c r="G3964" i="8" s="1"/>
  <c r="G4535" i="7"/>
  <c r="G4535" i="8" s="1"/>
  <c r="F4940" i="8"/>
  <c r="G4941" i="7"/>
  <c r="G4941" i="8" s="1"/>
  <c r="G4940" i="7"/>
  <c r="G4940" i="8" s="1"/>
  <c r="B13" i="14"/>
  <c r="B73" i="14"/>
  <c r="B115" i="14"/>
  <c r="B145" i="14"/>
  <c r="B163" i="14"/>
  <c r="B205" i="14"/>
  <c r="B235" i="14"/>
  <c r="B289" i="14"/>
  <c r="B355" i="14"/>
  <c r="N99" i="16"/>
  <c r="G161" i="7"/>
  <c r="G161" i="8" s="1"/>
  <c r="G432" i="7"/>
  <c r="G432" i="8" s="1"/>
  <c r="G2321" i="7"/>
  <c r="G2321" i="8" s="1"/>
  <c r="G185" i="7"/>
  <c r="G185" i="8" s="1"/>
  <c r="G1224" i="7"/>
  <c r="G1224" i="8" s="1"/>
  <c r="G1883" i="7"/>
  <c r="G1883" i="8" s="1"/>
  <c r="G2180" i="7"/>
  <c r="G2180" i="8" s="1"/>
  <c r="G3400" i="7"/>
  <c r="G3400" i="8" s="1"/>
  <c r="G3423" i="7"/>
  <c r="G3423" i="8" s="1"/>
  <c r="G4048" i="7"/>
  <c r="G4048" i="8" s="1"/>
  <c r="G4700" i="7"/>
  <c r="G4700" i="8" s="1"/>
  <c r="G4768" i="7"/>
  <c r="F4815" i="8"/>
  <c r="G4816" i="7"/>
  <c r="G4816" i="8" s="1"/>
  <c r="G5117" i="7"/>
  <c r="G5117" i="8" s="1"/>
  <c r="G5152" i="7"/>
  <c r="O15" i="16"/>
  <c r="M25" i="16"/>
  <c r="Q118" i="16"/>
  <c r="C118" i="17" s="1"/>
  <c r="Q131" i="16"/>
  <c r="C131" i="17" s="1"/>
  <c r="N141" i="16"/>
  <c r="O213" i="16"/>
  <c r="O247" i="16"/>
  <c r="T247" i="16" s="1"/>
  <c r="F247" i="17" s="1"/>
  <c r="Q322" i="16"/>
  <c r="C322" i="17" s="1"/>
  <c r="Q332" i="16"/>
  <c r="C332" i="17" s="1"/>
  <c r="O345" i="16"/>
  <c r="O358" i="16"/>
  <c r="Q464" i="16"/>
  <c r="C464" i="17" s="1"/>
  <c r="M495" i="16"/>
  <c r="Q497" i="16"/>
  <c r="C497" i="17" s="1"/>
  <c r="G257" i="7"/>
  <c r="G257" i="8" s="1"/>
  <c r="G1873" i="7"/>
  <c r="G3472" i="7"/>
  <c r="G3472" i="8" s="1"/>
  <c r="G4701" i="7"/>
  <c r="G4701" i="8" s="1"/>
  <c r="G4769" i="7"/>
  <c r="G5177" i="7"/>
  <c r="G5515" i="7"/>
  <c r="G5679" i="7"/>
  <c r="G5679" i="8" s="1"/>
  <c r="G5787" i="7"/>
  <c r="G5787" i="8" s="1"/>
  <c r="F6234" i="8"/>
  <c r="G6234" i="7"/>
  <c r="G6234" i="8" s="1"/>
  <c r="G6363" i="7"/>
  <c r="G6363" i="8" s="1"/>
  <c r="G6456" i="7"/>
  <c r="N45" i="16"/>
  <c r="Q113" i="16"/>
  <c r="C113" i="17" s="1"/>
  <c r="N286" i="16"/>
  <c r="Q294" i="16"/>
  <c r="C294" i="17" s="1"/>
  <c r="N319" i="16"/>
  <c r="N329" i="16"/>
  <c r="Q335" i="16"/>
  <c r="C335" i="17" s="1"/>
  <c r="G211" i="7"/>
  <c r="G329" i="7"/>
  <c r="G329" i="8" s="1"/>
  <c r="G989" i="7"/>
  <c r="G989" i="8" s="1"/>
  <c r="G4585" i="7"/>
  <c r="G4585" i="8" s="1"/>
  <c r="F5260" i="8"/>
  <c r="G5260" i="7"/>
  <c r="G5260" i="8" s="1"/>
  <c r="G6399" i="7"/>
  <c r="G6549" i="7"/>
  <c r="G6549" i="8" s="1"/>
  <c r="O23" i="16"/>
  <c r="O74" i="16"/>
  <c r="Q77" i="16"/>
  <c r="C77" i="17" s="1"/>
  <c r="O97" i="16"/>
  <c r="O105" i="16"/>
  <c r="Q175" i="16"/>
  <c r="C175" i="17" s="1"/>
  <c r="Q281" i="16"/>
  <c r="C281" i="17" s="1"/>
  <c r="O327" i="16"/>
  <c r="O408" i="16"/>
  <c r="M26" i="16"/>
  <c r="G929" i="7"/>
  <c r="G929" i="8" s="1"/>
  <c r="F1613" i="8"/>
  <c r="G1613" i="7"/>
  <c r="G1613" i="8" s="1"/>
  <c r="G2829" i="7"/>
  <c r="G4979" i="7"/>
  <c r="G4979" i="8" s="1"/>
  <c r="F23" i="10"/>
  <c r="F16" i="10"/>
  <c r="F17" i="10" s="1"/>
  <c r="F18" i="10" s="1"/>
  <c r="F19" i="10" s="1"/>
  <c r="F20" i="10" s="1"/>
  <c r="G59" i="7"/>
  <c r="G59" i="8" s="1"/>
  <c r="F1416" i="8"/>
  <c r="G1416" i="7"/>
  <c r="G1416" i="8" s="1"/>
  <c r="G2039" i="7"/>
  <c r="G2039" i="8" s="1"/>
  <c r="F5412" i="8"/>
  <c r="G5412" i="7"/>
  <c r="G5811" i="7"/>
  <c r="G5811" i="8" s="1"/>
  <c r="G6423" i="7"/>
  <c r="G6423" i="8" s="1"/>
  <c r="G6504" i="7"/>
  <c r="E22" i="10"/>
  <c r="D22" i="10"/>
  <c r="D23" i="10"/>
  <c r="N77" i="16"/>
  <c r="Q79" i="16"/>
  <c r="C79" i="17" s="1"/>
  <c r="O92" i="16"/>
  <c r="N263" i="16"/>
  <c r="S264" i="16" s="1"/>
  <c r="E264" i="17" s="1"/>
  <c r="N278" i="16"/>
  <c r="N281" i="16"/>
  <c r="N289" i="16"/>
  <c r="Q372" i="16"/>
  <c r="C372" i="17" s="1"/>
  <c r="N390" i="16"/>
  <c r="Q400" i="16"/>
  <c r="C400" i="17" s="1"/>
  <c r="Q501" i="16"/>
  <c r="C501" i="17" s="1"/>
  <c r="O177" i="16"/>
  <c r="O154" i="16"/>
  <c r="O315" i="16"/>
  <c r="O95" i="16"/>
  <c r="O13" i="16"/>
  <c r="G602" i="7"/>
  <c r="G602" i="8" s="1"/>
  <c r="G920" i="7"/>
  <c r="G920" i="8" s="1"/>
  <c r="G1580" i="7"/>
  <c r="G1580" i="8" s="1"/>
  <c r="G1615" i="7"/>
  <c r="G1615" i="8" s="1"/>
  <c r="G1721" i="7"/>
  <c r="G1721" i="8" s="1"/>
  <c r="G1958" i="7"/>
  <c r="G1958" i="8" s="1"/>
  <c r="G2075" i="7"/>
  <c r="G2075" i="8" s="1"/>
  <c r="G2594" i="7"/>
  <c r="G2594" i="8" s="1"/>
  <c r="G4342" i="7"/>
  <c r="G4353" i="7"/>
  <c r="G4575" i="7"/>
  <c r="G4575" i="8" s="1"/>
  <c r="F4646" i="8"/>
  <c r="G4647" i="7"/>
  <c r="G4647" i="8" s="1"/>
  <c r="G4991" i="7"/>
  <c r="G5622" i="7"/>
  <c r="G5622" i="8" s="1"/>
  <c r="O48" i="16"/>
  <c r="Q64" i="16"/>
  <c r="C64" i="17" s="1"/>
  <c r="Q72" i="16"/>
  <c r="C72" i="17" s="1"/>
  <c r="Q142" i="16"/>
  <c r="C142" i="17" s="1"/>
  <c r="N147" i="16"/>
  <c r="Q198" i="16"/>
  <c r="C198" i="17" s="1"/>
  <c r="O206" i="16"/>
  <c r="O216" i="16"/>
  <c r="N449" i="16"/>
  <c r="N493" i="16"/>
  <c r="M501" i="16"/>
  <c r="G4456" i="7"/>
  <c r="G5188" i="7"/>
  <c r="G5188" i="8" s="1"/>
  <c r="G5928" i="7"/>
  <c r="F5987" i="8"/>
  <c r="G5988" i="7"/>
  <c r="G5988" i="8" s="1"/>
  <c r="G6525" i="7"/>
  <c r="G6525" i="8" s="1"/>
  <c r="G35" i="7"/>
  <c r="G35" i="8" s="1"/>
  <c r="G813" i="7"/>
  <c r="G813" i="8" s="1"/>
  <c r="N41" i="16"/>
  <c r="O51" i="16"/>
  <c r="M77" i="16"/>
  <c r="O185" i="16"/>
  <c r="O240" i="16"/>
  <c r="O385" i="16"/>
  <c r="O398" i="16"/>
  <c r="N444" i="16"/>
  <c r="O493" i="16"/>
  <c r="F1169" i="8"/>
  <c r="G1169" i="7"/>
  <c r="G1169" i="8" s="1"/>
  <c r="G1464" i="7"/>
  <c r="G1464" i="8" s="1"/>
  <c r="F2315" i="8"/>
  <c r="G2315" i="7"/>
  <c r="G2315" i="8" s="1"/>
  <c r="G3238" i="7"/>
  <c r="G3238" i="8" s="1"/>
  <c r="G4437" i="7"/>
  <c r="G5051" i="7"/>
  <c r="G5051" i="8" s="1"/>
  <c r="F5332" i="8"/>
  <c r="G5332" i="7"/>
  <c r="G5332" i="8" s="1"/>
  <c r="N180" i="16"/>
  <c r="M385" i="16"/>
  <c r="O439" i="16"/>
  <c r="O444" i="16"/>
  <c r="M478" i="16"/>
  <c r="G5526" i="7"/>
  <c r="G5526" i="8" s="1"/>
  <c r="G707" i="7"/>
  <c r="G707" i="8" s="1"/>
  <c r="G2027" i="7"/>
  <c r="G2027" i="8" s="1"/>
  <c r="G509" i="7"/>
  <c r="G509" i="8" s="1"/>
  <c r="G603" i="7"/>
  <c r="G698" i="7"/>
  <c r="G698" i="8" s="1"/>
  <c r="G2573" i="7"/>
  <c r="G2573" i="8" s="1"/>
  <c r="G4122" i="7"/>
  <c r="G4122" i="8" s="1"/>
  <c r="G4179" i="7"/>
  <c r="G4179" i="8" s="1"/>
  <c r="F4449" i="8"/>
  <c r="G4450" i="7"/>
  <c r="G4450" i="8" s="1"/>
  <c r="G5063" i="7"/>
  <c r="G5063" i="8" s="1"/>
  <c r="G5379" i="7"/>
  <c r="G5379" i="8" s="1"/>
  <c r="G5402" i="7"/>
  <c r="G5402" i="8" s="1"/>
  <c r="G6471" i="7"/>
  <c r="G6471" i="8" s="1"/>
  <c r="N59" i="16"/>
  <c r="O64" i="16"/>
  <c r="Q67" i="16"/>
  <c r="C67" i="17" s="1"/>
  <c r="N235" i="16"/>
  <c r="O406" i="16"/>
  <c r="Q419" i="16"/>
  <c r="C419" i="17" s="1"/>
  <c r="F3873" i="8"/>
  <c r="G3874" i="7"/>
  <c r="F119" i="8"/>
  <c r="G119" i="7"/>
  <c r="G119" i="8" s="1"/>
  <c r="F461" i="8"/>
  <c r="G461" i="7"/>
  <c r="G461" i="8" s="1"/>
  <c r="G533" i="7"/>
  <c r="G533" i="8" s="1"/>
  <c r="G675" i="7"/>
  <c r="G675" i="8" s="1"/>
  <c r="G1559" i="7"/>
  <c r="G1559" i="8" s="1"/>
  <c r="G1688" i="7"/>
  <c r="F3072" i="8"/>
  <c r="G3072" i="7"/>
  <c r="G3072" i="8" s="1"/>
  <c r="G4053" i="7"/>
  <c r="G4053" i="8" s="1"/>
  <c r="G4250" i="7"/>
  <c r="G4250" i="8" s="1"/>
  <c r="G4449" i="7"/>
  <c r="H4450" i="7" s="1"/>
  <c r="G4889" i="7"/>
  <c r="G4889" i="8" s="1"/>
  <c r="G4912" i="7"/>
  <c r="G5075" i="7"/>
  <c r="G5075" i="8" s="1"/>
  <c r="G5426" i="7"/>
  <c r="G5426" i="8" s="1"/>
  <c r="G5461" i="7"/>
  <c r="G5530" i="7"/>
  <c r="G5589" i="7"/>
  <c r="G6084" i="7"/>
  <c r="G6084" i="8" s="1"/>
  <c r="D225" i="14"/>
  <c r="Q44" i="16"/>
  <c r="C44" i="17" s="1"/>
  <c r="N230" i="16"/>
  <c r="Q396" i="16"/>
  <c r="C396" i="17" s="1"/>
  <c r="Q437" i="16"/>
  <c r="C437" i="17" s="1"/>
  <c r="G894" i="7"/>
  <c r="G1967" i="7"/>
  <c r="G1967" i="8" s="1"/>
  <c r="G4445" i="7"/>
  <c r="G4445" i="8" s="1"/>
  <c r="F4792" i="8"/>
  <c r="G4793" i="7"/>
  <c r="G4793" i="8" s="1"/>
  <c r="F388" i="8"/>
  <c r="G389" i="7"/>
  <c r="G389" i="8" s="1"/>
  <c r="G4469" i="7"/>
  <c r="G4469" i="8" s="1"/>
  <c r="G5237" i="7"/>
  <c r="G5237" i="8" s="1"/>
  <c r="G6492" i="7"/>
  <c r="G6492" i="8" s="1"/>
  <c r="O58" i="16"/>
  <c r="G1817" i="7"/>
  <c r="G1817" i="8" s="1"/>
  <c r="G3130" i="7"/>
  <c r="G3130" i="8" s="1"/>
  <c r="G6435" i="7"/>
  <c r="G6435" i="8" s="1"/>
  <c r="G581" i="7"/>
  <c r="G581" i="8" s="1"/>
  <c r="G1241" i="7"/>
  <c r="G2351" i="7"/>
  <c r="G2351" i="8" s="1"/>
  <c r="G2516" i="7"/>
  <c r="G2516" i="8" s="1"/>
  <c r="G2656" i="7"/>
  <c r="G2656" i="8" s="1"/>
  <c r="G4089" i="7"/>
  <c r="G4089" i="8" s="1"/>
  <c r="G4391" i="7"/>
  <c r="G4391" i="8" s="1"/>
  <c r="F4403" i="8"/>
  <c r="G4403" i="7"/>
  <c r="G5345" i="7"/>
  <c r="G5345" i="8" s="1"/>
  <c r="G5601" i="7"/>
  <c r="G6015" i="7"/>
  <c r="G6015" i="8" s="1"/>
  <c r="B23" i="10"/>
  <c r="O11" i="16"/>
  <c r="O36" i="16"/>
  <c r="Q39" i="16"/>
  <c r="C39" i="17" s="1"/>
  <c r="N67" i="16"/>
  <c r="N98" i="16"/>
  <c r="O134" i="16"/>
  <c r="O160" i="16"/>
  <c r="Q170" i="16"/>
  <c r="C170" i="17" s="1"/>
  <c r="N173" i="16"/>
  <c r="O191" i="16"/>
  <c r="O204" i="16"/>
  <c r="O209" i="16"/>
  <c r="O230" i="16"/>
  <c r="O333" i="16"/>
  <c r="O401" i="16"/>
  <c r="O447" i="16"/>
  <c r="G2817" i="7"/>
  <c r="G2817" i="8" s="1"/>
  <c r="G5288" i="7"/>
  <c r="G5288" i="8" s="1"/>
  <c r="Q21" i="16"/>
  <c r="C21" i="17" s="1"/>
  <c r="M23" i="16"/>
  <c r="Q101" i="16"/>
  <c r="C101" i="17" s="1"/>
  <c r="O106" i="16"/>
  <c r="Q114" i="16"/>
  <c r="C114" i="17" s="1"/>
  <c r="M142" i="16"/>
  <c r="O208" i="16"/>
  <c r="O249" i="16"/>
  <c r="O264" i="16"/>
  <c r="Q277" i="16"/>
  <c r="C277" i="17" s="1"/>
  <c r="Q303" i="16"/>
  <c r="C303" i="17" s="1"/>
  <c r="O318" i="16"/>
  <c r="Q349" i="16"/>
  <c r="C349" i="17" s="1"/>
  <c r="O413" i="16"/>
  <c r="Q451" i="16"/>
  <c r="C451" i="17" s="1"/>
  <c r="Q492" i="16"/>
  <c r="C492" i="17" s="1"/>
  <c r="G531" i="7"/>
  <c r="G531" i="8" s="1"/>
  <c r="G936" i="7"/>
  <c r="G936" i="8" s="1"/>
  <c r="G1123" i="7"/>
  <c r="G1123" i="8" s="1"/>
  <c r="G1263" i="7"/>
  <c r="G1497" i="7"/>
  <c r="G1497" i="8" s="1"/>
  <c r="G1825" i="7"/>
  <c r="G1825" i="8" s="1"/>
  <c r="G1859" i="7"/>
  <c r="G1859" i="8" s="1"/>
  <c r="G2570" i="7"/>
  <c r="G2570" i="8" s="1"/>
  <c r="G3549" i="7"/>
  <c r="G3549" i="8" s="1"/>
  <c r="G3867" i="7"/>
  <c r="G3867" i="8" s="1"/>
  <c r="G4132" i="7"/>
  <c r="G4132" i="8" s="1"/>
  <c r="G4328" i="7"/>
  <c r="G4396" i="7"/>
  <c r="G4477" i="7"/>
  <c r="G4477" i="8" s="1"/>
  <c r="G5036" i="7"/>
  <c r="G5036" i="8" s="1"/>
  <c r="G5105" i="7"/>
  <c r="G5105" i="8" s="1"/>
  <c r="G5219" i="7"/>
  <c r="G5219" i="8" s="1"/>
  <c r="G5367" i="7"/>
  <c r="G5514" i="7"/>
  <c r="G5514" i="8" s="1"/>
  <c r="G5769" i="7"/>
  <c r="G5991" i="7"/>
  <c r="G5991" i="8" s="1"/>
  <c r="N23" i="16"/>
  <c r="S23" i="16" s="1"/>
  <c r="E23" i="17" s="1"/>
  <c r="Q35" i="16"/>
  <c r="C35" i="17" s="1"/>
  <c r="N55" i="16"/>
  <c r="O111" i="16"/>
  <c r="O124" i="16"/>
  <c r="Q127" i="16"/>
  <c r="C127" i="17" s="1"/>
  <c r="N137" i="16"/>
  <c r="O180" i="16"/>
  <c r="N226" i="16"/>
  <c r="O231" i="16"/>
  <c r="O244" i="16"/>
  <c r="Q257" i="16"/>
  <c r="C257" i="17" s="1"/>
  <c r="N274" i="16"/>
  <c r="N372" i="16"/>
  <c r="Q440" i="16"/>
  <c r="C440" i="17" s="1"/>
  <c r="O72" i="16"/>
  <c r="G283" i="7"/>
  <c r="G283" i="8" s="1"/>
  <c r="G504" i="7"/>
  <c r="G757" i="7"/>
  <c r="G757" i="8" s="1"/>
  <c r="G1061" i="7"/>
  <c r="G1061" i="8" s="1"/>
  <c r="G2006" i="7"/>
  <c r="G2006" i="8" s="1"/>
  <c r="G2123" i="7"/>
  <c r="G2123" i="8" s="1"/>
  <c r="G2288" i="7"/>
  <c r="G2288" i="8" s="1"/>
  <c r="G2510" i="7"/>
  <c r="G2510" i="8" s="1"/>
  <c r="G3274" i="7"/>
  <c r="G3274" i="8" s="1"/>
  <c r="G3885" i="7"/>
  <c r="G3885" i="8" s="1"/>
  <c r="G4072" i="7"/>
  <c r="G4072" i="8" s="1"/>
  <c r="G4243" i="7"/>
  <c r="G4243" i="8" s="1"/>
  <c r="G4472" i="7"/>
  <c r="G4472" i="8" s="1"/>
  <c r="G4495" i="7"/>
  <c r="G4495" i="8" s="1"/>
  <c r="G4679" i="7"/>
  <c r="G4907" i="7"/>
  <c r="G4907" i="8" s="1"/>
  <c r="G5114" i="7"/>
  <c r="G5114" i="8" s="1"/>
  <c r="G5135" i="7"/>
  <c r="G5135" i="8" s="1"/>
  <c r="G5158" i="7"/>
  <c r="G5158" i="8" s="1"/>
  <c r="G5443" i="7"/>
  <c r="G5443" i="8" s="1"/>
  <c r="G5907" i="7"/>
  <c r="G5907" i="8" s="1"/>
  <c r="G6207" i="7"/>
  <c r="G6207" i="8" s="1"/>
  <c r="G6369" i="7"/>
  <c r="G6507" i="7"/>
  <c r="G6507" i="8" s="1"/>
  <c r="G6564" i="7"/>
  <c r="G6564" i="8" s="1"/>
  <c r="B218" i="14"/>
  <c r="M5" i="16"/>
  <c r="N105" i="16"/>
  <c r="N108" i="16"/>
  <c r="O131" i="16"/>
  <c r="O136" i="16"/>
  <c r="Q149" i="16"/>
  <c r="C149" i="17" s="1"/>
  <c r="O220" i="16"/>
  <c r="N238" i="16"/>
  <c r="M284" i="16"/>
  <c r="Q325" i="16"/>
  <c r="C325" i="17" s="1"/>
  <c r="Q361" i="16"/>
  <c r="C361" i="17" s="1"/>
  <c r="O394" i="16"/>
  <c r="O417" i="16"/>
  <c r="Q499" i="16"/>
  <c r="C499" i="17" s="1"/>
  <c r="O202" i="16"/>
  <c r="Q458" i="16"/>
  <c r="C458" i="17" s="1"/>
  <c r="G585" i="7"/>
  <c r="G585" i="8" s="1"/>
  <c r="G1283" i="7"/>
  <c r="G1283" i="8" s="1"/>
  <c r="G1645" i="7"/>
  <c r="G1645" i="8" s="1"/>
  <c r="G1763" i="7"/>
  <c r="G1763" i="8" s="1"/>
  <c r="G2041" i="7"/>
  <c r="G2567" i="7"/>
  <c r="G2567" i="8" s="1"/>
  <c r="C56" i="14"/>
  <c r="Q57" i="16"/>
  <c r="C57" i="17" s="1"/>
  <c r="O100" i="16"/>
  <c r="T100" i="16" s="1"/>
  <c r="F100" i="17" s="1"/>
  <c r="Q103" i="16"/>
  <c r="C103" i="17" s="1"/>
  <c r="O108" i="16"/>
  <c r="O161" i="16"/>
  <c r="T161" i="16" s="1"/>
  <c r="F161" i="17" s="1"/>
  <c r="O164" i="16"/>
  <c r="Q233" i="16"/>
  <c r="C233" i="17" s="1"/>
  <c r="O235" i="16"/>
  <c r="N261" i="16"/>
  <c r="Q279" i="16"/>
  <c r="C279" i="17" s="1"/>
  <c r="Q305" i="16"/>
  <c r="C305" i="17" s="1"/>
  <c r="O376" i="16"/>
  <c r="Q476" i="16"/>
  <c r="C476" i="17" s="1"/>
  <c r="O481" i="16"/>
  <c r="G551" i="7"/>
  <c r="G551" i="8" s="1"/>
  <c r="G644" i="7"/>
  <c r="G644" i="8" s="1"/>
  <c r="G747" i="7"/>
  <c r="G747" i="8" s="1"/>
  <c r="G968" i="7"/>
  <c r="G968" i="8" s="1"/>
  <c r="G2159" i="7"/>
  <c r="G2159" i="8" s="1"/>
  <c r="G2441" i="7"/>
  <c r="G2441" i="8" s="1"/>
  <c r="G2522" i="7"/>
  <c r="G2522" i="8" s="1"/>
  <c r="G2920" i="7"/>
  <c r="G3346" i="7"/>
  <c r="G3346" i="8" s="1"/>
  <c r="G3909" i="7"/>
  <c r="G3909" i="8" s="1"/>
  <c r="G4805" i="7"/>
  <c r="G5056" i="7"/>
  <c r="G5056" i="8" s="1"/>
  <c r="G5273" i="7"/>
  <c r="G5273" i="8" s="1"/>
  <c r="G5364" i="7"/>
  <c r="G5488" i="7"/>
  <c r="G5488" i="8" s="1"/>
  <c r="G5556" i="7"/>
  <c r="G6312" i="7"/>
  <c r="G6312" i="8" s="1"/>
  <c r="G6405" i="7"/>
  <c r="G6405" i="8" s="1"/>
  <c r="O8" i="16"/>
  <c r="Q18" i="16"/>
  <c r="C18" i="17" s="1"/>
  <c r="N34" i="16"/>
  <c r="Q93" i="16"/>
  <c r="C93" i="17" s="1"/>
  <c r="N113" i="16"/>
  <c r="M144" i="16"/>
  <c r="N159" i="16"/>
  <c r="Q167" i="16"/>
  <c r="C167" i="17" s="1"/>
  <c r="Q196" i="16"/>
  <c r="C196" i="17" s="1"/>
  <c r="N223" i="16"/>
  <c r="O266" i="16"/>
  <c r="O271" i="16"/>
  <c r="Q338" i="16"/>
  <c r="C338" i="17" s="1"/>
  <c r="O343" i="16"/>
  <c r="N361" i="16"/>
  <c r="O384" i="16"/>
  <c r="T384" i="16" s="1"/>
  <c r="F384" i="17" s="1"/>
  <c r="N415" i="16"/>
  <c r="O463" i="16"/>
  <c r="Q494" i="16"/>
  <c r="C494" i="17" s="1"/>
  <c r="O496" i="16"/>
  <c r="G355" i="7"/>
  <c r="G355" i="8" s="1"/>
  <c r="G4175" i="7"/>
  <c r="G4186" i="7"/>
  <c r="G4186" i="8" s="1"/>
  <c r="G5444" i="7"/>
  <c r="G5444" i="8" s="1"/>
  <c r="G5545" i="7"/>
  <c r="G5545" i="8" s="1"/>
  <c r="G6255" i="7"/>
  <c r="E32" i="14"/>
  <c r="E405" i="14"/>
  <c r="O39" i="16"/>
  <c r="O75" i="16"/>
  <c r="N103" i="16"/>
  <c r="O139" i="16"/>
  <c r="N144" i="16"/>
  <c r="O149" i="16"/>
  <c r="T149" i="16" s="1"/>
  <c r="F149" i="17" s="1"/>
  <c r="Q213" i="16"/>
  <c r="C213" i="17" s="1"/>
  <c r="O223" i="16"/>
  <c r="M269" i="16"/>
  <c r="N279" i="16"/>
  <c r="O325" i="16"/>
  <c r="O330" i="16"/>
  <c r="N351" i="16"/>
  <c r="O379" i="16"/>
  <c r="Q392" i="16"/>
  <c r="C392" i="17" s="1"/>
  <c r="N340" i="16"/>
  <c r="O118" i="16"/>
  <c r="T118" i="16" s="1"/>
  <c r="F118" i="17" s="1"/>
  <c r="M238" i="16"/>
  <c r="G180" i="7"/>
  <c r="G180" i="8" s="1"/>
  <c r="G679" i="7"/>
  <c r="G679" i="8" s="1"/>
  <c r="G864" i="7"/>
  <c r="G864" i="8" s="1"/>
  <c r="G1473" i="7"/>
  <c r="G1473" i="8" s="1"/>
  <c r="G1787" i="7"/>
  <c r="G1787" i="8" s="1"/>
  <c r="G1997" i="7"/>
  <c r="G1997" i="8" s="1"/>
  <c r="G2255" i="7"/>
  <c r="G2255" i="8" s="1"/>
  <c r="G2501" i="7"/>
  <c r="G2501" i="8" s="1"/>
  <c r="G2613" i="7"/>
  <c r="G2980" i="7"/>
  <c r="G2980" i="8" s="1"/>
  <c r="G3135" i="7"/>
  <c r="G3135" i="8" s="1"/>
  <c r="G4108" i="7"/>
  <c r="G4108" i="8" s="1"/>
  <c r="G4648" i="7"/>
  <c r="G4648" i="8" s="1"/>
  <c r="G4931" i="7"/>
  <c r="G4931" i="8" s="1"/>
  <c r="G5126" i="7"/>
  <c r="G5126" i="8" s="1"/>
  <c r="G5455" i="7"/>
  <c r="G5697" i="7"/>
  <c r="G5697" i="8" s="1"/>
  <c r="G5967" i="7"/>
  <c r="G5967" i="8" s="1"/>
  <c r="G6174" i="7"/>
  <c r="G6174" i="8" s="1"/>
  <c r="G6348" i="7"/>
  <c r="G6348" i="8" s="1"/>
  <c r="G6543" i="7"/>
  <c r="G6543" i="8" s="1"/>
  <c r="B237" i="14"/>
  <c r="B255" i="14"/>
  <c r="B267" i="14"/>
  <c r="B273" i="14"/>
  <c r="B285" i="14"/>
  <c r="B297" i="14"/>
  <c r="B315" i="14"/>
  <c r="B351" i="14"/>
  <c r="B387" i="14"/>
  <c r="B472" i="14"/>
  <c r="B477" i="14"/>
  <c r="B484" i="14"/>
  <c r="M37" i="16"/>
  <c r="O47" i="16"/>
  <c r="O67" i="16"/>
  <c r="N70" i="16"/>
  <c r="Q106" i="16"/>
  <c r="C106" i="17" s="1"/>
  <c r="M159" i="16"/>
  <c r="O182" i="16"/>
  <c r="O192" i="16"/>
  <c r="O228" i="16"/>
  <c r="O233" i="16"/>
  <c r="Q264" i="16"/>
  <c r="C264" i="17" s="1"/>
  <c r="N269" i="16"/>
  <c r="Q318" i="16"/>
  <c r="C318" i="17" s="1"/>
  <c r="N338" i="16"/>
  <c r="N461" i="16"/>
  <c r="N496" i="16"/>
  <c r="O44" i="16"/>
  <c r="O69" i="16"/>
  <c r="Q271" i="16"/>
  <c r="C271" i="17" s="1"/>
  <c r="Q284" i="16"/>
  <c r="C284" i="17" s="1"/>
  <c r="G437" i="7"/>
  <c r="G437" i="8" s="1"/>
  <c r="G576" i="7"/>
  <c r="G576" i="8" s="1"/>
  <c r="G645" i="7"/>
  <c r="G969" i="7"/>
  <c r="G1729" i="7"/>
  <c r="G1729" i="8" s="1"/>
  <c r="G1880" i="7"/>
  <c r="G1880" i="8" s="1"/>
  <c r="G2267" i="7"/>
  <c r="G2267" i="8" s="1"/>
  <c r="G3207" i="7"/>
  <c r="G3207" i="8" s="1"/>
  <c r="G4395" i="7"/>
  <c r="G4395" i="8" s="1"/>
  <c r="G4486" i="7"/>
  <c r="G4486" i="8" s="1"/>
  <c r="G5057" i="7"/>
  <c r="G5183" i="7"/>
  <c r="G5183" i="8" s="1"/>
  <c r="G5308" i="7"/>
  <c r="G5308" i="8" s="1"/>
  <c r="G5354" i="7"/>
  <c r="G6024" i="7"/>
  <c r="G6024" i="8" s="1"/>
  <c r="G6279" i="7"/>
  <c r="G6279" i="8" s="1"/>
  <c r="C286" i="14"/>
  <c r="O70" i="16"/>
  <c r="M103" i="16"/>
  <c r="O116" i="16"/>
  <c r="N139" i="16"/>
  <c r="M147" i="16"/>
  <c r="O167" i="16"/>
  <c r="Q180" i="16"/>
  <c r="C180" i="17" s="1"/>
  <c r="N190" i="16"/>
  <c r="M208" i="16"/>
  <c r="Q231" i="16"/>
  <c r="C231" i="17" s="1"/>
  <c r="N323" i="16"/>
  <c r="N346" i="16"/>
  <c r="N438" i="16"/>
  <c r="Q456" i="16"/>
  <c r="C456" i="17" s="1"/>
  <c r="F1339" i="8"/>
  <c r="G1339" i="7"/>
  <c r="F1477" i="8"/>
  <c r="G1478" i="7"/>
  <c r="G1477" i="7"/>
  <c r="G1477" i="8" s="1"/>
  <c r="F4660" i="8"/>
  <c r="G4661" i="7"/>
  <c r="G4661" i="8" s="1"/>
  <c r="F2410" i="8"/>
  <c r="G2411" i="7"/>
  <c r="G2411" i="8" s="1"/>
  <c r="F5013" i="8"/>
  <c r="G5013" i="7"/>
  <c r="H5013" i="7" s="1"/>
  <c r="F255" i="8"/>
  <c r="G255" i="7"/>
  <c r="G255" i="8" s="1"/>
  <c r="F3597" i="8"/>
  <c r="G3598" i="7"/>
  <c r="G3598" i="8" s="1"/>
  <c r="F522" i="8"/>
  <c r="G522" i="7"/>
  <c r="G522" i="8" s="1"/>
  <c r="F1073" i="8"/>
  <c r="G1073" i="7"/>
  <c r="G1073" i="8" s="1"/>
  <c r="F1955" i="8"/>
  <c r="G1955" i="7"/>
  <c r="G1955" i="8" s="1"/>
  <c r="F3914" i="8"/>
  <c r="G3915" i="7"/>
  <c r="F4305" i="8"/>
  <c r="G4305" i="7"/>
  <c r="G4305" i="8" s="1"/>
  <c r="F4628" i="8"/>
  <c r="G4629" i="7"/>
  <c r="G4629" i="8" s="1"/>
  <c r="G4628" i="7"/>
  <c r="G4628" i="8" s="1"/>
  <c r="F6003" i="8"/>
  <c r="G6003" i="7"/>
  <c r="F47" i="8"/>
  <c r="G47" i="7"/>
  <c r="G47" i="8" s="1"/>
  <c r="F245" i="8"/>
  <c r="G245" i="7"/>
  <c r="G245" i="8" s="1"/>
  <c r="F419" i="8"/>
  <c r="G419" i="7"/>
  <c r="G419" i="8" s="1"/>
  <c r="F613" i="8"/>
  <c r="G613" i="7"/>
  <c r="G613" i="8" s="1"/>
  <c r="F625" i="8"/>
  <c r="G625" i="7"/>
  <c r="F1850" i="8"/>
  <c r="G1850" i="7"/>
  <c r="F2399" i="8"/>
  <c r="G2399" i="7"/>
  <c r="G2399" i="8" s="1"/>
  <c r="F5970" i="8"/>
  <c r="G5970" i="7"/>
  <c r="G5970" i="8" s="1"/>
  <c r="F327" i="8"/>
  <c r="G327" i="7"/>
  <c r="G327" i="8" s="1"/>
  <c r="F1051" i="8"/>
  <c r="G1051" i="7"/>
  <c r="G1051" i="8" s="1"/>
  <c r="G1178" i="7"/>
  <c r="G1178" i="8" s="1"/>
  <c r="F317" i="8"/>
  <c r="G317" i="7"/>
  <c r="G317" i="8" s="1"/>
  <c r="F844" i="8"/>
  <c r="G845" i="7"/>
  <c r="G844" i="7"/>
  <c r="G844" i="8" s="1"/>
  <c r="G1423" i="7"/>
  <c r="G1423" i="8" s="1"/>
  <c r="F1712" i="8"/>
  <c r="G1712" i="7"/>
  <c r="G1712" i="8" s="1"/>
  <c r="F3459" i="8"/>
  <c r="G3459" i="7"/>
  <c r="G3459" i="8" s="1"/>
  <c r="F4936" i="8"/>
  <c r="G4937" i="7"/>
  <c r="G4936" i="7"/>
  <c r="G4936" i="8" s="1"/>
  <c r="F949" i="8"/>
  <c r="G949" i="7"/>
  <c r="G949" i="8" s="1"/>
  <c r="F1041" i="8"/>
  <c r="G1041" i="7"/>
  <c r="G1041" i="8" s="1"/>
  <c r="G1538" i="7"/>
  <c r="G1829" i="7"/>
  <c r="G1829" i="8" s="1"/>
  <c r="F3436" i="8"/>
  <c r="G3436" i="7"/>
  <c r="G3436" i="8" s="1"/>
  <c r="G1296" i="7"/>
  <c r="G1296" i="8" s="1"/>
  <c r="F2050" i="8"/>
  <c r="G2051" i="7"/>
  <c r="G2051" i="8" s="1"/>
  <c r="F5715" i="8"/>
  <c r="G5715" i="7"/>
  <c r="G5715" i="8" s="1"/>
  <c r="F3904" i="8"/>
  <c r="G3904" i="7"/>
  <c r="G1040" i="7"/>
  <c r="G1040" i="8" s="1"/>
  <c r="G305" i="7"/>
  <c r="G305" i="8" s="1"/>
  <c r="F131" i="8"/>
  <c r="G132" i="7"/>
  <c r="G132" i="8" s="1"/>
  <c r="G131" i="7"/>
  <c r="G131" i="8" s="1"/>
  <c r="F491" i="8"/>
  <c r="G491" i="7"/>
  <c r="G491" i="8" s="1"/>
  <c r="G582" i="7"/>
  <c r="G1146" i="7"/>
  <c r="G1146" i="8" s="1"/>
  <c r="F1539" i="8"/>
  <c r="G1539" i="7"/>
  <c r="G1539" i="8" s="1"/>
  <c r="F3987" i="8"/>
  <c r="G3987" i="7"/>
  <c r="G729" i="7"/>
  <c r="F3033" i="8"/>
  <c r="G3034" i="7"/>
  <c r="G3034" i="8" s="1"/>
  <c r="G719" i="7"/>
  <c r="G719" i="8" s="1"/>
  <c r="F4" i="8"/>
  <c r="G4" i="7"/>
  <c r="G4" i="8" s="1"/>
  <c r="F594" i="8"/>
  <c r="G594" i="7"/>
  <c r="G594" i="8" s="1"/>
  <c r="F3734" i="8"/>
  <c r="G3735" i="7"/>
  <c r="G3735" i="8" s="1"/>
  <c r="F2146" i="8"/>
  <c r="G2147" i="7"/>
  <c r="G2147" i="8" s="1"/>
  <c r="F1392" i="8"/>
  <c r="G1392" i="7"/>
  <c r="G1392" i="8" s="1"/>
  <c r="F6287" i="8"/>
  <c r="G6288" i="7"/>
  <c r="G6288" i="8" s="1"/>
  <c r="G1021" i="7"/>
  <c r="G1021" i="8" s="1"/>
  <c r="F1798" i="8"/>
  <c r="G1799" i="7"/>
  <c r="G1799" i="8" s="1"/>
  <c r="F2135" i="8"/>
  <c r="G2135" i="7"/>
  <c r="G2135" i="8" s="1"/>
  <c r="F203" i="8"/>
  <c r="G204" i="7"/>
  <c r="G204" i="8" s="1"/>
  <c r="G203" i="7"/>
  <c r="G203" i="8" s="1"/>
  <c r="G654" i="7"/>
  <c r="G654" i="8" s="1"/>
  <c r="G907" i="7"/>
  <c r="G907" i="8" s="1"/>
  <c r="G1253" i="7"/>
  <c r="G1253" i="8" s="1"/>
  <c r="G1381" i="7"/>
  <c r="G1381" i="8" s="1"/>
  <c r="F3711" i="8"/>
  <c r="G3711" i="7"/>
  <c r="G3711" i="8" s="1"/>
  <c r="F275" i="8"/>
  <c r="G276" i="7"/>
  <c r="G276" i="8" s="1"/>
  <c r="G275" i="7"/>
  <c r="G275" i="8" s="1"/>
  <c r="F563" i="8"/>
  <c r="G563" i="7"/>
  <c r="G563" i="8" s="1"/>
  <c r="G791" i="7"/>
  <c r="G791" i="8" s="1"/>
  <c r="F896" i="8"/>
  <c r="G897" i="7"/>
  <c r="G896" i="7"/>
  <c r="F1254" i="8"/>
  <c r="G1254" i="7"/>
  <c r="G1254" i="8" s="1"/>
  <c r="F2637" i="8"/>
  <c r="G2637" i="7"/>
  <c r="G2637" i="8" s="1"/>
  <c r="F3945" i="8"/>
  <c r="G3945" i="7"/>
  <c r="G3945" i="8" s="1"/>
  <c r="F89" i="8"/>
  <c r="G89" i="7"/>
  <c r="G89" i="8" s="1"/>
  <c r="F450" i="8"/>
  <c r="G450" i="7"/>
  <c r="G450" i="8" s="1"/>
  <c r="G552" i="7"/>
  <c r="G552" i="8" s="1"/>
  <c r="F769" i="8"/>
  <c r="G769" i="7"/>
  <c r="G769" i="8" s="1"/>
  <c r="F1093" i="8"/>
  <c r="G1093" i="7"/>
  <c r="G1093" i="8" s="1"/>
  <c r="F1221" i="8"/>
  <c r="G1221" i="7"/>
  <c r="G1221" i="8" s="1"/>
  <c r="G1777" i="7"/>
  <c r="G1777" i="8" s="1"/>
  <c r="F1892" i="8"/>
  <c r="G1892" i="7"/>
  <c r="G1892" i="8" s="1"/>
  <c r="F6185" i="8"/>
  <c r="G6186" i="7"/>
  <c r="G6186" i="8" s="1"/>
  <c r="F378" i="8"/>
  <c r="G378" i="7"/>
  <c r="G378" i="8" s="1"/>
  <c r="F347" i="8"/>
  <c r="G348" i="7"/>
  <c r="G347" i="7"/>
  <c r="G347" i="8" s="1"/>
  <c r="G1349" i="7"/>
  <c r="G1487" i="7"/>
  <c r="F2603" i="8"/>
  <c r="G2603" i="7"/>
  <c r="F3183" i="8"/>
  <c r="G3184" i="7"/>
  <c r="G3184" i="8" s="1"/>
  <c r="F183" i="8"/>
  <c r="G183" i="7"/>
  <c r="G183" i="8" s="1"/>
  <c r="F1603" i="8"/>
  <c r="G1603" i="7"/>
  <c r="G1603" i="8" s="1"/>
  <c r="F5388" i="8"/>
  <c r="G5388" i="7"/>
  <c r="G5389" i="7"/>
  <c r="F3976" i="8"/>
  <c r="G3976" i="7"/>
  <c r="G3976" i="8" s="1"/>
  <c r="G917" i="7"/>
  <c r="G917" i="8" s="1"/>
  <c r="F173" i="8"/>
  <c r="G173" i="7"/>
  <c r="G173" i="8" s="1"/>
  <c r="F979" i="8"/>
  <c r="G979" i="7"/>
  <c r="G979" i="8" s="1"/>
  <c r="F1488" i="8"/>
  <c r="G1488" i="7"/>
  <c r="G1488" i="8" s="1"/>
  <c r="F2604" i="8"/>
  <c r="G2604" i="7"/>
  <c r="G2604" i="8" s="1"/>
  <c r="F2793" i="8"/>
  <c r="G2793" i="7"/>
  <c r="G2793" i="8" s="1"/>
  <c r="F2668" i="8"/>
  <c r="G2668" i="7"/>
  <c r="G2668" i="8" s="1"/>
  <c r="F4006" i="8"/>
  <c r="G4006" i="7"/>
  <c r="F4603" i="8"/>
  <c r="G4604" i="7"/>
  <c r="G4604" i="8" s="1"/>
  <c r="F4791" i="8"/>
  <c r="G4792" i="7"/>
  <c r="G4792" i="8" s="1"/>
  <c r="F5267" i="8"/>
  <c r="G5267" i="7"/>
  <c r="F5541" i="8"/>
  <c r="G5541" i="7"/>
  <c r="F6036" i="8"/>
  <c r="G6036" i="7"/>
  <c r="G6036" i="8" s="1"/>
  <c r="F6150" i="8"/>
  <c r="G6150" i="7"/>
  <c r="G6150" i="8" s="1"/>
  <c r="F6330" i="8"/>
  <c r="G6330" i="7"/>
  <c r="G6330" i="8" s="1"/>
  <c r="F6342" i="8"/>
  <c r="G6342" i="7"/>
  <c r="G6342" i="8" s="1"/>
  <c r="M10" i="16"/>
  <c r="Q189" i="16"/>
  <c r="C189" i="17" s="1"/>
  <c r="F2332" i="8"/>
  <c r="G2333" i="7"/>
  <c r="G2333" i="8" s="1"/>
  <c r="F4935" i="8"/>
  <c r="G4935" i="7"/>
  <c r="F5691" i="8"/>
  <c r="G5691" i="7"/>
  <c r="G5691" i="8" s="1"/>
  <c r="F6162" i="8"/>
  <c r="G6162" i="7"/>
  <c r="N5" i="16"/>
  <c r="G150" i="7"/>
  <c r="G150" i="8" s="1"/>
  <c r="G191" i="7"/>
  <c r="G191" i="8" s="1"/>
  <c r="G222" i="7"/>
  <c r="G263" i="7"/>
  <c r="G263" i="8" s="1"/>
  <c r="G294" i="7"/>
  <c r="G294" i="8" s="1"/>
  <c r="G335" i="7"/>
  <c r="G335" i="8" s="1"/>
  <c r="G366" i="7"/>
  <c r="G377" i="7"/>
  <c r="G449" i="7"/>
  <c r="G521" i="7"/>
  <c r="G1220" i="7"/>
  <c r="G1305" i="7"/>
  <c r="G1305" i="8" s="1"/>
  <c r="G1326" i="7"/>
  <c r="G1326" i="8" s="1"/>
  <c r="G1391" i="7"/>
  <c r="G1391" i="8" s="1"/>
  <c r="G1443" i="7"/>
  <c r="G1443" i="8" s="1"/>
  <c r="G1506" i="7"/>
  <c r="G1506" i="8" s="1"/>
  <c r="G1754" i="7"/>
  <c r="G1754" i="8" s="1"/>
  <c r="G1901" i="7"/>
  <c r="G1901" i="8" s="1"/>
  <c r="G1922" i="7"/>
  <c r="G1943" i="7"/>
  <c r="G1943" i="8" s="1"/>
  <c r="G1975" i="7"/>
  <c r="G1975" i="8" s="1"/>
  <c r="G2102" i="7"/>
  <c r="G2189" i="7"/>
  <c r="G2189" i="8" s="1"/>
  <c r="G2420" i="7"/>
  <c r="G2420" i="8" s="1"/>
  <c r="G2453" i="7"/>
  <c r="G2453" i="8" s="1"/>
  <c r="G2486" i="7"/>
  <c r="G2486" i="8" s="1"/>
  <c r="G2549" i="7"/>
  <c r="G2549" i="8" s="1"/>
  <c r="G2781" i="7"/>
  <c r="G2781" i="8" s="1"/>
  <c r="G2860" i="7"/>
  <c r="F2872" i="8"/>
  <c r="G2872" i="7"/>
  <c r="G2872" i="8" s="1"/>
  <c r="G3148" i="7"/>
  <c r="G3148" i="8" s="1"/>
  <c r="G3297" i="7"/>
  <c r="G3297" i="8" s="1"/>
  <c r="G3699" i="7"/>
  <c r="G3699" i="8" s="1"/>
  <c r="G3934" i="7"/>
  <c r="G3934" i="8" s="1"/>
  <c r="G4017" i="7"/>
  <c r="G4120" i="7"/>
  <c r="G4120" i="8" s="1"/>
  <c r="F4140" i="8"/>
  <c r="G4141" i="7"/>
  <c r="G4141" i="8" s="1"/>
  <c r="G4140" i="7"/>
  <c r="F4703" i="8"/>
  <c r="G4703" i="7"/>
  <c r="G4703" i="8" s="1"/>
  <c r="G4725" i="7"/>
  <c r="G4725" i="8" s="1"/>
  <c r="F4780" i="8"/>
  <c r="G4781" i="7"/>
  <c r="G4781" i="8" s="1"/>
  <c r="G4869" i="7"/>
  <c r="G5201" i="7"/>
  <c r="G5212" i="7"/>
  <c r="G5212" i="8" s="1"/>
  <c r="F5279" i="8"/>
  <c r="G5279" i="7"/>
  <c r="F5958" i="8"/>
  <c r="G5958" i="7"/>
  <c r="G5958" i="8" s="1"/>
  <c r="F6048" i="8"/>
  <c r="G6048" i="7"/>
  <c r="G6048" i="8" s="1"/>
  <c r="G6195" i="7"/>
  <c r="G6195" i="8" s="1"/>
  <c r="G6297" i="7"/>
  <c r="F6354" i="8"/>
  <c r="G6354" i="7"/>
  <c r="G6354" i="8" s="1"/>
  <c r="F6465" i="8"/>
  <c r="G6465" i="7"/>
  <c r="G6465" i="8" s="1"/>
  <c r="Q8" i="16"/>
  <c r="C8" i="17" s="1"/>
  <c r="Q9" i="16"/>
  <c r="C9" i="17" s="1"/>
  <c r="M46" i="16"/>
  <c r="M81" i="16"/>
  <c r="M84" i="16"/>
  <c r="M101" i="16"/>
  <c r="Q104" i="16"/>
  <c r="C104" i="17" s="1"/>
  <c r="M164" i="16"/>
  <c r="M349" i="16"/>
  <c r="F2561" i="8"/>
  <c r="G2561" i="7"/>
  <c r="G2561" i="8" s="1"/>
  <c r="F4059" i="8"/>
  <c r="G4059" i="7"/>
  <c r="G4060" i="7"/>
  <c r="G4060" i="8" s="1"/>
  <c r="F4316" i="8"/>
  <c r="G4316" i="7"/>
  <c r="F4593" i="8"/>
  <c r="G4593" i="7"/>
  <c r="G4593" i="8" s="1"/>
  <c r="F4925" i="8"/>
  <c r="G4925" i="7"/>
  <c r="F5092" i="8"/>
  <c r="G5093" i="7"/>
  <c r="G5093" i="8" s="1"/>
  <c r="G5092" i="7"/>
  <c r="H5093" i="7" s="1"/>
  <c r="F5356" i="8"/>
  <c r="G5356" i="7"/>
  <c r="G5356" i="8" s="1"/>
  <c r="F5476" i="8"/>
  <c r="G5476" i="7"/>
  <c r="G5476" i="8" s="1"/>
  <c r="F5499" i="8"/>
  <c r="G5499" i="7"/>
  <c r="G5499" i="8" s="1"/>
  <c r="G1913" i="7"/>
  <c r="G1913" i="8" s="1"/>
  <c r="G2093" i="7"/>
  <c r="G2201" i="7"/>
  <c r="G2201" i="8" s="1"/>
  <c r="F2224" i="8"/>
  <c r="G2225" i="7"/>
  <c r="G2345" i="7"/>
  <c r="G2345" i="8" s="1"/>
  <c r="G2465" i="7"/>
  <c r="G2465" i="8" s="1"/>
  <c r="G2498" i="7"/>
  <c r="G2498" i="8" s="1"/>
  <c r="G2519" i="7"/>
  <c r="G2519" i="8" s="1"/>
  <c r="G2540" i="7"/>
  <c r="G2540" i="8" s="1"/>
  <c r="G2625" i="7"/>
  <c r="G2625" i="8" s="1"/>
  <c r="G2704" i="7"/>
  <c r="G2704" i="8" s="1"/>
  <c r="F2805" i="8"/>
  <c r="G2805" i="7"/>
  <c r="G2908" i="7"/>
  <c r="G2908" i="8" s="1"/>
  <c r="G3000" i="7"/>
  <c r="G3000" i="8" s="1"/>
  <c r="G3310" i="7"/>
  <c r="G3333" i="7"/>
  <c r="G3333" i="8" s="1"/>
  <c r="G3723" i="7"/>
  <c r="G3723" i="8" s="1"/>
  <c r="G4018" i="7"/>
  <c r="G4018" i="8" s="1"/>
  <c r="F4339" i="8"/>
  <c r="G4339" i="7"/>
  <c r="G5003" i="7"/>
  <c r="G5003" i="8" s="1"/>
  <c r="G5069" i="7"/>
  <c r="G5069" i="8" s="1"/>
  <c r="G5213" i="7"/>
  <c r="G5213" i="8" s="1"/>
  <c r="F5378" i="8"/>
  <c r="G5378" i="7"/>
  <c r="G5378" i="8" s="1"/>
  <c r="G5422" i="7"/>
  <c r="F5433" i="8"/>
  <c r="G5433" i="7"/>
  <c r="G5727" i="7"/>
  <c r="G5727" i="8" s="1"/>
  <c r="G5784" i="7"/>
  <c r="G5784" i="8" s="1"/>
  <c r="F6219" i="8"/>
  <c r="G6219" i="7"/>
  <c r="F6321" i="8"/>
  <c r="G6321" i="7"/>
  <c r="G6321" i="8" s="1"/>
  <c r="Q49" i="16"/>
  <c r="C49" i="17" s="1"/>
  <c r="M56" i="16"/>
  <c r="Q82" i="16"/>
  <c r="C82" i="17" s="1"/>
  <c r="M109" i="16"/>
  <c r="M137" i="16"/>
  <c r="N283" i="16"/>
  <c r="M329" i="16"/>
  <c r="M454" i="16"/>
  <c r="F2213" i="8"/>
  <c r="G2213" i="7"/>
  <c r="G2213" i="8" s="1"/>
  <c r="F3957" i="8"/>
  <c r="G3957" i="7"/>
  <c r="F4393" i="8"/>
  <c r="G4393" i="7"/>
  <c r="G4393" i="8" s="1"/>
  <c r="F4893" i="8"/>
  <c r="G4893" i="7"/>
  <c r="F5081" i="8"/>
  <c r="G5081" i="7"/>
  <c r="G5081" i="8" s="1"/>
  <c r="F6027" i="8"/>
  <c r="G6027" i="7"/>
  <c r="G6027" i="8" s="1"/>
  <c r="F6107" i="8"/>
  <c r="G6108" i="7"/>
  <c r="N74" i="16"/>
  <c r="G1560" i="7"/>
  <c r="G1560" i="8" s="1"/>
  <c r="G1681" i="7"/>
  <c r="G1778" i="7"/>
  <c r="G1778" i="8" s="1"/>
  <c r="G1841" i="7"/>
  <c r="G1841" i="8" s="1"/>
  <c r="G2009" i="7"/>
  <c r="G2009" i="8" s="1"/>
  <c r="G2291" i="7"/>
  <c r="G2291" i="8" s="1"/>
  <c r="G2357" i="7"/>
  <c r="G2357" i="8" s="1"/>
  <c r="G2477" i="7"/>
  <c r="G2477" i="8" s="1"/>
  <c r="G2716" i="7"/>
  <c r="G2716" i="8" s="1"/>
  <c r="G3012" i="7"/>
  <c r="G3012" i="8" s="1"/>
  <c r="G3081" i="7"/>
  <c r="G3081" i="8" s="1"/>
  <c r="G3495" i="7"/>
  <c r="G3495" i="8" s="1"/>
  <c r="G3621" i="7"/>
  <c r="G3621" i="8" s="1"/>
  <c r="G3802" i="7"/>
  <c r="G3802" i="8" s="1"/>
  <c r="G3946" i="7"/>
  <c r="G3946" i="8" s="1"/>
  <c r="G3988" i="7"/>
  <c r="G3988" i="8" s="1"/>
  <c r="G4029" i="7"/>
  <c r="G4241" i="7"/>
  <c r="G4241" i="8" s="1"/>
  <c r="G4274" i="7"/>
  <c r="G4317" i="7"/>
  <c r="G4317" i="8" s="1"/>
  <c r="F4383" i="8"/>
  <c r="G4384" i="7"/>
  <c r="G4384" i="8" s="1"/>
  <c r="F4537" i="8"/>
  <c r="G4537" i="7"/>
  <c r="G4537" i="8" s="1"/>
  <c r="G4695" i="7"/>
  <c r="G4695" i="8" s="1"/>
  <c r="G4727" i="7"/>
  <c r="G4727" i="8" s="1"/>
  <c r="G4871" i="7"/>
  <c r="G4871" i="8" s="1"/>
  <c r="F5037" i="8"/>
  <c r="G5037" i="7"/>
  <c r="G5037" i="8" s="1"/>
  <c r="F5159" i="8"/>
  <c r="G5159" i="7"/>
  <c r="G5357" i="7"/>
  <c r="G5357" i="8" s="1"/>
  <c r="G5477" i="7"/>
  <c r="G5477" i="8" s="1"/>
  <c r="F5512" i="8"/>
  <c r="G5512" i="7"/>
  <c r="F5694" i="8"/>
  <c r="G5694" i="7"/>
  <c r="G5694" i="8" s="1"/>
  <c r="G6096" i="7"/>
  <c r="G6096" i="8" s="1"/>
  <c r="F6119" i="8"/>
  <c r="G6120" i="7"/>
  <c r="G6120" i="8" s="1"/>
  <c r="F2489" i="8"/>
  <c r="G2489" i="7"/>
  <c r="G2489" i="8" s="1"/>
  <c r="F3243" i="8"/>
  <c r="G3243" i="7"/>
  <c r="G3243" i="8" s="1"/>
  <c r="F4154" i="8"/>
  <c r="G4154" i="7"/>
  <c r="F4673" i="8"/>
  <c r="G4673" i="7"/>
  <c r="F5248" i="8"/>
  <c r="G5249" i="7"/>
  <c r="G5249" i="8" s="1"/>
  <c r="F5751" i="8"/>
  <c r="G5751" i="7"/>
  <c r="F6546" i="8"/>
  <c r="G6546" i="7"/>
  <c r="G6546" i="8" s="1"/>
  <c r="F10" i="11"/>
  <c r="K10" i="11" s="1"/>
  <c r="M10" i="11" s="1"/>
  <c r="F12" i="11"/>
  <c r="K12" i="11" s="1"/>
  <c r="M12" i="11" s="1"/>
  <c r="G163" i="7"/>
  <c r="G163" i="8" s="1"/>
  <c r="G235" i="7"/>
  <c r="G235" i="8" s="1"/>
  <c r="G431" i="7"/>
  <c r="G431" i="8" s="1"/>
  <c r="G503" i="7"/>
  <c r="G503" i="8" s="1"/>
  <c r="G575" i="7"/>
  <c r="G604" i="7"/>
  <c r="G646" i="7"/>
  <c r="G782" i="7"/>
  <c r="G782" i="8" s="1"/>
  <c r="G792" i="7"/>
  <c r="G792" i="8" s="1"/>
  <c r="G877" i="7"/>
  <c r="G877" i="8" s="1"/>
  <c r="G919" i="7"/>
  <c r="G919" i="8" s="1"/>
  <c r="G1002" i="7"/>
  <c r="G1159" i="7"/>
  <c r="G1329" i="7"/>
  <c r="G1351" i="7"/>
  <c r="G1351" i="8" s="1"/>
  <c r="G1457" i="7"/>
  <c r="G1457" i="8" s="1"/>
  <c r="G1649" i="7"/>
  <c r="G1649" i="8" s="1"/>
  <c r="G1925" i="7"/>
  <c r="G1925" i="8" s="1"/>
  <c r="G1957" i="7"/>
  <c r="G1957" i="8" s="1"/>
  <c r="G2021" i="7"/>
  <c r="G2021" i="8" s="1"/>
  <c r="G2063" i="7"/>
  <c r="G2063" i="8" s="1"/>
  <c r="G2084" i="7"/>
  <c r="G2084" i="8" s="1"/>
  <c r="G2105" i="7"/>
  <c r="G2105" i="8" s="1"/>
  <c r="G2237" i="7"/>
  <c r="G2237" i="8" s="1"/>
  <c r="G2303" i="7"/>
  <c r="G2303" i="8" s="1"/>
  <c r="G2423" i="7"/>
  <c r="G2423" i="8" s="1"/>
  <c r="G2456" i="7"/>
  <c r="G2456" i="8" s="1"/>
  <c r="G2552" i="7"/>
  <c r="G2552" i="8" s="1"/>
  <c r="G2649" i="7"/>
  <c r="G2649" i="8" s="1"/>
  <c r="G2841" i="7"/>
  <c r="G2841" i="8" s="1"/>
  <c r="G3220" i="7"/>
  <c r="F3634" i="8"/>
  <c r="G3634" i="7"/>
  <c r="G3634" i="8" s="1"/>
  <c r="G3855" i="7"/>
  <c r="G3855" i="8" s="1"/>
  <c r="G3916" i="7"/>
  <c r="G3916" i="8" s="1"/>
  <c r="F3927" i="8"/>
  <c r="G3927" i="7"/>
  <c r="G3958" i="7"/>
  <c r="G3999" i="7"/>
  <c r="G3999" i="8" s="1"/>
  <c r="G4113" i="7"/>
  <c r="G4143" i="7"/>
  <c r="G4143" i="8" s="1"/>
  <c r="G4264" i="7"/>
  <c r="G4264" i="8" s="1"/>
  <c r="F4839" i="8"/>
  <c r="G4839" i="7"/>
  <c r="G4839" i="8" s="1"/>
  <c r="F4972" i="8"/>
  <c r="G4973" i="7"/>
  <c r="G4983" i="7"/>
  <c r="G4983" i="8" s="1"/>
  <c r="G5015" i="7"/>
  <c r="G5015" i="8" s="1"/>
  <c r="F5027" i="8"/>
  <c r="G5027" i="7"/>
  <c r="G5027" i="8" s="1"/>
  <c r="G5314" i="7"/>
  <c r="G5314" i="8" s="1"/>
  <c r="G5625" i="7"/>
  <c r="G5625" i="8" s="1"/>
  <c r="F5637" i="8"/>
  <c r="G5637" i="7"/>
  <c r="G5880" i="7"/>
  <c r="G5880" i="8" s="1"/>
  <c r="F5892" i="8"/>
  <c r="G5892" i="7"/>
  <c r="G6390" i="7"/>
  <c r="F6558" i="8"/>
  <c r="G6558" i="7"/>
  <c r="G6558" i="8" s="1"/>
  <c r="Q232" i="16"/>
  <c r="C232" i="17" s="1"/>
  <c r="G123" i="7"/>
  <c r="G143" i="7"/>
  <c r="G143" i="8" s="1"/>
  <c r="G174" i="7"/>
  <c r="G215" i="7"/>
  <c r="G215" i="8" s="1"/>
  <c r="G287" i="7"/>
  <c r="G287" i="8" s="1"/>
  <c r="G545" i="7"/>
  <c r="G981" i="7"/>
  <c r="G981" i="8" s="1"/>
  <c r="G1191" i="7"/>
  <c r="G1191" i="8" s="1"/>
  <c r="G1266" i="7"/>
  <c r="G1362" i="7"/>
  <c r="G1362" i="8" s="1"/>
  <c r="G1394" i="7"/>
  <c r="G1521" i="7"/>
  <c r="G1521" i="8" s="1"/>
  <c r="G1583" i="7"/>
  <c r="G1583" i="8" s="1"/>
  <c r="G1736" i="7"/>
  <c r="G1736" i="8" s="1"/>
  <c r="G1915" i="7"/>
  <c r="G1915" i="8" s="1"/>
  <c r="G2171" i="7"/>
  <c r="G2171" i="8" s="1"/>
  <c r="G2270" i="7"/>
  <c r="G2270" i="8" s="1"/>
  <c r="G2435" i="7"/>
  <c r="G2435" i="8" s="1"/>
  <c r="F2661" i="8"/>
  <c r="G2661" i="7"/>
  <c r="G2661" i="8" s="1"/>
  <c r="G2956" i="7"/>
  <c r="G2956" i="8" s="1"/>
  <c r="G3094" i="7"/>
  <c r="G3094" i="8" s="1"/>
  <c r="G3117" i="7"/>
  <c r="G3117" i="8" s="1"/>
  <c r="G3508" i="7"/>
  <c r="G3508" i="8" s="1"/>
  <c r="G3759" i="7"/>
  <c r="G3759" i="8" s="1"/>
  <c r="F4041" i="8"/>
  <c r="G4042" i="7"/>
  <c r="G4042" i="8" s="1"/>
  <c r="G4041" i="7"/>
  <c r="G4041" i="8" s="1"/>
  <c r="G4083" i="7"/>
  <c r="G4275" i="7"/>
  <c r="G4285" i="7"/>
  <c r="G4285" i="8" s="1"/>
  <c r="G4685" i="7"/>
  <c r="G4685" i="8" s="1"/>
  <c r="G4696" i="7"/>
  <c r="G5369" i="7"/>
  <c r="G5369" i="8" s="1"/>
  <c r="G5568" i="7"/>
  <c r="G5568" i="8" s="1"/>
  <c r="F5904" i="8"/>
  <c r="G5904" i="7"/>
  <c r="H6" i="11"/>
  <c r="O18" i="16"/>
  <c r="T18" i="16" s="1"/>
  <c r="F18" i="17" s="1"/>
  <c r="O215" i="16"/>
  <c r="N424" i="16"/>
  <c r="M463" i="16"/>
  <c r="M382" i="16"/>
  <c r="M78" i="16"/>
  <c r="M484" i="16"/>
  <c r="M418" i="16"/>
  <c r="M150" i="16"/>
  <c r="R151" i="16" s="1"/>
  <c r="D151" i="17" s="1"/>
  <c r="M214" i="16"/>
  <c r="M181" i="16"/>
  <c r="M243" i="16"/>
  <c r="M58" i="16"/>
  <c r="M183" i="16"/>
  <c r="M364" i="16"/>
  <c r="R364" i="16" s="1"/>
  <c r="D364" i="17" s="1"/>
  <c r="M226" i="16"/>
  <c r="M154" i="16"/>
  <c r="M92" i="16"/>
  <c r="M400" i="16"/>
  <c r="M366" i="16"/>
  <c r="M132" i="16"/>
  <c r="M62" i="16"/>
  <c r="M414" i="16"/>
  <c r="M416" i="16"/>
  <c r="M246" i="16"/>
  <c r="M61" i="16"/>
  <c r="M52" i="16"/>
  <c r="M22" i="16"/>
  <c r="M232" i="16"/>
  <c r="M373" i="16"/>
  <c r="M315" i="16"/>
  <c r="M54" i="16"/>
  <c r="M453" i="16"/>
  <c r="M222" i="16"/>
  <c r="M468" i="16"/>
  <c r="M64" i="16"/>
  <c r="M448" i="16"/>
  <c r="M387" i="16"/>
  <c r="M482" i="16"/>
  <c r="M421" i="16"/>
  <c r="G39" i="7"/>
  <c r="G39" i="8" s="1"/>
  <c r="G307" i="7"/>
  <c r="G307" i="8" s="1"/>
  <c r="G49" i="7"/>
  <c r="G49" i="8" s="1"/>
  <c r="G71" i="7"/>
  <c r="G71" i="8" s="1"/>
  <c r="G113" i="7"/>
  <c r="G113" i="8" s="1"/>
  <c r="G246" i="7"/>
  <c r="G318" i="7"/>
  <c r="G318" i="8" s="1"/>
  <c r="G359" i="7"/>
  <c r="G359" i="8" s="1"/>
  <c r="G401" i="7"/>
  <c r="G473" i="7"/>
  <c r="G595" i="7"/>
  <c r="G626" i="7"/>
  <c r="G626" i="8" s="1"/>
  <c r="G761" i="7"/>
  <c r="G761" i="8" s="1"/>
  <c r="G992" i="7"/>
  <c r="G1053" i="7"/>
  <c r="G1053" i="8" s="1"/>
  <c r="G1074" i="7"/>
  <c r="G1106" i="7"/>
  <c r="G1106" i="8" s="1"/>
  <c r="G1277" i="7"/>
  <c r="G1277" i="8" s="1"/>
  <c r="G1682" i="7"/>
  <c r="G411" i="7"/>
  <c r="G411" i="8" s="1"/>
  <c r="G483" i="7"/>
  <c r="G555" i="7"/>
  <c r="G555" i="8" s="1"/>
  <c r="G657" i="7"/>
  <c r="G657" i="8" s="1"/>
  <c r="G700" i="7"/>
  <c r="G700" i="8" s="1"/>
  <c r="G751" i="7"/>
  <c r="G751" i="8" s="1"/>
  <c r="G826" i="7"/>
  <c r="G826" i="8" s="1"/>
  <c r="G846" i="7"/>
  <c r="G846" i="8" s="1"/>
  <c r="G857" i="7"/>
  <c r="G857" i="8" s="1"/>
  <c r="G909" i="7"/>
  <c r="G909" i="8" s="1"/>
  <c r="G1064" i="7"/>
  <c r="G1149" i="7"/>
  <c r="G1149" i="8" s="1"/>
  <c r="G1181" i="7"/>
  <c r="G1181" i="8" s="1"/>
  <c r="G1309" i="7"/>
  <c r="G1309" i="8" s="1"/>
  <c r="G1639" i="7"/>
  <c r="G1769" i="7"/>
  <c r="G1769" i="8" s="1"/>
  <c r="G1801" i="7"/>
  <c r="G1801" i="8" s="1"/>
  <c r="G1811" i="7"/>
  <c r="G1811" i="8" s="1"/>
  <c r="G1832" i="7"/>
  <c r="G1832" i="8" s="1"/>
  <c r="G1853" i="7"/>
  <c r="G1853" i="8" s="1"/>
  <c r="G1874" i="7"/>
  <c r="G1874" i="8" s="1"/>
  <c r="G1895" i="7"/>
  <c r="G1895" i="8" s="1"/>
  <c r="G1937" i="7"/>
  <c r="G1937" i="8" s="1"/>
  <c r="G1979" i="7"/>
  <c r="G1979" i="8" s="1"/>
  <c r="G2053" i="7"/>
  <c r="G2053" i="8" s="1"/>
  <c r="G2117" i="7"/>
  <c r="G2117" i="8" s="1"/>
  <c r="G2249" i="7"/>
  <c r="G2249" i="8" s="1"/>
  <c r="G2369" i="7"/>
  <c r="G2369" i="8" s="1"/>
  <c r="G2564" i="7"/>
  <c r="G2564" i="8" s="1"/>
  <c r="G2585" i="7"/>
  <c r="G2585" i="8" s="1"/>
  <c r="G2752" i="7"/>
  <c r="G2752" i="8" s="1"/>
  <c r="G2853" i="7"/>
  <c r="G2853" i="8" s="1"/>
  <c r="G3256" i="7"/>
  <c r="G3256" i="8" s="1"/>
  <c r="G3382" i="7"/>
  <c r="G3382" i="8" s="1"/>
  <c r="G3531" i="7"/>
  <c r="G3531" i="8" s="1"/>
  <c r="G3771" i="7"/>
  <c r="G3771" i="8" s="1"/>
  <c r="G3814" i="7"/>
  <c r="H3814" i="7" s="1"/>
  <c r="G3886" i="7"/>
  <c r="G3886" i="8" s="1"/>
  <c r="G3897" i="7"/>
  <c r="G3897" i="8" s="1"/>
  <c r="G4438" i="7"/>
  <c r="G4817" i="7"/>
  <c r="G4817" i="8" s="1"/>
  <c r="F4840" i="8"/>
  <c r="G4840" i="7"/>
  <c r="G5326" i="7"/>
  <c r="G5326" i="8" s="1"/>
  <c r="F5425" i="8"/>
  <c r="G5425" i="7"/>
  <c r="G5425" i="8" s="1"/>
  <c r="F6402" i="8"/>
  <c r="G6402" i="7"/>
  <c r="F6570" i="8"/>
  <c r="G6570" i="7"/>
  <c r="G6570" i="8" s="1"/>
  <c r="M18" i="16"/>
  <c r="Q132" i="16"/>
  <c r="C132" i="17" s="1"/>
  <c r="N175" i="16"/>
  <c r="M182" i="16"/>
  <c r="Q278" i="16"/>
  <c r="C278" i="17" s="1"/>
  <c r="F2414" i="8"/>
  <c r="G2414" i="7"/>
  <c r="G2414" i="8" s="1"/>
  <c r="F2575" i="8"/>
  <c r="G2576" i="7"/>
  <c r="G2576" i="8" s="1"/>
  <c r="F2596" i="8"/>
  <c r="G2597" i="7"/>
  <c r="G2597" i="8" s="1"/>
  <c r="G3969" i="8"/>
  <c r="F4134" i="8"/>
  <c r="G4134" i="7"/>
  <c r="G4134" i="8" s="1"/>
  <c r="F4460" i="8"/>
  <c r="G4460" i="7"/>
  <c r="G4460" i="8" s="1"/>
  <c r="F4863" i="8"/>
  <c r="G4863" i="7"/>
  <c r="G4863" i="8" s="1"/>
  <c r="F5414" i="8"/>
  <c r="G5414" i="7"/>
  <c r="G5414" i="8" s="1"/>
  <c r="F5940" i="8"/>
  <c r="G5940" i="7"/>
  <c r="G5940" i="8" s="1"/>
  <c r="F6414" i="8"/>
  <c r="G6414" i="7"/>
  <c r="G6414" i="8" s="1"/>
  <c r="G299" i="7"/>
  <c r="G299" i="8" s="1"/>
  <c r="G371" i="7"/>
  <c r="G371" i="8" s="1"/>
  <c r="G402" i="7"/>
  <c r="G515" i="7"/>
  <c r="G515" i="8" s="1"/>
  <c r="G546" i="7"/>
  <c r="G546" i="8" s="1"/>
  <c r="G638" i="7"/>
  <c r="G638" i="8" s="1"/>
  <c r="G669" i="7"/>
  <c r="G669" i="8" s="1"/>
  <c r="G722" i="7"/>
  <c r="G722" i="8" s="1"/>
  <c r="G732" i="7"/>
  <c r="G942" i="7"/>
  <c r="G942" i="8" s="1"/>
  <c r="G1014" i="7"/>
  <c r="G1034" i="7"/>
  <c r="G1034" i="8" s="1"/>
  <c r="G1086" i="7"/>
  <c r="G1139" i="7"/>
  <c r="G1139" i="8" s="1"/>
  <c r="G1267" i="7"/>
  <c r="G1267" i="8" s="1"/>
  <c r="G1395" i="7"/>
  <c r="G1395" i="8" s="1"/>
  <c r="G1511" i="7"/>
  <c r="G1532" i="7"/>
  <c r="G1532" i="8" s="1"/>
  <c r="G1541" i="7"/>
  <c r="G1541" i="8" s="1"/>
  <c r="G1705" i="7"/>
  <c r="G1705" i="8" s="1"/>
  <c r="G1823" i="7"/>
  <c r="G1823" i="8" s="1"/>
  <c r="G2033" i="7"/>
  <c r="G2033" i="8" s="1"/>
  <c r="G2183" i="7"/>
  <c r="G2183" i="8" s="1"/>
  <c r="G2381" i="7"/>
  <c r="G2381" i="8" s="1"/>
  <c r="G2447" i="7"/>
  <c r="G2447" i="8" s="1"/>
  <c r="G2764" i="7"/>
  <c r="G2877" i="7"/>
  <c r="G3153" i="7"/>
  <c r="G3153" i="8" s="1"/>
  <c r="G4084" i="7"/>
  <c r="G4084" i="8" s="1"/>
  <c r="F4145" i="8"/>
  <c r="G4145" i="7"/>
  <c r="G4145" i="8" s="1"/>
  <c r="G4222" i="7"/>
  <c r="G4222" i="8" s="1"/>
  <c r="G4233" i="7"/>
  <c r="G4233" i="8" s="1"/>
  <c r="F4298" i="8"/>
  <c r="G4298" i="7"/>
  <c r="F4483" i="8"/>
  <c r="G4483" i="7"/>
  <c r="G4483" i="8" s="1"/>
  <c r="F4540" i="8"/>
  <c r="G4541" i="7"/>
  <c r="G4541" i="8" s="1"/>
  <c r="G4540" i="7"/>
  <c r="G4540" i="8" s="1"/>
  <c r="G4796" i="7"/>
  <c r="F4829" i="8"/>
  <c r="G4829" i="7"/>
  <c r="G4829" i="8" s="1"/>
  <c r="F5140" i="8"/>
  <c r="G5140" i="7"/>
  <c r="G5140" i="8" s="1"/>
  <c r="G5195" i="7"/>
  <c r="G5195" i="8" s="1"/>
  <c r="G5206" i="7"/>
  <c r="G5284" i="7"/>
  <c r="G5294" i="7"/>
  <c r="G5294" i="8" s="1"/>
  <c r="F5458" i="8"/>
  <c r="G5458" i="7"/>
  <c r="G5835" i="7"/>
  <c r="G5835" i="8" s="1"/>
  <c r="F5847" i="8"/>
  <c r="G5847" i="7"/>
  <c r="G5847" i="8" s="1"/>
  <c r="G6381" i="7"/>
  <c r="G6381" i="8" s="1"/>
  <c r="G6537" i="7"/>
  <c r="G6537" i="8" s="1"/>
  <c r="G125" i="7"/>
  <c r="G125" i="8" s="1"/>
  <c r="G648" i="7"/>
  <c r="G648" i="8" s="1"/>
  <c r="G794" i="7"/>
  <c r="G794" i="8" s="1"/>
  <c r="G838" i="7"/>
  <c r="G838" i="8" s="1"/>
  <c r="G890" i="7"/>
  <c r="G890" i="8" s="1"/>
  <c r="G953" i="7"/>
  <c r="G1004" i="7"/>
  <c r="G1004" i="8" s="1"/>
  <c r="G1097" i="7"/>
  <c r="G1161" i="7"/>
  <c r="G1182" i="7"/>
  <c r="G1182" i="8" s="1"/>
  <c r="G1257" i="7"/>
  <c r="G1257" i="8" s="1"/>
  <c r="G1470" i="7"/>
  <c r="G1470" i="8" s="1"/>
  <c r="G1553" i="7"/>
  <c r="G1651" i="7"/>
  <c r="G1651" i="8" s="1"/>
  <c r="G1673" i="7"/>
  <c r="G1673" i="8" s="1"/>
  <c r="G1781" i="7"/>
  <c r="G1781" i="8" s="1"/>
  <c r="G1802" i="7"/>
  <c r="G1802" i="8" s="1"/>
  <c r="G1865" i="7"/>
  <c r="G1865" i="8" s="1"/>
  <c r="G1991" i="7"/>
  <c r="G1991" i="8" s="1"/>
  <c r="G2023" i="7"/>
  <c r="G2023" i="8" s="1"/>
  <c r="G2261" i="7"/>
  <c r="G2261" i="8" s="1"/>
  <c r="G2360" i="7"/>
  <c r="G2360" i="8" s="1"/>
  <c r="G2697" i="7"/>
  <c r="G2697" i="8" s="1"/>
  <c r="G2901" i="7"/>
  <c r="G2901" i="8" s="1"/>
  <c r="F3418" i="8"/>
  <c r="G3418" i="7"/>
  <c r="G3418" i="8" s="1"/>
  <c r="G3694" i="7"/>
  <c r="G3783" i="7"/>
  <c r="G3783" i="8" s="1"/>
  <c r="G3898" i="7"/>
  <c r="G3898" i="8" s="1"/>
  <c r="G3939" i="7"/>
  <c r="F3970" i="8"/>
  <c r="G3970" i="7"/>
  <c r="H3970" i="7" s="1"/>
  <c r="G4012" i="7"/>
  <c r="G4095" i="7"/>
  <c r="G4189" i="7"/>
  <c r="G4189" i="8" s="1"/>
  <c r="G4255" i="7"/>
  <c r="G4255" i="8" s="1"/>
  <c r="F4287" i="8"/>
  <c r="G4287" i="7"/>
  <c r="G4287" i="8" s="1"/>
  <c r="F4598" i="8"/>
  <c r="G4598" i="7"/>
  <c r="G4598" i="8" s="1"/>
  <c r="G4841" i="7"/>
  <c r="G4841" i="8" s="1"/>
  <c r="F4864" i="8"/>
  <c r="G4865" i="7"/>
  <c r="G4865" i="8" s="1"/>
  <c r="G4864" i="7"/>
  <c r="G5108" i="7"/>
  <c r="G5108" i="8" s="1"/>
  <c r="G5129" i="7"/>
  <c r="G5129" i="8" s="1"/>
  <c r="G5327" i="7"/>
  <c r="F5338" i="8"/>
  <c r="G5338" i="7"/>
  <c r="G5338" i="8" s="1"/>
  <c r="G5437" i="7"/>
  <c r="G5437" i="8" s="1"/>
  <c r="F5859" i="8"/>
  <c r="G5859" i="7"/>
  <c r="G6099" i="7"/>
  <c r="F6258" i="8"/>
  <c r="G6258" i="7"/>
  <c r="G6258" i="8" s="1"/>
  <c r="F6426" i="8"/>
  <c r="G6426" i="7"/>
  <c r="G474" i="7"/>
  <c r="G474" i="8" s="1"/>
  <c r="G1290" i="7"/>
  <c r="G1290" i="8" s="1"/>
  <c r="G1439" i="7"/>
  <c r="G1439" i="8" s="1"/>
  <c r="G2513" i="7"/>
  <c r="G2513" i="8" s="1"/>
  <c r="G3837" i="7"/>
  <c r="F4223" i="8"/>
  <c r="G4223" i="7"/>
  <c r="G4223" i="8" s="1"/>
  <c r="G4407" i="7"/>
  <c r="G4418" i="7"/>
  <c r="G4418" i="8" s="1"/>
  <c r="G4461" i="7"/>
  <c r="F4654" i="8"/>
  <c r="G4655" i="7"/>
  <c r="G4655" i="8" s="1"/>
  <c r="F5295" i="8"/>
  <c r="G5296" i="7"/>
  <c r="G5296" i="8" s="1"/>
  <c r="F5640" i="8"/>
  <c r="G5640" i="7"/>
  <c r="G5640" i="8" s="1"/>
  <c r="F6066" i="8"/>
  <c r="G6066" i="7"/>
  <c r="G6066" i="8" s="1"/>
  <c r="F6123" i="8"/>
  <c r="G6123" i="7"/>
  <c r="F6270" i="8"/>
  <c r="G6270" i="7"/>
  <c r="G6270" i="8" s="1"/>
  <c r="G6360" i="7"/>
  <c r="F6483" i="8"/>
  <c r="G6483" i="7"/>
  <c r="G6516" i="7"/>
  <c r="Q417" i="16"/>
  <c r="C417" i="17" s="1"/>
  <c r="Q418" i="16"/>
  <c r="C418" i="17" s="1"/>
  <c r="G3292" i="7"/>
  <c r="G3292" i="8" s="1"/>
  <c r="G713" i="7"/>
  <c r="G713" i="8" s="1"/>
  <c r="G733" i="7"/>
  <c r="G733" i="8" s="1"/>
  <c r="G943" i="7"/>
  <c r="G943" i="8" s="1"/>
  <c r="G1015" i="7"/>
  <c r="G1015" i="8" s="1"/>
  <c r="G1087" i="7"/>
  <c r="G1119" i="7"/>
  <c r="G1119" i="8" s="1"/>
  <c r="G1205" i="7"/>
  <c r="G1205" i="8" s="1"/>
  <c r="G1322" i="7"/>
  <c r="G1322" i="8" s="1"/>
  <c r="G1512" i="7"/>
  <c r="G1512" i="8" s="1"/>
  <c r="G1706" i="7"/>
  <c r="G1897" i="7"/>
  <c r="G1897" i="8" s="1"/>
  <c r="G1939" i="7"/>
  <c r="G1939" i="8" s="1"/>
  <c r="G2066" i="7"/>
  <c r="G2066" i="8" s="1"/>
  <c r="G2087" i="7"/>
  <c r="G2087" i="8" s="1"/>
  <c r="G2119" i="7"/>
  <c r="G2119" i="8" s="1"/>
  <c r="G2306" i="7"/>
  <c r="G2459" i="7"/>
  <c r="G2459" i="8" s="1"/>
  <c r="F2503" i="8"/>
  <c r="G2504" i="7"/>
  <c r="G2608" i="7"/>
  <c r="G2709" i="7"/>
  <c r="G3166" i="7"/>
  <c r="G3166" i="8" s="1"/>
  <c r="G3315" i="7"/>
  <c r="G3315" i="8" s="1"/>
  <c r="F3327" i="8"/>
  <c r="G3328" i="7"/>
  <c r="G3580" i="7"/>
  <c r="G3580" i="8" s="1"/>
  <c r="G3795" i="7"/>
  <c r="G3795" i="8" s="1"/>
  <c r="G3982" i="7"/>
  <c r="G3982" i="8" s="1"/>
  <c r="G4234" i="7"/>
  <c r="G4234" i="8" s="1"/>
  <c r="G4343" i="7"/>
  <c r="G4376" i="7"/>
  <c r="G4376" i="8" s="1"/>
  <c r="G4430" i="7"/>
  <c r="F4599" i="8"/>
  <c r="G4600" i="7"/>
  <c r="G4600" i="8" s="1"/>
  <c r="F4775" i="8"/>
  <c r="G4775" i="7"/>
  <c r="G4775" i="8" s="1"/>
  <c r="G4797" i="7"/>
  <c r="G4797" i="8" s="1"/>
  <c r="G4997" i="7"/>
  <c r="G4997" i="8" s="1"/>
  <c r="G5008" i="7"/>
  <c r="G5008" i="8" s="1"/>
  <c r="F5120" i="8"/>
  <c r="G5120" i="7"/>
  <c r="G5120" i="8" s="1"/>
  <c r="G5141" i="7"/>
  <c r="G5285" i="7"/>
  <c r="F5339" i="8"/>
  <c r="G5339" i="7"/>
  <c r="G5339" i="8" s="1"/>
  <c r="F5416" i="8"/>
  <c r="G5416" i="7"/>
  <c r="G5416" i="8" s="1"/>
  <c r="G5537" i="7"/>
  <c r="G5537" i="8" s="1"/>
  <c r="G5548" i="7"/>
  <c r="F5583" i="8"/>
  <c r="G5583" i="7"/>
  <c r="G5583" i="8" s="1"/>
  <c r="F6078" i="8"/>
  <c r="G6078" i="7"/>
  <c r="G6393" i="7"/>
  <c r="G6393" i="8" s="1"/>
  <c r="M158" i="16"/>
  <c r="M173" i="16"/>
  <c r="M185" i="16"/>
  <c r="M188" i="16"/>
  <c r="M249" i="16"/>
  <c r="M297" i="16"/>
  <c r="M394" i="16"/>
  <c r="M465" i="16"/>
  <c r="G227" i="7"/>
  <c r="G227" i="8" s="1"/>
  <c r="G1172" i="7"/>
  <c r="G1375" i="7"/>
  <c r="G1375" i="8" s="1"/>
  <c r="G1491" i="7"/>
  <c r="G1949" i="7"/>
  <c r="G1949" i="8" s="1"/>
  <c r="G2129" i="7"/>
  <c r="G2129" i="8" s="1"/>
  <c r="G2195" i="7"/>
  <c r="G2195" i="8" s="1"/>
  <c r="G2776" i="7"/>
  <c r="G2776" i="8" s="1"/>
  <c r="G413" i="7"/>
  <c r="G413" i="8" s="1"/>
  <c r="G485" i="7"/>
  <c r="G485" i="8" s="1"/>
  <c r="G557" i="7"/>
  <c r="G557" i="8" s="1"/>
  <c r="G723" i="7"/>
  <c r="G1237" i="7"/>
  <c r="G1237" i="8" s="1"/>
  <c r="G42" i="7"/>
  <c r="G42" i="8" s="1"/>
  <c r="G126" i="7"/>
  <c r="G187" i="7"/>
  <c r="G187" i="8" s="1"/>
  <c r="G259" i="7"/>
  <c r="G259" i="8" s="1"/>
  <c r="G331" i="7"/>
  <c r="G383" i="7"/>
  <c r="G383" i="8" s="1"/>
  <c r="G455" i="7"/>
  <c r="G455" i="8" s="1"/>
  <c r="G527" i="7"/>
  <c r="G527" i="8" s="1"/>
  <c r="G578" i="7"/>
  <c r="G578" i="8" s="1"/>
  <c r="G744" i="7"/>
  <c r="G744" i="8" s="1"/>
  <c r="G807" i="7"/>
  <c r="G807" i="8" s="1"/>
  <c r="G870" i="7"/>
  <c r="G933" i="7"/>
  <c r="G995" i="7"/>
  <c r="G995" i="8" s="1"/>
  <c r="G1005" i="7"/>
  <c r="G1077" i="7"/>
  <c r="G1109" i="7"/>
  <c r="G1109" i="8" s="1"/>
  <c r="G1280" i="7"/>
  <c r="G1280" i="8" s="1"/>
  <c r="G1365" i="7"/>
  <c r="G1365" i="8" s="1"/>
  <c r="G1429" i="7"/>
  <c r="G1429" i="8" s="1"/>
  <c r="G1554" i="7"/>
  <c r="G1554" i="8" s="1"/>
  <c r="G1619" i="7"/>
  <c r="G1619" i="8" s="1"/>
  <c r="G1739" i="7"/>
  <c r="G1793" i="7"/>
  <c r="G1793" i="8" s="1"/>
  <c r="G2003" i="7"/>
  <c r="G2003" i="8" s="1"/>
  <c r="G2024" i="7"/>
  <c r="G2024" i="8" s="1"/>
  <c r="G2045" i="7"/>
  <c r="G2045" i="8" s="1"/>
  <c r="G2141" i="7"/>
  <c r="G2141" i="8" s="1"/>
  <c r="G2273" i="7"/>
  <c r="G2273" i="8" s="1"/>
  <c r="F2285" i="8"/>
  <c r="G2285" i="7"/>
  <c r="G2285" i="8" s="1"/>
  <c r="G2405" i="7"/>
  <c r="G2405" i="8" s="1"/>
  <c r="G2438" i="7"/>
  <c r="G2438" i="8" s="1"/>
  <c r="G2788" i="7"/>
  <c r="G2788" i="8" s="1"/>
  <c r="G2925" i="7"/>
  <c r="G2925" i="8" s="1"/>
  <c r="G3189" i="7"/>
  <c r="G3189" i="8" s="1"/>
  <c r="G3477" i="7"/>
  <c r="G3477" i="8" s="1"/>
  <c r="G3603" i="7"/>
  <c r="G3603" i="8" s="1"/>
  <c r="G3706" i="7"/>
  <c r="G3706" i="8" s="1"/>
  <c r="G3940" i="7"/>
  <c r="G4023" i="7"/>
  <c r="G4023" i="8" s="1"/>
  <c r="G4054" i="7"/>
  <c r="G4054" i="8" s="1"/>
  <c r="G4065" i="7"/>
  <c r="G4096" i="7"/>
  <c r="G4096" i="8" s="1"/>
  <c r="F4116" i="8"/>
  <c r="G4116" i="7"/>
  <c r="G4116" i="8" s="1"/>
  <c r="G4333" i="7"/>
  <c r="G4333" i="8" s="1"/>
  <c r="G4354" i="7"/>
  <c r="G4354" i="8" s="1"/>
  <c r="G4365" i="7"/>
  <c r="G4365" i="8" s="1"/>
  <c r="G4397" i="7"/>
  <c r="G4623" i="7"/>
  <c r="G4623" i="8" s="1"/>
  <c r="F5405" i="8"/>
  <c r="G5405" i="7"/>
  <c r="G5405" i="8" s="1"/>
  <c r="G5527" i="7"/>
  <c r="G5527" i="8" s="1"/>
  <c r="F5560" i="8"/>
  <c r="G5560" i="7"/>
  <c r="G5560" i="8" s="1"/>
  <c r="F6282" i="8"/>
  <c r="G6282" i="7"/>
  <c r="G6495" i="7"/>
  <c r="G6495" i="8" s="1"/>
  <c r="G6528" i="7"/>
  <c r="M118" i="16"/>
  <c r="N208" i="16"/>
  <c r="Q384" i="16"/>
  <c r="C384" i="17" s="1"/>
  <c r="M455" i="16"/>
  <c r="G198" i="7"/>
  <c r="G569" i="7"/>
  <c r="G1856" i="7"/>
  <c r="G1856" i="8" s="1"/>
  <c r="G1877" i="7"/>
  <c r="G1877" i="8" s="1"/>
  <c r="G1982" i="7"/>
  <c r="G2099" i="7"/>
  <c r="G2099" i="8" s="1"/>
  <c r="G2207" i="7"/>
  <c r="G2207" i="8" s="1"/>
  <c r="G2471" i="7"/>
  <c r="G2471" i="8" s="1"/>
  <c r="G2620" i="7"/>
  <c r="G2620" i="8" s="1"/>
  <c r="G3807" i="7"/>
  <c r="G3838" i="7"/>
  <c r="G3879" i="7"/>
  <c r="G3879" i="8" s="1"/>
  <c r="G3910" i="7"/>
  <c r="G3910" i="8" s="1"/>
  <c r="G4202" i="7"/>
  <c r="G4202" i="8" s="1"/>
  <c r="F4289" i="8"/>
  <c r="G4289" i="7"/>
  <c r="G4289" i="8" s="1"/>
  <c r="G4408" i="7"/>
  <c r="G4408" i="8" s="1"/>
  <c r="F4588" i="8"/>
  <c r="G4588" i="7"/>
  <c r="G4588" i="8" s="1"/>
  <c r="F5087" i="8"/>
  <c r="G5087" i="7"/>
  <c r="F5099" i="8"/>
  <c r="G5099" i="7"/>
  <c r="G5153" i="7"/>
  <c r="F5549" i="8"/>
  <c r="G5550" i="7"/>
  <c r="G5550" i="8" s="1"/>
  <c r="F6339" i="8"/>
  <c r="G6339" i="7"/>
  <c r="G6339" i="8" s="1"/>
  <c r="G6372" i="7"/>
  <c r="H9" i="11"/>
  <c r="M12" i="16"/>
  <c r="M178" i="16"/>
  <c r="M196" i="16"/>
  <c r="M274" i="16"/>
  <c r="M358" i="16"/>
  <c r="G167" i="7"/>
  <c r="G167" i="8" s="1"/>
  <c r="G75" i="7"/>
  <c r="G75" i="8" s="1"/>
  <c r="G650" i="7"/>
  <c r="G650" i="8" s="1"/>
  <c r="G965" i="7"/>
  <c r="G965" i="8" s="1"/>
  <c r="G1355" i="7"/>
  <c r="G1355" i="8" s="1"/>
  <c r="G1388" i="7"/>
  <c r="G1388" i="8" s="1"/>
  <c r="G1397" i="7"/>
  <c r="G1397" i="8" s="1"/>
  <c r="G1430" i="7"/>
  <c r="G1430" i="8" s="1"/>
  <c r="G1587" i="7"/>
  <c r="G1587" i="8" s="1"/>
  <c r="G1898" i="7"/>
  <c r="G1919" i="7"/>
  <c r="G1919" i="8" s="1"/>
  <c r="G1940" i="7"/>
  <c r="G1961" i="7"/>
  <c r="G1961" i="8" s="1"/>
  <c r="G2153" i="7"/>
  <c r="G2219" i="7"/>
  <c r="G2219" i="8" s="1"/>
  <c r="G2417" i="7"/>
  <c r="G2417" i="8" s="1"/>
  <c r="F2483" i="8"/>
  <c r="G2483" i="7"/>
  <c r="G2483" i="8" s="1"/>
  <c r="G2733" i="7"/>
  <c r="G2733" i="8" s="1"/>
  <c r="G2800" i="7"/>
  <c r="G2800" i="8" s="1"/>
  <c r="F2812" i="8"/>
  <c r="G2812" i="7"/>
  <c r="G2812" i="8" s="1"/>
  <c r="G2949" i="7"/>
  <c r="G3040" i="7"/>
  <c r="G3040" i="8" s="1"/>
  <c r="F3202" i="8"/>
  <c r="G3202" i="7"/>
  <c r="G3202" i="8" s="1"/>
  <c r="G3741" i="7"/>
  <c r="G3849" i="7"/>
  <c r="G3849" i="8" s="1"/>
  <c r="G3993" i="7"/>
  <c r="F4066" i="8"/>
  <c r="G4066" i="7"/>
  <c r="G4066" i="8" s="1"/>
  <c r="G4159" i="7"/>
  <c r="G4159" i="8" s="1"/>
  <c r="G4191" i="7"/>
  <c r="G4191" i="8" s="1"/>
  <c r="G4312" i="7"/>
  <c r="G4312" i="8" s="1"/>
  <c r="G4388" i="7"/>
  <c r="G4388" i="8" s="1"/>
  <c r="G4431" i="7"/>
  <c r="F4497" i="8"/>
  <c r="G4498" i="7"/>
  <c r="G4497" i="7"/>
  <c r="G4497" i="8" s="1"/>
  <c r="G4577" i="7"/>
  <c r="G4577" i="8" s="1"/>
  <c r="F4965" i="8"/>
  <c r="G4965" i="7"/>
  <c r="F5297" i="8"/>
  <c r="G5297" i="7"/>
  <c r="G5297" i="8" s="1"/>
  <c r="G5395" i="7"/>
  <c r="G5395" i="8" s="1"/>
  <c r="F5850" i="8"/>
  <c r="G5850" i="7"/>
  <c r="G6192" i="7"/>
  <c r="G6192" i="8" s="1"/>
  <c r="M9" i="16"/>
  <c r="M115" i="16"/>
  <c r="M123" i="16"/>
  <c r="M128" i="16"/>
  <c r="M224" i="16"/>
  <c r="M231" i="16"/>
  <c r="M264" i="16"/>
  <c r="Q267" i="16"/>
  <c r="C267" i="17" s="1"/>
  <c r="M277" i="16"/>
  <c r="M415" i="16"/>
  <c r="G156" i="7"/>
  <c r="G156" i="8" s="1"/>
  <c r="G281" i="7"/>
  <c r="G281" i="8" s="1"/>
  <c r="G353" i="7"/>
  <c r="G353" i="8" s="1"/>
  <c r="G384" i="7"/>
  <c r="G456" i="7"/>
  <c r="G528" i="7"/>
  <c r="G528" i="8" s="1"/>
  <c r="G579" i="7"/>
  <c r="G704" i="7"/>
  <c r="G704" i="8" s="1"/>
  <c r="G819" i="7"/>
  <c r="G871" i="7"/>
  <c r="G871" i="8" s="1"/>
  <c r="G975" i="7"/>
  <c r="G975" i="8" s="1"/>
  <c r="G1027" i="7"/>
  <c r="G1037" i="7"/>
  <c r="G1037" i="8" s="1"/>
  <c r="G1047" i="7"/>
  <c r="G1047" i="8" s="1"/>
  <c r="G1110" i="7"/>
  <c r="G1292" i="7"/>
  <c r="G1292" i="8" s="1"/>
  <c r="G1313" i="7"/>
  <c r="G1313" i="8" s="1"/>
  <c r="G1409" i="7"/>
  <c r="G1409" i="8" s="1"/>
  <c r="G1535" i="7"/>
  <c r="G1535" i="8" s="1"/>
  <c r="G1566" i="7"/>
  <c r="G1566" i="8" s="1"/>
  <c r="G1697" i="7"/>
  <c r="G1697" i="8" s="1"/>
  <c r="G1847" i="7"/>
  <c r="G1847" i="8" s="1"/>
  <c r="G1909" i="7"/>
  <c r="G1909" i="8" s="1"/>
  <c r="G2015" i="7"/>
  <c r="G2015" i="8" s="1"/>
  <c r="G2036" i="7"/>
  <c r="G2036" i="8" s="1"/>
  <c r="G2057" i="7"/>
  <c r="G2057" i="8" s="1"/>
  <c r="G2231" i="7"/>
  <c r="G2231" i="8" s="1"/>
  <c r="G2297" i="7"/>
  <c r="G2632" i="7"/>
  <c r="G2632" i="8" s="1"/>
  <c r="G2745" i="7"/>
  <c r="G2745" i="8" s="1"/>
  <c r="G2824" i="7"/>
  <c r="G2824" i="8" s="1"/>
  <c r="G3490" i="7"/>
  <c r="G3616" i="7"/>
  <c r="G3639" i="7"/>
  <c r="G3639" i="8" s="1"/>
  <c r="F3921" i="8"/>
  <c r="G3922" i="7"/>
  <c r="G3922" i="8" s="1"/>
  <c r="G3921" i="7"/>
  <c r="G4024" i="7"/>
  <c r="G4024" i="8" s="1"/>
  <c r="G4035" i="7"/>
  <c r="G4181" i="7"/>
  <c r="G4355" i="7"/>
  <c r="G4543" i="7"/>
  <c r="G4543" i="8" s="1"/>
  <c r="G4943" i="7"/>
  <c r="G4943" i="8" s="1"/>
  <c r="F5254" i="8"/>
  <c r="G5254" i="7"/>
  <c r="G5254" i="8" s="1"/>
  <c r="G6171" i="7"/>
  <c r="G6171" i="8" s="1"/>
  <c r="G6351" i="7"/>
  <c r="G6384" i="7"/>
  <c r="G6462" i="7"/>
  <c r="G6462" i="8" s="1"/>
  <c r="M45" i="16"/>
  <c r="M48" i="16"/>
  <c r="M166" i="16"/>
  <c r="Q171" i="16"/>
  <c r="C171" i="17" s="1"/>
  <c r="M257" i="16"/>
  <c r="M405" i="16"/>
  <c r="M420" i="16"/>
  <c r="G155" i="7"/>
  <c r="G155" i="8" s="1"/>
  <c r="G83" i="7"/>
  <c r="G83" i="8" s="1"/>
  <c r="G115" i="7"/>
  <c r="G115" i="8" s="1"/>
  <c r="G135" i="7"/>
  <c r="G135" i="8" s="1"/>
  <c r="G207" i="7"/>
  <c r="G207" i="8" s="1"/>
  <c r="G269" i="7"/>
  <c r="G269" i="8" s="1"/>
  <c r="G351" i="7"/>
  <c r="G351" i="8" s="1"/>
  <c r="G763" i="7"/>
  <c r="G763" i="8" s="1"/>
  <c r="G817" i="7"/>
  <c r="G817" i="8" s="1"/>
  <c r="G1760" i="7"/>
  <c r="G1760" i="8" s="1"/>
  <c r="F2339" i="8"/>
  <c r="G2339" i="7"/>
  <c r="G2339" i="8" s="1"/>
  <c r="G2393" i="7"/>
  <c r="G2393" i="8" s="1"/>
  <c r="G2492" i="7"/>
  <c r="G2492" i="8" s="1"/>
  <c r="G2534" i="7"/>
  <c r="G2534" i="8" s="1"/>
  <c r="F2555" i="8"/>
  <c r="G2555" i="7"/>
  <c r="G2555" i="8" s="1"/>
  <c r="G228" i="7"/>
  <c r="G270" i="7"/>
  <c r="G311" i="7"/>
  <c r="G311" i="8" s="1"/>
  <c r="G425" i="7"/>
  <c r="G619" i="7"/>
  <c r="G619" i="8" s="1"/>
  <c r="G764" i="7"/>
  <c r="G764" i="8" s="1"/>
  <c r="G1440" i="7"/>
  <c r="G21" i="7"/>
  <c r="G21" i="8" s="1"/>
  <c r="G435" i="7"/>
  <c r="G435" i="8" s="1"/>
  <c r="G507" i="7"/>
  <c r="G507" i="8" s="1"/>
  <c r="G682" i="7"/>
  <c r="G682" i="8" s="1"/>
  <c r="G923" i="7"/>
  <c r="G923" i="8" s="1"/>
  <c r="G955" i="7"/>
  <c r="G85" i="7"/>
  <c r="G127" i="7"/>
  <c r="G127" i="8" s="1"/>
  <c r="G137" i="7"/>
  <c r="G137" i="8" s="1"/>
  <c r="G209" i="7"/>
  <c r="G209" i="8" s="1"/>
  <c r="G65" i="7"/>
  <c r="G65" i="8" s="1"/>
  <c r="G96" i="7"/>
  <c r="G96" i="8" s="1"/>
  <c r="G107" i="7"/>
  <c r="G107" i="8" s="1"/>
  <c r="G179" i="7"/>
  <c r="G251" i="7"/>
  <c r="G251" i="8" s="1"/>
  <c r="G323" i="7"/>
  <c r="G323" i="8" s="1"/>
  <c r="G395" i="7"/>
  <c r="G395" i="8" s="1"/>
  <c r="G426" i="7"/>
  <c r="G467" i="7"/>
  <c r="G467" i="8" s="1"/>
  <c r="G498" i="7"/>
  <c r="G498" i="8" s="1"/>
  <c r="G539" i="7"/>
  <c r="G539" i="8" s="1"/>
  <c r="G570" i="7"/>
  <c r="G570" i="8" s="1"/>
  <c r="G694" i="7"/>
  <c r="G694" i="8" s="1"/>
  <c r="G715" i="7"/>
  <c r="G715" i="8" s="1"/>
  <c r="G725" i="7"/>
  <c r="G725" i="8" s="1"/>
  <c r="G841" i="7"/>
  <c r="G861" i="7"/>
  <c r="G861" i="8" s="1"/>
  <c r="G893" i="7"/>
  <c r="H894" i="7" s="1"/>
  <c r="G903" i="7"/>
  <c r="G903" i="8" s="1"/>
  <c r="G1100" i="7"/>
  <c r="G1185" i="7"/>
  <c r="G1218" i="7"/>
  <c r="G1218" i="8" s="1"/>
  <c r="G1250" i="7"/>
  <c r="G1250" i="8" s="1"/>
  <c r="G1303" i="7"/>
  <c r="G1303" i="8" s="1"/>
  <c r="G1484" i="7"/>
  <c r="G1484" i="8" s="1"/>
  <c r="G1493" i="7"/>
  <c r="G1493" i="8" s="1"/>
  <c r="G1525" i="7"/>
  <c r="G1525" i="8" s="1"/>
  <c r="G1730" i="7"/>
  <c r="G1730" i="8" s="1"/>
  <c r="G1784" i="7"/>
  <c r="G1784" i="8" s="1"/>
  <c r="G1805" i="7"/>
  <c r="G1805" i="8" s="1"/>
  <c r="G1826" i="7"/>
  <c r="G1889" i="7"/>
  <c r="G1889" i="8" s="1"/>
  <c r="G1973" i="7"/>
  <c r="G1973" i="8" s="1"/>
  <c r="G2165" i="7"/>
  <c r="G2165" i="8" s="1"/>
  <c r="G2363" i="7"/>
  <c r="F2429" i="8"/>
  <c r="G2429" i="7"/>
  <c r="G2429" i="8" s="1"/>
  <c r="G2579" i="7"/>
  <c r="G2579" i="8" s="1"/>
  <c r="G2600" i="7"/>
  <c r="G2600" i="8" s="1"/>
  <c r="G2973" i="7"/>
  <c r="G2973" i="8" s="1"/>
  <c r="G3099" i="7"/>
  <c r="G3099" i="8" s="1"/>
  <c r="F3111" i="8"/>
  <c r="G3112" i="7"/>
  <c r="G3112" i="8" s="1"/>
  <c r="G3364" i="7"/>
  <c r="G3364" i="8" s="1"/>
  <c r="G3513" i="7"/>
  <c r="G3513" i="8" s="1"/>
  <c r="F3742" i="8"/>
  <c r="G3742" i="7"/>
  <c r="G3742" i="8" s="1"/>
  <c r="G3808" i="7"/>
  <c r="G3808" i="8" s="1"/>
  <c r="G3880" i="7"/>
  <c r="G3963" i="7"/>
  <c r="G4077" i="7"/>
  <c r="F4226" i="8"/>
  <c r="G4227" i="7"/>
  <c r="G4227" i="8" s="1"/>
  <c r="G4378" i="7"/>
  <c r="F4399" i="8"/>
  <c r="G4399" i="7"/>
  <c r="G4399" i="8" s="1"/>
  <c r="F4767" i="8"/>
  <c r="G4767" i="7"/>
  <c r="G4767" i="8" s="1"/>
  <c r="G4911" i="7"/>
  <c r="G4911" i="8" s="1"/>
  <c r="G4955" i="7"/>
  <c r="G4955" i="8" s="1"/>
  <c r="F5044" i="8"/>
  <c r="G5045" i="7"/>
  <c r="G5055" i="7"/>
  <c r="G5055" i="8" s="1"/>
  <c r="G5111" i="7"/>
  <c r="G5111" i="8" s="1"/>
  <c r="G5122" i="7"/>
  <c r="G5122" i="8" s="1"/>
  <c r="G5712" i="7"/>
  <c r="G5712" i="8" s="1"/>
  <c r="G6000" i="7"/>
  <c r="G6000" i="8" s="1"/>
  <c r="G6204" i="7"/>
  <c r="G6261" i="7"/>
  <c r="G6261" i="8" s="1"/>
  <c r="F6474" i="8"/>
  <c r="G6474" i="7"/>
  <c r="G6474" i="8" s="1"/>
  <c r="F6486" i="8"/>
  <c r="G6486" i="7"/>
  <c r="G6486" i="8" s="1"/>
  <c r="B445" i="14"/>
  <c r="B493" i="14"/>
  <c r="B499" i="14"/>
  <c r="O43" i="16"/>
  <c r="M53" i="16"/>
  <c r="R53" i="16" s="1"/>
  <c r="D53" i="17" s="1"/>
  <c r="Q121" i="16"/>
  <c r="C121" i="17" s="1"/>
  <c r="Q143" i="16"/>
  <c r="C143" i="17" s="1"/>
  <c r="O151" i="16"/>
  <c r="M171" i="16"/>
  <c r="M320" i="16"/>
  <c r="M354" i="16"/>
  <c r="M369" i="16"/>
  <c r="O410" i="16"/>
  <c r="O415" i="16"/>
  <c r="M430" i="16"/>
  <c r="G443" i="7"/>
  <c r="G443" i="8" s="1"/>
  <c r="G561" i="7"/>
  <c r="G561" i="8" s="1"/>
  <c r="G600" i="7"/>
  <c r="G600" i="8" s="1"/>
  <c r="G610" i="7"/>
  <c r="G610" i="8" s="1"/>
  <c r="G673" i="7"/>
  <c r="G673" i="8" s="1"/>
  <c r="G746" i="7"/>
  <c r="G746" i="8" s="1"/>
  <c r="G851" i="7"/>
  <c r="G851" i="8" s="1"/>
  <c r="G956" i="7"/>
  <c r="G956" i="8" s="1"/>
  <c r="G966" i="7"/>
  <c r="G966" i="8" s="1"/>
  <c r="G1335" i="7"/>
  <c r="G1335" i="8" s="1"/>
  <c r="G1931" i="7"/>
  <c r="G1931" i="8" s="1"/>
  <c r="G2111" i="7"/>
  <c r="G2111" i="8" s="1"/>
  <c r="G2537" i="7"/>
  <c r="G2558" i="7"/>
  <c r="G2558" i="8" s="1"/>
  <c r="G2644" i="7"/>
  <c r="G2644" i="8" s="1"/>
  <c r="G2836" i="7"/>
  <c r="G3675" i="7"/>
  <c r="G3675" i="8" s="1"/>
  <c r="F3687" i="8"/>
  <c r="G3687" i="7"/>
  <c r="G3850" i="7"/>
  <c r="G3850" i="8" s="1"/>
  <c r="F3891" i="8"/>
  <c r="G3892" i="7"/>
  <c r="G3892" i="8" s="1"/>
  <c r="G3891" i="7"/>
  <c r="G3891" i="8" s="1"/>
  <c r="G3994" i="7"/>
  <c r="G3994" i="8" s="1"/>
  <c r="G4005" i="7"/>
  <c r="G4226" i="7"/>
  <c r="F4270" i="8"/>
  <c r="G4271" i="7"/>
  <c r="G4271" i="8" s="1"/>
  <c r="G4270" i="7"/>
  <c r="G4270" i="8" s="1"/>
  <c r="G4313" i="7"/>
  <c r="G4313" i="8" s="1"/>
  <c r="F5133" i="8"/>
  <c r="G5134" i="7"/>
  <c r="G5134" i="8" s="1"/>
  <c r="F5255" i="8"/>
  <c r="G5255" i="7"/>
  <c r="H5255" i="7" s="1"/>
  <c r="G5266" i="7"/>
  <c r="G5266" i="8" s="1"/>
  <c r="F5309" i="8"/>
  <c r="G5309" i="7"/>
  <c r="G5396" i="7"/>
  <c r="G5396" i="8" s="1"/>
  <c r="G6012" i="7"/>
  <c r="G6012" i="8" s="1"/>
  <c r="F11" i="11"/>
  <c r="K11" i="11" s="1"/>
  <c r="M11" i="11" s="1"/>
  <c r="C91" i="14"/>
  <c r="N7" i="16"/>
  <c r="O86" i="16"/>
  <c r="O101" i="16"/>
  <c r="Q116" i="16"/>
  <c r="C116" i="17" s="1"/>
  <c r="N354" i="16"/>
  <c r="M438" i="16"/>
  <c r="G19" i="7"/>
  <c r="G19" i="8" s="1"/>
  <c r="G41" i="7"/>
  <c r="G197" i="7"/>
  <c r="G197" i="8" s="1"/>
  <c r="G341" i="7"/>
  <c r="G341" i="8" s="1"/>
  <c r="G1025" i="7"/>
  <c r="G1025" i="8" s="1"/>
  <c r="G1907" i="7"/>
  <c r="G1907" i="8" s="1"/>
  <c r="G2327" i="7"/>
  <c r="G2327" i="8" s="1"/>
  <c r="G300" i="7"/>
  <c r="G300" i="8" s="1"/>
  <c r="G95" i="7"/>
  <c r="G239" i="7"/>
  <c r="G239" i="8" s="1"/>
  <c r="G342" i="7"/>
  <c r="G342" i="8" s="1"/>
  <c r="G497" i="7"/>
  <c r="G754" i="7"/>
  <c r="G754" i="8" s="1"/>
  <c r="G1152" i="7"/>
  <c r="G1152" i="8" s="1"/>
  <c r="G1835" i="7"/>
  <c r="G1835" i="8" s="1"/>
  <c r="G10" i="7"/>
  <c r="G10" i="8" s="1"/>
  <c r="G53" i="7"/>
  <c r="G53" i="8" s="1"/>
  <c r="G1195" i="7"/>
  <c r="G149" i="7"/>
  <c r="G149" i="8" s="1"/>
  <c r="G159" i="7"/>
  <c r="G159" i="8" s="1"/>
  <c r="G221" i="7"/>
  <c r="G221" i="8" s="1"/>
  <c r="G231" i="7"/>
  <c r="G231" i="8" s="1"/>
  <c r="G293" i="7"/>
  <c r="G303" i="7"/>
  <c r="G303" i="8" s="1"/>
  <c r="G365" i="7"/>
  <c r="G365" i="8" s="1"/>
  <c r="G632" i="7"/>
  <c r="G788" i="7"/>
  <c r="G788" i="8" s="1"/>
  <c r="G883" i="7"/>
  <c r="G883" i="8" s="1"/>
  <c r="G1028" i="7"/>
  <c r="G1038" i="7"/>
  <c r="G1038" i="8" s="1"/>
  <c r="G1165" i="7"/>
  <c r="G1165" i="8" s="1"/>
  <c r="G1208" i="7"/>
  <c r="G1208" i="8" s="1"/>
  <c r="G1293" i="7"/>
  <c r="G1293" i="8" s="1"/>
  <c r="G1325" i="7"/>
  <c r="G1410" i="7"/>
  <c r="G1410" i="8" s="1"/>
  <c r="G1442" i="7"/>
  <c r="G1505" i="7"/>
  <c r="G1536" i="7"/>
  <c r="G1567" i="7"/>
  <c r="G1567" i="8" s="1"/>
  <c r="G1655" i="7"/>
  <c r="G1655" i="8" s="1"/>
  <c r="G1753" i="7"/>
  <c r="G2069" i="7"/>
  <c r="G2069" i="8" s="1"/>
  <c r="G2101" i="7"/>
  <c r="H2102" i="7" s="1"/>
  <c r="G2177" i="7"/>
  <c r="G2177" i="8" s="1"/>
  <c r="G2309" i="7"/>
  <c r="G2309" i="8" s="1"/>
  <c r="F2386" i="8"/>
  <c r="G2387" i="7"/>
  <c r="G2387" i="8" s="1"/>
  <c r="F2408" i="8"/>
  <c r="G2408" i="7"/>
  <c r="G2408" i="8" s="1"/>
  <c r="G3652" i="7"/>
  <c r="G3754" i="7"/>
  <c r="G3754" i="8" s="1"/>
  <c r="G3819" i="7"/>
  <c r="G3819" i="8" s="1"/>
  <c r="G3861" i="7"/>
  <c r="G3933" i="7"/>
  <c r="G4036" i="7"/>
  <c r="G4036" i="8" s="1"/>
  <c r="G4047" i="7"/>
  <c r="F4078" i="8"/>
  <c r="G4078" i="7"/>
  <c r="G4078" i="8" s="1"/>
  <c r="F4193" i="8"/>
  <c r="G4193" i="7"/>
  <c r="G4193" i="8" s="1"/>
  <c r="G4724" i="7"/>
  <c r="G4724" i="8" s="1"/>
  <c r="G4745" i="7"/>
  <c r="G4901" i="7"/>
  <c r="G4901" i="8" s="1"/>
  <c r="G6216" i="7"/>
  <c r="G6216" i="8" s="1"/>
  <c r="F6228" i="8"/>
  <c r="G6228" i="7"/>
  <c r="G6318" i="7"/>
  <c r="G6318" i="8" s="1"/>
  <c r="G6441" i="7"/>
  <c r="G6441" i="8" s="1"/>
  <c r="F6498" i="8"/>
  <c r="G6498" i="7"/>
  <c r="M106" i="16"/>
  <c r="M204" i="16"/>
  <c r="M209" i="16"/>
  <c r="R209" i="16" s="1"/>
  <c r="D209" i="17" s="1"/>
  <c r="Q367" i="16"/>
  <c r="C367" i="17" s="1"/>
  <c r="M248" i="16"/>
  <c r="M338" i="16"/>
  <c r="M351" i="16"/>
  <c r="Q359" i="16"/>
  <c r="C359" i="17" s="1"/>
  <c r="Q358" i="16"/>
  <c r="C358" i="17" s="1"/>
  <c r="O371" i="16"/>
  <c r="M451" i="16"/>
  <c r="M459" i="16"/>
  <c r="M469" i="16"/>
  <c r="R469" i="16" s="1"/>
  <c r="D469" i="17" s="1"/>
  <c r="F6246" i="8"/>
  <c r="G6246" i="7"/>
  <c r="G6246" i="8" s="1"/>
  <c r="F8" i="11"/>
  <c r="M7" i="16"/>
  <c r="M125" i="16"/>
  <c r="M235" i="16"/>
  <c r="M311" i="16"/>
  <c r="O424" i="16"/>
  <c r="O364" i="16"/>
  <c r="M397" i="16"/>
  <c r="M485" i="16"/>
  <c r="F4107" i="8"/>
  <c r="G4107" i="7"/>
  <c r="F4310" i="8"/>
  <c r="G4310" i="7"/>
  <c r="G4310" i="8" s="1"/>
  <c r="F5123" i="8"/>
  <c r="G5123" i="7"/>
  <c r="F5436" i="8"/>
  <c r="G5436" i="7"/>
  <c r="M126" i="16"/>
  <c r="O334" i="16"/>
  <c r="M410" i="16"/>
  <c r="Q457" i="16"/>
  <c r="C457" i="17" s="1"/>
  <c r="M493" i="16"/>
  <c r="N303" i="16"/>
  <c r="N240" i="16"/>
  <c r="N209" i="16"/>
  <c r="N75" i="16"/>
  <c r="N490" i="16"/>
  <c r="N262" i="16"/>
  <c r="N191" i="16"/>
  <c r="N318" i="16"/>
  <c r="S319" i="16" s="1"/>
  <c r="E319" i="17" s="1"/>
  <c r="N484" i="16"/>
  <c r="N430" i="16"/>
  <c r="N133" i="16"/>
  <c r="N56" i="16"/>
  <c r="N425" i="16"/>
  <c r="N214" i="16"/>
  <c r="N243" i="16"/>
  <c r="N216" i="16"/>
  <c r="N391" i="16"/>
  <c r="N192" i="16"/>
  <c r="N152" i="16"/>
  <c r="S153" i="16" s="1"/>
  <c r="E153" i="17" s="1"/>
  <c r="N92" i="16"/>
  <c r="N185" i="16"/>
  <c r="N199" i="16"/>
  <c r="N448" i="16"/>
  <c r="N182" i="16"/>
  <c r="N9" i="16"/>
  <c r="N324" i="16"/>
  <c r="N239" i="16"/>
  <c r="N184" i="16"/>
  <c r="N50" i="16"/>
  <c r="N382" i="16"/>
  <c r="N297" i="16"/>
  <c r="N131" i="16"/>
  <c r="N78" i="16"/>
  <c r="M242" i="16"/>
  <c r="M262" i="16"/>
  <c r="M345" i="16"/>
  <c r="M473" i="16"/>
  <c r="N242" i="16"/>
  <c r="O390" i="16"/>
  <c r="M398" i="16"/>
  <c r="O342" i="16"/>
  <c r="M332" i="16"/>
  <c r="M340" i="16"/>
  <c r="M378" i="16"/>
  <c r="M458" i="16"/>
  <c r="M461" i="16"/>
  <c r="M476" i="16"/>
  <c r="M303" i="16"/>
  <c r="M388" i="16"/>
  <c r="F5517" i="8"/>
  <c r="G5517" i="7"/>
  <c r="G5517" i="8" s="1"/>
  <c r="N37" i="16"/>
  <c r="O59" i="16"/>
  <c r="N157" i="16"/>
  <c r="M212" i="16"/>
  <c r="M255" i="16"/>
  <c r="N300" i="16"/>
  <c r="M436" i="16"/>
  <c r="Q479" i="16"/>
  <c r="C479" i="17" s="1"/>
  <c r="G2728" i="7"/>
  <c r="G2728" i="8" s="1"/>
  <c r="G2998" i="7"/>
  <c r="G2998" i="8" s="1"/>
  <c r="G3225" i="7"/>
  <c r="G3225" i="8" s="1"/>
  <c r="G3441" i="7"/>
  <c r="G3441" i="8" s="1"/>
  <c r="G3657" i="7"/>
  <c r="G3657" i="8" s="1"/>
  <c r="G3790" i="7"/>
  <c r="G3831" i="7"/>
  <c r="G3831" i="8" s="1"/>
  <c r="G3862" i="7"/>
  <c r="G3862" i="8" s="1"/>
  <c r="G3951" i="7"/>
  <c r="G3951" i="8" s="1"/>
  <c r="G4000" i="7"/>
  <c r="H4000" i="7" s="1"/>
  <c r="G4131" i="7"/>
  <c r="F4174" i="8"/>
  <c r="G4174" i="7"/>
  <c r="G4174" i="8" s="1"/>
  <c r="G4325" i="7"/>
  <c r="G4325" i="8" s="1"/>
  <c r="F4433" i="8"/>
  <c r="G4433" i="7"/>
  <c r="G4433" i="8" s="1"/>
  <c r="G4555" i="7"/>
  <c r="G4555" i="8" s="1"/>
  <c r="G4589" i="7"/>
  <c r="G4589" i="8" s="1"/>
  <c r="G4820" i="7"/>
  <c r="H4821" i="7" s="1"/>
  <c r="G4853" i="7"/>
  <c r="G4853" i="8" s="1"/>
  <c r="G4984" i="7"/>
  <c r="G4984" i="8" s="1"/>
  <c r="G5225" i="7"/>
  <c r="G5236" i="7"/>
  <c r="G5236" i="8" s="1"/>
  <c r="G5246" i="7"/>
  <c r="G5246" i="8" s="1"/>
  <c r="G5408" i="7"/>
  <c r="G5495" i="7"/>
  <c r="G5495" i="8" s="1"/>
  <c r="F5572" i="8"/>
  <c r="G5572" i="7"/>
  <c r="G5572" i="8" s="1"/>
  <c r="G5883" i="7"/>
  <c r="F5895" i="8"/>
  <c r="G5895" i="7"/>
  <c r="G5895" i="8" s="1"/>
  <c r="G5952" i="7"/>
  <c r="G5952" i="8" s="1"/>
  <c r="B3" i="14"/>
  <c r="B14" i="14"/>
  <c r="B20" i="14"/>
  <c r="B26" i="14"/>
  <c r="B33" i="14"/>
  <c r="B44" i="14"/>
  <c r="B51" i="14"/>
  <c r="B56" i="14"/>
  <c r="B68" i="14"/>
  <c r="B80" i="14"/>
  <c r="B86" i="14"/>
  <c r="B98" i="14"/>
  <c r="B110" i="14"/>
  <c r="B116" i="14"/>
  <c r="B122" i="14"/>
  <c r="B141" i="14"/>
  <c r="B147" i="14"/>
  <c r="B152" i="14"/>
  <c r="B159" i="14"/>
  <c r="B171" i="14"/>
  <c r="B188" i="14"/>
  <c r="B194" i="14"/>
  <c r="B242" i="14"/>
  <c r="B254" i="14"/>
  <c r="B290" i="14"/>
  <c r="B326" i="14"/>
  <c r="B332" i="14"/>
  <c r="B350" i="14"/>
  <c r="B356" i="14"/>
  <c r="B386" i="14"/>
  <c r="B404" i="14"/>
  <c r="B410" i="14"/>
  <c r="B428" i="14"/>
  <c r="B470" i="14"/>
  <c r="B476" i="14"/>
  <c r="N21" i="16"/>
  <c r="S22" i="16" s="1"/>
  <c r="E22" i="17" s="1"/>
  <c r="M57" i="16"/>
  <c r="R57" i="16" s="1"/>
  <c r="D57" i="17" s="1"/>
  <c r="Q75" i="16"/>
  <c r="C75" i="17" s="1"/>
  <c r="N122" i="16"/>
  <c r="M217" i="16"/>
  <c r="M240" i="16"/>
  <c r="M288" i="16"/>
  <c r="Q291" i="16"/>
  <c r="C291" i="17" s="1"/>
  <c r="M293" i="16"/>
  <c r="N295" i="16"/>
  <c r="M325" i="16"/>
  <c r="N456" i="16"/>
  <c r="Q474" i="16"/>
  <c r="C474" i="17" s="1"/>
  <c r="G2279" i="7"/>
  <c r="G2279" i="8" s="1"/>
  <c r="G2673" i="7"/>
  <c r="G2673" i="8" s="1"/>
  <c r="G2884" i="7"/>
  <c r="G3009" i="7"/>
  <c r="G3009" i="8" s="1"/>
  <c r="G3544" i="7"/>
  <c r="G3544" i="8" s="1"/>
  <c r="G3801" i="7"/>
  <c r="G3801" i="8" s="1"/>
  <c r="G3981" i="7"/>
  <c r="G4030" i="7"/>
  <c r="F4411" i="8"/>
  <c r="G4411" i="7"/>
  <c r="G4411" i="8" s="1"/>
  <c r="G5171" i="7"/>
  <c r="G5171" i="8" s="1"/>
  <c r="G5344" i="7"/>
  <c r="G5344" i="8" s="1"/>
  <c r="F5529" i="8"/>
  <c r="G5529" i="7"/>
  <c r="G5529" i="8" s="1"/>
  <c r="G5561" i="7"/>
  <c r="G5561" i="8" s="1"/>
  <c r="F5802" i="8"/>
  <c r="G5802" i="7"/>
  <c r="G5802" i="8" s="1"/>
  <c r="G6087" i="7"/>
  <c r="G6087" i="8" s="1"/>
  <c r="F6132" i="8"/>
  <c r="G6132" i="7"/>
  <c r="G6132" i="8" s="1"/>
  <c r="F6267" i="8"/>
  <c r="G6267" i="7"/>
  <c r="G6267" i="8" s="1"/>
  <c r="G6300" i="7"/>
  <c r="G6300" i="8" s="1"/>
  <c r="G6333" i="7"/>
  <c r="G6333" i="8" s="1"/>
  <c r="F6411" i="8"/>
  <c r="G6411" i="7"/>
  <c r="G6411" i="8" s="1"/>
  <c r="G6444" i="7"/>
  <c r="G6444" i="8" s="1"/>
  <c r="G6477" i="7"/>
  <c r="F6555" i="8"/>
  <c r="G6555" i="7"/>
  <c r="G6555" i="8" s="1"/>
  <c r="N14" i="16"/>
  <c r="O16" i="16"/>
  <c r="N27" i="16"/>
  <c r="M75" i="16"/>
  <c r="N288" i="16"/>
  <c r="Q290" i="16"/>
  <c r="C290" i="17" s="1"/>
  <c r="N293" i="16"/>
  <c r="M376" i="16"/>
  <c r="M396" i="16"/>
  <c r="N401" i="16"/>
  <c r="M466" i="16"/>
  <c r="G2462" i="7"/>
  <c r="G2462" i="8" s="1"/>
  <c r="G2525" i="7"/>
  <c r="G2740" i="7"/>
  <c r="G2740" i="8" s="1"/>
  <c r="G2896" i="7"/>
  <c r="G2896" i="8" s="1"/>
  <c r="G3567" i="7"/>
  <c r="G3567" i="8" s="1"/>
  <c r="G3747" i="7"/>
  <c r="G3747" i="8" s="1"/>
  <c r="G4011" i="7"/>
  <c r="F4185" i="8"/>
  <c r="G4185" i="7"/>
  <c r="G4185" i="8" s="1"/>
  <c r="F4799" i="8"/>
  <c r="G4799" i="7"/>
  <c r="G4799" i="8" s="1"/>
  <c r="F5007" i="8"/>
  <c r="G5007" i="7"/>
  <c r="F5607" i="8"/>
  <c r="G5607" i="7"/>
  <c r="G5607" i="8" s="1"/>
  <c r="F6054" i="8"/>
  <c r="G6054" i="7"/>
  <c r="G6054" i="8" s="1"/>
  <c r="Q10" i="16"/>
  <c r="C10" i="17" s="1"/>
  <c r="Q19" i="16"/>
  <c r="C19" i="17" s="1"/>
  <c r="N52" i="16"/>
  <c r="Q135" i="16"/>
  <c r="C135" i="17" s="1"/>
  <c r="M140" i="16"/>
  <c r="M175" i="16"/>
  <c r="N215" i="16"/>
  <c r="S216" i="16" s="1"/>
  <c r="E216" i="17" s="1"/>
  <c r="Q248" i="16"/>
  <c r="C248" i="17" s="1"/>
  <c r="O288" i="16"/>
  <c r="M313" i="16"/>
  <c r="R313" i="16" s="1"/>
  <c r="D313" i="17" s="1"/>
  <c r="N315" i="16"/>
  <c r="M318" i="16"/>
  <c r="N373" i="16"/>
  <c r="Q386" i="16"/>
  <c r="C386" i="17" s="1"/>
  <c r="N396" i="16"/>
  <c r="Q469" i="16"/>
  <c r="C469" i="17" s="1"/>
  <c r="O28" i="16"/>
  <c r="O76" i="16"/>
  <c r="T76" i="16" s="1"/>
  <c r="F76" i="17" s="1"/>
  <c r="M86" i="16"/>
  <c r="M91" i="16"/>
  <c r="O93" i="16"/>
  <c r="M110" i="16"/>
  <c r="M122" i="16"/>
  <c r="N146" i="16"/>
  <c r="M177" i="16"/>
  <c r="M184" i="16"/>
  <c r="M191" i="16"/>
  <c r="M193" i="16"/>
  <c r="M215" i="16"/>
  <c r="N225" i="16"/>
  <c r="O239" i="16"/>
  <c r="M268" i="16"/>
  <c r="Q310" i="16"/>
  <c r="C310" i="17" s="1"/>
  <c r="M334" i="16"/>
  <c r="N336" i="16"/>
  <c r="M346" i="16"/>
  <c r="M380" i="16"/>
  <c r="N385" i="16"/>
  <c r="M433" i="16"/>
  <c r="M470" i="16"/>
  <c r="Q20" i="16"/>
  <c r="C20" i="17" s="1"/>
  <c r="N31" i="16"/>
  <c r="M43" i="16"/>
  <c r="N48" i="16"/>
  <c r="M79" i="16"/>
  <c r="O81" i="16"/>
  <c r="N120" i="16"/>
  <c r="N127" i="16"/>
  <c r="M149" i="16"/>
  <c r="N213" i="16"/>
  <c r="N237" i="16"/>
  <c r="M283" i="16"/>
  <c r="O7" i="16"/>
  <c r="M14" i="16"/>
  <c r="N36" i="16"/>
  <c r="S37" i="16" s="1"/>
  <c r="E37" i="17" s="1"/>
  <c r="O41" i="16"/>
  <c r="N84" i="16"/>
  <c r="O144" i="16"/>
  <c r="T145" i="16" s="1"/>
  <c r="F145" i="17" s="1"/>
  <c r="N166" i="16"/>
  <c r="M201" i="16"/>
  <c r="M206" i="16"/>
  <c r="R206" i="16" s="1"/>
  <c r="D206" i="17" s="1"/>
  <c r="M211" i="16"/>
  <c r="N247" i="16"/>
  <c r="M286" i="16"/>
  <c r="M291" i="16"/>
  <c r="M298" i="16"/>
  <c r="N332" i="16"/>
  <c r="N337" i="16"/>
  <c r="Q346" i="16"/>
  <c r="C346" i="17" s="1"/>
  <c r="O349" i="16"/>
  <c r="Q351" i="16"/>
  <c r="C351" i="17" s="1"/>
  <c r="M361" i="16"/>
  <c r="N393" i="16"/>
  <c r="O405" i="16"/>
  <c r="N417" i="16"/>
  <c r="S417" i="16" s="1"/>
  <c r="E417" i="17" s="1"/>
  <c r="M419" i="16"/>
  <c r="M429" i="16"/>
  <c r="M483" i="16"/>
  <c r="O5" i="16"/>
  <c r="M44" i="16"/>
  <c r="M99" i="16"/>
  <c r="N106" i="16"/>
  <c r="M130" i="16"/>
  <c r="N142" i="16"/>
  <c r="S142" i="16" s="1"/>
  <c r="E142" i="17" s="1"/>
  <c r="N161" i="16"/>
  <c r="N171" i="16"/>
  <c r="Q176" i="16"/>
  <c r="C176" i="17" s="1"/>
  <c r="N178" i="16"/>
  <c r="N197" i="16"/>
  <c r="Q209" i="16"/>
  <c r="C209" i="17" s="1"/>
  <c r="M250" i="16"/>
  <c r="M289" i="16"/>
  <c r="M294" i="16"/>
  <c r="M304" i="16"/>
  <c r="N320" i="16"/>
  <c r="Q340" i="16"/>
  <c r="C340" i="17" s="1"/>
  <c r="M342" i="16"/>
  <c r="M347" i="16"/>
  <c r="M374" i="16"/>
  <c r="R374" i="16" s="1"/>
  <c r="D374" i="17" s="1"/>
  <c r="Q379" i="16"/>
  <c r="C379" i="17" s="1"/>
  <c r="M413" i="16"/>
  <c r="N451" i="16"/>
  <c r="Q463" i="16"/>
  <c r="C463" i="17" s="1"/>
  <c r="O96" i="16"/>
  <c r="O142" i="16"/>
  <c r="O84" i="16"/>
  <c r="T84" i="16" s="1"/>
  <c r="F84" i="17" s="1"/>
  <c r="O472" i="16"/>
  <c r="O140" i="16"/>
  <c r="O291" i="16"/>
  <c r="O277" i="16"/>
  <c r="M3" i="16"/>
  <c r="N8" i="16"/>
  <c r="S8" i="16" s="1"/>
  <c r="E8" i="17" s="1"/>
  <c r="M32" i="16"/>
  <c r="M42" i="16"/>
  <c r="Q63" i="16"/>
  <c r="C63" i="17" s="1"/>
  <c r="N116" i="16"/>
  <c r="M133" i="16"/>
  <c r="N140" i="16"/>
  <c r="N224" i="16"/>
  <c r="N233" i="16"/>
  <c r="N250" i="16"/>
  <c r="N255" i="16"/>
  <c r="M272" i="16"/>
  <c r="O274" i="16"/>
  <c r="Q350" i="16"/>
  <c r="C350" i="17" s="1"/>
  <c r="Q401" i="16"/>
  <c r="C401" i="17" s="1"/>
  <c r="M406" i="16"/>
  <c r="M437" i="16"/>
  <c r="R437" i="16" s="1"/>
  <c r="D437" i="17" s="1"/>
  <c r="M447" i="16"/>
  <c r="N459" i="16"/>
  <c r="M464" i="16"/>
  <c r="M479" i="16"/>
  <c r="G4195" i="7"/>
  <c r="G4195" i="8" s="1"/>
  <c r="G4217" i="7"/>
  <c r="G4217" i="8" s="1"/>
  <c r="G4309" i="7"/>
  <c r="G4539" i="7"/>
  <c r="G4539" i="8" s="1"/>
  <c r="G4613" i="7"/>
  <c r="G4613" i="8" s="1"/>
  <c r="G4624" i="7"/>
  <c r="G4676" i="7"/>
  <c r="G4676" i="8" s="1"/>
  <c r="G4697" i="7"/>
  <c r="G4697" i="8" s="1"/>
  <c r="G4749" i="7"/>
  <c r="H4749" i="7" s="1"/>
  <c r="G4895" i="7"/>
  <c r="G4895" i="8" s="1"/>
  <c r="G4916" i="7"/>
  <c r="G4967" i="7"/>
  <c r="G4988" i="7"/>
  <c r="G4988" i="8" s="1"/>
  <c r="G5039" i="7"/>
  <c r="G5039" i="8" s="1"/>
  <c r="G5060" i="7"/>
  <c r="G5060" i="8" s="1"/>
  <c r="G5165" i="7"/>
  <c r="G5165" i="8" s="1"/>
  <c r="G5207" i="7"/>
  <c r="G5320" i="7"/>
  <c r="G5320" i="8" s="1"/>
  <c r="G5399" i="7"/>
  <c r="G5418" i="7"/>
  <c r="G5418" i="8" s="1"/>
  <c r="G5619" i="7"/>
  <c r="G5619" i="8" s="1"/>
  <c r="G5763" i="7"/>
  <c r="G5763" i="8" s="1"/>
  <c r="G5931" i="7"/>
  <c r="G5931" i="8" s="1"/>
  <c r="G6006" i="7"/>
  <c r="G6006" i="8" s="1"/>
  <c r="G6102" i="7"/>
  <c r="G6102" i="8" s="1"/>
  <c r="G6198" i="7"/>
  <c r="G6198" i="8" s="1"/>
  <c r="G6303" i="7"/>
  <c r="G6375" i="7"/>
  <c r="G6375" i="8" s="1"/>
  <c r="G6447" i="7"/>
  <c r="G6447" i="8" s="1"/>
  <c r="G6519" i="7"/>
  <c r="G6519" i="8" s="1"/>
  <c r="M6" i="11"/>
  <c r="N3" i="16"/>
  <c r="N32" i="16"/>
  <c r="M70" i="16"/>
  <c r="N97" i="16"/>
  <c r="Q102" i="16"/>
  <c r="C102" i="17" s="1"/>
  <c r="M190" i="16"/>
  <c r="N231" i="16"/>
  <c r="S231" i="16" s="1"/>
  <c r="E231" i="17" s="1"/>
  <c r="Q260" i="16"/>
  <c r="C260" i="17" s="1"/>
  <c r="M314" i="16"/>
  <c r="N333" i="16"/>
  <c r="N367" i="16"/>
  <c r="N389" i="16"/>
  <c r="S390" i="16" s="1"/>
  <c r="E390" i="17" s="1"/>
  <c r="N394" i="16"/>
  <c r="Q411" i="16"/>
  <c r="C411" i="17" s="1"/>
  <c r="N447" i="16"/>
  <c r="N479" i="16"/>
  <c r="G4126" i="7"/>
  <c r="G4126" i="8" s="1"/>
  <c r="G4237" i="7"/>
  <c r="G4237" i="8" s="1"/>
  <c r="G4444" i="7"/>
  <c r="G4444" i="8" s="1"/>
  <c r="G4454" i="7"/>
  <c r="G4454" i="8" s="1"/>
  <c r="G4475" i="7"/>
  <c r="G4475" i="8" s="1"/>
  <c r="G4582" i="7"/>
  <c r="G4582" i="8" s="1"/>
  <c r="G4719" i="7"/>
  <c r="H4720" i="7" s="1"/>
  <c r="G5009" i="7"/>
  <c r="G5176" i="7"/>
  <c r="G5176" i="8" s="1"/>
  <c r="G5218" i="7"/>
  <c r="G5218" i="8" s="1"/>
  <c r="G5290" i="7"/>
  <c r="G5360" i="7"/>
  <c r="G5360" i="8" s="1"/>
  <c r="G5409" i="7"/>
  <c r="G5491" i="7"/>
  <c r="G5554" i="7"/>
  <c r="G5554" i="8" s="1"/>
  <c r="G5586" i="7"/>
  <c r="G5586" i="8" s="1"/>
  <c r="G5730" i="7"/>
  <c r="G5730" i="8" s="1"/>
  <c r="G5808" i="7"/>
  <c r="G5808" i="8" s="1"/>
  <c r="G5964" i="7"/>
  <c r="G6060" i="7"/>
  <c r="G6156" i="7"/>
  <c r="G6252" i="7"/>
  <c r="G6252" i="8" s="1"/>
  <c r="G6324" i="7"/>
  <c r="G6396" i="7"/>
  <c r="G6468" i="7"/>
  <c r="G6468" i="8" s="1"/>
  <c r="G6540" i="7"/>
  <c r="G6540" i="8" s="1"/>
  <c r="M47" i="16"/>
  <c r="N63" i="16"/>
  <c r="Q68" i="16"/>
  <c r="C68" i="17" s="1"/>
  <c r="M90" i="16"/>
  <c r="M102" i="16"/>
  <c r="N109" i="16"/>
  <c r="Q119" i="16"/>
  <c r="C119" i="17" s="1"/>
  <c r="O128" i="16"/>
  <c r="M169" i="16"/>
  <c r="M202" i="16"/>
  <c r="M207" i="16"/>
  <c r="M233" i="16"/>
  <c r="Q250" i="16"/>
  <c r="C250" i="17" s="1"/>
  <c r="N284" i="16"/>
  <c r="N287" i="16"/>
  <c r="M302" i="16"/>
  <c r="M309" i="16"/>
  <c r="N314" i="16"/>
  <c r="M316" i="16"/>
  <c r="O340" i="16"/>
  <c r="T340" i="16" s="1"/>
  <c r="F340" i="17" s="1"/>
  <c r="M411" i="16"/>
  <c r="R411" i="16" s="1"/>
  <c r="D411" i="17" s="1"/>
  <c r="M442" i="16"/>
  <c r="R442" i="16" s="1"/>
  <c r="D442" i="17" s="1"/>
  <c r="G6273" i="7"/>
  <c r="G6345" i="7"/>
  <c r="G6345" i="8" s="1"/>
  <c r="G6417" i="7"/>
  <c r="G6489" i="7"/>
  <c r="G6489" i="8" s="1"/>
  <c r="G6561" i="7"/>
  <c r="G6561" i="8" s="1"/>
  <c r="B10" i="14"/>
  <c r="B16" i="14"/>
  <c r="B22" i="14"/>
  <c r="B40" i="14"/>
  <c r="B475" i="14"/>
  <c r="N17" i="16"/>
  <c r="M30" i="16"/>
  <c r="N47" i="16"/>
  <c r="N65" i="16"/>
  <c r="Q107" i="16"/>
  <c r="C107" i="17" s="1"/>
  <c r="O109" i="16"/>
  <c r="M119" i="16"/>
  <c r="R119" i="16" s="1"/>
  <c r="D119" i="17" s="1"/>
  <c r="N126" i="16"/>
  <c r="S126" i="16" s="1"/>
  <c r="E126" i="17" s="1"/>
  <c r="M195" i="16"/>
  <c r="Q214" i="16"/>
  <c r="C214" i="17" s="1"/>
  <c r="M236" i="16"/>
  <c r="N241" i="16"/>
  <c r="S241" i="16" s="1"/>
  <c r="E241" i="17" s="1"/>
  <c r="N260" i="16"/>
  <c r="Q282" i="16"/>
  <c r="C282" i="17" s="1"/>
  <c r="N302" i="16"/>
  <c r="M307" i="16"/>
  <c r="N309" i="16"/>
  <c r="Q365" i="16"/>
  <c r="C365" i="17" s="1"/>
  <c r="Q370" i="16"/>
  <c r="C370" i="17" s="1"/>
  <c r="N442" i="16"/>
  <c r="M462" i="16"/>
  <c r="N469" i="16"/>
  <c r="M472" i="16"/>
  <c r="G4625" i="7"/>
  <c r="G4677" i="7"/>
  <c r="G4887" i="7"/>
  <c r="G4887" i="8" s="1"/>
  <c r="G4917" i="7"/>
  <c r="G4917" i="8" s="1"/>
  <c r="G4959" i="7"/>
  <c r="G4959" i="8" s="1"/>
  <c r="G4989" i="7"/>
  <c r="G5031" i="7"/>
  <c r="G5031" i="8" s="1"/>
  <c r="G5061" i="7"/>
  <c r="G5061" i="8" s="1"/>
  <c r="G5321" i="7"/>
  <c r="G5391" i="7"/>
  <c r="G5419" i="7"/>
  <c r="G5450" i="7"/>
  <c r="G5450" i="8" s="1"/>
  <c r="G5481" i="7"/>
  <c r="G5481" i="8" s="1"/>
  <c r="G5709" i="7"/>
  <c r="G5709" i="8" s="1"/>
  <c r="G5832" i="7"/>
  <c r="G5832" i="8" s="1"/>
  <c r="G6018" i="7"/>
  <c r="G6114" i="7"/>
  <c r="G6114" i="8" s="1"/>
  <c r="G6210" i="7"/>
  <c r="G6210" i="8" s="1"/>
  <c r="G6294" i="7"/>
  <c r="G6366" i="7"/>
  <c r="G6366" i="8" s="1"/>
  <c r="G6438" i="7"/>
  <c r="G6438" i="8" s="1"/>
  <c r="G6510" i="7"/>
  <c r="Q6" i="16"/>
  <c r="C6" i="17" s="1"/>
  <c r="Q24" i="16"/>
  <c r="C24" i="17" s="1"/>
  <c r="N35" i="16"/>
  <c r="Q40" i="16"/>
  <c r="C40" i="17" s="1"/>
  <c r="N68" i="16"/>
  <c r="Q88" i="16"/>
  <c r="C88" i="17" s="1"/>
  <c r="M107" i="16"/>
  <c r="R107" i="16" s="1"/>
  <c r="D107" i="17" s="1"/>
  <c r="N114" i="16"/>
  <c r="S114" i="16" s="1"/>
  <c r="E114" i="17" s="1"/>
  <c r="N119" i="16"/>
  <c r="Q150" i="16"/>
  <c r="C150" i="17" s="1"/>
  <c r="Q155" i="16"/>
  <c r="C155" i="17" s="1"/>
  <c r="O157" i="16"/>
  <c r="Q190" i="16"/>
  <c r="C190" i="17" s="1"/>
  <c r="M200" i="16"/>
  <c r="M219" i="16"/>
  <c r="Q227" i="16"/>
  <c r="C227" i="17" s="1"/>
  <c r="M229" i="16"/>
  <c r="N246" i="16"/>
  <c r="O260" i="16"/>
  <c r="O267" i="16"/>
  <c r="N270" i="16"/>
  <c r="N272" i="16"/>
  <c r="Q295" i="16"/>
  <c r="C295" i="17" s="1"/>
  <c r="O302" i="16"/>
  <c r="Q348" i="16"/>
  <c r="C348" i="17" s="1"/>
  <c r="N360" i="16"/>
  <c r="Q362" i="16"/>
  <c r="C362" i="17" s="1"/>
  <c r="M370" i="16"/>
  <c r="Q375" i="16"/>
  <c r="C375" i="17" s="1"/>
  <c r="M399" i="16"/>
  <c r="O432" i="16"/>
  <c r="Q435" i="16"/>
  <c r="C435" i="17" s="1"/>
  <c r="M467" i="16"/>
  <c r="O469" i="16"/>
  <c r="N472" i="16"/>
  <c r="Q477" i="16"/>
  <c r="C477" i="17" s="1"/>
  <c r="G5676" i="7"/>
  <c r="G5676" i="8" s="1"/>
  <c r="G5976" i="7"/>
  <c r="G6072" i="7"/>
  <c r="G6072" i="8" s="1"/>
  <c r="G6168" i="7"/>
  <c r="G6168" i="8" s="1"/>
  <c r="G6315" i="7"/>
  <c r="G6315" i="8" s="1"/>
  <c r="G6387" i="7"/>
  <c r="G6387" i="8" s="1"/>
  <c r="G6459" i="7"/>
  <c r="G6459" i="8" s="1"/>
  <c r="G6531" i="7"/>
  <c r="G6531" i="8" s="1"/>
  <c r="M24" i="16"/>
  <c r="M40" i="16"/>
  <c r="O68" i="16"/>
  <c r="N73" i="16"/>
  <c r="M112" i="16"/>
  <c r="O114" i="16"/>
  <c r="O119" i="16"/>
  <c r="M155" i="16"/>
  <c r="M167" i="16"/>
  <c r="Q186" i="16"/>
  <c r="C186" i="17" s="1"/>
  <c r="N188" i="16"/>
  <c r="Q193" i="16"/>
  <c r="C193" i="17" s="1"/>
  <c r="O195" i="16"/>
  <c r="N198" i="16"/>
  <c r="N212" i="16"/>
  <c r="N219" i="16"/>
  <c r="N222" i="16"/>
  <c r="O236" i="16"/>
  <c r="M241" i="16"/>
  <c r="M260" i="16"/>
  <c r="M295" i="16"/>
  <c r="M305" i="16"/>
  <c r="R306" i="16" s="1"/>
  <c r="D306" i="17" s="1"/>
  <c r="O307" i="16"/>
  <c r="T307" i="16" s="1"/>
  <c r="F307" i="17" s="1"/>
  <c r="Q331" i="16"/>
  <c r="C331" i="17" s="1"/>
  <c r="M336" i="16"/>
  <c r="M348" i="16"/>
  <c r="M353" i="16"/>
  <c r="Q355" i="16"/>
  <c r="C355" i="17" s="1"/>
  <c r="N358" i="16"/>
  <c r="O360" i="16"/>
  <c r="N365" i="16"/>
  <c r="N423" i="16"/>
  <c r="M435" i="16"/>
  <c r="M440" i="16"/>
  <c r="R441" i="16" s="1"/>
  <c r="D441" i="17" s="1"/>
  <c r="M445" i="16"/>
  <c r="N467" i="16"/>
  <c r="Q502" i="16"/>
  <c r="C502" i="17" s="1"/>
  <c r="G4071" i="7"/>
  <c r="G4090" i="7"/>
  <c r="G4090" i="8" s="1"/>
  <c r="G4168" i="7"/>
  <c r="G4168" i="8" s="1"/>
  <c r="G4178" i="7"/>
  <c r="G4331" i="7"/>
  <c r="G4331" i="8" s="1"/>
  <c r="G4487" i="7"/>
  <c r="G4487" i="8" s="1"/>
  <c r="G4520" i="7"/>
  <c r="G4520" i="8" s="1"/>
  <c r="G4551" i="7"/>
  <c r="G4551" i="8" s="1"/>
  <c r="G4562" i="7"/>
  <c r="G4562" i="8" s="1"/>
  <c r="G4751" i="7"/>
  <c r="G4751" i="8" s="1"/>
  <c r="G4815" i="7"/>
  <c r="G4815" i="8" s="1"/>
  <c r="G4877" i="7"/>
  <c r="G4949" i="7"/>
  <c r="G4949" i="8" s="1"/>
  <c r="G5021" i="7"/>
  <c r="G5021" i="8" s="1"/>
  <c r="G5261" i="7"/>
  <c r="G5372" i="7"/>
  <c r="G5372" i="8" s="1"/>
  <c r="G5382" i="7"/>
  <c r="G5382" i="8" s="1"/>
  <c r="G5401" i="7"/>
  <c r="G5566" i="7"/>
  <c r="G5566" i="8" s="1"/>
  <c r="G5643" i="7"/>
  <c r="G5643" i="8" s="1"/>
  <c r="G5799" i="7"/>
  <c r="G5799" i="8" s="1"/>
  <c r="G5844" i="7"/>
  <c r="G5844" i="8" s="1"/>
  <c r="G5955" i="7"/>
  <c r="G5955" i="8" s="1"/>
  <c r="G6051" i="7"/>
  <c r="G6243" i="7"/>
  <c r="G6264" i="7"/>
  <c r="G6336" i="7"/>
  <c r="G6336" i="8" s="1"/>
  <c r="G6408" i="7"/>
  <c r="G6408" i="8" s="1"/>
  <c r="G6480" i="7"/>
  <c r="G6480" i="8" s="1"/>
  <c r="G6552" i="7"/>
  <c r="G6552" i="8" s="1"/>
  <c r="E200" i="14"/>
  <c r="N6" i="16"/>
  <c r="N24" i="16"/>
  <c r="M35" i="16"/>
  <c r="N40" i="16"/>
  <c r="S41" i="16" s="1"/>
  <c r="E41" i="17" s="1"/>
  <c r="O78" i="16"/>
  <c r="Q100" i="16"/>
  <c r="C100" i="17" s="1"/>
  <c r="O107" i="16"/>
  <c r="N112" i="16"/>
  <c r="Q124" i="16"/>
  <c r="C124" i="17" s="1"/>
  <c r="O143" i="16"/>
  <c r="M153" i="16"/>
  <c r="M165" i="16"/>
  <c r="R165" i="16" s="1"/>
  <c r="D165" i="17" s="1"/>
  <c r="O198" i="16"/>
  <c r="M210" i="16"/>
  <c r="Q217" i="16"/>
  <c r="C217" i="17" s="1"/>
  <c r="O219" i="16"/>
  <c r="Q272" i="16"/>
  <c r="C272" i="17" s="1"/>
  <c r="M275" i="16"/>
  <c r="Q280" i="16"/>
  <c r="C280" i="17" s="1"/>
  <c r="M312" i="16"/>
  <c r="M331" i="16"/>
  <c r="N353" i="16"/>
  <c r="O367" i="16"/>
  <c r="O399" i="16"/>
  <c r="T399" i="16" s="1"/>
  <c r="F399" i="17" s="1"/>
  <c r="O423" i="16"/>
  <c r="O425" i="16"/>
  <c r="T426" i="16" s="1"/>
  <c r="F426" i="17" s="1"/>
  <c r="N440" i="16"/>
  <c r="O467" i="16"/>
  <c r="M497" i="16"/>
  <c r="G4119" i="7"/>
  <c r="G4229" i="7"/>
  <c r="G4229" i="8" s="1"/>
  <c r="G4239" i="7"/>
  <c r="G4301" i="7"/>
  <c r="G4574" i="7"/>
  <c r="G4574" i="8" s="1"/>
  <c r="G4594" i="7"/>
  <c r="G4888" i="7"/>
  <c r="G4888" i="8" s="1"/>
  <c r="G4960" i="7"/>
  <c r="G4960" i="8" s="1"/>
  <c r="G5032" i="7"/>
  <c r="G5272" i="7"/>
  <c r="G5272" i="8" s="1"/>
  <c r="G5353" i="7"/>
  <c r="G5392" i="7"/>
  <c r="G5411" i="7"/>
  <c r="G5411" i="8" s="1"/>
  <c r="G6030" i="7"/>
  <c r="G6030" i="8" s="1"/>
  <c r="G6126" i="7"/>
  <c r="G6222" i="7"/>
  <c r="G6222" i="8" s="1"/>
  <c r="G6285" i="7"/>
  <c r="G6285" i="8" s="1"/>
  <c r="G6357" i="7"/>
  <c r="G6357" i="8" s="1"/>
  <c r="G6429" i="7"/>
  <c r="G6429" i="8" s="1"/>
  <c r="G6501" i="7"/>
  <c r="G6501" i="8" s="1"/>
  <c r="B5" i="14"/>
  <c r="B23" i="14"/>
  <c r="B29" i="14"/>
  <c r="B35" i="14"/>
  <c r="O6" i="16"/>
  <c r="N26" i="16"/>
  <c r="M28" i="16"/>
  <c r="N33" i="16"/>
  <c r="Q66" i="16"/>
  <c r="C66" i="17" s="1"/>
  <c r="M76" i="16"/>
  <c r="Q78" i="16"/>
  <c r="C78" i="17" s="1"/>
  <c r="M93" i="16"/>
  <c r="M95" i="16"/>
  <c r="M100" i="16"/>
  <c r="M124" i="16"/>
  <c r="O126" i="16"/>
  <c r="Q129" i="16"/>
  <c r="C129" i="17" s="1"/>
  <c r="O155" i="16"/>
  <c r="N165" i="16"/>
  <c r="O174" i="16"/>
  <c r="T174" i="16" s="1"/>
  <c r="F174" i="17" s="1"/>
  <c r="N177" i="16"/>
  <c r="N186" i="16"/>
  <c r="N193" i="16"/>
  <c r="N210" i="16"/>
  <c r="O227" i="16"/>
  <c r="M239" i="16"/>
  <c r="R239" i="16" s="1"/>
  <c r="D239" i="17" s="1"/>
  <c r="O290" i="16"/>
  <c r="Q292" i="16"/>
  <c r="C292" i="17" s="1"/>
  <c r="O295" i="16"/>
  <c r="Q300" i="16"/>
  <c r="C300" i="17" s="1"/>
  <c r="M326" i="16"/>
  <c r="N331" i="16"/>
  <c r="O348" i="16"/>
  <c r="O353" i="16"/>
  <c r="Q363" i="16"/>
  <c r="C363" i="17" s="1"/>
  <c r="Q383" i="16"/>
  <c r="C383" i="17" s="1"/>
  <c r="N392" i="16"/>
  <c r="M409" i="16"/>
  <c r="Q460" i="16"/>
  <c r="C460" i="17" s="1"/>
  <c r="N497" i="16"/>
  <c r="G4128" i="7"/>
  <c r="G4128" i="8" s="1"/>
  <c r="G4281" i="7"/>
  <c r="G4281" i="8" s="1"/>
  <c r="G4532" i="7"/>
  <c r="G4637" i="7"/>
  <c r="G4637" i="8" s="1"/>
  <c r="G4721" i="7"/>
  <c r="G4721" i="8" s="1"/>
  <c r="G4773" i="7"/>
  <c r="G4773" i="8" s="1"/>
  <c r="G5147" i="7"/>
  <c r="G5147" i="8" s="1"/>
  <c r="G5189" i="7"/>
  <c r="G5231" i="7"/>
  <c r="G5231" i="8" s="1"/>
  <c r="G5333" i="7"/>
  <c r="G5333" i="8" s="1"/>
  <c r="G6306" i="7"/>
  <c r="G6306" i="8" s="1"/>
  <c r="G6378" i="7"/>
  <c r="G6450" i="7"/>
  <c r="G6450" i="8" s="1"/>
  <c r="G6522" i="7"/>
  <c r="G6522" i="8" s="1"/>
  <c r="C21" i="14"/>
  <c r="N28" i="16"/>
  <c r="O30" i="16"/>
  <c r="O54" i="16"/>
  <c r="O56" i="16"/>
  <c r="N76" i="16"/>
  <c r="S76" i="16" s="1"/>
  <c r="E76" i="17" s="1"/>
  <c r="M88" i="16"/>
  <c r="N93" i="16"/>
  <c r="S94" i="16" s="1"/>
  <c r="E94" i="17" s="1"/>
  <c r="N95" i="16"/>
  <c r="S95" i="16" s="1"/>
  <c r="E95" i="17" s="1"/>
  <c r="N100" i="16"/>
  <c r="M105" i="16"/>
  <c r="Q110" i="16"/>
  <c r="C110" i="17" s="1"/>
  <c r="N124" i="16"/>
  <c r="S125" i="16" s="1"/>
  <c r="E125" i="17" s="1"/>
  <c r="M146" i="16"/>
  <c r="Q151" i="16"/>
  <c r="C151" i="17" s="1"/>
  <c r="O165" i="16"/>
  <c r="Q182" i="16"/>
  <c r="C182" i="17" s="1"/>
  <c r="O184" i="16"/>
  <c r="T184" i="16" s="1"/>
  <c r="F184" i="17" s="1"/>
  <c r="O186" i="16"/>
  <c r="T186" i="16" s="1"/>
  <c r="F186" i="17" s="1"/>
  <c r="O210" i="16"/>
  <c r="N217" i="16"/>
  <c r="Q268" i="16"/>
  <c r="C268" i="17" s="1"/>
  <c r="N326" i="16"/>
  <c r="O331" i="16"/>
  <c r="M341" i="16"/>
  <c r="M363" i="16"/>
  <c r="O392" i="16"/>
  <c r="O418" i="16"/>
  <c r="Q449" i="16"/>
  <c r="C449" i="17" s="1"/>
  <c r="M460" i="16"/>
  <c r="Q465" i="16"/>
  <c r="C465" i="17" s="1"/>
  <c r="N475" i="16"/>
  <c r="O88" i="16"/>
  <c r="M116" i="16"/>
  <c r="O137" i="16"/>
  <c r="Q144" i="16"/>
  <c r="C144" i="17" s="1"/>
  <c r="N155" i="16"/>
  <c r="N162" i="16"/>
  <c r="M180" i="16"/>
  <c r="M186" i="16"/>
  <c r="O188" i="16"/>
  <c r="N195" i="16"/>
  <c r="N204" i="16"/>
  <c r="M244" i="16"/>
  <c r="R244" i="16" s="1"/>
  <c r="D244" i="17" s="1"/>
  <c r="O268" i="16"/>
  <c r="T268" i="16" s="1"/>
  <c r="F268" i="17" s="1"/>
  <c r="M279" i="16"/>
  <c r="O281" i="16"/>
  <c r="O286" i="16"/>
  <c r="O293" i="16"/>
  <c r="O311" i="16"/>
  <c r="M327" i="16"/>
  <c r="O329" i="16"/>
  <c r="M356" i="16"/>
  <c r="M372" i="16"/>
  <c r="R373" i="16" s="1"/>
  <c r="D373" i="17" s="1"/>
  <c r="N383" i="16"/>
  <c r="M401" i="16"/>
  <c r="N410" i="16"/>
  <c r="M417" i="16"/>
  <c r="N419" i="16"/>
  <c r="M426" i="16"/>
  <c r="M449" i="16"/>
  <c r="O451" i="16"/>
  <c r="O458" i="16"/>
  <c r="Q467" i="16"/>
  <c r="C467" i="17" s="1"/>
  <c r="M474" i="16"/>
  <c r="N492" i="16"/>
  <c r="N499" i="16"/>
  <c r="C316" i="14"/>
  <c r="B405" i="14"/>
  <c r="C490" i="14"/>
  <c r="M8" i="16"/>
  <c r="O12" i="16"/>
  <c r="M21" i="16"/>
  <c r="O37" i="16"/>
  <c r="O46" i="16"/>
  <c r="M55" i="16"/>
  <c r="O77" i="16"/>
  <c r="T78" i="16" s="1"/>
  <c r="F78" i="17" s="1"/>
  <c r="N91" i="16"/>
  <c r="M108" i="16"/>
  <c r="N110" i="16"/>
  <c r="Q125" i="16"/>
  <c r="C125" i="17" s="1"/>
  <c r="M127" i="16"/>
  <c r="N149" i="16"/>
  <c r="M160" i="16"/>
  <c r="R160" i="16" s="1"/>
  <c r="D160" i="17" s="1"/>
  <c r="N169" i="16"/>
  <c r="S169" i="16" s="1"/>
  <c r="E169" i="17" s="1"/>
  <c r="M198" i="16"/>
  <c r="N202" i="16"/>
  <c r="N211" i="16"/>
  <c r="M213" i="16"/>
  <c r="M220" i="16"/>
  <c r="M227" i="16"/>
  <c r="Q251" i="16"/>
  <c r="C251" i="17" s="1"/>
  <c r="M253" i="16"/>
  <c r="M273" i="16"/>
  <c r="O275" i="16"/>
  <c r="Q289" i="16"/>
  <c r="C289" i="17" s="1"/>
  <c r="N298" i="16"/>
  <c r="N307" i="16"/>
  <c r="S307" i="16" s="1"/>
  <c r="E307" i="17" s="1"/>
  <c r="Q314" i="16"/>
  <c r="C314" i="17" s="1"/>
  <c r="N316" i="16"/>
  <c r="N325" i="16"/>
  <c r="O354" i="16"/>
  <c r="O365" i="16"/>
  <c r="M390" i="16"/>
  <c r="N406" i="16"/>
  <c r="M424" i="16"/>
  <c r="N454" i="16"/>
  <c r="M19" i="16"/>
  <c r="Q31" i="16"/>
  <c r="C31" i="17" s="1"/>
  <c r="M49" i="16"/>
  <c r="R49" i="16" s="1"/>
  <c r="D49" i="17" s="1"/>
  <c r="N82" i="16"/>
  <c r="Q89" i="16"/>
  <c r="C89" i="17" s="1"/>
  <c r="N102" i="16"/>
  <c r="N138" i="16"/>
  <c r="N158" i="16"/>
  <c r="M176" i="16"/>
  <c r="O178" i="16"/>
  <c r="T178" i="16" s="1"/>
  <c r="F178" i="17" s="1"/>
  <c r="Q215" i="16"/>
  <c r="C215" i="17" s="1"/>
  <c r="M247" i="16"/>
  <c r="N249" i="16"/>
  <c r="O251" i="16"/>
  <c r="Q253" i="16"/>
  <c r="C253" i="17" s="1"/>
  <c r="M258" i="16"/>
  <c r="M271" i="16"/>
  <c r="R271" i="16" s="1"/>
  <c r="D271" i="17" s="1"/>
  <c r="O284" i="16"/>
  <c r="M287" i="16"/>
  <c r="O314" i="16"/>
  <c r="O323" i="16"/>
  <c r="N341" i="16"/>
  <c r="S341" i="16" s="1"/>
  <c r="E341" i="17" s="1"/>
  <c r="M350" i="16"/>
  <c r="M357" i="16"/>
  <c r="M359" i="16"/>
  <c r="Q377" i="16"/>
  <c r="C377" i="17" s="1"/>
  <c r="M379" i="16"/>
  <c r="R379" i="16" s="1"/>
  <c r="D379" i="17" s="1"/>
  <c r="O388" i="16"/>
  <c r="Q404" i="16"/>
  <c r="C404" i="17" s="1"/>
  <c r="Q414" i="16"/>
  <c r="C414" i="17" s="1"/>
  <c r="N429" i="16"/>
  <c r="M431" i="16"/>
  <c r="Q452" i="16"/>
  <c r="C452" i="17" s="1"/>
  <c r="M488" i="16"/>
  <c r="M31" i="16"/>
  <c r="N49" i="16"/>
  <c r="O82" i="16"/>
  <c r="Q136" i="16"/>
  <c r="C136" i="17" s="1"/>
  <c r="O158" i="16"/>
  <c r="N160" i="16"/>
  <c r="N189" i="16"/>
  <c r="O196" i="16"/>
  <c r="T196" i="16" s="1"/>
  <c r="F196" i="17" s="1"/>
  <c r="N207" i="16"/>
  <c r="Q223" i="16"/>
  <c r="C223" i="17" s="1"/>
  <c r="M225" i="16"/>
  <c r="O238" i="16"/>
  <c r="Q245" i="16"/>
  <c r="C245" i="17" s="1"/>
  <c r="N258" i="16"/>
  <c r="S258" i="16" s="1"/>
  <c r="E258" i="17" s="1"/>
  <c r="N271" i="16"/>
  <c r="M301" i="16"/>
  <c r="Q321" i="16"/>
  <c r="C321" i="17" s="1"/>
  <c r="M323" i="16"/>
  <c r="Q337" i="16"/>
  <c r="C337" i="17" s="1"/>
  <c r="N339" i="16"/>
  <c r="O341" i="16"/>
  <c r="N350" i="16"/>
  <c r="S351" i="16" s="1"/>
  <c r="E351" i="17" s="1"/>
  <c r="N359" i="16"/>
  <c r="S359" i="16" s="1"/>
  <c r="E359" i="17" s="1"/>
  <c r="Q368" i="16"/>
  <c r="C368" i="17" s="1"/>
  <c r="O370" i="16"/>
  <c r="M375" i="16"/>
  <c r="M377" i="16"/>
  <c r="Q420" i="16"/>
  <c r="C420" i="17" s="1"/>
  <c r="O429" i="16"/>
  <c r="N436" i="16"/>
  <c r="N465" i="16"/>
  <c r="M486" i="16"/>
  <c r="N488" i="16"/>
  <c r="M500" i="16"/>
  <c r="O502" i="16"/>
  <c r="T503" i="16" s="1"/>
  <c r="F503" i="17" s="1"/>
  <c r="M17" i="16"/>
  <c r="O33" i="16"/>
  <c r="O49" i="16"/>
  <c r="N66" i="16"/>
  <c r="S67" i="16" s="1"/>
  <c r="E67" i="17" s="1"/>
  <c r="Q80" i="16"/>
  <c r="C80" i="17" s="1"/>
  <c r="M82" i="16"/>
  <c r="O121" i="16"/>
  <c r="T122" i="16" s="1"/>
  <c r="F122" i="17" s="1"/>
  <c r="O123" i="16"/>
  <c r="T123" i="16" s="1"/>
  <c r="F123" i="17" s="1"/>
  <c r="M138" i="16"/>
  <c r="N156" i="16"/>
  <c r="S156" i="16" s="1"/>
  <c r="E156" i="17" s="1"/>
  <c r="O176" i="16"/>
  <c r="O189" i="16"/>
  <c r="T190" i="16" s="1"/>
  <c r="F190" i="17" s="1"/>
  <c r="M223" i="16"/>
  <c r="O258" i="16"/>
  <c r="M280" i="16"/>
  <c r="O287" i="16"/>
  <c r="T287" i="16" s="1"/>
  <c r="F287" i="17" s="1"/>
  <c r="M321" i="16"/>
  <c r="M337" i="16"/>
  <c r="Q344" i="16"/>
  <c r="C344" i="17" s="1"/>
  <c r="O350" i="16"/>
  <c r="O359" i="16"/>
  <c r="T359" i="16" s="1"/>
  <c r="F359" i="17" s="1"/>
  <c r="M368" i="16"/>
  <c r="N377" i="16"/>
  <c r="M384" i="16"/>
  <c r="M393" i="16"/>
  <c r="R394" i="16" s="1"/>
  <c r="D394" i="17" s="1"/>
  <c r="Q395" i="16"/>
  <c r="C395" i="17" s="1"/>
  <c r="O465" i="16"/>
  <c r="M475" i="16"/>
  <c r="N486" i="16"/>
  <c r="S487" i="16" s="1"/>
  <c r="E487" i="17" s="1"/>
  <c r="O488" i="16"/>
  <c r="T489" i="16" s="1"/>
  <c r="F489" i="17" s="1"/>
  <c r="B279" i="14"/>
  <c r="C300" i="14"/>
  <c r="B321" i="14"/>
  <c r="M6" i="16"/>
  <c r="N25" i="16"/>
  <c r="S25" i="16" s="1"/>
  <c r="E25" i="17" s="1"/>
  <c r="O42" i="16"/>
  <c r="O53" i="16"/>
  <c r="T53" i="16" s="1"/>
  <c r="F53" i="17" s="1"/>
  <c r="O66" i="16"/>
  <c r="Q71" i="16"/>
  <c r="C71" i="17" s="1"/>
  <c r="M73" i="16"/>
  <c r="M80" i="16"/>
  <c r="O98" i="16"/>
  <c r="N117" i="16"/>
  <c r="O125" i="16"/>
  <c r="N136" i="16"/>
  <c r="S137" i="16" s="1"/>
  <c r="E137" i="17" s="1"/>
  <c r="Q145" i="16"/>
  <c r="C145" i="17" s="1"/>
  <c r="O147" i="16"/>
  <c r="N163" i="16"/>
  <c r="N218" i="16"/>
  <c r="O256" i="16"/>
  <c r="O269" i="16"/>
  <c r="O289" i="16"/>
  <c r="O301" i="16"/>
  <c r="T302" i="16" s="1"/>
  <c r="F302" i="17" s="1"/>
  <c r="M310" i="16"/>
  <c r="M328" i="16"/>
  <c r="M330" i="16"/>
  <c r="N368" i="16"/>
  <c r="O377" i="16"/>
  <c r="N384" i="16"/>
  <c r="O386" i="16"/>
  <c r="M395" i="16"/>
  <c r="O438" i="16"/>
  <c r="Q443" i="16"/>
  <c r="C443" i="17" s="1"/>
  <c r="M477" i="16"/>
  <c r="O486" i="16"/>
  <c r="O500" i="16"/>
  <c r="B52" i="14"/>
  <c r="B58" i="14"/>
  <c r="B82" i="14"/>
  <c r="B88" i="14"/>
  <c r="B94" i="14"/>
  <c r="B100" i="14"/>
  <c r="B106" i="14"/>
  <c r="B112" i="14"/>
  <c r="B118" i="14"/>
  <c r="B154" i="14"/>
  <c r="B160" i="14"/>
  <c r="B172" i="14"/>
  <c r="B178" i="14"/>
  <c r="B184" i="14"/>
  <c r="B190" i="14"/>
  <c r="B214" i="14"/>
  <c r="B226" i="14"/>
  <c r="B286" i="14"/>
  <c r="B298" i="14"/>
  <c r="B304" i="14"/>
  <c r="B322" i="14"/>
  <c r="B352" i="14"/>
  <c r="B376" i="14"/>
  <c r="B482" i="14"/>
  <c r="B494" i="14"/>
  <c r="N19" i="16"/>
  <c r="O25" i="16"/>
  <c r="T25" i="16" s="1"/>
  <c r="F25" i="17" s="1"/>
  <c r="M38" i="16"/>
  <c r="N64" i="16"/>
  <c r="M71" i="16"/>
  <c r="N80" i="16"/>
  <c r="N121" i="16"/>
  <c r="Q152" i="16"/>
  <c r="C152" i="17" s="1"/>
  <c r="Q174" i="16"/>
  <c r="C174" i="17" s="1"/>
  <c r="N176" i="16"/>
  <c r="N187" i="16"/>
  <c r="O218" i="16"/>
  <c r="M230" i="16"/>
  <c r="M254" i="16"/>
  <c r="O280" i="16"/>
  <c r="N310" i="16"/>
  <c r="N328" i="16"/>
  <c r="S329" i="16" s="1"/>
  <c r="E329" i="17" s="1"/>
  <c r="N344" i="16"/>
  <c r="N348" i="16"/>
  <c r="O368" i="16"/>
  <c r="Q388" i="16"/>
  <c r="C388" i="17" s="1"/>
  <c r="O393" i="16"/>
  <c r="N395" i="16"/>
  <c r="N397" i="16"/>
  <c r="O420" i="16"/>
  <c r="M434" i="16"/>
  <c r="Q438" i="16"/>
  <c r="C438" i="17" s="1"/>
  <c r="M450" i="16"/>
  <c r="Q461" i="16"/>
  <c r="C461" i="17" s="1"/>
  <c r="B260" i="14"/>
  <c r="C301" i="14"/>
  <c r="B391" i="14"/>
  <c r="C456" i="14"/>
  <c r="O4" i="16"/>
  <c r="N13" i="16"/>
  <c r="O19" i="16"/>
  <c r="Q36" i="16"/>
  <c r="C36" i="17" s="1"/>
  <c r="N38" i="16"/>
  <c r="O62" i="16"/>
  <c r="O80" i="16"/>
  <c r="T81" i="16" s="1"/>
  <c r="F81" i="17" s="1"/>
  <c r="N89" i="16"/>
  <c r="Q111" i="16"/>
  <c r="C111" i="17" s="1"/>
  <c r="M117" i="16"/>
  <c r="M136" i="16"/>
  <c r="N145" i="16"/>
  <c r="M152" i="16"/>
  <c r="M163" i="16"/>
  <c r="M170" i="16"/>
  <c r="N181" i="16"/>
  <c r="O187" i="16"/>
  <c r="N194" i="16"/>
  <c r="Q203" i="16"/>
  <c r="C203" i="17" s="1"/>
  <c r="O205" i="16"/>
  <c r="O207" i="16"/>
  <c r="M216" i="16"/>
  <c r="N236" i="16"/>
  <c r="N256" i="16"/>
  <c r="M267" i="16"/>
  <c r="R268" i="16" s="1"/>
  <c r="D268" i="17" s="1"/>
  <c r="Q276" i="16"/>
  <c r="C276" i="17" s="1"/>
  <c r="M292" i="16"/>
  <c r="R292" i="16" s="1"/>
  <c r="D292" i="17" s="1"/>
  <c r="O294" i="16"/>
  <c r="T294" i="16" s="1"/>
  <c r="F294" i="17" s="1"/>
  <c r="M308" i="16"/>
  <c r="N312" i="16"/>
  <c r="S312" i="16" s="1"/>
  <c r="E312" i="17" s="1"/>
  <c r="M319" i="16"/>
  <c r="R319" i="16" s="1"/>
  <c r="D319" i="17" s="1"/>
  <c r="O344" i="16"/>
  <c r="T344" i="16" s="1"/>
  <c r="F344" i="17" s="1"/>
  <c r="M425" i="16"/>
  <c r="O427" i="16"/>
  <c r="T427" i="16" s="1"/>
  <c r="F427" i="17" s="1"/>
  <c r="N443" i="16"/>
  <c r="D160" i="14"/>
  <c r="Q22" i="16"/>
  <c r="C22" i="17" s="1"/>
  <c r="M36" i="16"/>
  <c r="O38" i="16"/>
  <c r="Q69" i="16"/>
  <c r="C69" i="17" s="1"/>
  <c r="O71" i="16"/>
  <c r="O89" i="16"/>
  <c r="M111" i="16"/>
  <c r="R111" i="16" s="1"/>
  <c r="D111" i="17" s="1"/>
  <c r="M113" i="16"/>
  <c r="N132" i="16"/>
  <c r="S132" i="16" s="1"/>
  <c r="E132" i="17" s="1"/>
  <c r="N134" i="16"/>
  <c r="O145" i="16"/>
  <c r="O156" i="16"/>
  <c r="T156" i="16" s="1"/>
  <c r="F156" i="17" s="1"/>
  <c r="Q161" i="16"/>
  <c r="C161" i="17" s="1"/>
  <c r="N170" i="16"/>
  <c r="Q173" i="16"/>
  <c r="C173" i="17" s="1"/>
  <c r="N174" i="16"/>
  <c r="O181" i="16"/>
  <c r="M187" i="16"/>
  <c r="O194" i="16"/>
  <c r="M199" i="16"/>
  <c r="M203" i="16"/>
  <c r="M228" i="16"/>
  <c r="M234" i="16"/>
  <c r="O254" i="16"/>
  <c r="M265" i="16"/>
  <c r="M276" i="16"/>
  <c r="M278" i="16"/>
  <c r="N280" i="16"/>
  <c r="N299" i="16"/>
  <c r="O312" i="16"/>
  <c r="M317" i="16"/>
  <c r="N400" i="16"/>
  <c r="N420" i="16"/>
  <c r="M427" i="16"/>
  <c r="O434" i="16"/>
  <c r="O450" i="16"/>
  <c r="Q498" i="16"/>
  <c r="C498" i="17" s="1"/>
  <c r="E408" i="14"/>
  <c r="N4" i="16"/>
  <c r="M34" i="16"/>
  <c r="N58" i="16"/>
  <c r="M69" i="16"/>
  <c r="O87" i="16"/>
  <c r="N111" i="16"/>
  <c r="Q141" i="16"/>
  <c r="C141" i="17" s="1"/>
  <c r="M145" i="16"/>
  <c r="N150" i="16"/>
  <c r="O152" i="16"/>
  <c r="M161" i="16"/>
  <c r="O170" i="16"/>
  <c r="M172" i="16"/>
  <c r="M179" i="16"/>
  <c r="N183" i="16"/>
  <c r="M192" i="16"/>
  <c r="N221" i="16"/>
  <c r="N234" i="16"/>
  <c r="S235" i="16" s="1"/>
  <c r="E235" i="17" s="1"/>
  <c r="M252" i="16"/>
  <c r="M263" i="16"/>
  <c r="N276" i="16"/>
  <c r="N285" i="16"/>
  <c r="O292" i="16"/>
  <c r="T293" i="16" s="1"/>
  <c r="F293" i="17" s="1"/>
  <c r="O308" i="16"/>
  <c r="N317" i="16"/>
  <c r="M335" i="16"/>
  <c r="M355" i="16"/>
  <c r="O400" i="16"/>
  <c r="T401" i="16" s="1"/>
  <c r="F401" i="17" s="1"/>
  <c r="N402" i="16"/>
  <c r="N427" i="16"/>
  <c r="Q430" i="16"/>
  <c r="C430" i="17" s="1"/>
  <c r="N441" i="16"/>
  <c r="M443" i="16"/>
  <c r="M491" i="16"/>
  <c r="M498" i="16"/>
  <c r="B41" i="14"/>
  <c r="B47" i="14"/>
  <c r="B65" i="14"/>
  <c r="B77" i="14"/>
  <c r="B155" i="14"/>
  <c r="B167" i="14"/>
  <c r="B179" i="14"/>
  <c r="B317" i="14"/>
  <c r="B420" i="14"/>
  <c r="B426" i="14"/>
  <c r="B498" i="14"/>
  <c r="Q50" i="16"/>
  <c r="C50" i="17" s="1"/>
  <c r="O60" i="16"/>
  <c r="T60" i="16" s="1"/>
  <c r="F60" i="17" s="1"/>
  <c r="N69" i="16"/>
  <c r="S70" i="16" s="1"/>
  <c r="E70" i="17" s="1"/>
  <c r="N71" i="16"/>
  <c r="M83" i="16"/>
  <c r="M85" i="16"/>
  <c r="M87" i="16"/>
  <c r="O113" i="16"/>
  <c r="N130" i="16"/>
  <c r="M134" i="16"/>
  <c r="M143" i="16"/>
  <c r="O150" i="16"/>
  <c r="N154" i="16"/>
  <c r="M168" i="16"/>
  <c r="N172" i="16"/>
  <c r="M174" i="16"/>
  <c r="N179" i="16"/>
  <c r="Q197" i="16"/>
  <c r="C197" i="17" s="1"/>
  <c r="N201" i="16"/>
  <c r="O214" i="16"/>
  <c r="O221" i="16"/>
  <c r="N232" i="16"/>
  <c r="O234" i="16"/>
  <c r="O265" i="16"/>
  <c r="T265" i="16" s="1"/>
  <c r="F265" i="17" s="1"/>
  <c r="O276" i="16"/>
  <c r="O278" i="16"/>
  <c r="T278" i="16" s="1"/>
  <c r="F278" i="17" s="1"/>
  <c r="O285" i="16"/>
  <c r="M290" i="16"/>
  <c r="M299" i="16"/>
  <c r="O317" i="16"/>
  <c r="M324" i="16"/>
  <c r="R324" i="16" s="1"/>
  <c r="D324" i="17" s="1"/>
  <c r="Q333" i="16"/>
  <c r="C333" i="17" s="1"/>
  <c r="N335" i="16"/>
  <c r="Q380" i="16"/>
  <c r="C380" i="17" s="1"/>
  <c r="O391" i="16"/>
  <c r="O402" i="16"/>
  <c r="T402" i="16" s="1"/>
  <c r="F402" i="17" s="1"/>
  <c r="M407" i="16"/>
  <c r="Q412" i="16"/>
  <c r="C412" i="17" s="1"/>
  <c r="N432" i="16"/>
  <c r="N498" i="16"/>
  <c r="M503" i="16"/>
  <c r="B225" i="14"/>
  <c r="B243" i="14"/>
  <c r="B439" i="14"/>
  <c r="M27" i="16"/>
  <c r="N43" i="16"/>
  <c r="M50" i="16"/>
  <c r="Q76" i="16"/>
  <c r="C76" i="17" s="1"/>
  <c r="N83" i="16"/>
  <c r="N85" i="16"/>
  <c r="S86" i="16" s="1"/>
  <c r="E86" i="17" s="1"/>
  <c r="N87" i="16"/>
  <c r="S87" i="16" s="1"/>
  <c r="E87" i="17" s="1"/>
  <c r="M139" i="16"/>
  <c r="R140" i="16" s="1"/>
  <c r="D140" i="17" s="1"/>
  <c r="N143" i="16"/>
  <c r="O172" i="16"/>
  <c r="M197" i="16"/>
  <c r="Q210" i="16"/>
  <c r="C210" i="17" s="1"/>
  <c r="Q239" i="16"/>
  <c r="C239" i="17" s="1"/>
  <c r="O243" i="16"/>
  <c r="M259" i="16"/>
  <c r="Q261" i="16"/>
  <c r="C261" i="17" s="1"/>
  <c r="O263" i="16"/>
  <c r="N292" i="16"/>
  <c r="O326" i="16"/>
  <c r="M333" i="16"/>
  <c r="N342" i="16"/>
  <c r="Q353" i="16"/>
  <c r="C353" i="17" s="1"/>
  <c r="Q360" i="16"/>
  <c r="C360" i="17" s="1"/>
  <c r="N364" i="16"/>
  <c r="O366" i="16"/>
  <c r="T366" i="16" s="1"/>
  <c r="F366" i="17" s="1"/>
  <c r="M389" i="16"/>
  <c r="M402" i="16"/>
  <c r="M412" i="16"/>
  <c r="M423" i="16"/>
  <c r="Q453" i="16"/>
  <c r="C453" i="17" s="1"/>
  <c r="O455" i="16"/>
  <c r="Q471" i="16"/>
  <c r="C471" i="17" s="1"/>
  <c r="O473" i="16"/>
  <c r="M496" i="16"/>
  <c r="O498" i="16"/>
  <c r="K8" i="3"/>
  <c r="K7" i="3"/>
  <c r="J11" i="3"/>
  <c r="D10" i="3"/>
  <c r="E10" i="3" s="1"/>
  <c r="K17" i="3"/>
  <c r="K22" i="3"/>
  <c r="E20" i="4"/>
  <c r="E22" i="4"/>
  <c r="K12" i="3"/>
  <c r="D12" i="3"/>
  <c r="E12" i="3" s="1"/>
  <c r="J13" i="3"/>
  <c r="K21" i="3"/>
  <c r="E24" i="4"/>
  <c r="D16" i="3"/>
  <c r="E16" i="3" s="1"/>
  <c r="J17" i="3"/>
  <c r="K24" i="3"/>
  <c r="D7" i="3"/>
  <c r="E7" i="3" s="1"/>
  <c r="J8" i="3"/>
  <c r="K19" i="3"/>
  <c r="J25" i="3"/>
  <c r="D25" i="3"/>
  <c r="E25" i="3" s="1"/>
  <c r="D24" i="3"/>
  <c r="E24" i="3" s="1"/>
  <c r="K13" i="3"/>
  <c r="J20" i="3"/>
  <c r="D19" i="3"/>
  <c r="E19" i="3" s="1"/>
  <c r="K25" i="3"/>
  <c r="D15" i="3"/>
  <c r="E15" i="3" s="1"/>
  <c r="J16" i="3"/>
  <c r="J6" i="3"/>
  <c r="D5" i="3"/>
  <c r="E5" i="3" s="1"/>
  <c r="F5" i="3" s="1"/>
  <c r="K18" i="3"/>
  <c r="K10" i="3"/>
  <c r="J19" i="3"/>
  <c r="D18" i="3"/>
  <c r="E18" i="3" s="1"/>
  <c r="D14" i="3"/>
  <c r="E14" i="3" s="1"/>
  <c r="J15" i="3"/>
  <c r="D22" i="3"/>
  <c r="E22" i="3" s="1"/>
  <c r="J23" i="3"/>
  <c r="K15" i="3"/>
  <c r="E21" i="4"/>
  <c r="J14" i="3"/>
  <c r="D13" i="3"/>
  <c r="E13" i="3" s="1"/>
  <c r="K16" i="3"/>
  <c r="J9" i="3"/>
  <c r="D8" i="3"/>
  <c r="E8" i="3" s="1"/>
  <c r="K11" i="3"/>
  <c r="K20" i="3"/>
  <c r="J18" i="3"/>
  <c r="D17" i="3"/>
  <c r="E17" i="3" s="1"/>
  <c r="K6" i="3"/>
  <c r="D20" i="3"/>
  <c r="E20" i="3" s="1"/>
  <c r="J21" i="3"/>
  <c r="K23" i="3"/>
  <c r="J24" i="3"/>
  <c r="D23" i="3"/>
  <c r="E23" i="3" s="1"/>
  <c r="D6" i="3"/>
  <c r="E6" i="3" s="1"/>
  <c r="J7" i="3"/>
  <c r="K9" i="3"/>
  <c r="J12" i="3"/>
  <c r="D11" i="3"/>
  <c r="E11" i="3" s="1"/>
  <c r="E23" i="4"/>
  <c r="D9" i="3"/>
  <c r="E9" i="3" s="1"/>
  <c r="J10" i="3"/>
  <c r="K14" i="3"/>
  <c r="J22" i="3"/>
  <c r="D21" i="3"/>
  <c r="E21" i="3" s="1"/>
  <c r="E19" i="4"/>
  <c r="E25" i="4"/>
  <c r="B13" i="5"/>
  <c r="A14" i="5"/>
  <c r="B12" i="5"/>
  <c r="A12" i="5"/>
  <c r="B14" i="5"/>
  <c r="A13" i="5"/>
  <c r="B11" i="5"/>
  <c r="A11" i="5"/>
  <c r="B10" i="5"/>
  <c r="A10" i="5"/>
  <c r="F356" i="8"/>
  <c r="G356" i="7"/>
  <c r="F2028" i="8"/>
  <c r="G2028" i="7"/>
  <c r="G13" i="7"/>
  <c r="F386" i="8"/>
  <c r="G386" i="7"/>
  <c r="G402" i="8"/>
  <c r="F410" i="8"/>
  <c r="G410" i="7"/>
  <c r="F434" i="8"/>
  <c r="G434" i="7"/>
  <c r="F458" i="8"/>
  <c r="G458" i="7"/>
  <c r="F482" i="8"/>
  <c r="G482" i="7"/>
  <c r="F506" i="8"/>
  <c r="G506" i="7"/>
  <c r="F530" i="8"/>
  <c r="G530" i="7"/>
  <c r="F554" i="8"/>
  <c r="G554" i="7"/>
  <c r="F633" i="8"/>
  <c r="G634" i="7"/>
  <c r="F666" i="8"/>
  <c r="G666" i="7"/>
  <c r="F836" i="8"/>
  <c r="G837" i="7"/>
  <c r="G836" i="7"/>
  <c r="G881" i="8"/>
  <c r="F1062" i="8"/>
  <c r="G1062" i="7"/>
  <c r="F1081" i="8"/>
  <c r="G1081" i="7"/>
  <c r="F1160" i="8"/>
  <c r="G1160" i="7"/>
  <c r="F1446" i="8"/>
  <c r="G1446" i="7"/>
  <c r="H1446" i="7" s="1"/>
  <c r="F1495" i="8"/>
  <c r="G1496" i="7"/>
  <c r="G1495" i="7"/>
  <c r="F1543" i="8"/>
  <c r="G1544" i="7"/>
  <c r="G1543" i="7"/>
  <c r="F1685" i="8"/>
  <c r="G1685" i="7"/>
  <c r="F1756" i="8"/>
  <c r="G1756" i="7"/>
  <c r="G1757" i="7"/>
  <c r="F2449" i="8"/>
  <c r="G2449" i="7"/>
  <c r="G2450" i="7"/>
  <c r="F2724" i="8"/>
  <c r="G2724" i="7"/>
  <c r="F284" i="8"/>
  <c r="G284" i="7"/>
  <c r="F1035" i="8"/>
  <c r="G1035" i="7"/>
  <c r="F7" i="8"/>
  <c r="G7" i="7"/>
  <c r="G279" i="8"/>
  <c r="F1206" i="8"/>
  <c r="G1206" i="7"/>
  <c r="F1245" i="8"/>
  <c r="G1245" i="7"/>
  <c r="F1701" i="8"/>
  <c r="G1701" i="7"/>
  <c r="F691" i="8"/>
  <c r="G691" i="7"/>
  <c r="F872" i="8"/>
  <c r="G872" i="7"/>
  <c r="F891" i="8"/>
  <c r="G891" i="7"/>
  <c r="F1042" i="8"/>
  <c r="G1042" i="7"/>
  <c r="F1121" i="8"/>
  <c r="G1121" i="7"/>
  <c r="G1220" i="8"/>
  <c r="G1329" i="8"/>
  <c r="G1339" i="8"/>
  <c r="F1369" i="8"/>
  <c r="G1369" i="7"/>
  <c r="F1389" i="8"/>
  <c r="G1389" i="7"/>
  <c r="F1675" i="8"/>
  <c r="G1676" i="7"/>
  <c r="G1675" i="7"/>
  <c r="F1716" i="8"/>
  <c r="G1716" i="7"/>
  <c r="H1716" i="7" s="1"/>
  <c r="F1796" i="8"/>
  <c r="G1796" i="7"/>
  <c r="F1845" i="8"/>
  <c r="G1845" i="7"/>
  <c r="F1884" i="8"/>
  <c r="G1884" i="7"/>
  <c r="F2097" i="8"/>
  <c r="G2097" i="7"/>
  <c r="F2138" i="8"/>
  <c r="G2138" i="7"/>
  <c r="F2210" i="8"/>
  <c r="G2210" i="7"/>
  <c r="F3118" i="8"/>
  <c r="G3118" i="7"/>
  <c r="F140" i="8"/>
  <c r="G140" i="7"/>
  <c r="F212" i="8"/>
  <c r="G212" i="7"/>
  <c r="F716" i="8"/>
  <c r="G716" i="7"/>
  <c r="F977" i="8"/>
  <c r="G977" i="7"/>
  <c r="G1133" i="8"/>
  <c r="F1212" i="8"/>
  <c r="G1212" i="7"/>
  <c r="F622" i="8"/>
  <c r="G622" i="7"/>
  <c r="F734" i="8"/>
  <c r="G734" i="7"/>
  <c r="F1588" i="8"/>
  <c r="G1588" i="7"/>
  <c r="F1860" i="8"/>
  <c r="G1860" i="7"/>
  <c r="G123" i="8"/>
  <c r="F16" i="8"/>
  <c r="G16" i="7"/>
  <c r="G57" i="7"/>
  <c r="G93" i="7"/>
  <c r="G108" i="7"/>
  <c r="G147" i="7"/>
  <c r="G171" i="7"/>
  <c r="G195" i="7"/>
  <c r="G219" i="7"/>
  <c r="G243" i="7"/>
  <c r="G267" i="7"/>
  <c r="G291" i="7"/>
  <c r="G315" i="7"/>
  <c r="G339" i="7"/>
  <c r="G363" i="7"/>
  <c r="F755" i="8"/>
  <c r="G755" i="7"/>
  <c r="F808" i="8"/>
  <c r="G808" i="7"/>
  <c r="F910" i="8"/>
  <c r="G910" i="7"/>
  <c r="F1101" i="8"/>
  <c r="G1101" i="7"/>
  <c r="H1101" i="7" s="1"/>
  <c r="F1310" i="8"/>
  <c r="G1310" i="7"/>
  <c r="F1350" i="8"/>
  <c r="G1350" i="7"/>
  <c r="F1398" i="8"/>
  <c r="G1398" i="7"/>
  <c r="H1398" i="7" s="1"/>
  <c r="F1447" i="8"/>
  <c r="G1448" i="7"/>
  <c r="G1447" i="7"/>
  <c r="F1624" i="8"/>
  <c r="G1624" i="7"/>
  <c r="F1686" i="8"/>
  <c r="G1686" i="7"/>
  <c r="G1687" i="7"/>
  <c r="F2077" i="8"/>
  <c r="G2078" i="7"/>
  <c r="G2077" i="7"/>
  <c r="F50" i="8"/>
  <c r="G50" i="7"/>
  <c r="F86" i="8"/>
  <c r="G86" i="7"/>
  <c r="G211" i="8"/>
  <c r="G387" i="8"/>
  <c r="G459" i="8"/>
  <c r="G483" i="8"/>
  <c r="G667" i="8"/>
  <c r="G739" i="8"/>
  <c r="F827" i="8"/>
  <c r="G827" i="7"/>
  <c r="F957" i="8"/>
  <c r="G957" i="7"/>
  <c r="F976" i="8"/>
  <c r="G976" i="7"/>
  <c r="G1063" i="8"/>
  <c r="G1161" i="8"/>
  <c r="G1231" i="8"/>
  <c r="F1251" i="8"/>
  <c r="G1251" i="7"/>
  <c r="F1271" i="8"/>
  <c r="G1271" i="7"/>
  <c r="G1487" i="8"/>
  <c r="F1574" i="8"/>
  <c r="G1575" i="7"/>
  <c r="F1737" i="8"/>
  <c r="G1737" i="7"/>
  <c r="F1797" i="8"/>
  <c r="G1797" i="7"/>
  <c r="F1836" i="8"/>
  <c r="G1836" i="7"/>
  <c r="F2017" i="8"/>
  <c r="G2018" i="7"/>
  <c r="G2017" i="7"/>
  <c r="F2190" i="8"/>
  <c r="G2190" i="7"/>
  <c r="G2252" i="8"/>
  <c r="F2262" i="8"/>
  <c r="G2262" i="7"/>
  <c r="F2334" i="8"/>
  <c r="G2334" i="7"/>
  <c r="F2376" i="8"/>
  <c r="G2376" i="7"/>
  <c r="F2574" i="8"/>
  <c r="G2574" i="7"/>
  <c r="F22" i="8"/>
  <c r="G22" i="7"/>
  <c r="G29" i="7"/>
  <c r="G36" i="7"/>
  <c r="G43" i="7"/>
  <c r="G72" i="7"/>
  <c r="G79" i="7"/>
  <c r="F116" i="8"/>
  <c r="G116" i="7"/>
  <c r="G379" i="7"/>
  <c r="G403" i="7"/>
  <c r="H403" i="7" s="1"/>
  <c r="G427" i="7"/>
  <c r="G451" i="7"/>
  <c r="G475" i="7"/>
  <c r="G499" i="7"/>
  <c r="G523" i="7"/>
  <c r="G547" i="7"/>
  <c r="G571" i="7"/>
  <c r="G658" i="7"/>
  <c r="G683" i="7"/>
  <c r="G692" i="7"/>
  <c r="G873" i="7"/>
  <c r="F911" i="8"/>
  <c r="G911" i="7"/>
  <c r="G930" i="7"/>
  <c r="F996" i="8"/>
  <c r="G996" i="7"/>
  <c r="G1122" i="7"/>
  <c r="G1241" i="8"/>
  <c r="F1291" i="8"/>
  <c r="G1291" i="7"/>
  <c r="F1330" i="8"/>
  <c r="G1330" i="7"/>
  <c r="F1399" i="8"/>
  <c r="G1400" i="7"/>
  <c r="G1399" i="7"/>
  <c r="F1478" i="8"/>
  <c r="G1479" i="7"/>
  <c r="F1526" i="8"/>
  <c r="G1527" i="7"/>
  <c r="G1574" i="7"/>
  <c r="F1625" i="8"/>
  <c r="G1625" i="7"/>
  <c r="F1646" i="8"/>
  <c r="G1646" i="7"/>
  <c r="G1717" i="7"/>
  <c r="G1885" i="7"/>
  <c r="F1987" i="8"/>
  <c r="G1988" i="7"/>
  <c r="G1987" i="7"/>
  <c r="G2366" i="8"/>
  <c r="F2419" i="8"/>
  <c r="G2419" i="7"/>
  <c r="F2544" i="8"/>
  <c r="G2544" i="7"/>
  <c r="F2693" i="8"/>
  <c r="G2694" i="7"/>
  <c r="G2693" i="7"/>
  <c r="F3199" i="8"/>
  <c r="G3199" i="7"/>
  <c r="F3550" i="8"/>
  <c r="G3550" i="7"/>
  <c r="F80" i="8"/>
  <c r="G80" i="7"/>
  <c r="G627" i="7"/>
  <c r="G676" i="7"/>
  <c r="F684" i="8"/>
  <c r="G684" i="7"/>
  <c r="G708" i="7"/>
  <c r="G740" i="7"/>
  <c r="H740" i="7" s="1"/>
  <c r="F766" i="8"/>
  <c r="G766" i="7"/>
  <c r="F865" i="8"/>
  <c r="G865" i="7"/>
  <c r="F931" i="8"/>
  <c r="G931" i="7"/>
  <c r="F1016" i="8"/>
  <c r="G1016" i="7"/>
  <c r="F1055" i="8"/>
  <c r="G1055" i="7"/>
  <c r="G1113" i="8"/>
  <c r="F1153" i="8"/>
  <c r="G1153" i="7"/>
  <c r="F1193" i="8"/>
  <c r="G1193" i="7"/>
  <c r="F1857" i="8"/>
  <c r="G1857" i="7"/>
  <c r="G2059" i="7"/>
  <c r="F2192" i="8"/>
  <c r="G2192" i="7"/>
  <c r="F2264" i="8"/>
  <c r="G2264" i="7"/>
  <c r="F2628" i="8"/>
  <c r="G2628" i="7"/>
  <c r="F260" i="8"/>
  <c r="G260" i="7"/>
  <c r="F332" i="8"/>
  <c r="G332" i="7"/>
  <c r="F17" i="8"/>
  <c r="G17" i="7"/>
  <c r="F476" i="8"/>
  <c r="G476" i="7"/>
  <c r="F659" i="8"/>
  <c r="G659" i="7"/>
  <c r="F1232" i="8"/>
  <c r="G1232" i="7"/>
  <c r="F1430" i="8"/>
  <c r="G1431" i="7"/>
  <c r="F1708" i="8"/>
  <c r="G1708" i="7"/>
  <c r="G1709" i="7"/>
  <c r="F1748" i="8"/>
  <c r="G1748" i="7"/>
  <c r="G30" i="7"/>
  <c r="G37" i="7"/>
  <c r="G66" i="7"/>
  <c r="G73" i="7"/>
  <c r="G165" i="7"/>
  <c r="G189" i="7"/>
  <c r="G213" i="7"/>
  <c r="G237" i="7"/>
  <c r="G261" i="7"/>
  <c r="G285" i="7"/>
  <c r="G309" i="7"/>
  <c r="G333" i="7"/>
  <c r="G357" i="7"/>
  <c r="F573" i="8"/>
  <c r="G574" i="7"/>
  <c r="G620" i="7"/>
  <c r="F636" i="8"/>
  <c r="G636" i="7"/>
  <c r="G701" i="7"/>
  <c r="G717" i="7"/>
  <c r="G801" i="7"/>
  <c r="F811" i="8"/>
  <c r="G811" i="7"/>
  <c r="G839" i="7"/>
  <c r="G884" i="7"/>
  <c r="F950" i="8"/>
  <c r="G950" i="7"/>
  <c r="G978" i="7"/>
  <c r="F1094" i="8"/>
  <c r="G1094" i="7"/>
  <c r="F1134" i="8"/>
  <c r="G1134" i="7"/>
  <c r="F1173" i="8"/>
  <c r="G1173" i="7"/>
  <c r="F1382" i="8"/>
  <c r="G1383" i="7"/>
  <c r="G1440" i="8"/>
  <c r="F1547" i="8"/>
  <c r="G1547" i="7"/>
  <c r="F1576" i="8"/>
  <c r="G1576" i="7"/>
  <c r="G1577" i="7"/>
  <c r="F1749" i="8"/>
  <c r="G1749" i="7"/>
  <c r="G2029" i="7"/>
  <c r="F2131" i="8"/>
  <c r="G2132" i="7"/>
  <c r="G2131" i="7"/>
  <c r="F2347" i="8"/>
  <c r="G2347" i="7"/>
  <c r="G2348" i="7"/>
  <c r="F2400" i="8"/>
  <c r="G2400" i="7"/>
  <c r="F3677" i="8"/>
  <c r="G3677" i="7"/>
  <c r="F4683" i="8"/>
  <c r="G4683" i="7"/>
  <c r="F765" i="8"/>
  <c r="G765" i="7"/>
  <c r="F2181" i="8"/>
  <c r="G2181" i="7"/>
  <c r="F2253" i="8"/>
  <c r="G2253" i="7"/>
  <c r="F2472" i="8"/>
  <c r="G2472" i="7"/>
  <c r="G102" i="7"/>
  <c r="F380" i="8"/>
  <c r="G380" i="7"/>
  <c r="G396" i="7"/>
  <c r="F428" i="8"/>
  <c r="G428" i="7"/>
  <c r="G444" i="7"/>
  <c r="F524" i="8"/>
  <c r="G524" i="7"/>
  <c r="F548" i="8"/>
  <c r="G548" i="7"/>
  <c r="F572" i="8"/>
  <c r="G572" i="7"/>
  <c r="G651" i="7"/>
  <c r="G23" i="7"/>
  <c r="F44" i="8"/>
  <c r="G44" i="7"/>
  <c r="G141" i="7"/>
  <c r="G11" i="7"/>
  <c r="G18" i="7"/>
  <c r="B24" i="7"/>
  <c r="F110" i="8"/>
  <c r="G110" i="7"/>
  <c r="G133" i="7"/>
  <c r="G157" i="7"/>
  <c r="G181" i="7"/>
  <c r="G205" i="7"/>
  <c r="G229" i="7"/>
  <c r="G253" i="7"/>
  <c r="G277" i="7"/>
  <c r="G301" i="7"/>
  <c r="G325" i="7"/>
  <c r="G349" i="7"/>
  <c r="G381" i="7"/>
  <c r="G405" i="7"/>
  <c r="G429" i="7"/>
  <c r="G453" i="7"/>
  <c r="G477" i="7"/>
  <c r="G501" i="7"/>
  <c r="G525" i="7"/>
  <c r="G549" i="7"/>
  <c r="G573" i="7"/>
  <c r="G588" i="7"/>
  <c r="G596" i="7"/>
  <c r="F652" i="8"/>
  <c r="G653" i="7"/>
  <c r="F677" i="8"/>
  <c r="G678" i="7"/>
  <c r="F741" i="8"/>
  <c r="G741" i="7"/>
  <c r="G820" i="7"/>
  <c r="F1075" i="8"/>
  <c r="G1075" i="7"/>
  <c r="G1233" i="7"/>
  <c r="F1323" i="8"/>
  <c r="G1323" i="7"/>
  <c r="F1343" i="8"/>
  <c r="G1343" i="7"/>
  <c r="G1382" i="7"/>
  <c r="F1480" i="8"/>
  <c r="G1480" i="7"/>
  <c r="G1481" i="7"/>
  <c r="F1499" i="8"/>
  <c r="G1499" i="7"/>
  <c r="F1528" i="8"/>
  <c r="G1528" i="7"/>
  <c r="G1529" i="7"/>
  <c r="F1596" i="8"/>
  <c r="G1596" i="7"/>
  <c r="G1597" i="7"/>
  <c r="F1617" i="8"/>
  <c r="G1617" i="7"/>
  <c r="F1809" i="8"/>
  <c r="G1809" i="7"/>
  <c r="H1809" i="7" s="1"/>
  <c r="F2060" i="8"/>
  <c r="G2060" i="7"/>
  <c r="F2121" i="8"/>
  <c r="G2121" i="7"/>
  <c r="G2162" i="7"/>
  <c r="F2172" i="8"/>
  <c r="G2172" i="7"/>
  <c r="G2234" i="7"/>
  <c r="F2244" i="8"/>
  <c r="G2244" i="7"/>
  <c r="G2306" i="8"/>
  <c r="F2316" i="8"/>
  <c r="G2316" i="7"/>
  <c r="F2940" i="8"/>
  <c r="G2940" i="7"/>
  <c r="F4568" i="8"/>
  <c r="G4568" i="7"/>
  <c r="G595" i="8"/>
  <c r="G1172" i="8"/>
  <c r="G51" i="7"/>
  <c r="G109" i="7"/>
  <c r="G372" i="7"/>
  <c r="F404" i="8"/>
  <c r="G404" i="7"/>
  <c r="G420" i="7"/>
  <c r="F452" i="8"/>
  <c r="G452" i="7"/>
  <c r="G468" i="7"/>
  <c r="F500" i="8"/>
  <c r="G500" i="7"/>
  <c r="G516" i="7"/>
  <c r="G540" i="7"/>
  <c r="G564" i="7"/>
  <c r="G1837" i="7"/>
  <c r="G45" i="7"/>
  <c r="G81" i="7"/>
  <c r="G103" i="7"/>
  <c r="G126" i="8"/>
  <c r="G373" i="7"/>
  <c r="G397" i="7"/>
  <c r="G421" i="7"/>
  <c r="G445" i="7"/>
  <c r="G469" i="7"/>
  <c r="G493" i="7"/>
  <c r="G517" i="7"/>
  <c r="G541" i="7"/>
  <c r="G565" i="7"/>
  <c r="G604" i="8"/>
  <c r="G645" i="8"/>
  <c r="H646" i="7"/>
  <c r="G652" i="7"/>
  <c r="F661" i="8"/>
  <c r="G662" i="7"/>
  <c r="G661" i="7"/>
  <c r="G677" i="7"/>
  <c r="F709" i="8"/>
  <c r="G709" i="7"/>
  <c r="F758" i="8"/>
  <c r="G758" i="7"/>
  <c r="G767" i="7"/>
  <c r="G894" i="8"/>
  <c r="G932" i="7"/>
  <c r="G1017" i="7"/>
  <c r="F1114" i="8"/>
  <c r="G1114" i="7"/>
  <c r="G1194" i="7"/>
  <c r="F1363" i="8"/>
  <c r="G1363" i="7"/>
  <c r="F1451" i="8"/>
  <c r="G1451" i="7"/>
  <c r="F1668" i="8"/>
  <c r="G1668" i="7"/>
  <c r="G1669" i="7"/>
  <c r="F1740" i="8"/>
  <c r="G1740" i="7"/>
  <c r="F1868" i="8"/>
  <c r="G1868" i="7"/>
  <c r="F2443" i="8"/>
  <c r="G2443" i="7"/>
  <c r="G2444" i="7"/>
  <c r="F2526" i="8"/>
  <c r="G2526" i="7"/>
  <c r="F164" i="8"/>
  <c r="G164" i="7"/>
  <c r="F236" i="8"/>
  <c r="G236" i="7"/>
  <c r="F308" i="8"/>
  <c r="G308" i="7"/>
  <c r="F1677" i="8"/>
  <c r="G1677" i="7"/>
  <c r="F2430" i="8"/>
  <c r="G2430" i="7"/>
  <c r="G5" i="7"/>
  <c r="G87" i="7"/>
  <c r="G492" i="7"/>
  <c r="F611" i="8"/>
  <c r="G612" i="7"/>
  <c r="G611" i="7"/>
  <c r="F783" i="8"/>
  <c r="G783" i="7"/>
  <c r="F810" i="8"/>
  <c r="G810" i="7"/>
  <c r="B19" i="7"/>
  <c r="F38" i="8"/>
  <c r="G38" i="7"/>
  <c r="F158" i="8"/>
  <c r="G158" i="7"/>
  <c r="G174" i="8"/>
  <c r="F182" i="8"/>
  <c r="G182" i="7"/>
  <c r="F206" i="8"/>
  <c r="G206" i="7"/>
  <c r="G222" i="8"/>
  <c r="F254" i="8"/>
  <c r="G254" i="7"/>
  <c r="F278" i="8"/>
  <c r="G278" i="7"/>
  <c r="F302" i="8"/>
  <c r="G302" i="7"/>
  <c r="F326" i="8"/>
  <c r="G326" i="7"/>
  <c r="F350" i="8"/>
  <c r="G350" i="7"/>
  <c r="F597" i="8"/>
  <c r="G597" i="7"/>
  <c r="G628" i="7"/>
  <c r="F686" i="8"/>
  <c r="G687" i="7"/>
  <c r="G686" i="7"/>
  <c r="F702" i="8"/>
  <c r="G703" i="7"/>
  <c r="F742" i="8"/>
  <c r="G743" i="7"/>
  <c r="F785" i="8"/>
  <c r="G785" i="7"/>
  <c r="F840" i="8"/>
  <c r="G840" i="7"/>
  <c r="F885" i="8"/>
  <c r="G885" i="7"/>
  <c r="F904" i="8"/>
  <c r="G904" i="7"/>
  <c r="F1264" i="8"/>
  <c r="G1264" i="7"/>
  <c r="F1284" i="8"/>
  <c r="G1284" i="7"/>
  <c r="F1432" i="8"/>
  <c r="G1432" i="7"/>
  <c r="G1433" i="7"/>
  <c r="F2000" i="8"/>
  <c r="G2000" i="7"/>
  <c r="G2101" i="8"/>
  <c r="F2163" i="8"/>
  <c r="G2163" i="7"/>
  <c r="F2235" i="8"/>
  <c r="G2235" i="7"/>
  <c r="F2401" i="8"/>
  <c r="G2401" i="7"/>
  <c r="G2402" i="7"/>
  <c r="F2496" i="8"/>
  <c r="G2496" i="7"/>
  <c r="F2941" i="8"/>
  <c r="G2941" i="7"/>
  <c r="F3406" i="8"/>
  <c r="G3406" i="7"/>
  <c r="F4611" i="8"/>
  <c r="G4611" i="7"/>
  <c r="G117" i="7"/>
  <c r="F230" i="8"/>
  <c r="G230" i="7"/>
  <c r="F12" i="8"/>
  <c r="G12" i="7"/>
  <c r="G24" i="7"/>
  <c r="G31" i="7"/>
  <c r="G60" i="7"/>
  <c r="G67" i="7"/>
  <c r="G111" i="7"/>
  <c r="F374" i="8"/>
  <c r="G374" i="7"/>
  <c r="G390" i="7"/>
  <c r="H390" i="7" s="1"/>
  <c r="F398" i="8"/>
  <c r="G398" i="7"/>
  <c r="G414" i="7"/>
  <c r="F422" i="8"/>
  <c r="G422" i="7"/>
  <c r="G438" i="7"/>
  <c r="F446" i="8"/>
  <c r="G446" i="7"/>
  <c r="G462" i="7"/>
  <c r="F470" i="8"/>
  <c r="G470" i="7"/>
  <c r="G486" i="7"/>
  <c r="F494" i="8"/>
  <c r="G494" i="7"/>
  <c r="G510" i="7"/>
  <c r="F518" i="8"/>
  <c r="G518" i="7"/>
  <c r="G534" i="7"/>
  <c r="F542" i="8"/>
  <c r="G542" i="7"/>
  <c r="G558" i="7"/>
  <c r="F566" i="8"/>
  <c r="G566" i="7"/>
  <c r="G621" i="7"/>
  <c r="G670" i="7"/>
  <c r="G695" i="7"/>
  <c r="G702" i="7"/>
  <c r="G726" i="7"/>
  <c r="G742" i="7"/>
  <c r="G776" i="7"/>
  <c r="G802" i="7"/>
  <c r="G821" i="7"/>
  <c r="G858" i="7"/>
  <c r="G1076" i="7"/>
  <c r="F1304" i="8"/>
  <c r="G1304" i="7"/>
  <c r="F1403" i="8"/>
  <c r="G1403" i="7"/>
  <c r="G1471" i="7"/>
  <c r="G1519" i="7"/>
  <c r="F1690" i="8"/>
  <c r="G1690" i="7"/>
  <c r="F1700" i="8"/>
  <c r="G1700" i="7"/>
  <c r="F1761" i="8"/>
  <c r="G1761" i="7"/>
  <c r="F1820" i="8"/>
  <c r="G1820" i="7"/>
  <c r="F1869" i="8"/>
  <c r="G1869" i="7"/>
  <c r="F1970" i="8"/>
  <c r="G1970" i="7"/>
  <c r="G2225" i="8"/>
  <c r="G2829" i="8"/>
  <c r="F4452" i="8"/>
  <c r="G4452" i="7"/>
  <c r="G4453" i="7"/>
  <c r="G6" i="7"/>
  <c r="F74" i="8"/>
  <c r="G74" i="7"/>
  <c r="F134" i="8"/>
  <c r="G134" i="7"/>
  <c r="F104" i="8"/>
  <c r="G104" i="7"/>
  <c r="G589" i="7"/>
  <c r="F598" i="8"/>
  <c r="G599" i="7"/>
  <c r="H599" i="7" s="1"/>
  <c r="F905" i="8"/>
  <c r="G905" i="7"/>
  <c r="F924" i="8"/>
  <c r="G924" i="7"/>
  <c r="G933" i="8"/>
  <c r="F970" i="8"/>
  <c r="G970" i="7"/>
  <c r="H970" i="7" s="1"/>
  <c r="F990" i="8"/>
  <c r="G990" i="7"/>
  <c r="F1009" i="8"/>
  <c r="G1009" i="7"/>
  <c r="G1028" i="8"/>
  <c r="G1195" i="8"/>
  <c r="F1225" i="8"/>
  <c r="G1225" i="7"/>
  <c r="F1265" i="8"/>
  <c r="G1265" i="7"/>
  <c r="G1364" i="7"/>
  <c r="F1384" i="8"/>
  <c r="G1384" i="7"/>
  <c r="G1385" i="7"/>
  <c r="F1568" i="8"/>
  <c r="G1568" i="7"/>
  <c r="H1568" i="7" s="1"/>
  <c r="G1639" i="8"/>
  <c r="G1741" i="7"/>
  <c r="F1899" i="8"/>
  <c r="G1899" i="7"/>
  <c r="F2011" i="8"/>
  <c r="G2011" i="7"/>
  <c r="F2174" i="8"/>
  <c r="G2174" i="7"/>
  <c r="F2246" i="8"/>
  <c r="G2246" i="7"/>
  <c r="F2568" i="8"/>
  <c r="G2568" i="7"/>
  <c r="F2885" i="8"/>
  <c r="G2886" i="7"/>
  <c r="G2885" i="7"/>
  <c r="F3362" i="8"/>
  <c r="G3362" i="7"/>
  <c r="F32" i="8"/>
  <c r="G32" i="7"/>
  <c r="F68" i="8"/>
  <c r="G68" i="7"/>
  <c r="G223" i="7"/>
  <c r="G247" i="7"/>
  <c r="G295" i="7"/>
  <c r="G319" i="7"/>
  <c r="G343" i="7"/>
  <c r="G375" i="7"/>
  <c r="G399" i="7"/>
  <c r="G447" i="7"/>
  <c r="G471" i="7"/>
  <c r="G495" i="7"/>
  <c r="G519" i="7"/>
  <c r="G543" i="7"/>
  <c r="G567" i="7"/>
  <c r="G614" i="7"/>
  <c r="G663" i="7"/>
  <c r="G671" i="7"/>
  <c r="F727" i="8"/>
  <c r="G728" i="7"/>
  <c r="G832" i="8"/>
  <c r="F859" i="8"/>
  <c r="G859" i="7"/>
  <c r="F1068" i="8"/>
  <c r="G1068" i="7"/>
  <c r="G1077" i="8"/>
  <c r="G1087" i="8"/>
  <c r="F1107" i="8"/>
  <c r="G1107" i="7"/>
  <c r="F1127" i="8"/>
  <c r="G1127" i="7"/>
  <c r="F1550" i="8"/>
  <c r="G1551" i="7"/>
  <c r="G1550" i="7"/>
  <c r="F1660" i="8"/>
  <c r="G1660" i="7"/>
  <c r="F1732" i="8"/>
  <c r="G1732" i="7"/>
  <c r="G1733" i="7"/>
  <c r="F1772" i="8"/>
  <c r="G1772" i="7"/>
  <c r="F1890" i="8"/>
  <c r="G1890" i="7"/>
  <c r="G1891" i="7"/>
  <c r="G1940" i="8"/>
  <c r="F1950" i="8"/>
  <c r="G1950" i="7"/>
  <c r="H1950" i="7" s="1"/>
  <c r="G1951" i="7"/>
  <c r="G2042" i="7"/>
  <c r="H2042" i="7" s="1"/>
  <c r="G2144" i="7"/>
  <c r="F2154" i="8"/>
  <c r="G2154" i="7"/>
  <c r="G2216" i="7"/>
  <c r="F2226" i="8"/>
  <c r="G2226" i="7"/>
  <c r="F2298" i="8"/>
  <c r="G2298" i="7"/>
  <c r="F2371" i="8"/>
  <c r="G2371" i="7"/>
  <c r="G271" i="7"/>
  <c r="G25" i="7"/>
  <c r="G105" i="7"/>
  <c r="G120" i="7"/>
  <c r="F128" i="8"/>
  <c r="G128" i="7"/>
  <c r="G391" i="7"/>
  <c r="G415" i="7"/>
  <c r="G439" i="7"/>
  <c r="G463" i="7"/>
  <c r="G487" i="7"/>
  <c r="G511" i="7"/>
  <c r="G535" i="7"/>
  <c r="G559" i="7"/>
  <c r="F590" i="8"/>
  <c r="G590" i="7"/>
  <c r="G696" i="7"/>
  <c r="G720" i="7"/>
  <c r="G727" i="7"/>
  <c r="G777" i="7"/>
  <c r="G795" i="7"/>
  <c r="F878" i="8"/>
  <c r="G878" i="7"/>
  <c r="H878" i="7" s="1"/>
  <c r="G906" i="7"/>
  <c r="G991" i="7"/>
  <c r="F1029" i="8"/>
  <c r="G1029" i="7"/>
  <c r="F1049" i="8"/>
  <c r="G1049" i="7"/>
  <c r="G1097" i="8"/>
  <c r="F1147" i="8"/>
  <c r="G1147" i="7"/>
  <c r="F1186" i="8"/>
  <c r="G1186" i="7"/>
  <c r="G1266" i="8"/>
  <c r="F1424" i="8"/>
  <c r="G1424" i="7"/>
  <c r="H1424" i="7" s="1"/>
  <c r="F1502" i="8"/>
  <c r="G1503" i="7"/>
  <c r="G1502" i="7"/>
  <c r="G1569" i="7"/>
  <c r="F1589" i="8"/>
  <c r="G1589" i="7"/>
  <c r="F1610" i="8"/>
  <c r="G1610" i="7"/>
  <c r="F1812" i="8"/>
  <c r="G1812" i="7"/>
  <c r="G2012" i="7"/>
  <c r="G2093" i="8"/>
  <c r="F2114" i="8"/>
  <c r="G2114" i="7"/>
  <c r="F2382" i="8"/>
  <c r="G2382" i="7"/>
  <c r="F2424" i="8"/>
  <c r="G2424" i="7"/>
  <c r="G151" i="7"/>
  <c r="G175" i="7"/>
  <c r="G199" i="7"/>
  <c r="G367" i="7"/>
  <c r="G423" i="7"/>
  <c r="G54" i="7"/>
  <c r="G61" i="7"/>
  <c r="G90" i="7"/>
  <c r="G8" i="7"/>
  <c r="G144" i="7"/>
  <c r="F152" i="8"/>
  <c r="G152" i="7"/>
  <c r="G168" i="7"/>
  <c r="F176" i="8"/>
  <c r="G176" i="7"/>
  <c r="G192" i="7"/>
  <c r="F200" i="8"/>
  <c r="G200" i="7"/>
  <c r="G216" i="7"/>
  <c r="F224" i="8"/>
  <c r="G224" i="7"/>
  <c r="G240" i="7"/>
  <c r="F248" i="8"/>
  <c r="G248" i="7"/>
  <c r="G264" i="7"/>
  <c r="F272" i="8"/>
  <c r="G272" i="7"/>
  <c r="G288" i="7"/>
  <c r="F296" i="8"/>
  <c r="G296" i="7"/>
  <c r="G312" i="7"/>
  <c r="F320" i="8"/>
  <c r="G320" i="7"/>
  <c r="G336" i="7"/>
  <c r="F344" i="8"/>
  <c r="G344" i="7"/>
  <c r="G360" i="7"/>
  <c r="F368" i="8"/>
  <c r="G368" i="7"/>
  <c r="F583" i="8"/>
  <c r="G584" i="7"/>
  <c r="G607" i="7"/>
  <c r="G623" i="7"/>
  <c r="G639" i="7"/>
  <c r="G647" i="7"/>
  <c r="G752" i="7"/>
  <c r="G814" i="7"/>
  <c r="F944" i="8"/>
  <c r="G944" i="7"/>
  <c r="F963" i="8"/>
  <c r="G963" i="7"/>
  <c r="G1207" i="7"/>
  <c r="F1336" i="8"/>
  <c r="G1336" i="7"/>
  <c r="F1356" i="8"/>
  <c r="G1356" i="7"/>
  <c r="F1454" i="8"/>
  <c r="G1455" i="7"/>
  <c r="G1454" i="7"/>
  <c r="F1661" i="8"/>
  <c r="G1661" i="7"/>
  <c r="G1682" i="8"/>
  <c r="G1753" i="8"/>
  <c r="F1773" i="8"/>
  <c r="G1773" i="7"/>
  <c r="G1861" i="7"/>
  <c r="F2043" i="8"/>
  <c r="G2043" i="7"/>
  <c r="F2145" i="8"/>
  <c r="G2145" i="7"/>
  <c r="F2217" i="8"/>
  <c r="G2217" i="7"/>
  <c r="F2467" i="8"/>
  <c r="G2467" i="7"/>
  <c r="F2677" i="8"/>
  <c r="G2677" i="7"/>
  <c r="F2765" i="8"/>
  <c r="G2766" i="7"/>
  <c r="G2765" i="7"/>
  <c r="F416" i="8"/>
  <c r="G416" i="7"/>
  <c r="F512" i="8"/>
  <c r="G512" i="7"/>
  <c r="F1088" i="8"/>
  <c r="G1088" i="7"/>
  <c r="F1376" i="8"/>
  <c r="G1376" i="7"/>
  <c r="G1631" i="8"/>
  <c r="F1713" i="8"/>
  <c r="G1713" i="7"/>
  <c r="F1881" i="8"/>
  <c r="G1881" i="7"/>
  <c r="G2372" i="7"/>
  <c r="F2478" i="8"/>
  <c r="G2478" i="7"/>
  <c r="F3262" i="8"/>
  <c r="G3262" i="7"/>
  <c r="F1916" i="8"/>
  <c r="G1916" i="7"/>
  <c r="G598" i="8"/>
  <c r="F711" i="8"/>
  <c r="G711" i="7"/>
  <c r="F1166" i="8"/>
  <c r="G1166" i="7"/>
  <c r="F1520" i="8"/>
  <c r="G1520" i="7"/>
  <c r="F1691" i="8"/>
  <c r="G1691" i="7"/>
  <c r="F1821" i="8"/>
  <c r="G1821" i="7"/>
  <c r="G97" i="7"/>
  <c r="G69" i="7"/>
  <c r="F392" i="8"/>
  <c r="G392" i="7"/>
  <c r="F440" i="8"/>
  <c r="G440" i="7"/>
  <c r="G504" i="8"/>
  <c r="G20" i="7"/>
  <c r="G664" i="7"/>
  <c r="G672" i="7"/>
  <c r="G689" i="7"/>
  <c r="G770" i="7"/>
  <c r="F796" i="8"/>
  <c r="G797" i="7"/>
  <c r="G796" i="7"/>
  <c r="F815" i="8"/>
  <c r="G815" i="7"/>
  <c r="G1050" i="7"/>
  <c r="G1148" i="7"/>
  <c r="F1297" i="8"/>
  <c r="G1297" i="7"/>
  <c r="F1337" i="8"/>
  <c r="G1337" i="7"/>
  <c r="F1406" i="8"/>
  <c r="G1407" i="7"/>
  <c r="G1406" i="7"/>
  <c r="G1425" i="7"/>
  <c r="F1561" i="8"/>
  <c r="G1562" i="7"/>
  <c r="G1561" i="7"/>
  <c r="F1764" i="8"/>
  <c r="G1764" i="7"/>
  <c r="G1813" i="7"/>
  <c r="F1932" i="8"/>
  <c r="G1932" i="7"/>
  <c r="F1983" i="8"/>
  <c r="G1983" i="7"/>
  <c r="F2034" i="8"/>
  <c r="G2034" i="7"/>
  <c r="G2035" i="7"/>
  <c r="F2094" i="8"/>
  <c r="G2094" i="7"/>
  <c r="G2095" i="7"/>
  <c r="F2156" i="8"/>
  <c r="G2156" i="7"/>
  <c r="F2228" i="8"/>
  <c r="G2228" i="7"/>
  <c r="F2352" i="8"/>
  <c r="G2352" i="7"/>
  <c r="F2700" i="8"/>
  <c r="G2700" i="7"/>
  <c r="G348" i="8"/>
  <c r="G33" i="7"/>
  <c r="F488" i="8"/>
  <c r="G488" i="7"/>
  <c r="F736" i="8"/>
  <c r="G736" i="7"/>
  <c r="F26" i="8"/>
  <c r="G26" i="7"/>
  <c r="F62" i="8"/>
  <c r="G62" i="7"/>
  <c r="G129" i="7"/>
  <c r="G48" i="7"/>
  <c r="G55" i="7"/>
  <c r="G84" i="7"/>
  <c r="G91" i="7"/>
  <c r="G121" i="7"/>
  <c r="G153" i="7"/>
  <c r="G177" i="7"/>
  <c r="G201" i="7"/>
  <c r="G225" i="7"/>
  <c r="G249" i="7"/>
  <c r="G273" i="7"/>
  <c r="G297" i="7"/>
  <c r="G321" i="7"/>
  <c r="G345" i="7"/>
  <c r="G369" i="7"/>
  <c r="F592" i="8"/>
  <c r="G592" i="7"/>
  <c r="F608" i="8"/>
  <c r="G609" i="7"/>
  <c r="F640" i="8"/>
  <c r="G640" i="7"/>
  <c r="G697" i="7"/>
  <c r="G721" i="7"/>
  <c r="G745" i="7"/>
  <c r="G945" i="7"/>
  <c r="F983" i="8"/>
  <c r="G983" i="7"/>
  <c r="F1238" i="8"/>
  <c r="G1238" i="7"/>
  <c r="F1278" i="8"/>
  <c r="G1278" i="7"/>
  <c r="F1317" i="8"/>
  <c r="G1317" i="7"/>
  <c r="F1465" i="8"/>
  <c r="G1466" i="7"/>
  <c r="G1465" i="7"/>
  <c r="F1513" i="8"/>
  <c r="G1514" i="7"/>
  <c r="G1513" i="7"/>
  <c r="F1581" i="8"/>
  <c r="G1581" i="7"/>
  <c r="F1683" i="8"/>
  <c r="G1683" i="7"/>
  <c r="F1833" i="8"/>
  <c r="G1833" i="7"/>
  <c r="F2004" i="8"/>
  <c r="G2004" i="7"/>
  <c r="G2005" i="7"/>
  <c r="G2468" i="7"/>
  <c r="F2520" i="8"/>
  <c r="G2520" i="7"/>
  <c r="F3218" i="8"/>
  <c r="G3218" i="7"/>
  <c r="F188" i="8"/>
  <c r="G188" i="7"/>
  <c r="F1472" i="8"/>
  <c r="G1472" i="7"/>
  <c r="G1850" i="8"/>
  <c r="G2102" i="8"/>
  <c r="F464" i="8"/>
  <c r="G464" i="7"/>
  <c r="F536" i="8"/>
  <c r="G536" i="7"/>
  <c r="G14" i="7"/>
  <c r="G99" i="7"/>
  <c r="G114" i="7"/>
  <c r="G145" i="7"/>
  <c r="G169" i="7"/>
  <c r="G193" i="7"/>
  <c r="G217" i="7"/>
  <c r="G241" i="7"/>
  <c r="G265" i="7"/>
  <c r="G289" i="7"/>
  <c r="G313" i="7"/>
  <c r="G337" i="7"/>
  <c r="G361" i="7"/>
  <c r="G393" i="7"/>
  <c r="G417" i="7"/>
  <c r="G441" i="7"/>
  <c r="G465" i="7"/>
  <c r="G489" i="7"/>
  <c r="G513" i="7"/>
  <c r="G537" i="7"/>
  <c r="G608" i="7"/>
  <c r="F852" i="8"/>
  <c r="G852" i="7"/>
  <c r="F898" i="8"/>
  <c r="G898" i="7"/>
  <c r="F918" i="8"/>
  <c r="G918" i="7"/>
  <c r="F1022" i="8"/>
  <c r="G1022" i="7"/>
  <c r="G1089" i="7"/>
  <c r="F1179" i="8"/>
  <c r="G1179" i="7"/>
  <c r="F1199" i="8"/>
  <c r="G1199" i="7"/>
  <c r="G1377" i="7"/>
  <c r="F1485" i="8"/>
  <c r="G1485" i="7"/>
  <c r="F1533" i="8"/>
  <c r="G1533" i="7"/>
  <c r="F1632" i="8"/>
  <c r="G1632" i="7"/>
  <c r="H1632" i="7" s="1"/>
  <c r="G1633" i="7"/>
  <c r="F1653" i="8"/>
  <c r="G1653" i="7"/>
  <c r="F1724" i="8"/>
  <c r="G1724" i="7"/>
  <c r="F1953" i="8"/>
  <c r="G1953" i="7"/>
  <c r="F1994" i="8"/>
  <c r="G1994" i="7"/>
  <c r="F2208" i="8"/>
  <c r="G2208" i="7"/>
  <c r="F2280" i="8"/>
  <c r="G2280" i="7"/>
  <c r="F2395" i="8"/>
  <c r="G2395" i="7"/>
  <c r="G2396" i="7"/>
  <c r="F2448" i="8"/>
  <c r="G2448" i="7"/>
  <c r="F2592" i="8"/>
  <c r="G2592" i="7"/>
  <c r="F2789" i="8"/>
  <c r="G2790" i="7"/>
  <c r="G2789" i="7"/>
  <c r="F3343" i="8"/>
  <c r="G3343" i="7"/>
  <c r="F4157" i="8"/>
  <c r="G4157" i="7"/>
  <c r="F1192" i="8"/>
  <c r="G1192" i="7"/>
  <c r="F1788" i="8"/>
  <c r="G1788" i="7"/>
  <c r="F2797" i="8"/>
  <c r="G2797" i="7"/>
  <c r="G27" i="7"/>
  <c r="G63" i="7"/>
  <c r="G385" i="7"/>
  <c r="G409" i="7"/>
  <c r="G433" i="7"/>
  <c r="G457" i="7"/>
  <c r="G481" i="7"/>
  <c r="G505" i="7"/>
  <c r="G529" i="7"/>
  <c r="H529" i="7" s="1"/>
  <c r="G553" i="7"/>
  <c r="G577" i="7"/>
  <c r="F641" i="8"/>
  <c r="G641" i="7"/>
  <c r="G665" i="7"/>
  <c r="F780" i="8"/>
  <c r="G780" i="7"/>
  <c r="G816" i="7"/>
  <c r="F835" i="8"/>
  <c r="G835" i="7"/>
  <c r="F1003" i="8"/>
  <c r="G1003" i="7"/>
  <c r="F1219" i="8"/>
  <c r="G1219" i="7"/>
  <c r="F1258" i="8"/>
  <c r="G1258" i="7"/>
  <c r="G1338" i="7"/>
  <c r="F1417" i="8"/>
  <c r="G1418" i="7"/>
  <c r="G1417" i="7"/>
  <c r="F1494" i="8"/>
  <c r="G1494" i="7"/>
  <c r="F1542" i="8"/>
  <c r="G1542" i="7"/>
  <c r="G1765" i="7"/>
  <c r="F1785" i="8"/>
  <c r="G1785" i="7"/>
  <c r="G1873" i="8"/>
  <c r="F1933" i="8"/>
  <c r="G1934" i="7"/>
  <c r="G1933" i="7"/>
  <c r="F2025" i="8"/>
  <c r="G2025" i="7"/>
  <c r="F2353" i="8"/>
  <c r="G2353" i="7"/>
  <c r="G2354" i="7"/>
  <c r="F1977" i="8"/>
  <c r="G1977" i="7"/>
  <c r="G646" i="8"/>
  <c r="F1048" i="8"/>
  <c r="G1048" i="7"/>
  <c r="F98" i="8"/>
  <c r="G98" i="7"/>
  <c r="G408" i="8"/>
  <c r="F560" i="8"/>
  <c r="G560" i="7"/>
  <c r="F615" i="8"/>
  <c r="G615" i="7"/>
  <c r="F122" i="8"/>
  <c r="G122" i="7"/>
  <c r="E3" i="8"/>
  <c r="B23" i="7"/>
  <c r="G9" i="7"/>
  <c r="G15" i="7"/>
  <c r="F56" i="8"/>
  <c r="G56" i="7"/>
  <c r="F92" i="8"/>
  <c r="G92" i="7"/>
  <c r="G138" i="7"/>
  <c r="F146" i="8"/>
  <c r="G146" i="7"/>
  <c r="G162" i="7"/>
  <c r="F170" i="8"/>
  <c r="G170" i="7"/>
  <c r="G186" i="7"/>
  <c r="F194" i="8"/>
  <c r="G194" i="7"/>
  <c r="G210" i="7"/>
  <c r="F218" i="8"/>
  <c r="G218" i="7"/>
  <c r="G234" i="7"/>
  <c r="F242" i="8"/>
  <c r="G242" i="7"/>
  <c r="G258" i="7"/>
  <c r="F266" i="8"/>
  <c r="G266" i="7"/>
  <c r="G282" i="7"/>
  <c r="F290" i="8"/>
  <c r="G290" i="7"/>
  <c r="G306" i="7"/>
  <c r="F314" i="8"/>
  <c r="G314" i="7"/>
  <c r="G330" i="7"/>
  <c r="F338" i="8"/>
  <c r="G338" i="7"/>
  <c r="G354" i="7"/>
  <c r="F362" i="8"/>
  <c r="G362" i="7"/>
  <c r="G601" i="7"/>
  <c r="G617" i="7"/>
  <c r="G690" i="7"/>
  <c r="G714" i="7"/>
  <c r="G771" i="7"/>
  <c r="G789" i="7"/>
  <c r="F937" i="8"/>
  <c r="G937" i="7"/>
  <c r="G1100" i="8"/>
  <c r="F1120" i="8"/>
  <c r="G1120" i="7"/>
  <c r="F1140" i="8"/>
  <c r="G1140" i="7"/>
  <c r="G1279" i="7"/>
  <c r="F1437" i="8"/>
  <c r="G1437" i="7"/>
  <c r="F1725" i="8"/>
  <c r="G1725" i="7"/>
  <c r="F1844" i="8"/>
  <c r="G1844" i="7"/>
  <c r="F2076" i="8"/>
  <c r="G2076" i="7"/>
  <c r="F2127" i="8"/>
  <c r="G2127" i="7"/>
  <c r="F2199" i="8"/>
  <c r="G2199" i="7"/>
  <c r="H2199" i="7" s="1"/>
  <c r="F2271" i="8"/>
  <c r="G2271" i="7"/>
  <c r="H2271" i="7" s="1"/>
  <c r="G2613" i="8"/>
  <c r="F916" i="8"/>
  <c r="G916" i="7"/>
  <c r="F988" i="8"/>
  <c r="G988" i="7"/>
  <c r="F1060" i="8"/>
  <c r="G1060" i="7"/>
  <c r="F1132" i="8"/>
  <c r="G1132" i="7"/>
  <c r="F1204" i="8"/>
  <c r="G1204" i="7"/>
  <c r="F1276" i="8"/>
  <c r="G1276" i="7"/>
  <c r="F1348" i="8"/>
  <c r="G1348" i="7"/>
  <c r="F1594" i="8"/>
  <c r="G1594" i="7"/>
  <c r="F1630" i="8"/>
  <c r="G1630" i="7"/>
  <c r="F1666" i="8"/>
  <c r="G1666" i="7"/>
  <c r="G1808" i="8"/>
  <c r="F1914" i="8"/>
  <c r="G1914" i="7"/>
  <c r="F2007" i="8"/>
  <c r="G2007" i="7"/>
  <c r="F2058" i="8"/>
  <c r="G2058" i="7"/>
  <c r="F2341" i="8"/>
  <c r="G2341" i="7"/>
  <c r="F2370" i="8"/>
  <c r="G2370" i="7"/>
  <c r="F2389" i="8"/>
  <c r="G2389" i="7"/>
  <c r="F2418" i="8"/>
  <c r="G2418" i="7"/>
  <c r="F2437" i="8"/>
  <c r="G2437" i="7"/>
  <c r="F2466" i="8"/>
  <c r="G2466" i="7"/>
  <c r="F2485" i="8"/>
  <c r="G2485" i="7"/>
  <c r="G2504" i="8"/>
  <c r="F2514" i="8"/>
  <c r="G2514" i="7"/>
  <c r="F2562" i="8"/>
  <c r="G2562" i="7"/>
  <c r="F2621" i="8"/>
  <c r="G2622" i="7"/>
  <c r="G2621" i="7"/>
  <c r="F2916" i="8"/>
  <c r="G2916" i="7"/>
  <c r="F4827" i="8"/>
  <c r="G4827" i="7"/>
  <c r="G1263" i="8"/>
  <c r="H1264" i="7"/>
  <c r="G1616" i="7"/>
  <c r="G1623" i="7"/>
  <c r="G1652" i="7"/>
  <c r="G1659" i="8"/>
  <c r="F1674" i="8"/>
  <c r="G1674" i="7"/>
  <c r="F1965" i="8"/>
  <c r="G1965" i="7"/>
  <c r="F2016" i="8"/>
  <c r="G2016" i="7"/>
  <c r="G2041" i="8"/>
  <c r="F2109" i="8"/>
  <c r="G2109" i="7"/>
  <c r="F2143" i="8"/>
  <c r="G2143" i="7"/>
  <c r="F2161" i="8"/>
  <c r="G2161" i="7"/>
  <c r="F2179" i="8"/>
  <c r="G2179" i="7"/>
  <c r="F2197" i="8"/>
  <c r="G2197" i="7"/>
  <c r="F2215" i="8"/>
  <c r="G2215" i="7"/>
  <c r="F2233" i="8"/>
  <c r="G2233" i="7"/>
  <c r="F2251" i="8"/>
  <c r="G2251" i="7"/>
  <c r="F2269" i="8"/>
  <c r="G2269" i="7"/>
  <c r="F2287" i="8"/>
  <c r="G2287" i="7"/>
  <c r="F2305" i="8"/>
  <c r="G2305" i="7"/>
  <c r="F2323" i="8"/>
  <c r="G2323" i="7"/>
  <c r="F2676" i="8"/>
  <c r="G2676" i="7"/>
  <c r="F2741" i="8"/>
  <c r="G2742" i="7"/>
  <c r="G2741" i="7"/>
  <c r="F3049" i="8"/>
  <c r="G3049" i="7"/>
  <c r="F3128" i="8"/>
  <c r="G3128" i="7"/>
  <c r="F3172" i="8"/>
  <c r="G3172" i="7"/>
  <c r="F3272" i="8"/>
  <c r="G3272" i="7"/>
  <c r="F3316" i="8"/>
  <c r="G3316" i="7"/>
  <c r="F3460" i="8"/>
  <c r="G3460" i="7"/>
  <c r="F3604" i="8"/>
  <c r="G3604" i="7"/>
  <c r="F982" i="8"/>
  <c r="G982" i="7"/>
  <c r="F1054" i="8"/>
  <c r="G1054" i="7"/>
  <c r="F1126" i="8"/>
  <c r="G1126" i="7"/>
  <c r="F1198" i="8"/>
  <c r="G1198" i="7"/>
  <c r="F1270" i="8"/>
  <c r="G1270" i="7"/>
  <c r="F1342" i="8"/>
  <c r="G1342" i="7"/>
  <c r="F1402" i="8"/>
  <c r="G1402" i="7"/>
  <c r="F1450" i="8"/>
  <c r="G1450" i="7"/>
  <c r="F1498" i="8"/>
  <c r="G1498" i="7"/>
  <c r="F1546" i="8"/>
  <c r="G1546" i="7"/>
  <c r="F1602" i="8"/>
  <c r="G1602" i="7"/>
  <c r="F1638" i="8"/>
  <c r="G1638" i="7"/>
  <c r="F1923" i="8"/>
  <c r="G1923" i="7"/>
  <c r="F1974" i="8"/>
  <c r="G1974" i="7"/>
  <c r="F2067" i="8"/>
  <c r="G2067" i="7"/>
  <c r="F2118" i="8"/>
  <c r="G2118" i="7"/>
  <c r="G2709" i="8"/>
  <c r="F2796" i="8"/>
  <c r="G2796" i="7"/>
  <c r="F2861" i="8"/>
  <c r="G2862" i="7"/>
  <c r="G2861" i="7"/>
  <c r="F2917" i="8"/>
  <c r="G2917" i="7"/>
  <c r="F3217" i="8"/>
  <c r="G3217" i="7"/>
  <c r="F3361" i="8"/>
  <c r="G3361" i="7"/>
  <c r="F4755" i="8"/>
  <c r="G4755" i="7"/>
  <c r="F1396" i="8"/>
  <c r="G1396" i="7"/>
  <c r="F1444" i="8"/>
  <c r="G1444" i="7"/>
  <c r="F1492" i="8"/>
  <c r="G1492" i="7"/>
  <c r="F1540" i="8"/>
  <c r="G1540" i="7"/>
  <c r="F1698" i="8"/>
  <c r="G1698" i="7"/>
  <c r="F1714" i="8"/>
  <c r="G1714" i="7"/>
  <c r="F1722" i="8"/>
  <c r="G1722" i="7"/>
  <c r="F1738" i="8"/>
  <c r="G1738" i="7"/>
  <c r="F1746" i="8"/>
  <c r="G1746" i="7"/>
  <c r="F1762" i="8"/>
  <c r="G1762" i="7"/>
  <c r="F1770" i="8"/>
  <c r="G1770" i="7"/>
  <c r="F1794" i="8"/>
  <c r="G1794" i="7"/>
  <c r="F1818" i="8"/>
  <c r="G1818" i="7"/>
  <c r="F1842" i="8"/>
  <c r="G1842" i="7"/>
  <c r="F1866" i="8"/>
  <c r="G1866" i="7"/>
  <c r="F1941" i="8"/>
  <c r="G1941" i="7"/>
  <c r="F1992" i="8"/>
  <c r="G1992" i="7"/>
  <c r="F2085" i="8"/>
  <c r="G2085" i="7"/>
  <c r="F2136" i="8"/>
  <c r="G2136" i="7"/>
  <c r="F2645" i="8"/>
  <c r="G2646" i="7"/>
  <c r="G2645" i="7"/>
  <c r="F3163" i="8"/>
  <c r="G3163" i="7"/>
  <c r="F3307" i="8"/>
  <c r="G3307" i="7"/>
  <c r="F1908" i="8"/>
  <c r="G1908" i="7"/>
  <c r="F2001" i="8"/>
  <c r="G2001" i="7"/>
  <c r="F2052" i="8"/>
  <c r="G2052" i="7"/>
  <c r="F2820" i="8"/>
  <c r="G2820" i="7"/>
  <c r="F2964" i="8"/>
  <c r="G2964" i="7"/>
  <c r="F3075" i="8"/>
  <c r="G3076" i="7"/>
  <c r="G3075" i="7"/>
  <c r="F3164" i="8"/>
  <c r="G3164" i="7"/>
  <c r="F3208" i="8"/>
  <c r="G3208" i="7"/>
  <c r="F3308" i="8"/>
  <c r="G3308" i="7"/>
  <c r="F3352" i="8"/>
  <c r="G3352" i="7"/>
  <c r="F3496" i="8"/>
  <c r="G3496" i="7"/>
  <c r="F3640" i="8"/>
  <c r="G3640" i="7"/>
  <c r="F4558" i="8"/>
  <c r="G4558" i="7"/>
  <c r="G790" i="7"/>
  <c r="G809" i="7"/>
  <c r="G834" i="7"/>
  <c r="F892" i="8"/>
  <c r="G892" i="7"/>
  <c r="F964" i="8"/>
  <c r="G964" i="7"/>
  <c r="F1036" i="8"/>
  <c r="G1036" i="7"/>
  <c r="F1108" i="8"/>
  <c r="G1108" i="7"/>
  <c r="F1180" i="8"/>
  <c r="G1180" i="7"/>
  <c r="F1252" i="8"/>
  <c r="G1252" i="7"/>
  <c r="F1324" i="8"/>
  <c r="G1324" i="7"/>
  <c r="F1390" i="8"/>
  <c r="G1390" i="7"/>
  <c r="F1438" i="8"/>
  <c r="G1438" i="7"/>
  <c r="F1486" i="8"/>
  <c r="G1486" i="7"/>
  <c r="F1534" i="8"/>
  <c r="G1534" i="7"/>
  <c r="F1582" i="8"/>
  <c r="G1582" i="7"/>
  <c r="F1618" i="8"/>
  <c r="G1618" i="7"/>
  <c r="F1654" i="8"/>
  <c r="G1654" i="7"/>
  <c r="F1959" i="8"/>
  <c r="G1959" i="7"/>
  <c r="H1959" i="7" s="1"/>
  <c r="F2010" i="8"/>
  <c r="G2010" i="7"/>
  <c r="F2103" i="8"/>
  <c r="G2103" i="7"/>
  <c r="F2701" i="8"/>
  <c r="G2701" i="7"/>
  <c r="F3109" i="8"/>
  <c r="G3109" i="7"/>
  <c r="F3253" i="8"/>
  <c r="G3253" i="7"/>
  <c r="F3397" i="8"/>
  <c r="G3397" i="7"/>
  <c r="F4505" i="8"/>
  <c r="G4505" i="7"/>
  <c r="G759" i="7"/>
  <c r="G784" i="7"/>
  <c r="G803" i="7"/>
  <c r="G828" i="7"/>
  <c r="G853" i="7"/>
  <c r="G866" i="7"/>
  <c r="G879" i="7"/>
  <c r="G899" i="7"/>
  <c r="G912" i="7"/>
  <c r="G925" i="7"/>
  <c r="G938" i="7"/>
  <c r="G951" i="7"/>
  <c r="G971" i="7"/>
  <c r="G984" i="7"/>
  <c r="G997" i="7"/>
  <c r="G1010" i="7"/>
  <c r="G1023" i="7"/>
  <c r="G1043" i="7"/>
  <c r="G1056" i="7"/>
  <c r="G1069" i="7"/>
  <c r="G1082" i="7"/>
  <c r="G1095" i="7"/>
  <c r="G1115" i="7"/>
  <c r="G1128" i="7"/>
  <c r="G1141" i="7"/>
  <c r="G1154" i="7"/>
  <c r="G1167" i="7"/>
  <c r="G1187" i="7"/>
  <c r="G1200" i="7"/>
  <c r="G1213" i="7"/>
  <c r="G1226" i="7"/>
  <c r="G1239" i="7"/>
  <c r="G1259" i="7"/>
  <c r="G1272" i="7"/>
  <c r="G1285" i="7"/>
  <c r="G1298" i="7"/>
  <c r="G1311" i="7"/>
  <c r="G1331" i="7"/>
  <c r="G1344" i="7"/>
  <c r="G1357" i="7"/>
  <c r="G1370" i="7"/>
  <c r="G1404" i="7"/>
  <c r="G1452" i="7"/>
  <c r="G1500" i="7"/>
  <c r="G1548" i="7"/>
  <c r="G1604" i="7"/>
  <c r="G1611" i="7"/>
  <c r="G1640" i="7"/>
  <c r="G1647" i="7"/>
  <c r="F1684" i="8"/>
  <c r="G1684" i="7"/>
  <c r="G1699" i="7"/>
  <c r="F1707" i="8"/>
  <c r="G1707" i="7"/>
  <c r="G1723" i="7"/>
  <c r="F1731" i="8"/>
  <c r="G1731" i="7"/>
  <c r="G1747" i="7"/>
  <c r="F1755" i="8"/>
  <c r="G1755" i="7"/>
  <c r="H1755" i="7" s="1"/>
  <c r="G1771" i="7"/>
  <c r="F1779" i="8"/>
  <c r="G1779" i="7"/>
  <c r="H1779" i="7" s="1"/>
  <c r="G1795" i="7"/>
  <c r="F1803" i="8"/>
  <c r="G1803" i="7"/>
  <c r="G1819" i="7"/>
  <c r="F1827" i="8"/>
  <c r="G1827" i="7"/>
  <c r="G1843" i="7"/>
  <c r="F1851" i="8"/>
  <c r="G1851" i="7"/>
  <c r="H1851" i="7" s="1"/>
  <c r="G1867" i="7"/>
  <c r="F1875" i="8"/>
  <c r="G1875" i="7"/>
  <c r="F1917" i="8"/>
  <c r="G1917" i="7"/>
  <c r="F1968" i="8"/>
  <c r="G1968" i="7"/>
  <c r="G1976" i="7"/>
  <c r="G1993" i="7"/>
  <c r="F2061" i="8"/>
  <c r="G2061" i="7"/>
  <c r="F2112" i="8"/>
  <c r="G2112" i="7"/>
  <c r="G2120" i="7"/>
  <c r="G2137" i="7"/>
  <c r="F2155" i="8"/>
  <c r="G2155" i="7"/>
  <c r="F2173" i="8"/>
  <c r="G2173" i="7"/>
  <c r="F2191" i="8"/>
  <c r="G2191" i="7"/>
  <c r="F2209" i="8"/>
  <c r="G2209" i="7"/>
  <c r="F2227" i="8"/>
  <c r="G2227" i="7"/>
  <c r="F2245" i="8"/>
  <c r="G2245" i="7"/>
  <c r="F2263" i="8"/>
  <c r="G2263" i="7"/>
  <c r="F2281" i="8"/>
  <c r="G2281" i="7"/>
  <c r="F2299" i="8"/>
  <c r="G2299" i="7"/>
  <c r="F2317" i="8"/>
  <c r="G2317" i="7"/>
  <c r="F2335" i="8"/>
  <c r="G2335" i="7"/>
  <c r="F2364" i="8"/>
  <c r="G2364" i="7"/>
  <c r="F2383" i="8"/>
  <c r="G2383" i="7"/>
  <c r="F2412" i="8"/>
  <c r="G2412" i="7"/>
  <c r="H2412" i="7" s="1"/>
  <c r="F2431" i="8"/>
  <c r="G2431" i="7"/>
  <c r="F2460" i="8"/>
  <c r="G2460" i="7"/>
  <c r="F2479" i="8"/>
  <c r="G2479" i="7"/>
  <c r="F2508" i="8"/>
  <c r="G2508" i="7"/>
  <c r="F2556" i="8"/>
  <c r="G2556" i="7"/>
  <c r="F2821" i="8"/>
  <c r="G2821" i="7"/>
  <c r="F2965" i="8"/>
  <c r="G2965" i="7"/>
  <c r="G753" i="7"/>
  <c r="G778" i="7"/>
  <c r="G822" i="7"/>
  <c r="G847" i="7"/>
  <c r="F886" i="8"/>
  <c r="G886" i="7"/>
  <c r="F958" i="8"/>
  <c r="G958" i="7"/>
  <c r="F1030" i="8"/>
  <c r="G1030" i="7"/>
  <c r="F1102" i="8"/>
  <c r="G1102" i="7"/>
  <c r="F1174" i="8"/>
  <c r="G1174" i="7"/>
  <c r="F1246" i="8"/>
  <c r="G1246" i="7"/>
  <c r="F1318" i="8"/>
  <c r="G1318" i="7"/>
  <c r="G1411" i="7"/>
  <c r="G1459" i="7"/>
  <c r="G1507" i="7"/>
  <c r="G1555" i="7"/>
  <c r="F1590" i="8"/>
  <c r="G1590" i="7"/>
  <c r="F1626" i="8"/>
  <c r="G1626" i="7"/>
  <c r="F1662" i="8"/>
  <c r="G1662" i="7"/>
  <c r="F1692" i="8"/>
  <c r="G1692" i="7"/>
  <c r="F1926" i="8"/>
  <c r="G1926" i="7"/>
  <c r="F2019" i="8"/>
  <c r="G2019" i="7"/>
  <c r="F2070" i="8"/>
  <c r="G2070" i="7"/>
  <c r="F2669" i="8"/>
  <c r="G2670" i="7"/>
  <c r="G2669" i="7"/>
  <c r="F2909" i="8"/>
  <c r="G2910" i="7"/>
  <c r="G2909" i="7"/>
  <c r="F3031" i="8"/>
  <c r="G3031" i="7"/>
  <c r="F3110" i="8"/>
  <c r="G3110" i="7"/>
  <c r="F3154" i="8"/>
  <c r="G3154" i="7"/>
  <c r="F3254" i="8"/>
  <c r="G3254" i="7"/>
  <c r="F3298" i="8"/>
  <c r="G3298" i="7"/>
  <c r="F3398" i="8"/>
  <c r="G3398" i="7"/>
  <c r="F3442" i="8"/>
  <c r="G3442" i="7"/>
  <c r="F3586" i="8"/>
  <c r="G3586" i="7"/>
  <c r="F5705" i="8"/>
  <c r="G5705" i="7"/>
  <c r="F880" i="8"/>
  <c r="G880" i="7"/>
  <c r="F952" i="8"/>
  <c r="G952" i="7"/>
  <c r="F1024" i="8"/>
  <c r="G1024" i="7"/>
  <c r="F1096" i="8"/>
  <c r="G1096" i="7"/>
  <c r="F1168" i="8"/>
  <c r="G1168" i="7"/>
  <c r="F1240" i="8"/>
  <c r="G1240" i="7"/>
  <c r="F1312" i="8"/>
  <c r="G1312" i="7"/>
  <c r="F1612" i="8"/>
  <c r="G1612" i="7"/>
  <c r="F1648" i="8"/>
  <c r="G1648" i="7"/>
  <c r="F1935" i="8"/>
  <c r="G1935" i="7"/>
  <c r="F1986" i="8"/>
  <c r="G1986" i="7"/>
  <c r="H1986" i="7" s="1"/>
  <c r="F2079" i="8"/>
  <c r="G2079" i="7"/>
  <c r="F2130" i="8"/>
  <c r="G2130" i="7"/>
  <c r="G2282" i="7"/>
  <c r="G2300" i="7"/>
  <c r="G2318" i="7"/>
  <c r="G2336" i="7"/>
  <c r="F2346" i="8"/>
  <c r="G2346" i="7"/>
  <c r="F2365" i="8"/>
  <c r="G2365" i="7"/>
  <c r="G2384" i="7"/>
  <c r="F2394" i="8"/>
  <c r="G2394" i="7"/>
  <c r="H2394" i="7" s="1"/>
  <c r="F2413" i="8"/>
  <c r="G2413" i="7"/>
  <c r="G2432" i="7"/>
  <c r="F2442" i="8"/>
  <c r="G2442" i="7"/>
  <c r="F2461" i="8"/>
  <c r="G2461" i="7"/>
  <c r="G2480" i="7"/>
  <c r="F2490" i="8"/>
  <c r="G2490" i="7"/>
  <c r="F2538" i="8"/>
  <c r="G2538" i="7"/>
  <c r="F2586" i="8"/>
  <c r="G2586" i="7"/>
  <c r="F2605" i="8"/>
  <c r="G2605" i="7"/>
  <c r="F2844" i="8"/>
  <c r="G2844" i="7"/>
  <c r="G2877" i="8"/>
  <c r="F3032" i="8"/>
  <c r="G3032" i="7"/>
  <c r="F3066" i="8"/>
  <c r="G3066" i="7"/>
  <c r="G3687" i="8"/>
  <c r="G4207" i="8"/>
  <c r="F5478" i="8"/>
  <c r="G5479" i="7"/>
  <c r="G5478" i="7"/>
  <c r="G591" i="7"/>
  <c r="G616" i="7"/>
  <c r="G635" i="7"/>
  <c r="G660" i="7"/>
  <c r="G685" i="7"/>
  <c r="G710" i="7"/>
  <c r="G735" i="7"/>
  <c r="G760" i="7"/>
  <c r="G779" i="7"/>
  <c r="G804" i="7"/>
  <c r="G829" i="7"/>
  <c r="G854" i="7"/>
  <c r="G867" i="7"/>
  <c r="G887" i="7"/>
  <c r="G900" i="7"/>
  <c r="G913" i="7"/>
  <c r="G926" i="7"/>
  <c r="G939" i="7"/>
  <c r="G959" i="7"/>
  <c r="G972" i="7"/>
  <c r="G985" i="7"/>
  <c r="G998" i="7"/>
  <c r="G1011" i="7"/>
  <c r="G1031" i="7"/>
  <c r="G1044" i="7"/>
  <c r="G1057" i="7"/>
  <c r="G1070" i="7"/>
  <c r="G1083" i="7"/>
  <c r="G1103" i="7"/>
  <c r="G1116" i="7"/>
  <c r="G1129" i="7"/>
  <c r="G1142" i="7"/>
  <c r="G1155" i="7"/>
  <c r="G1175" i="7"/>
  <c r="G1188" i="7"/>
  <c r="G1201" i="7"/>
  <c r="G1214" i="7"/>
  <c r="G1227" i="7"/>
  <c r="G1247" i="7"/>
  <c r="G1260" i="7"/>
  <c r="G1273" i="7"/>
  <c r="G1286" i="7"/>
  <c r="G1299" i="7"/>
  <c r="G1319" i="7"/>
  <c r="G1332" i="7"/>
  <c r="G1345" i="7"/>
  <c r="G1358" i="7"/>
  <c r="G1371" i="7"/>
  <c r="G1405" i="7"/>
  <c r="G1412" i="7"/>
  <c r="G1453" i="7"/>
  <c r="G1460" i="7"/>
  <c r="G1501" i="7"/>
  <c r="G1508" i="7"/>
  <c r="G1549" i="7"/>
  <c r="G1556" i="7"/>
  <c r="G1598" i="7"/>
  <c r="G1605" i="7"/>
  <c r="G1634" i="7"/>
  <c r="G1641" i="7"/>
  <c r="G1670" i="7"/>
  <c r="F1893" i="8"/>
  <c r="G1893" i="7"/>
  <c r="F1944" i="8"/>
  <c r="G1944" i="7"/>
  <c r="G1952" i="7"/>
  <c r="G1969" i="7"/>
  <c r="F2037" i="8"/>
  <c r="G2037" i="7"/>
  <c r="F2088" i="8"/>
  <c r="G2088" i="7"/>
  <c r="G2096" i="7"/>
  <c r="G2113" i="7"/>
  <c r="F2725" i="8"/>
  <c r="G2725" i="7"/>
  <c r="F3100" i="8"/>
  <c r="G3100" i="7"/>
  <c r="F3200" i="8"/>
  <c r="G3200" i="7"/>
  <c r="F3244" i="8"/>
  <c r="G3244" i="7"/>
  <c r="F3344" i="8"/>
  <c r="G3344" i="7"/>
  <c r="F3388" i="8"/>
  <c r="G3388" i="7"/>
  <c r="F3532" i="8"/>
  <c r="G3532" i="7"/>
  <c r="G629" i="7"/>
  <c r="G729" i="8"/>
  <c r="G773" i="7"/>
  <c r="G798" i="7"/>
  <c r="G823" i="7"/>
  <c r="G848" i="7"/>
  <c r="F874" i="8"/>
  <c r="G874" i="7"/>
  <c r="F946" i="8"/>
  <c r="G946" i="7"/>
  <c r="F1018" i="8"/>
  <c r="G1018" i="7"/>
  <c r="F1090" i="8"/>
  <c r="G1090" i="7"/>
  <c r="F1162" i="8"/>
  <c r="G1162" i="7"/>
  <c r="F1234" i="8"/>
  <c r="G1234" i="7"/>
  <c r="F1306" i="8"/>
  <c r="G1306" i="7"/>
  <c r="F1378" i="8"/>
  <c r="G1378" i="7"/>
  <c r="G1419" i="7"/>
  <c r="F1426" i="8"/>
  <c r="G1426" i="7"/>
  <c r="G1467" i="7"/>
  <c r="F1474" i="8"/>
  <c r="G1474" i="7"/>
  <c r="G1515" i="7"/>
  <c r="F1522" i="8"/>
  <c r="G1522" i="7"/>
  <c r="G1563" i="7"/>
  <c r="F1570" i="8"/>
  <c r="G1570" i="7"/>
  <c r="F1584" i="8"/>
  <c r="G1584" i="7"/>
  <c r="G1591" i="7"/>
  <c r="F1620" i="8"/>
  <c r="G1620" i="7"/>
  <c r="G1627" i="7"/>
  <c r="F1656" i="8"/>
  <c r="G1656" i="7"/>
  <c r="G1663" i="7"/>
  <c r="F1678" i="8"/>
  <c r="G1678" i="7"/>
  <c r="G1693" i="7"/>
  <c r="F1902" i="8"/>
  <c r="G1902" i="7"/>
  <c r="G1910" i="7"/>
  <c r="G1927" i="7"/>
  <c r="F1995" i="8"/>
  <c r="G1995" i="7"/>
  <c r="F2046" i="8"/>
  <c r="G2046" i="7"/>
  <c r="G2054" i="7"/>
  <c r="G2071" i="7"/>
  <c r="F2139" i="8"/>
  <c r="G2139" i="7"/>
  <c r="F2148" i="8"/>
  <c r="G2148" i="7"/>
  <c r="F2157" i="8"/>
  <c r="G2157" i="7"/>
  <c r="F2166" i="8"/>
  <c r="G2166" i="7"/>
  <c r="F2175" i="8"/>
  <c r="G2175" i="7"/>
  <c r="F2184" i="8"/>
  <c r="G2184" i="7"/>
  <c r="F2193" i="8"/>
  <c r="G2193" i="7"/>
  <c r="F2202" i="8"/>
  <c r="G2202" i="7"/>
  <c r="F2211" i="8"/>
  <c r="G2211" i="7"/>
  <c r="F2220" i="8"/>
  <c r="G2220" i="7"/>
  <c r="F2229" i="8"/>
  <c r="G2229" i="7"/>
  <c r="F2238" i="8"/>
  <c r="G2238" i="7"/>
  <c r="F2247" i="8"/>
  <c r="G2247" i="7"/>
  <c r="F2256" i="8"/>
  <c r="G2256" i="7"/>
  <c r="F2265" i="8"/>
  <c r="G2265" i="7"/>
  <c r="F2274" i="8"/>
  <c r="G2274" i="7"/>
  <c r="F2292" i="8"/>
  <c r="G2292" i="7"/>
  <c r="F2310" i="8"/>
  <c r="G2310" i="7"/>
  <c r="F2328" i="8"/>
  <c r="G2328" i="7"/>
  <c r="F2845" i="8"/>
  <c r="G2845" i="7"/>
  <c r="F2933" i="8"/>
  <c r="G2934" i="7"/>
  <c r="G2933" i="7"/>
  <c r="F2990" i="8"/>
  <c r="G2990" i="7"/>
  <c r="F3145" i="8"/>
  <c r="G3145" i="7"/>
  <c r="F3289" i="8"/>
  <c r="G3289" i="7"/>
  <c r="F4219" i="8"/>
  <c r="G4220" i="7"/>
  <c r="G4219" i="7"/>
  <c r="F868" i="8"/>
  <c r="G868" i="7"/>
  <c r="F940" i="8"/>
  <c r="G940" i="7"/>
  <c r="F1012" i="8"/>
  <c r="G1012" i="7"/>
  <c r="F1084" i="8"/>
  <c r="G1084" i="7"/>
  <c r="F1156" i="8"/>
  <c r="G1156" i="7"/>
  <c r="F1228" i="8"/>
  <c r="G1228" i="7"/>
  <c r="F1300" i="8"/>
  <c r="G1300" i="7"/>
  <c r="F1372" i="8"/>
  <c r="G1372" i="7"/>
  <c r="F1606" i="8"/>
  <c r="G1606" i="7"/>
  <c r="F1642" i="8"/>
  <c r="G1642" i="7"/>
  <c r="F1911" i="8"/>
  <c r="G1911" i="7"/>
  <c r="F1962" i="8"/>
  <c r="G1962" i="7"/>
  <c r="F2055" i="8"/>
  <c r="G2055" i="7"/>
  <c r="F2106" i="8"/>
  <c r="G2106" i="7"/>
  <c r="F2748" i="8"/>
  <c r="G2748" i="7"/>
  <c r="F2813" i="8"/>
  <c r="G2814" i="7"/>
  <c r="G2813" i="7"/>
  <c r="F2868" i="8"/>
  <c r="G2868" i="7"/>
  <c r="F3146" i="8"/>
  <c r="G3146" i="7"/>
  <c r="F3190" i="8"/>
  <c r="G3190" i="7"/>
  <c r="F3290" i="8"/>
  <c r="G3290" i="7"/>
  <c r="F3334" i="8"/>
  <c r="G3334" i="7"/>
  <c r="F3478" i="8"/>
  <c r="G3478" i="7"/>
  <c r="F3622" i="8"/>
  <c r="G3622" i="7"/>
  <c r="G805" i="7"/>
  <c r="G830" i="7"/>
  <c r="G855" i="7"/>
  <c r="G875" i="7"/>
  <c r="G888" i="7"/>
  <c r="G901" i="7"/>
  <c r="G914" i="7"/>
  <c r="G927" i="7"/>
  <c r="G947" i="7"/>
  <c r="G960" i="7"/>
  <c r="G973" i="7"/>
  <c r="G986" i="7"/>
  <c r="G999" i="7"/>
  <c r="G1019" i="7"/>
  <c r="G1032" i="7"/>
  <c r="G1045" i="7"/>
  <c r="G1058" i="7"/>
  <c r="G1071" i="7"/>
  <c r="G1091" i="7"/>
  <c r="G1104" i="7"/>
  <c r="G1117" i="7"/>
  <c r="G1130" i="7"/>
  <c r="G1143" i="7"/>
  <c r="G1163" i="7"/>
  <c r="G1176" i="7"/>
  <c r="G1189" i="7"/>
  <c r="G1202" i="7"/>
  <c r="G1215" i="7"/>
  <c r="G1235" i="7"/>
  <c r="G1248" i="7"/>
  <c r="G1261" i="7"/>
  <c r="G1274" i="7"/>
  <c r="G1287" i="7"/>
  <c r="G1307" i="7"/>
  <c r="G1320" i="7"/>
  <c r="G1333" i="7"/>
  <c r="G1346" i="7"/>
  <c r="G1359" i="7"/>
  <c r="G1379" i="7"/>
  <c r="G1413" i="7"/>
  <c r="F1420" i="8"/>
  <c r="G1420" i="7"/>
  <c r="G1427" i="7"/>
  <c r="G1461" i="7"/>
  <c r="F1468" i="8"/>
  <c r="G1468" i="7"/>
  <c r="G1475" i="7"/>
  <c r="G1509" i="7"/>
  <c r="F1516" i="8"/>
  <c r="G1516" i="7"/>
  <c r="G1523" i="7"/>
  <c r="G1557" i="7"/>
  <c r="F1564" i="8"/>
  <c r="G1564" i="7"/>
  <c r="G1571" i="7"/>
  <c r="G1592" i="7"/>
  <c r="G1599" i="7"/>
  <c r="G1628" i="7"/>
  <c r="G1635" i="7"/>
  <c r="G1664" i="7"/>
  <c r="G1671" i="7"/>
  <c r="G1679" i="7"/>
  <c r="G1694" i="7"/>
  <c r="F1702" i="8"/>
  <c r="G1702" i="7"/>
  <c r="F1710" i="8"/>
  <c r="G1710" i="7"/>
  <c r="F1726" i="8"/>
  <c r="G1726" i="7"/>
  <c r="F1734" i="8"/>
  <c r="G1734" i="7"/>
  <c r="F1750" i="8"/>
  <c r="G1750" i="7"/>
  <c r="F1758" i="8"/>
  <c r="G1758" i="7"/>
  <c r="F1782" i="8"/>
  <c r="G1782" i="7"/>
  <c r="F1806" i="8"/>
  <c r="G1806" i="7"/>
  <c r="F1830" i="8"/>
  <c r="G1830" i="7"/>
  <c r="F1854" i="8"/>
  <c r="G1854" i="7"/>
  <c r="F1878" i="8"/>
  <c r="G1878" i="7"/>
  <c r="F1920" i="8"/>
  <c r="G1920" i="7"/>
  <c r="G1928" i="7"/>
  <c r="G1945" i="7"/>
  <c r="F2013" i="8"/>
  <c r="G2013" i="7"/>
  <c r="F2064" i="8"/>
  <c r="G2064" i="7"/>
  <c r="G2072" i="7"/>
  <c r="G2089" i="7"/>
  <c r="F2149" i="8"/>
  <c r="G2149" i="7"/>
  <c r="F2167" i="8"/>
  <c r="G2167" i="7"/>
  <c r="F2185" i="8"/>
  <c r="G2185" i="7"/>
  <c r="F2203" i="8"/>
  <c r="G2203" i="7"/>
  <c r="F2221" i="8"/>
  <c r="G2221" i="7"/>
  <c r="F2239" i="8"/>
  <c r="G2239" i="7"/>
  <c r="F2257" i="8"/>
  <c r="G2257" i="7"/>
  <c r="F2275" i="8"/>
  <c r="G2275" i="7"/>
  <c r="F2293" i="8"/>
  <c r="G2293" i="7"/>
  <c r="F2311" i="8"/>
  <c r="G2311" i="7"/>
  <c r="F2329" i="8"/>
  <c r="G2329" i="7"/>
  <c r="F2629" i="8"/>
  <c r="G2629" i="7"/>
  <c r="F2957" i="8"/>
  <c r="G2958" i="7"/>
  <c r="G2957" i="7"/>
  <c r="F3057" i="8"/>
  <c r="G3057" i="7"/>
  <c r="F3091" i="8"/>
  <c r="G3091" i="7"/>
  <c r="F3235" i="8"/>
  <c r="G3235" i="7"/>
  <c r="F3379" i="8"/>
  <c r="G3379" i="7"/>
  <c r="G586" i="7"/>
  <c r="G605" i="7"/>
  <c r="G630" i="7"/>
  <c r="G655" i="7"/>
  <c r="G680" i="7"/>
  <c r="G705" i="7"/>
  <c r="H705" i="7" s="1"/>
  <c r="G730" i="7"/>
  <c r="H730" i="7" s="1"/>
  <c r="G749" i="7"/>
  <c r="G774" i="7"/>
  <c r="G799" i="7"/>
  <c r="G824" i="7"/>
  <c r="G849" i="7"/>
  <c r="F862" i="8"/>
  <c r="G862" i="7"/>
  <c r="F934" i="8"/>
  <c r="G934" i="7"/>
  <c r="F1006" i="8"/>
  <c r="G1006" i="7"/>
  <c r="F1078" i="8"/>
  <c r="G1078" i="7"/>
  <c r="H1078" i="7" s="1"/>
  <c r="F1150" i="8"/>
  <c r="G1150" i="7"/>
  <c r="F1222" i="8"/>
  <c r="G1222" i="7"/>
  <c r="F1294" i="8"/>
  <c r="G1294" i="7"/>
  <c r="F1366" i="8"/>
  <c r="G1366" i="7"/>
  <c r="H1366" i="7" s="1"/>
  <c r="G1386" i="7"/>
  <c r="G1434" i="7"/>
  <c r="G1482" i="7"/>
  <c r="G1530" i="7"/>
  <c r="G1578" i="7"/>
  <c r="G1585" i="7"/>
  <c r="F1614" i="8"/>
  <c r="G1614" i="7"/>
  <c r="G1621" i="7"/>
  <c r="F1650" i="8"/>
  <c r="G1650" i="7"/>
  <c r="G1657" i="7"/>
  <c r="G1718" i="7"/>
  <c r="G1742" i="7"/>
  <c r="G1766" i="7"/>
  <c r="G1790" i="7"/>
  <c r="G1814" i="7"/>
  <c r="G1838" i="7"/>
  <c r="G1862" i="7"/>
  <c r="G1886" i="7"/>
  <c r="G1903" i="7"/>
  <c r="F1971" i="8"/>
  <c r="G1971" i="7"/>
  <c r="F2022" i="8"/>
  <c r="G2022" i="7"/>
  <c r="G2030" i="7"/>
  <c r="G2047" i="7"/>
  <c r="F2115" i="8"/>
  <c r="G2115" i="7"/>
  <c r="F2358" i="8"/>
  <c r="G2358" i="7"/>
  <c r="F2377" i="8"/>
  <c r="G2377" i="7"/>
  <c r="F2406" i="8"/>
  <c r="G2406" i="7"/>
  <c r="F2425" i="8"/>
  <c r="G2425" i="7"/>
  <c r="F2454" i="8"/>
  <c r="G2454" i="7"/>
  <c r="F2473" i="8"/>
  <c r="G2473" i="7"/>
  <c r="F2502" i="8"/>
  <c r="G2502" i="7"/>
  <c r="H2502" i="7" s="1"/>
  <c r="F2550" i="8"/>
  <c r="G2550" i="7"/>
  <c r="F2598" i="8"/>
  <c r="G2598" i="7"/>
  <c r="F2749" i="8"/>
  <c r="G2749" i="7"/>
  <c r="F2869" i="8"/>
  <c r="G2869" i="7"/>
  <c r="F3023" i="8"/>
  <c r="G3023" i="7"/>
  <c r="G580" i="7"/>
  <c r="G624" i="7"/>
  <c r="G649" i="7"/>
  <c r="G674" i="7"/>
  <c r="G699" i="7"/>
  <c r="G724" i="7"/>
  <c r="G768" i="7"/>
  <c r="G793" i="7"/>
  <c r="G818" i="7"/>
  <c r="G843" i="7"/>
  <c r="G869" i="7"/>
  <c r="G882" i="7"/>
  <c r="G895" i="7"/>
  <c r="H895" i="7" s="1"/>
  <c r="G908" i="7"/>
  <c r="G921" i="7"/>
  <c r="G941" i="7"/>
  <c r="G954" i="7"/>
  <c r="G967" i="7"/>
  <c r="G980" i="7"/>
  <c r="G993" i="7"/>
  <c r="G1013" i="7"/>
  <c r="G1026" i="7"/>
  <c r="G1039" i="7"/>
  <c r="G1052" i="7"/>
  <c r="H1052" i="7" s="1"/>
  <c r="G1065" i="7"/>
  <c r="G1085" i="7"/>
  <c r="G1098" i="7"/>
  <c r="G1111" i="7"/>
  <c r="G1124" i="7"/>
  <c r="G1137" i="7"/>
  <c r="G1157" i="7"/>
  <c r="G1170" i="7"/>
  <c r="G1183" i="7"/>
  <c r="G1196" i="7"/>
  <c r="H1196" i="7" s="1"/>
  <c r="G1209" i="7"/>
  <c r="G1229" i="7"/>
  <c r="G1242" i="7"/>
  <c r="G1255" i="7"/>
  <c r="G1268" i="7"/>
  <c r="G1281" i="7"/>
  <c r="G1301" i="7"/>
  <c r="G1314" i="7"/>
  <c r="G1327" i="7"/>
  <c r="G1340" i="7"/>
  <c r="G1353" i="7"/>
  <c r="G1373" i="7"/>
  <c r="G1393" i="7"/>
  <c r="G1441" i="7"/>
  <c r="H1441" i="7" s="1"/>
  <c r="G1489" i="7"/>
  <c r="G1537" i="7"/>
  <c r="G1607" i="7"/>
  <c r="G1643" i="7"/>
  <c r="F1672" i="8"/>
  <c r="G1672" i="7"/>
  <c r="F1929" i="8"/>
  <c r="G1929" i="7"/>
  <c r="F1980" i="8"/>
  <c r="G1980" i="7"/>
  <c r="H1980" i="7" s="1"/>
  <c r="F2073" i="8"/>
  <c r="G2073" i="7"/>
  <c r="F2124" i="8"/>
  <c r="G2124" i="7"/>
  <c r="F3092" i="8"/>
  <c r="G3092" i="7"/>
  <c r="F3136" i="8"/>
  <c r="G3136" i="7"/>
  <c r="F3236" i="8"/>
  <c r="G3236" i="7"/>
  <c r="F3280" i="8"/>
  <c r="G3280" i="7"/>
  <c r="F3380" i="8"/>
  <c r="G3380" i="7"/>
  <c r="F3424" i="8"/>
  <c r="G3424" i="7"/>
  <c r="F3568" i="8"/>
  <c r="G3568" i="7"/>
  <c r="G28" i="7"/>
  <c r="G34" i="7"/>
  <c r="G40" i="7"/>
  <c r="G46" i="7"/>
  <c r="G52" i="7"/>
  <c r="G58" i="7"/>
  <c r="G64" i="7"/>
  <c r="G70" i="7"/>
  <c r="G76" i="7"/>
  <c r="G82" i="7"/>
  <c r="G88" i="7"/>
  <c r="G94" i="7"/>
  <c r="G100" i="7"/>
  <c r="G106" i="7"/>
  <c r="G112" i="7"/>
  <c r="G118" i="7"/>
  <c r="G124" i="7"/>
  <c r="G130" i="7"/>
  <c r="G136" i="7"/>
  <c r="G142" i="7"/>
  <c r="G148" i="7"/>
  <c r="G154" i="7"/>
  <c r="G160" i="7"/>
  <c r="G166" i="7"/>
  <c r="G172" i="7"/>
  <c r="G178" i="7"/>
  <c r="G184" i="7"/>
  <c r="G190" i="7"/>
  <c r="G196" i="7"/>
  <c r="G202" i="7"/>
  <c r="G208" i="7"/>
  <c r="G214" i="7"/>
  <c r="G220" i="7"/>
  <c r="G226" i="7"/>
  <c r="G232" i="7"/>
  <c r="G238" i="7"/>
  <c r="G244" i="7"/>
  <c r="G250" i="7"/>
  <c r="G256" i="7"/>
  <c r="G262" i="7"/>
  <c r="G268" i="7"/>
  <c r="G274" i="7"/>
  <c r="G280" i="7"/>
  <c r="H280" i="7" s="1"/>
  <c r="G286" i="7"/>
  <c r="G292" i="7"/>
  <c r="G298" i="7"/>
  <c r="G304" i="7"/>
  <c r="G310" i="7"/>
  <c r="G316" i="7"/>
  <c r="G322" i="7"/>
  <c r="G328" i="7"/>
  <c r="G334" i="7"/>
  <c r="G340" i="7"/>
  <c r="G346" i="7"/>
  <c r="G352" i="7"/>
  <c r="G358" i="7"/>
  <c r="G364" i="7"/>
  <c r="G370" i="7"/>
  <c r="G376" i="7"/>
  <c r="G382" i="7"/>
  <c r="G388" i="7"/>
  <c r="G394" i="7"/>
  <c r="G400" i="7"/>
  <c r="G406" i="7"/>
  <c r="G412" i="7"/>
  <c r="G418" i="7"/>
  <c r="G424" i="7"/>
  <c r="G430" i="7"/>
  <c r="G436" i="7"/>
  <c r="G442" i="7"/>
  <c r="G448" i="7"/>
  <c r="G454" i="7"/>
  <c r="G460" i="7"/>
  <c r="G466" i="7"/>
  <c r="G472" i="7"/>
  <c r="G478" i="7"/>
  <c r="G484" i="7"/>
  <c r="G490" i="7"/>
  <c r="G496" i="7"/>
  <c r="G502" i="7"/>
  <c r="G508" i="7"/>
  <c r="G514" i="7"/>
  <c r="G520" i="7"/>
  <c r="G526" i="7"/>
  <c r="G532" i="7"/>
  <c r="G538" i="7"/>
  <c r="G544" i="7"/>
  <c r="G550" i="7"/>
  <c r="G556" i="7"/>
  <c r="H556" i="7" s="1"/>
  <c r="G562" i="7"/>
  <c r="G568" i="7"/>
  <c r="G593" i="7"/>
  <c r="G618" i="7"/>
  <c r="G643" i="7"/>
  <c r="G668" i="7"/>
  <c r="H668" i="7" s="1"/>
  <c r="G693" i="7"/>
  <c r="G718" i="7"/>
  <c r="G737" i="7"/>
  <c r="G762" i="7"/>
  <c r="G787" i="7"/>
  <c r="G812" i="7"/>
  <c r="F856" i="8"/>
  <c r="G856" i="7"/>
  <c r="F928" i="8"/>
  <c r="G928" i="7"/>
  <c r="F1000" i="8"/>
  <c r="G1000" i="7"/>
  <c r="F1072" i="8"/>
  <c r="G1072" i="7"/>
  <c r="F1144" i="8"/>
  <c r="G1144" i="7"/>
  <c r="F1216" i="8"/>
  <c r="G1216" i="7"/>
  <c r="F1288" i="8"/>
  <c r="G1288" i="7"/>
  <c r="F1360" i="8"/>
  <c r="G1360" i="7"/>
  <c r="F1414" i="8"/>
  <c r="G1414" i="7"/>
  <c r="G1421" i="7"/>
  <c r="F1462" i="8"/>
  <c r="G1462" i="7"/>
  <c r="G1469" i="7"/>
  <c r="F1510" i="8"/>
  <c r="G1510" i="7"/>
  <c r="G1517" i="7"/>
  <c r="F1558" i="8"/>
  <c r="G1558" i="7"/>
  <c r="G1565" i="7"/>
  <c r="F1600" i="8"/>
  <c r="G1600" i="7"/>
  <c r="F1636" i="8"/>
  <c r="G1636" i="7"/>
  <c r="F1680" i="8"/>
  <c r="G1680" i="7"/>
  <c r="G1703" i="7"/>
  <c r="G1727" i="7"/>
  <c r="G1751" i="7"/>
  <c r="G1775" i="7"/>
  <c r="F1887" i="8"/>
  <c r="G1887" i="7"/>
  <c r="F1938" i="8"/>
  <c r="G1938" i="7"/>
  <c r="G1946" i="7"/>
  <c r="G1963" i="7"/>
  <c r="F2031" i="8"/>
  <c r="G2031" i="7"/>
  <c r="F2082" i="8"/>
  <c r="G2082" i="7"/>
  <c r="G2090" i="7"/>
  <c r="G2107" i="7"/>
  <c r="G2150" i="7"/>
  <c r="G2168" i="7"/>
  <c r="G2186" i="7"/>
  <c r="G2204" i="7"/>
  <c r="G2222" i="7"/>
  <c r="G2240" i="7"/>
  <c r="G2258" i="7"/>
  <c r="G2276" i="7"/>
  <c r="G2294" i="7"/>
  <c r="G2312" i="7"/>
  <c r="G2330" i="7"/>
  <c r="F2652" i="8"/>
  <c r="G2652" i="7"/>
  <c r="F2717" i="8"/>
  <c r="G2718" i="7"/>
  <c r="G2717" i="7"/>
  <c r="F2892" i="8"/>
  <c r="G2892" i="7"/>
  <c r="F2981" i="8"/>
  <c r="G2981" i="7"/>
  <c r="F3181" i="8"/>
  <c r="G3181" i="7"/>
  <c r="F3325" i="8"/>
  <c r="G3325" i="7"/>
  <c r="G4877" i="8"/>
  <c r="G587" i="7"/>
  <c r="G637" i="7"/>
  <c r="G712" i="7"/>
  <c r="G731" i="7"/>
  <c r="G756" i="7"/>
  <c r="G781" i="7"/>
  <c r="G806" i="7"/>
  <c r="G831" i="7"/>
  <c r="G863" i="7"/>
  <c r="G876" i="7"/>
  <c r="G889" i="7"/>
  <c r="G902" i="7"/>
  <c r="G915" i="7"/>
  <c r="G935" i="7"/>
  <c r="G948" i="7"/>
  <c r="G961" i="7"/>
  <c r="G974" i="7"/>
  <c r="G987" i="7"/>
  <c r="G1007" i="7"/>
  <c r="G1020" i="7"/>
  <c r="G1033" i="7"/>
  <c r="G1046" i="7"/>
  <c r="G1059" i="7"/>
  <c r="G1079" i="7"/>
  <c r="G1092" i="7"/>
  <c r="G1105" i="7"/>
  <c r="G1118" i="7"/>
  <c r="G1131" i="7"/>
  <c r="G1151" i="7"/>
  <c r="G1164" i="7"/>
  <c r="G1177" i="7"/>
  <c r="G1190" i="7"/>
  <c r="G1203" i="7"/>
  <c r="G1223" i="7"/>
  <c r="G1236" i="7"/>
  <c r="G1249" i="7"/>
  <c r="G1262" i="7"/>
  <c r="G1275" i="7"/>
  <c r="G1295" i="7"/>
  <c r="G1308" i="7"/>
  <c r="G1321" i="7"/>
  <c r="G1334" i="7"/>
  <c r="G1347" i="7"/>
  <c r="G1367" i="7"/>
  <c r="G1380" i="7"/>
  <c r="G1428" i="7"/>
  <c r="G1476" i="7"/>
  <c r="G1524" i="7"/>
  <c r="G1572" i="7"/>
  <c r="G1586" i="7"/>
  <c r="G1593" i="7"/>
  <c r="G1622" i="7"/>
  <c r="G1629" i="7"/>
  <c r="G1658" i="7"/>
  <c r="G1665" i="7"/>
  <c r="G1695" i="7"/>
  <c r="G1711" i="7"/>
  <c r="F1719" i="8"/>
  <c r="G1719" i="7"/>
  <c r="G1735" i="7"/>
  <c r="F1743" i="8"/>
  <c r="G1743" i="7"/>
  <c r="G1759" i="7"/>
  <c r="F1767" i="8"/>
  <c r="G1767" i="7"/>
  <c r="G1783" i="7"/>
  <c r="F1791" i="8"/>
  <c r="G1791" i="7"/>
  <c r="G1807" i="7"/>
  <c r="F1815" i="8"/>
  <c r="G1815" i="7"/>
  <c r="G1831" i="7"/>
  <c r="F1839" i="8"/>
  <c r="G1839" i="7"/>
  <c r="G1855" i="7"/>
  <c r="F1863" i="8"/>
  <c r="G1863" i="7"/>
  <c r="G1879" i="7"/>
  <c r="F1896" i="8"/>
  <c r="G1896" i="7"/>
  <c r="G1904" i="7"/>
  <c r="G1921" i="7"/>
  <c r="F1989" i="8"/>
  <c r="G1989" i="7"/>
  <c r="F2040" i="8"/>
  <c r="G2040" i="7"/>
  <c r="G2048" i="7"/>
  <c r="G2065" i="7"/>
  <c r="F2133" i="8"/>
  <c r="G2133" i="7"/>
  <c r="F2340" i="8"/>
  <c r="G2340" i="7"/>
  <c r="F2359" i="8"/>
  <c r="G2359" i="7"/>
  <c r="G2378" i="7"/>
  <c r="F2388" i="8"/>
  <c r="G2388" i="7"/>
  <c r="F2407" i="8"/>
  <c r="G2407" i="7"/>
  <c r="G2426" i="7"/>
  <c r="F2436" i="8"/>
  <c r="G2436" i="7"/>
  <c r="F2455" i="8"/>
  <c r="G2455" i="7"/>
  <c r="G2474" i="7"/>
  <c r="F2484" i="8"/>
  <c r="G2484" i="7"/>
  <c r="F2532" i="8"/>
  <c r="G2532" i="7"/>
  <c r="F2580" i="8"/>
  <c r="G2580" i="7"/>
  <c r="F2772" i="8"/>
  <c r="G2772" i="7"/>
  <c r="F2837" i="8"/>
  <c r="G2838" i="7"/>
  <c r="G2837" i="7"/>
  <c r="G606" i="7"/>
  <c r="G631" i="7"/>
  <c r="G656" i="7"/>
  <c r="G681" i="7"/>
  <c r="G706" i="7"/>
  <c r="G750" i="7"/>
  <c r="G775" i="7"/>
  <c r="G800" i="7"/>
  <c r="G825" i="7"/>
  <c r="G850" i="7"/>
  <c r="F922" i="8"/>
  <c r="G922" i="7"/>
  <c r="F994" i="8"/>
  <c r="G994" i="7"/>
  <c r="F1066" i="8"/>
  <c r="G1066" i="7"/>
  <c r="F1138" i="8"/>
  <c r="G1138" i="7"/>
  <c r="F1210" i="8"/>
  <c r="G1210" i="7"/>
  <c r="F1282" i="8"/>
  <c r="G1282" i="7"/>
  <c r="F1354" i="8"/>
  <c r="G1354" i="7"/>
  <c r="G1387" i="7"/>
  <c r="G1435" i="7"/>
  <c r="G1483" i="7"/>
  <c r="G1531" i="7"/>
  <c r="G1579" i="7"/>
  <c r="F1608" i="8"/>
  <c r="G1608" i="7"/>
  <c r="F1644" i="8"/>
  <c r="G1644" i="7"/>
  <c r="G1688" i="8"/>
  <c r="F1947" i="8"/>
  <c r="G1947" i="7"/>
  <c r="F1998" i="8"/>
  <c r="G1998" i="7"/>
  <c r="F2091" i="8"/>
  <c r="G2091" i="7"/>
  <c r="F2142" i="8"/>
  <c r="G2142" i="7"/>
  <c r="F2151" i="8"/>
  <c r="G2151" i="7"/>
  <c r="F2160" i="8"/>
  <c r="G2160" i="7"/>
  <c r="F2169" i="8"/>
  <c r="G2169" i="7"/>
  <c r="F2178" i="8"/>
  <c r="G2178" i="7"/>
  <c r="F2187" i="8"/>
  <c r="G2187" i="7"/>
  <c r="F2196" i="8"/>
  <c r="G2196" i="7"/>
  <c r="F2205" i="8"/>
  <c r="G2205" i="7"/>
  <c r="F2214" i="8"/>
  <c r="G2214" i="7"/>
  <c r="F2223" i="8"/>
  <c r="G2223" i="7"/>
  <c r="F2232" i="8"/>
  <c r="G2232" i="7"/>
  <c r="H2232" i="7" s="1"/>
  <c r="F2241" i="8"/>
  <c r="G2241" i="7"/>
  <c r="F2250" i="8"/>
  <c r="G2250" i="7"/>
  <c r="F2259" i="8"/>
  <c r="G2259" i="7"/>
  <c r="F2268" i="8"/>
  <c r="G2268" i="7"/>
  <c r="F2286" i="8"/>
  <c r="G2286" i="7"/>
  <c r="F2304" i="8"/>
  <c r="G2304" i="7"/>
  <c r="F2322" i="8"/>
  <c r="G2322" i="7"/>
  <c r="H2322" i="7" s="1"/>
  <c r="F2653" i="8"/>
  <c r="G2653" i="7"/>
  <c r="G2805" i="8"/>
  <c r="F2893" i="8"/>
  <c r="G2893" i="7"/>
  <c r="F3082" i="8"/>
  <c r="G3082" i="7"/>
  <c r="F3182" i="8"/>
  <c r="G3182" i="7"/>
  <c r="F3226" i="8"/>
  <c r="G3226" i="7"/>
  <c r="F3326" i="8"/>
  <c r="G3326" i="7"/>
  <c r="F3370" i="8"/>
  <c r="G3370" i="7"/>
  <c r="F3514" i="8"/>
  <c r="G3514" i="7"/>
  <c r="F3658" i="8"/>
  <c r="G3658" i="7"/>
  <c r="G4805" i="8"/>
  <c r="G819" i="8"/>
  <c r="G1099" i="7"/>
  <c r="G1112" i="7"/>
  <c r="G1125" i="7"/>
  <c r="G1145" i="7"/>
  <c r="G1158" i="7"/>
  <c r="G1171" i="7"/>
  <c r="G1184" i="7"/>
  <c r="G1197" i="7"/>
  <c r="G1217" i="7"/>
  <c r="G1230" i="7"/>
  <c r="G1243" i="7"/>
  <c r="G1256" i="7"/>
  <c r="G1269" i="7"/>
  <c r="G1289" i="7"/>
  <c r="G1302" i="7"/>
  <c r="G1315" i="7"/>
  <c r="G1328" i="7"/>
  <c r="G1341" i="7"/>
  <c r="G1361" i="7"/>
  <c r="G1374" i="7"/>
  <c r="G1401" i="7"/>
  <c r="F1408" i="8"/>
  <c r="G1408" i="7"/>
  <c r="G1415" i="7"/>
  <c r="G1449" i="7"/>
  <c r="F1456" i="8"/>
  <c r="G1456" i="7"/>
  <c r="G1463" i="7"/>
  <c r="F1504" i="8"/>
  <c r="G1504" i="7"/>
  <c r="G1545" i="7"/>
  <c r="F1552" i="8"/>
  <c r="G1552" i="7"/>
  <c r="G1601" i="7"/>
  <c r="G1637" i="7"/>
  <c r="F1696" i="8"/>
  <c r="G1696" i="7"/>
  <c r="F1704" i="8"/>
  <c r="G1704" i="7"/>
  <c r="F1720" i="8"/>
  <c r="G1720" i="7"/>
  <c r="F1728" i="8"/>
  <c r="G1728" i="7"/>
  <c r="F1744" i="8"/>
  <c r="G1744" i="7"/>
  <c r="F1752" i="8"/>
  <c r="G1752" i="7"/>
  <c r="F1776" i="8"/>
  <c r="G1776" i="7"/>
  <c r="F1800" i="8"/>
  <c r="G1800" i="7"/>
  <c r="F1824" i="8"/>
  <c r="G1824" i="7"/>
  <c r="F1848" i="8"/>
  <c r="G1848" i="7"/>
  <c r="F1872" i="8"/>
  <c r="G1872" i="7"/>
  <c r="F1905" i="8"/>
  <c r="G1905" i="7"/>
  <c r="F1956" i="8"/>
  <c r="G1956" i="7"/>
  <c r="G1964" i="7"/>
  <c r="G1981" i="7"/>
  <c r="F2049" i="8"/>
  <c r="G2049" i="7"/>
  <c r="F2100" i="8"/>
  <c r="G2100" i="7"/>
  <c r="G2108" i="7"/>
  <c r="G2125" i="7"/>
  <c r="F2773" i="8"/>
  <c r="G2773" i="7"/>
  <c r="G2949" i="8"/>
  <c r="G3015" i="8"/>
  <c r="F3048" i="8"/>
  <c r="G3048" i="7"/>
  <c r="F3127" i="8"/>
  <c r="G3127" i="7"/>
  <c r="F3271" i="8"/>
  <c r="G3271" i="7"/>
  <c r="F2611" i="8"/>
  <c r="G2611" i="7"/>
  <c r="F2635" i="8"/>
  <c r="G2635" i="7"/>
  <c r="F2659" i="8"/>
  <c r="G2659" i="7"/>
  <c r="F2683" i="8"/>
  <c r="G2683" i="7"/>
  <c r="F2707" i="8"/>
  <c r="G2707" i="7"/>
  <c r="F2731" i="8"/>
  <c r="G2731" i="7"/>
  <c r="F2755" i="8"/>
  <c r="G2755" i="7"/>
  <c r="F2779" i="8"/>
  <c r="G2779" i="7"/>
  <c r="F2803" i="8"/>
  <c r="G2803" i="7"/>
  <c r="F2827" i="8"/>
  <c r="G2827" i="7"/>
  <c r="F2851" i="8"/>
  <c r="G2851" i="7"/>
  <c r="F2875" i="8"/>
  <c r="G2875" i="7"/>
  <c r="F2899" i="8"/>
  <c r="G2899" i="7"/>
  <c r="F2923" i="8"/>
  <c r="G2923" i="7"/>
  <c r="F2947" i="8"/>
  <c r="G2947" i="7"/>
  <c r="F2971" i="8"/>
  <c r="G2971" i="7"/>
  <c r="F3013" i="8"/>
  <c r="G3013" i="7"/>
  <c r="F4166" i="8"/>
  <c r="G4167" i="7"/>
  <c r="G4166" i="7"/>
  <c r="F4246" i="8"/>
  <c r="G4246" i="7"/>
  <c r="F4545" i="8"/>
  <c r="G4545" i="7"/>
  <c r="G5152" i="8"/>
  <c r="H5153" i="7"/>
  <c r="F5173" i="8"/>
  <c r="G5173" i="7"/>
  <c r="G5367" i="8"/>
  <c r="F5406" i="8"/>
  <c r="G5407" i="7"/>
  <c r="G5406" i="7"/>
  <c r="G2627" i="7"/>
  <c r="G2651" i="7"/>
  <c r="G2675" i="7"/>
  <c r="G2699" i="7"/>
  <c r="G2723" i="7"/>
  <c r="G2747" i="7"/>
  <c r="G2771" i="7"/>
  <c r="G2795" i="7"/>
  <c r="G2819" i="7"/>
  <c r="G2843" i="7"/>
  <c r="G2867" i="7"/>
  <c r="G2891" i="7"/>
  <c r="G2915" i="7"/>
  <c r="G2939" i="7"/>
  <c r="G2963" i="7"/>
  <c r="G3030" i="7"/>
  <c r="G3039" i="7"/>
  <c r="F3047" i="8"/>
  <c r="G3047" i="7"/>
  <c r="F3056" i="8"/>
  <c r="G3056" i="7"/>
  <c r="G3064" i="7"/>
  <c r="F3090" i="8"/>
  <c r="G3090" i="7"/>
  <c r="F3108" i="8"/>
  <c r="G3108" i="7"/>
  <c r="F3126" i="8"/>
  <c r="G3126" i="7"/>
  <c r="F3144" i="8"/>
  <c r="G3144" i="7"/>
  <c r="F3162" i="8"/>
  <c r="G3162" i="7"/>
  <c r="F3180" i="8"/>
  <c r="G3180" i="7"/>
  <c r="F3198" i="8"/>
  <c r="G3198" i="7"/>
  <c r="F3216" i="8"/>
  <c r="G3216" i="7"/>
  <c r="F3234" i="8"/>
  <c r="G3234" i="7"/>
  <c r="F3252" i="8"/>
  <c r="G3252" i="7"/>
  <c r="F3270" i="8"/>
  <c r="G3270" i="7"/>
  <c r="F3288" i="8"/>
  <c r="G3288" i="7"/>
  <c r="F3306" i="8"/>
  <c r="G3306" i="7"/>
  <c r="F3324" i="8"/>
  <c r="G3324" i="7"/>
  <c r="F3342" i="8"/>
  <c r="G3342" i="7"/>
  <c r="F3360" i="8"/>
  <c r="G3360" i="7"/>
  <c r="F3378" i="8"/>
  <c r="G3378" i="7"/>
  <c r="F3396" i="8"/>
  <c r="G3396" i="7"/>
  <c r="F3414" i="8"/>
  <c r="G3414" i="7"/>
  <c r="F3432" i="8"/>
  <c r="G3432" i="7"/>
  <c r="F3450" i="8"/>
  <c r="G3450" i="7"/>
  <c r="F3468" i="8"/>
  <c r="G3468" i="7"/>
  <c r="F3486" i="8"/>
  <c r="G3486" i="7"/>
  <c r="F3504" i="8"/>
  <c r="G3504" i="7"/>
  <c r="F3522" i="8"/>
  <c r="G3522" i="7"/>
  <c r="F3540" i="8"/>
  <c r="G3540" i="7"/>
  <c r="F3558" i="8"/>
  <c r="G3558" i="7"/>
  <c r="F3576" i="8"/>
  <c r="G3576" i="7"/>
  <c r="F3594" i="8"/>
  <c r="G3594" i="7"/>
  <c r="F3612" i="8"/>
  <c r="G3612" i="7"/>
  <c r="F3630" i="8"/>
  <c r="G3630" i="7"/>
  <c r="F3648" i="8"/>
  <c r="G3648" i="7"/>
  <c r="F3666" i="8"/>
  <c r="G3666" i="7"/>
  <c r="F4348" i="8"/>
  <c r="G4348" i="7"/>
  <c r="F4369" i="8"/>
  <c r="G4370" i="7"/>
  <c r="G4369" i="7"/>
  <c r="F4947" i="8"/>
  <c r="G4947" i="7"/>
  <c r="F5510" i="8"/>
  <c r="G5510" i="7"/>
  <c r="F2612" i="8"/>
  <c r="G2612" i="7"/>
  <c r="F2636" i="8"/>
  <c r="G2636" i="7"/>
  <c r="F2660" i="8"/>
  <c r="G2660" i="7"/>
  <c r="F2684" i="8"/>
  <c r="G2684" i="7"/>
  <c r="F2708" i="8"/>
  <c r="G2708" i="7"/>
  <c r="F2732" i="8"/>
  <c r="G2732" i="7"/>
  <c r="F2756" i="8"/>
  <c r="G2756" i="7"/>
  <c r="F2780" i="8"/>
  <c r="G2780" i="7"/>
  <c r="F2804" i="8"/>
  <c r="G2804" i="7"/>
  <c r="F2828" i="8"/>
  <c r="G2828" i="7"/>
  <c r="F2852" i="8"/>
  <c r="G2852" i="7"/>
  <c r="F2876" i="8"/>
  <c r="G2876" i="7"/>
  <c r="F2900" i="8"/>
  <c r="G2900" i="7"/>
  <c r="F2924" i="8"/>
  <c r="G2924" i="7"/>
  <c r="F2948" i="8"/>
  <c r="G2948" i="7"/>
  <c r="F2972" i="8"/>
  <c r="G2972" i="7"/>
  <c r="G2988" i="7"/>
  <c r="G2997" i="7"/>
  <c r="F3005" i="8"/>
  <c r="G3005" i="7"/>
  <c r="F3014" i="8"/>
  <c r="G3014" i="7"/>
  <c r="G3022" i="7"/>
  <c r="F3073" i="8"/>
  <c r="G3073" i="7"/>
  <c r="G3676" i="7"/>
  <c r="F3695" i="8"/>
  <c r="G3695" i="7"/>
  <c r="G3705" i="7"/>
  <c r="G3724" i="7"/>
  <c r="G3753" i="7"/>
  <c r="G3772" i="7"/>
  <c r="G3820" i="7"/>
  <c r="G4012" i="8"/>
  <c r="F5247" i="8"/>
  <c r="G5247" i="7"/>
  <c r="H5247" i="7" s="1"/>
  <c r="G5248" i="7"/>
  <c r="F5358" i="8"/>
  <c r="G5359" i="7"/>
  <c r="G5358" i="7"/>
  <c r="G5388" i="8"/>
  <c r="H5389" i="7"/>
  <c r="F2989" i="8"/>
  <c r="G2989" i="7"/>
  <c r="F3065" i="8"/>
  <c r="G3065" i="7"/>
  <c r="F3074" i="8"/>
  <c r="G3074" i="7"/>
  <c r="F4248" i="8"/>
  <c r="G4248" i="7"/>
  <c r="G4249" i="7"/>
  <c r="F4401" i="8"/>
  <c r="G4401" i="7"/>
  <c r="F5019" i="8"/>
  <c r="G5020" i="7"/>
  <c r="G5019" i="7"/>
  <c r="F5103" i="8"/>
  <c r="G5104" i="7"/>
  <c r="G5103" i="7"/>
  <c r="F5228" i="8"/>
  <c r="G5228" i="7"/>
  <c r="F3007" i="8"/>
  <c r="G3007" i="7"/>
  <c r="F3083" i="8"/>
  <c r="G3083" i="7"/>
  <c r="F3101" i="8"/>
  <c r="G3101" i="7"/>
  <c r="F3119" i="8"/>
  <c r="G3119" i="7"/>
  <c r="F3137" i="8"/>
  <c r="G3137" i="7"/>
  <c r="F3155" i="8"/>
  <c r="G3155" i="7"/>
  <c r="F3173" i="8"/>
  <c r="G3173" i="7"/>
  <c r="F3191" i="8"/>
  <c r="G3191" i="7"/>
  <c r="F3209" i="8"/>
  <c r="G3209" i="7"/>
  <c r="F3227" i="8"/>
  <c r="G3227" i="7"/>
  <c r="F3245" i="8"/>
  <c r="G3245" i="7"/>
  <c r="F3263" i="8"/>
  <c r="G3263" i="7"/>
  <c r="F3281" i="8"/>
  <c r="G3281" i="7"/>
  <c r="F3299" i="8"/>
  <c r="G3299" i="7"/>
  <c r="F3317" i="8"/>
  <c r="G3317" i="7"/>
  <c r="F3335" i="8"/>
  <c r="G3335" i="7"/>
  <c r="F3353" i="8"/>
  <c r="G3353" i="7"/>
  <c r="F3371" i="8"/>
  <c r="G3371" i="7"/>
  <c r="F3389" i="8"/>
  <c r="G3389" i="7"/>
  <c r="F3407" i="8"/>
  <c r="G3407" i="7"/>
  <c r="F3425" i="8"/>
  <c r="G3425" i="7"/>
  <c r="F3443" i="8"/>
  <c r="G3443" i="7"/>
  <c r="F3461" i="8"/>
  <c r="G3461" i="7"/>
  <c r="F3479" i="8"/>
  <c r="G3479" i="7"/>
  <c r="F3497" i="8"/>
  <c r="G3497" i="7"/>
  <c r="F3515" i="8"/>
  <c r="G3515" i="7"/>
  <c r="F3533" i="8"/>
  <c r="G3533" i="7"/>
  <c r="F3551" i="8"/>
  <c r="G3551" i="7"/>
  <c r="F3569" i="8"/>
  <c r="G3569" i="7"/>
  <c r="F3587" i="8"/>
  <c r="G3587" i="7"/>
  <c r="F3605" i="8"/>
  <c r="G3605" i="7"/>
  <c r="F3623" i="8"/>
  <c r="G3623" i="7"/>
  <c r="F3641" i="8"/>
  <c r="G3641" i="7"/>
  <c r="F3659" i="8"/>
  <c r="G3659" i="7"/>
  <c r="F4198" i="8"/>
  <c r="G4198" i="7"/>
  <c r="F4361" i="8"/>
  <c r="G4361" i="7"/>
  <c r="F4643" i="8"/>
  <c r="G4643" i="7"/>
  <c r="F4715" i="8"/>
  <c r="G4715" i="7"/>
  <c r="F4787" i="8"/>
  <c r="G4787" i="7"/>
  <c r="F4859" i="8"/>
  <c r="G4859" i="7"/>
  <c r="F4899" i="8"/>
  <c r="G4899" i="7"/>
  <c r="F5155" i="8"/>
  <c r="G5155" i="7"/>
  <c r="G2491" i="7"/>
  <c r="G2497" i="7"/>
  <c r="G2503" i="7"/>
  <c r="G2509" i="7"/>
  <c r="G2515" i="7"/>
  <c r="G2521" i="7"/>
  <c r="G2527" i="7"/>
  <c r="G2533" i="7"/>
  <c r="G2539" i="7"/>
  <c r="G2545" i="7"/>
  <c r="G2551" i="7"/>
  <c r="G2557" i="7"/>
  <c r="G2563" i="7"/>
  <c r="G2569" i="7"/>
  <c r="G2575" i="7"/>
  <c r="G2581" i="7"/>
  <c r="G2587" i="7"/>
  <c r="G2593" i="7"/>
  <c r="G2599" i="7"/>
  <c r="G2606" i="7"/>
  <c r="F2630" i="8"/>
  <c r="G2630" i="7"/>
  <c r="F2654" i="8"/>
  <c r="G2654" i="7"/>
  <c r="F2678" i="8"/>
  <c r="G2678" i="7"/>
  <c r="F2702" i="8"/>
  <c r="G2702" i="7"/>
  <c r="F2726" i="8"/>
  <c r="G2726" i="7"/>
  <c r="F2750" i="8"/>
  <c r="G2750" i="7"/>
  <c r="F2774" i="8"/>
  <c r="G2774" i="7"/>
  <c r="F2798" i="8"/>
  <c r="G2798" i="7"/>
  <c r="F2822" i="8"/>
  <c r="G2822" i="7"/>
  <c r="F2846" i="8"/>
  <c r="G2846" i="7"/>
  <c r="F2870" i="8"/>
  <c r="G2870" i="7"/>
  <c r="F2894" i="8"/>
  <c r="G2894" i="7"/>
  <c r="F2918" i="8"/>
  <c r="G2918" i="7"/>
  <c r="F2942" i="8"/>
  <c r="G2942" i="7"/>
  <c r="F2966" i="8"/>
  <c r="G2966" i="7"/>
  <c r="G3024" i="7"/>
  <c r="G3033" i="7"/>
  <c r="F3041" i="8"/>
  <c r="G3041" i="7"/>
  <c r="F3050" i="8"/>
  <c r="G3050" i="7"/>
  <c r="G3058" i="7"/>
  <c r="G3093" i="7"/>
  <c r="G3111" i="7"/>
  <c r="G3129" i="7"/>
  <c r="G3147" i="7"/>
  <c r="G3165" i="7"/>
  <c r="G3183" i="7"/>
  <c r="G3201" i="7"/>
  <c r="G3219" i="7"/>
  <c r="G3237" i="7"/>
  <c r="G3255" i="7"/>
  <c r="G3273" i="7"/>
  <c r="G3291" i="7"/>
  <c r="G3309" i="7"/>
  <c r="G3327" i="7"/>
  <c r="G3345" i="7"/>
  <c r="G3363" i="7"/>
  <c r="G3381" i="7"/>
  <c r="G3399" i="7"/>
  <c r="G3417" i="7"/>
  <c r="G3435" i="7"/>
  <c r="G3453" i="7"/>
  <c r="G3471" i="7"/>
  <c r="G3489" i="7"/>
  <c r="G3507" i="7"/>
  <c r="G3525" i="7"/>
  <c r="G3543" i="7"/>
  <c r="G3561" i="7"/>
  <c r="G3579" i="7"/>
  <c r="G3597" i="7"/>
  <c r="G3615" i="7"/>
  <c r="G3633" i="7"/>
  <c r="G3651" i="7"/>
  <c r="G3669" i="7"/>
  <c r="G3688" i="7"/>
  <c r="F3707" i="8"/>
  <c r="G3707" i="7"/>
  <c r="G3717" i="7"/>
  <c r="G3736" i="7"/>
  <c r="H3736" i="7" s="1"/>
  <c r="G3765" i="7"/>
  <c r="G3784" i="7"/>
  <c r="G3832" i="7"/>
  <c r="G4239" i="8"/>
  <c r="F4424" i="8"/>
  <c r="G4424" i="7"/>
  <c r="G2614" i="7"/>
  <c r="H2614" i="7" s="1"/>
  <c r="G2638" i="7"/>
  <c r="G2662" i="7"/>
  <c r="G2686" i="7"/>
  <c r="G2710" i="7"/>
  <c r="G2734" i="7"/>
  <c r="G2758" i="7"/>
  <c r="H2758" i="7" s="1"/>
  <c r="G2782" i="7"/>
  <c r="G2806" i="7"/>
  <c r="H2806" i="7" s="1"/>
  <c r="G2830" i="7"/>
  <c r="H2830" i="7" s="1"/>
  <c r="G2854" i="7"/>
  <c r="G2878" i="7"/>
  <c r="H2878" i="7" s="1"/>
  <c r="G2902" i="7"/>
  <c r="G2926" i="7"/>
  <c r="G2950" i="7"/>
  <c r="H2950" i="7" s="1"/>
  <c r="G2974" i="7"/>
  <c r="G2982" i="7"/>
  <c r="G2991" i="7"/>
  <c r="F2999" i="8"/>
  <c r="G2999" i="7"/>
  <c r="F3008" i="8"/>
  <c r="G3008" i="7"/>
  <c r="G3016" i="7"/>
  <c r="H3016" i="7" s="1"/>
  <c r="F3067" i="8"/>
  <c r="G3067" i="7"/>
  <c r="F3084" i="8"/>
  <c r="G3084" i="7"/>
  <c r="F3102" i="8"/>
  <c r="G3102" i="7"/>
  <c r="F3120" i="8"/>
  <c r="G3120" i="7"/>
  <c r="F3138" i="8"/>
  <c r="G3138" i="7"/>
  <c r="F3156" i="8"/>
  <c r="G3156" i="7"/>
  <c r="F3174" i="8"/>
  <c r="G3174" i="7"/>
  <c r="F3192" i="8"/>
  <c r="G3192" i="7"/>
  <c r="F3210" i="8"/>
  <c r="G3210" i="7"/>
  <c r="F3228" i="8"/>
  <c r="G3228" i="7"/>
  <c r="F3246" i="8"/>
  <c r="G3246" i="7"/>
  <c r="F3264" i="8"/>
  <c r="G3264" i="7"/>
  <c r="F3282" i="8"/>
  <c r="G3282" i="7"/>
  <c r="F3300" i="8"/>
  <c r="G3300" i="7"/>
  <c r="F3318" i="8"/>
  <c r="G3318" i="7"/>
  <c r="F3336" i="8"/>
  <c r="G3336" i="7"/>
  <c r="F3354" i="8"/>
  <c r="G3354" i="7"/>
  <c r="F3372" i="8"/>
  <c r="G3372" i="7"/>
  <c r="F3390" i="8"/>
  <c r="G3390" i="7"/>
  <c r="F3408" i="8"/>
  <c r="G3408" i="7"/>
  <c r="F3426" i="8"/>
  <c r="G3426" i="7"/>
  <c r="F3444" i="8"/>
  <c r="G3444" i="7"/>
  <c r="F3462" i="8"/>
  <c r="G3462" i="7"/>
  <c r="F3480" i="8"/>
  <c r="G3480" i="7"/>
  <c r="F3498" i="8"/>
  <c r="G3498" i="7"/>
  <c r="F3516" i="8"/>
  <c r="G3516" i="7"/>
  <c r="F3534" i="8"/>
  <c r="G3534" i="7"/>
  <c r="F3552" i="8"/>
  <c r="G3552" i="7"/>
  <c r="F3570" i="8"/>
  <c r="G3570" i="7"/>
  <c r="F3588" i="8"/>
  <c r="G3588" i="7"/>
  <c r="F3606" i="8"/>
  <c r="G3606" i="7"/>
  <c r="F3624" i="8"/>
  <c r="G3624" i="7"/>
  <c r="F3642" i="8"/>
  <c r="G3642" i="7"/>
  <c r="F3660" i="8"/>
  <c r="G3660" i="7"/>
  <c r="G4301" i="8"/>
  <c r="F4591" i="8"/>
  <c r="G4591" i="7"/>
  <c r="G4869" i="8"/>
  <c r="F3025" i="8"/>
  <c r="G3025" i="7"/>
  <c r="F4262" i="8"/>
  <c r="G4262" i="7"/>
  <c r="F4971" i="8"/>
  <c r="G4971" i="7"/>
  <c r="F5209" i="8"/>
  <c r="G5209" i="7"/>
  <c r="F5852" i="8"/>
  <c r="G5852" i="7"/>
  <c r="G5853" i="7"/>
  <c r="G2607" i="7"/>
  <c r="G2631" i="7"/>
  <c r="G2655" i="7"/>
  <c r="G2679" i="7"/>
  <c r="G2703" i="7"/>
  <c r="G2727" i="7"/>
  <c r="G2751" i="7"/>
  <c r="G2775" i="7"/>
  <c r="G2799" i="7"/>
  <c r="G2823" i="7"/>
  <c r="G2847" i="7"/>
  <c r="G2871" i="7"/>
  <c r="G2895" i="7"/>
  <c r="G2919" i="7"/>
  <c r="G2943" i="7"/>
  <c r="G2967" i="7"/>
  <c r="F2983" i="8"/>
  <c r="G2983" i="7"/>
  <c r="G3042" i="7"/>
  <c r="G3051" i="7"/>
  <c r="F3059" i="8"/>
  <c r="G3059" i="7"/>
  <c r="F3068" i="8"/>
  <c r="G3068" i="7"/>
  <c r="F3085" i="8"/>
  <c r="G3085" i="7"/>
  <c r="F3103" i="8"/>
  <c r="G3103" i="7"/>
  <c r="F3121" i="8"/>
  <c r="G3121" i="7"/>
  <c r="F3139" i="8"/>
  <c r="G3139" i="7"/>
  <c r="F3157" i="8"/>
  <c r="G3157" i="7"/>
  <c r="F3175" i="8"/>
  <c r="G3175" i="7"/>
  <c r="F3193" i="8"/>
  <c r="G3193" i="7"/>
  <c r="F3211" i="8"/>
  <c r="G3211" i="7"/>
  <c r="F3229" i="8"/>
  <c r="G3229" i="7"/>
  <c r="F3247" i="8"/>
  <c r="G3247" i="7"/>
  <c r="F3265" i="8"/>
  <c r="G3265" i="7"/>
  <c r="F3283" i="8"/>
  <c r="G3283" i="7"/>
  <c r="F3301" i="8"/>
  <c r="G3301" i="7"/>
  <c r="F3319" i="8"/>
  <c r="G3319" i="7"/>
  <c r="F3337" i="8"/>
  <c r="G3337" i="7"/>
  <c r="F3355" i="8"/>
  <c r="G3355" i="7"/>
  <c r="F3373" i="8"/>
  <c r="G3373" i="7"/>
  <c r="F3391" i="8"/>
  <c r="G3391" i="7"/>
  <c r="G3670" i="7"/>
  <c r="F3689" i="8"/>
  <c r="G3689" i="7"/>
  <c r="G3718" i="7"/>
  <c r="G3766" i="7"/>
  <c r="G3958" i="8"/>
  <c r="G4006" i="8"/>
  <c r="F4200" i="8"/>
  <c r="G4200" i="7"/>
  <c r="G4201" i="7"/>
  <c r="F4414" i="8"/>
  <c r="G4414" i="7"/>
  <c r="F4530" i="8"/>
  <c r="G4530" i="7"/>
  <c r="F5084" i="8"/>
  <c r="G5085" i="7"/>
  <c r="G5084" i="7"/>
  <c r="F5440" i="8"/>
  <c r="G5440" i="7"/>
  <c r="G5441" i="7"/>
  <c r="F2623" i="8"/>
  <c r="G2623" i="7"/>
  <c r="F2647" i="8"/>
  <c r="G2647" i="7"/>
  <c r="F2671" i="8"/>
  <c r="G2671" i="7"/>
  <c r="F2695" i="8"/>
  <c r="G2695" i="7"/>
  <c r="F2719" i="8"/>
  <c r="G2719" i="7"/>
  <c r="F2743" i="8"/>
  <c r="G2743" i="7"/>
  <c r="F2767" i="8"/>
  <c r="G2767" i="7"/>
  <c r="F2791" i="8"/>
  <c r="G2791" i="7"/>
  <c r="F2815" i="8"/>
  <c r="G2815" i="7"/>
  <c r="F2839" i="8"/>
  <c r="G2839" i="7"/>
  <c r="F2863" i="8"/>
  <c r="G2863" i="7"/>
  <c r="F2887" i="8"/>
  <c r="G2887" i="7"/>
  <c r="F2911" i="8"/>
  <c r="G2911" i="7"/>
  <c r="F2935" i="8"/>
  <c r="G2935" i="7"/>
  <c r="F2959" i="8"/>
  <c r="G2959" i="7"/>
  <c r="F3017" i="8"/>
  <c r="G3017" i="7"/>
  <c r="F3026" i="8"/>
  <c r="G3026" i="7"/>
  <c r="G3220" i="8"/>
  <c r="G3310" i="8"/>
  <c r="G3328" i="8"/>
  <c r="G3490" i="8"/>
  <c r="G3526" i="8"/>
  <c r="G3616" i="8"/>
  <c r="F4171" i="8"/>
  <c r="G4172" i="7"/>
  <c r="G4171" i="7"/>
  <c r="G2615" i="7"/>
  <c r="G2639" i="7"/>
  <c r="G2663" i="7"/>
  <c r="G2687" i="7"/>
  <c r="G2711" i="7"/>
  <c r="G2735" i="7"/>
  <c r="G2759" i="7"/>
  <c r="G2783" i="7"/>
  <c r="G2807" i="7"/>
  <c r="G2831" i="7"/>
  <c r="G2855" i="7"/>
  <c r="G2879" i="7"/>
  <c r="G2903" i="7"/>
  <c r="G2927" i="7"/>
  <c r="G2951" i="7"/>
  <c r="G2975" i="7"/>
  <c r="F2984" i="8"/>
  <c r="G2984" i="7"/>
  <c r="G2992" i="7"/>
  <c r="F3043" i="8"/>
  <c r="G3043" i="7"/>
  <c r="F3086" i="8"/>
  <c r="G3086" i="7"/>
  <c r="F3104" i="8"/>
  <c r="G3104" i="7"/>
  <c r="F3122" i="8"/>
  <c r="G3122" i="7"/>
  <c r="F3140" i="8"/>
  <c r="G3140" i="7"/>
  <c r="F3158" i="8"/>
  <c r="G3158" i="7"/>
  <c r="F3176" i="8"/>
  <c r="G3176" i="7"/>
  <c r="F3194" i="8"/>
  <c r="G3194" i="7"/>
  <c r="F3212" i="8"/>
  <c r="G3212" i="7"/>
  <c r="F3230" i="8"/>
  <c r="G3230" i="7"/>
  <c r="F3248" i="8"/>
  <c r="G3248" i="7"/>
  <c r="F3266" i="8"/>
  <c r="G3266" i="7"/>
  <c r="F3284" i="8"/>
  <c r="G3284" i="7"/>
  <c r="F3302" i="8"/>
  <c r="G3302" i="7"/>
  <c r="F3320" i="8"/>
  <c r="G3320" i="7"/>
  <c r="F3338" i="8"/>
  <c r="G3338" i="7"/>
  <c r="F3356" i="8"/>
  <c r="G3356" i="7"/>
  <c r="F3374" i="8"/>
  <c r="G3374" i="7"/>
  <c r="F3392" i="8"/>
  <c r="G3392" i="7"/>
  <c r="G4282" i="8"/>
  <c r="G4353" i="8"/>
  <c r="F4467" i="8"/>
  <c r="G4467" i="7"/>
  <c r="F5043" i="8"/>
  <c r="G5044" i="7"/>
  <c r="G5043" i="7"/>
  <c r="F5986" i="8"/>
  <c r="G5986" i="7"/>
  <c r="F2624" i="8"/>
  <c r="G2624" i="7"/>
  <c r="F2648" i="8"/>
  <c r="G2648" i="7"/>
  <c r="F2672" i="8"/>
  <c r="G2672" i="7"/>
  <c r="F2696" i="8"/>
  <c r="G2696" i="7"/>
  <c r="F2720" i="8"/>
  <c r="G2720" i="7"/>
  <c r="F2744" i="8"/>
  <c r="G2744" i="7"/>
  <c r="F2768" i="8"/>
  <c r="G2768" i="7"/>
  <c r="F2792" i="8"/>
  <c r="G2792" i="7"/>
  <c r="F2816" i="8"/>
  <c r="G2816" i="7"/>
  <c r="F2840" i="8"/>
  <c r="G2840" i="7"/>
  <c r="F2864" i="8"/>
  <c r="G2864" i="7"/>
  <c r="F2888" i="8"/>
  <c r="G2888" i="7"/>
  <c r="F2912" i="8"/>
  <c r="G2912" i="7"/>
  <c r="F2936" i="8"/>
  <c r="G2936" i="7"/>
  <c r="F2960" i="8"/>
  <c r="G2960" i="7"/>
  <c r="F3001" i="8"/>
  <c r="G3001" i="7"/>
  <c r="G3060" i="7"/>
  <c r="G3069" i="7"/>
  <c r="F3077" i="8"/>
  <c r="G3077" i="7"/>
  <c r="F3671" i="8"/>
  <c r="G3671" i="7"/>
  <c r="G3681" i="7"/>
  <c r="G3700" i="7"/>
  <c r="H3700" i="7" s="1"/>
  <c r="G3729" i="7"/>
  <c r="G3748" i="7"/>
  <c r="G3796" i="7"/>
  <c r="G3844" i="7"/>
  <c r="G3940" i="8"/>
  <c r="F4150" i="8"/>
  <c r="G4150" i="7"/>
  <c r="F4323" i="8"/>
  <c r="G4323" i="7"/>
  <c r="F4583" i="8"/>
  <c r="G4583" i="7"/>
  <c r="F4635" i="8"/>
  <c r="G4635" i="7"/>
  <c r="F4707" i="8"/>
  <c r="G4707" i="7"/>
  <c r="F4779" i="8"/>
  <c r="G4779" i="7"/>
  <c r="F4851" i="8"/>
  <c r="G4851" i="7"/>
  <c r="F5137" i="8"/>
  <c r="G5137" i="7"/>
  <c r="F5776" i="8"/>
  <c r="G5776" i="7"/>
  <c r="G2920" i="8"/>
  <c r="G2944" i="7"/>
  <c r="G2968" i="7"/>
  <c r="G3018" i="7"/>
  <c r="G3027" i="7"/>
  <c r="F3035" i="8"/>
  <c r="G3035" i="7"/>
  <c r="F3044" i="8"/>
  <c r="G3044" i="7"/>
  <c r="G3052" i="7"/>
  <c r="F3095" i="8"/>
  <c r="G3095" i="7"/>
  <c r="F3113" i="8"/>
  <c r="G3113" i="7"/>
  <c r="F3131" i="8"/>
  <c r="G3131" i="7"/>
  <c r="F3149" i="8"/>
  <c r="G3149" i="7"/>
  <c r="F3167" i="8"/>
  <c r="G3167" i="7"/>
  <c r="F3185" i="8"/>
  <c r="G3185" i="7"/>
  <c r="F3203" i="8"/>
  <c r="G3203" i="7"/>
  <c r="F3221" i="8"/>
  <c r="G3221" i="7"/>
  <c r="H3221" i="7" s="1"/>
  <c r="F3239" i="8"/>
  <c r="G3239" i="7"/>
  <c r="F3257" i="8"/>
  <c r="G3257" i="7"/>
  <c r="F3275" i="8"/>
  <c r="G3275" i="7"/>
  <c r="F3293" i="8"/>
  <c r="G3293" i="7"/>
  <c r="F3311" i="8"/>
  <c r="G3311" i="7"/>
  <c r="F3329" i="8"/>
  <c r="G3329" i="7"/>
  <c r="H3329" i="7" s="1"/>
  <c r="F3347" i="8"/>
  <c r="G3347" i="7"/>
  <c r="F3365" i="8"/>
  <c r="G3365" i="7"/>
  <c r="H3365" i="7" s="1"/>
  <c r="F3383" i="8"/>
  <c r="G3383" i="7"/>
  <c r="F3401" i="8"/>
  <c r="G3401" i="7"/>
  <c r="F3419" i="8"/>
  <c r="G3419" i="7"/>
  <c r="F3437" i="8"/>
  <c r="G3437" i="7"/>
  <c r="F3455" i="8"/>
  <c r="G3455" i="7"/>
  <c r="F3473" i="8"/>
  <c r="G3473" i="7"/>
  <c r="F3491" i="8"/>
  <c r="G3491" i="7"/>
  <c r="H3491" i="7" s="1"/>
  <c r="F3509" i="8"/>
  <c r="G3509" i="7"/>
  <c r="F3527" i="8"/>
  <c r="G3527" i="7"/>
  <c r="H3527" i="7" s="1"/>
  <c r="F3545" i="8"/>
  <c r="G3545" i="7"/>
  <c r="F3563" i="8"/>
  <c r="G3563" i="7"/>
  <c r="H3563" i="7" s="1"/>
  <c r="F3581" i="8"/>
  <c r="G3581" i="7"/>
  <c r="F3599" i="8"/>
  <c r="G3599" i="7"/>
  <c r="F3617" i="8"/>
  <c r="G3617" i="7"/>
  <c r="F3635" i="8"/>
  <c r="G3635" i="7"/>
  <c r="F3653" i="8"/>
  <c r="G3653" i="7"/>
  <c r="F4253" i="8"/>
  <c r="G4253" i="7"/>
  <c r="F4386" i="8"/>
  <c r="G4386" i="7"/>
  <c r="F4447" i="8"/>
  <c r="G4447" i="7"/>
  <c r="F4667" i="8"/>
  <c r="G4667" i="7"/>
  <c r="F4739" i="8"/>
  <c r="G4739" i="7"/>
  <c r="F4811" i="8"/>
  <c r="G4811" i="7"/>
  <c r="G4973" i="8"/>
  <c r="F5324" i="8"/>
  <c r="G5324" i="7"/>
  <c r="F5899" i="8"/>
  <c r="G5899" i="7"/>
  <c r="H5899" i="7" s="1"/>
  <c r="G2277" i="7"/>
  <c r="G2283" i="7"/>
  <c r="G2289" i="7"/>
  <c r="G2295" i="7"/>
  <c r="G2301" i="7"/>
  <c r="G2307" i="7"/>
  <c r="H2307" i="7" s="1"/>
  <c r="G2313" i="7"/>
  <c r="G2319" i="7"/>
  <c r="G2325" i="7"/>
  <c r="G2331" i="7"/>
  <c r="G2337" i="7"/>
  <c r="G2343" i="7"/>
  <c r="G2349" i="7"/>
  <c r="G2355" i="7"/>
  <c r="G2361" i="7"/>
  <c r="G2367" i="7"/>
  <c r="G2373" i="7"/>
  <c r="G2379" i="7"/>
  <c r="G2385" i="7"/>
  <c r="G2391" i="7"/>
  <c r="G2397" i="7"/>
  <c r="G2403" i="7"/>
  <c r="G2409" i="7"/>
  <c r="H2409" i="7" s="1"/>
  <c r="G2415" i="7"/>
  <c r="G2421" i="7"/>
  <c r="G2427" i="7"/>
  <c r="G2433" i="7"/>
  <c r="G2439" i="7"/>
  <c r="G2445" i="7"/>
  <c r="G2451" i="7"/>
  <c r="G2457" i="7"/>
  <c r="G2463" i="7"/>
  <c r="G2469" i="7"/>
  <c r="G2475" i="7"/>
  <c r="G2481" i="7"/>
  <c r="G2487" i="7"/>
  <c r="G2493" i="7"/>
  <c r="G2499" i="7"/>
  <c r="G2505" i="7"/>
  <c r="G2511" i="7"/>
  <c r="G2517" i="7"/>
  <c r="G2523" i="7"/>
  <c r="G2529" i="7"/>
  <c r="G2535" i="7"/>
  <c r="H2535" i="7" s="1"/>
  <c r="G2541" i="7"/>
  <c r="G2547" i="7"/>
  <c r="H2547" i="7" s="1"/>
  <c r="G2553" i="7"/>
  <c r="G2559" i="7"/>
  <c r="G2565" i="7"/>
  <c r="G2571" i="7"/>
  <c r="G2577" i="7"/>
  <c r="G2583" i="7"/>
  <c r="G2589" i="7"/>
  <c r="G2595" i="7"/>
  <c r="G2601" i="7"/>
  <c r="H2601" i="7" s="1"/>
  <c r="G2616" i="7"/>
  <c r="G2640" i="7"/>
  <c r="G2664" i="7"/>
  <c r="G2688" i="7"/>
  <c r="G2712" i="7"/>
  <c r="G2736" i="7"/>
  <c r="G2760" i="7"/>
  <c r="G2784" i="7"/>
  <c r="G2808" i="7"/>
  <c r="G2832" i="7"/>
  <c r="G2856" i="7"/>
  <c r="G2880" i="7"/>
  <c r="G2904" i="7"/>
  <c r="G2928" i="7"/>
  <c r="G2952" i="7"/>
  <c r="G2976" i="7"/>
  <c r="G2985" i="7"/>
  <c r="F2993" i="8"/>
  <c r="G2993" i="7"/>
  <c r="F3002" i="8"/>
  <c r="G3002" i="7"/>
  <c r="G3010" i="7"/>
  <c r="F3061" i="8"/>
  <c r="G3061" i="7"/>
  <c r="G3087" i="7"/>
  <c r="G3105" i="7"/>
  <c r="G3123" i="7"/>
  <c r="G3141" i="7"/>
  <c r="G3159" i="7"/>
  <c r="G3177" i="7"/>
  <c r="G3195" i="7"/>
  <c r="G3213" i="7"/>
  <c r="G3231" i="7"/>
  <c r="G3249" i="7"/>
  <c r="G3267" i="7"/>
  <c r="G3285" i="7"/>
  <c r="G3303" i="7"/>
  <c r="G3321" i="7"/>
  <c r="G3339" i="7"/>
  <c r="G3357" i="7"/>
  <c r="G3375" i="7"/>
  <c r="G3393" i="7"/>
  <c r="G3411" i="7"/>
  <c r="G3429" i="7"/>
  <c r="G3447" i="7"/>
  <c r="G3465" i="7"/>
  <c r="G3483" i="7"/>
  <c r="G3501" i="7"/>
  <c r="G3519" i="7"/>
  <c r="G3537" i="7"/>
  <c r="G3555" i="7"/>
  <c r="G3573" i="7"/>
  <c r="G3591" i="7"/>
  <c r="G3609" i="7"/>
  <c r="G3627" i="7"/>
  <c r="G3645" i="7"/>
  <c r="G3663" i="7"/>
  <c r="F4923" i="8"/>
  <c r="G4923" i="7"/>
  <c r="G5412" i="8"/>
  <c r="H5412" i="7"/>
  <c r="G2865" i="7"/>
  <c r="G2889" i="7"/>
  <c r="G2913" i="7"/>
  <c r="G2937" i="7"/>
  <c r="G2961" i="7"/>
  <c r="F3019" i="8"/>
  <c r="G3019" i="7"/>
  <c r="G3078" i="7"/>
  <c r="F3096" i="8"/>
  <c r="G3096" i="7"/>
  <c r="F3114" i="8"/>
  <c r="G3114" i="7"/>
  <c r="F3132" i="8"/>
  <c r="G3132" i="7"/>
  <c r="F3150" i="8"/>
  <c r="G3150" i="7"/>
  <c r="F3168" i="8"/>
  <c r="G3168" i="7"/>
  <c r="F3186" i="8"/>
  <c r="G3186" i="7"/>
  <c r="F3204" i="8"/>
  <c r="G3204" i="7"/>
  <c r="F3222" i="8"/>
  <c r="G3222" i="7"/>
  <c r="F3240" i="8"/>
  <c r="G3240" i="7"/>
  <c r="F3258" i="8"/>
  <c r="G3258" i="7"/>
  <c r="F3276" i="8"/>
  <c r="G3276" i="7"/>
  <c r="F3294" i="8"/>
  <c r="G3294" i="7"/>
  <c r="F3312" i="8"/>
  <c r="G3312" i="7"/>
  <c r="F3330" i="8"/>
  <c r="G3330" i="7"/>
  <c r="F3348" i="8"/>
  <c r="G3348" i="7"/>
  <c r="F3366" i="8"/>
  <c r="G3366" i="7"/>
  <c r="F3384" i="8"/>
  <c r="G3384" i="7"/>
  <c r="F3402" i="8"/>
  <c r="G3402" i="7"/>
  <c r="F3420" i="8"/>
  <c r="G3420" i="7"/>
  <c r="F3438" i="8"/>
  <c r="G3438" i="7"/>
  <c r="F3456" i="8"/>
  <c r="G3456" i="7"/>
  <c r="F3474" i="8"/>
  <c r="G3474" i="7"/>
  <c r="F3492" i="8"/>
  <c r="G3492" i="7"/>
  <c r="F3510" i="8"/>
  <c r="G3510" i="7"/>
  <c r="F3528" i="8"/>
  <c r="G3528" i="7"/>
  <c r="F3546" i="8"/>
  <c r="G3546" i="7"/>
  <c r="F3564" i="8"/>
  <c r="G3564" i="7"/>
  <c r="F3582" i="8"/>
  <c r="G3582" i="7"/>
  <c r="F3600" i="8"/>
  <c r="G3600" i="7"/>
  <c r="F3618" i="8"/>
  <c r="G3618" i="7"/>
  <c r="F3636" i="8"/>
  <c r="G3636" i="7"/>
  <c r="F3654" i="8"/>
  <c r="G3654" i="7"/>
  <c r="G3682" i="7"/>
  <c r="F3701" i="8"/>
  <c r="G3701" i="7"/>
  <c r="G3730" i="7"/>
  <c r="G3874" i="8"/>
  <c r="G3970" i="8"/>
  <c r="F4214" i="8"/>
  <c r="G4214" i="7"/>
  <c r="F4294" i="8"/>
  <c r="G4294" i="7"/>
  <c r="G4677" i="8"/>
  <c r="G4821" i="8"/>
  <c r="G5170" i="8"/>
  <c r="F5191" i="8"/>
  <c r="G5191" i="7"/>
  <c r="F2617" i="8"/>
  <c r="G2617" i="7"/>
  <c r="F2641" i="8"/>
  <c r="G2641" i="7"/>
  <c r="F2665" i="8"/>
  <c r="G2665" i="7"/>
  <c r="F2689" i="8"/>
  <c r="G2689" i="7"/>
  <c r="F2713" i="8"/>
  <c r="G2713" i="7"/>
  <c r="F2737" i="8"/>
  <c r="G2737" i="7"/>
  <c r="F2761" i="8"/>
  <c r="G2761" i="7"/>
  <c r="F2785" i="8"/>
  <c r="G2785" i="7"/>
  <c r="F2809" i="8"/>
  <c r="G2809" i="7"/>
  <c r="F2833" i="8"/>
  <c r="G2833" i="7"/>
  <c r="F2857" i="8"/>
  <c r="G2857" i="7"/>
  <c r="F2881" i="8"/>
  <c r="G2881" i="7"/>
  <c r="F2905" i="8"/>
  <c r="G2905" i="7"/>
  <c r="F2929" i="8"/>
  <c r="G2929" i="7"/>
  <c r="F2953" i="8"/>
  <c r="G2953" i="7"/>
  <c r="F2977" i="8"/>
  <c r="G2977" i="7"/>
  <c r="G3036" i="7"/>
  <c r="G3045" i="7"/>
  <c r="F3053" i="8"/>
  <c r="G3053" i="7"/>
  <c r="F3062" i="8"/>
  <c r="G3062" i="7"/>
  <c r="G3070" i="7"/>
  <c r="F4152" i="8"/>
  <c r="G4152" i="7"/>
  <c r="G4153" i="7"/>
  <c r="G4893" i="8"/>
  <c r="G5045" i="8"/>
  <c r="F5723" i="8"/>
  <c r="G5723" i="7"/>
  <c r="G2609" i="7"/>
  <c r="G2633" i="7"/>
  <c r="G2657" i="7"/>
  <c r="G2681" i="7"/>
  <c r="G2705" i="7"/>
  <c r="G2729" i="7"/>
  <c r="G2753" i="7"/>
  <c r="G2777" i="7"/>
  <c r="G2801" i="7"/>
  <c r="G2825" i="7"/>
  <c r="G2849" i="7"/>
  <c r="G2873" i="7"/>
  <c r="G2897" i="7"/>
  <c r="G2921" i="7"/>
  <c r="G2945" i="7"/>
  <c r="G2969" i="7"/>
  <c r="G2994" i="7"/>
  <c r="G3003" i="7"/>
  <c r="F3011" i="8"/>
  <c r="G3011" i="7"/>
  <c r="F3020" i="8"/>
  <c r="G3020" i="7"/>
  <c r="G3028" i="7"/>
  <c r="F3079" i="8"/>
  <c r="G3079" i="7"/>
  <c r="F3097" i="8"/>
  <c r="G3097" i="7"/>
  <c r="F3115" i="8"/>
  <c r="G3115" i="7"/>
  <c r="F3133" i="8"/>
  <c r="G3133" i="7"/>
  <c r="F3151" i="8"/>
  <c r="G3151" i="7"/>
  <c r="F3169" i="8"/>
  <c r="G3169" i="7"/>
  <c r="F3187" i="8"/>
  <c r="G3187" i="7"/>
  <c r="F3205" i="8"/>
  <c r="G3205" i="7"/>
  <c r="F3223" i="8"/>
  <c r="G3223" i="7"/>
  <c r="F3241" i="8"/>
  <c r="G3241" i="7"/>
  <c r="F3259" i="8"/>
  <c r="G3259" i="7"/>
  <c r="F3277" i="8"/>
  <c r="G3277" i="7"/>
  <c r="F3295" i="8"/>
  <c r="G3295" i="7"/>
  <c r="F3313" i="8"/>
  <c r="G3313" i="7"/>
  <c r="F3331" i="8"/>
  <c r="G3331" i="7"/>
  <c r="F3349" i="8"/>
  <c r="G3349" i="7"/>
  <c r="F3367" i="8"/>
  <c r="G3367" i="7"/>
  <c r="F3385" i="8"/>
  <c r="G3385" i="7"/>
  <c r="F3403" i="8"/>
  <c r="G3403" i="7"/>
  <c r="F4490" i="8"/>
  <c r="G4491" i="7"/>
  <c r="G4490" i="7"/>
  <c r="G4522" i="8"/>
  <c r="F4995" i="8"/>
  <c r="G4996" i="7"/>
  <c r="G4995" i="7"/>
  <c r="F5109" i="8"/>
  <c r="G5110" i="7"/>
  <c r="G5109" i="7"/>
  <c r="G5285" i="8"/>
  <c r="F5823" i="8"/>
  <c r="G5823" i="7"/>
  <c r="G1768" i="7"/>
  <c r="G1774" i="7"/>
  <c r="G1780" i="7"/>
  <c r="G1786" i="7"/>
  <c r="G1792" i="7"/>
  <c r="G1798" i="7"/>
  <c r="G1804" i="7"/>
  <c r="G1810" i="7"/>
  <c r="G1816" i="7"/>
  <c r="G1822" i="7"/>
  <c r="G1828" i="7"/>
  <c r="G1834" i="7"/>
  <c r="G1840" i="7"/>
  <c r="G1846" i="7"/>
  <c r="G1852" i="7"/>
  <c r="G1858" i="7"/>
  <c r="G1864" i="7"/>
  <c r="G1870" i="7"/>
  <c r="G1876" i="7"/>
  <c r="G1882" i="7"/>
  <c r="G1888" i="7"/>
  <c r="G1894" i="7"/>
  <c r="G1900" i="7"/>
  <c r="G1906" i="7"/>
  <c r="G1912" i="7"/>
  <c r="G1918" i="7"/>
  <c r="G1924" i="7"/>
  <c r="G1930" i="7"/>
  <c r="G1936" i="7"/>
  <c r="G1942" i="7"/>
  <c r="G1948" i="7"/>
  <c r="G1954" i="7"/>
  <c r="G1960" i="7"/>
  <c r="G1966" i="7"/>
  <c r="G1972" i="7"/>
  <c r="G1978" i="7"/>
  <c r="G1984" i="7"/>
  <c r="G1990" i="7"/>
  <c r="G1996" i="7"/>
  <c r="G2002" i="7"/>
  <c r="G2008" i="7"/>
  <c r="G2014" i="7"/>
  <c r="G2020" i="7"/>
  <c r="G2026" i="7"/>
  <c r="G2032" i="7"/>
  <c r="G2038" i="7"/>
  <c r="G2044" i="7"/>
  <c r="G2050" i="7"/>
  <c r="G2056" i="7"/>
  <c r="G2062" i="7"/>
  <c r="G2068" i="7"/>
  <c r="G2074" i="7"/>
  <c r="G2080" i="7"/>
  <c r="G2086" i="7"/>
  <c r="G2092" i="7"/>
  <c r="G2098" i="7"/>
  <c r="G2104" i="7"/>
  <c r="G2110" i="7"/>
  <c r="G2116" i="7"/>
  <c r="G2122" i="7"/>
  <c r="G2128" i="7"/>
  <c r="G2134" i="7"/>
  <c r="G2140" i="7"/>
  <c r="G2146" i="7"/>
  <c r="G2152" i="7"/>
  <c r="G2158" i="7"/>
  <c r="G2164" i="7"/>
  <c r="G2170" i="7"/>
  <c r="G2176" i="7"/>
  <c r="G2182" i="7"/>
  <c r="G2188" i="7"/>
  <c r="G2194" i="7"/>
  <c r="G2200" i="7"/>
  <c r="G2206" i="7"/>
  <c r="G2212" i="7"/>
  <c r="G2218" i="7"/>
  <c r="G2224" i="7"/>
  <c r="G2230" i="7"/>
  <c r="G2236" i="7"/>
  <c r="G2242" i="7"/>
  <c r="G2248" i="7"/>
  <c r="G2254" i="7"/>
  <c r="G2260" i="7"/>
  <c r="G2266" i="7"/>
  <c r="G2272" i="7"/>
  <c r="G2278" i="7"/>
  <c r="G2284" i="7"/>
  <c r="G2290" i="7"/>
  <c r="G2296" i="7"/>
  <c r="G2302" i="7"/>
  <c r="G2308" i="7"/>
  <c r="G2314" i="7"/>
  <c r="G2320" i="7"/>
  <c r="G2326" i="7"/>
  <c r="G2332" i="7"/>
  <c r="G2338" i="7"/>
  <c r="G2344" i="7"/>
  <c r="G2350" i="7"/>
  <c r="G2356" i="7"/>
  <c r="G2362" i="7"/>
  <c r="G2368" i="7"/>
  <c r="G2374" i="7"/>
  <c r="G2380" i="7"/>
  <c r="G2386" i="7"/>
  <c r="G2392" i="7"/>
  <c r="G2398" i="7"/>
  <c r="G2404" i="7"/>
  <c r="G2410" i="7"/>
  <c r="G2416" i="7"/>
  <c r="G2422" i="7"/>
  <c r="G2428" i="7"/>
  <c r="G2434" i="7"/>
  <c r="G2440" i="7"/>
  <c r="G2446" i="7"/>
  <c r="G2452" i="7"/>
  <c r="G2458" i="7"/>
  <c r="G2464" i="7"/>
  <c r="G2470" i="7"/>
  <c r="G2476" i="7"/>
  <c r="G2482" i="7"/>
  <c r="G2488" i="7"/>
  <c r="G2494" i="7"/>
  <c r="G2500" i="7"/>
  <c r="G2506" i="7"/>
  <c r="G2512" i="7"/>
  <c r="G2518" i="7"/>
  <c r="G2524" i="7"/>
  <c r="G2530" i="7"/>
  <c r="G2536" i="7"/>
  <c r="G2542" i="7"/>
  <c r="G2548" i="7"/>
  <c r="G2554" i="7"/>
  <c r="G2560" i="7"/>
  <c r="G2566" i="7"/>
  <c r="G2572" i="7"/>
  <c r="G2578" i="7"/>
  <c r="G2584" i="7"/>
  <c r="G2590" i="7"/>
  <c r="G2596" i="7"/>
  <c r="G2602" i="7"/>
  <c r="F2618" i="8"/>
  <c r="G2618" i="7"/>
  <c r="F2642" i="8"/>
  <c r="G2642" i="7"/>
  <c r="F2666" i="8"/>
  <c r="G2666" i="7"/>
  <c r="F2690" i="8"/>
  <c r="G2690" i="7"/>
  <c r="F2714" i="8"/>
  <c r="G2714" i="7"/>
  <c r="F2738" i="8"/>
  <c r="G2738" i="7"/>
  <c r="F2762" i="8"/>
  <c r="G2762" i="7"/>
  <c r="F2786" i="8"/>
  <c r="G2786" i="7"/>
  <c r="F2810" i="8"/>
  <c r="G2810" i="7"/>
  <c r="F2834" i="8"/>
  <c r="G2834" i="7"/>
  <c r="F2858" i="8"/>
  <c r="G2858" i="7"/>
  <c r="F2882" i="8"/>
  <c r="G2882" i="7"/>
  <c r="F2906" i="8"/>
  <c r="G2906" i="7"/>
  <c r="F2930" i="8"/>
  <c r="G2930" i="7"/>
  <c r="F2954" i="8"/>
  <c r="G2954" i="7"/>
  <c r="F2978" i="8"/>
  <c r="G2978" i="7"/>
  <c r="G2986" i="7"/>
  <c r="F3037" i="8"/>
  <c r="G3037" i="7"/>
  <c r="G3088" i="7"/>
  <c r="G3106" i="7"/>
  <c r="G3124" i="7"/>
  <c r="G3142" i="7"/>
  <c r="G3160" i="7"/>
  <c r="G3178" i="7"/>
  <c r="G3196" i="7"/>
  <c r="G3214" i="7"/>
  <c r="G3232" i="7"/>
  <c r="G3250" i="7"/>
  <c r="G3268" i="7"/>
  <c r="G3286" i="7"/>
  <c r="G3304" i="7"/>
  <c r="G3322" i="7"/>
  <c r="G3340" i="7"/>
  <c r="G3358" i="7"/>
  <c r="G3376" i="7"/>
  <c r="G3394" i="7"/>
  <c r="G3412" i="7"/>
  <c r="G3430" i="7"/>
  <c r="G3448" i="7"/>
  <c r="G3466" i="7"/>
  <c r="G3484" i="7"/>
  <c r="G3502" i="7"/>
  <c r="G3520" i="7"/>
  <c r="G3538" i="7"/>
  <c r="G3556" i="7"/>
  <c r="G3574" i="7"/>
  <c r="G3592" i="7"/>
  <c r="G3610" i="7"/>
  <c r="G3628" i="7"/>
  <c r="G3646" i="7"/>
  <c r="G3664" i="7"/>
  <c r="F3683" i="8"/>
  <c r="G3683" i="7"/>
  <c r="G3712" i="7"/>
  <c r="G3760" i="7"/>
  <c r="H3760" i="7" s="1"/>
  <c r="G3856" i="8"/>
  <c r="G3904" i="8"/>
  <c r="F4439" i="8"/>
  <c r="G4439" i="7"/>
  <c r="H4439" i="7" s="1"/>
  <c r="G5548" i="8"/>
  <c r="G2626" i="7"/>
  <c r="G2650" i="7"/>
  <c r="G2674" i="7"/>
  <c r="G2698" i="7"/>
  <c r="G2722" i="7"/>
  <c r="G2746" i="7"/>
  <c r="G2770" i="7"/>
  <c r="G2794" i="7"/>
  <c r="G2818" i="7"/>
  <c r="G2842" i="7"/>
  <c r="G2866" i="7"/>
  <c r="G2890" i="7"/>
  <c r="G2914" i="7"/>
  <c r="G2938" i="7"/>
  <c r="G2962" i="7"/>
  <c r="F2995" i="8"/>
  <c r="G2995" i="7"/>
  <c r="G3054" i="7"/>
  <c r="G3063" i="7"/>
  <c r="F3071" i="8"/>
  <c r="G3071" i="7"/>
  <c r="F3080" i="8"/>
  <c r="G3080" i="7"/>
  <c r="F3098" i="8"/>
  <c r="G3098" i="7"/>
  <c r="F3116" i="8"/>
  <c r="G3116" i="7"/>
  <c r="F3134" i="8"/>
  <c r="G3134" i="7"/>
  <c r="F3152" i="8"/>
  <c r="G3152" i="7"/>
  <c r="F3170" i="8"/>
  <c r="G3170" i="7"/>
  <c r="F3188" i="8"/>
  <c r="G3188" i="7"/>
  <c r="F3206" i="8"/>
  <c r="G3206" i="7"/>
  <c r="F3224" i="8"/>
  <c r="G3224" i="7"/>
  <c r="F3242" i="8"/>
  <c r="G3242" i="7"/>
  <c r="F3260" i="8"/>
  <c r="G3260" i="7"/>
  <c r="F3278" i="8"/>
  <c r="G3278" i="7"/>
  <c r="F3296" i="8"/>
  <c r="G3296" i="7"/>
  <c r="F3314" i="8"/>
  <c r="G3314" i="7"/>
  <c r="F3332" i="8"/>
  <c r="G3332" i="7"/>
  <c r="F3350" i="8"/>
  <c r="G3350" i="7"/>
  <c r="F3368" i="8"/>
  <c r="G3368" i="7"/>
  <c r="F3386" i="8"/>
  <c r="G3386" i="7"/>
  <c r="F3404" i="8"/>
  <c r="G3404" i="7"/>
  <c r="H3856" i="7"/>
  <c r="H3952" i="7"/>
  <c r="F4296" i="8"/>
  <c r="G4296" i="7"/>
  <c r="G4297" i="7"/>
  <c r="F4346" i="8"/>
  <c r="G4347" i="7"/>
  <c r="G4346" i="7"/>
  <c r="G4378" i="8"/>
  <c r="F4596" i="8"/>
  <c r="G4596" i="7"/>
  <c r="G4597" i="7"/>
  <c r="G4925" i="8"/>
  <c r="G4965" i="8"/>
  <c r="F5276" i="8"/>
  <c r="G5276" i="7"/>
  <c r="F5386" i="8"/>
  <c r="G5386" i="7"/>
  <c r="F5497" i="8"/>
  <c r="G5497" i="7"/>
  <c r="G2610" i="7"/>
  <c r="G2634" i="7"/>
  <c r="G2658" i="7"/>
  <c r="G2682" i="7"/>
  <c r="G2706" i="7"/>
  <c r="G2730" i="7"/>
  <c r="G2754" i="7"/>
  <c r="G2778" i="7"/>
  <c r="G2802" i="7"/>
  <c r="G2826" i="7"/>
  <c r="G2850" i="7"/>
  <c r="G2874" i="7"/>
  <c r="G2898" i="7"/>
  <c r="G2922" i="7"/>
  <c r="G2946" i="7"/>
  <c r="G2970" i="7"/>
  <c r="F3029" i="8"/>
  <c r="G3029" i="7"/>
  <c r="F3038" i="8"/>
  <c r="G3038" i="7"/>
  <c r="G3046" i="7"/>
  <c r="F4205" i="8"/>
  <c r="G4205" i="7"/>
  <c r="F4267" i="8"/>
  <c r="G4268" i="7"/>
  <c r="G4267" i="7"/>
  <c r="F4659" i="8"/>
  <c r="G4659" i="7"/>
  <c r="F4731" i="8"/>
  <c r="G4731" i="7"/>
  <c r="F4803" i="8"/>
  <c r="G4803" i="7"/>
  <c r="F4875" i="8"/>
  <c r="G4875" i="7"/>
  <c r="F5067" i="8"/>
  <c r="G5068" i="7"/>
  <c r="G5067" i="7"/>
  <c r="F5078" i="8"/>
  <c r="G5078" i="7"/>
  <c r="G2619" i="7"/>
  <c r="G2643" i="7"/>
  <c r="G2667" i="7"/>
  <c r="G2691" i="7"/>
  <c r="G2715" i="7"/>
  <c r="G2739" i="7"/>
  <c r="G2763" i="7"/>
  <c r="G2787" i="7"/>
  <c r="G2811" i="7"/>
  <c r="G2835" i="7"/>
  <c r="G2859" i="7"/>
  <c r="G2883" i="7"/>
  <c r="G2907" i="7"/>
  <c r="G2931" i="7"/>
  <c r="G2955" i="7"/>
  <c r="G2979" i="7"/>
  <c r="F2987" i="8"/>
  <c r="G2987" i="7"/>
  <c r="F2996" i="8"/>
  <c r="G2996" i="7"/>
  <c r="G3004" i="7"/>
  <c r="F3055" i="8"/>
  <c r="G3055" i="7"/>
  <c r="F3089" i="8"/>
  <c r="G3089" i="7"/>
  <c r="F3107" i="8"/>
  <c r="G3107" i="7"/>
  <c r="F3125" i="8"/>
  <c r="G3125" i="7"/>
  <c r="F3143" i="8"/>
  <c r="G3143" i="7"/>
  <c r="F3161" i="8"/>
  <c r="G3161" i="7"/>
  <c r="F3179" i="8"/>
  <c r="G3179" i="7"/>
  <c r="F3197" i="8"/>
  <c r="G3197" i="7"/>
  <c r="F3215" i="8"/>
  <c r="G3215" i="7"/>
  <c r="F3233" i="8"/>
  <c r="G3233" i="7"/>
  <c r="F3251" i="8"/>
  <c r="G3251" i="7"/>
  <c r="F3269" i="8"/>
  <c r="G3269" i="7"/>
  <c r="F3287" i="8"/>
  <c r="G3287" i="7"/>
  <c r="F3305" i="8"/>
  <c r="G3305" i="7"/>
  <c r="F3323" i="8"/>
  <c r="G3323" i="7"/>
  <c r="F3341" i="8"/>
  <c r="G3341" i="7"/>
  <c r="F3359" i="8"/>
  <c r="G3359" i="7"/>
  <c r="F3377" i="8"/>
  <c r="G3377" i="7"/>
  <c r="F3395" i="8"/>
  <c r="G3395" i="7"/>
  <c r="F3413" i="8"/>
  <c r="G3413" i="7"/>
  <c r="F3431" i="8"/>
  <c r="G3431" i="7"/>
  <c r="F3449" i="8"/>
  <c r="G3449" i="7"/>
  <c r="F3467" i="8"/>
  <c r="G3467" i="7"/>
  <c r="F3485" i="8"/>
  <c r="G3485" i="7"/>
  <c r="F3503" i="8"/>
  <c r="G3503" i="7"/>
  <c r="F3521" i="8"/>
  <c r="G3521" i="7"/>
  <c r="F3539" i="8"/>
  <c r="G3539" i="7"/>
  <c r="F3557" i="8"/>
  <c r="G3557" i="7"/>
  <c r="F3575" i="8"/>
  <c r="G3575" i="7"/>
  <c r="F3593" i="8"/>
  <c r="G3593" i="7"/>
  <c r="F3611" i="8"/>
  <c r="G3611" i="7"/>
  <c r="F3629" i="8"/>
  <c r="G3629" i="7"/>
  <c r="F3647" i="8"/>
  <c r="G3647" i="7"/>
  <c r="F3665" i="8"/>
  <c r="G3665" i="7"/>
  <c r="G3838" i="8"/>
  <c r="G4030" i="8"/>
  <c r="F4492" i="8"/>
  <c r="G4492" i="7"/>
  <c r="F4513" i="8"/>
  <c r="G4514" i="7"/>
  <c r="G4513" i="7"/>
  <c r="F4619" i="8"/>
  <c r="G4619" i="7"/>
  <c r="F4691" i="8"/>
  <c r="G4691" i="7"/>
  <c r="F4763" i="8"/>
  <c r="G4763" i="7"/>
  <c r="F4835" i="8"/>
  <c r="G4835" i="7"/>
  <c r="F4164" i="8"/>
  <c r="G4164" i="7"/>
  <c r="F4212" i="8"/>
  <c r="G4212" i="7"/>
  <c r="F4260" i="8"/>
  <c r="G4260" i="7"/>
  <c r="F4422" i="8"/>
  <c r="G4422" i="7"/>
  <c r="F4566" i="8"/>
  <c r="G4566" i="7"/>
  <c r="F5101" i="8"/>
  <c r="G5101" i="7"/>
  <c r="G5225" i="8"/>
  <c r="F5235" i="8"/>
  <c r="G5235" i="7"/>
  <c r="G5302" i="8"/>
  <c r="H5303" i="7"/>
  <c r="G5321" i="8"/>
  <c r="F5597" i="8"/>
  <c r="G5597" i="7"/>
  <c r="F5671" i="8"/>
  <c r="G5671" i="7"/>
  <c r="F5713" i="8"/>
  <c r="G5713" i="7"/>
  <c r="F5842" i="8"/>
  <c r="G5842" i="7"/>
  <c r="F5919" i="8"/>
  <c r="G5919" i="7"/>
  <c r="F6068" i="8"/>
  <c r="G6068" i="7"/>
  <c r="G6069" i="7"/>
  <c r="G6360" i="8"/>
  <c r="F6523" i="8"/>
  <c r="G6523" i="7"/>
  <c r="G4316" i="8"/>
  <c r="F4392" i="8"/>
  <c r="G4392" i="7"/>
  <c r="G4437" i="8"/>
  <c r="H4438" i="7"/>
  <c r="G4528" i="7"/>
  <c r="F4536" i="8"/>
  <c r="G4536" i="7"/>
  <c r="G4581" i="7"/>
  <c r="G5144" i="7"/>
  <c r="G5162" i="7"/>
  <c r="G5180" i="7"/>
  <c r="G5198" i="7"/>
  <c r="G5216" i="7"/>
  <c r="F5245" i="8"/>
  <c r="G5245" i="7"/>
  <c r="G5264" i="7"/>
  <c r="F5293" i="8"/>
  <c r="G5293" i="7"/>
  <c r="G5312" i="7"/>
  <c r="F5341" i="8"/>
  <c r="G5341" i="7"/>
  <c r="F5350" i="8"/>
  <c r="G5350" i="7"/>
  <c r="F5469" i="8"/>
  <c r="G5469" i="7"/>
  <c r="G5508" i="7"/>
  <c r="F5546" i="8"/>
  <c r="G5546" i="7"/>
  <c r="G5556" i="8"/>
  <c r="F5587" i="8"/>
  <c r="G5587" i="7"/>
  <c r="F5650" i="8"/>
  <c r="G5650" i="7"/>
  <c r="F5734" i="8"/>
  <c r="G5734" i="7"/>
  <c r="F5777" i="8"/>
  <c r="G5777" i="7"/>
  <c r="F5864" i="8"/>
  <c r="G5864" i="7"/>
  <c r="F5886" i="8"/>
  <c r="G5886" i="7"/>
  <c r="F4302" i="8"/>
  <c r="G4302" i="7"/>
  <c r="H4302" i="7" s="1"/>
  <c r="F4362" i="8"/>
  <c r="G4362" i="7"/>
  <c r="G4407" i="8"/>
  <c r="F4506" i="8"/>
  <c r="G4506" i="7"/>
  <c r="F4620" i="8"/>
  <c r="G4620" i="7"/>
  <c r="G4748" i="8"/>
  <c r="G4772" i="8"/>
  <c r="G4796" i="8"/>
  <c r="G4844" i="8"/>
  <c r="G4916" i="8"/>
  <c r="G4964" i="8"/>
  <c r="H4965" i="7"/>
  <c r="G5012" i="8"/>
  <c r="G5153" i="8"/>
  <c r="G5189" i="8"/>
  <c r="G5207" i="8"/>
  <c r="F5608" i="8"/>
  <c r="G5608" i="7"/>
  <c r="F5767" i="8"/>
  <c r="G5767" i="7"/>
  <c r="F5876" i="8"/>
  <c r="G5876" i="7"/>
  <c r="F6164" i="8"/>
  <c r="G6164" i="7"/>
  <c r="G6165" i="7"/>
  <c r="G4144" i="7"/>
  <c r="G4151" i="7"/>
  <c r="F4158" i="8"/>
  <c r="G4158" i="7"/>
  <c r="G4165" i="7"/>
  <c r="G4192" i="7"/>
  <c r="G4199" i="7"/>
  <c r="F4206" i="8"/>
  <c r="G4206" i="7"/>
  <c r="G4213" i="7"/>
  <c r="G4240" i="7"/>
  <c r="H4240" i="7" s="1"/>
  <c r="G4247" i="7"/>
  <c r="F4254" i="8"/>
  <c r="G4254" i="7"/>
  <c r="G4261" i="7"/>
  <c r="G4288" i="7"/>
  <c r="G4295" i="7"/>
  <c r="G4324" i="7"/>
  <c r="F4332" i="8"/>
  <c r="G4332" i="7"/>
  <c r="G4377" i="7"/>
  <c r="G4400" i="7"/>
  <c r="G4415" i="7"/>
  <c r="G4423" i="7"/>
  <c r="G4468" i="7"/>
  <c r="F4476" i="8"/>
  <c r="G4476" i="7"/>
  <c r="G4521" i="7"/>
  <c r="G4544" i="7"/>
  <c r="G4559" i="7"/>
  <c r="G4567" i="7"/>
  <c r="G4612" i="7"/>
  <c r="G4636" i="7"/>
  <c r="G4660" i="7"/>
  <c r="G4684" i="7"/>
  <c r="G4708" i="7"/>
  <c r="G4732" i="7"/>
  <c r="G4756" i="7"/>
  <c r="G4780" i="7"/>
  <c r="G4804" i="7"/>
  <c r="G4828" i="7"/>
  <c r="G4852" i="7"/>
  <c r="G4876" i="7"/>
  <c r="G4900" i="7"/>
  <c r="G4924" i="7"/>
  <c r="G4948" i="7"/>
  <c r="G4972" i="7"/>
  <c r="G5102" i="7"/>
  <c r="F5119" i="8"/>
  <c r="G5119" i="7"/>
  <c r="G5127" i="7"/>
  <c r="F5217" i="8"/>
  <c r="G5217" i="7"/>
  <c r="G5284" i="8"/>
  <c r="H5285" i="7"/>
  <c r="G5303" i="8"/>
  <c r="F5342" i="8"/>
  <c r="G5343" i="7"/>
  <c r="F5470" i="8"/>
  <c r="G5471" i="7"/>
  <c r="F5651" i="8"/>
  <c r="G5651" i="7"/>
  <c r="F5725" i="8"/>
  <c r="G5725" i="7"/>
  <c r="F5788" i="8"/>
  <c r="G5788" i="7"/>
  <c r="F5995" i="8"/>
  <c r="G5995" i="7"/>
  <c r="G6504" i="8"/>
  <c r="G4438" i="8"/>
  <c r="F4446" i="8"/>
  <c r="G4446" i="7"/>
  <c r="G4529" i="7"/>
  <c r="F4590" i="8"/>
  <c r="G4590" i="7"/>
  <c r="F4621" i="8"/>
  <c r="G4621" i="7"/>
  <c r="F4645" i="8"/>
  <c r="G4645" i="7"/>
  <c r="F4669" i="8"/>
  <c r="G4669" i="7"/>
  <c r="F4693" i="8"/>
  <c r="G4693" i="7"/>
  <c r="F4717" i="8"/>
  <c r="G4717" i="7"/>
  <c r="F4741" i="8"/>
  <c r="G4741" i="7"/>
  <c r="F4765" i="8"/>
  <c r="G4765" i="7"/>
  <c r="F4789" i="8"/>
  <c r="G4789" i="7"/>
  <c r="F4813" i="8"/>
  <c r="G4813" i="7"/>
  <c r="F4837" i="8"/>
  <c r="G4837" i="7"/>
  <c r="F4861" i="8"/>
  <c r="G4861" i="7"/>
  <c r="F4885" i="8"/>
  <c r="G4885" i="7"/>
  <c r="F4909" i="8"/>
  <c r="G4909" i="7"/>
  <c r="F4933" i="8"/>
  <c r="G4933" i="7"/>
  <c r="F4957" i="8"/>
  <c r="G4957" i="7"/>
  <c r="F4981" i="8"/>
  <c r="G4981" i="7"/>
  <c r="F5005" i="8"/>
  <c r="G5005" i="7"/>
  <c r="F5029" i="8"/>
  <c r="G5029" i="7"/>
  <c r="F5053" i="8"/>
  <c r="G5053" i="7"/>
  <c r="F5077" i="8"/>
  <c r="G5077" i="7"/>
  <c r="F5145" i="8"/>
  <c r="G5145" i="7"/>
  <c r="F5163" i="8"/>
  <c r="G5163" i="7"/>
  <c r="F5181" i="8"/>
  <c r="G5181" i="7"/>
  <c r="F5199" i="8"/>
  <c r="G5199" i="7"/>
  <c r="F5227" i="8"/>
  <c r="G5227" i="7"/>
  <c r="F5275" i="8"/>
  <c r="G5275" i="7"/>
  <c r="F5323" i="8"/>
  <c r="G5323" i="7"/>
  <c r="F5518" i="8"/>
  <c r="G5519" i="7"/>
  <c r="G5518" i="7"/>
  <c r="F5599" i="8"/>
  <c r="G5599" i="7"/>
  <c r="F5641" i="8"/>
  <c r="G5641" i="7"/>
  <c r="F5704" i="8"/>
  <c r="G5704" i="7"/>
  <c r="F5909" i="8"/>
  <c r="G5909" i="7"/>
  <c r="F6331" i="8"/>
  <c r="G6331" i="7"/>
  <c r="G4275" i="8"/>
  <c r="G4303" i="7"/>
  <c r="G4340" i="8"/>
  <c r="G4363" i="7"/>
  <c r="F4416" i="8"/>
  <c r="G4416" i="7"/>
  <c r="G4461" i="8"/>
  <c r="G4484" i="7"/>
  <c r="G4499" i="8"/>
  <c r="G4507" i="7"/>
  <c r="G4552" i="7"/>
  <c r="F4560" i="8"/>
  <c r="G4560" i="7"/>
  <c r="G4605" i="7"/>
  <c r="G5538" i="7"/>
  <c r="F5558" i="8"/>
  <c r="G5558" i="7"/>
  <c r="F5578" i="8"/>
  <c r="G5578" i="7"/>
  <c r="F5662" i="8"/>
  <c r="G5662" i="7"/>
  <c r="F5779" i="8"/>
  <c r="G5779" i="7"/>
  <c r="G5943" i="8"/>
  <c r="F6091" i="8"/>
  <c r="G6091" i="7"/>
  <c r="F4356" i="8"/>
  <c r="G4356" i="7"/>
  <c r="F4500" i="8"/>
  <c r="G4500" i="7"/>
  <c r="H4500" i="7" s="1"/>
  <c r="G5086" i="7"/>
  <c r="F5095" i="8"/>
  <c r="G5095" i="7"/>
  <c r="G5146" i="7"/>
  <c r="G5164" i="7"/>
  <c r="G5182" i="7"/>
  <c r="G5200" i="7"/>
  <c r="F5257" i="8"/>
  <c r="G5257" i="7"/>
  <c r="F5305" i="8"/>
  <c r="G5305" i="7"/>
  <c r="G5452" i="8"/>
  <c r="G5500" i="7"/>
  <c r="F5579" i="8"/>
  <c r="G5579" i="7"/>
  <c r="F5653" i="8"/>
  <c r="G5653" i="7"/>
  <c r="F5695" i="8"/>
  <c r="G5695" i="7"/>
  <c r="F5758" i="8"/>
  <c r="G5758" i="7"/>
  <c r="G5976" i="8"/>
  <c r="G6039" i="8"/>
  <c r="F6187" i="8"/>
  <c r="G6187" i="7"/>
  <c r="F6475" i="8"/>
  <c r="G6475" i="7"/>
  <c r="G4139" i="7"/>
  <c r="G4173" i="7"/>
  <c r="G4221" i="7"/>
  <c r="G4269" i="7"/>
  <c r="G4318" i="7"/>
  <c r="F4326" i="8"/>
  <c r="G4326" i="7"/>
  <c r="G4371" i="7"/>
  <c r="G4394" i="7"/>
  <c r="H4394" i="7" s="1"/>
  <c r="G4409" i="7"/>
  <c r="G4417" i="7"/>
  <c r="G4462" i="7"/>
  <c r="H4462" i="7" s="1"/>
  <c r="F4470" i="8"/>
  <c r="G4470" i="7"/>
  <c r="G4515" i="7"/>
  <c r="G4538" i="7"/>
  <c r="G4553" i="7"/>
  <c r="G4561" i="7"/>
  <c r="G4606" i="7"/>
  <c r="F4614" i="8"/>
  <c r="G4614" i="7"/>
  <c r="G4622" i="7"/>
  <c r="G4646" i="7"/>
  <c r="G4670" i="7"/>
  <c r="G4694" i="7"/>
  <c r="G4718" i="7"/>
  <c r="G4742" i="7"/>
  <c r="G4766" i="7"/>
  <c r="G4790" i="7"/>
  <c r="G4814" i="7"/>
  <c r="G4838" i="7"/>
  <c r="G4862" i="7"/>
  <c r="G4886" i="7"/>
  <c r="G4910" i="7"/>
  <c r="G4934" i="7"/>
  <c r="G4958" i="7"/>
  <c r="G4982" i="7"/>
  <c r="G5006" i="7"/>
  <c r="G5030" i="7"/>
  <c r="G5054" i="7"/>
  <c r="F5361" i="8"/>
  <c r="G5361" i="7"/>
  <c r="H5361" i="7" s="1"/>
  <c r="F5434" i="8"/>
  <c r="G5435" i="7"/>
  <c r="G5491" i="8"/>
  <c r="F5520" i="8"/>
  <c r="G5521" i="7"/>
  <c r="G5520" i="7"/>
  <c r="F5632" i="8"/>
  <c r="G5632" i="7"/>
  <c r="F5716" i="8"/>
  <c r="G5716" i="7"/>
  <c r="G3713" i="7"/>
  <c r="G3719" i="7"/>
  <c r="G3725" i="7"/>
  <c r="G3731" i="7"/>
  <c r="G3737" i="7"/>
  <c r="G3743" i="7"/>
  <c r="G3749" i="7"/>
  <c r="G3755" i="7"/>
  <c r="G3761" i="7"/>
  <c r="G3767" i="7"/>
  <c r="G3773" i="7"/>
  <c r="G3779" i="7"/>
  <c r="H3779" i="7" s="1"/>
  <c r="G3785" i="7"/>
  <c r="G3791" i="7"/>
  <c r="G3797" i="7"/>
  <c r="G3803" i="7"/>
  <c r="H3803" i="7" s="1"/>
  <c r="G3809" i="7"/>
  <c r="G3815" i="7"/>
  <c r="G3821" i="7"/>
  <c r="G3827" i="7"/>
  <c r="G3833" i="7"/>
  <c r="G3839" i="7"/>
  <c r="G3845" i="7"/>
  <c r="G3851" i="7"/>
  <c r="G3857" i="7"/>
  <c r="H3857" i="7" s="1"/>
  <c r="G3863" i="7"/>
  <c r="G3869" i="7"/>
  <c r="G3875" i="7"/>
  <c r="G3881" i="7"/>
  <c r="G3887" i="7"/>
  <c r="G3893" i="7"/>
  <c r="H3893" i="7" s="1"/>
  <c r="G3899" i="7"/>
  <c r="G3905" i="7"/>
  <c r="H3905" i="7" s="1"/>
  <c r="G3911" i="7"/>
  <c r="G3917" i="7"/>
  <c r="G3923" i="7"/>
  <c r="G3929" i="7"/>
  <c r="G3935" i="7"/>
  <c r="H3935" i="7" s="1"/>
  <c r="G3941" i="7"/>
  <c r="G3947" i="7"/>
  <c r="G3953" i="7"/>
  <c r="G3959" i="7"/>
  <c r="H3959" i="7" s="1"/>
  <c r="G3965" i="7"/>
  <c r="G3971" i="7"/>
  <c r="G3977" i="7"/>
  <c r="G3983" i="7"/>
  <c r="G3989" i="7"/>
  <c r="G3995" i="7"/>
  <c r="G4001" i="7"/>
  <c r="G4007" i="7"/>
  <c r="G4013" i="7"/>
  <c r="H4013" i="7" s="1"/>
  <c r="G4019" i="7"/>
  <c r="G4025" i="7"/>
  <c r="G4031" i="7"/>
  <c r="G4037" i="7"/>
  <c r="G4043" i="7"/>
  <c r="G4049" i="7"/>
  <c r="G4055" i="7"/>
  <c r="G4061" i="7"/>
  <c r="G4067" i="7"/>
  <c r="G4073" i="7"/>
  <c r="G4079" i="7"/>
  <c r="G4085" i="7"/>
  <c r="G4091" i="7"/>
  <c r="G4097" i="7"/>
  <c r="G4103" i="7"/>
  <c r="G4109" i="7"/>
  <c r="G4115" i="7"/>
  <c r="G4121" i="7"/>
  <c r="G4127" i="7"/>
  <c r="G4133" i="7"/>
  <c r="F4146" i="8"/>
  <c r="G4146" i="7"/>
  <c r="G4180" i="7"/>
  <c r="G4187" i="7"/>
  <c r="F4194" i="8"/>
  <c r="G4194" i="7"/>
  <c r="G4228" i="7"/>
  <c r="G4235" i="7"/>
  <c r="F4242" i="8"/>
  <c r="G4242" i="7"/>
  <c r="G4276" i="7"/>
  <c r="G4283" i="7"/>
  <c r="F4290" i="8"/>
  <c r="G4290" i="7"/>
  <c r="G4304" i="7"/>
  <c r="G4311" i="7"/>
  <c r="G4341" i="7"/>
  <c r="G4364" i="7"/>
  <c r="G4379" i="7"/>
  <c r="H4379" i="7" s="1"/>
  <c r="G4387" i="7"/>
  <c r="G4432" i="7"/>
  <c r="F4440" i="8"/>
  <c r="G4440" i="7"/>
  <c r="G4485" i="7"/>
  <c r="G4508" i="7"/>
  <c r="G4523" i="7"/>
  <c r="H4523" i="7" s="1"/>
  <c r="G4531" i="7"/>
  <c r="G4576" i="7"/>
  <c r="H4576" i="7" s="1"/>
  <c r="F4584" i="8"/>
  <c r="G4584" i="7"/>
  <c r="G4630" i="7"/>
  <c r="G4654" i="7"/>
  <c r="H4654" i="7" s="1"/>
  <c r="G4678" i="7"/>
  <c r="G4702" i="7"/>
  <c r="G4726" i="7"/>
  <c r="G4750" i="7"/>
  <c r="G4774" i="7"/>
  <c r="G4798" i="7"/>
  <c r="G4822" i="7"/>
  <c r="G4846" i="7"/>
  <c r="G4870" i="7"/>
  <c r="G4894" i="7"/>
  <c r="H4894" i="7" s="1"/>
  <c r="G4918" i="7"/>
  <c r="G4942" i="7"/>
  <c r="H4942" i="7" s="1"/>
  <c r="G4966" i="7"/>
  <c r="G4990" i="7"/>
  <c r="G5014" i="7"/>
  <c r="G5038" i="7"/>
  <c r="G5062" i="7"/>
  <c r="G5138" i="7"/>
  <c r="G5156" i="7"/>
  <c r="G5174" i="7"/>
  <c r="G5192" i="7"/>
  <c r="G5210" i="7"/>
  <c r="F5229" i="8"/>
  <c r="G5229" i="7"/>
  <c r="G5267" i="8"/>
  <c r="F5380" i="8"/>
  <c r="G5380" i="7"/>
  <c r="G5398" i="7"/>
  <c r="G5434" i="7"/>
  <c r="H5434" i="7" s="1"/>
  <c r="F5482" i="8"/>
  <c r="G5483" i="7"/>
  <c r="G5482" i="7"/>
  <c r="F5501" i="8"/>
  <c r="G5502" i="7"/>
  <c r="G5501" i="7"/>
  <c r="F5590" i="8"/>
  <c r="G5590" i="7"/>
  <c r="H5590" i="7" s="1"/>
  <c r="G5601" i="8"/>
  <c r="F5759" i="8"/>
  <c r="G5759" i="7"/>
  <c r="F5890" i="8"/>
  <c r="G5890" i="7"/>
  <c r="F5934" i="8"/>
  <c r="G5934" i="7"/>
  <c r="G6135" i="8"/>
  <c r="G4160" i="7"/>
  <c r="G4208" i="7"/>
  <c r="G4256" i="7"/>
  <c r="G4334" i="7"/>
  <c r="G4349" i="7"/>
  <c r="G4357" i="7"/>
  <c r="G4402" i="7"/>
  <c r="F4410" i="8"/>
  <c r="G4410" i="7"/>
  <c r="G4455" i="7"/>
  <c r="G4478" i="7"/>
  <c r="G4493" i="7"/>
  <c r="G4501" i="7"/>
  <c r="G4546" i="7"/>
  <c r="F4554" i="8"/>
  <c r="G4554" i="7"/>
  <c r="G4599" i="7"/>
  <c r="F4615" i="8"/>
  <c r="G4615" i="7"/>
  <c r="F4639" i="8"/>
  <c r="G4639" i="7"/>
  <c r="F4663" i="8"/>
  <c r="G4663" i="7"/>
  <c r="F4687" i="8"/>
  <c r="G4687" i="7"/>
  <c r="F4711" i="8"/>
  <c r="G4711" i="7"/>
  <c r="F4735" i="8"/>
  <c r="G4735" i="7"/>
  <c r="F4759" i="8"/>
  <c r="G4759" i="7"/>
  <c r="F4783" i="8"/>
  <c r="G4783" i="7"/>
  <c r="F4807" i="8"/>
  <c r="G4807" i="7"/>
  <c r="F4831" i="8"/>
  <c r="G4831" i="7"/>
  <c r="F4855" i="8"/>
  <c r="G4855" i="7"/>
  <c r="F4879" i="8"/>
  <c r="G4879" i="7"/>
  <c r="F4903" i="8"/>
  <c r="G4903" i="7"/>
  <c r="F4927" i="8"/>
  <c r="G4927" i="7"/>
  <c r="F4951" i="8"/>
  <c r="G4951" i="7"/>
  <c r="F4975" i="8"/>
  <c r="G4975" i="7"/>
  <c r="F4999" i="8"/>
  <c r="G4999" i="7"/>
  <c r="F5023" i="8"/>
  <c r="G5023" i="7"/>
  <c r="F5047" i="8"/>
  <c r="G5047" i="7"/>
  <c r="F5071" i="8"/>
  <c r="G5071" i="7"/>
  <c r="G5087" i="8"/>
  <c r="G5096" i="7"/>
  <c r="F5113" i="8"/>
  <c r="G5113" i="7"/>
  <c r="G5121" i="7"/>
  <c r="G5201" i="8"/>
  <c r="F5239" i="8"/>
  <c r="G5239" i="7"/>
  <c r="G5258" i="7"/>
  <c r="F5287" i="8"/>
  <c r="G5287" i="7"/>
  <c r="G5306" i="7"/>
  <c r="F5335" i="8"/>
  <c r="G5335" i="7"/>
  <c r="F5633" i="8"/>
  <c r="G5633" i="7"/>
  <c r="G5634" i="7"/>
  <c r="F5707" i="8"/>
  <c r="G5707" i="7"/>
  <c r="F5749" i="8"/>
  <c r="G5749" i="7"/>
  <c r="F5770" i="8"/>
  <c r="G5770" i="7"/>
  <c r="F5813" i="8"/>
  <c r="G5813" i="7"/>
  <c r="F5924" i="8"/>
  <c r="G5924" i="7"/>
  <c r="G6456" i="8"/>
  <c r="G4215" i="7"/>
  <c r="G4263" i="7"/>
  <c r="G4319" i="7"/>
  <c r="G4327" i="7"/>
  <c r="G4372" i="7"/>
  <c r="F4380" i="8"/>
  <c r="G4380" i="7"/>
  <c r="G4425" i="7"/>
  <c r="G4448" i="7"/>
  <c r="G4463" i="7"/>
  <c r="G4471" i="7"/>
  <c r="G4516" i="7"/>
  <c r="F4524" i="8"/>
  <c r="G4524" i="7"/>
  <c r="G4569" i="7"/>
  <c r="G4592" i="7"/>
  <c r="G4607" i="7"/>
  <c r="G5079" i="7"/>
  <c r="G5462" i="8"/>
  <c r="G5512" i="8"/>
  <c r="F5570" i="8"/>
  <c r="G5570" i="7"/>
  <c r="F5581" i="8"/>
  <c r="G5581" i="7"/>
  <c r="F5623" i="8"/>
  <c r="G5623" i="7"/>
  <c r="F5686" i="8"/>
  <c r="G5686" i="7"/>
  <c r="F6020" i="8"/>
  <c r="G6020" i="7"/>
  <c r="G6021" i="7"/>
  <c r="G6231" i="8"/>
  <c r="F6283" i="8"/>
  <c r="G6283" i="7"/>
  <c r="G4181" i="8"/>
  <c r="F4188" i="8"/>
  <c r="G4188" i="7"/>
  <c r="F4236" i="8"/>
  <c r="G4236" i="7"/>
  <c r="G4277" i="8"/>
  <c r="F4284" i="8"/>
  <c r="G4284" i="7"/>
  <c r="G4342" i="8"/>
  <c r="F4350" i="8"/>
  <c r="G4350" i="7"/>
  <c r="F4494" i="8"/>
  <c r="G4494" i="7"/>
  <c r="G4679" i="8"/>
  <c r="G4719" i="8"/>
  <c r="G4791" i="8"/>
  <c r="G4919" i="8"/>
  <c r="G4967" i="8"/>
  <c r="G4991" i="8"/>
  <c r="F5139" i="8"/>
  <c r="G5139" i="7"/>
  <c r="F5157" i="8"/>
  <c r="G5157" i="7"/>
  <c r="F5175" i="8"/>
  <c r="G5175" i="7"/>
  <c r="F5193" i="8"/>
  <c r="G5193" i="7"/>
  <c r="F5211" i="8"/>
  <c r="G5211" i="7"/>
  <c r="F5259" i="8"/>
  <c r="G5259" i="7"/>
  <c r="F5336" i="8"/>
  <c r="G5337" i="7"/>
  <c r="G5354" i="8"/>
  <c r="G5399" i="8"/>
  <c r="F5445" i="8"/>
  <c r="G5446" i="7"/>
  <c r="G5445" i="7"/>
  <c r="F5644" i="8"/>
  <c r="G5644" i="7"/>
  <c r="F5803" i="8"/>
  <c r="G5803" i="7"/>
  <c r="F5814" i="8"/>
  <c r="G5814" i="7"/>
  <c r="G3672" i="7"/>
  <c r="G3678" i="7"/>
  <c r="G3684" i="7"/>
  <c r="G3690" i="7"/>
  <c r="G3696" i="7"/>
  <c r="G3702" i="7"/>
  <c r="G3708" i="7"/>
  <c r="G3714" i="7"/>
  <c r="G3720" i="7"/>
  <c r="G3726" i="7"/>
  <c r="G3732" i="7"/>
  <c r="G3738" i="7"/>
  <c r="G3744" i="7"/>
  <c r="G3750" i="7"/>
  <c r="G3756" i="7"/>
  <c r="G3762" i="7"/>
  <c r="G3768" i="7"/>
  <c r="G3774" i="7"/>
  <c r="G3780" i="7"/>
  <c r="G3786" i="7"/>
  <c r="G3792" i="7"/>
  <c r="G3798" i="7"/>
  <c r="G3804" i="7"/>
  <c r="G3810" i="7"/>
  <c r="G3816" i="7"/>
  <c r="G3822" i="7"/>
  <c r="G3828" i="7"/>
  <c r="G3834" i="7"/>
  <c r="G3840" i="7"/>
  <c r="G3846" i="7"/>
  <c r="G3852" i="7"/>
  <c r="G3858" i="7"/>
  <c r="G3864" i="7"/>
  <c r="G3870" i="7"/>
  <c r="G3876" i="7"/>
  <c r="G3882" i="7"/>
  <c r="G3888" i="7"/>
  <c r="G3894" i="7"/>
  <c r="G3900" i="7"/>
  <c r="G3906" i="7"/>
  <c r="G3912" i="7"/>
  <c r="G3918" i="7"/>
  <c r="G3924" i="7"/>
  <c r="G3930" i="7"/>
  <c r="G3936" i="7"/>
  <c r="G3942" i="7"/>
  <c r="G3948" i="7"/>
  <c r="G3954" i="7"/>
  <c r="G3960" i="7"/>
  <c r="G3966" i="7"/>
  <c r="G3972" i="7"/>
  <c r="G3978" i="7"/>
  <c r="G3984" i="7"/>
  <c r="G3990" i="7"/>
  <c r="G3996" i="7"/>
  <c r="G4002" i="7"/>
  <c r="G4008" i="7"/>
  <c r="G4014" i="7"/>
  <c r="G4020" i="7"/>
  <c r="G4026" i="7"/>
  <c r="G4032" i="7"/>
  <c r="G4038" i="7"/>
  <c r="G4044" i="7"/>
  <c r="G4050" i="7"/>
  <c r="G4056" i="7"/>
  <c r="G4062" i="7"/>
  <c r="G4068" i="7"/>
  <c r="G4074" i="7"/>
  <c r="G4080" i="7"/>
  <c r="G4086" i="7"/>
  <c r="G4092" i="7"/>
  <c r="G4098" i="7"/>
  <c r="G4104" i="7"/>
  <c r="G4110" i="7"/>
  <c r="G4298" i="8"/>
  <c r="F4320" i="8"/>
  <c r="G4320" i="7"/>
  <c r="G4403" i="8"/>
  <c r="G4456" i="8"/>
  <c r="F4464" i="8"/>
  <c r="G4464" i="7"/>
  <c r="G4532" i="8"/>
  <c r="F4608" i="8"/>
  <c r="G4608" i="7"/>
  <c r="F5131" i="8"/>
  <c r="G5131" i="7"/>
  <c r="F5221" i="8"/>
  <c r="G5221" i="7"/>
  <c r="G5240" i="8"/>
  <c r="F5269" i="8"/>
  <c r="G5269" i="7"/>
  <c r="F5317" i="8"/>
  <c r="G5317" i="7"/>
  <c r="F5463" i="8"/>
  <c r="G5464" i="7"/>
  <c r="G5463" i="7"/>
  <c r="H5463" i="7" s="1"/>
  <c r="F5474" i="8"/>
  <c r="G5474" i="7"/>
  <c r="G5531" i="8"/>
  <c r="F5687" i="8"/>
  <c r="G5687" i="7"/>
  <c r="G5688" i="7"/>
  <c r="F5761" i="8"/>
  <c r="G5761" i="7"/>
  <c r="F5826" i="8"/>
  <c r="G5826" i="7"/>
  <c r="F6116" i="8"/>
  <c r="G6116" i="7"/>
  <c r="G6117" i="7"/>
  <c r="G4161" i="7"/>
  <c r="G4209" i="7"/>
  <c r="G4257" i="7"/>
  <c r="G4335" i="7"/>
  <c r="G4358" i="7"/>
  <c r="G4373" i="7"/>
  <c r="G4381" i="7"/>
  <c r="G4426" i="7"/>
  <c r="F4434" i="8"/>
  <c r="G4434" i="7"/>
  <c r="G4479" i="7"/>
  <c r="G4502" i="7"/>
  <c r="G4517" i="7"/>
  <c r="G4525" i="7"/>
  <c r="G4570" i="7"/>
  <c r="F4578" i="8"/>
  <c r="G4578" i="7"/>
  <c r="G4616" i="7"/>
  <c r="G4640" i="7"/>
  <c r="G4664" i="7"/>
  <c r="G4688" i="7"/>
  <c r="G4712" i="7"/>
  <c r="G4736" i="7"/>
  <c r="G4760" i="7"/>
  <c r="G4784" i="7"/>
  <c r="G4808" i="7"/>
  <c r="G4832" i="7"/>
  <c r="G4856" i="7"/>
  <c r="G4880" i="7"/>
  <c r="G4904" i="7"/>
  <c r="G4928" i="7"/>
  <c r="G4952" i="7"/>
  <c r="G4976" i="7"/>
  <c r="G5000" i="7"/>
  <c r="G5024" i="7"/>
  <c r="G5048" i="7"/>
  <c r="G5072" i="7"/>
  <c r="G5080" i="7"/>
  <c r="F5089" i="8"/>
  <c r="G5089" i="7"/>
  <c r="G5097" i="7"/>
  <c r="F5149" i="8"/>
  <c r="G5149" i="7"/>
  <c r="F5167" i="8"/>
  <c r="G5167" i="7"/>
  <c r="F5185" i="8"/>
  <c r="G5185" i="7"/>
  <c r="F5203" i="8"/>
  <c r="G5203" i="7"/>
  <c r="G5484" i="7"/>
  <c r="G5493" i="7"/>
  <c r="F5635" i="8"/>
  <c r="G5635" i="7"/>
  <c r="F5677" i="8"/>
  <c r="G5677" i="7"/>
  <c r="F5740" i="8"/>
  <c r="G5740" i="7"/>
  <c r="F5804" i="8"/>
  <c r="G5804" i="7"/>
  <c r="G5805" i="7"/>
  <c r="F5947" i="8"/>
  <c r="G5947" i="7"/>
  <c r="G6264" i="8"/>
  <c r="F6427" i="8"/>
  <c r="G6427" i="7"/>
  <c r="H6427" i="7" s="1"/>
  <c r="G4175" i="8"/>
  <c r="F4182" i="8"/>
  <c r="G4182" i="7"/>
  <c r="F4230" i="8"/>
  <c r="G4230" i="7"/>
  <c r="F4278" i="8"/>
  <c r="G4278" i="7"/>
  <c r="G4328" i="8"/>
  <c r="F4404" i="8"/>
  <c r="G4404" i="7"/>
  <c r="F4548" i="8"/>
  <c r="G4548" i="7"/>
  <c r="G4624" i="8"/>
  <c r="G4672" i="8"/>
  <c r="G4696" i="8"/>
  <c r="G4744" i="8"/>
  <c r="G4768" i="8"/>
  <c r="G4864" i="8"/>
  <c r="G4912" i="8"/>
  <c r="G5194" i="8"/>
  <c r="F5241" i="8"/>
  <c r="G5241" i="7"/>
  <c r="H5241" i="7" s="1"/>
  <c r="G5279" i="8"/>
  <c r="G5373" i="8"/>
  <c r="G5409" i="8"/>
  <c r="F5614" i="8"/>
  <c r="G5614" i="7"/>
  <c r="F5698" i="8"/>
  <c r="G5698" i="7"/>
  <c r="F6212" i="8"/>
  <c r="G6212" i="7"/>
  <c r="G6213" i="7"/>
  <c r="G4148" i="7"/>
  <c r="G4196" i="7"/>
  <c r="G4244" i="7"/>
  <c r="G4292" i="7"/>
  <c r="H4292" i="7" s="1"/>
  <c r="G4306" i="7"/>
  <c r="G4321" i="7"/>
  <c r="G4366" i="7"/>
  <c r="F4374" i="8"/>
  <c r="G4374" i="7"/>
  <c r="G4419" i="7"/>
  <c r="G4442" i="7"/>
  <c r="H4442" i="7" s="1"/>
  <c r="G4457" i="7"/>
  <c r="G4465" i="7"/>
  <c r="G4510" i="7"/>
  <c r="F4518" i="8"/>
  <c r="G4518" i="7"/>
  <c r="G4563" i="7"/>
  <c r="H4563" i="7" s="1"/>
  <c r="G4586" i="7"/>
  <c r="G4601" i="7"/>
  <c r="G4609" i="7"/>
  <c r="F4633" i="8"/>
  <c r="G4633" i="7"/>
  <c r="F4657" i="8"/>
  <c r="G4657" i="7"/>
  <c r="F4681" i="8"/>
  <c r="G4681" i="7"/>
  <c r="F4705" i="8"/>
  <c r="G4705" i="7"/>
  <c r="F4729" i="8"/>
  <c r="G4729" i="7"/>
  <c r="F4753" i="8"/>
  <c r="G4753" i="7"/>
  <c r="F4777" i="8"/>
  <c r="G4777" i="7"/>
  <c r="F4801" i="8"/>
  <c r="G4801" i="7"/>
  <c r="F4825" i="8"/>
  <c r="G4825" i="7"/>
  <c r="F4849" i="8"/>
  <c r="G4849" i="7"/>
  <c r="F4873" i="8"/>
  <c r="G4873" i="7"/>
  <c r="F4897" i="8"/>
  <c r="G4897" i="7"/>
  <c r="F4921" i="8"/>
  <c r="G4921" i="7"/>
  <c r="F4945" i="8"/>
  <c r="G4945" i="7"/>
  <c r="F4969" i="8"/>
  <c r="G4969" i="7"/>
  <c r="F4993" i="8"/>
  <c r="G4993" i="7"/>
  <c r="F5017" i="8"/>
  <c r="G5017" i="7"/>
  <c r="F5041" i="8"/>
  <c r="G5041" i="7"/>
  <c r="F5065" i="8"/>
  <c r="G5065" i="7"/>
  <c r="G5132" i="7"/>
  <c r="G5222" i="7"/>
  <c r="F5251" i="8"/>
  <c r="G5251" i="7"/>
  <c r="G5270" i="7"/>
  <c r="F5299" i="8"/>
  <c r="G5299" i="7"/>
  <c r="G5318" i="7"/>
  <c r="G5364" i="8"/>
  <c r="F5427" i="8"/>
  <c r="G5428" i="7"/>
  <c r="G5427" i="7"/>
  <c r="H5427" i="7" s="1"/>
  <c r="G5455" i="8"/>
  <c r="G5523" i="7"/>
  <c r="G5562" i="7"/>
  <c r="H5562" i="7" s="1"/>
  <c r="F5741" i="8"/>
  <c r="G5741" i="7"/>
  <c r="G5742" i="7"/>
  <c r="F5794" i="8"/>
  <c r="G5794" i="7"/>
  <c r="F5816" i="8"/>
  <c r="G5816" i="7"/>
  <c r="F5838" i="8"/>
  <c r="G5838" i="7"/>
  <c r="G5871" i="7"/>
  <c r="F6043" i="8"/>
  <c r="G6043" i="7"/>
  <c r="H6043" i="7" s="1"/>
  <c r="G3409" i="7"/>
  <c r="G3415" i="7"/>
  <c r="G3421" i="7"/>
  <c r="G3427" i="7"/>
  <c r="G3433" i="7"/>
  <c r="G3439" i="7"/>
  <c r="G3445" i="7"/>
  <c r="G3451" i="7"/>
  <c r="G3457" i="7"/>
  <c r="G3463" i="7"/>
  <c r="G3469" i="7"/>
  <c r="G3475" i="7"/>
  <c r="G3481" i="7"/>
  <c r="G3487" i="7"/>
  <c r="G3493" i="7"/>
  <c r="G3499" i="7"/>
  <c r="G3505" i="7"/>
  <c r="G3511" i="7"/>
  <c r="G3517" i="7"/>
  <c r="G3523" i="7"/>
  <c r="G3529" i="7"/>
  <c r="G3535" i="7"/>
  <c r="G3541" i="7"/>
  <c r="G3547" i="7"/>
  <c r="G3553" i="7"/>
  <c r="G3559" i="7"/>
  <c r="G3565" i="7"/>
  <c r="G3571" i="7"/>
  <c r="G3577" i="7"/>
  <c r="G3583" i="7"/>
  <c r="G3589" i="7"/>
  <c r="G3595" i="7"/>
  <c r="G3601" i="7"/>
  <c r="G3607" i="7"/>
  <c r="G3613" i="7"/>
  <c r="G3619" i="7"/>
  <c r="G3625" i="7"/>
  <c r="G3631" i="7"/>
  <c r="G3637" i="7"/>
  <c r="G3643" i="7"/>
  <c r="G3649" i="7"/>
  <c r="G3655" i="7"/>
  <c r="G3661" i="7"/>
  <c r="G3667" i="7"/>
  <c r="G3673" i="7"/>
  <c r="G3679" i="7"/>
  <c r="G3685" i="7"/>
  <c r="G3691" i="7"/>
  <c r="G3697" i="7"/>
  <c r="G3703" i="7"/>
  <c r="G3709" i="7"/>
  <c r="G3715" i="7"/>
  <c r="G3721" i="7"/>
  <c r="G3727" i="7"/>
  <c r="G3733" i="7"/>
  <c r="G3739" i="7"/>
  <c r="G3745" i="7"/>
  <c r="G3751" i="7"/>
  <c r="G3757" i="7"/>
  <c r="G3763" i="7"/>
  <c r="G3769" i="7"/>
  <c r="G3775" i="7"/>
  <c r="G3781" i="7"/>
  <c r="G3787" i="7"/>
  <c r="G3793" i="7"/>
  <c r="G3799" i="7"/>
  <c r="G3805" i="7"/>
  <c r="G3811" i="7"/>
  <c r="G3817" i="7"/>
  <c r="G3823" i="7"/>
  <c r="G3829" i="7"/>
  <c r="G3835" i="7"/>
  <c r="G3841" i="7"/>
  <c r="G3847" i="7"/>
  <c r="G3853" i="7"/>
  <c r="G3859" i="7"/>
  <c r="G3865" i="7"/>
  <c r="G3871" i="7"/>
  <c r="G3877" i="7"/>
  <c r="G3883" i="7"/>
  <c r="G3889" i="7"/>
  <c r="G3895" i="7"/>
  <c r="G3901" i="7"/>
  <c r="G3907" i="7"/>
  <c r="G3913" i="7"/>
  <c r="G3919" i="7"/>
  <c r="G3925" i="7"/>
  <c r="G3931" i="7"/>
  <c r="G3937" i="7"/>
  <c r="G3943" i="7"/>
  <c r="G3949" i="7"/>
  <c r="G3955" i="7"/>
  <c r="G3961" i="7"/>
  <c r="G3967" i="7"/>
  <c r="G3973" i="7"/>
  <c r="G3979" i="7"/>
  <c r="G3985" i="7"/>
  <c r="G3991" i="7"/>
  <c r="G3997" i="7"/>
  <c r="G4003" i="7"/>
  <c r="G4009" i="7"/>
  <c r="G4015" i="7"/>
  <c r="G4021" i="7"/>
  <c r="G4027" i="7"/>
  <c r="G4033" i="7"/>
  <c r="G4039" i="7"/>
  <c r="G4045" i="7"/>
  <c r="G4051" i="7"/>
  <c r="G4057" i="7"/>
  <c r="G4063" i="7"/>
  <c r="G4069" i="7"/>
  <c r="G4075" i="7"/>
  <c r="G4081" i="7"/>
  <c r="G4087" i="7"/>
  <c r="G4093" i="7"/>
  <c r="G4099" i="7"/>
  <c r="G4105" i="7"/>
  <c r="G4111" i="7"/>
  <c r="G4117" i="7"/>
  <c r="H4117" i="7" s="1"/>
  <c r="G4123" i="7"/>
  <c r="H4123" i="7" s="1"/>
  <c r="G4129" i="7"/>
  <c r="H4129" i="7" s="1"/>
  <c r="G4135" i="7"/>
  <c r="G4155" i="7"/>
  <c r="G4203" i="7"/>
  <c r="G4251" i="7"/>
  <c r="H4251" i="7" s="1"/>
  <c r="G4299" i="7"/>
  <c r="G4336" i="7"/>
  <c r="F4344" i="8"/>
  <c r="G4344" i="7"/>
  <c r="G4389" i="7"/>
  <c r="G4412" i="7"/>
  <c r="G4427" i="7"/>
  <c r="G4435" i="7"/>
  <c r="G4480" i="7"/>
  <c r="F4488" i="8"/>
  <c r="G4488" i="7"/>
  <c r="G4533" i="7"/>
  <c r="G4556" i="7"/>
  <c r="G4571" i="7"/>
  <c r="G4579" i="7"/>
  <c r="G5090" i="7"/>
  <c r="G5098" i="7"/>
  <c r="F5107" i="8"/>
  <c r="G5107" i="7"/>
  <c r="G5115" i="7"/>
  <c r="G5150" i="7"/>
  <c r="G5168" i="7"/>
  <c r="G5186" i="7"/>
  <c r="G5204" i="7"/>
  <c r="G5347" i="7"/>
  <c r="G5383" i="8"/>
  <c r="G5401" i="8"/>
  <c r="G5447" i="7"/>
  <c r="F5465" i="8"/>
  <c r="G5466" i="7"/>
  <c r="G5465" i="7"/>
  <c r="G5485" i="7"/>
  <c r="F5533" i="8"/>
  <c r="G5533" i="7"/>
  <c r="F5615" i="8"/>
  <c r="G5615" i="7"/>
  <c r="F5689" i="8"/>
  <c r="G5689" i="7"/>
  <c r="F5731" i="8"/>
  <c r="G5731" i="7"/>
  <c r="F5828" i="8"/>
  <c r="G5828" i="7"/>
  <c r="F5938" i="8"/>
  <c r="G5938" i="7"/>
  <c r="H4135" i="7"/>
  <c r="G4162" i="7"/>
  <c r="G4169" i="8"/>
  <c r="F4176" i="8"/>
  <c r="G4176" i="7"/>
  <c r="H4176" i="7" s="1"/>
  <c r="G4183" i="7"/>
  <c r="G4210" i="7"/>
  <c r="F4224" i="8"/>
  <c r="G4224" i="7"/>
  <c r="G4231" i="7"/>
  <c r="G4258" i="7"/>
  <c r="G4265" i="8"/>
  <c r="F4272" i="8"/>
  <c r="G4272" i="7"/>
  <c r="G4279" i="7"/>
  <c r="F4314" i="8"/>
  <c r="G4314" i="7"/>
  <c r="G4359" i="7"/>
  <c r="G4382" i="7"/>
  <c r="G4397" i="8"/>
  <c r="G4405" i="7"/>
  <c r="F4458" i="8"/>
  <c r="G4458" i="7"/>
  <c r="G4503" i="7"/>
  <c r="G4526" i="7"/>
  <c r="G4549" i="7"/>
  <c r="F4602" i="8"/>
  <c r="G4602" i="7"/>
  <c r="G4617" i="7"/>
  <c r="G4625" i="8"/>
  <c r="G4641" i="7"/>
  <c r="G4665" i="7"/>
  <c r="G4689" i="7"/>
  <c r="G4713" i="7"/>
  <c r="G4737" i="7"/>
  <c r="G4761" i="7"/>
  <c r="G4785" i="7"/>
  <c r="G4809" i="7"/>
  <c r="G4833" i="7"/>
  <c r="G4857" i="7"/>
  <c r="G4881" i="7"/>
  <c r="G4905" i="7"/>
  <c r="G4913" i="8"/>
  <c r="G4929" i="7"/>
  <c r="G4953" i="7"/>
  <c r="G4977" i="7"/>
  <c r="G4985" i="8"/>
  <c r="G5001" i="7"/>
  <c r="G5025" i="7"/>
  <c r="G5049" i="7"/>
  <c r="G5057" i="8"/>
  <c r="G5073" i="7"/>
  <c r="G5177" i="8"/>
  <c r="F5223" i="8"/>
  <c r="G5223" i="7"/>
  <c r="G5242" i="7"/>
  <c r="G5261" i="8"/>
  <c r="G5290" i="8"/>
  <c r="H5291" i="7"/>
  <c r="G5309" i="8"/>
  <c r="F5605" i="8"/>
  <c r="G5605" i="7"/>
  <c r="F5668" i="8"/>
  <c r="G5668" i="7"/>
  <c r="F5752" i="8"/>
  <c r="G5752" i="7"/>
  <c r="H5752" i="7" s="1"/>
  <c r="F5795" i="8"/>
  <c r="G5795" i="7"/>
  <c r="G5796" i="7"/>
  <c r="F6139" i="8"/>
  <c r="G6139" i="7"/>
  <c r="G4142" i="7"/>
  <c r="G4190" i="7"/>
  <c r="H4190" i="7" s="1"/>
  <c r="G4238" i="7"/>
  <c r="G4286" i="7"/>
  <c r="G4307" i="7"/>
  <c r="G4329" i="7"/>
  <c r="G4352" i="7"/>
  <c r="G4367" i="7"/>
  <c r="G4375" i="7"/>
  <c r="G4420" i="7"/>
  <c r="F4428" i="8"/>
  <c r="G4428" i="7"/>
  <c r="G4473" i="7"/>
  <c r="G4496" i="7"/>
  <c r="H4496" i="7" s="1"/>
  <c r="G4511" i="7"/>
  <c r="G4519" i="7"/>
  <c r="G4564" i="7"/>
  <c r="F4572" i="8"/>
  <c r="G4572" i="7"/>
  <c r="F5233" i="8"/>
  <c r="G5233" i="7"/>
  <c r="G5252" i="7"/>
  <c r="F5281" i="8"/>
  <c r="G5281" i="7"/>
  <c r="G5300" i="7"/>
  <c r="F5329" i="8"/>
  <c r="G5329" i="7"/>
  <c r="F5348" i="8"/>
  <c r="G5349" i="7"/>
  <c r="G5419" i="8"/>
  <c r="F5626" i="8"/>
  <c r="G5626" i="7"/>
  <c r="G5637" i="8"/>
  <c r="F5785" i="8"/>
  <c r="G5785" i="7"/>
  <c r="F5861" i="8"/>
  <c r="G5861" i="7"/>
  <c r="G5883" i="8"/>
  <c r="G5928" i="8"/>
  <c r="G6327" i="8"/>
  <c r="G4149" i="7"/>
  <c r="G4197" i="7"/>
  <c r="G4245" i="7"/>
  <c r="G4293" i="7"/>
  <c r="G4300" i="7"/>
  <c r="G4322" i="7"/>
  <c r="G4337" i="7"/>
  <c r="G4345" i="7"/>
  <c r="G4390" i="7"/>
  <c r="F4398" i="8"/>
  <c r="G4398" i="7"/>
  <c r="G4443" i="7"/>
  <c r="G4466" i="7"/>
  <c r="G4481" i="7"/>
  <c r="G4489" i="7"/>
  <c r="G4534" i="7"/>
  <c r="F4542" i="8"/>
  <c r="G4542" i="7"/>
  <c r="G4587" i="7"/>
  <c r="G4610" i="7"/>
  <c r="G4634" i="7"/>
  <c r="G4658" i="7"/>
  <c r="G4682" i="7"/>
  <c r="G4706" i="7"/>
  <c r="G4730" i="7"/>
  <c r="G4754" i="7"/>
  <c r="G4778" i="7"/>
  <c r="G4802" i="7"/>
  <c r="G4826" i="7"/>
  <c r="G4850" i="7"/>
  <c r="G4874" i="7"/>
  <c r="G4898" i="7"/>
  <c r="G4922" i="7"/>
  <c r="G4946" i="7"/>
  <c r="G4970" i="7"/>
  <c r="G4994" i="7"/>
  <c r="G5018" i="7"/>
  <c r="G5042" i="7"/>
  <c r="G5066" i="7"/>
  <c r="G5099" i="8"/>
  <c r="G5116" i="7"/>
  <c r="F5125" i="8"/>
  <c r="G5125" i="7"/>
  <c r="G5133" i="7"/>
  <c r="F5151" i="8"/>
  <c r="G5151" i="7"/>
  <c r="F5169" i="8"/>
  <c r="G5169" i="7"/>
  <c r="F5187" i="8"/>
  <c r="G5187" i="7"/>
  <c r="F5205" i="8"/>
  <c r="G5205" i="7"/>
  <c r="G5348" i="7"/>
  <c r="F5366" i="8"/>
  <c r="G5366" i="7"/>
  <c r="F5375" i="8"/>
  <c r="G5376" i="7"/>
  <c r="G5375" i="7"/>
  <c r="F5393" i="8"/>
  <c r="G5394" i="7"/>
  <c r="G5393" i="7"/>
  <c r="H5393" i="7" s="1"/>
  <c r="F5429" i="8"/>
  <c r="G5430" i="7"/>
  <c r="G5429" i="7"/>
  <c r="G5448" i="7"/>
  <c r="G5515" i="8"/>
  <c r="F5564" i="8"/>
  <c r="G5564" i="7"/>
  <c r="F5669" i="8"/>
  <c r="G5669" i="7"/>
  <c r="G5670" i="7"/>
  <c r="F5743" i="8"/>
  <c r="G5743" i="7"/>
  <c r="F6235" i="8"/>
  <c r="G6235" i="7"/>
  <c r="G3410" i="7"/>
  <c r="G3416" i="7"/>
  <c r="G3422" i="7"/>
  <c r="G3428" i="7"/>
  <c r="G3434" i="7"/>
  <c r="G3440" i="7"/>
  <c r="G3446" i="7"/>
  <c r="G3452" i="7"/>
  <c r="G3458" i="7"/>
  <c r="G3464" i="7"/>
  <c r="G3470" i="7"/>
  <c r="G3476" i="7"/>
  <c r="G3482" i="7"/>
  <c r="G3488" i="7"/>
  <c r="G3494" i="7"/>
  <c r="G3500" i="7"/>
  <c r="G3506" i="7"/>
  <c r="G3512" i="7"/>
  <c r="G3518" i="7"/>
  <c r="G3524" i="7"/>
  <c r="G3530" i="7"/>
  <c r="G3536" i="7"/>
  <c r="G3542" i="7"/>
  <c r="G3548" i="7"/>
  <c r="G3554" i="7"/>
  <c r="G3560" i="7"/>
  <c r="G3566" i="7"/>
  <c r="G3572" i="7"/>
  <c r="G3578" i="7"/>
  <c r="G3584" i="7"/>
  <c r="G3590" i="7"/>
  <c r="G3596" i="7"/>
  <c r="G3602" i="7"/>
  <c r="G3608" i="7"/>
  <c r="G3614" i="7"/>
  <c r="G3620" i="7"/>
  <c r="G3626" i="7"/>
  <c r="G3632" i="7"/>
  <c r="G3638" i="7"/>
  <c r="G3644" i="7"/>
  <c r="G3650" i="7"/>
  <c r="G3656" i="7"/>
  <c r="G3662" i="7"/>
  <c r="G3668" i="7"/>
  <c r="G3674" i="7"/>
  <c r="G3680" i="7"/>
  <c r="G3686" i="7"/>
  <c r="G3692" i="7"/>
  <c r="G3698" i="7"/>
  <c r="G3704" i="7"/>
  <c r="G3710" i="7"/>
  <c r="G3716" i="7"/>
  <c r="G3722" i="7"/>
  <c r="G3728" i="7"/>
  <c r="G3734" i="7"/>
  <c r="G3740" i="7"/>
  <c r="G3746" i="7"/>
  <c r="G3752" i="7"/>
  <c r="G3758" i="7"/>
  <c r="G3764" i="7"/>
  <c r="G3770" i="7"/>
  <c r="G3776" i="7"/>
  <c r="G3782" i="7"/>
  <c r="G3788" i="7"/>
  <c r="G3794" i="7"/>
  <c r="G3800" i="7"/>
  <c r="G3806" i="7"/>
  <c r="G3812" i="7"/>
  <c r="G3818" i="7"/>
  <c r="G3824" i="7"/>
  <c r="G3830" i="7"/>
  <c r="G3836" i="7"/>
  <c r="G3842" i="7"/>
  <c r="G3848" i="7"/>
  <c r="G3854" i="7"/>
  <c r="G3860" i="7"/>
  <c r="G3866" i="7"/>
  <c r="G3872" i="7"/>
  <c r="G3878" i="7"/>
  <c r="G3884" i="7"/>
  <c r="G3890" i="7"/>
  <c r="G3896" i="7"/>
  <c r="G3902" i="7"/>
  <c r="G3908" i="7"/>
  <c r="G3914" i="7"/>
  <c r="G3920" i="7"/>
  <c r="G3926" i="7"/>
  <c r="G3932" i="7"/>
  <c r="G3938" i="7"/>
  <c r="G3944" i="7"/>
  <c r="G3950" i="7"/>
  <c r="G3956" i="7"/>
  <c r="G3962" i="7"/>
  <c r="G3968" i="7"/>
  <c r="G3974" i="7"/>
  <c r="G3980" i="7"/>
  <c r="G3986" i="7"/>
  <c r="G3992" i="7"/>
  <c r="G3998" i="7"/>
  <c r="G4004" i="7"/>
  <c r="G4010" i="7"/>
  <c r="G4016" i="7"/>
  <c r="G4022" i="7"/>
  <c r="G4028" i="7"/>
  <c r="G4034" i="7"/>
  <c r="G4040" i="7"/>
  <c r="G4046" i="7"/>
  <c r="G4052" i="7"/>
  <c r="G4058" i="7"/>
  <c r="G4064" i="7"/>
  <c r="G4070" i="7"/>
  <c r="G4076" i="7"/>
  <c r="G4082" i="7"/>
  <c r="G4088" i="7"/>
  <c r="G4094" i="7"/>
  <c r="G4100" i="7"/>
  <c r="G4106" i="7"/>
  <c r="G4112" i="7"/>
  <c r="G4118" i="7"/>
  <c r="G4124" i="7"/>
  <c r="G4130" i="7"/>
  <c r="G4136" i="7"/>
  <c r="G4156" i="7"/>
  <c r="G4163" i="7"/>
  <c r="F4170" i="8"/>
  <c r="G4170" i="7"/>
  <c r="H4170" i="7" s="1"/>
  <c r="G4177" i="7"/>
  <c r="G4204" i="7"/>
  <c r="G4211" i="7"/>
  <c r="F4218" i="8"/>
  <c r="G4218" i="7"/>
  <c r="H4218" i="7" s="1"/>
  <c r="G4225" i="7"/>
  <c r="G4252" i="7"/>
  <c r="G4259" i="7"/>
  <c r="F4266" i="8"/>
  <c r="G4266" i="7"/>
  <c r="H4266" i="7" s="1"/>
  <c r="G4273" i="7"/>
  <c r="G4315" i="7"/>
  <c r="G4360" i="7"/>
  <c r="F4368" i="8"/>
  <c r="G4368" i="7"/>
  <c r="G4413" i="7"/>
  <c r="G4436" i="7"/>
  <c r="G4451" i="7"/>
  <c r="G4459" i="7"/>
  <c r="G4504" i="7"/>
  <c r="F4512" i="8"/>
  <c r="G4512" i="7"/>
  <c r="G4557" i="7"/>
  <c r="G4580" i="7"/>
  <c r="G4595" i="7"/>
  <c r="G4603" i="7"/>
  <c r="G4618" i="7"/>
  <c r="G4642" i="7"/>
  <c r="G4666" i="7"/>
  <c r="G4690" i="7"/>
  <c r="G4714" i="7"/>
  <c r="G4738" i="7"/>
  <c r="G4762" i="7"/>
  <c r="G4786" i="7"/>
  <c r="G4810" i="7"/>
  <c r="G4834" i="7"/>
  <c r="G4858" i="7"/>
  <c r="G4882" i="7"/>
  <c r="G4906" i="7"/>
  <c r="G4930" i="7"/>
  <c r="G4954" i="7"/>
  <c r="G4978" i="7"/>
  <c r="G5002" i="7"/>
  <c r="G5026" i="7"/>
  <c r="G5050" i="7"/>
  <c r="G5074" i="7"/>
  <c r="F5083" i="8"/>
  <c r="G5083" i="7"/>
  <c r="G5091" i="7"/>
  <c r="G5224" i="7"/>
  <c r="F5253" i="8"/>
  <c r="G5253" i="7"/>
  <c r="F5385" i="8"/>
  <c r="G5385" i="7"/>
  <c r="F5535" i="8"/>
  <c r="G5536" i="7"/>
  <c r="G5535" i="7"/>
  <c r="F5617" i="8"/>
  <c r="G5617" i="7"/>
  <c r="F5659" i="8"/>
  <c r="G5659" i="7"/>
  <c r="F5722" i="8"/>
  <c r="G5722" i="7"/>
  <c r="F5851" i="8"/>
  <c r="G5851" i="7"/>
  <c r="H5851" i="7" s="1"/>
  <c r="F5862" i="8"/>
  <c r="G5862" i="7"/>
  <c r="F6379" i="8"/>
  <c r="G6379" i="7"/>
  <c r="H6379" i="7" s="1"/>
  <c r="G4184" i="7"/>
  <c r="G4232" i="7"/>
  <c r="G4280" i="7"/>
  <c r="F4308" i="8"/>
  <c r="G4308" i="7"/>
  <c r="G4330" i="7"/>
  <c r="F4338" i="8"/>
  <c r="G4338" i="7"/>
  <c r="G4383" i="7"/>
  <c r="G4406" i="7"/>
  <c r="G4421" i="7"/>
  <c r="G4429" i="7"/>
  <c r="G4474" i="7"/>
  <c r="F4482" i="8"/>
  <c r="G4482" i="7"/>
  <c r="G4527" i="7"/>
  <c r="G4550" i="7"/>
  <c r="G4565" i="7"/>
  <c r="G4573" i="7"/>
  <c r="F4627" i="8"/>
  <c r="G4627" i="7"/>
  <c r="F4651" i="8"/>
  <c r="G4651" i="7"/>
  <c r="F4675" i="8"/>
  <c r="G4675" i="7"/>
  <c r="F4699" i="8"/>
  <c r="G4699" i="7"/>
  <c r="F4723" i="8"/>
  <c r="G4723" i="7"/>
  <c r="F4747" i="8"/>
  <c r="G4747" i="7"/>
  <c r="F4771" i="8"/>
  <c r="G4771" i="7"/>
  <c r="F4795" i="8"/>
  <c r="G4795" i="7"/>
  <c r="F4819" i="8"/>
  <c r="G4819" i="7"/>
  <c r="F4843" i="8"/>
  <c r="G4843" i="7"/>
  <c r="F4867" i="8"/>
  <c r="G4867" i="7"/>
  <c r="F4891" i="8"/>
  <c r="G4891" i="7"/>
  <c r="F4915" i="8"/>
  <c r="G4915" i="7"/>
  <c r="F4939" i="8"/>
  <c r="G4939" i="7"/>
  <c r="F4963" i="8"/>
  <c r="G4963" i="7"/>
  <c r="F4987" i="8"/>
  <c r="G4987" i="7"/>
  <c r="F5011" i="8"/>
  <c r="G5011" i="7"/>
  <c r="F5035" i="8"/>
  <c r="G5035" i="7"/>
  <c r="F5059" i="8"/>
  <c r="G5059" i="7"/>
  <c r="F5143" i="8"/>
  <c r="G5143" i="7"/>
  <c r="F5161" i="8"/>
  <c r="G5161" i="7"/>
  <c r="F5179" i="8"/>
  <c r="G5179" i="7"/>
  <c r="F5197" i="8"/>
  <c r="G5197" i="7"/>
  <c r="F5215" i="8"/>
  <c r="G5215" i="7"/>
  <c r="G5234" i="7"/>
  <c r="F5263" i="8"/>
  <c r="G5263" i="7"/>
  <c r="G5282" i="7"/>
  <c r="F5311" i="8"/>
  <c r="G5311" i="7"/>
  <c r="G5330" i="7"/>
  <c r="F5367" i="8"/>
  <c r="G5368" i="7"/>
  <c r="F5507" i="8"/>
  <c r="G5507" i="7"/>
  <c r="F5596" i="8"/>
  <c r="G5596" i="7"/>
  <c r="F5680" i="8"/>
  <c r="G5680" i="7"/>
  <c r="F5797" i="8"/>
  <c r="G5797" i="7"/>
  <c r="F5874" i="8"/>
  <c r="G5874" i="7"/>
  <c r="F5972" i="8"/>
  <c r="G5972" i="7"/>
  <c r="G5973" i="7"/>
  <c r="G6183" i="8"/>
  <c r="F5552" i="8"/>
  <c r="G5552" i="7"/>
  <c r="F5840" i="8"/>
  <c r="G5840" i="7"/>
  <c r="F5888" i="8"/>
  <c r="G5888" i="7"/>
  <c r="F5936" i="8"/>
  <c r="G5936" i="7"/>
  <c r="F5984" i="8"/>
  <c r="G5984" i="7"/>
  <c r="G6003" i="8"/>
  <c r="F6032" i="8"/>
  <c r="G6032" i="7"/>
  <c r="G6051" i="8"/>
  <c r="F6080" i="8"/>
  <c r="G6080" i="7"/>
  <c r="G6099" i="8"/>
  <c r="F6128" i="8"/>
  <c r="G6128" i="7"/>
  <c r="F6176" i="8"/>
  <c r="G6176" i="7"/>
  <c r="F6224" i="8"/>
  <c r="G6224" i="7"/>
  <c r="G6243" i="8"/>
  <c r="G5766" i="7"/>
  <c r="F5821" i="8"/>
  <c r="G5821" i="7"/>
  <c r="F5831" i="8"/>
  <c r="G5831" i="7"/>
  <c r="G5850" i="8"/>
  <c r="F5869" i="8"/>
  <c r="G5869" i="7"/>
  <c r="F5879" i="8"/>
  <c r="G5879" i="7"/>
  <c r="G5898" i="8"/>
  <c r="F5917" i="8"/>
  <c r="G5917" i="7"/>
  <c r="F5927" i="8"/>
  <c r="G5927" i="7"/>
  <c r="F5965" i="8"/>
  <c r="G5965" i="7"/>
  <c r="G5994" i="8"/>
  <c r="F6013" i="8"/>
  <c r="G6013" i="7"/>
  <c r="G6042" i="8"/>
  <c r="F6061" i="8"/>
  <c r="G6061" i="7"/>
  <c r="F6109" i="8"/>
  <c r="G6109" i="7"/>
  <c r="H6109" i="7" s="1"/>
  <c r="F6157" i="8"/>
  <c r="G6157" i="7"/>
  <c r="F6205" i="8"/>
  <c r="G6205" i="7"/>
  <c r="F6253" i="8"/>
  <c r="G6253" i="7"/>
  <c r="G6282" i="8"/>
  <c r="F6301" i="8"/>
  <c r="G6301" i="7"/>
  <c r="F6349" i="8"/>
  <c r="G6349" i="7"/>
  <c r="G6378" i="8"/>
  <c r="F6397" i="8"/>
  <c r="G6397" i="7"/>
  <c r="H6397" i="7" s="1"/>
  <c r="G6426" i="8"/>
  <c r="F6445" i="8"/>
  <c r="G6445" i="7"/>
  <c r="F6493" i="8"/>
  <c r="G6493" i="7"/>
  <c r="F6541" i="8"/>
  <c r="G6541" i="7"/>
  <c r="F5522" i="8"/>
  <c r="G5522" i="7"/>
  <c r="G5577" i="7"/>
  <c r="G5595" i="7"/>
  <c r="G5613" i="7"/>
  <c r="G5631" i="7"/>
  <c r="G5649" i="7"/>
  <c r="G5667" i="7"/>
  <c r="G5685" i="7"/>
  <c r="G5703" i="7"/>
  <c r="G5721" i="7"/>
  <c r="G5739" i="7"/>
  <c r="G5757" i="7"/>
  <c r="G5775" i="7"/>
  <c r="G5793" i="7"/>
  <c r="F5812" i="8"/>
  <c r="G5812" i="7"/>
  <c r="F5860" i="8"/>
  <c r="G5860" i="7"/>
  <c r="F5908" i="8"/>
  <c r="G5908" i="7"/>
  <c r="F5956" i="8"/>
  <c r="G5956" i="7"/>
  <c r="G5392" i="8"/>
  <c r="G5433" i="8"/>
  <c r="F5492" i="8"/>
  <c r="G5492" i="7"/>
  <c r="H5492" i="7" s="1"/>
  <c r="G5530" i="8"/>
  <c r="H5531" i="7"/>
  <c r="G5553" i="7"/>
  <c r="F5569" i="8"/>
  <c r="G5569" i="7"/>
  <c r="F5822" i="8"/>
  <c r="G5822" i="7"/>
  <c r="G5841" i="7"/>
  <c r="F5870" i="8"/>
  <c r="G5870" i="7"/>
  <c r="G5889" i="7"/>
  <c r="F5918" i="8"/>
  <c r="G5918" i="7"/>
  <c r="G5937" i="7"/>
  <c r="F5966" i="8"/>
  <c r="G5966" i="7"/>
  <c r="G5985" i="7"/>
  <c r="F6014" i="8"/>
  <c r="G6014" i="7"/>
  <c r="G6033" i="7"/>
  <c r="F6062" i="8"/>
  <c r="G6062" i="7"/>
  <c r="G6081" i="7"/>
  <c r="F6110" i="8"/>
  <c r="G6110" i="7"/>
  <c r="G6129" i="7"/>
  <c r="F6158" i="8"/>
  <c r="G6158" i="7"/>
  <c r="G6177" i="7"/>
  <c r="F6206" i="8"/>
  <c r="G6206" i="7"/>
  <c r="G6225" i="7"/>
  <c r="G6273" i="8"/>
  <c r="G6369" i="8"/>
  <c r="G6417" i="8"/>
  <c r="F5900" i="8"/>
  <c r="G5900" i="7"/>
  <c r="F5948" i="8"/>
  <c r="G5948" i="7"/>
  <c r="F5996" i="8"/>
  <c r="G5996" i="7"/>
  <c r="F6044" i="8"/>
  <c r="G6044" i="7"/>
  <c r="G6063" i="8"/>
  <c r="F6092" i="8"/>
  <c r="G6092" i="7"/>
  <c r="F6140" i="8"/>
  <c r="G6140" i="7"/>
  <c r="F6188" i="8"/>
  <c r="G6188" i="7"/>
  <c r="F6236" i="8"/>
  <c r="G6236" i="7"/>
  <c r="G6255" i="8"/>
  <c r="G6303" i="8"/>
  <c r="G6351" i="8"/>
  <c r="G6399" i="8"/>
  <c r="F5516" i="8"/>
  <c r="G5516" i="7"/>
  <c r="H5516" i="7" s="1"/>
  <c r="F5588" i="8"/>
  <c r="G5588" i="7"/>
  <c r="F5606" i="8"/>
  <c r="G5606" i="7"/>
  <c r="F5624" i="8"/>
  <c r="G5624" i="7"/>
  <c r="F5642" i="8"/>
  <c r="G5642" i="7"/>
  <c r="F5660" i="8"/>
  <c r="G5660" i="7"/>
  <c r="F5678" i="8"/>
  <c r="G5678" i="7"/>
  <c r="F5696" i="8"/>
  <c r="G5696" i="7"/>
  <c r="F5714" i="8"/>
  <c r="G5714" i="7"/>
  <c r="F5732" i="8"/>
  <c r="G5732" i="7"/>
  <c r="F5750" i="8"/>
  <c r="G5750" i="7"/>
  <c r="F5768" i="8"/>
  <c r="G5768" i="7"/>
  <c r="F5786" i="8"/>
  <c r="G5786" i="7"/>
  <c r="F5833" i="8"/>
  <c r="G5833" i="7"/>
  <c r="F5843" i="8"/>
  <c r="G5843" i="7"/>
  <c r="F5881" i="8"/>
  <c r="G5881" i="7"/>
  <c r="F5891" i="8"/>
  <c r="G5891" i="7"/>
  <c r="G5910" i="7"/>
  <c r="F5929" i="8"/>
  <c r="G5929" i="7"/>
  <c r="H5929" i="7" s="1"/>
  <c r="F5939" i="8"/>
  <c r="G5939" i="7"/>
  <c r="F5977" i="8"/>
  <c r="G5977" i="7"/>
  <c r="F6025" i="8"/>
  <c r="G6025" i="7"/>
  <c r="F6073" i="8"/>
  <c r="G6073" i="7"/>
  <c r="H6073" i="7" s="1"/>
  <c r="F6121" i="8"/>
  <c r="G6121" i="7"/>
  <c r="F6169" i="8"/>
  <c r="G6169" i="7"/>
  <c r="F6217" i="8"/>
  <c r="G6217" i="7"/>
  <c r="F6265" i="8"/>
  <c r="G6265" i="7"/>
  <c r="G6294" i="8"/>
  <c r="F6313" i="8"/>
  <c r="G6313" i="7"/>
  <c r="F6361" i="8"/>
  <c r="G6361" i="7"/>
  <c r="G6390" i="8"/>
  <c r="F6409" i="8"/>
  <c r="G6409" i="7"/>
  <c r="F6457" i="8"/>
  <c r="G6457" i="7"/>
  <c r="H6457" i="7" s="1"/>
  <c r="F6505" i="8"/>
  <c r="G6505" i="7"/>
  <c r="F6553" i="8"/>
  <c r="G6553" i="7"/>
  <c r="G5355" i="7"/>
  <c r="G5400" i="7"/>
  <c r="G5413" i="7"/>
  <c r="G5420" i="7"/>
  <c r="G5442" i="7"/>
  <c r="G5449" i="7"/>
  <c r="G5456" i="7"/>
  <c r="F5486" i="8"/>
  <c r="G5486" i="7"/>
  <c r="G5524" i="7"/>
  <c r="G5539" i="7"/>
  <c r="F5824" i="8"/>
  <c r="G5824" i="7"/>
  <c r="F5872" i="8"/>
  <c r="G5872" i="7"/>
  <c r="F5920" i="8"/>
  <c r="G5920" i="7"/>
  <c r="F5968" i="8"/>
  <c r="G5968" i="7"/>
  <c r="G5374" i="7"/>
  <c r="G5387" i="7"/>
  <c r="G5494" i="7"/>
  <c r="G5509" i="7"/>
  <c r="G5532" i="7"/>
  <c r="G5547" i="7"/>
  <c r="G5555" i="7"/>
  <c r="F5563" i="8"/>
  <c r="G5563" i="7"/>
  <c r="G5571" i="7"/>
  <c r="G5580" i="7"/>
  <c r="G5598" i="7"/>
  <c r="G5616" i="7"/>
  <c r="G5652" i="7"/>
  <c r="G5706" i="7"/>
  <c r="G5724" i="7"/>
  <c r="G5760" i="7"/>
  <c r="G5778" i="7"/>
  <c r="F5834" i="8"/>
  <c r="G5834" i="7"/>
  <c r="F5882" i="8"/>
  <c r="G5882" i="7"/>
  <c r="G5901" i="7"/>
  <c r="F5930" i="8"/>
  <c r="G5930" i="7"/>
  <c r="G5949" i="7"/>
  <c r="F5978" i="8"/>
  <c r="G5978" i="7"/>
  <c r="G5997" i="7"/>
  <c r="F6026" i="8"/>
  <c r="G6026" i="7"/>
  <c r="G6045" i="7"/>
  <c r="F6074" i="8"/>
  <c r="G6074" i="7"/>
  <c r="G6093" i="7"/>
  <c r="F6122" i="8"/>
  <c r="G6122" i="7"/>
  <c r="G6141" i="7"/>
  <c r="F6170" i="8"/>
  <c r="G6170" i="7"/>
  <c r="G6189" i="7"/>
  <c r="F6218" i="8"/>
  <c r="G6218" i="7"/>
  <c r="G6237" i="7"/>
  <c r="G5265" i="7"/>
  <c r="G5271" i="7"/>
  <c r="G5277" i="7"/>
  <c r="G5283" i="7"/>
  <c r="G5289" i="7"/>
  <c r="G5295" i="7"/>
  <c r="G5301" i="7"/>
  <c r="G5307" i="7"/>
  <c r="G5313" i="7"/>
  <c r="G5319" i="7"/>
  <c r="G5325" i="7"/>
  <c r="G5331" i="7"/>
  <c r="G5589" i="8"/>
  <c r="G5751" i="8"/>
  <c r="G5769" i="8"/>
  <c r="F5815" i="8"/>
  <c r="G5815" i="7"/>
  <c r="F5825" i="8"/>
  <c r="G5825" i="7"/>
  <c r="F5863" i="8"/>
  <c r="G5863" i="7"/>
  <c r="F5873" i="8"/>
  <c r="G5873" i="7"/>
  <c r="G5892" i="8"/>
  <c r="F5911" i="8"/>
  <c r="G5911" i="7"/>
  <c r="F5921" i="8"/>
  <c r="G5921" i="7"/>
  <c r="F5959" i="8"/>
  <c r="G5959" i="7"/>
  <c r="F6007" i="8"/>
  <c r="G6007" i="7"/>
  <c r="F6055" i="8"/>
  <c r="G6055" i="7"/>
  <c r="F6103" i="8"/>
  <c r="G6103" i="7"/>
  <c r="F6151" i="8"/>
  <c r="G6151" i="7"/>
  <c r="F6199" i="8"/>
  <c r="G6199" i="7"/>
  <c r="G6228" i="8"/>
  <c r="F6247" i="8"/>
  <c r="G6247" i="7"/>
  <c r="F6295" i="8"/>
  <c r="G6295" i="7"/>
  <c r="G6324" i="8"/>
  <c r="F6343" i="8"/>
  <c r="G6343" i="7"/>
  <c r="G6372" i="8"/>
  <c r="F6391" i="8"/>
  <c r="G6391" i="7"/>
  <c r="H6391" i="7" s="1"/>
  <c r="F6439" i="8"/>
  <c r="G6439" i="7"/>
  <c r="F6487" i="8"/>
  <c r="G6487" i="7"/>
  <c r="G6516" i="8"/>
  <c r="F6535" i="8"/>
  <c r="G6535" i="7"/>
  <c r="G5362" i="7"/>
  <c r="G5381" i="7"/>
  <c r="G5421" i="7"/>
  <c r="G5457" i="7"/>
  <c r="G5472" i="7"/>
  <c r="G5487" i="7"/>
  <c r="G5525" i="7"/>
  <c r="F5540" i="8"/>
  <c r="G5540" i="7"/>
  <c r="F5806" i="8"/>
  <c r="G5806" i="7"/>
  <c r="F5854" i="8"/>
  <c r="G5854" i="7"/>
  <c r="F5902" i="8"/>
  <c r="G5902" i="7"/>
  <c r="F5950" i="8"/>
  <c r="G5950" i="7"/>
  <c r="F5998" i="8"/>
  <c r="G5998" i="7"/>
  <c r="F5912" i="8"/>
  <c r="G5912" i="7"/>
  <c r="F5960" i="8"/>
  <c r="G5960" i="7"/>
  <c r="G5979" i="8"/>
  <c r="F6008" i="8"/>
  <c r="G6008" i="7"/>
  <c r="F6056" i="8"/>
  <c r="G6056" i="7"/>
  <c r="F6104" i="8"/>
  <c r="G6104" i="7"/>
  <c r="G6123" i="8"/>
  <c r="F6152" i="8"/>
  <c r="G6152" i="7"/>
  <c r="F6200" i="8"/>
  <c r="G6200" i="7"/>
  <c r="F6248" i="8"/>
  <c r="G6248" i="7"/>
  <c r="F5480" i="8"/>
  <c r="G5480" i="7"/>
  <c r="F5807" i="8"/>
  <c r="G5807" i="7"/>
  <c r="F5845" i="8"/>
  <c r="G5845" i="7"/>
  <c r="F5855" i="8"/>
  <c r="G5855" i="7"/>
  <c r="F5893" i="8"/>
  <c r="G5893" i="7"/>
  <c r="F5903" i="8"/>
  <c r="G5903" i="7"/>
  <c r="G5922" i="7"/>
  <c r="F5941" i="8"/>
  <c r="G5941" i="7"/>
  <c r="F5989" i="8"/>
  <c r="G5989" i="7"/>
  <c r="G6018" i="8"/>
  <c r="F6037" i="8"/>
  <c r="G6037" i="7"/>
  <c r="F6085" i="8"/>
  <c r="G6085" i="7"/>
  <c r="F6133" i="8"/>
  <c r="G6133" i="7"/>
  <c r="G6162" i="8"/>
  <c r="F6181" i="8"/>
  <c r="G6181" i="7"/>
  <c r="F6229" i="8"/>
  <c r="G6229" i="7"/>
  <c r="F6277" i="8"/>
  <c r="G6277" i="7"/>
  <c r="H6277" i="7" s="1"/>
  <c r="F6325" i="8"/>
  <c r="G6325" i="7"/>
  <c r="F6373" i="8"/>
  <c r="G6373" i="7"/>
  <c r="G6402" i="8"/>
  <c r="F6421" i="8"/>
  <c r="G6421" i="7"/>
  <c r="F6469" i="8"/>
  <c r="G6469" i="7"/>
  <c r="G6498" i="8"/>
  <c r="F6517" i="8"/>
  <c r="G6517" i="7"/>
  <c r="F6565" i="8"/>
  <c r="G6565" i="7"/>
  <c r="G5408" i="8"/>
  <c r="G5422" i="8"/>
  <c r="G5458" i="8"/>
  <c r="G5503" i="8"/>
  <c r="G5541" i="8"/>
  <c r="F5573" i="8"/>
  <c r="G5573" i="7"/>
  <c r="F5591" i="8"/>
  <c r="G5591" i="7"/>
  <c r="F5609" i="8"/>
  <c r="G5609" i="7"/>
  <c r="F5627" i="8"/>
  <c r="G5627" i="7"/>
  <c r="F5645" i="8"/>
  <c r="G5645" i="7"/>
  <c r="F5663" i="8"/>
  <c r="G5663" i="7"/>
  <c r="F5681" i="8"/>
  <c r="G5681" i="7"/>
  <c r="F5699" i="8"/>
  <c r="G5699" i="7"/>
  <c r="F5717" i="8"/>
  <c r="G5717" i="7"/>
  <c r="F5735" i="8"/>
  <c r="G5735" i="7"/>
  <c r="F5753" i="8"/>
  <c r="G5753" i="7"/>
  <c r="F5771" i="8"/>
  <c r="G5771" i="7"/>
  <c r="F5789" i="8"/>
  <c r="G5789" i="7"/>
  <c r="F5836" i="8"/>
  <c r="G5836" i="7"/>
  <c r="H5836" i="7" s="1"/>
  <c r="F5884" i="8"/>
  <c r="G5884" i="7"/>
  <c r="F5932" i="8"/>
  <c r="G5932" i="7"/>
  <c r="F5980" i="8"/>
  <c r="G5980" i="7"/>
  <c r="H5980" i="7" s="1"/>
  <c r="G5363" i="7"/>
  <c r="G5415" i="7"/>
  <c r="G5451" i="7"/>
  <c r="G5473" i="7"/>
  <c r="G5496" i="7"/>
  <c r="G5511" i="7"/>
  <c r="G5549" i="7"/>
  <c r="F5557" i="8"/>
  <c r="G5557" i="7"/>
  <c r="G5565" i="7"/>
  <c r="F5582" i="8"/>
  <c r="G5582" i="7"/>
  <c r="F5600" i="8"/>
  <c r="G5600" i="7"/>
  <c r="F5618" i="8"/>
  <c r="G5618" i="7"/>
  <c r="F5636" i="8"/>
  <c r="G5636" i="7"/>
  <c r="F5654" i="8"/>
  <c r="G5654" i="7"/>
  <c r="F5672" i="8"/>
  <c r="G5672" i="7"/>
  <c r="F5690" i="8"/>
  <c r="G5690" i="7"/>
  <c r="F5708" i="8"/>
  <c r="G5708" i="7"/>
  <c r="F5726" i="8"/>
  <c r="G5726" i="7"/>
  <c r="F5744" i="8"/>
  <c r="G5744" i="7"/>
  <c r="F5762" i="8"/>
  <c r="G5762" i="7"/>
  <c r="F5780" i="8"/>
  <c r="G5780" i="7"/>
  <c r="F5798" i="8"/>
  <c r="G5798" i="7"/>
  <c r="G5817" i="7"/>
  <c r="F5846" i="8"/>
  <c r="G5846" i="7"/>
  <c r="G5865" i="7"/>
  <c r="F5894" i="8"/>
  <c r="G5894" i="7"/>
  <c r="G5913" i="7"/>
  <c r="F5942" i="8"/>
  <c r="G5942" i="7"/>
  <c r="G5961" i="7"/>
  <c r="F5990" i="8"/>
  <c r="G5990" i="7"/>
  <c r="G6009" i="7"/>
  <c r="F6038" i="8"/>
  <c r="G6038" i="7"/>
  <c r="G6057" i="7"/>
  <c r="F6086" i="8"/>
  <c r="G6086" i="7"/>
  <c r="G6105" i="7"/>
  <c r="F6134" i="8"/>
  <c r="G6134" i="7"/>
  <c r="G6153" i="7"/>
  <c r="F6182" i="8"/>
  <c r="G6182" i="7"/>
  <c r="G6201" i="7"/>
  <c r="F6230" i="8"/>
  <c r="G6230" i="7"/>
  <c r="G6249" i="7"/>
  <c r="F5534" i="8"/>
  <c r="G5534" i="7"/>
  <c r="F5827" i="8"/>
  <c r="G5827" i="7"/>
  <c r="F5837" i="8"/>
  <c r="G5837" i="7"/>
  <c r="G5856" i="8"/>
  <c r="F5875" i="8"/>
  <c r="G5875" i="7"/>
  <c r="F5885" i="8"/>
  <c r="G5885" i="7"/>
  <c r="F5923" i="8"/>
  <c r="G5923" i="7"/>
  <c r="F5933" i="8"/>
  <c r="G5933" i="7"/>
  <c r="F5971" i="8"/>
  <c r="G5971" i="7"/>
  <c r="F6019" i="8"/>
  <c r="G6019" i="7"/>
  <c r="F6067" i="8"/>
  <c r="G6067" i="7"/>
  <c r="F6115" i="8"/>
  <c r="G6115" i="7"/>
  <c r="G6144" i="8"/>
  <c r="F6163" i="8"/>
  <c r="G6163" i="7"/>
  <c r="F6211" i="8"/>
  <c r="G6211" i="7"/>
  <c r="G6240" i="8"/>
  <c r="F6259" i="8"/>
  <c r="G6259" i="7"/>
  <c r="F6307" i="8"/>
  <c r="G6307" i="7"/>
  <c r="F6355" i="8"/>
  <c r="G6355" i="7"/>
  <c r="G6384" i="8"/>
  <c r="F6403" i="8"/>
  <c r="G6403" i="7"/>
  <c r="F6451" i="8"/>
  <c r="G6451" i="7"/>
  <c r="F6499" i="8"/>
  <c r="G6499" i="7"/>
  <c r="G6528" i="8"/>
  <c r="F6547" i="8"/>
  <c r="G6547" i="7"/>
  <c r="G5351" i="7"/>
  <c r="G5370" i="7"/>
  <c r="G5423" i="7"/>
  <c r="H5423" i="7" s="1"/>
  <c r="G5459" i="7"/>
  <c r="H5459" i="7" s="1"/>
  <c r="G5489" i="7"/>
  <c r="F5504" i="8"/>
  <c r="G5504" i="7"/>
  <c r="H5504" i="7" s="1"/>
  <c r="G5542" i="7"/>
  <c r="G5574" i="7"/>
  <c r="G5592" i="7"/>
  <c r="G5610" i="7"/>
  <c r="G5628" i="7"/>
  <c r="G5646" i="7"/>
  <c r="G5664" i="7"/>
  <c r="G5682" i="7"/>
  <c r="G5700" i="7"/>
  <c r="G5718" i="7"/>
  <c r="G5736" i="7"/>
  <c r="G5754" i="7"/>
  <c r="G5772" i="7"/>
  <c r="G5790" i="7"/>
  <c r="F5818" i="8"/>
  <c r="G5818" i="7"/>
  <c r="F5866" i="8"/>
  <c r="G5866" i="7"/>
  <c r="F5914" i="8"/>
  <c r="G5914" i="7"/>
  <c r="F5962" i="8"/>
  <c r="G5962" i="7"/>
  <c r="H5383" i="7"/>
  <c r="F5809" i="8"/>
  <c r="G5809" i="7"/>
  <c r="F5819" i="8"/>
  <c r="G5819" i="7"/>
  <c r="F5857" i="8"/>
  <c r="G5857" i="7"/>
  <c r="F5867" i="8"/>
  <c r="G5867" i="7"/>
  <c r="F5905" i="8"/>
  <c r="G5905" i="7"/>
  <c r="F5915" i="8"/>
  <c r="G5915" i="7"/>
  <c r="F5953" i="8"/>
  <c r="G5953" i="7"/>
  <c r="F6001" i="8"/>
  <c r="G6001" i="7"/>
  <c r="F6049" i="8"/>
  <c r="G6049" i="7"/>
  <c r="G6078" i="8"/>
  <c r="F6097" i="8"/>
  <c r="G6097" i="7"/>
  <c r="G6126" i="8"/>
  <c r="F6145" i="8"/>
  <c r="G6145" i="7"/>
  <c r="F6193" i="8"/>
  <c r="G6193" i="7"/>
  <c r="F6241" i="8"/>
  <c r="G6241" i="7"/>
  <c r="F6289" i="8"/>
  <c r="G6289" i="7"/>
  <c r="F6337" i="8"/>
  <c r="G6337" i="7"/>
  <c r="F6385" i="8"/>
  <c r="G6385" i="7"/>
  <c r="F6433" i="8"/>
  <c r="G6433" i="7"/>
  <c r="F6481" i="8"/>
  <c r="G6481" i="7"/>
  <c r="G6510" i="8"/>
  <c r="F6529" i="8"/>
  <c r="G6529" i="7"/>
  <c r="G5352" i="7"/>
  <c r="G5377" i="7"/>
  <c r="G5390" i="7"/>
  <c r="G5403" i="7"/>
  <c r="G5424" i="7"/>
  <c r="G5431" i="7"/>
  <c r="G5438" i="7"/>
  <c r="G5460" i="7"/>
  <c r="G5467" i="7"/>
  <c r="G5490" i="7"/>
  <c r="G5505" i="7"/>
  <c r="G5543" i="7"/>
  <c r="F5575" i="8"/>
  <c r="G5575" i="7"/>
  <c r="F5584" i="8"/>
  <c r="G5584" i="7"/>
  <c r="H5584" i="7" s="1"/>
  <c r="F5593" i="8"/>
  <c r="G5593" i="7"/>
  <c r="F5602" i="8"/>
  <c r="G5602" i="7"/>
  <c r="H5602" i="7" s="1"/>
  <c r="F5611" i="8"/>
  <c r="G5611" i="7"/>
  <c r="F5620" i="8"/>
  <c r="G5620" i="7"/>
  <c r="F5629" i="8"/>
  <c r="G5629" i="7"/>
  <c r="F5638" i="8"/>
  <c r="G5638" i="7"/>
  <c r="F5647" i="8"/>
  <c r="G5647" i="7"/>
  <c r="F5656" i="8"/>
  <c r="G5656" i="7"/>
  <c r="F5665" i="8"/>
  <c r="G5665" i="7"/>
  <c r="F5674" i="8"/>
  <c r="G5674" i="7"/>
  <c r="F5683" i="8"/>
  <c r="G5683" i="7"/>
  <c r="F5692" i="8"/>
  <c r="G5692" i="7"/>
  <c r="F5701" i="8"/>
  <c r="G5701" i="7"/>
  <c r="F5710" i="8"/>
  <c r="G5710" i="7"/>
  <c r="H5710" i="7" s="1"/>
  <c r="F5719" i="8"/>
  <c r="G5719" i="7"/>
  <c r="F5728" i="8"/>
  <c r="G5728" i="7"/>
  <c r="F5737" i="8"/>
  <c r="G5737" i="7"/>
  <c r="F5746" i="8"/>
  <c r="G5746" i="7"/>
  <c r="F5755" i="8"/>
  <c r="G5755" i="7"/>
  <c r="F5764" i="8"/>
  <c r="G5764" i="7"/>
  <c r="F5773" i="8"/>
  <c r="G5773" i="7"/>
  <c r="F5782" i="8"/>
  <c r="G5782" i="7"/>
  <c r="H5782" i="7" s="1"/>
  <c r="F5791" i="8"/>
  <c r="G5791" i="7"/>
  <c r="F5800" i="8"/>
  <c r="G5800" i="7"/>
  <c r="F5848" i="8"/>
  <c r="G5848" i="7"/>
  <c r="F5896" i="8"/>
  <c r="G5896" i="7"/>
  <c r="F5944" i="8"/>
  <c r="G5944" i="7"/>
  <c r="H5944" i="7" s="1"/>
  <c r="F5992" i="8"/>
  <c r="G5992" i="7"/>
  <c r="H5992" i="7" s="1"/>
  <c r="G5346" i="7"/>
  <c r="G5371" i="7"/>
  <c r="G5410" i="7"/>
  <c r="G5417" i="7"/>
  <c r="G5453" i="7"/>
  <c r="G5475" i="7"/>
  <c r="G5513" i="7"/>
  <c r="F5528" i="8"/>
  <c r="G5528" i="7"/>
  <c r="F5551" i="8"/>
  <c r="G5551" i="7"/>
  <c r="G5559" i="7"/>
  <c r="G5567" i="7"/>
  <c r="F5810" i="8"/>
  <c r="G5810" i="7"/>
  <c r="G5829" i="7"/>
  <c r="F5858" i="8"/>
  <c r="G5858" i="7"/>
  <c r="G5877" i="7"/>
  <c r="F5906" i="8"/>
  <c r="G5906" i="7"/>
  <c r="G5925" i="7"/>
  <c r="F5954" i="8"/>
  <c r="G5954" i="7"/>
  <c r="F6002" i="8"/>
  <c r="G6002" i="7"/>
  <c r="F6050" i="8"/>
  <c r="G6050" i="7"/>
  <c r="F6098" i="8"/>
  <c r="G6098" i="7"/>
  <c r="F6146" i="8"/>
  <c r="G6146" i="7"/>
  <c r="F6194" i="8"/>
  <c r="G6194" i="7"/>
  <c r="F6242" i="8"/>
  <c r="G6242" i="7"/>
  <c r="G4626" i="7"/>
  <c r="H4626" i="7" s="1"/>
  <c r="G4632" i="7"/>
  <c r="G4638" i="7"/>
  <c r="G4644" i="7"/>
  <c r="G4650" i="7"/>
  <c r="H4650" i="7" s="1"/>
  <c r="G4656" i="7"/>
  <c r="G4662" i="7"/>
  <c r="G4668" i="7"/>
  <c r="G4674" i="7"/>
  <c r="H4674" i="7" s="1"/>
  <c r="G4680" i="7"/>
  <c r="G4686" i="7"/>
  <c r="G4692" i="7"/>
  <c r="G4698" i="7"/>
  <c r="G4704" i="7"/>
  <c r="G4710" i="7"/>
  <c r="G4716" i="7"/>
  <c r="G4722" i="7"/>
  <c r="G4728" i="7"/>
  <c r="G4734" i="7"/>
  <c r="G4740" i="7"/>
  <c r="G4746" i="7"/>
  <c r="G4752" i="7"/>
  <c r="G4758" i="7"/>
  <c r="G4764" i="7"/>
  <c r="G4770" i="7"/>
  <c r="G4776" i="7"/>
  <c r="G4782" i="7"/>
  <c r="G4788" i="7"/>
  <c r="G4794" i="7"/>
  <c r="G4800" i="7"/>
  <c r="G4806" i="7"/>
  <c r="H4806" i="7" s="1"/>
  <c r="G4812" i="7"/>
  <c r="G4818" i="7"/>
  <c r="G4824" i="7"/>
  <c r="G4830" i="7"/>
  <c r="G4836" i="7"/>
  <c r="G4842" i="7"/>
  <c r="G4848" i="7"/>
  <c r="G4854" i="7"/>
  <c r="G4860" i="7"/>
  <c r="G4866" i="7"/>
  <c r="G4872" i="7"/>
  <c r="H4872" i="7" s="1"/>
  <c r="G4878" i="7"/>
  <c r="G4884" i="7"/>
  <c r="G4890" i="7"/>
  <c r="G4896" i="7"/>
  <c r="G4902" i="7"/>
  <c r="G4908" i="7"/>
  <c r="G4914" i="7"/>
  <c r="G4920" i="7"/>
  <c r="G4926" i="7"/>
  <c r="H4926" i="7" s="1"/>
  <c r="G4932" i="7"/>
  <c r="G4938" i="7"/>
  <c r="G4944" i="7"/>
  <c r="G4950" i="7"/>
  <c r="G4956" i="7"/>
  <c r="G4962" i="7"/>
  <c r="G4968" i="7"/>
  <c r="G4974" i="7"/>
  <c r="H4974" i="7" s="1"/>
  <c r="G4980" i="7"/>
  <c r="G4986" i="7"/>
  <c r="G4992" i="7"/>
  <c r="G4998" i="7"/>
  <c r="G5004" i="7"/>
  <c r="G5010" i="7"/>
  <c r="G5016" i="7"/>
  <c r="G5022" i="7"/>
  <c r="G5028" i="7"/>
  <c r="G5034" i="7"/>
  <c r="G5040" i="7"/>
  <c r="G5046" i="7"/>
  <c r="G5052" i="7"/>
  <c r="G5058" i="7"/>
  <c r="H5058" i="7" s="1"/>
  <c r="G5064" i="7"/>
  <c r="G5070" i="7"/>
  <c r="G5076" i="7"/>
  <c r="G5082" i="7"/>
  <c r="G5088" i="7"/>
  <c r="G5094" i="7"/>
  <c r="H5094" i="7" s="1"/>
  <c r="G5100" i="7"/>
  <c r="G5106" i="7"/>
  <c r="G5112" i="7"/>
  <c r="G5118" i="7"/>
  <c r="G5124" i="7"/>
  <c r="G5130" i="7"/>
  <c r="G5136" i="7"/>
  <c r="G5142" i="7"/>
  <c r="G5148" i="7"/>
  <c r="G5154" i="7"/>
  <c r="H5154" i="7" s="1"/>
  <c r="G5160" i="7"/>
  <c r="G5166" i="7"/>
  <c r="G5172" i="7"/>
  <c r="H5172" i="7" s="1"/>
  <c r="G5178" i="7"/>
  <c r="G5184" i="7"/>
  <c r="G5190" i="7"/>
  <c r="G5196" i="7"/>
  <c r="G5202" i="7"/>
  <c r="H5202" i="7" s="1"/>
  <c r="G5208" i="7"/>
  <c r="H5208" i="7" s="1"/>
  <c r="G5214" i="7"/>
  <c r="G5220" i="7"/>
  <c r="G5226" i="7"/>
  <c r="H5226" i="7" s="1"/>
  <c r="G5232" i="7"/>
  <c r="G5238" i="7"/>
  <c r="G5244" i="7"/>
  <c r="G5250" i="7"/>
  <c r="G5256" i="7"/>
  <c r="G5262" i="7"/>
  <c r="G5268" i="7"/>
  <c r="H5268" i="7" s="1"/>
  <c r="G5274" i="7"/>
  <c r="G5280" i="7"/>
  <c r="G5286" i="7"/>
  <c r="H5286" i="7" s="1"/>
  <c r="G5292" i="7"/>
  <c r="G5298" i="7"/>
  <c r="G5304" i="7"/>
  <c r="H5304" i="7" s="1"/>
  <c r="G5310" i="7"/>
  <c r="G5316" i="7"/>
  <c r="G5322" i="7"/>
  <c r="H5322" i="7" s="1"/>
  <c r="G5328" i="7"/>
  <c r="G5334" i="7"/>
  <c r="G5340" i="7"/>
  <c r="G5365" i="7"/>
  <c r="G5384" i="7"/>
  <c r="H5384" i="7" s="1"/>
  <c r="G5397" i="7"/>
  <c r="F5498" i="8"/>
  <c r="G5498" i="7"/>
  <c r="F5585" i="8"/>
  <c r="G5585" i="7"/>
  <c r="F5603" i="8"/>
  <c r="G5603" i="7"/>
  <c r="F5621" i="8"/>
  <c r="G5621" i="7"/>
  <c r="F5639" i="8"/>
  <c r="G5639" i="7"/>
  <c r="F5657" i="8"/>
  <c r="G5657" i="7"/>
  <c r="F5675" i="8"/>
  <c r="G5675" i="7"/>
  <c r="F5693" i="8"/>
  <c r="G5693" i="7"/>
  <c r="F5711" i="8"/>
  <c r="G5711" i="7"/>
  <c r="F5729" i="8"/>
  <c r="G5729" i="7"/>
  <c r="F5747" i="8"/>
  <c r="G5747" i="7"/>
  <c r="F5765" i="8"/>
  <c r="G5765" i="7"/>
  <c r="F5783" i="8"/>
  <c r="G5783" i="7"/>
  <c r="F5801" i="8"/>
  <c r="G5801" i="7"/>
  <c r="G5820" i="7"/>
  <c r="F5839" i="8"/>
  <c r="G5839" i="7"/>
  <c r="F5849" i="8"/>
  <c r="G5849" i="7"/>
  <c r="G5868" i="7"/>
  <c r="F5887" i="8"/>
  <c r="G5887" i="7"/>
  <c r="F5897" i="8"/>
  <c r="G5897" i="7"/>
  <c r="G5916" i="7"/>
  <c r="F5935" i="8"/>
  <c r="G5935" i="7"/>
  <c r="G5964" i="8"/>
  <c r="F5983" i="8"/>
  <c r="G5983" i="7"/>
  <c r="F6031" i="8"/>
  <c r="G6031" i="7"/>
  <c r="F6079" i="8"/>
  <c r="G6079" i="7"/>
  <c r="H6079" i="7" s="1"/>
  <c r="G6108" i="8"/>
  <c r="F6127" i="8"/>
  <c r="G6127" i="7"/>
  <c r="G6156" i="8"/>
  <c r="F6175" i="8"/>
  <c r="G6175" i="7"/>
  <c r="H6175" i="7" s="1"/>
  <c r="G6204" i="8"/>
  <c r="F6223" i="8"/>
  <c r="G6223" i="7"/>
  <c r="F6271" i="8"/>
  <c r="G6271" i="7"/>
  <c r="F6319" i="8"/>
  <c r="G6319" i="7"/>
  <c r="H6319" i="7" s="1"/>
  <c r="F6367" i="8"/>
  <c r="G6367" i="7"/>
  <c r="G6396" i="8"/>
  <c r="F6415" i="8"/>
  <c r="G6415" i="7"/>
  <c r="F6463" i="8"/>
  <c r="G6463" i="7"/>
  <c r="F6511" i="8"/>
  <c r="G6511" i="7"/>
  <c r="H6511" i="7" s="1"/>
  <c r="F6559" i="8"/>
  <c r="G6559" i="7"/>
  <c r="G5404" i="7"/>
  <c r="G5439" i="7"/>
  <c r="F5468" i="8"/>
  <c r="G5468" i="7"/>
  <c r="G5506" i="7"/>
  <c r="G5544" i="7"/>
  <c r="F5576" i="8"/>
  <c r="G5576" i="7"/>
  <c r="F5594" i="8"/>
  <c r="G5594" i="7"/>
  <c r="F5612" i="8"/>
  <c r="G5612" i="7"/>
  <c r="F5630" i="8"/>
  <c r="G5630" i="7"/>
  <c r="F5648" i="8"/>
  <c r="G5648" i="7"/>
  <c r="F5666" i="8"/>
  <c r="G5666" i="7"/>
  <c r="F5684" i="8"/>
  <c r="G5684" i="7"/>
  <c r="F5702" i="8"/>
  <c r="G5702" i="7"/>
  <c r="F5720" i="8"/>
  <c r="G5720" i="7"/>
  <c r="F5738" i="8"/>
  <c r="G5738" i="7"/>
  <c r="F5756" i="8"/>
  <c r="G5756" i="7"/>
  <c r="F5774" i="8"/>
  <c r="G5774" i="7"/>
  <c r="F5792" i="8"/>
  <c r="G5792" i="7"/>
  <c r="F5830" i="8"/>
  <c r="G5830" i="7"/>
  <c r="F5878" i="8"/>
  <c r="G5878" i="7"/>
  <c r="F5926" i="8"/>
  <c r="G5926" i="7"/>
  <c r="F5974" i="8"/>
  <c r="G5974" i="7"/>
  <c r="G6254" i="7"/>
  <c r="G6260" i="7"/>
  <c r="G6266" i="7"/>
  <c r="G6272" i="7"/>
  <c r="G6278" i="7"/>
  <c r="G6284" i="7"/>
  <c r="G6290" i="7"/>
  <c r="G6296" i="7"/>
  <c r="G6302" i="7"/>
  <c r="G6308" i="7"/>
  <c r="G6314" i="7"/>
  <c r="G6320" i="7"/>
  <c r="G6326" i="7"/>
  <c r="G6332" i="7"/>
  <c r="G6338" i="7"/>
  <c r="G6344" i="7"/>
  <c r="G6350" i="7"/>
  <c r="G6356" i="7"/>
  <c r="G6362" i="7"/>
  <c r="G6368" i="7"/>
  <c r="G6374" i="7"/>
  <c r="G6380" i="7"/>
  <c r="G6386" i="7"/>
  <c r="G6392" i="7"/>
  <c r="G6398" i="7"/>
  <c r="G6404" i="7"/>
  <c r="G6410" i="7"/>
  <c r="G6416" i="7"/>
  <c r="G6422" i="7"/>
  <c r="G6428" i="7"/>
  <c r="G6434" i="7"/>
  <c r="G6440" i="7"/>
  <c r="G6446" i="7"/>
  <c r="G6452" i="7"/>
  <c r="G6458" i="7"/>
  <c r="G6464" i="7"/>
  <c r="G6470" i="7"/>
  <c r="G6476" i="7"/>
  <c r="G6482" i="7"/>
  <c r="G6488" i="7"/>
  <c r="G6494" i="7"/>
  <c r="G6500" i="7"/>
  <c r="G6506" i="7"/>
  <c r="G6512" i="7"/>
  <c r="G6518" i="7"/>
  <c r="G6524" i="7"/>
  <c r="G6530" i="7"/>
  <c r="G6536" i="7"/>
  <c r="G6542" i="7"/>
  <c r="G6548" i="7"/>
  <c r="G6554" i="7"/>
  <c r="G6560" i="7"/>
  <c r="G6566" i="7"/>
  <c r="G6004" i="7"/>
  <c r="G6010" i="7"/>
  <c r="G6016" i="7"/>
  <c r="G6022" i="7"/>
  <c r="G6028" i="7"/>
  <c r="G6034" i="7"/>
  <c r="G6040" i="7"/>
  <c r="G6046" i="7"/>
  <c r="G6052" i="7"/>
  <c r="G6058" i="7"/>
  <c r="G6064" i="7"/>
  <c r="G6070" i="7"/>
  <c r="G6076" i="7"/>
  <c r="G6082" i="7"/>
  <c r="G6088" i="7"/>
  <c r="G6094" i="7"/>
  <c r="G6100" i="7"/>
  <c r="H6100" i="7" s="1"/>
  <c r="G6106" i="7"/>
  <c r="G6112" i="7"/>
  <c r="G6118" i="7"/>
  <c r="G6124" i="7"/>
  <c r="H6124" i="7" s="1"/>
  <c r="G6130" i="7"/>
  <c r="G6136" i="7"/>
  <c r="H6136" i="7" s="1"/>
  <c r="G6142" i="7"/>
  <c r="G6148" i="7"/>
  <c r="G6154" i="7"/>
  <c r="G6160" i="7"/>
  <c r="H6160" i="7" s="1"/>
  <c r="G6166" i="7"/>
  <c r="G6172" i="7"/>
  <c r="G6178" i="7"/>
  <c r="G6184" i="7"/>
  <c r="G6190" i="7"/>
  <c r="G6196" i="7"/>
  <c r="G6202" i="7"/>
  <c r="G6208" i="7"/>
  <c r="G6214" i="7"/>
  <c r="G6220" i="7"/>
  <c r="G6226" i="7"/>
  <c r="G6232" i="7"/>
  <c r="G6238" i="7"/>
  <c r="G6244" i="7"/>
  <c r="H6244" i="7" s="1"/>
  <c r="G6250" i="7"/>
  <c r="G6256" i="7"/>
  <c r="G6262" i="7"/>
  <c r="G6268" i="7"/>
  <c r="H6268" i="7" s="1"/>
  <c r="G6274" i="7"/>
  <c r="G6280" i="7"/>
  <c r="G6286" i="7"/>
  <c r="G6292" i="7"/>
  <c r="G6298" i="7"/>
  <c r="G6304" i="7"/>
  <c r="G6310" i="7"/>
  <c r="G6316" i="7"/>
  <c r="G6322" i="7"/>
  <c r="G6328" i="7"/>
  <c r="G6334" i="7"/>
  <c r="G6340" i="7"/>
  <c r="G6346" i="7"/>
  <c r="G6352" i="7"/>
  <c r="G6358" i="7"/>
  <c r="G6364" i="7"/>
  <c r="G6370" i="7"/>
  <c r="H6370" i="7" s="1"/>
  <c r="G6376" i="7"/>
  <c r="G6382" i="7"/>
  <c r="G6388" i="7"/>
  <c r="H6388" i="7" s="1"/>
  <c r="G6394" i="7"/>
  <c r="G6400" i="7"/>
  <c r="G6406" i="7"/>
  <c r="G6412" i="7"/>
  <c r="G6418" i="7"/>
  <c r="G6424" i="7"/>
  <c r="G6430" i="7"/>
  <c r="G6436" i="7"/>
  <c r="G6442" i="7"/>
  <c r="H6442" i="7" s="1"/>
  <c r="G6448" i="7"/>
  <c r="G6454" i="7"/>
  <c r="H6454" i="7" s="1"/>
  <c r="G6460" i="7"/>
  <c r="G6466" i="7"/>
  <c r="G6472" i="7"/>
  <c r="G6478" i="7"/>
  <c r="G6484" i="7"/>
  <c r="G6490" i="7"/>
  <c r="G6496" i="7"/>
  <c r="G6502" i="7"/>
  <c r="G6508" i="7"/>
  <c r="G6514" i="7"/>
  <c r="G6520" i="7"/>
  <c r="G6526" i="7"/>
  <c r="G6532" i="7"/>
  <c r="G6538" i="7"/>
  <c r="G6544" i="7"/>
  <c r="G6550" i="7"/>
  <c r="G6556" i="7"/>
  <c r="G6562" i="7"/>
  <c r="G6568" i="7"/>
  <c r="G5945" i="7"/>
  <c r="G5951" i="7"/>
  <c r="G5957" i="7"/>
  <c r="G5963" i="7"/>
  <c r="G5969" i="7"/>
  <c r="G5975" i="7"/>
  <c r="G5981" i="7"/>
  <c r="G5987" i="7"/>
  <c r="G5993" i="7"/>
  <c r="G5999" i="7"/>
  <c r="G6005" i="7"/>
  <c r="G6011" i="7"/>
  <c r="G6017" i="7"/>
  <c r="G6023" i="7"/>
  <c r="G6029" i="7"/>
  <c r="G6035" i="7"/>
  <c r="G6041" i="7"/>
  <c r="G6047" i="7"/>
  <c r="G6053" i="7"/>
  <c r="G6059" i="7"/>
  <c r="G6065" i="7"/>
  <c r="G6071" i="7"/>
  <c r="G6077" i="7"/>
  <c r="G6083" i="7"/>
  <c r="G6089" i="7"/>
  <c r="G6095" i="7"/>
  <c r="G6101" i="7"/>
  <c r="G6107" i="7"/>
  <c r="G6113" i="7"/>
  <c r="G6119" i="7"/>
  <c r="G6125" i="7"/>
  <c r="G6131" i="7"/>
  <c r="G6137" i="7"/>
  <c r="G6143" i="7"/>
  <c r="G6149" i="7"/>
  <c r="G6155" i="7"/>
  <c r="G6161" i="7"/>
  <c r="G6167" i="7"/>
  <c r="G6173" i="7"/>
  <c r="G6179" i="7"/>
  <c r="G6185" i="7"/>
  <c r="G6191" i="7"/>
  <c r="G6197" i="7"/>
  <c r="G6203" i="7"/>
  <c r="G6209" i="7"/>
  <c r="G6215" i="7"/>
  <c r="G6221" i="7"/>
  <c r="G6227" i="7"/>
  <c r="G6233" i="7"/>
  <c r="G6239" i="7"/>
  <c r="G6245" i="7"/>
  <c r="G6251" i="7"/>
  <c r="G6257" i="7"/>
  <c r="G6263" i="7"/>
  <c r="G6269" i="7"/>
  <c r="G6275" i="7"/>
  <c r="G6281" i="7"/>
  <c r="G6287" i="7"/>
  <c r="G6293" i="7"/>
  <c r="G6299" i="7"/>
  <c r="G6305" i="7"/>
  <c r="G6311" i="7"/>
  <c r="G6317" i="7"/>
  <c r="G6323" i="7"/>
  <c r="G6329" i="7"/>
  <c r="G6335" i="7"/>
  <c r="G6341" i="7"/>
  <c r="G6347" i="7"/>
  <c r="G6353" i="7"/>
  <c r="G6359" i="7"/>
  <c r="G6365" i="7"/>
  <c r="G6371" i="7"/>
  <c r="G6377" i="7"/>
  <c r="G6383" i="7"/>
  <c r="G6389" i="7"/>
  <c r="G6395" i="7"/>
  <c r="G6401" i="7"/>
  <c r="G6407" i="7"/>
  <c r="G6413" i="7"/>
  <c r="G6419" i="7"/>
  <c r="G6425" i="7"/>
  <c r="G6431" i="7"/>
  <c r="G6437" i="7"/>
  <c r="G6443" i="7"/>
  <c r="G6449" i="7"/>
  <c r="G6455" i="7"/>
  <c r="G6461" i="7"/>
  <c r="G6467" i="7"/>
  <c r="G6473" i="7"/>
  <c r="G6479" i="7"/>
  <c r="G6485" i="7"/>
  <c r="G6491" i="7"/>
  <c r="G6497" i="7"/>
  <c r="G6503" i="7"/>
  <c r="G6509" i="7"/>
  <c r="G6515" i="7"/>
  <c r="G6521" i="7"/>
  <c r="G6527" i="7"/>
  <c r="G6533" i="7"/>
  <c r="G6539" i="7"/>
  <c r="G6545" i="7"/>
  <c r="G6551" i="7"/>
  <c r="G6557" i="7"/>
  <c r="G6563" i="7"/>
  <c r="G6569" i="7"/>
  <c r="G2" i="14"/>
  <c r="K13" i="11"/>
  <c r="M13" i="11" s="1"/>
  <c r="H13" i="11"/>
  <c r="V5" i="13"/>
  <c r="B17" i="14"/>
  <c r="B275" i="14"/>
  <c r="B276" i="14"/>
  <c r="E225" i="14"/>
  <c r="D495" i="14"/>
  <c r="D471" i="14"/>
  <c r="D447" i="14"/>
  <c r="D423" i="14"/>
  <c r="D399" i="14"/>
  <c r="D488" i="14"/>
  <c r="D464" i="14"/>
  <c r="D440" i="14"/>
  <c r="D416" i="14"/>
  <c r="D392" i="14"/>
  <c r="D481" i="14"/>
  <c r="D457" i="14"/>
  <c r="D433" i="14"/>
  <c r="D409" i="14"/>
  <c r="D480" i="14"/>
  <c r="D461" i="14"/>
  <c r="D411" i="14"/>
  <c r="D388" i="14"/>
  <c r="D364" i="14"/>
  <c r="D340" i="14"/>
  <c r="D316" i="14"/>
  <c r="D292" i="14"/>
  <c r="D268" i="14"/>
  <c r="D244" i="14"/>
  <c r="D220" i="14"/>
  <c r="D196" i="14"/>
  <c r="D172" i="14"/>
  <c r="D148" i="14"/>
  <c r="D124" i="14"/>
  <c r="D100" i="14"/>
  <c r="D76" i="14"/>
  <c r="D52" i="14"/>
  <c r="D28" i="14"/>
  <c r="D500" i="14"/>
  <c r="D473" i="14"/>
  <c r="D454" i="14"/>
  <c r="D446" i="14"/>
  <c r="D404" i="14"/>
  <c r="D368" i="14"/>
  <c r="D491" i="14"/>
  <c r="D442" i="14"/>
  <c r="D370" i="14"/>
  <c r="D327" i="14"/>
  <c r="D302" i="14"/>
  <c r="D270" i="14"/>
  <c r="D263" i="14"/>
  <c r="D231" i="14"/>
  <c r="D206" i="14"/>
  <c r="D174" i="14"/>
  <c r="D167" i="14"/>
  <c r="D135" i="14"/>
  <c r="D110" i="14"/>
  <c r="D78" i="14"/>
  <c r="D71" i="14"/>
  <c r="D39" i="14"/>
  <c r="D499" i="14"/>
  <c r="D377" i="14"/>
  <c r="D355" i="14"/>
  <c r="D323" i="14"/>
  <c r="D298" i="14"/>
  <c r="D266" i="14"/>
  <c r="D259" i="14"/>
  <c r="D227" i="14"/>
  <c r="D202" i="14"/>
  <c r="D170" i="14"/>
  <c r="D163" i="14"/>
  <c r="D131" i="14"/>
  <c r="D106" i="14"/>
  <c r="D74" i="14"/>
  <c r="D67" i="14"/>
  <c r="D35" i="14"/>
  <c r="D15" i="14"/>
  <c r="D444" i="14"/>
  <c r="D439" i="14"/>
  <c r="D435" i="14"/>
  <c r="D386" i="14"/>
  <c r="D375" i="14"/>
  <c r="D328" i="14"/>
  <c r="D467" i="14"/>
  <c r="D459" i="14"/>
  <c r="D438" i="14"/>
  <c r="D405" i="14"/>
  <c r="D389" i="14"/>
  <c r="D385" i="14"/>
  <c r="D352" i="14"/>
  <c r="D320" i="14"/>
  <c r="D502" i="14"/>
  <c r="D483" i="14"/>
  <c r="D393" i="14"/>
  <c r="D366" i="14"/>
  <c r="D349" i="14"/>
  <c r="D265" i="14"/>
  <c r="D478" i="14"/>
  <c r="D462" i="14"/>
  <c r="D452" i="14"/>
  <c r="D427" i="14"/>
  <c r="D417" i="14"/>
  <c r="D412" i="14"/>
  <c r="D288" i="14"/>
  <c r="D284" i="14"/>
  <c r="D280" i="14"/>
  <c r="D200" i="14"/>
  <c r="D173" i="14"/>
  <c r="D150" i="14"/>
  <c r="D127" i="14"/>
  <c r="D81" i="14"/>
  <c r="D66" i="14"/>
  <c r="D62" i="14"/>
  <c r="D43" i="14"/>
  <c r="D8" i="14"/>
  <c r="D407" i="14"/>
  <c r="D402" i="14"/>
  <c r="D379" i="14"/>
  <c r="D357" i="14"/>
  <c r="D353" i="14"/>
  <c r="D332" i="14"/>
  <c r="D324" i="14"/>
  <c r="D492" i="14"/>
  <c r="D487" i="14"/>
  <c r="D472" i="14"/>
  <c r="D344" i="14"/>
  <c r="D336" i="14"/>
  <c r="D307" i="14"/>
  <c r="D303" i="14"/>
  <c r="D257" i="14"/>
  <c r="D234" i="14"/>
  <c r="D211" i="14"/>
  <c r="D192" i="14"/>
  <c r="D188" i="14"/>
  <c r="D184" i="14"/>
  <c r="D104" i="14"/>
  <c r="D77" i="14"/>
  <c r="D54" i="14"/>
  <c r="D31" i="14"/>
  <c r="D5" i="14"/>
  <c r="D501" i="14"/>
  <c r="D441" i="14"/>
  <c r="D436" i="14"/>
  <c r="D426" i="14"/>
  <c r="D421" i="14"/>
  <c r="D397" i="14"/>
  <c r="D383" i="14"/>
  <c r="D497" i="14"/>
  <c r="D449" i="14"/>
  <c r="D425" i="14"/>
  <c r="D408" i="14"/>
  <c r="D369" i="14"/>
  <c r="D359" i="14"/>
  <c r="D310" i="14"/>
  <c r="D305" i="14"/>
  <c r="D216" i="14"/>
  <c r="D204" i="14"/>
  <c r="D187" i="14"/>
  <c r="D101" i="14"/>
  <c r="D84" i="14"/>
  <c r="D80" i="14"/>
  <c r="D431" i="14"/>
  <c r="D419" i="14"/>
  <c r="D374" i="14"/>
  <c r="D354" i="14"/>
  <c r="D334" i="14"/>
  <c r="D319" i="14"/>
  <c r="D287" i="14"/>
  <c r="D274" i="14"/>
  <c r="D191" i="14"/>
  <c r="D154" i="14"/>
  <c r="D117" i="14"/>
  <c r="D113" i="14"/>
  <c r="D105" i="14"/>
  <c r="D88" i="14"/>
  <c r="D51" i="14"/>
  <c r="D496" i="14"/>
  <c r="D443" i="14"/>
  <c r="D437" i="14"/>
  <c r="D395" i="14"/>
  <c r="D236" i="14"/>
  <c r="D232" i="14"/>
  <c r="D195" i="14"/>
  <c r="D158" i="14"/>
  <c r="D455" i="14"/>
  <c r="D413" i="14"/>
  <c r="D401" i="14"/>
  <c r="D390" i="14"/>
  <c r="D348" i="14"/>
  <c r="D329" i="14"/>
  <c r="D296" i="14"/>
  <c r="D291" i="14"/>
  <c r="D278" i="14"/>
  <c r="D261" i="14"/>
  <c r="D248" i="14"/>
  <c r="D240" i="14"/>
  <c r="D228" i="14"/>
  <c r="D224" i="14"/>
  <c r="D166" i="14"/>
  <c r="D162" i="14"/>
  <c r="D121" i="14"/>
  <c r="D485" i="14"/>
  <c r="D479" i="14"/>
  <c r="D343" i="14"/>
  <c r="D314" i="14"/>
  <c r="D309" i="14"/>
  <c r="D199" i="14"/>
  <c r="D178" i="14"/>
  <c r="D145" i="14"/>
  <c r="D141" i="14"/>
  <c r="D137" i="14"/>
  <c r="D125" i="14"/>
  <c r="D59" i="14"/>
  <c r="D26" i="14"/>
  <c r="D22" i="14"/>
  <c r="D490" i="14"/>
  <c r="D466" i="14"/>
  <c r="D430" i="14"/>
  <c r="D384" i="14"/>
  <c r="D373" i="14"/>
  <c r="D300" i="14"/>
  <c r="D252" i="14"/>
  <c r="D207" i="14"/>
  <c r="D182" i="14"/>
  <c r="D149" i="14"/>
  <c r="D133" i="14"/>
  <c r="D129" i="14"/>
  <c r="D96" i="14"/>
  <c r="D63" i="14"/>
  <c r="D38" i="14"/>
  <c r="D34" i="14"/>
  <c r="D30" i="14"/>
  <c r="D418" i="14"/>
  <c r="D378" i="14"/>
  <c r="D304" i="14"/>
  <c r="D273" i="14"/>
  <c r="D269" i="14"/>
  <c r="D256" i="14"/>
  <c r="D223" i="14"/>
  <c r="D186" i="14"/>
  <c r="D157" i="14"/>
  <c r="D153" i="14"/>
  <c r="D116" i="14"/>
  <c r="D83" i="14"/>
  <c r="D46" i="14"/>
  <c r="D429" i="14"/>
  <c r="D318" i="14"/>
  <c r="D286" i="14"/>
  <c r="D243" i="14"/>
  <c r="D194" i="14"/>
  <c r="D190" i="14"/>
  <c r="D169" i="14"/>
  <c r="D165" i="14"/>
  <c r="D161" i="14"/>
  <c r="D120" i="14"/>
  <c r="D112" i="14"/>
  <c r="D108" i="14"/>
  <c r="D87" i="14"/>
  <c r="D484" i="14"/>
  <c r="D394" i="14"/>
  <c r="D347" i="14"/>
  <c r="D494" i="14"/>
  <c r="D470" i="14"/>
  <c r="D372" i="14"/>
  <c r="D322" i="14"/>
  <c r="D281" i="14"/>
  <c r="D272" i="14"/>
  <c r="D255" i="14"/>
  <c r="D222" i="14"/>
  <c r="D218" i="14"/>
  <c r="D214" i="14"/>
  <c r="D152" i="14"/>
  <c r="D132" i="14"/>
  <c r="D128" i="14"/>
  <c r="D103" i="14"/>
  <c r="D70" i="14"/>
  <c r="D49" i="14"/>
  <c r="D45" i="14"/>
  <c r="D41" i="14"/>
  <c r="D37" i="14"/>
  <c r="D33" i="14"/>
  <c r="D29" i="14"/>
  <c r="D11" i="14"/>
  <c r="D387" i="14"/>
  <c r="D361" i="14"/>
  <c r="D356" i="14"/>
  <c r="D351" i="14"/>
  <c r="D276" i="14"/>
  <c r="D230" i="14"/>
  <c r="D226" i="14"/>
  <c r="D185" i="14"/>
  <c r="D156" i="14"/>
  <c r="D119" i="14"/>
  <c r="D115" i="14"/>
  <c r="D82" i="14"/>
  <c r="D53" i="14"/>
  <c r="D14" i="14"/>
  <c r="D415" i="14"/>
  <c r="D398" i="14"/>
  <c r="D381" i="14"/>
  <c r="D371" i="14"/>
  <c r="D267" i="14"/>
  <c r="D250" i="14"/>
  <c r="D213" i="14"/>
  <c r="D205" i="14"/>
  <c r="D201" i="14"/>
  <c r="D147" i="14"/>
  <c r="D102" i="14"/>
  <c r="D94" i="14"/>
  <c r="D69" i="14"/>
  <c r="D65" i="14"/>
  <c r="D460" i="14"/>
  <c r="D376" i="14"/>
  <c r="D342" i="14"/>
  <c r="D335" i="14"/>
  <c r="D249" i="14"/>
  <c r="D235" i="14"/>
  <c r="D143" i="14"/>
  <c r="D89" i="14"/>
  <c r="D58" i="14"/>
  <c r="D47" i="14"/>
  <c r="D469" i="14"/>
  <c r="D450" i="14"/>
  <c r="D403" i="14"/>
  <c r="D367" i="14"/>
  <c r="D350" i="14"/>
  <c r="D282" i="14"/>
  <c r="D275" i="14"/>
  <c r="D221" i="14"/>
  <c r="D7" i="14"/>
  <c r="D477" i="14"/>
  <c r="D326" i="14"/>
  <c r="D289" i="14"/>
  <c r="D262" i="14"/>
  <c r="D155" i="14"/>
  <c r="D118" i="14"/>
  <c r="D64" i="14"/>
  <c r="D24" i="14"/>
  <c r="D420" i="14"/>
  <c r="D358" i="14"/>
  <c r="D295" i="14"/>
  <c r="D208" i="14"/>
  <c r="D181" i="14"/>
  <c r="D175" i="14"/>
  <c r="D168" i="14"/>
  <c r="D99" i="14"/>
  <c r="D75" i="14"/>
  <c r="D19" i="14"/>
  <c r="D428" i="14"/>
  <c r="D341" i="14"/>
  <c r="D317" i="14"/>
  <c r="D254" i="14"/>
  <c r="D247" i="14"/>
  <c r="D241" i="14"/>
  <c r="D136" i="14"/>
  <c r="D130" i="14"/>
  <c r="D111" i="14"/>
  <c r="D57" i="14"/>
  <c r="D40" i="14"/>
  <c r="D3" i="14"/>
  <c r="D476" i="14"/>
  <c r="D410" i="14"/>
  <c r="D365" i="14"/>
  <c r="D333" i="14"/>
  <c r="D142" i="14"/>
  <c r="D468" i="14"/>
  <c r="D448" i="14"/>
  <c r="D400" i="14"/>
  <c r="D391" i="14"/>
  <c r="D382" i="14"/>
  <c r="D260" i="14"/>
  <c r="D180" i="14"/>
  <c r="D123" i="14"/>
  <c r="D486" i="14"/>
  <c r="D458" i="14"/>
  <c r="D294" i="14"/>
  <c r="D219" i="14"/>
  <c r="D93" i="14"/>
  <c r="D23" i="14"/>
  <c r="D18" i="14"/>
  <c r="D474" i="14"/>
  <c r="D445" i="14"/>
  <c r="D279" i="14"/>
  <c r="D245" i="14"/>
  <c r="D159" i="14"/>
  <c r="D146" i="14"/>
  <c r="D91" i="14"/>
  <c r="D61" i="14"/>
  <c r="D9" i="14"/>
  <c r="D498" i="14"/>
  <c r="D360" i="14"/>
  <c r="D489" i="14"/>
  <c r="D432" i="14"/>
  <c r="D297" i="14"/>
  <c r="D215" i="14"/>
  <c r="D189" i="14"/>
  <c r="D176" i="14"/>
  <c r="D25" i="14"/>
  <c r="D451" i="14"/>
  <c r="D311" i="14"/>
  <c r="D283" i="14"/>
  <c r="D242" i="14"/>
  <c r="D229" i="14"/>
  <c r="D482" i="14"/>
  <c r="D414" i="14"/>
  <c r="D233" i="14"/>
  <c r="D109" i="14"/>
  <c r="D72" i="14"/>
  <c r="D13" i="14"/>
  <c r="D362" i="14"/>
  <c r="D339" i="14"/>
  <c r="D315" i="14"/>
  <c r="D293" i="14"/>
  <c r="D253" i="14"/>
  <c r="D44" i="14"/>
  <c r="D27" i="14"/>
  <c r="D6" i="14"/>
  <c r="D453" i="14"/>
  <c r="D338" i="14"/>
  <c r="D98" i="14"/>
  <c r="D36" i="14"/>
  <c r="D465" i="14"/>
  <c r="D424" i="14"/>
  <c r="D325" i="14"/>
  <c r="D271" i="14"/>
  <c r="D212" i="14"/>
  <c r="D144" i="14"/>
  <c r="D79" i="14"/>
  <c r="D12" i="14"/>
  <c r="D301" i="14"/>
  <c r="D251" i="14"/>
  <c r="D107" i="14"/>
  <c r="D17" i="14"/>
  <c r="D346" i="14"/>
  <c r="D151" i="14"/>
  <c r="D68" i="14"/>
  <c r="D42" i="14"/>
  <c r="D10" i="14"/>
  <c r="D406" i="14"/>
  <c r="D238" i="14"/>
  <c r="D140" i="14"/>
  <c r="D32" i="14"/>
  <c r="D4" i="14"/>
  <c r="D345" i="14"/>
  <c r="D308" i="14"/>
  <c r="D209" i="14"/>
  <c r="D179" i="14"/>
  <c r="D122" i="14"/>
  <c r="D237" i="14"/>
  <c r="D456" i="14"/>
  <c r="D86" i="14"/>
  <c r="D171" i="14"/>
  <c r="D246" i="14"/>
  <c r="D97" i="14"/>
  <c r="D73" i="14"/>
  <c r="D197" i="14"/>
  <c r="D183" i="14"/>
  <c r="D16" i="14"/>
  <c r="D337" i="14"/>
  <c r="D85" i="14"/>
  <c r="D434" i="14"/>
  <c r="D95" i="14"/>
  <c r="D321" i="14"/>
  <c r="D306" i="14"/>
  <c r="D60" i="14"/>
  <c r="D217" i="14"/>
  <c r="D193" i="14"/>
  <c r="D48" i="14"/>
  <c r="D290" i="14"/>
  <c r="D139" i="14"/>
  <c r="D463" i="14"/>
  <c r="D380" i="14"/>
  <c r="D239" i="14"/>
  <c r="D203" i="14"/>
  <c r="D177" i="14"/>
  <c r="D92" i="14"/>
  <c r="D21" i="14"/>
  <c r="D396" i="14"/>
  <c r="D363" i="14"/>
  <c r="D331" i="14"/>
  <c r="D264" i="14"/>
  <c r="D164" i="14"/>
  <c r="D114" i="14"/>
  <c r="D277" i="14"/>
  <c r="D138" i="14"/>
  <c r="D126" i="14"/>
  <c r="D56" i="14"/>
  <c r="D493" i="14"/>
  <c r="D285" i="14"/>
  <c r="D198" i="14"/>
  <c r="D422" i="14"/>
  <c r="D299" i="14"/>
  <c r="D134" i="14"/>
  <c r="D210" i="14"/>
  <c r="D475" i="14"/>
  <c r="D312" i="14"/>
  <c r="D330" i="14"/>
  <c r="D90" i="14"/>
  <c r="D20" i="14"/>
  <c r="D55" i="14"/>
  <c r="E488" i="14"/>
  <c r="E464" i="14"/>
  <c r="E440" i="14"/>
  <c r="E416" i="14"/>
  <c r="E392" i="14"/>
  <c r="E481" i="14"/>
  <c r="E457" i="14"/>
  <c r="E433" i="14"/>
  <c r="E409" i="14"/>
  <c r="E498" i="14"/>
  <c r="E474" i="14"/>
  <c r="E450" i="14"/>
  <c r="E426" i="14"/>
  <c r="E402" i="14"/>
  <c r="E453" i="14"/>
  <c r="E434" i="14"/>
  <c r="E407" i="14"/>
  <c r="E381" i="14"/>
  <c r="E357" i="14"/>
  <c r="E333" i="14"/>
  <c r="E309" i="14"/>
  <c r="E285" i="14"/>
  <c r="E261" i="14"/>
  <c r="E237" i="14"/>
  <c r="E213" i="14"/>
  <c r="E189" i="14"/>
  <c r="E165" i="14"/>
  <c r="E141" i="14"/>
  <c r="E117" i="14"/>
  <c r="E93" i="14"/>
  <c r="E69" i="14"/>
  <c r="E45" i="14"/>
  <c r="E21" i="14"/>
  <c r="E496" i="14"/>
  <c r="E469" i="14"/>
  <c r="E427" i="14"/>
  <c r="E419" i="14"/>
  <c r="E400" i="14"/>
  <c r="E385" i="14"/>
  <c r="E361" i="14"/>
  <c r="E487" i="14"/>
  <c r="E471" i="14"/>
  <c r="E446" i="14"/>
  <c r="E421" i="14"/>
  <c r="E413" i="14"/>
  <c r="E359" i="14"/>
  <c r="E341" i="14"/>
  <c r="E334" i="14"/>
  <c r="E277" i="14"/>
  <c r="E245" i="14"/>
  <c r="E238" i="14"/>
  <c r="E181" i="14"/>
  <c r="E149" i="14"/>
  <c r="E142" i="14"/>
  <c r="E85" i="14"/>
  <c r="E53" i="14"/>
  <c r="E46" i="14"/>
  <c r="E18" i="14"/>
  <c r="E396" i="14"/>
  <c r="E388" i="14"/>
  <c r="E337" i="14"/>
  <c r="E330" i="14"/>
  <c r="E305" i="14"/>
  <c r="E273" i="14"/>
  <c r="E241" i="14"/>
  <c r="E234" i="14"/>
  <c r="E209" i="14"/>
  <c r="E177" i="14"/>
  <c r="E145" i="14"/>
  <c r="E138" i="14"/>
  <c r="E113" i="14"/>
  <c r="E81" i="14"/>
  <c r="E49" i="14"/>
  <c r="E42" i="14"/>
  <c r="E497" i="14"/>
  <c r="E493" i="14"/>
  <c r="E489" i="14"/>
  <c r="E477" i="14"/>
  <c r="E448" i="14"/>
  <c r="E472" i="14"/>
  <c r="E468" i="14"/>
  <c r="E443" i="14"/>
  <c r="E422" i="14"/>
  <c r="E414" i="14"/>
  <c r="E406" i="14"/>
  <c r="E371" i="14"/>
  <c r="E360" i="14"/>
  <c r="E342" i="14"/>
  <c r="E335" i="14"/>
  <c r="E303" i="14"/>
  <c r="E491" i="14"/>
  <c r="E442" i="14"/>
  <c r="E370" i="14"/>
  <c r="E327" i="14"/>
  <c r="E478" i="14"/>
  <c r="E462" i="14"/>
  <c r="E452" i="14"/>
  <c r="E417" i="14"/>
  <c r="E412" i="14"/>
  <c r="E375" i="14"/>
  <c r="E288" i="14"/>
  <c r="E284" i="14"/>
  <c r="E280" i="14"/>
  <c r="E447" i="14"/>
  <c r="E379" i="14"/>
  <c r="E353" i="14"/>
  <c r="E340" i="14"/>
  <c r="E332" i="14"/>
  <c r="E324" i="14"/>
  <c r="E320" i="14"/>
  <c r="E276" i="14"/>
  <c r="E215" i="14"/>
  <c r="E196" i="14"/>
  <c r="E169" i="14"/>
  <c r="E146" i="14"/>
  <c r="E131" i="14"/>
  <c r="E123" i="14"/>
  <c r="E108" i="14"/>
  <c r="E58" i="14"/>
  <c r="E492" i="14"/>
  <c r="E467" i="14"/>
  <c r="E344" i="14"/>
  <c r="E336" i="14"/>
  <c r="E328" i="14"/>
  <c r="E307" i="14"/>
  <c r="E501" i="14"/>
  <c r="E441" i="14"/>
  <c r="E436" i="14"/>
  <c r="E397" i="14"/>
  <c r="E383" i="14"/>
  <c r="E315" i="14"/>
  <c r="E311" i="14"/>
  <c r="E272" i="14"/>
  <c r="E253" i="14"/>
  <c r="E230" i="14"/>
  <c r="E180" i="14"/>
  <c r="E119" i="14"/>
  <c r="E100" i="14"/>
  <c r="E73" i="14"/>
  <c r="E50" i="14"/>
  <c r="E35" i="14"/>
  <c r="E27" i="14"/>
  <c r="E387" i="14"/>
  <c r="E374" i="14"/>
  <c r="E431" i="14"/>
  <c r="E364" i="14"/>
  <c r="E354" i="14"/>
  <c r="E349" i="14"/>
  <c r="E319" i="14"/>
  <c r="E292" i="14"/>
  <c r="E287" i="14"/>
  <c r="E274" i="14"/>
  <c r="E270" i="14"/>
  <c r="E257" i="14"/>
  <c r="E220" i="14"/>
  <c r="E191" i="14"/>
  <c r="E154" i="14"/>
  <c r="E150" i="14"/>
  <c r="E105" i="14"/>
  <c r="E88" i="14"/>
  <c r="E461" i="14"/>
  <c r="E437" i="14"/>
  <c r="E395" i="14"/>
  <c r="E244" i="14"/>
  <c r="E236" i="14"/>
  <c r="E232" i="14"/>
  <c r="E195" i="14"/>
  <c r="E158" i="14"/>
  <c r="E109" i="14"/>
  <c r="E55" i="14"/>
  <c r="E47" i="14"/>
  <c r="E43" i="14"/>
  <c r="E3" i="14"/>
  <c r="E455" i="14"/>
  <c r="E401" i="14"/>
  <c r="E390" i="14"/>
  <c r="E348" i="14"/>
  <c r="E329" i="14"/>
  <c r="E296" i="14"/>
  <c r="E291" i="14"/>
  <c r="E278" i="14"/>
  <c r="E248" i="14"/>
  <c r="E240" i="14"/>
  <c r="E228" i="14"/>
  <c r="E224" i="14"/>
  <c r="E170" i="14"/>
  <c r="E166" i="14"/>
  <c r="E162" i="14"/>
  <c r="E485" i="14"/>
  <c r="E479" i="14"/>
  <c r="E343" i="14"/>
  <c r="E314" i="14"/>
  <c r="E199" i="14"/>
  <c r="E178" i="14"/>
  <c r="E174" i="14"/>
  <c r="E137" i="14"/>
  <c r="E125" i="14"/>
  <c r="E502" i="14"/>
  <c r="E490" i="14"/>
  <c r="E473" i="14"/>
  <c r="E466" i="14"/>
  <c r="E430" i="14"/>
  <c r="E384" i="14"/>
  <c r="E373" i="14"/>
  <c r="E300" i="14"/>
  <c r="E265" i="14"/>
  <c r="E252" i="14"/>
  <c r="E211" i="14"/>
  <c r="E207" i="14"/>
  <c r="E182" i="14"/>
  <c r="E133" i="14"/>
  <c r="E129" i="14"/>
  <c r="E96" i="14"/>
  <c r="E63" i="14"/>
  <c r="E38" i="14"/>
  <c r="E34" i="14"/>
  <c r="E30" i="14"/>
  <c r="E15" i="14"/>
  <c r="E460" i="14"/>
  <c r="E424" i="14"/>
  <c r="E363" i="14"/>
  <c r="E358" i="14"/>
  <c r="E338" i="14"/>
  <c r="E295" i="14"/>
  <c r="E282" i="14"/>
  <c r="E219" i="14"/>
  <c r="E203" i="14"/>
  <c r="E79" i="14"/>
  <c r="E75" i="14"/>
  <c r="E71" i="14"/>
  <c r="E67" i="14"/>
  <c r="E495" i="14"/>
  <c r="E429" i="14"/>
  <c r="E318" i="14"/>
  <c r="E286" i="14"/>
  <c r="E243" i="14"/>
  <c r="E194" i="14"/>
  <c r="E190" i="14"/>
  <c r="E161" i="14"/>
  <c r="E120" i="14"/>
  <c r="E112" i="14"/>
  <c r="E87" i="14"/>
  <c r="E54" i="14"/>
  <c r="E484" i="14"/>
  <c r="E394" i="14"/>
  <c r="E389" i="14"/>
  <c r="E352" i="14"/>
  <c r="E347" i="14"/>
  <c r="E299" i="14"/>
  <c r="E290" i="14"/>
  <c r="E260" i="14"/>
  <c r="E247" i="14"/>
  <c r="E235" i="14"/>
  <c r="E231" i="14"/>
  <c r="E227" i="14"/>
  <c r="E198" i="14"/>
  <c r="E91" i="14"/>
  <c r="E435" i="14"/>
  <c r="E362" i="14"/>
  <c r="E483" i="14"/>
  <c r="E399" i="14"/>
  <c r="E356" i="14"/>
  <c r="E351" i="14"/>
  <c r="E226" i="14"/>
  <c r="E185" i="14"/>
  <c r="E156" i="14"/>
  <c r="E115" i="14"/>
  <c r="E82" i="14"/>
  <c r="E78" i="14"/>
  <c r="E14" i="14"/>
  <c r="E476" i="14"/>
  <c r="E428" i="14"/>
  <c r="E382" i="14"/>
  <c r="E317" i="14"/>
  <c r="E312" i="14"/>
  <c r="E298" i="14"/>
  <c r="E168" i="14"/>
  <c r="E111" i="14"/>
  <c r="E107" i="14"/>
  <c r="E86" i="14"/>
  <c r="E17" i="14"/>
  <c r="E451" i="14"/>
  <c r="E439" i="14"/>
  <c r="E376" i="14"/>
  <c r="E365" i="14"/>
  <c r="E293" i="14"/>
  <c r="E271" i="14"/>
  <c r="E254" i="14"/>
  <c r="E151" i="14"/>
  <c r="E143" i="14"/>
  <c r="E139" i="14"/>
  <c r="E135" i="14"/>
  <c r="E77" i="14"/>
  <c r="E411" i="14"/>
  <c r="E403" i="14"/>
  <c r="E367" i="14"/>
  <c r="E350" i="14"/>
  <c r="E275" i="14"/>
  <c r="E268" i="14"/>
  <c r="E255" i="14"/>
  <c r="E221" i="14"/>
  <c r="E202" i="14"/>
  <c r="E106" i="14"/>
  <c r="E76" i="14"/>
  <c r="E52" i="14"/>
  <c r="E11" i="14"/>
  <c r="E7" i="14"/>
  <c r="E393" i="14"/>
  <c r="E326" i="14"/>
  <c r="E289" i="14"/>
  <c r="E262" i="14"/>
  <c r="E155" i="14"/>
  <c r="E118" i="14"/>
  <c r="E94" i="14"/>
  <c r="E64" i="14"/>
  <c r="E24" i="14"/>
  <c r="E420" i="14"/>
  <c r="E214" i="14"/>
  <c r="E208" i="14"/>
  <c r="E188" i="14"/>
  <c r="E175" i="14"/>
  <c r="E148" i="14"/>
  <c r="E99" i="14"/>
  <c r="E19" i="14"/>
  <c r="E459" i="14"/>
  <c r="E366" i="14"/>
  <c r="E302" i="14"/>
  <c r="E136" i="14"/>
  <c r="E130" i="14"/>
  <c r="E124" i="14"/>
  <c r="E57" i="14"/>
  <c r="E40" i="14"/>
  <c r="E449" i="14"/>
  <c r="E410" i="14"/>
  <c r="E310" i="14"/>
  <c r="E29" i="14"/>
  <c r="E391" i="14"/>
  <c r="E281" i="14"/>
  <c r="E267" i="14"/>
  <c r="E201" i="14"/>
  <c r="E10" i="14"/>
  <c r="E486" i="14"/>
  <c r="E458" i="14"/>
  <c r="E294" i="14"/>
  <c r="E74" i="14"/>
  <c r="E51" i="14"/>
  <c r="E23" i="14"/>
  <c r="E325" i="14"/>
  <c r="E308" i="14"/>
  <c r="E233" i="14"/>
  <c r="E187" i="14"/>
  <c r="E160" i="14"/>
  <c r="E147" i="14"/>
  <c r="E98" i="14"/>
  <c r="E68" i="14"/>
  <c r="E425" i="14"/>
  <c r="E415" i="14"/>
  <c r="E398" i="14"/>
  <c r="E380" i="14"/>
  <c r="E205" i="14"/>
  <c r="E192" i="14"/>
  <c r="E97" i="14"/>
  <c r="E13" i="14"/>
  <c r="E470" i="14"/>
  <c r="E432" i="14"/>
  <c r="E480" i="14"/>
  <c r="E368" i="14"/>
  <c r="E283" i="14"/>
  <c r="E242" i="14"/>
  <c r="E229" i="14"/>
  <c r="E163" i="14"/>
  <c r="E70" i="14"/>
  <c r="E59" i="14"/>
  <c r="E249" i="14"/>
  <c r="E89" i="14"/>
  <c r="E41" i="14"/>
  <c r="E339" i="14"/>
  <c r="E184" i="14"/>
  <c r="E127" i="14"/>
  <c r="E454" i="14"/>
  <c r="E223" i="14"/>
  <c r="E62" i="14"/>
  <c r="E44" i="14"/>
  <c r="E6" i="14"/>
  <c r="E494" i="14"/>
  <c r="E304" i="14"/>
  <c r="E173" i="14"/>
  <c r="E80" i="14"/>
  <c r="E36" i="14"/>
  <c r="E263" i="14"/>
  <c r="E193" i="14"/>
  <c r="E164" i="14"/>
  <c r="E153" i="14"/>
  <c r="E116" i="14"/>
  <c r="E90" i="14"/>
  <c r="E465" i="14"/>
  <c r="E386" i="14"/>
  <c r="E372" i="14"/>
  <c r="E313" i="14"/>
  <c r="E183" i="14"/>
  <c r="E172" i="14"/>
  <c r="E134" i="14"/>
  <c r="E126" i="14"/>
  <c r="E61" i="14"/>
  <c r="E438" i="14"/>
  <c r="E239" i="14"/>
  <c r="E210" i="14"/>
  <c r="E60" i="14"/>
  <c r="E33" i="14"/>
  <c r="E345" i="14"/>
  <c r="E179" i="14"/>
  <c r="E132" i="14"/>
  <c r="E122" i="14"/>
  <c r="E95" i="14"/>
  <c r="E16" i="14"/>
  <c r="E369" i="14"/>
  <c r="E355" i="14"/>
  <c r="E321" i="14"/>
  <c r="E445" i="14"/>
  <c r="E258" i="14"/>
  <c r="E217" i="14"/>
  <c r="E48" i="14"/>
  <c r="E31" i="14"/>
  <c r="E259" i="14"/>
  <c r="E121" i="14"/>
  <c r="E171" i="14"/>
  <c r="E39" i="14"/>
  <c r="E28" i="14"/>
  <c r="E404" i="14"/>
  <c r="E246" i="14"/>
  <c r="E8" i="14"/>
  <c r="E297" i="14"/>
  <c r="E197" i="14"/>
  <c r="E157" i="14"/>
  <c r="E144" i="14"/>
  <c r="E418" i="14"/>
  <c r="E323" i="14"/>
  <c r="E500" i="14"/>
  <c r="E322" i="14"/>
  <c r="E269" i="14"/>
  <c r="E218" i="14"/>
  <c r="E499" i="14"/>
  <c r="E72" i="14"/>
  <c r="E25" i="14"/>
  <c r="E306" i="14"/>
  <c r="E37" i="14"/>
  <c r="E5" i="14"/>
  <c r="E256" i="14"/>
  <c r="E167" i="14"/>
  <c r="E140" i="14"/>
  <c r="E84" i="14"/>
  <c r="E482" i="14"/>
  <c r="E266" i="14"/>
  <c r="E104" i="14"/>
  <c r="E152" i="14"/>
  <c r="E463" i="14"/>
  <c r="E279" i="14"/>
  <c r="E204" i="14"/>
  <c r="E128" i="14"/>
  <c r="E103" i="14"/>
  <c r="E83" i="14"/>
  <c r="E22" i="14"/>
  <c r="E4" i="14"/>
  <c r="E92" i="14"/>
  <c r="E331" i="14"/>
  <c r="E264" i="14"/>
  <c r="E216" i="14"/>
  <c r="E114" i="14"/>
  <c r="E102" i="14"/>
  <c r="E346" i="14"/>
  <c r="E56" i="14"/>
  <c r="E12" i="14"/>
  <c r="E378" i="14"/>
  <c r="E316" i="14"/>
  <c r="E251" i="14"/>
  <c r="E444" i="14"/>
  <c r="E301" i="14"/>
  <c r="E159" i="14"/>
  <c r="E101" i="14"/>
  <c r="E423" i="14"/>
  <c r="E65" i="14"/>
  <c r="E176" i="14"/>
  <c r="E212" i="14"/>
  <c r="E26" i="14"/>
  <c r="E377" i="14"/>
  <c r="E110" i="14"/>
  <c r="E206" i="14"/>
  <c r="E20" i="14"/>
  <c r="E222" i="14"/>
  <c r="E186" i="14"/>
  <c r="E475" i="14"/>
  <c r="E456" i="14"/>
  <c r="E250" i="14"/>
  <c r="E66" i="14"/>
  <c r="K7" i="11"/>
  <c r="M7" i="11" s="1"/>
  <c r="H7" i="11"/>
  <c r="E9" i="14"/>
  <c r="D50" i="14"/>
  <c r="D313" i="14"/>
  <c r="B36" i="14"/>
  <c r="B37" i="14"/>
  <c r="B49" i="14"/>
  <c r="B48" i="14"/>
  <c r="B54" i="14"/>
  <c r="B61" i="14"/>
  <c r="B60" i="14"/>
  <c r="B78" i="14"/>
  <c r="B84" i="14"/>
  <c r="B96" i="14"/>
  <c r="B102" i="14"/>
  <c r="B108" i="14"/>
  <c r="B120" i="14"/>
  <c r="B126" i="14"/>
  <c r="B132" i="14"/>
  <c r="B156" i="14"/>
  <c r="B157" i="14"/>
  <c r="B192" i="14"/>
  <c r="B198" i="14"/>
  <c r="B252" i="14"/>
  <c r="B372" i="14"/>
  <c r="C502" i="14"/>
  <c r="C478" i="14"/>
  <c r="C454" i="14"/>
  <c r="C430" i="14"/>
  <c r="C406" i="14"/>
  <c r="C495" i="14"/>
  <c r="C471" i="14"/>
  <c r="C447" i="14"/>
  <c r="C423" i="14"/>
  <c r="C399" i="14"/>
  <c r="C488" i="14"/>
  <c r="C464" i="14"/>
  <c r="C440" i="14"/>
  <c r="C416" i="14"/>
  <c r="C392" i="14"/>
  <c r="C484" i="14"/>
  <c r="C465" i="14"/>
  <c r="C457" i="14"/>
  <c r="C438" i="14"/>
  <c r="C371" i="14"/>
  <c r="C347" i="14"/>
  <c r="C323" i="14"/>
  <c r="C299" i="14"/>
  <c r="C275" i="14"/>
  <c r="C251" i="14"/>
  <c r="C227" i="14"/>
  <c r="C203" i="14"/>
  <c r="C179" i="14"/>
  <c r="C155" i="14"/>
  <c r="C131" i="14"/>
  <c r="C107" i="14"/>
  <c r="C83" i="14"/>
  <c r="C59" i="14"/>
  <c r="C35" i="14"/>
  <c r="C13" i="14"/>
  <c r="C5" i="14"/>
  <c r="C477" i="14"/>
  <c r="C458" i="14"/>
  <c r="C450" i="14"/>
  <c r="C431" i="14"/>
  <c r="C375" i="14"/>
  <c r="C467" i="14"/>
  <c r="C459" i="14"/>
  <c r="C409" i="14"/>
  <c r="C405" i="14"/>
  <c r="C389" i="14"/>
  <c r="C385" i="14"/>
  <c r="C352" i="14"/>
  <c r="C320" i="14"/>
  <c r="C295" i="14"/>
  <c r="C288" i="14"/>
  <c r="C256" i="14"/>
  <c r="C224" i="14"/>
  <c r="C199" i="14"/>
  <c r="C192" i="14"/>
  <c r="C160" i="14"/>
  <c r="C128" i="14"/>
  <c r="C103" i="14"/>
  <c r="C96" i="14"/>
  <c r="C64" i="14"/>
  <c r="C32" i="14"/>
  <c r="C483" i="14"/>
  <c r="C479" i="14"/>
  <c r="C475" i="14"/>
  <c r="C433" i="14"/>
  <c r="C429" i="14"/>
  <c r="C425" i="14"/>
  <c r="C417" i="14"/>
  <c r="C366" i="14"/>
  <c r="C348" i="14"/>
  <c r="C291" i="14"/>
  <c r="C284" i="14"/>
  <c r="C252" i="14"/>
  <c r="C195" i="14"/>
  <c r="C188" i="14"/>
  <c r="C156" i="14"/>
  <c r="C99" i="14"/>
  <c r="C92" i="14"/>
  <c r="C60" i="14"/>
  <c r="C4" i="14"/>
  <c r="C473" i="14"/>
  <c r="C460" i="14"/>
  <c r="C390" i="14"/>
  <c r="C353" i="14"/>
  <c r="C321" i="14"/>
  <c r="C463" i="14"/>
  <c r="C455" i="14"/>
  <c r="C451" i="14"/>
  <c r="C434" i="14"/>
  <c r="C401" i="14"/>
  <c r="C397" i="14"/>
  <c r="C393" i="14"/>
  <c r="C374" i="14"/>
  <c r="C363" i="14"/>
  <c r="C345" i="14"/>
  <c r="C313" i="14"/>
  <c r="C497" i="14"/>
  <c r="C442" i="14"/>
  <c r="C437" i="14"/>
  <c r="C432" i="14"/>
  <c r="C422" i="14"/>
  <c r="C296" i="14"/>
  <c r="C292" i="14"/>
  <c r="C269" i="14"/>
  <c r="C349" i="14"/>
  <c r="C265" i="14"/>
  <c r="C242" i="14"/>
  <c r="C219" i="14"/>
  <c r="C204" i="14"/>
  <c r="C154" i="14"/>
  <c r="C135" i="14"/>
  <c r="C112" i="14"/>
  <c r="C89" i="14"/>
  <c r="C85" i="14"/>
  <c r="C70" i="14"/>
  <c r="C47" i="14"/>
  <c r="C20" i="14"/>
  <c r="C17" i="14"/>
  <c r="C14" i="14"/>
  <c r="C11" i="14"/>
  <c r="C462" i="14"/>
  <c r="C452" i="14"/>
  <c r="C427" i="14"/>
  <c r="C412" i="14"/>
  <c r="C370" i="14"/>
  <c r="C340" i="14"/>
  <c r="C407" i="14"/>
  <c r="C402" i="14"/>
  <c r="C379" i="14"/>
  <c r="C357" i="14"/>
  <c r="C332" i="14"/>
  <c r="C328" i="14"/>
  <c r="C324" i="14"/>
  <c r="C276" i="14"/>
  <c r="C261" i="14"/>
  <c r="C238" i="14"/>
  <c r="C215" i="14"/>
  <c r="C169" i="14"/>
  <c r="C146" i="14"/>
  <c r="C123" i="14"/>
  <c r="C108" i="14"/>
  <c r="C58" i="14"/>
  <c r="C39" i="14"/>
  <c r="C492" i="14"/>
  <c r="C487" i="14"/>
  <c r="C472" i="14"/>
  <c r="C446" i="14"/>
  <c r="C480" i="14"/>
  <c r="C468" i="14"/>
  <c r="C380" i="14"/>
  <c r="C339" i="14"/>
  <c r="C325" i="14"/>
  <c r="C283" i="14"/>
  <c r="C262" i="14"/>
  <c r="C253" i="14"/>
  <c r="C212" i="14"/>
  <c r="C208" i="14"/>
  <c r="C200" i="14"/>
  <c r="C183" i="14"/>
  <c r="C142" i="14"/>
  <c r="C97" i="14"/>
  <c r="C93" i="14"/>
  <c r="C76" i="14"/>
  <c r="C72" i="14"/>
  <c r="C449" i="14"/>
  <c r="C408" i="14"/>
  <c r="C369" i="14"/>
  <c r="C364" i="14"/>
  <c r="C359" i="14"/>
  <c r="C310" i="14"/>
  <c r="C305" i="14"/>
  <c r="C270" i="14"/>
  <c r="C257" i="14"/>
  <c r="C220" i="14"/>
  <c r="C216" i="14"/>
  <c r="C187" i="14"/>
  <c r="C150" i="14"/>
  <c r="C101" i="14"/>
  <c r="C84" i="14"/>
  <c r="C80" i="14"/>
  <c r="C68" i="14"/>
  <c r="C461" i="14"/>
  <c r="C419" i="14"/>
  <c r="C354" i="14"/>
  <c r="C334" i="14"/>
  <c r="C319" i="14"/>
  <c r="C287" i="14"/>
  <c r="C274" i="14"/>
  <c r="C244" i="14"/>
  <c r="C191" i="14"/>
  <c r="C496" i="14"/>
  <c r="C443" i="14"/>
  <c r="C395" i="14"/>
  <c r="C236" i="14"/>
  <c r="C232" i="14"/>
  <c r="C170" i="14"/>
  <c r="C158" i="14"/>
  <c r="C436" i="14"/>
  <c r="C413" i="14"/>
  <c r="C329" i="14"/>
  <c r="C278" i="14"/>
  <c r="C248" i="14"/>
  <c r="C240" i="14"/>
  <c r="C228" i="14"/>
  <c r="C174" i="14"/>
  <c r="C166" i="14"/>
  <c r="C162" i="14"/>
  <c r="C121" i="14"/>
  <c r="C12" i="14"/>
  <c r="C9" i="14"/>
  <c r="C6" i="14"/>
  <c r="C485" i="14"/>
  <c r="C343" i="14"/>
  <c r="C314" i="14"/>
  <c r="C309" i="14"/>
  <c r="C211" i="14"/>
  <c r="C178" i="14"/>
  <c r="C145" i="14"/>
  <c r="C141" i="14"/>
  <c r="C137" i="14"/>
  <c r="C125" i="14"/>
  <c r="C100" i="14"/>
  <c r="C26" i="14"/>
  <c r="C22" i="14"/>
  <c r="C15" i="14"/>
  <c r="C448" i="14"/>
  <c r="C424" i="14"/>
  <c r="C400" i="14"/>
  <c r="C368" i="14"/>
  <c r="C358" i="14"/>
  <c r="C338" i="14"/>
  <c r="C333" i="14"/>
  <c r="C282" i="14"/>
  <c r="C104" i="14"/>
  <c r="C79" i="14"/>
  <c r="C75" i="14"/>
  <c r="C50" i="14"/>
  <c r="C42" i="14"/>
  <c r="C18" i="14"/>
  <c r="C441" i="14"/>
  <c r="C418" i="14"/>
  <c r="C378" i="14"/>
  <c r="C304" i="14"/>
  <c r="C273" i="14"/>
  <c r="C223" i="14"/>
  <c r="C186" i="14"/>
  <c r="C157" i="14"/>
  <c r="C153" i="14"/>
  <c r="C116" i="14"/>
  <c r="C54" i="14"/>
  <c r="C46" i="14"/>
  <c r="C383" i="14"/>
  <c r="C318" i="14"/>
  <c r="C489" i="14"/>
  <c r="C377" i="14"/>
  <c r="C367" i="14"/>
  <c r="C337" i="14"/>
  <c r="C294" i="14"/>
  <c r="C210" i="14"/>
  <c r="C181" i="14"/>
  <c r="C144" i="14"/>
  <c r="C140" i="14"/>
  <c r="C136" i="14"/>
  <c r="C74" i="14"/>
  <c r="C66" i="14"/>
  <c r="C25" i="14"/>
  <c r="C8" i="14"/>
  <c r="C494" i="14"/>
  <c r="C470" i="14"/>
  <c r="C372" i="14"/>
  <c r="C322" i="14"/>
  <c r="C281" i="14"/>
  <c r="C272" i="14"/>
  <c r="C255" i="14"/>
  <c r="C222" i="14"/>
  <c r="C218" i="14"/>
  <c r="C214" i="14"/>
  <c r="C152" i="14"/>
  <c r="C132" i="14"/>
  <c r="C78" i="14"/>
  <c r="C49" i="14"/>
  <c r="C45" i="14"/>
  <c r="C41" i="14"/>
  <c r="C37" i="14"/>
  <c r="C33" i="14"/>
  <c r="C29" i="14"/>
  <c r="C445" i="14"/>
  <c r="C410" i="14"/>
  <c r="C331" i="14"/>
  <c r="C326" i="14"/>
  <c r="C289" i="14"/>
  <c r="C263" i="14"/>
  <c r="C246" i="14"/>
  <c r="C209" i="14"/>
  <c r="C197" i="14"/>
  <c r="C184" i="14"/>
  <c r="C98" i="14"/>
  <c r="C90" i="14"/>
  <c r="C73" i="14"/>
  <c r="C61" i="14"/>
  <c r="C311" i="14"/>
  <c r="C303" i="14"/>
  <c r="C229" i="14"/>
  <c r="C30" i="14"/>
  <c r="C411" i="14"/>
  <c r="C376" i="14"/>
  <c r="C342" i="14"/>
  <c r="C335" i="14"/>
  <c r="C268" i="14"/>
  <c r="C249" i="14"/>
  <c r="C235" i="14"/>
  <c r="G235" i="14" s="1"/>
  <c r="C202" i="14"/>
  <c r="C196" i="14"/>
  <c r="C143" i="14"/>
  <c r="C106" i="14"/>
  <c r="C82" i="14"/>
  <c r="C52" i="14"/>
  <c r="C469" i="14"/>
  <c r="C403" i="14"/>
  <c r="C384" i="14"/>
  <c r="C350" i="14"/>
  <c r="C221" i="14"/>
  <c r="C94" i="14"/>
  <c r="C88" i="14"/>
  <c r="C69" i="14"/>
  <c r="C7" i="14"/>
  <c r="C148" i="14"/>
  <c r="C118" i="14"/>
  <c r="C24" i="14"/>
  <c r="C420" i="14"/>
  <c r="C302" i="14"/>
  <c r="C234" i="14"/>
  <c r="C175" i="14"/>
  <c r="C168" i="14"/>
  <c r="C161" i="14"/>
  <c r="C124" i="14"/>
  <c r="C19" i="14"/>
  <c r="C439" i="14"/>
  <c r="C428" i="14"/>
  <c r="C341" i="14"/>
  <c r="C317" i="14"/>
  <c r="C254" i="14"/>
  <c r="C247" i="14"/>
  <c r="C241" i="14"/>
  <c r="C207" i="14"/>
  <c r="C194" i="14"/>
  <c r="C130" i="14"/>
  <c r="C111" i="14"/>
  <c r="C81" i="14"/>
  <c r="C63" i="14"/>
  <c r="C57" i="14"/>
  <c r="C40" i="14"/>
  <c r="C3" i="14"/>
  <c r="C476" i="14"/>
  <c r="C365" i="14"/>
  <c r="C267" i="14"/>
  <c r="C213" i="14"/>
  <c r="C201" i="14"/>
  <c r="C117" i="14"/>
  <c r="C105" i="14"/>
  <c r="C87" i="14"/>
  <c r="C34" i="14"/>
  <c r="C391" i="14"/>
  <c r="C382" i="14"/>
  <c r="C356" i="14"/>
  <c r="C260" i="14"/>
  <c r="C226" i="14"/>
  <c r="C180" i="14"/>
  <c r="C51" i="14"/>
  <c r="C10" i="14"/>
  <c r="C493" i="14"/>
  <c r="C435" i="14"/>
  <c r="C346" i="14"/>
  <c r="C225" i="14"/>
  <c r="C185" i="14"/>
  <c r="C134" i="14"/>
  <c r="C27" i="14"/>
  <c r="C386" i="14"/>
  <c r="C351" i="14"/>
  <c r="C498" i="14"/>
  <c r="C421" i="14"/>
  <c r="C360" i="14"/>
  <c r="C327" i="14"/>
  <c r="C36" i="14"/>
  <c r="C394" i="14"/>
  <c r="C297" i="14"/>
  <c r="C189" i="14"/>
  <c r="C182" i="14"/>
  <c r="C176" i="14"/>
  <c r="C163" i="14"/>
  <c r="C149" i="14"/>
  <c r="C165" i="14"/>
  <c r="C482" i="14"/>
  <c r="C426" i="14"/>
  <c r="C414" i="14"/>
  <c r="C387" i="14"/>
  <c r="C233" i="14"/>
  <c r="C127" i="14"/>
  <c r="C109" i="14"/>
  <c r="C466" i="14"/>
  <c r="C373" i="14"/>
  <c r="C362" i="14"/>
  <c r="C315" i="14"/>
  <c r="C62" i="14"/>
  <c r="C481" i="14"/>
  <c r="C293" i="14"/>
  <c r="C243" i="14"/>
  <c r="C173" i="14"/>
  <c r="C71" i="14"/>
  <c r="C44" i="14"/>
  <c r="C453" i="14"/>
  <c r="C361" i="14"/>
  <c r="C193" i="14"/>
  <c r="C164" i="14"/>
  <c r="C53" i="14"/>
  <c r="C398" i="14"/>
  <c r="C231" i="14"/>
  <c r="C126" i="14"/>
  <c r="C115" i="14"/>
  <c r="C43" i="14"/>
  <c r="C312" i="14"/>
  <c r="C133" i="14"/>
  <c r="C501" i="14"/>
  <c r="C279" i="14"/>
  <c r="C190" i="14"/>
  <c r="C23" i="14"/>
  <c r="C500" i="14"/>
  <c r="C344" i="14"/>
  <c r="C198" i="14"/>
  <c r="C159" i="14"/>
  <c r="C114" i="14"/>
  <c r="C264" i="14"/>
  <c r="C396" i="14"/>
  <c r="C67" i="14"/>
  <c r="C102" i="14"/>
  <c r="C177" i="14"/>
  <c r="C239" i="14"/>
  <c r="C151" i="14"/>
  <c r="B169" i="14"/>
  <c r="B168" i="14"/>
  <c r="B222" i="14"/>
  <c r="B312" i="14"/>
  <c r="B318" i="14"/>
  <c r="B336" i="14"/>
  <c r="B360" i="14"/>
  <c r="B361" i="14"/>
  <c r="C139" i="14"/>
  <c r="C290" i="14"/>
  <c r="C48" i="14"/>
  <c r="C217" i="14"/>
  <c r="C266" i="14"/>
  <c r="C381" i="14"/>
  <c r="C167" i="14"/>
  <c r="C205" i="14"/>
  <c r="C306" i="14"/>
  <c r="C95" i="14"/>
  <c r="C415" i="14"/>
  <c r="C129" i="14"/>
  <c r="C230" i="14"/>
  <c r="C280" i="14"/>
  <c r="C499" i="14"/>
  <c r="C336" i="14"/>
  <c r="C119" i="14"/>
  <c r="C206" i="14"/>
  <c r="C245" i="14"/>
  <c r="C258" i="14"/>
  <c r="C307" i="14"/>
  <c r="C38" i="14"/>
  <c r="C308" i="14"/>
  <c r="C486" i="14"/>
  <c r="C120" i="14"/>
  <c r="C171" i="14"/>
  <c r="C388" i="14"/>
  <c r="C404" i="14"/>
  <c r="B8" i="9"/>
  <c r="C28" i="14"/>
  <c r="C86" i="14"/>
  <c r="C271" i="14"/>
  <c r="C4" i="15"/>
  <c r="E16" i="10"/>
  <c r="E17" i="10" s="1"/>
  <c r="E18" i="10" s="1"/>
  <c r="E19" i="10" s="1"/>
  <c r="E20" i="10" s="1"/>
  <c r="D16" i="10"/>
  <c r="D17" i="10" s="1"/>
  <c r="D18" i="10" s="1"/>
  <c r="D19" i="10" s="1"/>
  <c r="D20" i="10" s="1"/>
  <c r="C16" i="10"/>
  <c r="C17" i="10" s="1"/>
  <c r="C18" i="10" s="1"/>
  <c r="C19" i="10" s="1"/>
  <c r="C20" i="10" s="1"/>
  <c r="B16" i="10"/>
  <c r="B17" i="10" s="1"/>
  <c r="B18" i="10" s="1"/>
  <c r="B19" i="10" s="1"/>
  <c r="B20" i="10" s="1"/>
  <c r="B27" i="14"/>
  <c r="B135" i="14"/>
  <c r="B165" i="14"/>
  <c r="C259" i="14"/>
  <c r="C355" i="14"/>
  <c r="C110" i="14"/>
  <c r="C285" i="14"/>
  <c r="C298" i="14"/>
  <c r="C22" i="10"/>
  <c r="B22" i="10"/>
  <c r="B9" i="10" s="1"/>
  <c r="B10" i="10" s="1"/>
  <c r="F22" i="10"/>
  <c r="G5" i="12"/>
  <c r="C23" i="10"/>
  <c r="E23" i="10"/>
  <c r="B4" i="14"/>
  <c r="B15" i="14"/>
  <c r="B45" i="14"/>
  <c r="B69" i="14"/>
  <c r="B87" i="14"/>
  <c r="B99" i="14"/>
  <c r="B105" i="14"/>
  <c r="B111" i="14"/>
  <c r="B123" i="14"/>
  <c r="B189" i="14"/>
  <c r="B201" i="14"/>
  <c r="K9" i="11"/>
  <c r="M9" i="11" s="1"/>
  <c r="B131" i="14"/>
  <c r="B164" i="14"/>
  <c r="B176" i="14"/>
  <c r="B180" i="14"/>
  <c r="B193" i="14"/>
  <c r="B302" i="14"/>
  <c r="B433" i="14"/>
  <c r="B458" i="14"/>
  <c r="B485" i="14"/>
  <c r="B461" i="14"/>
  <c r="B437" i="14"/>
  <c r="B413" i="14"/>
  <c r="B502" i="14"/>
  <c r="B478" i="14"/>
  <c r="B454" i="14"/>
  <c r="B430" i="14"/>
  <c r="B406" i="14"/>
  <c r="B495" i="14"/>
  <c r="B471" i="14"/>
  <c r="B447" i="14"/>
  <c r="B423" i="14"/>
  <c r="B399" i="14"/>
  <c r="B492" i="14"/>
  <c r="B442" i="14"/>
  <c r="B415" i="14"/>
  <c r="B396" i="14"/>
  <c r="B378" i="14"/>
  <c r="B354" i="14"/>
  <c r="B330" i="14"/>
  <c r="B306" i="14"/>
  <c r="B282" i="14"/>
  <c r="B258" i="14"/>
  <c r="B234" i="14"/>
  <c r="B210" i="14"/>
  <c r="B186" i="14"/>
  <c r="B162" i="14"/>
  <c r="B138" i="14"/>
  <c r="B114" i="14"/>
  <c r="B90" i="14"/>
  <c r="B66" i="14"/>
  <c r="B42" i="14"/>
  <c r="B435" i="14"/>
  <c r="B408" i="14"/>
  <c r="B389" i="14"/>
  <c r="B382" i="14"/>
  <c r="B358" i="14"/>
  <c r="B463" i="14"/>
  <c r="B455" i="14"/>
  <c r="B451" i="14"/>
  <c r="B438" i="14"/>
  <c r="B434" i="14"/>
  <c r="B401" i="14"/>
  <c r="B397" i="14"/>
  <c r="B393" i="14"/>
  <c r="B374" i="14"/>
  <c r="B363" i="14"/>
  <c r="B345" i="14"/>
  <c r="B313" i="14"/>
  <c r="B281" i="14"/>
  <c r="B249" i="14"/>
  <c r="B217" i="14"/>
  <c r="B185" i="14"/>
  <c r="B153" i="14"/>
  <c r="B121" i="14"/>
  <c r="B89" i="14"/>
  <c r="B57" i="14"/>
  <c r="B25" i="14"/>
  <c r="B487" i="14"/>
  <c r="B450" i="14"/>
  <c r="B421" i="14"/>
  <c r="B381" i="14"/>
  <c r="B359" i="14"/>
  <c r="B341" i="14"/>
  <c r="B334" i="14"/>
  <c r="B316" i="14"/>
  <c r="B309" i="14"/>
  <c r="B277" i="14"/>
  <c r="B245" i="14"/>
  <c r="B238" i="14"/>
  <c r="B220" i="14"/>
  <c r="B213" i="14"/>
  <c r="B181" i="14"/>
  <c r="B149" i="14"/>
  <c r="B142" i="14"/>
  <c r="B124" i="14"/>
  <c r="B117" i="14"/>
  <c r="B85" i="14"/>
  <c r="B53" i="14"/>
  <c r="B46" i="14"/>
  <c r="B28" i="14"/>
  <c r="B21" i="14"/>
  <c r="G21" i="14" s="1"/>
  <c r="B18" i="14"/>
  <c r="B469" i="14"/>
  <c r="B465" i="14"/>
  <c r="B501" i="14"/>
  <c r="B464" i="14"/>
  <c r="B456" i="14"/>
  <c r="B452" i="14"/>
  <c r="B431" i="14"/>
  <c r="B427" i="14"/>
  <c r="B402" i="14"/>
  <c r="B398" i="14"/>
  <c r="B394" i="14"/>
  <c r="B379" i="14"/>
  <c r="B364" i="14"/>
  <c r="B346" i="14"/>
  <c r="B314" i="14"/>
  <c r="B307" i="14"/>
  <c r="B500" i="14"/>
  <c r="B338" i="14"/>
  <c r="B331" i="14"/>
  <c r="B488" i="14"/>
  <c r="B473" i="14"/>
  <c r="B468" i="14"/>
  <c r="B403" i="14"/>
  <c r="B388" i="14"/>
  <c r="B362" i="14"/>
  <c r="B300" i="14"/>
  <c r="B250" i="14"/>
  <c r="B497" i="14"/>
  <c r="B483" i="14"/>
  <c r="B432" i="14"/>
  <c r="B422" i="14"/>
  <c r="B375" i="14"/>
  <c r="B366" i="14"/>
  <c r="B296" i="14"/>
  <c r="B292" i="14"/>
  <c r="B269" i="14"/>
  <c r="B246" i="14"/>
  <c r="B223" i="14"/>
  <c r="B177" i="14"/>
  <c r="B158" i="14"/>
  <c r="B139" i="14"/>
  <c r="B93" i="14"/>
  <c r="B24" i="14"/>
  <c r="B457" i="14"/>
  <c r="B417" i="14"/>
  <c r="B349" i="14"/>
  <c r="B320" i="14"/>
  <c r="B288" i="14"/>
  <c r="B284" i="14"/>
  <c r="B467" i="14"/>
  <c r="B462" i="14"/>
  <c r="B412" i="14"/>
  <c r="B392" i="14"/>
  <c r="B370" i="14"/>
  <c r="B353" i="14"/>
  <c r="B340" i="14"/>
  <c r="B280" i="14"/>
  <c r="B200" i="14"/>
  <c r="B196" i="14"/>
  <c r="B173" i="14"/>
  <c r="B150" i="14"/>
  <c r="B127" i="14"/>
  <c r="B81" i="14"/>
  <c r="B62" i="14"/>
  <c r="B43" i="14"/>
  <c r="B8" i="14"/>
  <c r="B407" i="14"/>
  <c r="B11" i="14"/>
  <c r="B70" i="14"/>
  <c r="B74" i="14"/>
  <c r="B103" i="14"/>
  <c r="B128" i="14"/>
  <c r="B136" i="14"/>
  <c r="B140" i="14"/>
  <c r="B144" i="14"/>
  <c r="B294" i="14"/>
  <c r="B337" i="14"/>
  <c r="B367" i="14"/>
  <c r="B377" i="14"/>
  <c r="B416" i="14"/>
  <c r="B440" i="14"/>
  <c r="B489" i="14"/>
  <c r="B95" i="14"/>
  <c r="B148" i="14"/>
  <c r="B202" i="14"/>
  <c r="B206" i="14"/>
  <c r="B239" i="14"/>
  <c r="B251" i="14"/>
  <c r="B264" i="14"/>
  <c r="B268" i="14"/>
  <c r="B303" i="14"/>
  <c r="B308" i="14"/>
  <c r="B327" i="14"/>
  <c r="B342" i="14"/>
  <c r="B411" i="14"/>
  <c r="B446" i="14"/>
  <c r="B453" i="14"/>
  <c r="B459" i="14"/>
  <c r="B357" i="14"/>
  <c r="B418" i="14"/>
  <c r="B429" i="14"/>
  <c r="B441" i="14"/>
  <c r="B50" i="14"/>
  <c r="B75" i="14"/>
  <c r="B79" i="14"/>
  <c r="B83" i="14"/>
  <c r="B104" i="14"/>
  <c r="B256" i="14"/>
  <c r="B333" i="14"/>
  <c r="B368" i="14"/>
  <c r="B400" i="14"/>
  <c r="B424" i="14"/>
  <c r="B448" i="14"/>
  <c r="B30" i="14"/>
  <c r="B34" i="14"/>
  <c r="B38" i="14"/>
  <c r="B63" i="14"/>
  <c r="B67" i="14"/>
  <c r="B71" i="14"/>
  <c r="B129" i="14"/>
  <c r="B133" i="14"/>
  <c r="B182" i="14"/>
  <c r="B203" i="14"/>
  <c r="B207" i="14"/>
  <c r="B215" i="14"/>
  <c r="B219" i="14"/>
  <c r="B295" i="14"/>
  <c r="B323" i="14"/>
  <c r="B328" i="14"/>
  <c r="B373" i="14"/>
  <c r="B384" i="14"/>
  <c r="B460" i="14"/>
  <c r="B466" i="14"/>
  <c r="B490" i="14"/>
  <c r="B6" i="14"/>
  <c r="B9" i="14"/>
  <c r="B12" i="14"/>
  <c r="B59" i="14"/>
  <c r="B166" i="14"/>
  <c r="B174" i="14"/>
  <c r="B199" i="14"/>
  <c r="B228" i="14"/>
  <c r="B240" i="14"/>
  <c r="B248" i="14"/>
  <c r="B265" i="14"/>
  <c r="B278" i="14"/>
  <c r="B329" i="14"/>
  <c r="B436" i="14"/>
  <c r="B479" i="14"/>
  <c r="B55" i="14"/>
  <c r="B92" i="14"/>
  <c r="B109" i="14"/>
  <c r="B170" i="14"/>
  <c r="B224" i="14"/>
  <c r="B232" i="14"/>
  <c r="B236" i="14"/>
  <c r="B261" i="14"/>
  <c r="B291" i="14"/>
  <c r="B348" i="14"/>
  <c r="B390" i="14"/>
  <c r="B395" i="14"/>
  <c r="B443" i="14"/>
  <c r="B496" i="14"/>
  <c r="B191" i="14"/>
  <c r="B195" i="14"/>
  <c r="B244" i="14"/>
  <c r="B274" i="14"/>
  <c r="B287" i="14"/>
  <c r="B319" i="14"/>
  <c r="B324" i="14"/>
  <c r="B419" i="14"/>
  <c r="B216" i="14"/>
  <c r="B257" i="14"/>
  <c r="B270" i="14"/>
  <c r="B305" i="14"/>
  <c r="B310" i="14"/>
  <c r="B369" i="14"/>
  <c r="B449" i="14"/>
  <c r="B19" i="14"/>
  <c r="B39" i="14"/>
  <c r="B64" i="14"/>
  <c r="B72" i="14"/>
  <c r="B76" i="14"/>
  <c r="B97" i="14"/>
  <c r="B183" i="14"/>
  <c r="B204" i="14"/>
  <c r="B208" i="14"/>
  <c r="B212" i="14"/>
  <c r="B253" i="14"/>
  <c r="B262" i="14"/>
  <c r="B283" i="14"/>
  <c r="B325" i="14"/>
  <c r="B339" i="14"/>
  <c r="B380" i="14"/>
  <c r="B385" i="14"/>
  <c r="B425" i="14"/>
  <c r="B480" i="14"/>
  <c r="B130" i="14"/>
  <c r="B134" i="14"/>
  <c r="B146" i="14"/>
  <c r="B266" i="14"/>
  <c r="B301" i="14"/>
  <c r="B344" i="14"/>
  <c r="B414" i="14"/>
  <c r="B444" i="14"/>
  <c r="B474" i="14"/>
  <c r="B486" i="14"/>
  <c r="B491" i="14"/>
  <c r="S9" i="16"/>
  <c r="E9" i="17" s="1"/>
  <c r="O3" i="16"/>
  <c r="T4" i="16" s="1"/>
  <c r="R51" i="16"/>
  <c r="D51" i="17" s="1"/>
  <c r="R21" i="16"/>
  <c r="D21" i="17" s="1"/>
  <c r="Q212" i="16"/>
  <c r="C212" i="17" s="1"/>
  <c r="Q211" i="16"/>
  <c r="C211" i="17" s="1"/>
  <c r="T32" i="16"/>
  <c r="F32" i="17" s="1"/>
  <c r="T33" i="16"/>
  <c r="F33" i="17" s="1"/>
  <c r="Q47" i="16"/>
  <c r="C47" i="17" s="1"/>
  <c r="Q46" i="16"/>
  <c r="C46" i="17" s="1"/>
  <c r="T370" i="16"/>
  <c r="F370" i="17" s="1"/>
  <c r="Q4" i="16"/>
  <c r="Q5" i="16"/>
  <c r="C5" i="17" s="1"/>
  <c r="Q147" i="16"/>
  <c r="C147" i="17" s="1"/>
  <c r="Q148" i="16"/>
  <c r="C148" i="17" s="1"/>
  <c r="T257" i="16"/>
  <c r="F257" i="17" s="1"/>
  <c r="N42" i="16"/>
  <c r="S65" i="16"/>
  <c r="E65" i="17" s="1"/>
  <c r="Q137" i="16"/>
  <c r="C137" i="17" s="1"/>
  <c r="Q138" i="16"/>
  <c r="C138" i="17" s="1"/>
  <c r="S77" i="16"/>
  <c r="E77" i="17" s="1"/>
  <c r="Q244" i="16"/>
  <c r="C244" i="17" s="1"/>
  <c r="Q243" i="16"/>
  <c r="C243" i="17" s="1"/>
  <c r="O22" i="16"/>
  <c r="T22" i="16" s="1"/>
  <c r="F22" i="17" s="1"/>
  <c r="Q25" i="16"/>
  <c r="C25" i="17" s="1"/>
  <c r="R95" i="16"/>
  <c r="D95" i="17" s="1"/>
  <c r="Q128" i="16"/>
  <c r="C128" i="17" s="1"/>
  <c r="M4" i="16"/>
  <c r="T13" i="16"/>
  <c r="F13" i="17" s="1"/>
  <c r="M33" i="16"/>
  <c r="R33" i="16" s="1"/>
  <c r="D33" i="17" s="1"/>
  <c r="N60" i="16"/>
  <c r="Q96" i="16"/>
  <c r="C96" i="17" s="1"/>
  <c r="Q220" i="16"/>
  <c r="C220" i="17" s="1"/>
  <c r="Q219" i="16"/>
  <c r="C219" i="17" s="1"/>
  <c r="N10" i="16"/>
  <c r="N39" i="16"/>
  <c r="R80" i="16"/>
  <c r="D80" i="17" s="1"/>
  <c r="N90" i="16"/>
  <c r="Q187" i="16"/>
  <c r="C187" i="17" s="1"/>
  <c r="O10" i="16"/>
  <c r="T10" i="16" s="1"/>
  <c r="F10" i="17" s="1"/>
  <c r="M68" i="16"/>
  <c r="O90" i="16"/>
  <c r="Q115" i="16"/>
  <c r="C115" i="17" s="1"/>
  <c r="Q153" i="16"/>
  <c r="C153" i="17" s="1"/>
  <c r="Q27" i="16"/>
  <c r="C27" i="17" s="1"/>
  <c r="Q30" i="16"/>
  <c r="C30" i="17" s="1"/>
  <c r="Q29" i="16"/>
  <c r="C29" i="17" s="1"/>
  <c r="Q54" i="16"/>
  <c r="C54" i="17" s="1"/>
  <c r="M74" i="16"/>
  <c r="N88" i="16"/>
  <c r="S88" i="16" s="1"/>
  <c r="E88" i="17" s="1"/>
  <c r="M98" i="16"/>
  <c r="R98" i="16" s="1"/>
  <c r="D98" i="17" s="1"/>
  <c r="Q133" i="16"/>
  <c r="C133" i="17" s="1"/>
  <c r="Q207" i="16"/>
  <c r="C207" i="17" s="1"/>
  <c r="Q208" i="16"/>
  <c r="C208" i="17" s="1"/>
  <c r="Q90" i="16"/>
  <c r="C90" i="17" s="1"/>
  <c r="Q37" i="16"/>
  <c r="C37" i="17" s="1"/>
  <c r="Q55" i="16"/>
  <c r="C55" i="17" s="1"/>
  <c r="Q86" i="16"/>
  <c r="C86" i="17" s="1"/>
  <c r="Q126" i="16"/>
  <c r="C126" i="17" s="1"/>
  <c r="R431" i="16"/>
  <c r="D431" i="17" s="1"/>
  <c r="Q28" i="16"/>
  <c r="C28" i="17" s="1"/>
  <c r="R37" i="16"/>
  <c r="D37" i="17" s="1"/>
  <c r="R164" i="16"/>
  <c r="D164" i="17" s="1"/>
  <c r="S233" i="16"/>
  <c r="E233" i="17" s="1"/>
  <c r="Q91" i="16"/>
  <c r="C91" i="17" s="1"/>
  <c r="Q130" i="16"/>
  <c r="C130" i="17" s="1"/>
  <c r="Q16" i="16"/>
  <c r="C16" i="17" s="1"/>
  <c r="Q41" i="16"/>
  <c r="C41" i="17" s="1"/>
  <c r="Q45" i="16"/>
  <c r="C45" i="17" s="1"/>
  <c r="O61" i="16"/>
  <c r="O104" i="16"/>
  <c r="M256" i="16"/>
  <c r="R338" i="16"/>
  <c r="D338" i="17" s="1"/>
  <c r="M11" i="16"/>
  <c r="M16" i="16"/>
  <c r="Q23" i="16"/>
  <c r="C23" i="17" s="1"/>
  <c r="Q33" i="16"/>
  <c r="C33" i="17" s="1"/>
  <c r="Q32" i="16"/>
  <c r="C32" i="17" s="1"/>
  <c r="M63" i="16"/>
  <c r="Q83" i="16"/>
  <c r="C83" i="17" s="1"/>
  <c r="S100" i="16"/>
  <c r="E100" i="17" s="1"/>
  <c r="R102" i="16"/>
  <c r="D102" i="17" s="1"/>
  <c r="Q108" i="16"/>
  <c r="C108" i="17" s="1"/>
  <c r="Q112" i="16"/>
  <c r="C112" i="17" s="1"/>
  <c r="N11" i="16"/>
  <c r="N20" i="16"/>
  <c r="Q26" i="16"/>
  <c r="C26" i="17" s="1"/>
  <c r="R112" i="16"/>
  <c r="D112" i="17" s="1"/>
  <c r="O132" i="16"/>
  <c r="Q157" i="16"/>
  <c r="C157" i="17" s="1"/>
  <c r="Q156" i="16"/>
  <c r="C156" i="17" s="1"/>
  <c r="Q221" i="16"/>
  <c r="C221" i="17" s="1"/>
  <c r="Q222" i="16"/>
  <c r="C222" i="17" s="1"/>
  <c r="N18" i="16"/>
  <c r="O20" i="16"/>
  <c r="Q85" i="16"/>
  <c r="C85" i="17" s="1"/>
  <c r="Q120" i="16"/>
  <c r="C120" i="17" s="1"/>
  <c r="M156" i="16"/>
  <c r="R145" i="16"/>
  <c r="D145" i="17" s="1"/>
  <c r="Q409" i="16"/>
  <c r="C409" i="17" s="1"/>
  <c r="Q410" i="16"/>
  <c r="C410" i="17" s="1"/>
  <c r="R25" i="16"/>
  <c r="D25" i="17" s="1"/>
  <c r="Q58" i="16"/>
  <c r="C58" i="17" s="1"/>
  <c r="Q165" i="16"/>
  <c r="C165" i="17" s="1"/>
  <c r="S209" i="16"/>
  <c r="E209" i="17" s="1"/>
  <c r="M29" i="16"/>
  <c r="Q73" i="16"/>
  <c r="C73" i="17" s="1"/>
  <c r="Q81" i="16"/>
  <c r="C81" i="17" s="1"/>
  <c r="Q94" i="16"/>
  <c r="C94" i="17" s="1"/>
  <c r="N107" i="16"/>
  <c r="N115" i="16"/>
  <c r="R117" i="16"/>
  <c r="D117" i="17" s="1"/>
  <c r="M135" i="16"/>
  <c r="R135" i="16" s="1"/>
  <c r="D135" i="17" s="1"/>
  <c r="S292" i="16"/>
  <c r="E292" i="17" s="1"/>
  <c r="Q13" i="16"/>
  <c r="C13" i="17" s="1"/>
  <c r="N15" i="16"/>
  <c r="N54" i="16"/>
  <c r="Q60" i="16"/>
  <c r="C60" i="17" s="1"/>
  <c r="Q87" i="16"/>
  <c r="C87" i="17" s="1"/>
  <c r="S109" i="16"/>
  <c r="E109" i="17" s="1"/>
  <c r="O115" i="16"/>
  <c r="N123" i="16"/>
  <c r="S123" i="16" s="1"/>
  <c r="E123" i="17" s="1"/>
  <c r="N135" i="16"/>
  <c r="S135" i="16" s="1"/>
  <c r="E135" i="17" s="1"/>
  <c r="Q146" i="16"/>
  <c r="C146" i="17" s="1"/>
  <c r="S198" i="16"/>
  <c r="E198" i="17" s="1"/>
  <c r="M60" i="16"/>
  <c r="R61" i="16" s="1"/>
  <c r="D61" i="17" s="1"/>
  <c r="O135" i="16"/>
  <c r="O159" i="16"/>
  <c r="T159" i="16" s="1"/>
  <c r="F159" i="17" s="1"/>
  <c r="Q200" i="16"/>
  <c r="C200" i="17" s="1"/>
  <c r="M251" i="16"/>
  <c r="Q274" i="16"/>
  <c r="C274" i="17" s="1"/>
  <c r="Q236" i="16"/>
  <c r="C236" i="17" s="1"/>
  <c r="Q235" i="16"/>
  <c r="C235" i="17" s="1"/>
  <c r="O112" i="16"/>
  <c r="M121" i="16"/>
  <c r="Q160" i="16"/>
  <c r="C160" i="17" s="1"/>
  <c r="Q159" i="16"/>
  <c r="C159" i="17" s="1"/>
  <c r="Q162" i="16"/>
  <c r="C162" i="17" s="1"/>
  <c r="R201" i="16"/>
  <c r="D201" i="17" s="1"/>
  <c r="O203" i="16"/>
  <c r="Q286" i="16"/>
  <c r="C286" i="17" s="1"/>
  <c r="Q287" i="16"/>
  <c r="C287" i="17" s="1"/>
  <c r="R323" i="16"/>
  <c r="D323" i="17" s="1"/>
  <c r="M41" i="16"/>
  <c r="N46" i="16"/>
  <c r="N51" i="16"/>
  <c r="S51" i="16" s="1"/>
  <c r="E51" i="17" s="1"/>
  <c r="M67" i="16"/>
  <c r="Q70" i="16"/>
  <c r="C70" i="17" s="1"/>
  <c r="O85" i="16"/>
  <c r="M96" i="16"/>
  <c r="R96" i="16" s="1"/>
  <c r="D96" i="17" s="1"/>
  <c r="M114" i="16"/>
  <c r="Q117" i="16"/>
  <c r="C117" i="17" s="1"/>
  <c r="Q139" i="16"/>
  <c r="C139" i="17" s="1"/>
  <c r="Q140" i="16"/>
  <c r="C140" i="17" s="1"/>
  <c r="M162" i="16"/>
  <c r="R162" i="16" s="1"/>
  <c r="D162" i="17" s="1"/>
  <c r="Q218" i="16"/>
  <c r="C218" i="17" s="1"/>
  <c r="Q328" i="16"/>
  <c r="C328" i="17" s="1"/>
  <c r="Q329" i="16"/>
  <c r="C329" i="17" s="1"/>
  <c r="M13" i="16"/>
  <c r="Q56" i="16"/>
  <c r="C56" i="17" s="1"/>
  <c r="O65" i="16"/>
  <c r="N96" i="16"/>
  <c r="T121" i="16"/>
  <c r="F121" i="17" s="1"/>
  <c r="T154" i="16"/>
  <c r="F154" i="17" s="1"/>
  <c r="Q205" i="16"/>
  <c r="C205" i="17" s="1"/>
  <c r="Q206" i="16"/>
  <c r="C206" i="17" s="1"/>
  <c r="T418" i="16"/>
  <c r="F418" i="17" s="1"/>
  <c r="N16" i="16"/>
  <c r="Q38" i="16"/>
  <c r="C38" i="17" s="1"/>
  <c r="Q51" i="16"/>
  <c r="C51" i="17" s="1"/>
  <c r="Q65" i="16"/>
  <c r="C65" i="17" s="1"/>
  <c r="Q105" i="16"/>
  <c r="C105" i="17" s="1"/>
  <c r="Q168" i="16"/>
  <c r="C168" i="17" s="1"/>
  <c r="Q343" i="16"/>
  <c r="C343" i="17" s="1"/>
  <c r="Q342" i="16"/>
  <c r="C342" i="17" s="1"/>
  <c r="Q426" i="16"/>
  <c r="C426" i="17" s="1"/>
  <c r="Q427" i="16"/>
  <c r="C427" i="17" s="1"/>
  <c r="T488" i="16"/>
  <c r="F488" i="17" s="1"/>
  <c r="T487" i="16"/>
  <c r="F487" i="17" s="1"/>
  <c r="S24" i="16"/>
  <c r="E24" i="17" s="1"/>
  <c r="S28" i="16"/>
  <c r="E28" i="17" s="1"/>
  <c r="T191" i="16"/>
  <c r="F191" i="17" s="1"/>
  <c r="R326" i="16"/>
  <c r="D326" i="17" s="1"/>
  <c r="Q123" i="16"/>
  <c r="C123" i="17" s="1"/>
  <c r="Q185" i="16"/>
  <c r="C185" i="17" s="1"/>
  <c r="T333" i="16"/>
  <c r="F333" i="17" s="1"/>
  <c r="Q43" i="16"/>
  <c r="C43" i="17" s="1"/>
  <c r="Q98" i="16"/>
  <c r="C98" i="17" s="1"/>
  <c r="Q109" i="16"/>
  <c r="C109" i="17" s="1"/>
  <c r="Q134" i="16"/>
  <c r="C134" i="17" s="1"/>
  <c r="Q163" i="16"/>
  <c r="C163" i="17" s="1"/>
  <c r="N30" i="16"/>
  <c r="O40" i="16"/>
  <c r="Q48" i="16"/>
  <c r="C48" i="17" s="1"/>
  <c r="N57" i="16"/>
  <c r="M66" i="16"/>
  <c r="M129" i="16"/>
  <c r="T148" i="16"/>
  <c r="F148" i="17" s="1"/>
  <c r="S154" i="16"/>
  <c r="E154" i="17" s="1"/>
  <c r="Q169" i="16"/>
  <c r="C169" i="17" s="1"/>
  <c r="Q238" i="16"/>
  <c r="C238" i="17" s="1"/>
  <c r="S263" i="16"/>
  <c r="E263" i="17" s="1"/>
  <c r="Q265" i="16"/>
  <c r="C265" i="17" s="1"/>
  <c r="Q315" i="16"/>
  <c r="C315" i="17" s="1"/>
  <c r="O57" i="16"/>
  <c r="M104" i="16"/>
  <c r="N129" i="16"/>
  <c r="Q191" i="16"/>
  <c r="C191" i="17" s="1"/>
  <c r="Q263" i="16"/>
  <c r="C263" i="17" s="1"/>
  <c r="R315" i="16"/>
  <c r="D315" i="17" s="1"/>
  <c r="Q389" i="16"/>
  <c r="C389" i="17" s="1"/>
  <c r="Q390" i="16"/>
  <c r="C390" i="17" s="1"/>
  <c r="O35" i="16"/>
  <c r="Q62" i="16"/>
  <c r="C62" i="17" s="1"/>
  <c r="O73" i="16"/>
  <c r="N104" i="16"/>
  <c r="O129" i="16"/>
  <c r="Q154" i="16"/>
  <c r="C154" i="17" s="1"/>
  <c r="N167" i="16"/>
  <c r="Q194" i="16"/>
  <c r="C194" i="17" s="1"/>
  <c r="Q195" i="16"/>
  <c r="C195" i="17" s="1"/>
  <c r="O253" i="16"/>
  <c r="O272" i="16"/>
  <c r="T272" i="16" s="1"/>
  <c r="F272" i="17" s="1"/>
  <c r="S274" i="16"/>
  <c r="E274" i="17" s="1"/>
  <c r="Q320" i="16"/>
  <c r="C320" i="17" s="1"/>
  <c r="Q177" i="16"/>
  <c r="C177" i="17" s="1"/>
  <c r="M221" i="16"/>
  <c r="Q225" i="16"/>
  <c r="C225" i="17" s="1"/>
  <c r="Q234" i="16"/>
  <c r="C234" i="17" s="1"/>
  <c r="N253" i="16"/>
  <c r="N455" i="16"/>
  <c r="S455" i="16" s="1"/>
  <c r="E455" i="17" s="1"/>
  <c r="M89" i="16"/>
  <c r="R89" i="16" s="1"/>
  <c r="D89" i="17" s="1"/>
  <c r="O163" i="16"/>
  <c r="O179" i="16"/>
  <c r="O197" i="16"/>
  <c r="T197" i="16" s="1"/>
  <c r="F197" i="17" s="1"/>
  <c r="Q201" i="16"/>
  <c r="C201" i="17" s="1"/>
  <c r="N229" i="16"/>
  <c r="Q285" i="16"/>
  <c r="C285" i="17" s="1"/>
  <c r="Q334" i="16"/>
  <c r="C334" i="17" s="1"/>
  <c r="R242" i="16"/>
  <c r="D242" i="17" s="1"/>
  <c r="Q283" i="16"/>
  <c r="C283" i="17" s="1"/>
  <c r="S289" i="16"/>
  <c r="E289" i="17" s="1"/>
  <c r="Q299" i="16"/>
  <c r="C299" i="17" s="1"/>
  <c r="Q327" i="16"/>
  <c r="C327" i="17" s="1"/>
  <c r="Q326" i="16"/>
  <c r="C326" i="17" s="1"/>
  <c r="M141" i="16"/>
  <c r="R141" i="16" s="1"/>
  <c r="D141" i="17" s="1"/>
  <c r="M148" i="16"/>
  <c r="S236" i="16"/>
  <c r="E236" i="17" s="1"/>
  <c r="Q302" i="16"/>
  <c r="C302" i="17" s="1"/>
  <c r="T365" i="16"/>
  <c r="F365" i="17" s="1"/>
  <c r="Q424" i="16"/>
  <c r="C424" i="17" s="1"/>
  <c r="Q423" i="16"/>
  <c r="C423" i="17" s="1"/>
  <c r="Q183" i="16"/>
  <c r="C183" i="17" s="1"/>
  <c r="Q270" i="16"/>
  <c r="C270" i="17" s="1"/>
  <c r="Q269" i="16"/>
  <c r="C269" i="17" s="1"/>
  <c r="S332" i="16"/>
  <c r="E332" i="17" s="1"/>
  <c r="Q339" i="16"/>
  <c r="C339" i="17" s="1"/>
  <c r="R346" i="16"/>
  <c r="D346" i="17" s="1"/>
  <c r="Q373" i="16"/>
  <c r="C373" i="17" s="1"/>
  <c r="R424" i="16"/>
  <c r="D424" i="17" s="1"/>
  <c r="Q495" i="16"/>
  <c r="C495" i="17" s="1"/>
  <c r="Q496" i="16"/>
  <c r="C496" i="17" s="1"/>
  <c r="R265" i="16"/>
  <c r="D265" i="17" s="1"/>
  <c r="O138" i="16"/>
  <c r="T138" i="16" s="1"/>
  <c r="F138" i="17" s="1"/>
  <c r="N205" i="16"/>
  <c r="Q229" i="16"/>
  <c r="C229" i="17" s="1"/>
  <c r="N248" i="16"/>
  <c r="M261" i="16"/>
  <c r="Q313" i="16"/>
  <c r="C313" i="17" s="1"/>
  <c r="Q312" i="16"/>
  <c r="C312" i="17" s="1"/>
  <c r="R337" i="16"/>
  <c r="D337" i="17" s="1"/>
  <c r="R407" i="16"/>
  <c r="D407" i="17" s="1"/>
  <c r="M218" i="16"/>
  <c r="O248" i="16"/>
  <c r="O279" i="16"/>
  <c r="R312" i="16"/>
  <c r="D312" i="17" s="1"/>
  <c r="O79" i="16"/>
  <c r="T79" i="16" s="1"/>
  <c r="F79" i="17" s="1"/>
  <c r="M194" i="16"/>
  <c r="Q240" i="16"/>
  <c r="C240" i="17" s="1"/>
  <c r="N252" i="16"/>
  <c r="O34" i="16"/>
  <c r="T34" i="16" s="1"/>
  <c r="F34" i="17" s="1"/>
  <c r="N72" i="16"/>
  <c r="R152" i="16"/>
  <c r="D152" i="17" s="1"/>
  <c r="N164" i="16"/>
  <c r="Q216" i="16"/>
  <c r="C216" i="17" s="1"/>
  <c r="N228" i="16"/>
  <c r="M237" i="16"/>
  <c r="Q258" i="16"/>
  <c r="C258" i="17" s="1"/>
  <c r="Q296" i="16"/>
  <c r="C296" i="17" s="1"/>
  <c r="Q402" i="16"/>
  <c r="C402" i="17" s="1"/>
  <c r="Q403" i="16"/>
  <c r="C403" i="17" s="1"/>
  <c r="S226" i="16"/>
  <c r="E226" i="17" s="1"/>
  <c r="Q241" i="16"/>
  <c r="C241" i="17" s="1"/>
  <c r="R311" i="16"/>
  <c r="D311" i="17" s="1"/>
  <c r="Q387" i="16"/>
  <c r="C387" i="17" s="1"/>
  <c r="M59" i="16"/>
  <c r="R59" i="16" s="1"/>
  <c r="D59" i="17" s="1"/>
  <c r="M131" i="16"/>
  <c r="R131" i="16" s="1"/>
  <c r="D131" i="17" s="1"/>
  <c r="M245" i="16"/>
  <c r="Q249" i="16"/>
  <c r="C249" i="17" s="1"/>
  <c r="Q254" i="16"/>
  <c r="C254" i="17" s="1"/>
  <c r="Q256" i="16"/>
  <c r="C256" i="17" s="1"/>
  <c r="Q266" i="16"/>
  <c r="C266" i="17" s="1"/>
  <c r="R276" i="16"/>
  <c r="D276" i="17" s="1"/>
  <c r="O103" i="16"/>
  <c r="Q178" i="16"/>
  <c r="C178" i="17" s="1"/>
  <c r="N200" i="16"/>
  <c r="Q226" i="16"/>
  <c r="C226" i="17" s="1"/>
  <c r="N245" i="16"/>
  <c r="M266" i="16"/>
  <c r="R266" i="16" s="1"/>
  <c r="D266" i="17" s="1"/>
  <c r="O305" i="16"/>
  <c r="Q307" i="16"/>
  <c r="C307" i="17" s="1"/>
  <c r="Q308" i="16"/>
  <c r="C308" i="17" s="1"/>
  <c r="M383" i="16"/>
  <c r="M65" i="16"/>
  <c r="M189" i="16"/>
  <c r="O200" i="16"/>
  <c r="O245" i="16"/>
  <c r="N266" i="16"/>
  <c r="R307" i="16"/>
  <c r="D307" i="17" s="1"/>
  <c r="T315" i="16"/>
  <c r="F315" i="17" s="1"/>
  <c r="S383" i="16"/>
  <c r="E383" i="17" s="1"/>
  <c r="Q413" i="16"/>
  <c r="C413" i="17" s="1"/>
  <c r="Q374" i="16"/>
  <c r="C374" i="17" s="1"/>
  <c r="Q311" i="16"/>
  <c r="C311" i="17" s="1"/>
  <c r="Q323" i="16"/>
  <c r="C323" i="17" s="1"/>
  <c r="N268" i="16"/>
  <c r="O283" i="16"/>
  <c r="Q304" i="16"/>
  <c r="C304" i="17" s="1"/>
  <c r="Q341" i="16"/>
  <c r="C341" i="17" s="1"/>
  <c r="Q366" i="16"/>
  <c r="C366" i="17" s="1"/>
  <c r="Q439" i="16"/>
  <c r="C439" i="17" s="1"/>
  <c r="O443" i="16"/>
  <c r="Q445" i="16"/>
  <c r="C445" i="17" s="1"/>
  <c r="Q470" i="16"/>
  <c r="C470" i="17" s="1"/>
  <c r="O492" i="16"/>
  <c r="N463" i="16"/>
  <c r="N477" i="16"/>
  <c r="N480" i="16"/>
  <c r="S480" i="16" s="1"/>
  <c r="E480" i="17" s="1"/>
  <c r="N470" i="16"/>
  <c r="N428" i="16"/>
  <c r="N473" i="16"/>
  <c r="N380" i="16"/>
  <c r="N356" i="16"/>
  <c r="N494" i="16"/>
  <c r="N431" i="16"/>
  <c r="N485" i="16"/>
  <c r="N483" i="16"/>
  <c r="S483" i="16" s="1"/>
  <c r="E483" i="17" s="1"/>
  <c r="N501" i="16"/>
  <c r="N462" i="16"/>
  <c r="N445" i="16"/>
  <c r="S445" i="16" s="1"/>
  <c r="E445" i="17" s="1"/>
  <c r="N387" i="16"/>
  <c r="N363" i="16"/>
  <c r="N435" i="16"/>
  <c r="N379" i="16"/>
  <c r="S379" i="16" s="1"/>
  <c r="E379" i="17" s="1"/>
  <c r="N330" i="16"/>
  <c r="S330" i="16" s="1"/>
  <c r="E330" i="17" s="1"/>
  <c r="N411" i="16"/>
  <c r="N349" i="16"/>
  <c r="S349" i="16" s="1"/>
  <c r="E349" i="17" s="1"/>
  <c r="N468" i="16"/>
  <c r="N421" i="16"/>
  <c r="N313" i="16"/>
  <c r="N433" i="16"/>
  <c r="N404" i="16"/>
  <c r="S404" i="16" s="1"/>
  <c r="E404" i="17" s="1"/>
  <c r="N282" i="16"/>
  <c r="S282" i="16" s="1"/>
  <c r="E282" i="17" s="1"/>
  <c r="N453" i="16"/>
  <c r="S454" i="16" s="1"/>
  <c r="E454" i="17" s="1"/>
  <c r="N414" i="16"/>
  <c r="N458" i="16"/>
  <c r="N407" i="16"/>
  <c r="N370" i="16"/>
  <c r="N460" i="16"/>
  <c r="N355" i="16"/>
  <c r="R304" i="16"/>
  <c r="D304" i="17" s="1"/>
  <c r="O477" i="16"/>
  <c r="O474" i="16"/>
  <c r="O480" i="16"/>
  <c r="T481" i="16" s="1"/>
  <c r="F481" i="17" s="1"/>
  <c r="O494" i="16"/>
  <c r="O470" i="16"/>
  <c r="T470" i="16" s="1"/>
  <c r="F470" i="17" s="1"/>
  <c r="O484" i="16"/>
  <c r="O380" i="16"/>
  <c r="O356" i="16"/>
  <c r="O476" i="16"/>
  <c r="O497" i="16"/>
  <c r="T497" i="16" s="1"/>
  <c r="F497" i="17" s="1"/>
  <c r="O479" i="16"/>
  <c r="O442" i="16"/>
  <c r="O428" i="16"/>
  <c r="T428" i="16" s="1"/>
  <c r="F428" i="17" s="1"/>
  <c r="O411" i="16"/>
  <c r="T411" i="16" s="1"/>
  <c r="F411" i="17" s="1"/>
  <c r="O310" i="16"/>
  <c r="T310" i="16" s="1"/>
  <c r="F310" i="17" s="1"/>
  <c r="O483" i="16"/>
  <c r="O468" i="16"/>
  <c r="O421" i="16"/>
  <c r="O313" i="16"/>
  <c r="T313" i="16" s="1"/>
  <c r="F313" i="17" s="1"/>
  <c r="O501" i="16"/>
  <c r="T501" i="16" s="1"/>
  <c r="F501" i="17" s="1"/>
  <c r="O433" i="16"/>
  <c r="O404" i="16"/>
  <c r="O453" i="16"/>
  <c r="O414" i="16"/>
  <c r="O397" i="16"/>
  <c r="O387" i="16"/>
  <c r="O382" i="16"/>
  <c r="O460" i="16"/>
  <c r="O355" i="16"/>
  <c r="O445" i="16"/>
  <c r="T445" i="16" s="1"/>
  <c r="F445" i="17" s="1"/>
  <c r="O296" i="16"/>
  <c r="O337" i="16"/>
  <c r="O320" i="16"/>
  <c r="O169" i="16"/>
  <c r="N290" i="16"/>
  <c r="N304" i="16"/>
  <c r="Q399" i="16"/>
  <c r="C399" i="17" s="1"/>
  <c r="N439" i="16"/>
  <c r="M499" i="16"/>
  <c r="Q316" i="16"/>
  <c r="C316" i="17" s="1"/>
  <c r="Q486" i="16"/>
  <c r="C486" i="17" s="1"/>
  <c r="N196" i="16"/>
  <c r="N220" i="16"/>
  <c r="N244" i="16"/>
  <c r="N265" i="16"/>
  <c r="Q275" i="16"/>
  <c r="C275" i="17" s="1"/>
  <c r="M285" i="16"/>
  <c r="O299" i="16"/>
  <c r="Q354" i="16"/>
  <c r="C354" i="17" s="1"/>
  <c r="M365" i="16"/>
  <c r="Q369" i="16"/>
  <c r="C369" i="17" s="1"/>
  <c r="N399" i="16"/>
  <c r="O407" i="16"/>
  <c r="T407" i="16" s="1"/>
  <c r="F407" i="17" s="1"/>
  <c r="Q441" i="16"/>
  <c r="C441" i="17" s="1"/>
  <c r="O449" i="16"/>
  <c r="T449" i="16" s="1"/>
  <c r="F449" i="17" s="1"/>
  <c r="O478" i="16"/>
  <c r="O499" i="16"/>
  <c r="T499" i="16" s="1"/>
  <c r="F499" i="17" s="1"/>
  <c r="R318" i="16"/>
  <c r="D318" i="17" s="1"/>
  <c r="R325" i="16"/>
  <c r="D325" i="17" s="1"/>
  <c r="Q431" i="16"/>
  <c r="C431" i="17" s="1"/>
  <c r="N275" i="16"/>
  <c r="N308" i="16"/>
  <c r="S308" i="16" s="1"/>
  <c r="E308" i="17" s="1"/>
  <c r="Q336" i="16"/>
  <c r="C336" i="17" s="1"/>
  <c r="N369" i="16"/>
  <c r="M403" i="16"/>
  <c r="R403" i="16" s="1"/>
  <c r="D403" i="17" s="1"/>
  <c r="N405" i="16"/>
  <c r="O466" i="16"/>
  <c r="T466" i="16" s="1"/>
  <c r="F466" i="17" s="1"/>
  <c r="O490" i="16"/>
  <c r="Q444" i="16"/>
  <c r="C444" i="17" s="1"/>
  <c r="N452" i="16"/>
  <c r="Q480" i="16"/>
  <c r="C480" i="17" s="1"/>
  <c r="N148" i="16"/>
  <c r="O193" i="16"/>
  <c r="O217" i="16"/>
  <c r="O241" i="16"/>
  <c r="T242" i="16" s="1"/>
  <c r="F242" i="17" s="1"/>
  <c r="N259" i="16"/>
  <c r="N301" i="16"/>
  <c r="S301" i="16" s="1"/>
  <c r="E301" i="17" s="1"/>
  <c r="Q317" i="16"/>
  <c r="C317" i="17" s="1"/>
  <c r="N327" i="16"/>
  <c r="N343" i="16"/>
  <c r="O361" i="16"/>
  <c r="O363" i="16"/>
  <c r="N388" i="16"/>
  <c r="O403" i="16"/>
  <c r="O416" i="16"/>
  <c r="O452" i="16"/>
  <c r="Q454" i="16"/>
  <c r="C454" i="17" s="1"/>
  <c r="O456" i="16"/>
  <c r="Q472" i="16"/>
  <c r="C472" i="17" s="1"/>
  <c r="N476" i="16"/>
  <c r="O482" i="16"/>
  <c r="T482" i="16" s="1"/>
  <c r="F482" i="17" s="1"/>
  <c r="M282" i="16"/>
  <c r="N296" i="16"/>
  <c r="Q352" i="16"/>
  <c r="C352" i="17" s="1"/>
  <c r="M360" i="16"/>
  <c r="N375" i="16"/>
  <c r="Q382" i="16"/>
  <c r="C382" i="17" s="1"/>
  <c r="N434" i="16"/>
  <c r="O375" i="16"/>
  <c r="Q397" i="16"/>
  <c r="C397" i="17" s="1"/>
  <c r="Q405" i="16"/>
  <c r="C405" i="17" s="1"/>
  <c r="R420" i="16"/>
  <c r="D420" i="17" s="1"/>
  <c r="R421" i="16"/>
  <c r="D421" i="17" s="1"/>
  <c r="O162" i="16"/>
  <c r="N203" i="16"/>
  <c r="S203" i="16" s="1"/>
  <c r="E203" i="17" s="1"/>
  <c r="N227" i="16"/>
  <c r="N251" i="16"/>
  <c r="O282" i="16"/>
  <c r="N305" i="16"/>
  <c r="O440" i="16"/>
  <c r="N500" i="16"/>
  <c r="O328" i="16"/>
  <c r="N347" i="16"/>
  <c r="S348" i="16" s="1"/>
  <c r="E348" i="17" s="1"/>
  <c r="N357" i="16"/>
  <c r="M362" i="16"/>
  <c r="R362" i="16" s="1"/>
  <c r="D362" i="17" s="1"/>
  <c r="O372" i="16"/>
  <c r="O395" i="16"/>
  <c r="Q481" i="16"/>
  <c r="C481" i="17" s="1"/>
  <c r="O347" i="16"/>
  <c r="O357" i="16"/>
  <c r="N362" i="16"/>
  <c r="N409" i="16"/>
  <c r="M481" i="16"/>
  <c r="M344" i="16"/>
  <c r="O362" i="16"/>
  <c r="M392" i="16"/>
  <c r="O409" i="16"/>
  <c r="T409" i="16" s="1"/>
  <c r="F409" i="17" s="1"/>
  <c r="N426" i="16"/>
  <c r="O431" i="16"/>
  <c r="Q436" i="16"/>
  <c r="C436" i="17" s="1"/>
  <c r="N464" i="16"/>
  <c r="N481" i="16"/>
  <c r="S482" i="16" s="1"/>
  <c r="E482" i="17" s="1"/>
  <c r="Q490" i="16"/>
  <c r="C490" i="17" s="1"/>
  <c r="N503" i="16"/>
  <c r="N374" i="16"/>
  <c r="O389" i="16"/>
  <c r="Q421" i="16"/>
  <c r="C421" i="17" s="1"/>
  <c r="O459" i="16"/>
  <c r="Q468" i="16"/>
  <c r="C468" i="17" s="1"/>
  <c r="N474" i="16"/>
  <c r="N489" i="16"/>
  <c r="N321" i="16"/>
  <c r="O338" i="16"/>
  <c r="T339" i="16" s="1"/>
  <c r="F339" i="17" s="1"/>
  <c r="O351" i="16"/>
  <c r="T352" i="16" s="1"/>
  <c r="F352" i="17" s="1"/>
  <c r="N366" i="16"/>
  <c r="S366" i="16" s="1"/>
  <c r="E366" i="17" s="1"/>
  <c r="O374" i="16"/>
  <c r="T374" i="16" s="1"/>
  <c r="F374" i="17" s="1"/>
  <c r="N446" i="16"/>
  <c r="Q455" i="16"/>
  <c r="C455" i="17" s="1"/>
  <c r="R468" i="16"/>
  <c r="D468" i="17" s="1"/>
  <c r="Q483" i="16"/>
  <c r="C483" i="17" s="1"/>
  <c r="N495" i="16"/>
  <c r="S496" i="16" s="1"/>
  <c r="E496" i="17" s="1"/>
  <c r="M300" i="16"/>
  <c r="O321" i="16"/>
  <c r="Q371" i="16"/>
  <c r="C371" i="17" s="1"/>
  <c r="M381" i="16"/>
  <c r="O437" i="16"/>
  <c r="O446" i="16"/>
  <c r="O495" i="16"/>
  <c r="O297" i="16"/>
  <c r="Q364" i="16"/>
  <c r="C364" i="17" s="1"/>
  <c r="M371" i="16"/>
  <c r="N381" i="16"/>
  <c r="S382" i="16" s="1"/>
  <c r="E382" i="17" s="1"/>
  <c r="M386" i="16"/>
  <c r="N491" i="16"/>
  <c r="S491" i="16" s="1"/>
  <c r="E491" i="17" s="1"/>
  <c r="N371" i="16"/>
  <c r="S372" i="16" s="1"/>
  <c r="E372" i="17" s="1"/>
  <c r="O381" i="16"/>
  <c r="N386" i="16"/>
  <c r="S386" i="16" s="1"/>
  <c r="E386" i="17" s="1"/>
  <c r="N418" i="16"/>
  <c r="M432" i="16"/>
  <c r="R432" i="16" s="1"/>
  <c r="D432" i="17" s="1"/>
  <c r="O491" i="16"/>
  <c r="M492" i="16"/>
  <c r="N398" i="16"/>
  <c r="M404" i="16"/>
  <c r="R404" i="16" s="1"/>
  <c r="D404" i="17" s="1"/>
  <c r="O412" i="16"/>
  <c r="M439" i="16"/>
  <c r="M444" i="16"/>
  <c r="M452" i="16"/>
  <c r="N478" i="16"/>
  <c r="M490" i="16"/>
  <c r="Q459" i="16"/>
  <c r="C459" i="17" s="1"/>
  <c r="N466" i="16"/>
  <c r="M489" i="16"/>
  <c r="Q422" i="16"/>
  <c r="C422" i="17" s="1"/>
  <c r="O436" i="16"/>
  <c r="O454" i="16"/>
  <c r="O461" i="16"/>
  <c r="Q473" i="16"/>
  <c r="C473" i="17" s="1"/>
  <c r="M494" i="16"/>
  <c r="M422" i="16"/>
  <c r="M456" i="16"/>
  <c r="R456" i="16" s="1"/>
  <c r="D456" i="17" s="1"/>
  <c r="M480" i="16"/>
  <c r="R480" i="16" s="1"/>
  <c r="D480" i="17" s="1"/>
  <c r="Q484" i="16"/>
  <c r="C484" i="17" s="1"/>
  <c r="M408" i="16"/>
  <c r="R408" i="16" s="1"/>
  <c r="D408" i="17" s="1"/>
  <c r="N422" i="16"/>
  <c r="M428" i="16"/>
  <c r="R428" i="16" s="1"/>
  <c r="D428" i="17" s="1"/>
  <c r="Q446" i="16"/>
  <c r="C446" i="17" s="1"/>
  <c r="Q466" i="16"/>
  <c r="C466" i="17" s="1"/>
  <c r="M502" i="16"/>
  <c r="R502" i="16" s="1"/>
  <c r="D502" i="17" s="1"/>
  <c r="M343" i="16"/>
  <c r="R343" i="16" s="1"/>
  <c r="D343" i="17" s="1"/>
  <c r="M367" i="16"/>
  <c r="M391" i="16"/>
  <c r="N408" i="16"/>
  <c r="O422" i="16"/>
  <c r="M446" i="16"/>
  <c r="M487" i="16"/>
  <c r="Q491" i="16"/>
  <c r="C491" i="17" s="1"/>
  <c r="N502" i="16"/>
  <c r="N450" i="16"/>
  <c r="O464" i="16"/>
  <c r="M471" i="16"/>
  <c r="N471" i="16"/>
  <c r="O485" i="16"/>
  <c r="T486" i="16" s="1"/>
  <c r="F486" i="17" s="1"/>
  <c r="M457" i="16"/>
  <c r="O471" i="16"/>
  <c r="N457" i="16"/>
  <c r="O457" i="16"/>
  <c r="G20" i="4"/>
  <c r="G22" i="4"/>
  <c r="G23" i="4"/>
  <c r="G24" i="4"/>
  <c r="G21" i="4"/>
  <c r="G19" i="4"/>
  <c r="G25" i="4"/>
  <c r="D11" i="5"/>
  <c r="D12" i="5"/>
  <c r="D10" i="5"/>
  <c r="D13" i="5"/>
  <c r="D14" i="5"/>
  <c r="T464" i="16" l="1"/>
  <c r="F464" i="17" s="1"/>
  <c r="H3001" i="7"/>
  <c r="H708" i="7"/>
  <c r="H3790" i="7"/>
  <c r="R182" i="16"/>
  <c r="D182" i="17" s="1"/>
  <c r="H2000" i="7"/>
  <c r="R6" i="16"/>
  <c r="D6" i="17" s="1"/>
  <c r="T341" i="16"/>
  <c r="F341" i="17" s="1"/>
  <c r="G380" i="14"/>
  <c r="H5056" i="7"/>
  <c r="H1206" i="7"/>
  <c r="R335" i="16"/>
  <c r="D335" i="17" s="1"/>
  <c r="R16" i="16"/>
  <c r="D16" i="17" s="1"/>
  <c r="H6568" i="7"/>
  <c r="R15" i="16"/>
  <c r="D15" i="17" s="1"/>
  <c r="G243" i="14"/>
  <c r="H3983" i="7"/>
  <c r="H2621" i="7"/>
  <c r="T304" i="16"/>
  <c r="F304" i="17" s="1"/>
  <c r="T169" i="16"/>
  <c r="F169" i="17" s="1"/>
  <c r="H5716" i="7"/>
  <c r="H6349" i="7"/>
  <c r="S79" i="16"/>
  <c r="E79" i="17" s="1"/>
  <c r="T101" i="16"/>
  <c r="F101" i="17" s="1"/>
  <c r="H2343" i="7"/>
  <c r="H462" i="7"/>
  <c r="H1221" i="7"/>
  <c r="R27" i="16"/>
  <c r="D27" i="17" s="1"/>
  <c r="S80" i="16"/>
  <c r="E80" i="17" s="1"/>
  <c r="R184" i="16"/>
  <c r="D184" i="17" s="1"/>
  <c r="T380" i="16"/>
  <c r="F380" i="17" s="1"/>
  <c r="T36" i="16"/>
  <c r="F36" i="17" s="1"/>
  <c r="H5109" i="7"/>
  <c r="T147" i="16"/>
  <c r="F147" i="17" s="1"/>
  <c r="S128" i="16"/>
  <c r="E128" i="17" s="1"/>
  <c r="H5333" i="7"/>
  <c r="T312" i="16"/>
  <c r="F312" i="17" s="1"/>
  <c r="S446" i="16"/>
  <c r="E446" i="17" s="1"/>
  <c r="H6232" i="7"/>
  <c r="T56" i="16"/>
  <c r="F56" i="17" s="1"/>
  <c r="H4510" i="7"/>
  <c r="T55" i="16"/>
  <c r="F55" i="17" s="1"/>
  <c r="H308" i="7"/>
  <c r="T46" i="16"/>
  <c r="F46" i="17" s="1"/>
  <c r="T143" i="16"/>
  <c r="F143" i="17" s="1"/>
  <c r="S4" i="16"/>
  <c r="R91" i="16"/>
  <c r="D91" i="17" s="1"/>
  <c r="T69" i="16"/>
  <c r="F69" i="17" s="1"/>
  <c r="T9" i="16"/>
  <c r="F9" i="17" s="1"/>
  <c r="S62" i="16"/>
  <c r="E62" i="17" s="1"/>
  <c r="T224" i="16"/>
  <c r="F224" i="17" s="1"/>
  <c r="T45" i="16"/>
  <c r="F45" i="17" s="1"/>
  <c r="H5057" i="7"/>
  <c r="H3880" i="7"/>
  <c r="R365" i="16"/>
  <c r="D365" i="17" s="1"/>
  <c r="T255" i="16"/>
  <c r="F255" i="17" s="1"/>
  <c r="T27" i="16"/>
  <c r="F27" i="17" s="1"/>
  <c r="H758" i="7"/>
  <c r="H260" i="7"/>
  <c r="T262" i="16"/>
  <c r="F262" i="17" s="1"/>
  <c r="S362" i="16"/>
  <c r="E362" i="17" s="1"/>
  <c r="S244" i="16"/>
  <c r="E244" i="17" s="1"/>
  <c r="H4366" i="7"/>
  <c r="H318" i="7"/>
  <c r="G5013" i="8"/>
  <c r="T346" i="16"/>
  <c r="F346" i="17" s="1"/>
  <c r="H1689" i="7"/>
  <c r="R189" i="16"/>
  <c r="D189" i="17" s="1"/>
  <c r="H4601" i="7"/>
  <c r="H2926" i="7"/>
  <c r="T95" i="16"/>
  <c r="F95" i="17" s="1"/>
  <c r="H4586" i="7"/>
  <c r="T134" i="16"/>
  <c r="F134" i="17" s="1"/>
  <c r="S304" i="16"/>
  <c r="E304" i="17" s="1"/>
  <c r="T256" i="16"/>
  <c r="F256" i="17" s="1"/>
  <c r="H5546" i="7"/>
  <c r="T225" i="16"/>
  <c r="F225" i="17" s="1"/>
  <c r="T361" i="16"/>
  <c r="F361" i="17" s="1"/>
  <c r="H4575" i="7"/>
  <c r="T260" i="16"/>
  <c r="F260" i="17" s="1"/>
  <c r="G4000" i="8"/>
  <c r="T162" i="16"/>
  <c r="F162" i="17" s="1"/>
  <c r="S327" i="16"/>
  <c r="E327" i="17" s="1"/>
  <c r="T63" i="16"/>
  <c r="F63" i="17" s="1"/>
  <c r="R296" i="16"/>
  <c r="D296" i="17" s="1"/>
  <c r="S295" i="16"/>
  <c r="E295" i="17" s="1"/>
  <c r="T296" i="16"/>
  <c r="F296" i="17" s="1"/>
  <c r="S339" i="16"/>
  <c r="E339" i="17" s="1"/>
  <c r="S102" i="16"/>
  <c r="E102" i="17" s="1"/>
  <c r="S174" i="16"/>
  <c r="E174" i="17" s="1"/>
  <c r="H6172" i="7"/>
  <c r="H5380" i="7"/>
  <c r="T19" i="16"/>
  <c r="F19" i="17" s="1"/>
  <c r="T96" i="16"/>
  <c r="F96" i="17" s="1"/>
  <c r="T217" i="16"/>
  <c r="F217" i="17" s="1"/>
  <c r="H1916" i="7"/>
  <c r="T244" i="16"/>
  <c r="F244" i="17" s="1"/>
  <c r="H4893" i="7"/>
  <c r="R92" i="16"/>
  <c r="D92" i="17" s="1"/>
  <c r="T274" i="16"/>
  <c r="F274" i="17" s="1"/>
  <c r="S5" i="16"/>
  <c r="E5" i="17" s="1"/>
  <c r="G129" i="14"/>
  <c r="H4697" i="7"/>
  <c r="H480" i="7"/>
  <c r="T110" i="16"/>
  <c r="F110" i="17" s="1"/>
  <c r="R273" i="16"/>
  <c r="D273" i="17" s="1"/>
  <c r="R191" i="16"/>
  <c r="D191" i="17" s="1"/>
  <c r="S53" i="16"/>
  <c r="E53" i="17" s="1"/>
  <c r="R348" i="16"/>
  <c r="D348" i="17" s="1"/>
  <c r="H6556" i="7"/>
  <c r="H6412" i="7"/>
  <c r="H5515" i="7"/>
  <c r="T64" i="16"/>
  <c r="F64" i="17" s="1"/>
  <c r="H3073" i="7"/>
  <c r="R472" i="16"/>
  <c r="D472" i="17" s="1"/>
  <c r="T461" i="16"/>
  <c r="F461" i="17" s="1"/>
  <c r="S267" i="16"/>
  <c r="E267" i="17" s="1"/>
  <c r="T92" i="16"/>
  <c r="F92" i="17" s="1"/>
  <c r="H5415" i="7"/>
  <c r="H4793" i="7"/>
  <c r="G4892" i="8"/>
  <c r="H1382" i="7"/>
  <c r="R38" i="16"/>
  <c r="D38" i="17" s="1"/>
  <c r="T199" i="16"/>
  <c r="F199" i="17" s="1"/>
  <c r="H4498" i="7"/>
  <c r="H5040" i="7"/>
  <c r="S180" i="16"/>
  <c r="E180" i="17" s="1"/>
  <c r="R31" i="16"/>
  <c r="D31" i="17" s="1"/>
  <c r="S224" i="16"/>
  <c r="E224" i="17" s="1"/>
  <c r="S411" i="16"/>
  <c r="E411" i="17" s="1"/>
  <c r="S181" i="16"/>
  <c r="E181" i="17" s="1"/>
  <c r="R208" i="16"/>
  <c r="D208" i="17" s="1"/>
  <c r="H4672" i="7"/>
  <c r="T337" i="16"/>
  <c r="F337" i="17" s="1"/>
  <c r="H2777" i="7"/>
  <c r="R501" i="16"/>
  <c r="D501" i="17" s="1"/>
  <c r="T171" i="16"/>
  <c r="F171" i="17" s="1"/>
  <c r="G252" i="14"/>
  <c r="R84" i="16"/>
  <c r="D84" i="17" s="1"/>
  <c r="H4913" i="7"/>
  <c r="S449" i="16"/>
  <c r="E449" i="17" s="1"/>
  <c r="H5555" i="7"/>
  <c r="H571" i="7"/>
  <c r="R147" i="16"/>
  <c r="D147" i="17" s="1"/>
  <c r="T216" i="16"/>
  <c r="F216" i="17" s="1"/>
  <c r="S294" i="16"/>
  <c r="E294" i="17" s="1"/>
  <c r="H6514" i="7"/>
  <c r="H5417" i="7"/>
  <c r="H2178" i="7"/>
  <c r="R462" i="16"/>
  <c r="D462" i="17" s="1"/>
  <c r="T235" i="16"/>
  <c r="F235" i="17" s="1"/>
  <c r="T316" i="16"/>
  <c r="F316" i="17" s="1"/>
  <c r="T252" i="16"/>
  <c r="F252" i="17" s="1"/>
  <c r="T175" i="16"/>
  <c r="F175" i="17" s="1"/>
  <c r="H4854" i="7"/>
  <c r="H5995" i="7"/>
  <c r="S178" i="16"/>
  <c r="E178" i="17" s="1"/>
  <c r="R415" i="16"/>
  <c r="D415" i="17" s="1"/>
  <c r="S497" i="16"/>
  <c r="E497" i="17" s="1"/>
  <c r="T183" i="16"/>
  <c r="F183" i="17" s="1"/>
  <c r="H787" i="7"/>
  <c r="H1857" i="7"/>
  <c r="R223" i="16"/>
  <c r="D223" i="17" s="1"/>
  <c r="H5770" i="7"/>
  <c r="T177" i="16"/>
  <c r="F177" i="17" s="1"/>
  <c r="R352" i="16"/>
  <c r="D352" i="17" s="1"/>
  <c r="T270" i="16"/>
  <c r="F270" i="17" s="1"/>
  <c r="S418" i="16"/>
  <c r="E418" i="17" s="1"/>
  <c r="H151" i="7"/>
  <c r="R329" i="16"/>
  <c r="D329" i="17" s="1"/>
  <c r="S98" i="16"/>
  <c r="E98" i="17" s="1"/>
  <c r="T50" i="16"/>
  <c r="F50" i="17" s="1"/>
  <c r="H2268" i="7"/>
  <c r="H2190" i="7"/>
  <c r="T87" i="16"/>
  <c r="F87" i="17" s="1"/>
  <c r="S384" i="16"/>
  <c r="E384" i="17" s="1"/>
  <c r="R228" i="16"/>
  <c r="D228" i="17" s="1"/>
  <c r="R332" i="16"/>
  <c r="D332" i="17" s="1"/>
  <c r="T371" i="16"/>
  <c r="F371" i="17" s="1"/>
  <c r="R123" i="16"/>
  <c r="D123" i="17" s="1"/>
  <c r="H5159" i="7"/>
  <c r="S340" i="16"/>
  <c r="E340" i="17" s="1"/>
  <c r="H5289" i="7"/>
  <c r="H5171" i="7"/>
  <c r="T172" i="16"/>
  <c r="F172" i="17" s="1"/>
  <c r="T317" i="16"/>
  <c r="F317" i="17" s="1"/>
  <c r="R347" i="16"/>
  <c r="D347" i="17" s="1"/>
  <c r="R150" i="16"/>
  <c r="D150" i="17" s="1"/>
  <c r="H620" i="7"/>
  <c r="R255" i="16"/>
  <c r="D255" i="17" s="1"/>
  <c r="S166" i="16"/>
  <c r="E166" i="17" s="1"/>
  <c r="S316" i="16"/>
  <c r="E316" i="17" s="1"/>
  <c r="R398" i="16"/>
  <c r="D398" i="17" s="1"/>
  <c r="H6499" i="7"/>
  <c r="H4792" i="7"/>
  <c r="H1938" i="7"/>
  <c r="H845" i="7"/>
  <c r="T233" i="16"/>
  <c r="F233" i="17" s="1"/>
  <c r="S416" i="16"/>
  <c r="E416" i="17" s="1"/>
  <c r="H604" i="7"/>
  <c r="T213" i="16"/>
  <c r="F213" i="17" s="1"/>
  <c r="R256" i="16"/>
  <c r="D256" i="17" s="1"/>
  <c r="R52" i="16"/>
  <c r="D52" i="17" s="1"/>
  <c r="R198" i="16"/>
  <c r="D198" i="17" s="1"/>
  <c r="R146" i="16"/>
  <c r="D146" i="17" s="1"/>
  <c r="S223" i="16"/>
  <c r="E223" i="17" s="1"/>
  <c r="R473" i="16"/>
  <c r="D473" i="17" s="1"/>
  <c r="H1136" i="7"/>
  <c r="H6061" i="7"/>
  <c r="T5" i="16"/>
  <c r="F5" i="17" s="1"/>
  <c r="R387" i="16"/>
  <c r="D387" i="17" s="1"/>
  <c r="T245" i="16"/>
  <c r="F245" i="17" s="1"/>
  <c r="H5471" i="7"/>
  <c r="H5965" i="7"/>
  <c r="R448" i="16"/>
  <c r="D448" i="17" s="1"/>
  <c r="S75" i="16"/>
  <c r="E75" i="17" s="1"/>
  <c r="R270" i="16"/>
  <c r="D270" i="17" s="1"/>
  <c r="H4985" i="7"/>
  <c r="R436" i="16"/>
  <c r="D436" i="17" s="1"/>
  <c r="H4917" i="7"/>
  <c r="H2583" i="7"/>
  <c r="H349" i="7"/>
  <c r="S335" i="16"/>
  <c r="E335" i="17" s="1"/>
  <c r="S345" i="16"/>
  <c r="E345" i="17" s="1"/>
  <c r="R395" i="16"/>
  <c r="D395" i="17" s="1"/>
  <c r="R470" i="16"/>
  <c r="D470" i="17" s="1"/>
  <c r="T44" i="16"/>
  <c r="F44" i="17" s="1"/>
  <c r="T230" i="16"/>
  <c r="F230" i="17" s="1"/>
  <c r="H1690" i="7"/>
  <c r="H1940" i="7"/>
  <c r="H852" i="7"/>
  <c r="R199" i="16"/>
  <c r="D199" i="17" s="1"/>
  <c r="H6343" i="7"/>
  <c r="H5482" i="7"/>
  <c r="H3809" i="7"/>
  <c r="H4552" i="7"/>
  <c r="H1489" i="7"/>
  <c r="G1689" i="8"/>
  <c r="H966" i="7"/>
  <c r="H319" i="7"/>
  <c r="H1254" i="7"/>
  <c r="H301" i="7"/>
  <c r="T176" i="16"/>
  <c r="F176" i="17" s="1"/>
  <c r="H6553" i="7"/>
  <c r="H1761" i="7"/>
  <c r="R496" i="16"/>
  <c r="D496" i="17" s="1"/>
  <c r="R187" i="16"/>
  <c r="D187" i="17" s="1"/>
  <c r="T378" i="16"/>
  <c r="F378" i="17" s="1"/>
  <c r="S139" i="16"/>
  <c r="E139" i="17" s="1"/>
  <c r="R220" i="16"/>
  <c r="D220" i="17" s="1"/>
  <c r="H3850" i="7"/>
  <c r="H1465" i="7"/>
  <c r="T237" i="16"/>
  <c r="F237" i="17" s="1"/>
  <c r="H680" i="7"/>
  <c r="H1488" i="7"/>
  <c r="T319" i="16"/>
  <c r="F319" i="17" s="1"/>
  <c r="H60" i="7"/>
  <c r="R158" i="16"/>
  <c r="D158" i="17" s="1"/>
  <c r="T70" i="16"/>
  <c r="F70" i="17" s="1"/>
  <c r="S413" i="16"/>
  <c r="E413" i="17" s="1"/>
  <c r="R457" i="16"/>
  <c r="D457" i="17" s="1"/>
  <c r="R121" i="16"/>
  <c r="D121" i="17" s="1"/>
  <c r="H10" i="11"/>
  <c r="H6433" i="7"/>
  <c r="H4548" i="7"/>
  <c r="H5231" i="7"/>
  <c r="H3898" i="7"/>
  <c r="T451" i="16"/>
  <c r="F451" i="17" s="1"/>
  <c r="T395" i="16"/>
  <c r="F395" i="17" s="1"/>
  <c r="S148" i="16"/>
  <c r="E148" i="17" s="1"/>
  <c r="H6400" i="7"/>
  <c r="H6112" i="7"/>
  <c r="G6060" i="8"/>
  <c r="H5848" i="7"/>
  <c r="H5884" i="7"/>
  <c r="H5977" i="7"/>
  <c r="H5368" i="7"/>
  <c r="H5626" i="7"/>
  <c r="H5261" i="7"/>
  <c r="H4049" i="7"/>
  <c r="H4470" i="7"/>
  <c r="H5237" i="7"/>
  <c r="H3311" i="7"/>
  <c r="H388" i="7"/>
  <c r="H1417" i="7"/>
  <c r="H505" i="7"/>
  <c r="H1147" i="7"/>
  <c r="S277" i="16"/>
  <c r="E277" i="17" s="1"/>
  <c r="T137" i="16"/>
  <c r="F137" i="17" s="1"/>
  <c r="R217" i="16"/>
  <c r="D217" i="17" s="1"/>
  <c r="S175" i="16"/>
  <c r="E175" i="17" s="1"/>
  <c r="H5932" i="7"/>
  <c r="H6406" i="7"/>
  <c r="H4385" i="7"/>
  <c r="H2304" i="7"/>
  <c r="H2127" i="7"/>
  <c r="R412" i="16"/>
  <c r="D412" i="17" s="1"/>
  <c r="R20" i="16"/>
  <c r="D20" i="17" s="1"/>
  <c r="T155" i="16"/>
  <c r="F155" i="17" s="1"/>
  <c r="R466" i="16"/>
  <c r="D466" i="17" s="1"/>
  <c r="S242" i="16"/>
  <c r="E242" i="17" s="1"/>
  <c r="R494" i="16"/>
  <c r="D494" i="17" s="1"/>
  <c r="S472" i="16"/>
  <c r="E472" i="17" s="1"/>
  <c r="T372" i="16"/>
  <c r="F372" i="17" s="1"/>
  <c r="R360" i="16"/>
  <c r="D360" i="17" s="1"/>
  <c r="T40" i="16"/>
  <c r="F40" i="17" s="1"/>
  <c r="H4678" i="7"/>
  <c r="H4043" i="7"/>
  <c r="H2286" i="7"/>
  <c r="H481" i="7"/>
  <c r="H510" i="7"/>
  <c r="H910" i="7"/>
  <c r="S101" i="16"/>
  <c r="E101" i="17" s="1"/>
  <c r="S119" i="16"/>
  <c r="E119" i="17" s="1"/>
  <c r="R314" i="16"/>
  <c r="D314" i="17" s="1"/>
  <c r="R414" i="16"/>
  <c r="D414" i="17" s="1"/>
  <c r="T379" i="16"/>
  <c r="F379" i="17" s="1"/>
  <c r="T463" i="16"/>
  <c r="F463" i="17" s="1"/>
  <c r="T385" i="16"/>
  <c r="F385" i="17" s="1"/>
  <c r="S30" i="16"/>
  <c r="E30" i="17" s="1"/>
  <c r="H6337" i="7"/>
  <c r="G4449" i="8"/>
  <c r="H4228" i="7"/>
  <c r="H3887" i="7"/>
  <c r="H4234" i="7"/>
  <c r="H4138" i="7"/>
  <c r="H3946" i="7"/>
  <c r="H97" i="7"/>
  <c r="T214" i="16"/>
  <c r="F214" i="17" s="1"/>
  <c r="T205" i="16"/>
  <c r="F205" i="17" s="1"/>
  <c r="T323" i="16"/>
  <c r="F323" i="17" s="1"/>
  <c r="R410" i="16"/>
  <c r="D410" i="17" s="1"/>
  <c r="H842" i="7"/>
  <c r="S450" i="16"/>
  <c r="E450" i="17" s="1"/>
  <c r="T474" i="16"/>
  <c r="F474" i="17" s="1"/>
  <c r="T271" i="16"/>
  <c r="F271" i="17" s="1"/>
  <c r="H5734" i="7"/>
  <c r="H5213" i="7"/>
  <c r="H2770" i="7"/>
  <c r="H3275" i="7"/>
  <c r="H1306" i="7"/>
  <c r="H409" i="7"/>
  <c r="H2181" i="7"/>
  <c r="H1232" i="7"/>
  <c r="H2262" i="7"/>
  <c r="S377" i="16"/>
  <c r="E377" i="17" s="1"/>
  <c r="S66" i="16"/>
  <c r="E66" i="17" s="1"/>
  <c r="R205" i="16"/>
  <c r="D205" i="17" s="1"/>
  <c r="H4102" i="7"/>
  <c r="H4673" i="7"/>
  <c r="H1478" i="7"/>
  <c r="R26" i="16"/>
  <c r="D26" i="17" s="1"/>
  <c r="H5052" i="7"/>
  <c r="H6019" i="7"/>
  <c r="H1884" i="7"/>
  <c r="R72" i="16"/>
  <c r="D72" i="17" s="1"/>
  <c r="S188" i="16"/>
  <c r="E188" i="17" s="1"/>
  <c r="T229" i="16"/>
  <c r="F229" i="17" s="1"/>
  <c r="T299" i="16"/>
  <c r="F299" i="17" s="1"/>
  <c r="S462" i="16"/>
  <c r="E462" i="17" s="1"/>
  <c r="T425" i="16"/>
  <c r="F425" i="17" s="1"/>
  <c r="R11" i="16"/>
  <c r="D11" i="17" s="1"/>
  <c r="T389" i="16"/>
  <c r="F389" i="17" s="1"/>
  <c r="T328" i="16"/>
  <c r="F328" i="17" s="1"/>
  <c r="R320" i="16"/>
  <c r="D320" i="17" s="1"/>
  <c r="T397" i="16"/>
  <c r="F397" i="17" s="1"/>
  <c r="S315" i="16"/>
  <c r="E315" i="17" s="1"/>
  <c r="H4238" i="7"/>
  <c r="H4272" i="7"/>
  <c r="H2124" i="7"/>
  <c r="H1029" i="7"/>
  <c r="S194" i="16"/>
  <c r="E194" i="17" s="1"/>
  <c r="R369" i="16"/>
  <c r="D369" i="17" s="1"/>
  <c r="S488" i="16"/>
  <c r="E488" i="17" s="1"/>
  <c r="S207" i="16"/>
  <c r="E207" i="17" s="1"/>
  <c r="R288" i="16"/>
  <c r="D288" i="17" s="1"/>
  <c r="R460" i="16"/>
  <c r="D460" i="17" s="1"/>
  <c r="R94" i="16"/>
  <c r="D94" i="17" s="1"/>
  <c r="R168" i="16"/>
  <c r="D168" i="17" s="1"/>
  <c r="S68" i="16"/>
  <c r="E68" i="17" s="1"/>
  <c r="H5028" i="7"/>
  <c r="H6541" i="7"/>
  <c r="H5561" i="7"/>
  <c r="G5159" i="8"/>
  <c r="H4624" i="7"/>
  <c r="H3863" i="7"/>
  <c r="G5092" i="8"/>
  <c r="H2142" i="7"/>
  <c r="H843" i="7"/>
  <c r="S281" i="16"/>
  <c r="E281" i="17" s="1"/>
  <c r="T420" i="16"/>
  <c r="F420" i="17" s="1"/>
  <c r="T419" i="16"/>
  <c r="F419" i="17" s="1"/>
  <c r="T59" i="16"/>
  <c r="F59" i="17" s="1"/>
  <c r="H4354" i="7"/>
  <c r="T414" i="16"/>
  <c r="F414" i="17" s="1"/>
  <c r="H5034" i="7"/>
  <c r="H5674" i="7"/>
  <c r="H4533" i="7"/>
  <c r="H4187" i="7"/>
  <c r="S183" i="16"/>
  <c r="E183" i="17" s="1"/>
  <c r="R356" i="16"/>
  <c r="D356" i="17" s="1"/>
  <c r="S147" i="16"/>
  <c r="E147" i="17" s="1"/>
  <c r="S85" i="16"/>
  <c r="E85" i="17" s="1"/>
  <c r="H5316" i="7"/>
  <c r="H5857" i="7"/>
  <c r="T456" i="16"/>
  <c r="F456" i="17" s="1"/>
  <c r="S10" i="16"/>
  <c r="E10" i="17" s="1"/>
  <c r="H6496" i="7"/>
  <c r="H6301" i="7"/>
  <c r="H5310" i="7"/>
  <c r="H5166" i="7"/>
  <c r="H4734" i="7"/>
  <c r="H6007" i="7"/>
  <c r="H4169" i="7"/>
  <c r="H4001" i="7"/>
  <c r="H4845" i="7"/>
  <c r="H2674" i="7"/>
  <c r="H3239" i="7"/>
  <c r="H2084" i="7"/>
  <c r="H584" i="7"/>
  <c r="R258" i="16"/>
  <c r="D258" i="17" s="1"/>
  <c r="R327" i="16"/>
  <c r="D327" i="17" s="1"/>
  <c r="T128" i="16"/>
  <c r="F128" i="17" s="1"/>
  <c r="H3874" i="7"/>
  <c r="S500" i="16"/>
  <c r="E500" i="17" s="1"/>
  <c r="H6346" i="7"/>
  <c r="H4728" i="7"/>
  <c r="H2897" i="7"/>
  <c r="H1170" i="7"/>
  <c r="H861" i="7"/>
  <c r="H1660" i="7"/>
  <c r="H990" i="7"/>
  <c r="H2244" i="7"/>
  <c r="T99" i="16"/>
  <c r="F99" i="17" s="1"/>
  <c r="S29" i="16"/>
  <c r="E29" i="17" s="1"/>
  <c r="R133" i="16"/>
  <c r="D133" i="17" s="1"/>
  <c r="T93" i="16"/>
  <c r="F93" i="17" s="1"/>
  <c r="S14" i="16"/>
  <c r="E14" i="17" s="1"/>
  <c r="H5433" i="7"/>
  <c r="T336" i="16"/>
  <c r="F336" i="17" s="1"/>
  <c r="G112" i="14"/>
  <c r="T455" i="16"/>
  <c r="F455" i="17" s="1"/>
  <c r="H5662" i="7"/>
  <c r="H4722" i="7"/>
  <c r="H4224" i="7"/>
  <c r="G4820" i="8"/>
  <c r="H2589" i="7"/>
  <c r="H2605" i="7"/>
  <c r="H2693" i="7"/>
  <c r="T394" i="16"/>
  <c r="F394" i="17" s="1"/>
  <c r="R322" i="16"/>
  <c r="D322" i="17" s="1"/>
  <c r="H5009" i="7"/>
  <c r="R289" i="16"/>
  <c r="D289" i="17" s="1"/>
  <c r="H5008" i="7"/>
  <c r="S438" i="16"/>
  <c r="E438" i="17" s="1"/>
  <c r="S144" i="16"/>
  <c r="E144" i="17" s="1"/>
  <c r="T232" i="16"/>
  <c r="F232" i="17" s="1"/>
  <c r="T250" i="16"/>
  <c r="F250" i="17" s="1"/>
  <c r="S457" i="16"/>
  <c r="E457" i="17" s="1"/>
  <c r="H2686" i="7"/>
  <c r="T221" i="16"/>
  <c r="F221" i="17" s="1"/>
  <c r="G444" i="14"/>
  <c r="H3778" i="7"/>
  <c r="H1540" i="7"/>
  <c r="H2316" i="7"/>
  <c r="T71" i="16"/>
  <c r="F71" i="17" s="1"/>
  <c r="T285" i="16"/>
  <c r="F285" i="17" s="1"/>
  <c r="S222" i="16"/>
  <c r="E222" i="17" s="1"/>
  <c r="H5016" i="7"/>
  <c r="T103" i="16"/>
  <c r="F103" i="17" s="1"/>
  <c r="S369" i="16"/>
  <c r="E369" i="17" s="1"/>
  <c r="S205" i="16"/>
  <c r="E205" i="17" s="1"/>
  <c r="R104" i="16"/>
  <c r="D104" i="17" s="1"/>
  <c r="T236" i="16"/>
  <c r="F236" i="17" s="1"/>
  <c r="R227" i="16"/>
  <c r="D227" i="17" s="1"/>
  <c r="H5004" i="7"/>
  <c r="H3839" i="7"/>
  <c r="H4377" i="7"/>
  <c r="H2439" i="7"/>
  <c r="H3832" i="7"/>
  <c r="H2024" i="7"/>
  <c r="H1650" i="7"/>
  <c r="H2508" i="7"/>
  <c r="H2025" i="7"/>
  <c r="H1003" i="7"/>
  <c r="H1683" i="7"/>
  <c r="H827" i="7"/>
  <c r="T150" i="16"/>
  <c r="F150" i="17" s="1"/>
  <c r="R477" i="16"/>
  <c r="D477" i="17" s="1"/>
  <c r="R73" i="16"/>
  <c r="D73" i="17" s="1"/>
  <c r="R377" i="16"/>
  <c r="D377" i="17" s="1"/>
  <c r="T83" i="16"/>
  <c r="F83" i="17" s="1"/>
  <c r="T12" i="16"/>
  <c r="F12" i="17" s="1"/>
  <c r="T286" i="16"/>
  <c r="F286" i="17" s="1"/>
  <c r="S26" i="16"/>
  <c r="E26" i="17" s="1"/>
  <c r="T108" i="16"/>
  <c r="F108" i="17" s="1"/>
  <c r="R353" i="16"/>
  <c r="D353" i="17" s="1"/>
  <c r="T68" i="16"/>
  <c r="F68" i="17" s="1"/>
  <c r="R103" i="16"/>
  <c r="D103" i="17" s="1"/>
  <c r="H1491" i="7"/>
  <c r="H5141" i="7"/>
  <c r="R350" i="16"/>
  <c r="D350" i="17" s="1"/>
  <c r="T202" i="16"/>
  <c r="F202" i="17" s="1"/>
  <c r="T448" i="16"/>
  <c r="F448" i="17" s="1"/>
  <c r="H6274" i="7"/>
  <c r="T207" i="16"/>
  <c r="F207" i="17" s="1"/>
  <c r="T238" i="16"/>
  <c r="F238" i="17" s="1"/>
  <c r="T459" i="16"/>
  <c r="F459" i="17" s="1"/>
  <c r="S268" i="16"/>
  <c r="E268" i="17" s="1"/>
  <c r="T490" i="16"/>
  <c r="F490" i="17" s="1"/>
  <c r="T20" i="16"/>
  <c r="F20" i="17" s="1"/>
  <c r="H6313" i="7"/>
  <c r="H4217" i="7"/>
  <c r="H3257" i="7"/>
  <c r="R261" i="16"/>
  <c r="D261" i="17" s="1"/>
  <c r="R381" i="16"/>
  <c r="D381" i="17" s="1"/>
  <c r="H6490" i="7"/>
  <c r="R148" i="16"/>
  <c r="D148" i="17" s="1"/>
  <c r="S107" i="16"/>
  <c r="E107" i="17" s="1"/>
  <c r="R300" i="16"/>
  <c r="D300" i="17" s="1"/>
  <c r="S60" i="16"/>
  <c r="E60" i="17" s="1"/>
  <c r="G254" i="14"/>
  <c r="H254" i="14" s="1"/>
  <c r="H6328" i="7"/>
  <c r="H6223" i="7"/>
  <c r="H4998" i="7"/>
  <c r="H4710" i="7"/>
  <c r="H5455" i="7"/>
  <c r="H4773" i="7"/>
  <c r="H1192" i="7"/>
  <c r="H611" i="7"/>
  <c r="H716" i="7"/>
  <c r="R260" i="16"/>
  <c r="D260" i="17" s="1"/>
  <c r="R443" i="16"/>
  <c r="D443" i="17" s="1"/>
  <c r="S150" i="16"/>
  <c r="E150" i="17" s="1"/>
  <c r="S444" i="16"/>
  <c r="E444" i="17" s="1"/>
  <c r="R137" i="16"/>
  <c r="D137" i="17" s="1"/>
  <c r="T369" i="16"/>
  <c r="F369" i="17" s="1"/>
  <c r="R281" i="16"/>
  <c r="D281" i="17" s="1"/>
  <c r="S49" i="16"/>
  <c r="E49" i="17" s="1"/>
  <c r="R247" i="16"/>
  <c r="D247" i="17" s="1"/>
  <c r="R40" i="16"/>
  <c r="D40" i="17" s="1"/>
  <c r="S273" i="16"/>
  <c r="E273" i="17" s="1"/>
  <c r="H4625" i="7"/>
  <c r="S239" i="16"/>
  <c r="E239" i="17" s="1"/>
  <c r="H969" i="7"/>
  <c r="T320" i="16"/>
  <c r="F320" i="17" s="1"/>
  <c r="H3473" i="7"/>
  <c r="T188" i="16"/>
  <c r="F188" i="17" s="1"/>
  <c r="S220" i="16"/>
  <c r="E220" i="17" s="1"/>
  <c r="T452" i="16"/>
  <c r="F452" i="17" s="1"/>
  <c r="R367" i="16"/>
  <c r="D367" i="17" s="1"/>
  <c r="S414" i="16"/>
  <c r="E414" i="17" s="1"/>
  <c r="S473" i="16"/>
  <c r="E473" i="17" s="1"/>
  <c r="T132" i="16"/>
  <c r="F132" i="17" s="1"/>
  <c r="S426" i="16"/>
  <c r="E426" i="17" s="1"/>
  <c r="H6466" i="7"/>
  <c r="H5280" i="7"/>
  <c r="H4992" i="7"/>
  <c r="H5453" i="7"/>
  <c r="H6145" i="7"/>
  <c r="H5445" i="7"/>
  <c r="H4966" i="7"/>
  <c r="H4139" i="7"/>
  <c r="H2571" i="7"/>
  <c r="H1111" i="7"/>
  <c r="H2007" i="7"/>
  <c r="H1352" i="7"/>
  <c r="H1245" i="7"/>
  <c r="T243" i="16"/>
  <c r="F243" i="17" s="1"/>
  <c r="T67" i="16"/>
  <c r="F67" i="17" s="1"/>
  <c r="T259" i="16"/>
  <c r="F259" i="17" s="1"/>
  <c r="H595" i="7"/>
  <c r="T75" i="16"/>
  <c r="F75" i="17" s="1"/>
  <c r="T15" i="16"/>
  <c r="F15" i="17" s="1"/>
  <c r="G128" i="14"/>
  <c r="H128" i="14" s="1"/>
  <c r="S326" i="16"/>
  <c r="E326" i="17" s="1"/>
  <c r="S338" i="16"/>
  <c r="E338" i="17" s="1"/>
  <c r="S71" i="16"/>
  <c r="E71" i="17" s="1"/>
  <c r="T266" i="16"/>
  <c r="F266" i="17" s="1"/>
  <c r="T24" i="16"/>
  <c r="F24" i="17" s="1"/>
  <c r="G103" i="14"/>
  <c r="H6448" i="7"/>
  <c r="R24" i="16"/>
  <c r="D24" i="17" s="1"/>
  <c r="T439" i="16"/>
  <c r="F439" i="17" s="1"/>
  <c r="G87" i="14"/>
  <c r="G299" i="14"/>
  <c r="S427" i="16"/>
  <c r="E427" i="17" s="1"/>
  <c r="S440" i="16"/>
  <c r="E440" i="17" s="1"/>
  <c r="H5337" i="7"/>
  <c r="S323" i="16"/>
  <c r="E323" i="17" s="1"/>
  <c r="G212" i="14"/>
  <c r="H212" i="14" s="1"/>
  <c r="G454" i="14"/>
  <c r="H454" i="14" s="1"/>
  <c r="T424" i="16"/>
  <c r="F424" i="17" s="1"/>
  <c r="S7" i="16"/>
  <c r="E7" i="17" s="1"/>
  <c r="H11" i="7"/>
  <c r="H627" i="7"/>
  <c r="H1860" i="7"/>
  <c r="R416" i="16"/>
  <c r="D416" i="17" s="1"/>
  <c r="H5462" i="7"/>
  <c r="H1668" i="7"/>
  <c r="T495" i="16"/>
  <c r="F495" i="17" s="1"/>
  <c r="T151" i="16"/>
  <c r="F151" i="17" s="1"/>
  <c r="H4404" i="7"/>
  <c r="H5379" i="7"/>
  <c r="H4653" i="7"/>
  <c r="R139" i="16"/>
  <c r="D139" i="17" s="1"/>
  <c r="R297" i="16"/>
  <c r="D297" i="17" s="1"/>
  <c r="R82" i="16"/>
  <c r="D82" i="17" s="1"/>
  <c r="T209" i="16"/>
  <c r="F209" i="17" s="1"/>
  <c r="H5129" i="7"/>
  <c r="G5009" i="8"/>
  <c r="H3917" i="7"/>
  <c r="G841" i="8"/>
  <c r="S202" i="16"/>
  <c r="E202" i="17" s="1"/>
  <c r="T141" i="16"/>
  <c r="F141" i="17" s="1"/>
  <c r="R340" i="16"/>
  <c r="D340" i="17" s="1"/>
  <c r="S185" i="16"/>
  <c r="E185" i="17" s="1"/>
  <c r="R250" i="16"/>
  <c r="D250" i="17" s="1"/>
  <c r="H246" i="7"/>
  <c r="R62" i="16"/>
  <c r="D62" i="17" s="1"/>
  <c r="T111" i="16"/>
  <c r="F111" i="17" s="1"/>
  <c r="S451" i="16"/>
  <c r="E451" i="17" s="1"/>
  <c r="H6091" i="7"/>
  <c r="H2202" i="7"/>
  <c r="H5419" i="7"/>
  <c r="R236" i="16"/>
  <c r="D236" i="17" s="1"/>
  <c r="R451" i="16"/>
  <c r="D451" i="17" s="1"/>
  <c r="H4937" i="7"/>
  <c r="T167" i="16"/>
  <c r="F167" i="17" s="1"/>
  <c r="R284" i="16"/>
  <c r="D284" i="17" s="1"/>
  <c r="T14" i="16"/>
  <c r="F14" i="17" s="1"/>
  <c r="S478" i="16"/>
  <c r="E478" i="17" s="1"/>
  <c r="S464" i="16"/>
  <c r="E464" i="17" s="1"/>
  <c r="G72" i="14"/>
  <c r="G181" i="14"/>
  <c r="G279" i="14"/>
  <c r="H279" i="14" s="1"/>
  <c r="G40" i="14"/>
  <c r="H40" i="14" s="1"/>
  <c r="R126" i="16"/>
  <c r="D126" i="17" s="1"/>
  <c r="R185" i="16"/>
  <c r="D185" i="17" s="1"/>
  <c r="H5327" i="7"/>
  <c r="T437" i="16"/>
  <c r="F437" i="17" s="1"/>
  <c r="G246" i="14"/>
  <c r="H246" i="14" s="1"/>
  <c r="H20" i="7"/>
  <c r="R475" i="16"/>
  <c r="D475" i="17" s="1"/>
  <c r="T142" i="16"/>
  <c r="F142" i="17" s="1"/>
  <c r="R116" i="16"/>
  <c r="D116" i="17" s="1"/>
  <c r="H4431" i="7"/>
  <c r="G460" i="14"/>
  <c r="H460" i="14" s="1"/>
  <c r="H5692" i="7"/>
  <c r="H1854" i="7"/>
  <c r="H1830" i="7"/>
  <c r="R50" i="16"/>
  <c r="D50" i="17" s="1"/>
  <c r="T234" i="16"/>
  <c r="F234" i="17" s="1"/>
  <c r="R275" i="16"/>
  <c r="D275" i="17" s="1"/>
  <c r="R44" i="16"/>
  <c r="D44" i="17" s="1"/>
  <c r="S391" i="16"/>
  <c r="E391" i="17" s="1"/>
  <c r="H5437" i="7"/>
  <c r="T117" i="16"/>
  <c r="F117" i="17" s="1"/>
  <c r="G159" i="14"/>
  <c r="T403" i="16"/>
  <c r="F403" i="17" s="1"/>
  <c r="S388" i="16"/>
  <c r="E388" i="17" s="1"/>
  <c r="G232" i="14"/>
  <c r="G233" i="14"/>
  <c r="H233" i="14" s="1"/>
  <c r="H920" i="7"/>
  <c r="R389" i="16"/>
  <c r="D389" i="17" s="1"/>
  <c r="T239" i="16"/>
  <c r="F239" i="17" s="1"/>
  <c r="R240" i="16"/>
  <c r="D240" i="17" s="1"/>
  <c r="G245" i="14"/>
  <c r="H245" i="14" s="1"/>
  <c r="H4758" i="7"/>
  <c r="H3010" i="7"/>
  <c r="S218" i="16"/>
  <c r="E218" i="17" s="1"/>
  <c r="R484" i="16"/>
  <c r="D484" i="17" s="1"/>
  <c r="S401" i="16"/>
  <c r="E401" i="17" s="1"/>
  <c r="G402" i="14"/>
  <c r="H4499" i="7"/>
  <c r="S364" i="16"/>
  <c r="E364" i="17" s="1"/>
  <c r="G194" i="14"/>
  <c r="G4498" i="8"/>
  <c r="H1267" i="7"/>
  <c r="H4941" i="7"/>
  <c r="H1459" i="7"/>
  <c r="G197" i="14"/>
  <c r="H6271" i="7"/>
  <c r="H175" i="7"/>
  <c r="H174" i="7"/>
  <c r="H356" i="7"/>
  <c r="R179" i="16"/>
  <c r="D179" i="17" s="1"/>
  <c r="S354" i="16"/>
  <c r="E354" i="17" s="1"/>
  <c r="T131" i="16"/>
  <c r="F131" i="17" s="1"/>
  <c r="G412" i="14"/>
  <c r="H412" i="14" s="1"/>
  <c r="G442" i="14"/>
  <c r="H442" i="14" s="1"/>
  <c r="G163" i="14"/>
  <c r="H163" i="14" s="1"/>
  <c r="H5010" i="7"/>
  <c r="H3989" i="7"/>
  <c r="H150" i="7"/>
  <c r="R172" i="16"/>
  <c r="D172" i="17" s="1"/>
  <c r="S158" i="16"/>
  <c r="E158" i="17" s="1"/>
  <c r="S278" i="16"/>
  <c r="E278" i="17" s="1"/>
  <c r="S45" i="16"/>
  <c r="E45" i="17" s="1"/>
  <c r="G470" i="14"/>
  <c r="H470" i="14" s="1"/>
  <c r="T158" i="16"/>
  <c r="F158" i="17" s="1"/>
  <c r="T37" i="16"/>
  <c r="F37" i="17" s="1"/>
  <c r="R70" i="16"/>
  <c r="D70" i="17" s="1"/>
  <c r="S320" i="16"/>
  <c r="E320" i="17" s="1"/>
  <c r="S120" i="16"/>
  <c r="E120" i="17" s="1"/>
  <c r="R397" i="16"/>
  <c r="D397" i="17" s="1"/>
  <c r="T102" i="16"/>
  <c r="F102" i="17" s="1"/>
  <c r="R355" i="16"/>
  <c r="D355" i="17" s="1"/>
  <c r="T51" i="16"/>
  <c r="F51" i="17" s="1"/>
  <c r="H3904" i="7"/>
  <c r="T251" i="16"/>
  <c r="F251" i="17" s="1"/>
  <c r="S33" i="16"/>
  <c r="E33" i="17" s="1"/>
  <c r="T349" i="16"/>
  <c r="F349" i="17" s="1"/>
  <c r="T17" i="16"/>
  <c r="F17" i="17" s="1"/>
  <c r="S192" i="16"/>
  <c r="E192" i="17" s="1"/>
  <c r="S82" i="16"/>
  <c r="E82" i="17" s="1"/>
  <c r="H252" i="7"/>
  <c r="T223" i="16"/>
  <c r="F223" i="17" s="1"/>
  <c r="R63" i="16"/>
  <c r="D63" i="17" s="1"/>
  <c r="H872" i="7"/>
  <c r="S111" i="16"/>
  <c r="E111" i="17" s="1"/>
  <c r="T440" i="16"/>
  <c r="F440" i="17" s="1"/>
  <c r="R433" i="16"/>
  <c r="D433" i="17" s="1"/>
  <c r="R280" i="16"/>
  <c r="D280" i="17" s="1"/>
  <c r="H5983" i="7"/>
  <c r="G5327" i="8"/>
  <c r="G5436" i="8"/>
  <c r="G5128" i="8"/>
  <c r="H3131" i="7"/>
  <c r="H1713" i="7"/>
  <c r="H414" i="7"/>
  <c r="H1182" i="7"/>
  <c r="R357" i="16"/>
  <c r="D357" i="17" s="1"/>
  <c r="R447" i="16"/>
  <c r="D447" i="17" s="1"/>
  <c r="T343" i="16"/>
  <c r="F343" i="17" s="1"/>
  <c r="T106" i="16"/>
  <c r="F106" i="17" s="1"/>
  <c r="R78" i="16"/>
  <c r="D78" i="17" s="1"/>
  <c r="T226" i="16"/>
  <c r="F226" i="17" s="1"/>
  <c r="R120" i="16"/>
  <c r="D120" i="17" s="1"/>
  <c r="H4649" i="7"/>
  <c r="H2577" i="7"/>
  <c r="S431" i="16"/>
  <c r="E431" i="17" s="1"/>
  <c r="S208" i="16"/>
  <c r="E208" i="17" s="1"/>
  <c r="T94" i="16"/>
  <c r="F94" i="17" s="1"/>
  <c r="G248" i="14"/>
  <c r="H4817" i="7"/>
  <c r="H1041" i="7"/>
  <c r="G1136" i="8"/>
  <c r="H747" i="7"/>
  <c r="R263" i="16"/>
  <c r="D263" i="17" s="1"/>
  <c r="R216" i="16"/>
  <c r="D216" i="17" s="1"/>
  <c r="S121" i="16"/>
  <c r="E121" i="17" s="1"/>
  <c r="R417" i="16"/>
  <c r="D417" i="17" s="1"/>
  <c r="T334" i="16"/>
  <c r="F334" i="17" s="1"/>
  <c r="H1410" i="7"/>
  <c r="H343" i="7"/>
  <c r="H5860" i="7"/>
  <c r="S343" i="16"/>
  <c r="E343" i="17" s="1"/>
  <c r="S370" i="16"/>
  <c r="E370" i="17" s="1"/>
  <c r="S494" i="16"/>
  <c r="E494" i="17" s="1"/>
  <c r="G71" i="14"/>
  <c r="H71" i="14" s="1"/>
  <c r="G320" i="14"/>
  <c r="H320" i="14" s="1"/>
  <c r="G4673" i="8"/>
  <c r="G4749" i="8"/>
  <c r="H1526" i="7"/>
  <c r="H128" i="7"/>
  <c r="H670" i="7"/>
  <c r="H379" i="7"/>
  <c r="T89" i="16"/>
  <c r="F89" i="17" s="1"/>
  <c r="R124" i="16"/>
  <c r="D124" i="17" s="1"/>
  <c r="T219" i="16"/>
  <c r="F219" i="17" s="1"/>
  <c r="S467" i="16"/>
  <c r="E467" i="17" s="1"/>
  <c r="R406" i="16"/>
  <c r="D406" i="17" s="1"/>
  <c r="R293" i="16"/>
  <c r="D293" i="17" s="1"/>
  <c r="S92" i="16"/>
  <c r="E92" i="17" s="1"/>
  <c r="R459" i="16"/>
  <c r="D459" i="17" s="1"/>
  <c r="H4936" i="7"/>
  <c r="H5135" i="7"/>
  <c r="H4097" i="7"/>
  <c r="H5788" i="7"/>
  <c r="G4430" i="8"/>
  <c r="H1522" i="7"/>
  <c r="H114" i="7"/>
  <c r="H1881" i="7"/>
  <c r="H976" i="7"/>
  <c r="R210" i="16"/>
  <c r="D210" i="17" s="1"/>
  <c r="R400" i="16"/>
  <c r="D400" i="17" s="1"/>
  <c r="T391" i="16"/>
  <c r="F391" i="17" s="1"/>
  <c r="T26" i="16"/>
  <c r="F26" i="17" s="1"/>
  <c r="H1754" i="7"/>
  <c r="G331" i="14"/>
  <c r="T57" i="16"/>
  <c r="F57" i="17" s="1"/>
  <c r="G198" i="14"/>
  <c r="H6538" i="7"/>
  <c r="H5298" i="7"/>
  <c r="H6475" i="7"/>
  <c r="H5115" i="7"/>
  <c r="H4290" i="7"/>
  <c r="H3013" i="7"/>
  <c r="H1430" i="7"/>
  <c r="R56" i="16"/>
  <c r="D56" i="17" s="1"/>
  <c r="H5402" i="7"/>
  <c r="T231" i="16"/>
  <c r="F231" i="17" s="1"/>
  <c r="S255" i="16"/>
  <c r="E255" i="17" s="1"/>
  <c r="R9" i="16"/>
  <c r="D9" i="17" s="1"/>
  <c r="S159" i="16"/>
  <c r="E159" i="17" s="1"/>
  <c r="S234" i="16"/>
  <c r="E234" i="17" s="1"/>
  <c r="H6472" i="7"/>
  <c r="H5292" i="7"/>
  <c r="H2794" i="7"/>
  <c r="H1908" i="7"/>
  <c r="H1513" i="7"/>
  <c r="H814" i="7"/>
  <c r="T30" i="16"/>
  <c r="F30" i="17" s="1"/>
  <c r="H5409" i="7"/>
  <c r="S238" i="16"/>
  <c r="E238" i="17" s="1"/>
  <c r="R193" i="16"/>
  <c r="D193" i="17" s="1"/>
  <c r="R376" i="16"/>
  <c r="D376" i="17" s="1"/>
  <c r="R385" i="16"/>
  <c r="D385" i="17" s="1"/>
  <c r="T97" i="16"/>
  <c r="F97" i="17" s="1"/>
  <c r="T368" i="16"/>
  <c r="F368" i="17" s="1"/>
  <c r="T478" i="16"/>
  <c r="F478" i="17" s="1"/>
  <c r="H5971" i="7"/>
  <c r="H4271" i="7"/>
  <c r="H5297" i="7"/>
  <c r="H2160" i="7"/>
  <c r="T406" i="16"/>
  <c r="F406" i="17" s="1"/>
  <c r="S214" i="16"/>
  <c r="E214" i="17" s="1"/>
  <c r="R249" i="16"/>
  <c r="D249" i="17" s="1"/>
  <c r="S113" i="16"/>
  <c r="E113" i="17" s="1"/>
  <c r="H4769" i="7"/>
  <c r="H4744" i="7"/>
  <c r="G496" i="14"/>
  <c r="H496" i="14" s="1"/>
  <c r="S439" i="16"/>
  <c r="E439" i="17" s="1"/>
  <c r="T442" i="16"/>
  <c r="F442" i="17" s="1"/>
  <c r="S15" i="16"/>
  <c r="E15" i="17" s="1"/>
  <c r="G76" i="14"/>
  <c r="H76" i="14" s="1"/>
  <c r="H6292" i="7"/>
  <c r="H6148" i="7"/>
  <c r="H5136" i="7"/>
  <c r="H4704" i="7"/>
  <c r="H5477" i="7"/>
  <c r="H4412" i="7"/>
  <c r="H5195" i="7"/>
  <c r="H5947" i="7"/>
  <c r="H2801" i="7"/>
  <c r="G3880" i="8"/>
  <c r="H1458" i="7"/>
  <c r="H1423" i="7"/>
  <c r="H1519" i="7"/>
  <c r="H1958" i="7"/>
  <c r="H22" i="7"/>
  <c r="S393" i="16"/>
  <c r="E393" i="17" s="1"/>
  <c r="S56" i="16"/>
  <c r="E56" i="17" s="1"/>
  <c r="S191" i="16"/>
  <c r="E191" i="17" s="1"/>
  <c r="S347" i="16"/>
  <c r="E347" i="17" s="1"/>
  <c r="R105" i="16"/>
  <c r="D105" i="17" s="1"/>
  <c r="G474" i="14"/>
  <c r="H474" i="14" s="1"/>
  <c r="G490" i="14"/>
  <c r="H490" i="14" s="1"/>
  <c r="H4842" i="7"/>
  <c r="H5478" i="7"/>
  <c r="H4223" i="7"/>
  <c r="H3911" i="7"/>
  <c r="H1902" i="7"/>
  <c r="G252" i="8"/>
  <c r="H1737" i="7"/>
  <c r="H764" i="7"/>
  <c r="S145" i="16"/>
  <c r="E145" i="17" s="1"/>
  <c r="R177" i="16"/>
  <c r="D177" i="17" s="1"/>
  <c r="R430" i="16"/>
  <c r="D430" i="17" s="1"/>
  <c r="R226" i="16"/>
  <c r="D226" i="17" s="1"/>
  <c r="S35" i="16"/>
  <c r="E35" i="17" s="1"/>
  <c r="S59" i="16"/>
  <c r="E59" i="17" s="1"/>
  <c r="H689" i="7"/>
  <c r="R487" i="16"/>
  <c r="D487" i="17" s="1"/>
  <c r="S452" i="16"/>
  <c r="E452" i="17" s="1"/>
  <c r="T476" i="16"/>
  <c r="F476" i="17" s="1"/>
  <c r="T168" i="16"/>
  <c r="F168" i="17" s="1"/>
  <c r="G256" i="14"/>
  <c r="H256" i="14" s="1"/>
  <c r="S32" i="16"/>
  <c r="E32" i="17" s="1"/>
  <c r="G57" i="14"/>
  <c r="H57" i="14" s="1"/>
  <c r="G108" i="14"/>
  <c r="H108" i="14" s="1"/>
  <c r="G138" i="14"/>
  <c r="H138" i="14" s="1"/>
  <c r="G113" i="14"/>
  <c r="H113" i="14" s="1"/>
  <c r="H6211" i="7"/>
  <c r="H4288" i="7"/>
  <c r="G246" i="8"/>
  <c r="H748" i="7"/>
  <c r="H2595" i="7"/>
  <c r="S503" i="16"/>
  <c r="E503" i="17" s="1"/>
  <c r="G344" i="14"/>
  <c r="H344" i="14" s="1"/>
  <c r="G458" i="14"/>
  <c r="H458" i="14" s="1"/>
  <c r="G7" i="14"/>
  <c r="H7" i="14" s="1"/>
  <c r="H4037" i="7"/>
  <c r="H2698" i="7"/>
  <c r="H1850" i="7"/>
  <c r="H739" i="7"/>
  <c r="R253" i="16"/>
  <c r="D253" i="17" s="1"/>
  <c r="S217" i="16"/>
  <c r="E217" i="17" s="1"/>
  <c r="T290" i="16"/>
  <c r="F290" i="17" s="1"/>
  <c r="T467" i="16"/>
  <c r="F467" i="17" s="1"/>
  <c r="T267" i="16"/>
  <c r="F267" i="17" s="1"/>
  <c r="H6295" i="7"/>
  <c r="S318" i="16"/>
  <c r="E318" i="17" s="1"/>
  <c r="H5207" i="7"/>
  <c r="H366" i="7"/>
  <c r="R41" i="16"/>
  <c r="D41" i="17" s="1"/>
  <c r="G280" i="14"/>
  <c r="H280" i="14" s="1"/>
  <c r="H6256" i="7"/>
  <c r="H5244" i="7"/>
  <c r="H6055" i="7"/>
  <c r="H4265" i="7"/>
  <c r="H4434" i="7"/>
  <c r="H504" i="7"/>
  <c r="H1293" i="7"/>
  <c r="R305" i="16"/>
  <c r="D305" i="17" s="1"/>
  <c r="S262" i="16"/>
  <c r="E262" i="17" s="1"/>
  <c r="H3743" i="7"/>
  <c r="S337" i="16"/>
  <c r="E337" i="17" s="1"/>
  <c r="S50" i="16"/>
  <c r="E50" i="17" s="1"/>
  <c r="G146" i="14"/>
  <c r="H146" i="14" s="1"/>
  <c r="G323" i="14"/>
  <c r="H323" i="14" s="1"/>
  <c r="G13" i="14"/>
  <c r="H13" i="14" s="1"/>
  <c r="H5321" i="7"/>
  <c r="H6331" i="7"/>
  <c r="H4583" i="7"/>
  <c r="H2849" i="7"/>
  <c r="H658" i="7"/>
  <c r="S493" i="16"/>
  <c r="E493" i="17" s="1"/>
  <c r="H4912" i="7"/>
  <c r="H1440" i="7"/>
  <c r="R490" i="16"/>
  <c r="D490" i="17" s="1"/>
  <c r="T355" i="16"/>
  <c r="F355" i="17" s="1"/>
  <c r="R444" i="16"/>
  <c r="D444" i="17" s="1"/>
  <c r="H5315" i="7"/>
  <c r="H4960" i="7"/>
  <c r="H408" i="7"/>
  <c r="R166" i="16"/>
  <c r="D166" i="17" s="1"/>
  <c r="H2154" i="7"/>
  <c r="H198" i="7"/>
  <c r="H222" i="7"/>
  <c r="T345" i="16"/>
  <c r="F345" i="17" s="1"/>
  <c r="H833" i="7"/>
  <c r="H5373" i="7"/>
  <c r="S334" i="16"/>
  <c r="E334" i="17" s="1"/>
  <c r="H4962" i="7"/>
  <c r="H528" i="7"/>
  <c r="T42" i="16"/>
  <c r="F42" i="17" s="1"/>
  <c r="R439" i="16"/>
  <c r="D439" i="17" s="1"/>
  <c r="H6526" i="7"/>
  <c r="H6049" i="7"/>
  <c r="H4961" i="7"/>
  <c r="H4146" i="7"/>
  <c r="H5444" i="7"/>
  <c r="H2553" i="7"/>
  <c r="R290" i="16"/>
  <c r="D290" i="17" s="1"/>
  <c r="T295" i="16"/>
  <c r="F295" i="17" s="1"/>
  <c r="T29" i="16"/>
  <c r="F29" i="17" s="1"/>
  <c r="H270" i="7"/>
  <c r="H1074" i="7"/>
  <c r="R418" i="16"/>
  <c r="D418" i="17" s="1"/>
  <c r="S270" i="16"/>
  <c r="E270" i="17" s="1"/>
  <c r="T264" i="16"/>
  <c r="F264" i="17" s="1"/>
  <c r="T412" i="16"/>
  <c r="F412" i="17" s="1"/>
  <c r="S405" i="16"/>
  <c r="E405" i="17" s="1"/>
  <c r="H6520" i="7"/>
  <c r="H5076" i="7"/>
  <c r="H6235" i="7"/>
  <c r="H3383" i="7"/>
  <c r="S261" i="16"/>
  <c r="E261" i="17" s="1"/>
  <c r="H4797" i="7"/>
  <c r="S99" i="16"/>
  <c r="E99" i="17" s="1"/>
  <c r="T173" i="16"/>
  <c r="F173" i="17" s="1"/>
  <c r="T282" i="16"/>
  <c r="F282" i="17" s="1"/>
  <c r="R65" i="16"/>
  <c r="D65" i="17" s="1"/>
  <c r="S254" i="16"/>
  <c r="E254" i="17" s="1"/>
  <c r="T203" i="16"/>
  <c r="F203" i="17" s="1"/>
  <c r="G425" i="14"/>
  <c r="H425" i="14" s="1"/>
  <c r="G359" i="14"/>
  <c r="H359" i="14" s="1"/>
  <c r="H3851" i="7"/>
  <c r="H649" i="7"/>
  <c r="H645" i="7"/>
  <c r="H820" i="7"/>
  <c r="S13" i="16"/>
  <c r="E13" i="17" s="1"/>
  <c r="R479" i="16"/>
  <c r="D479" i="17" s="1"/>
  <c r="R212" i="16"/>
  <c r="D212" i="17" s="1"/>
  <c r="H1826" i="7"/>
  <c r="T48" i="16"/>
  <c r="F48" i="17" s="1"/>
  <c r="T52" i="16"/>
  <c r="F52" i="17" s="1"/>
  <c r="T435" i="16"/>
  <c r="F435" i="17" s="1"/>
  <c r="S352" i="16"/>
  <c r="E352" i="17" s="1"/>
  <c r="R39" i="16"/>
  <c r="D39" i="17" s="1"/>
  <c r="S492" i="16"/>
  <c r="E492" i="17" s="1"/>
  <c r="G357" i="14"/>
  <c r="H357" i="14" s="1"/>
  <c r="G151" i="14"/>
  <c r="H3581" i="7"/>
  <c r="H4745" i="7"/>
  <c r="R232" i="16"/>
  <c r="D232" i="17" s="1"/>
  <c r="H603" i="7"/>
  <c r="T240" i="16"/>
  <c r="F240" i="17" s="1"/>
  <c r="S286" i="16"/>
  <c r="E286" i="17" s="1"/>
  <c r="S151" i="16"/>
  <c r="E151" i="17" s="1"/>
  <c r="R339" i="16"/>
  <c r="D339" i="17" s="1"/>
  <c r="S227" i="16"/>
  <c r="E227" i="17" s="1"/>
  <c r="S443" i="16"/>
  <c r="E443" i="17" s="1"/>
  <c r="R474" i="16"/>
  <c r="D474" i="17" s="1"/>
  <c r="R13" i="16"/>
  <c r="D13" i="17" s="1"/>
  <c r="G3814" i="8"/>
  <c r="H1065" i="7"/>
  <c r="T289" i="16"/>
  <c r="F289" i="17" s="1"/>
  <c r="S271" i="16"/>
  <c r="E271" i="17" s="1"/>
  <c r="R359" i="16"/>
  <c r="D359" i="17" s="1"/>
  <c r="R22" i="16"/>
  <c r="D22" i="17" s="1"/>
  <c r="T192" i="16"/>
  <c r="F192" i="17" s="1"/>
  <c r="T325" i="16"/>
  <c r="F325" i="17" s="1"/>
  <c r="S361" i="16"/>
  <c r="E361" i="17" s="1"/>
  <c r="H3347" i="7"/>
  <c r="T72" i="16"/>
  <c r="F72" i="17" s="1"/>
  <c r="H4396" i="7"/>
  <c r="S346" i="16"/>
  <c r="E346" i="17" s="1"/>
  <c r="T404" i="16"/>
  <c r="F404" i="17" s="1"/>
  <c r="S96" i="16"/>
  <c r="E96" i="17" s="1"/>
  <c r="T88" i="16"/>
  <c r="F88" i="17" s="1"/>
  <c r="G123" i="14"/>
  <c r="H123" i="14" s="1"/>
  <c r="G4743" i="8"/>
  <c r="S408" i="16"/>
  <c r="E408" i="17" s="1"/>
  <c r="T433" i="16"/>
  <c r="F433" i="17" s="1"/>
  <c r="S355" i="16"/>
  <c r="E355" i="17" s="1"/>
  <c r="S485" i="16"/>
  <c r="E485" i="17" s="1"/>
  <c r="T129" i="16"/>
  <c r="F129" i="17" s="1"/>
  <c r="T208" i="16"/>
  <c r="F208" i="17" s="1"/>
  <c r="T82" i="16"/>
  <c r="F82" i="17" s="1"/>
  <c r="T185" i="16"/>
  <c r="F185" i="17" s="1"/>
  <c r="H6436" i="7"/>
  <c r="H5345" i="7"/>
  <c r="H6523" i="7"/>
  <c r="H6187" i="7"/>
  <c r="H4408" i="7"/>
  <c r="H3095" i="7"/>
  <c r="H1998" i="7"/>
  <c r="H136" i="7"/>
  <c r="H1038" i="7"/>
  <c r="G366" i="8"/>
  <c r="R375" i="16"/>
  <c r="D375" i="17" s="1"/>
  <c r="R8" i="16"/>
  <c r="D8" i="17" s="1"/>
  <c r="T281" i="16"/>
  <c r="F281" i="17" s="1"/>
  <c r="S225" i="16"/>
  <c r="E225" i="17" s="1"/>
  <c r="H385" i="7"/>
  <c r="H734" i="7"/>
  <c r="R101" i="16"/>
  <c r="D101" i="17" s="1"/>
  <c r="H5956" i="7"/>
  <c r="G1826" i="8"/>
  <c r="R391" i="16"/>
  <c r="D391" i="17" s="1"/>
  <c r="R452" i="16"/>
  <c r="D452" i="17" s="1"/>
  <c r="R354" i="16"/>
  <c r="D354" i="17" s="1"/>
  <c r="S283" i="16"/>
  <c r="E283" i="17" s="1"/>
  <c r="R295" i="16"/>
  <c r="D295" i="17" s="1"/>
  <c r="S104" i="16"/>
  <c r="E104" i="17" s="1"/>
  <c r="R81" i="16"/>
  <c r="D81" i="17" s="1"/>
  <c r="G405" i="14"/>
  <c r="H6424" i="7"/>
  <c r="H6280" i="7"/>
  <c r="H4848" i="7"/>
  <c r="H5406" i="7"/>
  <c r="H4726" i="7"/>
  <c r="H2741" i="7"/>
  <c r="H132" i="7"/>
  <c r="T220" i="16"/>
  <c r="F220" i="17" s="1"/>
  <c r="T342" i="16"/>
  <c r="F342" i="17" s="1"/>
  <c r="H5309" i="7"/>
  <c r="H427" i="7"/>
  <c r="H4445" i="7"/>
  <c r="H2669" i="7"/>
  <c r="T386" i="16"/>
  <c r="F386" i="17" s="1"/>
  <c r="T210" i="16"/>
  <c r="F210" i="17" s="1"/>
  <c r="R46" i="16"/>
  <c r="D46" i="17" s="1"/>
  <c r="S476" i="16"/>
  <c r="E476" i="17" s="1"/>
  <c r="T468" i="16"/>
  <c r="F468" i="17" s="1"/>
  <c r="R194" i="16"/>
  <c r="D194" i="17" s="1"/>
  <c r="S146" i="16"/>
  <c r="E146" i="17" s="1"/>
  <c r="T222" i="16"/>
  <c r="F222" i="17" s="1"/>
  <c r="T189" i="16"/>
  <c r="F189" i="17" s="1"/>
  <c r="G293" i="14"/>
  <c r="H293" i="14" s="1"/>
  <c r="H6550" i="7"/>
  <c r="H6463" i="7"/>
  <c r="H5410" i="7"/>
  <c r="H6547" i="7"/>
  <c r="H6139" i="7"/>
  <c r="G4937" i="8"/>
  <c r="H4419" i="7"/>
  <c r="H4578" i="7"/>
  <c r="H3755" i="7"/>
  <c r="H5037" i="7"/>
  <c r="H4701" i="7"/>
  <c r="H3892" i="7"/>
  <c r="H3455" i="7"/>
  <c r="H486" i="7"/>
  <c r="G969" i="8"/>
  <c r="G603" i="8"/>
  <c r="R87" i="16"/>
  <c r="D87" i="17" s="1"/>
  <c r="S310" i="16"/>
  <c r="E310" i="17" s="1"/>
  <c r="T227" i="16"/>
  <c r="F227" i="17" s="1"/>
  <c r="H1326" i="7"/>
  <c r="H1941" i="7"/>
  <c r="T431" i="16"/>
  <c r="F431" i="17" s="1"/>
  <c r="S428" i="16"/>
  <c r="E428" i="17" s="1"/>
  <c r="T288" i="16"/>
  <c r="F288" i="17" s="1"/>
  <c r="T107" i="16"/>
  <c r="F107" i="17" s="1"/>
  <c r="T215" i="16"/>
  <c r="F215" i="17" s="1"/>
  <c r="R19" i="16"/>
  <c r="D19" i="17" s="1"/>
  <c r="T43" i="16"/>
  <c r="F43" i="17" s="1"/>
  <c r="G267" i="14"/>
  <c r="H4818" i="7"/>
  <c r="H5358" i="7"/>
  <c r="H4031" i="7"/>
  <c r="H3437" i="7"/>
  <c r="H4024" i="7"/>
  <c r="H532" i="7"/>
  <c r="H2022" i="7"/>
  <c r="H1555" i="7"/>
  <c r="S143" i="16"/>
  <c r="E143" i="17" s="1"/>
  <c r="T181" i="16"/>
  <c r="F181" i="17" s="1"/>
  <c r="S193" i="16"/>
  <c r="E193" i="17" s="1"/>
  <c r="H300" i="7"/>
  <c r="H1898" i="7"/>
  <c r="G17" i="14"/>
  <c r="H17" i="14" s="1"/>
  <c r="S470" i="16"/>
  <c r="E470" i="17" s="1"/>
  <c r="T413" i="16"/>
  <c r="F413" i="17" s="1"/>
  <c r="R221" i="16"/>
  <c r="D221" i="17" s="1"/>
  <c r="S115" i="16"/>
  <c r="E115" i="17" s="1"/>
  <c r="T104" i="16"/>
  <c r="F104" i="17" s="1"/>
  <c r="G437" i="14"/>
  <c r="H437" i="14" s="1"/>
  <c r="H5100" i="7"/>
  <c r="H4286" i="7"/>
  <c r="H4025" i="7"/>
  <c r="H4409" i="7"/>
  <c r="H4282" i="7"/>
  <c r="H3976" i="7"/>
  <c r="H1507" i="7"/>
  <c r="H1479" i="7"/>
  <c r="H2334" i="7"/>
  <c r="R230" i="16"/>
  <c r="D230" i="17" s="1"/>
  <c r="R330" i="16"/>
  <c r="D330" i="17" s="1"/>
  <c r="T124" i="16"/>
  <c r="F124" i="17" s="1"/>
  <c r="S211" i="16"/>
  <c r="E211" i="17" s="1"/>
  <c r="R186" i="16"/>
  <c r="D186" i="17" s="1"/>
  <c r="R109" i="16"/>
  <c r="D109" i="17" s="1"/>
  <c r="G481" i="14"/>
  <c r="H481" i="14" s="1"/>
  <c r="S422" i="16"/>
  <c r="E422" i="17" s="1"/>
  <c r="R497" i="16"/>
  <c r="D497" i="17" s="1"/>
  <c r="R419" i="16"/>
  <c r="D419" i="17" s="1"/>
  <c r="S57" i="16"/>
  <c r="E57" i="17" s="1"/>
  <c r="G206" i="14"/>
  <c r="G127" i="14"/>
  <c r="G223" i="14"/>
  <c r="G346" i="14"/>
  <c r="H346" i="14" s="1"/>
  <c r="G313" i="14"/>
  <c r="G210" i="14"/>
  <c r="G461" i="14"/>
  <c r="H461" i="14" s="1"/>
  <c r="G404" i="14"/>
  <c r="H404" i="14" s="1"/>
  <c r="G23" i="14"/>
  <c r="H23" i="14" s="1"/>
  <c r="G386" i="14"/>
  <c r="H386" i="14" s="1"/>
  <c r="G93" i="14"/>
  <c r="H93" i="14" s="1"/>
  <c r="G429" i="14"/>
  <c r="H429" i="14" s="1"/>
  <c r="G175" i="14"/>
  <c r="G286" i="14"/>
  <c r="G172" i="14"/>
  <c r="H172" i="14" s="1"/>
  <c r="H4864" i="7"/>
  <c r="H4648" i="7"/>
  <c r="H4019" i="7"/>
  <c r="H5530" i="7"/>
  <c r="H2565" i="7"/>
  <c r="H4589" i="7"/>
  <c r="H2130" i="7"/>
  <c r="H1874" i="7"/>
  <c r="H1802" i="7"/>
  <c r="G2153" i="8"/>
  <c r="H205" i="7"/>
  <c r="H547" i="7"/>
  <c r="S353" i="16"/>
  <c r="E353" i="17" s="1"/>
  <c r="S243" i="16"/>
  <c r="E243" i="17" s="1"/>
  <c r="R269" i="16"/>
  <c r="D269" i="17" s="1"/>
  <c r="G153" i="14"/>
  <c r="G309" i="14"/>
  <c r="H309" i="14" s="1"/>
  <c r="G14" i="14"/>
  <c r="H14" i="14" s="1"/>
  <c r="G124" i="14"/>
  <c r="H124" i="14" s="1"/>
  <c r="H1005" i="7"/>
  <c r="T416" i="16"/>
  <c r="F416" i="17" s="1"/>
  <c r="R224" i="16"/>
  <c r="D224" i="17" s="1"/>
  <c r="G64" i="14"/>
  <c r="G261" i="14"/>
  <c r="H261" i="14" s="1"/>
  <c r="G466" i="14"/>
  <c r="H466" i="14" s="1"/>
  <c r="G202" i="14"/>
  <c r="H202" i="14" s="1"/>
  <c r="G364" i="14"/>
  <c r="H364" i="14" s="1"/>
  <c r="G213" i="14"/>
  <c r="H213" i="14" s="1"/>
  <c r="G345" i="14"/>
  <c r="H345" i="14" s="1"/>
  <c r="G234" i="14"/>
  <c r="H234" i="14" s="1"/>
  <c r="G485" i="14"/>
  <c r="H485" i="14" s="1"/>
  <c r="G190" i="14"/>
  <c r="G3" i="14"/>
  <c r="H3" i="14" s="1"/>
  <c r="G215" i="14"/>
  <c r="H215" i="14" s="1"/>
  <c r="G434" i="14"/>
  <c r="G126" i="14"/>
  <c r="H126" i="14" s="1"/>
  <c r="G56" i="14"/>
  <c r="H56" i="14" s="1"/>
  <c r="G167" i="14"/>
  <c r="H6565" i="7"/>
  <c r="H4203" i="7"/>
  <c r="H4313" i="7"/>
  <c r="H4865" i="7"/>
  <c r="H3869" i="7"/>
  <c r="H4629" i="7"/>
  <c r="H4317" i="7"/>
  <c r="G3790" i="8"/>
  <c r="H2415" i="7"/>
  <c r="H2358" i="7"/>
  <c r="H1411" i="7"/>
  <c r="H699" i="7"/>
  <c r="S187" i="16"/>
  <c r="E187" i="17" s="1"/>
  <c r="R32" i="16"/>
  <c r="D32" i="17" s="1"/>
  <c r="R465" i="16"/>
  <c r="D465" i="17" s="1"/>
  <c r="R214" i="16"/>
  <c r="D214" i="17" s="1"/>
  <c r="H3509" i="7"/>
  <c r="S407" i="16"/>
  <c r="E407" i="17" s="1"/>
  <c r="T367" i="16"/>
  <c r="F367" i="17" s="1"/>
  <c r="S81" i="16"/>
  <c r="E81" i="17" s="1"/>
  <c r="T483" i="16"/>
  <c r="F483" i="17" s="1"/>
  <c r="T377" i="16"/>
  <c r="F377" i="17" s="1"/>
  <c r="T457" i="16"/>
  <c r="F457" i="17" s="1"/>
  <c r="R478" i="16"/>
  <c r="D478" i="17" s="1"/>
  <c r="S251" i="16"/>
  <c r="E251" i="17" s="1"/>
  <c r="T318" i="16"/>
  <c r="F318" i="17" s="1"/>
  <c r="S290" i="16"/>
  <c r="E290" i="17" s="1"/>
  <c r="S313" i="16"/>
  <c r="E313" i="17" s="1"/>
  <c r="S133" i="16"/>
  <c r="E133" i="17" s="1"/>
  <c r="G39" i="14"/>
  <c r="H39" i="14" s="1"/>
  <c r="G236" i="14"/>
  <c r="H236" i="14" s="1"/>
  <c r="G148" i="14"/>
  <c r="H148" i="14" s="1"/>
  <c r="G173" i="14"/>
  <c r="H173" i="14" s="1"/>
  <c r="G379" i="14"/>
  <c r="H379" i="14" s="1"/>
  <c r="G363" i="14"/>
  <c r="H363" i="14" s="1"/>
  <c r="G431" i="14"/>
  <c r="H431" i="14" s="1"/>
  <c r="H6367" i="7"/>
  <c r="H4478" i="7"/>
  <c r="H2250" i="7"/>
  <c r="H1255" i="7"/>
  <c r="H908" i="7"/>
  <c r="H552" i="7"/>
  <c r="S83" i="16"/>
  <c r="E83" i="17" s="1"/>
  <c r="T276" i="16"/>
  <c r="F276" i="17" s="1"/>
  <c r="T292" i="16"/>
  <c r="F292" i="17" s="1"/>
  <c r="S176" i="16"/>
  <c r="E176" i="17" s="1"/>
  <c r="T301" i="16"/>
  <c r="F301" i="17" s="1"/>
  <c r="R449" i="16"/>
  <c r="D449" i="17" s="1"/>
  <c r="S155" i="16"/>
  <c r="E155" i="17" s="1"/>
  <c r="S219" i="16"/>
  <c r="E219" i="17" s="1"/>
  <c r="S157" i="16"/>
  <c r="E157" i="17" s="1"/>
  <c r="S425" i="16"/>
  <c r="E425" i="17" s="1"/>
  <c r="R128" i="16"/>
  <c r="D128" i="17" s="1"/>
  <c r="R453" i="16"/>
  <c r="D453" i="17" s="1"/>
  <c r="T263" i="16"/>
  <c r="F263" i="17" s="1"/>
  <c r="T170" i="16"/>
  <c r="F170" i="17" s="1"/>
  <c r="T140" i="16"/>
  <c r="F140" i="17" s="1"/>
  <c r="G95" i="14"/>
  <c r="H95" i="14" s="1"/>
  <c r="G139" i="14"/>
  <c r="H139" i="14" s="1"/>
  <c r="G377" i="14"/>
  <c r="H377" i="14" s="1"/>
  <c r="H5062" i="7"/>
  <c r="H78" i="7"/>
  <c r="S468" i="16"/>
  <c r="E468" i="17" s="1"/>
  <c r="T311" i="16"/>
  <c r="F311" i="17" s="1"/>
  <c r="T248" i="16"/>
  <c r="F248" i="17" s="1"/>
  <c r="T324" i="16"/>
  <c r="F324" i="17" s="1"/>
  <c r="S93" i="16"/>
  <c r="E93" i="17" s="1"/>
  <c r="S97" i="16"/>
  <c r="E97" i="17" s="1"/>
  <c r="G200" i="14"/>
  <c r="G398" i="14"/>
  <c r="H398" i="14" s="1"/>
  <c r="G306" i="14"/>
  <c r="H306" i="14" s="1"/>
  <c r="G225" i="14"/>
  <c r="H225" i="14" s="1"/>
  <c r="G102" i="14"/>
  <c r="G20" i="14"/>
  <c r="G433" i="14"/>
  <c r="H433" i="14" s="1"/>
  <c r="G315" i="14"/>
  <c r="H315" i="14" s="1"/>
  <c r="G249" i="14"/>
  <c r="H249" i="14" s="1"/>
  <c r="G255" i="14"/>
  <c r="H255" i="14" s="1"/>
  <c r="G240" i="14"/>
  <c r="H240" i="14" s="1"/>
  <c r="G268" i="14"/>
  <c r="H268" i="14" s="1"/>
  <c r="H6562" i="7"/>
  <c r="H6502" i="7"/>
  <c r="H6031" i="7"/>
  <c r="H6181" i="7"/>
  <c r="H5038" i="7"/>
  <c r="H4318" i="7"/>
  <c r="G5461" i="8"/>
  <c r="H3599" i="7"/>
  <c r="H3167" i="7"/>
  <c r="H5189" i="7"/>
  <c r="H1875" i="7"/>
  <c r="H1062" i="7"/>
  <c r="H963" i="7"/>
  <c r="H451" i="7"/>
  <c r="H2028" i="7"/>
  <c r="R402" i="16"/>
  <c r="D402" i="17" s="1"/>
  <c r="T49" i="16"/>
  <c r="F49" i="17" s="1"/>
  <c r="H3653" i="7"/>
  <c r="H1186" i="7"/>
  <c r="H2957" i="7"/>
  <c r="R344" i="16"/>
  <c r="D344" i="17" s="1"/>
  <c r="S421" i="16"/>
  <c r="E421" i="17" s="1"/>
  <c r="S215" i="16"/>
  <c r="E215" i="17" s="1"/>
  <c r="R122" i="16"/>
  <c r="D122" i="17" s="1"/>
  <c r="G292" i="14"/>
  <c r="H292" i="14" s="1"/>
  <c r="H5527" i="7"/>
  <c r="H3910" i="7"/>
  <c r="R422" i="16"/>
  <c r="D422" i="17" s="1"/>
  <c r="S410" i="16"/>
  <c r="E410" i="17" s="1"/>
  <c r="R237" i="16"/>
  <c r="D237" i="17" s="1"/>
  <c r="R218" i="16"/>
  <c r="D218" i="17" s="1"/>
  <c r="T206" i="16"/>
  <c r="F206" i="17" s="1"/>
  <c r="G266" i="14"/>
  <c r="H266" i="14" s="1"/>
  <c r="G170" i="14"/>
  <c r="G440" i="14"/>
  <c r="H440" i="14" s="1"/>
  <c r="G366" i="14"/>
  <c r="G397" i="14"/>
  <c r="G330" i="14"/>
  <c r="H330" i="14" s="1"/>
  <c r="G204" i="14"/>
  <c r="H204" i="14" s="1"/>
  <c r="G32" i="14"/>
  <c r="G96" i="14"/>
  <c r="G91" i="14"/>
  <c r="H6544" i="7"/>
  <c r="H5339" i="7"/>
  <c r="H6421" i="7"/>
  <c r="H5420" i="7"/>
  <c r="H6013" i="7"/>
  <c r="H4142" i="7"/>
  <c r="H4244" i="7"/>
  <c r="G4396" i="8"/>
  <c r="H4816" i="7"/>
  <c r="H4133" i="7"/>
  <c r="H5219" i="7"/>
  <c r="H2082" i="7"/>
  <c r="H792" i="7"/>
  <c r="S44" i="16"/>
  <c r="E44" i="17" s="1"/>
  <c r="R427" i="16"/>
  <c r="D427" i="17" s="1"/>
  <c r="R425" i="16"/>
  <c r="D425" i="17" s="1"/>
  <c r="T291" i="16"/>
  <c r="F291" i="17" s="1"/>
  <c r="S247" i="16"/>
  <c r="E247" i="17" s="1"/>
  <c r="S430" i="16"/>
  <c r="E430" i="17" s="1"/>
  <c r="H1110" i="7"/>
  <c r="H6220" i="7"/>
  <c r="S138" i="16"/>
  <c r="E138" i="17" s="1"/>
  <c r="T179" i="16"/>
  <c r="F179" i="17" s="1"/>
  <c r="T261" i="16"/>
  <c r="F261" i="17" s="1"/>
  <c r="R188" i="16"/>
  <c r="D188" i="17" s="1"/>
  <c r="G438" i="14"/>
  <c r="H438" i="14" s="1"/>
  <c r="H5334" i="7"/>
  <c r="H5190" i="7"/>
  <c r="H4902" i="7"/>
  <c r="H6469" i="7"/>
  <c r="G5859" i="8"/>
  <c r="G5141" i="8"/>
  <c r="H5177" i="7"/>
  <c r="H4487" i="7"/>
  <c r="H4869" i="7"/>
  <c r="H4326" i="7"/>
  <c r="H793" i="7"/>
  <c r="H918" i="7"/>
  <c r="G833" i="8"/>
  <c r="H438" i="7"/>
  <c r="R317" i="16"/>
  <c r="D317" i="17" s="1"/>
  <c r="R108" i="16"/>
  <c r="D108" i="17" s="1"/>
  <c r="S392" i="16"/>
  <c r="E392" i="17" s="1"/>
  <c r="R309" i="16"/>
  <c r="D309" i="17" s="1"/>
  <c r="S106" i="16"/>
  <c r="E106" i="17" s="1"/>
  <c r="S385" i="16"/>
  <c r="E385" i="17" s="1"/>
  <c r="R388" i="16"/>
  <c r="D388" i="17" s="1"/>
  <c r="G50" i="14"/>
  <c r="H50" i="14" s="1"/>
  <c r="R495" i="16"/>
  <c r="D495" i="17" s="1"/>
  <c r="S265" i="16"/>
  <c r="E265" i="17" s="1"/>
  <c r="T494" i="16"/>
  <c r="F494" i="17" s="1"/>
  <c r="R262" i="16"/>
  <c r="D262" i="17" s="1"/>
  <c r="R257" i="16"/>
  <c r="D257" i="17" s="1"/>
  <c r="R399" i="16"/>
  <c r="D399" i="17" s="1"/>
  <c r="R222" i="16"/>
  <c r="D222" i="17" s="1"/>
  <c r="G110" i="14"/>
  <c r="H110" i="14" s="1"/>
  <c r="G98" i="14"/>
  <c r="H98" i="14" s="1"/>
  <c r="G349" i="14"/>
  <c r="H349" i="14" s="1"/>
  <c r="H6508" i="7"/>
  <c r="H5184" i="7"/>
  <c r="H4896" i="7"/>
  <c r="H4752" i="7"/>
  <c r="H6259" i="7"/>
  <c r="H5989" i="7"/>
  <c r="H6103" i="7"/>
  <c r="H5295" i="7"/>
  <c r="H5273" i="7"/>
  <c r="H4590" i="7"/>
  <c r="H1836" i="7"/>
  <c r="G198" i="8"/>
  <c r="R192" i="16"/>
  <c r="D192" i="17" s="1"/>
  <c r="R287" i="16"/>
  <c r="D287" i="17" s="1"/>
  <c r="R380" i="16"/>
  <c r="D380" i="17" s="1"/>
  <c r="S373" i="16"/>
  <c r="E373" i="17" s="1"/>
  <c r="S378" i="16"/>
  <c r="E378" i="17" s="1"/>
  <c r="H4343" i="7"/>
  <c r="G1478" i="8"/>
  <c r="T436" i="16"/>
  <c r="F436" i="17" s="1"/>
  <c r="R386" i="16"/>
  <c r="D386" i="17" s="1"/>
  <c r="S441" i="16"/>
  <c r="E441" i="17" s="1"/>
  <c r="T500" i="16"/>
  <c r="F500" i="17" s="1"/>
  <c r="S78" i="16"/>
  <c r="E78" i="17" s="1"/>
  <c r="S18" i="16"/>
  <c r="E18" i="17" s="1"/>
  <c r="R28" i="16"/>
  <c r="D28" i="17" s="1"/>
  <c r="R23" i="16"/>
  <c r="D23" i="17" s="1"/>
  <c r="G464" i="14"/>
  <c r="H464" i="14" s="1"/>
  <c r="G455" i="14"/>
  <c r="H455" i="14" s="1"/>
  <c r="G355" i="14"/>
  <c r="H355" i="14" s="1"/>
  <c r="G168" i="14"/>
  <c r="H168" i="14" s="1"/>
  <c r="G241" i="14"/>
  <c r="G184" i="14"/>
  <c r="G22" i="14"/>
  <c r="G187" i="14"/>
  <c r="H187" i="14" s="1"/>
  <c r="G160" i="14"/>
  <c r="G54" i="14"/>
  <c r="H6322" i="7"/>
  <c r="G4769" i="8"/>
  <c r="H4196" i="7"/>
  <c r="H4721" i="7"/>
  <c r="H5608" i="7"/>
  <c r="H3545" i="7"/>
  <c r="H3113" i="7"/>
  <c r="H1788" i="7"/>
  <c r="H1444" i="7"/>
  <c r="S424" i="16"/>
  <c r="E424" i="17" s="1"/>
  <c r="R155" i="16"/>
  <c r="D155" i="17" s="1"/>
  <c r="S287" i="16"/>
  <c r="E287" i="17" s="1"/>
  <c r="S333" i="16"/>
  <c r="E333" i="17" s="1"/>
  <c r="R303" i="16"/>
  <c r="D303" i="17" s="1"/>
  <c r="R196" i="16"/>
  <c r="D196" i="17" s="1"/>
  <c r="H127" i="7"/>
  <c r="H3886" i="7"/>
  <c r="H5267" i="7"/>
  <c r="H1778" i="7"/>
  <c r="R476" i="16"/>
  <c r="D476" i="17" s="1"/>
  <c r="T387" i="16"/>
  <c r="F387" i="17" s="1"/>
  <c r="T16" i="16"/>
  <c r="F16" i="17" s="1"/>
  <c r="G144" i="14"/>
  <c r="H144" i="14" s="1"/>
  <c r="G250" i="14"/>
  <c r="G381" i="14"/>
  <c r="G226" i="14"/>
  <c r="G107" i="14"/>
  <c r="G33" i="14"/>
  <c r="H33" i="14" s="1"/>
  <c r="G391" i="14"/>
  <c r="H391" i="14" s="1"/>
  <c r="G59" i="14"/>
  <c r="H59" i="14" s="1"/>
  <c r="H6460" i="7"/>
  <c r="H4768" i="7"/>
  <c r="H3953" i="7"/>
  <c r="H2873" i="7"/>
  <c r="H2499" i="7"/>
  <c r="H2782" i="7"/>
  <c r="H1764" i="7"/>
  <c r="G1005" i="8"/>
  <c r="G1110" i="8"/>
  <c r="H1431" i="7"/>
  <c r="R333" i="16"/>
  <c r="D333" i="17" s="1"/>
  <c r="S498" i="16"/>
  <c r="E498" i="17" s="1"/>
  <c r="R174" i="16"/>
  <c r="D174" i="17" s="1"/>
  <c r="T125" i="16"/>
  <c r="F125" i="17" s="1"/>
  <c r="T350" i="16"/>
  <c r="F350" i="17" s="1"/>
  <c r="S189" i="16"/>
  <c r="E189" i="17" s="1"/>
  <c r="T330" i="16"/>
  <c r="F330" i="17" s="1"/>
  <c r="T353" i="16"/>
  <c r="F353" i="17" s="1"/>
  <c r="H4595" i="7"/>
  <c r="R153" i="16"/>
  <c r="D153" i="17" s="1"/>
  <c r="S365" i="16"/>
  <c r="E365" i="17" s="1"/>
  <c r="S284" i="16"/>
  <c r="E284" i="17" s="1"/>
  <c r="S84" i="16"/>
  <c r="E84" i="17" s="1"/>
  <c r="S184" i="16"/>
  <c r="E184" i="17" s="1"/>
  <c r="G316" i="14"/>
  <c r="H316" i="14" s="1"/>
  <c r="H6532" i="7"/>
  <c r="H6307" i="7"/>
  <c r="R489" i="16"/>
  <c r="D489" i="17" s="1"/>
  <c r="T241" i="16"/>
  <c r="F241" i="17" s="1"/>
  <c r="S196" i="16"/>
  <c r="E196" i="17" s="1"/>
  <c r="R254" i="16"/>
  <c r="D254" i="17" s="1"/>
  <c r="R68" i="16"/>
  <c r="D68" i="17" s="1"/>
  <c r="R42" i="16"/>
  <c r="D42" i="17" s="1"/>
  <c r="G324" i="14"/>
  <c r="H324" i="14" s="1"/>
  <c r="G278" i="14"/>
  <c r="H278" i="14" s="1"/>
  <c r="G459" i="14"/>
  <c r="H459" i="14" s="1"/>
  <c r="G140" i="14"/>
  <c r="H140" i="14" s="1"/>
  <c r="G300" i="14"/>
  <c r="G421" i="14"/>
  <c r="H421" i="14" s="1"/>
  <c r="G358" i="14"/>
  <c r="H358" i="14" s="1"/>
  <c r="G399" i="14"/>
  <c r="H399" i="14" s="1"/>
  <c r="G165" i="14"/>
  <c r="G260" i="14"/>
  <c r="G209" i="14"/>
  <c r="H209" i="14" s="1"/>
  <c r="G100" i="14"/>
  <c r="H100" i="14" s="1"/>
  <c r="G296" i="14"/>
  <c r="H296" i="14" s="1"/>
  <c r="G92" i="14"/>
  <c r="H92" i="14" s="1"/>
  <c r="G49" i="14"/>
  <c r="H49" i="14" s="1"/>
  <c r="G29" i="14"/>
  <c r="G158" i="14"/>
  <c r="H158" i="14" s="1"/>
  <c r="G171" i="14"/>
  <c r="H171" i="14" s="1"/>
  <c r="G326" i="14"/>
  <c r="H326" i="14" s="1"/>
  <c r="G273" i="14"/>
  <c r="H273" i="14" s="1"/>
  <c r="G227" i="14"/>
  <c r="H227" i="14" s="1"/>
  <c r="H6253" i="7"/>
  <c r="H5551" i="7"/>
  <c r="H5279" i="7"/>
  <c r="H304" i="7"/>
  <c r="H342" i="7"/>
  <c r="H284" i="7"/>
  <c r="R278" i="16"/>
  <c r="D278" i="17" s="1"/>
  <c r="S397" i="16"/>
  <c r="E397" i="17" s="1"/>
  <c r="S117" i="16"/>
  <c r="E117" i="17" s="1"/>
  <c r="S436" i="16"/>
  <c r="E436" i="17" s="1"/>
  <c r="S160" i="16"/>
  <c r="E160" i="17" s="1"/>
  <c r="T392" i="16"/>
  <c r="F392" i="17" s="1"/>
  <c r="T360" i="16"/>
  <c r="F360" i="17" s="1"/>
  <c r="H4677" i="7"/>
  <c r="H12" i="11"/>
  <c r="H3868" i="7"/>
  <c r="H277" i="7"/>
  <c r="T396" i="16"/>
  <c r="F396" i="17" s="1"/>
  <c r="R413" i="16"/>
  <c r="D413" i="17" s="1"/>
  <c r="T54" i="16"/>
  <c r="F54" i="17" s="1"/>
  <c r="G339" i="14"/>
  <c r="H339" i="14" s="1"/>
  <c r="G265" i="14"/>
  <c r="H265" i="14" s="1"/>
  <c r="G453" i="14"/>
  <c r="H453" i="14" s="1"/>
  <c r="G136" i="14"/>
  <c r="H136" i="14" s="1"/>
  <c r="G284" i="14"/>
  <c r="H284" i="14" s="1"/>
  <c r="G382" i="14"/>
  <c r="H382" i="14" s="1"/>
  <c r="G201" i="14"/>
  <c r="H201" i="14" s="1"/>
  <c r="G499" i="14"/>
  <c r="H499" i="14" s="1"/>
  <c r="G193" i="14"/>
  <c r="H193" i="14" s="1"/>
  <c r="G356" i="14"/>
  <c r="H356" i="14" s="1"/>
  <c r="G317" i="14"/>
  <c r="G52" i="14"/>
  <c r="G370" i="14"/>
  <c r="H370" i="14" s="1"/>
  <c r="G37" i="14"/>
  <c r="H37" i="14" s="1"/>
  <c r="G147" i="14"/>
  <c r="H147" i="14" s="1"/>
  <c r="G304" i="14"/>
  <c r="H5374" i="7"/>
  <c r="H4984" i="7"/>
  <c r="H4127" i="7"/>
  <c r="H676" i="7"/>
  <c r="H2478" i="7"/>
  <c r="R36" i="16"/>
  <c r="D36" i="17" s="1"/>
  <c r="T98" i="16"/>
  <c r="F98" i="17" s="1"/>
  <c r="T430" i="16"/>
  <c r="F430" i="17" s="1"/>
  <c r="S34" i="16"/>
  <c r="E34" i="17" s="1"/>
  <c r="R113" i="16"/>
  <c r="D113" i="17" s="1"/>
  <c r="H5061" i="7"/>
  <c r="R483" i="16"/>
  <c r="D483" i="17" s="1"/>
  <c r="S324" i="16"/>
  <c r="E324" i="17" s="1"/>
  <c r="H3826" i="7"/>
  <c r="H1088" i="7"/>
  <c r="H5340" i="7"/>
  <c r="S394" i="16"/>
  <c r="E394" i="17" s="1"/>
  <c r="R446" i="16"/>
  <c r="D446" i="17" s="1"/>
  <c r="T193" i="16"/>
  <c r="F193" i="17" s="1"/>
  <c r="R341" i="16"/>
  <c r="D341" i="17" s="1"/>
  <c r="T498" i="16"/>
  <c r="F498" i="17" s="1"/>
  <c r="S279" i="16"/>
  <c r="E279" i="17" s="1"/>
  <c r="S46" i="16"/>
  <c r="E46" i="17" s="1"/>
  <c r="G446" i="14"/>
  <c r="G389" i="14"/>
  <c r="G263" i="14"/>
  <c r="H263" i="14" s="1"/>
  <c r="H4866" i="7"/>
  <c r="H4473" i="7"/>
  <c r="H5698" i="7"/>
  <c r="H4121" i="7"/>
  <c r="H3791" i="7"/>
  <c r="H3293" i="7"/>
  <c r="H4042" i="7"/>
  <c r="H534" i="7"/>
  <c r="R498" i="16"/>
  <c r="D498" i="17" s="1"/>
  <c r="R161" i="16"/>
  <c r="D161" i="17" s="1"/>
  <c r="S112" i="16"/>
  <c r="E112" i="17" s="1"/>
  <c r="S303" i="16"/>
  <c r="E303" i="17" s="1"/>
  <c r="R125" i="16"/>
  <c r="D125" i="17" s="1"/>
  <c r="G291" i="14"/>
  <c r="H291" i="14" s="1"/>
  <c r="G632" i="8"/>
  <c r="H633" i="7"/>
  <c r="G4226" i="8"/>
  <c r="H4227" i="7"/>
  <c r="G85" i="8"/>
  <c r="H86" i="7"/>
  <c r="G3939" i="8"/>
  <c r="H3940" i="7"/>
  <c r="S331" i="16"/>
  <c r="E331" i="17" s="1"/>
  <c r="R136" i="16"/>
  <c r="D136" i="17" s="1"/>
  <c r="G333" i="14"/>
  <c r="H333" i="14" s="1"/>
  <c r="G373" i="14"/>
  <c r="H373" i="14" s="1"/>
  <c r="H1812" i="7"/>
  <c r="G3927" i="8"/>
  <c r="H3928" i="7"/>
  <c r="H1160" i="7"/>
  <c r="G6297" i="8"/>
  <c r="H6298" i="7"/>
  <c r="G377" i="8"/>
  <c r="H378" i="7"/>
  <c r="T446" i="16"/>
  <c r="F446" i="17" s="1"/>
  <c r="S374" i="16"/>
  <c r="E374" i="17" s="1"/>
  <c r="T356" i="16"/>
  <c r="F356" i="17" s="1"/>
  <c r="G414" i="14"/>
  <c r="H414" i="14" s="1"/>
  <c r="G269" i="14"/>
  <c r="H269" i="14" s="1"/>
  <c r="G220" i="14"/>
  <c r="H220" i="14" s="1"/>
  <c r="G258" i="14"/>
  <c r="G290" i="14"/>
  <c r="H290" i="14" s="1"/>
  <c r="G238" i="14"/>
  <c r="H238" i="14" s="1"/>
  <c r="G475" i="14"/>
  <c r="H475" i="14" s="1"/>
  <c r="G484" i="14"/>
  <c r="G120" i="14"/>
  <c r="G4343" i="8"/>
  <c r="H4888" i="7"/>
  <c r="H4186" i="7"/>
  <c r="G3652" i="8"/>
  <c r="H156" i="7"/>
  <c r="G5032" i="8"/>
  <c r="H5033" i="7"/>
  <c r="H4989" i="7"/>
  <c r="G4989" i="8"/>
  <c r="G6477" i="8"/>
  <c r="H6478" i="7"/>
  <c r="H1002" i="7"/>
  <c r="G1002" i="8"/>
  <c r="G41" i="8"/>
  <c r="H42" i="7"/>
  <c r="G953" i="8"/>
  <c r="H954" i="7"/>
  <c r="H5396" i="7"/>
  <c r="G3741" i="8"/>
  <c r="H3742" i="7"/>
  <c r="G4154" i="8"/>
  <c r="H4155" i="7"/>
  <c r="S437" i="16"/>
  <c r="E437" i="17" s="1"/>
  <c r="R175" i="16"/>
  <c r="D175" i="17" s="1"/>
  <c r="G19" i="14"/>
  <c r="H19" i="14" s="1"/>
  <c r="G384" i="14"/>
  <c r="H384" i="14" s="1"/>
  <c r="G104" i="14"/>
  <c r="H104" i="14" s="1"/>
  <c r="G196" i="14"/>
  <c r="H196" i="14" s="1"/>
  <c r="G394" i="14"/>
  <c r="H394" i="14" s="1"/>
  <c r="G374" i="14"/>
  <c r="H374" i="14" s="1"/>
  <c r="G282" i="14"/>
  <c r="H282" i="14" s="1"/>
  <c r="G501" i="14"/>
  <c r="H501" i="14" s="1"/>
  <c r="G229" i="14"/>
  <c r="H229" i="14" s="1"/>
  <c r="G132" i="14"/>
  <c r="H132" i="14" s="1"/>
  <c r="H384" i="7"/>
  <c r="G2884" i="8"/>
  <c r="H2885" i="7"/>
  <c r="H11" i="11"/>
  <c r="G293" i="8"/>
  <c r="H294" i="7"/>
  <c r="G331" i="8"/>
  <c r="H332" i="7"/>
  <c r="R173" i="16"/>
  <c r="D173" i="17" s="1"/>
  <c r="G1706" i="8"/>
  <c r="H1706" i="7"/>
  <c r="H3694" i="7"/>
  <c r="G3694" i="8"/>
  <c r="G1086" i="8"/>
  <c r="H1087" i="7"/>
  <c r="H4840" i="7"/>
  <c r="G4840" i="8"/>
  <c r="G992" i="8"/>
  <c r="H993" i="7"/>
  <c r="G582" i="8"/>
  <c r="H582" i="7"/>
  <c r="H583" i="7"/>
  <c r="G401" i="14"/>
  <c r="H401" i="14" s="1"/>
  <c r="T321" i="16"/>
  <c r="F321" i="17" s="1"/>
  <c r="S395" i="16"/>
  <c r="E395" i="17" s="1"/>
  <c r="S429" i="16"/>
  <c r="E429" i="17" s="1"/>
  <c r="T23" i="16"/>
  <c r="F23" i="17" s="1"/>
  <c r="S182" i="16"/>
  <c r="E182" i="17" s="1"/>
  <c r="R14" i="16"/>
  <c r="D14" i="17" s="1"/>
  <c r="G310" i="14"/>
  <c r="H310" i="14" s="1"/>
  <c r="G109" i="14"/>
  <c r="H109" i="14" s="1"/>
  <c r="H6394" i="7"/>
  <c r="G3807" i="8"/>
  <c r="H3808" i="7"/>
  <c r="H4398" i="7"/>
  <c r="H4397" i="7"/>
  <c r="G897" i="8"/>
  <c r="H898" i="7"/>
  <c r="G625" i="8"/>
  <c r="H626" i="7"/>
  <c r="G134" i="14"/>
  <c r="H134" i="14" s="1"/>
  <c r="R272" i="16"/>
  <c r="D272" i="17" s="1"/>
  <c r="G732" i="8"/>
  <c r="H733" i="7"/>
  <c r="G53" i="14"/>
  <c r="G276" i="14"/>
  <c r="H276" i="14" s="1"/>
  <c r="S237" i="16"/>
  <c r="E237" i="17" s="1"/>
  <c r="T11" i="16"/>
  <c r="F11" i="17" s="1"/>
  <c r="G360" i="14"/>
  <c r="H360" i="14" s="1"/>
  <c r="G81" i="14"/>
  <c r="H81" i="14" s="1"/>
  <c r="G214" i="14"/>
  <c r="H214" i="14" s="1"/>
  <c r="G318" i="14"/>
  <c r="H318" i="14" s="1"/>
  <c r="G368" i="14"/>
  <c r="H368" i="14" s="1"/>
  <c r="G477" i="14"/>
  <c r="H477" i="14" s="1"/>
  <c r="G403" i="14"/>
  <c r="H403" i="14" s="1"/>
  <c r="G420" i="14"/>
  <c r="H420" i="14" s="1"/>
  <c r="S499" i="16"/>
  <c r="E499" i="17" s="1"/>
  <c r="T382" i="16"/>
  <c r="F382" i="17" s="1"/>
  <c r="S363" i="16"/>
  <c r="E363" i="17" s="1"/>
  <c r="S221" i="16"/>
  <c r="E221" i="17" s="1"/>
  <c r="G422" i="14"/>
  <c r="H422" i="14" s="1"/>
  <c r="G298" i="14"/>
  <c r="H298" i="14" s="1"/>
  <c r="G307" i="14"/>
  <c r="H307" i="14" s="1"/>
  <c r="G115" i="14"/>
  <c r="H115" i="14" s="1"/>
  <c r="G493" i="14"/>
  <c r="H493" i="14" s="1"/>
  <c r="G94" i="14"/>
  <c r="H94" i="14" s="1"/>
  <c r="G73" i="14"/>
  <c r="H73" i="14" s="1"/>
  <c r="G332" i="14"/>
  <c r="H332" i="14" s="1"/>
  <c r="G242" i="14"/>
  <c r="H242" i="14" s="1"/>
  <c r="G78" i="14"/>
  <c r="H78" i="14" s="1"/>
  <c r="G376" i="14"/>
  <c r="H376" i="14" s="1"/>
  <c r="S398" i="16"/>
  <c r="E398" i="17" s="1"/>
  <c r="S387" i="16"/>
  <c r="E387" i="17" s="1"/>
  <c r="T28" i="16"/>
  <c r="F28" i="17" s="1"/>
  <c r="G130" i="14"/>
  <c r="H130" i="14" s="1"/>
  <c r="G270" i="14"/>
  <c r="H270" i="14" s="1"/>
  <c r="G55" i="14"/>
  <c r="H55" i="14" s="1"/>
  <c r="G219" i="14"/>
  <c r="H219" i="14" s="1"/>
  <c r="G441" i="14"/>
  <c r="H441" i="14" s="1"/>
  <c r="G367" i="14"/>
  <c r="H367" i="14" s="1"/>
  <c r="G432" i="14"/>
  <c r="G452" i="14"/>
  <c r="G334" i="14"/>
  <c r="H334" i="14" s="1"/>
  <c r="G396" i="14"/>
  <c r="H396" i="14" s="1"/>
  <c r="G180" i="14"/>
  <c r="H180" i="14" s="1"/>
  <c r="G285" i="14"/>
  <c r="H285" i="14" s="1"/>
  <c r="G312" i="14"/>
  <c r="H5148" i="7"/>
  <c r="G4594" i="8"/>
  <c r="H3035" i="7"/>
  <c r="H847" i="7"/>
  <c r="H1048" i="7"/>
  <c r="T152" i="16"/>
  <c r="F152" i="17" s="1"/>
  <c r="T153" i="16"/>
  <c r="F153" i="17" s="1"/>
  <c r="T331" i="16"/>
  <c r="F331" i="17" s="1"/>
  <c r="T332" i="16"/>
  <c r="F332" i="17" s="1"/>
  <c r="G369" i="14"/>
  <c r="H369" i="14" s="1"/>
  <c r="G79" i="14"/>
  <c r="H79" i="14" s="1"/>
  <c r="G277" i="14"/>
  <c r="H277" i="14" s="1"/>
  <c r="G311" i="14"/>
  <c r="H311" i="14" s="1"/>
  <c r="G68" i="14"/>
  <c r="H68" i="14" s="1"/>
  <c r="G321" i="14"/>
  <c r="H321" i="14" s="1"/>
  <c r="H1363" i="7"/>
  <c r="T326" i="16"/>
  <c r="F326" i="17" s="1"/>
  <c r="T327" i="16"/>
  <c r="F327" i="17" s="1"/>
  <c r="S172" i="16"/>
  <c r="E172" i="17" s="1"/>
  <c r="S173" i="16"/>
  <c r="E173" i="17" s="1"/>
  <c r="T38" i="16"/>
  <c r="F38" i="17" s="1"/>
  <c r="T39" i="16"/>
  <c r="F39" i="17" s="1"/>
  <c r="R170" i="16"/>
  <c r="D170" i="17" s="1"/>
  <c r="R171" i="16"/>
  <c r="D171" i="17" s="1"/>
  <c r="R76" i="16"/>
  <c r="D76" i="17" s="1"/>
  <c r="R77" i="16"/>
  <c r="D77" i="17" s="1"/>
  <c r="T119" i="16"/>
  <c r="F119" i="17" s="1"/>
  <c r="T120" i="16"/>
  <c r="F120" i="17" s="1"/>
  <c r="G476" i="14"/>
  <c r="H476" i="14" s="1"/>
  <c r="T458" i="16"/>
  <c r="F458" i="17" s="1"/>
  <c r="T477" i="16"/>
  <c r="F477" i="17" s="1"/>
  <c r="R231" i="16"/>
  <c r="D231" i="17" s="1"/>
  <c r="R154" i="16"/>
  <c r="D154" i="17" s="1"/>
  <c r="S47" i="16"/>
  <c r="E47" i="17" s="1"/>
  <c r="G480" i="14"/>
  <c r="H480" i="14" s="1"/>
  <c r="G257" i="14"/>
  <c r="H257" i="14" s="1"/>
  <c r="G479" i="14"/>
  <c r="H479" i="14" s="1"/>
  <c r="G337" i="14"/>
  <c r="H337" i="14" s="1"/>
  <c r="G392" i="14"/>
  <c r="H392" i="14" s="1"/>
  <c r="G483" i="14"/>
  <c r="H483" i="14" s="1"/>
  <c r="G456" i="14"/>
  <c r="H456" i="14" s="1"/>
  <c r="G341" i="14"/>
  <c r="G451" i="14"/>
  <c r="H451" i="14" s="1"/>
  <c r="G415" i="14"/>
  <c r="G176" i="14"/>
  <c r="H176" i="14" s="1"/>
  <c r="G222" i="14"/>
  <c r="H222" i="14" s="1"/>
  <c r="G231" i="14"/>
  <c r="H231" i="14" s="1"/>
  <c r="G482" i="14"/>
  <c r="H482" i="14" s="1"/>
  <c r="G51" i="14"/>
  <c r="H51" i="14" s="1"/>
  <c r="G350" i="14"/>
  <c r="H350" i="14" s="1"/>
  <c r="G272" i="14"/>
  <c r="H272" i="14" s="1"/>
  <c r="G116" i="14"/>
  <c r="H116" i="14" s="1"/>
  <c r="G150" i="14"/>
  <c r="H150" i="14" s="1"/>
  <c r="G61" i="14"/>
  <c r="H61" i="14" s="1"/>
  <c r="G179" i="14"/>
  <c r="H179" i="14" s="1"/>
  <c r="H6430" i="7"/>
  <c r="H5032" i="7"/>
  <c r="G5255" i="8"/>
  <c r="H3695" i="7"/>
  <c r="H2902" i="7"/>
  <c r="H755" i="7"/>
  <c r="H1560" i="7"/>
  <c r="G270" i="8"/>
  <c r="R259" i="16"/>
  <c r="D259" i="17" s="1"/>
  <c r="R143" i="16"/>
  <c r="D143" i="17" s="1"/>
  <c r="R144" i="16"/>
  <c r="D144" i="17" s="1"/>
  <c r="R234" i="16"/>
  <c r="D234" i="17" s="1"/>
  <c r="T275" i="16"/>
  <c r="F275" i="17" s="1"/>
  <c r="G579" i="8"/>
  <c r="H580" i="7"/>
  <c r="H579" i="7"/>
  <c r="G1739" i="8"/>
  <c r="H1740" i="7"/>
  <c r="G723" i="8"/>
  <c r="H723" i="7"/>
  <c r="G575" i="8"/>
  <c r="H576" i="7"/>
  <c r="H2226" i="7"/>
  <c r="G5389" i="8"/>
  <c r="H5390" i="7"/>
  <c r="G489" i="14"/>
  <c r="H489" i="14" s="1"/>
  <c r="G152" i="14"/>
  <c r="H152" i="14" s="1"/>
  <c r="H4696" i="7"/>
  <c r="H236" i="7"/>
  <c r="G2860" i="8"/>
  <c r="H2861" i="7"/>
  <c r="G896" i="8"/>
  <c r="H897" i="7"/>
  <c r="T283" i="16"/>
  <c r="F283" i="17" s="1"/>
  <c r="R132" i="16"/>
  <c r="D132" i="17" s="1"/>
  <c r="R45" i="16"/>
  <c r="D45" i="17" s="1"/>
  <c r="G216" i="14"/>
  <c r="H216" i="14" s="1"/>
  <c r="G436" i="14"/>
  <c r="H436" i="14" s="1"/>
  <c r="G207" i="14"/>
  <c r="H207" i="14" s="1"/>
  <c r="G294" i="14"/>
  <c r="H294" i="14" s="1"/>
  <c r="G497" i="14"/>
  <c r="H497" i="14" s="1"/>
  <c r="G164" i="14"/>
  <c r="H164" i="14" s="1"/>
  <c r="G83" i="14"/>
  <c r="H83" i="14" s="1"/>
  <c r="G2836" i="8"/>
  <c r="H2837" i="7"/>
  <c r="G2363" i="8"/>
  <c r="H2364" i="7"/>
  <c r="G425" i="8"/>
  <c r="H426" i="7"/>
  <c r="G5904" i="8"/>
  <c r="H5905" i="7"/>
  <c r="T453" i="16"/>
  <c r="F453" i="17" s="1"/>
  <c r="S501" i="16"/>
  <c r="E501" i="17" s="1"/>
  <c r="S419" i="16"/>
  <c r="E419" i="17" s="1"/>
  <c r="S118" i="16"/>
  <c r="E118" i="17" s="1"/>
  <c r="R238" i="16"/>
  <c r="D238" i="17" s="1"/>
  <c r="G385" i="14"/>
  <c r="G419" i="14"/>
  <c r="H419" i="14" s="1"/>
  <c r="G329" i="14"/>
  <c r="H329" i="14" s="1"/>
  <c r="G203" i="14"/>
  <c r="H203" i="14" s="1"/>
  <c r="G462" i="14"/>
  <c r="H462" i="14" s="1"/>
  <c r="G463" i="14"/>
  <c r="H463" i="14" s="1"/>
  <c r="G492" i="14"/>
  <c r="H492" i="14" s="1"/>
  <c r="G131" i="14"/>
  <c r="H131" i="14" s="1"/>
  <c r="G259" i="14"/>
  <c r="G119" i="14"/>
  <c r="H119" i="14" s="1"/>
  <c r="G169" i="14"/>
  <c r="H169" i="14" s="1"/>
  <c r="G247" i="14"/>
  <c r="H247" i="14" s="1"/>
  <c r="G322" i="14"/>
  <c r="H322" i="14" s="1"/>
  <c r="G26" i="14"/>
  <c r="H26" i="14" s="1"/>
  <c r="G48" i="14"/>
  <c r="H48" i="14" s="1"/>
  <c r="G65" i="14"/>
  <c r="H65" i="14" s="1"/>
  <c r="G494" i="14"/>
  <c r="H494" i="14" s="1"/>
  <c r="G118" i="14"/>
  <c r="H118" i="14" s="1"/>
  <c r="G361" i="14"/>
  <c r="H361" i="14" s="1"/>
  <c r="G347" i="14"/>
  <c r="H347" i="14" s="1"/>
  <c r="G384" i="8"/>
  <c r="G426" i="8"/>
  <c r="G2525" i="8"/>
  <c r="H2526" i="7"/>
  <c r="G456" i="8"/>
  <c r="H457" i="7"/>
  <c r="H456" i="7"/>
  <c r="G1982" i="8"/>
  <c r="H1983" i="7"/>
  <c r="G1064" i="8"/>
  <c r="H1064" i="7"/>
  <c r="G469" i="14"/>
  <c r="G125" i="14"/>
  <c r="H125" i="14" s="1"/>
  <c r="G224" i="14"/>
  <c r="H224" i="14" s="1"/>
  <c r="G155" i="14"/>
  <c r="H155" i="14" s="1"/>
  <c r="H6262" i="7"/>
  <c r="G1505" i="8"/>
  <c r="H1506" i="7"/>
  <c r="G2537" i="8"/>
  <c r="H2538" i="7"/>
  <c r="H228" i="7"/>
  <c r="G228" i="8"/>
  <c r="T471" i="16"/>
  <c r="F471" i="17" s="1"/>
  <c r="S460" i="16"/>
  <c r="E460" i="17" s="1"/>
  <c r="R127" i="16"/>
  <c r="D127" i="17" s="1"/>
  <c r="G325" i="14"/>
  <c r="H325" i="14" s="1"/>
  <c r="G287" i="14"/>
  <c r="H287" i="14" s="1"/>
  <c r="G288" i="14"/>
  <c r="H288" i="14" s="1"/>
  <c r="G388" i="14"/>
  <c r="H388" i="14" s="1"/>
  <c r="G18" i="14"/>
  <c r="H18" i="14" s="1"/>
  <c r="G487" i="14"/>
  <c r="G447" i="14"/>
  <c r="H447" i="14" s="1"/>
  <c r="G189" i="14"/>
  <c r="H189" i="14" s="1"/>
  <c r="G27" i="14"/>
  <c r="H27" i="14" s="1"/>
  <c r="G36" i="14"/>
  <c r="H36" i="14" s="1"/>
  <c r="H4594" i="7"/>
  <c r="H4540" i="7"/>
  <c r="H5518" i="7"/>
  <c r="H4605" i="7"/>
  <c r="G2764" i="8"/>
  <c r="H2765" i="7"/>
  <c r="G1922" i="8"/>
  <c r="H1923" i="7"/>
  <c r="G845" i="8"/>
  <c r="H846" i="7"/>
  <c r="T485" i="16"/>
  <c r="F485" i="17" s="1"/>
  <c r="T351" i="16"/>
  <c r="F351" i="17" s="1"/>
  <c r="T421" i="16"/>
  <c r="F421" i="17" s="1"/>
  <c r="S152" i="16"/>
  <c r="E152" i="17" s="1"/>
  <c r="T354" i="16"/>
  <c r="F354" i="17" s="1"/>
  <c r="H4889" i="7"/>
  <c r="H4725" i="7"/>
  <c r="T165" i="16"/>
  <c r="F165" i="17" s="1"/>
  <c r="T166" i="16"/>
  <c r="F166" i="17" s="1"/>
  <c r="H982" i="7"/>
  <c r="G4339" i="8"/>
  <c r="H4340" i="7"/>
  <c r="R334" i="16"/>
  <c r="D334" i="17" s="1"/>
  <c r="T465" i="16"/>
  <c r="F465" i="17" s="1"/>
  <c r="T381" i="16"/>
  <c r="F381" i="17" s="1"/>
  <c r="T338" i="16"/>
  <c r="F338" i="17" s="1"/>
  <c r="T357" i="16"/>
  <c r="F357" i="17" s="1"/>
  <c r="T335" i="16"/>
  <c r="F335" i="17" s="1"/>
  <c r="S458" i="16"/>
  <c r="E458" i="17" s="1"/>
  <c r="S380" i="16"/>
  <c r="E380" i="17" s="1"/>
  <c r="S412" i="16"/>
  <c r="E412" i="17" s="1"/>
  <c r="S245" i="16"/>
  <c r="E245" i="17" s="1"/>
  <c r="S228" i="16"/>
  <c r="E228" i="17" s="1"/>
  <c r="G253" i="14"/>
  <c r="H253" i="14" s="1"/>
  <c r="G195" i="14"/>
  <c r="H195" i="14" s="1"/>
  <c r="G199" i="14"/>
  <c r="H199" i="14" s="1"/>
  <c r="G63" i="14"/>
  <c r="H63" i="14" s="1"/>
  <c r="G327" i="14"/>
  <c r="H327" i="14" s="1"/>
  <c r="G70" i="14"/>
  <c r="H70" i="14" s="1"/>
  <c r="G417" i="14"/>
  <c r="H417" i="14" s="1"/>
  <c r="G473" i="14"/>
  <c r="H473" i="14" s="1"/>
  <c r="G46" i="14"/>
  <c r="H46" i="14" s="1"/>
  <c r="G89" i="14"/>
  <c r="H89" i="14" s="1"/>
  <c r="G42" i="14"/>
  <c r="G406" i="14"/>
  <c r="G105" i="14"/>
  <c r="H105" i="14" s="1"/>
  <c r="G178" i="14"/>
  <c r="H178" i="14" s="1"/>
  <c r="G4745" i="8"/>
  <c r="H2541" i="7"/>
  <c r="G95" i="8"/>
  <c r="H96" i="7"/>
  <c r="H1730" i="7"/>
  <c r="H1731" i="7"/>
  <c r="G179" i="8"/>
  <c r="H180" i="7"/>
  <c r="G1491" i="8"/>
  <c r="H1492" i="7"/>
  <c r="G2608" i="8"/>
  <c r="H2609" i="7"/>
  <c r="G1553" i="8"/>
  <c r="H1554" i="7"/>
  <c r="R454" i="16"/>
  <c r="D454" i="17" s="1"/>
  <c r="G4140" i="8"/>
  <c r="H4141" i="7"/>
  <c r="R471" i="16"/>
  <c r="D471" i="17" s="1"/>
  <c r="S321" i="16"/>
  <c r="E321" i="17" s="1"/>
  <c r="T393" i="16"/>
  <c r="F393" i="17" s="1"/>
  <c r="S469" i="16"/>
  <c r="E469" i="17" s="1"/>
  <c r="S204" i="16"/>
  <c r="E204" i="17" s="1"/>
  <c r="S280" i="16"/>
  <c r="E280" i="17" s="1"/>
  <c r="T47" i="16"/>
  <c r="F47" i="17" s="1"/>
  <c r="R55" i="16"/>
  <c r="D55" i="17" s="1"/>
  <c r="R12" i="16"/>
  <c r="D12" i="17" s="1"/>
  <c r="G191" i="14"/>
  <c r="G174" i="14"/>
  <c r="H174" i="14" s="1"/>
  <c r="H6559" i="7"/>
  <c r="G6219" i="8"/>
  <c r="H4541" i="7"/>
  <c r="H762" i="7"/>
  <c r="S64" i="16"/>
  <c r="E64" i="17" s="1"/>
  <c r="S63" i="16"/>
  <c r="E63" i="17" s="1"/>
  <c r="G5007" i="8"/>
  <c r="G2297" i="8"/>
  <c r="H2298" i="7"/>
  <c r="T417" i="16"/>
  <c r="F417" i="17" s="1"/>
  <c r="G135" i="14"/>
  <c r="H135" i="14" s="1"/>
  <c r="T109" i="16"/>
  <c r="F109" i="17" s="1"/>
  <c r="G208" i="14"/>
  <c r="H208" i="14" s="1"/>
  <c r="G90" i="14"/>
  <c r="H90" i="14" s="1"/>
  <c r="G161" i="14"/>
  <c r="H161" i="14" s="1"/>
  <c r="R331" i="16"/>
  <c r="D331" i="17" s="1"/>
  <c r="G4178" i="8"/>
  <c r="H4179" i="7"/>
  <c r="G6483" i="8"/>
  <c r="H6484" i="7"/>
  <c r="G362" i="14"/>
  <c r="H362" i="14" s="1"/>
  <c r="G283" i="14"/>
  <c r="H283" i="14" s="1"/>
  <c r="G471" i="14"/>
  <c r="G1185" i="8"/>
  <c r="G166" i="14"/>
  <c r="H166" i="14" s="1"/>
  <c r="G85" i="14"/>
  <c r="H85" i="14" s="1"/>
  <c r="S489" i="16"/>
  <c r="E489" i="17" s="1"/>
  <c r="R409" i="16"/>
  <c r="D409" i="17" s="1"/>
  <c r="R233" i="16"/>
  <c r="D233" i="17" s="1"/>
  <c r="T31" i="16"/>
  <c r="F31" i="17" s="1"/>
  <c r="T133" i="16"/>
  <c r="F133" i="17" s="1"/>
  <c r="T90" i="16"/>
  <c r="F90" i="17" s="1"/>
  <c r="G443" i="14"/>
  <c r="H443" i="14" s="1"/>
  <c r="G30" i="14"/>
  <c r="H30" i="14" s="1"/>
  <c r="G8" i="14"/>
  <c r="H8" i="14" s="1"/>
  <c r="G338" i="14"/>
  <c r="H338" i="14" s="1"/>
  <c r="G117" i="14"/>
  <c r="H117" i="14" s="1"/>
  <c r="G185" i="14"/>
  <c r="H185" i="14" s="1"/>
  <c r="G114" i="14"/>
  <c r="H114" i="14" s="1"/>
  <c r="G478" i="14"/>
  <c r="H478" i="14" s="1"/>
  <c r="G69" i="14"/>
  <c r="G271" i="14"/>
  <c r="H271" i="14" s="1"/>
  <c r="G205" i="14"/>
  <c r="H205" i="14" s="1"/>
  <c r="G58" i="14"/>
  <c r="H58" i="14" s="1"/>
  <c r="H4841" i="7"/>
  <c r="H4990" i="7"/>
  <c r="H4461" i="7"/>
  <c r="G1159" i="8"/>
  <c r="G1325" i="8"/>
  <c r="G893" i="8"/>
  <c r="G5123" i="8"/>
  <c r="H5123" i="7"/>
  <c r="G870" i="8"/>
  <c r="H871" i="7"/>
  <c r="G2603" i="8"/>
  <c r="H2604" i="7"/>
  <c r="G182" i="14"/>
  <c r="H182" i="14" s="1"/>
  <c r="G274" i="14"/>
  <c r="H274" i="14" s="1"/>
  <c r="G411" i="14"/>
  <c r="H411" i="14" s="1"/>
  <c r="G25" i="14"/>
  <c r="H25" i="14" s="1"/>
  <c r="H2559" i="7"/>
  <c r="G303" i="14"/>
  <c r="H303" i="14" s="1"/>
  <c r="G24" i="14"/>
  <c r="S285" i="16"/>
  <c r="E285" i="17" s="1"/>
  <c r="S161" i="16"/>
  <c r="E161" i="17" s="1"/>
  <c r="T130" i="16"/>
  <c r="F130" i="17" s="1"/>
  <c r="G183" i="14"/>
  <c r="G395" i="14"/>
  <c r="H395" i="14" s="1"/>
  <c r="G12" i="14"/>
  <c r="G448" i="14"/>
  <c r="H448" i="14" s="1"/>
  <c r="G264" i="14"/>
  <c r="H264" i="14" s="1"/>
  <c r="G43" i="14"/>
  <c r="H43" i="14" s="1"/>
  <c r="G500" i="14"/>
  <c r="H500" i="14" s="1"/>
  <c r="G217" i="14"/>
  <c r="H217" i="14" s="1"/>
  <c r="G502" i="14"/>
  <c r="H502" i="14" s="1"/>
  <c r="G45" i="14"/>
  <c r="H45" i="14" s="1"/>
  <c r="G86" i="14"/>
  <c r="G343" i="14"/>
  <c r="G192" i="14"/>
  <c r="H192" i="14" s="1"/>
  <c r="G31" i="14"/>
  <c r="H31" i="14" s="1"/>
  <c r="G4935" i="8"/>
  <c r="H1782" i="7"/>
  <c r="G5206" i="8"/>
  <c r="H157" i="7"/>
  <c r="G4113" i="8"/>
  <c r="H4114" i="7"/>
  <c r="G467" i="14"/>
  <c r="H467" i="14" s="1"/>
  <c r="H1536" i="7"/>
  <c r="G1536" i="8"/>
  <c r="G319" i="14"/>
  <c r="H319" i="14" s="1"/>
  <c r="G133" i="14"/>
  <c r="H133" i="14" s="1"/>
  <c r="G450" i="14"/>
  <c r="H450" i="14" s="1"/>
  <c r="G423" i="14"/>
  <c r="H423" i="14" s="1"/>
  <c r="R458" i="16"/>
  <c r="D458" i="17" s="1"/>
  <c r="R167" i="16"/>
  <c r="D167" i="17" s="1"/>
  <c r="G407" i="14"/>
  <c r="H407" i="14" s="1"/>
  <c r="R371" i="16"/>
  <c r="D371" i="17" s="1"/>
  <c r="S433" i="16"/>
  <c r="E433" i="17" s="1"/>
  <c r="S72" i="16"/>
  <c r="E72" i="17" s="1"/>
  <c r="R17" i="16"/>
  <c r="D17" i="17" s="1"/>
  <c r="T80" i="16"/>
  <c r="F80" i="17" s="1"/>
  <c r="G491" i="14"/>
  <c r="H491" i="14" s="1"/>
  <c r="G97" i="14"/>
  <c r="H97" i="14" s="1"/>
  <c r="G390" i="14"/>
  <c r="H390" i="14" s="1"/>
  <c r="G9" i="14"/>
  <c r="H9" i="14" s="1"/>
  <c r="G424" i="14"/>
  <c r="H424" i="14" s="1"/>
  <c r="G251" i="14"/>
  <c r="H251" i="14" s="1"/>
  <c r="G62" i="14"/>
  <c r="H62" i="14" s="1"/>
  <c r="G142" i="14"/>
  <c r="H142" i="14" s="1"/>
  <c r="G162" i="14"/>
  <c r="H162" i="14" s="1"/>
  <c r="G413" i="14"/>
  <c r="H413" i="14" s="1"/>
  <c r="G15" i="14"/>
  <c r="H15" i="14" s="1"/>
  <c r="G498" i="14"/>
  <c r="H498" i="14" s="1"/>
  <c r="G335" i="14"/>
  <c r="G47" i="14"/>
  <c r="H47" i="14" s="1"/>
  <c r="G393" i="14"/>
  <c r="H393" i="14" s="1"/>
  <c r="G409" i="14"/>
  <c r="G371" i="14"/>
  <c r="H371" i="14" s="1"/>
  <c r="G157" i="14"/>
  <c r="H5357" i="7"/>
  <c r="H4175" i="7"/>
  <c r="H5426" i="7"/>
  <c r="G3993" i="8"/>
  <c r="H3994" i="7"/>
  <c r="G465" i="14"/>
  <c r="H465" i="14" s="1"/>
  <c r="G408" i="14"/>
  <c r="H408" i="14" s="1"/>
  <c r="G4431" i="8"/>
  <c r="H4432" i="7"/>
  <c r="S190" i="16"/>
  <c r="E190" i="17" s="1"/>
  <c r="G34" i="14"/>
  <c r="H34" i="14" s="1"/>
  <c r="G445" i="14"/>
  <c r="H445" i="14" s="1"/>
  <c r="S466" i="16"/>
  <c r="E466" i="17" s="1"/>
  <c r="S357" i="16"/>
  <c r="E357" i="17" s="1"/>
  <c r="S350" i="16"/>
  <c r="E350" i="17" s="1"/>
  <c r="S266" i="16"/>
  <c r="E266" i="17" s="1"/>
  <c r="G486" i="14"/>
  <c r="H486" i="14" s="1"/>
  <c r="G348" i="14"/>
  <c r="G6" i="14"/>
  <c r="G239" i="14"/>
  <c r="H239" i="14" s="1"/>
  <c r="G177" i="14"/>
  <c r="H177" i="14" s="1"/>
  <c r="G314" i="14"/>
  <c r="H314" i="14" s="1"/>
  <c r="G149" i="14"/>
  <c r="H149" i="14" s="1"/>
  <c r="G281" i="14"/>
  <c r="H281" i="14" s="1"/>
  <c r="G186" i="14"/>
  <c r="H186" i="14" s="1"/>
  <c r="G4" i="14"/>
  <c r="H4" i="14" s="1"/>
  <c r="G351" i="14"/>
  <c r="H351" i="14" s="1"/>
  <c r="G365" i="14"/>
  <c r="H365" i="14" s="1"/>
  <c r="G41" i="14"/>
  <c r="H41" i="14" s="1"/>
  <c r="G156" i="14"/>
  <c r="H2184" i="7"/>
  <c r="H126" i="7"/>
  <c r="G3981" i="8"/>
  <c r="H3982" i="7"/>
  <c r="H4355" i="7"/>
  <c r="G4355" i="8"/>
  <c r="H4356" i="7"/>
  <c r="G1681" i="8"/>
  <c r="H1682" i="7"/>
  <c r="G1349" i="8"/>
  <c r="H1350" i="7"/>
  <c r="T114" i="16"/>
  <c r="F114" i="17" s="1"/>
  <c r="S360" i="16"/>
  <c r="E360" i="17" s="1"/>
  <c r="T258" i="16"/>
  <c r="F258" i="17" s="1"/>
  <c r="G1442" i="8"/>
  <c r="H1443" i="7"/>
  <c r="G497" i="8"/>
  <c r="H498" i="7"/>
  <c r="R48" i="16"/>
  <c r="D48" i="17" s="1"/>
  <c r="R54" i="16"/>
  <c r="D54" i="17" s="1"/>
  <c r="S311" i="16"/>
  <c r="E311" i="17" s="1"/>
  <c r="S298" i="16"/>
  <c r="E298" i="17" s="1"/>
  <c r="T144" i="16"/>
  <c r="F144" i="17" s="1"/>
  <c r="S396" i="16"/>
  <c r="E396" i="17" s="1"/>
  <c r="G1014" i="8"/>
  <c r="H1015" i="7"/>
  <c r="B9" i="7"/>
  <c r="C9" i="7" s="1"/>
  <c r="R134" i="16"/>
  <c r="D134" i="17" s="1"/>
  <c r="R279" i="16"/>
  <c r="D279" i="17" s="1"/>
  <c r="T6" i="16"/>
  <c r="F6" i="17" s="1"/>
  <c r="G4119" i="8"/>
  <c r="H4120" i="7"/>
  <c r="S272" i="16"/>
  <c r="E272" i="17" s="1"/>
  <c r="R207" i="16"/>
  <c r="D207" i="17" s="1"/>
  <c r="R351" i="16"/>
  <c r="D351" i="17" s="1"/>
  <c r="G4047" i="8"/>
  <c r="H4048" i="7"/>
  <c r="G4077" i="8"/>
  <c r="H4078" i="7"/>
  <c r="H943" i="7"/>
  <c r="R463" i="16"/>
  <c r="D463" i="17" s="1"/>
  <c r="H724" i="7"/>
  <c r="R204" i="16"/>
  <c r="D204" i="17" s="1"/>
  <c r="R203" i="16"/>
  <c r="D203" i="17" s="1"/>
  <c r="R336" i="16"/>
  <c r="D336" i="17" s="1"/>
  <c r="S442" i="16"/>
  <c r="E442" i="17" s="1"/>
  <c r="R202" i="16"/>
  <c r="D202" i="17" s="1"/>
  <c r="S250" i="16"/>
  <c r="E250" i="17" s="1"/>
  <c r="S36" i="16"/>
  <c r="E36" i="17" s="1"/>
  <c r="S336" i="16"/>
  <c r="E336" i="17" s="1"/>
  <c r="G4011" i="8"/>
  <c r="H4012" i="7"/>
  <c r="G4131" i="8"/>
  <c r="H4132" i="7"/>
  <c r="G3963" i="8"/>
  <c r="H3964" i="7"/>
  <c r="R277" i="16"/>
  <c r="D277" i="17" s="1"/>
  <c r="H4090" i="7"/>
  <c r="R176" i="16"/>
  <c r="D176" i="17" s="1"/>
  <c r="R169" i="16"/>
  <c r="D169" i="17" s="1"/>
  <c r="S134" i="16"/>
  <c r="E134" i="17" s="1"/>
  <c r="R248" i="16"/>
  <c r="D248" i="17" s="1"/>
  <c r="G3933" i="8"/>
  <c r="H3934" i="7"/>
  <c r="G569" i="8"/>
  <c r="H570" i="7"/>
  <c r="G4065" i="8"/>
  <c r="H4066" i="7"/>
  <c r="G473" i="8"/>
  <c r="H474" i="7"/>
  <c r="G4017" i="8"/>
  <c r="H4018" i="7"/>
  <c r="H133" i="7"/>
  <c r="R197" i="16"/>
  <c r="D197" i="17" s="1"/>
  <c r="S402" i="16"/>
  <c r="E402" i="17" s="1"/>
  <c r="R35" i="16"/>
  <c r="D35" i="17" s="1"/>
  <c r="T7" i="16"/>
  <c r="F7" i="17" s="1"/>
  <c r="G4107" i="8"/>
  <c r="H4108" i="7"/>
  <c r="G3861" i="8"/>
  <c r="H3862" i="7"/>
  <c r="R264" i="16"/>
  <c r="D264" i="17" s="1"/>
  <c r="G401" i="8"/>
  <c r="H402" i="7"/>
  <c r="S74" i="16"/>
  <c r="E74" i="17" s="1"/>
  <c r="G154" i="14"/>
  <c r="H154" i="14" s="1"/>
  <c r="G275" i="14"/>
  <c r="H275" i="14" s="1"/>
  <c r="H562" i="7"/>
  <c r="H1806" i="7"/>
  <c r="H3995" i="7"/>
  <c r="H2457" i="7"/>
  <c r="H1567" i="7"/>
  <c r="H432" i="7"/>
  <c r="H904" i="7"/>
  <c r="H957" i="7"/>
  <c r="R85" i="16"/>
  <c r="D85" i="17" s="1"/>
  <c r="T400" i="16"/>
  <c r="F400" i="17" s="1"/>
  <c r="S195" i="16"/>
  <c r="E195" i="17" s="1"/>
  <c r="R342" i="16"/>
  <c r="D342" i="17" s="1"/>
  <c r="R455" i="16"/>
  <c r="D455" i="17" s="1"/>
  <c r="G521" i="8"/>
  <c r="H522" i="7"/>
  <c r="G75" i="14"/>
  <c r="H75" i="14" s="1"/>
  <c r="G340" i="14"/>
  <c r="H340" i="14" s="1"/>
  <c r="G375" i="14"/>
  <c r="H375" i="14" s="1"/>
  <c r="G427" i="14"/>
  <c r="G354" i="14"/>
  <c r="H354" i="14" s="1"/>
  <c r="G302" i="14"/>
  <c r="H302" i="14" s="1"/>
  <c r="G336" i="14"/>
  <c r="G387" i="14"/>
  <c r="H387" i="14" s="1"/>
  <c r="G435" i="14"/>
  <c r="H435" i="14" s="1"/>
  <c r="G88" i="14"/>
  <c r="H88" i="14" s="1"/>
  <c r="G218" i="14"/>
  <c r="H218" i="14" s="1"/>
  <c r="G383" i="14"/>
  <c r="H383" i="14" s="1"/>
  <c r="G400" i="14"/>
  <c r="H400" i="14" s="1"/>
  <c r="G80" i="14"/>
  <c r="H80" i="14" s="1"/>
  <c r="G328" i="14"/>
  <c r="H328" i="14" s="1"/>
  <c r="G353" i="14"/>
  <c r="H353" i="14" s="1"/>
  <c r="G5" i="14"/>
  <c r="H5" i="14" s="1"/>
  <c r="G84" i="14"/>
  <c r="H84" i="14" s="1"/>
  <c r="G16" i="14"/>
  <c r="H16" i="14" s="1"/>
  <c r="H3149" i="7"/>
  <c r="H124" i="7"/>
  <c r="H1537" i="7"/>
  <c r="H2346" i="7"/>
  <c r="H2460" i="7"/>
  <c r="H2034" i="7"/>
  <c r="H1120" i="7"/>
  <c r="G1898" i="8"/>
  <c r="T473" i="16"/>
  <c r="F473" i="17" s="1"/>
  <c r="R299" i="16"/>
  <c r="D299" i="17" s="1"/>
  <c r="R83" i="16"/>
  <c r="D83" i="17" s="1"/>
  <c r="R308" i="16"/>
  <c r="D308" i="17" s="1"/>
  <c r="S38" i="16"/>
  <c r="E38" i="17" s="1"/>
  <c r="S368" i="16"/>
  <c r="E368" i="17" s="1"/>
  <c r="R138" i="16"/>
  <c r="D138" i="17" s="1"/>
  <c r="R213" i="16"/>
  <c r="D213" i="17" s="1"/>
  <c r="S210" i="16"/>
  <c r="E210" i="17" s="1"/>
  <c r="S6" i="16"/>
  <c r="E6" i="17" s="1"/>
  <c r="R229" i="16"/>
  <c r="D229" i="17" s="1"/>
  <c r="T8" i="16"/>
  <c r="F8" i="17" s="1"/>
  <c r="S141" i="16"/>
  <c r="E141" i="17" s="1"/>
  <c r="S140" i="16"/>
  <c r="E140" i="17" s="1"/>
  <c r="R461" i="16"/>
  <c r="D461" i="17" s="1"/>
  <c r="S131" i="16"/>
  <c r="E131" i="17" s="1"/>
  <c r="R485" i="16"/>
  <c r="D485" i="17" s="1"/>
  <c r="G3837" i="8"/>
  <c r="H3838" i="7"/>
  <c r="G4274" i="8"/>
  <c r="H4275" i="7"/>
  <c r="G449" i="8"/>
  <c r="H450" i="7"/>
  <c r="G426" i="14"/>
  <c r="H426" i="14" s="1"/>
  <c r="G10" i="14"/>
  <c r="G221" i="14"/>
  <c r="H221" i="14" s="1"/>
  <c r="G101" i="14"/>
  <c r="G35" i="14"/>
  <c r="G60" i="14"/>
  <c r="H60" i="14" s="1"/>
  <c r="G418" i="14"/>
  <c r="H418" i="14" s="1"/>
  <c r="G82" i="14"/>
  <c r="H82" i="14" s="1"/>
  <c r="G137" i="14"/>
  <c r="H137" i="14" s="1"/>
  <c r="G141" i="14"/>
  <c r="H141" i="14" s="1"/>
  <c r="G416" i="14"/>
  <c r="H416" i="14" s="1"/>
  <c r="H5250" i="7"/>
  <c r="H6169" i="7"/>
  <c r="H2825" i="7"/>
  <c r="H3041" i="7"/>
  <c r="H256" i="7"/>
  <c r="H1910" i="7"/>
  <c r="H1494" i="7"/>
  <c r="H1827" i="7"/>
  <c r="S69" i="16"/>
  <c r="E69" i="17" s="1"/>
  <c r="S317" i="16"/>
  <c r="E317" i="17" s="1"/>
  <c r="R328" i="16"/>
  <c r="D328" i="17" s="1"/>
  <c r="R180" i="16"/>
  <c r="D180" i="17" s="1"/>
  <c r="S186" i="16"/>
  <c r="E186" i="17" s="1"/>
  <c r="R241" i="16"/>
  <c r="D241" i="17" s="1"/>
  <c r="S213" i="16"/>
  <c r="E213" i="17" s="1"/>
  <c r="R215" i="16"/>
  <c r="D215" i="17" s="1"/>
  <c r="R378" i="16"/>
  <c r="D378" i="17" s="1"/>
  <c r="G4005" i="8"/>
  <c r="H4006" i="7"/>
  <c r="G955" i="8"/>
  <c r="H956" i="7"/>
  <c r="G4029" i="8"/>
  <c r="H4030" i="7"/>
  <c r="R10" i="16"/>
  <c r="D10" i="17" s="1"/>
  <c r="H2052" i="7"/>
  <c r="T309" i="16"/>
  <c r="F309" i="17" s="1"/>
  <c r="T308" i="16"/>
  <c r="F308" i="17" s="1"/>
  <c r="S170" i="16"/>
  <c r="E170" i="17" s="1"/>
  <c r="R310" i="16"/>
  <c r="D310" i="17" s="1"/>
  <c r="S163" i="16"/>
  <c r="E163" i="17" s="1"/>
  <c r="S162" i="16"/>
  <c r="E162" i="17" s="1"/>
  <c r="S177" i="16"/>
  <c r="E177" i="17" s="1"/>
  <c r="R200" i="16"/>
  <c r="D200" i="17" s="1"/>
  <c r="R294" i="16"/>
  <c r="D294" i="17" s="1"/>
  <c r="R106" i="16"/>
  <c r="D106" i="17" s="1"/>
  <c r="R438" i="16"/>
  <c r="D438" i="17" s="1"/>
  <c r="G4035" i="8"/>
  <c r="H4036" i="7"/>
  <c r="R118" i="16"/>
  <c r="D118" i="17" s="1"/>
  <c r="G1394" i="8"/>
  <c r="H1395" i="7"/>
  <c r="H523" i="7"/>
  <c r="S257" i="16"/>
  <c r="E257" i="17" s="1"/>
  <c r="S256" i="16"/>
  <c r="E256" i="17" s="1"/>
  <c r="R426" i="16"/>
  <c r="D426" i="17" s="1"/>
  <c r="T157" i="16"/>
  <c r="F157" i="17" s="1"/>
  <c r="R47" i="16"/>
  <c r="D47" i="17" s="1"/>
  <c r="S127" i="16"/>
  <c r="E127" i="17" s="1"/>
  <c r="R396" i="16"/>
  <c r="D396" i="17" s="1"/>
  <c r="G3921" i="8"/>
  <c r="H3922" i="7"/>
  <c r="H204" i="7"/>
  <c r="T269" i="16"/>
  <c r="F269" i="17" s="1"/>
  <c r="S212" i="16"/>
  <c r="E212" i="17" s="1"/>
  <c r="G4309" i="8"/>
  <c r="H4310" i="7"/>
  <c r="S122" i="16"/>
  <c r="E122" i="17" s="1"/>
  <c r="S240" i="16"/>
  <c r="E240" i="17" s="1"/>
  <c r="R235" i="16"/>
  <c r="D235" i="17" s="1"/>
  <c r="R370" i="16"/>
  <c r="D370" i="17" s="1"/>
  <c r="G1027" i="8"/>
  <c r="H1028" i="7"/>
  <c r="G4059" i="8"/>
  <c r="H4060" i="7"/>
  <c r="H348" i="7"/>
  <c r="S232" i="16"/>
  <c r="E232" i="17" s="1"/>
  <c r="G4071" i="8"/>
  <c r="H4072" i="7"/>
  <c r="G5391" i="8"/>
  <c r="H5392" i="7"/>
  <c r="S293" i="16"/>
  <c r="E293" i="17" s="1"/>
  <c r="G4095" i="8"/>
  <c r="H4096" i="7"/>
  <c r="H3802" i="7"/>
  <c r="S420" i="16"/>
  <c r="E420" i="17" s="1"/>
  <c r="T126" i="16"/>
  <c r="F126" i="17" s="1"/>
  <c r="T195" i="16"/>
  <c r="F195" i="17" s="1"/>
  <c r="R467" i="16"/>
  <c r="D467" i="17" s="1"/>
  <c r="R298" i="16"/>
  <c r="D298" i="17" s="1"/>
  <c r="R79" i="16"/>
  <c r="D79" i="17" s="1"/>
  <c r="S403" i="16"/>
  <c r="E403" i="17" s="1"/>
  <c r="R321" i="16"/>
  <c r="D321" i="17" s="1"/>
  <c r="R358" i="16"/>
  <c r="D358" i="17" s="1"/>
  <c r="H4126" i="7"/>
  <c r="G545" i="8"/>
  <c r="H546" i="7"/>
  <c r="G3987" i="8"/>
  <c r="H3988" i="7"/>
  <c r="G230" i="14"/>
  <c r="G428" i="14"/>
  <c r="G106" i="14"/>
  <c r="H106" i="14" s="1"/>
  <c r="G289" i="14"/>
  <c r="H289" i="14" s="1"/>
  <c r="G305" i="14"/>
  <c r="H305" i="14" s="1"/>
  <c r="G188" i="14"/>
  <c r="H188" i="14" s="1"/>
  <c r="G301" i="14"/>
  <c r="G449" i="14"/>
  <c r="H449" i="14" s="1"/>
  <c r="G237" i="14"/>
  <c r="H237" i="14" s="1"/>
  <c r="G77" i="14"/>
  <c r="H77" i="14" s="1"/>
  <c r="H4599" i="7"/>
  <c r="H5112" i="7"/>
  <c r="H1656" i="7"/>
  <c r="H2120" i="7"/>
  <c r="H1893" i="7"/>
  <c r="H324" i="7"/>
  <c r="H1075" i="7"/>
  <c r="H1392" i="7"/>
  <c r="H783" i="7"/>
  <c r="R71" i="16"/>
  <c r="D71" i="17" s="1"/>
  <c r="R225" i="16"/>
  <c r="D225" i="17" s="1"/>
  <c r="R390" i="16"/>
  <c r="D390" i="17" s="1"/>
  <c r="S110" i="16"/>
  <c r="E110" i="17" s="1"/>
  <c r="R401" i="16"/>
  <c r="D401" i="17" s="1"/>
  <c r="G5353" i="8"/>
  <c r="H5354" i="7"/>
  <c r="R316" i="16"/>
  <c r="D316" i="17" s="1"/>
  <c r="R291" i="16"/>
  <c r="D291" i="17" s="1"/>
  <c r="S48" i="16"/>
  <c r="E48" i="17" s="1"/>
  <c r="R110" i="16"/>
  <c r="D110" i="17" s="1"/>
  <c r="S288" i="16"/>
  <c r="E288" i="17" s="1"/>
  <c r="S300" i="16"/>
  <c r="E300" i="17" s="1"/>
  <c r="S448" i="16"/>
  <c r="E448" i="17" s="1"/>
  <c r="R7" i="16"/>
  <c r="D7" i="17" s="1"/>
  <c r="H4054" i="7"/>
  <c r="R18" i="16"/>
  <c r="D18" i="17" s="1"/>
  <c r="R183" i="16"/>
  <c r="D183" i="17" s="1"/>
  <c r="G4083" i="8"/>
  <c r="H4084" i="7"/>
  <c r="T297" i="16"/>
  <c r="F297" i="17" s="1"/>
  <c r="G262" i="14"/>
  <c r="H262" i="14" s="1"/>
  <c r="G244" i="14"/>
  <c r="H244" i="14" s="1"/>
  <c r="G228" i="14"/>
  <c r="H228" i="14" s="1"/>
  <c r="G67" i="14"/>
  <c r="H67" i="14" s="1"/>
  <c r="G342" i="14"/>
  <c r="H342" i="14" s="1"/>
  <c r="G74" i="14"/>
  <c r="H74" i="14" s="1"/>
  <c r="G468" i="14"/>
  <c r="G28" i="14"/>
  <c r="H28" i="14" s="1"/>
  <c r="G495" i="14"/>
  <c r="G111" i="14"/>
  <c r="G44" i="14"/>
  <c r="H44" i="14" s="1"/>
  <c r="G297" i="14"/>
  <c r="H297" i="14" s="1"/>
  <c r="G439" i="14"/>
  <c r="H439" i="14" s="1"/>
  <c r="G143" i="14"/>
  <c r="H143" i="14" s="1"/>
  <c r="G378" i="14"/>
  <c r="H378" i="14" s="1"/>
  <c r="G145" i="14"/>
  <c r="H145" i="14" s="1"/>
  <c r="G472" i="14"/>
  <c r="H472" i="14" s="1"/>
  <c r="G295" i="14"/>
  <c r="H295" i="14" s="1"/>
  <c r="G122" i="14"/>
  <c r="H122" i="14" s="1"/>
  <c r="H5549" i="7"/>
  <c r="H1281" i="7"/>
  <c r="H2112" i="7"/>
  <c r="H276" i="7"/>
  <c r="G1074" i="8"/>
  <c r="R450" i="16"/>
  <c r="D450" i="17" s="1"/>
  <c r="R88" i="16"/>
  <c r="D88" i="17" s="1"/>
  <c r="R100" i="16"/>
  <c r="D100" i="17" s="1"/>
  <c r="R464" i="16"/>
  <c r="D464" i="17" s="1"/>
  <c r="T277" i="16"/>
  <c r="F277" i="17" s="1"/>
  <c r="S171" i="16"/>
  <c r="E171" i="17" s="1"/>
  <c r="R43" i="16"/>
  <c r="D43" i="17" s="1"/>
  <c r="T127" i="16"/>
  <c r="F127" i="17" s="1"/>
  <c r="S199" i="16"/>
  <c r="E199" i="17" s="1"/>
  <c r="K8" i="11"/>
  <c r="M8" i="11" s="1"/>
  <c r="H8" i="11"/>
  <c r="R274" i="16"/>
  <c r="D274" i="17" s="1"/>
  <c r="G1511" i="8"/>
  <c r="H1512" i="7"/>
  <c r="R58" i="16"/>
  <c r="D58" i="17" s="1"/>
  <c r="G3957" i="8"/>
  <c r="H3958" i="7"/>
  <c r="R349" i="16"/>
  <c r="D349" i="17" s="1"/>
  <c r="G1538" i="8"/>
  <c r="H1539" i="7"/>
  <c r="R243" i="16"/>
  <c r="D243" i="17" s="1"/>
  <c r="R159" i="16"/>
  <c r="D159" i="17" s="1"/>
  <c r="G3915" i="8"/>
  <c r="H3916" i="7"/>
  <c r="G38" i="14"/>
  <c r="H38" i="14" s="1"/>
  <c r="G308" i="14"/>
  <c r="H308" i="14" s="1"/>
  <c r="G11" i="14"/>
  <c r="H11" i="14" s="1"/>
  <c r="G457" i="14"/>
  <c r="H457" i="14" s="1"/>
  <c r="G488" i="14"/>
  <c r="H488" i="14" s="1"/>
  <c r="G121" i="14"/>
  <c r="H121" i="14" s="1"/>
  <c r="G66" i="14"/>
  <c r="H66" i="14" s="1"/>
  <c r="G430" i="14"/>
  <c r="H430" i="14" s="1"/>
  <c r="G99" i="14"/>
  <c r="H99" i="14" s="1"/>
  <c r="G410" i="14"/>
  <c r="G211" i="14"/>
  <c r="H211" i="14" s="1"/>
  <c r="G352" i="14"/>
  <c r="H352" i="14" s="1"/>
  <c r="G372" i="14"/>
  <c r="H372" i="14" s="1"/>
  <c r="H614" i="7"/>
  <c r="S342" i="16"/>
  <c r="E342" i="17" s="1"/>
  <c r="S179" i="16"/>
  <c r="E179" i="17" s="1"/>
  <c r="S299" i="16"/>
  <c r="E299" i="17" s="1"/>
  <c r="T187" i="16"/>
  <c r="F187" i="17" s="1"/>
  <c r="R434" i="16"/>
  <c r="D434" i="17" s="1"/>
  <c r="R486" i="16"/>
  <c r="D486" i="17" s="1"/>
  <c r="S325" i="16"/>
  <c r="E325" i="17" s="1"/>
  <c r="T77" i="16"/>
  <c r="F77" i="17" s="1"/>
  <c r="R93" i="16"/>
  <c r="D93" i="17" s="1"/>
  <c r="R435" i="16"/>
  <c r="D435" i="17" s="1"/>
  <c r="R302" i="16"/>
  <c r="D302" i="17" s="1"/>
  <c r="R211" i="16"/>
  <c r="D211" i="17" s="1"/>
  <c r="R86" i="16"/>
  <c r="D86" i="17" s="1"/>
  <c r="S27" i="16"/>
  <c r="E27" i="17" s="1"/>
  <c r="T182" i="16"/>
  <c r="F182" i="17" s="1"/>
  <c r="T211" i="16"/>
  <c r="F211" i="17" s="1"/>
  <c r="R178" i="16"/>
  <c r="D178" i="17" s="1"/>
  <c r="R181" i="16"/>
  <c r="D181" i="17" s="1"/>
  <c r="T228" i="16"/>
  <c r="F228" i="17" s="1"/>
  <c r="S103" i="16"/>
  <c r="E103" i="17" s="1"/>
  <c r="F4" i="17"/>
  <c r="G6350" i="8"/>
  <c r="H6351" i="7"/>
  <c r="G5588" i="8"/>
  <c r="H5589" i="7"/>
  <c r="G3949" i="8"/>
  <c r="H3950" i="7"/>
  <c r="G4822" i="8"/>
  <c r="H4823" i="7"/>
  <c r="G4205" i="8"/>
  <c r="H4206" i="7"/>
  <c r="G2494" i="8"/>
  <c r="H2495" i="7"/>
  <c r="G2711" i="8"/>
  <c r="H2712" i="7"/>
  <c r="G2653" i="8"/>
  <c r="H2654" i="7"/>
  <c r="G2981" i="8"/>
  <c r="H2982" i="7"/>
  <c r="G1814" i="8"/>
  <c r="H1815" i="7"/>
  <c r="G1103" i="8"/>
  <c r="H1104" i="7"/>
  <c r="G2103" i="8"/>
  <c r="H2104" i="7"/>
  <c r="G489" i="8"/>
  <c r="H490" i="7"/>
  <c r="G399" i="8"/>
  <c r="H400" i="7"/>
  <c r="G1403" i="8"/>
  <c r="H1404" i="7"/>
  <c r="G785" i="8"/>
  <c r="H786" i="7"/>
  <c r="G87" i="8"/>
  <c r="H88" i="7"/>
  <c r="G420" i="8"/>
  <c r="H421" i="7"/>
  <c r="H420" i="7"/>
  <c r="G1528" i="8"/>
  <c r="H1529" i="7"/>
  <c r="G17" i="8"/>
  <c r="H18" i="7"/>
  <c r="G2078" i="8"/>
  <c r="H2079" i="7"/>
  <c r="G5394" i="8"/>
  <c r="H5395" i="7"/>
  <c r="G703" i="8"/>
  <c r="H704" i="7"/>
  <c r="T441" i="16"/>
  <c r="F441" i="17" s="1"/>
  <c r="T460" i="16"/>
  <c r="F460" i="17" s="1"/>
  <c r="S435" i="16"/>
  <c r="E435" i="17" s="1"/>
  <c r="T496" i="16"/>
  <c r="F496" i="17" s="1"/>
  <c r="T469" i="16"/>
  <c r="F469" i="17" s="1"/>
  <c r="S229" i="16"/>
  <c r="E229" i="17" s="1"/>
  <c r="T35" i="16"/>
  <c r="F35" i="17" s="1"/>
  <c r="S309" i="16"/>
  <c r="E309" i="17" s="1"/>
  <c r="T284" i="16"/>
  <c r="F284" i="17" s="1"/>
  <c r="R156" i="16"/>
  <c r="D156" i="17" s="1"/>
  <c r="R157" i="16"/>
  <c r="D157" i="17" s="1"/>
  <c r="S136" i="16"/>
  <c r="E136" i="17" s="1"/>
  <c r="S42" i="16"/>
  <c r="E42" i="17" s="1"/>
  <c r="S43" i="16"/>
  <c r="E43" i="17" s="1"/>
  <c r="D24" i="10"/>
  <c r="D26" i="10" s="1"/>
  <c r="D27" i="10" s="1"/>
  <c r="F24" i="10"/>
  <c r="F26" i="10" s="1"/>
  <c r="F27" i="10" s="1"/>
  <c r="E24" i="10"/>
  <c r="E26" i="10" s="1"/>
  <c r="E27" i="10" s="1"/>
  <c r="C24" i="10"/>
  <c r="C26" i="10" s="1"/>
  <c r="C27" i="10" s="1"/>
  <c r="B24" i="10"/>
  <c r="B26" i="10" s="1"/>
  <c r="B27" i="10" s="1"/>
  <c r="G6473" i="8"/>
  <c r="H6474" i="7"/>
  <c r="G6329" i="8"/>
  <c r="H6330" i="7"/>
  <c r="G6185" i="8"/>
  <c r="H6186" i="7"/>
  <c r="G6041" i="8"/>
  <c r="H6042" i="7"/>
  <c r="G6526" i="8"/>
  <c r="H6527" i="7"/>
  <c r="G6382" i="8"/>
  <c r="H6383" i="7"/>
  <c r="G6238" i="8"/>
  <c r="H6239" i="7"/>
  <c r="G6094" i="8"/>
  <c r="H6095" i="7"/>
  <c r="G6518" i="8"/>
  <c r="H6519" i="7"/>
  <c r="G6374" i="8"/>
  <c r="H6375" i="7"/>
  <c r="G5868" i="8"/>
  <c r="H5869" i="7"/>
  <c r="G5639" i="8"/>
  <c r="H5640" i="7"/>
  <c r="G5274" i="8"/>
  <c r="H5275" i="7"/>
  <c r="G5130" i="8"/>
  <c r="H5131" i="7"/>
  <c r="G4986" i="8"/>
  <c r="H4987" i="7"/>
  <c r="G4842" i="8"/>
  <c r="H4843" i="7"/>
  <c r="G4698" i="8"/>
  <c r="H4699" i="7"/>
  <c r="G5528" i="8"/>
  <c r="H5529" i="7"/>
  <c r="G5773" i="8"/>
  <c r="H5774" i="7"/>
  <c r="G5665" i="8"/>
  <c r="H5666" i="7"/>
  <c r="G5490" i="8"/>
  <c r="H5491" i="7"/>
  <c r="G5718" i="8"/>
  <c r="H5719" i="7"/>
  <c r="G5421" i="8"/>
  <c r="H5422" i="7"/>
  <c r="G6189" i="8"/>
  <c r="H6190" i="7"/>
  <c r="G5760" i="8"/>
  <c r="H5761" i="7"/>
  <c r="G5881" i="8"/>
  <c r="H5882" i="7"/>
  <c r="G5624" i="8"/>
  <c r="H5625" i="7"/>
  <c r="G5234" i="8"/>
  <c r="H5235" i="7"/>
  <c r="G5862" i="8"/>
  <c r="H5863" i="7"/>
  <c r="G4642" i="8"/>
  <c r="H4643" i="7"/>
  <c r="G4040" i="8"/>
  <c r="H4041" i="7"/>
  <c r="G3896" i="8"/>
  <c r="H3897" i="7"/>
  <c r="G3752" i="8"/>
  <c r="H3753" i="7"/>
  <c r="G3608" i="8"/>
  <c r="H3609" i="7"/>
  <c r="G3464" i="8"/>
  <c r="H3465" i="7"/>
  <c r="G4754" i="8"/>
  <c r="H4755" i="7"/>
  <c r="G4293" i="8"/>
  <c r="H4294" i="7"/>
  <c r="G4352" i="8"/>
  <c r="H4353" i="7"/>
  <c r="G5073" i="8"/>
  <c r="H5074" i="7"/>
  <c r="G4881" i="8"/>
  <c r="H4882" i="7"/>
  <c r="G4689" i="8"/>
  <c r="H4690" i="7"/>
  <c r="G5465" i="8"/>
  <c r="H5466" i="7"/>
  <c r="G4556" i="8"/>
  <c r="H4557" i="7"/>
  <c r="G4117" i="8"/>
  <c r="H4118" i="7"/>
  <c r="G3973" i="8"/>
  <c r="H3974" i="7"/>
  <c r="G3829" i="8"/>
  <c r="H3830" i="7"/>
  <c r="G3685" i="8"/>
  <c r="H3686" i="7"/>
  <c r="G3541" i="8"/>
  <c r="H3542" i="7"/>
  <c r="G4148" i="8"/>
  <c r="H4149" i="7"/>
  <c r="G5635" i="8"/>
  <c r="H5636" i="7"/>
  <c r="G4976" i="8"/>
  <c r="H4977" i="7"/>
  <c r="G5464" i="8"/>
  <c r="H5465" i="7"/>
  <c r="G4110" i="8"/>
  <c r="H4111" i="7"/>
  <c r="G3966" i="8"/>
  <c r="H3967" i="7"/>
  <c r="G3822" i="8"/>
  <c r="H3823" i="7"/>
  <c r="G3678" i="8"/>
  <c r="H3679" i="7"/>
  <c r="G5581" i="8"/>
  <c r="H5582" i="7"/>
  <c r="G4327" i="8"/>
  <c r="H4328" i="7"/>
  <c r="G4455" i="8"/>
  <c r="H4456" i="7"/>
  <c r="G4918" i="8"/>
  <c r="H4919" i="7"/>
  <c r="G4121" i="8"/>
  <c r="H4122" i="7"/>
  <c r="G3977" i="8"/>
  <c r="H3978" i="7"/>
  <c r="G3833" i="8"/>
  <c r="H3834" i="7"/>
  <c r="G4766" i="8"/>
  <c r="H4767" i="7"/>
  <c r="G4269" i="8"/>
  <c r="H4270" i="7"/>
  <c r="G5500" i="8"/>
  <c r="H5501" i="7"/>
  <c r="G4981" i="8"/>
  <c r="H4982" i="7"/>
  <c r="G4693" i="8"/>
  <c r="H4694" i="7"/>
  <c r="G4559" i="8"/>
  <c r="H4560" i="7"/>
  <c r="G4192" i="8"/>
  <c r="H4193" i="7"/>
  <c r="G4536" i="8"/>
  <c r="H4537" i="7"/>
  <c r="G4566" i="8"/>
  <c r="H4567" i="7"/>
  <c r="G2835" i="8"/>
  <c r="H2836" i="7"/>
  <c r="G2802" i="8"/>
  <c r="H2803" i="7"/>
  <c r="G2842" i="8"/>
  <c r="H2843" i="7"/>
  <c r="G3484" i="8"/>
  <c r="H3485" i="7"/>
  <c r="G2714" i="8"/>
  <c r="H2715" i="7"/>
  <c r="G2518" i="8"/>
  <c r="H2519" i="7"/>
  <c r="G2374" i="8"/>
  <c r="H2375" i="7"/>
  <c r="G2230" i="8"/>
  <c r="H2231" i="7"/>
  <c r="G2086" i="8"/>
  <c r="H2087" i="7"/>
  <c r="G1942" i="8"/>
  <c r="H1943" i="7"/>
  <c r="G1798" i="8"/>
  <c r="H1799" i="7"/>
  <c r="G3011" i="8"/>
  <c r="H3012" i="7"/>
  <c r="G3019" i="8"/>
  <c r="H3020" i="7"/>
  <c r="G3285" i="8"/>
  <c r="H3286" i="7"/>
  <c r="G2880" i="8"/>
  <c r="H2881" i="7"/>
  <c r="G2529" i="8"/>
  <c r="H2530" i="7"/>
  <c r="G2385" i="8"/>
  <c r="H2386" i="7"/>
  <c r="G3635" i="8"/>
  <c r="H3636" i="7"/>
  <c r="G3419" i="8"/>
  <c r="H3420" i="7"/>
  <c r="G3203" i="8"/>
  <c r="H3204" i="7"/>
  <c r="G3392" i="8"/>
  <c r="H3393" i="7"/>
  <c r="G3176" i="8"/>
  <c r="H3177" i="7"/>
  <c r="G2807" i="8"/>
  <c r="H2808" i="7"/>
  <c r="G2887" i="8"/>
  <c r="H2888" i="7"/>
  <c r="G5441" i="8"/>
  <c r="H5442" i="7"/>
  <c r="G3301" i="8"/>
  <c r="H3302" i="7"/>
  <c r="G3085" i="8"/>
  <c r="H3086" i="7"/>
  <c r="G2631" i="8"/>
  <c r="H2632" i="7"/>
  <c r="G3552" i="8"/>
  <c r="H3553" i="7"/>
  <c r="G3336" i="8"/>
  <c r="H3337" i="7"/>
  <c r="G3120" i="8"/>
  <c r="H3121" i="7"/>
  <c r="G2758" i="8"/>
  <c r="H2759" i="7"/>
  <c r="G3784" i="8"/>
  <c r="H3785" i="7"/>
  <c r="G3363" i="8"/>
  <c r="H3364" i="7"/>
  <c r="G2491" i="8"/>
  <c r="H2492" i="7"/>
  <c r="G5104" i="8"/>
  <c r="H5105" i="7"/>
  <c r="G3540" i="8"/>
  <c r="H3541" i="7"/>
  <c r="G3324" i="8"/>
  <c r="H3325" i="7"/>
  <c r="G3108" i="8"/>
  <c r="H3109" i="7"/>
  <c r="G2651" i="8"/>
  <c r="H2652" i="7"/>
  <c r="G4167" i="8"/>
  <c r="H4168" i="7"/>
  <c r="G2755" i="8"/>
  <c r="H2756" i="7"/>
  <c r="G1720" i="8"/>
  <c r="H1721" i="7"/>
  <c r="G1361" i="8"/>
  <c r="H1362" i="7"/>
  <c r="G2893" i="8"/>
  <c r="H2894" i="7"/>
  <c r="G2223" i="8"/>
  <c r="H2224" i="7"/>
  <c r="G1807" i="8"/>
  <c r="H1808" i="7"/>
  <c r="G1380" i="8"/>
  <c r="H1381" i="7"/>
  <c r="G1033" i="8"/>
  <c r="H1034" i="7"/>
  <c r="G3325" i="8"/>
  <c r="H3326" i="7"/>
  <c r="G2168" i="8"/>
  <c r="H2169" i="7"/>
  <c r="G1600" i="8"/>
  <c r="H1601" i="7"/>
  <c r="G1000" i="8"/>
  <c r="H1001" i="7"/>
  <c r="G520" i="8"/>
  <c r="H521" i="7"/>
  <c r="G376" i="8"/>
  <c r="H377" i="7"/>
  <c r="G232" i="8"/>
  <c r="H233" i="7"/>
  <c r="G88" i="8"/>
  <c r="H89" i="7"/>
  <c r="G1393" i="8"/>
  <c r="H1394" i="7"/>
  <c r="G1039" i="8"/>
  <c r="H1040" i="7"/>
  <c r="G624" i="8"/>
  <c r="H625" i="7"/>
  <c r="G1862" i="8"/>
  <c r="H1863" i="7"/>
  <c r="G655" i="8"/>
  <c r="H656" i="7"/>
  <c r="G2329" i="8"/>
  <c r="H2330" i="7"/>
  <c r="G2064" i="8"/>
  <c r="H2065" i="7"/>
  <c r="G1726" i="8"/>
  <c r="H1727" i="7"/>
  <c r="G1117" i="8"/>
  <c r="H1118" i="7"/>
  <c r="G1962" i="8"/>
  <c r="H1963" i="7"/>
  <c r="H1962" i="7"/>
  <c r="G4219" i="8"/>
  <c r="H4220" i="7"/>
  <c r="G2265" i="8"/>
  <c r="H2266" i="7"/>
  <c r="G2157" i="8"/>
  <c r="H2158" i="7"/>
  <c r="G1627" i="8"/>
  <c r="H1628" i="7"/>
  <c r="G1162" i="8"/>
  <c r="H1163" i="7"/>
  <c r="G1508" i="8"/>
  <c r="H1509" i="7"/>
  <c r="G1155" i="8"/>
  <c r="H1156" i="7"/>
  <c r="G779" i="8"/>
  <c r="H780" i="7"/>
  <c r="G2394" i="8"/>
  <c r="H2395" i="7"/>
  <c r="H3784" i="7"/>
  <c r="G1318" i="8"/>
  <c r="H1319" i="7"/>
  <c r="G2556" i="8"/>
  <c r="H2557" i="7"/>
  <c r="H2556" i="7"/>
  <c r="G2281" i="8"/>
  <c r="H2282" i="7"/>
  <c r="G1976" i="8"/>
  <c r="H1977" i="7"/>
  <c r="G1239" i="8"/>
  <c r="H1240" i="7"/>
  <c r="G899" i="8"/>
  <c r="H900" i="7"/>
  <c r="G2701" i="8"/>
  <c r="H2702" i="7"/>
  <c r="G1324" i="8"/>
  <c r="H1325" i="7"/>
  <c r="G789" i="8"/>
  <c r="H790" i="7"/>
  <c r="H789" i="7"/>
  <c r="G242" i="8"/>
  <c r="H243" i="7"/>
  <c r="G1338" i="8"/>
  <c r="H1339" i="7"/>
  <c r="G536" i="8"/>
  <c r="H537" i="7"/>
  <c r="G177" i="8"/>
  <c r="H178" i="7"/>
  <c r="G1932" i="8"/>
  <c r="H1933" i="7"/>
  <c r="H1932" i="7"/>
  <c r="G1148" i="8"/>
  <c r="H1149" i="7"/>
  <c r="G1881" i="8"/>
  <c r="H1882" i="7"/>
  <c r="G963" i="8"/>
  <c r="H964" i="7"/>
  <c r="G296" i="8"/>
  <c r="H297" i="7"/>
  <c r="G8" i="8"/>
  <c r="H9" i="7"/>
  <c r="G1049" i="8"/>
  <c r="H1050" i="7"/>
  <c r="G415" i="8"/>
  <c r="H416" i="7"/>
  <c r="G2144" i="8"/>
  <c r="H2145" i="7"/>
  <c r="G519" i="8"/>
  <c r="H520" i="7"/>
  <c r="G2246" i="8"/>
  <c r="H2247" i="7"/>
  <c r="G1225" i="8"/>
  <c r="H1226" i="7"/>
  <c r="H1225" i="7"/>
  <c r="G589" i="8"/>
  <c r="H590" i="7"/>
  <c r="G558" i="8"/>
  <c r="H559" i="7"/>
  <c r="G3406" i="8"/>
  <c r="H3407" i="7"/>
  <c r="H3406" i="7"/>
  <c r="G885" i="8"/>
  <c r="H886" i="7"/>
  <c r="G182" i="8"/>
  <c r="H183" i="7"/>
  <c r="G611" i="8"/>
  <c r="H612" i="7"/>
  <c r="G541" i="8"/>
  <c r="H542" i="7"/>
  <c r="G1597" i="8"/>
  <c r="H1598" i="7"/>
  <c r="G820" i="8"/>
  <c r="H821" i="7"/>
  <c r="G229" i="8"/>
  <c r="H230" i="7"/>
  <c r="G524" i="8"/>
  <c r="H525" i="7"/>
  <c r="G1577" i="8"/>
  <c r="H1578" i="7"/>
  <c r="G73" i="8"/>
  <c r="H74" i="7"/>
  <c r="G80" i="8"/>
  <c r="H81" i="7"/>
  <c r="G1574" i="8"/>
  <c r="H1575" i="7"/>
  <c r="G72" i="8"/>
  <c r="H73" i="7"/>
  <c r="H72" i="7"/>
  <c r="G50" i="8"/>
  <c r="H51" i="7"/>
  <c r="G1310" i="8"/>
  <c r="H1311" i="7"/>
  <c r="H1310" i="7"/>
  <c r="G171" i="8"/>
  <c r="H172" i="7"/>
  <c r="G1446" i="8"/>
  <c r="H1447" i="7"/>
  <c r="G2028" i="8"/>
  <c r="H2029" i="7"/>
  <c r="G3645" i="8"/>
  <c r="H3646" i="7"/>
  <c r="G64" i="8"/>
  <c r="H65" i="7"/>
  <c r="G1187" i="8"/>
  <c r="H1188" i="7"/>
  <c r="B20" i="7"/>
  <c r="G57" i="8"/>
  <c r="H58" i="7"/>
  <c r="G5064" i="8"/>
  <c r="H5065" i="7"/>
  <c r="G4383" i="8"/>
  <c r="H4384" i="7"/>
  <c r="G858" i="8"/>
  <c r="H859" i="7"/>
  <c r="H858" i="7"/>
  <c r="S381" i="16"/>
  <c r="E381" i="17" s="1"/>
  <c r="R445" i="16"/>
  <c r="D445" i="17" s="1"/>
  <c r="T434" i="16"/>
  <c r="F434" i="17" s="1"/>
  <c r="T480" i="16"/>
  <c r="F480" i="17" s="1"/>
  <c r="S248" i="16"/>
  <c r="E248" i="17" s="1"/>
  <c r="S249" i="16"/>
  <c r="E249" i="17" s="1"/>
  <c r="R366" i="16"/>
  <c r="D366" i="17" s="1"/>
  <c r="S486" i="16"/>
  <c r="E486" i="17" s="1"/>
  <c r="S269" i="16"/>
  <c r="E269" i="17" s="1"/>
  <c r="T65" i="16"/>
  <c r="F65" i="17" s="1"/>
  <c r="T66" i="16"/>
  <c r="F66" i="17" s="1"/>
  <c r="T218" i="16"/>
  <c r="F218" i="17" s="1"/>
  <c r="T105" i="16"/>
  <c r="F105" i="17" s="1"/>
  <c r="E4" i="17"/>
  <c r="G6467" i="8"/>
  <c r="H6468" i="7"/>
  <c r="G6323" i="8"/>
  <c r="H6324" i="7"/>
  <c r="G6179" i="8"/>
  <c r="H6180" i="7"/>
  <c r="G6035" i="8"/>
  <c r="H6036" i="7"/>
  <c r="G6520" i="8"/>
  <c r="H6521" i="7"/>
  <c r="G6376" i="8"/>
  <c r="H6377" i="7"/>
  <c r="G6232" i="8"/>
  <c r="H6233" i="7"/>
  <c r="G6088" i="8"/>
  <c r="H6089" i="7"/>
  <c r="G6512" i="8"/>
  <c r="H6513" i="7"/>
  <c r="G6368" i="8"/>
  <c r="H6369" i="7"/>
  <c r="G5878" i="8"/>
  <c r="H5879" i="7"/>
  <c r="G5612" i="8"/>
  <c r="H5613" i="7"/>
  <c r="G6415" i="8"/>
  <c r="H6416" i="7"/>
  <c r="G6127" i="8"/>
  <c r="H6128" i="7"/>
  <c r="G5849" i="8"/>
  <c r="H5850" i="7"/>
  <c r="G5268" i="8"/>
  <c r="H5269" i="7"/>
  <c r="G5124" i="8"/>
  <c r="H5125" i="7"/>
  <c r="G4980" i="8"/>
  <c r="H4981" i="7"/>
  <c r="G4836" i="8"/>
  <c r="H4837" i="7"/>
  <c r="G4692" i="8"/>
  <c r="H4693" i="7"/>
  <c r="G6146" i="8"/>
  <c r="H6147" i="7"/>
  <c r="G5467" i="8"/>
  <c r="H5468" i="7"/>
  <c r="G6385" i="8"/>
  <c r="H6386" i="7"/>
  <c r="G6097" i="8"/>
  <c r="H6098" i="7"/>
  <c r="G5809" i="8"/>
  <c r="H5810" i="7"/>
  <c r="G5700" i="8"/>
  <c r="H5701" i="7"/>
  <c r="G6451" i="8"/>
  <c r="H6452" i="7"/>
  <c r="G6163" i="8"/>
  <c r="H6164" i="7"/>
  <c r="G5961" i="8"/>
  <c r="H5962" i="7"/>
  <c r="G5672" i="8"/>
  <c r="H5673" i="7"/>
  <c r="G5932" i="8"/>
  <c r="H5933" i="7"/>
  <c r="G5627" i="8"/>
  <c r="H5628" i="7"/>
  <c r="G5381" i="8"/>
  <c r="H5382" i="7"/>
  <c r="G6295" i="8"/>
  <c r="H6296" i="7"/>
  <c r="G6007" i="8"/>
  <c r="H6008" i="7"/>
  <c r="G6170" i="8"/>
  <c r="H6171" i="7"/>
  <c r="G5724" i="8"/>
  <c r="H5725" i="7"/>
  <c r="G5539" i="8"/>
  <c r="H5540" i="7"/>
  <c r="G6409" i="8"/>
  <c r="H6410" i="7"/>
  <c r="G6121" i="8"/>
  <c r="H6122" i="7"/>
  <c r="G5937" i="8"/>
  <c r="H5938" i="7"/>
  <c r="G5908" i="8"/>
  <c r="H5909" i="7"/>
  <c r="G5984" i="8"/>
  <c r="H5985" i="7"/>
  <c r="G5973" i="8"/>
  <c r="H5974" i="7"/>
  <c r="G5215" i="8"/>
  <c r="H5216" i="7"/>
  <c r="G4891" i="8"/>
  <c r="H4892" i="7"/>
  <c r="G4573" i="8"/>
  <c r="H4574" i="7"/>
  <c r="G4618" i="8"/>
  <c r="H4619" i="7"/>
  <c r="G4211" i="8"/>
  <c r="H4212" i="7"/>
  <c r="G4034" i="8"/>
  <c r="H4035" i="7"/>
  <c r="G3890" i="8"/>
  <c r="H3891" i="7"/>
  <c r="G3746" i="8"/>
  <c r="H3747" i="7"/>
  <c r="G3602" i="8"/>
  <c r="H3603" i="7"/>
  <c r="G3458" i="8"/>
  <c r="H3459" i="7"/>
  <c r="G5151" i="8"/>
  <c r="H5152" i="7"/>
  <c r="G4730" i="8"/>
  <c r="H4731" i="7"/>
  <c r="G4329" i="8"/>
  <c r="H4330" i="7"/>
  <c r="G4405" i="8"/>
  <c r="H4406" i="7"/>
  <c r="G5466" i="8"/>
  <c r="H5467" i="7"/>
  <c r="G4533" i="8"/>
  <c r="H4534" i="7"/>
  <c r="G4111" i="8"/>
  <c r="H4112" i="7"/>
  <c r="G3967" i="8"/>
  <c r="H3968" i="7"/>
  <c r="G3823" i="8"/>
  <c r="H3824" i="7"/>
  <c r="G3679" i="8"/>
  <c r="H3680" i="7"/>
  <c r="G3535" i="8"/>
  <c r="H3536" i="7"/>
  <c r="G5871" i="8"/>
  <c r="H5872" i="7"/>
  <c r="G5318" i="8"/>
  <c r="H5319" i="7"/>
  <c r="G4897" i="8"/>
  <c r="H4898" i="7"/>
  <c r="G4609" i="8"/>
  <c r="H4610" i="7"/>
  <c r="G4952" i="8"/>
  <c r="H4953" i="7"/>
  <c r="G4426" i="8"/>
  <c r="H4427" i="7"/>
  <c r="G4104" i="8"/>
  <c r="H4105" i="7"/>
  <c r="G3960" i="8"/>
  <c r="H3961" i="7"/>
  <c r="G3816" i="8"/>
  <c r="H3817" i="7"/>
  <c r="G3672" i="8"/>
  <c r="H3673" i="7"/>
  <c r="G4236" i="8"/>
  <c r="H4237" i="7"/>
  <c r="G4319" i="8"/>
  <c r="H4320" i="7"/>
  <c r="G5071" i="8"/>
  <c r="H5072" i="7"/>
  <c r="G4783" i="8"/>
  <c r="H4784" i="7"/>
  <c r="G4410" i="8"/>
  <c r="H4411" i="7"/>
  <c r="G4894" i="8"/>
  <c r="H4895" i="7"/>
  <c r="G4387" i="8"/>
  <c r="H4388" i="7"/>
  <c r="G4115" i="8"/>
  <c r="H4116" i="7"/>
  <c r="G3971" i="8"/>
  <c r="H3972" i="7"/>
  <c r="G3827" i="8"/>
  <c r="H3828" i="7"/>
  <c r="G5632" i="8"/>
  <c r="H5633" i="7"/>
  <c r="G4742" i="8"/>
  <c r="H4743" i="7"/>
  <c r="G4221" i="8"/>
  <c r="H4222" i="7"/>
  <c r="G6331" i="8"/>
  <c r="H6332" i="7"/>
  <c r="G5788" i="8"/>
  <c r="H5789" i="7"/>
  <c r="G5127" i="8"/>
  <c r="H5128" i="7"/>
  <c r="G4544" i="8"/>
  <c r="H4545" i="7"/>
  <c r="G4165" i="8"/>
  <c r="H4166" i="7"/>
  <c r="G4620" i="8"/>
  <c r="H4621" i="7"/>
  <c r="G5546" i="8"/>
  <c r="H5547" i="7"/>
  <c r="G6069" i="8"/>
  <c r="H6070" i="7"/>
  <c r="G3593" i="8"/>
  <c r="H3594" i="7"/>
  <c r="G3377" i="8"/>
  <c r="H3378" i="7"/>
  <c r="G3161" i="8"/>
  <c r="H3162" i="7"/>
  <c r="G2811" i="8"/>
  <c r="H2812" i="7"/>
  <c r="G4267" i="8"/>
  <c r="H4268" i="7"/>
  <c r="G3386" i="8"/>
  <c r="H3387" i="7"/>
  <c r="G3170" i="8"/>
  <c r="H3171" i="7"/>
  <c r="G2818" i="8"/>
  <c r="H2819" i="7"/>
  <c r="G3466" i="8"/>
  <c r="H3467" i="7"/>
  <c r="G2986" i="8"/>
  <c r="H2987" i="7"/>
  <c r="G2512" i="8"/>
  <c r="H2513" i="7"/>
  <c r="G2368" i="8"/>
  <c r="H2369" i="7"/>
  <c r="G2224" i="8"/>
  <c r="H2225" i="7"/>
  <c r="G2080" i="8"/>
  <c r="H2081" i="7"/>
  <c r="G1936" i="8"/>
  <c r="H1937" i="7"/>
  <c r="G1792" i="8"/>
  <c r="H1793" i="7"/>
  <c r="G3241" i="8"/>
  <c r="H3242" i="7"/>
  <c r="G2857" i="8"/>
  <c r="H2858" i="7"/>
  <c r="G3492" i="8"/>
  <c r="H3493" i="7"/>
  <c r="G3276" i="8"/>
  <c r="H3277" i="7"/>
  <c r="G3267" i="8"/>
  <c r="H3268" i="7"/>
  <c r="G2856" i="8"/>
  <c r="H2857" i="7"/>
  <c r="G2523" i="8"/>
  <c r="H2524" i="7"/>
  <c r="G2379" i="8"/>
  <c r="H2380" i="7"/>
  <c r="G4150" i="8"/>
  <c r="H4151" i="7"/>
  <c r="G2960" i="8"/>
  <c r="H2961" i="7"/>
  <c r="G2672" i="8"/>
  <c r="H2673" i="7"/>
  <c r="G2783" i="8"/>
  <c r="H2784" i="7"/>
  <c r="G5440" i="8"/>
  <c r="H5441" i="7"/>
  <c r="G2607" i="8"/>
  <c r="H2608" i="7"/>
  <c r="G2734" i="8"/>
  <c r="H2735" i="7"/>
  <c r="G3765" i="8"/>
  <c r="H3766" i="7"/>
  <c r="G3345" i="8"/>
  <c r="H3346" i="7"/>
  <c r="G2942" i="8"/>
  <c r="H2943" i="7"/>
  <c r="G2654" i="8"/>
  <c r="H2655" i="7"/>
  <c r="G3623" i="8"/>
  <c r="H3624" i="7"/>
  <c r="G3407" i="8"/>
  <c r="H3408" i="7"/>
  <c r="G3191" i="8"/>
  <c r="H3192" i="7"/>
  <c r="G3005" i="8"/>
  <c r="H3006" i="7"/>
  <c r="G2732" i="8"/>
  <c r="H2733" i="7"/>
  <c r="G2627" i="8"/>
  <c r="H2628" i="7"/>
  <c r="G1341" i="8"/>
  <c r="H1342" i="7"/>
  <c r="G1066" i="8"/>
  <c r="H1067" i="7"/>
  <c r="G2133" i="8"/>
  <c r="H2134" i="7"/>
  <c r="G1791" i="8"/>
  <c r="H1792" i="7"/>
  <c r="G1367" i="8"/>
  <c r="H1368" i="7"/>
  <c r="G1020" i="8"/>
  <c r="H1021" i="7"/>
  <c r="G2150" i="8"/>
  <c r="H2151" i="7"/>
  <c r="G514" i="8"/>
  <c r="H515" i="7"/>
  <c r="G370" i="8"/>
  <c r="H371" i="7"/>
  <c r="G226" i="8"/>
  <c r="H227" i="7"/>
  <c r="G82" i="8"/>
  <c r="H83" i="7"/>
  <c r="G3092" i="8"/>
  <c r="H3093" i="7"/>
  <c r="G1373" i="8"/>
  <c r="H1374" i="7"/>
  <c r="G1026" i="8"/>
  <c r="H1027" i="7"/>
  <c r="G580" i="8"/>
  <c r="H581" i="7"/>
  <c r="G2454" i="8"/>
  <c r="H2455" i="7"/>
  <c r="G1294" i="8"/>
  <c r="H1295" i="7"/>
  <c r="G630" i="8"/>
  <c r="H631" i="7"/>
  <c r="G1461" i="8"/>
  <c r="H1462" i="7"/>
  <c r="G1104" i="8"/>
  <c r="H1105" i="7"/>
  <c r="G3334" i="8"/>
  <c r="H3335" i="7"/>
  <c r="H3334" i="7"/>
  <c r="G4220" i="8"/>
  <c r="H4221" i="7"/>
  <c r="G1620" i="8"/>
  <c r="H1621" i="7"/>
  <c r="H1620" i="7"/>
  <c r="G1501" i="8"/>
  <c r="H1502" i="7"/>
  <c r="G1142" i="8"/>
  <c r="H1143" i="7"/>
  <c r="G760" i="8"/>
  <c r="H761" i="7"/>
  <c r="G1968" i="8"/>
  <c r="H1969" i="7"/>
  <c r="G1723" i="8"/>
  <c r="H1724" i="7"/>
  <c r="G1226" i="8"/>
  <c r="H1227" i="7"/>
  <c r="G879" i="8"/>
  <c r="H880" i="7"/>
  <c r="G3352" i="8"/>
  <c r="H3353" i="7"/>
  <c r="H3352" i="7"/>
  <c r="G1818" i="8"/>
  <c r="H1819" i="7"/>
  <c r="H1818" i="7"/>
  <c r="G2796" i="8"/>
  <c r="H2797" i="7"/>
  <c r="G1546" i="8"/>
  <c r="H1547" i="7"/>
  <c r="G1054" i="8"/>
  <c r="H1055" i="7"/>
  <c r="G2323" i="8"/>
  <c r="H2324" i="7"/>
  <c r="G2485" i="8"/>
  <c r="H2486" i="7"/>
  <c r="G2058" i="8"/>
  <c r="H2059" i="7"/>
  <c r="H2058" i="7"/>
  <c r="G1060" i="8"/>
  <c r="H1061" i="7"/>
  <c r="G1725" i="8"/>
  <c r="H1726" i="7"/>
  <c r="G771" i="8"/>
  <c r="H772" i="7"/>
  <c r="G1258" i="8"/>
  <c r="H1259" i="7"/>
  <c r="G665" i="8"/>
  <c r="H666" i="7"/>
  <c r="G1485" i="8"/>
  <c r="H1486" i="7"/>
  <c r="H1485" i="7"/>
  <c r="G608" i="8"/>
  <c r="H609" i="7"/>
  <c r="G983" i="8"/>
  <c r="H984" i="7"/>
  <c r="G153" i="8"/>
  <c r="H154" i="7"/>
  <c r="G1050" i="8"/>
  <c r="H1051" i="7"/>
  <c r="G20" i="8"/>
  <c r="H21" i="7"/>
  <c r="G1166" i="8"/>
  <c r="H1167" i="7"/>
  <c r="H1166" i="7"/>
  <c r="G416" i="8"/>
  <c r="H417" i="7"/>
  <c r="G90" i="8"/>
  <c r="H91" i="7"/>
  <c r="G1610" i="8"/>
  <c r="H1611" i="7"/>
  <c r="H1610" i="7"/>
  <c r="G391" i="8"/>
  <c r="H392" i="7"/>
  <c r="G2042" i="8"/>
  <c r="H2043" i="7"/>
  <c r="G495" i="8"/>
  <c r="H496" i="7"/>
  <c r="H558" i="7"/>
  <c r="G542" i="8"/>
  <c r="H543" i="7"/>
  <c r="G612" i="8"/>
  <c r="H613" i="7"/>
  <c r="G1017" i="8"/>
  <c r="H1018" i="7"/>
  <c r="G517" i="8"/>
  <c r="H518" i="7"/>
  <c r="G468" i="8"/>
  <c r="H469" i="7"/>
  <c r="H468" i="7"/>
  <c r="G1596" i="8"/>
  <c r="H1597" i="7"/>
  <c r="G741" i="8"/>
  <c r="H742" i="7"/>
  <c r="G205" i="8"/>
  <c r="H206" i="7"/>
  <c r="G1576" i="8"/>
  <c r="H1577" i="7"/>
  <c r="G839" i="8"/>
  <c r="H840" i="7"/>
  <c r="H839" i="7"/>
  <c r="G66" i="8"/>
  <c r="H67" i="7"/>
  <c r="G1055" i="8"/>
  <c r="H1056" i="7"/>
  <c r="G1527" i="8"/>
  <c r="H1528" i="7"/>
  <c r="G930" i="8"/>
  <c r="H931" i="7"/>
  <c r="H930" i="7"/>
  <c r="G43" i="8"/>
  <c r="H44" i="7"/>
  <c r="H43" i="7"/>
  <c r="G1251" i="8"/>
  <c r="H1252" i="7"/>
  <c r="H1251" i="7"/>
  <c r="G147" i="8"/>
  <c r="H148" i="7"/>
  <c r="G977" i="8"/>
  <c r="H978" i="7"/>
  <c r="G5106" i="8"/>
  <c r="H5107" i="7"/>
  <c r="G5616" i="8"/>
  <c r="H5617" i="7"/>
  <c r="G2937" i="8"/>
  <c r="H2938" i="7"/>
  <c r="G208" i="8"/>
  <c r="H209" i="7"/>
  <c r="G1699" i="8"/>
  <c r="H1700" i="7"/>
  <c r="G1042" i="8"/>
  <c r="H1043" i="7"/>
  <c r="G6316" i="8"/>
  <c r="H6317" i="7"/>
  <c r="G4436" i="8"/>
  <c r="H4437" i="7"/>
  <c r="G5777" i="8"/>
  <c r="H5778" i="7"/>
  <c r="G4262" i="8"/>
  <c r="H4263" i="7"/>
  <c r="S474" i="16"/>
  <c r="E474" i="17" s="1"/>
  <c r="S432" i="16"/>
  <c r="E432" i="17" s="1"/>
  <c r="T405" i="16"/>
  <c r="F405" i="17" s="1"/>
  <c r="T447" i="16"/>
  <c r="F447" i="17" s="1"/>
  <c r="T200" i="16"/>
  <c r="F200" i="17" s="1"/>
  <c r="T201" i="16"/>
  <c r="F201" i="17" s="1"/>
  <c r="S406" i="16"/>
  <c r="E406" i="17" s="1"/>
  <c r="R252" i="16"/>
  <c r="D252" i="17" s="1"/>
  <c r="R251" i="16"/>
  <c r="D251" i="17" s="1"/>
  <c r="T160" i="16"/>
  <c r="F160" i="17" s="1"/>
  <c r="S108" i="16"/>
  <c r="E108" i="17" s="1"/>
  <c r="G6461" i="8"/>
  <c r="H6462" i="7"/>
  <c r="G6317" i="8"/>
  <c r="H6318" i="7"/>
  <c r="G6173" i="8"/>
  <c r="H6174" i="7"/>
  <c r="G6029" i="8"/>
  <c r="H6030" i="7"/>
  <c r="G6514" i="8"/>
  <c r="H6515" i="7"/>
  <c r="G6370" i="8"/>
  <c r="H6371" i="7"/>
  <c r="G6226" i="8"/>
  <c r="H6227" i="7"/>
  <c r="G6082" i="8"/>
  <c r="H6083" i="7"/>
  <c r="G6506" i="8"/>
  <c r="H6507" i="7"/>
  <c r="G6362" i="8"/>
  <c r="H6363" i="7"/>
  <c r="G5621" i="8"/>
  <c r="H5622" i="7"/>
  <c r="G5262" i="8"/>
  <c r="H5263" i="7"/>
  <c r="G5118" i="8"/>
  <c r="H5119" i="7"/>
  <c r="G4974" i="8"/>
  <c r="H4975" i="7"/>
  <c r="G4830" i="8"/>
  <c r="H4831" i="7"/>
  <c r="G4686" i="8"/>
  <c r="H4687" i="7"/>
  <c r="G5513" i="8"/>
  <c r="H5514" i="7"/>
  <c r="G5764" i="8"/>
  <c r="H5765" i="7"/>
  <c r="G5656" i="8"/>
  <c r="H5657" i="7"/>
  <c r="G5460" i="8"/>
  <c r="H5461" i="7"/>
  <c r="G5682" i="8"/>
  <c r="H5683" i="7"/>
  <c r="G5942" i="8"/>
  <c r="H5943" i="7"/>
  <c r="G6248" i="8"/>
  <c r="H6249" i="7"/>
  <c r="G5960" i="8"/>
  <c r="H5961" i="7"/>
  <c r="G5362" i="8"/>
  <c r="H5363" i="7"/>
  <c r="G5706" i="8"/>
  <c r="H5707" i="7"/>
  <c r="G5524" i="8"/>
  <c r="H5525" i="7"/>
  <c r="G5843" i="8"/>
  <c r="H5844" i="7"/>
  <c r="G5606" i="8"/>
  <c r="H5607" i="7"/>
  <c r="G5918" i="8"/>
  <c r="H5919" i="7"/>
  <c r="G6493" i="8"/>
  <c r="H6494" i="7"/>
  <c r="G6205" i="8"/>
  <c r="H6206" i="7"/>
  <c r="G5927" i="8"/>
  <c r="H5928" i="7"/>
  <c r="G5972" i="8"/>
  <c r="H5973" i="7"/>
  <c r="G4565" i="8"/>
  <c r="H4566" i="7"/>
  <c r="G5851" i="8"/>
  <c r="H5852" i="7"/>
  <c r="G5224" i="8"/>
  <c r="H5225" i="7"/>
  <c r="G4603" i="8"/>
  <c r="H4604" i="7"/>
  <c r="G4204" i="8"/>
  <c r="H4205" i="7"/>
  <c r="G4028" i="8"/>
  <c r="H4029" i="7"/>
  <c r="G3884" i="8"/>
  <c r="H3885" i="7"/>
  <c r="G3740" i="8"/>
  <c r="H3741" i="7"/>
  <c r="G3596" i="8"/>
  <c r="H3597" i="7"/>
  <c r="G3452" i="8"/>
  <c r="H3453" i="7"/>
  <c r="G4706" i="8"/>
  <c r="H4707" i="7"/>
  <c r="G4245" i="8"/>
  <c r="H4246" i="7"/>
  <c r="G5349" i="8"/>
  <c r="H5350" i="7"/>
  <c r="G4307" i="8"/>
  <c r="H4308" i="7"/>
  <c r="G4488" i="8"/>
  <c r="H4489" i="7"/>
  <c r="G4105" i="8"/>
  <c r="H4106" i="7"/>
  <c r="G3961" i="8"/>
  <c r="H3962" i="7"/>
  <c r="G3817" i="8"/>
  <c r="H3818" i="7"/>
  <c r="G3673" i="8"/>
  <c r="H3674" i="7"/>
  <c r="G3529" i="8"/>
  <c r="H3530" i="7"/>
  <c r="G5838" i="8"/>
  <c r="H5839" i="7"/>
  <c r="G5299" i="8"/>
  <c r="H5300" i="7"/>
  <c r="G4601" i="8"/>
  <c r="H4602" i="7"/>
  <c r="G6213" i="8"/>
  <c r="H6214" i="7"/>
  <c r="G5493" i="8"/>
  <c r="H5494" i="7"/>
  <c r="G4928" i="8"/>
  <c r="H4929" i="7"/>
  <c r="G4381" i="8"/>
  <c r="H4382" i="7"/>
  <c r="G4098" i="8"/>
  <c r="H4099" i="7"/>
  <c r="G3954" i="8"/>
  <c r="H3955" i="7"/>
  <c r="G3810" i="8"/>
  <c r="H3811" i="7"/>
  <c r="H6376" i="7"/>
  <c r="G5570" i="8"/>
  <c r="H5571" i="7"/>
  <c r="G4263" i="8"/>
  <c r="H4264" i="7"/>
  <c r="G4870" i="8"/>
  <c r="H4871" i="7"/>
  <c r="G4379" i="8"/>
  <c r="H4380" i="7"/>
  <c r="G4109" i="8"/>
  <c r="H4110" i="7"/>
  <c r="G3965" i="8"/>
  <c r="H3966" i="7"/>
  <c r="G3821" i="8"/>
  <c r="H3822" i="7"/>
  <c r="G4718" i="8"/>
  <c r="H4719" i="7"/>
  <c r="G4173" i="8"/>
  <c r="H4174" i="7"/>
  <c r="G6091" i="8"/>
  <c r="H6092" i="7"/>
  <c r="G4484" i="8"/>
  <c r="H4485" i="7"/>
  <c r="H4484" i="7"/>
  <c r="G5275" i="8"/>
  <c r="H5276" i="7"/>
  <c r="G4957" i="8"/>
  <c r="H4958" i="7"/>
  <c r="G4669" i="8"/>
  <c r="H4670" i="7"/>
  <c r="G5119" i="8"/>
  <c r="H5120" i="7"/>
  <c r="G4521" i="8"/>
  <c r="H4522" i="7"/>
  <c r="G4158" i="8"/>
  <c r="H4159" i="7"/>
  <c r="G4528" i="8"/>
  <c r="H4529" i="7"/>
  <c r="G6068" i="8"/>
  <c r="H6069" i="7"/>
  <c r="G5101" i="8"/>
  <c r="H5102" i="7"/>
  <c r="G4422" i="8"/>
  <c r="H4423" i="7"/>
  <c r="G2787" i="8"/>
  <c r="H2788" i="7"/>
  <c r="G4268" i="8"/>
  <c r="H4269" i="7"/>
  <c r="G2778" i="8"/>
  <c r="H2779" i="7"/>
  <c r="G2794" i="8"/>
  <c r="H2795" i="7"/>
  <c r="G3448" i="8"/>
  <c r="H3449" i="7"/>
  <c r="G2978" i="8"/>
  <c r="H2979" i="7"/>
  <c r="G2690" i="8"/>
  <c r="H2691" i="7"/>
  <c r="G2506" i="8"/>
  <c r="H2507" i="7"/>
  <c r="G2362" i="8"/>
  <c r="H2363" i="7"/>
  <c r="G2218" i="8"/>
  <c r="H2219" i="7"/>
  <c r="G2074" i="8"/>
  <c r="H2075" i="7"/>
  <c r="G1930" i="8"/>
  <c r="H1931" i="7"/>
  <c r="G1786" i="8"/>
  <c r="H1787" i="7"/>
  <c r="G4490" i="8"/>
  <c r="H4491" i="7"/>
  <c r="G3003" i="8"/>
  <c r="H3004" i="7"/>
  <c r="G3249" i="8"/>
  <c r="H3250" i="7"/>
  <c r="G2832" i="8"/>
  <c r="H2833" i="7"/>
  <c r="G2517" i="8"/>
  <c r="H2518" i="7"/>
  <c r="G2373" i="8"/>
  <c r="H2374" i="7"/>
  <c r="G3617" i="8"/>
  <c r="H3618" i="7"/>
  <c r="G3401" i="8"/>
  <c r="H3402" i="7"/>
  <c r="G3185" i="8"/>
  <c r="H3186" i="7"/>
  <c r="G3374" i="8"/>
  <c r="H3375" i="7"/>
  <c r="G3158" i="8"/>
  <c r="H3159" i="7"/>
  <c r="G2759" i="8"/>
  <c r="H2760" i="7"/>
  <c r="G2863" i="8"/>
  <c r="H2864" i="7"/>
  <c r="G3283" i="8"/>
  <c r="H3284" i="7"/>
  <c r="G3068" i="8"/>
  <c r="H3069" i="7"/>
  <c r="G5853" i="8"/>
  <c r="H5854" i="7"/>
  <c r="G3534" i="8"/>
  <c r="H3535" i="7"/>
  <c r="G3318" i="8"/>
  <c r="H3319" i="7"/>
  <c r="G3102" i="8"/>
  <c r="H3103" i="7"/>
  <c r="G2710" i="8"/>
  <c r="H2711" i="7"/>
  <c r="G3736" i="8"/>
  <c r="H3737" i="7"/>
  <c r="G3327" i="8"/>
  <c r="H3328" i="7"/>
  <c r="G5019" i="8"/>
  <c r="H5020" i="7"/>
  <c r="G3522" i="8"/>
  <c r="H3523" i="7"/>
  <c r="G3306" i="8"/>
  <c r="H3307" i="7"/>
  <c r="G3090" i="8"/>
  <c r="H3091" i="7"/>
  <c r="G5406" i="8"/>
  <c r="H5407" i="7"/>
  <c r="G2731" i="8"/>
  <c r="H2732" i="7"/>
  <c r="G1981" i="8"/>
  <c r="H1982" i="7"/>
  <c r="G1704" i="8"/>
  <c r="H1705" i="7"/>
  <c r="G1328" i="8"/>
  <c r="H1329" i="7"/>
  <c r="G2214" i="8"/>
  <c r="H2215" i="7"/>
  <c r="G1998" i="8"/>
  <c r="H1999" i="7"/>
  <c r="G2580" i="8"/>
  <c r="H2581" i="7"/>
  <c r="H2580" i="7"/>
  <c r="G1347" i="8"/>
  <c r="H1348" i="7"/>
  <c r="G1007" i="8"/>
  <c r="H1008" i="7"/>
  <c r="G3181" i="8"/>
  <c r="H3182" i="7"/>
  <c r="G1565" i="8"/>
  <c r="H1566" i="7"/>
  <c r="G928" i="8"/>
  <c r="H929" i="7"/>
  <c r="G508" i="8"/>
  <c r="H509" i="7"/>
  <c r="G364" i="8"/>
  <c r="H365" i="7"/>
  <c r="G220" i="8"/>
  <c r="H221" i="7"/>
  <c r="G76" i="8"/>
  <c r="H77" i="7"/>
  <c r="G1353" i="8"/>
  <c r="H1354" i="7"/>
  <c r="G1013" i="8"/>
  <c r="H1014" i="7"/>
  <c r="H4918" i="7"/>
  <c r="G1838" i="8"/>
  <c r="H1839" i="7"/>
  <c r="G2311" i="8"/>
  <c r="H2312" i="7"/>
  <c r="G2013" i="8"/>
  <c r="H2014" i="7"/>
  <c r="G1710" i="8"/>
  <c r="H1711" i="7"/>
  <c r="G1427" i="8"/>
  <c r="H1428" i="7"/>
  <c r="G1091" i="8"/>
  <c r="H1092" i="7"/>
  <c r="G1911" i="8"/>
  <c r="H1912" i="7"/>
  <c r="G2256" i="8"/>
  <c r="H2257" i="7"/>
  <c r="G2148" i="8"/>
  <c r="H2149" i="7"/>
  <c r="H2148" i="7"/>
  <c r="G1090" i="8"/>
  <c r="H1091" i="7"/>
  <c r="G1129" i="8"/>
  <c r="H1130" i="7"/>
  <c r="G735" i="8"/>
  <c r="H736" i="7"/>
  <c r="G2844" i="8"/>
  <c r="H2845" i="7"/>
  <c r="G2384" i="8"/>
  <c r="H2385" i="7"/>
  <c r="G3586" i="8"/>
  <c r="H3587" i="7"/>
  <c r="H3586" i="7"/>
  <c r="G1246" i="8"/>
  <c r="H1247" i="7"/>
  <c r="G2508" i="8"/>
  <c r="H2509" i="7"/>
  <c r="G2263" i="8"/>
  <c r="H2264" i="7"/>
  <c r="G1707" i="8"/>
  <c r="H1708" i="7"/>
  <c r="G1213" i="8"/>
  <c r="H1214" i="7"/>
  <c r="G866" i="8"/>
  <c r="H867" i="7"/>
  <c r="G1252" i="8"/>
  <c r="H1253" i="7"/>
  <c r="G1444" i="8"/>
  <c r="H1445" i="7"/>
  <c r="G714" i="8"/>
  <c r="H715" i="7"/>
  <c r="H714" i="7"/>
  <c r="G234" i="8"/>
  <c r="H235" i="7"/>
  <c r="H234" i="7"/>
  <c r="G641" i="8"/>
  <c r="H642" i="7"/>
  <c r="G537" i="8"/>
  <c r="H538" i="7"/>
  <c r="G464" i="8"/>
  <c r="H465" i="7"/>
  <c r="G1833" i="8"/>
  <c r="H1834" i="7"/>
  <c r="G121" i="8"/>
  <c r="H122" i="7"/>
  <c r="G1813" i="8"/>
  <c r="H1814" i="7"/>
  <c r="G1713" i="8"/>
  <c r="H1714" i="7"/>
  <c r="G944" i="8"/>
  <c r="H945" i="7"/>
  <c r="G288" i="8"/>
  <c r="H289" i="7"/>
  <c r="H288" i="7"/>
  <c r="G61" i="8"/>
  <c r="H62" i="7"/>
  <c r="G1029" i="8"/>
  <c r="H1030" i="7"/>
  <c r="G128" i="8"/>
  <c r="H129" i="7"/>
  <c r="G1951" i="8"/>
  <c r="H1952" i="7"/>
  <c r="G1127" i="8"/>
  <c r="H1128" i="7"/>
  <c r="G471" i="8"/>
  <c r="H472" i="7"/>
  <c r="G1519" i="8"/>
  <c r="H1520" i="7"/>
  <c r="G2941" i="8"/>
  <c r="H2942" i="7"/>
  <c r="G840" i="8"/>
  <c r="H841" i="7"/>
  <c r="G326" i="8"/>
  <c r="H327" i="7"/>
  <c r="G493" i="8"/>
  <c r="H494" i="7"/>
  <c r="G452" i="8"/>
  <c r="H453" i="7"/>
  <c r="G4568" i="8"/>
  <c r="H4569" i="7"/>
  <c r="G181" i="8"/>
  <c r="H182" i="7"/>
  <c r="G444" i="8"/>
  <c r="H445" i="7"/>
  <c r="H444" i="7"/>
  <c r="G811" i="8"/>
  <c r="H812" i="7"/>
  <c r="G37" i="8"/>
  <c r="H38" i="7"/>
  <c r="G476" i="8"/>
  <c r="H477" i="7"/>
  <c r="G2192" i="8"/>
  <c r="H2193" i="7"/>
  <c r="G3550" i="8"/>
  <c r="H3551" i="7"/>
  <c r="H3550" i="7"/>
  <c r="G911" i="8"/>
  <c r="H912" i="7"/>
  <c r="G36" i="8"/>
  <c r="H36" i="7"/>
  <c r="H37" i="7"/>
  <c r="G2017" i="8"/>
  <c r="H2018" i="7"/>
  <c r="G108" i="8"/>
  <c r="H109" i="7"/>
  <c r="H108" i="7"/>
  <c r="G1121" i="8"/>
  <c r="H1122" i="7"/>
  <c r="G1701" i="8"/>
  <c r="H1702" i="7"/>
  <c r="G1160" i="8"/>
  <c r="H1161" i="7"/>
  <c r="G5431" i="8"/>
  <c r="H5432" i="7"/>
  <c r="G4358" i="8"/>
  <c r="H4359" i="7"/>
  <c r="G2954" i="8"/>
  <c r="H2955" i="7"/>
  <c r="G2361" i="8"/>
  <c r="H2362" i="7"/>
  <c r="G3516" i="8"/>
  <c r="H3517" i="7"/>
  <c r="G2707" i="8"/>
  <c r="H2708" i="7"/>
  <c r="G1327" i="8"/>
  <c r="H1328" i="7"/>
  <c r="G2354" i="8"/>
  <c r="H2355" i="7"/>
  <c r="G4954" i="8"/>
  <c r="H4955" i="7"/>
  <c r="G4951" i="8"/>
  <c r="H4952" i="7"/>
  <c r="T422" i="16"/>
  <c r="F422" i="17" s="1"/>
  <c r="T363" i="16"/>
  <c r="F363" i="17" s="1"/>
  <c r="S164" i="16"/>
  <c r="E164" i="17" s="1"/>
  <c r="S165" i="16"/>
  <c r="E165" i="17" s="1"/>
  <c r="R345" i="16"/>
  <c r="D345" i="17" s="1"/>
  <c r="T475" i="16"/>
  <c r="F475" i="17" s="1"/>
  <c r="R90" i="16"/>
  <c r="D90" i="17" s="1"/>
  <c r="S40" i="16"/>
  <c r="E40" i="17" s="1"/>
  <c r="S39" i="16"/>
  <c r="E39" i="17" s="1"/>
  <c r="R163" i="16"/>
  <c r="D163" i="17" s="1"/>
  <c r="R69" i="16"/>
  <c r="D69" i="17" s="1"/>
  <c r="S61" i="16"/>
  <c r="E61" i="17" s="1"/>
  <c r="G6455" i="8"/>
  <c r="H6456" i="7"/>
  <c r="G6311" i="8"/>
  <c r="H6312" i="7"/>
  <c r="G6167" i="8"/>
  <c r="H6168" i="7"/>
  <c r="G6023" i="8"/>
  <c r="H6024" i="7"/>
  <c r="G6508" i="8"/>
  <c r="H6509" i="7"/>
  <c r="G6364" i="8"/>
  <c r="H6365" i="7"/>
  <c r="G6220" i="8"/>
  <c r="H6221" i="7"/>
  <c r="G6076" i="8"/>
  <c r="H6077" i="7"/>
  <c r="G6500" i="8"/>
  <c r="H6501" i="7"/>
  <c r="G6356" i="8"/>
  <c r="H6357" i="7"/>
  <c r="G5830" i="8"/>
  <c r="H5831" i="7"/>
  <c r="G5594" i="8"/>
  <c r="H5595" i="7"/>
  <c r="G5839" i="8"/>
  <c r="H5840" i="7"/>
  <c r="G5256" i="8"/>
  <c r="H5257" i="7"/>
  <c r="G5112" i="8"/>
  <c r="H5113" i="7"/>
  <c r="G4968" i="8"/>
  <c r="H4969" i="7"/>
  <c r="G4824" i="8"/>
  <c r="H4825" i="7"/>
  <c r="G4680" i="8"/>
  <c r="H4681" i="7"/>
  <c r="G6098" i="8"/>
  <c r="H6099" i="7"/>
  <c r="G5475" i="8"/>
  <c r="H5476" i="7"/>
  <c r="G5438" i="8"/>
  <c r="H5439" i="7"/>
  <c r="G5664" i="8"/>
  <c r="H5665" i="7"/>
  <c r="G5885" i="8"/>
  <c r="H5886" i="7"/>
  <c r="G5654" i="8"/>
  <c r="H5655" i="7"/>
  <c r="G5884" i="8"/>
  <c r="H5885" i="7"/>
  <c r="G5609" i="8"/>
  <c r="H5610" i="7"/>
  <c r="G6517" i="8"/>
  <c r="H6518" i="7"/>
  <c r="G6229" i="8"/>
  <c r="H6230" i="7"/>
  <c r="G5941" i="8"/>
  <c r="H5942" i="7"/>
  <c r="G5331" i="8"/>
  <c r="H5332" i="7"/>
  <c r="G6141" i="8"/>
  <c r="H6142" i="7"/>
  <c r="G5652" i="8"/>
  <c r="H5653" i="7"/>
  <c r="G5486" i="8"/>
  <c r="H5487" i="7"/>
  <c r="G6140" i="8"/>
  <c r="H6141" i="7"/>
  <c r="G5860" i="8"/>
  <c r="H5861" i="7"/>
  <c r="G5197" i="8"/>
  <c r="H5198" i="7"/>
  <c r="G4867" i="8"/>
  <c r="H4868" i="7"/>
  <c r="G4550" i="8"/>
  <c r="H4551" i="7"/>
  <c r="G5091" i="8"/>
  <c r="H5092" i="7"/>
  <c r="G4595" i="8"/>
  <c r="H4596" i="7"/>
  <c r="G4177" i="8"/>
  <c r="H4178" i="7"/>
  <c r="G4022" i="8"/>
  <c r="H4023" i="7"/>
  <c r="G3878" i="8"/>
  <c r="H3879" i="7"/>
  <c r="G3734" i="8"/>
  <c r="H3735" i="7"/>
  <c r="G3590" i="8"/>
  <c r="H3591" i="7"/>
  <c r="G3446" i="8"/>
  <c r="H3447" i="7"/>
  <c r="G5133" i="8"/>
  <c r="H5134" i="7"/>
  <c r="G4682" i="8"/>
  <c r="H4683" i="7"/>
  <c r="G4286" i="8"/>
  <c r="H4287" i="7"/>
  <c r="G5049" i="8"/>
  <c r="H5050" i="7"/>
  <c r="G4857" i="8"/>
  <c r="H4858" i="7"/>
  <c r="G4665" i="8"/>
  <c r="H4666" i="7"/>
  <c r="G4162" i="8"/>
  <c r="H4163" i="7"/>
  <c r="G4099" i="8"/>
  <c r="H4100" i="7"/>
  <c r="G3955" i="8"/>
  <c r="H3956" i="7"/>
  <c r="G3811" i="8"/>
  <c r="H3812" i="7"/>
  <c r="G3667" i="8"/>
  <c r="H3668" i="7"/>
  <c r="G3523" i="8"/>
  <c r="H3524" i="7"/>
  <c r="G4873" i="8"/>
  <c r="H4874" i="7"/>
  <c r="G4586" i="8"/>
  <c r="H4587" i="7"/>
  <c r="G6212" i="8"/>
  <c r="H6213" i="7"/>
  <c r="G4548" i="8"/>
  <c r="H4549" i="7"/>
  <c r="G4230" i="8"/>
  <c r="H4231" i="7"/>
  <c r="G5484" i="8"/>
  <c r="H5485" i="7"/>
  <c r="G4904" i="8"/>
  <c r="H4905" i="7"/>
  <c r="G4373" i="8"/>
  <c r="H4374" i="7"/>
  <c r="G4092" i="8"/>
  <c r="H4093" i="7"/>
  <c r="G3948" i="8"/>
  <c r="H3949" i="7"/>
  <c r="G3804" i="8"/>
  <c r="H3805" i="7"/>
  <c r="H4230" i="7"/>
  <c r="G4215" i="8"/>
  <c r="H4216" i="7"/>
  <c r="G5335" i="8"/>
  <c r="H5336" i="7"/>
  <c r="G5047" i="8"/>
  <c r="H5048" i="7"/>
  <c r="G4759" i="8"/>
  <c r="H4760" i="7"/>
  <c r="G4402" i="8"/>
  <c r="H4403" i="7"/>
  <c r="G4846" i="8"/>
  <c r="H4847" i="7"/>
  <c r="G4364" i="8"/>
  <c r="H4365" i="7"/>
  <c r="G4103" i="8"/>
  <c r="H4104" i="7"/>
  <c r="G3959" i="8"/>
  <c r="H3960" i="7"/>
  <c r="G3815" i="8"/>
  <c r="H3816" i="7"/>
  <c r="G5520" i="8"/>
  <c r="H5521" i="7"/>
  <c r="G4694" i="8"/>
  <c r="H4695" i="7"/>
  <c r="G4139" i="8"/>
  <c r="H4140" i="7"/>
  <c r="G5909" i="8"/>
  <c r="H5910" i="7"/>
  <c r="G5725" i="8"/>
  <c r="H5726" i="7"/>
  <c r="G4476" i="8"/>
  <c r="H4477" i="7"/>
  <c r="G5508" i="8"/>
  <c r="H5509" i="7"/>
  <c r="H4476" i="7"/>
  <c r="G3575" i="8"/>
  <c r="H3576" i="7"/>
  <c r="G3359" i="8"/>
  <c r="H3360" i="7"/>
  <c r="G3143" i="8"/>
  <c r="H3144" i="7"/>
  <c r="G2763" i="8"/>
  <c r="H2764" i="7"/>
  <c r="G3368" i="8"/>
  <c r="H3369" i="7"/>
  <c r="G3152" i="8"/>
  <c r="H3153" i="7"/>
  <c r="G2770" i="8"/>
  <c r="H2771" i="7"/>
  <c r="G3430" i="8"/>
  <c r="H3431" i="7"/>
  <c r="G2500" i="8"/>
  <c r="H2501" i="7"/>
  <c r="G2356" i="8"/>
  <c r="H2357" i="7"/>
  <c r="G2212" i="8"/>
  <c r="H2213" i="7"/>
  <c r="G2068" i="8"/>
  <c r="H2069" i="7"/>
  <c r="G1924" i="8"/>
  <c r="H1925" i="7"/>
  <c r="G1780" i="8"/>
  <c r="H1781" i="7"/>
  <c r="G4491" i="8"/>
  <c r="H4492" i="7"/>
  <c r="G3223" i="8"/>
  <c r="H3224" i="7"/>
  <c r="G2994" i="8"/>
  <c r="H2995" i="7"/>
  <c r="G2833" i="8"/>
  <c r="H2834" i="7"/>
  <c r="G3730" i="8"/>
  <c r="H3731" i="7"/>
  <c r="G3474" i="8"/>
  <c r="H3475" i="7"/>
  <c r="G3258" i="8"/>
  <c r="H3259" i="7"/>
  <c r="G2961" i="8"/>
  <c r="H2962" i="7"/>
  <c r="G3663" i="8"/>
  <c r="H3664" i="7"/>
  <c r="G3231" i="8"/>
  <c r="H3232" i="7"/>
  <c r="G2808" i="8"/>
  <c r="H2809" i="7"/>
  <c r="G2511" i="8"/>
  <c r="H2512" i="7"/>
  <c r="G2367" i="8"/>
  <c r="H2368" i="7"/>
  <c r="G4811" i="8"/>
  <c r="H4812" i="7"/>
  <c r="G5776" i="8"/>
  <c r="H5777" i="7"/>
  <c r="G2936" i="8"/>
  <c r="H2937" i="7"/>
  <c r="G2648" i="8"/>
  <c r="H2649" i="7"/>
  <c r="G2735" i="8"/>
  <c r="H2736" i="7"/>
  <c r="G5084" i="8"/>
  <c r="H5085" i="7"/>
  <c r="G5852" i="8"/>
  <c r="H5853" i="7"/>
  <c r="G2686" i="8"/>
  <c r="H2687" i="7"/>
  <c r="G3717" i="8"/>
  <c r="H3718" i="7"/>
  <c r="G3309" i="8"/>
  <c r="H3310" i="7"/>
  <c r="G2918" i="8"/>
  <c r="H2919" i="7"/>
  <c r="G2630" i="8"/>
  <c r="H2631" i="7"/>
  <c r="G5155" i="8"/>
  <c r="H5156" i="7"/>
  <c r="G3605" i="8"/>
  <c r="H3606" i="7"/>
  <c r="G3389" i="8"/>
  <c r="H3390" i="7"/>
  <c r="G3173" i="8"/>
  <c r="H3174" i="7"/>
  <c r="G5020" i="8"/>
  <c r="H5021" i="7"/>
  <c r="G2997" i="8"/>
  <c r="H2998" i="7"/>
  <c r="G2708" i="8"/>
  <c r="H2709" i="7"/>
  <c r="G4369" i="8"/>
  <c r="H4370" i="7"/>
  <c r="G5407" i="8"/>
  <c r="H5408" i="7"/>
  <c r="G1964" i="8"/>
  <c r="H1965" i="7"/>
  <c r="G1315" i="8"/>
  <c r="H1316" i="7"/>
  <c r="G994" i="8"/>
  <c r="H995" i="7"/>
  <c r="G1783" i="8"/>
  <c r="H1784" i="7"/>
  <c r="G1334" i="8"/>
  <c r="H1335" i="7"/>
  <c r="G987" i="8"/>
  <c r="H988" i="7"/>
  <c r="G2107" i="8"/>
  <c r="H2108" i="7"/>
  <c r="G1558" i="8"/>
  <c r="H1559" i="7"/>
  <c r="G502" i="8"/>
  <c r="H503" i="7"/>
  <c r="G358" i="8"/>
  <c r="H359" i="7"/>
  <c r="G214" i="8"/>
  <c r="H215" i="7"/>
  <c r="G70" i="8"/>
  <c r="H71" i="7"/>
  <c r="G1340" i="8"/>
  <c r="H1341" i="7"/>
  <c r="G993" i="8"/>
  <c r="H994" i="7"/>
  <c r="G2425" i="8"/>
  <c r="H2426" i="7"/>
  <c r="G1222" i="8"/>
  <c r="H1223" i="7"/>
  <c r="G605" i="8"/>
  <c r="H606" i="7"/>
  <c r="G1420" i="8"/>
  <c r="H1421" i="7"/>
  <c r="G1071" i="8"/>
  <c r="H1072" i="7"/>
  <c r="G3290" i="8"/>
  <c r="H3291" i="7"/>
  <c r="G3289" i="8"/>
  <c r="H3290" i="7"/>
  <c r="G1591" i="8"/>
  <c r="H1592" i="7"/>
  <c r="G2113" i="8"/>
  <c r="H2114" i="7"/>
  <c r="G1460" i="8"/>
  <c r="H1461" i="7"/>
  <c r="G1116" i="8"/>
  <c r="H1117" i="7"/>
  <c r="G710" i="8"/>
  <c r="H711" i="7"/>
  <c r="G2365" i="8"/>
  <c r="H2366" i="7"/>
  <c r="G1917" i="8"/>
  <c r="H1918" i="7"/>
  <c r="G1200" i="8"/>
  <c r="H1201" i="7"/>
  <c r="G853" i="8"/>
  <c r="H854" i="7"/>
  <c r="G3308" i="8"/>
  <c r="H3309" i="7"/>
  <c r="G1794" i="8"/>
  <c r="H1795" i="7"/>
  <c r="H1794" i="7"/>
  <c r="H2710" i="7"/>
  <c r="G982" i="8"/>
  <c r="H983" i="7"/>
  <c r="G2305" i="8"/>
  <c r="H2306" i="7"/>
  <c r="G2466" i="8"/>
  <c r="H2467" i="7"/>
  <c r="H2466" i="7"/>
  <c r="G2007" i="8"/>
  <c r="H2008" i="7"/>
  <c r="G1666" i="8"/>
  <c r="H1667" i="7"/>
  <c r="G988" i="8"/>
  <c r="H989" i="7"/>
  <c r="G218" i="8"/>
  <c r="H219" i="7"/>
  <c r="G1219" i="8"/>
  <c r="H1220" i="7"/>
  <c r="G1788" i="8"/>
  <c r="H1789" i="7"/>
  <c r="G2280" i="8"/>
  <c r="H2281" i="7"/>
  <c r="G1377" i="8"/>
  <c r="H1378" i="7"/>
  <c r="G513" i="8"/>
  <c r="H514" i="7"/>
  <c r="G945" i="8"/>
  <c r="H946" i="7"/>
  <c r="G91" i="8"/>
  <c r="H92" i="7"/>
  <c r="G1764" i="8"/>
  <c r="H1765" i="7"/>
  <c r="G272" i="8"/>
  <c r="H273" i="7"/>
  <c r="G54" i="8"/>
  <c r="H55" i="7"/>
  <c r="G1589" i="8"/>
  <c r="H1590" i="7"/>
  <c r="G1950" i="8"/>
  <c r="H1951" i="7"/>
  <c r="G447" i="8"/>
  <c r="H448" i="7"/>
  <c r="G2174" i="8"/>
  <c r="H2175" i="7"/>
  <c r="G1471" i="8"/>
  <c r="H1472" i="7"/>
  <c r="G534" i="8"/>
  <c r="H535" i="7"/>
  <c r="G492" i="8"/>
  <c r="H493" i="7"/>
  <c r="H492" i="7"/>
  <c r="G469" i="8"/>
  <c r="H470" i="7"/>
  <c r="G1529" i="8"/>
  <c r="H1530" i="7"/>
  <c r="G678" i="8"/>
  <c r="H679" i="7"/>
  <c r="G157" i="8"/>
  <c r="H158" i="7"/>
  <c r="G428" i="8"/>
  <c r="H429" i="7"/>
  <c r="G4683" i="8"/>
  <c r="H4684" i="7"/>
  <c r="G1547" i="8"/>
  <c r="H1548" i="7"/>
  <c r="G30" i="8"/>
  <c r="H31" i="7"/>
  <c r="G1016" i="8"/>
  <c r="H1017" i="7"/>
  <c r="G1479" i="8"/>
  <c r="H1480" i="7"/>
  <c r="G29" i="8"/>
  <c r="H30" i="7"/>
  <c r="G2018" i="8"/>
  <c r="H2019" i="7"/>
  <c r="G2077" i="8"/>
  <c r="H2078" i="7"/>
  <c r="G93" i="8"/>
  <c r="H94" i="7"/>
  <c r="G716" i="8"/>
  <c r="H717" i="7"/>
  <c r="G1845" i="8"/>
  <c r="H1846" i="7"/>
  <c r="G634" i="8"/>
  <c r="H635" i="7"/>
  <c r="G434" i="8"/>
  <c r="H435" i="7"/>
  <c r="G6449" i="8"/>
  <c r="H6450" i="7"/>
  <c r="G6502" i="8"/>
  <c r="H6503" i="7"/>
  <c r="G4674" i="8"/>
  <c r="H4675" i="7"/>
  <c r="G5646" i="8"/>
  <c r="H5647" i="7"/>
  <c r="G5917" i="8"/>
  <c r="H5918" i="7"/>
  <c r="G5722" i="8"/>
  <c r="H5723" i="7"/>
  <c r="G3872" i="8"/>
  <c r="H3873" i="7"/>
  <c r="G4658" i="8"/>
  <c r="H4659" i="7"/>
  <c r="G4382" i="8"/>
  <c r="H4383" i="7"/>
  <c r="G3517" i="8"/>
  <c r="H3518" i="7"/>
  <c r="G4880" i="8"/>
  <c r="H4881" i="7"/>
  <c r="G3798" i="8"/>
  <c r="H3799" i="7"/>
  <c r="G6475" i="8"/>
  <c r="H6476" i="7"/>
  <c r="G5919" i="8"/>
  <c r="H5920" i="7"/>
  <c r="G2739" i="8"/>
  <c r="H2740" i="7"/>
  <c r="G2746" i="8"/>
  <c r="H2747" i="7"/>
  <c r="G2666" i="8"/>
  <c r="H2667" i="7"/>
  <c r="G4153" i="8"/>
  <c r="H4154" i="7"/>
  <c r="G2784" i="8"/>
  <c r="H2785" i="7"/>
  <c r="G2839" i="8"/>
  <c r="H2840" i="7"/>
  <c r="G2662" i="8"/>
  <c r="H2663" i="7"/>
  <c r="G3064" i="8"/>
  <c r="H3065" i="7"/>
  <c r="G1302" i="8"/>
  <c r="H1303" i="7"/>
  <c r="G974" i="8"/>
  <c r="H975" i="7"/>
  <c r="G586" i="8"/>
  <c r="H587" i="7"/>
  <c r="G1058" i="8"/>
  <c r="H1059" i="7"/>
  <c r="G1018" i="8"/>
  <c r="H1019" i="7"/>
  <c r="G1648" i="8"/>
  <c r="H1649" i="7"/>
  <c r="G828" i="8"/>
  <c r="H829" i="7"/>
  <c r="G1199" i="8"/>
  <c r="H1200" i="7"/>
  <c r="G84" i="8"/>
  <c r="H85" i="7"/>
  <c r="G518" i="8"/>
  <c r="H519" i="7"/>
  <c r="G6344" i="8"/>
  <c r="H6345" i="7"/>
  <c r="G5244" i="8"/>
  <c r="H5245" i="7"/>
  <c r="G6403" i="8"/>
  <c r="H6404" i="7"/>
  <c r="G5591" i="8"/>
  <c r="H5592" i="7"/>
  <c r="G6247" i="8"/>
  <c r="H6248" i="7"/>
  <c r="G5456" i="8"/>
  <c r="H5457" i="7"/>
  <c r="G6224" i="8"/>
  <c r="H6225" i="7"/>
  <c r="G4482" i="8"/>
  <c r="H4483" i="7"/>
  <c r="G4010" i="8"/>
  <c r="H4011" i="7"/>
  <c r="G3434" i="8"/>
  <c r="H3435" i="7"/>
  <c r="G4359" i="8"/>
  <c r="H4360" i="7"/>
  <c r="G4087" i="8"/>
  <c r="H4088" i="7"/>
  <c r="G3799" i="8"/>
  <c r="H3800" i="7"/>
  <c r="G4335" i="8"/>
  <c r="H4336" i="7"/>
  <c r="G4080" i="8"/>
  <c r="H4081" i="7"/>
  <c r="G5259" i="8"/>
  <c r="H5260" i="7"/>
  <c r="G5306" i="8"/>
  <c r="H5307" i="7"/>
  <c r="G4349" i="8"/>
  <c r="H4350" i="7"/>
  <c r="G5934" i="8"/>
  <c r="H5935" i="7"/>
  <c r="G4311" i="8"/>
  <c r="H4312" i="7"/>
  <c r="G3947" i="8"/>
  <c r="H3948" i="7"/>
  <c r="G3803" i="8"/>
  <c r="H3804" i="7"/>
  <c r="G4646" i="8"/>
  <c r="H4647" i="7"/>
  <c r="G4416" i="8"/>
  <c r="H4417" i="7"/>
  <c r="G5651" i="8"/>
  <c r="H5652" i="7"/>
  <c r="G4144" i="8"/>
  <c r="H4145" i="7"/>
  <c r="G3557" i="8"/>
  <c r="H3558" i="7"/>
  <c r="G3341" i="8"/>
  <c r="H3342" i="7"/>
  <c r="G3125" i="8"/>
  <c r="H3126" i="7"/>
  <c r="G2715" i="8"/>
  <c r="H2716" i="7"/>
  <c r="H2746" i="7"/>
  <c r="G4597" i="8"/>
  <c r="H4598" i="7"/>
  <c r="G3350" i="8"/>
  <c r="H3351" i="7"/>
  <c r="G3134" i="8"/>
  <c r="H3135" i="7"/>
  <c r="G2722" i="8"/>
  <c r="H2723" i="7"/>
  <c r="G3394" i="8"/>
  <c r="H3395" i="7"/>
  <c r="G2488" i="8"/>
  <c r="H2489" i="7"/>
  <c r="G2344" i="8"/>
  <c r="H2345" i="7"/>
  <c r="G2200" i="8"/>
  <c r="H2201" i="7"/>
  <c r="G2056" i="8"/>
  <c r="H2057" i="7"/>
  <c r="G1912" i="8"/>
  <c r="H1913" i="7"/>
  <c r="G3205" i="8"/>
  <c r="H3206" i="7"/>
  <c r="G2945" i="8"/>
  <c r="H2946" i="7"/>
  <c r="G4152" i="8"/>
  <c r="H4153" i="7"/>
  <c r="G2809" i="8"/>
  <c r="H2810" i="7"/>
  <c r="H4822" i="7"/>
  <c r="G3456" i="8"/>
  <c r="H3457" i="7"/>
  <c r="G3240" i="8"/>
  <c r="H3241" i="7"/>
  <c r="G2913" i="8"/>
  <c r="H2914" i="7"/>
  <c r="G2760" i="8"/>
  <c r="H2761" i="7"/>
  <c r="G2355" i="8"/>
  <c r="H2356" i="7"/>
  <c r="G4739" i="8"/>
  <c r="H4740" i="7"/>
  <c r="G5137" i="8"/>
  <c r="H5138" i="7"/>
  <c r="G2912" i="8"/>
  <c r="H2913" i="7"/>
  <c r="G2624" i="8"/>
  <c r="H2625" i="7"/>
  <c r="G2687" i="8"/>
  <c r="H2688" i="7"/>
  <c r="G5209" i="8"/>
  <c r="H5210" i="7"/>
  <c r="G4591" i="8"/>
  <c r="H4592" i="7"/>
  <c r="G2638" i="8"/>
  <c r="H2639" i="7"/>
  <c r="G3273" i="8"/>
  <c r="H3274" i="7"/>
  <c r="G2894" i="8"/>
  <c r="H2895" i="7"/>
  <c r="G2606" i="8"/>
  <c r="H2607" i="7"/>
  <c r="G3587" i="8"/>
  <c r="H3588" i="7"/>
  <c r="G3371" i="8"/>
  <c r="H3372" i="7"/>
  <c r="G3155" i="8"/>
  <c r="H3156" i="7"/>
  <c r="G4401" i="8"/>
  <c r="H4402" i="7"/>
  <c r="G2972" i="8"/>
  <c r="H2973" i="7"/>
  <c r="G2684" i="8"/>
  <c r="H2685" i="7"/>
  <c r="G3056" i="8"/>
  <c r="H3057" i="7"/>
  <c r="G1289" i="8"/>
  <c r="H1290" i="7"/>
  <c r="G922" i="8"/>
  <c r="H923" i="7"/>
  <c r="G2048" i="8"/>
  <c r="H2049" i="7"/>
  <c r="G1308" i="8"/>
  <c r="H1309" i="7"/>
  <c r="G961" i="8"/>
  <c r="H962" i="7"/>
  <c r="G2082" i="8"/>
  <c r="H2083" i="7"/>
  <c r="G1517" i="8"/>
  <c r="H1518" i="7"/>
  <c r="G490" i="8"/>
  <c r="H491" i="7"/>
  <c r="G346" i="8"/>
  <c r="H347" i="7"/>
  <c r="G202" i="8"/>
  <c r="H203" i="7"/>
  <c r="G58" i="8"/>
  <c r="H59" i="7"/>
  <c r="G1314" i="8"/>
  <c r="H1315" i="7"/>
  <c r="G967" i="8"/>
  <c r="H968" i="7"/>
  <c r="G3023" i="8"/>
  <c r="H3024" i="7"/>
  <c r="G2406" i="8"/>
  <c r="H2407" i="7"/>
  <c r="G1150" i="8"/>
  <c r="H1151" i="7"/>
  <c r="G1928" i="8"/>
  <c r="H1929" i="7"/>
  <c r="G1413" i="8"/>
  <c r="H1414" i="7"/>
  <c r="G1045" i="8"/>
  <c r="H1046" i="7"/>
  <c r="G3190" i="8"/>
  <c r="H3191" i="7"/>
  <c r="H3190" i="7"/>
  <c r="G3145" i="8"/>
  <c r="H3146" i="7"/>
  <c r="G3532" i="8"/>
  <c r="H3533" i="7"/>
  <c r="H3532" i="7"/>
  <c r="G2088" i="8"/>
  <c r="H2089" i="7"/>
  <c r="G1083" i="8"/>
  <c r="H1084" i="7"/>
  <c r="G660" i="8"/>
  <c r="H661" i="7"/>
  <c r="G2346" i="8"/>
  <c r="H2347" i="7"/>
  <c r="G1875" i="8"/>
  <c r="H1876" i="7"/>
  <c r="G1684" i="8"/>
  <c r="H1685" i="7"/>
  <c r="G1167" i="8"/>
  <c r="H1168" i="7"/>
  <c r="G803" i="8"/>
  <c r="H804" i="7"/>
  <c r="G1770" i="8"/>
  <c r="H1771" i="7"/>
  <c r="H1770" i="7"/>
  <c r="G1396" i="8"/>
  <c r="H1397" i="7"/>
  <c r="G1498" i="8"/>
  <c r="H1499" i="7"/>
  <c r="G2287" i="8"/>
  <c r="H2288" i="7"/>
  <c r="G2016" i="8"/>
  <c r="H2017" i="7"/>
  <c r="H2016" i="7"/>
  <c r="G1630" i="8"/>
  <c r="H1631" i="7"/>
  <c r="G916" i="8"/>
  <c r="H917" i="7"/>
  <c r="G1437" i="8"/>
  <c r="H1438" i="7"/>
  <c r="H1437" i="7"/>
  <c r="G690" i="8"/>
  <c r="H691" i="7"/>
  <c r="G210" i="8"/>
  <c r="H211" i="7"/>
  <c r="H210" i="7"/>
  <c r="G615" i="8"/>
  <c r="H616" i="7"/>
  <c r="G2353" i="8"/>
  <c r="H2354" i="7"/>
  <c r="G577" i="8"/>
  <c r="H578" i="7"/>
  <c r="G1192" i="8"/>
  <c r="H1193" i="7"/>
  <c r="G465" i="8"/>
  <c r="H466" i="7"/>
  <c r="G721" i="8"/>
  <c r="H722" i="7"/>
  <c r="G55" i="8"/>
  <c r="H56" i="7"/>
  <c r="G1561" i="8"/>
  <c r="H1562" i="7"/>
  <c r="G711" i="8"/>
  <c r="H712" i="7"/>
  <c r="G2765" i="8"/>
  <c r="H2766" i="7"/>
  <c r="G1661" i="8"/>
  <c r="H1662" i="7"/>
  <c r="G264" i="8"/>
  <c r="H265" i="7"/>
  <c r="H264" i="7"/>
  <c r="G423" i="8"/>
  <c r="H424" i="7"/>
  <c r="G1569" i="8"/>
  <c r="H1570" i="7"/>
  <c r="G105" i="8"/>
  <c r="H106" i="7"/>
  <c r="G375" i="8"/>
  <c r="H376" i="7"/>
  <c r="G2011" i="8"/>
  <c r="H2012" i="7"/>
  <c r="G1433" i="8"/>
  <c r="H1434" i="7"/>
  <c r="G5" i="8"/>
  <c r="H6" i="7"/>
  <c r="G1868" i="8"/>
  <c r="H1869" i="7"/>
  <c r="G421" i="8"/>
  <c r="H422" i="7"/>
  <c r="G404" i="8"/>
  <c r="H405" i="7"/>
  <c r="G653" i="8"/>
  <c r="H654" i="7"/>
  <c r="G110" i="8"/>
  <c r="H111" i="7"/>
  <c r="G396" i="8"/>
  <c r="H397" i="7"/>
  <c r="H396" i="7"/>
  <c r="G3677" i="8"/>
  <c r="H3678" i="7"/>
  <c r="G931" i="8"/>
  <c r="H932" i="7"/>
  <c r="G16" i="8"/>
  <c r="H17" i="7"/>
  <c r="G1796" i="8"/>
  <c r="H1797" i="7"/>
  <c r="G3356" i="8"/>
  <c r="H3357" i="7"/>
  <c r="G873" i="8"/>
  <c r="H874" i="7"/>
  <c r="G3936" i="8"/>
  <c r="H3937" i="7"/>
  <c r="G3208" i="8"/>
  <c r="H3209" i="7"/>
  <c r="H3208" i="7"/>
  <c r="R491" i="16"/>
  <c r="D491" i="17" s="1"/>
  <c r="T279" i="16"/>
  <c r="F279" i="17" s="1"/>
  <c r="T280" i="16"/>
  <c r="F280" i="17" s="1"/>
  <c r="T204" i="16"/>
  <c r="F204" i="17" s="1"/>
  <c r="S89" i="16"/>
  <c r="E89" i="17" s="1"/>
  <c r="R97" i="16"/>
  <c r="D97" i="17" s="1"/>
  <c r="G6437" i="8"/>
  <c r="H6438" i="7"/>
  <c r="G6293" i="8"/>
  <c r="H6294" i="7"/>
  <c r="G6149" i="8"/>
  <c r="H6150" i="7"/>
  <c r="G6005" i="8"/>
  <c r="H6006" i="7"/>
  <c r="G6490" i="8"/>
  <c r="H6491" i="7"/>
  <c r="G6346" i="8"/>
  <c r="H6347" i="7"/>
  <c r="G6202" i="8"/>
  <c r="H6203" i="7"/>
  <c r="G6058" i="8"/>
  <c r="H6059" i="7"/>
  <c r="G6482" i="8"/>
  <c r="H6483" i="7"/>
  <c r="G6338" i="8"/>
  <c r="H6339" i="7"/>
  <c r="G5801" i="8"/>
  <c r="H5802" i="7"/>
  <c r="G5585" i="8"/>
  <c r="H5586" i="7"/>
  <c r="G5238" i="8"/>
  <c r="H5239" i="7"/>
  <c r="G5094" i="8"/>
  <c r="H5095" i="7"/>
  <c r="G4950" i="8"/>
  <c r="H4951" i="7"/>
  <c r="G4806" i="8"/>
  <c r="H4807" i="7"/>
  <c r="G4662" i="8"/>
  <c r="H4663" i="7"/>
  <c r="G5410" i="8"/>
  <c r="H5411" i="7"/>
  <c r="G5746" i="8"/>
  <c r="H5747" i="7"/>
  <c r="G5638" i="8"/>
  <c r="H5639" i="7"/>
  <c r="G5403" i="8"/>
  <c r="H5404" i="7"/>
  <c r="G5610" i="8"/>
  <c r="H5611" i="7"/>
  <c r="G5903" i="8"/>
  <c r="H5904" i="7"/>
  <c r="G6200" i="8"/>
  <c r="H6201" i="7"/>
  <c r="G5912" i="8"/>
  <c r="H5913" i="7"/>
  <c r="G5313" i="8"/>
  <c r="H5314" i="7"/>
  <c r="G6093" i="8"/>
  <c r="H6094" i="7"/>
  <c r="G5580" i="8"/>
  <c r="H5581" i="7"/>
  <c r="G5449" i="8"/>
  <c r="H5450" i="7"/>
  <c r="G5786" i="8"/>
  <c r="H5787" i="7"/>
  <c r="G6445" i="8"/>
  <c r="H6446" i="7"/>
  <c r="G6157" i="8"/>
  <c r="H6158" i="7"/>
  <c r="G5797" i="8"/>
  <c r="H5798" i="7"/>
  <c r="G5659" i="8"/>
  <c r="H5660" i="7"/>
  <c r="H5659" i="7"/>
  <c r="G5074" i="8"/>
  <c r="H5075" i="7"/>
  <c r="G4512" i="8"/>
  <c r="H4513" i="7"/>
  <c r="G4163" i="8"/>
  <c r="H4164" i="7"/>
  <c r="G4004" i="8"/>
  <c r="H4005" i="7"/>
  <c r="G3860" i="8"/>
  <c r="H3861" i="7"/>
  <c r="G3716" i="8"/>
  <c r="H3717" i="7"/>
  <c r="G3572" i="8"/>
  <c r="H3573" i="7"/>
  <c r="G3428" i="8"/>
  <c r="H3429" i="7"/>
  <c r="G5429" i="8"/>
  <c r="H5430" i="7"/>
  <c r="G5116" i="8"/>
  <c r="H5117" i="7"/>
  <c r="G4610" i="8"/>
  <c r="H4611" i="7"/>
  <c r="G4149" i="8"/>
  <c r="H4150" i="7"/>
  <c r="G5300" i="8"/>
  <c r="H5301" i="7"/>
  <c r="G5025" i="8"/>
  <c r="H5026" i="7"/>
  <c r="G4833" i="8"/>
  <c r="H4834" i="7"/>
  <c r="G4641" i="8"/>
  <c r="H4642" i="7"/>
  <c r="G4314" i="8"/>
  <c r="H4315" i="7"/>
  <c r="G4435" i="8"/>
  <c r="H4436" i="7"/>
  <c r="G4081" i="8"/>
  <c r="H4082" i="7"/>
  <c r="G3937" i="8"/>
  <c r="H3938" i="7"/>
  <c r="G3793" i="8"/>
  <c r="H3794" i="7"/>
  <c r="G3649" i="8"/>
  <c r="H3650" i="7"/>
  <c r="G3505" i="8"/>
  <c r="H3506" i="7"/>
  <c r="G5794" i="8"/>
  <c r="H5795" i="7"/>
  <c r="G4832" i="8"/>
  <c r="H4833" i="7"/>
  <c r="G4257" i="8"/>
  <c r="H4258" i="7"/>
  <c r="G4074" i="8"/>
  <c r="H4075" i="7"/>
  <c r="G3930" i="8"/>
  <c r="H3931" i="7"/>
  <c r="G3786" i="8"/>
  <c r="H3787" i="7"/>
  <c r="G5814" i="8"/>
  <c r="H5815" i="7"/>
  <c r="H5513" i="7"/>
  <c r="G5924" i="8"/>
  <c r="H5925" i="7"/>
  <c r="G5287" i="8"/>
  <c r="H5288" i="7"/>
  <c r="G4334" i="8"/>
  <c r="H4335" i="7"/>
  <c r="G4774" i="8"/>
  <c r="H4775" i="7"/>
  <c r="G4304" i="8"/>
  <c r="H4305" i="7"/>
  <c r="G4085" i="8"/>
  <c r="H4086" i="7"/>
  <c r="G3941" i="8"/>
  <c r="H3942" i="7"/>
  <c r="G3797" i="8"/>
  <c r="H3798" i="7"/>
  <c r="G4622" i="8"/>
  <c r="H4623" i="7"/>
  <c r="G5779" i="8"/>
  <c r="H5780" i="7"/>
  <c r="G5227" i="8"/>
  <c r="H5228" i="7"/>
  <c r="G4909" i="8"/>
  <c r="H4910" i="7"/>
  <c r="G4621" i="8"/>
  <c r="H4622" i="7"/>
  <c r="G4423" i="8"/>
  <c r="H4424" i="7"/>
  <c r="G5350" i="8"/>
  <c r="H5351" i="7"/>
  <c r="G5842" i="8"/>
  <c r="H5843" i="7"/>
  <c r="G4212" i="8"/>
  <c r="H4213" i="7"/>
  <c r="G2691" i="8"/>
  <c r="H2692" i="7"/>
  <c r="H4144" i="7"/>
  <c r="G2730" i="8"/>
  <c r="H2731" i="7"/>
  <c r="G4596" i="8"/>
  <c r="H4597" i="7"/>
  <c r="G2698" i="8"/>
  <c r="H2699" i="7"/>
  <c r="G3376" i="8"/>
  <c r="H3377" i="7"/>
  <c r="G2930" i="8"/>
  <c r="H2931" i="7"/>
  <c r="G2642" i="8"/>
  <c r="H2643" i="7"/>
  <c r="G2482" i="8"/>
  <c r="H2483" i="7"/>
  <c r="G2338" i="8"/>
  <c r="H2339" i="7"/>
  <c r="G2194" i="8"/>
  <c r="H2195" i="7"/>
  <c r="G2050" i="8"/>
  <c r="H2051" i="7"/>
  <c r="G1906" i="8"/>
  <c r="H1907" i="7"/>
  <c r="G5823" i="8"/>
  <c r="H5824" i="7"/>
  <c r="G2921" i="8"/>
  <c r="H2922" i="7"/>
  <c r="G3682" i="8"/>
  <c r="H3683" i="7"/>
  <c r="G2889" i="8"/>
  <c r="H2890" i="7"/>
  <c r="G3609" i="8"/>
  <c r="H3610" i="7"/>
  <c r="G3177" i="8"/>
  <c r="H3178" i="7"/>
  <c r="G2736" i="8"/>
  <c r="H2737" i="7"/>
  <c r="G2493" i="8"/>
  <c r="H2494" i="7"/>
  <c r="G2349" i="8"/>
  <c r="H2350" i="7"/>
  <c r="G3581" i="8"/>
  <c r="H3582" i="7"/>
  <c r="G3365" i="8"/>
  <c r="H3366" i="7"/>
  <c r="G3149" i="8"/>
  <c r="H3150" i="7"/>
  <c r="G3338" i="8"/>
  <c r="H3339" i="7"/>
  <c r="G3122" i="8"/>
  <c r="H3123" i="7"/>
  <c r="G2663" i="8"/>
  <c r="H2664" i="7"/>
  <c r="G2815" i="8"/>
  <c r="H2816" i="7"/>
  <c r="H4830" i="7"/>
  <c r="G3247" i="8"/>
  <c r="H3248" i="7"/>
  <c r="G3051" i="8"/>
  <c r="H3052" i="7"/>
  <c r="G3498" i="8"/>
  <c r="H3499" i="7"/>
  <c r="G3282" i="8"/>
  <c r="H3283" i="7"/>
  <c r="G3067" i="8"/>
  <c r="H3068" i="7"/>
  <c r="G2614" i="8"/>
  <c r="H2615" i="7"/>
  <c r="G3688" i="8"/>
  <c r="H3689" i="7"/>
  <c r="G3255" i="8"/>
  <c r="H3256" i="7"/>
  <c r="G2599" i="8"/>
  <c r="H2600" i="7"/>
  <c r="H3965" i="7"/>
  <c r="G4348" i="8"/>
  <c r="H4349" i="7"/>
  <c r="G3486" i="8"/>
  <c r="H3487" i="7"/>
  <c r="G3270" i="8"/>
  <c r="H3271" i="7"/>
  <c r="G2971" i="8"/>
  <c r="H2972" i="7"/>
  <c r="G2683" i="8"/>
  <c r="H2684" i="7"/>
  <c r="G1905" i="8"/>
  <c r="H1906" i="7"/>
  <c r="G1637" i="8"/>
  <c r="H1638" i="7"/>
  <c r="G1269" i="8"/>
  <c r="H1270" i="7"/>
  <c r="G2196" i="8"/>
  <c r="H2197" i="7"/>
  <c r="H2523" i="7"/>
  <c r="G2040" i="8"/>
  <c r="H2041" i="7"/>
  <c r="H2040" i="7"/>
  <c r="G1759" i="8"/>
  <c r="H1760" i="7"/>
  <c r="G1295" i="8"/>
  <c r="H1296" i="7"/>
  <c r="G948" i="8"/>
  <c r="H949" i="7"/>
  <c r="G1510" i="8"/>
  <c r="H1511" i="7"/>
  <c r="G812" i="8"/>
  <c r="H813" i="7"/>
  <c r="G484" i="8"/>
  <c r="H485" i="7"/>
  <c r="G340" i="8"/>
  <c r="H341" i="7"/>
  <c r="G196" i="8"/>
  <c r="H197" i="7"/>
  <c r="G52" i="8"/>
  <c r="H53" i="7"/>
  <c r="H2454" i="7"/>
  <c r="G1301" i="8"/>
  <c r="H1302" i="7"/>
  <c r="G954" i="8"/>
  <c r="H955" i="7"/>
  <c r="G1790" i="8"/>
  <c r="H1791" i="7"/>
  <c r="G2275" i="8"/>
  <c r="H2276" i="7"/>
  <c r="G1920" i="8"/>
  <c r="H1921" i="7"/>
  <c r="G1694" i="8"/>
  <c r="H1695" i="7"/>
  <c r="G1379" i="8"/>
  <c r="H1380" i="7"/>
  <c r="G1032" i="8"/>
  <c r="H1033" i="7"/>
  <c r="G1606" i="8"/>
  <c r="H1607" i="7"/>
  <c r="G2238" i="8"/>
  <c r="H2239" i="7"/>
  <c r="H2238" i="7"/>
  <c r="H2088" i="7"/>
  <c r="G1570" i="8"/>
  <c r="H1571" i="7"/>
  <c r="G946" i="8"/>
  <c r="H947" i="7"/>
  <c r="G1412" i="8"/>
  <c r="H1413" i="7"/>
  <c r="G1070" i="8"/>
  <c r="H1071" i="7"/>
  <c r="G635" i="8"/>
  <c r="H636" i="7"/>
  <c r="G2605" i="8"/>
  <c r="H2606" i="7"/>
  <c r="G1612" i="8"/>
  <c r="H1613" i="7"/>
  <c r="G3398" i="8"/>
  <c r="H3399" i="7"/>
  <c r="G2070" i="8"/>
  <c r="H2071" i="7"/>
  <c r="H2070" i="7"/>
  <c r="G1102" i="8"/>
  <c r="H1103" i="7"/>
  <c r="G2479" i="8"/>
  <c r="H2480" i="7"/>
  <c r="G2227" i="8"/>
  <c r="H2228" i="7"/>
  <c r="G1154" i="8"/>
  <c r="H1155" i="7"/>
  <c r="G784" i="8"/>
  <c r="H785" i="7"/>
  <c r="G2010" i="8"/>
  <c r="H2011" i="7"/>
  <c r="G1108" i="8"/>
  <c r="H1109" i="7"/>
  <c r="G3163" i="8"/>
  <c r="H3164" i="7"/>
  <c r="G3604" i="8"/>
  <c r="H3605" i="7"/>
  <c r="H3604" i="7"/>
  <c r="G4827" i="8"/>
  <c r="H4828" i="7"/>
  <c r="G617" i="8"/>
  <c r="H618" i="7"/>
  <c r="G194" i="8"/>
  <c r="H195" i="7"/>
  <c r="G553" i="8"/>
  <c r="H554" i="7"/>
  <c r="G1179" i="8"/>
  <c r="H1180" i="7"/>
  <c r="H1179" i="7"/>
  <c r="G441" i="8"/>
  <c r="H442" i="7"/>
  <c r="G1683" i="8"/>
  <c r="H1684" i="7"/>
  <c r="G697" i="8"/>
  <c r="H698" i="7"/>
  <c r="G48" i="8"/>
  <c r="H49" i="7"/>
  <c r="G2700" i="8"/>
  <c r="H2701" i="7"/>
  <c r="G1562" i="8"/>
  <c r="H1563" i="7"/>
  <c r="G1376" i="8"/>
  <c r="H1377" i="7"/>
  <c r="G2766" i="8"/>
  <c r="H2767" i="7"/>
  <c r="G248" i="8"/>
  <c r="H249" i="7"/>
  <c r="G367" i="8"/>
  <c r="H368" i="7"/>
  <c r="H1561" i="7"/>
  <c r="G343" i="8"/>
  <c r="H344" i="7"/>
  <c r="G1304" i="8"/>
  <c r="H1305" i="7"/>
  <c r="G510" i="8"/>
  <c r="H511" i="7"/>
  <c r="H2517" i="7"/>
  <c r="G1432" i="8"/>
  <c r="H1433" i="7"/>
  <c r="G302" i="8"/>
  <c r="H303" i="7"/>
  <c r="G2430" i="8"/>
  <c r="H2431" i="7"/>
  <c r="G932" i="8"/>
  <c r="H933" i="7"/>
  <c r="G397" i="8"/>
  <c r="H398" i="7"/>
  <c r="G2316" i="8"/>
  <c r="H2317" i="7"/>
  <c r="G1499" i="8"/>
  <c r="H1500" i="7"/>
  <c r="G380" i="8"/>
  <c r="H381" i="7"/>
  <c r="G717" i="8"/>
  <c r="H718" i="7"/>
  <c r="H1968" i="7"/>
  <c r="G2693" i="8"/>
  <c r="H2694" i="7"/>
  <c r="H2638" i="7"/>
  <c r="H967" i="7"/>
  <c r="G1245" i="8"/>
  <c r="H1246" i="7"/>
  <c r="G1081" i="8"/>
  <c r="H1082" i="7"/>
  <c r="H1081" i="7"/>
  <c r="G2293" i="8"/>
  <c r="H2294" i="7"/>
  <c r="G6299" i="8"/>
  <c r="H6300" i="7"/>
  <c r="G6352" i="8"/>
  <c r="H6353" i="7"/>
  <c r="G5576" i="8"/>
  <c r="H5577" i="7"/>
  <c r="G6050" i="8"/>
  <c r="H6051" i="7"/>
  <c r="G6049" i="8"/>
  <c r="H6050" i="7"/>
  <c r="G5894" i="8"/>
  <c r="H5895" i="7"/>
  <c r="G5936" i="8"/>
  <c r="H5937" i="7"/>
  <c r="G4468" i="8"/>
  <c r="H4469" i="7"/>
  <c r="G3627" i="8"/>
  <c r="H3628" i="7"/>
  <c r="R382" i="16"/>
  <c r="D382" i="17" s="1"/>
  <c r="R488" i="16"/>
  <c r="D488" i="17" s="1"/>
  <c r="R503" i="16"/>
  <c r="D503" i="17" s="1"/>
  <c r="T273" i="16"/>
  <c r="F273" i="17" s="1"/>
  <c r="T163" i="16"/>
  <c r="F163" i="17" s="1"/>
  <c r="T164" i="16"/>
  <c r="F164" i="17" s="1"/>
  <c r="T298" i="16"/>
  <c r="F298" i="17" s="1"/>
  <c r="T429" i="16"/>
  <c r="F429" i="17" s="1"/>
  <c r="T91" i="16"/>
  <c r="F91" i="17" s="1"/>
  <c r="G6431" i="8"/>
  <c r="H6432" i="7"/>
  <c r="G6287" i="8"/>
  <c r="H6288" i="7"/>
  <c r="G6143" i="8"/>
  <c r="H6144" i="7"/>
  <c r="G5999" i="8"/>
  <c r="H6000" i="7"/>
  <c r="G6484" i="8"/>
  <c r="H6485" i="7"/>
  <c r="G6340" i="8"/>
  <c r="H6341" i="7"/>
  <c r="G6196" i="8"/>
  <c r="H6197" i="7"/>
  <c r="G6052" i="8"/>
  <c r="H6053" i="7"/>
  <c r="G6476" i="8"/>
  <c r="H6477" i="7"/>
  <c r="G6332" i="8"/>
  <c r="H6333" i="7"/>
  <c r="G5774" i="8"/>
  <c r="H5775" i="7"/>
  <c r="G5544" i="8"/>
  <c r="H5545" i="7"/>
  <c r="G5232" i="8"/>
  <c r="H5233" i="7"/>
  <c r="G5088" i="8"/>
  <c r="H5089" i="7"/>
  <c r="G4944" i="8"/>
  <c r="H4945" i="7"/>
  <c r="G4800" i="8"/>
  <c r="H4801" i="7"/>
  <c r="G4656" i="8"/>
  <c r="H4657" i="7"/>
  <c r="G6002" i="8"/>
  <c r="H6003" i="7"/>
  <c r="G5390" i="8"/>
  <c r="H5391" i="7"/>
  <c r="G5592" i="8"/>
  <c r="H5593" i="7"/>
  <c r="H6385" i="7"/>
  <c r="H6097" i="7"/>
  <c r="G6249" i="8"/>
  <c r="H6250" i="7"/>
  <c r="G5865" i="8"/>
  <c r="H5866" i="7"/>
  <c r="G5618" i="8"/>
  <c r="H5619" i="7"/>
  <c r="G5789" i="8"/>
  <c r="H5790" i="7"/>
  <c r="G5573" i="8"/>
  <c r="H5574" i="7"/>
  <c r="G6469" i="8"/>
  <c r="H6470" i="7"/>
  <c r="G6181" i="8"/>
  <c r="H6182" i="7"/>
  <c r="H6517" i="7"/>
  <c r="H6229" i="7"/>
  <c r="H5941" i="7"/>
  <c r="G5307" i="8"/>
  <c r="H5308" i="7"/>
  <c r="G6074" i="8"/>
  <c r="H6075" i="7"/>
  <c r="G5571" i="8"/>
  <c r="H5572" i="7"/>
  <c r="G5442" i="8"/>
  <c r="H5443" i="7"/>
  <c r="G5516" i="8"/>
  <c r="H5517" i="7"/>
  <c r="G6092" i="8"/>
  <c r="H6093" i="7"/>
  <c r="G6225" i="8"/>
  <c r="H6226" i="7"/>
  <c r="G5841" i="8"/>
  <c r="H5842" i="7"/>
  <c r="G5793" i="8"/>
  <c r="H5794" i="7"/>
  <c r="H6196" i="7"/>
  <c r="H5908" i="7"/>
  <c r="G5161" i="8"/>
  <c r="H5162" i="7"/>
  <c r="G4819" i="8"/>
  <c r="H4820" i="7"/>
  <c r="G4474" i="8"/>
  <c r="H4475" i="7"/>
  <c r="G5050" i="8"/>
  <c r="H5051" i="7"/>
  <c r="G4156" i="8"/>
  <c r="H4157" i="7"/>
  <c r="G3998" i="8"/>
  <c r="H3999" i="7"/>
  <c r="G3854" i="8"/>
  <c r="H3855" i="7"/>
  <c r="G3710" i="8"/>
  <c r="H3711" i="7"/>
  <c r="G3566" i="8"/>
  <c r="H3567" i="7"/>
  <c r="G3422" i="8"/>
  <c r="H3423" i="7"/>
  <c r="G5430" i="8"/>
  <c r="H5431" i="7"/>
  <c r="G4587" i="8"/>
  <c r="H4588" i="7"/>
  <c r="G5281" i="8"/>
  <c r="H5282" i="7"/>
  <c r="G4190" i="8"/>
  <c r="H4191" i="7"/>
  <c r="G4427" i="8"/>
  <c r="H4428" i="7"/>
  <c r="G4075" i="8"/>
  <c r="H4076" i="7"/>
  <c r="G3931" i="8"/>
  <c r="H3932" i="7"/>
  <c r="G3787" i="8"/>
  <c r="H3788" i="7"/>
  <c r="G3643" i="8"/>
  <c r="H3644" i="7"/>
  <c r="G3499" i="8"/>
  <c r="H3500" i="7"/>
  <c r="G5222" i="8"/>
  <c r="H5223" i="7"/>
  <c r="G4825" i="8"/>
  <c r="H4826" i="7"/>
  <c r="G4510" i="8"/>
  <c r="H4511" i="7"/>
  <c r="G5698" i="8"/>
  <c r="H5699" i="7"/>
  <c r="H4488" i="7"/>
  <c r="G4182" i="8"/>
  <c r="H4183" i="7"/>
  <c r="G4808" i="8"/>
  <c r="H4809" i="7"/>
  <c r="G4209" i="8"/>
  <c r="H4210" i="7"/>
  <c r="G4068" i="8"/>
  <c r="H4069" i="7"/>
  <c r="G3924" i="8"/>
  <c r="H3925" i="7"/>
  <c r="G3780" i="8"/>
  <c r="H3781" i="7"/>
  <c r="G4494" i="8"/>
  <c r="H4495" i="7"/>
  <c r="H4182" i="7"/>
  <c r="G4999" i="8"/>
  <c r="H5000" i="7"/>
  <c r="G4711" i="8"/>
  <c r="H4712" i="7"/>
  <c r="G4256" i="8"/>
  <c r="H4257" i="7"/>
  <c r="G5890" i="8"/>
  <c r="H5891" i="7"/>
  <c r="G5229" i="8"/>
  <c r="H5230" i="7"/>
  <c r="G4750" i="8"/>
  <c r="H4751" i="7"/>
  <c r="G4290" i="8"/>
  <c r="H4291" i="7"/>
  <c r="G4079" i="8"/>
  <c r="H4080" i="7"/>
  <c r="G3935" i="8"/>
  <c r="H3936" i="7"/>
  <c r="G3791" i="8"/>
  <c r="H3792" i="7"/>
  <c r="G4614" i="8"/>
  <c r="H4615" i="7"/>
  <c r="G5641" i="8"/>
  <c r="H5642" i="7"/>
  <c r="H5641" i="7"/>
  <c r="G5471" i="8"/>
  <c r="H5472" i="7"/>
  <c r="G4972" i="8"/>
  <c r="H4973" i="7"/>
  <c r="G4415" i="8"/>
  <c r="H4416" i="7"/>
  <c r="G5886" i="8"/>
  <c r="H5887" i="7"/>
  <c r="G3539" i="8"/>
  <c r="H3540" i="7"/>
  <c r="G3323" i="8"/>
  <c r="H3324" i="7"/>
  <c r="G3107" i="8"/>
  <c r="H3108" i="7"/>
  <c r="G2667" i="8"/>
  <c r="H2668" i="7"/>
  <c r="H2722" i="7"/>
  <c r="G3332" i="8"/>
  <c r="H3333" i="7"/>
  <c r="G3116" i="8"/>
  <c r="H3117" i="7"/>
  <c r="G2674" i="8"/>
  <c r="H2675" i="7"/>
  <c r="G3358" i="8"/>
  <c r="H3359" i="7"/>
  <c r="G2476" i="8"/>
  <c r="H2477" i="7"/>
  <c r="G2332" i="8"/>
  <c r="H2333" i="7"/>
  <c r="G2188" i="8"/>
  <c r="H2189" i="7"/>
  <c r="G2044" i="8"/>
  <c r="H2045" i="7"/>
  <c r="G1900" i="8"/>
  <c r="H1901" i="7"/>
  <c r="G3403" i="8"/>
  <c r="H3404" i="7"/>
  <c r="G3187" i="8"/>
  <c r="H3188" i="7"/>
  <c r="G2897" i="8"/>
  <c r="H2898" i="7"/>
  <c r="G2785" i="8"/>
  <c r="H2786" i="7"/>
  <c r="H4750" i="7"/>
  <c r="G3654" i="8"/>
  <c r="H3655" i="7"/>
  <c r="G3438" i="8"/>
  <c r="H3439" i="7"/>
  <c r="G3222" i="8"/>
  <c r="H3223" i="7"/>
  <c r="G2865" i="8"/>
  <c r="H2866" i="7"/>
  <c r="G3591" i="8"/>
  <c r="H3592" i="7"/>
  <c r="G3159" i="8"/>
  <c r="H3160" i="7"/>
  <c r="G2712" i="8"/>
  <c r="H2713" i="7"/>
  <c r="G2487" i="8"/>
  <c r="H2488" i="7"/>
  <c r="G2343" i="8"/>
  <c r="H2344" i="7"/>
  <c r="G4667" i="8"/>
  <c r="H4668" i="7"/>
  <c r="H5118" i="7"/>
  <c r="H3941" i="7"/>
  <c r="G2888" i="8"/>
  <c r="H2889" i="7"/>
  <c r="G5986" i="8"/>
  <c r="H5987" i="7"/>
  <c r="G2639" i="8"/>
  <c r="H2640" i="7"/>
  <c r="H3815" i="7"/>
  <c r="G3042" i="8"/>
  <c r="H3043" i="7"/>
  <c r="H4455" i="7"/>
  <c r="G3669" i="8"/>
  <c r="H3670" i="7"/>
  <c r="G3237" i="8"/>
  <c r="H3238" i="7"/>
  <c r="G2870" i="8"/>
  <c r="H2871" i="7"/>
  <c r="G2593" i="8"/>
  <c r="H2594" i="7"/>
  <c r="G4899" i="8"/>
  <c r="H4900" i="7"/>
  <c r="G3569" i="8"/>
  <c r="H3570" i="7"/>
  <c r="G3353" i="8"/>
  <c r="H3354" i="7"/>
  <c r="G3137" i="8"/>
  <c r="H3138" i="7"/>
  <c r="G4249" i="8"/>
  <c r="H4250" i="7"/>
  <c r="G2948" i="8"/>
  <c r="H2949" i="7"/>
  <c r="G2660" i="8"/>
  <c r="H2661" i="7"/>
  <c r="G3047" i="8"/>
  <c r="H3048" i="7"/>
  <c r="G5173" i="8"/>
  <c r="H5174" i="7"/>
  <c r="G1601" i="8"/>
  <c r="H1602" i="7"/>
  <c r="G1256" i="8"/>
  <c r="H1257" i="7"/>
  <c r="G850" i="8"/>
  <c r="H851" i="7"/>
  <c r="G1743" i="8"/>
  <c r="H1744" i="7"/>
  <c r="G1275" i="8"/>
  <c r="H1276" i="7"/>
  <c r="G935" i="8"/>
  <c r="H936" i="7"/>
  <c r="G2031" i="8"/>
  <c r="H2032" i="7"/>
  <c r="G787" i="8"/>
  <c r="H788" i="7"/>
  <c r="G478" i="8"/>
  <c r="H479" i="7"/>
  <c r="G334" i="8"/>
  <c r="H335" i="7"/>
  <c r="G190" i="8"/>
  <c r="H191" i="7"/>
  <c r="G46" i="8"/>
  <c r="H47" i="7"/>
  <c r="H2406" i="7"/>
  <c r="G1281" i="8"/>
  <c r="H1282" i="7"/>
  <c r="G941" i="8"/>
  <c r="H942" i="7"/>
  <c r="H2981" i="7"/>
  <c r="G2377" i="8"/>
  <c r="H2378" i="7"/>
  <c r="G1078" i="8"/>
  <c r="H1079" i="7"/>
  <c r="G1679" i="8"/>
  <c r="H1680" i="7"/>
  <c r="G1359" i="8"/>
  <c r="H1360" i="7"/>
  <c r="G1019" i="8"/>
  <c r="H1020" i="7"/>
  <c r="G3146" i="8"/>
  <c r="H3147" i="7"/>
  <c r="G2990" i="8"/>
  <c r="H2991" i="7"/>
  <c r="G2071" i="8"/>
  <c r="H2072" i="7"/>
  <c r="G3388" i="8"/>
  <c r="H3389" i="7"/>
  <c r="H3388" i="7"/>
  <c r="G2037" i="8"/>
  <c r="H2038" i="7"/>
  <c r="G1405" i="8"/>
  <c r="H1406" i="7"/>
  <c r="G1057" i="8"/>
  <c r="H1058" i="7"/>
  <c r="G616" i="8"/>
  <c r="H617" i="7"/>
  <c r="G2336" i="8"/>
  <c r="H2337" i="7"/>
  <c r="G1867" i="8"/>
  <c r="H1868" i="7"/>
  <c r="G1647" i="8"/>
  <c r="H1648" i="7"/>
  <c r="G1141" i="8"/>
  <c r="H1142" i="7"/>
  <c r="G759" i="8"/>
  <c r="H760" i="7"/>
  <c r="G3164" i="8"/>
  <c r="H3165" i="7"/>
  <c r="G1762" i="8"/>
  <c r="H1763" i="7"/>
  <c r="G2118" i="8"/>
  <c r="H2119" i="7"/>
  <c r="H2118" i="7"/>
  <c r="G2269" i="8"/>
  <c r="H2270" i="7"/>
  <c r="G1965" i="8"/>
  <c r="H1966" i="7"/>
  <c r="G2437" i="8"/>
  <c r="H2438" i="7"/>
  <c r="G1594" i="8"/>
  <c r="H1595" i="7"/>
  <c r="G601" i="8"/>
  <c r="H602" i="7"/>
  <c r="H601" i="7"/>
  <c r="G560" i="8"/>
  <c r="H561" i="7"/>
  <c r="G2025" i="8"/>
  <c r="H2026" i="7"/>
  <c r="H1150" i="7"/>
  <c r="G529" i="8"/>
  <c r="H530" i="7"/>
  <c r="H229" i="7"/>
  <c r="G2208" i="8"/>
  <c r="H2209" i="7"/>
  <c r="G417" i="8"/>
  <c r="H418" i="7"/>
  <c r="G814" i="8"/>
  <c r="H815" i="7"/>
  <c r="G199" i="8"/>
  <c r="H200" i="7"/>
  <c r="G906" i="8"/>
  <c r="H907" i="7"/>
  <c r="G25" i="8"/>
  <c r="H26" i="7"/>
  <c r="G1891" i="8"/>
  <c r="H1892" i="7"/>
  <c r="G319" i="8"/>
  <c r="H320" i="7"/>
  <c r="G494" i="8"/>
  <c r="H495" i="7"/>
  <c r="G743" i="8"/>
  <c r="H744" i="7"/>
  <c r="G1740" i="8"/>
  <c r="H1741" i="7"/>
  <c r="G373" i="8"/>
  <c r="H374" i="7"/>
  <c r="G372" i="8"/>
  <c r="H373" i="7"/>
  <c r="H372" i="7"/>
  <c r="H66" i="7"/>
  <c r="G1383" i="8"/>
  <c r="H1384" i="7"/>
  <c r="G1857" i="8"/>
  <c r="H1858" i="7"/>
  <c r="G2694" i="8"/>
  <c r="H2695" i="7"/>
  <c r="G1399" i="8"/>
  <c r="H1400" i="7"/>
  <c r="G1836" i="8"/>
  <c r="H1837" i="7"/>
  <c r="H1162" i="7"/>
  <c r="G1716" i="8"/>
  <c r="H1717" i="7"/>
  <c r="H2037" i="7"/>
  <c r="G554" i="8"/>
  <c r="H555" i="7"/>
  <c r="G410" i="8"/>
  <c r="H411" i="7"/>
  <c r="R74" i="16"/>
  <c r="D74" i="17" s="1"/>
  <c r="R75" i="16"/>
  <c r="D75" i="17" s="1"/>
  <c r="G6496" i="8"/>
  <c r="H6497" i="7"/>
  <c r="G6488" i="8"/>
  <c r="H6489" i="7"/>
  <c r="G6079" i="8"/>
  <c r="H6080" i="7"/>
  <c r="G4812" i="8"/>
  <c r="H4813" i="7"/>
  <c r="G5424" i="8"/>
  <c r="H5425" i="7"/>
  <c r="G6115" i="8"/>
  <c r="H6116" i="7"/>
  <c r="G5959" i="8"/>
  <c r="H5960" i="7"/>
  <c r="G6073" i="8"/>
  <c r="H6074" i="7"/>
  <c r="G5179" i="8"/>
  <c r="H5180" i="7"/>
  <c r="G3722" i="8"/>
  <c r="H3723" i="7"/>
  <c r="G5251" i="8"/>
  <c r="H5252" i="7"/>
  <c r="G1768" i="8"/>
  <c r="H1769" i="7"/>
  <c r="T375" i="16"/>
  <c r="F375" i="17" s="1"/>
  <c r="T376" i="16"/>
  <c r="F376" i="17" s="1"/>
  <c r="R383" i="16"/>
  <c r="D383" i="17" s="1"/>
  <c r="R384" i="16"/>
  <c r="D384" i="17" s="1"/>
  <c r="T115" i="16"/>
  <c r="F115" i="17" s="1"/>
  <c r="T116" i="16"/>
  <c r="F116" i="17" s="1"/>
  <c r="R30" i="16"/>
  <c r="D30" i="17" s="1"/>
  <c r="R29" i="16"/>
  <c r="D29" i="17" s="1"/>
  <c r="T62" i="16"/>
  <c r="F62" i="17" s="1"/>
  <c r="T61" i="16"/>
  <c r="F61" i="17" s="1"/>
  <c r="G6569" i="8"/>
  <c r="H6570" i="7"/>
  <c r="G6425" i="8"/>
  <c r="H6426" i="7"/>
  <c r="G6281" i="8"/>
  <c r="H6282" i="7"/>
  <c r="G6137" i="8"/>
  <c r="H6138" i="7"/>
  <c r="G5993" i="8"/>
  <c r="H5994" i="7"/>
  <c r="G6478" i="8"/>
  <c r="H6479" i="7"/>
  <c r="G6334" i="8"/>
  <c r="H6335" i="7"/>
  <c r="G6190" i="8"/>
  <c r="H6191" i="7"/>
  <c r="G6046" i="8"/>
  <c r="H6047" i="7"/>
  <c r="G6470" i="8"/>
  <c r="H6471" i="7"/>
  <c r="G6326" i="8"/>
  <c r="H6327" i="7"/>
  <c r="G5506" i="8"/>
  <c r="H5507" i="7"/>
  <c r="G5783" i="8"/>
  <c r="H5784" i="7"/>
  <c r="G5498" i="8"/>
  <c r="H5499" i="7"/>
  <c r="G5226" i="8"/>
  <c r="H5227" i="7"/>
  <c r="G5082" i="8"/>
  <c r="H5083" i="7"/>
  <c r="G4938" i="8"/>
  <c r="H4939" i="7"/>
  <c r="G4794" i="8"/>
  <c r="H4795" i="7"/>
  <c r="G4650" i="8"/>
  <c r="H4651" i="7"/>
  <c r="G5371" i="8"/>
  <c r="H5372" i="7"/>
  <c r="G5737" i="8"/>
  <c r="H5738" i="7"/>
  <c r="G5629" i="8"/>
  <c r="H5630" i="7"/>
  <c r="G5377" i="8"/>
  <c r="H5378" i="7"/>
  <c r="G5574" i="8"/>
  <c r="H5575" i="7"/>
  <c r="G6230" i="8"/>
  <c r="H6231" i="7"/>
  <c r="G5846" i="8"/>
  <c r="H5847" i="7"/>
  <c r="G5893" i="8"/>
  <c r="H5894" i="7"/>
  <c r="G5998" i="8"/>
  <c r="H5999" i="7"/>
  <c r="G5301" i="8"/>
  <c r="H5302" i="7"/>
  <c r="G5563" i="8"/>
  <c r="H5564" i="7"/>
  <c r="G5420" i="8"/>
  <c r="H5421" i="7"/>
  <c r="G5768" i="8"/>
  <c r="H5769" i="7"/>
  <c r="G6206" i="8"/>
  <c r="H6207" i="7"/>
  <c r="G5822" i="8"/>
  <c r="H5823" i="7"/>
  <c r="G5775" i="8"/>
  <c r="H5776" i="7"/>
  <c r="G5879" i="8"/>
  <c r="H5880" i="7"/>
  <c r="G4429" i="8"/>
  <c r="H4430" i="7"/>
  <c r="G5617" i="8"/>
  <c r="H5618" i="7"/>
  <c r="G5026" i="8"/>
  <c r="H5027" i="7"/>
  <c r="G4504" i="8"/>
  <c r="H4505" i="7"/>
  <c r="G4136" i="8"/>
  <c r="H4137" i="7"/>
  <c r="G3992" i="8"/>
  <c r="H3993" i="7"/>
  <c r="G3848" i="8"/>
  <c r="H3849" i="7"/>
  <c r="G3704" i="8"/>
  <c r="H3705" i="7"/>
  <c r="G3560" i="8"/>
  <c r="H3561" i="7"/>
  <c r="G3416" i="8"/>
  <c r="H3417" i="7"/>
  <c r="G4542" i="8"/>
  <c r="H4543" i="7"/>
  <c r="G4279" i="8"/>
  <c r="H4280" i="7"/>
  <c r="G4412" i="8"/>
  <c r="H4413" i="7"/>
  <c r="G4069" i="8"/>
  <c r="H4070" i="7"/>
  <c r="G3925" i="8"/>
  <c r="H3926" i="7"/>
  <c r="G3781" i="8"/>
  <c r="H3782" i="7"/>
  <c r="G3637" i="8"/>
  <c r="H3638" i="7"/>
  <c r="G3493" i="8"/>
  <c r="H3494" i="7"/>
  <c r="G5742" i="8"/>
  <c r="H5743" i="7"/>
  <c r="G5132" i="8"/>
  <c r="H5133" i="7"/>
  <c r="G4465" i="8"/>
  <c r="H4466" i="7"/>
  <c r="G5203" i="8"/>
  <c r="H5204" i="7"/>
  <c r="G4784" i="8"/>
  <c r="H4785" i="7"/>
  <c r="G4161" i="8"/>
  <c r="H4162" i="7"/>
  <c r="G5269" i="8"/>
  <c r="H5270" i="7"/>
  <c r="G4464" i="8"/>
  <c r="H4465" i="7"/>
  <c r="G4062" i="8"/>
  <c r="H4063" i="7"/>
  <c r="G3918" i="8"/>
  <c r="H3919" i="7"/>
  <c r="G3774" i="8"/>
  <c r="H3775" i="7"/>
  <c r="G5803" i="8"/>
  <c r="H5804" i="7"/>
  <c r="G5258" i="8"/>
  <c r="H5259" i="7"/>
  <c r="G4208" i="8"/>
  <c r="H4209" i="7"/>
  <c r="G4726" i="8"/>
  <c r="H4727" i="7"/>
  <c r="G4073" i="8"/>
  <c r="H4074" i="7"/>
  <c r="G3929" i="8"/>
  <c r="H3930" i="7"/>
  <c r="G3785" i="8"/>
  <c r="H3786" i="7"/>
  <c r="G5435" i="8"/>
  <c r="H5436" i="7"/>
  <c r="G6187" i="8"/>
  <c r="H6188" i="7"/>
  <c r="G5199" i="8"/>
  <c r="H5200" i="7"/>
  <c r="G4885" i="8"/>
  <c r="H4886" i="7"/>
  <c r="G4590" i="8"/>
  <c r="H4591" i="7"/>
  <c r="G4948" i="8"/>
  <c r="H4949" i="7"/>
  <c r="G4400" i="8"/>
  <c r="H4401" i="7"/>
  <c r="G6165" i="8"/>
  <c r="H6166" i="7"/>
  <c r="G5341" i="8"/>
  <c r="H5342" i="7"/>
  <c r="G5713" i="8"/>
  <c r="H5714" i="7"/>
  <c r="H5713" i="7"/>
  <c r="G4164" i="8"/>
  <c r="H4165" i="7"/>
  <c r="G2643" i="8"/>
  <c r="H2644" i="7"/>
  <c r="G3046" i="8"/>
  <c r="H3047" i="7"/>
  <c r="G2706" i="8"/>
  <c r="H2707" i="7"/>
  <c r="G2650" i="8"/>
  <c r="H2651" i="7"/>
  <c r="G3340" i="8"/>
  <c r="H3341" i="7"/>
  <c r="G2906" i="8"/>
  <c r="H2907" i="7"/>
  <c r="G2618" i="8"/>
  <c r="H2619" i="7"/>
  <c r="G2470" i="8"/>
  <c r="H2471" i="7"/>
  <c r="G2326" i="8"/>
  <c r="H2327" i="7"/>
  <c r="G2182" i="8"/>
  <c r="H2183" i="7"/>
  <c r="G2038" i="8"/>
  <c r="H2039" i="7"/>
  <c r="G1894" i="8"/>
  <c r="H1895" i="7"/>
  <c r="G2873" i="8"/>
  <c r="H2874" i="7"/>
  <c r="G3070" i="8"/>
  <c r="H3071" i="7"/>
  <c r="G3573" i="8"/>
  <c r="H3574" i="7"/>
  <c r="G3141" i="8"/>
  <c r="H3142" i="7"/>
  <c r="G2688" i="8"/>
  <c r="H2689" i="7"/>
  <c r="G2481" i="8"/>
  <c r="H2482" i="7"/>
  <c r="G2337" i="8"/>
  <c r="H2338" i="7"/>
  <c r="G3563" i="8"/>
  <c r="H3564" i="7"/>
  <c r="G3347" i="8"/>
  <c r="H3348" i="7"/>
  <c r="G3131" i="8"/>
  <c r="H3132" i="7"/>
  <c r="G3320" i="8"/>
  <c r="H3321" i="7"/>
  <c r="G3104" i="8"/>
  <c r="H3105" i="7"/>
  <c r="G2615" i="8"/>
  <c r="H2616" i="7"/>
  <c r="G2791" i="8"/>
  <c r="H2792" i="7"/>
  <c r="G3229" i="8"/>
  <c r="H3230" i="7"/>
  <c r="G2983" i="8"/>
  <c r="H2984" i="7"/>
  <c r="G3480" i="8"/>
  <c r="H3481" i="7"/>
  <c r="G3264" i="8"/>
  <c r="H3265" i="7"/>
  <c r="G3016" i="8"/>
  <c r="H3017" i="7"/>
  <c r="G3651" i="8"/>
  <c r="H3652" i="7"/>
  <c r="G3219" i="8"/>
  <c r="H3220" i="7"/>
  <c r="G2587" i="8"/>
  <c r="H2588" i="7"/>
  <c r="G4248" i="8"/>
  <c r="H4249" i="7"/>
  <c r="G3468" i="8"/>
  <c r="H3469" i="7"/>
  <c r="G3252" i="8"/>
  <c r="H3253" i="7"/>
  <c r="G2947" i="8"/>
  <c r="H2948" i="7"/>
  <c r="G2659" i="8"/>
  <c r="H2660" i="7"/>
  <c r="G1872" i="8"/>
  <c r="H1873" i="7"/>
  <c r="H1872" i="7"/>
  <c r="G1552" i="8"/>
  <c r="H1553" i="7"/>
  <c r="G1243" i="8"/>
  <c r="H1244" i="7"/>
  <c r="G2322" i="8"/>
  <c r="H2323" i="7"/>
  <c r="G2187" i="8"/>
  <c r="H2188" i="7"/>
  <c r="G1644" i="8"/>
  <c r="H1645" i="7"/>
  <c r="G825" i="8"/>
  <c r="H826" i="7"/>
  <c r="G2484" i="8"/>
  <c r="H2485" i="7"/>
  <c r="H2484" i="7"/>
  <c r="G1989" i="8"/>
  <c r="H1990" i="7"/>
  <c r="G1262" i="8"/>
  <c r="H1263" i="7"/>
  <c r="G915" i="8"/>
  <c r="H916" i="7"/>
  <c r="G2892" i="8"/>
  <c r="H2893" i="7"/>
  <c r="G1469" i="8"/>
  <c r="H1470" i="7"/>
  <c r="G762" i="8"/>
  <c r="H763" i="7"/>
  <c r="G472" i="8"/>
  <c r="H473" i="7"/>
  <c r="G328" i="8"/>
  <c r="H329" i="7"/>
  <c r="G184" i="8"/>
  <c r="H185" i="7"/>
  <c r="G40" i="8"/>
  <c r="H41" i="7"/>
  <c r="G1268" i="8"/>
  <c r="H1269" i="7"/>
  <c r="G921" i="8"/>
  <c r="H922" i="7"/>
  <c r="G1766" i="8"/>
  <c r="H1767" i="7"/>
  <c r="G2257" i="8"/>
  <c r="H2258" i="7"/>
  <c r="G1878" i="8"/>
  <c r="H1879" i="7"/>
  <c r="G1671" i="8"/>
  <c r="H1672" i="7"/>
  <c r="G1346" i="8"/>
  <c r="H1347" i="7"/>
  <c r="G999" i="8"/>
  <c r="H1000" i="7"/>
  <c r="G1372" i="8"/>
  <c r="H1373" i="7"/>
  <c r="G2229" i="8"/>
  <c r="H2230" i="7"/>
  <c r="G2054" i="8"/>
  <c r="H2055" i="7"/>
  <c r="G1563" i="8"/>
  <c r="H1564" i="7"/>
  <c r="G874" i="8"/>
  <c r="H875" i="7"/>
  <c r="G1044" i="8"/>
  <c r="H1045" i="7"/>
  <c r="G591" i="8"/>
  <c r="H592" i="7"/>
  <c r="G2586" i="8"/>
  <c r="H2587" i="7"/>
  <c r="H2586" i="7"/>
  <c r="G2318" i="8"/>
  <c r="H2319" i="7"/>
  <c r="G1312" i="8"/>
  <c r="H1313" i="7"/>
  <c r="G3298" i="8"/>
  <c r="H3299" i="7"/>
  <c r="H3298" i="7"/>
  <c r="G2019" i="8"/>
  <c r="H2020" i="7"/>
  <c r="G1030" i="8"/>
  <c r="H1031" i="7"/>
  <c r="G2460" i="8"/>
  <c r="H2461" i="7"/>
  <c r="G2209" i="8"/>
  <c r="H2210" i="7"/>
  <c r="G1851" i="8"/>
  <c r="H1852" i="7"/>
  <c r="G1640" i="8"/>
  <c r="H1641" i="7"/>
  <c r="G1128" i="8"/>
  <c r="H1129" i="7"/>
  <c r="G4505" i="8"/>
  <c r="H4506" i="7"/>
  <c r="G1959" i="8"/>
  <c r="H1960" i="7"/>
  <c r="G1036" i="8"/>
  <c r="H1037" i="7"/>
  <c r="G2645" i="8"/>
  <c r="H2646" i="7"/>
  <c r="G4755" i="8"/>
  <c r="H4756" i="7"/>
  <c r="G3460" i="8"/>
  <c r="H3461" i="7"/>
  <c r="H3460" i="7"/>
  <c r="H577" i="7"/>
  <c r="G186" i="8"/>
  <c r="H187" i="7"/>
  <c r="H186" i="7"/>
  <c r="G505" i="8"/>
  <c r="H506" i="7"/>
  <c r="G393" i="8"/>
  <c r="H394" i="7"/>
  <c r="G1472" i="8"/>
  <c r="H1473" i="7"/>
  <c r="G1581" i="8"/>
  <c r="H1582" i="7"/>
  <c r="H1581" i="7"/>
  <c r="G2352" i="8"/>
  <c r="H2353" i="7"/>
  <c r="H2352" i="7"/>
  <c r="G1425" i="8"/>
  <c r="H1426" i="7"/>
  <c r="G815" i="8"/>
  <c r="H816" i="7"/>
  <c r="H1327" i="7"/>
  <c r="G2677" i="8"/>
  <c r="H2678" i="7"/>
  <c r="G752" i="8"/>
  <c r="H753" i="7"/>
  <c r="H752" i="7"/>
  <c r="G240" i="8"/>
  <c r="H241" i="7"/>
  <c r="H240" i="7"/>
  <c r="G175" i="8"/>
  <c r="H176" i="7"/>
  <c r="G1502" i="8"/>
  <c r="H1503" i="7"/>
  <c r="G878" i="8"/>
  <c r="H879" i="7"/>
  <c r="G271" i="8"/>
  <c r="H272" i="7"/>
  <c r="G1890" i="8"/>
  <c r="H1891" i="7"/>
  <c r="G295" i="8"/>
  <c r="H296" i="7"/>
  <c r="G2496" i="8"/>
  <c r="H2497" i="7"/>
  <c r="H2496" i="7"/>
  <c r="G1284" i="8"/>
  <c r="H1285" i="7"/>
  <c r="H1284" i="7"/>
  <c r="H295" i="7"/>
  <c r="G1677" i="8"/>
  <c r="H1678" i="7"/>
  <c r="G1481" i="8"/>
  <c r="H1482" i="7"/>
  <c r="G596" i="8"/>
  <c r="H597" i="7"/>
  <c r="G102" i="8"/>
  <c r="H102" i="7"/>
  <c r="H103" i="7"/>
  <c r="G701" i="8"/>
  <c r="H702" i="7"/>
  <c r="H701" i="7"/>
  <c r="G1748" i="8"/>
  <c r="H1749" i="7"/>
  <c r="G1400" i="8"/>
  <c r="H1401" i="7"/>
  <c r="G692" i="8"/>
  <c r="H693" i="7"/>
  <c r="G2574" i="8"/>
  <c r="H2575" i="7"/>
  <c r="H2574" i="7"/>
  <c r="H1707" i="7"/>
  <c r="G910" i="8"/>
  <c r="H911" i="7"/>
  <c r="G891" i="8"/>
  <c r="H892" i="7"/>
  <c r="H891" i="7"/>
  <c r="G1206" i="8"/>
  <c r="H1207" i="7"/>
  <c r="G1062" i="8"/>
  <c r="H1063" i="7"/>
  <c r="G6214" i="8"/>
  <c r="H6215" i="7"/>
  <c r="G4818" i="8"/>
  <c r="H4819" i="7"/>
  <c r="G5874" i="8"/>
  <c r="H5875" i="7"/>
  <c r="G3584" i="8"/>
  <c r="H3585" i="7"/>
  <c r="G4563" i="8"/>
  <c r="H4564" i="7"/>
  <c r="G5521" i="8"/>
  <c r="H5522" i="7"/>
  <c r="G2062" i="8"/>
  <c r="H2063" i="7"/>
  <c r="G3265" i="8"/>
  <c r="H3266" i="7"/>
  <c r="G3288" i="8"/>
  <c r="H3289" i="7"/>
  <c r="G2205" i="8"/>
  <c r="H2206" i="7"/>
  <c r="G496" i="8"/>
  <c r="H497" i="7"/>
  <c r="G685" i="8"/>
  <c r="H686" i="7"/>
  <c r="G745" i="8"/>
  <c r="H746" i="7"/>
  <c r="H745" i="7"/>
  <c r="G6155" i="8"/>
  <c r="H6156" i="7"/>
  <c r="G6064" i="8"/>
  <c r="H6065" i="7"/>
  <c r="G6367" i="8"/>
  <c r="H6368" i="7"/>
  <c r="G4956" i="8"/>
  <c r="H4957" i="7"/>
  <c r="G5417" i="8"/>
  <c r="H5418" i="7"/>
  <c r="G6337" i="8"/>
  <c r="H6338" i="7"/>
  <c r="G5628" i="8"/>
  <c r="H5629" i="7"/>
  <c r="G5836" i="8"/>
  <c r="H5837" i="7"/>
  <c r="G5922" i="8"/>
  <c r="H5923" i="7"/>
  <c r="G6535" i="8"/>
  <c r="H6536" i="7"/>
  <c r="G5319" i="8"/>
  <c r="H5320" i="7"/>
  <c r="G6361" i="8"/>
  <c r="H6362" i="7"/>
  <c r="G5812" i="8"/>
  <c r="H5813" i="7"/>
  <c r="G3578" i="8"/>
  <c r="H3579" i="7"/>
  <c r="G4634" i="8"/>
  <c r="H4635" i="7"/>
  <c r="G4238" i="8"/>
  <c r="H4239" i="7"/>
  <c r="G3655" i="8"/>
  <c r="H3656" i="7"/>
  <c r="G4849" i="8"/>
  <c r="H4850" i="7"/>
  <c r="G3792" i="8"/>
  <c r="H3793" i="7"/>
  <c r="G4735" i="8"/>
  <c r="H4736" i="7"/>
  <c r="G4091" i="8"/>
  <c r="H4092" i="7"/>
  <c r="G5704" i="8"/>
  <c r="H5705" i="7"/>
  <c r="G2499" i="8"/>
  <c r="H2500" i="7"/>
  <c r="S260" i="16"/>
  <c r="E260" i="17" s="1"/>
  <c r="S259" i="16"/>
  <c r="E259" i="17" s="1"/>
  <c r="S479" i="16"/>
  <c r="E479" i="17" s="1"/>
  <c r="T438" i="16"/>
  <c r="F438" i="17" s="1"/>
  <c r="S16" i="16"/>
  <c r="E16" i="17" s="1"/>
  <c r="S17" i="16"/>
  <c r="E17" i="17" s="1"/>
  <c r="S461" i="16"/>
  <c r="E461" i="17" s="1"/>
  <c r="C4" i="17"/>
  <c r="W12" i="16"/>
  <c r="W4" i="16"/>
  <c r="H402" i="14"/>
  <c r="H484" i="14"/>
  <c r="H343" i="14"/>
  <c r="H223" i="14"/>
  <c r="H175" i="14"/>
  <c r="H151" i="14"/>
  <c r="H127" i="14"/>
  <c r="H103" i="14"/>
  <c r="H495" i="14"/>
  <c r="H259" i="14"/>
  <c r="H170" i="14"/>
  <c r="H35" i="14"/>
  <c r="H198" i="14"/>
  <c r="H191" i="14"/>
  <c r="H159" i="14"/>
  <c r="H102" i="14"/>
  <c r="H409" i="14"/>
  <c r="H381" i="14"/>
  <c r="H366" i="14"/>
  <c r="H348" i="14"/>
  <c r="H336" i="14"/>
  <c r="H397" i="14"/>
  <c r="H184" i="14"/>
  <c r="H487" i="14"/>
  <c r="H299" i="14"/>
  <c r="H446" i="14"/>
  <c r="H157" i="14"/>
  <c r="H248" i="14"/>
  <c r="H22" i="14"/>
  <c r="H12" i="14"/>
  <c r="H300" i="14"/>
  <c r="H252" i="14"/>
  <c r="H406" i="14"/>
  <c r="H304" i="14"/>
  <c r="H153" i="14"/>
  <c r="H42" i="14"/>
  <c r="H286" i="14"/>
  <c r="H243" i="14"/>
  <c r="H194" i="14"/>
  <c r="H190" i="14"/>
  <c r="H112" i="14"/>
  <c r="H87" i="14"/>
  <c r="H313" i="14"/>
  <c r="H165" i="14"/>
  <c r="H471" i="14"/>
  <c r="H405" i="14"/>
  <c r="H210" i="14"/>
  <c r="H21" i="14"/>
  <c r="H434" i="14"/>
  <c r="H317" i="14"/>
  <c r="H312" i="14"/>
  <c r="H230" i="14"/>
  <c r="H160" i="14"/>
  <c r="H86" i="14"/>
  <c r="H20" i="14"/>
  <c r="H331" i="14"/>
  <c r="H197" i="14"/>
  <c r="H469" i="14"/>
  <c r="H385" i="14"/>
  <c r="H69" i="14"/>
  <c r="H24" i="14"/>
  <c r="H181" i="14"/>
  <c r="H241" i="14"/>
  <c r="H29" i="14"/>
  <c r="H428" i="14"/>
  <c r="H410" i="14"/>
  <c r="H341" i="14"/>
  <c r="H267" i="14"/>
  <c r="H111" i="14"/>
  <c r="H468" i="14"/>
  <c r="H10" i="14"/>
  <c r="H260" i="14"/>
  <c r="H301" i="14"/>
  <c r="H226" i="14"/>
  <c r="H206" i="14"/>
  <c r="H167" i="14"/>
  <c r="H129" i="14"/>
  <c r="H6" i="14"/>
  <c r="H32" i="14"/>
  <c r="H335" i="14"/>
  <c r="H235" i="14"/>
  <c r="H64" i="14"/>
  <c r="H52" i="14"/>
  <c r="H54" i="14"/>
  <c r="H183" i="14"/>
  <c r="H250" i="14"/>
  <c r="H380" i="14"/>
  <c r="H258" i="14"/>
  <c r="H432" i="14"/>
  <c r="H53" i="14"/>
  <c r="H389" i="14"/>
  <c r="H120" i="14"/>
  <c r="H452" i="14"/>
  <c r="H232" i="14"/>
  <c r="H156" i="14"/>
  <c r="H107" i="14"/>
  <c r="H72" i="14"/>
  <c r="H415" i="14"/>
  <c r="H444" i="14"/>
  <c r="H427" i="14"/>
  <c r="H91" i="14"/>
  <c r="H96" i="14"/>
  <c r="H200" i="14"/>
  <c r="H101" i="14"/>
  <c r="G6563" i="8"/>
  <c r="H6564" i="7"/>
  <c r="G6419" i="8"/>
  <c r="H6420" i="7"/>
  <c r="G6275" i="8"/>
  <c r="H6276" i="7"/>
  <c r="G6131" i="8"/>
  <c r="H6132" i="7"/>
  <c r="G5987" i="8"/>
  <c r="H5988" i="7"/>
  <c r="G6472" i="8"/>
  <c r="H6473" i="7"/>
  <c r="G6328" i="8"/>
  <c r="H6329" i="7"/>
  <c r="G6184" i="8"/>
  <c r="H6185" i="7"/>
  <c r="G6040" i="8"/>
  <c r="H6041" i="7"/>
  <c r="G6464" i="8"/>
  <c r="H6465" i="7"/>
  <c r="G6320" i="8"/>
  <c r="H6321" i="7"/>
  <c r="G5756" i="8"/>
  <c r="H5757" i="7"/>
  <c r="G5468" i="8"/>
  <c r="H5469" i="7"/>
  <c r="G6319" i="8"/>
  <c r="H6320" i="7"/>
  <c r="G6031" i="8"/>
  <c r="H6032" i="7"/>
  <c r="G5220" i="8"/>
  <c r="H5221" i="7"/>
  <c r="G5076" i="8"/>
  <c r="H5077" i="7"/>
  <c r="G4932" i="8"/>
  <c r="H4933" i="7"/>
  <c r="G4788" i="8"/>
  <c r="H4789" i="7"/>
  <c r="G4644" i="8"/>
  <c r="H4645" i="7"/>
  <c r="G5954" i="8"/>
  <c r="H5955" i="7"/>
  <c r="G5346" i="8"/>
  <c r="H5347" i="7"/>
  <c r="G6289" i="8"/>
  <c r="H6290" i="7"/>
  <c r="G6001" i="8"/>
  <c r="H6002" i="7"/>
  <c r="G5542" i="8"/>
  <c r="H5543" i="7"/>
  <c r="G6355" i="8"/>
  <c r="H6356" i="7"/>
  <c r="G6067" i="8"/>
  <c r="H6068" i="7"/>
  <c r="G5837" i="8"/>
  <c r="H5838" i="7"/>
  <c r="G5600" i="8"/>
  <c r="H5601" i="7"/>
  <c r="G5771" i="8"/>
  <c r="H5772" i="7"/>
  <c r="H5542" i="7"/>
  <c r="H6451" i="7"/>
  <c r="H6163" i="7"/>
  <c r="G6487" i="8"/>
  <c r="H6488" i="7"/>
  <c r="G6199" i="8"/>
  <c r="H6200" i="7"/>
  <c r="G5921" i="8"/>
  <c r="H5922" i="7"/>
  <c r="G5295" i="8"/>
  <c r="H5296" i="7"/>
  <c r="G6045" i="8"/>
  <c r="H6046" i="7"/>
  <c r="G5413" i="8"/>
  <c r="H5414" i="7"/>
  <c r="G6313" i="8"/>
  <c r="H6314" i="7"/>
  <c r="G6025" i="8"/>
  <c r="H6026" i="7"/>
  <c r="H6064" i="7"/>
  <c r="G5757" i="8"/>
  <c r="H5758" i="7"/>
  <c r="G6176" i="8"/>
  <c r="H6177" i="7"/>
  <c r="G5888" i="8"/>
  <c r="H5889" i="7"/>
  <c r="G5143" i="8"/>
  <c r="H5144" i="7"/>
  <c r="G4795" i="8"/>
  <c r="H4796" i="7"/>
  <c r="G4421" i="8"/>
  <c r="H4422" i="7"/>
  <c r="G5002" i="8"/>
  <c r="H5003" i="7"/>
  <c r="G4459" i="8"/>
  <c r="H4460" i="7"/>
  <c r="G4130" i="8"/>
  <c r="H4131" i="7"/>
  <c r="G3986" i="8"/>
  <c r="H3987" i="7"/>
  <c r="G3842" i="8"/>
  <c r="H3843" i="7"/>
  <c r="G3698" i="8"/>
  <c r="H3699" i="7"/>
  <c r="G3554" i="8"/>
  <c r="H3555" i="7"/>
  <c r="G3410" i="8"/>
  <c r="H3411" i="7"/>
  <c r="G5252" i="8"/>
  <c r="H5253" i="7"/>
  <c r="G4142" i="8"/>
  <c r="H4143" i="7"/>
  <c r="H5262" i="7"/>
  <c r="G5001" i="8"/>
  <c r="H5002" i="7"/>
  <c r="G4809" i="8"/>
  <c r="H4810" i="7"/>
  <c r="G4617" i="8"/>
  <c r="H4618" i="7"/>
  <c r="G4272" i="8"/>
  <c r="H4273" i="7"/>
  <c r="H6409" i="7"/>
  <c r="G5347" i="8"/>
  <c r="H5348" i="7"/>
  <c r="G4389" i="8"/>
  <c r="H4390" i="7"/>
  <c r="G4063" i="8"/>
  <c r="H4064" i="7"/>
  <c r="G3919" i="8"/>
  <c r="H3920" i="7"/>
  <c r="G3775" i="8"/>
  <c r="H3776" i="7"/>
  <c r="G3631" i="8"/>
  <c r="H3632" i="7"/>
  <c r="G3487" i="8"/>
  <c r="H3488" i="7"/>
  <c r="G5741" i="8"/>
  <c r="H5742" i="7"/>
  <c r="H5124" i="7"/>
  <c r="G4801" i="8"/>
  <c r="H4802" i="7"/>
  <c r="G4457" i="8"/>
  <c r="H4458" i="7"/>
  <c r="G5614" i="8"/>
  <c r="H5615" i="7"/>
  <c r="G4760" i="8"/>
  <c r="H4761" i="7"/>
  <c r="G6117" i="8"/>
  <c r="H6118" i="7"/>
  <c r="G4056" i="8"/>
  <c r="H4057" i="7"/>
  <c r="G3912" i="8"/>
  <c r="H3913" i="7"/>
  <c r="G3768" i="8"/>
  <c r="H3769" i="7"/>
  <c r="G6283" i="8"/>
  <c r="H6284" i="7"/>
  <c r="G5239" i="8"/>
  <c r="H5240" i="7"/>
  <c r="G4975" i="8"/>
  <c r="H4976" i="7"/>
  <c r="G4687" i="8"/>
  <c r="H4688" i="7"/>
  <c r="G4160" i="8"/>
  <c r="H4161" i="7"/>
  <c r="G5759" i="8"/>
  <c r="H5760" i="7"/>
  <c r="H5220" i="7"/>
  <c r="G4702" i="8"/>
  <c r="H4703" i="7"/>
  <c r="G4283" i="8"/>
  <c r="H4284" i="7"/>
  <c r="G4067" i="8"/>
  <c r="H4068" i="7"/>
  <c r="G3923" i="8"/>
  <c r="H3924" i="7"/>
  <c r="G3779" i="8"/>
  <c r="H3780" i="7"/>
  <c r="G4606" i="8"/>
  <c r="H4607" i="7"/>
  <c r="G5305" i="8"/>
  <c r="H5306" i="7"/>
  <c r="G4363" i="8"/>
  <c r="H4364" i="7"/>
  <c r="G5599" i="8"/>
  <c r="H5600" i="7"/>
  <c r="G4924" i="8"/>
  <c r="H4925" i="7"/>
  <c r="G4377" i="8"/>
  <c r="H4378" i="7"/>
  <c r="G6164" i="8"/>
  <c r="H6165" i="7"/>
  <c r="G4506" i="8"/>
  <c r="H4507" i="7"/>
  <c r="G5864" i="8"/>
  <c r="H5865" i="7"/>
  <c r="G4392" i="8"/>
  <c r="H4393" i="7"/>
  <c r="G3521" i="8"/>
  <c r="H3522" i="7"/>
  <c r="G3305" i="8"/>
  <c r="H3306" i="7"/>
  <c r="G3089" i="8"/>
  <c r="H3090" i="7"/>
  <c r="G2619" i="8"/>
  <c r="H2620" i="7"/>
  <c r="G3038" i="8"/>
  <c r="H3039" i="7"/>
  <c r="G3314" i="8"/>
  <c r="H3315" i="7"/>
  <c r="G3098" i="8"/>
  <c r="H3099" i="7"/>
  <c r="G2626" i="8"/>
  <c r="H2627" i="7"/>
  <c r="G3322" i="8"/>
  <c r="H3323" i="7"/>
  <c r="G2464" i="8"/>
  <c r="H2465" i="7"/>
  <c r="G2320" i="8"/>
  <c r="H2321" i="7"/>
  <c r="G2176" i="8"/>
  <c r="H2177" i="7"/>
  <c r="G2032" i="8"/>
  <c r="H2033" i="7"/>
  <c r="G1888" i="8"/>
  <c r="H1889" i="7"/>
  <c r="G3385" i="8"/>
  <c r="H3386" i="7"/>
  <c r="G3169" i="8"/>
  <c r="H3170" i="7"/>
  <c r="G2849" i="8"/>
  <c r="H2850" i="7"/>
  <c r="G3062" i="8"/>
  <c r="H3063" i="7"/>
  <c r="G2761" i="8"/>
  <c r="H2762" i="7"/>
  <c r="G3636" i="8"/>
  <c r="H3637" i="7"/>
  <c r="G3420" i="8"/>
  <c r="H3421" i="7"/>
  <c r="G3204" i="8"/>
  <c r="H3205" i="7"/>
  <c r="G3555" i="8"/>
  <c r="H3556" i="7"/>
  <c r="G3123" i="8"/>
  <c r="H3124" i="7"/>
  <c r="G2664" i="8"/>
  <c r="H2665" i="7"/>
  <c r="G2475" i="8"/>
  <c r="H2476" i="7"/>
  <c r="G2331" i="8"/>
  <c r="H2332" i="7"/>
  <c r="G4447" i="8"/>
  <c r="H4448" i="7"/>
  <c r="G4851" i="8"/>
  <c r="H4852" i="7"/>
  <c r="G2864" i="8"/>
  <c r="H2865" i="7"/>
  <c r="H5127" i="7"/>
  <c r="G3766" i="8"/>
  <c r="H3767" i="7"/>
  <c r="G4971" i="8"/>
  <c r="H4972" i="7"/>
  <c r="G3008" i="8"/>
  <c r="H3009" i="7"/>
  <c r="G3633" i="8"/>
  <c r="H3634" i="7"/>
  <c r="G3201" i="8"/>
  <c r="H3202" i="7"/>
  <c r="G2846" i="8"/>
  <c r="H2847" i="7"/>
  <c r="G2581" i="8"/>
  <c r="H2582" i="7"/>
  <c r="G4859" i="8"/>
  <c r="H4860" i="7"/>
  <c r="G3551" i="8"/>
  <c r="H3552" i="7"/>
  <c r="G3335" i="8"/>
  <c r="H3336" i="7"/>
  <c r="G3119" i="8"/>
  <c r="H3120" i="7"/>
  <c r="G2924" i="8"/>
  <c r="H2925" i="7"/>
  <c r="G2636" i="8"/>
  <c r="H2637" i="7"/>
  <c r="G3039" i="8"/>
  <c r="H3040" i="7"/>
  <c r="G1230" i="8"/>
  <c r="H1231" i="7"/>
  <c r="G800" i="8"/>
  <c r="H801" i="7"/>
  <c r="G1735" i="8"/>
  <c r="H1736" i="7"/>
  <c r="G1249" i="8"/>
  <c r="H1250" i="7"/>
  <c r="G902" i="8"/>
  <c r="H903" i="7"/>
  <c r="G1462" i="8"/>
  <c r="H1463" i="7"/>
  <c r="G737" i="8"/>
  <c r="H738" i="7"/>
  <c r="G466" i="8"/>
  <c r="H467" i="7"/>
  <c r="G322" i="8"/>
  <c r="H323" i="7"/>
  <c r="G178" i="8"/>
  <c r="H179" i="7"/>
  <c r="G34" i="8"/>
  <c r="H35" i="7"/>
  <c r="G2124" i="8"/>
  <c r="H2125" i="7"/>
  <c r="G1255" i="8"/>
  <c r="H1256" i="7"/>
  <c r="G908" i="8"/>
  <c r="H909" i="7"/>
  <c r="G2869" i="8"/>
  <c r="H2870" i="7"/>
  <c r="G2358" i="8"/>
  <c r="H2359" i="7"/>
  <c r="G1742" i="8"/>
  <c r="H1743" i="7"/>
  <c r="G1006" i="8"/>
  <c r="H1007" i="7"/>
  <c r="G3379" i="8"/>
  <c r="H3380" i="7"/>
  <c r="G1664" i="8"/>
  <c r="H1665" i="7"/>
  <c r="G1333" i="8"/>
  <c r="H1334" i="7"/>
  <c r="G986" i="8"/>
  <c r="H987" i="7"/>
  <c r="G2933" i="8"/>
  <c r="H2934" i="7"/>
  <c r="G2046" i="8"/>
  <c r="H2047" i="7"/>
  <c r="H2046" i="7"/>
  <c r="G1522" i="8"/>
  <c r="H1523" i="7"/>
  <c r="G3344" i="8"/>
  <c r="H3345" i="7"/>
  <c r="G1371" i="8"/>
  <c r="H1372" i="7"/>
  <c r="G1031" i="8"/>
  <c r="H1032" i="7"/>
  <c r="G5478" i="8"/>
  <c r="H5479" i="7"/>
  <c r="G2300" i="8"/>
  <c r="H2301" i="7"/>
  <c r="G1611" i="8"/>
  <c r="H1612" i="7"/>
  <c r="G1115" i="8"/>
  <c r="H1116" i="7"/>
  <c r="G3075" i="8"/>
  <c r="H3076" i="7"/>
  <c r="G2646" i="8"/>
  <c r="H2647" i="7"/>
  <c r="G1746" i="8"/>
  <c r="H1747" i="7"/>
  <c r="H1746" i="7"/>
  <c r="G2067" i="8"/>
  <c r="H2068" i="7"/>
  <c r="G1450" i="8"/>
  <c r="H1451" i="7"/>
  <c r="G2251" i="8"/>
  <c r="H2252" i="7"/>
  <c r="G2418" i="8"/>
  <c r="H2419" i="7"/>
  <c r="H2418" i="7"/>
  <c r="G1914" i="8"/>
  <c r="H1915" i="7"/>
  <c r="H1914" i="7"/>
  <c r="G1279" i="8"/>
  <c r="H1280" i="7"/>
  <c r="G362" i="8"/>
  <c r="H363" i="7"/>
  <c r="G170" i="8"/>
  <c r="H171" i="7"/>
  <c r="G1933" i="8"/>
  <c r="H1934" i="7"/>
  <c r="G481" i="8"/>
  <c r="H482" i="7"/>
  <c r="G4157" i="8"/>
  <c r="H4158" i="7"/>
  <c r="G361" i="8"/>
  <c r="H362" i="7"/>
  <c r="G129" i="8"/>
  <c r="H130" i="7"/>
  <c r="G647" i="8"/>
  <c r="H648" i="7"/>
  <c r="G224" i="8"/>
  <c r="H225" i="7"/>
  <c r="G151" i="8"/>
  <c r="H152" i="7"/>
  <c r="G1503" i="8"/>
  <c r="H1504" i="7"/>
  <c r="G247" i="8"/>
  <c r="H248" i="7"/>
  <c r="G1899" i="8"/>
  <c r="H1900" i="7"/>
  <c r="G104" i="8"/>
  <c r="H105" i="7"/>
  <c r="G486" i="8"/>
  <c r="H487" i="7"/>
  <c r="G38" i="8"/>
  <c r="H39" i="7"/>
  <c r="G1669" i="8"/>
  <c r="H1670" i="7"/>
  <c r="G767" i="8"/>
  <c r="H768" i="7"/>
  <c r="G1480" i="8"/>
  <c r="H1481" i="7"/>
  <c r="G588" i="8"/>
  <c r="H589" i="7"/>
  <c r="G18" i="8"/>
  <c r="H19" i="7"/>
  <c r="G2472" i="8"/>
  <c r="H2473" i="7"/>
  <c r="H2472" i="7"/>
  <c r="G2400" i="8"/>
  <c r="H2401" i="7"/>
  <c r="H2400" i="7"/>
  <c r="H1353" i="7"/>
  <c r="G636" i="8"/>
  <c r="H637" i="7"/>
  <c r="G865" i="8"/>
  <c r="H866" i="7"/>
  <c r="G2544" i="8"/>
  <c r="H2545" i="7"/>
  <c r="H2544" i="7"/>
  <c r="G683" i="8"/>
  <c r="H684" i="7"/>
  <c r="H683" i="7"/>
  <c r="G1860" i="8"/>
  <c r="H1861" i="7"/>
  <c r="G212" i="8"/>
  <c r="H213" i="7"/>
  <c r="G1675" i="8"/>
  <c r="H1676" i="7"/>
  <c r="G6494" i="8"/>
  <c r="H6495" i="7"/>
  <c r="G5833" i="8"/>
  <c r="H5834" i="7"/>
  <c r="G4527" i="8"/>
  <c r="H4528" i="7"/>
  <c r="G5125" i="8"/>
  <c r="H5126" i="7"/>
  <c r="G3805" i="8"/>
  <c r="H3806" i="7"/>
  <c r="G4341" i="8"/>
  <c r="H4342" i="7"/>
  <c r="G5469" i="8"/>
  <c r="H5470" i="7"/>
  <c r="G2350" i="8"/>
  <c r="H2351" i="7"/>
  <c r="G3701" i="8"/>
  <c r="H3702" i="7"/>
  <c r="G3383" i="8"/>
  <c r="H3384" i="7"/>
  <c r="G3707" i="8"/>
  <c r="H3708" i="7"/>
  <c r="G2773" i="8"/>
  <c r="H2774" i="7"/>
  <c r="G2532" i="8"/>
  <c r="H2533" i="7"/>
  <c r="H2532" i="7"/>
  <c r="G352" i="8"/>
  <c r="H353" i="7"/>
  <c r="G1945" i="8"/>
  <c r="H1946" i="7"/>
  <c r="G2247" i="8"/>
  <c r="H2248" i="7"/>
  <c r="G356" i="8"/>
  <c r="H357" i="7"/>
  <c r="G6443" i="8"/>
  <c r="H6444" i="7"/>
  <c r="G6011" i="8"/>
  <c r="H6012" i="7"/>
  <c r="G6208" i="8"/>
  <c r="H6209" i="7"/>
  <c r="G5792" i="8"/>
  <c r="H5793" i="7"/>
  <c r="G5820" i="8"/>
  <c r="H5821" i="7"/>
  <c r="G5100" i="8"/>
  <c r="H5101" i="7"/>
  <c r="G4668" i="8"/>
  <c r="H4669" i="7"/>
  <c r="G5875" i="8"/>
  <c r="H5876" i="7"/>
  <c r="G5636" i="8"/>
  <c r="H5637" i="7"/>
  <c r="G5598" i="8"/>
  <c r="H5599" i="7"/>
  <c r="G5870" i="8"/>
  <c r="H5871" i="7"/>
  <c r="G4843" i="8"/>
  <c r="H4844" i="7"/>
  <c r="G4557" i="8"/>
  <c r="H4558" i="7"/>
  <c r="G3866" i="8"/>
  <c r="H3867" i="7"/>
  <c r="G5448" i="8"/>
  <c r="H5449" i="7"/>
  <c r="G3943" i="8"/>
  <c r="H3944" i="7"/>
  <c r="G3511" i="8"/>
  <c r="H3512" i="7"/>
  <c r="G4518" i="8"/>
  <c r="H4519" i="7"/>
  <c r="G4856" i="8"/>
  <c r="H4857" i="7"/>
  <c r="G4188" i="8"/>
  <c r="H4189" i="7"/>
  <c r="G5023" i="8"/>
  <c r="H5024" i="7"/>
  <c r="G4798" i="8"/>
  <c r="H4799" i="7"/>
  <c r="G3195" i="8"/>
  <c r="H3196" i="7"/>
  <c r="S481" i="16"/>
  <c r="E481" i="17" s="1"/>
  <c r="S434" i="16"/>
  <c r="E434" i="17" s="1"/>
  <c r="S356" i="16"/>
  <c r="E356" i="17" s="1"/>
  <c r="R429" i="16"/>
  <c r="D429" i="17" s="1"/>
  <c r="T180" i="16"/>
  <c r="F180" i="17" s="1"/>
  <c r="T358" i="16"/>
  <c r="F358" i="17" s="1"/>
  <c r="S423" i="16"/>
  <c r="E423" i="17" s="1"/>
  <c r="R129" i="16"/>
  <c r="D129" i="17" s="1"/>
  <c r="R130" i="16"/>
  <c r="D130" i="17" s="1"/>
  <c r="T246" i="16"/>
  <c r="F246" i="17" s="1"/>
  <c r="T373" i="16"/>
  <c r="F373" i="17" s="1"/>
  <c r="S246" i="16"/>
  <c r="E246" i="17" s="1"/>
  <c r="T194" i="16"/>
  <c r="F194" i="17" s="1"/>
  <c r="G6557" i="8"/>
  <c r="H6558" i="7"/>
  <c r="G6413" i="8"/>
  <c r="H6414" i="7"/>
  <c r="G6269" i="8"/>
  <c r="H6270" i="7"/>
  <c r="G6125" i="8"/>
  <c r="H6126" i="7"/>
  <c r="G5981" i="8"/>
  <c r="H5982" i="7"/>
  <c r="G6466" i="8"/>
  <c r="H6467" i="7"/>
  <c r="G6322" i="8"/>
  <c r="H6323" i="7"/>
  <c r="G6178" i="8"/>
  <c r="H6179" i="7"/>
  <c r="G6034" i="8"/>
  <c r="H6035" i="7"/>
  <c r="G6458" i="8"/>
  <c r="H6459" i="7"/>
  <c r="G6314" i="8"/>
  <c r="H6315" i="7"/>
  <c r="G5765" i="8"/>
  <c r="H5766" i="7"/>
  <c r="G5397" i="8"/>
  <c r="H5398" i="7"/>
  <c r="G5214" i="8"/>
  <c r="H5215" i="7"/>
  <c r="G5070" i="8"/>
  <c r="H5071" i="7"/>
  <c r="G4926" i="8"/>
  <c r="H4927" i="7"/>
  <c r="G4782" i="8"/>
  <c r="H4783" i="7"/>
  <c r="G4638" i="8"/>
  <c r="H4639" i="7"/>
  <c r="G5992" i="8"/>
  <c r="H5993" i="7"/>
  <c r="G5728" i="8"/>
  <c r="H5729" i="7"/>
  <c r="G5620" i="8"/>
  <c r="H5621" i="7"/>
  <c r="G5352" i="8"/>
  <c r="H5353" i="7"/>
  <c r="G5504" i="8"/>
  <c r="H5505" i="7"/>
  <c r="G6201" i="8"/>
  <c r="H6202" i="7"/>
  <c r="G5817" i="8"/>
  <c r="H5818" i="7"/>
  <c r="G5855" i="8"/>
  <c r="H5856" i="7"/>
  <c r="G6152" i="8"/>
  <c r="H6153" i="7"/>
  <c r="G5950" i="8"/>
  <c r="H5951" i="7"/>
  <c r="G5289" i="8"/>
  <c r="H5290" i="7"/>
  <c r="G6026" i="8"/>
  <c r="H6027" i="7"/>
  <c r="G5555" i="8"/>
  <c r="H5556" i="7"/>
  <c r="G5400" i="8"/>
  <c r="H5401" i="7"/>
  <c r="G5750" i="8"/>
  <c r="H5751" i="7"/>
  <c r="G6177" i="8"/>
  <c r="H6178" i="7"/>
  <c r="G5569" i="8"/>
  <c r="H5570" i="7"/>
  <c r="H5569" i="7"/>
  <c r="G5739" i="8"/>
  <c r="H5740" i="7"/>
  <c r="G6397" i="8"/>
  <c r="H6398" i="7"/>
  <c r="G6109" i="8"/>
  <c r="H6110" i="7"/>
  <c r="G5869" i="8"/>
  <c r="H5870" i="7"/>
  <c r="G5680" i="8"/>
  <c r="H5681" i="7"/>
  <c r="G4406" i="8"/>
  <c r="H4407" i="7"/>
  <c r="G5535" i="8"/>
  <c r="H5536" i="7"/>
  <c r="G4978" i="8"/>
  <c r="H4979" i="7"/>
  <c r="G4451" i="8"/>
  <c r="H4452" i="7"/>
  <c r="G4124" i="8"/>
  <c r="H4125" i="7"/>
  <c r="G3980" i="8"/>
  <c r="H3981" i="7"/>
  <c r="G3836" i="8"/>
  <c r="H3837" i="7"/>
  <c r="G3692" i="8"/>
  <c r="H3693" i="7"/>
  <c r="G3548" i="8"/>
  <c r="H3549" i="7"/>
  <c r="G5393" i="8"/>
  <c r="H5394" i="7"/>
  <c r="G4534" i="8"/>
  <c r="H4535" i="7"/>
  <c r="G5233" i="8"/>
  <c r="H5234" i="7"/>
  <c r="G6139" i="8"/>
  <c r="H6140" i="7"/>
  <c r="H4986" i="7"/>
  <c r="H4794" i="7"/>
  <c r="G4602" i="8"/>
  <c r="H4603" i="7"/>
  <c r="G5204" i="8"/>
  <c r="H5205" i="7"/>
  <c r="G4344" i="8"/>
  <c r="H4345" i="7"/>
  <c r="G4057" i="8"/>
  <c r="H4058" i="7"/>
  <c r="G3913" i="8"/>
  <c r="H3914" i="7"/>
  <c r="G3769" i="8"/>
  <c r="H3770" i="7"/>
  <c r="G3625" i="8"/>
  <c r="H3626" i="7"/>
  <c r="G3481" i="8"/>
  <c r="H3482" i="7"/>
  <c r="G4442" i="8"/>
  <c r="H4443" i="7"/>
  <c r="G5185" i="8"/>
  <c r="H5186" i="7"/>
  <c r="G4736" i="8"/>
  <c r="H4737" i="7"/>
  <c r="G6116" i="8"/>
  <c r="H6117" i="7"/>
  <c r="H4457" i="7"/>
  <c r="G4050" i="8"/>
  <c r="H4051" i="7"/>
  <c r="G3906" i="8"/>
  <c r="H3907" i="7"/>
  <c r="G3762" i="8"/>
  <c r="H3763" i="7"/>
  <c r="H5656" i="7"/>
  <c r="G5079" i="8"/>
  <c r="H5080" i="7"/>
  <c r="G5813" i="8"/>
  <c r="H5814" i="7"/>
  <c r="G4678" i="8"/>
  <c r="H4679" i="7"/>
  <c r="G4276" i="8"/>
  <c r="H4277" i="7"/>
  <c r="G4061" i="8"/>
  <c r="H4062" i="7"/>
  <c r="G3917" i="8"/>
  <c r="H3918" i="7"/>
  <c r="G3773" i="8"/>
  <c r="H3774" i="7"/>
  <c r="G5361" i="8"/>
  <c r="H5362" i="7"/>
  <c r="G4561" i="8"/>
  <c r="H4562" i="7"/>
  <c r="H6040" i="7"/>
  <c r="G5662" i="8"/>
  <c r="H5663" i="7"/>
  <c r="G5181" i="8"/>
  <c r="H5182" i="7"/>
  <c r="G4861" i="8"/>
  <c r="H4862" i="7"/>
  <c r="G4900" i="8"/>
  <c r="H4901" i="7"/>
  <c r="G4332" i="8"/>
  <c r="H4333" i="7"/>
  <c r="G5312" i="8"/>
  <c r="H5313" i="7"/>
  <c r="G5671" i="8"/>
  <c r="H5672" i="7"/>
  <c r="G4835" i="8"/>
  <c r="H4836" i="7"/>
  <c r="G2682" i="8"/>
  <c r="H2683" i="7"/>
  <c r="G4346" i="8"/>
  <c r="H4347" i="7"/>
  <c r="G3760" i="8"/>
  <c r="H3761" i="7"/>
  <c r="G3304" i="8"/>
  <c r="H3305" i="7"/>
  <c r="G2882" i="8"/>
  <c r="H2883" i="7"/>
  <c r="G2602" i="8"/>
  <c r="H2603" i="7"/>
  <c r="G2458" i="8"/>
  <c r="H2459" i="7"/>
  <c r="G2314" i="8"/>
  <c r="H2315" i="7"/>
  <c r="G2170" i="8"/>
  <c r="H2171" i="7"/>
  <c r="G2026" i="8"/>
  <c r="H2027" i="7"/>
  <c r="G1882" i="8"/>
  <c r="H1883" i="7"/>
  <c r="G5109" i="8"/>
  <c r="H5110" i="7"/>
  <c r="G2825" i="8"/>
  <c r="H2826" i="7"/>
  <c r="G3537" i="8"/>
  <c r="H3538" i="7"/>
  <c r="G3105" i="8"/>
  <c r="H3106" i="7"/>
  <c r="G2640" i="8"/>
  <c r="H2641" i="7"/>
  <c r="G2469" i="8"/>
  <c r="H2470" i="7"/>
  <c r="G2325" i="8"/>
  <c r="H2326" i="7"/>
  <c r="G3545" i="8"/>
  <c r="H3546" i="7"/>
  <c r="G3329" i="8"/>
  <c r="H3330" i="7"/>
  <c r="G3113" i="8"/>
  <c r="H3114" i="7"/>
  <c r="G3302" i="8"/>
  <c r="H3303" i="7"/>
  <c r="G3086" i="8"/>
  <c r="H3087" i="7"/>
  <c r="G2767" i="8"/>
  <c r="H2768" i="7"/>
  <c r="H4686" i="7"/>
  <c r="G3718" i="8"/>
  <c r="H3719" i="7"/>
  <c r="G3211" i="8"/>
  <c r="H3212" i="7"/>
  <c r="G2967" i="8"/>
  <c r="H2968" i="7"/>
  <c r="G3462" i="8"/>
  <c r="H3463" i="7"/>
  <c r="G3246" i="8"/>
  <c r="H3247" i="7"/>
  <c r="G3615" i="8"/>
  <c r="H3616" i="7"/>
  <c r="G3183" i="8"/>
  <c r="H3184" i="7"/>
  <c r="G2575" i="8"/>
  <c r="H2576" i="7"/>
  <c r="G3074" i="8"/>
  <c r="H3075" i="7"/>
  <c r="G3666" i="8"/>
  <c r="H3667" i="7"/>
  <c r="G3450" i="8"/>
  <c r="H3451" i="7"/>
  <c r="G3234" i="8"/>
  <c r="H3235" i="7"/>
  <c r="G3030" i="8"/>
  <c r="H3031" i="7"/>
  <c r="G2923" i="8"/>
  <c r="H2924" i="7"/>
  <c r="G2635" i="8"/>
  <c r="H2636" i="7"/>
  <c r="G1848" i="8"/>
  <c r="H1849" i="7"/>
  <c r="H1848" i="7"/>
  <c r="G1545" i="8"/>
  <c r="H1546" i="7"/>
  <c r="G1217" i="8"/>
  <c r="H1218" i="7"/>
  <c r="G3658" i="8"/>
  <c r="H3659" i="7"/>
  <c r="H3658" i="7"/>
  <c r="G2304" i="8"/>
  <c r="H2305" i="7"/>
  <c r="G2178" i="8"/>
  <c r="H2179" i="7"/>
  <c r="G1608" i="8"/>
  <c r="H1609" i="7"/>
  <c r="G775" i="8"/>
  <c r="H776" i="7"/>
  <c r="G2474" i="8"/>
  <c r="H2475" i="7"/>
  <c r="G1719" i="8"/>
  <c r="H1720" i="7"/>
  <c r="G1236" i="8"/>
  <c r="H1237" i="7"/>
  <c r="G889" i="8"/>
  <c r="H890" i="7"/>
  <c r="G2717" i="8"/>
  <c r="H2718" i="7"/>
  <c r="G1963" i="8"/>
  <c r="H1964" i="7"/>
  <c r="G718" i="8"/>
  <c r="H719" i="7"/>
  <c r="G460" i="8"/>
  <c r="H461" i="7"/>
  <c r="G316" i="8"/>
  <c r="H317" i="7"/>
  <c r="G172" i="8"/>
  <c r="H173" i="7"/>
  <c r="G28" i="8"/>
  <c r="H29" i="7"/>
  <c r="G1242" i="8"/>
  <c r="H1243" i="7"/>
  <c r="G895" i="8"/>
  <c r="H896" i="7"/>
  <c r="G1718" i="8"/>
  <c r="H1719" i="7"/>
  <c r="G2239" i="8"/>
  <c r="H2240" i="7"/>
  <c r="G1854" i="8"/>
  <c r="H1855" i="7"/>
  <c r="G1635" i="8"/>
  <c r="H1636" i="7"/>
  <c r="G1320" i="8"/>
  <c r="H1321" i="7"/>
  <c r="G973" i="8"/>
  <c r="H974" i="7"/>
  <c r="G1300" i="8"/>
  <c r="H1301" i="7"/>
  <c r="G2934" i="8"/>
  <c r="H2935" i="7"/>
  <c r="G2220" i="8"/>
  <c r="H2221" i="7"/>
  <c r="H2220" i="7"/>
  <c r="G848" i="8"/>
  <c r="H849" i="7"/>
  <c r="G1969" i="8"/>
  <c r="H1970" i="7"/>
  <c r="G1358" i="8"/>
  <c r="H1359" i="7"/>
  <c r="G1011" i="8"/>
  <c r="H1012" i="7"/>
  <c r="G5479" i="8"/>
  <c r="H5480" i="7"/>
  <c r="G2538" i="8"/>
  <c r="H2539" i="7"/>
  <c r="G2282" i="8"/>
  <c r="H2283" i="7"/>
  <c r="G1240" i="8"/>
  <c r="H1241" i="7"/>
  <c r="G3254" i="8"/>
  <c r="H3255" i="7"/>
  <c r="G1926" i="8"/>
  <c r="H1927" i="7"/>
  <c r="H1926" i="7"/>
  <c r="G958" i="8"/>
  <c r="H959" i="7"/>
  <c r="G2431" i="8"/>
  <c r="H2432" i="7"/>
  <c r="G2191" i="8"/>
  <c r="H2192" i="7"/>
  <c r="G1843" i="8"/>
  <c r="H1844" i="7"/>
  <c r="G1604" i="8"/>
  <c r="H1605" i="7"/>
  <c r="G1095" i="8"/>
  <c r="H1096" i="7"/>
  <c r="H4392" i="7"/>
  <c r="G1654" i="8"/>
  <c r="H1655" i="7"/>
  <c r="G964" i="8"/>
  <c r="H965" i="7"/>
  <c r="G3076" i="8"/>
  <c r="H3077" i="7"/>
  <c r="H4662" i="7"/>
  <c r="G3316" i="8"/>
  <c r="H3317" i="7"/>
  <c r="H3316" i="7"/>
  <c r="G1140" i="8"/>
  <c r="H1141" i="7"/>
  <c r="H1140" i="7"/>
  <c r="G1934" i="8"/>
  <c r="H1935" i="7"/>
  <c r="G457" i="8"/>
  <c r="H458" i="7"/>
  <c r="G337" i="8"/>
  <c r="H338" i="7"/>
  <c r="G1513" i="8"/>
  <c r="H1514" i="7"/>
  <c r="G640" i="8"/>
  <c r="H641" i="7"/>
  <c r="G62" i="8"/>
  <c r="H63" i="7"/>
  <c r="G2228" i="8"/>
  <c r="H2229" i="7"/>
  <c r="G796" i="8"/>
  <c r="H797" i="7"/>
  <c r="G1088" i="8"/>
  <c r="H1089" i="7"/>
  <c r="G2467" i="8"/>
  <c r="H2468" i="7"/>
  <c r="G639" i="8"/>
  <c r="H640" i="7"/>
  <c r="H639" i="7"/>
  <c r="G795" i="8"/>
  <c r="H796" i="7"/>
  <c r="H795" i="7"/>
  <c r="G1772" i="8"/>
  <c r="H1773" i="7"/>
  <c r="G1068" i="8"/>
  <c r="H1069" i="7"/>
  <c r="H1068" i="7"/>
  <c r="G223" i="8"/>
  <c r="H224" i="7"/>
  <c r="G1009" i="8"/>
  <c r="H1010" i="7"/>
  <c r="H1009" i="7"/>
  <c r="G1970" i="8"/>
  <c r="H1971" i="7"/>
  <c r="G1076" i="8"/>
  <c r="H1077" i="7"/>
  <c r="G470" i="8"/>
  <c r="H471" i="7"/>
  <c r="G111" i="8"/>
  <c r="H112" i="7"/>
  <c r="G2402" i="8"/>
  <c r="H2403" i="7"/>
  <c r="G1264" i="8"/>
  <c r="H1265" i="7"/>
  <c r="G278" i="8"/>
  <c r="H279" i="7"/>
  <c r="H1527" i="7"/>
  <c r="G1668" i="8"/>
  <c r="H1669" i="7"/>
  <c r="G758" i="8"/>
  <c r="H759" i="7"/>
  <c r="G103" i="8"/>
  <c r="H104" i="7"/>
  <c r="G2244" i="8"/>
  <c r="H2245" i="7"/>
  <c r="G573" i="8"/>
  <c r="H574" i="7"/>
  <c r="G11" i="8"/>
  <c r="H12" i="7"/>
  <c r="G1709" i="8"/>
  <c r="H1710" i="7"/>
  <c r="G332" i="8"/>
  <c r="H333" i="7"/>
  <c r="G1330" i="8"/>
  <c r="H1331" i="7"/>
  <c r="G658" i="8"/>
  <c r="H659" i="7"/>
  <c r="H2430" i="7"/>
  <c r="G1687" i="8"/>
  <c r="H1688" i="7"/>
  <c r="G1676" i="8"/>
  <c r="H1677" i="7"/>
  <c r="G872" i="8"/>
  <c r="H873" i="7"/>
  <c r="H1790" i="7"/>
  <c r="G6358" i="8"/>
  <c r="H6359" i="7"/>
  <c r="G5647" i="8"/>
  <c r="H5648" i="7"/>
  <c r="G3440" i="8"/>
  <c r="H3441" i="7"/>
  <c r="G4933" i="8"/>
  <c r="H4934" i="7"/>
  <c r="G2969" i="8"/>
  <c r="H2970" i="7"/>
  <c r="G4370" i="8"/>
  <c r="H4371" i="7"/>
  <c r="G2090" i="8"/>
  <c r="H2091" i="7"/>
  <c r="G22" i="8"/>
  <c r="H23" i="7"/>
  <c r="G6263" i="8"/>
  <c r="H6264" i="7"/>
  <c r="G6460" i="8"/>
  <c r="H6461" i="7"/>
  <c r="G5439" i="8"/>
  <c r="H5440" i="7"/>
  <c r="G5208" i="8"/>
  <c r="H5209" i="7"/>
  <c r="G4632" i="8"/>
  <c r="H4633" i="7"/>
  <c r="G5582" i="8"/>
  <c r="H5583" i="7"/>
  <c r="G5283" i="8"/>
  <c r="H5284" i="7"/>
  <c r="G5721" i="8"/>
  <c r="H5722" i="7"/>
  <c r="G5059" i="8"/>
  <c r="H5060" i="7"/>
  <c r="G3542" i="8"/>
  <c r="H3543" i="7"/>
  <c r="G5242" i="8"/>
  <c r="H5243" i="7"/>
  <c r="G4777" i="8"/>
  <c r="H4778" i="7"/>
  <c r="G4712" i="8"/>
  <c r="H4713" i="7"/>
  <c r="G3756" i="8"/>
  <c r="H3757" i="7"/>
  <c r="G5210" i="8"/>
  <c r="H5211" i="7"/>
  <c r="G3767" i="8"/>
  <c r="H3768" i="7"/>
  <c r="G5257" i="8"/>
  <c r="H5258" i="7"/>
  <c r="G5876" i="8"/>
  <c r="H5877" i="7"/>
  <c r="G5293" i="8"/>
  <c r="H5294" i="7"/>
  <c r="G3287" i="8"/>
  <c r="H3288" i="7"/>
  <c r="G3029" i="8"/>
  <c r="H3030" i="7"/>
  <c r="G3080" i="8"/>
  <c r="H3081" i="7"/>
  <c r="G3712" i="8"/>
  <c r="H3713" i="7"/>
  <c r="G2452" i="8"/>
  <c r="H2453" i="7"/>
  <c r="G2164" i="8"/>
  <c r="H2165" i="7"/>
  <c r="G2020" i="8"/>
  <c r="H2021" i="7"/>
  <c r="G5110" i="8"/>
  <c r="H5111" i="7"/>
  <c r="G2801" i="8"/>
  <c r="H2802" i="7"/>
  <c r="G3053" i="8"/>
  <c r="H3054" i="7"/>
  <c r="G2737" i="8"/>
  <c r="H2738" i="7"/>
  <c r="G4294" i="8"/>
  <c r="H4295" i="7"/>
  <c r="G3618" i="8"/>
  <c r="H3619" i="7"/>
  <c r="G3186" i="8"/>
  <c r="H3187" i="7"/>
  <c r="G3519" i="8"/>
  <c r="H3520" i="7"/>
  <c r="G2616" i="8"/>
  <c r="H2617" i="7"/>
  <c r="G2463" i="8"/>
  <c r="H2464" i="7"/>
  <c r="G2319" i="8"/>
  <c r="H2320" i="7"/>
  <c r="G4386" i="8"/>
  <c r="H4387" i="7"/>
  <c r="G3844" i="8"/>
  <c r="H3845" i="7"/>
  <c r="G2840" i="8"/>
  <c r="H2841" i="7"/>
  <c r="G3689" i="8"/>
  <c r="H3690" i="7"/>
  <c r="G2943" i="8"/>
  <c r="H2944" i="7"/>
  <c r="G2999" i="8"/>
  <c r="H3000" i="7"/>
  <c r="G4424" i="8"/>
  <c r="H4425" i="7"/>
  <c r="G3165" i="8"/>
  <c r="H3166" i="7"/>
  <c r="G2569" i="8"/>
  <c r="H2570" i="7"/>
  <c r="G3533" i="8"/>
  <c r="H3534" i="7"/>
  <c r="G3317" i="8"/>
  <c r="H3318" i="7"/>
  <c r="G3101" i="8"/>
  <c r="H3102" i="7"/>
  <c r="G2900" i="8"/>
  <c r="H2901" i="7"/>
  <c r="G2612" i="8"/>
  <c r="H2613" i="7"/>
  <c r="G2963" i="8"/>
  <c r="H2964" i="7"/>
  <c r="G1504" i="8"/>
  <c r="H1505" i="7"/>
  <c r="G1197" i="8"/>
  <c r="H1198" i="7"/>
  <c r="G750" i="8"/>
  <c r="H751" i="7"/>
  <c r="G2455" i="8"/>
  <c r="H2456" i="7"/>
  <c r="G1921" i="8"/>
  <c r="H1922" i="7"/>
  <c r="G876" i="8"/>
  <c r="H877" i="7"/>
  <c r="G2718" i="8"/>
  <c r="H2719" i="7"/>
  <c r="G1421" i="8"/>
  <c r="H1422" i="7"/>
  <c r="G693" i="8"/>
  <c r="H694" i="7"/>
  <c r="G454" i="8"/>
  <c r="H455" i="7"/>
  <c r="G310" i="8"/>
  <c r="H311" i="7"/>
  <c r="G166" i="8"/>
  <c r="H167" i="7"/>
  <c r="H3947" i="7"/>
  <c r="G2073" i="8"/>
  <c r="H2074" i="7"/>
  <c r="G1229" i="8"/>
  <c r="H1230" i="7"/>
  <c r="G882" i="8"/>
  <c r="H883" i="7"/>
  <c r="G2749" i="8"/>
  <c r="H2750" i="7"/>
  <c r="G2115" i="8"/>
  <c r="H2116" i="7"/>
  <c r="G1657" i="8"/>
  <c r="H1658" i="7"/>
  <c r="G934" i="8"/>
  <c r="H935" i="7"/>
  <c r="G3235" i="8"/>
  <c r="H3236" i="7"/>
  <c r="G1628" i="8"/>
  <c r="H1629" i="7"/>
  <c r="G1307" i="8"/>
  <c r="H1308" i="7"/>
  <c r="G960" i="8"/>
  <c r="H961" i="7"/>
  <c r="G2868" i="8"/>
  <c r="H2869" i="7"/>
  <c r="G1995" i="8"/>
  <c r="H1996" i="7"/>
  <c r="G1515" i="8"/>
  <c r="H1516" i="7"/>
  <c r="G823" i="8"/>
  <c r="H824" i="7"/>
  <c r="G3244" i="8"/>
  <c r="H3245" i="7"/>
  <c r="H3244" i="7"/>
  <c r="G1952" i="8"/>
  <c r="H1953" i="7"/>
  <c r="G1345" i="8"/>
  <c r="H1346" i="7"/>
  <c r="G998" i="8"/>
  <c r="H999" i="7"/>
  <c r="G2130" i="8"/>
  <c r="H2131" i="7"/>
  <c r="G1827" i="8"/>
  <c r="H1828" i="7"/>
  <c r="G1548" i="8"/>
  <c r="H1549" i="7"/>
  <c r="G1082" i="8"/>
  <c r="H1083" i="7"/>
  <c r="G2136" i="8"/>
  <c r="H2137" i="7"/>
  <c r="H2136" i="7"/>
  <c r="G1738" i="8"/>
  <c r="H1739" i="7"/>
  <c r="G2233" i="8"/>
  <c r="H2234" i="7"/>
  <c r="G1674" i="8"/>
  <c r="H1675" i="7"/>
  <c r="H1674" i="7"/>
  <c r="G354" i="8"/>
  <c r="H355" i="7"/>
  <c r="H354" i="7"/>
  <c r="G162" i="8"/>
  <c r="H163" i="7"/>
  <c r="H162" i="7"/>
  <c r="G98" i="8"/>
  <c r="H99" i="7"/>
  <c r="H1042" i="7"/>
  <c r="G433" i="8"/>
  <c r="H434" i="7"/>
  <c r="G3343" i="8"/>
  <c r="H3344" i="7"/>
  <c r="G1994" i="8"/>
  <c r="H1995" i="7"/>
  <c r="G313" i="8"/>
  <c r="H314" i="7"/>
  <c r="G1514" i="8"/>
  <c r="H1515" i="7"/>
  <c r="G1406" i="8"/>
  <c r="H1407" i="7"/>
  <c r="G797" i="8"/>
  <c r="H798" i="7"/>
  <c r="G440" i="8"/>
  <c r="H441" i="7"/>
  <c r="G1916" i="8"/>
  <c r="H1917" i="7"/>
  <c r="G623" i="8"/>
  <c r="H624" i="7"/>
  <c r="G216" i="8"/>
  <c r="H217" i="7"/>
  <c r="H216" i="7"/>
  <c r="G1424" i="8"/>
  <c r="H1425" i="7"/>
  <c r="G81" i="8"/>
  <c r="H82" i="7"/>
  <c r="G1382" i="8"/>
  <c r="H1383" i="7"/>
  <c r="G549" i="8"/>
  <c r="H550" i="7"/>
  <c r="G141" i="8"/>
  <c r="H142" i="7"/>
  <c r="G2253" i="8"/>
  <c r="H2254" i="7"/>
  <c r="G2348" i="8"/>
  <c r="H2349" i="7"/>
  <c r="G1173" i="8"/>
  <c r="H1174" i="7"/>
  <c r="G1708" i="8"/>
  <c r="H1709" i="7"/>
  <c r="G2419" i="8"/>
  <c r="H2420" i="7"/>
  <c r="G1797" i="8"/>
  <c r="H1798" i="7"/>
  <c r="G976" i="8"/>
  <c r="H977" i="7"/>
  <c r="G1686" i="8"/>
  <c r="H1687" i="7"/>
  <c r="G808" i="8"/>
  <c r="H809" i="7"/>
  <c r="G1588" i="8"/>
  <c r="H1589" i="7"/>
  <c r="G140" i="8"/>
  <c r="H141" i="7"/>
  <c r="G1757" i="8"/>
  <c r="H1758" i="7"/>
  <c r="G530" i="8"/>
  <c r="H531" i="7"/>
  <c r="G386" i="8"/>
  <c r="H387" i="7"/>
  <c r="G3300" i="8"/>
  <c r="H3301" i="7"/>
  <c r="G1180" i="8"/>
  <c r="H1181" i="7"/>
  <c r="G5753" i="8"/>
  <c r="H5754" i="7"/>
  <c r="G5938" i="8"/>
  <c r="H5939" i="7"/>
  <c r="G4347" i="8"/>
  <c r="H4348" i="7"/>
  <c r="G4787" i="8"/>
  <c r="H4788" i="7"/>
  <c r="S465" i="16"/>
  <c r="E465" i="17" s="1"/>
  <c r="S447" i="16"/>
  <c r="E447" i="17" s="1"/>
  <c r="T253" i="16"/>
  <c r="F253" i="17" s="1"/>
  <c r="T254" i="16"/>
  <c r="F254" i="17" s="1"/>
  <c r="S206" i="16"/>
  <c r="E206" i="17" s="1"/>
  <c r="R66" i="16"/>
  <c r="D66" i="17" s="1"/>
  <c r="S415" i="16"/>
  <c r="E415" i="17" s="1"/>
  <c r="G6545" i="8"/>
  <c r="H6546" i="7"/>
  <c r="G6401" i="8"/>
  <c r="H6402" i="7"/>
  <c r="G6257" i="8"/>
  <c r="H6258" i="7"/>
  <c r="G6113" i="8"/>
  <c r="H6114" i="7"/>
  <c r="G5969" i="8"/>
  <c r="H5970" i="7"/>
  <c r="G6454" i="8"/>
  <c r="H6455" i="7"/>
  <c r="G6310" i="8"/>
  <c r="H6311" i="7"/>
  <c r="G6166" i="8"/>
  <c r="H6167" i="7"/>
  <c r="G6022" i="8"/>
  <c r="H6023" i="7"/>
  <c r="G6446" i="8"/>
  <c r="H6447" i="7"/>
  <c r="G6302" i="8"/>
  <c r="H6303" i="7"/>
  <c r="G5404" i="8"/>
  <c r="H5405" i="7"/>
  <c r="G5747" i="8"/>
  <c r="H5748" i="7"/>
  <c r="G5365" i="8"/>
  <c r="H5366" i="7"/>
  <c r="G5202" i="8"/>
  <c r="H5203" i="7"/>
  <c r="G5058" i="8"/>
  <c r="H5059" i="7"/>
  <c r="G4914" i="8"/>
  <c r="H4915" i="7"/>
  <c r="G4770" i="8"/>
  <c r="H4771" i="7"/>
  <c r="G4626" i="8"/>
  <c r="H4627" i="7"/>
  <c r="G5906" i="8"/>
  <c r="H5907" i="7"/>
  <c r="G5944" i="8"/>
  <c r="H5945" i="7"/>
  <c r="G5719" i="8"/>
  <c r="H5720" i="7"/>
  <c r="G5611" i="8"/>
  <c r="H5612" i="7"/>
  <c r="G5962" i="8"/>
  <c r="H5963" i="7"/>
  <c r="G5489" i="8"/>
  <c r="H5490" i="7"/>
  <c r="G5845" i="8"/>
  <c r="H5846" i="7"/>
  <c r="G5902" i="8"/>
  <c r="H5903" i="7"/>
  <c r="G5277" i="8"/>
  <c r="H5278" i="7"/>
  <c r="G5997" i="8"/>
  <c r="H5998" i="7"/>
  <c r="G5532" i="8"/>
  <c r="H5533" i="7"/>
  <c r="G5355" i="8"/>
  <c r="H5356" i="7"/>
  <c r="G5732" i="8"/>
  <c r="H5733" i="7"/>
  <c r="G5553" i="8"/>
  <c r="H5554" i="7"/>
  <c r="G5703" i="8"/>
  <c r="H5704" i="7"/>
  <c r="G5596" i="8"/>
  <c r="H5597" i="7"/>
  <c r="G4338" i="8"/>
  <c r="H4339" i="7"/>
  <c r="G4930" i="8"/>
  <c r="H4931" i="7"/>
  <c r="G4413" i="8"/>
  <c r="H4414" i="7"/>
  <c r="G4112" i="8"/>
  <c r="H4113" i="7"/>
  <c r="G3968" i="8"/>
  <c r="H3969" i="7"/>
  <c r="G3824" i="8"/>
  <c r="H3825" i="7"/>
  <c r="G3680" i="8"/>
  <c r="H3681" i="7"/>
  <c r="G3536" i="8"/>
  <c r="H3537" i="7"/>
  <c r="G6235" i="8"/>
  <c r="H6236" i="7"/>
  <c r="G5042" i="8"/>
  <c r="H5043" i="7"/>
  <c r="G4489" i="8"/>
  <c r="H4490" i="7"/>
  <c r="G4572" i="8"/>
  <c r="H4573" i="7"/>
  <c r="G5223" i="8"/>
  <c r="H5224" i="7"/>
  <c r="G4977" i="8"/>
  <c r="H4978" i="7"/>
  <c r="G4785" i="8"/>
  <c r="H4786" i="7"/>
  <c r="G5168" i="8"/>
  <c r="H5169" i="7"/>
  <c r="G4336" i="8"/>
  <c r="H4337" i="7"/>
  <c r="G4045" i="8"/>
  <c r="H4046" i="7"/>
  <c r="G3901" i="8"/>
  <c r="H3902" i="7"/>
  <c r="G3757" i="8"/>
  <c r="H3758" i="7"/>
  <c r="G3613" i="8"/>
  <c r="H3614" i="7"/>
  <c r="G3469" i="8"/>
  <c r="H3470" i="7"/>
  <c r="G4374" i="8"/>
  <c r="H4375" i="7"/>
  <c r="G5167" i="8"/>
  <c r="H5168" i="7"/>
  <c r="G4688" i="8"/>
  <c r="H4689" i="7"/>
  <c r="G5826" i="8"/>
  <c r="H5827" i="7"/>
  <c r="G5221" i="8"/>
  <c r="H5222" i="7"/>
  <c r="G4038" i="8"/>
  <c r="H4039" i="7"/>
  <c r="G3894" i="8"/>
  <c r="H3895" i="7"/>
  <c r="G3750" i="8"/>
  <c r="H3751" i="7"/>
  <c r="G5644" i="8"/>
  <c r="H5645" i="7"/>
  <c r="G4592" i="8"/>
  <c r="H4593" i="7"/>
  <c r="G5192" i="8"/>
  <c r="H5193" i="7"/>
  <c r="G4630" i="8"/>
  <c r="H4631" i="7"/>
  <c r="G4049" i="8"/>
  <c r="H4050" i="7"/>
  <c r="G3905" i="8"/>
  <c r="H3906" i="7"/>
  <c r="G3761" i="8"/>
  <c r="H3762" i="7"/>
  <c r="G5054" i="8"/>
  <c r="H5055" i="7"/>
  <c r="G4538" i="8"/>
  <c r="H4539" i="7"/>
  <c r="G5578" i="8"/>
  <c r="H5579" i="7"/>
  <c r="H4341" i="7"/>
  <c r="G5519" i="8"/>
  <c r="H5520" i="7"/>
  <c r="G5163" i="8"/>
  <c r="H5164" i="7"/>
  <c r="G4837" i="8"/>
  <c r="H4838" i="7"/>
  <c r="G4529" i="8"/>
  <c r="H4530" i="7"/>
  <c r="G4852" i="8"/>
  <c r="H4853" i="7"/>
  <c r="G4324" i="8"/>
  <c r="H4325" i="7"/>
  <c r="G5597" i="8"/>
  <c r="H5598" i="7"/>
  <c r="G4763" i="8"/>
  <c r="H4764" i="7"/>
  <c r="G5078" i="8"/>
  <c r="H5079" i="7"/>
  <c r="G2658" i="8"/>
  <c r="H2659" i="7"/>
  <c r="G3683" i="8"/>
  <c r="H3684" i="7"/>
  <c r="G3268" i="8"/>
  <c r="H3269" i="7"/>
  <c r="G2858" i="8"/>
  <c r="H2859" i="7"/>
  <c r="G2590" i="8"/>
  <c r="H2591" i="7"/>
  <c r="G2446" i="8"/>
  <c r="H2447" i="7"/>
  <c r="G2302" i="8"/>
  <c r="H2303" i="7"/>
  <c r="G2158" i="8"/>
  <c r="H2159" i="7"/>
  <c r="G2014" i="8"/>
  <c r="H2015" i="7"/>
  <c r="G1870" i="8"/>
  <c r="H1871" i="7"/>
  <c r="G2777" i="8"/>
  <c r="H2778" i="7"/>
  <c r="G3501" i="8"/>
  <c r="H3502" i="7"/>
  <c r="G3061" i="8"/>
  <c r="H3062" i="7"/>
  <c r="G2601" i="8"/>
  <c r="H2602" i="7"/>
  <c r="G2457" i="8"/>
  <c r="H2458" i="7"/>
  <c r="G2313" i="8"/>
  <c r="H2314" i="7"/>
  <c r="G3527" i="8"/>
  <c r="H3528" i="7"/>
  <c r="G3311" i="8"/>
  <c r="H3312" i="7"/>
  <c r="G3095" i="8"/>
  <c r="H3096" i="7"/>
  <c r="G3796" i="8"/>
  <c r="H3797" i="7"/>
  <c r="G5044" i="8"/>
  <c r="H5045" i="7"/>
  <c r="G3284" i="8"/>
  <c r="H3285" i="7"/>
  <c r="G3043" i="8"/>
  <c r="H3044" i="7"/>
  <c r="G3026" i="8"/>
  <c r="H3027" i="7"/>
  <c r="G2743" i="8"/>
  <c r="H2744" i="7"/>
  <c r="H4614" i="7"/>
  <c r="G3193" i="8"/>
  <c r="H3194" i="7"/>
  <c r="G2919" i="8"/>
  <c r="H2920" i="7"/>
  <c r="G3660" i="8"/>
  <c r="H3661" i="7"/>
  <c r="G3444" i="8"/>
  <c r="H3445" i="7"/>
  <c r="G3228" i="8"/>
  <c r="H3229" i="7"/>
  <c r="G3579" i="8"/>
  <c r="H3580" i="7"/>
  <c r="G3147" i="8"/>
  <c r="H3148" i="7"/>
  <c r="G2563" i="8"/>
  <c r="H2564" i="7"/>
  <c r="G3065" i="8"/>
  <c r="H3066" i="7"/>
  <c r="G3820" i="8"/>
  <c r="H3821" i="7"/>
  <c r="H3820" i="7"/>
  <c r="G3648" i="8"/>
  <c r="H3649" i="7"/>
  <c r="G3432" i="8"/>
  <c r="H3433" i="7"/>
  <c r="G3216" i="8"/>
  <c r="H3217" i="7"/>
  <c r="G2939" i="8"/>
  <c r="H2940" i="7"/>
  <c r="G2899" i="8"/>
  <c r="H2900" i="7"/>
  <c r="G2611" i="8"/>
  <c r="H2612" i="7"/>
  <c r="G1824" i="8"/>
  <c r="H1825" i="7"/>
  <c r="H1824" i="7"/>
  <c r="G1184" i="8"/>
  <c r="H1185" i="7"/>
  <c r="G3514" i="8"/>
  <c r="H3515" i="7"/>
  <c r="H3514" i="7"/>
  <c r="G2286" i="8"/>
  <c r="H2287" i="7"/>
  <c r="G2169" i="8"/>
  <c r="H2170" i="7"/>
  <c r="G1579" i="8"/>
  <c r="H1580" i="7"/>
  <c r="G706" i="8"/>
  <c r="H707" i="7"/>
  <c r="G1904" i="8"/>
  <c r="H1905" i="7"/>
  <c r="G1711" i="8"/>
  <c r="H1712" i="7"/>
  <c r="G1203" i="8"/>
  <c r="H1204" i="7"/>
  <c r="G863" i="8"/>
  <c r="H864" i="7"/>
  <c r="G1938" i="8"/>
  <c r="H1939" i="7"/>
  <c r="G1414" i="8"/>
  <c r="H1415" i="7"/>
  <c r="G668" i="8"/>
  <c r="H669" i="7"/>
  <c r="G448" i="8"/>
  <c r="H449" i="7"/>
  <c r="G304" i="8"/>
  <c r="H305" i="7"/>
  <c r="G160" i="8"/>
  <c r="H161" i="7"/>
  <c r="G1209" i="8"/>
  <c r="H1210" i="7"/>
  <c r="G869" i="8"/>
  <c r="H870" i="7"/>
  <c r="G1650" i="8"/>
  <c r="H1651" i="7"/>
  <c r="G2221" i="8"/>
  <c r="H2222" i="7"/>
  <c r="G1830" i="8"/>
  <c r="H1831" i="7"/>
  <c r="G1599" i="8"/>
  <c r="H1600" i="7"/>
  <c r="G1287" i="8"/>
  <c r="H1288" i="7"/>
  <c r="G947" i="8"/>
  <c r="H948" i="7"/>
  <c r="G1228" i="8"/>
  <c r="H1229" i="7"/>
  <c r="G2845" i="8"/>
  <c r="H2846" i="7"/>
  <c r="G2211" i="8"/>
  <c r="H2212" i="7"/>
  <c r="G1474" i="8"/>
  <c r="H1475" i="7"/>
  <c r="G798" i="8"/>
  <c r="H799" i="7"/>
  <c r="G1944" i="8"/>
  <c r="H1945" i="7"/>
  <c r="G1332" i="8"/>
  <c r="H1333" i="7"/>
  <c r="G985" i="8"/>
  <c r="H986" i="7"/>
  <c r="H4208" i="7"/>
  <c r="H2529" i="7"/>
  <c r="G1168" i="8"/>
  <c r="H1169" i="7"/>
  <c r="G3154" i="8"/>
  <c r="H3155" i="7"/>
  <c r="H3154" i="7"/>
  <c r="G1692" i="8"/>
  <c r="H1693" i="7"/>
  <c r="G886" i="8"/>
  <c r="H887" i="7"/>
  <c r="G2412" i="8"/>
  <c r="H2413" i="7"/>
  <c r="G2173" i="8"/>
  <c r="H2174" i="7"/>
  <c r="G1500" i="8"/>
  <c r="H1501" i="7"/>
  <c r="G1069" i="8"/>
  <c r="H1070" i="7"/>
  <c r="G3397" i="8"/>
  <c r="H3398" i="7"/>
  <c r="G1618" i="8"/>
  <c r="H1619" i="7"/>
  <c r="G892" i="8"/>
  <c r="H893" i="7"/>
  <c r="G2964" i="8"/>
  <c r="H2965" i="7"/>
  <c r="G3361" i="8"/>
  <c r="H3362" i="7"/>
  <c r="G3272" i="8"/>
  <c r="H3273" i="7"/>
  <c r="G2916" i="8"/>
  <c r="H2917" i="7"/>
  <c r="G1120" i="8"/>
  <c r="H1121" i="7"/>
  <c r="G338" i="8"/>
  <c r="H339" i="7"/>
  <c r="G146" i="8"/>
  <c r="H147" i="7"/>
  <c r="G409" i="8"/>
  <c r="H410" i="7"/>
  <c r="G1089" i="8"/>
  <c r="H1090" i="7"/>
  <c r="G289" i="8"/>
  <c r="H290" i="7"/>
  <c r="H40" i="7"/>
  <c r="G609" i="8"/>
  <c r="H610" i="7"/>
  <c r="G26" i="8"/>
  <c r="H27" i="7"/>
  <c r="G2156" i="8"/>
  <c r="H2157" i="7"/>
  <c r="G1407" i="8"/>
  <c r="H1408" i="7"/>
  <c r="G1454" i="8"/>
  <c r="H1455" i="7"/>
  <c r="G607" i="8"/>
  <c r="H608" i="7"/>
  <c r="G200" i="8"/>
  <c r="H201" i="7"/>
  <c r="G2424" i="8"/>
  <c r="H2425" i="7"/>
  <c r="H2424" i="7"/>
  <c r="G727" i="8"/>
  <c r="H728" i="7"/>
  <c r="G1733" i="8"/>
  <c r="H1734" i="7"/>
  <c r="G859" i="8"/>
  <c r="H860" i="7"/>
  <c r="G990" i="8"/>
  <c r="H991" i="7"/>
  <c r="G134" i="8"/>
  <c r="H135" i="7"/>
  <c r="G821" i="8"/>
  <c r="H822" i="7"/>
  <c r="G462" i="8"/>
  <c r="H463" i="7"/>
  <c r="G67" i="8"/>
  <c r="H68" i="7"/>
  <c r="H271" i="7"/>
  <c r="H2463" i="7"/>
  <c r="G308" i="8"/>
  <c r="H309" i="7"/>
  <c r="G1451" i="8"/>
  <c r="H1452" i="7"/>
  <c r="G709" i="8"/>
  <c r="H710" i="7"/>
  <c r="G45" i="8"/>
  <c r="H46" i="7"/>
  <c r="G2234" i="8"/>
  <c r="H2235" i="7"/>
  <c r="G1343" i="8"/>
  <c r="H1344" i="7"/>
  <c r="G525" i="8"/>
  <c r="H526" i="7"/>
  <c r="G44" i="8"/>
  <c r="H45" i="7"/>
  <c r="G2347" i="8"/>
  <c r="H2348" i="7"/>
  <c r="G620" i="8"/>
  <c r="H621" i="7"/>
  <c r="G260" i="8"/>
  <c r="H261" i="7"/>
  <c r="G1291" i="8"/>
  <c r="H1292" i="7"/>
  <c r="G571" i="8"/>
  <c r="H572" i="7"/>
  <c r="G2376" i="8"/>
  <c r="H2377" i="7"/>
  <c r="H2376" i="7"/>
  <c r="H1604" i="7"/>
  <c r="H184" i="7"/>
  <c r="G1756" i="8"/>
  <c r="H1757" i="7"/>
  <c r="G6122" i="8"/>
  <c r="H6123" i="7"/>
  <c r="G1918" i="8"/>
  <c r="H1919" i="7"/>
  <c r="G3140" i="8"/>
  <c r="H3141" i="7"/>
  <c r="G1947" i="8"/>
  <c r="H1948" i="7"/>
  <c r="G980" i="8"/>
  <c r="H981" i="7"/>
  <c r="G6028" i="8"/>
  <c r="H6029" i="7"/>
  <c r="G1876" i="8"/>
  <c r="H1877" i="7"/>
  <c r="S375" i="16"/>
  <c r="E375" i="17" s="1"/>
  <c r="S376" i="16"/>
  <c r="E376" i="17" s="1"/>
  <c r="R492" i="16"/>
  <c r="D492" i="17" s="1"/>
  <c r="R493" i="16"/>
  <c r="D493" i="17" s="1"/>
  <c r="S399" i="16"/>
  <c r="E399" i="17" s="1"/>
  <c r="R499" i="16"/>
  <c r="D499" i="17" s="1"/>
  <c r="R500" i="16"/>
  <c r="D500" i="17" s="1"/>
  <c r="S453" i="16"/>
  <c r="E453" i="17" s="1"/>
  <c r="R440" i="16"/>
  <c r="D440" i="17" s="1"/>
  <c r="T423" i="16"/>
  <c r="F423" i="17" s="1"/>
  <c r="T398" i="16"/>
  <c r="F398" i="17" s="1"/>
  <c r="R219" i="16"/>
  <c r="D219" i="17" s="1"/>
  <c r="R149" i="16"/>
  <c r="D149" i="17" s="1"/>
  <c r="T112" i="16"/>
  <c r="F112" i="17" s="1"/>
  <c r="T113" i="16"/>
  <c r="F113" i="17" s="1"/>
  <c r="S58" i="16"/>
  <c r="E58" i="17" s="1"/>
  <c r="S230" i="16"/>
  <c r="E230" i="17" s="1"/>
  <c r="R142" i="16"/>
  <c r="D142" i="17" s="1"/>
  <c r="T249" i="16"/>
  <c r="F249" i="17" s="1"/>
  <c r="T58" i="16"/>
  <c r="F58" i="17" s="1"/>
  <c r="G6539" i="8"/>
  <c r="H6540" i="7"/>
  <c r="G6395" i="8"/>
  <c r="H6396" i="7"/>
  <c r="G6251" i="8"/>
  <c r="H6252" i="7"/>
  <c r="G6107" i="8"/>
  <c r="H6108" i="7"/>
  <c r="G5963" i="8"/>
  <c r="H5964" i="7"/>
  <c r="G6448" i="8"/>
  <c r="H6449" i="7"/>
  <c r="G6304" i="8"/>
  <c r="H6305" i="7"/>
  <c r="G6160" i="8"/>
  <c r="H6161" i="7"/>
  <c r="G6016" i="8"/>
  <c r="H6017" i="7"/>
  <c r="G6440" i="8"/>
  <c r="H6441" i="7"/>
  <c r="G6296" i="8"/>
  <c r="H6297" i="7"/>
  <c r="G5720" i="8"/>
  <c r="H5721" i="7"/>
  <c r="G6559" i="8"/>
  <c r="H6560" i="7"/>
  <c r="G6271" i="8"/>
  <c r="H6272" i="7"/>
  <c r="G5983" i="8"/>
  <c r="H5984" i="7"/>
  <c r="G5340" i="8"/>
  <c r="H5341" i="7"/>
  <c r="G5196" i="8"/>
  <c r="H5197" i="7"/>
  <c r="G5052" i="8"/>
  <c r="H5053" i="7"/>
  <c r="G4908" i="8"/>
  <c r="H4909" i="7"/>
  <c r="G4764" i="8"/>
  <c r="H4765" i="7"/>
  <c r="G6529" i="8"/>
  <c r="H6530" i="7"/>
  <c r="G6241" i="8"/>
  <c r="H6242" i="7"/>
  <c r="G5953" i="8"/>
  <c r="H5954" i="7"/>
  <c r="G5459" i="8"/>
  <c r="H5460" i="7"/>
  <c r="G6307" i="8"/>
  <c r="H6308" i="7"/>
  <c r="G6019" i="8"/>
  <c r="H6020" i="7"/>
  <c r="H5809" i="7"/>
  <c r="G6153" i="8"/>
  <c r="H6154" i="7"/>
  <c r="G5780" i="8"/>
  <c r="H5781" i="7"/>
  <c r="G5565" i="8"/>
  <c r="H5566" i="7"/>
  <c r="G5735" i="8"/>
  <c r="H5736" i="7"/>
  <c r="H5489" i="7"/>
  <c r="H6403" i="7"/>
  <c r="H6115" i="7"/>
  <c r="G6439" i="8"/>
  <c r="H6440" i="7"/>
  <c r="G6151" i="8"/>
  <c r="H6152" i="7"/>
  <c r="H5893" i="7"/>
  <c r="H5680" i="7"/>
  <c r="G5271" i="8"/>
  <c r="H5272" i="7"/>
  <c r="G5978" i="8"/>
  <c r="H5979" i="7"/>
  <c r="G5509" i="8"/>
  <c r="H5510" i="7"/>
  <c r="G6553" i="8"/>
  <c r="H6554" i="7"/>
  <c r="G6265" i="8"/>
  <c r="H6266" i="7"/>
  <c r="G5977" i="8"/>
  <c r="H5978" i="7"/>
  <c r="H6352" i="7"/>
  <c r="H6016" i="7"/>
  <c r="G6129" i="8"/>
  <c r="H6130" i="7"/>
  <c r="G5685" i="8"/>
  <c r="H5686" i="7"/>
  <c r="G6128" i="8"/>
  <c r="H6129" i="7"/>
  <c r="G5840" i="8"/>
  <c r="H5841" i="7"/>
  <c r="G5035" i="8"/>
  <c r="H5036" i="7"/>
  <c r="G4747" i="8"/>
  <c r="H4748" i="7"/>
  <c r="G4906" i="8"/>
  <c r="H4907" i="7"/>
  <c r="G4368" i="8"/>
  <c r="H4369" i="7"/>
  <c r="G4106" i="8"/>
  <c r="H4107" i="7"/>
  <c r="G3962" i="8"/>
  <c r="H3963" i="7"/>
  <c r="G3818" i="8"/>
  <c r="H3819" i="7"/>
  <c r="G3674" i="8"/>
  <c r="H3675" i="7"/>
  <c r="G3530" i="8"/>
  <c r="H3531" i="7"/>
  <c r="G5375" i="8"/>
  <c r="H5376" i="7"/>
  <c r="G5018" i="8"/>
  <c r="H5019" i="7"/>
  <c r="G4481" i="8"/>
  <c r="H4482" i="7"/>
  <c r="H4770" i="7"/>
  <c r="G4258" i="8"/>
  <c r="H4259" i="7"/>
  <c r="G5828" i="8"/>
  <c r="H5829" i="7"/>
  <c r="G5150" i="8"/>
  <c r="H5151" i="7"/>
  <c r="G4299" i="8"/>
  <c r="H4300" i="7"/>
  <c r="G4039" i="8"/>
  <c r="H4040" i="7"/>
  <c r="G3895" i="8"/>
  <c r="H3896" i="7"/>
  <c r="G3751" i="8"/>
  <c r="H3752" i="7"/>
  <c r="G3607" i="8"/>
  <c r="H3608" i="7"/>
  <c r="G3463" i="8"/>
  <c r="H3464" i="7"/>
  <c r="H5573" i="7"/>
  <c r="G5041" i="8"/>
  <c r="H5042" i="7"/>
  <c r="G4753" i="8"/>
  <c r="H4754" i="7"/>
  <c r="G4404" i="8"/>
  <c r="H4405" i="7"/>
  <c r="H6265" i="7"/>
  <c r="G4664" i="8"/>
  <c r="H4665" i="7"/>
  <c r="G4032" i="8"/>
  <c r="H4033" i="7"/>
  <c r="G3888" i="8"/>
  <c r="H3889" i="7"/>
  <c r="G3744" i="8"/>
  <c r="H3745" i="7"/>
  <c r="G5193" i="8"/>
  <c r="H5194" i="7"/>
  <c r="H4968" i="7"/>
  <c r="H4824" i="7"/>
  <c r="H4680" i="7"/>
  <c r="G4569" i="8"/>
  <c r="H4570" i="7"/>
  <c r="G4927" i="8"/>
  <c r="H4928" i="7"/>
  <c r="G4639" i="8"/>
  <c r="H4640" i="7"/>
  <c r="H4115" i="7"/>
  <c r="G5590" i="8"/>
  <c r="H5591" i="7"/>
  <c r="G5174" i="8"/>
  <c r="H5175" i="7"/>
  <c r="G4584" i="8"/>
  <c r="H4585" i="7"/>
  <c r="G4235" i="8"/>
  <c r="H4236" i="7"/>
  <c r="G4043" i="8"/>
  <c r="H4044" i="7"/>
  <c r="G3899" i="8"/>
  <c r="H3900" i="7"/>
  <c r="G3755" i="8"/>
  <c r="H3756" i="7"/>
  <c r="G5030" i="8"/>
  <c r="H5031" i="7"/>
  <c r="G4515" i="8"/>
  <c r="H4516" i="7"/>
  <c r="G5200" i="8"/>
  <c r="H5201" i="7"/>
  <c r="G4446" i="8"/>
  <c r="H4447" i="7"/>
  <c r="G5343" i="8"/>
  <c r="H5344" i="7"/>
  <c r="G4828" i="8"/>
  <c r="H4829" i="7"/>
  <c r="G4295" i="8"/>
  <c r="H4296" i="7"/>
  <c r="H5833" i="7"/>
  <c r="H4446" i="7"/>
  <c r="H5746" i="7"/>
  <c r="G5264" i="8"/>
  <c r="H5265" i="7"/>
  <c r="H4332" i="7"/>
  <c r="G3485" i="8"/>
  <c r="H3486" i="7"/>
  <c r="G3269" i="8"/>
  <c r="H3270" i="7"/>
  <c r="G3004" i="8"/>
  <c r="H3005" i="7"/>
  <c r="H2650" i="7"/>
  <c r="G4297" i="8"/>
  <c r="H4298" i="7"/>
  <c r="G3278" i="8"/>
  <c r="H3279" i="7"/>
  <c r="G3071" i="8"/>
  <c r="H3072" i="7"/>
  <c r="G3250" i="8"/>
  <c r="H3251" i="7"/>
  <c r="G2584" i="8"/>
  <c r="H2585" i="7"/>
  <c r="G2440" i="8"/>
  <c r="H2441" i="7"/>
  <c r="G2296" i="8"/>
  <c r="H2297" i="7"/>
  <c r="G2152" i="8"/>
  <c r="H2153" i="7"/>
  <c r="G2008" i="8"/>
  <c r="H2009" i="7"/>
  <c r="G1864" i="8"/>
  <c r="H1865" i="7"/>
  <c r="G4995" i="8"/>
  <c r="H4996" i="7"/>
  <c r="G3349" i="8"/>
  <c r="H3350" i="7"/>
  <c r="G3133" i="8"/>
  <c r="H3134" i="7"/>
  <c r="G2753" i="8"/>
  <c r="H2754" i="7"/>
  <c r="G3045" i="8"/>
  <c r="H3046" i="7"/>
  <c r="G2713" i="8"/>
  <c r="H2714" i="7"/>
  <c r="G4214" i="8"/>
  <c r="H4215" i="7"/>
  <c r="G3600" i="8"/>
  <c r="H3601" i="7"/>
  <c r="G3384" i="8"/>
  <c r="H3385" i="7"/>
  <c r="G3168" i="8"/>
  <c r="H3169" i="7"/>
  <c r="G3483" i="8"/>
  <c r="H3484" i="7"/>
  <c r="G2595" i="8"/>
  <c r="H2596" i="7"/>
  <c r="G2451" i="8"/>
  <c r="H2452" i="7"/>
  <c r="G2307" i="8"/>
  <c r="H2308" i="7"/>
  <c r="G4253" i="8"/>
  <c r="H4254" i="7"/>
  <c r="H2753" i="7"/>
  <c r="G4707" i="8"/>
  <c r="H4708" i="7"/>
  <c r="G3748" i="8"/>
  <c r="H3749" i="7"/>
  <c r="G2816" i="8"/>
  <c r="H2817" i="7"/>
  <c r="G3670" i="8"/>
  <c r="H3671" i="7"/>
  <c r="G2895" i="8"/>
  <c r="H2896" i="7"/>
  <c r="H4160" i="7"/>
  <c r="G2991" i="8"/>
  <c r="H2992" i="7"/>
  <c r="G3561" i="8"/>
  <c r="H3562" i="7"/>
  <c r="G3129" i="8"/>
  <c r="H3130" i="7"/>
  <c r="G2798" i="8"/>
  <c r="H2799" i="7"/>
  <c r="G2557" i="8"/>
  <c r="H2558" i="7"/>
  <c r="G4715" i="8"/>
  <c r="H4716" i="7"/>
  <c r="G3515" i="8"/>
  <c r="H3516" i="7"/>
  <c r="G3299" i="8"/>
  <c r="H3300" i="7"/>
  <c r="G3083" i="8"/>
  <c r="H3084" i="7"/>
  <c r="G3772" i="8"/>
  <c r="H3773" i="7"/>
  <c r="H3772" i="7"/>
  <c r="G2876" i="8"/>
  <c r="H2877" i="7"/>
  <c r="G5510" i="8"/>
  <c r="H5511" i="7"/>
  <c r="G2915" i="8"/>
  <c r="H2916" i="7"/>
  <c r="H1498" i="7"/>
  <c r="G1171" i="8"/>
  <c r="H1172" i="7"/>
  <c r="G1531" i="8"/>
  <c r="H1532" i="7"/>
  <c r="G681" i="8"/>
  <c r="H682" i="7"/>
  <c r="G2436" i="8"/>
  <c r="H2437" i="7"/>
  <c r="H2436" i="7"/>
  <c r="G1896" i="8"/>
  <c r="H1897" i="7"/>
  <c r="H1896" i="7"/>
  <c r="G1695" i="8"/>
  <c r="H1696" i="7"/>
  <c r="G1190" i="8"/>
  <c r="H1191" i="7"/>
  <c r="G831" i="8"/>
  <c r="H832" i="7"/>
  <c r="G2652" i="8"/>
  <c r="H2653" i="7"/>
  <c r="G643" i="8"/>
  <c r="H644" i="7"/>
  <c r="G442" i="8"/>
  <c r="H443" i="7"/>
  <c r="G298" i="8"/>
  <c r="H299" i="7"/>
  <c r="G154" i="8"/>
  <c r="H155" i="7"/>
  <c r="G3568" i="8"/>
  <c r="H3569" i="7"/>
  <c r="H3568" i="7"/>
  <c r="G1980" i="8"/>
  <c r="H1981" i="7"/>
  <c r="G1196" i="8"/>
  <c r="H1197" i="7"/>
  <c r="G843" i="8"/>
  <c r="H844" i="7"/>
  <c r="H2717" i="7"/>
  <c r="H2064" i="7"/>
  <c r="G862" i="8"/>
  <c r="H863" i="7"/>
  <c r="G3091" i="8"/>
  <c r="H3092" i="7"/>
  <c r="G1592" i="8"/>
  <c r="H1593" i="7"/>
  <c r="G1274" i="8"/>
  <c r="H1275" i="7"/>
  <c r="G927" i="8"/>
  <c r="H928" i="7"/>
  <c r="G2813" i="8"/>
  <c r="H2814" i="7"/>
  <c r="H1944" i="7"/>
  <c r="G773" i="8"/>
  <c r="H774" i="7"/>
  <c r="H773" i="7"/>
  <c r="G3200" i="8"/>
  <c r="H3201" i="7"/>
  <c r="G1319" i="8"/>
  <c r="H1320" i="7"/>
  <c r="G972" i="8"/>
  <c r="H973" i="7"/>
  <c r="G2079" i="8"/>
  <c r="H2080" i="7"/>
  <c r="G1819" i="8"/>
  <c r="H1820" i="7"/>
  <c r="G1452" i="8"/>
  <c r="H1453" i="7"/>
  <c r="G1056" i="8"/>
  <c r="H1057" i="7"/>
  <c r="G2085" i="8"/>
  <c r="H2086" i="7"/>
  <c r="G1722" i="8"/>
  <c r="H1723" i="7"/>
  <c r="H1722" i="7"/>
  <c r="G1402" i="8"/>
  <c r="H1403" i="7"/>
  <c r="G2215" i="8"/>
  <c r="H2216" i="7"/>
  <c r="G2389" i="8"/>
  <c r="H2390" i="7"/>
  <c r="H1471" i="7"/>
  <c r="G1048" i="8"/>
  <c r="H1049" i="7"/>
  <c r="G1003" i="8"/>
  <c r="H1004" i="7"/>
  <c r="G385" i="8"/>
  <c r="H386" i="7"/>
  <c r="G2789" i="8"/>
  <c r="H2790" i="7"/>
  <c r="G1953" i="8"/>
  <c r="H1954" i="7"/>
  <c r="G265" i="8"/>
  <c r="H266" i="7"/>
  <c r="G1465" i="8"/>
  <c r="H1466" i="7"/>
  <c r="G770" i="8"/>
  <c r="H771" i="7"/>
  <c r="H770" i="7"/>
  <c r="G392" i="8"/>
  <c r="H393" i="7"/>
  <c r="G3262" i="8"/>
  <c r="H3263" i="7"/>
  <c r="H3262" i="7"/>
  <c r="G1455" i="8"/>
  <c r="H1456" i="7"/>
  <c r="G584" i="8"/>
  <c r="H585" i="7"/>
  <c r="G720" i="8"/>
  <c r="H721" i="7"/>
  <c r="H720" i="7"/>
  <c r="G2371" i="8"/>
  <c r="H2372" i="7"/>
  <c r="G1732" i="8"/>
  <c r="H1733" i="7"/>
  <c r="G32" i="8"/>
  <c r="H33" i="7"/>
  <c r="G1741" i="8"/>
  <c r="H1742" i="7"/>
  <c r="G802" i="8"/>
  <c r="H803" i="7"/>
  <c r="G446" i="8"/>
  <c r="H447" i="7"/>
  <c r="G60" i="8"/>
  <c r="H61" i="7"/>
  <c r="G2235" i="8"/>
  <c r="H2236" i="7"/>
  <c r="G686" i="8"/>
  <c r="H687" i="7"/>
  <c r="G2172" i="8"/>
  <c r="H2173" i="7"/>
  <c r="G501" i="8"/>
  <c r="H502" i="7"/>
  <c r="G2181" i="8"/>
  <c r="H2182" i="7"/>
  <c r="G1134" i="8"/>
  <c r="H1135" i="7"/>
  <c r="G574" i="8"/>
  <c r="H575" i="7"/>
  <c r="H2367" i="7"/>
  <c r="G547" i="8"/>
  <c r="H548" i="7"/>
  <c r="G1737" i="8"/>
  <c r="H1738" i="7"/>
  <c r="G957" i="8"/>
  <c r="H958" i="7"/>
  <c r="G1624" i="8"/>
  <c r="H1625" i="7"/>
  <c r="G755" i="8"/>
  <c r="H756" i="7"/>
  <c r="H1039" i="7"/>
  <c r="G3118" i="8"/>
  <c r="H3119" i="7"/>
  <c r="H3118" i="7"/>
  <c r="G6161" i="8"/>
  <c r="H6162" i="7"/>
  <c r="G5913" i="8"/>
  <c r="H5914" i="7"/>
  <c r="G4016" i="8"/>
  <c r="H4017" i="7"/>
  <c r="G1696" i="8"/>
  <c r="H1697" i="7"/>
  <c r="G5065" i="8"/>
  <c r="H5066" i="7"/>
  <c r="S495" i="16"/>
  <c r="E495" i="17" s="1"/>
  <c r="S484" i="16"/>
  <c r="E484" i="17" s="1"/>
  <c r="R361" i="16"/>
  <c r="D361" i="17" s="1"/>
  <c r="T305" i="16"/>
  <c r="F305" i="17" s="1"/>
  <c r="T306" i="16"/>
  <c r="F306" i="17" s="1"/>
  <c r="T408" i="16"/>
  <c r="F408" i="17" s="1"/>
  <c r="R363" i="16"/>
  <c r="D363" i="17" s="1"/>
  <c r="S54" i="16"/>
  <c r="E54" i="17" s="1"/>
  <c r="S55" i="16"/>
  <c r="E55" i="17" s="1"/>
  <c r="R195" i="16"/>
  <c r="D195" i="17" s="1"/>
  <c r="S124" i="16"/>
  <c r="E124" i="17" s="1"/>
  <c r="T41" i="16"/>
  <c r="F41" i="17" s="1"/>
  <c r="S105" i="16"/>
  <c r="E105" i="17" s="1"/>
  <c r="S475" i="16"/>
  <c r="E475" i="17" s="1"/>
  <c r="C5" i="15"/>
  <c r="G6533" i="8"/>
  <c r="H6534" i="7"/>
  <c r="G6389" i="8"/>
  <c r="H6390" i="7"/>
  <c r="G6245" i="8"/>
  <c r="H6246" i="7"/>
  <c r="G6101" i="8"/>
  <c r="H6102" i="7"/>
  <c r="G5957" i="8"/>
  <c r="H5958" i="7"/>
  <c r="G6442" i="8"/>
  <c r="H6443" i="7"/>
  <c r="G6298" i="8"/>
  <c r="H6299" i="7"/>
  <c r="G6154" i="8"/>
  <c r="H6155" i="7"/>
  <c r="G6010" i="8"/>
  <c r="H6011" i="7"/>
  <c r="G6434" i="8"/>
  <c r="H6435" i="7"/>
  <c r="G6290" i="8"/>
  <c r="H6291" i="7"/>
  <c r="G5729" i="8"/>
  <c r="H5730" i="7"/>
  <c r="G5334" i="8"/>
  <c r="H5335" i="7"/>
  <c r="G5190" i="8"/>
  <c r="H5191" i="7"/>
  <c r="G5046" i="8"/>
  <c r="H5047" i="7"/>
  <c r="G4902" i="8"/>
  <c r="H4903" i="7"/>
  <c r="G4758" i="8"/>
  <c r="H4759" i="7"/>
  <c r="G5877" i="8"/>
  <c r="H5878" i="7"/>
  <c r="G5896" i="8"/>
  <c r="H5897" i="7"/>
  <c r="G5710" i="8"/>
  <c r="H5711" i="7"/>
  <c r="G5602" i="8"/>
  <c r="H5603" i="7"/>
  <c r="G5914" i="8"/>
  <c r="H5915" i="7"/>
  <c r="G5423" i="8"/>
  <c r="H5424" i="7"/>
  <c r="G6134" i="8"/>
  <c r="H6135" i="7"/>
  <c r="G5557" i="8"/>
  <c r="H5558" i="7"/>
  <c r="G5807" i="8"/>
  <c r="H5808" i="7"/>
  <c r="G6104" i="8"/>
  <c r="H6105" i="7"/>
  <c r="G5854" i="8"/>
  <c r="H5855" i="7"/>
  <c r="G5265" i="8"/>
  <c r="H5266" i="7"/>
  <c r="G5494" i="8"/>
  <c r="H5495" i="7"/>
  <c r="G5714" i="8"/>
  <c r="H5715" i="7"/>
  <c r="G6110" i="8"/>
  <c r="H6111" i="7"/>
  <c r="G5667" i="8"/>
  <c r="H5668" i="7"/>
  <c r="G6349" i="8"/>
  <c r="H6350" i="7"/>
  <c r="G6061" i="8"/>
  <c r="H6062" i="7"/>
  <c r="G5831" i="8"/>
  <c r="H5832" i="7"/>
  <c r="G5507" i="8"/>
  <c r="H5508" i="7"/>
  <c r="G4330" i="8"/>
  <c r="H4331" i="7"/>
  <c r="G5385" i="8"/>
  <c r="H5386" i="7"/>
  <c r="G4882" i="8"/>
  <c r="H4883" i="7"/>
  <c r="G4100" i="8"/>
  <c r="H4101" i="7"/>
  <c r="G3956" i="8"/>
  <c r="H3957" i="7"/>
  <c r="G3812" i="8"/>
  <c r="H3813" i="7"/>
  <c r="G3668" i="8"/>
  <c r="H3669" i="7"/>
  <c r="G3524" i="8"/>
  <c r="H3525" i="7"/>
  <c r="H6088" i="7"/>
  <c r="G5376" i="8"/>
  <c r="H5377" i="7"/>
  <c r="G4994" i="8"/>
  <c r="H4995" i="7"/>
  <c r="G4466" i="8"/>
  <c r="H4467" i="7"/>
  <c r="G5861" i="8"/>
  <c r="H5862" i="7"/>
  <c r="G4564" i="8"/>
  <c r="H4565" i="7"/>
  <c r="G5796" i="8"/>
  <c r="H5797" i="7"/>
  <c r="H5214" i="7"/>
  <c r="H4556" i="7"/>
  <c r="G5115" i="8"/>
  <c r="H5116" i="7"/>
  <c r="G4033" i="8"/>
  <c r="H4034" i="7"/>
  <c r="G3889" i="8"/>
  <c r="H3890" i="7"/>
  <c r="G3745" i="8"/>
  <c r="H3746" i="7"/>
  <c r="G3601" i="8"/>
  <c r="H3602" i="7"/>
  <c r="G3457" i="8"/>
  <c r="H3458" i="7"/>
  <c r="G4366" i="8"/>
  <c r="H4367" i="7"/>
  <c r="G5149" i="8"/>
  <c r="H5150" i="7"/>
  <c r="G4640" i="8"/>
  <c r="H4641" i="7"/>
  <c r="G5761" i="8"/>
  <c r="H5762" i="7"/>
  <c r="G5131" i="8"/>
  <c r="H5132" i="7"/>
  <c r="H4389" i="7"/>
  <c r="G4026" i="8"/>
  <c r="H4027" i="7"/>
  <c r="G3882" i="8"/>
  <c r="H3883" i="7"/>
  <c r="G3738" i="8"/>
  <c r="H3739" i="7"/>
  <c r="G5445" i="8"/>
  <c r="H5446" i="7"/>
  <c r="G4524" i="8"/>
  <c r="H4525" i="7"/>
  <c r="G5770" i="8"/>
  <c r="H5771" i="7"/>
  <c r="H4109" i="7"/>
  <c r="G5156" i="8"/>
  <c r="H5157" i="7"/>
  <c r="G4228" i="8"/>
  <c r="H4229" i="7"/>
  <c r="G4037" i="8"/>
  <c r="H4038" i="7"/>
  <c r="G3893" i="8"/>
  <c r="H3894" i="7"/>
  <c r="G3749" i="8"/>
  <c r="H3750" i="7"/>
  <c r="G5006" i="8"/>
  <c r="H5007" i="7"/>
  <c r="G4470" i="8"/>
  <c r="H4471" i="7"/>
  <c r="G5758" i="8"/>
  <c r="H5759" i="7"/>
  <c r="G5182" i="8"/>
  <c r="H5183" i="7"/>
  <c r="G5558" i="8"/>
  <c r="H5559" i="7"/>
  <c r="H5500" i="7"/>
  <c r="G5145" i="8"/>
  <c r="H5146" i="7"/>
  <c r="G4813" i="8"/>
  <c r="H4814" i="7"/>
  <c r="G4804" i="8"/>
  <c r="H4805" i="7"/>
  <c r="G4288" i="8"/>
  <c r="H4289" i="7"/>
  <c r="G5245" i="8"/>
  <c r="H5246" i="7"/>
  <c r="H4980" i="7"/>
  <c r="G4691" i="8"/>
  <c r="H4692" i="7"/>
  <c r="G2996" i="8"/>
  <c r="H2997" i="7"/>
  <c r="G5067" i="8"/>
  <c r="H5068" i="7"/>
  <c r="G2634" i="8"/>
  <c r="H2635" i="7"/>
  <c r="G4296" i="8"/>
  <c r="H4297" i="7"/>
  <c r="H4544" i="7"/>
  <c r="G3664" i="8"/>
  <c r="H3665" i="7"/>
  <c r="G3232" i="8"/>
  <c r="H3233" i="7"/>
  <c r="G2834" i="8"/>
  <c r="H2835" i="7"/>
  <c r="G2578" i="8"/>
  <c r="H2579" i="7"/>
  <c r="G2434" i="8"/>
  <c r="H2435" i="7"/>
  <c r="G2290" i="8"/>
  <c r="H2291" i="7"/>
  <c r="G2146" i="8"/>
  <c r="H2147" i="7"/>
  <c r="G2002" i="8"/>
  <c r="H2003" i="7"/>
  <c r="G1858" i="8"/>
  <c r="H1859" i="7"/>
  <c r="G4996" i="8"/>
  <c r="H4997" i="7"/>
  <c r="G2729" i="8"/>
  <c r="H2730" i="7"/>
  <c r="G3036" i="8"/>
  <c r="H3037" i="7"/>
  <c r="G3465" i="8"/>
  <c r="H3466" i="7"/>
  <c r="G3010" i="8"/>
  <c r="H3011" i="7"/>
  <c r="G2589" i="8"/>
  <c r="H2590" i="7"/>
  <c r="G2445" i="8"/>
  <c r="H2446" i="7"/>
  <c r="G2301" i="8"/>
  <c r="H2302" i="7"/>
  <c r="G3509" i="8"/>
  <c r="H3510" i="7"/>
  <c r="G3293" i="8"/>
  <c r="H3294" i="7"/>
  <c r="G3052" i="8"/>
  <c r="H3053" i="7"/>
  <c r="G3729" i="8"/>
  <c r="H3730" i="7"/>
  <c r="G3266" i="8"/>
  <c r="H3267" i="7"/>
  <c r="G2992" i="8"/>
  <c r="H2993" i="7"/>
  <c r="G3017" i="8"/>
  <c r="H3018" i="7"/>
  <c r="G2719" i="8"/>
  <c r="H2720" i="7"/>
  <c r="G4530" i="8"/>
  <c r="H4531" i="7"/>
  <c r="G3391" i="8"/>
  <c r="H3392" i="7"/>
  <c r="G3175" i="8"/>
  <c r="H3176" i="7"/>
  <c r="G2871" i="8"/>
  <c r="H2872" i="7"/>
  <c r="G3642" i="8"/>
  <c r="H3643" i="7"/>
  <c r="G3426" i="8"/>
  <c r="H3427" i="7"/>
  <c r="G3210" i="8"/>
  <c r="H3211" i="7"/>
  <c r="G2982" i="8"/>
  <c r="H2983" i="7"/>
  <c r="G3543" i="8"/>
  <c r="H3544" i="7"/>
  <c r="G3111" i="8"/>
  <c r="H3112" i="7"/>
  <c r="G2551" i="8"/>
  <c r="H2552" i="7"/>
  <c r="G2989" i="8"/>
  <c r="H2990" i="7"/>
  <c r="G3753" i="8"/>
  <c r="H3754" i="7"/>
  <c r="G3630" i="8"/>
  <c r="H3631" i="7"/>
  <c r="G3414" i="8"/>
  <c r="H3415" i="7"/>
  <c r="G3198" i="8"/>
  <c r="H3199" i="7"/>
  <c r="G2891" i="8"/>
  <c r="H2892" i="7"/>
  <c r="G2875" i="8"/>
  <c r="H2876" i="7"/>
  <c r="H2214" i="7"/>
  <c r="G1800" i="8"/>
  <c r="H1801" i="7"/>
  <c r="H1800" i="7"/>
  <c r="G1158" i="8"/>
  <c r="H1159" i="7"/>
  <c r="G3370" i="8"/>
  <c r="H3371" i="7"/>
  <c r="H3370" i="7"/>
  <c r="G2268" i="8"/>
  <c r="H2269" i="7"/>
  <c r="G2160" i="8"/>
  <c r="H2161" i="7"/>
  <c r="G1483" i="8"/>
  <c r="H1484" i="7"/>
  <c r="G656" i="8"/>
  <c r="H657" i="7"/>
  <c r="G1665" i="8"/>
  <c r="H1666" i="7"/>
  <c r="G1177" i="8"/>
  <c r="H1178" i="7"/>
  <c r="G806" i="8"/>
  <c r="H807" i="7"/>
  <c r="G1887" i="8"/>
  <c r="H1888" i="7"/>
  <c r="G1360" i="8"/>
  <c r="H1361" i="7"/>
  <c r="G618" i="8"/>
  <c r="H619" i="7"/>
  <c r="G436" i="8"/>
  <c r="H437" i="7"/>
  <c r="G292" i="8"/>
  <c r="H293" i="7"/>
  <c r="G148" i="8"/>
  <c r="H149" i="7"/>
  <c r="G1183" i="8"/>
  <c r="H1184" i="7"/>
  <c r="G818" i="8"/>
  <c r="H819" i="7"/>
  <c r="G2047" i="8"/>
  <c r="H2048" i="7"/>
  <c r="G1621" i="8"/>
  <c r="H1622" i="7"/>
  <c r="G2203" i="8"/>
  <c r="H2204" i="7"/>
  <c r="G1806" i="8"/>
  <c r="H1807" i="7"/>
  <c r="G1571" i="8"/>
  <c r="H1572" i="7"/>
  <c r="G1261" i="8"/>
  <c r="H1262" i="7"/>
  <c r="G914" i="8"/>
  <c r="H915" i="7"/>
  <c r="G2814" i="8"/>
  <c r="H2815" i="7"/>
  <c r="G1156" i="8"/>
  <c r="H1157" i="7"/>
  <c r="H2813" i="7"/>
  <c r="G2202" i="8"/>
  <c r="H2203" i="7"/>
  <c r="G1927" i="8"/>
  <c r="H1928" i="7"/>
  <c r="G1467" i="8"/>
  <c r="H1468" i="7"/>
  <c r="G1893" i="8"/>
  <c r="H1894" i="7"/>
  <c r="G1299" i="8"/>
  <c r="H1300" i="7"/>
  <c r="G959" i="8"/>
  <c r="H960" i="7"/>
  <c r="G2490" i="8"/>
  <c r="H2491" i="7"/>
  <c r="G1096" i="8"/>
  <c r="H1097" i="7"/>
  <c r="G3110" i="8"/>
  <c r="H3111" i="7"/>
  <c r="G1662" i="8"/>
  <c r="H1663" i="7"/>
  <c r="G847" i="8"/>
  <c r="H848" i="7"/>
  <c r="G2383" i="8"/>
  <c r="H2384" i="7"/>
  <c r="G2155" i="8"/>
  <c r="H2156" i="7"/>
  <c r="G1803" i="8"/>
  <c r="H1804" i="7"/>
  <c r="G1404" i="8"/>
  <c r="H1405" i="7"/>
  <c r="G1043" i="8"/>
  <c r="H1044" i="7"/>
  <c r="G3253" i="8"/>
  <c r="H3254" i="7"/>
  <c r="G1582" i="8"/>
  <c r="H1583" i="7"/>
  <c r="G834" i="8"/>
  <c r="H835" i="7"/>
  <c r="G2820" i="8"/>
  <c r="H2821" i="7"/>
  <c r="G3217" i="8"/>
  <c r="H3218" i="7"/>
  <c r="G3172" i="8"/>
  <c r="H3173" i="7"/>
  <c r="H3172" i="7"/>
  <c r="G330" i="8"/>
  <c r="H331" i="7"/>
  <c r="H330" i="7"/>
  <c r="G138" i="8"/>
  <c r="H139" i="7"/>
  <c r="H138" i="7"/>
  <c r="G1785" i="8"/>
  <c r="H1786" i="7"/>
  <c r="G63" i="8"/>
  <c r="H64" i="7"/>
  <c r="G2790" i="8"/>
  <c r="H2791" i="7"/>
  <c r="G241" i="8"/>
  <c r="H242" i="7"/>
  <c r="G188" i="8"/>
  <c r="H189" i="7"/>
  <c r="G1466" i="8"/>
  <c r="H1467" i="7"/>
  <c r="G592" i="8"/>
  <c r="H593" i="7"/>
  <c r="G736" i="8"/>
  <c r="H737" i="7"/>
  <c r="G2095" i="8"/>
  <c r="H2096" i="7"/>
  <c r="G1337" i="8"/>
  <c r="H1338" i="7"/>
  <c r="G689" i="8"/>
  <c r="H690" i="7"/>
  <c r="G2217" i="8"/>
  <c r="H2218" i="7"/>
  <c r="G192" i="8"/>
  <c r="H193" i="7"/>
  <c r="H192" i="7"/>
  <c r="G2382" i="8"/>
  <c r="H2383" i="7"/>
  <c r="G696" i="8"/>
  <c r="H697" i="7"/>
  <c r="H1640" i="7"/>
  <c r="G970" i="8"/>
  <c r="H971" i="7"/>
  <c r="G74" i="8"/>
  <c r="H75" i="7"/>
  <c r="G1869" i="8"/>
  <c r="H1870" i="7"/>
  <c r="G776" i="8"/>
  <c r="H777" i="7"/>
  <c r="G31" i="8"/>
  <c r="H32" i="7"/>
  <c r="G687" i="8"/>
  <c r="H688" i="7"/>
  <c r="G254" i="8"/>
  <c r="H255" i="7"/>
  <c r="G236" i="8"/>
  <c r="H237" i="7"/>
  <c r="H1393" i="7"/>
  <c r="G677" i="8"/>
  <c r="H678" i="7"/>
  <c r="G1837" i="8"/>
  <c r="H1838" i="7"/>
  <c r="G109" i="8"/>
  <c r="H110" i="7"/>
  <c r="G1323" i="8"/>
  <c r="H1324" i="7"/>
  <c r="H1323" i="7"/>
  <c r="G477" i="8"/>
  <c r="H478" i="7"/>
  <c r="G23" i="8"/>
  <c r="H24" i="7"/>
  <c r="G2131" i="8"/>
  <c r="H2132" i="7"/>
  <c r="H181" i="7"/>
  <c r="G766" i="8"/>
  <c r="H767" i="7"/>
  <c r="H1242" i="7"/>
  <c r="G523" i="8"/>
  <c r="H524" i="7"/>
  <c r="G2334" i="8"/>
  <c r="H2335" i="7"/>
  <c r="H508" i="7"/>
  <c r="H212" i="7"/>
  <c r="G1389" i="8"/>
  <c r="H1390" i="7"/>
  <c r="H1389" i="7"/>
  <c r="H818" i="7"/>
  <c r="G7" i="8"/>
  <c r="H8" i="7"/>
  <c r="G1685" i="8"/>
  <c r="H1686" i="7"/>
  <c r="G4093" i="8"/>
  <c r="H4094" i="7"/>
  <c r="G3599" i="8"/>
  <c r="H3600" i="7"/>
  <c r="G3442" i="8"/>
  <c r="H3443" i="7"/>
  <c r="H3442" i="7"/>
  <c r="G6119" i="8"/>
  <c r="H6120" i="7"/>
  <c r="G5925" i="8"/>
  <c r="H5926" i="7"/>
  <c r="G6133" i="8"/>
  <c r="H6134" i="7"/>
  <c r="G6158" i="8"/>
  <c r="H6159" i="7"/>
  <c r="G4118" i="8"/>
  <c r="H4119" i="7"/>
  <c r="G5066" i="8"/>
  <c r="H5067" i="7"/>
  <c r="G4051" i="8"/>
  <c r="H4052" i="7"/>
  <c r="G3475" i="8"/>
  <c r="H3476" i="7"/>
  <c r="G4419" i="8"/>
  <c r="H4420" i="7"/>
  <c r="G4044" i="8"/>
  <c r="H4045" i="7"/>
  <c r="G5211" i="8"/>
  <c r="H5212" i="7"/>
  <c r="G4663" i="8"/>
  <c r="H4664" i="7"/>
  <c r="G4654" i="8"/>
  <c r="H4655" i="7"/>
  <c r="G4055" i="8"/>
  <c r="H4056" i="7"/>
  <c r="G5518" i="8"/>
  <c r="H5519" i="7"/>
  <c r="G4876" i="8"/>
  <c r="H4877" i="7"/>
  <c r="G3503" i="8"/>
  <c r="H3504" i="7"/>
  <c r="G2596" i="8"/>
  <c r="H2597" i="7"/>
  <c r="G3151" i="8"/>
  <c r="H3152" i="7"/>
  <c r="G3087" i="8"/>
  <c r="H3088" i="7"/>
  <c r="G1223" i="8"/>
  <c r="H1224" i="7"/>
  <c r="T491" i="16"/>
  <c r="F491" i="17" s="1"/>
  <c r="S296" i="16"/>
  <c r="E296" i="17" s="1"/>
  <c r="S297" i="16"/>
  <c r="E297" i="17" s="1"/>
  <c r="S389" i="16"/>
  <c r="E389" i="17" s="1"/>
  <c r="S302" i="16"/>
  <c r="E302" i="17" s="1"/>
  <c r="T198" i="16"/>
  <c r="F198" i="17" s="1"/>
  <c r="T390" i="16"/>
  <c r="F390" i="17" s="1"/>
  <c r="S116" i="16"/>
  <c r="E116" i="17" s="1"/>
  <c r="S19" i="16"/>
  <c r="E19" i="17" s="1"/>
  <c r="S459" i="16"/>
  <c r="E459" i="17" s="1"/>
  <c r="G6527" i="8"/>
  <c r="H6528" i="7"/>
  <c r="G6383" i="8"/>
  <c r="H6384" i="7"/>
  <c r="G6239" i="8"/>
  <c r="H6240" i="7"/>
  <c r="G6095" i="8"/>
  <c r="H6096" i="7"/>
  <c r="G5951" i="8"/>
  <c r="H5952" i="7"/>
  <c r="G6436" i="8"/>
  <c r="H6437" i="7"/>
  <c r="G6292" i="8"/>
  <c r="H6293" i="7"/>
  <c r="G6148" i="8"/>
  <c r="H6149" i="7"/>
  <c r="G6004" i="8"/>
  <c r="H6005" i="7"/>
  <c r="G6428" i="8"/>
  <c r="H6429" i="7"/>
  <c r="G6284" i="8"/>
  <c r="H6285" i="7"/>
  <c r="G5702" i="8"/>
  <c r="H5703" i="7"/>
  <c r="G5328" i="8"/>
  <c r="H5329" i="7"/>
  <c r="G5184" i="8"/>
  <c r="H5185" i="7"/>
  <c r="G5040" i="8"/>
  <c r="H5041" i="7"/>
  <c r="G4896" i="8"/>
  <c r="H4897" i="7"/>
  <c r="G4752" i="8"/>
  <c r="H4753" i="7"/>
  <c r="H6358" i="7"/>
  <c r="G5858" i="8"/>
  <c r="H5859" i="7"/>
  <c r="G5915" i="8"/>
  <c r="H5916" i="7"/>
  <c r="G5370" i="8"/>
  <c r="H5371" i="7"/>
  <c r="H5370" i="7"/>
  <c r="H6289" i="7"/>
  <c r="H6001" i="7"/>
  <c r="G5534" i="8"/>
  <c r="H5535" i="7"/>
  <c r="G5762" i="8"/>
  <c r="H5763" i="7"/>
  <c r="G5717" i="8"/>
  <c r="H5718" i="7"/>
  <c r="G6373" i="8"/>
  <c r="H6374" i="7"/>
  <c r="G6085" i="8"/>
  <c r="H6086" i="7"/>
  <c r="H6133" i="7"/>
  <c r="G5873" i="8"/>
  <c r="H5874" i="7"/>
  <c r="H6382" i="7"/>
  <c r="G5949" i="8"/>
  <c r="H5950" i="7"/>
  <c r="G5387" i="8"/>
  <c r="H5388" i="7"/>
  <c r="H6535" i="7"/>
  <c r="H6247" i="7"/>
  <c r="H5959" i="7"/>
  <c r="H6304" i="7"/>
  <c r="G5996" i="8"/>
  <c r="H5997" i="7"/>
  <c r="G5649" i="8"/>
  <c r="H5650" i="7"/>
  <c r="H5812" i="7"/>
  <c r="G5011" i="8"/>
  <c r="H5012" i="7"/>
  <c r="G4723" i="8"/>
  <c r="H4724" i="7"/>
  <c r="G4308" i="8"/>
  <c r="H4309" i="7"/>
  <c r="G4858" i="8"/>
  <c r="H4859" i="7"/>
  <c r="G4360" i="8"/>
  <c r="H4361" i="7"/>
  <c r="G4094" i="8"/>
  <c r="H4095" i="7"/>
  <c r="G3950" i="8"/>
  <c r="H3951" i="7"/>
  <c r="G3806" i="8"/>
  <c r="H3807" i="7"/>
  <c r="G3662" i="8"/>
  <c r="H3663" i="7"/>
  <c r="G3518" i="8"/>
  <c r="H3519" i="7"/>
  <c r="G4970" i="8"/>
  <c r="H4971" i="7"/>
  <c r="G4443" i="8"/>
  <c r="H4444" i="7"/>
  <c r="G4519" i="8"/>
  <c r="H4520" i="7"/>
  <c r="G5795" i="8"/>
  <c r="H5796" i="7"/>
  <c r="G4953" i="8"/>
  <c r="H4954" i="7"/>
  <c r="G4761" i="8"/>
  <c r="H4762" i="7"/>
  <c r="G4549" i="8"/>
  <c r="H4550" i="7"/>
  <c r="G4231" i="8"/>
  <c r="H4232" i="7"/>
  <c r="G5731" i="8"/>
  <c r="H5732" i="7"/>
  <c r="H5731" i="7"/>
  <c r="G5107" i="8"/>
  <c r="H5108" i="7"/>
  <c r="G4251" i="8"/>
  <c r="H4252" i="7"/>
  <c r="G4027" i="8"/>
  <c r="H4028" i="7"/>
  <c r="G3883" i="8"/>
  <c r="H3884" i="7"/>
  <c r="G3739" i="8"/>
  <c r="H3740" i="7"/>
  <c r="G3595" i="8"/>
  <c r="H3596" i="7"/>
  <c r="G3451" i="8"/>
  <c r="H3452" i="7"/>
  <c r="G5562" i="8"/>
  <c r="H5563" i="7"/>
  <c r="G5017" i="8"/>
  <c r="H5018" i="7"/>
  <c r="G4729" i="8"/>
  <c r="H4730" i="7"/>
  <c r="G4321" i="8"/>
  <c r="H4322" i="7"/>
  <c r="H5328" i="7"/>
  <c r="G5947" i="8"/>
  <c r="H5948" i="7"/>
  <c r="G4616" i="8"/>
  <c r="H4617" i="7"/>
  <c r="G4020" i="8"/>
  <c r="H4021" i="7"/>
  <c r="G3876" i="8"/>
  <c r="H3877" i="7"/>
  <c r="G3732" i="8"/>
  <c r="H3733" i="7"/>
  <c r="G5446" i="8"/>
  <c r="H5447" i="7"/>
  <c r="G5175" i="8"/>
  <c r="H5176" i="7"/>
  <c r="G6021" i="8"/>
  <c r="H6022" i="7"/>
  <c r="G4903" i="8"/>
  <c r="H4904" i="7"/>
  <c r="G4615" i="8"/>
  <c r="H4616" i="7"/>
  <c r="H4103" i="7"/>
  <c r="G5501" i="8"/>
  <c r="H5502" i="7"/>
  <c r="G5138" i="8"/>
  <c r="H5139" i="7"/>
  <c r="G4576" i="8"/>
  <c r="H4577" i="7"/>
  <c r="G4194" i="8"/>
  <c r="H4195" i="7"/>
  <c r="G4031" i="8"/>
  <c r="H4032" i="7"/>
  <c r="G3887" i="8"/>
  <c r="H3888" i="7"/>
  <c r="G3743" i="8"/>
  <c r="H3744" i="7"/>
  <c r="G4982" i="8"/>
  <c r="H4983" i="7"/>
  <c r="G5164" i="8"/>
  <c r="H5165" i="7"/>
  <c r="G4780" i="8"/>
  <c r="H4781" i="7"/>
  <c r="G4261" i="8"/>
  <c r="H4262" i="7"/>
  <c r="G5767" i="8"/>
  <c r="H5768" i="7"/>
  <c r="G5734" i="8"/>
  <c r="H5735" i="7"/>
  <c r="G3467" i="8"/>
  <c r="H3468" i="7"/>
  <c r="G3251" i="8"/>
  <c r="H3252" i="7"/>
  <c r="G5068" i="8"/>
  <c r="H5069" i="7"/>
  <c r="G2970" i="8"/>
  <c r="H2971" i="7"/>
  <c r="H2626" i="7"/>
  <c r="G3260" i="8"/>
  <c r="H3261" i="7"/>
  <c r="G3063" i="8"/>
  <c r="H3064" i="7"/>
  <c r="G3646" i="8"/>
  <c r="H3647" i="7"/>
  <c r="G3214" i="8"/>
  <c r="H3215" i="7"/>
  <c r="G2572" i="8"/>
  <c r="H2573" i="7"/>
  <c r="G2428" i="8"/>
  <c r="H2429" i="7"/>
  <c r="G2284" i="8"/>
  <c r="H2285" i="7"/>
  <c r="G2140" i="8"/>
  <c r="H2141" i="7"/>
  <c r="G1996" i="8"/>
  <c r="H1997" i="7"/>
  <c r="G1852" i="8"/>
  <c r="H1853" i="7"/>
  <c r="G3331" i="8"/>
  <c r="H3332" i="7"/>
  <c r="G3115" i="8"/>
  <c r="H3116" i="7"/>
  <c r="G2705" i="8"/>
  <c r="H2706" i="7"/>
  <c r="G2977" i="8"/>
  <c r="H2978" i="7"/>
  <c r="G2689" i="8"/>
  <c r="H2690" i="7"/>
  <c r="G3582" i="8"/>
  <c r="H3583" i="7"/>
  <c r="G3366" i="8"/>
  <c r="H3367" i="7"/>
  <c r="G3150" i="8"/>
  <c r="H3151" i="7"/>
  <c r="G3447" i="8"/>
  <c r="H3448" i="7"/>
  <c r="G3002" i="8"/>
  <c r="H3003" i="7"/>
  <c r="G2583" i="8"/>
  <c r="H2584" i="7"/>
  <c r="G2439" i="8"/>
  <c r="H2440" i="7"/>
  <c r="G2295" i="8"/>
  <c r="H2296" i="7"/>
  <c r="H4192" i="7"/>
  <c r="G3044" i="8"/>
  <c r="H3045" i="7"/>
  <c r="H2729" i="7"/>
  <c r="G4635" i="8"/>
  <c r="H4636" i="7"/>
  <c r="G3700" i="8"/>
  <c r="H3701" i="7"/>
  <c r="G2792" i="8"/>
  <c r="H2793" i="7"/>
  <c r="G2984" i="8"/>
  <c r="H2985" i="7"/>
  <c r="G4171" i="8"/>
  <c r="H4172" i="7"/>
  <c r="G2847" i="8"/>
  <c r="H2848" i="7"/>
  <c r="G3025" i="8"/>
  <c r="H3026" i="7"/>
  <c r="G2974" i="8"/>
  <c r="H2975" i="7"/>
  <c r="G3525" i="8"/>
  <c r="H3526" i="7"/>
  <c r="G3093" i="8"/>
  <c r="H3094" i="7"/>
  <c r="G2774" i="8"/>
  <c r="H2775" i="7"/>
  <c r="G2545" i="8"/>
  <c r="H2546" i="7"/>
  <c r="G4643" i="8"/>
  <c r="H4644" i="7"/>
  <c r="G3497" i="8"/>
  <c r="H3498" i="7"/>
  <c r="G3281" i="8"/>
  <c r="H3282" i="7"/>
  <c r="G3007" i="8"/>
  <c r="H3008" i="7"/>
  <c r="G3724" i="8"/>
  <c r="H3725" i="7"/>
  <c r="H3724" i="7"/>
  <c r="G2852" i="8"/>
  <c r="H2853" i="7"/>
  <c r="G4947" i="8"/>
  <c r="H4948" i="7"/>
  <c r="G2867" i="8"/>
  <c r="H2868" i="7"/>
  <c r="H2196" i="7"/>
  <c r="G1463" i="8"/>
  <c r="H1464" i="7"/>
  <c r="G1145" i="8"/>
  <c r="H1146" i="7"/>
  <c r="G1435" i="8"/>
  <c r="H1436" i="7"/>
  <c r="G631" i="8"/>
  <c r="H632" i="7"/>
  <c r="G2426" i="8"/>
  <c r="H2427" i="7"/>
  <c r="G1879" i="8"/>
  <c r="H1880" i="7"/>
  <c r="G1658" i="8"/>
  <c r="H1659" i="7"/>
  <c r="G1164" i="8"/>
  <c r="H1165" i="7"/>
  <c r="G781" i="8"/>
  <c r="H782" i="7"/>
  <c r="G2330" i="8"/>
  <c r="H2331" i="7"/>
  <c r="G593" i="8"/>
  <c r="H594" i="7"/>
  <c r="G430" i="8"/>
  <c r="H431" i="7"/>
  <c r="G286" i="8"/>
  <c r="H287" i="7"/>
  <c r="G142" i="8"/>
  <c r="H143" i="7"/>
  <c r="G3424" i="8"/>
  <c r="H3425" i="7"/>
  <c r="H3424" i="7"/>
  <c r="G1929" i="8"/>
  <c r="H1930" i="7"/>
  <c r="G1170" i="8"/>
  <c r="H1171" i="7"/>
  <c r="G793" i="8"/>
  <c r="H794" i="7"/>
  <c r="G2598" i="8"/>
  <c r="H2599" i="7"/>
  <c r="H2598" i="7"/>
  <c r="G2030" i="8"/>
  <c r="H2031" i="7"/>
  <c r="G1614" i="8"/>
  <c r="H1615" i="7"/>
  <c r="G849" i="8"/>
  <c r="H850" i="7"/>
  <c r="G3057" i="8"/>
  <c r="H3058" i="7"/>
  <c r="G1564" i="8"/>
  <c r="H1565" i="7"/>
  <c r="G1248" i="8"/>
  <c r="H1249" i="7"/>
  <c r="G901" i="8"/>
  <c r="H902" i="7"/>
  <c r="G1910" i="8"/>
  <c r="H1911" i="7"/>
  <c r="G1426" i="8"/>
  <c r="H1427" i="7"/>
  <c r="G3100" i="8"/>
  <c r="H3101" i="7"/>
  <c r="H3100" i="7"/>
  <c r="G1286" i="8"/>
  <c r="H1287" i="7"/>
  <c r="G939" i="8"/>
  <c r="H940" i="7"/>
  <c r="G822" i="8"/>
  <c r="H823" i="7"/>
  <c r="G1370" i="8"/>
  <c r="H1371" i="7"/>
  <c r="G1023" i="8"/>
  <c r="H1024" i="7"/>
  <c r="G809" i="8"/>
  <c r="H810" i="7"/>
  <c r="G1714" i="8"/>
  <c r="H1715" i="7"/>
  <c r="G1974" i="8"/>
  <c r="H1975" i="7"/>
  <c r="H1974" i="7"/>
  <c r="H1396" i="7"/>
  <c r="G2197" i="8"/>
  <c r="H2198" i="7"/>
  <c r="G1652" i="8"/>
  <c r="H1652" i="7"/>
  <c r="H1653" i="7"/>
  <c r="G2370" i="8"/>
  <c r="H2371" i="7"/>
  <c r="H2370" i="7"/>
  <c r="H1833" i="7"/>
  <c r="G2271" i="8"/>
  <c r="H2272" i="7"/>
  <c r="G314" i="8"/>
  <c r="H315" i="7"/>
  <c r="G92" i="8"/>
  <c r="H93" i="7"/>
  <c r="H944" i="7"/>
  <c r="G27" i="8"/>
  <c r="H28" i="7"/>
  <c r="G1022" i="8"/>
  <c r="H1023" i="7"/>
  <c r="H1022" i="7"/>
  <c r="G217" i="8"/>
  <c r="H218" i="7"/>
  <c r="G2094" i="8"/>
  <c r="H2095" i="7"/>
  <c r="G672" i="8"/>
  <c r="H673" i="7"/>
  <c r="G69" i="8"/>
  <c r="H70" i="7"/>
  <c r="H2645" i="7"/>
  <c r="G1356" i="8"/>
  <c r="H1357" i="7"/>
  <c r="H1356" i="7"/>
  <c r="G368" i="8"/>
  <c r="H369" i="7"/>
  <c r="G176" i="8"/>
  <c r="H177" i="7"/>
  <c r="G2298" i="8"/>
  <c r="H2299" i="7"/>
  <c r="G1660" i="8"/>
  <c r="H1661" i="7"/>
  <c r="G3362" i="8"/>
  <c r="H3363" i="7"/>
  <c r="G742" i="8"/>
  <c r="H743" i="7"/>
  <c r="G438" i="8"/>
  <c r="H439" i="7"/>
  <c r="G24" i="8"/>
  <c r="H25" i="7"/>
  <c r="G2163" i="8"/>
  <c r="H2164" i="7"/>
  <c r="G661" i="8"/>
  <c r="H662" i="7"/>
  <c r="G51" i="8"/>
  <c r="H52" i="7"/>
  <c r="G2162" i="8"/>
  <c r="H2163" i="7"/>
  <c r="G453" i="8"/>
  <c r="H454" i="7"/>
  <c r="G2132" i="8"/>
  <c r="H2133" i="7"/>
  <c r="G1094" i="8"/>
  <c r="H1095" i="7"/>
  <c r="H1094" i="7"/>
  <c r="G357" i="8"/>
  <c r="H358" i="7"/>
  <c r="G1431" i="8"/>
  <c r="H1432" i="7"/>
  <c r="G1987" i="8"/>
  <c r="H1988" i="7"/>
  <c r="G499" i="8"/>
  <c r="H500" i="7"/>
  <c r="G1575" i="8"/>
  <c r="H1576" i="7"/>
  <c r="H921" i="7"/>
  <c r="G734" i="8"/>
  <c r="H735" i="7"/>
  <c r="G2210" i="8"/>
  <c r="H2211" i="7"/>
  <c r="G506" i="8"/>
  <c r="H507" i="7"/>
  <c r="G3199" i="8"/>
  <c r="H3200" i="7"/>
  <c r="G2401" i="8"/>
  <c r="H2402" i="7"/>
  <c r="R392" i="16"/>
  <c r="D392" i="17" s="1"/>
  <c r="R282" i="16"/>
  <c r="D282" i="17" s="1"/>
  <c r="R283" i="16"/>
  <c r="D283" i="17" s="1"/>
  <c r="S477" i="16"/>
  <c r="E477" i="17" s="1"/>
  <c r="R393" i="16"/>
  <c r="D393" i="17" s="1"/>
  <c r="S130" i="16"/>
  <c r="E130" i="17" s="1"/>
  <c r="S129" i="16"/>
  <c r="E129" i="17" s="1"/>
  <c r="R4" i="16"/>
  <c r="R5" i="16"/>
  <c r="D5" i="17" s="1"/>
  <c r="T21" i="16"/>
  <c r="F21" i="17" s="1"/>
  <c r="G6521" i="8"/>
  <c r="H6522" i="7"/>
  <c r="G6377" i="8"/>
  <c r="H6378" i="7"/>
  <c r="G6233" i="8"/>
  <c r="H6234" i="7"/>
  <c r="G6089" i="8"/>
  <c r="H6090" i="7"/>
  <c r="G5945" i="8"/>
  <c r="H5946" i="7"/>
  <c r="G6430" i="8"/>
  <c r="H6431" i="7"/>
  <c r="G6286" i="8"/>
  <c r="H6287" i="7"/>
  <c r="G6142" i="8"/>
  <c r="H6143" i="7"/>
  <c r="G6566" i="8"/>
  <c r="H6567" i="7"/>
  <c r="G6422" i="8"/>
  <c r="H6423" i="7"/>
  <c r="G6278" i="8"/>
  <c r="H6279" i="7"/>
  <c r="G5711" i="8"/>
  <c r="H5712" i="7"/>
  <c r="G5322" i="8"/>
  <c r="H5323" i="7"/>
  <c r="G5178" i="8"/>
  <c r="H5179" i="7"/>
  <c r="G5034" i="8"/>
  <c r="H5035" i="7"/>
  <c r="G4890" i="8"/>
  <c r="H4891" i="7"/>
  <c r="G4746" i="8"/>
  <c r="H4747" i="7"/>
  <c r="G5848" i="8"/>
  <c r="H5849" i="7"/>
  <c r="G5701" i="8"/>
  <c r="H5702" i="7"/>
  <c r="G5593" i="8"/>
  <c r="H5594" i="7"/>
  <c r="G5866" i="8"/>
  <c r="H5867" i="7"/>
  <c r="G5351" i="8"/>
  <c r="H5352" i="7"/>
  <c r="G6105" i="8"/>
  <c r="H6106" i="7"/>
  <c r="G5549" i="8"/>
  <c r="H5550" i="7"/>
  <c r="G5480" i="8"/>
  <c r="H5481" i="7"/>
  <c r="H6076" i="7"/>
  <c r="G5806" i="8"/>
  <c r="H5807" i="7"/>
  <c r="G5930" i="8"/>
  <c r="H5931" i="7"/>
  <c r="G5374" i="8"/>
  <c r="H5375" i="7"/>
  <c r="G5696" i="8"/>
  <c r="H5697" i="7"/>
  <c r="G6081" i="8"/>
  <c r="H6082" i="7"/>
  <c r="G5631" i="8"/>
  <c r="H5632" i="7"/>
  <c r="G5821" i="8"/>
  <c r="H5822" i="7"/>
  <c r="G5368" i="8"/>
  <c r="H5369" i="7"/>
  <c r="G4834" i="8"/>
  <c r="H4835" i="7"/>
  <c r="G4315" i="8"/>
  <c r="H4316" i="7"/>
  <c r="G4088" i="8"/>
  <c r="H4089" i="7"/>
  <c r="G3944" i="8"/>
  <c r="H3945" i="7"/>
  <c r="G3800" i="8"/>
  <c r="H3801" i="7"/>
  <c r="G3656" i="8"/>
  <c r="H3657" i="7"/>
  <c r="G3512" i="8"/>
  <c r="H3513" i="7"/>
  <c r="H6025" i="7"/>
  <c r="G5366" i="8"/>
  <c r="H5367" i="7"/>
  <c r="G4946" i="8"/>
  <c r="H4947" i="7"/>
  <c r="G4398" i="8"/>
  <c r="H4399" i="7"/>
  <c r="G5785" i="8"/>
  <c r="H5786" i="7"/>
  <c r="H5785" i="7"/>
  <c r="G4511" i="8"/>
  <c r="H4512" i="7"/>
  <c r="H5196" i="7"/>
  <c r="H4938" i="7"/>
  <c r="H4746" i="7"/>
  <c r="H4542" i="7"/>
  <c r="G4224" i="8"/>
  <c r="H4225" i="7"/>
  <c r="G4021" i="8"/>
  <c r="H4022" i="7"/>
  <c r="G3877" i="8"/>
  <c r="H3878" i="7"/>
  <c r="G3733" i="8"/>
  <c r="H3734" i="7"/>
  <c r="G3589" i="8"/>
  <c r="H3590" i="7"/>
  <c r="G3445" i="8"/>
  <c r="H3446" i="7"/>
  <c r="G5523" i="8"/>
  <c r="H5524" i="7"/>
  <c r="G5097" i="8"/>
  <c r="H5098" i="7"/>
  <c r="G4578" i="8"/>
  <c r="H4579" i="7"/>
  <c r="G5688" i="8"/>
  <c r="H5689" i="7"/>
  <c r="G4014" i="8"/>
  <c r="H4015" i="7"/>
  <c r="G3870" i="8"/>
  <c r="H3871" i="7"/>
  <c r="G3726" i="8"/>
  <c r="H3727" i="7"/>
  <c r="G6020" i="8"/>
  <c r="H6021" i="7"/>
  <c r="G4516" i="8"/>
  <c r="H4517" i="7"/>
  <c r="G5749" i="8"/>
  <c r="H5750" i="7"/>
  <c r="H5749" i="7"/>
  <c r="G5502" i="8"/>
  <c r="H5503" i="7"/>
  <c r="H5130" i="7"/>
  <c r="H4538" i="7"/>
  <c r="G4025" i="8"/>
  <c r="H4026" i="7"/>
  <c r="G3881" i="8"/>
  <c r="H3882" i="7"/>
  <c r="G3737" i="8"/>
  <c r="H3738" i="7"/>
  <c r="G4958" i="8"/>
  <c r="H4959" i="7"/>
  <c r="G4462" i="8"/>
  <c r="H4463" i="7"/>
  <c r="G5695" i="8"/>
  <c r="H5696" i="7"/>
  <c r="H5695" i="7"/>
  <c r="G5146" i="8"/>
  <c r="H5147" i="7"/>
  <c r="G5538" i="8"/>
  <c r="H5539" i="7"/>
  <c r="H5538" i="7"/>
  <c r="H4311" i="7"/>
  <c r="G5077" i="8"/>
  <c r="H5078" i="7"/>
  <c r="G4789" i="8"/>
  <c r="H4790" i="7"/>
  <c r="G4756" i="8"/>
  <c r="H4757" i="7"/>
  <c r="G4254" i="8"/>
  <c r="H4255" i="7"/>
  <c r="G5216" i="8"/>
  <c r="H5217" i="7"/>
  <c r="H4956" i="7"/>
  <c r="G4619" i="8"/>
  <c r="H4620" i="7"/>
  <c r="G2987" i="8"/>
  <c r="H2988" i="7"/>
  <c r="G2946" i="8"/>
  <c r="H2947" i="7"/>
  <c r="G2610" i="8"/>
  <c r="H2611" i="7"/>
  <c r="G3054" i="8"/>
  <c r="H3055" i="7"/>
  <c r="G4439" i="8"/>
  <c r="H4440" i="7"/>
  <c r="G3628" i="8"/>
  <c r="H3629" i="7"/>
  <c r="G3196" i="8"/>
  <c r="H3197" i="7"/>
  <c r="G2810" i="8"/>
  <c r="H2811" i="7"/>
  <c r="G2566" i="8"/>
  <c r="H2567" i="7"/>
  <c r="G2422" i="8"/>
  <c r="H2423" i="7"/>
  <c r="G2278" i="8"/>
  <c r="H2279" i="7"/>
  <c r="G2134" i="8"/>
  <c r="H2135" i="7"/>
  <c r="G1990" i="8"/>
  <c r="H1991" i="7"/>
  <c r="G1846" i="8"/>
  <c r="H1847" i="7"/>
  <c r="G2681" i="8"/>
  <c r="H2682" i="7"/>
  <c r="G3429" i="8"/>
  <c r="H3430" i="7"/>
  <c r="G2577" i="8"/>
  <c r="H2578" i="7"/>
  <c r="G2433" i="8"/>
  <c r="H2434" i="7"/>
  <c r="G2289" i="8"/>
  <c r="H2290" i="7"/>
  <c r="G3491" i="8"/>
  <c r="H3492" i="7"/>
  <c r="G3275" i="8"/>
  <c r="H3276" i="7"/>
  <c r="G3681" i="8"/>
  <c r="H3682" i="7"/>
  <c r="G4467" i="8"/>
  <c r="H4468" i="7"/>
  <c r="G3248" i="8"/>
  <c r="H3249" i="7"/>
  <c r="G4172" i="8"/>
  <c r="H4173" i="7"/>
  <c r="G2695" i="8"/>
  <c r="H2696" i="7"/>
  <c r="G3373" i="8"/>
  <c r="H3374" i="7"/>
  <c r="G3157" i="8"/>
  <c r="H3158" i="7"/>
  <c r="G2823" i="8"/>
  <c r="H2824" i="7"/>
  <c r="G3624" i="8"/>
  <c r="H3625" i="7"/>
  <c r="G3408" i="8"/>
  <c r="H3409" i="7"/>
  <c r="G3192" i="8"/>
  <c r="H3193" i="7"/>
  <c r="G2950" i="8"/>
  <c r="H2951" i="7"/>
  <c r="G3507" i="8"/>
  <c r="H3508" i="7"/>
  <c r="G3058" i="8"/>
  <c r="H3059" i="7"/>
  <c r="G2539" i="8"/>
  <c r="H2540" i="7"/>
  <c r="G3705" i="8"/>
  <c r="H3706" i="7"/>
  <c r="G3612" i="8"/>
  <c r="H3613" i="7"/>
  <c r="G3396" i="8"/>
  <c r="H3397" i="7"/>
  <c r="G3180" i="8"/>
  <c r="H3181" i="7"/>
  <c r="G2843" i="8"/>
  <c r="H2844" i="7"/>
  <c r="G2851" i="8"/>
  <c r="H2852" i="7"/>
  <c r="G1776" i="8"/>
  <c r="H1777" i="7"/>
  <c r="G1456" i="8"/>
  <c r="H1457" i="7"/>
  <c r="G1125" i="8"/>
  <c r="H1126" i="7"/>
  <c r="G3326" i="8"/>
  <c r="H3327" i="7"/>
  <c r="G2259" i="8"/>
  <c r="H2260" i="7"/>
  <c r="G2151" i="8"/>
  <c r="H2152" i="7"/>
  <c r="G1387" i="8"/>
  <c r="H1388" i="7"/>
  <c r="G606" i="8"/>
  <c r="H607" i="7"/>
  <c r="G2407" i="8"/>
  <c r="H2408" i="7"/>
  <c r="G1863" i="8"/>
  <c r="H1864" i="7"/>
  <c r="G1629" i="8"/>
  <c r="H1630" i="7"/>
  <c r="G1151" i="8"/>
  <c r="H1152" i="7"/>
  <c r="G756" i="8"/>
  <c r="H757" i="7"/>
  <c r="G2312" i="8"/>
  <c r="H2313" i="7"/>
  <c r="G1775" i="8"/>
  <c r="H1776" i="7"/>
  <c r="G1288" i="8"/>
  <c r="H1289" i="7"/>
  <c r="G568" i="8"/>
  <c r="H569" i="7"/>
  <c r="G424" i="8"/>
  <c r="H425" i="7"/>
  <c r="G280" i="8"/>
  <c r="H281" i="7"/>
  <c r="G136" i="8"/>
  <c r="H137" i="7"/>
  <c r="G1157" i="8"/>
  <c r="H1158" i="7"/>
  <c r="G768" i="8"/>
  <c r="H769" i="7"/>
  <c r="G2022" i="8"/>
  <c r="H2023" i="7"/>
  <c r="G824" i="8"/>
  <c r="H825" i="7"/>
  <c r="G2185" i="8"/>
  <c r="H2186" i="7"/>
  <c r="G1782" i="8"/>
  <c r="H1783" i="7"/>
  <c r="G1235" i="8"/>
  <c r="H1236" i="7"/>
  <c r="G888" i="8"/>
  <c r="H889" i="7"/>
  <c r="G2748" i="8"/>
  <c r="H2749" i="7"/>
  <c r="G1084" i="8"/>
  <c r="H1085" i="7"/>
  <c r="G2328" i="8"/>
  <c r="H2329" i="7"/>
  <c r="G2193" i="8"/>
  <c r="H2194" i="7"/>
  <c r="G1902" i="8"/>
  <c r="H1903" i="7"/>
  <c r="G629" i="8"/>
  <c r="H630" i="7"/>
  <c r="G1670" i="8"/>
  <c r="H1671" i="7"/>
  <c r="G1273" i="8"/>
  <c r="H1274" i="7"/>
  <c r="G926" i="8"/>
  <c r="H927" i="7"/>
  <c r="H3688" i="7"/>
  <c r="G2480" i="8"/>
  <c r="H2481" i="7"/>
  <c r="G1986" i="8"/>
  <c r="H1987" i="7"/>
  <c r="G1024" i="8"/>
  <c r="H1025" i="7"/>
  <c r="G3031" i="8"/>
  <c r="H3032" i="7"/>
  <c r="G1626" i="8"/>
  <c r="H1627" i="7"/>
  <c r="G778" i="8"/>
  <c r="H779" i="7"/>
  <c r="G2364" i="8"/>
  <c r="H2365" i="7"/>
  <c r="G2137" i="8"/>
  <c r="H2138" i="7"/>
  <c r="G1795" i="8"/>
  <c r="H1796" i="7"/>
  <c r="G1357" i="8"/>
  <c r="H1358" i="7"/>
  <c r="G1010" i="8"/>
  <c r="H1011" i="7"/>
  <c r="G3109" i="8"/>
  <c r="H3110" i="7"/>
  <c r="G1534" i="8"/>
  <c r="H1535" i="7"/>
  <c r="G790" i="8"/>
  <c r="H791" i="7"/>
  <c r="H2734" i="7"/>
  <c r="G1992" i="8"/>
  <c r="H1993" i="7"/>
  <c r="H1992" i="7"/>
  <c r="H3007" i="7"/>
  <c r="G3128" i="8"/>
  <c r="H3129" i="7"/>
  <c r="G1623" i="8"/>
  <c r="H1624" i="7"/>
  <c r="G2621" i="8"/>
  <c r="H2622" i="7"/>
  <c r="G1765" i="8"/>
  <c r="H1766" i="7"/>
  <c r="G2592" i="8"/>
  <c r="H2593" i="7"/>
  <c r="H2592" i="7"/>
  <c r="G1724" i="8"/>
  <c r="H1725" i="7"/>
  <c r="G193" i="8"/>
  <c r="H194" i="7"/>
  <c r="G3218" i="8"/>
  <c r="H3219" i="7"/>
  <c r="G1317" i="8"/>
  <c r="H1318" i="7"/>
  <c r="G369" i="8"/>
  <c r="H370" i="7"/>
  <c r="G488" i="8"/>
  <c r="H489" i="7"/>
  <c r="G1297" i="8"/>
  <c r="H1298" i="7"/>
  <c r="H1297" i="7"/>
  <c r="G664" i="8"/>
  <c r="H665" i="7"/>
  <c r="G97" i="8"/>
  <c r="H98" i="7"/>
  <c r="G2145" i="8"/>
  <c r="H2146" i="7"/>
  <c r="G2114" i="8"/>
  <c r="H2115" i="7"/>
  <c r="G590" i="8"/>
  <c r="H591" i="7"/>
  <c r="G728" i="8"/>
  <c r="H729" i="7"/>
  <c r="G1568" i="8"/>
  <c r="H1569" i="7"/>
  <c r="H934" i="7"/>
  <c r="G6" i="8"/>
  <c r="H7" i="7"/>
  <c r="G1820" i="8"/>
  <c r="H1821" i="7"/>
  <c r="G422" i="8"/>
  <c r="H423" i="7"/>
  <c r="G12" i="8"/>
  <c r="H13" i="7"/>
  <c r="H247" i="7"/>
  <c r="H2172" i="7"/>
  <c r="G164" i="8"/>
  <c r="H165" i="7"/>
  <c r="G1363" i="8"/>
  <c r="H1364" i="7"/>
  <c r="G662" i="8"/>
  <c r="H663" i="7"/>
  <c r="G2121" i="8"/>
  <c r="H2122" i="7"/>
  <c r="H1304" i="7"/>
  <c r="G429" i="8"/>
  <c r="H430" i="7"/>
  <c r="G333" i="8"/>
  <c r="H334" i="7"/>
  <c r="G740" i="8"/>
  <c r="H741" i="7"/>
  <c r="G1988" i="8"/>
  <c r="H1989" i="7"/>
  <c r="H1222" i="7"/>
  <c r="G475" i="8"/>
  <c r="H476" i="7"/>
  <c r="H2325" i="7"/>
  <c r="H484" i="7"/>
  <c r="H188" i="7"/>
  <c r="G363" i="8"/>
  <c r="H364" i="7"/>
  <c r="G1369" i="8"/>
  <c r="H1370" i="7"/>
  <c r="H1369" i="7"/>
  <c r="G691" i="8"/>
  <c r="H692" i="7"/>
  <c r="G1035" i="8"/>
  <c r="H1036" i="7"/>
  <c r="H1035" i="7"/>
  <c r="H1614" i="7"/>
  <c r="H882" i="7"/>
  <c r="H1474" i="7"/>
  <c r="G3661" i="8"/>
  <c r="H3662" i="7"/>
  <c r="G3167" i="8"/>
  <c r="H3168" i="7"/>
  <c r="G1101" i="8"/>
  <c r="H1102" i="7"/>
  <c r="G6551" i="8"/>
  <c r="H6552" i="7"/>
  <c r="G6452" i="8"/>
  <c r="H6453" i="7"/>
  <c r="G4776" i="8"/>
  <c r="H4777" i="7"/>
  <c r="G4771" i="8"/>
  <c r="H4772" i="7"/>
  <c r="G3974" i="8"/>
  <c r="H3975" i="7"/>
  <c r="G5186" i="8"/>
  <c r="H5187" i="7"/>
  <c r="G3763" i="8"/>
  <c r="H3764" i="7"/>
  <c r="G6427" i="8"/>
  <c r="H6428" i="7"/>
  <c r="G3900" i="8"/>
  <c r="H3901" i="7"/>
  <c r="G4242" i="8"/>
  <c r="H4243" i="7"/>
  <c r="G3911" i="8"/>
  <c r="H3912" i="7"/>
  <c r="G4553" i="8"/>
  <c r="H4554" i="7"/>
  <c r="G3055" i="8"/>
  <c r="H3056" i="7"/>
  <c r="G3296" i="8"/>
  <c r="H3297" i="7"/>
  <c r="G3286" i="8"/>
  <c r="H3287" i="7"/>
  <c r="G2308" i="8"/>
  <c r="H2309" i="7"/>
  <c r="G3367" i="8"/>
  <c r="H3368" i="7"/>
  <c r="G3402" i="8"/>
  <c r="H3403" i="7"/>
  <c r="G4779" i="8"/>
  <c r="H4780" i="7"/>
  <c r="G3597" i="8"/>
  <c r="H3598" i="7"/>
  <c r="G1946" i="8"/>
  <c r="H1947" i="7"/>
  <c r="T362" i="16"/>
  <c r="F362" i="17" s="1"/>
  <c r="S305" i="16"/>
  <c r="E305" i="17" s="1"/>
  <c r="S306" i="16"/>
  <c r="E306" i="17" s="1"/>
  <c r="T472" i="16"/>
  <c r="F472" i="17" s="1"/>
  <c r="T479" i="16"/>
  <c r="F479" i="17" s="1"/>
  <c r="S463" i="16"/>
  <c r="E463" i="17" s="1"/>
  <c r="S344" i="16"/>
  <c r="E344" i="17" s="1"/>
  <c r="T502" i="16"/>
  <c r="F502" i="17" s="1"/>
  <c r="R114" i="16"/>
  <c r="D114" i="17" s="1"/>
  <c r="R115" i="16"/>
  <c r="D115" i="17" s="1"/>
  <c r="G6515" i="8"/>
  <c r="H6516" i="7"/>
  <c r="G6371" i="8"/>
  <c r="H6372" i="7"/>
  <c r="G6227" i="8"/>
  <c r="H6228" i="7"/>
  <c r="G6083" i="8"/>
  <c r="H6084" i="7"/>
  <c r="G6568" i="8"/>
  <c r="H6569" i="7"/>
  <c r="G6424" i="8"/>
  <c r="H6425" i="7"/>
  <c r="G6280" i="8"/>
  <c r="H6281" i="7"/>
  <c r="G6136" i="8"/>
  <c r="H6137" i="7"/>
  <c r="G6560" i="8"/>
  <c r="H6561" i="7"/>
  <c r="G6416" i="8"/>
  <c r="H6417" i="7"/>
  <c r="G6272" i="8"/>
  <c r="H6273" i="7"/>
  <c r="G5684" i="8"/>
  <c r="H5685" i="7"/>
  <c r="G6511" i="8"/>
  <c r="H6512" i="7"/>
  <c r="G6223" i="8"/>
  <c r="H6224" i="7"/>
  <c r="G5935" i="8"/>
  <c r="H5936" i="7"/>
  <c r="G5316" i="8"/>
  <c r="H5317" i="7"/>
  <c r="G5172" i="8"/>
  <c r="H5173" i="7"/>
  <c r="G5028" i="8"/>
  <c r="H5029" i="7"/>
  <c r="G4884" i="8"/>
  <c r="H4885" i="7"/>
  <c r="G4740" i="8"/>
  <c r="H4741" i="7"/>
  <c r="H6310" i="7"/>
  <c r="G5829" i="8"/>
  <c r="H5830" i="7"/>
  <c r="G6481" i="8"/>
  <c r="H6482" i="7"/>
  <c r="G6193" i="8"/>
  <c r="H6194" i="7"/>
  <c r="G5905" i="8"/>
  <c r="H5906" i="7"/>
  <c r="G6547" i="8"/>
  <c r="H6548" i="7"/>
  <c r="G6259" i="8"/>
  <c r="H6260" i="7"/>
  <c r="G5971" i="8"/>
  <c r="H5972" i="7"/>
  <c r="G6086" i="8"/>
  <c r="H6087" i="7"/>
  <c r="G5744" i="8"/>
  <c r="H5745" i="7"/>
  <c r="G5511" i="8"/>
  <c r="H5512" i="7"/>
  <c r="G5699" i="8"/>
  <c r="H5700" i="7"/>
  <c r="H6355" i="7"/>
  <c r="H6067" i="7"/>
  <c r="G6391" i="8"/>
  <c r="H6392" i="7"/>
  <c r="G6103" i="8"/>
  <c r="H6104" i="7"/>
  <c r="G5863" i="8"/>
  <c r="H5864" i="7"/>
  <c r="H5644" i="7"/>
  <c r="H6334" i="7"/>
  <c r="G5968" i="8"/>
  <c r="H5969" i="7"/>
  <c r="G6505" i="8"/>
  <c r="H6506" i="7"/>
  <c r="G6217" i="8"/>
  <c r="H6218" i="7"/>
  <c r="G5939" i="8"/>
  <c r="H5940" i="7"/>
  <c r="H5968" i="7"/>
  <c r="G6062" i="8"/>
  <c r="H6063" i="7"/>
  <c r="G5492" i="8"/>
  <c r="H5493" i="7"/>
  <c r="G5613" i="8"/>
  <c r="H5614" i="7"/>
  <c r="G6080" i="8"/>
  <c r="H6081" i="7"/>
  <c r="G4987" i="8"/>
  <c r="H4988" i="7"/>
  <c r="G4699" i="8"/>
  <c r="H4700" i="7"/>
  <c r="G4280" i="8"/>
  <c r="H4281" i="7"/>
  <c r="G4810" i="8"/>
  <c r="H4811" i="7"/>
  <c r="G4273" i="8"/>
  <c r="H4274" i="7"/>
  <c r="G4082" i="8"/>
  <c r="H4083" i="7"/>
  <c r="G3938" i="8"/>
  <c r="H3939" i="7"/>
  <c r="G3794" i="8"/>
  <c r="H3795" i="7"/>
  <c r="G3650" i="8"/>
  <c r="H3651" i="7"/>
  <c r="G3506" i="8"/>
  <c r="H3507" i="7"/>
  <c r="G4922" i="8"/>
  <c r="H4923" i="7"/>
  <c r="G4496" i="8"/>
  <c r="H4497" i="7"/>
  <c r="H5764" i="7"/>
  <c r="G5689" i="8"/>
  <c r="H5690" i="7"/>
  <c r="G5098" i="8"/>
  <c r="H5099" i="7"/>
  <c r="G4203" i="8"/>
  <c r="H4204" i="7"/>
  <c r="G4015" i="8"/>
  <c r="H4016" i="7"/>
  <c r="G3871" i="8"/>
  <c r="H3872" i="7"/>
  <c r="G3727" i="8"/>
  <c r="H3728" i="7"/>
  <c r="G3583" i="8"/>
  <c r="H3584" i="7"/>
  <c r="G3439" i="8"/>
  <c r="H3440" i="7"/>
  <c r="H5456" i="7"/>
  <c r="G4993" i="8"/>
  <c r="H4994" i="7"/>
  <c r="G4705" i="8"/>
  <c r="H4706" i="7"/>
  <c r="G4306" i="8"/>
  <c r="H4307" i="7"/>
  <c r="H4344" i="7"/>
  <c r="G5805" i="8"/>
  <c r="H5806" i="7"/>
  <c r="G5089" i="8"/>
  <c r="H5090" i="7"/>
  <c r="G5687" i="8"/>
  <c r="H5688" i="7"/>
  <c r="G4008" i="8"/>
  <c r="H4009" i="7"/>
  <c r="G3864" i="8"/>
  <c r="H3865" i="7"/>
  <c r="G3720" i="8"/>
  <c r="H3721" i="7"/>
  <c r="H5400" i="7"/>
  <c r="G5157" i="8"/>
  <c r="H5158" i="7"/>
  <c r="H4944" i="7"/>
  <c r="H4800" i="7"/>
  <c r="H4656" i="7"/>
  <c r="G4350" i="8"/>
  <c r="H4351" i="7"/>
  <c r="G4471" i="8"/>
  <c r="H4472" i="7"/>
  <c r="G4879" i="8"/>
  <c r="H4880" i="7"/>
  <c r="G4599" i="8"/>
  <c r="H4600" i="7"/>
  <c r="H4091" i="7"/>
  <c r="G4531" i="8"/>
  <c r="H4532" i="7"/>
  <c r="G4187" i="8"/>
  <c r="H4188" i="7"/>
  <c r="G4019" i="8"/>
  <c r="H4020" i="7"/>
  <c r="G3875" i="8"/>
  <c r="H3876" i="7"/>
  <c r="G3731" i="8"/>
  <c r="H3732" i="7"/>
  <c r="G4934" i="8"/>
  <c r="H4935" i="7"/>
  <c r="G4417" i="8"/>
  <c r="H4418" i="7"/>
  <c r="G5095" i="8"/>
  <c r="H5096" i="7"/>
  <c r="H4386" i="7"/>
  <c r="G4732" i="8"/>
  <c r="H4733" i="7"/>
  <c r="H5620" i="7"/>
  <c r="G5650" i="8"/>
  <c r="H5651" i="7"/>
  <c r="G5198" i="8"/>
  <c r="H5199" i="7"/>
  <c r="G3665" i="8"/>
  <c r="H3666" i="7"/>
  <c r="G3449" i="8"/>
  <c r="H3450" i="7"/>
  <c r="G3233" i="8"/>
  <c r="H3234" i="7"/>
  <c r="G4875" i="8"/>
  <c r="H4876" i="7"/>
  <c r="G2922" i="8"/>
  <c r="H2923" i="7"/>
  <c r="G5497" i="8"/>
  <c r="H5498" i="7"/>
  <c r="G3242" i="8"/>
  <c r="H3243" i="7"/>
  <c r="G2995" i="8"/>
  <c r="H2996" i="7"/>
  <c r="G3610" i="8"/>
  <c r="H3611" i="7"/>
  <c r="G3178" i="8"/>
  <c r="H3179" i="7"/>
  <c r="G2560" i="8"/>
  <c r="H2561" i="7"/>
  <c r="G2416" i="8"/>
  <c r="H2417" i="7"/>
  <c r="G2272" i="8"/>
  <c r="H2273" i="7"/>
  <c r="G2128" i="8"/>
  <c r="H2129" i="7"/>
  <c r="G1984" i="8"/>
  <c r="H1985" i="7"/>
  <c r="G1840" i="8"/>
  <c r="H1841" i="7"/>
  <c r="G3313" i="8"/>
  <c r="H3314" i="7"/>
  <c r="G3097" i="8"/>
  <c r="H3098" i="7"/>
  <c r="G2657" i="8"/>
  <c r="H2658" i="7"/>
  <c r="G2953" i="8"/>
  <c r="H2954" i="7"/>
  <c r="G2665" i="8"/>
  <c r="H2666" i="7"/>
  <c r="H3971" i="7"/>
  <c r="G3564" i="8"/>
  <c r="H3565" i="7"/>
  <c r="G3348" i="8"/>
  <c r="H3349" i="7"/>
  <c r="G3132" i="8"/>
  <c r="H3133" i="7"/>
  <c r="G3411" i="8"/>
  <c r="H3412" i="7"/>
  <c r="G2993" i="8"/>
  <c r="H2994" i="7"/>
  <c r="G2571" i="8"/>
  <c r="H2572" i="7"/>
  <c r="G2427" i="8"/>
  <c r="H2428" i="7"/>
  <c r="G2283" i="8"/>
  <c r="H2284" i="7"/>
  <c r="G3035" i="8"/>
  <c r="H3036" i="7"/>
  <c r="H2705" i="7"/>
  <c r="G4583" i="8"/>
  <c r="H4584" i="7"/>
  <c r="G3671" i="8"/>
  <c r="H3672" i="7"/>
  <c r="G2768" i="8"/>
  <c r="H2769" i="7"/>
  <c r="G2975" i="8"/>
  <c r="H2976" i="7"/>
  <c r="G2799" i="8"/>
  <c r="H2800" i="7"/>
  <c r="G2926" i="8"/>
  <c r="H2927" i="7"/>
  <c r="H3977" i="7"/>
  <c r="G3489" i="8"/>
  <c r="H3490" i="7"/>
  <c r="G3050" i="8"/>
  <c r="H3051" i="7"/>
  <c r="G2750" i="8"/>
  <c r="H2751" i="7"/>
  <c r="G2533" i="8"/>
  <c r="H2534" i="7"/>
  <c r="G4361" i="8"/>
  <c r="H4362" i="7"/>
  <c r="G3479" i="8"/>
  <c r="H3480" i="7"/>
  <c r="G3263" i="8"/>
  <c r="H3264" i="7"/>
  <c r="G3695" i="8"/>
  <c r="H3696" i="7"/>
  <c r="G2828" i="8"/>
  <c r="H2829" i="7"/>
  <c r="H4846" i="7"/>
  <c r="G2819" i="8"/>
  <c r="H2820" i="7"/>
  <c r="G4545" i="8"/>
  <c r="H4546" i="7"/>
  <c r="G1112" i="8"/>
  <c r="H1113" i="7"/>
  <c r="G1354" i="8"/>
  <c r="H1355" i="7"/>
  <c r="H3899" i="7"/>
  <c r="G1622" i="8"/>
  <c r="H1623" i="7"/>
  <c r="G1131" i="8"/>
  <c r="H1132" i="7"/>
  <c r="G731" i="8"/>
  <c r="H732" i="7"/>
  <c r="G2294" i="8"/>
  <c r="H2295" i="7"/>
  <c r="G1751" i="8"/>
  <c r="H1752" i="7"/>
  <c r="G562" i="8"/>
  <c r="H563" i="7"/>
  <c r="G418" i="8"/>
  <c r="H419" i="7"/>
  <c r="G274" i="8"/>
  <c r="H275" i="7"/>
  <c r="G130" i="8"/>
  <c r="H131" i="7"/>
  <c r="G3380" i="8"/>
  <c r="H3381" i="7"/>
  <c r="G1672" i="8"/>
  <c r="H1673" i="7"/>
  <c r="G1137" i="8"/>
  <c r="H1138" i="7"/>
  <c r="G724" i="8"/>
  <c r="H725" i="7"/>
  <c r="G2550" i="8"/>
  <c r="H2551" i="7"/>
  <c r="H2550" i="7"/>
  <c r="G1585" i="8"/>
  <c r="H1586" i="7"/>
  <c r="G799" i="8"/>
  <c r="H800" i="7"/>
  <c r="G2957" i="8"/>
  <c r="H2958" i="7"/>
  <c r="G1557" i="8"/>
  <c r="H1558" i="7"/>
  <c r="G1215" i="8"/>
  <c r="H1216" i="7"/>
  <c r="G875" i="8"/>
  <c r="H876" i="7"/>
  <c r="G1419" i="8"/>
  <c r="H1420" i="7"/>
  <c r="H586" i="7"/>
  <c r="G2725" i="8"/>
  <c r="H2726" i="7"/>
  <c r="G1641" i="8"/>
  <c r="H1642" i="7"/>
  <c r="G1260" i="8"/>
  <c r="H1261" i="7"/>
  <c r="G913" i="8"/>
  <c r="H914" i="7"/>
  <c r="G2461" i="8"/>
  <c r="H2462" i="7"/>
  <c r="G753" i="8"/>
  <c r="H754" i="7"/>
  <c r="G2120" i="8"/>
  <c r="H2121" i="7"/>
  <c r="G1779" i="8"/>
  <c r="H1780" i="7"/>
  <c r="G1344" i="8"/>
  <c r="H1345" i="7"/>
  <c r="G997" i="8"/>
  <c r="H998" i="7"/>
  <c r="G4558" i="8"/>
  <c r="H4559" i="7"/>
  <c r="G1698" i="8"/>
  <c r="H1699" i="7"/>
  <c r="H1698" i="7"/>
  <c r="G1923" i="8"/>
  <c r="H1924" i="7"/>
  <c r="G1342" i="8"/>
  <c r="H1343" i="7"/>
  <c r="G2179" i="8"/>
  <c r="H2180" i="7"/>
  <c r="G1616" i="8"/>
  <c r="H1616" i="7"/>
  <c r="H1617" i="7"/>
  <c r="G2622" i="8"/>
  <c r="H2623" i="7"/>
  <c r="H2361" i="7"/>
  <c r="G1348" i="8"/>
  <c r="H1349" i="7"/>
  <c r="G2199" i="8"/>
  <c r="H2200" i="7"/>
  <c r="G306" i="8"/>
  <c r="H307" i="7"/>
  <c r="H306" i="7"/>
  <c r="G56" i="8"/>
  <c r="H57" i="7"/>
  <c r="H647" i="7"/>
  <c r="G1542" i="8"/>
  <c r="H1543" i="7"/>
  <c r="H433" i="7"/>
  <c r="G918" i="8"/>
  <c r="H919" i="7"/>
  <c r="G169" i="8"/>
  <c r="H170" i="7"/>
  <c r="G345" i="8"/>
  <c r="H346" i="7"/>
  <c r="H2085" i="7"/>
  <c r="H2382" i="7"/>
  <c r="G2478" i="8"/>
  <c r="H2479" i="7"/>
  <c r="G1336" i="8"/>
  <c r="H1337" i="7"/>
  <c r="G360" i="8"/>
  <c r="H361" i="7"/>
  <c r="H360" i="7"/>
  <c r="G168" i="8"/>
  <c r="H169" i="7"/>
  <c r="H168" i="7"/>
  <c r="G1186" i="8"/>
  <c r="H1187" i="7"/>
  <c r="H2289" i="7"/>
  <c r="G1550" i="8"/>
  <c r="H1551" i="7"/>
  <c r="G2885" i="8"/>
  <c r="H2886" i="7"/>
  <c r="G4453" i="8"/>
  <c r="H4454" i="7"/>
  <c r="G726" i="8"/>
  <c r="H727" i="7"/>
  <c r="H726" i="7"/>
  <c r="G628" i="8"/>
  <c r="H629" i="7"/>
  <c r="G405" i="8"/>
  <c r="H406" i="7"/>
  <c r="H1026" i="7"/>
  <c r="G2029" i="8"/>
  <c r="H2030" i="7"/>
  <c r="G978" i="8"/>
  <c r="H979" i="7"/>
  <c r="G309" i="8"/>
  <c r="H310" i="7"/>
  <c r="G1232" i="8"/>
  <c r="H1233" i="7"/>
  <c r="G1193" i="8"/>
  <c r="H1194" i="7"/>
  <c r="G708" i="8"/>
  <c r="H709" i="7"/>
  <c r="G451" i="8"/>
  <c r="H452" i="7"/>
  <c r="G827" i="8"/>
  <c r="H828" i="7"/>
  <c r="G1447" i="8"/>
  <c r="H1448" i="7"/>
  <c r="G339" i="8"/>
  <c r="H340" i="7"/>
  <c r="G622" i="8"/>
  <c r="H623" i="7"/>
  <c r="G2138" i="8"/>
  <c r="H2139" i="7"/>
  <c r="H499" i="7"/>
  <c r="H50" i="7"/>
  <c r="R245" i="16"/>
  <c r="D245" i="17" s="1"/>
  <c r="R246" i="16"/>
  <c r="D246" i="17" s="1"/>
  <c r="G777" i="8"/>
  <c r="H778" i="7"/>
  <c r="S358" i="16"/>
  <c r="E358" i="17" s="1"/>
  <c r="S167" i="16"/>
  <c r="E167" i="17" s="1"/>
  <c r="S168" i="16"/>
  <c r="E168" i="17" s="1"/>
  <c r="T135" i="16"/>
  <c r="F135" i="17" s="1"/>
  <c r="T136" i="16"/>
  <c r="F136" i="17" s="1"/>
  <c r="R372" i="16"/>
  <c r="D372" i="17" s="1"/>
  <c r="T139" i="16"/>
  <c r="F139" i="17" s="1"/>
  <c r="S314" i="16"/>
  <c r="E314" i="17" s="1"/>
  <c r="G6509" i="8"/>
  <c r="H6510" i="7"/>
  <c r="G6365" i="8"/>
  <c r="H6366" i="7"/>
  <c r="G6221" i="8"/>
  <c r="H6222" i="7"/>
  <c r="G6077" i="8"/>
  <c r="H6078" i="7"/>
  <c r="G6562" i="8"/>
  <c r="H6563" i="7"/>
  <c r="G6418" i="8"/>
  <c r="H6419" i="7"/>
  <c r="G6274" i="8"/>
  <c r="H6275" i="7"/>
  <c r="G6130" i="8"/>
  <c r="H6131" i="7"/>
  <c r="G6554" i="8"/>
  <c r="H6555" i="7"/>
  <c r="G6410" i="8"/>
  <c r="H6411" i="7"/>
  <c r="G6266" i="8"/>
  <c r="H6267" i="7"/>
  <c r="G5693" i="8"/>
  <c r="H5694" i="7"/>
  <c r="G5310" i="8"/>
  <c r="H5311" i="7"/>
  <c r="G5166" i="8"/>
  <c r="H5167" i="7"/>
  <c r="G5022" i="8"/>
  <c r="H5023" i="7"/>
  <c r="G4878" i="8"/>
  <c r="H4879" i="7"/>
  <c r="G4734" i="8"/>
  <c r="H4735" i="7"/>
  <c r="G5810" i="8"/>
  <c r="H5811" i="7"/>
  <c r="G5800" i="8"/>
  <c r="H5801" i="7"/>
  <c r="G5692" i="8"/>
  <c r="H5693" i="7"/>
  <c r="G5584" i="8"/>
  <c r="H5585" i="7"/>
  <c r="G5818" i="8"/>
  <c r="H5819" i="7"/>
  <c r="G5496" i="8"/>
  <c r="H5497" i="7"/>
  <c r="G6056" i="8"/>
  <c r="H6057" i="7"/>
  <c r="G5540" i="8"/>
  <c r="H5541" i="7"/>
  <c r="G5901" i="8"/>
  <c r="H5902" i="7"/>
  <c r="G5678" i="8"/>
  <c r="H5679" i="7"/>
  <c r="G5595" i="8"/>
  <c r="H5596" i="7"/>
  <c r="G6301" i="8"/>
  <c r="H6302" i="7"/>
  <c r="G6013" i="8"/>
  <c r="H6014" i="7"/>
  <c r="H5803" i="7"/>
  <c r="G5330" i="8"/>
  <c r="H5331" i="7"/>
  <c r="G4232" i="8"/>
  <c r="H4233" i="7"/>
  <c r="G4786" i="8"/>
  <c r="H4787" i="7"/>
  <c r="G4266" i="8"/>
  <c r="H4267" i="7"/>
  <c r="G4076" i="8"/>
  <c r="H4077" i="7"/>
  <c r="G3932" i="8"/>
  <c r="H3933" i="7"/>
  <c r="G3788" i="8"/>
  <c r="H3789" i="7"/>
  <c r="G3644" i="8"/>
  <c r="H3645" i="7"/>
  <c r="G3500" i="8"/>
  <c r="H3501" i="7"/>
  <c r="G5743" i="8"/>
  <c r="H5744" i="7"/>
  <c r="G5348" i="8"/>
  <c r="H5349" i="7"/>
  <c r="G4898" i="8"/>
  <c r="H4899" i="7"/>
  <c r="G4390" i="8"/>
  <c r="H4391" i="7"/>
  <c r="H5638" i="7"/>
  <c r="G4473" i="8"/>
  <c r="H4474" i="7"/>
  <c r="H5178" i="7"/>
  <c r="G4929" i="8"/>
  <c r="H4930" i="7"/>
  <c r="G4737" i="8"/>
  <c r="H4738" i="7"/>
  <c r="G4526" i="8"/>
  <c r="H4527" i="7"/>
  <c r="G5090" i="8"/>
  <c r="H5091" i="7"/>
  <c r="G4009" i="8"/>
  <c r="H4010" i="7"/>
  <c r="G3865" i="8"/>
  <c r="H3866" i="7"/>
  <c r="G3721" i="8"/>
  <c r="H3722" i="7"/>
  <c r="G3577" i="8"/>
  <c r="H3578" i="7"/>
  <c r="G3433" i="8"/>
  <c r="H3434" i="7"/>
  <c r="G4292" i="8"/>
  <c r="H4293" i="7"/>
  <c r="G5804" i="8"/>
  <c r="H5805" i="7"/>
  <c r="G4570" i="8"/>
  <c r="H4571" i="7"/>
  <c r="G4320" i="8"/>
  <c r="H4321" i="7"/>
  <c r="G4002" i="8"/>
  <c r="H4003" i="7"/>
  <c r="G3858" i="8"/>
  <c r="H3859" i="7"/>
  <c r="G3714" i="8"/>
  <c r="H3715" i="7"/>
  <c r="H5881" i="7"/>
  <c r="G4463" i="8"/>
  <c r="H4464" i="7"/>
  <c r="G5707" i="8"/>
  <c r="H5708" i="7"/>
  <c r="G4554" i="8"/>
  <c r="H4555" i="7"/>
  <c r="H4085" i="7"/>
  <c r="G5482" i="8"/>
  <c r="H5483" i="7"/>
  <c r="G5062" i="8"/>
  <c r="H5063" i="7"/>
  <c r="G4523" i="8"/>
  <c r="H4524" i="7"/>
  <c r="G4180" i="8"/>
  <c r="H4181" i="7"/>
  <c r="G4013" i="8"/>
  <c r="H4014" i="7"/>
  <c r="G3869" i="8"/>
  <c r="H3870" i="7"/>
  <c r="G3725" i="8"/>
  <c r="H3726" i="7"/>
  <c r="G4910" i="8"/>
  <c r="H4911" i="7"/>
  <c r="G4409" i="8"/>
  <c r="H4410" i="7"/>
  <c r="G5653" i="8"/>
  <c r="H5654" i="7"/>
  <c r="G4303" i="8"/>
  <c r="H4304" i="7"/>
  <c r="H5397" i="7"/>
  <c r="G5053" i="8"/>
  <c r="H5054" i="7"/>
  <c r="G4765" i="8"/>
  <c r="H4766" i="7"/>
  <c r="G4708" i="8"/>
  <c r="H4709" i="7"/>
  <c r="G4247" i="8"/>
  <c r="H4248" i="7"/>
  <c r="G5180" i="8"/>
  <c r="H5181" i="7"/>
  <c r="H5274" i="7"/>
  <c r="H4932" i="7"/>
  <c r="H4536" i="7"/>
  <c r="G2979" i="8"/>
  <c r="H2980" i="7"/>
  <c r="G2898" i="8"/>
  <c r="H2899" i="7"/>
  <c r="H4256" i="7"/>
  <c r="G3592" i="8"/>
  <c r="H3593" i="7"/>
  <c r="G3160" i="8"/>
  <c r="H3161" i="7"/>
  <c r="G2786" i="8"/>
  <c r="H2787" i="7"/>
  <c r="G2554" i="8"/>
  <c r="H2555" i="7"/>
  <c r="G2410" i="8"/>
  <c r="H2411" i="7"/>
  <c r="G2266" i="8"/>
  <c r="H2267" i="7"/>
  <c r="G2122" i="8"/>
  <c r="H2123" i="7"/>
  <c r="G1978" i="8"/>
  <c r="H1979" i="7"/>
  <c r="G1834" i="8"/>
  <c r="H1835" i="7"/>
  <c r="H4782" i="7"/>
  <c r="G2633" i="8"/>
  <c r="H2634" i="7"/>
  <c r="G3393" i="8"/>
  <c r="H3394" i="7"/>
  <c r="G2565" i="8"/>
  <c r="H2566" i="7"/>
  <c r="G2421" i="8"/>
  <c r="H2422" i="7"/>
  <c r="G2277" i="8"/>
  <c r="H2278" i="7"/>
  <c r="H3844" i="7"/>
  <c r="G3473" i="8"/>
  <c r="H3474" i="7"/>
  <c r="G3257" i="8"/>
  <c r="H3258" i="7"/>
  <c r="G3230" i="8"/>
  <c r="H3231" i="7"/>
  <c r="G2951" i="8"/>
  <c r="H2952" i="7"/>
  <c r="G2959" i="8"/>
  <c r="H2960" i="7"/>
  <c r="G2671" i="8"/>
  <c r="H2672" i="7"/>
  <c r="G4414" i="8"/>
  <c r="H4415" i="7"/>
  <c r="G3355" i="8"/>
  <c r="H3356" i="7"/>
  <c r="G3139" i="8"/>
  <c r="H3140" i="7"/>
  <c r="G2775" i="8"/>
  <c r="H2776" i="7"/>
  <c r="G3606" i="8"/>
  <c r="H3607" i="7"/>
  <c r="G3390" i="8"/>
  <c r="H3391" i="7"/>
  <c r="G3174" i="8"/>
  <c r="H3175" i="7"/>
  <c r="G2902" i="8"/>
  <c r="H2903" i="7"/>
  <c r="G3471" i="8"/>
  <c r="H3472" i="7"/>
  <c r="G2527" i="8"/>
  <c r="H2528" i="7"/>
  <c r="G5358" i="8"/>
  <c r="H5359" i="7"/>
  <c r="G3594" i="8"/>
  <c r="H3595" i="7"/>
  <c r="G3378" i="8"/>
  <c r="H3379" i="7"/>
  <c r="G3162" i="8"/>
  <c r="H3163" i="7"/>
  <c r="G2795" i="8"/>
  <c r="H2796" i="7"/>
  <c r="G2827" i="8"/>
  <c r="H2828" i="7"/>
  <c r="G3271" i="8"/>
  <c r="H3272" i="7"/>
  <c r="G1752" i="8"/>
  <c r="H1753" i="7"/>
  <c r="G1449" i="8"/>
  <c r="H1450" i="7"/>
  <c r="G1099" i="8"/>
  <c r="H1100" i="7"/>
  <c r="G3226" i="8"/>
  <c r="H3227" i="7"/>
  <c r="H3226" i="7"/>
  <c r="G2250" i="8"/>
  <c r="H2251" i="7"/>
  <c r="G2142" i="8"/>
  <c r="H2143" i="7"/>
  <c r="G2388" i="8"/>
  <c r="H2389" i="7"/>
  <c r="H2388" i="7"/>
  <c r="G1855" i="8"/>
  <c r="H1856" i="7"/>
  <c r="G1593" i="8"/>
  <c r="H1594" i="7"/>
  <c r="G1118" i="8"/>
  <c r="H1119" i="7"/>
  <c r="G712" i="8"/>
  <c r="H713" i="7"/>
  <c r="G2276" i="8"/>
  <c r="H2277" i="7"/>
  <c r="G1727" i="8"/>
  <c r="H1728" i="7"/>
  <c r="G1216" i="8"/>
  <c r="H1217" i="7"/>
  <c r="G556" i="8"/>
  <c r="H557" i="7"/>
  <c r="G412" i="8"/>
  <c r="H413" i="7"/>
  <c r="G268" i="8"/>
  <c r="H269" i="7"/>
  <c r="G124" i="8"/>
  <c r="H125" i="7"/>
  <c r="G1124" i="8"/>
  <c r="H1125" i="7"/>
  <c r="G1971" i="8"/>
  <c r="H1972" i="7"/>
  <c r="G1578" i="8"/>
  <c r="H1579" i="7"/>
  <c r="G774" i="8"/>
  <c r="H775" i="7"/>
  <c r="G2958" i="8"/>
  <c r="H2959" i="7"/>
  <c r="G2167" i="8"/>
  <c r="H2168" i="7"/>
  <c r="G1758" i="8"/>
  <c r="H1759" i="7"/>
  <c r="G1523" i="8"/>
  <c r="H1524" i="7"/>
  <c r="G1202" i="8"/>
  <c r="H1203" i="7"/>
  <c r="G855" i="8"/>
  <c r="H856" i="7"/>
  <c r="H2662" i="7"/>
  <c r="G1012" i="8"/>
  <c r="H1013" i="7"/>
  <c r="G2310" i="8"/>
  <c r="H2311" i="7"/>
  <c r="H2310" i="7"/>
  <c r="G2184" i="8"/>
  <c r="H2185" i="7"/>
  <c r="G1693" i="8"/>
  <c r="H1694" i="7"/>
  <c r="G1378" i="8"/>
  <c r="H1379" i="7"/>
  <c r="G1634" i="8"/>
  <c r="H1635" i="7"/>
  <c r="G1247" i="8"/>
  <c r="H1248" i="7"/>
  <c r="G900" i="8"/>
  <c r="H901" i="7"/>
  <c r="G3066" i="8"/>
  <c r="H3067" i="7"/>
  <c r="G1935" i="8"/>
  <c r="H1936" i="7"/>
  <c r="G952" i="8"/>
  <c r="H953" i="7"/>
  <c r="G2909" i="8"/>
  <c r="H2910" i="7"/>
  <c r="G1590" i="8"/>
  <c r="H1591" i="7"/>
  <c r="G2965" i="8"/>
  <c r="H2966" i="7"/>
  <c r="G2335" i="8"/>
  <c r="H2336" i="7"/>
  <c r="G2112" i="8"/>
  <c r="H2113" i="7"/>
  <c r="G1331" i="8"/>
  <c r="H1332" i="7"/>
  <c r="G984" i="8"/>
  <c r="H985" i="7"/>
  <c r="H2999" i="7"/>
  <c r="G1486" i="8"/>
  <c r="H1487" i="7"/>
  <c r="G2052" i="8"/>
  <c r="H2053" i="7"/>
  <c r="G1941" i="8"/>
  <c r="H1942" i="7"/>
  <c r="H2974" i="7"/>
  <c r="G3049" i="8"/>
  <c r="H3050" i="7"/>
  <c r="H1588" i="7"/>
  <c r="G290" i="8"/>
  <c r="H291" i="7"/>
  <c r="G835" i="8"/>
  <c r="H836" i="7"/>
  <c r="H2511" i="7"/>
  <c r="G1653" i="8"/>
  <c r="H1654" i="7"/>
  <c r="G145" i="8"/>
  <c r="H146" i="7"/>
  <c r="G2520" i="8"/>
  <c r="H2521" i="7"/>
  <c r="H2520" i="7"/>
  <c r="G1278" i="8"/>
  <c r="H1279" i="7"/>
  <c r="G321" i="8"/>
  <c r="H322" i="7"/>
  <c r="G33" i="8"/>
  <c r="H34" i="7"/>
  <c r="H1268" i="7"/>
  <c r="H2054" i="7"/>
  <c r="G344" i="8"/>
  <c r="H345" i="7"/>
  <c r="G152" i="8"/>
  <c r="H153" i="7"/>
  <c r="H2094" i="7"/>
  <c r="G559" i="8"/>
  <c r="H560" i="7"/>
  <c r="G1551" i="8"/>
  <c r="H1552" i="7"/>
  <c r="G671" i="8"/>
  <c r="H672" i="7"/>
  <c r="G2886" i="8"/>
  <c r="H2887" i="7"/>
  <c r="G1385" i="8"/>
  <c r="H1386" i="7"/>
  <c r="G924" i="8"/>
  <c r="H925" i="7"/>
  <c r="H924" i="7"/>
  <c r="G4452" i="8"/>
  <c r="H4453" i="7"/>
  <c r="G1761" i="8"/>
  <c r="H1762" i="7"/>
  <c r="G702" i="8"/>
  <c r="H703" i="7"/>
  <c r="G414" i="8"/>
  <c r="H415" i="7"/>
  <c r="G230" i="8"/>
  <c r="H231" i="7"/>
  <c r="G597" i="8"/>
  <c r="H598" i="7"/>
  <c r="H223" i="7"/>
  <c r="H1596" i="7"/>
  <c r="G2526" i="8"/>
  <c r="H2527" i="7"/>
  <c r="H1314" i="7"/>
  <c r="G652" i="8"/>
  <c r="H653" i="7"/>
  <c r="H1173" i="7"/>
  <c r="G2060" i="8"/>
  <c r="H2061" i="7"/>
  <c r="G381" i="8"/>
  <c r="H382" i="7"/>
  <c r="G950" i="8"/>
  <c r="H951" i="7"/>
  <c r="G285" i="8"/>
  <c r="H286" i="7"/>
  <c r="G2628" i="8"/>
  <c r="H2629" i="7"/>
  <c r="G684" i="8"/>
  <c r="H685" i="7"/>
  <c r="G1885" i="8"/>
  <c r="H1886" i="7"/>
  <c r="G1122" i="8"/>
  <c r="H1123" i="7"/>
  <c r="G427" i="8"/>
  <c r="H428" i="7"/>
  <c r="G2262" i="8"/>
  <c r="H2263" i="7"/>
  <c r="H460" i="7"/>
  <c r="H164" i="7"/>
  <c r="G1448" i="8"/>
  <c r="H1449" i="7"/>
  <c r="G315" i="8"/>
  <c r="H316" i="7"/>
  <c r="H1340" i="7"/>
  <c r="H643" i="7"/>
  <c r="G284" i="8"/>
  <c r="H285" i="7"/>
  <c r="G1543" i="8"/>
  <c r="H1544" i="7"/>
  <c r="G836" i="8"/>
  <c r="H837" i="7"/>
  <c r="G6" i="3"/>
  <c r="F6" i="3" s="1"/>
  <c r="G6017" i="8"/>
  <c r="H6018" i="7"/>
  <c r="G6070" i="8"/>
  <c r="H6071" i="7"/>
  <c r="G5603" i="8"/>
  <c r="H5604" i="7"/>
  <c r="G5453" i="8"/>
  <c r="H5454" i="7"/>
  <c r="G5889" i="8"/>
  <c r="H5890" i="7"/>
  <c r="G5083" i="8"/>
  <c r="H5084" i="7"/>
  <c r="G3728" i="8"/>
  <c r="H3729" i="7"/>
  <c r="G4197" i="8"/>
  <c r="H4198" i="7"/>
  <c r="G5447" i="8"/>
  <c r="H5448" i="7"/>
  <c r="G5816" i="8"/>
  <c r="H5817" i="7"/>
  <c r="G4086" i="8"/>
  <c r="H4087" i="7"/>
  <c r="G4357" i="8"/>
  <c r="H4358" i="7"/>
  <c r="G3953" i="8"/>
  <c r="H3954" i="7"/>
  <c r="G4645" i="8"/>
  <c r="H4646" i="7"/>
  <c r="G2754" i="8"/>
  <c r="H2755" i="7"/>
  <c r="G2206" i="8"/>
  <c r="H2207" i="7"/>
  <c r="G2505" i="8"/>
  <c r="H2506" i="7"/>
  <c r="G3291" i="8"/>
  <c r="H3292" i="7"/>
  <c r="G2988" i="8"/>
  <c r="H2989" i="7"/>
  <c r="G3013" i="8"/>
  <c r="H3014" i="7"/>
  <c r="G2065" i="8"/>
  <c r="H2066" i="7"/>
  <c r="G1702" i="8"/>
  <c r="H1703" i="7"/>
  <c r="G1642" i="8"/>
  <c r="H1643" i="7"/>
  <c r="G2096" i="8"/>
  <c r="H2097" i="7"/>
  <c r="G1174" i="8"/>
  <c r="H1175" i="7"/>
  <c r="G3307" i="8"/>
  <c r="H3308" i="7"/>
  <c r="H2103" i="7"/>
  <c r="G991" i="8"/>
  <c r="H992" i="7"/>
  <c r="G1107" i="8"/>
  <c r="H1108" i="7"/>
  <c r="H1107" i="7"/>
  <c r="G158" i="8"/>
  <c r="H159" i="7"/>
  <c r="G445" i="8"/>
  <c r="H446" i="7"/>
  <c r="G2940" i="8"/>
  <c r="H2941" i="7"/>
  <c r="G133" i="8"/>
  <c r="H134" i="7"/>
  <c r="G801" i="8"/>
  <c r="H802" i="7"/>
  <c r="G2059" i="8"/>
  <c r="H2060" i="7"/>
  <c r="G6172" i="8"/>
  <c r="H6173" i="7"/>
  <c r="G3907" i="8"/>
  <c r="H3908" i="7"/>
  <c r="G68" i="8"/>
  <c r="H69" i="7"/>
  <c r="S471" i="16"/>
  <c r="E471" i="17" s="1"/>
  <c r="R482" i="16"/>
  <c r="D482" i="17" s="1"/>
  <c r="R481" i="16"/>
  <c r="D481" i="17" s="1"/>
  <c r="S275" i="16"/>
  <c r="E275" i="17" s="1"/>
  <c r="S276" i="16"/>
  <c r="E276" i="17" s="1"/>
  <c r="R285" i="16"/>
  <c r="D285" i="17" s="1"/>
  <c r="R286" i="16"/>
  <c r="D286" i="17" s="1"/>
  <c r="S252" i="16"/>
  <c r="E252" i="17" s="1"/>
  <c r="T410" i="16"/>
  <c r="F410" i="17" s="1"/>
  <c r="S253" i="16"/>
  <c r="E253" i="17" s="1"/>
  <c r="T85" i="16"/>
  <c r="F85" i="17" s="1"/>
  <c r="T86" i="16"/>
  <c r="F86" i="17" s="1"/>
  <c r="S490" i="16"/>
  <c r="E490" i="17" s="1"/>
  <c r="T415" i="16"/>
  <c r="F415" i="17" s="1"/>
  <c r="T300" i="16"/>
  <c r="F300" i="17" s="1"/>
  <c r="R267" i="16"/>
  <c r="D267" i="17" s="1"/>
  <c r="G6503" i="8"/>
  <c r="H6504" i="7"/>
  <c r="G6359" i="8"/>
  <c r="H6360" i="7"/>
  <c r="G6215" i="8"/>
  <c r="H6216" i="7"/>
  <c r="G6071" i="8"/>
  <c r="H6072" i="7"/>
  <c r="G6556" i="8"/>
  <c r="H6557" i="7"/>
  <c r="G6412" i="8"/>
  <c r="H6413" i="7"/>
  <c r="G6268" i="8"/>
  <c r="H6269" i="7"/>
  <c r="G6124" i="8"/>
  <c r="H6125" i="7"/>
  <c r="G6548" i="8"/>
  <c r="H6549" i="7"/>
  <c r="G6404" i="8"/>
  <c r="H6405" i="7"/>
  <c r="G6260" i="8"/>
  <c r="H6261" i="7"/>
  <c r="G5666" i="8"/>
  <c r="H5667" i="7"/>
  <c r="H6493" i="7"/>
  <c r="H6205" i="7"/>
  <c r="G5916" i="8"/>
  <c r="H5917" i="7"/>
  <c r="G5304" i="8"/>
  <c r="H5305" i="7"/>
  <c r="G5160" i="8"/>
  <c r="H5161" i="7"/>
  <c r="G5016" i="8"/>
  <c r="H5017" i="7"/>
  <c r="G4872" i="8"/>
  <c r="H4873" i="7"/>
  <c r="G4728" i="8"/>
  <c r="H4729" i="7"/>
  <c r="G5867" i="8"/>
  <c r="H5868" i="7"/>
  <c r="H6529" i="7"/>
  <c r="H6241" i="7"/>
  <c r="H5953" i="7"/>
  <c r="G6057" i="8"/>
  <c r="H6058" i="7"/>
  <c r="G5726" i="8"/>
  <c r="H5727" i="7"/>
  <c r="G5473" i="8"/>
  <c r="H5474" i="7"/>
  <c r="G5681" i="8"/>
  <c r="H5682" i="7"/>
  <c r="G6325" i="8"/>
  <c r="H6326" i="7"/>
  <c r="G6037" i="8"/>
  <c r="H6038" i="7"/>
  <c r="H6373" i="7"/>
  <c r="H6085" i="7"/>
  <c r="H5845" i="7"/>
  <c r="H6286" i="7"/>
  <c r="G5882" i="8"/>
  <c r="H5883" i="7"/>
  <c r="G5920" i="8"/>
  <c r="H5921" i="7"/>
  <c r="H6487" i="7"/>
  <c r="H6199" i="7"/>
  <c r="G5929" i="8"/>
  <c r="H5930" i="7"/>
  <c r="G6236" i="8"/>
  <c r="H6237" i="7"/>
  <c r="G5948" i="8"/>
  <c r="H5949" i="7"/>
  <c r="G6033" i="8"/>
  <c r="H6034" i="7"/>
  <c r="G5577" i="8"/>
  <c r="H5578" i="7"/>
  <c r="H6052" i="7"/>
  <c r="G5552" i="8"/>
  <c r="H5553" i="7"/>
  <c r="G5311" i="8"/>
  <c r="H5312" i="7"/>
  <c r="G4963" i="8"/>
  <c r="H4964" i="7"/>
  <c r="G4675" i="8"/>
  <c r="H4676" i="7"/>
  <c r="G4184" i="8"/>
  <c r="H4185" i="7"/>
  <c r="G4762" i="8"/>
  <c r="H4763" i="7"/>
  <c r="G4070" i="8"/>
  <c r="H4071" i="7"/>
  <c r="G3926" i="8"/>
  <c r="H3927" i="7"/>
  <c r="G3782" i="8"/>
  <c r="H3783" i="7"/>
  <c r="G3638" i="8"/>
  <c r="H3639" i="7"/>
  <c r="G3494" i="8"/>
  <c r="H3495" i="7"/>
  <c r="G5205" i="8"/>
  <c r="H5206" i="7"/>
  <c r="G4874" i="8"/>
  <c r="H4875" i="7"/>
  <c r="H4352" i="7"/>
  <c r="G4428" i="8"/>
  <c r="H4429" i="7"/>
  <c r="G5752" i="8"/>
  <c r="H5753" i="7"/>
  <c r="H4914" i="7"/>
  <c r="G4503" i="8"/>
  <c r="H4504" i="7"/>
  <c r="G5615" i="8"/>
  <c r="H5616" i="7"/>
  <c r="H5082" i="7"/>
  <c r="G4155" i="8"/>
  <c r="H4156" i="7"/>
  <c r="G4003" i="8"/>
  <c r="H4004" i="7"/>
  <c r="G3859" i="8"/>
  <c r="H3860" i="7"/>
  <c r="G3715" i="8"/>
  <c r="H3716" i="7"/>
  <c r="G3571" i="8"/>
  <c r="H3572" i="7"/>
  <c r="G3427" i="8"/>
  <c r="H3428" i="7"/>
  <c r="G5427" i="8"/>
  <c r="H5428" i="7"/>
  <c r="G4969" i="8"/>
  <c r="H4970" i="7"/>
  <c r="G4681" i="8"/>
  <c r="H4682" i="7"/>
  <c r="H4329" i="7"/>
  <c r="G5080" i="8"/>
  <c r="H5081" i="7"/>
  <c r="G4525" i="8"/>
  <c r="H4526" i="7"/>
  <c r="H5532" i="7"/>
  <c r="G3996" i="8"/>
  <c r="H3997" i="7"/>
  <c r="G3852" i="8"/>
  <c r="H3853" i="7"/>
  <c r="G3708" i="8"/>
  <c r="H3709" i="7"/>
  <c r="H5355" i="7"/>
  <c r="G5139" i="8"/>
  <c r="H5140" i="7"/>
  <c r="G4448" i="8"/>
  <c r="H4449" i="7"/>
  <c r="G5121" i="8"/>
  <c r="H5122" i="7"/>
  <c r="G4855" i="8"/>
  <c r="H4856" i="7"/>
  <c r="H4079" i="7"/>
  <c r="G5483" i="8"/>
  <c r="H5484" i="7"/>
  <c r="G5038" i="8"/>
  <c r="H5039" i="7"/>
  <c r="G4508" i="8"/>
  <c r="H4509" i="7"/>
  <c r="G4146" i="8"/>
  <c r="H4147" i="7"/>
  <c r="G4007" i="8"/>
  <c r="H4008" i="7"/>
  <c r="G3863" i="8"/>
  <c r="H3864" i="7"/>
  <c r="G3719" i="8"/>
  <c r="H3720" i="7"/>
  <c r="G4886" i="8"/>
  <c r="H4887" i="7"/>
  <c r="G4394" i="8"/>
  <c r="H4395" i="7"/>
  <c r="G5086" i="8"/>
  <c r="H5087" i="7"/>
  <c r="G4605" i="8"/>
  <c r="H4606" i="7"/>
  <c r="H4276" i="7"/>
  <c r="H6505" i="7"/>
  <c r="H5256" i="7"/>
  <c r="G4684" i="8"/>
  <c r="H4685" i="7"/>
  <c r="G4240" i="8"/>
  <c r="H4241" i="7"/>
  <c r="G5608" i="8"/>
  <c r="H5609" i="7"/>
  <c r="G4362" i="8"/>
  <c r="H4363" i="7"/>
  <c r="G5587" i="8"/>
  <c r="H5588" i="7"/>
  <c r="H5587" i="7"/>
  <c r="G5162" i="8"/>
  <c r="H5163" i="7"/>
  <c r="G6523" i="8"/>
  <c r="H6524" i="7"/>
  <c r="G3647" i="8"/>
  <c r="H3648" i="7"/>
  <c r="G3431" i="8"/>
  <c r="H3432" i="7"/>
  <c r="G3215" i="8"/>
  <c r="H3216" i="7"/>
  <c r="G2955" i="8"/>
  <c r="H2956" i="7"/>
  <c r="G4803" i="8"/>
  <c r="H4804" i="7"/>
  <c r="G2874" i="8"/>
  <c r="H2875" i="7"/>
  <c r="G5386" i="8"/>
  <c r="H5387" i="7"/>
  <c r="G3224" i="8"/>
  <c r="H3225" i="7"/>
  <c r="G2962" i="8"/>
  <c r="H2963" i="7"/>
  <c r="G3574" i="8"/>
  <c r="H3575" i="7"/>
  <c r="G3142" i="8"/>
  <c r="H3143" i="7"/>
  <c r="G2548" i="8"/>
  <c r="H2549" i="7"/>
  <c r="G2404" i="8"/>
  <c r="H2405" i="7"/>
  <c r="G2260" i="8"/>
  <c r="H2261" i="7"/>
  <c r="G2116" i="8"/>
  <c r="H2117" i="7"/>
  <c r="G1972" i="8"/>
  <c r="H1973" i="7"/>
  <c r="G1828" i="8"/>
  <c r="H1829" i="7"/>
  <c r="G3295" i="8"/>
  <c r="H3296" i="7"/>
  <c r="G3079" i="8"/>
  <c r="H3080" i="7"/>
  <c r="G2609" i="8"/>
  <c r="H2610" i="7"/>
  <c r="G2929" i="8"/>
  <c r="H2930" i="7"/>
  <c r="G2641" i="8"/>
  <c r="H2642" i="7"/>
  <c r="H3923" i="7"/>
  <c r="G3546" i="8"/>
  <c r="H3547" i="7"/>
  <c r="G3330" i="8"/>
  <c r="H3331" i="7"/>
  <c r="G3114" i="8"/>
  <c r="H3115" i="7"/>
  <c r="G3375" i="8"/>
  <c r="H3376" i="7"/>
  <c r="G2985" i="8"/>
  <c r="H2986" i="7"/>
  <c r="G2559" i="8"/>
  <c r="H2560" i="7"/>
  <c r="G2415" i="8"/>
  <c r="H2416" i="7"/>
  <c r="G5899" i="8"/>
  <c r="H5900" i="7"/>
  <c r="H3796" i="7"/>
  <c r="G3027" i="8"/>
  <c r="H3028" i="7"/>
  <c r="H2681" i="7"/>
  <c r="H4521" i="7"/>
  <c r="G3077" i="8"/>
  <c r="H3078" i="7"/>
  <c r="G2744" i="8"/>
  <c r="H2745" i="7"/>
  <c r="G2927" i="8"/>
  <c r="H2928" i="7"/>
  <c r="G2751" i="8"/>
  <c r="H2752" i="7"/>
  <c r="H5022" i="7"/>
  <c r="G2878" i="8"/>
  <c r="H2879" i="7"/>
  <c r="H3929" i="7"/>
  <c r="G3453" i="8"/>
  <c r="H3454" i="7"/>
  <c r="G3041" i="8"/>
  <c r="H3042" i="7"/>
  <c r="G2726" i="8"/>
  <c r="H2727" i="7"/>
  <c r="G2521" i="8"/>
  <c r="H2522" i="7"/>
  <c r="G4198" i="8"/>
  <c r="H4199" i="7"/>
  <c r="G3461" i="8"/>
  <c r="H3462" i="7"/>
  <c r="G3245" i="8"/>
  <c r="H3246" i="7"/>
  <c r="H4950" i="7"/>
  <c r="G5359" i="8"/>
  <c r="H5360" i="7"/>
  <c r="G3676" i="8"/>
  <c r="H3677" i="7"/>
  <c r="H3676" i="7"/>
  <c r="G2804" i="8"/>
  <c r="H2805" i="7"/>
  <c r="H4774" i="7"/>
  <c r="G2771" i="8"/>
  <c r="H2772" i="7"/>
  <c r="H4400" i="7"/>
  <c r="G2125" i="8"/>
  <c r="H2126" i="7"/>
  <c r="G1415" i="8"/>
  <c r="H1416" i="7"/>
  <c r="H1054" i="7"/>
  <c r="G1282" i="8"/>
  <c r="H1283" i="7"/>
  <c r="G2837" i="8"/>
  <c r="H2838" i="7"/>
  <c r="G1839" i="8"/>
  <c r="H1840" i="7"/>
  <c r="G1586" i="8"/>
  <c r="H1587" i="7"/>
  <c r="G1105" i="8"/>
  <c r="H1106" i="7"/>
  <c r="G637" i="8"/>
  <c r="H638" i="7"/>
  <c r="G2258" i="8"/>
  <c r="H2259" i="7"/>
  <c r="G1703" i="8"/>
  <c r="H1704" i="7"/>
  <c r="G550" i="8"/>
  <c r="H551" i="7"/>
  <c r="G406" i="8"/>
  <c r="H407" i="7"/>
  <c r="G262" i="8"/>
  <c r="H263" i="7"/>
  <c r="G118" i="8"/>
  <c r="H119" i="7"/>
  <c r="G3280" i="8"/>
  <c r="H3281" i="7"/>
  <c r="H3280" i="7"/>
  <c r="G1643" i="8"/>
  <c r="H1644" i="7"/>
  <c r="G1111" i="8"/>
  <c r="H1112" i="7"/>
  <c r="G699" i="8"/>
  <c r="H700" i="7"/>
  <c r="G2502" i="8"/>
  <c r="H2503" i="7"/>
  <c r="G1530" i="8"/>
  <c r="H1531" i="7"/>
  <c r="G1516" i="8"/>
  <c r="H1517" i="7"/>
  <c r="G1189" i="8"/>
  <c r="H1190" i="7"/>
  <c r="G830" i="8"/>
  <c r="H831" i="7"/>
  <c r="G1678" i="8"/>
  <c r="H1679" i="7"/>
  <c r="H5238" i="7"/>
  <c r="G1605" i="8"/>
  <c r="H1606" i="7"/>
  <c r="G1227" i="8"/>
  <c r="H1228" i="7"/>
  <c r="G887" i="8"/>
  <c r="H888" i="7"/>
  <c r="G2442" i="8"/>
  <c r="H2443" i="7"/>
  <c r="G2910" i="8"/>
  <c r="H2911" i="7"/>
  <c r="G1771" i="8"/>
  <c r="H1772" i="7"/>
  <c r="G1311" i="8"/>
  <c r="H1312" i="7"/>
  <c r="G971" i="8"/>
  <c r="H972" i="7"/>
  <c r="H3707" i="7"/>
  <c r="H1574" i="7"/>
  <c r="G1270" i="8"/>
  <c r="H1271" i="7"/>
  <c r="G2161" i="8"/>
  <c r="H2162" i="7"/>
  <c r="G2562" i="8"/>
  <c r="H2563" i="7"/>
  <c r="H2562" i="7"/>
  <c r="G2341" i="8"/>
  <c r="H2342" i="7"/>
  <c r="H1785" i="7"/>
  <c r="G1276" i="8"/>
  <c r="H1277" i="7"/>
  <c r="G2127" i="8"/>
  <c r="H2128" i="7"/>
  <c r="G937" i="8"/>
  <c r="H938" i="7"/>
  <c r="H937" i="7"/>
  <c r="G15" i="8"/>
  <c r="H16" i="7"/>
  <c r="G1494" i="8"/>
  <c r="H1495" i="7"/>
  <c r="G2797" i="8"/>
  <c r="H2798" i="7"/>
  <c r="G898" i="8"/>
  <c r="H899" i="7"/>
  <c r="G114" i="8"/>
  <c r="H115" i="7"/>
  <c r="G297" i="8"/>
  <c r="H298" i="7"/>
  <c r="G2035" i="8"/>
  <c r="H2036" i="7"/>
  <c r="G1821" i="8"/>
  <c r="H1822" i="7"/>
  <c r="G2372" i="8"/>
  <c r="H2373" i="7"/>
  <c r="H834" i="7"/>
  <c r="H1317" i="7"/>
  <c r="G1147" i="8"/>
  <c r="H1148" i="7"/>
  <c r="G535" i="8"/>
  <c r="H536" i="7"/>
  <c r="G2226" i="8"/>
  <c r="H2227" i="7"/>
  <c r="G663" i="8"/>
  <c r="H664" i="7"/>
  <c r="G1384" i="8"/>
  <c r="H1385" i="7"/>
  <c r="G695" i="8"/>
  <c r="H696" i="7"/>
  <c r="H695" i="7"/>
  <c r="G398" i="8"/>
  <c r="H399" i="7"/>
  <c r="G2000" i="8"/>
  <c r="H2001" i="7"/>
  <c r="G349" i="8"/>
  <c r="H350" i="7"/>
  <c r="G651" i="8"/>
  <c r="H652" i="7"/>
  <c r="H651" i="7"/>
  <c r="G765" i="8"/>
  <c r="H766" i="7"/>
  <c r="G261" i="8"/>
  <c r="H262" i="7"/>
  <c r="H1183" i="7"/>
  <c r="G1153" i="8"/>
  <c r="H1154" i="7"/>
  <c r="H1153" i="7"/>
  <c r="G1717" i="8"/>
  <c r="H1718" i="7"/>
  <c r="H1016" i="7"/>
  <c r="G403" i="8"/>
  <c r="H404" i="7"/>
  <c r="G291" i="8"/>
  <c r="H292" i="7"/>
  <c r="H328" i="7"/>
  <c r="G2097" i="8"/>
  <c r="H2098" i="7"/>
  <c r="G1544" i="8"/>
  <c r="H1545" i="7"/>
  <c r="G837" i="8"/>
  <c r="H838" i="7"/>
  <c r="G482" i="8"/>
  <c r="H483" i="7"/>
  <c r="G13" i="8"/>
  <c r="H14" i="7"/>
  <c r="B17" i="5"/>
  <c r="B16" i="5"/>
  <c r="G5250" i="8"/>
  <c r="H5251" i="7"/>
  <c r="G4580" i="8"/>
  <c r="H4581" i="7"/>
  <c r="G4480" i="8"/>
  <c r="H4481" i="7"/>
  <c r="G3942" i="8"/>
  <c r="H3943" i="7"/>
  <c r="G4670" i="8"/>
  <c r="H4671" i="7"/>
  <c r="G4260" i="8"/>
  <c r="H4261" i="7"/>
  <c r="G1774" i="8"/>
  <c r="H1775" i="7"/>
  <c r="G1767" i="8"/>
  <c r="H1768" i="7"/>
  <c r="G2139" i="8"/>
  <c r="H2140" i="7"/>
  <c r="G6407" i="8"/>
  <c r="H6408" i="7"/>
  <c r="G5975" i="8"/>
  <c r="H5976" i="7"/>
  <c r="G6308" i="8"/>
  <c r="H6309" i="7"/>
  <c r="G5384" i="8"/>
  <c r="H5385" i="7"/>
  <c r="G4920" i="8"/>
  <c r="H4921" i="7"/>
  <c r="G5827" i="8"/>
  <c r="H5828" i="7"/>
  <c r="G6421" i="8"/>
  <c r="H6422" i="7"/>
  <c r="G5547" i="8"/>
  <c r="H5548" i="7"/>
  <c r="G6044" i="8"/>
  <c r="H6045" i="7"/>
  <c r="G3686" i="8"/>
  <c r="H3687" i="7"/>
  <c r="G3619" i="8"/>
  <c r="H3620" i="7"/>
  <c r="S409" i="16"/>
  <c r="E409" i="17" s="1"/>
  <c r="T462" i="16"/>
  <c r="F462" i="17" s="1"/>
  <c r="R301" i="16"/>
  <c r="D301" i="17" s="1"/>
  <c r="S400" i="16"/>
  <c r="E400" i="17" s="1"/>
  <c r="T388" i="16"/>
  <c r="F388" i="17" s="1"/>
  <c r="S73" i="16"/>
  <c r="E73" i="17" s="1"/>
  <c r="S21" i="16"/>
  <c r="E21" i="17" s="1"/>
  <c r="S20" i="16"/>
  <c r="E20" i="17" s="1"/>
  <c r="S291" i="16"/>
  <c r="E291" i="17" s="1"/>
  <c r="S31" i="16"/>
  <c r="E31" i="17" s="1"/>
  <c r="S52" i="16"/>
  <c r="E52" i="17" s="1"/>
  <c r="G6497" i="8"/>
  <c r="H6498" i="7"/>
  <c r="G6353" i="8"/>
  <c r="H6354" i="7"/>
  <c r="G6209" i="8"/>
  <c r="H6210" i="7"/>
  <c r="G6065" i="8"/>
  <c r="H6066" i="7"/>
  <c r="G6550" i="8"/>
  <c r="H6551" i="7"/>
  <c r="G6406" i="8"/>
  <c r="H6407" i="7"/>
  <c r="G6262" i="8"/>
  <c r="H6263" i="7"/>
  <c r="G6118" i="8"/>
  <c r="H6119" i="7"/>
  <c r="G6542" i="8"/>
  <c r="H6543" i="7"/>
  <c r="G6398" i="8"/>
  <c r="H6399" i="7"/>
  <c r="G6254" i="8"/>
  <c r="H6255" i="7"/>
  <c r="G5897" i="8"/>
  <c r="H5898" i="7"/>
  <c r="G5675" i="8"/>
  <c r="H5676" i="7"/>
  <c r="G5298" i="8"/>
  <c r="H5299" i="7"/>
  <c r="G5154" i="8"/>
  <c r="H5155" i="7"/>
  <c r="G5010" i="8"/>
  <c r="H5011" i="7"/>
  <c r="G4866" i="8"/>
  <c r="H4867" i="7"/>
  <c r="G4722" i="8"/>
  <c r="H4723" i="7"/>
  <c r="G5567" i="8"/>
  <c r="H5568" i="7"/>
  <c r="G5791" i="8"/>
  <c r="H5792" i="7"/>
  <c r="G5683" i="8"/>
  <c r="H5684" i="7"/>
  <c r="G5575" i="8"/>
  <c r="H5576" i="7"/>
  <c r="G5790" i="8"/>
  <c r="H5791" i="7"/>
  <c r="G6038" i="8"/>
  <c r="H6039" i="7"/>
  <c r="G5451" i="8"/>
  <c r="H5452" i="7"/>
  <c r="H6364" i="7"/>
  <c r="H6028" i="7"/>
  <c r="G5525" i="8"/>
  <c r="H5526" i="7"/>
  <c r="G5660" i="8"/>
  <c r="H5661" i="7"/>
  <c r="G6014" i="8"/>
  <c r="H6015" i="7"/>
  <c r="G5522" i="8"/>
  <c r="H5523" i="7"/>
  <c r="H6283" i="7"/>
  <c r="G5766" i="8"/>
  <c r="H5767" i="7"/>
  <c r="G6379" i="8"/>
  <c r="H6380" i="7"/>
  <c r="G4738" i="8"/>
  <c r="H4739" i="7"/>
  <c r="G4259" i="8"/>
  <c r="H4260" i="7"/>
  <c r="G4064" i="8"/>
  <c r="H4065" i="7"/>
  <c r="G3920" i="8"/>
  <c r="H3921" i="7"/>
  <c r="G3776" i="8"/>
  <c r="H3777" i="7"/>
  <c r="G3632" i="8"/>
  <c r="H3633" i="7"/>
  <c r="G3488" i="8"/>
  <c r="H3489" i="7"/>
  <c r="G5670" i="8"/>
  <c r="H5671" i="7"/>
  <c r="G4850" i="8"/>
  <c r="H4851" i="7"/>
  <c r="G4345" i="8"/>
  <c r="H4346" i="7"/>
  <c r="G5626" i="8"/>
  <c r="H5627" i="7"/>
  <c r="H5160" i="7"/>
  <c r="G4458" i="8"/>
  <c r="H4459" i="7"/>
  <c r="G4210" i="8"/>
  <c r="H4211" i="7"/>
  <c r="H4148" i="7"/>
  <c r="G3997" i="8"/>
  <c r="H3998" i="7"/>
  <c r="G3853" i="8"/>
  <c r="H3854" i="7"/>
  <c r="G3709" i="8"/>
  <c r="H3710" i="7"/>
  <c r="G3565" i="8"/>
  <c r="H3566" i="7"/>
  <c r="G3421" i="8"/>
  <c r="H3422" i="7"/>
  <c r="G5428" i="8"/>
  <c r="H5429" i="7"/>
  <c r="G4244" i="8"/>
  <c r="H4245" i="7"/>
  <c r="G5740" i="8"/>
  <c r="H5741" i="7"/>
  <c r="G5072" i="8"/>
  <c r="H5073" i="7"/>
  <c r="G4517" i="8"/>
  <c r="H4518" i="7"/>
  <c r="H5106" i="7"/>
  <c r="H4306" i="7"/>
  <c r="G3990" i="8"/>
  <c r="H3991" i="7"/>
  <c r="G3846" i="8"/>
  <c r="H3847" i="7"/>
  <c r="G3702" i="8"/>
  <c r="H3703" i="7"/>
  <c r="G5686" i="8"/>
  <c r="H5687" i="7"/>
  <c r="G4425" i="8"/>
  <c r="H4426" i="7"/>
  <c r="G5634" i="8"/>
  <c r="H5635" i="7"/>
  <c r="G5113" i="8"/>
  <c r="H5114" i="7"/>
  <c r="G4546" i="8"/>
  <c r="H4547" i="7"/>
  <c r="H4073" i="7"/>
  <c r="G5014" i="8"/>
  <c r="H5015" i="7"/>
  <c r="G4485" i="8"/>
  <c r="H4486" i="7"/>
  <c r="G4001" i="8"/>
  <c r="H4002" i="7"/>
  <c r="G3857" i="8"/>
  <c r="H3858" i="7"/>
  <c r="G3713" i="8"/>
  <c r="H3714" i="7"/>
  <c r="G4862" i="8"/>
  <c r="H4863" i="7"/>
  <c r="G4371" i="8"/>
  <c r="H4372" i="7"/>
  <c r="G5579" i="8"/>
  <c r="H5580" i="7"/>
  <c r="G4500" i="8"/>
  <c r="H4501" i="7"/>
  <c r="G4560" i="8"/>
  <c r="H4561" i="7"/>
  <c r="H5343" i="7"/>
  <c r="G5029" i="8"/>
  <c r="H5030" i="7"/>
  <c r="G4741" i="8"/>
  <c r="H4742" i="7"/>
  <c r="G4660" i="8"/>
  <c r="H4661" i="7"/>
  <c r="G4213" i="8"/>
  <c r="H4214" i="7"/>
  <c r="G5144" i="8"/>
  <c r="H5145" i="7"/>
  <c r="H4908" i="7"/>
  <c r="G4513" i="8"/>
  <c r="H4514" i="7"/>
  <c r="G2931" i="8"/>
  <c r="H2932" i="7"/>
  <c r="G2850" i="8"/>
  <c r="H2851" i="7"/>
  <c r="G2938" i="8"/>
  <c r="H2939" i="7"/>
  <c r="H4235" i="7"/>
  <c r="G3556" i="8"/>
  <c r="H3557" i="7"/>
  <c r="G3124" i="8"/>
  <c r="H3125" i="7"/>
  <c r="G2762" i="8"/>
  <c r="H2763" i="7"/>
  <c r="G2542" i="8"/>
  <c r="H2543" i="7"/>
  <c r="G2398" i="8"/>
  <c r="H2399" i="7"/>
  <c r="G2254" i="8"/>
  <c r="H2255" i="7"/>
  <c r="G2110" i="8"/>
  <c r="H2111" i="7"/>
  <c r="G1966" i="8"/>
  <c r="H1967" i="7"/>
  <c r="G1822" i="8"/>
  <c r="H1823" i="7"/>
  <c r="G5723" i="8"/>
  <c r="H5724" i="7"/>
  <c r="G3357" i="8"/>
  <c r="H3358" i="7"/>
  <c r="G2976" i="8"/>
  <c r="H2977" i="7"/>
  <c r="G2553" i="8"/>
  <c r="H2554" i="7"/>
  <c r="G2409" i="8"/>
  <c r="H2410" i="7"/>
  <c r="H3748" i="7"/>
  <c r="G3455" i="8"/>
  <c r="H3456" i="7"/>
  <c r="G3239" i="8"/>
  <c r="H3240" i="7"/>
  <c r="G3018" i="8"/>
  <c r="H3019" i="7"/>
  <c r="H4283" i="7"/>
  <c r="G3212" i="8"/>
  <c r="H3213" i="7"/>
  <c r="G2903" i="8"/>
  <c r="H2904" i="7"/>
  <c r="H3635" i="7"/>
  <c r="H3419" i="7"/>
  <c r="H3203" i="7"/>
  <c r="G2935" i="8"/>
  <c r="H2936" i="7"/>
  <c r="G2647" i="8"/>
  <c r="H2648" i="7"/>
  <c r="G4201" i="8"/>
  <c r="H4202" i="7"/>
  <c r="G3337" i="8"/>
  <c r="H3338" i="7"/>
  <c r="G3121" i="8"/>
  <c r="H3122" i="7"/>
  <c r="G2727" i="8"/>
  <c r="H2728" i="7"/>
  <c r="G3588" i="8"/>
  <c r="H3589" i="7"/>
  <c r="G3372" i="8"/>
  <c r="H3373" i="7"/>
  <c r="G3156" i="8"/>
  <c r="H3157" i="7"/>
  <c r="G2854" i="8"/>
  <c r="H2855" i="7"/>
  <c r="G3435" i="8"/>
  <c r="H3436" i="7"/>
  <c r="G2515" i="8"/>
  <c r="H2516" i="7"/>
  <c r="G3073" i="8"/>
  <c r="H3074" i="7"/>
  <c r="G3576" i="8"/>
  <c r="H3577" i="7"/>
  <c r="G3360" i="8"/>
  <c r="H3361" i="7"/>
  <c r="G3144" i="8"/>
  <c r="H3145" i="7"/>
  <c r="G2747" i="8"/>
  <c r="H2748" i="7"/>
  <c r="G2803" i="8"/>
  <c r="H2804" i="7"/>
  <c r="G3127" i="8"/>
  <c r="H3128" i="7"/>
  <c r="G2108" i="8"/>
  <c r="H2109" i="7"/>
  <c r="G1744" i="8"/>
  <c r="H1745" i="7"/>
  <c r="G1408" i="8"/>
  <c r="H1409" i="7"/>
  <c r="G3182" i="8"/>
  <c r="H3183" i="7"/>
  <c r="G2241" i="8"/>
  <c r="H2242" i="7"/>
  <c r="G2091" i="8"/>
  <c r="H2092" i="7"/>
  <c r="G2838" i="8"/>
  <c r="H2839" i="7"/>
  <c r="G2378" i="8"/>
  <c r="H2379" i="7"/>
  <c r="G1572" i="8"/>
  <c r="H1573" i="7"/>
  <c r="G1092" i="8"/>
  <c r="H1093" i="7"/>
  <c r="G587" i="8"/>
  <c r="H588" i="7"/>
  <c r="G2240" i="8"/>
  <c r="H2241" i="7"/>
  <c r="G1680" i="8"/>
  <c r="H1681" i="7"/>
  <c r="G1144" i="8"/>
  <c r="H1145" i="7"/>
  <c r="G544" i="8"/>
  <c r="H545" i="7"/>
  <c r="G400" i="8"/>
  <c r="H401" i="7"/>
  <c r="G256" i="8"/>
  <c r="H257" i="7"/>
  <c r="G112" i="8"/>
  <c r="H113" i="7"/>
  <c r="G1607" i="8"/>
  <c r="H1608" i="7"/>
  <c r="G1098" i="8"/>
  <c r="H1099" i="7"/>
  <c r="H1920" i="7"/>
  <c r="G1482" i="8"/>
  <c r="H1483" i="7"/>
  <c r="G749" i="8"/>
  <c r="H750" i="7"/>
  <c r="G2149" i="8"/>
  <c r="H2150" i="7"/>
  <c r="G1750" i="8"/>
  <c r="H1751" i="7"/>
  <c r="G1176" i="8"/>
  <c r="H1177" i="7"/>
  <c r="G805" i="8"/>
  <c r="H806" i="7"/>
  <c r="G2106" i="8"/>
  <c r="H2107" i="7"/>
  <c r="H2106" i="7"/>
  <c r="G940" i="8"/>
  <c r="H941" i="7"/>
  <c r="G2292" i="8"/>
  <c r="H2293" i="7"/>
  <c r="H2292" i="7"/>
  <c r="G2175" i="8"/>
  <c r="H2176" i="7"/>
  <c r="G1306" i="8"/>
  <c r="H1307" i="7"/>
  <c r="G1598" i="8"/>
  <c r="H1599" i="7"/>
  <c r="G1214" i="8"/>
  <c r="H1215" i="7"/>
  <c r="G867" i="8"/>
  <c r="H868" i="7"/>
  <c r="G3032" i="8"/>
  <c r="H3033" i="7"/>
  <c r="G880" i="8"/>
  <c r="H881" i="7"/>
  <c r="G1555" i="8"/>
  <c r="H1556" i="7"/>
  <c r="G2821" i="8"/>
  <c r="H2822" i="7"/>
  <c r="G2317" i="8"/>
  <c r="H2318" i="7"/>
  <c r="G2061" i="8"/>
  <c r="H2062" i="7"/>
  <c r="G1755" i="8"/>
  <c r="H1756" i="7"/>
  <c r="G1298" i="8"/>
  <c r="H1299" i="7"/>
  <c r="G951" i="8"/>
  <c r="H952" i="7"/>
  <c r="H2909" i="7"/>
  <c r="G1438" i="8"/>
  <c r="H1439" i="7"/>
  <c r="G2001" i="8"/>
  <c r="H2002" i="7"/>
  <c r="H1890" i="7"/>
  <c r="G1540" i="8"/>
  <c r="H1541" i="7"/>
  <c r="G2917" i="8"/>
  <c r="H2918" i="7"/>
  <c r="G2741" i="8"/>
  <c r="H2742" i="7"/>
  <c r="H1336" i="7"/>
  <c r="G282" i="8"/>
  <c r="H283" i="7"/>
  <c r="H282" i="7"/>
  <c r="G9" i="8"/>
  <c r="H10" i="7"/>
  <c r="G816" i="8"/>
  <c r="H817" i="7"/>
  <c r="G2448" i="8"/>
  <c r="H2449" i="7"/>
  <c r="H2448" i="7"/>
  <c r="G1633" i="8"/>
  <c r="H1634" i="7"/>
  <c r="G99" i="8"/>
  <c r="H100" i="7"/>
  <c r="G2468" i="8"/>
  <c r="H2469" i="7"/>
  <c r="G1238" i="8"/>
  <c r="H1239" i="7"/>
  <c r="H1238" i="7"/>
  <c r="G273" i="8"/>
  <c r="H274" i="7"/>
  <c r="G2034" i="8"/>
  <c r="H2035" i="7"/>
  <c r="H1258" i="7"/>
  <c r="H2280" i="7"/>
  <c r="G2043" i="8"/>
  <c r="H2044" i="7"/>
  <c r="G336" i="8"/>
  <c r="H337" i="7"/>
  <c r="H336" i="7"/>
  <c r="G144" i="8"/>
  <c r="H145" i="7"/>
  <c r="H144" i="7"/>
  <c r="G2012" i="8"/>
  <c r="H2013" i="7"/>
  <c r="G511" i="8"/>
  <c r="H512" i="7"/>
  <c r="H1376" i="7"/>
  <c r="G614" i="8"/>
  <c r="H615" i="7"/>
  <c r="G2568" i="8"/>
  <c r="H2569" i="7"/>
  <c r="H2568" i="7"/>
  <c r="G905" i="8"/>
  <c r="H906" i="7"/>
  <c r="G1700" i="8"/>
  <c r="H1701" i="7"/>
  <c r="G670" i="8"/>
  <c r="H671" i="7"/>
  <c r="G117" i="8"/>
  <c r="H118" i="7"/>
  <c r="H980" i="7"/>
  <c r="H367" i="7"/>
  <c r="G206" i="8"/>
  <c r="H207" i="7"/>
  <c r="G810" i="8"/>
  <c r="H811" i="7"/>
  <c r="G2444" i="8"/>
  <c r="H2445" i="7"/>
  <c r="H1294" i="7"/>
  <c r="G564" i="8"/>
  <c r="H565" i="7"/>
  <c r="H564" i="7"/>
  <c r="H596" i="7"/>
  <c r="G1809" i="8"/>
  <c r="H1810" i="7"/>
  <c r="G1233" i="8"/>
  <c r="H1234" i="7"/>
  <c r="G325" i="8"/>
  <c r="H326" i="7"/>
  <c r="G572" i="8"/>
  <c r="H573" i="7"/>
  <c r="G1749" i="8"/>
  <c r="H1750" i="7"/>
  <c r="G237" i="8"/>
  <c r="H238" i="7"/>
  <c r="H2421" i="7"/>
  <c r="G676" i="8"/>
  <c r="H677" i="7"/>
  <c r="G1646" i="8"/>
  <c r="H1647" i="7"/>
  <c r="H1646" i="7"/>
  <c r="G379" i="8"/>
  <c r="H380" i="7"/>
  <c r="H2253" i="7"/>
  <c r="H765" i="7"/>
  <c r="H436" i="7"/>
  <c r="H140" i="7"/>
  <c r="G1398" i="8"/>
  <c r="H1399" i="7"/>
  <c r="G267" i="8"/>
  <c r="H268" i="7"/>
  <c r="H1330" i="7"/>
  <c r="H634" i="7"/>
  <c r="G2724" i="8"/>
  <c r="H2725" i="7"/>
  <c r="H352" i="7"/>
  <c r="G4962" i="8"/>
  <c r="H4963" i="7"/>
  <c r="G5329" i="8"/>
  <c r="H5330" i="7"/>
  <c r="G5102" i="8"/>
  <c r="H5103" i="7"/>
  <c r="G5085" i="8"/>
  <c r="H5086" i="7"/>
  <c r="G3504" i="8"/>
  <c r="H3505" i="7"/>
  <c r="G856" i="8"/>
  <c r="H857" i="7"/>
  <c r="G1453" i="8"/>
  <c r="H1454" i="7"/>
  <c r="G120" i="8"/>
  <c r="H121" i="7"/>
  <c r="G6182" i="8"/>
  <c r="H6183" i="7"/>
  <c r="G3830" i="8"/>
  <c r="H3831" i="7"/>
  <c r="G5043" i="8"/>
  <c r="H5044" i="7"/>
  <c r="T492" i="16"/>
  <c r="F492" i="17" s="1"/>
  <c r="T493" i="16"/>
  <c r="F493" i="17" s="1"/>
  <c r="S456" i="16"/>
  <c r="E456" i="17" s="1"/>
  <c r="T364" i="16"/>
  <c r="F364" i="17" s="1"/>
  <c r="T314" i="16"/>
  <c r="F314" i="17" s="1"/>
  <c r="R67" i="16"/>
  <c r="D67" i="17" s="1"/>
  <c r="R60" i="16"/>
  <c r="D60" i="17" s="1"/>
  <c r="S11" i="16"/>
  <c r="E11" i="17" s="1"/>
  <c r="T432" i="16"/>
  <c r="F432" i="17" s="1"/>
  <c r="G6491" i="8"/>
  <c r="H6492" i="7"/>
  <c r="G6347" i="8"/>
  <c r="H6348" i="7"/>
  <c r="G6203" i="8"/>
  <c r="H6204" i="7"/>
  <c r="G6059" i="8"/>
  <c r="H6060" i="7"/>
  <c r="G6544" i="8"/>
  <c r="H6545" i="7"/>
  <c r="G6400" i="8"/>
  <c r="H6401" i="7"/>
  <c r="G6256" i="8"/>
  <c r="H6257" i="7"/>
  <c r="G6112" i="8"/>
  <c r="H6113" i="7"/>
  <c r="G6536" i="8"/>
  <c r="H6537" i="7"/>
  <c r="G6392" i="8"/>
  <c r="H6393" i="7"/>
  <c r="G5974" i="8"/>
  <c r="H5975" i="7"/>
  <c r="G5648" i="8"/>
  <c r="H5649" i="7"/>
  <c r="G6463" i="8"/>
  <c r="H6464" i="7"/>
  <c r="G6175" i="8"/>
  <c r="H6176" i="7"/>
  <c r="G5292" i="8"/>
  <c r="H5293" i="7"/>
  <c r="G5148" i="8"/>
  <c r="H5149" i="7"/>
  <c r="G5004" i="8"/>
  <c r="H5005" i="7"/>
  <c r="G4860" i="8"/>
  <c r="H4861" i="7"/>
  <c r="G4716" i="8"/>
  <c r="H4717" i="7"/>
  <c r="G6242" i="8"/>
  <c r="H6243" i="7"/>
  <c r="G5559" i="8"/>
  <c r="H5560" i="7"/>
  <c r="G6433" i="8"/>
  <c r="H6434" i="7"/>
  <c r="G6145" i="8"/>
  <c r="H6146" i="7"/>
  <c r="G5857" i="8"/>
  <c r="H5858" i="7"/>
  <c r="G5772" i="8"/>
  <c r="H5773" i="7"/>
  <c r="G6499" i="8"/>
  <c r="H6500" i="7"/>
  <c r="G6211" i="8"/>
  <c r="H6212" i="7"/>
  <c r="G5933" i="8"/>
  <c r="H5934" i="7"/>
  <c r="H5438" i="7"/>
  <c r="G5708" i="8"/>
  <c r="H5709" i="7"/>
  <c r="G5415" i="8"/>
  <c r="H5416" i="7"/>
  <c r="G5663" i="8"/>
  <c r="H5664" i="7"/>
  <c r="G5487" i="8"/>
  <c r="H5488" i="7"/>
  <c r="G6343" i="8"/>
  <c r="H6344" i="7"/>
  <c r="G6055" i="8"/>
  <c r="H6056" i="7"/>
  <c r="G5825" i="8"/>
  <c r="H5826" i="7"/>
  <c r="G6237" i="8"/>
  <c r="H6238" i="7"/>
  <c r="G5834" i="8"/>
  <c r="H5835" i="7"/>
  <c r="G5872" i="8"/>
  <c r="H5873" i="7"/>
  <c r="G6457" i="8"/>
  <c r="H6458" i="7"/>
  <c r="G6169" i="8"/>
  <c r="H6170" i="7"/>
  <c r="G5910" i="8"/>
  <c r="H5911" i="7"/>
  <c r="H6208" i="7"/>
  <c r="G5900" i="8"/>
  <c r="H5901" i="7"/>
  <c r="G6032" i="8"/>
  <c r="H6033" i="7"/>
  <c r="H6184" i="7"/>
  <c r="G5282" i="8"/>
  <c r="H5283" i="7"/>
  <c r="G4939" i="8"/>
  <c r="H4940" i="7"/>
  <c r="G4651" i="8"/>
  <c r="H4652" i="7"/>
  <c r="G4714" i="8"/>
  <c r="H4715" i="7"/>
  <c r="G4252" i="8"/>
  <c r="H4253" i="7"/>
  <c r="G4058" i="8"/>
  <c r="H4059" i="7"/>
  <c r="G3914" i="8"/>
  <c r="H3915" i="7"/>
  <c r="G3770" i="8"/>
  <c r="H3771" i="7"/>
  <c r="G3626" i="8"/>
  <c r="H3627" i="7"/>
  <c r="G3482" i="8"/>
  <c r="H3483" i="7"/>
  <c r="G5669" i="8"/>
  <c r="H5670" i="7"/>
  <c r="G5187" i="8"/>
  <c r="H5188" i="7"/>
  <c r="G4826" i="8"/>
  <c r="H4827" i="7"/>
  <c r="G4337" i="8"/>
  <c r="H4338" i="7"/>
  <c r="G4420" i="8"/>
  <c r="H4421" i="7"/>
  <c r="G5668" i="8"/>
  <c r="H5669" i="7"/>
  <c r="G4905" i="8"/>
  <c r="H4906" i="7"/>
  <c r="G4713" i="8"/>
  <c r="H4714" i="7"/>
  <c r="G5533" i="8"/>
  <c r="H5534" i="7"/>
  <c r="G4135" i="8"/>
  <c r="H4136" i="7"/>
  <c r="G3991" i="8"/>
  <c r="H3992" i="7"/>
  <c r="G3847" i="8"/>
  <c r="H3848" i="7"/>
  <c r="G3703" i="8"/>
  <c r="H3704" i="7"/>
  <c r="G3559" i="8"/>
  <c r="H3560" i="7"/>
  <c r="G3415" i="8"/>
  <c r="H3416" i="7"/>
  <c r="G4945" i="8"/>
  <c r="H4946" i="7"/>
  <c r="G4657" i="8"/>
  <c r="H4658" i="7"/>
  <c r="G5241" i="8"/>
  <c r="H5242" i="7"/>
  <c r="H4314" i="7"/>
  <c r="G5048" i="8"/>
  <c r="H5049" i="7"/>
  <c r="G4502" i="8"/>
  <c r="H4503" i="7"/>
  <c r="G5474" i="8"/>
  <c r="H5475" i="7"/>
  <c r="G3984" i="8"/>
  <c r="H3985" i="7"/>
  <c r="G3840" i="8"/>
  <c r="H3841" i="7"/>
  <c r="G3696" i="8"/>
  <c r="H3697" i="7"/>
  <c r="H5346" i="7"/>
  <c r="H5064" i="7"/>
  <c r="H4920" i="7"/>
  <c r="H4776" i="7"/>
  <c r="H4632" i="7"/>
  <c r="G4284" i="8"/>
  <c r="H4285" i="7"/>
  <c r="G4380" i="8"/>
  <c r="H4381" i="7"/>
  <c r="G5633" i="8"/>
  <c r="H5634" i="7"/>
  <c r="G4831" i="8"/>
  <c r="H4832" i="7"/>
  <c r="G4501" i="8"/>
  <c r="H4502" i="7"/>
  <c r="H4067" i="7"/>
  <c r="G5434" i="8"/>
  <c r="H5435" i="7"/>
  <c r="G4990" i="8"/>
  <c r="H4991" i="7"/>
  <c r="G4440" i="8"/>
  <c r="H4441" i="7"/>
  <c r="G3995" i="8"/>
  <c r="H3996" i="7"/>
  <c r="G3851" i="8"/>
  <c r="H3852" i="7"/>
  <c r="H5728" i="7"/>
  <c r="G4838" i="8"/>
  <c r="H4839" i="7"/>
  <c r="G4326" i="8"/>
  <c r="H4327" i="7"/>
  <c r="G5995" i="8"/>
  <c r="H5996" i="7"/>
  <c r="G4636" i="8"/>
  <c r="H4637" i="7"/>
  <c r="G4206" i="8"/>
  <c r="H4207" i="7"/>
  <c r="H5528" i="7"/>
  <c r="H5567" i="7"/>
  <c r="H6361" i="7"/>
  <c r="G4514" i="8"/>
  <c r="H4515" i="7"/>
  <c r="G3629" i="8"/>
  <c r="H3630" i="7"/>
  <c r="G3413" i="8"/>
  <c r="H3414" i="7"/>
  <c r="G3197" i="8"/>
  <c r="H3198" i="7"/>
  <c r="G2907" i="8"/>
  <c r="H2908" i="7"/>
  <c r="G4731" i="8"/>
  <c r="H4732" i="7"/>
  <c r="H2842" i="7"/>
  <c r="G5276" i="8"/>
  <c r="H5277" i="7"/>
  <c r="G3206" i="8"/>
  <c r="H3207" i="7"/>
  <c r="G2914" i="8"/>
  <c r="H2915" i="7"/>
  <c r="G3538" i="8"/>
  <c r="H3539" i="7"/>
  <c r="G3106" i="8"/>
  <c r="H3107" i="7"/>
  <c r="G2536" i="8"/>
  <c r="H2537" i="7"/>
  <c r="G2392" i="8"/>
  <c r="H2393" i="7"/>
  <c r="G2248" i="8"/>
  <c r="H2249" i="7"/>
  <c r="G2104" i="8"/>
  <c r="H2105" i="7"/>
  <c r="G1960" i="8"/>
  <c r="H1961" i="7"/>
  <c r="G1816" i="8"/>
  <c r="H1817" i="7"/>
  <c r="G3277" i="8"/>
  <c r="H3278" i="7"/>
  <c r="G3028" i="8"/>
  <c r="H3029" i="7"/>
  <c r="G2905" i="8"/>
  <c r="H2906" i="7"/>
  <c r="G2617" i="8"/>
  <c r="H2618" i="7"/>
  <c r="H3875" i="7"/>
  <c r="G3528" i="8"/>
  <c r="H3529" i="7"/>
  <c r="G3312" i="8"/>
  <c r="H3313" i="7"/>
  <c r="G3096" i="8"/>
  <c r="H3097" i="7"/>
  <c r="H5413" i="7"/>
  <c r="G3339" i="8"/>
  <c r="H3340" i="7"/>
  <c r="G2952" i="8"/>
  <c r="H2953" i="7"/>
  <c r="G2547" i="8"/>
  <c r="H2548" i="7"/>
  <c r="G2403" i="8"/>
  <c r="H2404" i="7"/>
  <c r="G5324" i="8"/>
  <c r="H5325" i="7"/>
  <c r="G2968" i="8"/>
  <c r="H2969" i="7"/>
  <c r="H2657" i="7"/>
  <c r="H4334" i="7"/>
  <c r="G3069" i="8"/>
  <c r="H3070" i="7"/>
  <c r="G2720" i="8"/>
  <c r="H2721" i="7"/>
  <c r="G2879" i="8"/>
  <c r="H2880" i="7"/>
  <c r="G4200" i="8"/>
  <c r="H4201" i="7"/>
  <c r="G2703" i="8"/>
  <c r="H2704" i="7"/>
  <c r="H4870" i="7"/>
  <c r="G2830" i="8"/>
  <c r="H2831" i="7"/>
  <c r="H3881" i="7"/>
  <c r="G3417" i="8"/>
  <c r="H3418" i="7"/>
  <c r="G3033" i="8"/>
  <c r="H3034" i="7"/>
  <c r="G2702" i="8"/>
  <c r="H2703" i="7"/>
  <c r="G2509" i="8"/>
  <c r="H2510" i="7"/>
  <c r="G3659" i="8"/>
  <c r="H3660" i="7"/>
  <c r="G3443" i="8"/>
  <c r="H3444" i="7"/>
  <c r="G3227" i="8"/>
  <c r="H3228" i="7"/>
  <c r="G5228" i="8"/>
  <c r="H5229" i="7"/>
  <c r="G5248" i="8"/>
  <c r="H5249" i="7"/>
  <c r="G2780" i="8"/>
  <c r="H2781" i="7"/>
  <c r="H4702" i="7"/>
  <c r="G2723" i="8"/>
  <c r="H2724" i="7"/>
  <c r="G4246" i="8"/>
  <c r="H4247" i="7"/>
  <c r="G2100" i="8"/>
  <c r="H2101" i="7"/>
  <c r="H2100" i="7"/>
  <c r="G1210" i="8"/>
  <c r="H1211" i="7"/>
  <c r="G2359" i="8"/>
  <c r="H2360" i="7"/>
  <c r="G1831" i="8"/>
  <c r="H1832" i="7"/>
  <c r="G1524" i="8"/>
  <c r="H1525" i="7"/>
  <c r="G1079" i="8"/>
  <c r="H1080" i="7"/>
  <c r="H4878" i="7"/>
  <c r="G2222" i="8"/>
  <c r="H2223" i="7"/>
  <c r="G538" i="8"/>
  <c r="H539" i="7"/>
  <c r="G394" i="8"/>
  <c r="H395" i="7"/>
  <c r="G250" i="8"/>
  <c r="H251" i="7"/>
  <c r="G106" i="8"/>
  <c r="H107" i="7"/>
  <c r="G3236" i="8"/>
  <c r="H3237" i="7"/>
  <c r="G1537" i="8"/>
  <c r="H1538" i="7"/>
  <c r="G1085" i="8"/>
  <c r="H1086" i="7"/>
  <c r="G674" i="8"/>
  <c r="H675" i="7"/>
  <c r="H2493" i="7"/>
  <c r="G1903" i="8"/>
  <c r="H1904" i="7"/>
  <c r="G1434" i="8"/>
  <c r="H1435" i="7"/>
  <c r="G730" i="8"/>
  <c r="H731" i="7"/>
  <c r="G1509" i="8"/>
  <c r="H1510" i="7"/>
  <c r="G1163" i="8"/>
  <c r="H1164" i="7"/>
  <c r="G3622" i="8"/>
  <c r="H3623" i="7"/>
  <c r="H3622" i="7"/>
  <c r="G1663" i="8"/>
  <c r="H1664" i="7"/>
  <c r="G1556" i="8"/>
  <c r="H1557" i="7"/>
  <c r="G1201" i="8"/>
  <c r="H1202" i="7"/>
  <c r="G854" i="8"/>
  <c r="H855" i="7"/>
  <c r="G2432" i="8"/>
  <c r="H2433" i="7"/>
  <c r="G2669" i="8"/>
  <c r="H2670" i="7"/>
  <c r="G1507" i="8"/>
  <c r="H1508" i="7"/>
  <c r="G1285" i="8"/>
  <c r="H1286" i="7"/>
  <c r="G938" i="8"/>
  <c r="H939" i="7"/>
  <c r="G3640" i="8"/>
  <c r="H3641" i="7"/>
  <c r="H3640" i="7"/>
  <c r="G1866" i="8"/>
  <c r="H1867" i="7"/>
  <c r="H1866" i="7"/>
  <c r="G1638" i="8"/>
  <c r="H1639" i="7"/>
  <c r="G1198" i="8"/>
  <c r="H1199" i="7"/>
  <c r="G2742" i="8"/>
  <c r="H2743" i="7"/>
  <c r="G2143" i="8"/>
  <c r="H2144" i="7"/>
  <c r="G2514" i="8"/>
  <c r="H2515" i="7"/>
  <c r="H2514" i="7"/>
  <c r="G1204" i="8"/>
  <c r="H1205" i="7"/>
  <c r="G2076" i="8"/>
  <c r="H2077" i="7"/>
  <c r="H2076" i="7"/>
  <c r="G266" i="8"/>
  <c r="H267" i="7"/>
  <c r="H160" i="7"/>
  <c r="G1417" i="8"/>
  <c r="H1418" i="7"/>
  <c r="G780" i="8"/>
  <c r="H781" i="7"/>
  <c r="H1137" i="7"/>
  <c r="G1632" i="8"/>
  <c r="H1633" i="7"/>
  <c r="H862" i="7"/>
  <c r="H84" i="7"/>
  <c r="G2005" i="8"/>
  <c r="H2006" i="7"/>
  <c r="G249" i="8"/>
  <c r="H250" i="7"/>
  <c r="H232" i="7"/>
  <c r="G1691" i="8"/>
  <c r="H1692" i="7"/>
  <c r="H553" i="7"/>
  <c r="H1278" i="7"/>
  <c r="G320" i="8"/>
  <c r="H321" i="7"/>
  <c r="H120" i="7"/>
  <c r="G1812" i="8"/>
  <c r="H1813" i="7"/>
  <c r="H1098" i="7"/>
  <c r="G487" i="8"/>
  <c r="H488" i="7"/>
  <c r="G2216" i="8"/>
  <c r="H2217" i="7"/>
  <c r="G1364" i="8"/>
  <c r="H1365" i="7"/>
  <c r="G621" i="8"/>
  <c r="H622" i="7"/>
  <c r="G390" i="8"/>
  <c r="H391" i="7"/>
  <c r="H5" i="7"/>
  <c r="H1899" i="7"/>
  <c r="G2443" i="8"/>
  <c r="H2444" i="7"/>
  <c r="H605" i="7"/>
  <c r="G540" i="8"/>
  <c r="H541" i="7"/>
  <c r="H540" i="7"/>
  <c r="G1075" i="8"/>
  <c r="H1076" i="7"/>
  <c r="G301" i="8"/>
  <c r="H302" i="7"/>
  <c r="H325" i="7"/>
  <c r="G213" i="8"/>
  <c r="H214" i="7"/>
  <c r="H749" i="7"/>
  <c r="H1124" i="7"/>
  <c r="G627" i="8"/>
  <c r="H628" i="7"/>
  <c r="H1006" i="7"/>
  <c r="G116" i="8"/>
  <c r="H117" i="7"/>
  <c r="G243" i="8"/>
  <c r="H244" i="7"/>
  <c r="G1212" i="8"/>
  <c r="H1213" i="7"/>
  <c r="H1212" i="7"/>
  <c r="H1976" i="7"/>
  <c r="G1495" i="8"/>
  <c r="H1496" i="7"/>
  <c r="H475" i="7"/>
  <c r="G4097" i="8"/>
  <c r="H4098" i="7"/>
  <c r="G3059" i="8"/>
  <c r="H3060" i="7"/>
  <c r="G2245" i="8"/>
  <c r="H2246" i="7"/>
  <c r="G5738" i="8"/>
  <c r="H5739" i="7"/>
  <c r="G5798" i="8"/>
  <c r="H5799" i="7"/>
  <c r="G4607" i="8"/>
  <c r="H4608" i="7"/>
  <c r="G2822" i="8"/>
  <c r="H2823" i="7"/>
  <c r="S371" i="16"/>
  <c r="E371" i="17" s="1"/>
  <c r="R405" i="16"/>
  <c r="D405" i="17" s="1"/>
  <c r="T484" i="16"/>
  <c r="F484" i="17" s="1"/>
  <c r="T443" i="16"/>
  <c r="F443" i="17" s="1"/>
  <c r="T444" i="16"/>
  <c r="F444" i="17" s="1"/>
  <c r="S200" i="16"/>
  <c r="E200" i="17" s="1"/>
  <c r="S201" i="16"/>
  <c r="E201" i="17" s="1"/>
  <c r="T73" i="16"/>
  <c r="F73" i="17" s="1"/>
  <c r="T74" i="16"/>
  <c r="F74" i="17" s="1"/>
  <c r="T322" i="16"/>
  <c r="F322" i="17" s="1"/>
  <c r="R368" i="16"/>
  <c r="D368" i="17" s="1"/>
  <c r="S197" i="16"/>
  <c r="E197" i="17" s="1"/>
  <c r="R99" i="16"/>
  <c r="D99" i="17" s="1"/>
  <c r="R64" i="16"/>
  <c r="D64" i="17" s="1"/>
  <c r="G6485" i="8"/>
  <c r="H6486" i="7"/>
  <c r="G6341" i="8"/>
  <c r="H6342" i="7"/>
  <c r="G6197" i="8"/>
  <c r="H6198" i="7"/>
  <c r="G6053" i="8"/>
  <c r="H6054" i="7"/>
  <c r="G6538" i="8"/>
  <c r="H6539" i="7"/>
  <c r="G6394" i="8"/>
  <c r="H6395" i="7"/>
  <c r="G6250" i="8"/>
  <c r="H6251" i="7"/>
  <c r="G6106" i="8"/>
  <c r="H6107" i="7"/>
  <c r="G6530" i="8"/>
  <c r="H6531" i="7"/>
  <c r="G6386" i="8"/>
  <c r="H6387" i="7"/>
  <c r="G5887" i="8"/>
  <c r="H5888" i="7"/>
  <c r="G5657" i="8"/>
  <c r="H5658" i="7"/>
  <c r="G5286" i="8"/>
  <c r="H5287" i="7"/>
  <c r="G5142" i="8"/>
  <c r="H5143" i="7"/>
  <c r="G4998" i="8"/>
  <c r="H4999" i="7"/>
  <c r="G4854" i="8"/>
  <c r="H4855" i="7"/>
  <c r="G4710" i="8"/>
  <c r="H4711" i="7"/>
  <c r="G5551" i="8"/>
  <c r="H5552" i="7"/>
  <c r="G5782" i="8"/>
  <c r="H5783" i="7"/>
  <c r="G5674" i="8"/>
  <c r="H5675" i="7"/>
  <c r="G5543" i="8"/>
  <c r="H5544" i="7"/>
  <c r="G5754" i="8"/>
  <c r="H5755" i="7"/>
  <c r="G6009" i="8"/>
  <c r="H6010" i="7"/>
  <c r="G5363" i="8"/>
  <c r="H5364" i="7"/>
  <c r="H6316" i="7"/>
  <c r="G6008" i="8"/>
  <c r="H6009" i="7"/>
  <c r="G5472" i="8"/>
  <c r="H5473" i="7"/>
  <c r="G6218" i="8"/>
  <c r="H6219" i="7"/>
  <c r="G5891" i="8"/>
  <c r="H5892" i="7"/>
  <c r="G5642" i="8"/>
  <c r="H5643" i="7"/>
  <c r="G5985" i="8"/>
  <c r="H5986" i="7"/>
  <c r="G6541" i="8"/>
  <c r="H6542" i="7"/>
  <c r="G6253" i="8"/>
  <c r="H6254" i="7"/>
  <c r="G5965" i="8"/>
  <c r="H5966" i="7"/>
  <c r="G5263" i="8"/>
  <c r="H5264" i="7"/>
  <c r="H5896" i="7"/>
  <c r="G5253" i="8"/>
  <c r="H5254" i="7"/>
  <c r="G4690" i="8"/>
  <c r="H4691" i="7"/>
  <c r="G4225" i="8"/>
  <c r="H4226" i="7"/>
  <c r="G4052" i="8"/>
  <c r="H4053" i="7"/>
  <c r="G3908" i="8"/>
  <c r="H3909" i="7"/>
  <c r="G3764" i="8"/>
  <c r="H3765" i="7"/>
  <c r="G3620" i="8"/>
  <c r="H3621" i="7"/>
  <c r="G3476" i="8"/>
  <c r="H3477" i="7"/>
  <c r="G4802" i="8"/>
  <c r="H4803" i="7"/>
  <c r="G4322" i="8"/>
  <c r="H4323" i="7"/>
  <c r="H5496" i="7"/>
  <c r="G4375" i="8"/>
  <c r="H4376" i="7"/>
  <c r="H5142" i="7"/>
  <c r="H4890" i="7"/>
  <c r="H4698" i="7"/>
  <c r="H4451" i="7"/>
  <c r="G4183" i="8"/>
  <c r="H4184" i="7"/>
  <c r="G4579" i="8"/>
  <c r="H4580" i="7"/>
  <c r="G4129" i="8"/>
  <c r="H4130" i="7"/>
  <c r="G3985" i="8"/>
  <c r="H3986" i="7"/>
  <c r="G3841" i="8"/>
  <c r="H3842" i="7"/>
  <c r="G3697" i="8"/>
  <c r="H3698" i="7"/>
  <c r="G3553" i="8"/>
  <c r="H3554" i="7"/>
  <c r="G3409" i="8"/>
  <c r="H3410" i="7"/>
  <c r="G4196" i="8"/>
  <c r="H4197" i="7"/>
  <c r="G5677" i="8"/>
  <c r="H5678" i="7"/>
  <c r="H5677" i="7"/>
  <c r="G5024" i="8"/>
  <c r="H5025" i="7"/>
  <c r="G4479" i="8"/>
  <c r="H4480" i="7"/>
  <c r="G4608" i="8"/>
  <c r="H4609" i="7"/>
  <c r="H4299" i="7"/>
  <c r="G3978" i="8"/>
  <c r="H3979" i="7"/>
  <c r="G3834" i="8"/>
  <c r="H3835" i="7"/>
  <c r="G3690" i="8"/>
  <c r="H3691" i="7"/>
  <c r="G5623" i="8"/>
  <c r="H5624" i="7"/>
  <c r="H5623" i="7"/>
  <c r="G5096" i="8"/>
  <c r="H5097" i="7"/>
  <c r="G4493" i="8"/>
  <c r="H4494" i="7"/>
  <c r="H4061" i="7"/>
  <c r="G5398" i="8"/>
  <c r="H5399" i="7"/>
  <c r="G4966" i="8"/>
  <c r="H4967" i="7"/>
  <c r="G4133" i="8"/>
  <c r="H4134" i="7"/>
  <c r="G3989" i="8"/>
  <c r="H3990" i="7"/>
  <c r="G3845" i="8"/>
  <c r="H3846" i="7"/>
  <c r="G4814" i="8"/>
  <c r="H4815" i="7"/>
  <c r="G4356" i="8"/>
  <c r="H4357" i="7"/>
  <c r="G4552" i="8"/>
  <c r="H4553" i="7"/>
  <c r="G5323" i="8"/>
  <c r="H5324" i="7"/>
  <c r="G5005" i="8"/>
  <c r="H5006" i="7"/>
  <c r="G4717" i="8"/>
  <c r="H4718" i="7"/>
  <c r="G4612" i="8"/>
  <c r="H4613" i="7"/>
  <c r="G5235" i="8"/>
  <c r="H5236" i="7"/>
  <c r="H4884" i="7"/>
  <c r="G2883" i="8"/>
  <c r="H2884" i="7"/>
  <c r="G2826" i="8"/>
  <c r="H2827" i="7"/>
  <c r="H3712" i="7"/>
  <c r="G2890" i="8"/>
  <c r="H2891" i="7"/>
  <c r="H4194" i="7"/>
  <c r="G3520" i="8"/>
  <c r="H3521" i="7"/>
  <c r="G3088" i="8"/>
  <c r="H3089" i="7"/>
  <c r="G2738" i="8"/>
  <c r="H2739" i="7"/>
  <c r="G2530" i="8"/>
  <c r="H2531" i="7"/>
  <c r="G2386" i="8"/>
  <c r="H2387" i="7"/>
  <c r="G2242" i="8"/>
  <c r="H2243" i="7"/>
  <c r="G2098" i="8"/>
  <c r="H2099" i="7"/>
  <c r="G1954" i="8"/>
  <c r="H1955" i="7"/>
  <c r="G1810" i="8"/>
  <c r="H1811" i="7"/>
  <c r="H4638" i="7"/>
  <c r="G3020" i="8"/>
  <c r="H3021" i="7"/>
  <c r="H5046" i="7"/>
  <c r="G3321" i="8"/>
  <c r="H3322" i="7"/>
  <c r="G2928" i="8"/>
  <c r="H2929" i="7"/>
  <c r="G2541" i="8"/>
  <c r="H2542" i="7"/>
  <c r="G2397" i="8"/>
  <c r="H2398" i="7"/>
  <c r="G3653" i="8"/>
  <c r="H3654" i="7"/>
  <c r="G3437" i="8"/>
  <c r="H3438" i="7"/>
  <c r="G3221" i="8"/>
  <c r="H3222" i="7"/>
  <c r="G2944" i="8"/>
  <c r="H2945" i="7"/>
  <c r="G3060" i="8"/>
  <c r="H3061" i="7"/>
  <c r="H4242" i="7"/>
  <c r="G3194" i="8"/>
  <c r="H3195" i="7"/>
  <c r="G2855" i="8"/>
  <c r="H2856" i="7"/>
  <c r="H3617" i="7"/>
  <c r="H3401" i="7"/>
  <c r="H3185" i="7"/>
  <c r="G2911" i="8"/>
  <c r="H2912" i="7"/>
  <c r="G2623" i="8"/>
  <c r="H2624" i="7"/>
  <c r="G3319" i="8"/>
  <c r="H3320" i="7"/>
  <c r="G3103" i="8"/>
  <c r="H3104" i="7"/>
  <c r="G2679" i="8"/>
  <c r="H2680" i="7"/>
  <c r="G3570" i="8"/>
  <c r="H3571" i="7"/>
  <c r="G3354" i="8"/>
  <c r="H3355" i="7"/>
  <c r="G3138" i="8"/>
  <c r="H3139" i="7"/>
  <c r="G2806" i="8"/>
  <c r="H2807" i="7"/>
  <c r="G3399" i="8"/>
  <c r="H3400" i="7"/>
  <c r="G3024" i="8"/>
  <c r="H3025" i="7"/>
  <c r="G2503" i="8"/>
  <c r="H2504" i="7"/>
  <c r="G5247" i="8"/>
  <c r="H5248" i="7"/>
  <c r="G3022" i="8"/>
  <c r="H3023" i="7"/>
  <c r="H3022" i="7"/>
  <c r="G3558" i="8"/>
  <c r="H3559" i="7"/>
  <c r="G3342" i="8"/>
  <c r="H3343" i="7"/>
  <c r="G3126" i="8"/>
  <c r="H3127" i="7"/>
  <c r="G2699" i="8"/>
  <c r="H2700" i="7"/>
  <c r="G2779" i="8"/>
  <c r="H2780" i="7"/>
  <c r="G3048" i="8"/>
  <c r="H3049" i="7"/>
  <c r="G1728" i="8"/>
  <c r="H1729" i="7"/>
  <c r="G1401" i="8"/>
  <c r="H1402" i="7"/>
  <c r="G3082" i="8"/>
  <c r="H3083" i="7"/>
  <c r="H3082" i="7"/>
  <c r="G2232" i="8"/>
  <c r="H2233" i="7"/>
  <c r="G2772" i="8"/>
  <c r="H2773" i="7"/>
  <c r="G1815" i="8"/>
  <c r="H1816" i="7"/>
  <c r="G1476" i="8"/>
  <c r="H1477" i="7"/>
  <c r="G1059" i="8"/>
  <c r="H1060" i="7"/>
  <c r="G2204" i="8"/>
  <c r="H2205" i="7"/>
  <c r="G1636" i="8"/>
  <c r="H1637" i="7"/>
  <c r="G1072" i="8"/>
  <c r="H1073" i="7"/>
  <c r="G532" i="8"/>
  <c r="H533" i="7"/>
  <c r="G388" i="8"/>
  <c r="H389" i="7"/>
  <c r="G244" i="8"/>
  <c r="H245" i="7"/>
  <c r="G100" i="8"/>
  <c r="H101" i="7"/>
  <c r="G1489" i="8"/>
  <c r="H1490" i="7"/>
  <c r="G1065" i="8"/>
  <c r="H1066" i="7"/>
  <c r="H655" i="7"/>
  <c r="G1886" i="8"/>
  <c r="H1887" i="7"/>
  <c r="G1386" i="8"/>
  <c r="H1387" i="7"/>
  <c r="G705" i="8"/>
  <c r="H706" i="7"/>
  <c r="G2629" i="8"/>
  <c r="H2630" i="7"/>
  <c r="G2089" i="8"/>
  <c r="H2090" i="7"/>
  <c r="G1734" i="8"/>
  <c r="H1735" i="7"/>
  <c r="G1475" i="8"/>
  <c r="H1476" i="7"/>
  <c r="G1143" i="8"/>
  <c r="H1144" i="7"/>
  <c r="G2055" i="8"/>
  <c r="H2056" i="7"/>
  <c r="G868" i="8"/>
  <c r="H869" i="7"/>
  <c r="G2274" i="8"/>
  <c r="H2275" i="7"/>
  <c r="G2166" i="8"/>
  <c r="H2167" i="7"/>
  <c r="H2166" i="7"/>
  <c r="G1656" i="8"/>
  <c r="H1657" i="7"/>
  <c r="G1234" i="8"/>
  <c r="H1235" i="7"/>
  <c r="H2490" i="7"/>
  <c r="G1549" i="8"/>
  <c r="H1550" i="7"/>
  <c r="G1188" i="8"/>
  <c r="H1189" i="7"/>
  <c r="G829" i="8"/>
  <c r="H830" i="7"/>
  <c r="H2933" i="7"/>
  <c r="G2413" i="8"/>
  <c r="H2414" i="7"/>
  <c r="G5705" i="8"/>
  <c r="H5706" i="7"/>
  <c r="G2670" i="8"/>
  <c r="H2671" i="7"/>
  <c r="G1459" i="8"/>
  <c r="H1460" i="7"/>
  <c r="H2789" i="7"/>
  <c r="G2299" i="8"/>
  <c r="H2300" i="7"/>
  <c r="H2010" i="7"/>
  <c r="G1747" i="8"/>
  <c r="H1748" i="7"/>
  <c r="G1272" i="8"/>
  <c r="H1273" i="7"/>
  <c r="G925" i="8"/>
  <c r="H926" i="7"/>
  <c r="H2854" i="7"/>
  <c r="G1390" i="8"/>
  <c r="H1391" i="7"/>
  <c r="G1908" i="8"/>
  <c r="H1909" i="7"/>
  <c r="G2861" i="8"/>
  <c r="H2862" i="7"/>
  <c r="H808" i="7"/>
  <c r="G1418" i="8"/>
  <c r="H1419" i="7"/>
  <c r="G2396" i="8"/>
  <c r="H2397" i="7"/>
  <c r="H48" i="7"/>
  <c r="G2004" i="8"/>
  <c r="H2005" i="7"/>
  <c r="H2004" i="7"/>
  <c r="H1209" i="7"/>
  <c r="G225" i="8"/>
  <c r="H226" i="7"/>
  <c r="G1983" i="8"/>
  <c r="H1984" i="7"/>
  <c r="H1219" i="7"/>
  <c r="H2208" i="7"/>
  <c r="G1861" i="8"/>
  <c r="H1862" i="7"/>
  <c r="H90" i="7"/>
  <c r="G463" i="8"/>
  <c r="H464" i="7"/>
  <c r="G2154" i="8"/>
  <c r="H2155" i="7"/>
  <c r="G567" i="8"/>
  <c r="H568" i="7"/>
  <c r="H2328" i="7"/>
  <c r="G1265" i="8"/>
  <c r="H1266" i="7"/>
  <c r="G599" i="8"/>
  <c r="H600" i="7"/>
  <c r="H2487" i="7"/>
  <c r="G1690" i="8"/>
  <c r="H1691" i="7"/>
  <c r="G566" i="8"/>
  <c r="H567" i="7"/>
  <c r="G374" i="8"/>
  <c r="H375" i="7"/>
  <c r="G4611" i="8"/>
  <c r="H4612" i="7"/>
  <c r="G904" i="8"/>
  <c r="H905" i="7"/>
  <c r="G350" i="8"/>
  <c r="H351" i="7"/>
  <c r="H199" i="7"/>
  <c r="G783" i="8"/>
  <c r="H784" i="7"/>
  <c r="G1194" i="8"/>
  <c r="H1195" i="7"/>
  <c r="G516" i="8"/>
  <c r="H517" i="7"/>
  <c r="H516" i="7"/>
  <c r="G1617" i="8"/>
  <c r="H1618" i="7"/>
  <c r="G277" i="8"/>
  <c r="H278" i="7"/>
  <c r="G548" i="8"/>
  <c r="H549" i="7"/>
  <c r="G884" i="8"/>
  <c r="H885" i="7"/>
  <c r="H884" i="7"/>
  <c r="G189" i="8"/>
  <c r="H190" i="7"/>
  <c r="H2274" i="7"/>
  <c r="G1625" i="8"/>
  <c r="H1626" i="7"/>
  <c r="G2190" i="8"/>
  <c r="H2191" i="7"/>
  <c r="H412" i="7"/>
  <c r="G86" i="8"/>
  <c r="H87" i="7"/>
  <c r="G1350" i="8"/>
  <c r="H1351" i="7"/>
  <c r="G219" i="8"/>
  <c r="H220" i="7"/>
  <c r="H1291" i="7"/>
  <c r="H116" i="7"/>
  <c r="G2450" i="8"/>
  <c r="H2451" i="7"/>
  <c r="G1496" i="8"/>
  <c r="H1497" i="7"/>
  <c r="H76" i="7"/>
  <c r="G6305" i="8"/>
  <c r="H6306" i="7"/>
  <c r="G5755" i="8"/>
  <c r="H5756" i="7"/>
  <c r="G5325" i="8"/>
  <c r="H5326" i="7"/>
  <c r="G4170" i="8"/>
  <c r="H4171" i="7"/>
  <c r="G5270" i="8"/>
  <c r="H5271" i="7"/>
  <c r="G5317" i="8"/>
  <c r="H5318" i="7"/>
  <c r="G3809" i="8"/>
  <c r="H3810" i="7"/>
  <c r="G4151" i="8"/>
  <c r="H4152" i="7"/>
  <c r="G3412" i="8"/>
  <c r="H3413" i="7"/>
  <c r="G3213" i="8"/>
  <c r="H3214" i="7"/>
  <c r="G3084" i="8"/>
  <c r="H3085" i="7"/>
  <c r="G1956" i="8"/>
  <c r="H1957" i="7"/>
  <c r="H1956" i="7"/>
  <c r="G1321" i="8"/>
  <c r="H1322" i="7"/>
  <c r="G1584" i="8"/>
  <c r="H1585" i="7"/>
  <c r="H1584" i="7"/>
  <c r="K15" i="11"/>
  <c r="M15" i="11" s="1"/>
  <c r="K16" i="11"/>
  <c r="M16" i="11" s="1"/>
  <c r="K14" i="11"/>
  <c r="M14" i="11" s="1"/>
  <c r="G5911" i="8"/>
  <c r="H5912" i="7"/>
  <c r="G5536" i="8"/>
  <c r="H5537" i="7"/>
  <c r="S502" i="16"/>
  <c r="E502" i="17" s="1"/>
  <c r="T454" i="16"/>
  <c r="F454" i="17" s="1"/>
  <c r="T347" i="16"/>
  <c r="F347" i="17" s="1"/>
  <c r="T348" i="16"/>
  <c r="F348" i="17" s="1"/>
  <c r="T450" i="16"/>
  <c r="F450" i="17" s="1"/>
  <c r="S367" i="16"/>
  <c r="E367" i="17" s="1"/>
  <c r="R423" i="16"/>
  <c r="D423" i="17" s="1"/>
  <c r="S322" i="16"/>
  <c r="E322" i="17" s="1"/>
  <c r="T329" i="16"/>
  <c r="F329" i="17" s="1"/>
  <c r="S328" i="16"/>
  <c r="E328" i="17" s="1"/>
  <c r="R190" i="16"/>
  <c r="D190" i="17" s="1"/>
  <c r="T383" i="16"/>
  <c r="F383" i="17" s="1"/>
  <c r="S149" i="16"/>
  <c r="E149" i="17" s="1"/>
  <c r="S90" i="16"/>
  <c r="E90" i="17" s="1"/>
  <c r="S91" i="16"/>
  <c r="E91" i="17" s="1"/>
  <c r="S12" i="16"/>
  <c r="E12" i="17" s="1"/>
  <c r="R34" i="16"/>
  <c r="D34" i="17" s="1"/>
  <c r="G6479" i="8"/>
  <c r="H6480" i="7"/>
  <c r="G6335" i="8"/>
  <c r="H6336" i="7"/>
  <c r="G6191" i="8"/>
  <c r="H6192" i="7"/>
  <c r="G6047" i="8"/>
  <c r="H6048" i="7"/>
  <c r="G6532" i="8"/>
  <c r="H6533" i="7"/>
  <c r="G6388" i="8"/>
  <c r="H6389" i="7"/>
  <c r="G6244" i="8"/>
  <c r="H6245" i="7"/>
  <c r="G6100" i="8"/>
  <c r="H6101" i="7"/>
  <c r="G6524" i="8"/>
  <c r="H6525" i="7"/>
  <c r="G6380" i="8"/>
  <c r="H6381" i="7"/>
  <c r="G5926" i="8"/>
  <c r="H5927" i="7"/>
  <c r="G5630" i="8"/>
  <c r="H5631" i="7"/>
  <c r="H6445" i="7"/>
  <c r="H6157" i="7"/>
  <c r="G5280" i="8"/>
  <c r="H5281" i="7"/>
  <c r="G5136" i="8"/>
  <c r="H5137" i="7"/>
  <c r="G4992" i="8"/>
  <c r="H4993" i="7"/>
  <c r="G4848" i="8"/>
  <c r="H4849" i="7"/>
  <c r="G4704" i="8"/>
  <c r="H4705" i="7"/>
  <c r="G6194" i="8"/>
  <c r="H6195" i="7"/>
  <c r="G5505" i="8"/>
  <c r="H5506" i="7"/>
  <c r="H6415" i="7"/>
  <c r="H6127" i="7"/>
  <c r="G5819" i="8"/>
  <c r="H5820" i="7"/>
  <c r="G5736" i="8"/>
  <c r="H5737" i="7"/>
  <c r="H6481" i="7"/>
  <c r="H6193" i="7"/>
  <c r="G5923" i="8"/>
  <c r="H5924" i="7"/>
  <c r="H5403" i="7"/>
  <c r="G5990" i="8"/>
  <c r="H5991" i="7"/>
  <c r="G5690" i="8"/>
  <c r="H5691" i="7"/>
  <c r="G5980" i="8"/>
  <c r="H5981" i="7"/>
  <c r="G5645" i="8"/>
  <c r="H5646" i="7"/>
  <c r="G6565" i="8"/>
  <c r="H6566" i="7"/>
  <c r="G6277" i="8"/>
  <c r="H6278" i="7"/>
  <c r="G5989" i="8"/>
  <c r="H5990" i="7"/>
  <c r="G5457" i="8"/>
  <c r="H5458" i="7"/>
  <c r="H6325" i="7"/>
  <c r="H6037" i="7"/>
  <c r="G5815" i="8"/>
  <c r="H5816" i="7"/>
  <c r="G5778" i="8"/>
  <c r="H5779" i="7"/>
  <c r="G5824" i="8"/>
  <c r="H5825" i="7"/>
  <c r="H6439" i="7"/>
  <c r="H6151" i="7"/>
  <c r="G6188" i="8"/>
  <c r="H6189" i="7"/>
  <c r="H6418" i="7"/>
  <c r="G5966" i="8"/>
  <c r="H5967" i="7"/>
  <c r="G5956" i="8"/>
  <c r="H5957" i="7"/>
  <c r="H6340" i="7"/>
  <c r="H6004" i="7"/>
  <c r="H6121" i="7"/>
  <c r="G4915" i="8"/>
  <c r="H4916" i="7"/>
  <c r="G4627" i="8"/>
  <c r="H4628" i="7"/>
  <c r="G4666" i="8"/>
  <c r="H4667" i="7"/>
  <c r="G4218" i="8"/>
  <c r="H4219" i="7"/>
  <c r="G4046" i="8"/>
  <c r="H4047" i="7"/>
  <c r="G3902" i="8"/>
  <c r="H3903" i="7"/>
  <c r="G3758" i="8"/>
  <c r="H3759" i="7"/>
  <c r="G3614" i="8"/>
  <c r="H3615" i="7"/>
  <c r="G3470" i="8"/>
  <c r="H3471" i="7"/>
  <c r="G5564" i="8"/>
  <c r="H5565" i="7"/>
  <c r="G5169" i="8"/>
  <c r="H5170" i="7"/>
  <c r="G4778" i="8"/>
  <c r="H4779" i="7"/>
  <c r="G4300" i="8"/>
  <c r="H4301" i="7"/>
  <c r="G4367" i="8"/>
  <c r="H4368" i="7"/>
  <c r="G5605" i="8"/>
  <c r="H5606" i="7"/>
  <c r="H5605" i="7"/>
  <c r="G4176" i="8"/>
  <c r="H4177" i="7"/>
  <c r="G5485" i="8"/>
  <c r="H5486" i="7"/>
  <c r="G4571" i="8"/>
  <c r="H4572" i="7"/>
  <c r="G4123" i="8"/>
  <c r="H4124" i="7"/>
  <c r="G3979" i="8"/>
  <c r="H3980" i="7"/>
  <c r="G3835" i="8"/>
  <c r="H3836" i="7"/>
  <c r="G3691" i="8"/>
  <c r="H3692" i="7"/>
  <c r="G3547" i="8"/>
  <c r="H3548" i="7"/>
  <c r="G6043" i="8"/>
  <c r="H6044" i="7"/>
  <c r="H5365" i="7"/>
  <c r="G4921" i="8"/>
  <c r="H4922" i="7"/>
  <c r="G4633" i="8"/>
  <c r="H4634" i="7"/>
  <c r="H5232" i="7"/>
  <c r="G4278" i="8"/>
  <c r="H4279" i="7"/>
  <c r="G5000" i="8"/>
  <c r="H5001" i="7"/>
  <c r="G4434" i="8"/>
  <c r="H4435" i="7"/>
  <c r="G5463" i="8"/>
  <c r="H5464" i="7"/>
  <c r="G3972" i="8"/>
  <c r="H3973" i="7"/>
  <c r="G3828" i="8"/>
  <c r="H3829" i="7"/>
  <c r="G3684" i="8"/>
  <c r="H3685" i="7"/>
  <c r="G5337" i="8"/>
  <c r="H5338" i="7"/>
  <c r="H4278" i="7"/>
  <c r="G4372" i="8"/>
  <c r="H4373" i="7"/>
  <c r="H5088" i="7"/>
  <c r="G4807" i="8"/>
  <c r="H4808" i="7"/>
  <c r="G4478" i="8"/>
  <c r="H4479" i="7"/>
  <c r="H4055" i="7"/>
  <c r="G5380" i="8"/>
  <c r="H5381" i="7"/>
  <c r="G4942" i="8"/>
  <c r="H4943" i="7"/>
  <c r="G4432" i="8"/>
  <c r="H4433" i="7"/>
  <c r="G4127" i="8"/>
  <c r="H4128" i="7"/>
  <c r="G3983" i="8"/>
  <c r="H3984" i="7"/>
  <c r="G3839" i="8"/>
  <c r="H3840" i="7"/>
  <c r="G5716" i="8"/>
  <c r="H5717" i="7"/>
  <c r="G4790" i="8"/>
  <c r="H4791" i="7"/>
  <c r="G4318" i="8"/>
  <c r="H4319" i="7"/>
  <c r="G4507" i="8"/>
  <c r="H4508" i="7"/>
  <c r="H4180" i="7"/>
  <c r="H5800" i="7"/>
  <c r="G5217" i="8"/>
  <c r="H5218" i="7"/>
  <c r="G4567" i="8"/>
  <c r="H4568" i="7"/>
  <c r="G4199" i="8"/>
  <c r="H4200" i="7"/>
  <c r="H5451" i="7"/>
  <c r="G4302" i="8"/>
  <c r="H4303" i="7"/>
  <c r="H5557" i="7"/>
  <c r="G4581" i="8"/>
  <c r="H4582" i="7"/>
  <c r="H6217" i="7"/>
  <c r="G4492" i="8"/>
  <c r="H4493" i="7"/>
  <c r="G3611" i="8"/>
  <c r="H3612" i="7"/>
  <c r="G3395" i="8"/>
  <c r="H3396" i="7"/>
  <c r="G3179" i="8"/>
  <c r="H3180" i="7"/>
  <c r="G2859" i="8"/>
  <c r="H2860" i="7"/>
  <c r="G4659" i="8"/>
  <c r="H4660" i="7"/>
  <c r="H2818" i="7"/>
  <c r="H5121" i="7"/>
  <c r="G3404" i="8"/>
  <c r="H3405" i="7"/>
  <c r="G3188" i="8"/>
  <c r="H3189" i="7"/>
  <c r="G2866" i="8"/>
  <c r="H2867" i="7"/>
  <c r="G3502" i="8"/>
  <c r="H3503" i="7"/>
  <c r="G3037" i="8"/>
  <c r="H3038" i="7"/>
  <c r="G2524" i="8"/>
  <c r="H2525" i="7"/>
  <c r="G2380" i="8"/>
  <c r="H2381" i="7"/>
  <c r="G2236" i="8"/>
  <c r="H2237" i="7"/>
  <c r="G2092" i="8"/>
  <c r="H2093" i="7"/>
  <c r="G1948" i="8"/>
  <c r="H1949" i="7"/>
  <c r="G1804" i="8"/>
  <c r="H1805" i="7"/>
  <c r="G3259" i="8"/>
  <c r="H3260" i="7"/>
  <c r="G2881" i="8"/>
  <c r="H2882" i="7"/>
  <c r="G5191" i="8"/>
  <c r="H5192" i="7"/>
  <c r="H3827" i="7"/>
  <c r="G3510" i="8"/>
  <c r="H3511" i="7"/>
  <c r="G3294" i="8"/>
  <c r="H3295" i="7"/>
  <c r="G3078" i="8"/>
  <c r="H3079" i="7"/>
  <c r="G4923" i="8"/>
  <c r="H4924" i="7"/>
  <c r="G3303" i="8"/>
  <c r="H3304" i="7"/>
  <c r="G2904" i="8"/>
  <c r="H2905" i="7"/>
  <c r="G2535" i="8"/>
  <c r="H2536" i="7"/>
  <c r="G2391" i="8"/>
  <c r="H2392" i="7"/>
  <c r="H5014" i="7"/>
  <c r="H2921" i="7"/>
  <c r="H2633" i="7"/>
  <c r="G4323" i="8"/>
  <c r="H4324" i="7"/>
  <c r="G3001" i="8"/>
  <c r="H3002" i="7"/>
  <c r="G2696" i="8"/>
  <c r="H2697" i="7"/>
  <c r="G2831" i="8"/>
  <c r="H2832" i="7"/>
  <c r="H4007" i="7"/>
  <c r="G2655" i="8"/>
  <c r="H2656" i="7"/>
  <c r="H4798" i="7"/>
  <c r="G2782" i="8"/>
  <c r="H2783" i="7"/>
  <c r="G3832" i="8"/>
  <c r="H3833" i="7"/>
  <c r="G3381" i="8"/>
  <c r="H3382" i="7"/>
  <c r="G2966" i="8"/>
  <c r="H2967" i="7"/>
  <c r="G2678" i="8"/>
  <c r="H2679" i="7"/>
  <c r="G2497" i="8"/>
  <c r="H2498" i="7"/>
  <c r="G3641" i="8"/>
  <c r="H3642" i="7"/>
  <c r="G3425" i="8"/>
  <c r="H3426" i="7"/>
  <c r="G3209" i="8"/>
  <c r="H3210" i="7"/>
  <c r="G5103" i="8"/>
  <c r="H5104" i="7"/>
  <c r="G3014" i="8"/>
  <c r="H3015" i="7"/>
  <c r="G2756" i="8"/>
  <c r="H2757" i="7"/>
  <c r="H4630" i="7"/>
  <c r="G2675" i="8"/>
  <c r="H2676" i="7"/>
  <c r="G4166" i="8"/>
  <c r="H4167" i="7"/>
  <c r="G2049" i="8"/>
  <c r="H2050" i="7"/>
  <c r="G1374" i="8"/>
  <c r="H1375" i="7"/>
  <c r="G1138" i="8"/>
  <c r="H1139" i="7"/>
  <c r="G2340" i="8"/>
  <c r="H2341" i="7"/>
  <c r="H2340" i="7"/>
  <c r="G1428" i="8"/>
  <c r="H1429" i="7"/>
  <c r="G1046" i="8"/>
  <c r="H1047" i="7"/>
  <c r="G2186" i="8"/>
  <c r="H2187" i="7"/>
  <c r="G526" i="8"/>
  <c r="H527" i="7"/>
  <c r="G382" i="8"/>
  <c r="H383" i="7"/>
  <c r="G238" i="8"/>
  <c r="H239" i="7"/>
  <c r="G94" i="8"/>
  <c r="H95" i="7"/>
  <c r="G3136" i="8"/>
  <c r="H3137" i="7"/>
  <c r="H3136" i="7"/>
  <c r="G1441" i="8"/>
  <c r="H1442" i="7"/>
  <c r="G1052" i="8"/>
  <c r="H1053" i="7"/>
  <c r="G649" i="8"/>
  <c r="H650" i="7"/>
  <c r="G2473" i="8"/>
  <c r="H2474" i="7"/>
  <c r="H1878" i="7"/>
  <c r="G1366" i="8"/>
  <c r="H1367" i="7"/>
  <c r="G680" i="8"/>
  <c r="H681" i="7"/>
  <c r="G2072" i="8"/>
  <c r="H2073" i="7"/>
  <c r="G1468" i="8"/>
  <c r="H1469" i="7"/>
  <c r="G1130" i="8"/>
  <c r="H1131" i="7"/>
  <c r="G3478" i="8"/>
  <c r="H3479" i="7"/>
  <c r="H3478" i="7"/>
  <c r="H5070" i="7"/>
  <c r="H2442" i="7"/>
  <c r="H1542" i="7"/>
  <c r="G1175" i="8"/>
  <c r="H1176" i="7"/>
  <c r="G804" i="8"/>
  <c r="H805" i="7"/>
  <c r="G1411" i="8"/>
  <c r="H1412" i="7"/>
  <c r="G1993" i="8"/>
  <c r="H1994" i="7"/>
  <c r="G1731" i="8"/>
  <c r="H1732" i="7"/>
  <c r="G1259" i="8"/>
  <c r="H1260" i="7"/>
  <c r="G912" i="8"/>
  <c r="H913" i="7"/>
  <c r="G3496" i="8"/>
  <c r="H3497" i="7"/>
  <c r="H3496" i="7"/>
  <c r="G1842" i="8"/>
  <c r="H1843" i="7"/>
  <c r="H1842" i="7"/>
  <c r="G1492" i="8"/>
  <c r="H1493" i="7"/>
  <c r="G2862" i="8"/>
  <c r="H2863" i="7"/>
  <c r="G1602" i="8"/>
  <c r="H1603" i="7"/>
  <c r="G1126" i="8"/>
  <c r="H1127" i="7"/>
  <c r="G2676" i="8"/>
  <c r="H2677" i="7"/>
  <c r="G2109" i="8"/>
  <c r="H2110" i="7"/>
  <c r="H2505" i="7"/>
  <c r="H2067" i="7"/>
  <c r="G1132" i="8"/>
  <c r="H1133" i="7"/>
  <c r="G1844" i="8"/>
  <c r="H1845" i="7"/>
  <c r="G258" i="8"/>
  <c r="H259" i="7"/>
  <c r="H258" i="7"/>
  <c r="G122" i="8"/>
  <c r="H123" i="7"/>
  <c r="G1977" i="8"/>
  <c r="H1978" i="7"/>
  <c r="H674" i="7"/>
  <c r="H208" i="7"/>
  <c r="G2395" i="8"/>
  <c r="H2396" i="7"/>
  <c r="G1533" i="8"/>
  <c r="H1534" i="7"/>
  <c r="H1533" i="7"/>
  <c r="G852" i="8"/>
  <c r="H853" i="7"/>
  <c r="G14" i="8"/>
  <c r="H15" i="7"/>
  <c r="G201" i="8"/>
  <c r="H202" i="7"/>
  <c r="G1520" i="8"/>
  <c r="H1521" i="7"/>
  <c r="G512" i="8"/>
  <c r="H513" i="7"/>
  <c r="G1773" i="8"/>
  <c r="H1774" i="7"/>
  <c r="G1207" i="8"/>
  <c r="H1208" i="7"/>
  <c r="G312" i="8"/>
  <c r="H313" i="7"/>
  <c r="H312" i="7"/>
  <c r="H54" i="7"/>
  <c r="H1803" i="7"/>
  <c r="G439" i="8"/>
  <c r="H440" i="7"/>
  <c r="G543" i="8"/>
  <c r="H544" i="7"/>
  <c r="H2256" i="7"/>
  <c r="H2391" i="7"/>
  <c r="G1114" i="8"/>
  <c r="H1115" i="7"/>
  <c r="G565" i="8"/>
  <c r="H566" i="7"/>
  <c r="G500" i="8"/>
  <c r="H501" i="7"/>
  <c r="H950" i="7"/>
  <c r="G253" i="8"/>
  <c r="H254" i="7"/>
  <c r="H253" i="7"/>
  <c r="H865" i="7"/>
  <c r="G165" i="8"/>
  <c r="H166" i="7"/>
  <c r="G659" i="8"/>
  <c r="H660" i="7"/>
  <c r="G2264" i="8"/>
  <c r="H2265" i="7"/>
  <c r="H1114" i="7"/>
  <c r="G996" i="8"/>
  <c r="H997" i="7"/>
  <c r="H996" i="7"/>
  <c r="G79" i="8"/>
  <c r="H80" i="7"/>
  <c r="H79" i="7"/>
  <c r="G1271" i="8"/>
  <c r="H1272" i="7"/>
  <c r="G195" i="8"/>
  <c r="H196" i="7"/>
  <c r="H1134" i="7"/>
  <c r="G1884" i="8"/>
  <c r="H1885" i="7"/>
  <c r="G2449" i="8"/>
  <c r="H2450" i="7"/>
  <c r="G666" i="8"/>
  <c r="H667" i="7"/>
  <c r="G458" i="8"/>
  <c r="H459" i="7"/>
  <c r="M18" i="11" l="1"/>
  <c r="H14" i="11"/>
  <c r="X15" i="16"/>
  <c r="Z24" i="16" s="1"/>
  <c r="B4" i="15"/>
  <c r="B10" i="7"/>
  <c r="B10" i="8" s="1"/>
  <c r="B21" i="7"/>
  <c r="B9" i="8"/>
  <c r="B19" i="8"/>
  <c r="C13" i="7"/>
  <c r="M501" i="15"/>
  <c r="M497" i="15"/>
  <c r="M470" i="15"/>
  <c r="M449" i="15"/>
  <c r="M422" i="15"/>
  <c r="M401" i="15"/>
  <c r="M374" i="15"/>
  <c r="M353" i="15"/>
  <c r="M326" i="15"/>
  <c r="M305" i="15"/>
  <c r="M278" i="15"/>
  <c r="M257" i="15"/>
  <c r="M230" i="15"/>
  <c r="M209" i="15"/>
  <c r="M182" i="15"/>
  <c r="M161" i="15"/>
  <c r="M134" i="15"/>
  <c r="M113" i="15"/>
  <c r="M86" i="15"/>
  <c r="M65" i="15"/>
  <c r="M38" i="15"/>
  <c r="M490" i="15"/>
  <c r="M463" i="15"/>
  <c r="M442" i="15"/>
  <c r="M415" i="15"/>
  <c r="M394" i="15"/>
  <c r="M367" i="15"/>
  <c r="M346" i="15"/>
  <c r="M319" i="15"/>
  <c r="M298" i="15"/>
  <c r="M271" i="15"/>
  <c r="M250" i="15"/>
  <c r="M223" i="15"/>
  <c r="M202" i="15"/>
  <c r="M175" i="15"/>
  <c r="M154" i="15"/>
  <c r="M127" i="15"/>
  <c r="M106" i="15"/>
  <c r="M483" i="15"/>
  <c r="M456" i="15"/>
  <c r="M435" i="15"/>
  <c r="M408" i="15"/>
  <c r="M387" i="15"/>
  <c r="M360" i="15"/>
  <c r="M339" i="15"/>
  <c r="M312" i="15"/>
  <c r="M291" i="15"/>
  <c r="M264" i="15"/>
  <c r="M243" i="15"/>
  <c r="M216" i="15"/>
  <c r="M195" i="15"/>
  <c r="M168" i="15"/>
  <c r="M147" i="15"/>
  <c r="M476" i="15"/>
  <c r="M455" i="15"/>
  <c r="M428" i="15"/>
  <c r="M407" i="15"/>
  <c r="M380" i="15"/>
  <c r="M359" i="15"/>
  <c r="M332" i="15"/>
  <c r="M311" i="15"/>
  <c r="M284" i="15"/>
  <c r="M263" i="15"/>
  <c r="M236" i="15"/>
  <c r="M215" i="15"/>
  <c r="M188" i="15"/>
  <c r="M167" i="15"/>
  <c r="M140" i="15"/>
  <c r="M119" i="15"/>
  <c r="M92" i="15"/>
  <c r="M482" i="15"/>
  <c r="M461" i="15"/>
  <c r="M434" i="15"/>
  <c r="M413" i="15"/>
  <c r="M474" i="15"/>
  <c r="M453" i="15"/>
  <c r="M494" i="15"/>
  <c r="M473" i="15"/>
  <c r="M446" i="15"/>
  <c r="M425" i="15"/>
  <c r="M398" i="15"/>
  <c r="M377" i="15"/>
  <c r="M350" i="15"/>
  <c r="M329" i="15"/>
  <c r="M302" i="15"/>
  <c r="M281" i="15"/>
  <c r="M254" i="15"/>
  <c r="M233" i="15"/>
  <c r="M206" i="15"/>
  <c r="M185" i="15"/>
  <c r="M158" i="15"/>
  <c r="M137" i="15"/>
  <c r="M487" i="15"/>
  <c r="M466" i="15"/>
  <c r="M439" i="15"/>
  <c r="M418" i="15"/>
  <c r="M391" i="15"/>
  <c r="M370" i="15"/>
  <c r="M343" i="15"/>
  <c r="M322" i="15"/>
  <c r="M295" i="15"/>
  <c r="M274" i="15"/>
  <c r="M247" i="15"/>
  <c r="M226" i="15"/>
  <c r="M199" i="15"/>
  <c r="M178" i="15"/>
  <c r="M151" i="15"/>
  <c r="M130" i="15"/>
  <c r="M480" i="15"/>
  <c r="M459" i="15"/>
  <c r="M432" i="15"/>
  <c r="M411" i="15"/>
  <c r="M384" i="15"/>
  <c r="M363" i="15"/>
  <c r="M336" i="15"/>
  <c r="M315" i="15"/>
  <c r="M288" i="15"/>
  <c r="M267" i="15"/>
  <c r="M240" i="15"/>
  <c r="M219" i="15"/>
  <c r="M192" i="15"/>
  <c r="M171" i="15"/>
  <c r="M144" i="15"/>
  <c r="M123" i="15"/>
  <c r="M479" i="15"/>
  <c r="M452" i="15"/>
  <c r="M431" i="15"/>
  <c r="M404" i="15"/>
  <c r="M383" i="15"/>
  <c r="M356" i="15"/>
  <c r="M335" i="15"/>
  <c r="M308" i="15"/>
  <c r="M287" i="15"/>
  <c r="M260" i="15"/>
  <c r="M239" i="15"/>
  <c r="M212" i="15"/>
  <c r="M191" i="15"/>
  <c r="M164" i="15"/>
  <c r="M143" i="15"/>
  <c r="M500" i="15"/>
  <c r="M493" i="15"/>
  <c r="M472" i="15"/>
  <c r="M445" i="15"/>
  <c r="M424" i="15"/>
  <c r="M397" i="15"/>
  <c r="M376" i="15"/>
  <c r="M349" i="15"/>
  <c r="M485" i="15"/>
  <c r="M458" i="15"/>
  <c r="M437" i="15"/>
  <c r="M410" i="15"/>
  <c r="M389" i="15"/>
  <c r="M499" i="15"/>
  <c r="M492" i="15"/>
  <c r="M471" i="15"/>
  <c r="M444" i="15"/>
  <c r="M423" i="15"/>
  <c r="M396" i="15"/>
  <c r="M375" i="15"/>
  <c r="M491" i="15"/>
  <c r="M464" i="15"/>
  <c r="M443" i="15"/>
  <c r="M416" i="15"/>
  <c r="M395" i="15"/>
  <c r="M368" i="15"/>
  <c r="M347" i="15"/>
  <c r="M320" i="15"/>
  <c r="M299" i="15"/>
  <c r="M272" i="15"/>
  <c r="M251" i="15"/>
  <c r="M224" i="15"/>
  <c r="M484" i="15"/>
  <c r="M457" i="15"/>
  <c r="M436" i="15"/>
  <c r="M409" i="15"/>
  <c r="M388" i="15"/>
  <c r="M361" i="15"/>
  <c r="M340" i="15"/>
  <c r="M313" i="15"/>
  <c r="M292" i="15"/>
  <c r="M265" i="15"/>
  <c r="M244" i="15"/>
  <c r="M498" i="15"/>
  <c r="M477" i="15"/>
  <c r="M450" i="15"/>
  <c r="M429" i="15"/>
  <c r="M402" i="15"/>
  <c r="M381" i="15"/>
  <c r="M354" i="15"/>
  <c r="M333" i="15"/>
  <c r="M306" i="15"/>
  <c r="M285" i="15"/>
  <c r="M258" i="15"/>
  <c r="M237" i="15"/>
  <c r="M210" i="15"/>
  <c r="M189" i="15"/>
  <c r="M162" i="15"/>
  <c r="M441" i="15"/>
  <c r="M390" i="15"/>
  <c r="M373" i="15"/>
  <c r="M334" i="15"/>
  <c r="M321" i="15"/>
  <c r="M309" i="15"/>
  <c r="M296" i="15"/>
  <c r="M283" i="15"/>
  <c r="M270" i="15"/>
  <c r="M345" i="15"/>
  <c r="M269" i="15"/>
  <c r="M256" i="15"/>
  <c r="M232" i="15"/>
  <c r="M155" i="15"/>
  <c r="M135" i="15"/>
  <c r="M125" i="15"/>
  <c r="M117" i="15"/>
  <c r="M102" i="15"/>
  <c r="M421" i="15"/>
  <c r="M145" i="15"/>
  <c r="M101" i="15"/>
  <c r="M29" i="15"/>
  <c r="L15" i="14"/>
  <c r="L7" i="14"/>
  <c r="M481" i="15"/>
  <c r="M460" i="15"/>
  <c r="M440" i="15"/>
  <c r="M405" i="15"/>
  <c r="M358" i="15"/>
  <c r="M220" i="15"/>
  <c r="M208" i="15"/>
  <c r="M198" i="15"/>
  <c r="M187" i="15"/>
  <c r="M386" i="15"/>
  <c r="M372" i="15"/>
  <c r="M307" i="15"/>
  <c r="M294" i="15"/>
  <c r="M282" i="15"/>
  <c r="M197" i="15"/>
  <c r="M176" i="15"/>
  <c r="M165" i="15"/>
  <c r="M71" i="15"/>
  <c r="M64" i="15"/>
  <c r="M478" i="15"/>
  <c r="M420" i="15"/>
  <c r="M403" i="15"/>
  <c r="M371" i="15"/>
  <c r="M344" i="15"/>
  <c r="M331" i="15"/>
  <c r="M318" i="15"/>
  <c r="M293" i="15"/>
  <c r="M496" i="15"/>
  <c r="M438" i="15"/>
  <c r="M419" i="15"/>
  <c r="M400" i="15"/>
  <c r="M317" i="15"/>
  <c r="M304" i="15"/>
  <c r="M133" i="15"/>
  <c r="M357" i="15"/>
  <c r="M229" i="15"/>
  <c r="M218" i="15"/>
  <c r="M207" i="15"/>
  <c r="M186" i="15"/>
  <c r="M174" i="15"/>
  <c r="M142" i="15"/>
  <c r="M475" i="15"/>
  <c r="M454" i="15"/>
  <c r="M385" i="15"/>
  <c r="M369" i="15"/>
  <c r="M196" i="15"/>
  <c r="M184" i="15"/>
  <c r="M173" i="15"/>
  <c r="M495" i="15"/>
  <c r="M417" i="15"/>
  <c r="M342" i="15"/>
  <c r="M330" i="15"/>
  <c r="M399" i="15"/>
  <c r="M355" i="15"/>
  <c r="M341" i="15"/>
  <c r="M328" i="15"/>
  <c r="M451" i="15"/>
  <c r="M433" i="15"/>
  <c r="M366" i="15"/>
  <c r="M252" i="15"/>
  <c r="M150" i="15"/>
  <c r="M114" i="15"/>
  <c r="M469" i="15"/>
  <c r="M448" i="15"/>
  <c r="M365" i="15"/>
  <c r="M327" i="15"/>
  <c r="M314" i="15"/>
  <c r="M489" i="15"/>
  <c r="M338" i="15"/>
  <c r="M325" i="15"/>
  <c r="M275" i="15"/>
  <c r="M262" i="15"/>
  <c r="M430" i="15"/>
  <c r="M468" i="15"/>
  <c r="M392" i="15"/>
  <c r="M362" i="15"/>
  <c r="M136" i="15"/>
  <c r="M118" i="15"/>
  <c r="M103" i="15"/>
  <c r="M222" i="15"/>
  <c r="M146" i="15"/>
  <c r="M24" i="15"/>
  <c r="M427" i="15"/>
  <c r="M337" i="15"/>
  <c r="M276" i="15"/>
  <c r="M231" i="15"/>
  <c r="M213" i="15"/>
  <c r="M193" i="15"/>
  <c r="M56" i="15"/>
  <c r="L12" i="14"/>
  <c r="M378" i="15"/>
  <c r="M301" i="15"/>
  <c r="M116" i="15"/>
  <c r="M97" i="15"/>
  <c r="M72" i="15"/>
  <c r="M40" i="15"/>
  <c r="M18" i="15"/>
  <c r="M10" i="15"/>
  <c r="M3" i="15"/>
  <c r="M426" i="15"/>
  <c r="M249" i="15"/>
  <c r="M211" i="15"/>
  <c r="M157" i="15"/>
  <c r="M141" i="15"/>
  <c r="M128" i="15"/>
  <c r="M88" i="15"/>
  <c r="M80" i="15"/>
  <c r="M63" i="15"/>
  <c r="M488" i="15"/>
  <c r="M228" i="15"/>
  <c r="M172" i="15"/>
  <c r="M105" i="15"/>
  <c r="M47" i="15"/>
  <c r="M32" i="15"/>
  <c r="M414" i="15"/>
  <c r="M300" i="15"/>
  <c r="M273" i="15"/>
  <c r="M227" i="15"/>
  <c r="M156" i="15"/>
  <c r="M79" i="15"/>
  <c r="M55" i="15"/>
  <c r="M9" i="15"/>
  <c r="M2" i="15"/>
  <c r="M486" i="15"/>
  <c r="M412" i="15"/>
  <c r="M190" i="15"/>
  <c r="M126" i="15"/>
  <c r="M115" i="15"/>
  <c r="M96" i="15"/>
  <c r="M87" i="15"/>
  <c r="M70" i="15"/>
  <c r="M39" i="15"/>
  <c r="M297" i="15"/>
  <c r="M248" i="15"/>
  <c r="M364" i="15"/>
  <c r="M268" i="15"/>
  <c r="M225" i="15"/>
  <c r="M205" i="15"/>
  <c r="M124" i="15"/>
  <c r="M104" i="15"/>
  <c r="M78" i="15"/>
  <c r="M46" i="15"/>
  <c r="M324" i="15"/>
  <c r="M266" i="15"/>
  <c r="M246" i="15"/>
  <c r="M152" i="15"/>
  <c r="M467" i="15"/>
  <c r="M323" i="15"/>
  <c r="M290" i="15"/>
  <c r="M245" i="15"/>
  <c r="M94" i="15"/>
  <c r="M69" i="15"/>
  <c r="M406" i="15"/>
  <c r="M242" i="15"/>
  <c r="M204" i="15"/>
  <c r="M169" i="15"/>
  <c r="M138" i="15"/>
  <c r="M112" i="15"/>
  <c r="M465" i="15"/>
  <c r="M241" i="15"/>
  <c r="M203" i="15"/>
  <c r="M93" i="15"/>
  <c r="M45" i="15"/>
  <c r="M37" i="15"/>
  <c r="M7" i="15"/>
  <c r="M462" i="15"/>
  <c r="M352" i="15"/>
  <c r="M316" i="15"/>
  <c r="M289" i="15"/>
  <c r="M221" i="15"/>
  <c r="M183" i="15"/>
  <c r="M166" i="15"/>
  <c r="M351" i="15"/>
  <c r="M122" i="15"/>
  <c r="M68" i="15"/>
  <c r="M52" i="15"/>
  <c r="M44" i="15"/>
  <c r="M21" i="15"/>
  <c r="M393" i="15"/>
  <c r="M201" i="15"/>
  <c r="M181" i="15"/>
  <c r="M111" i="15"/>
  <c r="M84" i="15"/>
  <c r="M60" i="15"/>
  <c r="M36" i="15"/>
  <c r="M447" i="15"/>
  <c r="M238" i="15"/>
  <c r="M163" i="15"/>
  <c r="M100" i="15"/>
  <c r="M83" i="15"/>
  <c r="M59" i="15"/>
  <c r="M286" i="15"/>
  <c r="M261" i="15"/>
  <c r="M200" i="15"/>
  <c r="M148" i="15"/>
  <c r="M121" i="15"/>
  <c r="M110" i="15"/>
  <c r="M217" i="15"/>
  <c r="M91" i="15"/>
  <c r="M67" i="15"/>
  <c r="M58" i="15"/>
  <c r="M20" i="15"/>
  <c r="M348" i="15"/>
  <c r="M259" i="15"/>
  <c r="M180" i="15"/>
  <c r="M132" i="15"/>
  <c r="M120" i="15"/>
  <c r="M310" i="15"/>
  <c r="M280" i="15"/>
  <c r="M179" i="15"/>
  <c r="M160" i="15"/>
  <c r="M131" i="15"/>
  <c r="M382" i="15"/>
  <c r="M279" i="15"/>
  <c r="M255" i="15"/>
  <c r="M214" i="15"/>
  <c r="M379" i="15"/>
  <c r="M277" i="15"/>
  <c r="M234" i="15"/>
  <c r="M81" i="15"/>
  <c r="M73" i="15"/>
  <c r="M33" i="15"/>
  <c r="M253" i="15"/>
  <c r="M139" i="15"/>
  <c r="M11" i="15"/>
  <c r="M235" i="15"/>
  <c r="M99" i="15"/>
  <c r="M61" i="15"/>
  <c r="M77" i="15"/>
  <c r="M95" i="15"/>
  <c r="M75" i="15"/>
  <c r="M57" i="15"/>
  <c r="M30" i="15"/>
  <c r="M19" i="15"/>
  <c r="M177" i="15"/>
  <c r="M15" i="15"/>
  <c r="M76" i="15"/>
  <c r="M31" i="15"/>
  <c r="B2" i="15"/>
  <c r="M50" i="15"/>
  <c r="M194" i="15"/>
  <c r="M108" i="15"/>
  <c r="M74" i="15"/>
  <c r="M107" i="15"/>
  <c r="M14" i="15"/>
  <c r="M28" i="15"/>
  <c r="M49" i="15"/>
  <c r="M170" i="15"/>
  <c r="M48" i="15"/>
  <c r="M13" i="15"/>
  <c r="M98" i="15"/>
  <c r="M27" i="15"/>
  <c r="L11" i="14"/>
  <c r="M43" i="15"/>
  <c r="L14" i="14"/>
  <c r="K15" i="14" s="1"/>
  <c r="M159" i="15"/>
  <c r="M12" i="15"/>
  <c r="M153" i="15"/>
  <c r="M42" i="15"/>
  <c r="M26" i="15"/>
  <c r="M8" i="15"/>
  <c r="M149" i="15"/>
  <c r="M66" i="15"/>
  <c r="M41" i="15"/>
  <c r="M23" i="15"/>
  <c r="L4" i="14"/>
  <c r="M90" i="15"/>
  <c r="M62" i="15"/>
  <c r="M85" i="15"/>
  <c r="M5" i="15"/>
  <c r="M35" i="15"/>
  <c r="M53" i="15"/>
  <c r="M17" i="15"/>
  <c r="M303" i="15"/>
  <c r="M16" i="15"/>
  <c r="L3" i="14"/>
  <c r="M109" i="15"/>
  <c r="M89" i="15"/>
  <c r="L10" i="14"/>
  <c r="M82" i="15"/>
  <c r="M6" i="15"/>
  <c r="L6" i="14"/>
  <c r="K7" i="14" s="1"/>
  <c r="L18" i="14"/>
  <c r="L2" i="14"/>
  <c r="M129" i="15"/>
  <c r="M22" i="15"/>
  <c r="L19" i="14"/>
  <c r="M51" i="15"/>
  <c r="M34" i="15"/>
  <c r="L16" i="14"/>
  <c r="L8" i="14"/>
  <c r="M4" i="15"/>
  <c r="L5" i="14"/>
  <c r="K6" i="14" s="1"/>
  <c r="L13" i="14"/>
  <c r="K14" i="14" s="1"/>
  <c r="L9" i="14"/>
  <c r="L17" i="14"/>
  <c r="M54" i="15"/>
  <c r="M25" i="15"/>
  <c r="B3" i="15"/>
  <c r="G7" i="3"/>
  <c r="F7" i="3" s="1"/>
  <c r="C6" i="15"/>
  <c r="B5" i="15"/>
  <c r="C9" i="8"/>
  <c r="C21" i="7"/>
  <c r="C10" i="7"/>
  <c r="W23" i="16"/>
  <c r="W17" i="16"/>
  <c r="J4" i="17"/>
  <c r="J5" i="17" s="1"/>
  <c r="J6" i="17" s="1"/>
  <c r="J7" i="17" s="1"/>
  <c r="J8" i="17" s="1"/>
  <c r="J9" i="17" s="1"/>
  <c r="J10" i="17" s="1"/>
  <c r="J11" i="17" s="1"/>
  <c r="J12" i="17" s="1"/>
  <c r="J13" i="17" s="1"/>
  <c r="J14" i="17" s="1"/>
  <c r="J15" i="17" s="1"/>
  <c r="J16" i="17" s="1"/>
  <c r="J17" i="17" s="1"/>
  <c r="J18" i="17" s="1"/>
  <c r="J19" i="17" s="1"/>
  <c r="J20" i="17" s="1"/>
  <c r="J21" i="17" s="1"/>
  <c r="J22" i="17" s="1"/>
  <c r="J23" i="17" s="1"/>
  <c r="J24" i="17" s="1"/>
  <c r="J25" i="17" s="1"/>
  <c r="J26" i="17" s="1"/>
  <c r="J27" i="17" s="1"/>
  <c r="J28" i="17" s="1"/>
  <c r="J29" i="17" s="1"/>
  <c r="J30" i="17" s="1"/>
  <c r="J31" i="17" s="1"/>
  <c r="J32" i="17" s="1"/>
  <c r="J33" i="17" s="1"/>
  <c r="J34" i="17" s="1"/>
  <c r="J35" i="17" s="1"/>
  <c r="J36" i="17" s="1"/>
  <c r="J37" i="17" s="1"/>
  <c r="J38" i="17" s="1"/>
  <c r="J39" i="17" s="1"/>
  <c r="J40" i="17" s="1"/>
  <c r="J41" i="17" s="1"/>
  <c r="J42" i="17" s="1"/>
  <c r="J43" i="17" s="1"/>
  <c r="J44" i="17" s="1"/>
  <c r="J45" i="17" s="1"/>
  <c r="J46" i="17" s="1"/>
  <c r="J47" i="17" s="1"/>
  <c r="J48" i="17" s="1"/>
  <c r="J49" i="17" s="1"/>
  <c r="J50" i="17" s="1"/>
  <c r="J51" i="17" s="1"/>
  <c r="J52" i="17" s="1"/>
  <c r="J53" i="17" s="1"/>
  <c r="J54" i="17" s="1"/>
  <c r="J55" i="17" s="1"/>
  <c r="J56" i="17" s="1"/>
  <c r="J57" i="17" s="1"/>
  <c r="J58" i="17" s="1"/>
  <c r="J59" i="17" s="1"/>
  <c r="J60" i="17" s="1"/>
  <c r="J61" i="17" s="1"/>
  <c r="J62" i="17" s="1"/>
  <c r="J63" i="17" s="1"/>
  <c r="J64" i="17" s="1"/>
  <c r="J65" i="17" s="1"/>
  <c r="J66" i="17" s="1"/>
  <c r="J67" i="17" s="1"/>
  <c r="J68" i="17" s="1"/>
  <c r="J69" i="17" s="1"/>
  <c r="J70" i="17" s="1"/>
  <c r="J71" i="17" s="1"/>
  <c r="J72" i="17" s="1"/>
  <c r="J73" i="17" s="1"/>
  <c r="J74" i="17" s="1"/>
  <c r="J75" i="17" s="1"/>
  <c r="J76" i="17" s="1"/>
  <c r="J77" i="17" s="1"/>
  <c r="J78" i="17" s="1"/>
  <c r="J79" i="17" s="1"/>
  <c r="J80" i="17" s="1"/>
  <c r="J81" i="17" s="1"/>
  <c r="J82" i="17" s="1"/>
  <c r="J83" i="17" s="1"/>
  <c r="J84" i="17" s="1"/>
  <c r="J85" i="17" s="1"/>
  <c r="J86" i="17" s="1"/>
  <c r="J87" i="17" s="1"/>
  <c r="J88" i="17" s="1"/>
  <c r="J89" i="17" s="1"/>
  <c r="J90" i="17" s="1"/>
  <c r="J91" i="17" s="1"/>
  <c r="J92" i="17" s="1"/>
  <c r="J93" i="17" s="1"/>
  <c r="J94" i="17" s="1"/>
  <c r="J95" i="17" s="1"/>
  <c r="J96" i="17" s="1"/>
  <c r="J97" i="17" s="1"/>
  <c r="J98" i="17" s="1"/>
  <c r="J99" i="17" s="1"/>
  <c r="J100" i="17" s="1"/>
  <c r="J101" i="17" s="1"/>
  <c r="J102" i="17" s="1"/>
  <c r="J103" i="17" s="1"/>
  <c r="J104" i="17" s="1"/>
  <c r="J105" i="17" s="1"/>
  <c r="J106" i="17" s="1"/>
  <c r="J107" i="17" s="1"/>
  <c r="J108" i="17" s="1"/>
  <c r="J109" i="17" s="1"/>
  <c r="J110" i="17" s="1"/>
  <c r="J111" i="17" s="1"/>
  <c r="J112" i="17" s="1"/>
  <c r="J113" i="17" s="1"/>
  <c r="J114" i="17" s="1"/>
  <c r="J115" i="17" s="1"/>
  <c r="J116" i="17" s="1"/>
  <c r="J117" i="17" s="1"/>
  <c r="J118" i="17" s="1"/>
  <c r="J119" i="17" s="1"/>
  <c r="J120" i="17" s="1"/>
  <c r="J121" i="17" s="1"/>
  <c r="J122" i="17" s="1"/>
  <c r="J123" i="17" s="1"/>
  <c r="J124" i="17" s="1"/>
  <c r="J125" i="17" s="1"/>
  <c r="J126" i="17" s="1"/>
  <c r="J127" i="17" s="1"/>
  <c r="J128" i="17" s="1"/>
  <c r="J129" i="17" s="1"/>
  <c r="J130" i="17" s="1"/>
  <c r="J131" i="17" s="1"/>
  <c r="J132" i="17" s="1"/>
  <c r="J133" i="17" s="1"/>
  <c r="J134" i="17" s="1"/>
  <c r="J135" i="17" s="1"/>
  <c r="J136" i="17" s="1"/>
  <c r="J137" i="17" s="1"/>
  <c r="J138" i="17" s="1"/>
  <c r="J139" i="17" s="1"/>
  <c r="J140" i="17" s="1"/>
  <c r="J141" i="17" s="1"/>
  <c r="J142" i="17" s="1"/>
  <c r="J143" i="17" s="1"/>
  <c r="J144" i="17" s="1"/>
  <c r="J145" i="17" s="1"/>
  <c r="J146" i="17" s="1"/>
  <c r="J147" i="17" s="1"/>
  <c r="J148" i="17" s="1"/>
  <c r="J149" i="17" s="1"/>
  <c r="J150" i="17" s="1"/>
  <c r="J151" i="17" s="1"/>
  <c r="J152" i="17" s="1"/>
  <c r="J153" i="17" s="1"/>
  <c r="J154" i="17" s="1"/>
  <c r="J155" i="17" s="1"/>
  <c r="J156" i="17" s="1"/>
  <c r="J157" i="17" s="1"/>
  <c r="J158" i="17" s="1"/>
  <c r="J159" i="17" s="1"/>
  <c r="J160" i="17" s="1"/>
  <c r="J161" i="17" s="1"/>
  <c r="J162" i="17" s="1"/>
  <c r="J163" i="17" s="1"/>
  <c r="J164" i="17" s="1"/>
  <c r="J165" i="17" s="1"/>
  <c r="J166" i="17" s="1"/>
  <c r="J167" i="17" s="1"/>
  <c r="J168" i="17" s="1"/>
  <c r="J169" i="17" s="1"/>
  <c r="J170" i="17" s="1"/>
  <c r="J171" i="17" s="1"/>
  <c r="J172" i="17" s="1"/>
  <c r="J173" i="17" s="1"/>
  <c r="J174" i="17" s="1"/>
  <c r="J175" i="17" s="1"/>
  <c r="J176" i="17" s="1"/>
  <c r="J177" i="17" s="1"/>
  <c r="J178" i="17" s="1"/>
  <c r="J179" i="17" s="1"/>
  <c r="J180" i="17" s="1"/>
  <c r="J181" i="17" s="1"/>
  <c r="J182" i="17" s="1"/>
  <c r="J183" i="17" s="1"/>
  <c r="J184" i="17" s="1"/>
  <c r="J185" i="17" s="1"/>
  <c r="J186" i="17" s="1"/>
  <c r="J187" i="17" s="1"/>
  <c r="J188" i="17" s="1"/>
  <c r="J189" i="17" s="1"/>
  <c r="J190" i="17" s="1"/>
  <c r="J191" i="17" s="1"/>
  <c r="J192" i="17" s="1"/>
  <c r="J193" i="17" s="1"/>
  <c r="J194" i="17" s="1"/>
  <c r="J195" i="17" s="1"/>
  <c r="J196" i="17" s="1"/>
  <c r="J197" i="17" s="1"/>
  <c r="J198" i="17" s="1"/>
  <c r="J199" i="17" s="1"/>
  <c r="J200" i="17" s="1"/>
  <c r="J201" i="17" s="1"/>
  <c r="J202" i="17" s="1"/>
  <c r="J203" i="17" s="1"/>
  <c r="J204" i="17" s="1"/>
  <c r="J205" i="17" s="1"/>
  <c r="J206" i="17" s="1"/>
  <c r="J207" i="17" s="1"/>
  <c r="J208" i="17" s="1"/>
  <c r="J209" i="17" s="1"/>
  <c r="J210" i="17" s="1"/>
  <c r="J211" i="17" s="1"/>
  <c r="J212" i="17" s="1"/>
  <c r="J213" i="17" s="1"/>
  <c r="J214" i="17" s="1"/>
  <c r="J215" i="17" s="1"/>
  <c r="J216" i="17" s="1"/>
  <c r="J217" i="17" s="1"/>
  <c r="J218" i="17" s="1"/>
  <c r="J219" i="17" s="1"/>
  <c r="J220" i="17" s="1"/>
  <c r="J221" i="17" s="1"/>
  <c r="J222" i="17" s="1"/>
  <c r="J223" i="17" s="1"/>
  <c r="J224" i="17" s="1"/>
  <c r="J225" i="17" s="1"/>
  <c r="J226" i="17" s="1"/>
  <c r="J227" i="17" s="1"/>
  <c r="J228" i="17" s="1"/>
  <c r="J229" i="17" s="1"/>
  <c r="J230" i="17" s="1"/>
  <c r="J231" i="17" s="1"/>
  <c r="J232" i="17" s="1"/>
  <c r="J233" i="17" s="1"/>
  <c r="J234" i="17" s="1"/>
  <c r="J235" i="17" s="1"/>
  <c r="J236" i="17" s="1"/>
  <c r="J237" i="17" s="1"/>
  <c r="J238" i="17" s="1"/>
  <c r="J239" i="17" s="1"/>
  <c r="J240" i="17" s="1"/>
  <c r="J241" i="17" s="1"/>
  <c r="J242" i="17" s="1"/>
  <c r="J243" i="17" s="1"/>
  <c r="J244" i="17" s="1"/>
  <c r="J245" i="17" s="1"/>
  <c r="J246" i="17" s="1"/>
  <c r="J247" i="17" s="1"/>
  <c r="J248" i="17" s="1"/>
  <c r="J249" i="17" s="1"/>
  <c r="J250" i="17" s="1"/>
  <c r="J251" i="17" s="1"/>
  <c r="J252" i="17" s="1"/>
  <c r="J253" i="17" s="1"/>
  <c r="J254" i="17" s="1"/>
  <c r="J255" i="17" s="1"/>
  <c r="J256" i="17" s="1"/>
  <c r="J257" i="17" s="1"/>
  <c r="J258" i="17" s="1"/>
  <c r="J259" i="17" s="1"/>
  <c r="J260" i="17" s="1"/>
  <c r="J261" i="17" s="1"/>
  <c r="J262" i="17" s="1"/>
  <c r="J263" i="17" s="1"/>
  <c r="J264" i="17" s="1"/>
  <c r="J265" i="17" s="1"/>
  <c r="J266" i="17" s="1"/>
  <c r="J267" i="17" s="1"/>
  <c r="J268" i="17" s="1"/>
  <c r="J269" i="17" s="1"/>
  <c r="J270" i="17" s="1"/>
  <c r="J271" i="17" s="1"/>
  <c r="J272" i="17" s="1"/>
  <c r="J273" i="17" s="1"/>
  <c r="J274" i="17" s="1"/>
  <c r="J275" i="17" s="1"/>
  <c r="J276" i="17" s="1"/>
  <c r="J277" i="17" s="1"/>
  <c r="J278" i="17" s="1"/>
  <c r="J279" i="17" s="1"/>
  <c r="J280" i="17" s="1"/>
  <c r="J281" i="17" s="1"/>
  <c r="J282" i="17" s="1"/>
  <c r="J283" i="17" s="1"/>
  <c r="J284" i="17" s="1"/>
  <c r="J285" i="17" s="1"/>
  <c r="J286" i="17" s="1"/>
  <c r="J287" i="17" s="1"/>
  <c r="J288" i="17" s="1"/>
  <c r="J289" i="17" s="1"/>
  <c r="J290" i="17" s="1"/>
  <c r="J291" i="17" s="1"/>
  <c r="J292" i="17" s="1"/>
  <c r="J293" i="17" s="1"/>
  <c r="J294" i="17" s="1"/>
  <c r="J295" i="17" s="1"/>
  <c r="J296" i="17" s="1"/>
  <c r="J297" i="17" s="1"/>
  <c r="J298" i="17" s="1"/>
  <c r="J299" i="17" s="1"/>
  <c r="J300" i="17" s="1"/>
  <c r="J301" i="17" s="1"/>
  <c r="J302" i="17" s="1"/>
  <c r="J303" i="17" s="1"/>
  <c r="J304" i="17" s="1"/>
  <c r="J305" i="17" s="1"/>
  <c r="J306" i="17" s="1"/>
  <c r="J307" i="17" s="1"/>
  <c r="J308" i="17" s="1"/>
  <c r="J309" i="17" s="1"/>
  <c r="J310" i="17" s="1"/>
  <c r="J311" i="17" s="1"/>
  <c r="J312" i="17" s="1"/>
  <c r="J313" i="17" s="1"/>
  <c r="J314" i="17" s="1"/>
  <c r="J315" i="17" s="1"/>
  <c r="J316" i="17" s="1"/>
  <c r="J317" i="17" s="1"/>
  <c r="J318" i="17" s="1"/>
  <c r="J319" i="17" s="1"/>
  <c r="J320" i="17" s="1"/>
  <c r="J321" i="17" s="1"/>
  <c r="J322" i="17" s="1"/>
  <c r="J323" i="17" s="1"/>
  <c r="J324" i="17" s="1"/>
  <c r="J325" i="17" s="1"/>
  <c r="J326" i="17" s="1"/>
  <c r="J327" i="17" s="1"/>
  <c r="J328" i="17" s="1"/>
  <c r="J329" i="17" s="1"/>
  <c r="J330" i="17" s="1"/>
  <c r="J331" i="17" s="1"/>
  <c r="J332" i="17" s="1"/>
  <c r="J333" i="17" s="1"/>
  <c r="J334" i="17" s="1"/>
  <c r="J335" i="17" s="1"/>
  <c r="J336" i="17" s="1"/>
  <c r="J337" i="17" s="1"/>
  <c r="J338" i="17" s="1"/>
  <c r="J339" i="17" s="1"/>
  <c r="J340" i="17" s="1"/>
  <c r="J341" i="17" s="1"/>
  <c r="J342" i="17" s="1"/>
  <c r="J343" i="17" s="1"/>
  <c r="J344" i="17" s="1"/>
  <c r="J345" i="17" s="1"/>
  <c r="J346" i="17" s="1"/>
  <c r="J347" i="17" s="1"/>
  <c r="J348" i="17" s="1"/>
  <c r="J349" i="17" s="1"/>
  <c r="J350" i="17" s="1"/>
  <c r="J351" i="17" s="1"/>
  <c r="J352" i="17" s="1"/>
  <c r="J353" i="17" s="1"/>
  <c r="J354" i="17" s="1"/>
  <c r="J355" i="17" s="1"/>
  <c r="J356" i="17" s="1"/>
  <c r="J357" i="17" s="1"/>
  <c r="J358" i="17" s="1"/>
  <c r="J359" i="17" s="1"/>
  <c r="J360" i="17" s="1"/>
  <c r="J361" i="17" s="1"/>
  <c r="J362" i="17" s="1"/>
  <c r="J363" i="17" s="1"/>
  <c r="J364" i="17" s="1"/>
  <c r="J365" i="17" s="1"/>
  <c r="J366" i="17" s="1"/>
  <c r="J367" i="17" s="1"/>
  <c r="J368" i="17" s="1"/>
  <c r="J369" i="17" s="1"/>
  <c r="J370" i="17" s="1"/>
  <c r="J371" i="17" s="1"/>
  <c r="J372" i="17" s="1"/>
  <c r="J373" i="17" s="1"/>
  <c r="J374" i="17" s="1"/>
  <c r="J375" i="17" s="1"/>
  <c r="J376" i="17" s="1"/>
  <c r="J377" i="17" s="1"/>
  <c r="J378" i="17" s="1"/>
  <c r="J379" i="17" s="1"/>
  <c r="J380" i="17" s="1"/>
  <c r="J381" i="17" s="1"/>
  <c r="J382" i="17" s="1"/>
  <c r="J383" i="17" s="1"/>
  <c r="J384" i="17" s="1"/>
  <c r="J385" i="17" s="1"/>
  <c r="J386" i="17" s="1"/>
  <c r="J387" i="17" s="1"/>
  <c r="J388" i="17" s="1"/>
  <c r="J389" i="17" s="1"/>
  <c r="J390" i="17" s="1"/>
  <c r="J391" i="17" s="1"/>
  <c r="J392" i="17" s="1"/>
  <c r="J393" i="17" s="1"/>
  <c r="J394" i="17" s="1"/>
  <c r="J395" i="17" s="1"/>
  <c r="J396" i="17" s="1"/>
  <c r="J397" i="17" s="1"/>
  <c r="J398" i="17" s="1"/>
  <c r="J399" i="17" s="1"/>
  <c r="J400" i="17" s="1"/>
  <c r="J401" i="17" s="1"/>
  <c r="J402" i="17" s="1"/>
  <c r="J403" i="17" s="1"/>
  <c r="J404" i="17" s="1"/>
  <c r="J405" i="17" s="1"/>
  <c r="J406" i="17" s="1"/>
  <c r="J407" i="17" s="1"/>
  <c r="J408" i="17" s="1"/>
  <c r="J409" i="17" s="1"/>
  <c r="J410" i="17" s="1"/>
  <c r="J411" i="17" s="1"/>
  <c r="J412" i="17" s="1"/>
  <c r="J413" i="17" s="1"/>
  <c r="J414" i="17" s="1"/>
  <c r="J415" i="17" s="1"/>
  <c r="J416" i="17" s="1"/>
  <c r="J417" i="17" s="1"/>
  <c r="J418" i="17" s="1"/>
  <c r="J419" i="17" s="1"/>
  <c r="J420" i="17" s="1"/>
  <c r="J421" i="17" s="1"/>
  <c r="J422" i="17" s="1"/>
  <c r="J423" i="17" s="1"/>
  <c r="J424" i="17" s="1"/>
  <c r="J425" i="17" s="1"/>
  <c r="J426" i="17" s="1"/>
  <c r="J427" i="17" s="1"/>
  <c r="J428" i="17" s="1"/>
  <c r="J429" i="17" s="1"/>
  <c r="J430" i="17" s="1"/>
  <c r="J431" i="17" s="1"/>
  <c r="J432" i="17" s="1"/>
  <c r="J433" i="17" s="1"/>
  <c r="J434" i="17" s="1"/>
  <c r="J435" i="17" s="1"/>
  <c r="J436" i="17" s="1"/>
  <c r="J437" i="17" s="1"/>
  <c r="J438" i="17" s="1"/>
  <c r="J439" i="17" s="1"/>
  <c r="J440" i="17" s="1"/>
  <c r="J441" i="17" s="1"/>
  <c r="J442" i="17" s="1"/>
  <c r="J443" i="17" s="1"/>
  <c r="J444" i="17" s="1"/>
  <c r="J445" i="17" s="1"/>
  <c r="J446" i="17" s="1"/>
  <c r="J447" i="17" s="1"/>
  <c r="J448" i="17" s="1"/>
  <c r="J449" i="17" s="1"/>
  <c r="J450" i="17" s="1"/>
  <c r="J451" i="17" s="1"/>
  <c r="J452" i="17" s="1"/>
  <c r="J453" i="17" s="1"/>
  <c r="J454" i="17" s="1"/>
  <c r="J455" i="17" s="1"/>
  <c r="J456" i="17" s="1"/>
  <c r="J457" i="17" s="1"/>
  <c r="J458" i="17" s="1"/>
  <c r="J459" i="17" s="1"/>
  <c r="J460" i="17" s="1"/>
  <c r="J461" i="17" s="1"/>
  <c r="J462" i="17" s="1"/>
  <c r="J463" i="17" s="1"/>
  <c r="J464" i="17" s="1"/>
  <c r="J465" i="17" s="1"/>
  <c r="J466" i="17" s="1"/>
  <c r="J467" i="17" s="1"/>
  <c r="J468" i="17" s="1"/>
  <c r="J469" i="17" s="1"/>
  <c r="J470" i="17" s="1"/>
  <c r="J471" i="17" s="1"/>
  <c r="J472" i="17" s="1"/>
  <c r="J473" i="17" s="1"/>
  <c r="J474" i="17" s="1"/>
  <c r="J475" i="17" s="1"/>
  <c r="J476" i="17" s="1"/>
  <c r="J477" i="17" s="1"/>
  <c r="J478" i="17" s="1"/>
  <c r="J479" i="17" s="1"/>
  <c r="J480" i="17" s="1"/>
  <c r="J481" i="17" s="1"/>
  <c r="J482" i="17" s="1"/>
  <c r="J483" i="17" s="1"/>
  <c r="J484" i="17" s="1"/>
  <c r="J485" i="17" s="1"/>
  <c r="J486" i="17" s="1"/>
  <c r="J487" i="17" s="1"/>
  <c r="J488" i="17" s="1"/>
  <c r="J489" i="17" s="1"/>
  <c r="J490" i="17" s="1"/>
  <c r="J491" i="17" s="1"/>
  <c r="J492" i="17" s="1"/>
  <c r="J493" i="17" s="1"/>
  <c r="J494" i="17" s="1"/>
  <c r="J495" i="17" s="1"/>
  <c r="J496" i="17" s="1"/>
  <c r="J497" i="17" s="1"/>
  <c r="J498" i="17" s="1"/>
  <c r="J499" i="17" s="1"/>
  <c r="J500" i="17" s="1"/>
  <c r="J501" i="17" s="1"/>
  <c r="J502" i="17" s="1"/>
  <c r="J503" i="17" s="1"/>
  <c r="J504" i="17" s="1"/>
  <c r="W5" i="17" s="1"/>
  <c r="O4" i="17"/>
  <c r="O5" i="17" s="1"/>
  <c r="O6" i="17" s="1"/>
  <c r="O7" i="17" s="1"/>
  <c r="O8" i="17" s="1"/>
  <c r="O9" i="17" s="1"/>
  <c r="O10" i="17" s="1"/>
  <c r="O11" i="17" s="1"/>
  <c r="O12" i="17" s="1"/>
  <c r="O13" i="17" s="1"/>
  <c r="O14" i="17" s="1"/>
  <c r="O15" i="17" s="1"/>
  <c r="O16" i="17" s="1"/>
  <c r="O17" i="17" s="1"/>
  <c r="O18" i="17" s="1"/>
  <c r="O19" i="17" s="1"/>
  <c r="O20" i="17" s="1"/>
  <c r="O21" i="17" s="1"/>
  <c r="O22" i="17" s="1"/>
  <c r="O23" i="17" s="1"/>
  <c r="O24" i="17" s="1"/>
  <c r="O25" i="17" s="1"/>
  <c r="O26" i="17" s="1"/>
  <c r="O27" i="17" s="1"/>
  <c r="O28" i="17" s="1"/>
  <c r="O29" i="17" s="1"/>
  <c r="O30" i="17" s="1"/>
  <c r="O31" i="17" s="1"/>
  <c r="O32" i="17" s="1"/>
  <c r="O33" i="17" s="1"/>
  <c r="O34" i="17" s="1"/>
  <c r="O35" i="17" s="1"/>
  <c r="O36" i="17" s="1"/>
  <c r="O37" i="17" s="1"/>
  <c r="O38" i="17" s="1"/>
  <c r="O39" i="17" s="1"/>
  <c r="O40" i="17" s="1"/>
  <c r="O41" i="17" s="1"/>
  <c r="O42" i="17" s="1"/>
  <c r="O43" i="17" s="1"/>
  <c r="O44" i="17" s="1"/>
  <c r="O45" i="17" s="1"/>
  <c r="O46" i="17" s="1"/>
  <c r="O47" i="17" s="1"/>
  <c r="O48" i="17" s="1"/>
  <c r="O49" i="17" s="1"/>
  <c r="O50" i="17" s="1"/>
  <c r="O51" i="17" s="1"/>
  <c r="O52" i="17" s="1"/>
  <c r="O53" i="17" s="1"/>
  <c r="O54" i="17" s="1"/>
  <c r="O55" i="17" s="1"/>
  <c r="O56" i="17" s="1"/>
  <c r="O57" i="17" s="1"/>
  <c r="O58" i="17" s="1"/>
  <c r="O59" i="17" s="1"/>
  <c r="O60" i="17" s="1"/>
  <c r="O61" i="17" s="1"/>
  <c r="O62" i="17" s="1"/>
  <c r="O63" i="17" s="1"/>
  <c r="O64" i="17" s="1"/>
  <c r="O65" i="17" s="1"/>
  <c r="O66" i="17" s="1"/>
  <c r="O67" i="17" s="1"/>
  <c r="O68" i="17" s="1"/>
  <c r="O69" i="17" s="1"/>
  <c r="O70" i="17" s="1"/>
  <c r="O71" i="17" s="1"/>
  <c r="O72" i="17" s="1"/>
  <c r="O73" i="17" s="1"/>
  <c r="O74" i="17" s="1"/>
  <c r="O75" i="17" s="1"/>
  <c r="O76" i="17" s="1"/>
  <c r="O77" i="17" s="1"/>
  <c r="O78" i="17" s="1"/>
  <c r="O79" i="17" s="1"/>
  <c r="O80" i="17" s="1"/>
  <c r="O81" i="17" s="1"/>
  <c r="O82" i="17" s="1"/>
  <c r="O83" i="17" s="1"/>
  <c r="O84" i="17" s="1"/>
  <c r="O85" i="17" s="1"/>
  <c r="O86" i="17" s="1"/>
  <c r="O87" i="17" s="1"/>
  <c r="O88" i="17" s="1"/>
  <c r="O89" i="17" s="1"/>
  <c r="O90" i="17" s="1"/>
  <c r="O91" i="17" s="1"/>
  <c r="O92" i="17" s="1"/>
  <c r="O93" i="17" s="1"/>
  <c r="O94" i="17" s="1"/>
  <c r="O95" i="17" s="1"/>
  <c r="O96" i="17" s="1"/>
  <c r="O97" i="17" s="1"/>
  <c r="O98" i="17" s="1"/>
  <c r="O99" i="17" s="1"/>
  <c r="O100" i="17" s="1"/>
  <c r="O101" i="17" s="1"/>
  <c r="O102" i="17" s="1"/>
  <c r="O103" i="17" s="1"/>
  <c r="O104" i="17" s="1"/>
  <c r="O105" i="17" s="1"/>
  <c r="O106" i="17" s="1"/>
  <c r="O107" i="17" s="1"/>
  <c r="O108" i="17" s="1"/>
  <c r="O109" i="17" s="1"/>
  <c r="O110" i="17" s="1"/>
  <c r="O111" i="17" s="1"/>
  <c r="O112" i="17" s="1"/>
  <c r="O113" i="17" s="1"/>
  <c r="O114" i="17" s="1"/>
  <c r="O115" i="17" s="1"/>
  <c r="O116" i="17" s="1"/>
  <c r="O117" i="17" s="1"/>
  <c r="O118" i="17" s="1"/>
  <c r="O119" i="17" s="1"/>
  <c r="O120" i="17" s="1"/>
  <c r="O121" i="17" s="1"/>
  <c r="O122" i="17" s="1"/>
  <c r="O123" i="17" s="1"/>
  <c r="O124" i="17" s="1"/>
  <c r="O125" i="17" s="1"/>
  <c r="O126" i="17" s="1"/>
  <c r="O127" i="17" s="1"/>
  <c r="O128" i="17" s="1"/>
  <c r="O129" i="17" s="1"/>
  <c r="O130" i="17" s="1"/>
  <c r="O131" i="17" s="1"/>
  <c r="O132" i="17" s="1"/>
  <c r="O133" i="17" s="1"/>
  <c r="O134" i="17" s="1"/>
  <c r="O135" i="17" s="1"/>
  <c r="O136" i="17" s="1"/>
  <c r="O137" i="17" s="1"/>
  <c r="O138" i="17" s="1"/>
  <c r="O139" i="17" s="1"/>
  <c r="O140" i="17" s="1"/>
  <c r="O141" i="17" s="1"/>
  <c r="O142" i="17" s="1"/>
  <c r="O143" i="17" s="1"/>
  <c r="O144" i="17" s="1"/>
  <c r="O145" i="17" s="1"/>
  <c r="O146" i="17" s="1"/>
  <c r="O147" i="17" s="1"/>
  <c r="O148" i="17" s="1"/>
  <c r="O149" i="17" s="1"/>
  <c r="O150" i="17" s="1"/>
  <c r="O151" i="17" s="1"/>
  <c r="O152" i="17" s="1"/>
  <c r="O153" i="17" s="1"/>
  <c r="O154" i="17" s="1"/>
  <c r="O155" i="17" s="1"/>
  <c r="O156" i="17" s="1"/>
  <c r="O157" i="17" s="1"/>
  <c r="O158" i="17" s="1"/>
  <c r="O159" i="17" s="1"/>
  <c r="O160" i="17" s="1"/>
  <c r="O161" i="17" s="1"/>
  <c r="O162" i="17" s="1"/>
  <c r="O163" i="17" s="1"/>
  <c r="O164" i="17" s="1"/>
  <c r="O165" i="17" s="1"/>
  <c r="O166" i="17" s="1"/>
  <c r="O167" i="17" s="1"/>
  <c r="O168" i="17" s="1"/>
  <c r="O169" i="17" s="1"/>
  <c r="O170" i="17" s="1"/>
  <c r="O171" i="17" s="1"/>
  <c r="O172" i="17" s="1"/>
  <c r="O173" i="17" s="1"/>
  <c r="O174" i="17" s="1"/>
  <c r="O175" i="17" s="1"/>
  <c r="O176" i="17" s="1"/>
  <c r="O177" i="17" s="1"/>
  <c r="O178" i="17" s="1"/>
  <c r="O179" i="17" s="1"/>
  <c r="O180" i="17" s="1"/>
  <c r="O181" i="17" s="1"/>
  <c r="O182" i="17" s="1"/>
  <c r="O183" i="17" s="1"/>
  <c r="O184" i="17" s="1"/>
  <c r="O185" i="17" s="1"/>
  <c r="O186" i="17" s="1"/>
  <c r="O187" i="17" s="1"/>
  <c r="O188" i="17" s="1"/>
  <c r="O189" i="17" s="1"/>
  <c r="O190" i="17" s="1"/>
  <c r="O191" i="17" s="1"/>
  <c r="O192" i="17" s="1"/>
  <c r="O193" i="17" s="1"/>
  <c r="O194" i="17" s="1"/>
  <c r="O195" i="17" s="1"/>
  <c r="O196" i="17" s="1"/>
  <c r="O197" i="17" s="1"/>
  <c r="O198" i="17" s="1"/>
  <c r="O199" i="17" s="1"/>
  <c r="O200" i="17" s="1"/>
  <c r="O201" i="17" s="1"/>
  <c r="O202" i="17" s="1"/>
  <c r="O203" i="17" s="1"/>
  <c r="O204" i="17" s="1"/>
  <c r="O205" i="17" s="1"/>
  <c r="O206" i="17" s="1"/>
  <c r="O207" i="17" s="1"/>
  <c r="O208" i="17" s="1"/>
  <c r="O209" i="17" s="1"/>
  <c r="O210" i="17" s="1"/>
  <c r="O211" i="17" s="1"/>
  <c r="O212" i="17" s="1"/>
  <c r="O213" i="17" s="1"/>
  <c r="O214" i="17" s="1"/>
  <c r="O215" i="17" s="1"/>
  <c r="O216" i="17" s="1"/>
  <c r="O217" i="17" s="1"/>
  <c r="O218" i="17" s="1"/>
  <c r="O219" i="17" s="1"/>
  <c r="O220" i="17" s="1"/>
  <c r="O221" i="17" s="1"/>
  <c r="O222" i="17" s="1"/>
  <c r="O223" i="17" s="1"/>
  <c r="O224" i="17" s="1"/>
  <c r="O225" i="17" s="1"/>
  <c r="O226" i="17" s="1"/>
  <c r="O227" i="17" s="1"/>
  <c r="O228" i="17" s="1"/>
  <c r="O229" i="17" s="1"/>
  <c r="O230" i="17" s="1"/>
  <c r="O231" i="17" s="1"/>
  <c r="O232" i="17" s="1"/>
  <c r="O233" i="17" s="1"/>
  <c r="O234" i="17" s="1"/>
  <c r="O235" i="17" s="1"/>
  <c r="O236" i="17" s="1"/>
  <c r="O237" i="17" s="1"/>
  <c r="O238" i="17" s="1"/>
  <c r="O239" i="17" s="1"/>
  <c r="O240" i="17" s="1"/>
  <c r="O241" i="17" s="1"/>
  <c r="O242" i="17" s="1"/>
  <c r="O243" i="17" s="1"/>
  <c r="O244" i="17" s="1"/>
  <c r="O245" i="17" s="1"/>
  <c r="O246" i="17" s="1"/>
  <c r="O247" i="17" s="1"/>
  <c r="O248" i="17" s="1"/>
  <c r="O249" i="17" s="1"/>
  <c r="O250" i="17" s="1"/>
  <c r="O251" i="17" s="1"/>
  <c r="O252" i="17" s="1"/>
  <c r="O253" i="17" s="1"/>
  <c r="O254" i="17" s="1"/>
  <c r="O255" i="17" s="1"/>
  <c r="O256" i="17" s="1"/>
  <c r="O257" i="17" s="1"/>
  <c r="O258" i="17" s="1"/>
  <c r="O259" i="17" s="1"/>
  <c r="O260" i="17" s="1"/>
  <c r="O261" i="17" s="1"/>
  <c r="O262" i="17" s="1"/>
  <c r="O263" i="17" s="1"/>
  <c r="O264" i="17" s="1"/>
  <c r="O265" i="17" s="1"/>
  <c r="O266" i="17" s="1"/>
  <c r="O267" i="17" s="1"/>
  <c r="O268" i="17" s="1"/>
  <c r="O269" i="17" s="1"/>
  <c r="O270" i="17" s="1"/>
  <c r="O271" i="17" s="1"/>
  <c r="O272" i="17" s="1"/>
  <c r="O273" i="17" s="1"/>
  <c r="O274" i="17" s="1"/>
  <c r="O275" i="17" s="1"/>
  <c r="O276" i="17" s="1"/>
  <c r="O277" i="17" s="1"/>
  <c r="O278" i="17" s="1"/>
  <c r="O279" i="17" s="1"/>
  <c r="O280" i="17" s="1"/>
  <c r="O281" i="17" s="1"/>
  <c r="O282" i="17" s="1"/>
  <c r="O283" i="17" s="1"/>
  <c r="O284" i="17" s="1"/>
  <c r="O285" i="17" s="1"/>
  <c r="O286" i="17" s="1"/>
  <c r="O287" i="17" s="1"/>
  <c r="O288" i="17" s="1"/>
  <c r="O289" i="17" s="1"/>
  <c r="O290" i="17" s="1"/>
  <c r="O291" i="17" s="1"/>
  <c r="O292" i="17" s="1"/>
  <c r="O293" i="17" s="1"/>
  <c r="O294" i="17" s="1"/>
  <c r="O295" i="17" s="1"/>
  <c r="O296" i="17" s="1"/>
  <c r="O297" i="17" s="1"/>
  <c r="O298" i="17" s="1"/>
  <c r="O299" i="17" s="1"/>
  <c r="O300" i="17" s="1"/>
  <c r="O301" i="17" s="1"/>
  <c r="O302" i="17" s="1"/>
  <c r="O303" i="17" s="1"/>
  <c r="O304" i="17" s="1"/>
  <c r="O305" i="17" s="1"/>
  <c r="O306" i="17" s="1"/>
  <c r="O307" i="17" s="1"/>
  <c r="O308" i="17" s="1"/>
  <c r="O309" i="17" s="1"/>
  <c r="O310" i="17" s="1"/>
  <c r="O311" i="17" s="1"/>
  <c r="O312" i="17" s="1"/>
  <c r="O313" i="17" s="1"/>
  <c r="O314" i="17" s="1"/>
  <c r="O315" i="17" s="1"/>
  <c r="O316" i="17" s="1"/>
  <c r="O317" i="17" s="1"/>
  <c r="O318" i="17" s="1"/>
  <c r="O319" i="17" s="1"/>
  <c r="O320" i="17" s="1"/>
  <c r="O321" i="17" s="1"/>
  <c r="O322" i="17" s="1"/>
  <c r="O323" i="17" s="1"/>
  <c r="O324" i="17" s="1"/>
  <c r="O325" i="17" s="1"/>
  <c r="O326" i="17" s="1"/>
  <c r="O327" i="17" s="1"/>
  <c r="O328" i="17" s="1"/>
  <c r="O329" i="17" s="1"/>
  <c r="O330" i="17" s="1"/>
  <c r="O331" i="17" s="1"/>
  <c r="O332" i="17" s="1"/>
  <c r="O333" i="17" s="1"/>
  <c r="O334" i="17" s="1"/>
  <c r="O335" i="17" s="1"/>
  <c r="O336" i="17" s="1"/>
  <c r="O337" i="17" s="1"/>
  <c r="O338" i="17" s="1"/>
  <c r="O339" i="17" s="1"/>
  <c r="O340" i="17" s="1"/>
  <c r="O341" i="17" s="1"/>
  <c r="O342" i="17" s="1"/>
  <c r="O343" i="17" s="1"/>
  <c r="O344" i="17" s="1"/>
  <c r="O345" i="17" s="1"/>
  <c r="O346" i="17" s="1"/>
  <c r="O347" i="17" s="1"/>
  <c r="O348" i="17" s="1"/>
  <c r="O349" i="17" s="1"/>
  <c r="O350" i="17" s="1"/>
  <c r="O351" i="17" s="1"/>
  <c r="O352" i="17" s="1"/>
  <c r="O353" i="17" s="1"/>
  <c r="O354" i="17" s="1"/>
  <c r="O355" i="17" s="1"/>
  <c r="O356" i="17" s="1"/>
  <c r="O357" i="17" s="1"/>
  <c r="O358" i="17" s="1"/>
  <c r="O359" i="17" s="1"/>
  <c r="O360" i="17" s="1"/>
  <c r="O361" i="17" s="1"/>
  <c r="O362" i="17" s="1"/>
  <c r="O363" i="17" s="1"/>
  <c r="O364" i="17" s="1"/>
  <c r="O365" i="17" s="1"/>
  <c r="O366" i="17" s="1"/>
  <c r="O367" i="17" s="1"/>
  <c r="O368" i="17" s="1"/>
  <c r="O369" i="17" s="1"/>
  <c r="O370" i="17" s="1"/>
  <c r="O371" i="17" s="1"/>
  <c r="O372" i="17" s="1"/>
  <c r="O373" i="17" s="1"/>
  <c r="O374" i="17" s="1"/>
  <c r="O375" i="17" s="1"/>
  <c r="O376" i="17" s="1"/>
  <c r="O377" i="17" s="1"/>
  <c r="O378" i="17" s="1"/>
  <c r="O379" i="17" s="1"/>
  <c r="O380" i="17" s="1"/>
  <c r="O381" i="17" s="1"/>
  <c r="O382" i="17" s="1"/>
  <c r="O383" i="17" s="1"/>
  <c r="O384" i="17" s="1"/>
  <c r="O385" i="17" s="1"/>
  <c r="O386" i="17" s="1"/>
  <c r="O387" i="17" s="1"/>
  <c r="O388" i="17" s="1"/>
  <c r="O389" i="17" s="1"/>
  <c r="O390" i="17" s="1"/>
  <c r="O391" i="17" s="1"/>
  <c r="O392" i="17" s="1"/>
  <c r="O393" i="17" s="1"/>
  <c r="O394" i="17" s="1"/>
  <c r="O395" i="17" s="1"/>
  <c r="O396" i="17" s="1"/>
  <c r="O397" i="17" s="1"/>
  <c r="O398" i="17" s="1"/>
  <c r="O399" i="17" s="1"/>
  <c r="O400" i="17" s="1"/>
  <c r="O401" i="17" s="1"/>
  <c r="O402" i="17" s="1"/>
  <c r="O403" i="17" s="1"/>
  <c r="O404" i="17" s="1"/>
  <c r="O405" i="17" s="1"/>
  <c r="O406" i="17" s="1"/>
  <c r="O407" i="17" s="1"/>
  <c r="O408" i="17" s="1"/>
  <c r="O409" i="17" s="1"/>
  <c r="O410" i="17" s="1"/>
  <c r="O411" i="17" s="1"/>
  <c r="O412" i="17" s="1"/>
  <c r="O413" i="17" s="1"/>
  <c r="O414" i="17" s="1"/>
  <c r="O415" i="17" s="1"/>
  <c r="O416" i="17" s="1"/>
  <c r="O417" i="17" s="1"/>
  <c r="O418" i="17" s="1"/>
  <c r="O419" i="17" s="1"/>
  <c r="O420" i="17" s="1"/>
  <c r="O421" i="17" s="1"/>
  <c r="O422" i="17" s="1"/>
  <c r="O423" i="17" s="1"/>
  <c r="O424" i="17" s="1"/>
  <c r="O425" i="17" s="1"/>
  <c r="O426" i="17" s="1"/>
  <c r="O427" i="17" s="1"/>
  <c r="O428" i="17" s="1"/>
  <c r="O429" i="17" s="1"/>
  <c r="O430" i="17" s="1"/>
  <c r="O431" i="17" s="1"/>
  <c r="O432" i="17" s="1"/>
  <c r="O433" i="17" s="1"/>
  <c r="O434" i="17" s="1"/>
  <c r="O435" i="17" s="1"/>
  <c r="O436" i="17" s="1"/>
  <c r="O437" i="17" s="1"/>
  <c r="O438" i="17" s="1"/>
  <c r="O439" i="17" s="1"/>
  <c r="O440" i="17" s="1"/>
  <c r="O441" i="17" s="1"/>
  <c r="O442" i="17" s="1"/>
  <c r="O443" i="17" s="1"/>
  <c r="O444" i="17" s="1"/>
  <c r="O445" i="17" s="1"/>
  <c r="O446" i="17" s="1"/>
  <c r="O447" i="17" s="1"/>
  <c r="O448" i="17" s="1"/>
  <c r="O449" i="17" s="1"/>
  <c r="O450" i="17" s="1"/>
  <c r="O451" i="17" s="1"/>
  <c r="O452" i="17" s="1"/>
  <c r="O453" i="17" s="1"/>
  <c r="O454" i="17" s="1"/>
  <c r="O455" i="17" s="1"/>
  <c r="O456" i="17" s="1"/>
  <c r="O457" i="17" s="1"/>
  <c r="O458" i="17" s="1"/>
  <c r="O459" i="17" s="1"/>
  <c r="O460" i="17" s="1"/>
  <c r="O461" i="17" s="1"/>
  <c r="O462" i="17" s="1"/>
  <c r="O463" i="17" s="1"/>
  <c r="O464" i="17" s="1"/>
  <c r="O465" i="17" s="1"/>
  <c r="O466" i="17" s="1"/>
  <c r="O467" i="17" s="1"/>
  <c r="O468" i="17" s="1"/>
  <c r="O469" i="17" s="1"/>
  <c r="O470" i="17" s="1"/>
  <c r="O471" i="17" s="1"/>
  <c r="O472" i="17" s="1"/>
  <c r="O473" i="17" s="1"/>
  <c r="O474" i="17" s="1"/>
  <c r="O475" i="17" s="1"/>
  <c r="O476" i="17" s="1"/>
  <c r="O477" i="17" s="1"/>
  <c r="O478" i="17" s="1"/>
  <c r="O479" i="17" s="1"/>
  <c r="O480" i="17" s="1"/>
  <c r="O481" i="17" s="1"/>
  <c r="O482" i="17" s="1"/>
  <c r="O483" i="17" s="1"/>
  <c r="O484" i="17" s="1"/>
  <c r="O485" i="17" s="1"/>
  <c r="O486" i="17" s="1"/>
  <c r="O487" i="17" s="1"/>
  <c r="O488" i="17" s="1"/>
  <c r="O489" i="17" s="1"/>
  <c r="O490" i="17" s="1"/>
  <c r="O491" i="17" s="1"/>
  <c r="O492" i="17" s="1"/>
  <c r="O493" i="17" s="1"/>
  <c r="O494" i="17" s="1"/>
  <c r="O495" i="17" s="1"/>
  <c r="O496" i="17" s="1"/>
  <c r="O497" i="17" s="1"/>
  <c r="O498" i="17" s="1"/>
  <c r="O499" i="17" s="1"/>
  <c r="O500" i="17" s="1"/>
  <c r="O501" i="17" s="1"/>
  <c r="O502" i="17" s="1"/>
  <c r="O503" i="17" s="1"/>
  <c r="O504" i="17" s="1"/>
  <c r="X5" i="17" s="1"/>
  <c r="W14" i="16"/>
  <c r="X14" i="16"/>
  <c r="Y7" i="16"/>
  <c r="W6" i="16"/>
  <c r="Z7" i="16"/>
  <c r="X6" i="16"/>
  <c r="W7" i="16"/>
  <c r="Y6" i="16"/>
  <c r="W15" i="16"/>
  <c r="Y14" i="16"/>
  <c r="T4" i="17"/>
  <c r="T5" i="17" s="1"/>
  <c r="T6" i="17" s="1"/>
  <c r="T7" i="17" s="1"/>
  <c r="T8" i="17" s="1"/>
  <c r="T9" i="17" s="1"/>
  <c r="T10" i="17" s="1"/>
  <c r="T11" i="17" s="1"/>
  <c r="T12" i="17" s="1"/>
  <c r="T13" i="17" s="1"/>
  <c r="T14" i="17" s="1"/>
  <c r="T15" i="17" s="1"/>
  <c r="T16" i="17" s="1"/>
  <c r="T17" i="17" s="1"/>
  <c r="T18" i="17" s="1"/>
  <c r="T19" i="17" s="1"/>
  <c r="T20" i="17" s="1"/>
  <c r="T21" i="17" s="1"/>
  <c r="T22" i="17" s="1"/>
  <c r="T23" i="17" s="1"/>
  <c r="T24" i="17" s="1"/>
  <c r="T25" i="17" s="1"/>
  <c r="T26" i="17" s="1"/>
  <c r="T27" i="17" s="1"/>
  <c r="T28" i="17" s="1"/>
  <c r="T29" i="17" s="1"/>
  <c r="T30" i="17" s="1"/>
  <c r="T31" i="17" s="1"/>
  <c r="T32" i="17" s="1"/>
  <c r="T33" i="17" s="1"/>
  <c r="T34" i="17" s="1"/>
  <c r="T35" i="17" s="1"/>
  <c r="T36" i="17" s="1"/>
  <c r="T37" i="17" s="1"/>
  <c r="T38" i="17" s="1"/>
  <c r="T39" i="17" s="1"/>
  <c r="T40" i="17" s="1"/>
  <c r="T41" i="17" s="1"/>
  <c r="T42" i="17" s="1"/>
  <c r="T43" i="17" s="1"/>
  <c r="T44" i="17" s="1"/>
  <c r="T45" i="17" s="1"/>
  <c r="T46" i="17" s="1"/>
  <c r="T47" i="17" s="1"/>
  <c r="T48" i="17" s="1"/>
  <c r="T49" i="17" s="1"/>
  <c r="T50" i="17" s="1"/>
  <c r="T51" i="17" s="1"/>
  <c r="T52" i="17" s="1"/>
  <c r="T53" i="17" s="1"/>
  <c r="T54" i="17" s="1"/>
  <c r="T55" i="17" s="1"/>
  <c r="T56" i="17" s="1"/>
  <c r="T57" i="17" s="1"/>
  <c r="T58" i="17" s="1"/>
  <c r="T59" i="17" s="1"/>
  <c r="T60" i="17" s="1"/>
  <c r="T61" i="17" s="1"/>
  <c r="T62" i="17" s="1"/>
  <c r="T63" i="17" s="1"/>
  <c r="T64" i="17" s="1"/>
  <c r="T65" i="17" s="1"/>
  <c r="T66" i="17" s="1"/>
  <c r="T67" i="17" s="1"/>
  <c r="T68" i="17" s="1"/>
  <c r="T69" i="17" s="1"/>
  <c r="T70" i="17" s="1"/>
  <c r="T71" i="17" s="1"/>
  <c r="T72" i="17" s="1"/>
  <c r="T73" i="17" s="1"/>
  <c r="T74" i="17" s="1"/>
  <c r="T75" i="17" s="1"/>
  <c r="T76" i="17" s="1"/>
  <c r="T77" i="17" s="1"/>
  <c r="T78" i="17" s="1"/>
  <c r="T79" i="17" s="1"/>
  <c r="T80" i="17" s="1"/>
  <c r="T81" i="17" s="1"/>
  <c r="T82" i="17" s="1"/>
  <c r="T83" i="17" s="1"/>
  <c r="T84" i="17" s="1"/>
  <c r="T85" i="17" s="1"/>
  <c r="T86" i="17" s="1"/>
  <c r="T87" i="17" s="1"/>
  <c r="T88" i="17" s="1"/>
  <c r="T89" i="17" s="1"/>
  <c r="T90" i="17" s="1"/>
  <c r="T91" i="17" s="1"/>
  <c r="T92" i="17" s="1"/>
  <c r="T93" i="17" s="1"/>
  <c r="T94" i="17" s="1"/>
  <c r="T95" i="17" s="1"/>
  <c r="T96" i="17" s="1"/>
  <c r="T97" i="17" s="1"/>
  <c r="T98" i="17" s="1"/>
  <c r="T99" i="17" s="1"/>
  <c r="T100" i="17" s="1"/>
  <c r="T101" i="17" s="1"/>
  <c r="T102" i="17" s="1"/>
  <c r="T103" i="17" s="1"/>
  <c r="T104" i="17" s="1"/>
  <c r="T105" i="17" s="1"/>
  <c r="T106" i="17" s="1"/>
  <c r="T107" i="17" s="1"/>
  <c r="T108" i="17" s="1"/>
  <c r="T109" i="17" s="1"/>
  <c r="T110" i="17" s="1"/>
  <c r="T111" i="17" s="1"/>
  <c r="T112" i="17" s="1"/>
  <c r="T113" i="17" s="1"/>
  <c r="T114" i="17" s="1"/>
  <c r="T115" i="17" s="1"/>
  <c r="T116" i="17" s="1"/>
  <c r="T117" i="17" s="1"/>
  <c r="T118" i="17" s="1"/>
  <c r="T119" i="17" s="1"/>
  <c r="T120" i="17" s="1"/>
  <c r="T121" i="17" s="1"/>
  <c r="T122" i="17" s="1"/>
  <c r="T123" i="17" s="1"/>
  <c r="T124" i="17" s="1"/>
  <c r="T125" i="17" s="1"/>
  <c r="T126" i="17" s="1"/>
  <c r="T127" i="17" s="1"/>
  <c r="T128" i="17" s="1"/>
  <c r="T129" i="17" s="1"/>
  <c r="T130" i="17" s="1"/>
  <c r="T131" i="17" s="1"/>
  <c r="T132" i="17" s="1"/>
  <c r="T133" i="17" s="1"/>
  <c r="T134" i="17" s="1"/>
  <c r="T135" i="17" s="1"/>
  <c r="T136" i="17" s="1"/>
  <c r="T137" i="17" s="1"/>
  <c r="T138" i="17" s="1"/>
  <c r="T139" i="17" s="1"/>
  <c r="T140" i="17" s="1"/>
  <c r="T141" i="17" s="1"/>
  <c r="T142" i="17" s="1"/>
  <c r="T143" i="17" s="1"/>
  <c r="T144" i="17" s="1"/>
  <c r="T145" i="17" s="1"/>
  <c r="T146" i="17" s="1"/>
  <c r="T147" i="17" s="1"/>
  <c r="T148" i="17" s="1"/>
  <c r="T149" i="17" s="1"/>
  <c r="T150" i="17" s="1"/>
  <c r="T151" i="17" s="1"/>
  <c r="T152" i="17" s="1"/>
  <c r="T153" i="17" s="1"/>
  <c r="T154" i="17" s="1"/>
  <c r="T155" i="17" s="1"/>
  <c r="T156" i="17" s="1"/>
  <c r="T157" i="17" s="1"/>
  <c r="T158" i="17" s="1"/>
  <c r="T159" i="17" s="1"/>
  <c r="T160" i="17" s="1"/>
  <c r="T161" i="17" s="1"/>
  <c r="T162" i="17" s="1"/>
  <c r="T163" i="17" s="1"/>
  <c r="T164" i="17" s="1"/>
  <c r="T165" i="17" s="1"/>
  <c r="T166" i="17" s="1"/>
  <c r="T167" i="17" s="1"/>
  <c r="T168" i="17" s="1"/>
  <c r="T169" i="17" s="1"/>
  <c r="T170" i="17" s="1"/>
  <c r="T171" i="17" s="1"/>
  <c r="T172" i="17" s="1"/>
  <c r="T173" i="17" s="1"/>
  <c r="T174" i="17" s="1"/>
  <c r="T175" i="17" s="1"/>
  <c r="T176" i="17" s="1"/>
  <c r="T177" i="17" s="1"/>
  <c r="T178" i="17" s="1"/>
  <c r="T179" i="17" s="1"/>
  <c r="T180" i="17" s="1"/>
  <c r="T181" i="17" s="1"/>
  <c r="T182" i="17" s="1"/>
  <c r="T183" i="17" s="1"/>
  <c r="T184" i="17" s="1"/>
  <c r="T185" i="17" s="1"/>
  <c r="T186" i="17" s="1"/>
  <c r="T187" i="17" s="1"/>
  <c r="T188" i="17" s="1"/>
  <c r="T189" i="17" s="1"/>
  <c r="T190" i="17" s="1"/>
  <c r="T191" i="17" s="1"/>
  <c r="T192" i="17" s="1"/>
  <c r="T193" i="17" s="1"/>
  <c r="T194" i="17" s="1"/>
  <c r="T195" i="17" s="1"/>
  <c r="T196" i="17" s="1"/>
  <c r="T197" i="17" s="1"/>
  <c r="T198" i="17" s="1"/>
  <c r="T199" i="17" s="1"/>
  <c r="T200" i="17" s="1"/>
  <c r="T201" i="17" s="1"/>
  <c r="T202" i="17" s="1"/>
  <c r="T203" i="17" s="1"/>
  <c r="T204" i="17" s="1"/>
  <c r="T205" i="17" s="1"/>
  <c r="T206" i="17" s="1"/>
  <c r="T207" i="17" s="1"/>
  <c r="T208" i="17" s="1"/>
  <c r="T209" i="17" s="1"/>
  <c r="T210" i="17" s="1"/>
  <c r="T211" i="17" s="1"/>
  <c r="T212" i="17" s="1"/>
  <c r="T213" i="17" s="1"/>
  <c r="T214" i="17" s="1"/>
  <c r="T215" i="17" s="1"/>
  <c r="T216" i="17" s="1"/>
  <c r="T217" i="17" s="1"/>
  <c r="T218" i="17" s="1"/>
  <c r="T219" i="17" s="1"/>
  <c r="T220" i="17" s="1"/>
  <c r="T221" i="17" s="1"/>
  <c r="T222" i="17" s="1"/>
  <c r="T223" i="17" s="1"/>
  <c r="T224" i="17" s="1"/>
  <c r="T225" i="17" s="1"/>
  <c r="T226" i="17" s="1"/>
  <c r="T227" i="17" s="1"/>
  <c r="T228" i="17" s="1"/>
  <c r="T229" i="17" s="1"/>
  <c r="T230" i="17" s="1"/>
  <c r="T231" i="17" s="1"/>
  <c r="T232" i="17" s="1"/>
  <c r="T233" i="17" s="1"/>
  <c r="T234" i="17" s="1"/>
  <c r="T235" i="17" s="1"/>
  <c r="T236" i="17" s="1"/>
  <c r="T237" i="17" s="1"/>
  <c r="T238" i="17" s="1"/>
  <c r="T239" i="17" s="1"/>
  <c r="T240" i="17" s="1"/>
  <c r="T241" i="17" s="1"/>
  <c r="T242" i="17" s="1"/>
  <c r="T243" i="17" s="1"/>
  <c r="T244" i="17" s="1"/>
  <c r="T245" i="17" s="1"/>
  <c r="T246" i="17" s="1"/>
  <c r="T247" i="17" s="1"/>
  <c r="T248" i="17" s="1"/>
  <c r="T249" i="17" s="1"/>
  <c r="T250" i="17" s="1"/>
  <c r="T251" i="17" s="1"/>
  <c r="T252" i="17" s="1"/>
  <c r="T253" i="17" s="1"/>
  <c r="T254" i="17" s="1"/>
  <c r="T255" i="17" s="1"/>
  <c r="T256" i="17" s="1"/>
  <c r="T257" i="17" s="1"/>
  <c r="T258" i="17" s="1"/>
  <c r="T259" i="17" s="1"/>
  <c r="T260" i="17" s="1"/>
  <c r="T261" i="17" s="1"/>
  <c r="T262" i="17" s="1"/>
  <c r="T263" i="17" s="1"/>
  <c r="T264" i="17" s="1"/>
  <c r="T265" i="17" s="1"/>
  <c r="T266" i="17" s="1"/>
  <c r="T267" i="17" s="1"/>
  <c r="T268" i="17" s="1"/>
  <c r="T269" i="17" s="1"/>
  <c r="T270" i="17" s="1"/>
  <c r="T271" i="17" s="1"/>
  <c r="T272" i="17" s="1"/>
  <c r="T273" i="17" s="1"/>
  <c r="T274" i="17" s="1"/>
  <c r="T275" i="17" s="1"/>
  <c r="T276" i="17" s="1"/>
  <c r="T277" i="17" s="1"/>
  <c r="T278" i="17" s="1"/>
  <c r="T279" i="17" s="1"/>
  <c r="T280" i="17" s="1"/>
  <c r="T281" i="17" s="1"/>
  <c r="T282" i="17" s="1"/>
  <c r="T283" i="17" s="1"/>
  <c r="T284" i="17" s="1"/>
  <c r="T285" i="17" s="1"/>
  <c r="T286" i="17" s="1"/>
  <c r="T287" i="17" s="1"/>
  <c r="T288" i="17" s="1"/>
  <c r="T289" i="17" s="1"/>
  <c r="T290" i="17" s="1"/>
  <c r="T291" i="17" s="1"/>
  <c r="T292" i="17" s="1"/>
  <c r="T293" i="17" s="1"/>
  <c r="T294" i="17" s="1"/>
  <c r="T295" i="17" s="1"/>
  <c r="T296" i="17" s="1"/>
  <c r="T297" i="17" s="1"/>
  <c r="T298" i="17" s="1"/>
  <c r="T299" i="17" s="1"/>
  <c r="T300" i="17" s="1"/>
  <c r="T301" i="17" s="1"/>
  <c r="T302" i="17" s="1"/>
  <c r="T303" i="17" s="1"/>
  <c r="T304" i="17" s="1"/>
  <c r="T305" i="17" s="1"/>
  <c r="T306" i="17" s="1"/>
  <c r="T307" i="17" s="1"/>
  <c r="T308" i="17" s="1"/>
  <c r="T309" i="17" s="1"/>
  <c r="T310" i="17" s="1"/>
  <c r="T311" i="17" s="1"/>
  <c r="T312" i="17" s="1"/>
  <c r="T313" i="17" s="1"/>
  <c r="T314" i="17" s="1"/>
  <c r="T315" i="17" s="1"/>
  <c r="T316" i="17" s="1"/>
  <c r="T317" i="17" s="1"/>
  <c r="T318" i="17" s="1"/>
  <c r="T319" i="17" s="1"/>
  <c r="T320" i="17" s="1"/>
  <c r="T321" i="17" s="1"/>
  <c r="T322" i="17" s="1"/>
  <c r="T323" i="17" s="1"/>
  <c r="T324" i="17" s="1"/>
  <c r="T325" i="17" s="1"/>
  <c r="T326" i="17" s="1"/>
  <c r="T327" i="17" s="1"/>
  <c r="T328" i="17" s="1"/>
  <c r="T329" i="17" s="1"/>
  <c r="T330" i="17" s="1"/>
  <c r="T331" i="17" s="1"/>
  <c r="T332" i="17" s="1"/>
  <c r="T333" i="17" s="1"/>
  <c r="T334" i="17" s="1"/>
  <c r="T335" i="17" s="1"/>
  <c r="T336" i="17" s="1"/>
  <c r="T337" i="17" s="1"/>
  <c r="T338" i="17" s="1"/>
  <c r="T339" i="17" s="1"/>
  <c r="T340" i="17" s="1"/>
  <c r="T341" i="17" s="1"/>
  <c r="T342" i="17" s="1"/>
  <c r="T343" i="17" s="1"/>
  <c r="T344" i="17" s="1"/>
  <c r="T345" i="17" s="1"/>
  <c r="T346" i="17" s="1"/>
  <c r="T347" i="17" s="1"/>
  <c r="T348" i="17" s="1"/>
  <c r="T349" i="17" s="1"/>
  <c r="T350" i="17" s="1"/>
  <c r="T351" i="17" s="1"/>
  <c r="T352" i="17" s="1"/>
  <c r="T353" i="17" s="1"/>
  <c r="T354" i="17" s="1"/>
  <c r="T355" i="17" s="1"/>
  <c r="T356" i="17" s="1"/>
  <c r="T357" i="17" s="1"/>
  <c r="T358" i="17" s="1"/>
  <c r="T359" i="17" s="1"/>
  <c r="T360" i="17" s="1"/>
  <c r="T361" i="17" s="1"/>
  <c r="T362" i="17" s="1"/>
  <c r="T363" i="17" s="1"/>
  <c r="T364" i="17" s="1"/>
  <c r="T365" i="17" s="1"/>
  <c r="T366" i="17" s="1"/>
  <c r="T367" i="17" s="1"/>
  <c r="T368" i="17" s="1"/>
  <c r="T369" i="17" s="1"/>
  <c r="T370" i="17" s="1"/>
  <c r="T371" i="17" s="1"/>
  <c r="T372" i="17" s="1"/>
  <c r="T373" i="17" s="1"/>
  <c r="T374" i="17" s="1"/>
  <c r="T375" i="17" s="1"/>
  <c r="T376" i="17" s="1"/>
  <c r="T377" i="17" s="1"/>
  <c r="T378" i="17" s="1"/>
  <c r="T379" i="17" s="1"/>
  <c r="T380" i="17" s="1"/>
  <c r="T381" i="17" s="1"/>
  <c r="T382" i="17" s="1"/>
  <c r="T383" i="17" s="1"/>
  <c r="T384" i="17" s="1"/>
  <c r="T385" i="17" s="1"/>
  <c r="T386" i="17" s="1"/>
  <c r="T387" i="17" s="1"/>
  <c r="T388" i="17" s="1"/>
  <c r="T389" i="17" s="1"/>
  <c r="T390" i="17" s="1"/>
  <c r="T391" i="17" s="1"/>
  <c r="T392" i="17" s="1"/>
  <c r="T393" i="17" s="1"/>
  <c r="T394" i="17" s="1"/>
  <c r="T395" i="17" s="1"/>
  <c r="T396" i="17" s="1"/>
  <c r="T397" i="17" s="1"/>
  <c r="T398" i="17" s="1"/>
  <c r="T399" i="17" s="1"/>
  <c r="T400" i="17" s="1"/>
  <c r="T401" i="17" s="1"/>
  <c r="T402" i="17" s="1"/>
  <c r="T403" i="17" s="1"/>
  <c r="T404" i="17" s="1"/>
  <c r="T405" i="17" s="1"/>
  <c r="T406" i="17" s="1"/>
  <c r="T407" i="17" s="1"/>
  <c r="T408" i="17" s="1"/>
  <c r="T409" i="17" s="1"/>
  <c r="T410" i="17" s="1"/>
  <c r="T411" i="17" s="1"/>
  <c r="T412" i="17" s="1"/>
  <c r="T413" i="17" s="1"/>
  <c r="T414" i="17" s="1"/>
  <c r="T415" i="17" s="1"/>
  <c r="T416" i="17" s="1"/>
  <c r="T417" i="17" s="1"/>
  <c r="T418" i="17" s="1"/>
  <c r="T419" i="17" s="1"/>
  <c r="T420" i="17" s="1"/>
  <c r="T421" i="17" s="1"/>
  <c r="T422" i="17" s="1"/>
  <c r="T423" i="17" s="1"/>
  <c r="T424" i="17" s="1"/>
  <c r="T425" i="17" s="1"/>
  <c r="T426" i="17" s="1"/>
  <c r="T427" i="17" s="1"/>
  <c r="T428" i="17" s="1"/>
  <c r="T429" i="17" s="1"/>
  <c r="T430" i="17" s="1"/>
  <c r="T431" i="17" s="1"/>
  <c r="T432" i="17" s="1"/>
  <c r="T433" i="17" s="1"/>
  <c r="T434" i="17" s="1"/>
  <c r="T435" i="17" s="1"/>
  <c r="T436" i="17" s="1"/>
  <c r="T437" i="17" s="1"/>
  <c r="T438" i="17" s="1"/>
  <c r="T439" i="17" s="1"/>
  <c r="T440" i="17" s="1"/>
  <c r="T441" i="17" s="1"/>
  <c r="T442" i="17" s="1"/>
  <c r="T443" i="17" s="1"/>
  <c r="T444" i="17" s="1"/>
  <c r="T445" i="17" s="1"/>
  <c r="T446" i="17" s="1"/>
  <c r="T447" i="17" s="1"/>
  <c r="T448" i="17" s="1"/>
  <c r="T449" i="17" s="1"/>
  <c r="T450" i="17" s="1"/>
  <c r="T451" i="17" s="1"/>
  <c r="T452" i="17" s="1"/>
  <c r="T453" i="17" s="1"/>
  <c r="T454" i="17" s="1"/>
  <c r="T455" i="17" s="1"/>
  <c r="T456" i="17" s="1"/>
  <c r="T457" i="17" s="1"/>
  <c r="T458" i="17" s="1"/>
  <c r="T459" i="17" s="1"/>
  <c r="T460" i="17" s="1"/>
  <c r="T461" i="17" s="1"/>
  <c r="T462" i="17" s="1"/>
  <c r="T463" i="17" s="1"/>
  <c r="T464" i="17" s="1"/>
  <c r="T465" i="17" s="1"/>
  <c r="T466" i="17" s="1"/>
  <c r="T467" i="17" s="1"/>
  <c r="T468" i="17" s="1"/>
  <c r="T469" i="17" s="1"/>
  <c r="T470" i="17" s="1"/>
  <c r="T471" i="17" s="1"/>
  <c r="T472" i="17" s="1"/>
  <c r="T473" i="17" s="1"/>
  <c r="T474" i="17" s="1"/>
  <c r="T475" i="17" s="1"/>
  <c r="T476" i="17" s="1"/>
  <c r="T477" i="17" s="1"/>
  <c r="T478" i="17" s="1"/>
  <c r="T479" i="17" s="1"/>
  <c r="T480" i="17" s="1"/>
  <c r="T481" i="17" s="1"/>
  <c r="T482" i="17" s="1"/>
  <c r="T483" i="17" s="1"/>
  <c r="T484" i="17" s="1"/>
  <c r="T485" i="17" s="1"/>
  <c r="T486" i="17" s="1"/>
  <c r="T487" i="17" s="1"/>
  <c r="T488" i="17" s="1"/>
  <c r="T489" i="17" s="1"/>
  <c r="T490" i="17" s="1"/>
  <c r="T491" i="17" s="1"/>
  <c r="T492" i="17" s="1"/>
  <c r="T493" i="17" s="1"/>
  <c r="T494" i="17" s="1"/>
  <c r="T495" i="17" s="1"/>
  <c r="T496" i="17" s="1"/>
  <c r="T497" i="17" s="1"/>
  <c r="T498" i="17" s="1"/>
  <c r="T499" i="17" s="1"/>
  <c r="T500" i="17" s="1"/>
  <c r="T501" i="17" s="1"/>
  <c r="T502" i="17" s="1"/>
  <c r="T503" i="17" s="1"/>
  <c r="T504" i="17" s="1"/>
  <c r="Z7" i="17" s="1"/>
  <c r="P4" i="17"/>
  <c r="P5" i="17" s="1"/>
  <c r="P6" i="17" s="1"/>
  <c r="P7" i="17" s="1"/>
  <c r="P8" i="17" s="1"/>
  <c r="P9" i="17" s="1"/>
  <c r="P10" i="17" s="1"/>
  <c r="P11" i="17" s="1"/>
  <c r="P12" i="17" s="1"/>
  <c r="P13" i="17" s="1"/>
  <c r="P14" i="17" s="1"/>
  <c r="P15" i="17" s="1"/>
  <c r="P16" i="17" s="1"/>
  <c r="P17" i="17" s="1"/>
  <c r="P18" i="17" s="1"/>
  <c r="P19" i="17" s="1"/>
  <c r="P20" i="17" s="1"/>
  <c r="P21" i="17" s="1"/>
  <c r="P22" i="17" s="1"/>
  <c r="P23" i="17" s="1"/>
  <c r="P24" i="17" s="1"/>
  <c r="P25" i="17" s="1"/>
  <c r="P26" i="17" s="1"/>
  <c r="P27" i="17" s="1"/>
  <c r="P28" i="17" s="1"/>
  <c r="P29" i="17" s="1"/>
  <c r="P30" i="17" s="1"/>
  <c r="P31" i="17" s="1"/>
  <c r="P32" i="17" s="1"/>
  <c r="P33" i="17" s="1"/>
  <c r="P34" i="17" s="1"/>
  <c r="P35" i="17" s="1"/>
  <c r="P36" i="17" s="1"/>
  <c r="P37" i="17" s="1"/>
  <c r="P38" i="17" s="1"/>
  <c r="P39" i="17" s="1"/>
  <c r="P40" i="17" s="1"/>
  <c r="P41" i="17" s="1"/>
  <c r="P42" i="17" s="1"/>
  <c r="P43" i="17" s="1"/>
  <c r="P44" i="17" s="1"/>
  <c r="P45" i="17" s="1"/>
  <c r="P46" i="17" s="1"/>
  <c r="P47" i="17" s="1"/>
  <c r="P48" i="17" s="1"/>
  <c r="P49" i="17" s="1"/>
  <c r="P50" i="17" s="1"/>
  <c r="P51" i="17" s="1"/>
  <c r="P52" i="17" s="1"/>
  <c r="P53" i="17" s="1"/>
  <c r="P54" i="17" s="1"/>
  <c r="P55" i="17" s="1"/>
  <c r="P56" i="17" s="1"/>
  <c r="P57" i="17" s="1"/>
  <c r="P58" i="17" s="1"/>
  <c r="P59" i="17" s="1"/>
  <c r="P60" i="17" s="1"/>
  <c r="P61" i="17" s="1"/>
  <c r="P62" i="17" s="1"/>
  <c r="P63" i="17" s="1"/>
  <c r="P64" i="17" s="1"/>
  <c r="P65" i="17" s="1"/>
  <c r="P66" i="17" s="1"/>
  <c r="P67" i="17" s="1"/>
  <c r="P68" i="17" s="1"/>
  <c r="P69" i="17" s="1"/>
  <c r="P70" i="17" s="1"/>
  <c r="P71" i="17" s="1"/>
  <c r="P72" i="17" s="1"/>
  <c r="P73" i="17" s="1"/>
  <c r="P74" i="17" s="1"/>
  <c r="P75" i="17" s="1"/>
  <c r="P76" i="17" s="1"/>
  <c r="P77" i="17" s="1"/>
  <c r="P78" i="17" s="1"/>
  <c r="P79" i="17" s="1"/>
  <c r="P80" i="17" s="1"/>
  <c r="P81" i="17" s="1"/>
  <c r="P82" i="17" s="1"/>
  <c r="P83" i="17" s="1"/>
  <c r="P84" i="17" s="1"/>
  <c r="P85" i="17" s="1"/>
  <c r="P86" i="17" s="1"/>
  <c r="P87" i="17" s="1"/>
  <c r="P88" i="17" s="1"/>
  <c r="P89" i="17" s="1"/>
  <c r="P90" i="17" s="1"/>
  <c r="P91" i="17" s="1"/>
  <c r="P92" i="17" s="1"/>
  <c r="P93" i="17" s="1"/>
  <c r="P94" i="17" s="1"/>
  <c r="P95" i="17" s="1"/>
  <c r="P96" i="17" s="1"/>
  <c r="P97" i="17" s="1"/>
  <c r="P98" i="17" s="1"/>
  <c r="P99" i="17" s="1"/>
  <c r="P100" i="17" s="1"/>
  <c r="P101" i="17" s="1"/>
  <c r="P102" i="17" s="1"/>
  <c r="P103" i="17" s="1"/>
  <c r="P104" i="17" s="1"/>
  <c r="P105" i="17" s="1"/>
  <c r="P106" i="17" s="1"/>
  <c r="P107" i="17" s="1"/>
  <c r="P108" i="17" s="1"/>
  <c r="P109" i="17" s="1"/>
  <c r="P110" i="17" s="1"/>
  <c r="P111" i="17" s="1"/>
  <c r="P112" i="17" s="1"/>
  <c r="P113" i="17" s="1"/>
  <c r="P114" i="17" s="1"/>
  <c r="P115" i="17" s="1"/>
  <c r="P116" i="17" s="1"/>
  <c r="P117" i="17" s="1"/>
  <c r="P118" i="17" s="1"/>
  <c r="P119" i="17" s="1"/>
  <c r="P120" i="17" s="1"/>
  <c r="P121" i="17" s="1"/>
  <c r="P122" i="17" s="1"/>
  <c r="P123" i="17" s="1"/>
  <c r="P124" i="17" s="1"/>
  <c r="P125" i="17" s="1"/>
  <c r="P126" i="17" s="1"/>
  <c r="P127" i="17" s="1"/>
  <c r="P128" i="17" s="1"/>
  <c r="P129" i="17" s="1"/>
  <c r="P130" i="17" s="1"/>
  <c r="P131" i="17" s="1"/>
  <c r="P132" i="17" s="1"/>
  <c r="P133" i="17" s="1"/>
  <c r="P134" i="17" s="1"/>
  <c r="P135" i="17" s="1"/>
  <c r="P136" i="17" s="1"/>
  <c r="P137" i="17" s="1"/>
  <c r="P138" i="17" s="1"/>
  <c r="P139" i="17" s="1"/>
  <c r="P140" i="17" s="1"/>
  <c r="P141" i="17" s="1"/>
  <c r="P142" i="17" s="1"/>
  <c r="P143" i="17" s="1"/>
  <c r="P144" i="17" s="1"/>
  <c r="P145" i="17" s="1"/>
  <c r="P146" i="17" s="1"/>
  <c r="P147" i="17" s="1"/>
  <c r="P148" i="17" s="1"/>
  <c r="P149" i="17" s="1"/>
  <c r="P150" i="17" s="1"/>
  <c r="P151" i="17" s="1"/>
  <c r="P152" i="17" s="1"/>
  <c r="P153" i="17" s="1"/>
  <c r="P154" i="17" s="1"/>
  <c r="P155" i="17" s="1"/>
  <c r="P156" i="17" s="1"/>
  <c r="P157" i="17" s="1"/>
  <c r="P158" i="17" s="1"/>
  <c r="P159" i="17" s="1"/>
  <c r="P160" i="17" s="1"/>
  <c r="P161" i="17" s="1"/>
  <c r="P162" i="17" s="1"/>
  <c r="P163" i="17" s="1"/>
  <c r="P164" i="17" s="1"/>
  <c r="P165" i="17" s="1"/>
  <c r="P166" i="17" s="1"/>
  <c r="P167" i="17" s="1"/>
  <c r="P168" i="17" s="1"/>
  <c r="P169" i="17" s="1"/>
  <c r="P170" i="17" s="1"/>
  <c r="P171" i="17" s="1"/>
  <c r="P172" i="17" s="1"/>
  <c r="P173" i="17" s="1"/>
  <c r="P174" i="17" s="1"/>
  <c r="P175" i="17" s="1"/>
  <c r="P176" i="17" s="1"/>
  <c r="P177" i="17" s="1"/>
  <c r="P178" i="17" s="1"/>
  <c r="P179" i="17" s="1"/>
  <c r="P180" i="17" s="1"/>
  <c r="P181" i="17" s="1"/>
  <c r="P182" i="17" s="1"/>
  <c r="P183" i="17" s="1"/>
  <c r="P184" i="17" s="1"/>
  <c r="P185" i="17" s="1"/>
  <c r="P186" i="17" s="1"/>
  <c r="P187" i="17" s="1"/>
  <c r="P188" i="17" s="1"/>
  <c r="P189" i="17" s="1"/>
  <c r="P190" i="17" s="1"/>
  <c r="P191" i="17" s="1"/>
  <c r="P192" i="17" s="1"/>
  <c r="P193" i="17" s="1"/>
  <c r="P194" i="17" s="1"/>
  <c r="P195" i="17" s="1"/>
  <c r="P196" i="17" s="1"/>
  <c r="P197" i="17" s="1"/>
  <c r="P198" i="17" s="1"/>
  <c r="P199" i="17" s="1"/>
  <c r="P200" i="17" s="1"/>
  <c r="P201" i="17" s="1"/>
  <c r="P202" i="17" s="1"/>
  <c r="P203" i="17" s="1"/>
  <c r="P204" i="17" s="1"/>
  <c r="P205" i="17" s="1"/>
  <c r="P206" i="17" s="1"/>
  <c r="P207" i="17" s="1"/>
  <c r="P208" i="17" s="1"/>
  <c r="P209" i="17" s="1"/>
  <c r="P210" i="17" s="1"/>
  <c r="P211" i="17" s="1"/>
  <c r="P212" i="17" s="1"/>
  <c r="P213" i="17" s="1"/>
  <c r="P214" i="17" s="1"/>
  <c r="P215" i="17" s="1"/>
  <c r="P216" i="17" s="1"/>
  <c r="P217" i="17" s="1"/>
  <c r="P218" i="17" s="1"/>
  <c r="P219" i="17" s="1"/>
  <c r="P220" i="17" s="1"/>
  <c r="P221" i="17" s="1"/>
  <c r="P222" i="17" s="1"/>
  <c r="P223" i="17" s="1"/>
  <c r="P224" i="17" s="1"/>
  <c r="P225" i="17" s="1"/>
  <c r="P226" i="17" s="1"/>
  <c r="P227" i="17" s="1"/>
  <c r="P228" i="17" s="1"/>
  <c r="P229" i="17" s="1"/>
  <c r="P230" i="17" s="1"/>
  <c r="P231" i="17" s="1"/>
  <c r="P232" i="17" s="1"/>
  <c r="P233" i="17" s="1"/>
  <c r="P234" i="17" s="1"/>
  <c r="P235" i="17" s="1"/>
  <c r="P236" i="17" s="1"/>
  <c r="P237" i="17" s="1"/>
  <c r="P238" i="17" s="1"/>
  <c r="P239" i="17" s="1"/>
  <c r="P240" i="17" s="1"/>
  <c r="P241" i="17" s="1"/>
  <c r="P242" i="17" s="1"/>
  <c r="P243" i="17" s="1"/>
  <c r="P244" i="17" s="1"/>
  <c r="P245" i="17" s="1"/>
  <c r="P246" i="17" s="1"/>
  <c r="P247" i="17" s="1"/>
  <c r="P248" i="17" s="1"/>
  <c r="P249" i="17" s="1"/>
  <c r="P250" i="17" s="1"/>
  <c r="P251" i="17" s="1"/>
  <c r="P252" i="17" s="1"/>
  <c r="P253" i="17" s="1"/>
  <c r="P254" i="17" s="1"/>
  <c r="P255" i="17" s="1"/>
  <c r="P256" i="17" s="1"/>
  <c r="P257" i="17" s="1"/>
  <c r="P258" i="17" s="1"/>
  <c r="P259" i="17" s="1"/>
  <c r="P260" i="17" s="1"/>
  <c r="P261" i="17" s="1"/>
  <c r="P262" i="17" s="1"/>
  <c r="P263" i="17" s="1"/>
  <c r="P264" i="17" s="1"/>
  <c r="P265" i="17" s="1"/>
  <c r="P266" i="17" s="1"/>
  <c r="P267" i="17" s="1"/>
  <c r="P268" i="17" s="1"/>
  <c r="P269" i="17" s="1"/>
  <c r="P270" i="17" s="1"/>
  <c r="P271" i="17" s="1"/>
  <c r="P272" i="17" s="1"/>
  <c r="P273" i="17" s="1"/>
  <c r="P274" i="17" s="1"/>
  <c r="P275" i="17" s="1"/>
  <c r="P276" i="17" s="1"/>
  <c r="P277" i="17" s="1"/>
  <c r="P278" i="17" s="1"/>
  <c r="P279" i="17" s="1"/>
  <c r="P280" i="17" s="1"/>
  <c r="P281" i="17" s="1"/>
  <c r="P282" i="17" s="1"/>
  <c r="P283" i="17" s="1"/>
  <c r="P284" i="17" s="1"/>
  <c r="P285" i="17" s="1"/>
  <c r="P286" i="17" s="1"/>
  <c r="P287" i="17" s="1"/>
  <c r="P288" i="17" s="1"/>
  <c r="P289" i="17" s="1"/>
  <c r="P290" i="17" s="1"/>
  <c r="P291" i="17" s="1"/>
  <c r="P292" i="17" s="1"/>
  <c r="P293" i="17" s="1"/>
  <c r="P294" i="17" s="1"/>
  <c r="P295" i="17" s="1"/>
  <c r="P296" i="17" s="1"/>
  <c r="P297" i="17" s="1"/>
  <c r="P298" i="17" s="1"/>
  <c r="P299" i="17" s="1"/>
  <c r="P300" i="17" s="1"/>
  <c r="P301" i="17" s="1"/>
  <c r="P302" i="17" s="1"/>
  <c r="P303" i="17" s="1"/>
  <c r="P304" i="17" s="1"/>
  <c r="P305" i="17" s="1"/>
  <c r="P306" i="17" s="1"/>
  <c r="P307" i="17" s="1"/>
  <c r="P308" i="17" s="1"/>
  <c r="P309" i="17" s="1"/>
  <c r="P310" i="17" s="1"/>
  <c r="P311" i="17" s="1"/>
  <c r="P312" i="17" s="1"/>
  <c r="P313" i="17" s="1"/>
  <c r="P314" i="17" s="1"/>
  <c r="P315" i="17" s="1"/>
  <c r="P316" i="17" s="1"/>
  <c r="P317" i="17" s="1"/>
  <c r="P318" i="17" s="1"/>
  <c r="P319" i="17" s="1"/>
  <c r="P320" i="17" s="1"/>
  <c r="P321" i="17" s="1"/>
  <c r="P322" i="17" s="1"/>
  <c r="P323" i="17" s="1"/>
  <c r="P324" i="17" s="1"/>
  <c r="P325" i="17" s="1"/>
  <c r="P326" i="17" s="1"/>
  <c r="P327" i="17" s="1"/>
  <c r="P328" i="17" s="1"/>
  <c r="P329" i="17" s="1"/>
  <c r="P330" i="17" s="1"/>
  <c r="P331" i="17" s="1"/>
  <c r="P332" i="17" s="1"/>
  <c r="P333" i="17" s="1"/>
  <c r="P334" i="17" s="1"/>
  <c r="P335" i="17" s="1"/>
  <c r="P336" i="17" s="1"/>
  <c r="P337" i="17" s="1"/>
  <c r="P338" i="17" s="1"/>
  <c r="P339" i="17" s="1"/>
  <c r="P340" i="17" s="1"/>
  <c r="P341" i="17" s="1"/>
  <c r="P342" i="17" s="1"/>
  <c r="P343" i="17" s="1"/>
  <c r="P344" i="17" s="1"/>
  <c r="P345" i="17" s="1"/>
  <c r="P346" i="17" s="1"/>
  <c r="P347" i="17" s="1"/>
  <c r="P348" i="17" s="1"/>
  <c r="P349" i="17" s="1"/>
  <c r="P350" i="17" s="1"/>
  <c r="P351" i="17" s="1"/>
  <c r="P352" i="17" s="1"/>
  <c r="P353" i="17" s="1"/>
  <c r="P354" i="17" s="1"/>
  <c r="P355" i="17" s="1"/>
  <c r="P356" i="17" s="1"/>
  <c r="P357" i="17" s="1"/>
  <c r="P358" i="17" s="1"/>
  <c r="P359" i="17" s="1"/>
  <c r="P360" i="17" s="1"/>
  <c r="P361" i="17" s="1"/>
  <c r="P362" i="17" s="1"/>
  <c r="P363" i="17" s="1"/>
  <c r="P364" i="17" s="1"/>
  <c r="P365" i="17" s="1"/>
  <c r="P366" i="17" s="1"/>
  <c r="P367" i="17" s="1"/>
  <c r="P368" i="17" s="1"/>
  <c r="P369" i="17" s="1"/>
  <c r="P370" i="17" s="1"/>
  <c r="P371" i="17" s="1"/>
  <c r="P372" i="17" s="1"/>
  <c r="P373" i="17" s="1"/>
  <c r="P374" i="17" s="1"/>
  <c r="P375" i="17" s="1"/>
  <c r="P376" i="17" s="1"/>
  <c r="P377" i="17" s="1"/>
  <c r="P378" i="17" s="1"/>
  <c r="P379" i="17" s="1"/>
  <c r="P380" i="17" s="1"/>
  <c r="P381" i="17" s="1"/>
  <c r="P382" i="17" s="1"/>
  <c r="P383" i="17" s="1"/>
  <c r="P384" i="17" s="1"/>
  <c r="P385" i="17" s="1"/>
  <c r="P386" i="17" s="1"/>
  <c r="P387" i="17" s="1"/>
  <c r="P388" i="17" s="1"/>
  <c r="P389" i="17" s="1"/>
  <c r="P390" i="17" s="1"/>
  <c r="P391" i="17" s="1"/>
  <c r="P392" i="17" s="1"/>
  <c r="P393" i="17" s="1"/>
  <c r="P394" i="17" s="1"/>
  <c r="P395" i="17" s="1"/>
  <c r="P396" i="17" s="1"/>
  <c r="P397" i="17" s="1"/>
  <c r="P398" i="17" s="1"/>
  <c r="P399" i="17" s="1"/>
  <c r="P400" i="17" s="1"/>
  <c r="P401" i="17" s="1"/>
  <c r="P402" i="17" s="1"/>
  <c r="P403" i="17" s="1"/>
  <c r="P404" i="17" s="1"/>
  <c r="P405" i="17" s="1"/>
  <c r="P406" i="17" s="1"/>
  <c r="P407" i="17" s="1"/>
  <c r="P408" i="17" s="1"/>
  <c r="P409" i="17" s="1"/>
  <c r="P410" i="17" s="1"/>
  <c r="P411" i="17" s="1"/>
  <c r="P412" i="17" s="1"/>
  <c r="P413" i="17" s="1"/>
  <c r="P414" i="17" s="1"/>
  <c r="P415" i="17" s="1"/>
  <c r="P416" i="17" s="1"/>
  <c r="P417" i="17" s="1"/>
  <c r="P418" i="17" s="1"/>
  <c r="P419" i="17" s="1"/>
  <c r="P420" i="17" s="1"/>
  <c r="P421" i="17" s="1"/>
  <c r="P422" i="17" s="1"/>
  <c r="P423" i="17" s="1"/>
  <c r="P424" i="17" s="1"/>
  <c r="P425" i="17" s="1"/>
  <c r="P426" i="17" s="1"/>
  <c r="P427" i="17" s="1"/>
  <c r="P428" i="17" s="1"/>
  <c r="P429" i="17" s="1"/>
  <c r="P430" i="17" s="1"/>
  <c r="P431" i="17" s="1"/>
  <c r="P432" i="17" s="1"/>
  <c r="P433" i="17" s="1"/>
  <c r="P434" i="17" s="1"/>
  <c r="P435" i="17" s="1"/>
  <c r="P436" i="17" s="1"/>
  <c r="P437" i="17" s="1"/>
  <c r="P438" i="17" s="1"/>
  <c r="P439" i="17" s="1"/>
  <c r="P440" i="17" s="1"/>
  <c r="P441" i="17" s="1"/>
  <c r="P442" i="17" s="1"/>
  <c r="P443" i="17" s="1"/>
  <c r="P444" i="17" s="1"/>
  <c r="P445" i="17" s="1"/>
  <c r="P446" i="17" s="1"/>
  <c r="P447" i="17" s="1"/>
  <c r="P448" i="17" s="1"/>
  <c r="P449" i="17" s="1"/>
  <c r="P450" i="17" s="1"/>
  <c r="P451" i="17" s="1"/>
  <c r="P452" i="17" s="1"/>
  <c r="P453" i="17" s="1"/>
  <c r="P454" i="17" s="1"/>
  <c r="P455" i="17" s="1"/>
  <c r="P456" i="17" s="1"/>
  <c r="P457" i="17" s="1"/>
  <c r="P458" i="17" s="1"/>
  <c r="P459" i="17" s="1"/>
  <c r="P460" i="17" s="1"/>
  <c r="P461" i="17" s="1"/>
  <c r="P462" i="17" s="1"/>
  <c r="P463" i="17" s="1"/>
  <c r="P464" i="17" s="1"/>
  <c r="P465" i="17" s="1"/>
  <c r="P466" i="17" s="1"/>
  <c r="P467" i="17" s="1"/>
  <c r="P468" i="17" s="1"/>
  <c r="P469" i="17" s="1"/>
  <c r="P470" i="17" s="1"/>
  <c r="P471" i="17" s="1"/>
  <c r="P472" i="17" s="1"/>
  <c r="P473" i="17" s="1"/>
  <c r="P474" i="17" s="1"/>
  <c r="P475" i="17" s="1"/>
  <c r="P476" i="17" s="1"/>
  <c r="P477" i="17" s="1"/>
  <c r="P478" i="17" s="1"/>
  <c r="P479" i="17" s="1"/>
  <c r="P480" i="17" s="1"/>
  <c r="P481" i="17" s="1"/>
  <c r="P482" i="17" s="1"/>
  <c r="P483" i="17" s="1"/>
  <c r="P484" i="17" s="1"/>
  <c r="P485" i="17" s="1"/>
  <c r="P486" i="17" s="1"/>
  <c r="P487" i="17" s="1"/>
  <c r="P488" i="17" s="1"/>
  <c r="P489" i="17" s="1"/>
  <c r="P490" i="17" s="1"/>
  <c r="P491" i="17" s="1"/>
  <c r="P492" i="17" s="1"/>
  <c r="P493" i="17" s="1"/>
  <c r="P494" i="17" s="1"/>
  <c r="P495" i="17" s="1"/>
  <c r="P496" i="17" s="1"/>
  <c r="P497" i="17" s="1"/>
  <c r="P498" i="17" s="1"/>
  <c r="P499" i="17" s="1"/>
  <c r="P500" i="17" s="1"/>
  <c r="P501" i="17" s="1"/>
  <c r="P502" i="17" s="1"/>
  <c r="P503" i="17" s="1"/>
  <c r="P504" i="17" s="1"/>
  <c r="Y5" i="17" s="1"/>
  <c r="L4" i="17"/>
  <c r="L5" i="17" s="1"/>
  <c r="L6" i="17" s="1"/>
  <c r="L7" i="17" s="1"/>
  <c r="L8" i="17" s="1"/>
  <c r="L9" i="17" s="1"/>
  <c r="L10" i="17" s="1"/>
  <c r="L11" i="17" s="1"/>
  <c r="L12" i="17" s="1"/>
  <c r="L13" i="17" s="1"/>
  <c r="L14" i="17" s="1"/>
  <c r="L15" i="17" s="1"/>
  <c r="L16" i="17" s="1"/>
  <c r="L17" i="17" s="1"/>
  <c r="L18" i="17" s="1"/>
  <c r="L19" i="17" s="1"/>
  <c r="L20" i="17" s="1"/>
  <c r="L21" i="17" s="1"/>
  <c r="L22" i="17" s="1"/>
  <c r="L23" i="17" s="1"/>
  <c r="L24" i="17" s="1"/>
  <c r="L25" i="17" s="1"/>
  <c r="L26" i="17" s="1"/>
  <c r="L27" i="17" s="1"/>
  <c r="L28" i="17" s="1"/>
  <c r="L29" i="17" s="1"/>
  <c r="L30" i="17" s="1"/>
  <c r="L31" i="17" s="1"/>
  <c r="L32" i="17" s="1"/>
  <c r="L33" i="17" s="1"/>
  <c r="L34" i="17" s="1"/>
  <c r="L35" i="17" s="1"/>
  <c r="L36" i="17" s="1"/>
  <c r="L37" i="17" s="1"/>
  <c r="L38" i="17" s="1"/>
  <c r="L39" i="17" s="1"/>
  <c r="L40" i="17" s="1"/>
  <c r="L41" i="17" s="1"/>
  <c r="L42" i="17" s="1"/>
  <c r="L43" i="17" s="1"/>
  <c r="L44" i="17" s="1"/>
  <c r="L45" i="17" s="1"/>
  <c r="L46" i="17" s="1"/>
  <c r="L47" i="17" s="1"/>
  <c r="L48" i="17" s="1"/>
  <c r="L49" i="17" s="1"/>
  <c r="L50" i="17" s="1"/>
  <c r="L51" i="17" s="1"/>
  <c r="L52" i="17" s="1"/>
  <c r="L53" i="17" s="1"/>
  <c r="L54" i="17" s="1"/>
  <c r="L55" i="17" s="1"/>
  <c r="L56" i="17" s="1"/>
  <c r="L57" i="17" s="1"/>
  <c r="L58" i="17" s="1"/>
  <c r="L59" i="17" s="1"/>
  <c r="L60" i="17" s="1"/>
  <c r="L61" i="17" s="1"/>
  <c r="L62" i="17" s="1"/>
  <c r="L63" i="17" s="1"/>
  <c r="L64" i="17" s="1"/>
  <c r="L65" i="17" s="1"/>
  <c r="L66" i="17" s="1"/>
  <c r="L67" i="17" s="1"/>
  <c r="L68" i="17" s="1"/>
  <c r="L69" i="17" s="1"/>
  <c r="L70" i="17" s="1"/>
  <c r="L71" i="17" s="1"/>
  <c r="L72" i="17" s="1"/>
  <c r="L73" i="17" s="1"/>
  <c r="L74" i="17" s="1"/>
  <c r="L75" i="17" s="1"/>
  <c r="L76" i="17" s="1"/>
  <c r="L77" i="17" s="1"/>
  <c r="L78" i="17" s="1"/>
  <c r="L79" i="17" s="1"/>
  <c r="L80" i="17" s="1"/>
  <c r="L81" i="17" s="1"/>
  <c r="L82" i="17" s="1"/>
  <c r="L83" i="17" s="1"/>
  <c r="L84" i="17" s="1"/>
  <c r="L85" i="17" s="1"/>
  <c r="L86" i="17" s="1"/>
  <c r="L87" i="17" s="1"/>
  <c r="L88" i="17" s="1"/>
  <c r="L89" i="17" s="1"/>
  <c r="L90" i="17" s="1"/>
  <c r="L91" i="17" s="1"/>
  <c r="L92" i="17" s="1"/>
  <c r="L93" i="17" s="1"/>
  <c r="L94" i="17" s="1"/>
  <c r="L95" i="17" s="1"/>
  <c r="L96" i="17" s="1"/>
  <c r="L97" i="17" s="1"/>
  <c r="L98" i="17" s="1"/>
  <c r="L99" i="17" s="1"/>
  <c r="L100" i="17" s="1"/>
  <c r="L101" i="17" s="1"/>
  <c r="L102" i="17" s="1"/>
  <c r="L103" i="17" s="1"/>
  <c r="L104" i="17" s="1"/>
  <c r="L105" i="17" s="1"/>
  <c r="L106" i="17" s="1"/>
  <c r="L107" i="17" s="1"/>
  <c r="L108" i="17" s="1"/>
  <c r="L109" i="17" s="1"/>
  <c r="L110" i="17" s="1"/>
  <c r="L111" i="17" s="1"/>
  <c r="L112" i="17" s="1"/>
  <c r="L113" i="17" s="1"/>
  <c r="L114" i="17" s="1"/>
  <c r="L115" i="17" s="1"/>
  <c r="L116" i="17" s="1"/>
  <c r="L117" i="17" s="1"/>
  <c r="L118" i="17" s="1"/>
  <c r="L119" i="17" s="1"/>
  <c r="L120" i="17" s="1"/>
  <c r="L121" i="17" s="1"/>
  <c r="L122" i="17" s="1"/>
  <c r="L123" i="17" s="1"/>
  <c r="L124" i="17" s="1"/>
  <c r="L125" i="17" s="1"/>
  <c r="L126" i="17" s="1"/>
  <c r="L127" i="17" s="1"/>
  <c r="L128" i="17" s="1"/>
  <c r="L129" i="17" s="1"/>
  <c r="L130" i="17" s="1"/>
  <c r="L131" i="17" s="1"/>
  <c r="L132" i="17" s="1"/>
  <c r="L133" i="17" s="1"/>
  <c r="L134" i="17" s="1"/>
  <c r="L135" i="17" s="1"/>
  <c r="L136" i="17" s="1"/>
  <c r="L137" i="17" s="1"/>
  <c r="L138" i="17" s="1"/>
  <c r="L139" i="17" s="1"/>
  <c r="L140" i="17" s="1"/>
  <c r="L141" i="17" s="1"/>
  <c r="L142" i="17" s="1"/>
  <c r="L143" i="17" s="1"/>
  <c r="L144" i="17" s="1"/>
  <c r="L145" i="17" s="1"/>
  <c r="L146" i="17" s="1"/>
  <c r="L147" i="17" s="1"/>
  <c r="L148" i="17" s="1"/>
  <c r="L149" i="17" s="1"/>
  <c r="L150" i="17" s="1"/>
  <c r="L151" i="17" s="1"/>
  <c r="L152" i="17" s="1"/>
  <c r="L153" i="17" s="1"/>
  <c r="L154" i="17" s="1"/>
  <c r="L155" i="17" s="1"/>
  <c r="L156" i="17" s="1"/>
  <c r="L157" i="17" s="1"/>
  <c r="L158" i="17" s="1"/>
  <c r="L159" i="17" s="1"/>
  <c r="L160" i="17" s="1"/>
  <c r="L161" i="17" s="1"/>
  <c r="L162" i="17" s="1"/>
  <c r="L163" i="17" s="1"/>
  <c r="L164" i="17" s="1"/>
  <c r="L165" i="17" s="1"/>
  <c r="L166" i="17" s="1"/>
  <c r="L167" i="17" s="1"/>
  <c r="L168" i="17" s="1"/>
  <c r="L169" i="17" s="1"/>
  <c r="L170" i="17" s="1"/>
  <c r="L171" i="17" s="1"/>
  <c r="L172" i="17" s="1"/>
  <c r="L173" i="17" s="1"/>
  <c r="L174" i="17" s="1"/>
  <c r="L175" i="17" s="1"/>
  <c r="L176" i="17" s="1"/>
  <c r="L177" i="17" s="1"/>
  <c r="L178" i="17" s="1"/>
  <c r="L179" i="17" s="1"/>
  <c r="L180" i="17" s="1"/>
  <c r="L181" i="17" s="1"/>
  <c r="L182" i="17" s="1"/>
  <c r="L183" i="17" s="1"/>
  <c r="L184" i="17" s="1"/>
  <c r="L185" i="17" s="1"/>
  <c r="L186" i="17" s="1"/>
  <c r="L187" i="17" s="1"/>
  <c r="L188" i="17" s="1"/>
  <c r="L189" i="17" s="1"/>
  <c r="L190" i="17" s="1"/>
  <c r="L191" i="17" s="1"/>
  <c r="L192" i="17" s="1"/>
  <c r="L193" i="17" s="1"/>
  <c r="L194" i="17" s="1"/>
  <c r="L195" i="17" s="1"/>
  <c r="L196" i="17" s="1"/>
  <c r="L197" i="17" s="1"/>
  <c r="L198" i="17" s="1"/>
  <c r="L199" i="17" s="1"/>
  <c r="L200" i="17" s="1"/>
  <c r="L201" i="17" s="1"/>
  <c r="L202" i="17" s="1"/>
  <c r="L203" i="17" s="1"/>
  <c r="L204" i="17" s="1"/>
  <c r="L205" i="17" s="1"/>
  <c r="L206" i="17" s="1"/>
  <c r="L207" i="17" s="1"/>
  <c r="L208" i="17" s="1"/>
  <c r="L209" i="17" s="1"/>
  <c r="L210" i="17" s="1"/>
  <c r="L211" i="17" s="1"/>
  <c r="L212" i="17" s="1"/>
  <c r="L213" i="17" s="1"/>
  <c r="L214" i="17" s="1"/>
  <c r="L215" i="17" s="1"/>
  <c r="L216" i="17" s="1"/>
  <c r="L217" i="17" s="1"/>
  <c r="L218" i="17" s="1"/>
  <c r="L219" i="17" s="1"/>
  <c r="L220" i="17" s="1"/>
  <c r="L221" i="17" s="1"/>
  <c r="L222" i="17" s="1"/>
  <c r="L223" i="17" s="1"/>
  <c r="L224" i="17" s="1"/>
  <c r="L225" i="17" s="1"/>
  <c r="L226" i="17" s="1"/>
  <c r="L227" i="17" s="1"/>
  <c r="L228" i="17" s="1"/>
  <c r="L229" i="17" s="1"/>
  <c r="L230" i="17" s="1"/>
  <c r="L231" i="17" s="1"/>
  <c r="L232" i="17" s="1"/>
  <c r="L233" i="17" s="1"/>
  <c r="L234" i="17" s="1"/>
  <c r="L235" i="17" s="1"/>
  <c r="L236" i="17" s="1"/>
  <c r="L237" i="17" s="1"/>
  <c r="L238" i="17" s="1"/>
  <c r="L239" i="17" s="1"/>
  <c r="L240" i="17" s="1"/>
  <c r="L241" i="17" s="1"/>
  <c r="L242" i="17" s="1"/>
  <c r="L243" i="17" s="1"/>
  <c r="L244" i="17" s="1"/>
  <c r="L245" i="17" s="1"/>
  <c r="L246" i="17" s="1"/>
  <c r="L247" i="17" s="1"/>
  <c r="L248" i="17" s="1"/>
  <c r="L249" i="17" s="1"/>
  <c r="L250" i="17" s="1"/>
  <c r="L251" i="17" s="1"/>
  <c r="L252" i="17" s="1"/>
  <c r="L253" i="17" s="1"/>
  <c r="L254" i="17" s="1"/>
  <c r="L255" i="17" s="1"/>
  <c r="L256" i="17" s="1"/>
  <c r="L257" i="17" s="1"/>
  <c r="L258" i="17" s="1"/>
  <c r="L259" i="17" s="1"/>
  <c r="L260" i="17" s="1"/>
  <c r="L261" i="17" s="1"/>
  <c r="L262" i="17" s="1"/>
  <c r="L263" i="17" s="1"/>
  <c r="L264" i="17" s="1"/>
  <c r="L265" i="17" s="1"/>
  <c r="L266" i="17" s="1"/>
  <c r="L267" i="17" s="1"/>
  <c r="L268" i="17" s="1"/>
  <c r="L269" i="17" s="1"/>
  <c r="L270" i="17" s="1"/>
  <c r="L271" i="17" s="1"/>
  <c r="L272" i="17" s="1"/>
  <c r="L273" i="17" s="1"/>
  <c r="L274" i="17" s="1"/>
  <c r="L275" i="17" s="1"/>
  <c r="L276" i="17" s="1"/>
  <c r="L277" i="17" s="1"/>
  <c r="L278" i="17" s="1"/>
  <c r="L279" i="17" s="1"/>
  <c r="L280" i="17" s="1"/>
  <c r="L281" i="17" s="1"/>
  <c r="L282" i="17" s="1"/>
  <c r="L283" i="17" s="1"/>
  <c r="L284" i="17" s="1"/>
  <c r="L285" i="17" s="1"/>
  <c r="L286" i="17" s="1"/>
  <c r="L287" i="17" s="1"/>
  <c r="L288" i="17" s="1"/>
  <c r="L289" i="17" s="1"/>
  <c r="L290" i="17" s="1"/>
  <c r="L291" i="17" s="1"/>
  <c r="L292" i="17" s="1"/>
  <c r="L293" i="17" s="1"/>
  <c r="L294" i="17" s="1"/>
  <c r="L295" i="17" s="1"/>
  <c r="L296" i="17" s="1"/>
  <c r="L297" i="17" s="1"/>
  <c r="L298" i="17" s="1"/>
  <c r="L299" i="17" s="1"/>
  <c r="L300" i="17" s="1"/>
  <c r="L301" i="17" s="1"/>
  <c r="L302" i="17" s="1"/>
  <c r="L303" i="17" s="1"/>
  <c r="L304" i="17" s="1"/>
  <c r="L305" i="17" s="1"/>
  <c r="L306" i="17" s="1"/>
  <c r="L307" i="17" s="1"/>
  <c r="L308" i="17" s="1"/>
  <c r="L309" i="17" s="1"/>
  <c r="L310" i="17" s="1"/>
  <c r="L311" i="17" s="1"/>
  <c r="L312" i="17" s="1"/>
  <c r="L313" i="17" s="1"/>
  <c r="L314" i="17" s="1"/>
  <c r="L315" i="17" s="1"/>
  <c r="L316" i="17" s="1"/>
  <c r="L317" i="17" s="1"/>
  <c r="L318" i="17" s="1"/>
  <c r="L319" i="17" s="1"/>
  <c r="L320" i="17" s="1"/>
  <c r="L321" i="17" s="1"/>
  <c r="L322" i="17" s="1"/>
  <c r="L323" i="17" s="1"/>
  <c r="L324" i="17" s="1"/>
  <c r="L325" i="17" s="1"/>
  <c r="L326" i="17" s="1"/>
  <c r="L327" i="17" s="1"/>
  <c r="L328" i="17" s="1"/>
  <c r="L329" i="17" s="1"/>
  <c r="L330" i="17" s="1"/>
  <c r="L331" i="17" s="1"/>
  <c r="L332" i="17" s="1"/>
  <c r="L333" i="17" s="1"/>
  <c r="L334" i="17" s="1"/>
  <c r="L335" i="17" s="1"/>
  <c r="L336" i="17" s="1"/>
  <c r="L337" i="17" s="1"/>
  <c r="L338" i="17" s="1"/>
  <c r="L339" i="17" s="1"/>
  <c r="L340" i="17" s="1"/>
  <c r="L341" i="17" s="1"/>
  <c r="L342" i="17" s="1"/>
  <c r="L343" i="17" s="1"/>
  <c r="L344" i="17" s="1"/>
  <c r="L345" i="17" s="1"/>
  <c r="L346" i="17" s="1"/>
  <c r="L347" i="17" s="1"/>
  <c r="L348" i="17" s="1"/>
  <c r="L349" i="17" s="1"/>
  <c r="L350" i="17" s="1"/>
  <c r="L351" i="17" s="1"/>
  <c r="L352" i="17" s="1"/>
  <c r="L353" i="17" s="1"/>
  <c r="L354" i="17" s="1"/>
  <c r="L355" i="17" s="1"/>
  <c r="L356" i="17" s="1"/>
  <c r="L357" i="17" s="1"/>
  <c r="L358" i="17" s="1"/>
  <c r="L359" i="17" s="1"/>
  <c r="L360" i="17" s="1"/>
  <c r="L361" i="17" s="1"/>
  <c r="L362" i="17" s="1"/>
  <c r="L363" i="17" s="1"/>
  <c r="L364" i="17" s="1"/>
  <c r="L365" i="17" s="1"/>
  <c r="L366" i="17" s="1"/>
  <c r="L367" i="17" s="1"/>
  <c r="L368" i="17" s="1"/>
  <c r="L369" i="17" s="1"/>
  <c r="L370" i="17" s="1"/>
  <c r="L371" i="17" s="1"/>
  <c r="L372" i="17" s="1"/>
  <c r="L373" i="17" s="1"/>
  <c r="L374" i="17" s="1"/>
  <c r="L375" i="17" s="1"/>
  <c r="L376" i="17" s="1"/>
  <c r="L377" i="17" s="1"/>
  <c r="L378" i="17" s="1"/>
  <c r="L379" i="17" s="1"/>
  <c r="L380" i="17" s="1"/>
  <c r="L381" i="17" s="1"/>
  <c r="L382" i="17" s="1"/>
  <c r="L383" i="17" s="1"/>
  <c r="L384" i="17" s="1"/>
  <c r="L385" i="17" s="1"/>
  <c r="L386" i="17" s="1"/>
  <c r="L387" i="17" s="1"/>
  <c r="L388" i="17" s="1"/>
  <c r="L389" i="17" s="1"/>
  <c r="L390" i="17" s="1"/>
  <c r="L391" i="17" s="1"/>
  <c r="L392" i="17" s="1"/>
  <c r="L393" i="17" s="1"/>
  <c r="L394" i="17" s="1"/>
  <c r="L395" i="17" s="1"/>
  <c r="L396" i="17" s="1"/>
  <c r="L397" i="17" s="1"/>
  <c r="L398" i="17" s="1"/>
  <c r="L399" i="17" s="1"/>
  <c r="L400" i="17" s="1"/>
  <c r="L401" i="17" s="1"/>
  <c r="L402" i="17" s="1"/>
  <c r="L403" i="17" s="1"/>
  <c r="L404" i="17" s="1"/>
  <c r="L405" i="17" s="1"/>
  <c r="L406" i="17" s="1"/>
  <c r="L407" i="17" s="1"/>
  <c r="L408" i="17" s="1"/>
  <c r="L409" i="17" s="1"/>
  <c r="L410" i="17" s="1"/>
  <c r="L411" i="17" s="1"/>
  <c r="L412" i="17" s="1"/>
  <c r="L413" i="17" s="1"/>
  <c r="L414" i="17" s="1"/>
  <c r="L415" i="17" s="1"/>
  <c r="L416" i="17" s="1"/>
  <c r="L417" i="17" s="1"/>
  <c r="L418" i="17" s="1"/>
  <c r="L419" i="17" s="1"/>
  <c r="L420" i="17" s="1"/>
  <c r="L421" i="17" s="1"/>
  <c r="L422" i="17" s="1"/>
  <c r="L423" i="17" s="1"/>
  <c r="L424" i="17" s="1"/>
  <c r="L425" i="17" s="1"/>
  <c r="L426" i="17" s="1"/>
  <c r="L427" i="17" s="1"/>
  <c r="L428" i="17" s="1"/>
  <c r="L429" i="17" s="1"/>
  <c r="L430" i="17" s="1"/>
  <c r="L431" i="17" s="1"/>
  <c r="L432" i="17" s="1"/>
  <c r="L433" i="17" s="1"/>
  <c r="L434" i="17" s="1"/>
  <c r="L435" i="17" s="1"/>
  <c r="L436" i="17" s="1"/>
  <c r="L437" i="17" s="1"/>
  <c r="L438" i="17" s="1"/>
  <c r="L439" i="17" s="1"/>
  <c r="L440" i="17" s="1"/>
  <c r="L441" i="17" s="1"/>
  <c r="L442" i="17" s="1"/>
  <c r="L443" i="17" s="1"/>
  <c r="L444" i="17" s="1"/>
  <c r="L445" i="17" s="1"/>
  <c r="L446" i="17" s="1"/>
  <c r="L447" i="17" s="1"/>
  <c r="L448" i="17" s="1"/>
  <c r="L449" i="17" s="1"/>
  <c r="L450" i="17" s="1"/>
  <c r="L451" i="17" s="1"/>
  <c r="L452" i="17" s="1"/>
  <c r="L453" i="17" s="1"/>
  <c r="L454" i="17" s="1"/>
  <c r="L455" i="17" s="1"/>
  <c r="L456" i="17" s="1"/>
  <c r="L457" i="17" s="1"/>
  <c r="L458" i="17" s="1"/>
  <c r="L459" i="17" s="1"/>
  <c r="L460" i="17" s="1"/>
  <c r="L461" i="17" s="1"/>
  <c r="L462" i="17" s="1"/>
  <c r="L463" i="17" s="1"/>
  <c r="L464" i="17" s="1"/>
  <c r="L465" i="17" s="1"/>
  <c r="L466" i="17" s="1"/>
  <c r="L467" i="17" s="1"/>
  <c r="L468" i="17" s="1"/>
  <c r="L469" i="17" s="1"/>
  <c r="L470" i="17" s="1"/>
  <c r="L471" i="17" s="1"/>
  <c r="L472" i="17" s="1"/>
  <c r="L473" i="17" s="1"/>
  <c r="L474" i="17" s="1"/>
  <c r="L475" i="17" s="1"/>
  <c r="L476" i="17" s="1"/>
  <c r="L477" i="17" s="1"/>
  <c r="L478" i="17" s="1"/>
  <c r="L479" i="17" s="1"/>
  <c r="L480" i="17" s="1"/>
  <c r="L481" i="17" s="1"/>
  <c r="L482" i="17" s="1"/>
  <c r="L483" i="17" s="1"/>
  <c r="L484" i="17" s="1"/>
  <c r="L485" i="17" s="1"/>
  <c r="L486" i="17" s="1"/>
  <c r="L487" i="17" s="1"/>
  <c r="L488" i="17" s="1"/>
  <c r="L489" i="17" s="1"/>
  <c r="L490" i="17" s="1"/>
  <c r="L491" i="17" s="1"/>
  <c r="L492" i="17" s="1"/>
  <c r="L493" i="17" s="1"/>
  <c r="L494" i="17" s="1"/>
  <c r="L495" i="17" s="1"/>
  <c r="L496" i="17" s="1"/>
  <c r="L497" i="17" s="1"/>
  <c r="L498" i="17" s="1"/>
  <c r="L499" i="17" s="1"/>
  <c r="L500" i="17" s="1"/>
  <c r="L501" i="17" s="1"/>
  <c r="L502" i="17" s="1"/>
  <c r="L503" i="17" s="1"/>
  <c r="L504" i="17" s="1"/>
  <c r="Y7" i="17" s="1"/>
  <c r="Y15" i="16"/>
  <c r="Z15" i="16"/>
  <c r="D4" i="17"/>
  <c r="W5" i="16"/>
  <c r="X5" i="16"/>
  <c r="X13" i="16"/>
  <c r="W13" i="16"/>
  <c r="X7" i="16"/>
  <c r="Q4" i="17"/>
  <c r="Q5" i="17" s="1"/>
  <c r="Q6" i="17" s="1"/>
  <c r="Q7" i="17" s="1"/>
  <c r="Q8" i="17" s="1"/>
  <c r="Q9" i="17" s="1"/>
  <c r="Q10" i="17" s="1"/>
  <c r="Q11" i="17" s="1"/>
  <c r="Q12" i="17" s="1"/>
  <c r="Q13" i="17" s="1"/>
  <c r="Q14" i="17" s="1"/>
  <c r="Q15" i="17" s="1"/>
  <c r="Q16" i="17" s="1"/>
  <c r="Q17" i="17" s="1"/>
  <c r="Q18" i="17" s="1"/>
  <c r="Q19" i="17" s="1"/>
  <c r="Q20" i="17" s="1"/>
  <c r="Q21" i="17" s="1"/>
  <c r="Q22" i="17" s="1"/>
  <c r="Q23" i="17" s="1"/>
  <c r="Q24" i="17" s="1"/>
  <c r="Q25" i="17" s="1"/>
  <c r="Q26" i="17" s="1"/>
  <c r="Q27" i="17" s="1"/>
  <c r="Q28" i="17" s="1"/>
  <c r="Q29" i="17" s="1"/>
  <c r="Q30" i="17" s="1"/>
  <c r="Q31" i="17" s="1"/>
  <c r="Q32" i="17" s="1"/>
  <c r="Q33" i="17" s="1"/>
  <c r="Q34" i="17" s="1"/>
  <c r="Q35" i="17" s="1"/>
  <c r="Q36" i="17" s="1"/>
  <c r="Q37" i="17" s="1"/>
  <c r="Q38" i="17" s="1"/>
  <c r="Q39" i="17" s="1"/>
  <c r="Q40" i="17" s="1"/>
  <c r="Q41" i="17" s="1"/>
  <c r="Q42" i="17" s="1"/>
  <c r="Q43" i="17" s="1"/>
  <c r="Q44" i="17" s="1"/>
  <c r="Q45" i="17" s="1"/>
  <c r="Q46" i="17" s="1"/>
  <c r="Q47" i="17" s="1"/>
  <c r="Q48" i="17" s="1"/>
  <c r="Q49" i="17" s="1"/>
  <c r="Q50" i="17" s="1"/>
  <c r="Q51" i="17" s="1"/>
  <c r="Q52" i="17" s="1"/>
  <c r="Q53" i="17" s="1"/>
  <c r="Q54" i="17" s="1"/>
  <c r="Q55" i="17" s="1"/>
  <c r="Q56" i="17" s="1"/>
  <c r="Q57" i="17" s="1"/>
  <c r="Q58" i="17" s="1"/>
  <c r="Q59" i="17" s="1"/>
  <c r="Q60" i="17" s="1"/>
  <c r="Q61" i="17" s="1"/>
  <c r="Q62" i="17" s="1"/>
  <c r="Q63" i="17" s="1"/>
  <c r="Q64" i="17" s="1"/>
  <c r="Q65" i="17" s="1"/>
  <c r="Q66" i="17" s="1"/>
  <c r="Q67" i="17" s="1"/>
  <c r="Q68" i="17" s="1"/>
  <c r="Q69" i="17" s="1"/>
  <c r="Q70" i="17" s="1"/>
  <c r="Q71" i="17" s="1"/>
  <c r="Q72" i="17" s="1"/>
  <c r="Q73" i="17" s="1"/>
  <c r="Q74" i="17" s="1"/>
  <c r="Q75" i="17" s="1"/>
  <c r="Q76" i="17" s="1"/>
  <c r="Q77" i="17" s="1"/>
  <c r="Q78" i="17" s="1"/>
  <c r="Q79" i="17" s="1"/>
  <c r="Q80" i="17" s="1"/>
  <c r="Q81" i="17" s="1"/>
  <c r="Q82" i="17" s="1"/>
  <c r="Q83" i="17" s="1"/>
  <c r="Q84" i="17" s="1"/>
  <c r="Q85" i="17" s="1"/>
  <c r="Q86" i="17" s="1"/>
  <c r="Q87" i="17" s="1"/>
  <c r="Q88" i="17" s="1"/>
  <c r="Q89" i="17" s="1"/>
  <c r="Q90" i="17" s="1"/>
  <c r="Q91" i="17" s="1"/>
  <c r="Q92" i="17" s="1"/>
  <c r="Q93" i="17" s="1"/>
  <c r="Q94" i="17" s="1"/>
  <c r="Q95" i="17" s="1"/>
  <c r="Q96" i="17" s="1"/>
  <c r="Q97" i="17" s="1"/>
  <c r="Q98" i="17" s="1"/>
  <c r="Q99" i="17" s="1"/>
  <c r="Q100" i="17" s="1"/>
  <c r="Q101" i="17" s="1"/>
  <c r="Q102" i="17" s="1"/>
  <c r="Q103" i="17" s="1"/>
  <c r="Q104" i="17" s="1"/>
  <c r="Q105" i="17" s="1"/>
  <c r="Q106" i="17" s="1"/>
  <c r="Q107" i="17" s="1"/>
  <c r="Q108" i="17" s="1"/>
  <c r="Q109" i="17" s="1"/>
  <c r="Q110" i="17" s="1"/>
  <c r="Q111" i="17" s="1"/>
  <c r="Q112" i="17" s="1"/>
  <c r="Q113" i="17" s="1"/>
  <c r="Q114" i="17" s="1"/>
  <c r="Q115" i="17" s="1"/>
  <c r="Q116" i="17" s="1"/>
  <c r="Q117" i="17" s="1"/>
  <c r="Q118" i="17" s="1"/>
  <c r="Q119" i="17" s="1"/>
  <c r="Q120" i="17" s="1"/>
  <c r="Q121" i="17" s="1"/>
  <c r="Q122" i="17" s="1"/>
  <c r="Q123" i="17" s="1"/>
  <c r="Q124" i="17" s="1"/>
  <c r="Q125" i="17" s="1"/>
  <c r="Q126" i="17" s="1"/>
  <c r="Q127" i="17" s="1"/>
  <c r="Q128" i="17" s="1"/>
  <c r="Q129" i="17" s="1"/>
  <c r="Q130" i="17" s="1"/>
  <c r="Q131" i="17" s="1"/>
  <c r="Q132" i="17" s="1"/>
  <c r="Q133" i="17" s="1"/>
  <c r="Q134" i="17" s="1"/>
  <c r="Q135" i="17" s="1"/>
  <c r="Q136" i="17" s="1"/>
  <c r="Q137" i="17" s="1"/>
  <c r="Q138" i="17" s="1"/>
  <c r="Q139" i="17" s="1"/>
  <c r="Q140" i="17" s="1"/>
  <c r="Q141" i="17" s="1"/>
  <c r="Q142" i="17" s="1"/>
  <c r="Q143" i="17" s="1"/>
  <c r="Q144" i="17" s="1"/>
  <c r="Q145" i="17" s="1"/>
  <c r="Q146" i="17" s="1"/>
  <c r="Q147" i="17" s="1"/>
  <c r="Q148" i="17" s="1"/>
  <c r="Q149" i="17" s="1"/>
  <c r="Q150" i="17" s="1"/>
  <c r="Q151" i="17" s="1"/>
  <c r="Q152" i="17" s="1"/>
  <c r="Q153" i="17" s="1"/>
  <c r="Q154" i="17" s="1"/>
  <c r="Q155" i="17" s="1"/>
  <c r="Q156" i="17" s="1"/>
  <c r="Q157" i="17" s="1"/>
  <c r="Q158" i="17" s="1"/>
  <c r="Q159" i="17" s="1"/>
  <c r="Q160" i="17" s="1"/>
  <c r="Q161" i="17" s="1"/>
  <c r="Q162" i="17" s="1"/>
  <c r="Q163" i="17" s="1"/>
  <c r="Q164" i="17" s="1"/>
  <c r="Q165" i="17" s="1"/>
  <c r="Q166" i="17" s="1"/>
  <c r="Q167" i="17" s="1"/>
  <c r="Q168" i="17" s="1"/>
  <c r="Q169" i="17" s="1"/>
  <c r="Q170" i="17" s="1"/>
  <c r="Q171" i="17" s="1"/>
  <c r="Q172" i="17" s="1"/>
  <c r="Q173" i="17" s="1"/>
  <c r="Q174" i="17" s="1"/>
  <c r="Q175" i="17" s="1"/>
  <c r="Q176" i="17" s="1"/>
  <c r="Q177" i="17" s="1"/>
  <c r="Q178" i="17" s="1"/>
  <c r="Q179" i="17" s="1"/>
  <c r="Q180" i="17" s="1"/>
  <c r="Q181" i="17" s="1"/>
  <c r="Q182" i="17" s="1"/>
  <c r="Q183" i="17" s="1"/>
  <c r="Q184" i="17" s="1"/>
  <c r="Q185" i="17" s="1"/>
  <c r="Q186" i="17" s="1"/>
  <c r="Q187" i="17" s="1"/>
  <c r="Q188" i="17" s="1"/>
  <c r="Q189" i="17" s="1"/>
  <c r="Q190" i="17" s="1"/>
  <c r="Q191" i="17" s="1"/>
  <c r="Q192" i="17" s="1"/>
  <c r="Q193" i="17" s="1"/>
  <c r="Q194" i="17" s="1"/>
  <c r="Q195" i="17" s="1"/>
  <c r="Q196" i="17" s="1"/>
  <c r="Q197" i="17" s="1"/>
  <c r="Q198" i="17" s="1"/>
  <c r="Q199" i="17" s="1"/>
  <c r="Q200" i="17" s="1"/>
  <c r="Q201" i="17" s="1"/>
  <c r="Q202" i="17" s="1"/>
  <c r="Q203" i="17" s="1"/>
  <c r="Q204" i="17" s="1"/>
  <c r="Q205" i="17" s="1"/>
  <c r="Q206" i="17" s="1"/>
  <c r="Q207" i="17" s="1"/>
  <c r="Q208" i="17" s="1"/>
  <c r="Q209" i="17" s="1"/>
  <c r="Q210" i="17" s="1"/>
  <c r="Q211" i="17" s="1"/>
  <c r="Q212" i="17" s="1"/>
  <c r="Q213" i="17" s="1"/>
  <c r="Q214" i="17" s="1"/>
  <c r="Q215" i="17" s="1"/>
  <c r="Q216" i="17" s="1"/>
  <c r="Q217" i="17" s="1"/>
  <c r="Q218" i="17" s="1"/>
  <c r="Q219" i="17" s="1"/>
  <c r="Q220" i="17" s="1"/>
  <c r="Q221" i="17" s="1"/>
  <c r="Q222" i="17" s="1"/>
  <c r="Q223" i="17" s="1"/>
  <c r="Q224" i="17" s="1"/>
  <c r="Q225" i="17" s="1"/>
  <c r="Q226" i="17" s="1"/>
  <c r="Q227" i="17" s="1"/>
  <c r="Q228" i="17" s="1"/>
  <c r="Q229" i="17" s="1"/>
  <c r="Q230" i="17" s="1"/>
  <c r="Q231" i="17" s="1"/>
  <c r="Q232" i="17" s="1"/>
  <c r="Q233" i="17" s="1"/>
  <c r="Q234" i="17" s="1"/>
  <c r="Q235" i="17" s="1"/>
  <c r="Q236" i="17" s="1"/>
  <c r="Q237" i="17" s="1"/>
  <c r="Q238" i="17" s="1"/>
  <c r="Q239" i="17" s="1"/>
  <c r="Q240" i="17" s="1"/>
  <c r="Q241" i="17" s="1"/>
  <c r="Q242" i="17" s="1"/>
  <c r="Q243" i="17" s="1"/>
  <c r="Q244" i="17" s="1"/>
  <c r="Q245" i="17" s="1"/>
  <c r="Q246" i="17" s="1"/>
  <c r="Q247" i="17" s="1"/>
  <c r="Q248" i="17" s="1"/>
  <c r="Q249" i="17" s="1"/>
  <c r="Q250" i="17" s="1"/>
  <c r="Q251" i="17" s="1"/>
  <c r="Q252" i="17" s="1"/>
  <c r="Q253" i="17" s="1"/>
  <c r="Q254" i="17" s="1"/>
  <c r="Q255" i="17" s="1"/>
  <c r="Q256" i="17" s="1"/>
  <c r="Q257" i="17" s="1"/>
  <c r="Q258" i="17" s="1"/>
  <c r="Q259" i="17" s="1"/>
  <c r="Q260" i="17" s="1"/>
  <c r="Q261" i="17" s="1"/>
  <c r="Q262" i="17" s="1"/>
  <c r="Q263" i="17" s="1"/>
  <c r="Q264" i="17" s="1"/>
  <c r="Q265" i="17" s="1"/>
  <c r="Q266" i="17" s="1"/>
  <c r="Q267" i="17" s="1"/>
  <c r="Q268" i="17" s="1"/>
  <c r="Q269" i="17" s="1"/>
  <c r="Q270" i="17" s="1"/>
  <c r="Q271" i="17" s="1"/>
  <c r="Q272" i="17" s="1"/>
  <c r="Q273" i="17" s="1"/>
  <c r="Q274" i="17" s="1"/>
  <c r="Q275" i="17" s="1"/>
  <c r="Q276" i="17" s="1"/>
  <c r="Q277" i="17" s="1"/>
  <c r="Q278" i="17" s="1"/>
  <c r="Q279" i="17" s="1"/>
  <c r="Q280" i="17" s="1"/>
  <c r="Q281" i="17" s="1"/>
  <c r="Q282" i="17" s="1"/>
  <c r="Q283" i="17" s="1"/>
  <c r="Q284" i="17" s="1"/>
  <c r="Q285" i="17" s="1"/>
  <c r="Q286" i="17" s="1"/>
  <c r="Q287" i="17" s="1"/>
  <c r="Q288" i="17" s="1"/>
  <c r="Q289" i="17" s="1"/>
  <c r="Q290" i="17" s="1"/>
  <c r="Q291" i="17" s="1"/>
  <c r="Q292" i="17" s="1"/>
  <c r="Q293" i="17" s="1"/>
  <c r="Q294" i="17" s="1"/>
  <c r="Q295" i="17" s="1"/>
  <c r="Q296" i="17" s="1"/>
  <c r="Q297" i="17" s="1"/>
  <c r="Q298" i="17" s="1"/>
  <c r="Q299" i="17" s="1"/>
  <c r="Q300" i="17" s="1"/>
  <c r="Q301" i="17" s="1"/>
  <c r="Q302" i="17" s="1"/>
  <c r="Q303" i="17" s="1"/>
  <c r="Q304" i="17" s="1"/>
  <c r="Q305" i="17" s="1"/>
  <c r="Q306" i="17" s="1"/>
  <c r="Q307" i="17" s="1"/>
  <c r="Q308" i="17" s="1"/>
  <c r="Q309" i="17" s="1"/>
  <c r="Q310" i="17" s="1"/>
  <c r="Q311" i="17" s="1"/>
  <c r="Q312" i="17" s="1"/>
  <c r="Q313" i="17" s="1"/>
  <c r="Q314" i="17" s="1"/>
  <c r="Q315" i="17" s="1"/>
  <c r="Q316" i="17" s="1"/>
  <c r="Q317" i="17" s="1"/>
  <c r="Q318" i="17" s="1"/>
  <c r="Q319" i="17" s="1"/>
  <c r="Q320" i="17" s="1"/>
  <c r="Q321" i="17" s="1"/>
  <c r="Q322" i="17" s="1"/>
  <c r="Q323" i="17" s="1"/>
  <c r="Q324" i="17" s="1"/>
  <c r="Q325" i="17" s="1"/>
  <c r="Q326" i="17" s="1"/>
  <c r="Q327" i="17" s="1"/>
  <c r="Q328" i="17" s="1"/>
  <c r="Q329" i="17" s="1"/>
  <c r="Q330" i="17" s="1"/>
  <c r="Q331" i="17" s="1"/>
  <c r="Q332" i="17" s="1"/>
  <c r="Q333" i="17" s="1"/>
  <c r="Q334" i="17" s="1"/>
  <c r="Q335" i="17" s="1"/>
  <c r="Q336" i="17" s="1"/>
  <c r="Q337" i="17" s="1"/>
  <c r="Q338" i="17" s="1"/>
  <c r="Q339" i="17" s="1"/>
  <c r="Q340" i="17" s="1"/>
  <c r="Q341" i="17" s="1"/>
  <c r="Q342" i="17" s="1"/>
  <c r="Q343" i="17" s="1"/>
  <c r="Q344" i="17" s="1"/>
  <c r="Q345" i="17" s="1"/>
  <c r="Q346" i="17" s="1"/>
  <c r="Q347" i="17" s="1"/>
  <c r="Q348" i="17" s="1"/>
  <c r="Q349" i="17" s="1"/>
  <c r="Q350" i="17" s="1"/>
  <c r="Q351" i="17" s="1"/>
  <c r="Q352" i="17" s="1"/>
  <c r="Q353" i="17" s="1"/>
  <c r="Q354" i="17" s="1"/>
  <c r="Q355" i="17" s="1"/>
  <c r="Q356" i="17" s="1"/>
  <c r="Q357" i="17" s="1"/>
  <c r="Q358" i="17" s="1"/>
  <c r="Q359" i="17" s="1"/>
  <c r="Q360" i="17" s="1"/>
  <c r="Q361" i="17" s="1"/>
  <c r="Q362" i="17" s="1"/>
  <c r="Q363" i="17" s="1"/>
  <c r="Q364" i="17" s="1"/>
  <c r="Q365" i="17" s="1"/>
  <c r="Q366" i="17" s="1"/>
  <c r="Q367" i="17" s="1"/>
  <c r="Q368" i="17" s="1"/>
  <c r="Q369" i="17" s="1"/>
  <c r="Q370" i="17" s="1"/>
  <c r="Q371" i="17" s="1"/>
  <c r="Q372" i="17" s="1"/>
  <c r="Q373" i="17" s="1"/>
  <c r="Q374" i="17" s="1"/>
  <c r="Q375" i="17" s="1"/>
  <c r="Q376" i="17" s="1"/>
  <c r="Q377" i="17" s="1"/>
  <c r="Q378" i="17" s="1"/>
  <c r="Q379" i="17" s="1"/>
  <c r="Q380" i="17" s="1"/>
  <c r="Q381" i="17" s="1"/>
  <c r="Q382" i="17" s="1"/>
  <c r="Q383" i="17" s="1"/>
  <c r="Q384" i="17" s="1"/>
  <c r="Q385" i="17" s="1"/>
  <c r="Q386" i="17" s="1"/>
  <c r="Q387" i="17" s="1"/>
  <c r="Q388" i="17" s="1"/>
  <c r="Q389" i="17" s="1"/>
  <c r="Q390" i="17" s="1"/>
  <c r="Q391" i="17" s="1"/>
  <c r="Q392" i="17" s="1"/>
  <c r="Q393" i="17" s="1"/>
  <c r="Q394" i="17" s="1"/>
  <c r="Q395" i="17" s="1"/>
  <c r="Q396" i="17" s="1"/>
  <c r="Q397" i="17" s="1"/>
  <c r="Q398" i="17" s="1"/>
  <c r="Q399" i="17" s="1"/>
  <c r="Q400" i="17" s="1"/>
  <c r="Q401" i="17" s="1"/>
  <c r="Q402" i="17" s="1"/>
  <c r="Q403" i="17" s="1"/>
  <c r="Q404" i="17" s="1"/>
  <c r="Q405" i="17" s="1"/>
  <c r="Q406" i="17" s="1"/>
  <c r="Q407" i="17" s="1"/>
  <c r="Q408" i="17" s="1"/>
  <c r="Q409" i="17" s="1"/>
  <c r="Q410" i="17" s="1"/>
  <c r="Q411" i="17" s="1"/>
  <c r="Q412" i="17" s="1"/>
  <c r="Q413" i="17" s="1"/>
  <c r="Q414" i="17" s="1"/>
  <c r="Q415" i="17" s="1"/>
  <c r="Q416" i="17" s="1"/>
  <c r="Q417" i="17" s="1"/>
  <c r="Q418" i="17" s="1"/>
  <c r="Q419" i="17" s="1"/>
  <c r="Q420" i="17" s="1"/>
  <c r="Q421" i="17" s="1"/>
  <c r="Q422" i="17" s="1"/>
  <c r="Q423" i="17" s="1"/>
  <c r="Q424" i="17" s="1"/>
  <c r="Q425" i="17" s="1"/>
  <c r="Q426" i="17" s="1"/>
  <c r="Q427" i="17" s="1"/>
  <c r="Q428" i="17" s="1"/>
  <c r="Q429" i="17" s="1"/>
  <c r="Q430" i="17" s="1"/>
  <c r="Q431" i="17" s="1"/>
  <c r="Q432" i="17" s="1"/>
  <c r="Q433" i="17" s="1"/>
  <c r="Q434" i="17" s="1"/>
  <c r="Q435" i="17" s="1"/>
  <c r="Q436" i="17" s="1"/>
  <c r="Q437" i="17" s="1"/>
  <c r="Q438" i="17" s="1"/>
  <c r="Q439" i="17" s="1"/>
  <c r="Q440" i="17" s="1"/>
  <c r="Q441" i="17" s="1"/>
  <c r="Q442" i="17" s="1"/>
  <c r="Q443" i="17" s="1"/>
  <c r="Q444" i="17" s="1"/>
  <c r="Q445" i="17" s="1"/>
  <c r="Q446" i="17" s="1"/>
  <c r="Q447" i="17" s="1"/>
  <c r="Q448" i="17" s="1"/>
  <c r="Q449" i="17" s="1"/>
  <c r="Q450" i="17" s="1"/>
  <c r="Q451" i="17" s="1"/>
  <c r="Q452" i="17" s="1"/>
  <c r="Q453" i="17" s="1"/>
  <c r="Q454" i="17" s="1"/>
  <c r="Q455" i="17" s="1"/>
  <c r="Q456" i="17" s="1"/>
  <c r="Q457" i="17" s="1"/>
  <c r="Q458" i="17" s="1"/>
  <c r="Q459" i="17" s="1"/>
  <c r="Q460" i="17" s="1"/>
  <c r="Q461" i="17" s="1"/>
  <c r="Q462" i="17" s="1"/>
  <c r="Q463" i="17" s="1"/>
  <c r="Q464" i="17" s="1"/>
  <c r="Q465" i="17" s="1"/>
  <c r="Q466" i="17" s="1"/>
  <c r="Q467" i="17" s="1"/>
  <c r="Q468" i="17" s="1"/>
  <c r="Q469" i="17" s="1"/>
  <c r="Q470" i="17" s="1"/>
  <c r="Q471" i="17" s="1"/>
  <c r="Q472" i="17" s="1"/>
  <c r="Q473" i="17" s="1"/>
  <c r="Q474" i="17" s="1"/>
  <c r="Q475" i="17" s="1"/>
  <c r="Q476" i="17" s="1"/>
  <c r="Q477" i="17" s="1"/>
  <c r="Q478" i="17" s="1"/>
  <c r="Q479" i="17" s="1"/>
  <c r="Q480" i="17" s="1"/>
  <c r="Q481" i="17" s="1"/>
  <c r="Q482" i="17" s="1"/>
  <c r="Q483" i="17" s="1"/>
  <c r="Q484" i="17" s="1"/>
  <c r="Q485" i="17" s="1"/>
  <c r="Q486" i="17" s="1"/>
  <c r="Q487" i="17" s="1"/>
  <c r="Q488" i="17" s="1"/>
  <c r="Q489" i="17" s="1"/>
  <c r="Q490" i="17" s="1"/>
  <c r="Q491" i="17" s="1"/>
  <c r="Q492" i="17" s="1"/>
  <c r="Q493" i="17" s="1"/>
  <c r="Q494" i="17" s="1"/>
  <c r="Q495" i="17" s="1"/>
  <c r="Q496" i="17" s="1"/>
  <c r="Q497" i="17" s="1"/>
  <c r="Q498" i="17" s="1"/>
  <c r="Q499" i="17" s="1"/>
  <c r="Q500" i="17" s="1"/>
  <c r="Q501" i="17" s="1"/>
  <c r="Q502" i="17" s="1"/>
  <c r="Q503" i="17" s="1"/>
  <c r="Q504" i="17" s="1"/>
  <c r="Z5" i="17" s="1"/>
  <c r="M4" i="17"/>
  <c r="M5" i="17" s="1"/>
  <c r="M6" i="17" s="1"/>
  <c r="M7" i="17" s="1"/>
  <c r="M8" i="17" s="1"/>
  <c r="M9" i="17" s="1"/>
  <c r="M10" i="17" s="1"/>
  <c r="M11" i="17" s="1"/>
  <c r="M12" i="17" s="1"/>
  <c r="M13" i="17" s="1"/>
  <c r="M14" i="17" s="1"/>
  <c r="M15" i="17" s="1"/>
  <c r="M16" i="17" s="1"/>
  <c r="M17" i="17" s="1"/>
  <c r="M18" i="17" s="1"/>
  <c r="M19" i="17" s="1"/>
  <c r="M20" i="17" s="1"/>
  <c r="M21" i="17" s="1"/>
  <c r="M22" i="17" s="1"/>
  <c r="M23" i="17" s="1"/>
  <c r="M24" i="17" s="1"/>
  <c r="M25" i="17" s="1"/>
  <c r="M26" i="17" s="1"/>
  <c r="M27" i="17" s="1"/>
  <c r="M28" i="17" s="1"/>
  <c r="M29" i="17" s="1"/>
  <c r="M30" i="17" s="1"/>
  <c r="M31" i="17" s="1"/>
  <c r="M32" i="17" s="1"/>
  <c r="M33" i="17" s="1"/>
  <c r="M34" i="17" s="1"/>
  <c r="M35" i="17" s="1"/>
  <c r="M36" i="17" s="1"/>
  <c r="M37" i="17" s="1"/>
  <c r="M38" i="17" s="1"/>
  <c r="M39" i="17" s="1"/>
  <c r="M40" i="17" s="1"/>
  <c r="M41" i="17" s="1"/>
  <c r="M42" i="17" s="1"/>
  <c r="M43" i="17" s="1"/>
  <c r="M44" i="17" s="1"/>
  <c r="M45" i="17" s="1"/>
  <c r="M46" i="17" s="1"/>
  <c r="M47" i="17" s="1"/>
  <c r="M48" i="17" s="1"/>
  <c r="M49" i="17" s="1"/>
  <c r="M50" i="17" s="1"/>
  <c r="M51" i="17" s="1"/>
  <c r="M52" i="17" s="1"/>
  <c r="M53" i="17" s="1"/>
  <c r="M54" i="17" s="1"/>
  <c r="M55" i="17" s="1"/>
  <c r="M56" i="17" s="1"/>
  <c r="M57" i="17" s="1"/>
  <c r="M58" i="17" s="1"/>
  <c r="M59" i="17" s="1"/>
  <c r="M60" i="17" s="1"/>
  <c r="M61" i="17" s="1"/>
  <c r="M62" i="17" s="1"/>
  <c r="M63" i="17" s="1"/>
  <c r="M64" i="17" s="1"/>
  <c r="M65" i="17" s="1"/>
  <c r="M66" i="17" s="1"/>
  <c r="M67" i="17" s="1"/>
  <c r="M68" i="17" s="1"/>
  <c r="M69" i="17" s="1"/>
  <c r="M70" i="17" s="1"/>
  <c r="M71" i="17" s="1"/>
  <c r="M72" i="17" s="1"/>
  <c r="M73" i="17" s="1"/>
  <c r="M74" i="17" s="1"/>
  <c r="M75" i="17" s="1"/>
  <c r="M76" i="17" s="1"/>
  <c r="M77" i="17" s="1"/>
  <c r="M78" i="17" s="1"/>
  <c r="M79" i="17" s="1"/>
  <c r="M80" i="17" s="1"/>
  <c r="M81" i="17" s="1"/>
  <c r="M82" i="17" s="1"/>
  <c r="M83" i="17" s="1"/>
  <c r="M84" i="17" s="1"/>
  <c r="M85" i="17" s="1"/>
  <c r="M86" i="17" s="1"/>
  <c r="M87" i="17" s="1"/>
  <c r="M88" i="17" s="1"/>
  <c r="M89" i="17" s="1"/>
  <c r="M90" i="17" s="1"/>
  <c r="M91" i="17" s="1"/>
  <c r="M92" i="17" s="1"/>
  <c r="M93" i="17" s="1"/>
  <c r="M94" i="17" s="1"/>
  <c r="M95" i="17" s="1"/>
  <c r="M96" i="17" s="1"/>
  <c r="M97" i="17" s="1"/>
  <c r="M98" i="17" s="1"/>
  <c r="M99" i="17" s="1"/>
  <c r="M100" i="17" s="1"/>
  <c r="M101" i="17" s="1"/>
  <c r="M102" i="17" s="1"/>
  <c r="M103" i="17" s="1"/>
  <c r="M104" i="17" s="1"/>
  <c r="M105" i="17" s="1"/>
  <c r="M106" i="17" s="1"/>
  <c r="M107" i="17" s="1"/>
  <c r="M108" i="17" s="1"/>
  <c r="M109" i="17" s="1"/>
  <c r="M110" i="17" s="1"/>
  <c r="M111" i="17" s="1"/>
  <c r="M112" i="17" s="1"/>
  <c r="M113" i="17" s="1"/>
  <c r="M114" i="17" s="1"/>
  <c r="M115" i="17" s="1"/>
  <c r="M116" i="17" s="1"/>
  <c r="M117" i="17" s="1"/>
  <c r="M118" i="17" s="1"/>
  <c r="M119" i="17" s="1"/>
  <c r="M120" i="17" s="1"/>
  <c r="M121" i="17" s="1"/>
  <c r="M122" i="17" s="1"/>
  <c r="M123" i="17" s="1"/>
  <c r="M124" i="17" s="1"/>
  <c r="M125" i="17" s="1"/>
  <c r="M126" i="17" s="1"/>
  <c r="M127" i="17" s="1"/>
  <c r="M128" i="17" s="1"/>
  <c r="M129" i="17" s="1"/>
  <c r="M130" i="17" s="1"/>
  <c r="M131" i="17" s="1"/>
  <c r="M132" i="17" s="1"/>
  <c r="M133" i="17" s="1"/>
  <c r="M134" i="17" s="1"/>
  <c r="M135" i="17" s="1"/>
  <c r="M136" i="17" s="1"/>
  <c r="M137" i="17" s="1"/>
  <c r="M138" i="17" s="1"/>
  <c r="M139" i="17" s="1"/>
  <c r="M140" i="17" s="1"/>
  <c r="M141" i="17" s="1"/>
  <c r="M142" i="17" s="1"/>
  <c r="M143" i="17" s="1"/>
  <c r="M144" i="17" s="1"/>
  <c r="M145" i="17" s="1"/>
  <c r="M146" i="17" s="1"/>
  <c r="M147" i="17" s="1"/>
  <c r="M148" i="17" s="1"/>
  <c r="M149" i="17" s="1"/>
  <c r="M150" i="17" s="1"/>
  <c r="M151" i="17" s="1"/>
  <c r="M152" i="17" s="1"/>
  <c r="M153" i="17" s="1"/>
  <c r="M154" i="17" s="1"/>
  <c r="M155" i="17" s="1"/>
  <c r="M156" i="17" s="1"/>
  <c r="M157" i="17" s="1"/>
  <c r="M158" i="17" s="1"/>
  <c r="M159" i="17" s="1"/>
  <c r="M160" i="17" s="1"/>
  <c r="M161" i="17" s="1"/>
  <c r="M162" i="17" s="1"/>
  <c r="M163" i="17" s="1"/>
  <c r="M164" i="17" s="1"/>
  <c r="M165" i="17" s="1"/>
  <c r="M166" i="17" s="1"/>
  <c r="M167" i="17" s="1"/>
  <c r="M168" i="17" s="1"/>
  <c r="M169" i="17" s="1"/>
  <c r="M170" i="17" s="1"/>
  <c r="M171" i="17" s="1"/>
  <c r="M172" i="17" s="1"/>
  <c r="M173" i="17" s="1"/>
  <c r="M174" i="17" s="1"/>
  <c r="M175" i="17" s="1"/>
  <c r="M176" i="17" s="1"/>
  <c r="M177" i="17" s="1"/>
  <c r="M178" i="17" s="1"/>
  <c r="M179" i="17" s="1"/>
  <c r="M180" i="17" s="1"/>
  <c r="M181" i="17" s="1"/>
  <c r="M182" i="17" s="1"/>
  <c r="M183" i="17" s="1"/>
  <c r="M184" i="17" s="1"/>
  <c r="M185" i="17" s="1"/>
  <c r="M186" i="17" s="1"/>
  <c r="M187" i="17" s="1"/>
  <c r="M188" i="17" s="1"/>
  <c r="M189" i="17" s="1"/>
  <c r="M190" i="17" s="1"/>
  <c r="M191" i="17" s="1"/>
  <c r="M192" i="17" s="1"/>
  <c r="M193" i="17" s="1"/>
  <c r="M194" i="17" s="1"/>
  <c r="M195" i="17" s="1"/>
  <c r="M196" i="17" s="1"/>
  <c r="M197" i="17" s="1"/>
  <c r="M198" i="17" s="1"/>
  <c r="M199" i="17" s="1"/>
  <c r="M200" i="17" s="1"/>
  <c r="M201" i="17" s="1"/>
  <c r="M202" i="17" s="1"/>
  <c r="M203" i="17" s="1"/>
  <c r="M204" i="17" s="1"/>
  <c r="M205" i="17" s="1"/>
  <c r="M206" i="17" s="1"/>
  <c r="M207" i="17" s="1"/>
  <c r="M208" i="17" s="1"/>
  <c r="M209" i="17" s="1"/>
  <c r="M210" i="17" s="1"/>
  <c r="M211" i="17" s="1"/>
  <c r="M212" i="17" s="1"/>
  <c r="M213" i="17" s="1"/>
  <c r="M214" i="17" s="1"/>
  <c r="M215" i="17" s="1"/>
  <c r="M216" i="17" s="1"/>
  <c r="M217" i="17" s="1"/>
  <c r="M218" i="17" s="1"/>
  <c r="M219" i="17" s="1"/>
  <c r="M220" i="17" s="1"/>
  <c r="M221" i="17" s="1"/>
  <c r="M222" i="17" s="1"/>
  <c r="M223" i="17" s="1"/>
  <c r="M224" i="17" s="1"/>
  <c r="M225" i="17" s="1"/>
  <c r="M226" i="17" s="1"/>
  <c r="M227" i="17" s="1"/>
  <c r="M228" i="17" s="1"/>
  <c r="M229" i="17" s="1"/>
  <c r="M230" i="17" s="1"/>
  <c r="M231" i="17" s="1"/>
  <c r="M232" i="17" s="1"/>
  <c r="M233" i="17" s="1"/>
  <c r="M234" i="17" s="1"/>
  <c r="M235" i="17" s="1"/>
  <c r="M236" i="17" s="1"/>
  <c r="M237" i="17" s="1"/>
  <c r="M238" i="17" s="1"/>
  <c r="M239" i="17" s="1"/>
  <c r="M240" i="17" s="1"/>
  <c r="M241" i="17" s="1"/>
  <c r="M242" i="17" s="1"/>
  <c r="M243" i="17" s="1"/>
  <c r="M244" i="17" s="1"/>
  <c r="M245" i="17" s="1"/>
  <c r="M246" i="17" s="1"/>
  <c r="M247" i="17" s="1"/>
  <c r="M248" i="17" s="1"/>
  <c r="M249" i="17" s="1"/>
  <c r="M250" i="17" s="1"/>
  <c r="M251" i="17" s="1"/>
  <c r="M252" i="17" s="1"/>
  <c r="M253" i="17" s="1"/>
  <c r="M254" i="17" s="1"/>
  <c r="M255" i="17" s="1"/>
  <c r="M256" i="17" s="1"/>
  <c r="M257" i="17" s="1"/>
  <c r="M258" i="17" s="1"/>
  <c r="M259" i="17" s="1"/>
  <c r="M260" i="17" s="1"/>
  <c r="M261" i="17" s="1"/>
  <c r="M262" i="17" s="1"/>
  <c r="M263" i="17" s="1"/>
  <c r="M264" i="17" s="1"/>
  <c r="M265" i="17" s="1"/>
  <c r="M266" i="17" s="1"/>
  <c r="M267" i="17" s="1"/>
  <c r="M268" i="17" s="1"/>
  <c r="M269" i="17" s="1"/>
  <c r="M270" i="17" s="1"/>
  <c r="M271" i="17" s="1"/>
  <c r="M272" i="17" s="1"/>
  <c r="M273" i="17" s="1"/>
  <c r="M274" i="17" s="1"/>
  <c r="M275" i="17" s="1"/>
  <c r="M276" i="17" s="1"/>
  <c r="M277" i="17" s="1"/>
  <c r="M278" i="17" s="1"/>
  <c r="M279" i="17" s="1"/>
  <c r="M280" i="17" s="1"/>
  <c r="M281" i="17" s="1"/>
  <c r="M282" i="17" s="1"/>
  <c r="M283" i="17" s="1"/>
  <c r="M284" i="17" s="1"/>
  <c r="M285" i="17" s="1"/>
  <c r="M286" i="17" s="1"/>
  <c r="M287" i="17" s="1"/>
  <c r="M288" i="17" s="1"/>
  <c r="M289" i="17" s="1"/>
  <c r="M290" i="17" s="1"/>
  <c r="M291" i="17" s="1"/>
  <c r="M292" i="17" s="1"/>
  <c r="M293" i="17" s="1"/>
  <c r="M294" i="17" s="1"/>
  <c r="M295" i="17" s="1"/>
  <c r="M296" i="17" s="1"/>
  <c r="M297" i="17" s="1"/>
  <c r="M298" i="17" s="1"/>
  <c r="M299" i="17" s="1"/>
  <c r="M300" i="17" s="1"/>
  <c r="M301" i="17" s="1"/>
  <c r="M302" i="17" s="1"/>
  <c r="M303" i="17" s="1"/>
  <c r="M304" i="17" s="1"/>
  <c r="M305" i="17" s="1"/>
  <c r="M306" i="17" s="1"/>
  <c r="M307" i="17" s="1"/>
  <c r="M308" i="17" s="1"/>
  <c r="M309" i="17" s="1"/>
  <c r="M310" i="17" s="1"/>
  <c r="M311" i="17" s="1"/>
  <c r="M312" i="17" s="1"/>
  <c r="M313" i="17" s="1"/>
  <c r="M314" i="17" s="1"/>
  <c r="M315" i="17" s="1"/>
  <c r="M316" i="17" s="1"/>
  <c r="M317" i="17" s="1"/>
  <c r="M318" i="17" s="1"/>
  <c r="M319" i="17" s="1"/>
  <c r="M320" i="17" s="1"/>
  <c r="M321" i="17" s="1"/>
  <c r="M322" i="17" s="1"/>
  <c r="M323" i="17" s="1"/>
  <c r="M324" i="17" s="1"/>
  <c r="M325" i="17" s="1"/>
  <c r="M326" i="17" s="1"/>
  <c r="M327" i="17" s="1"/>
  <c r="M328" i="17" s="1"/>
  <c r="M329" i="17" s="1"/>
  <c r="M330" i="17" s="1"/>
  <c r="M331" i="17" s="1"/>
  <c r="M332" i="17" s="1"/>
  <c r="M333" i="17" s="1"/>
  <c r="M334" i="17" s="1"/>
  <c r="M335" i="17" s="1"/>
  <c r="M336" i="17" s="1"/>
  <c r="M337" i="17" s="1"/>
  <c r="M338" i="17" s="1"/>
  <c r="M339" i="17" s="1"/>
  <c r="M340" i="17" s="1"/>
  <c r="M341" i="17" s="1"/>
  <c r="M342" i="17" s="1"/>
  <c r="M343" i="17" s="1"/>
  <c r="M344" i="17" s="1"/>
  <c r="M345" i="17" s="1"/>
  <c r="M346" i="17" s="1"/>
  <c r="M347" i="17" s="1"/>
  <c r="M348" i="17" s="1"/>
  <c r="M349" i="17" s="1"/>
  <c r="M350" i="17" s="1"/>
  <c r="M351" i="17" s="1"/>
  <c r="M352" i="17" s="1"/>
  <c r="M353" i="17" s="1"/>
  <c r="M354" i="17" s="1"/>
  <c r="M355" i="17" s="1"/>
  <c r="M356" i="17" s="1"/>
  <c r="M357" i="17" s="1"/>
  <c r="M358" i="17" s="1"/>
  <c r="M359" i="17" s="1"/>
  <c r="M360" i="17" s="1"/>
  <c r="M361" i="17" s="1"/>
  <c r="M362" i="17" s="1"/>
  <c r="M363" i="17" s="1"/>
  <c r="M364" i="17" s="1"/>
  <c r="M365" i="17" s="1"/>
  <c r="M366" i="17" s="1"/>
  <c r="M367" i="17" s="1"/>
  <c r="M368" i="17" s="1"/>
  <c r="M369" i="17" s="1"/>
  <c r="M370" i="17" s="1"/>
  <c r="M371" i="17" s="1"/>
  <c r="M372" i="17" s="1"/>
  <c r="M373" i="17" s="1"/>
  <c r="M374" i="17" s="1"/>
  <c r="M375" i="17" s="1"/>
  <c r="M376" i="17" s="1"/>
  <c r="M377" i="17" s="1"/>
  <c r="M378" i="17" s="1"/>
  <c r="M379" i="17" s="1"/>
  <c r="M380" i="17" s="1"/>
  <c r="M381" i="17" s="1"/>
  <c r="M382" i="17" s="1"/>
  <c r="M383" i="17" s="1"/>
  <c r="M384" i="17" s="1"/>
  <c r="M385" i="17" s="1"/>
  <c r="M386" i="17" s="1"/>
  <c r="M387" i="17" s="1"/>
  <c r="M388" i="17" s="1"/>
  <c r="M389" i="17" s="1"/>
  <c r="M390" i="17" s="1"/>
  <c r="M391" i="17" s="1"/>
  <c r="M392" i="17" s="1"/>
  <c r="M393" i="17" s="1"/>
  <c r="M394" i="17" s="1"/>
  <c r="M395" i="17" s="1"/>
  <c r="M396" i="17" s="1"/>
  <c r="M397" i="17" s="1"/>
  <c r="M398" i="17" s="1"/>
  <c r="M399" i="17" s="1"/>
  <c r="M400" i="17" s="1"/>
  <c r="M401" i="17" s="1"/>
  <c r="M402" i="17" s="1"/>
  <c r="M403" i="17" s="1"/>
  <c r="M404" i="17" s="1"/>
  <c r="M405" i="17" s="1"/>
  <c r="M406" i="17" s="1"/>
  <c r="M407" i="17" s="1"/>
  <c r="M408" i="17" s="1"/>
  <c r="M409" i="17" s="1"/>
  <c r="M410" i="17" s="1"/>
  <c r="M411" i="17" s="1"/>
  <c r="M412" i="17" s="1"/>
  <c r="M413" i="17" s="1"/>
  <c r="M414" i="17" s="1"/>
  <c r="M415" i="17" s="1"/>
  <c r="M416" i="17" s="1"/>
  <c r="M417" i="17" s="1"/>
  <c r="M418" i="17" s="1"/>
  <c r="M419" i="17" s="1"/>
  <c r="M420" i="17" s="1"/>
  <c r="M421" i="17" s="1"/>
  <c r="M422" i="17" s="1"/>
  <c r="M423" i="17" s="1"/>
  <c r="M424" i="17" s="1"/>
  <c r="M425" i="17" s="1"/>
  <c r="M426" i="17" s="1"/>
  <c r="M427" i="17" s="1"/>
  <c r="M428" i="17" s="1"/>
  <c r="M429" i="17" s="1"/>
  <c r="M430" i="17" s="1"/>
  <c r="M431" i="17" s="1"/>
  <c r="M432" i="17" s="1"/>
  <c r="M433" i="17" s="1"/>
  <c r="M434" i="17" s="1"/>
  <c r="M435" i="17" s="1"/>
  <c r="M436" i="17" s="1"/>
  <c r="M437" i="17" s="1"/>
  <c r="M438" i="17" s="1"/>
  <c r="M439" i="17" s="1"/>
  <c r="M440" i="17" s="1"/>
  <c r="M441" i="17" s="1"/>
  <c r="M442" i="17" s="1"/>
  <c r="M443" i="17" s="1"/>
  <c r="M444" i="17" s="1"/>
  <c r="M445" i="17" s="1"/>
  <c r="M446" i="17" s="1"/>
  <c r="M447" i="17" s="1"/>
  <c r="M448" i="17" s="1"/>
  <c r="M449" i="17" s="1"/>
  <c r="M450" i="17" s="1"/>
  <c r="M451" i="17" s="1"/>
  <c r="M452" i="17" s="1"/>
  <c r="M453" i="17" s="1"/>
  <c r="M454" i="17" s="1"/>
  <c r="M455" i="17" s="1"/>
  <c r="M456" i="17" s="1"/>
  <c r="M457" i="17" s="1"/>
  <c r="M458" i="17" s="1"/>
  <c r="M459" i="17" s="1"/>
  <c r="M460" i="17" s="1"/>
  <c r="M461" i="17" s="1"/>
  <c r="M462" i="17" s="1"/>
  <c r="M463" i="17" s="1"/>
  <c r="M464" i="17" s="1"/>
  <c r="M465" i="17" s="1"/>
  <c r="M466" i="17" s="1"/>
  <c r="M467" i="17" s="1"/>
  <c r="M468" i="17" s="1"/>
  <c r="M469" i="17" s="1"/>
  <c r="M470" i="17" s="1"/>
  <c r="M471" i="17" s="1"/>
  <c r="M472" i="17" s="1"/>
  <c r="M473" i="17" s="1"/>
  <c r="M474" i="17" s="1"/>
  <c r="M475" i="17" s="1"/>
  <c r="M476" i="17" s="1"/>
  <c r="M477" i="17" s="1"/>
  <c r="M478" i="17" s="1"/>
  <c r="M479" i="17" s="1"/>
  <c r="M480" i="17" s="1"/>
  <c r="M481" i="17" s="1"/>
  <c r="M482" i="17" s="1"/>
  <c r="M483" i="17" s="1"/>
  <c r="M484" i="17" s="1"/>
  <c r="M485" i="17" s="1"/>
  <c r="M486" i="17" s="1"/>
  <c r="M487" i="17" s="1"/>
  <c r="M488" i="17" s="1"/>
  <c r="M489" i="17" s="1"/>
  <c r="M490" i="17" s="1"/>
  <c r="M491" i="17" s="1"/>
  <c r="M492" i="17" s="1"/>
  <c r="M493" i="17" s="1"/>
  <c r="M494" i="17" s="1"/>
  <c r="M495" i="17" s="1"/>
  <c r="M496" i="17" s="1"/>
  <c r="M497" i="17" s="1"/>
  <c r="M498" i="17" s="1"/>
  <c r="M499" i="17" s="1"/>
  <c r="M500" i="17" s="1"/>
  <c r="M501" i="17" s="1"/>
  <c r="M502" i="17" s="1"/>
  <c r="M503" i="17" s="1"/>
  <c r="M504" i="17" s="1"/>
  <c r="Z8" i="17" s="1"/>
  <c r="K11" i="14" l="1"/>
  <c r="K10" i="14"/>
  <c r="K5" i="14"/>
  <c r="X26" i="16"/>
  <c r="A5" i="15"/>
  <c r="K17" i="14"/>
  <c r="K12" i="14"/>
  <c r="Y24" i="16"/>
  <c r="X25" i="16"/>
  <c r="K4" i="17"/>
  <c r="K5" i="17" s="1"/>
  <c r="K6" i="17" s="1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24" i="17" s="1"/>
  <c r="K25" i="17" s="1"/>
  <c r="K26" i="17" s="1"/>
  <c r="K27" i="17" s="1"/>
  <c r="K28" i="17" s="1"/>
  <c r="K29" i="17" s="1"/>
  <c r="K30" i="17" s="1"/>
  <c r="K31" i="17" s="1"/>
  <c r="K32" i="17" s="1"/>
  <c r="K33" i="17" s="1"/>
  <c r="K34" i="17" s="1"/>
  <c r="K35" i="17" s="1"/>
  <c r="K36" i="17" s="1"/>
  <c r="K37" i="17" s="1"/>
  <c r="K38" i="17" s="1"/>
  <c r="K39" i="17" s="1"/>
  <c r="K40" i="17" s="1"/>
  <c r="K41" i="17" s="1"/>
  <c r="K42" i="17" s="1"/>
  <c r="K43" i="17" s="1"/>
  <c r="K44" i="17" s="1"/>
  <c r="K45" i="17" s="1"/>
  <c r="K46" i="17" s="1"/>
  <c r="K47" i="17" s="1"/>
  <c r="K48" i="17" s="1"/>
  <c r="K49" i="17" s="1"/>
  <c r="K50" i="17" s="1"/>
  <c r="K51" i="17" s="1"/>
  <c r="K52" i="17" s="1"/>
  <c r="K53" i="17" s="1"/>
  <c r="K54" i="17" s="1"/>
  <c r="K55" i="17" s="1"/>
  <c r="K56" i="17" s="1"/>
  <c r="K57" i="17" s="1"/>
  <c r="K58" i="17" s="1"/>
  <c r="K59" i="17" s="1"/>
  <c r="K60" i="17" s="1"/>
  <c r="K61" i="17" s="1"/>
  <c r="K62" i="17" s="1"/>
  <c r="K63" i="17" s="1"/>
  <c r="K64" i="17" s="1"/>
  <c r="K65" i="17" s="1"/>
  <c r="K66" i="17" s="1"/>
  <c r="K67" i="17" s="1"/>
  <c r="K68" i="17" s="1"/>
  <c r="K69" i="17" s="1"/>
  <c r="K70" i="17" s="1"/>
  <c r="K71" i="17" s="1"/>
  <c r="K72" i="17" s="1"/>
  <c r="K73" i="17" s="1"/>
  <c r="K74" i="17" s="1"/>
  <c r="K75" i="17" s="1"/>
  <c r="K76" i="17" s="1"/>
  <c r="K77" i="17" s="1"/>
  <c r="K78" i="17" s="1"/>
  <c r="K79" i="17" s="1"/>
  <c r="K80" i="17" s="1"/>
  <c r="K81" i="17" s="1"/>
  <c r="K82" i="17" s="1"/>
  <c r="K83" i="17" s="1"/>
  <c r="K84" i="17" s="1"/>
  <c r="K85" i="17" s="1"/>
  <c r="K86" i="17" s="1"/>
  <c r="K87" i="17" s="1"/>
  <c r="K88" i="17" s="1"/>
  <c r="K89" i="17" s="1"/>
  <c r="K90" i="17" s="1"/>
  <c r="K91" i="17" s="1"/>
  <c r="K92" i="17" s="1"/>
  <c r="K93" i="17" s="1"/>
  <c r="K94" i="17" s="1"/>
  <c r="K95" i="17" s="1"/>
  <c r="K96" i="17" s="1"/>
  <c r="K97" i="17" s="1"/>
  <c r="K98" i="17" s="1"/>
  <c r="K99" i="17" s="1"/>
  <c r="K100" i="17" s="1"/>
  <c r="K101" i="17" s="1"/>
  <c r="K102" i="17" s="1"/>
  <c r="K103" i="17" s="1"/>
  <c r="K104" i="17" s="1"/>
  <c r="K105" i="17" s="1"/>
  <c r="K106" i="17" s="1"/>
  <c r="K107" i="17" s="1"/>
  <c r="K108" i="17" s="1"/>
  <c r="K109" i="17" s="1"/>
  <c r="K110" i="17" s="1"/>
  <c r="K111" i="17" s="1"/>
  <c r="K112" i="17" s="1"/>
  <c r="K113" i="17" s="1"/>
  <c r="K114" i="17" s="1"/>
  <c r="K115" i="17" s="1"/>
  <c r="K116" i="17" s="1"/>
  <c r="K117" i="17" s="1"/>
  <c r="K118" i="17" s="1"/>
  <c r="K119" i="17" s="1"/>
  <c r="K120" i="17" s="1"/>
  <c r="K121" i="17" s="1"/>
  <c r="K122" i="17" s="1"/>
  <c r="K123" i="17" s="1"/>
  <c r="K124" i="17" s="1"/>
  <c r="K125" i="17" s="1"/>
  <c r="K126" i="17" s="1"/>
  <c r="K127" i="17" s="1"/>
  <c r="K128" i="17" s="1"/>
  <c r="K129" i="17" s="1"/>
  <c r="K130" i="17" s="1"/>
  <c r="K131" i="17" s="1"/>
  <c r="K132" i="17" s="1"/>
  <c r="K133" i="17" s="1"/>
  <c r="K134" i="17" s="1"/>
  <c r="K135" i="17" s="1"/>
  <c r="K136" i="17" s="1"/>
  <c r="K137" i="17" s="1"/>
  <c r="K138" i="17" s="1"/>
  <c r="K139" i="17" s="1"/>
  <c r="K140" i="17" s="1"/>
  <c r="K141" i="17" s="1"/>
  <c r="K142" i="17" s="1"/>
  <c r="K143" i="17" s="1"/>
  <c r="K144" i="17" s="1"/>
  <c r="K145" i="17" s="1"/>
  <c r="K146" i="17" s="1"/>
  <c r="K147" i="17" s="1"/>
  <c r="K148" i="17" s="1"/>
  <c r="K149" i="17" s="1"/>
  <c r="K150" i="17" s="1"/>
  <c r="K151" i="17" s="1"/>
  <c r="K152" i="17" s="1"/>
  <c r="K153" i="17" s="1"/>
  <c r="K154" i="17" s="1"/>
  <c r="K155" i="17" s="1"/>
  <c r="K156" i="17" s="1"/>
  <c r="K157" i="17" s="1"/>
  <c r="K158" i="17" s="1"/>
  <c r="K159" i="17" s="1"/>
  <c r="K160" i="17" s="1"/>
  <c r="K161" i="17" s="1"/>
  <c r="K162" i="17" s="1"/>
  <c r="K163" i="17" s="1"/>
  <c r="K164" i="17" s="1"/>
  <c r="K165" i="17" s="1"/>
  <c r="K166" i="17" s="1"/>
  <c r="K167" i="17" s="1"/>
  <c r="K168" i="17" s="1"/>
  <c r="K169" i="17" s="1"/>
  <c r="K170" i="17" s="1"/>
  <c r="K171" i="17" s="1"/>
  <c r="K172" i="17" s="1"/>
  <c r="K173" i="17" s="1"/>
  <c r="K174" i="17" s="1"/>
  <c r="K175" i="17" s="1"/>
  <c r="K176" i="17" s="1"/>
  <c r="K177" i="17" s="1"/>
  <c r="K178" i="17" s="1"/>
  <c r="K179" i="17" s="1"/>
  <c r="K180" i="17" s="1"/>
  <c r="K181" i="17" s="1"/>
  <c r="K182" i="17" s="1"/>
  <c r="K183" i="17" s="1"/>
  <c r="K184" i="17" s="1"/>
  <c r="K185" i="17" s="1"/>
  <c r="K186" i="17" s="1"/>
  <c r="K187" i="17" s="1"/>
  <c r="K188" i="17" s="1"/>
  <c r="K189" i="17" s="1"/>
  <c r="K190" i="17" s="1"/>
  <c r="K191" i="17" s="1"/>
  <c r="K192" i="17" s="1"/>
  <c r="K193" i="17" s="1"/>
  <c r="K194" i="17" s="1"/>
  <c r="K195" i="17" s="1"/>
  <c r="K196" i="17" s="1"/>
  <c r="K197" i="17" s="1"/>
  <c r="K198" i="17" s="1"/>
  <c r="K199" i="17" s="1"/>
  <c r="K200" i="17" s="1"/>
  <c r="K201" i="17" s="1"/>
  <c r="K202" i="17" s="1"/>
  <c r="K203" i="17" s="1"/>
  <c r="K204" i="17" s="1"/>
  <c r="K205" i="17" s="1"/>
  <c r="K206" i="17" s="1"/>
  <c r="K207" i="17" s="1"/>
  <c r="K208" i="17" s="1"/>
  <c r="K209" i="17" s="1"/>
  <c r="K210" i="17" s="1"/>
  <c r="K211" i="17" s="1"/>
  <c r="K212" i="17" s="1"/>
  <c r="K213" i="17" s="1"/>
  <c r="K214" i="17" s="1"/>
  <c r="K215" i="17" s="1"/>
  <c r="K216" i="17" s="1"/>
  <c r="K217" i="17" s="1"/>
  <c r="K218" i="17" s="1"/>
  <c r="K219" i="17" s="1"/>
  <c r="K220" i="17" s="1"/>
  <c r="K221" i="17" s="1"/>
  <c r="K222" i="17" s="1"/>
  <c r="K223" i="17" s="1"/>
  <c r="K224" i="17" s="1"/>
  <c r="K225" i="17" s="1"/>
  <c r="K226" i="17" s="1"/>
  <c r="K227" i="17" s="1"/>
  <c r="K228" i="17" s="1"/>
  <c r="K229" i="17" s="1"/>
  <c r="K230" i="17" s="1"/>
  <c r="K231" i="17" s="1"/>
  <c r="K232" i="17" s="1"/>
  <c r="K233" i="17" s="1"/>
  <c r="K234" i="17" s="1"/>
  <c r="K235" i="17" s="1"/>
  <c r="K236" i="17" s="1"/>
  <c r="K237" i="17" s="1"/>
  <c r="K238" i="17" s="1"/>
  <c r="K239" i="17" s="1"/>
  <c r="K240" i="17" s="1"/>
  <c r="K241" i="17" s="1"/>
  <c r="K242" i="17" s="1"/>
  <c r="K243" i="17" s="1"/>
  <c r="K244" i="17" s="1"/>
  <c r="K245" i="17" s="1"/>
  <c r="K246" i="17" s="1"/>
  <c r="K247" i="17" s="1"/>
  <c r="K248" i="17" s="1"/>
  <c r="K249" i="17" s="1"/>
  <c r="K250" i="17" s="1"/>
  <c r="K251" i="17" s="1"/>
  <c r="K252" i="17" s="1"/>
  <c r="K253" i="17" s="1"/>
  <c r="K254" i="17" s="1"/>
  <c r="K255" i="17" s="1"/>
  <c r="K256" i="17" s="1"/>
  <c r="K257" i="17" s="1"/>
  <c r="K258" i="17" s="1"/>
  <c r="K259" i="17" s="1"/>
  <c r="K260" i="17" s="1"/>
  <c r="K261" i="17" s="1"/>
  <c r="K262" i="17" s="1"/>
  <c r="K263" i="17" s="1"/>
  <c r="K264" i="17" s="1"/>
  <c r="K265" i="17" s="1"/>
  <c r="K266" i="17" s="1"/>
  <c r="K267" i="17" s="1"/>
  <c r="K268" i="17" s="1"/>
  <c r="K269" i="17" s="1"/>
  <c r="K270" i="17" s="1"/>
  <c r="K271" i="17" s="1"/>
  <c r="K272" i="17" s="1"/>
  <c r="K273" i="17" s="1"/>
  <c r="K274" i="17" s="1"/>
  <c r="K275" i="17" s="1"/>
  <c r="K276" i="17" s="1"/>
  <c r="K277" i="17" s="1"/>
  <c r="K278" i="17" s="1"/>
  <c r="K279" i="17" s="1"/>
  <c r="K280" i="17" s="1"/>
  <c r="K281" i="17" s="1"/>
  <c r="K282" i="17" s="1"/>
  <c r="K283" i="17" s="1"/>
  <c r="K284" i="17" s="1"/>
  <c r="K285" i="17" s="1"/>
  <c r="K286" i="17" s="1"/>
  <c r="K287" i="17" s="1"/>
  <c r="K288" i="17" s="1"/>
  <c r="K289" i="17" s="1"/>
  <c r="K290" i="17" s="1"/>
  <c r="K291" i="17" s="1"/>
  <c r="K292" i="17" s="1"/>
  <c r="K293" i="17" s="1"/>
  <c r="K294" i="17" s="1"/>
  <c r="K295" i="17" s="1"/>
  <c r="K296" i="17" s="1"/>
  <c r="K297" i="17" s="1"/>
  <c r="K298" i="17" s="1"/>
  <c r="K299" i="17" s="1"/>
  <c r="K300" i="17" s="1"/>
  <c r="K301" i="17" s="1"/>
  <c r="K302" i="17" s="1"/>
  <c r="K303" i="17" s="1"/>
  <c r="K304" i="17" s="1"/>
  <c r="K305" i="17" s="1"/>
  <c r="K306" i="17" s="1"/>
  <c r="K307" i="17" s="1"/>
  <c r="K308" i="17" s="1"/>
  <c r="K309" i="17" s="1"/>
  <c r="K310" i="17" s="1"/>
  <c r="K311" i="17" s="1"/>
  <c r="K312" i="17" s="1"/>
  <c r="K313" i="17" s="1"/>
  <c r="K314" i="17" s="1"/>
  <c r="K315" i="17" s="1"/>
  <c r="K316" i="17" s="1"/>
  <c r="K317" i="17" s="1"/>
  <c r="K318" i="17" s="1"/>
  <c r="K319" i="17" s="1"/>
  <c r="K320" i="17" s="1"/>
  <c r="K321" i="17" s="1"/>
  <c r="K322" i="17" s="1"/>
  <c r="K323" i="17" s="1"/>
  <c r="K324" i="17" s="1"/>
  <c r="K325" i="17" s="1"/>
  <c r="K326" i="17" s="1"/>
  <c r="K327" i="17" s="1"/>
  <c r="K328" i="17" s="1"/>
  <c r="K329" i="17" s="1"/>
  <c r="K330" i="17" s="1"/>
  <c r="K331" i="17" s="1"/>
  <c r="K332" i="17" s="1"/>
  <c r="K333" i="17" s="1"/>
  <c r="K334" i="17" s="1"/>
  <c r="K335" i="17" s="1"/>
  <c r="K336" i="17" s="1"/>
  <c r="K337" i="17" s="1"/>
  <c r="K338" i="17" s="1"/>
  <c r="K339" i="17" s="1"/>
  <c r="K340" i="17" s="1"/>
  <c r="K341" i="17" s="1"/>
  <c r="K342" i="17" s="1"/>
  <c r="K343" i="17" s="1"/>
  <c r="K344" i="17" s="1"/>
  <c r="K345" i="17" s="1"/>
  <c r="K346" i="17" s="1"/>
  <c r="K347" i="17" s="1"/>
  <c r="K348" i="17" s="1"/>
  <c r="K349" i="17" s="1"/>
  <c r="K350" i="17" s="1"/>
  <c r="K351" i="17" s="1"/>
  <c r="K352" i="17" s="1"/>
  <c r="K353" i="17" s="1"/>
  <c r="K354" i="17" s="1"/>
  <c r="K355" i="17" s="1"/>
  <c r="K356" i="17" s="1"/>
  <c r="K357" i="17" s="1"/>
  <c r="K358" i="17" s="1"/>
  <c r="K359" i="17" s="1"/>
  <c r="K360" i="17" s="1"/>
  <c r="K361" i="17" s="1"/>
  <c r="K362" i="17" s="1"/>
  <c r="K363" i="17" s="1"/>
  <c r="K364" i="17" s="1"/>
  <c r="K365" i="17" s="1"/>
  <c r="K366" i="17" s="1"/>
  <c r="K367" i="17" s="1"/>
  <c r="K368" i="17" s="1"/>
  <c r="K369" i="17" s="1"/>
  <c r="K370" i="17" s="1"/>
  <c r="K371" i="17" s="1"/>
  <c r="K372" i="17" s="1"/>
  <c r="K373" i="17" s="1"/>
  <c r="K374" i="17" s="1"/>
  <c r="K375" i="17" s="1"/>
  <c r="K376" i="17" s="1"/>
  <c r="K377" i="17" s="1"/>
  <c r="K378" i="17" s="1"/>
  <c r="K379" i="17" s="1"/>
  <c r="K380" i="17" s="1"/>
  <c r="K381" i="17" s="1"/>
  <c r="K382" i="17" s="1"/>
  <c r="K383" i="17" s="1"/>
  <c r="K384" i="17" s="1"/>
  <c r="K385" i="17" s="1"/>
  <c r="K386" i="17" s="1"/>
  <c r="K387" i="17" s="1"/>
  <c r="K388" i="17" s="1"/>
  <c r="K389" i="17" s="1"/>
  <c r="K390" i="17" s="1"/>
  <c r="K391" i="17" s="1"/>
  <c r="K392" i="17" s="1"/>
  <c r="K393" i="17" s="1"/>
  <c r="K394" i="17" s="1"/>
  <c r="K395" i="17" s="1"/>
  <c r="K396" i="17" s="1"/>
  <c r="K397" i="17" s="1"/>
  <c r="K398" i="17" s="1"/>
  <c r="K399" i="17" s="1"/>
  <c r="K400" i="17" s="1"/>
  <c r="K401" i="17" s="1"/>
  <c r="K402" i="17" s="1"/>
  <c r="K403" i="17" s="1"/>
  <c r="K404" i="17" s="1"/>
  <c r="K405" i="17" s="1"/>
  <c r="K406" i="17" s="1"/>
  <c r="K407" i="17" s="1"/>
  <c r="K408" i="17" s="1"/>
  <c r="K409" i="17" s="1"/>
  <c r="K410" i="17" s="1"/>
  <c r="K411" i="17" s="1"/>
  <c r="K412" i="17" s="1"/>
  <c r="K413" i="17" s="1"/>
  <c r="K414" i="17" s="1"/>
  <c r="K415" i="17" s="1"/>
  <c r="K416" i="17" s="1"/>
  <c r="K417" i="17" s="1"/>
  <c r="K418" i="17" s="1"/>
  <c r="K419" i="17" s="1"/>
  <c r="K420" i="17" s="1"/>
  <c r="K421" i="17" s="1"/>
  <c r="K422" i="17" s="1"/>
  <c r="K423" i="17" s="1"/>
  <c r="K424" i="17" s="1"/>
  <c r="K425" i="17" s="1"/>
  <c r="K426" i="17" s="1"/>
  <c r="K427" i="17" s="1"/>
  <c r="K428" i="17" s="1"/>
  <c r="K429" i="17" s="1"/>
  <c r="K430" i="17" s="1"/>
  <c r="K431" i="17" s="1"/>
  <c r="K432" i="17" s="1"/>
  <c r="K433" i="17" s="1"/>
  <c r="K434" i="17" s="1"/>
  <c r="K435" i="17" s="1"/>
  <c r="K436" i="17" s="1"/>
  <c r="K437" i="17" s="1"/>
  <c r="K438" i="17" s="1"/>
  <c r="K439" i="17" s="1"/>
  <c r="K440" i="17" s="1"/>
  <c r="K441" i="17" s="1"/>
  <c r="K442" i="17" s="1"/>
  <c r="K443" i="17" s="1"/>
  <c r="K444" i="17" s="1"/>
  <c r="K445" i="17" s="1"/>
  <c r="K446" i="17" s="1"/>
  <c r="K447" i="17" s="1"/>
  <c r="K448" i="17" s="1"/>
  <c r="K449" i="17" s="1"/>
  <c r="K450" i="17" s="1"/>
  <c r="K451" i="17" s="1"/>
  <c r="K452" i="17" s="1"/>
  <c r="K453" i="17" s="1"/>
  <c r="K454" i="17" s="1"/>
  <c r="K455" i="17" s="1"/>
  <c r="K456" i="17" s="1"/>
  <c r="K457" i="17" s="1"/>
  <c r="K458" i="17" s="1"/>
  <c r="K459" i="17" s="1"/>
  <c r="K460" i="17" s="1"/>
  <c r="K461" i="17" s="1"/>
  <c r="K462" i="17" s="1"/>
  <c r="K463" i="17" s="1"/>
  <c r="K464" i="17" s="1"/>
  <c r="K465" i="17" s="1"/>
  <c r="K466" i="17" s="1"/>
  <c r="K467" i="17" s="1"/>
  <c r="K468" i="17" s="1"/>
  <c r="K469" i="17" s="1"/>
  <c r="K470" i="17" s="1"/>
  <c r="K471" i="17" s="1"/>
  <c r="K472" i="17" s="1"/>
  <c r="K473" i="17" s="1"/>
  <c r="K474" i="17" s="1"/>
  <c r="K475" i="17" s="1"/>
  <c r="K476" i="17" s="1"/>
  <c r="K477" i="17" s="1"/>
  <c r="K478" i="17" s="1"/>
  <c r="K479" i="17" s="1"/>
  <c r="K480" i="17" s="1"/>
  <c r="K481" i="17" s="1"/>
  <c r="K482" i="17" s="1"/>
  <c r="K483" i="17" s="1"/>
  <c r="K484" i="17" s="1"/>
  <c r="K485" i="17" s="1"/>
  <c r="K486" i="17" s="1"/>
  <c r="K487" i="17" s="1"/>
  <c r="K488" i="17" s="1"/>
  <c r="K489" i="17" s="1"/>
  <c r="K490" i="17" s="1"/>
  <c r="K491" i="17" s="1"/>
  <c r="K492" i="17" s="1"/>
  <c r="K493" i="17" s="1"/>
  <c r="K494" i="17" s="1"/>
  <c r="K495" i="17" s="1"/>
  <c r="K496" i="17" s="1"/>
  <c r="K497" i="17" s="1"/>
  <c r="K498" i="17" s="1"/>
  <c r="K499" i="17" s="1"/>
  <c r="K500" i="17" s="1"/>
  <c r="K501" i="17" s="1"/>
  <c r="K502" i="17" s="1"/>
  <c r="K503" i="17" s="1"/>
  <c r="K504" i="17" s="1"/>
  <c r="X6" i="17" s="1"/>
  <c r="R4" i="17"/>
  <c r="R5" i="17" s="1"/>
  <c r="R6" i="17" s="1"/>
  <c r="R7" i="17" s="1"/>
  <c r="R8" i="17" s="1"/>
  <c r="R9" i="17" s="1"/>
  <c r="R10" i="17" s="1"/>
  <c r="R11" i="17" s="1"/>
  <c r="R12" i="17" s="1"/>
  <c r="R13" i="17" s="1"/>
  <c r="R14" i="17" s="1"/>
  <c r="R15" i="17" s="1"/>
  <c r="R16" i="17" s="1"/>
  <c r="R17" i="17" s="1"/>
  <c r="R18" i="17" s="1"/>
  <c r="R19" i="17" s="1"/>
  <c r="R20" i="17" s="1"/>
  <c r="R21" i="17" s="1"/>
  <c r="R22" i="17" s="1"/>
  <c r="R23" i="17" s="1"/>
  <c r="R24" i="17" s="1"/>
  <c r="R25" i="17" s="1"/>
  <c r="R26" i="17" s="1"/>
  <c r="R27" i="17" s="1"/>
  <c r="R28" i="17" s="1"/>
  <c r="R29" i="17" s="1"/>
  <c r="R30" i="17" s="1"/>
  <c r="R31" i="17" s="1"/>
  <c r="R32" i="17" s="1"/>
  <c r="R33" i="17" s="1"/>
  <c r="R34" i="17" s="1"/>
  <c r="R35" i="17" s="1"/>
  <c r="R36" i="17" s="1"/>
  <c r="R37" i="17" s="1"/>
  <c r="R38" i="17" s="1"/>
  <c r="R39" i="17" s="1"/>
  <c r="R40" i="17" s="1"/>
  <c r="R41" i="17" s="1"/>
  <c r="R42" i="17" s="1"/>
  <c r="R43" i="17" s="1"/>
  <c r="R44" i="17" s="1"/>
  <c r="R45" i="17" s="1"/>
  <c r="R46" i="17" s="1"/>
  <c r="R47" i="17" s="1"/>
  <c r="R48" i="17" s="1"/>
  <c r="R49" i="17" s="1"/>
  <c r="R50" i="17" s="1"/>
  <c r="R51" i="17" s="1"/>
  <c r="R52" i="17" s="1"/>
  <c r="R53" i="17" s="1"/>
  <c r="R54" i="17" s="1"/>
  <c r="R55" i="17" s="1"/>
  <c r="R56" i="17" s="1"/>
  <c r="R57" i="17" s="1"/>
  <c r="R58" i="17" s="1"/>
  <c r="R59" i="17" s="1"/>
  <c r="R60" i="17" s="1"/>
  <c r="R61" i="17" s="1"/>
  <c r="R62" i="17" s="1"/>
  <c r="R63" i="17" s="1"/>
  <c r="R64" i="17" s="1"/>
  <c r="R65" i="17" s="1"/>
  <c r="R66" i="17" s="1"/>
  <c r="R67" i="17" s="1"/>
  <c r="R68" i="17" s="1"/>
  <c r="R69" i="17" s="1"/>
  <c r="R70" i="17" s="1"/>
  <c r="R71" i="17" s="1"/>
  <c r="R72" i="17" s="1"/>
  <c r="R73" i="17" s="1"/>
  <c r="R74" i="17" s="1"/>
  <c r="R75" i="17" s="1"/>
  <c r="R76" i="17" s="1"/>
  <c r="R77" i="17" s="1"/>
  <c r="R78" i="17" s="1"/>
  <c r="R79" i="17" s="1"/>
  <c r="R80" i="17" s="1"/>
  <c r="R81" i="17" s="1"/>
  <c r="R82" i="17" s="1"/>
  <c r="R83" i="17" s="1"/>
  <c r="R84" i="17" s="1"/>
  <c r="R85" i="17" s="1"/>
  <c r="R86" i="17" s="1"/>
  <c r="R87" i="17" s="1"/>
  <c r="R88" i="17" s="1"/>
  <c r="R89" i="17" s="1"/>
  <c r="R90" i="17" s="1"/>
  <c r="R91" i="17" s="1"/>
  <c r="R92" i="17" s="1"/>
  <c r="R93" i="17" s="1"/>
  <c r="R94" i="17" s="1"/>
  <c r="R95" i="17" s="1"/>
  <c r="R96" i="17" s="1"/>
  <c r="R97" i="17" s="1"/>
  <c r="R98" i="17" s="1"/>
  <c r="R99" i="17" s="1"/>
  <c r="R100" i="17" s="1"/>
  <c r="R101" i="17" s="1"/>
  <c r="R102" i="17" s="1"/>
  <c r="R103" i="17" s="1"/>
  <c r="R104" i="17" s="1"/>
  <c r="R105" i="17" s="1"/>
  <c r="R106" i="17" s="1"/>
  <c r="R107" i="17" s="1"/>
  <c r="R108" i="17" s="1"/>
  <c r="R109" i="17" s="1"/>
  <c r="R110" i="17" s="1"/>
  <c r="R111" i="17" s="1"/>
  <c r="R112" i="17" s="1"/>
  <c r="R113" i="17" s="1"/>
  <c r="R114" i="17" s="1"/>
  <c r="R115" i="17" s="1"/>
  <c r="R116" i="17" s="1"/>
  <c r="R117" i="17" s="1"/>
  <c r="R118" i="17" s="1"/>
  <c r="R119" i="17" s="1"/>
  <c r="R120" i="17" s="1"/>
  <c r="R121" i="17" s="1"/>
  <c r="R122" i="17" s="1"/>
  <c r="R123" i="17" s="1"/>
  <c r="R124" i="17" s="1"/>
  <c r="R125" i="17" s="1"/>
  <c r="R126" i="17" s="1"/>
  <c r="R127" i="17" s="1"/>
  <c r="R128" i="17" s="1"/>
  <c r="R129" i="17" s="1"/>
  <c r="R130" i="17" s="1"/>
  <c r="R131" i="17" s="1"/>
  <c r="R132" i="17" s="1"/>
  <c r="R133" i="17" s="1"/>
  <c r="R134" i="17" s="1"/>
  <c r="R135" i="17" s="1"/>
  <c r="R136" i="17" s="1"/>
  <c r="R137" i="17" s="1"/>
  <c r="R138" i="17" s="1"/>
  <c r="R139" i="17" s="1"/>
  <c r="R140" i="17" s="1"/>
  <c r="R141" i="17" s="1"/>
  <c r="R142" i="17" s="1"/>
  <c r="R143" i="17" s="1"/>
  <c r="R144" i="17" s="1"/>
  <c r="R145" i="17" s="1"/>
  <c r="R146" i="17" s="1"/>
  <c r="R147" i="17" s="1"/>
  <c r="R148" i="17" s="1"/>
  <c r="R149" i="17" s="1"/>
  <c r="R150" i="17" s="1"/>
  <c r="R151" i="17" s="1"/>
  <c r="R152" i="17" s="1"/>
  <c r="R153" i="17" s="1"/>
  <c r="R154" i="17" s="1"/>
  <c r="R155" i="17" s="1"/>
  <c r="R156" i="17" s="1"/>
  <c r="R157" i="17" s="1"/>
  <c r="R158" i="17" s="1"/>
  <c r="R159" i="17" s="1"/>
  <c r="R160" i="17" s="1"/>
  <c r="R161" i="17" s="1"/>
  <c r="R162" i="17" s="1"/>
  <c r="R163" i="17" s="1"/>
  <c r="R164" i="17" s="1"/>
  <c r="R165" i="17" s="1"/>
  <c r="R166" i="17" s="1"/>
  <c r="R167" i="17" s="1"/>
  <c r="R168" i="17" s="1"/>
  <c r="R169" i="17" s="1"/>
  <c r="R170" i="17" s="1"/>
  <c r="R171" i="17" s="1"/>
  <c r="R172" i="17" s="1"/>
  <c r="R173" i="17" s="1"/>
  <c r="R174" i="17" s="1"/>
  <c r="R175" i="17" s="1"/>
  <c r="R176" i="17" s="1"/>
  <c r="R177" i="17" s="1"/>
  <c r="R178" i="17" s="1"/>
  <c r="R179" i="17" s="1"/>
  <c r="R180" i="17" s="1"/>
  <c r="R181" i="17" s="1"/>
  <c r="R182" i="17" s="1"/>
  <c r="R183" i="17" s="1"/>
  <c r="R184" i="17" s="1"/>
  <c r="R185" i="17" s="1"/>
  <c r="R186" i="17" s="1"/>
  <c r="R187" i="17" s="1"/>
  <c r="R188" i="17" s="1"/>
  <c r="R189" i="17" s="1"/>
  <c r="R190" i="17" s="1"/>
  <c r="R191" i="17" s="1"/>
  <c r="R192" i="17" s="1"/>
  <c r="R193" i="17" s="1"/>
  <c r="R194" i="17" s="1"/>
  <c r="R195" i="17" s="1"/>
  <c r="R196" i="17" s="1"/>
  <c r="R197" i="17" s="1"/>
  <c r="R198" i="17" s="1"/>
  <c r="R199" i="17" s="1"/>
  <c r="R200" i="17" s="1"/>
  <c r="R201" i="17" s="1"/>
  <c r="R202" i="17" s="1"/>
  <c r="R203" i="17" s="1"/>
  <c r="R204" i="17" s="1"/>
  <c r="R205" i="17" s="1"/>
  <c r="R206" i="17" s="1"/>
  <c r="R207" i="17" s="1"/>
  <c r="R208" i="17" s="1"/>
  <c r="R209" i="17" s="1"/>
  <c r="R210" i="17" s="1"/>
  <c r="R211" i="17" s="1"/>
  <c r="R212" i="17" s="1"/>
  <c r="R213" i="17" s="1"/>
  <c r="R214" i="17" s="1"/>
  <c r="R215" i="17" s="1"/>
  <c r="R216" i="17" s="1"/>
  <c r="R217" i="17" s="1"/>
  <c r="R218" i="17" s="1"/>
  <c r="R219" i="17" s="1"/>
  <c r="R220" i="17" s="1"/>
  <c r="R221" i="17" s="1"/>
  <c r="R222" i="17" s="1"/>
  <c r="R223" i="17" s="1"/>
  <c r="R224" i="17" s="1"/>
  <c r="R225" i="17" s="1"/>
  <c r="R226" i="17" s="1"/>
  <c r="R227" i="17" s="1"/>
  <c r="R228" i="17" s="1"/>
  <c r="R229" i="17" s="1"/>
  <c r="R230" i="17" s="1"/>
  <c r="R231" i="17" s="1"/>
  <c r="R232" i="17" s="1"/>
  <c r="R233" i="17" s="1"/>
  <c r="R234" i="17" s="1"/>
  <c r="R235" i="17" s="1"/>
  <c r="R236" i="17" s="1"/>
  <c r="R237" i="17" s="1"/>
  <c r="R238" i="17" s="1"/>
  <c r="R239" i="17" s="1"/>
  <c r="R240" i="17" s="1"/>
  <c r="R241" i="17" s="1"/>
  <c r="R242" i="17" s="1"/>
  <c r="R243" i="17" s="1"/>
  <c r="R244" i="17" s="1"/>
  <c r="R245" i="17" s="1"/>
  <c r="R246" i="17" s="1"/>
  <c r="R247" i="17" s="1"/>
  <c r="R248" i="17" s="1"/>
  <c r="R249" i="17" s="1"/>
  <c r="R250" i="17" s="1"/>
  <c r="R251" i="17" s="1"/>
  <c r="R252" i="17" s="1"/>
  <c r="R253" i="17" s="1"/>
  <c r="R254" i="17" s="1"/>
  <c r="R255" i="17" s="1"/>
  <c r="R256" i="17" s="1"/>
  <c r="R257" i="17" s="1"/>
  <c r="R258" i="17" s="1"/>
  <c r="R259" i="17" s="1"/>
  <c r="R260" i="17" s="1"/>
  <c r="R261" i="17" s="1"/>
  <c r="R262" i="17" s="1"/>
  <c r="R263" i="17" s="1"/>
  <c r="R264" i="17" s="1"/>
  <c r="R265" i="17" s="1"/>
  <c r="R266" i="17" s="1"/>
  <c r="R267" i="17" s="1"/>
  <c r="R268" i="17" s="1"/>
  <c r="R269" i="17" s="1"/>
  <c r="R270" i="17" s="1"/>
  <c r="R271" i="17" s="1"/>
  <c r="R272" i="17" s="1"/>
  <c r="R273" i="17" s="1"/>
  <c r="R274" i="17" s="1"/>
  <c r="R275" i="17" s="1"/>
  <c r="R276" i="17" s="1"/>
  <c r="R277" i="17" s="1"/>
  <c r="R278" i="17" s="1"/>
  <c r="R279" i="17" s="1"/>
  <c r="R280" i="17" s="1"/>
  <c r="R281" i="17" s="1"/>
  <c r="R282" i="17" s="1"/>
  <c r="R283" i="17" s="1"/>
  <c r="R284" i="17" s="1"/>
  <c r="R285" i="17" s="1"/>
  <c r="R286" i="17" s="1"/>
  <c r="R287" i="17" s="1"/>
  <c r="R288" i="17" s="1"/>
  <c r="R289" i="17" s="1"/>
  <c r="R290" i="17" s="1"/>
  <c r="R291" i="17" s="1"/>
  <c r="R292" i="17" s="1"/>
  <c r="R293" i="17" s="1"/>
  <c r="R294" i="17" s="1"/>
  <c r="R295" i="17" s="1"/>
  <c r="R296" i="17" s="1"/>
  <c r="R297" i="17" s="1"/>
  <c r="R298" i="17" s="1"/>
  <c r="R299" i="17" s="1"/>
  <c r="R300" i="17" s="1"/>
  <c r="R301" i="17" s="1"/>
  <c r="R302" i="17" s="1"/>
  <c r="R303" i="17" s="1"/>
  <c r="R304" i="17" s="1"/>
  <c r="R305" i="17" s="1"/>
  <c r="R306" i="17" s="1"/>
  <c r="R307" i="17" s="1"/>
  <c r="R308" i="17" s="1"/>
  <c r="R309" i="17" s="1"/>
  <c r="R310" i="17" s="1"/>
  <c r="R311" i="17" s="1"/>
  <c r="R312" i="17" s="1"/>
  <c r="R313" i="17" s="1"/>
  <c r="R314" i="17" s="1"/>
  <c r="R315" i="17" s="1"/>
  <c r="R316" i="17" s="1"/>
  <c r="R317" i="17" s="1"/>
  <c r="R318" i="17" s="1"/>
  <c r="R319" i="17" s="1"/>
  <c r="R320" i="17" s="1"/>
  <c r="R321" i="17" s="1"/>
  <c r="R322" i="17" s="1"/>
  <c r="R323" i="17" s="1"/>
  <c r="R324" i="17" s="1"/>
  <c r="R325" i="17" s="1"/>
  <c r="R326" i="17" s="1"/>
  <c r="R327" i="17" s="1"/>
  <c r="R328" i="17" s="1"/>
  <c r="R329" i="17" s="1"/>
  <c r="R330" i="17" s="1"/>
  <c r="R331" i="17" s="1"/>
  <c r="R332" i="17" s="1"/>
  <c r="R333" i="17" s="1"/>
  <c r="R334" i="17" s="1"/>
  <c r="R335" i="17" s="1"/>
  <c r="R336" i="17" s="1"/>
  <c r="R337" i="17" s="1"/>
  <c r="R338" i="17" s="1"/>
  <c r="R339" i="17" s="1"/>
  <c r="R340" i="17" s="1"/>
  <c r="R341" i="17" s="1"/>
  <c r="R342" i="17" s="1"/>
  <c r="R343" i="17" s="1"/>
  <c r="R344" i="17" s="1"/>
  <c r="R345" i="17" s="1"/>
  <c r="R346" i="17" s="1"/>
  <c r="R347" i="17" s="1"/>
  <c r="R348" i="17" s="1"/>
  <c r="R349" i="17" s="1"/>
  <c r="R350" i="17" s="1"/>
  <c r="R351" i="17" s="1"/>
  <c r="R352" i="17" s="1"/>
  <c r="R353" i="17" s="1"/>
  <c r="R354" i="17" s="1"/>
  <c r="R355" i="17" s="1"/>
  <c r="R356" i="17" s="1"/>
  <c r="R357" i="17" s="1"/>
  <c r="R358" i="17" s="1"/>
  <c r="R359" i="17" s="1"/>
  <c r="R360" i="17" s="1"/>
  <c r="R361" i="17" s="1"/>
  <c r="R362" i="17" s="1"/>
  <c r="R363" i="17" s="1"/>
  <c r="R364" i="17" s="1"/>
  <c r="R365" i="17" s="1"/>
  <c r="R366" i="17" s="1"/>
  <c r="R367" i="17" s="1"/>
  <c r="R368" i="17" s="1"/>
  <c r="R369" i="17" s="1"/>
  <c r="R370" i="17" s="1"/>
  <c r="R371" i="17" s="1"/>
  <c r="R372" i="17" s="1"/>
  <c r="R373" i="17" s="1"/>
  <c r="R374" i="17" s="1"/>
  <c r="R375" i="17" s="1"/>
  <c r="R376" i="17" s="1"/>
  <c r="R377" i="17" s="1"/>
  <c r="R378" i="17" s="1"/>
  <c r="R379" i="17" s="1"/>
  <c r="R380" i="17" s="1"/>
  <c r="R381" i="17" s="1"/>
  <c r="R382" i="17" s="1"/>
  <c r="R383" i="17" s="1"/>
  <c r="R384" i="17" s="1"/>
  <c r="R385" i="17" s="1"/>
  <c r="R386" i="17" s="1"/>
  <c r="R387" i="17" s="1"/>
  <c r="R388" i="17" s="1"/>
  <c r="R389" i="17" s="1"/>
  <c r="R390" i="17" s="1"/>
  <c r="R391" i="17" s="1"/>
  <c r="R392" i="17" s="1"/>
  <c r="R393" i="17" s="1"/>
  <c r="R394" i="17" s="1"/>
  <c r="R395" i="17" s="1"/>
  <c r="R396" i="17" s="1"/>
  <c r="R397" i="17" s="1"/>
  <c r="R398" i="17" s="1"/>
  <c r="R399" i="17" s="1"/>
  <c r="R400" i="17" s="1"/>
  <c r="R401" i="17" s="1"/>
  <c r="R402" i="17" s="1"/>
  <c r="R403" i="17" s="1"/>
  <c r="R404" i="17" s="1"/>
  <c r="R405" i="17" s="1"/>
  <c r="R406" i="17" s="1"/>
  <c r="R407" i="17" s="1"/>
  <c r="R408" i="17" s="1"/>
  <c r="R409" i="17" s="1"/>
  <c r="R410" i="17" s="1"/>
  <c r="R411" i="17" s="1"/>
  <c r="R412" i="17" s="1"/>
  <c r="R413" i="17" s="1"/>
  <c r="R414" i="17" s="1"/>
  <c r="R415" i="17" s="1"/>
  <c r="R416" i="17" s="1"/>
  <c r="R417" i="17" s="1"/>
  <c r="R418" i="17" s="1"/>
  <c r="R419" i="17" s="1"/>
  <c r="R420" i="17" s="1"/>
  <c r="R421" i="17" s="1"/>
  <c r="R422" i="17" s="1"/>
  <c r="R423" i="17" s="1"/>
  <c r="R424" i="17" s="1"/>
  <c r="R425" i="17" s="1"/>
  <c r="R426" i="17" s="1"/>
  <c r="R427" i="17" s="1"/>
  <c r="R428" i="17" s="1"/>
  <c r="R429" i="17" s="1"/>
  <c r="R430" i="17" s="1"/>
  <c r="R431" i="17" s="1"/>
  <c r="R432" i="17" s="1"/>
  <c r="R433" i="17" s="1"/>
  <c r="R434" i="17" s="1"/>
  <c r="R435" i="17" s="1"/>
  <c r="R436" i="17" s="1"/>
  <c r="R437" i="17" s="1"/>
  <c r="R438" i="17" s="1"/>
  <c r="R439" i="17" s="1"/>
  <c r="R440" i="17" s="1"/>
  <c r="R441" i="17" s="1"/>
  <c r="R442" i="17" s="1"/>
  <c r="R443" i="17" s="1"/>
  <c r="R444" i="17" s="1"/>
  <c r="R445" i="17" s="1"/>
  <c r="R446" i="17" s="1"/>
  <c r="R447" i="17" s="1"/>
  <c r="R448" i="17" s="1"/>
  <c r="R449" i="17" s="1"/>
  <c r="R450" i="17" s="1"/>
  <c r="R451" i="17" s="1"/>
  <c r="R452" i="17" s="1"/>
  <c r="R453" i="17" s="1"/>
  <c r="R454" i="17" s="1"/>
  <c r="R455" i="17" s="1"/>
  <c r="R456" i="17" s="1"/>
  <c r="R457" i="17" s="1"/>
  <c r="R458" i="17" s="1"/>
  <c r="R459" i="17" s="1"/>
  <c r="R460" i="17" s="1"/>
  <c r="R461" i="17" s="1"/>
  <c r="R462" i="17" s="1"/>
  <c r="R463" i="17" s="1"/>
  <c r="R464" i="17" s="1"/>
  <c r="R465" i="17" s="1"/>
  <c r="R466" i="17" s="1"/>
  <c r="R467" i="17" s="1"/>
  <c r="R468" i="17" s="1"/>
  <c r="R469" i="17" s="1"/>
  <c r="R470" i="17" s="1"/>
  <c r="R471" i="17" s="1"/>
  <c r="R472" i="17" s="1"/>
  <c r="R473" i="17" s="1"/>
  <c r="R474" i="17" s="1"/>
  <c r="R475" i="17" s="1"/>
  <c r="R476" i="17" s="1"/>
  <c r="R477" i="17" s="1"/>
  <c r="R478" i="17" s="1"/>
  <c r="R479" i="17" s="1"/>
  <c r="R480" i="17" s="1"/>
  <c r="R481" i="17" s="1"/>
  <c r="R482" i="17" s="1"/>
  <c r="R483" i="17" s="1"/>
  <c r="R484" i="17" s="1"/>
  <c r="R485" i="17" s="1"/>
  <c r="R486" i="17" s="1"/>
  <c r="R487" i="17" s="1"/>
  <c r="R488" i="17" s="1"/>
  <c r="R489" i="17" s="1"/>
  <c r="R490" i="17" s="1"/>
  <c r="R491" i="17" s="1"/>
  <c r="R492" i="17" s="1"/>
  <c r="R493" i="17" s="1"/>
  <c r="R494" i="17" s="1"/>
  <c r="R495" i="17" s="1"/>
  <c r="R496" i="17" s="1"/>
  <c r="R497" i="17" s="1"/>
  <c r="R498" i="17" s="1"/>
  <c r="R499" i="17" s="1"/>
  <c r="R500" i="17" s="1"/>
  <c r="R501" i="17" s="1"/>
  <c r="R502" i="17" s="1"/>
  <c r="R503" i="17" s="1"/>
  <c r="R504" i="17" s="1"/>
  <c r="Y6" i="17" s="1"/>
  <c r="S4" i="17"/>
  <c r="S5" i="17" s="1"/>
  <c r="S6" i="17" s="1"/>
  <c r="S7" i="17" s="1"/>
  <c r="S8" i="17" s="1"/>
  <c r="S9" i="17" s="1"/>
  <c r="S10" i="17" s="1"/>
  <c r="S11" i="17" s="1"/>
  <c r="S12" i="17" s="1"/>
  <c r="S13" i="17" s="1"/>
  <c r="S14" i="17" s="1"/>
  <c r="S15" i="17" s="1"/>
  <c r="S16" i="17" s="1"/>
  <c r="S17" i="17" s="1"/>
  <c r="S18" i="17" s="1"/>
  <c r="S19" i="17" s="1"/>
  <c r="S20" i="17" s="1"/>
  <c r="S21" i="17" s="1"/>
  <c r="S22" i="17" s="1"/>
  <c r="S23" i="17" s="1"/>
  <c r="S24" i="17" s="1"/>
  <c r="S25" i="17" s="1"/>
  <c r="S26" i="17" s="1"/>
  <c r="S27" i="17" s="1"/>
  <c r="S28" i="17" s="1"/>
  <c r="S29" i="17" s="1"/>
  <c r="S30" i="17" s="1"/>
  <c r="S31" i="17" s="1"/>
  <c r="S32" i="17" s="1"/>
  <c r="S33" i="17" s="1"/>
  <c r="S34" i="17" s="1"/>
  <c r="S35" i="17" s="1"/>
  <c r="S36" i="17" s="1"/>
  <c r="S37" i="17" s="1"/>
  <c r="S38" i="17" s="1"/>
  <c r="S39" i="17" s="1"/>
  <c r="S40" i="17" s="1"/>
  <c r="S41" i="17" s="1"/>
  <c r="S42" i="17" s="1"/>
  <c r="S43" i="17" s="1"/>
  <c r="S44" i="17" s="1"/>
  <c r="S45" i="17" s="1"/>
  <c r="S46" i="17" s="1"/>
  <c r="S47" i="17" s="1"/>
  <c r="S48" i="17" s="1"/>
  <c r="S49" i="17" s="1"/>
  <c r="S50" i="17" s="1"/>
  <c r="S51" i="17" s="1"/>
  <c r="S52" i="17" s="1"/>
  <c r="S53" i="17" s="1"/>
  <c r="S54" i="17" s="1"/>
  <c r="S55" i="17" s="1"/>
  <c r="S56" i="17" s="1"/>
  <c r="S57" i="17" s="1"/>
  <c r="S58" i="17" s="1"/>
  <c r="S59" i="17" s="1"/>
  <c r="S60" i="17" s="1"/>
  <c r="S61" i="17" s="1"/>
  <c r="S62" i="17" s="1"/>
  <c r="S63" i="17" s="1"/>
  <c r="S64" i="17" s="1"/>
  <c r="S65" i="17" s="1"/>
  <c r="S66" i="17" s="1"/>
  <c r="S67" i="17" s="1"/>
  <c r="S68" i="17" s="1"/>
  <c r="S69" i="17" s="1"/>
  <c r="S70" i="17" s="1"/>
  <c r="S71" i="17" s="1"/>
  <c r="S72" i="17" s="1"/>
  <c r="S73" i="17" s="1"/>
  <c r="S74" i="17" s="1"/>
  <c r="S75" i="17" s="1"/>
  <c r="S76" i="17" s="1"/>
  <c r="S77" i="17" s="1"/>
  <c r="S78" i="17" s="1"/>
  <c r="S79" i="17" s="1"/>
  <c r="S80" i="17" s="1"/>
  <c r="S81" i="17" s="1"/>
  <c r="S82" i="17" s="1"/>
  <c r="S83" i="17" s="1"/>
  <c r="S84" i="17" s="1"/>
  <c r="S85" i="17" s="1"/>
  <c r="S86" i="17" s="1"/>
  <c r="S87" i="17" s="1"/>
  <c r="S88" i="17" s="1"/>
  <c r="S89" i="17" s="1"/>
  <c r="S90" i="17" s="1"/>
  <c r="S91" i="17" s="1"/>
  <c r="S92" i="17" s="1"/>
  <c r="S93" i="17" s="1"/>
  <c r="S94" i="17" s="1"/>
  <c r="S95" i="17" s="1"/>
  <c r="S96" i="17" s="1"/>
  <c r="S97" i="17" s="1"/>
  <c r="S98" i="17" s="1"/>
  <c r="S99" i="17" s="1"/>
  <c r="S100" i="17" s="1"/>
  <c r="S101" i="17" s="1"/>
  <c r="S102" i="17" s="1"/>
  <c r="S103" i="17" s="1"/>
  <c r="S104" i="17" s="1"/>
  <c r="S105" i="17" s="1"/>
  <c r="S106" i="17" s="1"/>
  <c r="S107" i="17" s="1"/>
  <c r="S108" i="17" s="1"/>
  <c r="S109" i="17" s="1"/>
  <c r="S110" i="17" s="1"/>
  <c r="S111" i="17" s="1"/>
  <c r="S112" i="17" s="1"/>
  <c r="S113" i="17" s="1"/>
  <c r="S114" i="17" s="1"/>
  <c r="S115" i="17" s="1"/>
  <c r="S116" i="17" s="1"/>
  <c r="S117" i="17" s="1"/>
  <c r="S118" i="17" s="1"/>
  <c r="S119" i="17" s="1"/>
  <c r="S120" i="17" s="1"/>
  <c r="S121" i="17" s="1"/>
  <c r="S122" i="17" s="1"/>
  <c r="S123" i="17" s="1"/>
  <c r="S124" i="17" s="1"/>
  <c r="S125" i="17" s="1"/>
  <c r="S126" i="17" s="1"/>
  <c r="S127" i="17" s="1"/>
  <c r="S128" i="17" s="1"/>
  <c r="S129" i="17" s="1"/>
  <c r="S130" i="17" s="1"/>
  <c r="S131" i="17" s="1"/>
  <c r="S132" i="17" s="1"/>
  <c r="S133" i="17" s="1"/>
  <c r="S134" i="17" s="1"/>
  <c r="S135" i="17" s="1"/>
  <c r="S136" i="17" s="1"/>
  <c r="S137" i="17" s="1"/>
  <c r="S138" i="17" s="1"/>
  <c r="S139" i="17" s="1"/>
  <c r="S140" i="17" s="1"/>
  <c r="S141" i="17" s="1"/>
  <c r="S142" i="17" s="1"/>
  <c r="S143" i="17" s="1"/>
  <c r="S144" i="17" s="1"/>
  <c r="S145" i="17" s="1"/>
  <c r="S146" i="17" s="1"/>
  <c r="S147" i="17" s="1"/>
  <c r="S148" i="17" s="1"/>
  <c r="S149" i="17" s="1"/>
  <c r="S150" i="17" s="1"/>
  <c r="S151" i="17" s="1"/>
  <c r="S152" i="17" s="1"/>
  <c r="S153" i="17" s="1"/>
  <c r="S154" i="17" s="1"/>
  <c r="S155" i="17" s="1"/>
  <c r="S156" i="17" s="1"/>
  <c r="S157" i="17" s="1"/>
  <c r="S158" i="17" s="1"/>
  <c r="S159" i="17" s="1"/>
  <c r="S160" i="17" s="1"/>
  <c r="S161" i="17" s="1"/>
  <c r="S162" i="17" s="1"/>
  <c r="S163" i="17" s="1"/>
  <c r="S164" i="17" s="1"/>
  <c r="S165" i="17" s="1"/>
  <c r="S166" i="17" s="1"/>
  <c r="S167" i="17" s="1"/>
  <c r="S168" i="17" s="1"/>
  <c r="S169" i="17" s="1"/>
  <c r="S170" i="17" s="1"/>
  <c r="S171" i="17" s="1"/>
  <c r="S172" i="17" s="1"/>
  <c r="S173" i="17" s="1"/>
  <c r="S174" i="17" s="1"/>
  <c r="S175" i="17" s="1"/>
  <c r="S176" i="17" s="1"/>
  <c r="S177" i="17" s="1"/>
  <c r="S178" i="17" s="1"/>
  <c r="S179" i="17" s="1"/>
  <c r="S180" i="17" s="1"/>
  <c r="S181" i="17" s="1"/>
  <c r="S182" i="17" s="1"/>
  <c r="S183" i="17" s="1"/>
  <c r="S184" i="17" s="1"/>
  <c r="S185" i="17" s="1"/>
  <c r="S186" i="17" s="1"/>
  <c r="S187" i="17" s="1"/>
  <c r="S188" i="17" s="1"/>
  <c r="S189" i="17" s="1"/>
  <c r="S190" i="17" s="1"/>
  <c r="S191" i="17" s="1"/>
  <c r="S192" i="17" s="1"/>
  <c r="S193" i="17" s="1"/>
  <c r="S194" i="17" s="1"/>
  <c r="S195" i="17" s="1"/>
  <c r="S196" i="17" s="1"/>
  <c r="S197" i="17" s="1"/>
  <c r="S198" i="17" s="1"/>
  <c r="S199" i="17" s="1"/>
  <c r="S200" i="17" s="1"/>
  <c r="S201" i="17" s="1"/>
  <c r="S202" i="17" s="1"/>
  <c r="S203" i="17" s="1"/>
  <c r="S204" i="17" s="1"/>
  <c r="S205" i="17" s="1"/>
  <c r="S206" i="17" s="1"/>
  <c r="S207" i="17" s="1"/>
  <c r="S208" i="17" s="1"/>
  <c r="S209" i="17" s="1"/>
  <c r="S210" i="17" s="1"/>
  <c r="S211" i="17" s="1"/>
  <c r="S212" i="17" s="1"/>
  <c r="S213" i="17" s="1"/>
  <c r="S214" i="17" s="1"/>
  <c r="S215" i="17" s="1"/>
  <c r="S216" i="17" s="1"/>
  <c r="S217" i="17" s="1"/>
  <c r="S218" i="17" s="1"/>
  <c r="S219" i="17" s="1"/>
  <c r="S220" i="17" s="1"/>
  <c r="S221" i="17" s="1"/>
  <c r="S222" i="17" s="1"/>
  <c r="S223" i="17" s="1"/>
  <c r="S224" i="17" s="1"/>
  <c r="S225" i="17" s="1"/>
  <c r="S226" i="17" s="1"/>
  <c r="S227" i="17" s="1"/>
  <c r="S228" i="17" s="1"/>
  <c r="S229" i="17" s="1"/>
  <c r="S230" i="17" s="1"/>
  <c r="S231" i="17" s="1"/>
  <c r="S232" i="17" s="1"/>
  <c r="S233" i="17" s="1"/>
  <c r="S234" i="17" s="1"/>
  <c r="S235" i="17" s="1"/>
  <c r="S236" i="17" s="1"/>
  <c r="S237" i="17" s="1"/>
  <c r="S238" i="17" s="1"/>
  <c r="S239" i="17" s="1"/>
  <c r="S240" i="17" s="1"/>
  <c r="S241" i="17" s="1"/>
  <c r="S242" i="17" s="1"/>
  <c r="S243" i="17" s="1"/>
  <c r="S244" i="17" s="1"/>
  <c r="S245" i="17" s="1"/>
  <c r="S246" i="17" s="1"/>
  <c r="S247" i="17" s="1"/>
  <c r="S248" i="17" s="1"/>
  <c r="S249" i="17" s="1"/>
  <c r="S250" i="17" s="1"/>
  <c r="S251" i="17" s="1"/>
  <c r="S252" i="17" s="1"/>
  <c r="S253" i="17" s="1"/>
  <c r="S254" i="17" s="1"/>
  <c r="S255" i="17" s="1"/>
  <c r="S256" i="17" s="1"/>
  <c r="S257" i="17" s="1"/>
  <c r="S258" i="17" s="1"/>
  <c r="S259" i="17" s="1"/>
  <c r="S260" i="17" s="1"/>
  <c r="S261" i="17" s="1"/>
  <c r="S262" i="17" s="1"/>
  <c r="S263" i="17" s="1"/>
  <c r="S264" i="17" s="1"/>
  <c r="S265" i="17" s="1"/>
  <c r="S266" i="17" s="1"/>
  <c r="S267" i="17" s="1"/>
  <c r="S268" i="17" s="1"/>
  <c r="S269" i="17" s="1"/>
  <c r="S270" i="17" s="1"/>
  <c r="S271" i="17" s="1"/>
  <c r="S272" i="17" s="1"/>
  <c r="S273" i="17" s="1"/>
  <c r="S274" i="17" s="1"/>
  <c r="S275" i="17" s="1"/>
  <c r="S276" i="17" s="1"/>
  <c r="S277" i="17" s="1"/>
  <c r="S278" i="17" s="1"/>
  <c r="S279" i="17" s="1"/>
  <c r="S280" i="17" s="1"/>
  <c r="S281" i="17" s="1"/>
  <c r="S282" i="17" s="1"/>
  <c r="S283" i="17" s="1"/>
  <c r="S284" i="17" s="1"/>
  <c r="S285" i="17" s="1"/>
  <c r="S286" i="17" s="1"/>
  <c r="S287" i="17" s="1"/>
  <c r="S288" i="17" s="1"/>
  <c r="S289" i="17" s="1"/>
  <c r="S290" i="17" s="1"/>
  <c r="S291" i="17" s="1"/>
  <c r="S292" i="17" s="1"/>
  <c r="S293" i="17" s="1"/>
  <c r="S294" i="17" s="1"/>
  <c r="S295" i="17" s="1"/>
  <c r="S296" i="17" s="1"/>
  <c r="S297" i="17" s="1"/>
  <c r="S298" i="17" s="1"/>
  <c r="S299" i="17" s="1"/>
  <c r="S300" i="17" s="1"/>
  <c r="S301" i="17" s="1"/>
  <c r="S302" i="17" s="1"/>
  <c r="S303" i="17" s="1"/>
  <c r="S304" i="17" s="1"/>
  <c r="S305" i="17" s="1"/>
  <c r="S306" i="17" s="1"/>
  <c r="S307" i="17" s="1"/>
  <c r="S308" i="17" s="1"/>
  <c r="S309" i="17" s="1"/>
  <c r="S310" i="17" s="1"/>
  <c r="S311" i="17" s="1"/>
  <c r="S312" i="17" s="1"/>
  <c r="S313" i="17" s="1"/>
  <c r="S314" i="17" s="1"/>
  <c r="S315" i="17" s="1"/>
  <c r="S316" i="17" s="1"/>
  <c r="S317" i="17" s="1"/>
  <c r="S318" i="17" s="1"/>
  <c r="S319" i="17" s="1"/>
  <c r="S320" i="17" s="1"/>
  <c r="S321" i="17" s="1"/>
  <c r="S322" i="17" s="1"/>
  <c r="S323" i="17" s="1"/>
  <c r="S324" i="17" s="1"/>
  <c r="S325" i="17" s="1"/>
  <c r="S326" i="17" s="1"/>
  <c r="S327" i="17" s="1"/>
  <c r="S328" i="17" s="1"/>
  <c r="S329" i="17" s="1"/>
  <c r="S330" i="17" s="1"/>
  <c r="S331" i="17" s="1"/>
  <c r="S332" i="17" s="1"/>
  <c r="S333" i="17" s="1"/>
  <c r="S334" i="17" s="1"/>
  <c r="S335" i="17" s="1"/>
  <c r="S336" i="17" s="1"/>
  <c r="S337" i="17" s="1"/>
  <c r="S338" i="17" s="1"/>
  <c r="S339" i="17" s="1"/>
  <c r="S340" i="17" s="1"/>
  <c r="S341" i="17" s="1"/>
  <c r="S342" i="17" s="1"/>
  <c r="S343" i="17" s="1"/>
  <c r="S344" i="17" s="1"/>
  <c r="S345" i="17" s="1"/>
  <c r="S346" i="17" s="1"/>
  <c r="S347" i="17" s="1"/>
  <c r="S348" i="17" s="1"/>
  <c r="S349" i="17" s="1"/>
  <c r="S350" i="17" s="1"/>
  <c r="S351" i="17" s="1"/>
  <c r="S352" i="17" s="1"/>
  <c r="S353" i="17" s="1"/>
  <c r="S354" i="17" s="1"/>
  <c r="S355" i="17" s="1"/>
  <c r="S356" i="17" s="1"/>
  <c r="S357" i="17" s="1"/>
  <c r="S358" i="17" s="1"/>
  <c r="S359" i="17" s="1"/>
  <c r="S360" i="17" s="1"/>
  <c r="S361" i="17" s="1"/>
  <c r="S362" i="17" s="1"/>
  <c r="S363" i="17" s="1"/>
  <c r="S364" i="17" s="1"/>
  <c r="S365" i="17" s="1"/>
  <c r="S366" i="17" s="1"/>
  <c r="S367" i="17" s="1"/>
  <c r="S368" i="17" s="1"/>
  <c r="S369" i="17" s="1"/>
  <c r="S370" i="17" s="1"/>
  <c r="S371" i="17" s="1"/>
  <c r="S372" i="17" s="1"/>
  <c r="S373" i="17" s="1"/>
  <c r="S374" i="17" s="1"/>
  <c r="S375" i="17" s="1"/>
  <c r="S376" i="17" s="1"/>
  <c r="S377" i="17" s="1"/>
  <c r="S378" i="17" s="1"/>
  <c r="S379" i="17" s="1"/>
  <c r="S380" i="17" s="1"/>
  <c r="S381" i="17" s="1"/>
  <c r="S382" i="17" s="1"/>
  <c r="S383" i="17" s="1"/>
  <c r="S384" i="17" s="1"/>
  <c r="S385" i="17" s="1"/>
  <c r="S386" i="17" s="1"/>
  <c r="S387" i="17" s="1"/>
  <c r="S388" i="17" s="1"/>
  <c r="S389" i="17" s="1"/>
  <c r="S390" i="17" s="1"/>
  <c r="S391" i="17" s="1"/>
  <c r="S392" i="17" s="1"/>
  <c r="S393" i="17" s="1"/>
  <c r="S394" i="17" s="1"/>
  <c r="S395" i="17" s="1"/>
  <c r="S396" i="17" s="1"/>
  <c r="S397" i="17" s="1"/>
  <c r="S398" i="17" s="1"/>
  <c r="S399" i="17" s="1"/>
  <c r="S400" i="17" s="1"/>
  <c r="S401" i="17" s="1"/>
  <c r="S402" i="17" s="1"/>
  <c r="S403" i="17" s="1"/>
  <c r="S404" i="17" s="1"/>
  <c r="S405" i="17" s="1"/>
  <c r="S406" i="17" s="1"/>
  <c r="S407" i="17" s="1"/>
  <c r="S408" i="17" s="1"/>
  <c r="S409" i="17" s="1"/>
  <c r="S410" i="17" s="1"/>
  <c r="S411" i="17" s="1"/>
  <c r="S412" i="17" s="1"/>
  <c r="S413" i="17" s="1"/>
  <c r="S414" i="17" s="1"/>
  <c r="S415" i="17" s="1"/>
  <c r="S416" i="17" s="1"/>
  <c r="S417" i="17" s="1"/>
  <c r="S418" i="17" s="1"/>
  <c r="S419" i="17" s="1"/>
  <c r="S420" i="17" s="1"/>
  <c r="S421" i="17" s="1"/>
  <c r="S422" i="17" s="1"/>
  <c r="S423" i="17" s="1"/>
  <c r="S424" i="17" s="1"/>
  <c r="S425" i="17" s="1"/>
  <c r="S426" i="17" s="1"/>
  <c r="S427" i="17" s="1"/>
  <c r="S428" i="17" s="1"/>
  <c r="S429" i="17" s="1"/>
  <c r="S430" i="17" s="1"/>
  <c r="S431" i="17" s="1"/>
  <c r="S432" i="17" s="1"/>
  <c r="S433" i="17" s="1"/>
  <c r="S434" i="17" s="1"/>
  <c r="S435" i="17" s="1"/>
  <c r="S436" i="17" s="1"/>
  <c r="S437" i="17" s="1"/>
  <c r="S438" i="17" s="1"/>
  <c r="S439" i="17" s="1"/>
  <c r="S440" i="17" s="1"/>
  <c r="S441" i="17" s="1"/>
  <c r="S442" i="17" s="1"/>
  <c r="S443" i="17" s="1"/>
  <c r="S444" i="17" s="1"/>
  <c r="S445" i="17" s="1"/>
  <c r="S446" i="17" s="1"/>
  <c r="S447" i="17" s="1"/>
  <c r="S448" i="17" s="1"/>
  <c r="S449" i="17" s="1"/>
  <c r="S450" i="17" s="1"/>
  <c r="S451" i="17" s="1"/>
  <c r="S452" i="17" s="1"/>
  <c r="S453" i="17" s="1"/>
  <c r="S454" i="17" s="1"/>
  <c r="S455" i="17" s="1"/>
  <c r="S456" i="17" s="1"/>
  <c r="S457" i="17" s="1"/>
  <c r="S458" i="17" s="1"/>
  <c r="S459" i="17" s="1"/>
  <c r="S460" i="17" s="1"/>
  <c r="S461" i="17" s="1"/>
  <c r="S462" i="17" s="1"/>
  <c r="S463" i="17" s="1"/>
  <c r="S464" i="17" s="1"/>
  <c r="S465" i="17" s="1"/>
  <c r="S466" i="17" s="1"/>
  <c r="S467" i="17" s="1"/>
  <c r="S468" i="17" s="1"/>
  <c r="S469" i="17" s="1"/>
  <c r="S470" i="17" s="1"/>
  <c r="S471" i="17" s="1"/>
  <c r="S472" i="17" s="1"/>
  <c r="S473" i="17" s="1"/>
  <c r="S474" i="17" s="1"/>
  <c r="S475" i="17" s="1"/>
  <c r="S476" i="17" s="1"/>
  <c r="S477" i="17" s="1"/>
  <c r="S478" i="17" s="1"/>
  <c r="S479" i="17" s="1"/>
  <c r="S480" i="17" s="1"/>
  <c r="S481" i="17" s="1"/>
  <c r="S482" i="17" s="1"/>
  <c r="S483" i="17" s="1"/>
  <c r="S484" i="17" s="1"/>
  <c r="S485" i="17" s="1"/>
  <c r="S486" i="17" s="1"/>
  <c r="S487" i="17" s="1"/>
  <c r="S488" i="17" s="1"/>
  <c r="S489" i="17" s="1"/>
  <c r="S490" i="17" s="1"/>
  <c r="S491" i="17" s="1"/>
  <c r="S492" i="17" s="1"/>
  <c r="S493" i="17" s="1"/>
  <c r="S494" i="17" s="1"/>
  <c r="S495" i="17" s="1"/>
  <c r="S496" i="17" s="1"/>
  <c r="S497" i="17" s="1"/>
  <c r="S498" i="17" s="1"/>
  <c r="S499" i="17" s="1"/>
  <c r="S500" i="17" s="1"/>
  <c r="S501" i="17" s="1"/>
  <c r="S502" i="17" s="1"/>
  <c r="S503" i="17" s="1"/>
  <c r="S504" i="17" s="1"/>
  <c r="Z6" i="17" s="1"/>
  <c r="Z26" i="16"/>
  <c r="Z17" i="16"/>
  <c r="A6" i="15"/>
  <c r="B6" i="15"/>
  <c r="K6" i="15" s="1"/>
  <c r="C7" i="15"/>
  <c r="Y23" i="16"/>
  <c r="W25" i="16"/>
  <c r="Y26" i="16"/>
  <c r="Z25" i="16"/>
  <c r="Y10" i="17"/>
  <c r="G8" i="3"/>
  <c r="F8" i="3" s="1"/>
  <c r="K4" i="14"/>
  <c r="Y8" i="17"/>
  <c r="Y17" i="16"/>
  <c r="Y25" i="16"/>
  <c r="Z23" i="16"/>
  <c r="W26" i="16"/>
  <c r="K18" i="14"/>
  <c r="K9" i="14"/>
  <c r="A2" i="15"/>
  <c r="A3" i="15"/>
  <c r="A4" i="15"/>
  <c r="K8" i="14"/>
  <c r="W6" i="17"/>
  <c r="K16" i="14"/>
  <c r="Z10" i="17"/>
  <c r="W10" i="17"/>
  <c r="W8" i="17"/>
  <c r="W7" i="17"/>
  <c r="K3" i="14"/>
  <c r="X23" i="16"/>
  <c r="W24" i="16"/>
  <c r="C10" i="8"/>
  <c r="B13" i="7"/>
  <c r="K19" i="14"/>
  <c r="X17" i="16"/>
  <c r="X24" i="16"/>
  <c r="K13" i="14"/>
  <c r="W28" i="16" l="1" a="1"/>
  <c r="W28" i="16" s="1"/>
  <c r="W30" i="16" s="1"/>
  <c r="W38" i="16" s="1"/>
  <c r="G9" i="3"/>
  <c r="F9" i="3" s="1"/>
  <c r="AA30" i="17"/>
  <c r="Y26" i="17"/>
  <c r="G6" i="15"/>
  <c r="W26" i="17"/>
  <c r="AA28" i="17"/>
  <c r="B7" i="15"/>
  <c r="C8" i="15"/>
  <c r="A7" i="15"/>
  <c r="X7" i="17"/>
  <c r="Z26" i="17"/>
  <c r="AA31" i="17"/>
  <c r="X8" i="17"/>
  <c r="X10" i="17"/>
  <c r="B13" i="8"/>
  <c r="B14" i="8" s="1"/>
  <c r="H3" i="8" s="1"/>
  <c r="B17" i="7"/>
  <c r="C17" i="7" s="1"/>
  <c r="W36" i="16" l="1"/>
  <c r="G10" i="3"/>
  <c r="F10" i="3"/>
  <c r="Z31" i="17"/>
  <c r="Z30" i="17"/>
  <c r="Z28" i="17"/>
  <c r="W12" i="17" a="1"/>
  <c r="W12" i="17" s="1"/>
  <c r="W14" i="17" s="1"/>
  <c r="C9" i="15"/>
  <c r="B8" i="15"/>
  <c r="A8" i="15"/>
  <c r="W28" i="17"/>
  <c r="Y30" i="17"/>
  <c r="Y28" i="17"/>
  <c r="W31" i="17"/>
  <c r="W30" i="17"/>
  <c r="Y31" i="17"/>
  <c r="L3" i="8"/>
  <c r="H4" i="8" s="1"/>
  <c r="J3" i="8"/>
  <c r="X26" i="17"/>
  <c r="AA29" i="17"/>
  <c r="Y29" i="17" l="1"/>
  <c r="W29" i="17"/>
  <c r="Z29" i="17"/>
  <c r="X28" i="17"/>
  <c r="X29" i="17"/>
  <c r="N4" i="8"/>
  <c r="I4" i="8"/>
  <c r="M4" i="8" s="1"/>
  <c r="C10" i="15"/>
  <c r="B9" i="15"/>
  <c r="A9" i="15"/>
  <c r="G11" i="3"/>
  <c r="F11" i="3" s="1"/>
  <c r="W22" i="17"/>
  <c r="W20" i="17"/>
  <c r="X30" i="17"/>
  <c r="X31" i="17"/>
  <c r="G12" i="3" l="1"/>
  <c r="F12" i="3" s="1"/>
  <c r="A10" i="15"/>
  <c r="C11" i="15"/>
  <c r="B10" i="15"/>
  <c r="J4" i="8"/>
  <c r="C12" i="15" l="1"/>
  <c r="A11" i="15"/>
  <c r="B11" i="15"/>
  <c r="K4" i="8"/>
  <c r="L4" i="8" s="1"/>
  <c r="H5" i="8" s="1"/>
  <c r="G13" i="3"/>
  <c r="F13" i="3" s="1"/>
  <c r="G14" i="3" l="1"/>
  <c r="F14" i="3" s="1"/>
  <c r="N5" i="8"/>
  <c r="I5" i="8"/>
  <c r="M5" i="8" s="1"/>
  <c r="B12" i="15"/>
  <c r="A12" i="15"/>
  <c r="C13" i="15"/>
  <c r="G15" i="3" l="1"/>
  <c r="F15" i="3" s="1"/>
  <c r="C14" i="15"/>
  <c r="B13" i="15"/>
  <c r="A13" i="15"/>
  <c r="J5" i="8"/>
  <c r="G16" i="3" l="1"/>
  <c r="F16" i="3" s="1"/>
  <c r="K5" i="8"/>
  <c r="L5" i="8"/>
  <c r="H6" i="8" s="1"/>
  <c r="C15" i="15"/>
  <c r="B14" i="15"/>
  <c r="A14" i="15"/>
  <c r="G17" i="3" l="1"/>
  <c r="F17" i="3" s="1"/>
  <c r="A15" i="15"/>
  <c r="B15" i="15"/>
  <c r="C16" i="15"/>
  <c r="N6" i="8"/>
  <c r="I6" i="8"/>
  <c r="M6" i="8" s="1"/>
  <c r="J6" i="8" l="1"/>
  <c r="B16" i="15"/>
  <c r="C17" i="15"/>
  <c r="A16" i="15"/>
  <c r="G18" i="3"/>
  <c r="F18" i="3"/>
  <c r="G19" i="3" l="1"/>
  <c r="F19" i="3" s="1"/>
  <c r="C18" i="15"/>
  <c r="B17" i="15"/>
  <c r="A17" i="15"/>
  <c r="K6" i="8"/>
  <c r="L6" i="8" s="1"/>
  <c r="H7" i="8" s="1"/>
  <c r="I7" i="8" l="1"/>
  <c r="M7" i="8" s="1"/>
  <c r="N7" i="8"/>
  <c r="B18" i="15"/>
  <c r="A18" i="15"/>
  <c r="C19" i="15"/>
  <c r="G20" i="3"/>
  <c r="F20" i="3" s="1"/>
  <c r="G21" i="3" l="1"/>
  <c r="F21" i="3" s="1"/>
  <c r="A19" i="15"/>
  <c r="B19" i="15"/>
  <c r="C20" i="15"/>
  <c r="J7" i="8"/>
  <c r="K7" i="8" l="1"/>
  <c r="L7" i="8" s="1"/>
  <c r="H8" i="8" s="1"/>
  <c r="C21" i="15"/>
  <c r="B20" i="15"/>
  <c r="A20" i="15"/>
  <c r="G22" i="3"/>
  <c r="F22" i="3" s="1"/>
  <c r="G23" i="3" l="1"/>
  <c r="F23" i="3" s="1"/>
  <c r="C22" i="15"/>
  <c r="B21" i="15"/>
  <c r="A21" i="15"/>
  <c r="N8" i="8"/>
  <c r="I8" i="8"/>
  <c r="M8" i="8" s="1"/>
  <c r="G24" i="3" l="1"/>
  <c r="F24" i="3" s="1"/>
  <c r="J8" i="8"/>
  <c r="B22" i="15"/>
  <c r="A22" i="15"/>
  <c r="C23" i="15"/>
  <c r="G25" i="3" l="1"/>
  <c r="F25" i="3" s="1"/>
  <c r="C24" i="15"/>
  <c r="A23" i="15"/>
  <c r="B23" i="15"/>
  <c r="K8" i="8"/>
  <c r="L8" i="8" s="1"/>
  <c r="H9" i="8" s="1"/>
  <c r="I9" i="8" l="1"/>
  <c r="M9" i="8" s="1"/>
  <c r="N9" i="8"/>
  <c r="B24" i="15"/>
  <c r="A24" i="15"/>
  <c r="C25" i="15"/>
  <c r="B25" i="15" l="1"/>
  <c r="C26" i="15"/>
  <c r="A25" i="15"/>
  <c r="J9" i="8"/>
  <c r="K9" i="8" l="1"/>
  <c r="L9" i="8" s="1"/>
  <c r="H10" i="8" s="1"/>
  <c r="B26" i="15"/>
  <c r="A26" i="15"/>
  <c r="C27" i="15"/>
  <c r="N10" i="8" l="1"/>
  <c r="I10" i="8"/>
  <c r="M10" i="8" s="1"/>
  <c r="C28" i="15"/>
  <c r="B27" i="15"/>
  <c r="A27" i="15"/>
  <c r="C29" i="15" l="1"/>
  <c r="A28" i="15"/>
  <c r="B28" i="15"/>
  <c r="J10" i="8"/>
  <c r="K10" i="8" l="1"/>
  <c r="L10" i="8" s="1"/>
  <c r="H11" i="8" s="1"/>
  <c r="C30" i="15"/>
  <c r="A29" i="15"/>
  <c r="B29" i="15"/>
  <c r="N11" i="8" l="1"/>
  <c r="I11" i="8"/>
  <c r="M11" i="8" s="1"/>
  <c r="B30" i="15"/>
  <c r="A30" i="15"/>
  <c r="C31" i="15"/>
  <c r="C32" i="15" l="1"/>
  <c r="B31" i="15"/>
  <c r="A31" i="15"/>
  <c r="J11" i="8"/>
  <c r="K11" i="8" l="1"/>
  <c r="L11" i="8" s="1"/>
  <c r="H12" i="8" s="1"/>
  <c r="C33" i="15"/>
  <c r="B32" i="15"/>
  <c r="A32" i="15"/>
  <c r="N12" i="8" l="1"/>
  <c r="I12" i="8"/>
  <c r="M12" i="8" s="1"/>
  <c r="B33" i="15"/>
  <c r="A33" i="15"/>
  <c r="C34" i="15"/>
  <c r="B34" i="15" l="1"/>
  <c r="A34" i="15"/>
  <c r="C35" i="15"/>
  <c r="J12" i="8"/>
  <c r="K12" i="8" l="1"/>
  <c r="L12" i="8" s="1"/>
  <c r="H13" i="8" s="1"/>
  <c r="C36" i="15"/>
  <c r="B35" i="15"/>
  <c r="A35" i="15"/>
  <c r="N13" i="8" l="1"/>
  <c r="I13" i="8"/>
  <c r="M13" i="8" s="1"/>
  <c r="B36" i="15"/>
  <c r="A36" i="15"/>
  <c r="C37" i="15"/>
  <c r="B37" i="15" l="1"/>
  <c r="A37" i="15"/>
  <c r="C38" i="15"/>
  <c r="J13" i="8"/>
  <c r="K13" i="8" l="1"/>
  <c r="L13" i="8" s="1"/>
  <c r="H14" i="8" s="1"/>
  <c r="B38" i="15"/>
  <c r="A38" i="15"/>
  <c r="C39" i="15"/>
  <c r="N14" i="8" l="1"/>
  <c r="I14" i="8"/>
  <c r="M14" i="8" s="1"/>
  <c r="B39" i="15"/>
  <c r="C40" i="15"/>
  <c r="A39" i="15"/>
  <c r="B40" i="15" l="1"/>
  <c r="A40" i="15"/>
  <c r="C41" i="15"/>
  <c r="J14" i="8"/>
  <c r="K14" i="8" l="1"/>
  <c r="L14" i="8" s="1"/>
  <c r="H15" i="8" s="1"/>
  <c r="C42" i="15"/>
  <c r="A41" i="15"/>
  <c r="B41" i="15"/>
  <c r="N15" i="8" l="1"/>
  <c r="I15" i="8"/>
  <c r="M15" i="8" s="1"/>
  <c r="B42" i="15"/>
  <c r="A42" i="15"/>
  <c r="C43" i="15"/>
  <c r="C44" i="15" l="1"/>
  <c r="A43" i="15"/>
  <c r="B43" i="15"/>
  <c r="J15" i="8"/>
  <c r="K15" i="8" l="1"/>
  <c r="L15" i="8" s="1"/>
  <c r="H16" i="8" s="1"/>
  <c r="C45" i="15"/>
  <c r="B44" i="15"/>
  <c r="A44" i="15"/>
  <c r="I16" i="8" l="1"/>
  <c r="M16" i="8" s="1"/>
  <c r="N16" i="8"/>
  <c r="J16" i="8"/>
  <c r="B45" i="15"/>
  <c r="C46" i="15"/>
  <c r="A45" i="15"/>
  <c r="C47" i="15" l="1"/>
  <c r="B46" i="15"/>
  <c r="A46" i="15"/>
  <c r="K16" i="8"/>
  <c r="L16" i="8" s="1"/>
  <c r="H17" i="8" s="1"/>
  <c r="N17" i="8" l="1"/>
  <c r="I17" i="8"/>
  <c r="M17" i="8" s="1"/>
  <c r="C48" i="15"/>
  <c r="B47" i="15"/>
  <c r="A47" i="15"/>
  <c r="B48" i="15" l="1"/>
  <c r="A48" i="15"/>
  <c r="C49" i="15"/>
  <c r="J17" i="8"/>
  <c r="K17" i="8" l="1"/>
  <c r="L17" i="8" s="1"/>
  <c r="H18" i="8" s="1"/>
  <c r="B49" i="15"/>
  <c r="A49" i="15"/>
  <c r="C50" i="15"/>
  <c r="I18" i="8" l="1"/>
  <c r="M18" i="8" s="1"/>
  <c r="N18" i="8"/>
  <c r="C51" i="15"/>
  <c r="B50" i="15"/>
  <c r="A50" i="15"/>
  <c r="B51" i="15" l="1"/>
  <c r="C52" i="15"/>
  <c r="A51" i="15"/>
  <c r="J18" i="8"/>
  <c r="K18" i="8" l="1"/>
  <c r="L18" i="8" s="1"/>
  <c r="H19" i="8" s="1"/>
  <c r="B52" i="15"/>
  <c r="A52" i="15"/>
  <c r="C53" i="15"/>
  <c r="C54" i="15" l="1"/>
  <c r="B53" i="15"/>
  <c r="A53" i="15"/>
  <c r="N19" i="8"/>
  <c r="I19" i="8"/>
  <c r="M19" i="8" s="1"/>
  <c r="J19" i="8" l="1"/>
  <c r="B54" i="15"/>
  <c r="A54" i="15"/>
  <c r="C55" i="15"/>
  <c r="C56" i="15" l="1"/>
  <c r="A55" i="15"/>
  <c r="B55" i="15"/>
  <c r="K19" i="8"/>
  <c r="L19" i="8" s="1"/>
  <c r="H20" i="8" s="1"/>
  <c r="N20" i="8" l="1"/>
  <c r="I20" i="8"/>
  <c r="M20" i="8" s="1"/>
  <c r="A56" i="15"/>
  <c r="C57" i="15"/>
  <c r="B56" i="15"/>
  <c r="A57" i="15" l="1"/>
  <c r="B57" i="15"/>
  <c r="C58" i="15"/>
  <c r="J20" i="8"/>
  <c r="K20" i="8" l="1"/>
  <c r="L20" i="8" s="1"/>
  <c r="H21" i="8" s="1"/>
  <c r="B58" i="15"/>
  <c r="C59" i="15"/>
  <c r="A58" i="15"/>
  <c r="N21" i="8" l="1"/>
  <c r="I21" i="8"/>
  <c r="M21" i="8" s="1"/>
  <c r="J21" i="8"/>
  <c r="C60" i="15"/>
  <c r="A59" i="15"/>
  <c r="B59" i="15"/>
  <c r="B60" i="15" l="1"/>
  <c r="A60" i="15"/>
  <c r="C61" i="15"/>
  <c r="K21" i="8"/>
  <c r="L21" i="8" s="1"/>
  <c r="H22" i="8" s="1"/>
  <c r="N22" i="8" l="1"/>
  <c r="I22" i="8"/>
  <c r="M22" i="8" s="1"/>
  <c r="C62" i="15"/>
  <c r="A61" i="15"/>
  <c r="B61" i="15"/>
  <c r="C63" i="15" l="1"/>
  <c r="B62" i="15"/>
  <c r="A62" i="15"/>
  <c r="J22" i="8"/>
  <c r="K22" i="8" l="1"/>
  <c r="L22" i="8" s="1"/>
  <c r="H23" i="8" s="1"/>
  <c r="B63" i="15"/>
  <c r="A63" i="15"/>
  <c r="C64" i="15"/>
  <c r="N23" i="8" l="1"/>
  <c r="I23" i="8"/>
  <c r="M23" i="8" s="1"/>
  <c r="B64" i="15"/>
  <c r="A64" i="15"/>
  <c r="C65" i="15"/>
  <c r="C66" i="15" l="1"/>
  <c r="B65" i="15"/>
  <c r="A65" i="15"/>
  <c r="J23" i="8"/>
  <c r="K23" i="8" l="1"/>
  <c r="L23" i="8" s="1"/>
  <c r="H24" i="8" s="1"/>
  <c r="B66" i="15"/>
  <c r="A66" i="15"/>
  <c r="C67" i="15"/>
  <c r="N24" i="8" l="1"/>
  <c r="I24" i="8"/>
  <c r="M24" i="8" s="1"/>
  <c r="B67" i="15"/>
  <c r="C68" i="15"/>
  <c r="A67" i="15"/>
  <c r="B68" i="15" l="1"/>
  <c r="C69" i="15"/>
  <c r="A68" i="15"/>
  <c r="J24" i="8"/>
  <c r="K24" i="8" l="1"/>
  <c r="L24" i="8" s="1"/>
  <c r="H25" i="8" s="1"/>
  <c r="B69" i="15"/>
  <c r="C70" i="15"/>
  <c r="A69" i="15"/>
  <c r="I25" i="8" l="1"/>
  <c r="M25" i="8" s="1"/>
  <c r="N25" i="8"/>
  <c r="C71" i="15"/>
  <c r="B70" i="15"/>
  <c r="A70" i="15"/>
  <c r="C72" i="15" l="1"/>
  <c r="B71" i="15"/>
  <c r="A71" i="15"/>
  <c r="J25" i="8"/>
  <c r="K25" i="8" l="1"/>
  <c r="L25" i="8" s="1"/>
  <c r="H26" i="8" s="1"/>
  <c r="B72" i="15"/>
  <c r="A72" i="15"/>
  <c r="C73" i="15"/>
  <c r="B73" i="15" l="1"/>
  <c r="A73" i="15"/>
  <c r="C74" i="15"/>
  <c r="N26" i="8"/>
  <c r="I26" i="8"/>
  <c r="M26" i="8" s="1"/>
  <c r="J26" i="8" l="1"/>
  <c r="B74" i="15"/>
  <c r="C75" i="15"/>
  <c r="A74" i="15"/>
  <c r="C76" i="15" l="1"/>
  <c r="B75" i="15"/>
  <c r="A75" i="15"/>
  <c r="K26" i="8"/>
  <c r="L26" i="8" s="1"/>
  <c r="H27" i="8" s="1"/>
  <c r="N27" i="8" l="1"/>
  <c r="I27" i="8"/>
  <c r="M27" i="8" s="1"/>
  <c r="C77" i="15"/>
  <c r="B76" i="15"/>
  <c r="A76" i="15"/>
  <c r="C78" i="15" l="1"/>
  <c r="A77" i="15"/>
  <c r="B77" i="15"/>
  <c r="J27" i="8"/>
  <c r="K27" i="8" l="1"/>
  <c r="L27" i="8" s="1"/>
  <c r="H28" i="8" s="1"/>
  <c r="B78" i="15"/>
  <c r="A78" i="15"/>
  <c r="C79" i="15"/>
  <c r="N28" i="8" l="1"/>
  <c r="I28" i="8"/>
  <c r="M28" i="8" s="1"/>
  <c r="C80" i="15"/>
  <c r="B79" i="15"/>
  <c r="A79" i="15"/>
  <c r="A80" i="15" l="1"/>
  <c r="B80" i="15"/>
  <c r="C81" i="15"/>
  <c r="J28" i="8"/>
  <c r="B81" i="15" l="1"/>
  <c r="A81" i="15"/>
  <c r="C82" i="15"/>
  <c r="K28" i="8"/>
  <c r="L28" i="8" s="1"/>
  <c r="H29" i="8" s="1"/>
  <c r="N29" i="8" l="1"/>
  <c r="I29" i="8"/>
  <c r="M29" i="8" s="1"/>
  <c r="B82" i="15"/>
  <c r="A82" i="15"/>
  <c r="C83" i="15"/>
  <c r="C84" i="15" l="1"/>
  <c r="B83" i="15"/>
  <c r="A83" i="15"/>
  <c r="J29" i="8"/>
  <c r="K29" i="8" l="1"/>
  <c r="L29" i="8" s="1"/>
  <c r="H30" i="8" s="1"/>
  <c r="B84" i="15"/>
  <c r="A84" i="15"/>
  <c r="C85" i="15"/>
  <c r="I30" i="8" l="1"/>
  <c r="M30" i="8" s="1"/>
  <c r="N30" i="8"/>
  <c r="C86" i="15"/>
  <c r="A85" i="15"/>
  <c r="B85" i="15"/>
  <c r="J30" i="8" l="1"/>
  <c r="A86" i="15"/>
  <c r="B86" i="15"/>
  <c r="C87" i="15"/>
  <c r="K30" i="8"/>
  <c r="L30" i="8" s="1"/>
  <c r="H31" i="8" s="1"/>
  <c r="N31" i="8" l="1"/>
  <c r="I31" i="8"/>
  <c r="M31" i="8" s="1"/>
  <c r="B87" i="15"/>
  <c r="C88" i="15"/>
  <c r="A87" i="15"/>
  <c r="B88" i="15" l="1"/>
  <c r="A88" i="15"/>
  <c r="C89" i="15"/>
  <c r="J31" i="8"/>
  <c r="K31" i="8" l="1"/>
  <c r="L31" i="8" s="1"/>
  <c r="H32" i="8" s="1"/>
  <c r="C90" i="15"/>
  <c r="B89" i="15"/>
  <c r="A89" i="15"/>
  <c r="I32" i="8" l="1"/>
  <c r="M32" i="8" s="1"/>
  <c r="N32" i="8"/>
  <c r="B90" i="15"/>
  <c r="A90" i="15"/>
  <c r="C91" i="15"/>
  <c r="C92" i="15" l="1"/>
  <c r="A91" i="15"/>
  <c r="B91" i="15"/>
  <c r="J32" i="8"/>
  <c r="K32" i="8" l="1"/>
  <c r="L32" i="8" s="1"/>
  <c r="H33" i="8" s="1"/>
  <c r="C93" i="15"/>
  <c r="B92" i="15"/>
  <c r="A92" i="15"/>
  <c r="N33" i="8" l="1"/>
  <c r="I33" i="8"/>
  <c r="M33" i="8" s="1"/>
  <c r="J33" i="8"/>
  <c r="C94" i="15"/>
  <c r="A93" i="15"/>
  <c r="B93" i="15"/>
  <c r="A94" i="15" l="1"/>
  <c r="C95" i="15"/>
  <c r="B94" i="15"/>
  <c r="K33" i="8"/>
  <c r="L33" i="8" s="1"/>
  <c r="H34" i="8" s="1"/>
  <c r="N34" i="8" l="1"/>
  <c r="I34" i="8"/>
  <c r="M34" i="8" s="1"/>
  <c r="C96" i="15"/>
  <c r="B95" i="15"/>
  <c r="A95" i="15"/>
  <c r="B96" i="15" l="1"/>
  <c r="A96" i="15"/>
  <c r="C97" i="15"/>
  <c r="J34" i="8"/>
  <c r="B97" i="15" l="1"/>
  <c r="A97" i="15"/>
  <c r="C98" i="15"/>
  <c r="K34" i="8"/>
  <c r="L34" i="8" s="1"/>
  <c r="H35" i="8" s="1"/>
  <c r="N35" i="8" l="1"/>
  <c r="I35" i="8"/>
  <c r="M35" i="8" s="1"/>
  <c r="C99" i="15"/>
  <c r="A98" i="15"/>
  <c r="B98" i="15"/>
  <c r="C100" i="15" l="1"/>
  <c r="B99" i="15"/>
  <c r="A99" i="15"/>
  <c r="J35" i="8"/>
  <c r="K35" i="8" l="1"/>
  <c r="L35" i="8" s="1"/>
  <c r="H36" i="8" s="1"/>
  <c r="B100" i="15"/>
  <c r="C101" i="15"/>
  <c r="A100" i="15"/>
  <c r="N36" i="8" l="1"/>
  <c r="I36" i="8"/>
  <c r="M36" i="8" s="1"/>
  <c r="C102" i="15"/>
  <c r="B101" i="15"/>
  <c r="A101" i="15"/>
  <c r="B102" i="15" l="1"/>
  <c r="A102" i="15"/>
  <c r="C103" i="15"/>
  <c r="J36" i="8"/>
  <c r="B103" i="15" l="1"/>
  <c r="A103" i="15"/>
  <c r="C104" i="15"/>
  <c r="K36" i="8"/>
  <c r="L36" i="8" s="1"/>
  <c r="H37" i="8" s="1"/>
  <c r="I37" i="8" l="1"/>
  <c r="M37" i="8" s="1"/>
  <c r="N37" i="8"/>
  <c r="C105" i="15"/>
  <c r="B104" i="15"/>
  <c r="A104" i="15"/>
  <c r="C106" i="15" l="1"/>
  <c r="B105" i="15"/>
  <c r="A105" i="15"/>
  <c r="J37" i="8"/>
  <c r="K37" i="8" l="1"/>
  <c r="L37" i="8"/>
  <c r="H38" i="8" s="1"/>
  <c r="B106" i="15"/>
  <c r="A106" i="15"/>
  <c r="C107" i="15"/>
  <c r="C108" i="15" l="1"/>
  <c r="A107" i="15"/>
  <c r="B107" i="15"/>
  <c r="N38" i="8"/>
  <c r="I38" i="8"/>
  <c r="M38" i="8" s="1"/>
  <c r="J38" i="8" l="1"/>
  <c r="B108" i="15"/>
  <c r="A108" i="15"/>
  <c r="C109" i="15"/>
  <c r="C110" i="15" l="1"/>
  <c r="B109" i="15"/>
  <c r="A109" i="15"/>
  <c r="K38" i="8"/>
  <c r="L38" i="8" s="1"/>
  <c r="H39" i="8" s="1"/>
  <c r="N39" i="8" l="1"/>
  <c r="I39" i="8"/>
  <c r="M39" i="8" s="1"/>
  <c r="B110" i="15"/>
  <c r="A110" i="15"/>
  <c r="C111" i="15"/>
  <c r="B111" i="15" l="1"/>
  <c r="A111" i="15"/>
  <c r="C112" i="15"/>
  <c r="J39" i="8"/>
  <c r="C113" i="15" l="1"/>
  <c r="A112" i="15"/>
  <c r="B112" i="15"/>
  <c r="K39" i="8"/>
  <c r="L39" i="8" s="1"/>
  <c r="H40" i="8" s="1"/>
  <c r="N40" i="8" l="1"/>
  <c r="I40" i="8"/>
  <c r="M40" i="8" s="1"/>
  <c r="C114" i="15"/>
  <c r="A113" i="15"/>
  <c r="B113" i="15"/>
  <c r="B114" i="15" l="1"/>
  <c r="A114" i="15"/>
  <c r="C115" i="15"/>
  <c r="J40" i="8"/>
  <c r="K40" i="8" l="1"/>
  <c r="L40" i="8"/>
  <c r="H41" i="8" s="1"/>
  <c r="C116" i="15"/>
  <c r="B115" i="15"/>
  <c r="A115" i="15"/>
  <c r="C117" i="15" l="1"/>
  <c r="B116" i="15"/>
  <c r="A116" i="15"/>
  <c r="N41" i="8"/>
  <c r="I41" i="8"/>
  <c r="M41" i="8" s="1"/>
  <c r="J41" i="8" l="1"/>
  <c r="A117" i="15"/>
  <c r="C118" i="15"/>
  <c r="B117" i="15"/>
  <c r="A118" i="15" l="1"/>
  <c r="C119" i="15"/>
  <c r="B118" i="15"/>
  <c r="K41" i="8"/>
  <c r="L41" i="8" s="1"/>
  <c r="H42" i="8" s="1"/>
  <c r="I42" i="8" l="1"/>
  <c r="M42" i="8" s="1"/>
  <c r="N42" i="8"/>
  <c r="J42" i="8"/>
  <c r="C120" i="15"/>
  <c r="B119" i="15"/>
  <c r="A119" i="15"/>
  <c r="B120" i="15" l="1"/>
  <c r="A120" i="15"/>
  <c r="C121" i="15"/>
  <c r="K42" i="8"/>
  <c r="L42" i="8" s="1"/>
  <c r="H43" i="8" s="1"/>
  <c r="N43" i="8" l="1"/>
  <c r="I43" i="8"/>
  <c r="M43" i="8" s="1"/>
  <c r="B121" i="15"/>
  <c r="A121" i="15"/>
  <c r="C122" i="15"/>
  <c r="B122" i="15" l="1"/>
  <c r="C123" i="15"/>
  <c r="A122" i="15"/>
  <c r="J43" i="8"/>
  <c r="K43" i="8" l="1"/>
  <c r="L43" i="8" s="1"/>
  <c r="H44" i="8" s="1"/>
  <c r="B123" i="15"/>
  <c r="C124" i="15"/>
  <c r="A123" i="15"/>
  <c r="I44" i="8" l="1"/>
  <c r="M44" i="8" s="1"/>
  <c r="N44" i="8"/>
  <c r="B124" i="15"/>
  <c r="C125" i="15"/>
  <c r="A124" i="15"/>
  <c r="C126" i="15" l="1"/>
  <c r="A125" i="15"/>
  <c r="B125" i="15"/>
  <c r="J44" i="8"/>
  <c r="K44" i="8" l="1"/>
  <c r="L44" i="8" s="1"/>
  <c r="H45" i="8" s="1"/>
  <c r="B126" i="15"/>
  <c r="A126" i="15"/>
  <c r="C127" i="15"/>
  <c r="N45" i="8" l="1"/>
  <c r="I45" i="8"/>
  <c r="M45" i="8" s="1"/>
  <c r="B127" i="15"/>
  <c r="C128" i="15"/>
  <c r="A127" i="15"/>
  <c r="J45" i="8" l="1"/>
  <c r="A128" i="15"/>
  <c r="B128" i="15"/>
  <c r="C129" i="15"/>
  <c r="K45" i="8"/>
  <c r="L45" i="8" s="1"/>
  <c r="H46" i="8" s="1"/>
  <c r="N46" i="8" l="1"/>
  <c r="I46" i="8"/>
  <c r="M46" i="8" s="1"/>
  <c r="C130" i="15"/>
  <c r="B129" i="15"/>
  <c r="A129" i="15"/>
  <c r="B130" i="15" l="1"/>
  <c r="C131" i="15"/>
  <c r="A130" i="15"/>
  <c r="J46" i="8"/>
  <c r="K46" i="8" l="1"/>
  <c r="L46" i="8" s="1"/>
  <c r="H47" i="8" s="1"/>
  <c r="C132" i="15"/>
  <c r="A131" i="15"/>
  <c r="B131" i="15"/>
  <c r="N47" i="8" l="1"/>
  <c r="I47" i="8"/>
  <c r="M47" i="8" s="1"/>
  <c r="B132" i="15"/>
  <c r="A132" i="15"/>
  <c r="C133" i="15"/>
  <c r="C134" i="15" l="1"/>
  <c r="B133" i="15"/>
  <c r="A133" i="15"/>
  <c r="J47" i="8"/>
  <c r="K47" i="8" l="1"/>
  <c r="L47" i="8" s="1"/>
  <c r="H48" i="8" s="1"/>
  <c r="A134" i="15"/>
  <c r="C135" i="15"/>
  <c r="B134" i="15"/>
  <c r="N48" i="8" l="1"/>
  <c r="I48" i="8"/>
  <c r="M48" i="8" s="1"/>
  <c r="A135" i="15"/>
  <c r="C136" i="15"/>
  <c r="B135" i="15"/>
  <c r="J48" i="8" l="1"/>
  <c r="C137" i="15"/>
  <c r="B136" i="15"/>
  <c r="A136" i="15"/>
  <c r="C138" i="15" l="1"/>
  <c r="B137" i="15"/>
  <c r="A137" i="15"/>
  <c r="K48" i="8"/>
  <c r="L48" i="8" s="1"/>
  <c r="H49" i="8" s="1"/>
  <c r="I49" i="8" l="1"/>
  <c r="M49" i="8" s="1"/>
  <c r="N49" i="8"/>
  <c r="B138" i="15"/>
  <c r="A138" i="15"/>
  <c r="C139" i="15"/>
  <c r="C140" i="15" l="1"/>
  <c r="A139" i="15"/>
  <c r="B139" i="15"/>
  <c r="J49" i="8"/>
  <c r="K49" i="8" l="1"/>
  <c r="L49" i="8" s="1"/>
  <c r="H50" i="8" s="1"/>
  <c r="C141" i="15"/>
  <c r="B140" i="15"/>
  <c r="A140" i="15"/>
  <c r="B141" i="15" l="1"/>
  <c r="A141" i="15"/>
  <c r="C142" i="15"/>
  <c r="N50" i="8"/>
  <c r="I50" i="8"/>
  <c r="M50" i="8" s="1"/>
  <c r="J50" i="8" l="1"/>
  <c r="C143" i="15"/>
  <c r="B142" i="15"/>
  <c r="A142" i="15"/>
  <c r="C144" i="15" l="1"/>
  <c r="A143" i="15"/>
  <c r="B143" i="15"/>
  <c r="K50" i="8"/>
  <c r="L50" i="8" s="1"/>
  <c r="H51" i="8" s="1"/>
  <c r="N51" i="8" l="1"/>
  <c r="I51" i="8"/>
  <c r="M51" i="8" s="1"/>
  <c r="B144" i="15"/>
  <c r="A144" i="15"/>
  <c r="C145" i="15"/>
  <c r="J51" i="8" l="1"/>
  <c r="B145" i="15"/>
  <c r="A145" i="15"/>
  <c r="C146" i="15"/>
  <c r="C147" i="15" l="1"/>
  <c r="A146" i="15"/>
  <c r="B146" i="15"/>
  <c r="K51" i="8"/>
  <c r="L51" i="8" s="1"/>
  <c r="H52" i="8" s="1"/>
  <c r="N52" i="8" l="1"/>
  <c r="I52" i="8"/>
  <c r="M52" i="8" s="1"/>
  <c r="A147" i="15"/>
  <c r="C148" i="15"/>
  <c r="B147" i="15"/>
  <c r="B148" i="15" l="1"/>
  <c r="A148" i="15"/>
  <c r="C149" i="15"/>
  <c r="J52" i="8"/>
  <c r="K52" i="8" l="1"/>
  <c r="L52" i="8"/>
  <c r="H53" i="8" s="1"/>
  <c r="C150" i="15"/>
  <c r="B149" i="15"/>
  <c r="A149" i="15"/>
  <c r="B150" i="15" l="1"/>
  <c r="A150" i="15"/>
  <c r="C151" i="15"/>
  <c r="N53" i="8"/>
  <c r="I53" i="8"/>
  <c r="M53" i="8" s="1"/>
  <c r="J53" i="8" l="1"/>
  <c r="B151" i="15"/>
  <c r="C152" i="15"/>
  <c r="A151" i="15"/>
  <c r="A152" i="15" l="1"/>
  <c r="C153" i="15"/>
  <c r="B152" i="15"/>
  <c r="K53" i="8"/>
  <c r="L53" i="8" s="1"/>
  <c r="H54" i="8" s="1"/>
  <c r="I54" i="8" l="1"/>
  <c r="M54" i="8" s="1"/>
  <c r="N54" i="8"/>
  <c r="J54" i="8"/>
  <c r="C154" i="15"/>
  <c r="B153" i="15"/>
  <c r="A153" i="15"/>
  <c r="B154" i="15" l="1"/>
  <c r="C155" i="15"/>
  <c r="A154" i="15"/>
  <c r="K54" i="8"/>
  <c r="L54" i="8" s="1"/>
  <c r="H55" i="8" s="1"/>
  <c r="N55" i="8" l="1"/>
  <c r="I55" i="8"/>
  <c r="M55" i="8" s="1"/>
  <c r="C156" i="15"/>
  <c r="A155" i="15"/>
  <c r="B155" i="15"/>
  <c r="B156" i="15" l="1"/>
  <c r="A156" i="15"/>
  <c r="C157" i="15"/>
  <c r="J55" i="8"/>
  <c r="C158" i="15" l="1"/>
  <c r="B157" i="15"/>
  <c r="A157" i="15"/>
  <c r="K55" i="8"/>
  <c r="L55" i="8" s="1"/>
  <c r="H56" i="8" s="1"/>
  <c r="I56" i="8" l="1"/>
  <c r="M56" i="8" s="1"/>
  <c r="N56" i="8"/>
  <c r="B158" i="15"/>
  <c r="A158" i="15"/>
  <c r="C159" i="15"/>
  <c r="C160" i="15" l="1"/>
  <c r="B159" i="15"/>
  <c r="A159" i="15"/>
  <c r="J56" i="8"/>
  <c r="K56" i="8" l="1"/>
  <c r="L56" i="8" s="1"/>
  <c r="H57" i="8" s="1"/>
  <c r="C161" i="15"/>
  <c r="B160" i="15"/>
  <c r="A160" i="15"/>
  <c r="N57" i="8" l="1"/>
  <c r="I57" i="8"/>
  <c r="M57" i="8" s="1"/>
  <c r="J57" i="8"/>
  <c r="C162" i="15"/>
  <c r="B161" i="15"/>
  <c r="A161" i="15"/>
  <c r="B162" i="15" l="1"/>
  <c r="A162" i="15"/>
  <c r="C163" i="15"/>
  <c r="K57" i="8"/>
  <c r="L57" i="8" s="1"/>
  <c r="H58" i="8" s="1"/>
  <c r="N58" i="8" l="1"/>
  <c r="I58" i="8"/>
  <c r="M58" i="8" s="1"/>
  <c r="C164" i="15"/>
  <c r="B163" i="15"/>
  <c r="A163" i="15"/>
  <c r="C165" i="15" l="1"/>
  <c r="B164" i="15"/>
  <c r="A164" i="15"/>
  <c r="J58" i="8"/>
  <c r="K58" i="8" l="1"/>
  <c r="L58" i="8" s="1"/>
  <c r="H59" i="8" s="1"/>
  <c r="B165" i="15"/>
  <c r="A165" i="15"/>
  <c r="C166" i="15"/>
  <c r="N59" i="8" l="1"/>
  <c r="I59" i="8"/>
  <c r="M59" i="8" s="1"/>
  <c r="B166" i="15"/>
  <c r="C167" i="15"/>
  <c r="A166" i="15"/>
  <c r="C168" i="15" l="1"/>
  <c r="B167" i="15"/>
  <c r="A167" i="15"/>
  <c r="J59" i="8"/>
  <c r="K59" i="8" l="1"/>
  <c r="L59" i="8" s="1"/>
  <c r="H60" i="8" s="1"/>
  <c r="B168" i="15"/>
  <c r="A168" i="15"/>
  <c r="C169" i="15"/>
  <c r="N60" i="8" l="1"/>
  <c r="I60" i="8"/>
  <c r="M60" i="8" s="1"/>
  <c r="B169" i="15"/>
  <c r="A169" i="15"/>
  <c r="C170" i="15"/>
  <c r="C171" i="15" l="1"/>
  <c r="B170" i="15"/>
  <c r="A170" i="15"/>
  <c r="J60" i="8"/>
  <c r="K60" i="8" l="1"/>
  <c r="L60" i="8" s="1"/>
  <c r="H61" i="8" s="1"/>
  <c r="C172" i="15"/>
  <c r="B171" i="15"/>
  <c r="A171" i="15"/>
  <c r="I61" i="8" l="1"/>
  <c r="M61" i="8" s="1"/>
  <c r="N61" i="8"/>
  <c r="B172" i="15"/>
  <c r="A172" i="15"/>
  <c r="C173" i="15"/>
  <c r="C174" i="15" l="1"/>
  <c r="B173" i="15"/>
  <c r="A173" i="15"/>
  <c r="J61" i="8"/>
  <c r="K61" i="8" l="1"/>
  <c r="L61" i="8"/>
  <c r="H62" i="8" s="1"/>
  <c r="B174" i="15"/>
  <c r="A174" i="15"/>
  <c r="C175" i="15"/>
  <c r="B175" i="15" l="1"/>
  <c r="A175" i="15"/>
  <c r="C176" i="15"/>
  <c r="N62" i="8"/>
  <c r="I62" i="8"/>
  <c r="M62" i="8" s="1"/>
  <c r="J62" i="8" l="1"/>
  <c r="A176" i="15"/>
  <c r="B176" i="15"/>
  <c r="C177" i="15"/>
  <c r="C178" i="15" l="1"/>
  <c r="B177" i="15"/>
  <c r="A177" i="15"/>
  <c r="K62" i="8"/>
  <c r="L62" i="8" s="1"/>
  <c r="H63" i="8" s="1"/>
  <c r="N63" i="8" l="1"/>
  <c r="I63" i="8"/>
  <c r="M63" i="8" s="1"/>
  <c r="B178" i="15"/>
  <c r="C179" i="15"/>
  <c r="A178" i="15"/>
  <c r="C180" i="15" l="1"/>
  <c r="A179" i="15"/>
  <c r="B179" i="15"/>
  <c r="J63" i="8"/>
  <c r="K63" i="8" l="1"/>
  <c r="L63" i="8" s="1"/>
  <c r="H64" i="8" s="1"/>
  <c r="B180" i="15"/>
  <c r="A180" i="15"/>
  <c r="C181" i="15"/>
  <c r="N64" i="8" l="1"/>
  <c r="I64" i="8"/>
  <c r="M64" i="8" s="1"/>
  <c r="C182" i="15"/>
  <c r="B181" i="15"/>
  <c r="A181" i="15"/>
  <c r="B182" i="15" l="1"/>
  <c r="A182" i="15"/>
  <c r="C183" i="15"/>
  <c r="J64" i="8"/>
  <c r="K64" i="8" l="1"/>
  <c r="L64" i="8" s="1"/>
  <c r="H65" i="8" s="1"/>
  <c r="A183" i="15"/>
  <c r="C184" i="15"/>
  <c r="B183" i="15"/>
  <c r="C185" i="15" l="1"/>
  <c r="B184" i="15"/>
  <c r="A184" i="15"/>
  <c r="N65" i="8"/>
  <c r="I65" i="8"/>
  <c r="M65" i="8" s="1"/>
  <c r="J65" i="8" l="1"/>
  <c r="C186" i="15"/>
  <c r="B185" i="15"/>
  <c r="A185" i="15"/>
  <c r="B186" i="15" l="1"/>
  <c r="A186" i="15"/>
  <c r="C187" i="15"/>
  <c r="K65" i="8"/>
  <c r="L65" i="8" s="1"/>
  <c r="H66" i="8" s="1"/>
  <c r="I66" i="8" l="1"/>
  <c r="M66" i="8" s="1"/>
  <c r="N66" i="8"/>
  <c r="J66" i="8"/>
  <c r="A187" i="15"/>
  <c r="C188" i="15"/>
  <c r="B187" i="15"/>
  <c r="C189" i="15" l="1"/>
  <c r="B188" i="15"/>
  <c r="A188" i="15"/>
  <c r="K66" i="8"/>
  <c r="L66" i="8" s="1"/>
  <c r="H67" i="8" s="1"/>
  <c r="N67" i="8" l="1"/>
  <c r="I67" i="8"/>
  <c r="M67" i="8" s="1"/>
  <c r="B189" i="15"/>
  <c r="A189" i="15"/>
  <c r="C190" i="15"/>
  <c r="B190" i="15" l="1"/>
  <c r="C191" i="15"/>
  <c r="A190" i="15"/>
  <c r="J67" i="8"/>
  <c r="K67" i="8" l="1"/>
  <c r="L67" i="8" s="1"/>
  <c r="H68" i="8" s="1"/>
  <c r="C192" i="15"/>
  <c r="B191" i="15"/>
  <c r="A191" i="15"/>
  <c r="I68" i="8" l="1"/>
  <c r="M68" i="8" s="1"/>
  <c r="N68" i="8"/>
  <c r="B192" i="15"/>
  <c r="A192" i="15"/>
  <c r="C193" i="15"/>
  <c r="B193" i="15" l="1"/>
  <c r="A193" i="15"/>
  <c r="C194" i="15"/>
  <c r="J68" i="8"/>
  <c r="K68" i="8" l="1"/>
  <c r="L68" i="8" s="1"/>
  <c r="H69" i="8" s="1"/>
  <c r="C195" i="15"/>
  <c r="B194" i="15"/>
  <c r="A194" i="15"/>
  <c r="N69" i="8" l="1"/>
  <c r="I69" i="8"/>
  <c r="M69" i="8" s="1"/>
  <c r="C196" i="15"/>
  <c r="B195" i="15"/>
  <c r="A195" i="15"/>
  <c r="J69" i="8" l="1"/>
  <c r="B196" i="15"/>
  <c r="A196" i="15"/>
  <c r="C197" i="15"/>
  <c r="K69" i="8"/>
  <c r="L69" i="8" s="1"/>
  <c r="H70" i="8" s="1"/>
  <c r="N70" i="8" l="1"/>
  <c r="I70" i="8"/>
  <c r="M70" i="8" s="1"/>
  <c r="C198" i="15"/>
  <c r="B197" i="15"/>
  <c r="A197" i="15"/>
  <c r="B198" i="15" l="1"/>
  <c r="A198" i="15"/>
  <c r="C199" i="15"/>
  <c r="J70" i="8"/>
  <c r="K70" i="8" l="1"/>
  <c r="L70" i="8" s="1"/>
  <c r="H71" i="8" s="1"/>
  <c r="B199" i="15"/>
  <c r="A199" i="15"/>
  <c r="C200" i="15"/>
  <c r="N71" i="8" l="1"/>
  <c r="I71" i="8"/>
  <c r="M71" i="8" s="1"/>
  <c r="A200" i="15"/>
  <c r="B200" i="15"/>
  <c r="C201" i="15"/>
  <c r="C202" i="15" l="1"/>
  <c r="B201" i="15"/>
  <c r="A201" i="15"/>
  <c r="J71" i="8"/>
  <c r="K71" i="8" l="1"/>
  <c r="L71" i="8" s="1"/>
  <c r="H72" i="8" s="1"/>
  <c r="B202" i="15"/>
  <c r="C203" i="15"/>
  <c r="A202" i="15"/>
  <c r="N72" i="8" l="1"/>
  <c r="I72" i="8"/>
  <c r="M72" i="8" s="1"/>
  <c r="C204" i="15"/>
  <c r="A203" i="15"/>
  <c r="B203" i="15"/>
  <c r="B204" i="15" l="1"/>
  <c r="A204" i="15"/>
  <c r="C205" i="15"/>
  <c r="J72" i="8"/>
  <c r="K72" i="8" l="1"/>
  <c r="L72" i="8" s="1"/>
  <c r="H73" i="8" s="1"/>
  <c r="C206" i="15"/>
  <c r="B205" i="15"/>
  <c r="A205" i="15"/>
  <c r="I73" i="8" l="1"/>
  <c r="M73" i="8" s="1"/>
  <c r="N73" i="8"/>
  <c r="B206" i="15"/>
  <c r="A206" i="15"/>
  <c r="C207" i="15"/>
  <c r="C208" i="15" l="1"/>
  <c r="B207" i="15"/>
  <c r="A207" i="15"/>
  <c r="J73" i="8"/>
  <c r="K73" i="8" l="1"/>
  <c r="L73" i="8"/>
  <c r="H74" i="8" s="1"/>
  <c r="C209" i="15"/>
  <c r="A208" i="15"/>
  <c r="B208" i="15"/>
  <c r="C210" i="15" l="1"/>
  <c r="B209" i="15"/>
  <c r="A209" i="15"/>
  <c r="N74" i="8"/>
  <c r="I74" i="8"/>
  <c r="M74" i="8" s="1"/>
  <c r="J74" i="8" l="1"/>
  <c r="B210" i="15"/>
  <c r="A210" i="15"/>
  <c r="C211" i="15"/>
  <c r="B211" i="15" l="1"/>
  <c r="A211" i="15"/>
  <c r="C212" i="15"/>
  <c r="K74" i="8"/>
  <c r="L74" i="8" s="1"/>
  <c r="H75" i="8" s="1"/>
  <c r="N75" i="8" l="1"/>
  <c r="I75" i="8"/>
  <c r="M75" i="8" s="1"/>
  <c r="C213" i="15"/>
  <c r="B212" i="15"/>
  <c r="A212" i="15"/>
  <c r="B213" i="15" l="1"/>
  <c r="A213" i="15"/>
  <c r="C214" i="15"/>
  <c r="J75" i="8"/>
  <c r="K75" i="8" l="1"/>
  <c r="L75" i="8" s="1"/>
  <c r="H76" i="8" s="1"/>
  <c r="C215" i="15"/>
  <c r="A214" i="15"/>
  <c r="B214" i="15"/>
  <c r="N76" i="8" l="1"/>
  <c r="I76" i="8"/>
  <c r="M76" i="8" s="1"/>
  <c r="C216" i="15"/>
  <c r="B215" i="15"/>
  <c r="A215" i="15"/>
  <c r="B216" i="15" l="1"/>
  <c r="A216" i="15"/>
  <c r="C217" i="15"/>
  <c r="J76" i="8"/>
  <c r="B217" i="15" l="1"/>
  <c r="A217" i="15"/>
  <c r="C218" i="15"/>
  <c r="K76" i="8"/>
  <c r="L76" i="8" s="1"/>
  <c r="H77" i="8" s="1"/>
  <c r="C219" i="15" l="1"/>
  <c r="B218" i="15"/>
  <c r="A218" i="15"/>
  <c r="N77" i="8"/>
  <c r="I77" i="8"/>
  <c r="M77" i="8" s="1"/>
  <c r="J77" i="8" l="1"/>
  <c r="C220" i="15"/>
  <c r="A219" i="15"/>
  <c r="B219" i="15"/>
  <c r="B220" i="15" l="1"/>
  <c r="A220" i="15"/>
  <c r="C221" i="15"/>
  <c r="K77" i="8"/>
  <c r="L77" i="8" s="1"/>
  <c r="H78" i="8" s="1"/>
  <c r="I78" i="8" l="1"/>
  <c r="M78" i="8" s="1"/>
  <c r="N78" i="8"/>
  <c r="J78" i="8"/>
  <c r="C222" i="15"/>
  <c r="B221" i="15"/>
  <c r="A221" i="15"/>
  <c r="B222" i="15" l="1"/>
  <c r="A222" i="15"/>
  <c r="C223" i="15"/>
  <c r="K78" i="8"/>
  <c r="L78" i="8" s="1"/>
  <c r="H79" i="8" s="1"/>
  <c r="N79" i="8" l="1"/>
  <c r="I79" i="8"/>
  <c r="M79" i="8" s="1"/>
  <c r="B223" i="15"/>
  <c r="A223" i="15"/>
  <c r="C224" i="15"/>
  <c r="A224" i="15" l="1"/>
  <c r="B224" i="15"/>
  <c r="C225" i="15"/>
  <c r="J79" i="8"/>
  <c r="K79" i="8" l="1"/>
  <c r="L79" i="8" s="1"/>
  <c r="H80" i="8" s="1"/>
  <c r="C226" i="15"/>
  <c r="B225" i="15"/>
  <c r="A225" i="15"/>
  <c r="I80" i="8" l="1"/>
  <c r="M80" i="8" s="1"/>
  <c r="N80" i="8"/>
  <c r="B226" i="15"/>
  <c r="C227" i="15"/>
  <c r="A226" i="15"/>
  <c r="C228" i="15" l="1"/>
  <c r="A227" i="15"/>
  <c r="B227" i="15"/>
  <c r="J80" i="8"/>
  <c r="B228" i="15" l="1"/>
  <c r="A228" i="15"/>
  <c r="C229" i="15"/>
  <c r="K80" i="8"/>
  <c r="L80" i="8" s="1"/>
  <c r="H81" i="8" s="1"/>
  <c r="N81" i="8" l="1"/>
  <c r="I81" i="8"/>
  <c r="M81" i="8" s="1"/>
  <c r="J81" i="8"/>
  <c r="C230" i="15"/>
  <c r="B229" i="15"/>
  <c r="A229" i="15"/>
  <c r="B230" i="15" l="1"/>
  <c r="A230" i="15"/>
  <c r="C231" i="15"/>
  <c r="K81" i="8"/>
  <c r="L81" i="8" s="1"/>
  <c r="H82" i="8" s="1"/>
  <c r="N82" i="8" l="1"/>
  <c r="I82" i="8"/>
  <c r="M82" i="8" s="1"/>
  <c r="A231" i="15"/>
  <c r="C232" i="15"/>
  <c r="B231" i="15"/>
  <c r="C233" i="15" l="1"/>
  <c r="B232" i="15"/>
  <c r="A232" i="15"/>
  <c r="J82" i="8"/>
  <c r="K82" i="8" l="1"/>
  <c r="L82" i="8" s="1"/>
  <c r="H83" i="8" s="1"/>
  <c r="C234" i="15"/>
  <c r="B233" i="15"/>
  <c r="A233" i="15"/>
  <c r="N83" i="8" l="1"/>
  <c r="I83" i="8"/>
  <c r="M83" i="8" s="1"/>
  <c r="B234" i="15"/>
  <c r="A234" i="15"/>
  <c r="C235" i="15"/>
  <c r="B235" i="15" l="1"/>
  <c r="C236" i="15"/>
  <c r="A235" i="15"/>
  <c r="J83" i="8"/>
  <c r="K83" i="8" l="1"/>
  <c r="L83" i="8" s="1"/>
  <c r="H84" i="8" s="1"/>
  <c r="C237" i="15"/>
  <c r="B236" i="15"/>
  <c r="A236" i="15"/>
  <c r="N84" i="8" l="1"/>
  <c r="I84" i="8"/>
  <c r="M84" i="8" s="1"/>
  <c r="B237" i="15"/>
  <c r="A237" i="15"/>
  <c r="C238" i="15"/>
  <c r="B238" i="15" l="1"/>
  <c r="C239" i="15"/>
  <c r="A238" i="15"/>
  <c r="J84" i="8"/>
  <c r="K84" i="8" l="1"/>
  <c r="L84" i="8" s="1"/>
  <c r="H85" i="8" s="1"/>
  <c r="C240" i="15"/>
  <c r="A239" i="15"/>
  <c r="B239" i="15"/>
  <c r="I85" i="8" l="1"/>
  <c r="M85" i="8" s="1"/>
  <c r="N85" i="8"/>
  <c r="B240" i="15"/>
  <c r="A240" i="15"/>
  <c r="C241" i="15"/>
  <c r="B241" i="15" l="1"/>
  <c r="A241" i="15"/>
  <c r="C242" i="15"/>
  <c r="J85" i="8"/>
  <c r="K85" i="8" l="1"/>
  <c r="L85" i="8"/>
  <c r="H86" i="8" s="1"/>
  <c r="C243" i="15"/>
  <c r="B242" i="15"/>
  <c r="A242" i="15"/>
  <c r="C244" i="15" l="1"/>
  <c r="B243" i="15"/>
  <c r="A243" i="15"/>
  <c r="N86" i="8"/>
  <c r="I86" i="8"/>
  <c r="M86" i="8" s="1"/>
  <c r="J86" i="8" l="1"/>
  <c r="B244" i="15"/>
  <c r="A244" i="15"/>
  <c r="C245" i="15"/>
  <c r="C246" i="15" l="1"/>
  <c r="A245" i="15"/>
  <c r="B245" i="15"/>
  <c r="K86" i="8"/>
  <c r="L86" i="8" s="1"/>
  <c r="H87" i="8" s="1"/>
  <c r="N87" i="8" l="1"/>
  <c r="I87" i="8"/>
  <c r="M87" i="8" s="1"/>
  <c r="B246" i="15"/>
  <c r="A246" i="15"/>
  <c r="C247" i="15"/>
  <c r="B247" i="15" l="1"/>
  <c r="A247" i="15"/>
  <c r="C248" i="15"/>
  <c r="J87" i="8"/>
  <c r="K87" i="8" l="1"/>
  <c r="L87" i="8" s="1"/>
  <c r="H88" i="8" s="1"/>
  <c r="A248" i="15"/>
  <c r="B248" i="15"/>
  <c r="C249" i="15"/>
  <c r="N88" i="8" l="1"/>
  <c r="I88" i="8"/>
  <c r="M88" i="8" s="1"/>
  <c r="C250" i="15"/>
  <c r="B249" i="15"/>
  <c r="A249" i="15"/>
  <c r="B250" i="15" l="1"/>
  <c r="C251" i="15"/>
  <c r="A250" i="15"/>
  <c r="J88" i="8"/>
  <c r="K88" i="8" l="1"/>
  <c r="L88" i="8" s="1"/>
  <c r="H89" i="8" s="1"/>
  <c r="C252" i="15"/>
  <c r="A251" i="15"/>
  <c r="B251" i="15"/>
  <c r="B252" i="15" l="1"/>
  <c r="A252" i="15"/>
  <c r="C253" i="15"/>
  <c r="N89" i="8"/>
  <c r="I89" i="8"/>
  <c r="M89" i="8" s="1"/>
  <c r="C254" i="15" l="1"/>
  <c r="A253" i="15"/>
  <c r="B253" i="15"/>
  <c r="J89" i="8"/>
  <c r="K89" i="8" l="1"/>
  <c r="L89" i="8" s="1"/>
  <c r="H90" i="8" s="1"/>
  <c r="B254" i="15"/>
  <c r="A254" i="15"/>
  <c r="C255" i="15"/>
  <c r="I90" i="8" l="1"/>
  <c r="M90" i="8" s="1"/>
  <c r="N90" i="8"/>
  <c r="J90" i="8"/>
  <c r="C256" i="15"/>
  <c r="B255" i="15"/>
  <c r="A255" i="15"/>
  <c r="C257" i="15" l="1"/>
  <c r="B256" i="15"/>
  <c r="A256" i="15"/>
  <c r="K90" i="8"/>
  <c r="L90" i="8" s="1"/>
  <c r="H91" i="8" s="1"/>
  <c r="N91" i="8" l="1"/>
  <c r="I91" i="8"/>
  <c r="M91" i="8" s="1"/>
  <c r="C258" i="15"/>
  <c r="B257" i="15"/>
  <c r="A257" i="15"/>
  <c r="B258" i="15" l="1"/>
  <c r="A258" i="15"/>
  <c r="C259" i="15"/>
  <c r="J91" i="8"/>
  <c r="K91" i="8" l="1"/>
  <c r="L91" i="8" s="1"/>
  <c r="H92" i="8" s="1"/>
  <c r="B259" i="15"/>
  <c r="A259" i="15"/>
  <c r="C260" i="15"/>
  <c r="I92" i="8" l="1"/>
  <c r="M92" i="8" s="1"/>
  <c r="N92" i="8"/>
  <c r="C261" i="15"/>
  <c r="B260" i="15"/>
  <c r="A260" i="15"/>
  <c r="B261" i="15" l="1"/>
  <c r="A261" i="15"/>
  <c r="C262" i="15"/>
  <c r="J92" i="8"/>
  <c r="K92" i="8" l="1"/>
  <c r="L92" i="8" s="1"/>
  <c r="H93" i="8" s="1"/>
  <c r="C263" i="15"/>
  <c r="B262" i="15"/>
  <c r="A262" i="15"/>
  <c r="N93" i="8" l="1"/>
  <c r="I93" i="8"/>
  <c r="M93" i="8" s="1"/>
  <c r="C264" i="15"/>
  <c r="B263" i="15"/>
  <c r="A263" i="15"/>
  <c r="J93" i="8" l="1"/>
  <c r="B264" i="15"/>
  <c r="A264" i="15"/>
  <c r="C265" i="15"/>
  <c r="K93" i="8"/>
  <c r="L93" i="8" s="1"/>
  <c r="H94" i="8" s="1"/>
  <c r="N94" i="8" l="1"/>
  <c r="I94" i="8"/>
  <c r="M94" i="8" s="1"/>
  <c r="B265" i="15"/>
  <c r="A265" i="15"/>
  <c r="C266" i="15"/>
  <c r="C267" i="15" l="1"/>
  <c r="A266" i="15"/>
  <c r="B266" i="15"/>
  <c r="J94" i="8"/>
  <c r="K94" i="8" l="1"/>
  <c r="L94" i="8" s="1"/>
  <c r="H95" i="8" s="1"/>
  <c r="C268" i="15"/>
  <c r="B267" i="15"/>
  <c r="A267" i="15"/>
  <c r="N95" i="8" l="1"/>
  <c r="I95" i="8"/>
  <c r="M95" i="8" s="1"/>
  <c r="B268" i="15"/>
  <c r="A268" i="15"/>
  <c r="C269" i="15"/>
  <c r="C270" i="15" l="1"/>
  <c r="B269" i="15"/>
  <c r="A269" i="15"/>
  <c r="J95" i="8"/>
  <c r="K95" i="8" l="1"/>
  <c r="L95" i="8" s="1"/>
  <c r="H96" i="8" s="1"/>
  <c r="B270" i="15"/>
  <c r="A270" i="15"/>
  <c r="C271" i="15"/>
  <c r="N96" i="8" l="1"/>
  <c r="I96" i="8"/>
  <c r="M96" i="8" s="1"/>
  <c r="B271" i="15"/>
  <c r="C272" i="15"/>
  <c r="A271" i="15"/>
  <c r="A272" i="15" l="1"/>
  <c r="B272" i="15"/>
  <c r="C273" i="15"/>
  <c r="J96" i="8"/>
  <c r="K96" i="8" l="1"/>
  <c r="L96" i="8" s="1"/>
  <c r="H97" i="8" s="1"/>
  <c r="C274" i="15"/>
  <c r="B273" i="15"/>
  <c r="A273" i="15"/>
  <c r="I97" i="8" l="1"/>
  <c r="M97" i="8" s="1"/>
  <c r="N97" i="8"/>
  <c r="B274" i="15"/>
  <c r="C275" i="15"/>
  <c r="A274" i="15"/>
  <c r="C276" i="15" l="1"/>
  <c r="A275" i="15"/>
  <c r="B275" i="15"/>
  <c r="J97" i="8"/>
  <c r="K97" i="8" l="1"/>
  <c r="L97" i="8"/>
  <c r="H98" i="8" s="1"/>
  <c r="B276" i="15"/>
  <c r="A276" i="15"/>
  <c r="C277" i="15"/>
  <c r="C278" i="15" l="1"/>
  <c r="A277" i="15"/>
  <c r="B277" i="15"/>
  <c r="N98" i="8"/>
  <c r="I98" i="8"/>
  <c r="M98" i="8" s="1"/>
  <c r="J98" i="8" l="1"/>
  <c r="B278" i="15"/>
  <c r="A278" i="15"/>
  <c r="C279" i="15"/>
  <c r="B279" i="15" l="1"/>
  <c r="A279" i="15"/>
  <c r="C280" i="15"/>
  <c r="K98" i="8"/>
  <c r="L98" i="8" s="1"/>
  <c r="H99" i="8" s="1"/>
  <c r="N99" i="8" l="1"/>
  <c r="I99" i="8"/>
  <c r="M99" i="8" s="1"/>
  <c r="C281" i="15"/>
  <c r="B280" i="15"/>
  <c r="A280" i="15"/>
  <c r="C282" i="15" l="1"/>
  <c r="B281" i="15"/>
  <c r="A281" i="15"/>
  <c r="J99" i="8"/>
  <c r="K99" i="8" l="1"/>
  <c r="L99" i="8" s="1"/>
  <c r="H100" i="8" s="1"/>
  <c r="B282" i="15"/>
  <c r="A282" i="15"/>
  <c r="C283" i="15"/>
  <c r="N100" i="8" l="1"/>
  <c r="I100" i="8"/>
  <c r="M100" i="8" s="1"/>
  <c r="B283" i="15"/>
  <c r="A283" i="15"/>
  <c r="C284" i="15"/>
  <c r="C285" i="15" l="1"/>
  <c r="B284" i="15"/>
  <c r="A284" i="15"/>
  <c r="J100" i="8"/>
  <c r="K100" i="8" l="1"/>
  <c r="L100" i="8"/>
  <c r="H101" i="8" s="1"/>
  <c r="B285" i="15"/>
  <c r="A285" i="15"/>
  <c r="C286" i="15"/>
  <c r="B286" i="15" l="1"/>
  <c r="A286" i="15"/>
  <c r="C287" i="15"/>
  <c r="N101" i="8"/>
  <c r="I101" i="8"/>
  <c r="M101" i="8" s="1"/>
  <c r="J101" i="8" l="1"/>
  <c r="C288" i="15"/>
  <c r="B287" i="15"/>
  <c r="A287" i="15"/>
  <c r="B288" i="15" l="1"/>
  <c r="A288" i="15"/>
  <c r="C289" i="15"/>
  <c r="K101" i="8"/>
  <c r="L101" i="8" s="1"/>
  <c r="H102" i="8" s="1"/>
  <c r="I102" i="8" l="1"/>
  <c r="M102" i="8" s="1"/>
  <c r="N102" i="8"/>
  <c r="J102" i="8"/>
  <c r="B289" i="15"/>
  <c r="A289" i="15"/>
  <c r="C290" i="15"/>
  <c r="C291" i="15" l="1"/>
  <c r="A290" i="15"/>
  <c r="B290" i="15"/>
  <c r="K102" i="8"/>
  <c r="L102" i="8" s="1"/>
  <c r="H103" i="8" s="1"/>
  <c r="N103" i="8" l="1"/>
  <c r="I103" i="8"/>
  <c r="M103" i="8" s="1"/>
  <c r="C292" i="15"/>
  <c r="B291" i="15"/>
  <c r="A291" i="15"/>
  <c r="B292" i="15" l="1"/>
  <c r="A292" i="15"/>
  <c r="C293" i="15"/>
  <c r="J103" i="8"/>
  <c r="K103" i="8" l="1"/>
  <c r="L103" i="8" s="1"/>
  <c r="H104" i="8" s="1"/>
  <c r="C294" i="15"/>
  <c r="A293" i="15"/>
  <c r="B293" i="15"/>
  <c r="I104" i="8" l="1"/>
  <c r="M104" i="8" s="1"/>
  <c r="N104" i="8"/>
  <c r="B294" i="15"/>
  <c r="A294" i="15"/>
  <c r="C295" i="15"/>
  <c r="B295" i="15" l="1"/>
  <c r="C296" i="15"/>
  <c r="A295" i="15"/>
  <c r="J104" i="8"/>
  <c r="K104" i="8" l="1"/>
  <c r="L104" i="8" s="1"/>
  <c r="H105" i="8" s="1"/>
  <c r="A296" i="15"/>
  <c r="B296" i="15"/>
  <c r="C297" i="15"/>
  <c r="N105" i="8" l="1"/>
  <c r="I105" i="8"/>
  <c r="M105" i="8" s="1"/>
  <c r="C298" i="15"/>
  <c r="B297" i="15"/>
  <c r="A297" i="15"/>
  <c r="J105" i="8" l="1"/>
  <c r="B298" i="15"/>
  <c r="C299" i="15"/>
  <c r="A298" i="15"/>
  <c r="K105" i="8"/>
  <c r="L105" i="8" s="1"/>
  <c r="H106" i="8" s="1"/>
  <c r="N106" i="8" l="1"/>
  <c r="I106" i="8"/>
  <c r="M106" i="8" s="1"/>
  <c r="C300" i="15"/>
  <c r="A299" i="15"/>
  <c r="B299" i="15"/>
  <c r="B300" i="15" l="1"/>
  <c r="A300" i="15"/>
  <c r="C301" i="15"/>
  <c r="J106" i="8"/>
  <c r="K106" i="8" l="1"/>
  <c r="L106" i="8" s="1"/>
  <c r="H107" i="8" s="1"/>
  <c r="C302" i="15"/>
  <c r="B301" i="15"/>
  <c r="A301" i="15"/>
  <c r="N107" i="8" l="1"/>
  <c r="I107" i="8"/>
  <c r="M107" i="8" s="1"/>
  <c r="B302" i="15"/>
  <c r="A302" i="15"/>
  <c r="C303" i="15"/>
  <c r="C304" i="15" l="1"/>
  <c r="A303" i="15"/>
  <c r="B303" i="15"/>
  <c r="J107" i="8"/>
  <c r="K107" i="8" l="1"/>
  <c r="L107" i="8" s="1"/>
  <c r="H108" i="8" s="1"/>
  <c r="C305" i="15"/>
  <c r="B304" i="15"/>
  <c r="A304" i="15"/>
  <c r="N108" i="8" l="1"/>
  <c r="I108" i="8"/>
  <c r="M108" i="8" s="1"/>
  <c r="C306" i="15"/>
  <c r="B305" i="15"/>
  <c r="A305" i="15"/>
  <c r="B306" i="15" l="1"/>
  <c r="A306" i="15"/>
  <c r="C307" i="15"/>
  <c r="J108" i="8"/>
  <c r="K108" i="8" l="1"/>
  <c r="L108" i="8" s="1"/>
  <c r="H109" i="8" s="1"/>
  <c r="B307" i="15"/>
  <c r="A307" i="15"/>
  <c r="C308" i="15"/>
  <c r="I109" i="8" l="1"/>
  <c r="M109" i="8" s="1"/>
  <c r="N109" i="8"/>
  <c r="C309" i="15"/>
  <c r="B308" i="15"/>
  <c r="A308" i="15"/>
  <c r="B309" i="15" l="1"/>
  <c r="A309" i="15"/>
  <c r="C310" i="15"/>
  <c r="J109" i="8"/>
  <c r="K109" i="8" l="1"/>
  <c r="L109" i="8"/>
  <c r="H110" i="8" s="1"/>
  <c r="B310" i="15"/>
  <c r="C311" i="15"/>
  <c r="A310" i="15"/>
  <c r="C312" i="15" l="1"/>
  <c r="B311" i="15"/>
  <c r="A311" i="15"/>
  <c r="N110" i="8"/>
  <c r="I110" i="8"/>
  <c r="M110" i="8" s="1"/>
  <c r="J110" i="8" l="1"/>
  <c r="B312" i="15"/>
  <c r="A312" i="15"/>
  <c r="C313" i="15"/>
  <c r="B313" i="15" l="1"/>
  <c r="A313" i="15"/>
  <c r="C314" i="15"/>
  <c r="K110" i="8"/>
  <c r="L110" i="8" s="1"/>
  <c r="H111" i="8" s="1"/>
  <c r="N111" i="8" l="1"/>
  <c r="I111" i="8"/>
  <c r="M111" i="8" s="1"/>
  <c r="C315" i="15"/>
  <c r="A314" i="15"/>
  <c r="B314" i="15"/>
  <c r="A315" i="15" l="1"/>
  <c r="C316" i="15"/>
  <c r="B315" i="15"/>
  <c r="J111" i="8"/>
  <c r="K111" i="8" l="1"/>
  <c r="L111" i="8" s="1"/>
  <c r="H112" i="8" s="1"/>
  <c r="B316" i="15"/>
  <c r="A316" i="15"/>
  <c r="C317" i="15"/>
  <c r="N112" i="8" l="1"/>
  <c r="I112" i="8"/>
  <c r="M112" i="8" s="1"/>
  <c r="C318" i="15"/>
  <c r="B317" i="15"/>
  <c r="A317" i="15"/>
  <c r="B318" i="15" l="1"/>
  <c r="A318" i="15"/>
  <c r="C319" i="15"/>
  <c r="J112" i="8"/>
  <c r="K112" i="8" l="1"/>
  <c r="L112" i="8"/>
  <c r="H113" i="8" s="1"/>
  <c r="B319" i="15"/>
  <c r="C320" i="15"/>
  <c r="A319" i="15"/>
  <c r="A320" i="15" l="1"/>
  <c r="B320" i="15"/>
  <c r="C321" i="15"/>
  <c r="N113" i="8"/>
  <c r="I113" i="8"/>
  <c r="M113" i="8" s="1"/>
  <c r="J113" i="8" l="1"/>
  <c r="C322" i="15"/>
  <c r="B321" i="15"/>
  <c r="A321" i="15"/>
  <c r="B322" i="15" l="1"/>
  <c r="C323" i="15"/>
  <c r="A322" i="15"/>
  <c r="K113" i="8"/>
  <c r="L113" i="8" s="1"/>
  <c r="H114" i="8" s="1"/>
  <c r="I114" i="8" l="1"/>
  <c r="M114" i="8" s="1"/>
  <c r="N114" i="8"/>
  <c r="C324" i="15"/>
  <c r="A323" i="15"/>
  <c r="B323" i="15"/>
  <c r="B324" i="15" l="1"/>
  <c r="A324" i="15"/>
  <c r="C325" i="15"/>
  <c r="J114" i="8"/>
  <c r="C326" i="15" l="1"/>
  <c r="B325" i="15"/>
  <c r="A325" i="15"/>
  <c r="K114" i="8"/>
  <c r="L114" i="8" s="1"/>
  <c r="H115" i="8" s="1"/>
  <c r="N115" i="8" l="1"/>
  <c r="I115" i="8"/>
  <c r="M115" i="8" s="1"/>
  <c r="B326" i="15"/>
  <c r="A326" i="15"/>
  <c r="C327" i="15"/>
  <c r="B327" i="15" l="1"/>
  <c r="A327" i="15"/>
  <c r="C328" i="15"/>
  <c r="J115" i="8"/>
  <c r="K115" i="8" l="1"/>
  <c r="L115" i="8" s="1"/>
  <c r="H116" i="8" s="1"/>
  <c r="C329" i="15"/>
  <c r="A328" i="15"/>
  <c r="B328" i="15"/>
  <c r="I116" i="8" l="1"/>
  <c r="M116" i="8" s="1"/>
  <c r="N116" i="8"/>
  <c r="C330" i="15"/>
  <c r="B329" i="15"/>
  <c r="A329" i="15"/>
  <c r="B330" i="15" l="1"/>
  <c r="A330" i="15"/>
  <c r="C331" i="15"/>
  <c r="J116" i="8"/>
  <c r="K116" i="8" l="1"/>
  <c r="L116" i="8" s="1"/>
  <c r="H117" i="8" s="1"/>
  <c r="C332" i="15"/>
  <c r="B331" i="15"/>
  <c r="A331" i="15"/>
  <c r="N117" i="8" l="1"/>
  <c r="I117" i="8"/>
  <c r="M117" i="8" s="1"/>
  <c r="J117" i="8"/>
  <c r="C333" i="15"/>
  <c r="B332" i="15"/>
  <c r="A332" i="15"/>
  <c r="K117" i="8" l="1"/>
  <c r="L117" i="8" s="1"/>
  <c r="H118" i="8" s="1"/>
  <c r="B333" i="15"/>
  <c r="A333" i="15"/>
  <c r="C334" i="15"/>
  <c r="N118" i="8" l="1"/>
  <c r="I118" i="8"/>
  <c r="M118" i="8" s="1"/>
  <c r="B334" i="15"/>
  <c r="A334" i="15"/>
  <c r="C335" i="15"/>
  <c r="C336" i="15" l="1"/>
  <c r="B335" i="15"/>
  <c r="A335" i="15"/>
  <c r="J118" i="8"/>
  <c r="K118" i="8" l="1"/>
  <c r="L118" i="8" s="1"/>
  <c r="H119" i="8" s="1"/>
  <c r="B336" i="15"/>
  <c r="A336" i="15"/>
  <c r="C337" i="15"/>
  <c r="N119" i="8" l="1"/>
  <c r="I119" i="8"/>
  <c r="M119" i="8" s="1"/>
  <c r="B337" i="15"/>
  <c r="A337" i="15"/>
  <c r="C338" i="15"/>
  <c r="C339" i="15" l="1"/>
  <c r="A338" i="15"/>
  <c r="B338" i="15"/>
  <c r="J119" i="8"/>
  <c r="K119" i="8" l="1"/>
  <c r="L119" i="8" s="1"/>
  <c r="H120" i="8" s="1"/>
  <c r="C340" i="15"/>
  <c r="B339" i="15"/>
  <c r="A339" i="15"/>
  <c r="N120" i="8" l="1"/>
  <c r="I120" i="8"/>
  <c r="M120" i="8" s="1"/>
  <c r="B340" i="15"/>
  <c r="A340" i="15"/>
  <c r="C341" i="15"/>
  <c r="C342" i="15" l="1"/>
  <c r="A341" i="15"/>
  <c r="B341" i="15"/>
  <c r="J120" i="8"/>
  <c r="K120" i="8" l="1"/>
  <c r="L120" i="8" s="1"/>
  <c r="H121" i="8" s="1"/>
  <c r="B342" i="15"/>
  <c r="A342" i="15"/>
  <c r="C343" i="15"/>
  <c r="I121" i="8" l="1"/>
  <c r="M121" i="8" s="1"/>
  <c r="N121" i="8"/>
  <c r="B343" i="15"/>
  <c r="C344" i="15"/>
  <c r="A343" i="15"/>
  <c r="A344" i="15" l="1"/>
  <c r="C345" i="15"/>
  <c r="B344" i="15"/>
  <c r="J121" i="8"/>
  <c r="K121" i="8" l="1"/>
  <c r="L121" i="8"/>
  <c r="H122" i="8" s="1"/>
  <c r="C346" i="15"/>
  <c r="B345" i="15"/>
  <c r="A345" i="15"/>
  <c r="B346" i="15" l="1"/>
  <c r="C347" i="15"/>
  <c r="A346" i="15"/>
  <c r="N122" i="8"/>
  <c r="I122" i="8"/>
  <c r="M122" i="8" s="1"/>
  <c r="J122" i="8" l="1"/>
  <c r="C348" i="15"/>
  <c r="A347" i="15"/>
  <c r="B347" i="15"/>
  <c r="B348" i="15" l="1"/>
  <c r="A348" i="15"/>
  <c r="C349" i="15"/>
  <c r="K122" i="8"/>
  <c r="L122" i="8" s="1"/>
  <c r="H123" i="8" s="1"/>
  <c r="N123" i="8" l="1"/>
  <c r="I123" i="8"/>
  <c r="M123" i="8" s="1"/>
  <c r="C350" i="15"/>
  <c r="B349" i="15"/>
  <c r="A349" i="15"/>
  <c r="B350" i="15" l="1"/>
  <c r="A350" i="15"/>
  <c r="C351" i="15"/>
  <c r="J123" i="8"/>
  <c r="K123" i="8" l="1"/>
  <c r="L123" i="8" s="1"/>
  <c r="H124" i="8" s="1"/>
  <c r="C352" i="15"/>
  <c r="B351" i="15"/>
  <c r="A351" i="15"/>
  <c r="N124" i="8" l="1"/>
  <c r="I124" i="8"/>
  <c r="M124" i="8" s="1"/>
  <c r="C353" i="15"/>
  <c r="B352" i="15"/>
  <c r="A352" i="15"/>
  <c r="C354" i="15" l="1"/>
  <c r="B353" i="15"/>
  <c r="A353" i="15"/>
  <c r="J124" i="8"/>
  <c r="K124" i="8" l="1"/>
  <c r="L124" i="8" s="1"/>
  <c r="H125" i="8" s="1"/>
  <c r="B354" i="15"/>
  <c r="A354" i="15"/>
  <c r="C355" i="15"/>
  <c r="C356" i="15" l="1"/>
  <c r="B355" i="15"/>
  <c r="A355" i="15"/>
  <c r="N125" i="8"/>
  <c r="I125" i="8"/>
  <c r="M125" i="8" s="1"/>
  <c r="J125" i="8" l="1"/>
  <c r="C357" i="15"/>
  <c r="B356" i="15"/>
  <c r="A356" i="15"/>
  <c r="B357" i="15" l="1"/>
  <c r="A357" i="15"/>
  <c r="C358" i="15"/>
  <c r="K125" i="8"/>
  <c r="L125" i="8" s="1"/>
  <c r="H126" i="8" s="1"/>
  <c r="I126" i="8" l="1"/>
  <c r="M126" i="8" s="1"/>
  <c r="N126" i="8"/>
  <c r="J126" i="8"/>
  <c r="C359" i="15"/>
  <c r="B358" i="15"/>
  <c r="A358" i="15"/>
  <c r="C360" i="15" l="1"/>
  <c r="B359" i="15"/>
  <c r="A359" i="15"/>
  <c r="K126" i="8"/>
  <c r="L126" i="8" s="1"/>
  <c r="H127" i="8" s="1"/>
  <c r="N127" i="8" l="1"/>
  <c r="I127" i="8"/>
  <c r="M127" i="8" s="1"/>
  <c r="B360" i="15"/>
  <c r="A360" i="15"/>
  <c r="C361" i="15"/>
  <c r="B361" i="15" l="1"/>
  <c r="A361" i="15"/>
  <c r="C362" i="15"/>
  <c r="J127" i="8"/>
  <c r="K127" i="8" l="1"/>
  <c r="L127" i="8" s="1"/>
  <c r="H128" i="8" s="1"/>
  <c r="C363" i="15"/>
  <c r="A362" i="15"/>
  <c r="B362" i="15"/>
  <c r="I128" i="8" l="1"/>
  <c r="M128" i="8" s="1"/>
  <c r="N128" i="8"/>
  <c r="B363" i="15"/>
  <c r="C364" i="15"/>
  <c r="A363" i="15"/>
  <c r="B364" i="15" l="1"/>
  <c r="A364" i="15"/>
  <c r="C365" i="15"/>
  <c r="J128" i="8"/>
  <c r="K128" i="8" l="1"/>
  <c r="L128" i="8" s="1"/>
  <c r="H129" i="8" s="1"/>
  <c r="C366" i="15"/>
  <c r="B365" i="15"/>
  <c r="A365" i="15"/>
  <c r="N129" i="8" l="1"/>
  <c r="I129" i="8"/>
  <c r="M129" i="8" s="1"/>
  <c r="J129" i="8"/>
  <c r="B366" i="15"/>
  <c r="A366" i="15"/>
  <c r="C367" i="15"/>
  <c r="B367" i="15" l="1"/>
  <c r="C368" i="15"/>
  <c r="A367" i="15"/>
  <c r="K129" i="8"/>
  <c r="L129" i="8" s="1"/>
  <c r="H130" i="8" s="1"/>
  <c r="N130" i="8" l="1"/>
  <c r="I130" i="8"/>
  <c r="M130" i="8" s="1"/>
  <c r="A368" i="15"/>
  <c r="B368" i="15"/>
  <c r="C369" i="15"/>
  <c r="C370" i="15" l="1"/>
  <c r="B369" i="15"/>
  <c r="A369" i="15"/>
  <c r="J130" i="8"/>
  <c r="K130" i="8" l="1"/>
  <c r="L130" i="8" s="1"/>
  <c r="H131" i="8" s="1"/>
  <c r="B370" i="15"/>
  <c r="A370" i="15"/>
  <c r="C371" i="15"/>
  <c r="N131" i="8" l="1"/>
  <c r="I131" i="8"/>
  <c r="M131" i="8" s="1"/>
  <c r="C372" i="15"/>
  <c r="A371" i="15"/>
  <c r="B371" i="15"/>
  <c r="B372" i="15" l="1"/>
  <c r="A372" i="15"/>
  <c r="C373" i="15"/>
  <c r="J131" i="8"/>
  <c r="K131" i="8" l="1"/>
  <c r="L131" i="8" s="1"/>
  <c r="H132" i="8" s="1"/>
  <c r="C374" i="15"/>
  <c r="B373" i="15"/>
  <c r="A373" i="15"/>
  <c r="N132" i="8" l="1"/>
  <c r="I132" i="8"/>
  <c r="M132" i="8" s="1"/>
  <c r="B374" i="15"/>
  <c r="A374" i="15"/>
  <c r="C375" i="15"/>
  <c r="B375" i="15" l="1"/>
  <c r="A375" i="15"/>
  <c r="C376" i="15"/>
  <c r="J132" i="8"/>
  <c r="K132" i="8" l="1"/>
  <c r="L132" i="8" s="1"/>
  <c r="H133" i="8" s="1"/>
  <c r="C377" i="15"/>
  <c r="B376" i="15"/>
  <c r="A376" i="15"/>
  <c r="I133" i="8" l="1"/>
  <c r="M133" i="8" s="1"/>
  <c r="N133" i="8"/>
  <c r="C378" i="15"/>
  <c r="B377" i="15"/>
  <c r="A377" i="15"/>
  <c r="B378" i="15" l="1"/>
  <c r="A378" i="15"/>
  <c r="C379" i="15"/>
  <c r="J133" i="8"/>
  <c r="C380" i="15" l="1"/>
  <c r="A379" i="15"/>
  <c r="B379" i="15"/>
  <c r="K133" i="8"/>
  <c r="L133" i="8"/>
  <c r="H134" i="8" s="1"/>
  <c r="N134" i="8" l="1"/>
  <c r="I134" i="8"/>
  <c r="M134" i="8" s="1"/>
  <c r="C381" i="15"/>
  <c r="B380" i="15"/>
  <c r="A380" i="15"/>
  <c r="B381" i="15" l="1"/>
  <c r="A381" i="15"/>
  <c r="C382" i="15"/>
  <c r="J134" i="8"/>
  <c r="K134" i="8" l="1"/>
  <c r="L134" i="8" s="1"/>
  <c r="H135" i="8" s="1"/>
  <c r="C383" i="15"/>
  <c r="B382" i="15"/>
  <c r="A382" i="15"/>
  <c r="N135" i="8" l="1"/>
  <c r="I135" i="8"/>
  <c r="M135" i="8" s="1"/>
  <c r="C384" i="15"/>
  <c r="B383" i="15"/>
  <c r="A383" i="15"/>
  <c r="B384" i="15" l="1"/>
  <c r="A384" i="15"/>
  <c r="C385" i="15"/>
  <c r="J135" i="8"/>
  <c r="K135" i="8" l="1"/>
  <c r="L135" i="8" s="1"/>
  <c r="H136" i="8" s="1"/>
  <c r="B385" i="15"/>
  <c r="A385" i="15"/>
  <c r="C386" i="15"/>
  <c r="N136" i="8" l="1"/>
  <c r="I136" i="8"/>
  <c r="M136" i="8" s="1"/>
  <c r="C387" i="15"/>
  <c r="B386" i="15"/>
  <c r="A386" i="15"/>
  <c r="C388" i="15" l="1"/>
  <c r="B387" i="15"/>
  <c r="A387" i="15"/>
  <c r="J136" i="8"/>
  <c r="K136" i="8" l="1"/>
  <c r="L136" i="8" s="1"/>
  <c r="H137" i="8" s="1"/>
  <c r="B388" i="15"/>
  <c r="A388" i="15"/>
  <c r="C389" i="15"/>
  <c r="C390" i="15" l="1"/>
  <c r="B389" i="15"/>
  <c r="A389" i="15"/>
  <c r="N137" i="8"/>
  <c r="I137" i="8"/>
  <c r="M137" i="8" s="1"/>
  <c r="J137" i="8" l="1"/>
  <c r="B390" i="15"/>
  <c r="A390" i="15"/>
  <c r="C391" i="15"/>
  <c r="B391" i="15" l="1"/>
  <c r="A391" i="15"/>
  <c r="C392" i="15"/>
  <c r="K137" i="8"/>
  <c r="L137" i="8" s="1"/>
  <c r="H138" i="8" s="1"/>
  <c r="I138" i="8" l="1"/>
  <c r="M138" i="8" s="1"/>
  <c r="N138" i="8"/>
  <c r="J138" i="8"/>
  <c r="A392" i="15"/>
  <c r="C393" i="15"/>
  <c r="B392" i="15"/>
  <c r="C394" i="15" l="1"/>
  <c r="B393" i="15"/>
  <c r="A393" i="15"/>
  <c r="K138" i="8"/>
  <c r="L138" i="8" s="1"/>
  <c r="H139" i="8" s="1"/>
  <c r="N139" i="8" l="1"/>
  <c r="I139" i="8"/>
  <c r="M139" i="8" s="1"/>
  <c r="B394" i="15"/>
  <c r="C395" i="15"/>
  <c r="A394" i="15"/>
  <c r="C396" i="15" l="1"/>
  <c r="A395" i="15"/>
  <c r="B395" i="15"/>
  <c r="J139" i="8"/>
  <c r="K139" i="8" l="1"/>
  <c r="L139" i="8" s="1"/>
  <c r="H140" i="8" s="1"/>
  <c r="B396" i="15"/>
  <c r="A396" i="15"/>
  <c r="C397" i="15"/>
  <c r="I140" i="8" l="1"/>
  <c r="M140" i="8" s="1"/>
  <c r="N140" i="8"/>
  <c r="J140" i="8"/>
  <c r="C398" i="15"/>
  <c r="B397" i="15"/>
  <c r="A397" i="15"/>
  <c r="B398" i="15" l="1"/>
  <c r="A398" i="15"/>
  <c r="C399" i="15"/>
  <c r="K140" i="8"/>
  <c r="L140" i="8" s="1"/>
  <c r="H141" i="8" s="1"/>
  <c r="N141" i="8" l="1"/>
  <c r="I141" i="8"/>
  <c r="M141" i="8" s="1"/>
  <c r="C400" i="15"/>
  <c r="A399" i="15"/>
  <c r="B399" i="15"/>
  <c r="C401" i="15" l="1"/>
  <c r="B400" i="15"/>
  <c r="A400" i="15"/>
  <c r="J141" i="8"/>
  <c r="K141" i="8" l="1"/>
  <c r="L141" i="8" s="1"/>
  <c r="H142" i="8" s="1"/>
  <c r="C402" i="15"/>
  <c r="B401" i="15"/>
  <c r="A401" i="15"/>
  <c r="B402" i="15" l="1"/>
  <c r="A402" i="15"/>
  <c r="C403" i="15"/>
  <c r="N142" i="8"/>
  <c r="I142" i="8"/>
  <c r="M142" i="8" s="1"/>
  <c r="J142" i="8" l="1"/>
  <c r="C404" i="15"/>
  <c r="B403" i="15"/>
  <c r="A403" i="15"/>
  <c r="C405" i="15" l="1"/>
  <c r="A404" i="15"/>
  <c r="B404" i="15"/>
  <c r="K142" i="8"/>
  <c r="L142" i="8" s="1"/>
  <c r="H143" i="8" s="1"/>
  <c r="I143" i="8" l="1"/>
  <c r="M143" i="8" s="1"/>
  <c r="N143" i="8"/>
  <c r="B405" i="15"/>
  <c r="A405" i="15"/>
  <c r="C406" i="15"/>
  <c r="B406" i="15" l="1"/>
  <c r="A406" i="15"/>
  <c r="C407" i="15"/>
  <c r="J143" i="8"/>
  <c r="K143" i="8" l="1"/>
  <c r="L143" i="8" s="1"/>
  <c r="H144" i="8" s="1"/>
  <c r="C408" i="15"/>
  <c r="B407" i="15"/>
  <c r="A407" i="15"/>
  <c r="N144" i="8" l="1"/>
  <c r="I144" i="8"/>
  <c r="M144" i="8" s="1"/>
  <c r="B408" i="15"/>
  <c r="A408" i="15"/>
  <c r="C409" i="15"/>
  <c r="B409" i="15" l="1"/>
  <c r="A409" i="15"/>
  <c r="C410" i="15"/>
  <c r="J144" i="8"/>
  <c r="K144" i="8" l="1"/>
  <c r="L144" i="8" s="1"/>
  <c r="H145" i="8" s="1"/>
  <c r="C411" i="15"/>
  <c r="B410" i="15"/>
  <c r="A410" i="15"/>
  <c r="B411" i="15" l="1"/>
  <c r="C412" i="15"/>
  <c r="A411" i="15"/>
  <c r="N145" i="8"/>
  <c r="I145" i="8"/>
  <c r="M145" i="8" s="1"/>
  <c r="J145" i="8" l="1"/>
  <c r="B412" i="15"/>
  <c r="A412" i="15"/>
  <c r="C413" i="15"/>
  <c r="C414" i="15" l="1"/>
  <c r="B413" i="15"/>
  <c r="A413" i="15"/>
  <c r="K145" i="8"/>
  <c r="L145" i="8" s="1"/>
  <c r="H146" i="8" s="1"/>
  <c r="N146" i="8" l="1"/>
  <c r="I146" i="8"/>
  <c r="M146" i="8" s="1"/>
  <c r="B414" i="15"/>
  <c r="A414" i="15"/>
  <c r="C415" i="15"/>
  <c r="B415" i="15" l="1"/>
  <c r="C416" i="15"/>
  <c r="A415" i="15"/>
  <c r="J146" i="8"/>
  <c r="K146" i="8" l="1"/>
  <c r="L146" i="8" s="1"/>
  <c r="H147" i="8" s="1"/>
  <c r="A416" i="15"/>
  <c r="C417" i="15"/>
  <c r="B416" i="15"/>
  <c r="I147" i="8" l="1"/>
  <c r="M147" i="8" s="1"/>
  <c r="N147" i="8"/>
  <c r="C418" i="15"/>
  <c r="A417" i="15"/>
  <c r="B417" i="15"/>
  <c r="B418" i="15" l="1"/>
  <c r="A418" i="15"/>
  <c r="C419" i="15"/>
  <c r="J147" i="8"/>
  <c r="K147" i="8" l="1"/>
  <c r="L147" i="8"/>
  <c r="H148" i="8" s="1"/>
  <c r="C420" i="15"/>
  <c r="A419" i="15"/>
  <c r="B419" i="15"/>
  <c r="B420" i="15" l="1"/>
  <c r="A420" i="15"/>
  <c r="C421" i="15"/>
  <c r="N148" i="8"/>
  <c r="I148" i="8"/>
  <c r="M148" i="8" s="1"/>
  <c r="J148" i="8" l="1"/>
  <c r="C422" i="15"/>
  <c r="B421" i="15"/>
  <c r="A421" i="15"/>
  <c r="B422" i="15" l="1"/>
  <c r="A422" i="15"/>
  <c r="C423" i="15"/>
  <c r="K148" i="8"/>
  <c r="L148" i="8" s="1"/>
  <c r="H149" i="8" s="1"/>
  <c r="N149" i="8" l="1"/>
  <c r="I149" i="8"/>
  <c r="M149" i="8" s="1"/>
  <c r="B423" i="15"/>
  <c r="A423" i="15"/>
  <c r="C424" i="15"/>
  <c r="C425" i="15" l="1"/>
  <c r="B424" i="15"/>
  <c r="A424" i="15"/>
  <c r="J149" i="8"/>
  <c r="K149" i="8" l="1"/>
  <c r="L149" i="8" s="1"/>
  <c r="H150" i="8" s="1"/>
  <c r="C426" i="15"/>
  <c r="B425" i="15"/>
  <c r="A425" i="15"/>
  <c r="N150" i="8" l="1"/>
  <c r="I150" i="8"/>
  <c r="M150" i="8" s="1"/>
  <c r="B426" i="15"/>
  <c r="A426" i="15"/>
  <c r="C427" i="15"/>
  <c r="B427" i="15" l="1"/>
  <c r="A427" i="15"/>
  <c r="C428" i="15"/>
  <c r="J150" i="8"/>
  <c r="C429" i="15" l="1"/>
  <c r="A428" i="15"/>
  <c r="B428" i="15"/>
  <c r="K150" i="8"/>
  <c r="L150" i="8" s="1"/>
  <c r="H151" i="8" s="1"/>
  <c r="N151" i="8" l="1"/>
  <c r="I151" i="8"/>
  <c r="M151" i="8" s="1"/>
  <c r="B429" i="15"/>
  <c r="A429" i="15"/>
  <c r="C430" i="15"/>
  <c r="C431" i="15" l="1"/>
  <c r="B430" i="15"/>
  <c r="A430" i="15"/>
  <c r="J151" i="8"/>
  <c r="K151" i="8" l="1"/>
  <c r="L151" i="8" s="1"/>
  <c r="H152" i="8" s="1"/>
  <c r="C432" i="15"/>
  <c r="A431" i="15"/>
  <c r="B431" i="15"/>
  <c r="I152" i="8" l="1"/>
  <c r="M152" i="8" s="1"/>
  <c r="N152" i="8"/>
  <c r="J152" i="8"/>
  <c r="B432" i="15"/>
  <c r="A432" i="15"/>
  <c r="C433" i="15"/>
  <c r="B433" i="15" l="1"/>
  <c r="A433" i="15"/>
  <c r="C434" i="15"/>
  <c r="K152" i="8"/>
  <c r="L152" i="8" s="1"/>
  <c r="H153" i="8" s="1"/>
  <c r="N153" i="8" l="1"/>
  <c r="I153" i="8"/>
  <c r="M153" i="8" s="1"/>
  <c r="C435" i="15"/>
  <c r="B434" i="15"/>
  <c r="A434" i="15"/>
  <c r="C436" i="15" l="1"/>
  <c r="B435" i="15"/>
  <c r="A435" i="15"/>
  <c r="J153" i="8"/>
  <c r="K153" i="8" l="1"/>
  <c r="L153" i="8" s="1"/>
  <c r="H154" i="8" s="1"/>
  <c r="B436" i="15"/>
  <c r="A436" i="15"/>
  <c r="C437" i="15"/>
  <c r="I154" i="8" l="1"/>
  <c r="M154" i="8" s="1"/>
  <c r="N154" i="8"/>
  <c r="C438" i="15"/>
  <c r="B437" i="15"/>
  <c r="A437" i="15"/>
  <c r="B438" i="15" l="1"/>
  <c r="A438" i="15"/>
  <c r="C439" i="15"/>
  <c r="J154" i="8"/>
  <c r="K154" i="8" l="1"/>
  <c r="L154" i="8" s="1"/>
  <c r="H155" i="8" s="1"/>
  <c r="B439" i="15"/>
  <c r="A439" i="15"/>
  <c r="C440" i="15"/>
  <c r="I155" i="8" l="1"/>
  <c r="M155" i="8" s="1"/>
  <c r="N155" i="8"/>
  <c r="C441" i="15"/>
  <c r="A440" i="15"/>
  <c r="B440" i="15"/>
  <c r="J155" i="8" l="1"/>
  <c r="C442" i="15"/>
  <c r="B441" i="15"/>
  <c r="A441" i="15"/>
  <c r="K155" i="8"/>
  <c r="L155" i="8" s="1"/>
  <c r="H156" i="8" s="1"/>
  <c r="N156" i="8" l="1"/>
  <c r="I156" i="8"/>
  <c r="M156" i="8" s="1"/>
  <c r="B442" i="15"/>
  <c r="C443" i="15"/>
  <c r="A442" i="15"/>
  <c r="C444" i="15" l="1"/>
  <c r="A443" i="15"/>
  <c r="B443" i="15"/>
  <c r="J156" i="8"/>
  <c r="K156" i="8" l="1"/>
  <c r="L156" i="8"/>
  <c r="H157" i="8" s="1"/>
  <c r="B444" i="15"/>
  <c r="A444" i="15"/>
  <c r="C445" i="15"/>
  <c r="C446" i="15" l="1"/>
  <c r="B445" i="15"/>
  <c r="A445" i="15"/>
  <c r="N157" i="8"/>
  <c r="I157" i="8"/>
  <c r="M157" i="8" s="1"/>
  <c r="J157" i="8" l="1"/>
  <c r="B446" i="15"/>
  <c r="A446" i="15"/>
  <c r="C447" i="15"/>
  <c r="C448" i="15" l="1"/>
  <c r="B447" i="15"/>
  <c r="A447" i="15"/>
  <c r="K157" i="8"/>
  <c r="L157" i="8" s="1"/>
  <c r="H158" i="8" s="1"/>
  <c r="N158" i="8" l="1"/>
  <c r="I158" i="8"/>
  <c r="M158" i="8" s="1"/>
  <c r="C449" i="15"/>
  <c r="B448" i="15"/>
  <c r="A448" i="15"/>
  <c r="C450" i="15" l="1"/>
  <c r="B449" i="15"/>
  <c r="A449" i="15"/>
  <c r="J158" i="8"/>
  <c r="K158" i="8" l="1"/>
  <c r="L158" i="8" s="1"/>
  <c r="H159" i="8" s="1"/>
  <c r="B450" i="15"/>
  <c r="A450" i="15"/>
  <c r="C451" i="15"/>
  <c r="I159" i="8" l="1"/>
  <c r="M159" i="8" s="1"/>
  <c r="N159" i="8"/>
  <c r="C452" i="15"/>
  <c r="B451" i="15"/>
  <c r="A451" i="15"/>
  <c r="C453" i="15" l="1"/>
  <c r="A452" i="15"/>
  <c r="B452" i="15"/>
  <c r="J159" i="8"/>
  <c r="K159" i="8" l="1"/>
  <c r="L159" i="8"/>
  <c r="H160" i="8" s="1"/>
  <c r="B453" i="15"/>
  <c r="A453" i="15"/>
  <c r="C454" i="15"/>
  <c r="C455" i="15" l="1"/>
  <c r="B454" i="15"/>
  <c r="A454" i="15"/>
  <c r="N160" i="8"/>
  <c r="I160" i="8"/>
  <c r="M160" i="8" s="1"/>
  <c r="J160" i="8" l="1"/>
  <c r="C456" i="15"/>
  <c r="A455" i="15"/>
  <c r="B455" i="15"/>
  <c r="B456" i="15" l="1"/>
  <c r="A456" i="15"/>
  <c r="C457" i="15"/>
  <c r="K160" i="8"/>
  <c r="L160" i="8" s="1"/>
  <c r="H161" i="8" s="1"/>
  <c r="N161" i="8" l="1"/>
  <c r="I161" i="8"/>
  <c r="M161" i="8" s="1"/>
  <c r="J161" i="8"/>
  <c r="B457" i="15"/>
  <c r="A457" i="15"/>
  <c r="C458" i="15"/>
  <c r="C459" i="15" l="1"/>
  <c r="B458" i="15"/>
  <c r="A458" i="15"/>
  <c r="K161" i="8"/>
  <c r="L161" i="8" s="1"/>
  <c r="H162" i="8" s="1"/>
  <c r="N162" i="8" l="1"/>
  <c r="I162" i="8"/>
  <c r="M162" i="8" s="1"/>
  <c r="C460" i="15"/>
  <c r="B459" i="15"/>
  <c r="A459" i="15"/>
  <c r="B460" i="15" l="1"/>
  <c r="A460" i="15"/>
  <c r="C461" i="15"/>
  <c r="J162" i="8"/>
  <c r="K162" i="8" l="1"/>
  <c r="L162" i="8" s="1"/>
  <c r="H163" i="8" s="1"/>
  <c r="C462" i="15"/>
  <c r="B461" i="15"/>
  <c r="A461" i="15"/>
  <c r="N163" i="8" l="1"/>
  <c r="I163" i="8"/>
  <c r="M163" i="8" s="1"/>
  <c r="B462" i="15"/>
  <c r="A462" i="15"/>
  <c r="C463" i="15"/>
  <c r="B463" i="15" l="1"/>
  <c r="C464" i="15"/>
  <c r="A463" i="15"/>
  <c r="J163" i="8"/>
  <c r="K163" i="8" l="1"/>
  <c r="L163" i="8" s="1"/>
  <c r="H164" i="8" s="1"/>
  <c r="A464" i="15"/>
  <c r="C465" i="15"/>
  <c r="B464" i="15"/>
  <c r="I164" i="8" l="1"/>
  <c r="M164" i="8" s="1"/>
  <c r="N164" i="8"/>
  <c r="J164" i="8"/>
  <c r="C466" i="15"/>
  <c r="A465" i="15"/>
  <c r="B465" i="15"/>
  <c r="B466" i="15" l="1"/>
  <c r="A466" i="15"/>
  <c r="C467" i="15"/>
  <c r="K164" i="8"/>
  <c r="L164" i="8" s="1"/>
  <c r="H165" i="8" s="1"/>
  <c r="N165" i="8" l="1"/>
  <c r="I165" i="8"/>
  <c r="M165" i="8" s="1"/>
  <c r="C468" i="15"/>
  <c r="B467" i="15"/>
  <c r="A467" i="15"/>
  <c r="B468" i="15" l="1"/>
  <c r="A468" i="15"/>
  <c r="C469" i="15"/>
  <c r="J165" i="8"/>
  <c r="K165" i="8" l="1"/>
  <c r="L165" i="8" s="1"/>
  <c r="H166" i="8" s="1"/>
  <c r="C470" i="15"/>
  <c r="B469" i="15"/>
  <c r="A469" i="15"/>
  <c r="I166" i="8" l="1"/>
  <c r="M166" i="8" s="1"/>
  <c r="N166" i="8"/>
  <c r="B470" i="15"/>
  <c r="A470" i="15"/>
  <c r="C471" i="15"/>
  <c r="B471" i="15" l="1"/>
  <c r="A471" i="15"/>
  <c r="C472" i="15"/>
  <c r="J166" i="8"/>
  <c r="K166" i="8" l="1"/>
  <c r="L166" i="8" s="1"/>
  <c r="H167" i="8" s="1"/>
  <c r="C473" i="15"/>
  <c r="B472" i="15"/>
  <c r="A472" i="15"/>
  <c r="N167" i="8" l="1"/>
  <c r="I167" i="8"/>
  <c r="M167" i="8" s="1"/>
  <c r="J167" i="8"/>
  <c r="C474" i="15"/>
  <c r="B473" i="15"/>
  <c r="A473" i="15"/>
  <c r="B474" i="15" l="1"/>
  <c r="A474" i="15"/>
  <c r="C475" i="15"/>
  <c r="K167" i="8"/>
  <c r="L167" i="8" s="1"/>
  <c r="H168" i="8" s="1"/>
  <c r="N168" i="8" l="1"/>
  <c r="I168" i="8"/>
  <c r="M168" i="8" s="1"/>
  <c r="C476" i="15"/>
  <c r="B475" i="15"/>
  <c r="A475" i="15"/>
  <c r="C477" i="15" l="1"/>
  <c r="A476" i="15"/>
  <c r="B476" i="15"/>
  <c r="J168" i="8"/>
  <c r="K168" i="8" l="1"/>
  <c r="L168" i="8"/>
  <c r="H169" i="8" s="1"/>
  <c r="B477" i="15"/>
  <c r="A477" i="15"/>
  <c r="C478" i="15"/>
  <c r="C479" i="15" l="1"/>
  <c r="B478" i="15"/>
  <c r="A478" i="15"/>
  <c r="N169" i="8"/>
  <c r="I169" i="8"/>
  <c r="M169" i="8" s="1"/>
  <c r="J169" i="8" l="1"/>
  <c r="C480" i="15"/>
  <c r="A479" i="15"/>
  <c r="B479" i="15"/>
  <c r="B480" i="15" l="1"/>
  <c r="A480" i="15"/>
  <c r="C481" i="15"/>
  <c r="K169" i="8"/>
  <c r="L169" i="8" s="1"/>
  <c r="H170" i="8" s="1"/>
  <c r="N170" i="8" l="1"/>
  <c r="I170" i="8"/>
  <c r="M170" i="8" s="1"/>
  <c r="J170" i="8"/>
  <c r="B481" i="15"/>
  <c r="A481" i="15"/>
  <c r="C482" i="15"/>
  <c r="C483" i="15" l="1"/>
  <c r="B482" i="15"/>
  <c r="A482" i="15"/>
  <c r="K170" i="8"/>
  <c r="L170" i="8" s="1"/>
  <c r="H171" i="8" s="1"/>
  <c r="I171" i="8" l="1"/>
  <c r="M171" i="8" s="1"/>
  <c r="N171" i="8"/>
  <c r="C484" i="15"/>
  <c r="B483" i="15"/>
  <c r="A483" i="15"/>
  <c r="B484" i="15" l="1"/>
  <c r="A484" i="15"/>
  <c r="C485" i="15"/>
  <c r="J171" i="8"/>
  <c r="K171" i="8" l="1"/>
  <c r="L171" i="8"/>
  <c r="H172" i="8" s="1"/>
  <c r="C486" i="15"/>
  <c r="B485" i="15"/>
  <c r="A485" i="15"/>
  <c r="B486" i="15" l="1"/>
  <c r="A486" i="15"/>
  <c r="C487" i="15"/>
  <c r="N172" i="8"/>
  <c r="I172" i="8"/>
  <c r="M172" i="8" s="1"/>
  <c r="J172" i="8" l="1"/>
  <c r="B487" i="15"/>
  <c r="A487" i="15"/>
  <c r="C488" i="15"/>
  <c r="C489" i="15" l="1"/>
  <c r="B488" i="15"/>
  <c r="A488" i="15"/>
  <c r="K172" i="8"/>
  <c r="L172" i="8" s="1"/>
  <c r="H173" i="8" s="1"/>
  <c r="N173" i="8" l="1"/>
  <c r="I173" i="8"/>
  <c r="M173" i="8" s="1"/>
  <c r="J173" i="8"/>
  <c r="C490" i="15"/>
  <c r="B489" i="15"/>
  <c r="A489" i="15"/>
  <c r="B490" i="15" l="1"/>
  <c r="C491" i="15"/>
  <c r="A490" i="15"/>
  <c r="K173" i="8"/>
  <c r="L173" i="8" s="1"/>
  <c r="H174" i="8" s="1"/>
  <c r="I174" i="8" l="1"/>
  <c r="M174" i="8" s="1"/>
  <c r="N174" i="8"/>
  <c r="C492" i="15"/>
  <c r="A491" i="15"/>
  <c r="B491" i="15"/>
  <c r="B492" i="15" l="1"/>
  <c r="A492" i="15"/>
  <c r="C493" i="15"/>
  <c r="J174" i="8"/>
  <c r="K174" i="8" l="1"/>
  <c r="L174" i="8"/>
  <c r="H175" i="8" s="1"/>
  <c r="C494" i="15"/>
  <c r="B493" i="15"/>
  <c r="A493" i="15"/>
  <c r="B494" i="15" l="1"/>
  <c r="A494" i="15"/>
  <c r="C495" i="15"/>
  <c r="N175" i="8"/>
  <c r="I175" i="8"/>
  <c r="M175" i="8" s="1"/>
  <c r="J175" i="8" l="1"/>
  <c r="A495" i="15"/>
  <c r="C496" i="15"/>
  <c r="B495" i="15"/>
  <c r="C497" i="15" l="1"/>
  <c r="B496" i="15"/>
  <c r="A496" i="15"/>
  <c r="K175" i="8"/>
  <c r="L175" i="8" s="1"/>
  <c r="H176" i="8" s="1"/>
  <c r="I176" i="8" l="1"/>
  <c r="M176" i="8" s="1"/>
  <c r="N176" i="8"/>
  <c r="J176" i="8"/>
  <c r="C498" i="15"/>
  <c r="B497" i="15"/>
  <c r="A497" i="15"/>
  <c r="C499" i="15" l="1"/>
  <c r="B498" i="15"/>
  <c r="A498" i="15"/>
  <c r="K176" i="8"/>
  <c r="L176" i="8" s="1"/>
  <c r="H177" i="8" s="1"/>
  <c r="N177" i="8" l="1"/>
  <c r="I177" i="8"/>
  <c r="M177" i="8" s="1"/>
  <c r="B499" i="15"/>
  <c r="A499" i="15"/>
  <c r="C500" i="15"/>
  <c r="C501" i="15" l="1"/>
  <c r="B500" i="15"/>
  <c r="A500" i="15"/>
  <c r="J177" i="8"/>
  <c r="K177" i="8" l="1"/>
  <c r="L177" i="8" s="1"/>
  <c r="H178" i="8" s="1"/>
  <c r="B501" i="15"/>
  <c r="A501" i="15"/>
  <c r="I178" i="8" l="1"/>
  <c r="M178" i="8" s="1"/>
  <c r="N178" i="8"/>
  <c r="J178" i="8" l="1"/>
  <c r="K178" i="8" l="1"/>
  <c r="L178" i="8" s="1"/>
  <c r="H179" i="8" s="1"/>
  <c r="N179" i="8" l="1"/>
  <c r="I179" i="8"/>
  <c r="M179" i="8" s="1"/>
  <c r="J179" i="8"/>
  <c r="K179" i="8" l="1"/>
  <c r="L179" i="8" s="1"/>
  <c r="H180" i="8" s="1"/>
  <c r="N180" i="8" l="1"/>
  <c r="I180" i="8"/>
  <c r="M180" i="8" s="1"/>
  <c r="J180" i="8" l="1"/>
  <c r="K180" i="8" l="1"/>
  <c r="L180" i="8"/>
  <c r="H181" i="8" s="1"/>
  <c r="N181" i="8" l="1"/>
  <c r="I181" i="8"/>
  <c r="M181" i="8" s="1"/>
  <c r="J181" i="8" l="1"/>
  <c r="K181" i="8" l="1"/>
  <c r="L181" i="8" s="1"/>
  <c r="H182" i="8" s="1"/>
  <c r="N182" i="8" l="1"/>
  <c r="I182" i="8"/>
  <c r="M182" i="8" s="1"/>
  <c r="J182" i="8"/>
  <c r="K182" i="8" l="1"/>
  <c r="L182" i="8" s="1"/>
  <c r="H183" i="8" s="1"/>
  <c r="I183" i="8" l="1"/>
  <c r="M183" i="8" s="1"/>
  <c r="N183" i="8"/>
  <c r="J183" i="8" l="1"/>
  <c r="K183" i="8" l="1"/>
  <c r="L183" i="8"/>
  <c r="H184" i="8" s="1"/>
  <c r="N184" i="8" l="1"/>
  <c r="I184" i="8"/>
  <c r="M184" i="8" s="1"/>
  <c r="J184" i="8" l="1"/>
  <c r="K184" i="8" l="1"/>
  <c r="L184" i="8" s="1"/>
  <c r="H185" i="8" s="1"/>
  <c r="N185" i="8" l="1"/>
  <c r="I185" i="8"/>
  <c r="M185" i="8" s="1"/>
  <c r="J185" i="8"/>
  <c r="K185" i="8" l="1"/>
  <c r="L185" i="8" s="1"/>
  <c r="H186" i="8" s="1"/>
  <c r="N186" i="8" l="1"/>
  <c r="I186" i="8"/>
  <c r="M186" i="8" s="1"/>
  <c r="J186" i="8" l="1"/>
  <c r="K186" i="8" l="1"/>
  <c r="L186" i="8" s="1"/>
  <c r="H187" i="8" s="1"/>
  <c r="N187" i="8" l="1"/>
  <c r="I187" i="8"/>
  <c r="M187" i="8" s="1"/>
  <c r="J187" i="8" l="1"/>
  <c r="K187" i="8" l="1"/>
  <c r="L187" i="8" s="1"/>
  <c r="H188" i="8" s="1"/>
  <c r="I188" i="8" l="1"/>
  <c r="M188" i="8" s="1"/>
  <c r="N188" i="8"/>
  <c r="J188" i="8"/>
  <c r="K188" i="8" l="1"/>
  <c r="L188" i="8" s="1"/>
  <c r="H189" i="8" s="1"/>
  <c r="N189" i="8" l="1"/>
  <c r="I189" i="8"/>
  <c r="M189" i="8" s="1"/>
  <c r="J189" i="8" l="1"/>
  <c r="K189" i="8" l="1"/>
  <c r="L189" i="8"/>
  <c r="H190" i="8" s="1"/>
  <c r="I190" i="8" l="1"/>
  <c r="M190" i="8" s="1"/>
  <c r="N190" i="8"/>
  <c r="J190" i="8" l="1"/>
  <c r="K190" i="8" l="1"/>
  <c r="L190" i="8" s="1"/>
  <c r="H191" i="8" s="1"/>
  <c r="N191" i="8" l="1"/>
  <c r="I191" i="8"/>
  <c r="M191" i="8" s="1"/>
  <c r="J191" i="8" l="1"/>
  <c r="K191" i="8" l="1"/>
  <c r="L191" i="8" s="1"/>
  <c r="H192" i="8" s="1"/>
  <c r="N192" i="8" l="1"/>
  <c r="I192" i="8"/>
  <c r="M192" i="8" s="1"/>
  <c r="J192" i="8" l="1"/>
  <c r="K192" i="8" l="1"/>
  <c r="L192" i="8" s="1"/>
  <c r="H193" i="8" s="1"/>
  <c r="N193" i="8" l="1"/>
  <c r="I193" i="8"/>
  <c r="M193" i="8" s="1"/>
  <c r="J193" i="8" l="1"/>
  <c r="K193" i="8" l="1"/>
  <c r="L193" i="8" s="1"/>
  <c r="H194" i="8" s="1"/>
  <c r="N194" i="8" l="1"/>
  <c r="I194" i="8"/>
  <c r="M194" i="8" s="1"/>
  <c r="J194" i="8"/>
  <c r="K194" i="8" l="1"/>
  <c r="L194" i="8" s="1"/>
  <c r="H195" i="8" s="1"/>
  <c r="I195" i="8" l="1"/>
  <c r="M195" i="8" s="1"/>
  <c r="N195" i="8"/>
  <c r="J195" i="8" l="1"/>
  <c r="K195" i="8" l="1"/>
  <c r="L195" i="8"/>
  <c r="H196" i="8" s="1"/>
  <c r="N196" i="8" l="1"/>
  <c r="I196" i="8"/>
  <c r="M196" i="8" s="1"/>
  <c r="J196" i="8" l="1"/>
  <c r="K196" i="8" l="1"/>
  <c r="L196" i="8" s="1"/>
  <c r="H197" i="8" s="1"/>
  <c r="N197" i="8" l="1"/>
  <c r="I197" i="8"/>
  <c r="M197" i="8" s="1"/>
  <c r="J197" i="8" l="1"/>
  <c r="K197" i="8" l="1"/>
  <c r="L197" i="8" s="1"/>
  <c r="H198" i="8" s="1"/>
  <c r="N198" i="8" l="1"/>
  <c r="I198" i="8"/>
  <c r="M198" i="8" s="1"/>
  <c r="J198" i="8" l="1"/>
  <c r="K198" i="8" l="1"/>
  <c r="L198" i="8" s="1"/>
  <c r="H199" i="8" s="1"/>
  <c r="N199" i="8" l="1"/>
  <c r="I199" i="8"/>
  <c r="M199" i="8" s="1"/>
  <c r="J199" i="8" l="1"/>
  <c r="K199" i="8" l="1"/>
  <c r="L199" i="8" s="1"/>
  <c r="H200" i="8" s="1"/>
  <c r="I200" i="8" l="1"/>
  <c r="M200" i="8" s="1"/>
  <c r="J200" i="8"/>
  <c r="N200" i="8"/>
  <c r="K200" i="8" l="1"/>
  <c r="L200" i="8"/>
  <c r="H201" i="8" s="1"/>
  <c r="N201" i="8" l="1"/>
  <c r="I201" i="8"/>
  <c r="M201" i="8" s="1"/>
  <c r="J201" i="8" l="1"/>
  <c r="K201" i="8" l="1"/>
  <c r="L201" i="8"/>
  <c r="H202" i="8" s="1"/>
  <c r="I202" i="8" l="1"/>
  <c r="M202" i="8" s="1"/>
  <c r="N202" i="8"/>
  <c r="J202" i="8" l="1"/>
  <c r="K202" i="8" l="1"/>
  <c r="L202" i="8" s="1"/>
  <c r="H203" i="8" s="1"/>
  <c r="N203" i="8" l="1"/>
  <c r="I203" i="8"/>
  <c r="M203" i="8" s="1"/>
  <c r="J203" i="8" l="1"/>
  <c r="K203" i="8" l="1"/>
  <c r="L203" i="8" s="1"/>
  <c r="H204" i="8" s="1"/>
  <c r="N204" i="8" l="1"/>
  <c r="I204" i="8"/>
  <c r="M204" i="8" s="1"/>
  <c r="J204" i="8" l="1"/>
  <c r="K204" i="8" l="1"/>
  <c r="L204" i="8" s="1"/>
  <c r="H205" i="8" s="1"/>
  <c r="I205" i="8" l="1"/>
  <c r="M205" i="8" s="1"/>
  <c r="N205" i="8"/>
  <c r="J205" i="8" l="1"/>
  <c r="K205" i="8" l="1"/>
  <c r="L205" i="8"/>
  <c r="H206" i="8" s="1"/>
  <c r="N206" i="8" l="1"/>
  <c r="I206" i="8"/>
  <c r="M206" i="8" s="1"/>
  <c r="J206" i="8" l="1"/>
  <c r="K206" i="8"/>
  <c r="L206" i="8" s="1"/>
  <c r="H207" i="8" s="1"/>
  <c r="I207" i="8" l="1"/>
  <c r="M207" i="8" s="1"/>
  <c r="N207" i="8"/>
  <c r="J207" i="8" l="1"/>
  <c r="K207" i="8" l="1"/>
  <c r="L207" i="8"/>
  <c r="H208" i="8" s="1"/>
  <c r="N208" i="8" l="1"/>
  <c r="I208" i="8"/>
  <c r="M208" i="8" s="1"/>
  <c r="J208" i="8" l="1"/>
  <c r="K208" i="8" l="1"/>
  <c r="L208" i="8" s="1"/>
  <c r="H209" i="8" s="1"/>
  <c r="N209" i="8" l="1"/>
  <c r="I209" i="8"/>
  <c r="M209" i="8" s="1"/>
  <c r="J209" i="8" l="1"/>
  <c r="K209" i="8" l="1"/>
  <c r="L209" i="8" s="1"/>
  <c r="H210" i="8" s="1"/>
  <c r="I210" i="8" l="1"/>
  <c r="M210" i="8" s="1"/>
  <c r="N210" i="8"/>
  <c r="J210" i="8" l="1"/>
  <c r="K210" i="8" l="1"/>
  <c r="L210" i="8"/>
  <c r="H211" i="8" s="1"/>
  <c r="N211" i="8" l="1"/>
  <c r="I211" i="8"/>
  <c r="M211" i="8" s="1"/>
  <c r="J211" i="8" l="1"/>
  <c r="K211" i="8" l="1"/>
  <c r="L211" i="8" s="1"/>
  <c r="H212" i="8" s="1"/>
  <c r="I212" i="8" l="1"/>
  <c r="M212" i="8" s="1"/>
  <c r="N212" i="8"/>
  <c r="J212" i="8"/>
  <c r="K212" i="8" l="1"/>
  <c r="L212" i="8" s="1"/>
  <c r="H213" i="8" s="1"/>
  <c r="N213" i="8" l="1"/>
  <c r="I213" i="8"/>
  <c r="M213" i="8" s="1"/>
  <c r="J213" i="8" l="1"/>
  <c r="K213" i="8" l="1"/>
  <c r="L213" i="8"/>
  <c r="H214" i="8" s="1"/>
  <c r="I214" i="8" l="1"/>
  <c r="M214" i="8" s="1"/>
  <c r="N214" i="8"/>
  <c r="J214" i="8" l="1"/>
  <c r="K214" i="8" l="1"/>
  <c r="L214" i="8" s="1"/>
  <c r="H215" i="8" s="1"/>
  <c r="N215" i="8" l="1"/>
  <c r="I215" i="8"/>
  <c r="M215" i="8" s="1"/>
  <c r="J215" i="8" l="1"/>
  <c r="K215" i="8" l="1"/>
  <c r="L215" i="8" s="1"/>
  <c r="H216" i="8" s="1"/>
  <c r="N216" i="8" l="1"/>
  <c r="I216" i="8"/>
  <c r="M216" i="8" s="1"/>
  <c r="J216" i="8" l="1"/>
  <c r="K216" i="8" l="1"/>
  <c r="L216" i="8" s="1"/>
  <c r="H217" i="8" s="1"/>
  <c r="N217" i="8" l="1"/>
  <c r="I217" i="8"/>
  <c r="M217" i="8" s="1"/>
  <c r="J217" i="8" l="1"/>
  <c r="K217" i="8" l="1"/>
  <c r="L217" i="8" s="1"/>
  <c r="H218" i="8" s="1"/>
  <c r="N218" i="8" l="1"/>
  <c r="I218" i="8"/>
  <c r="M218" i="8" s="1"/>
  <c r="J218" i="8"/>
  <c r="K218" i="8" l="1"/>
  <c r="L218" i="8" s="1"/>
  <c r="H219" i="8" s="1"/>
  <c r="I219" i="8" l="1"/>
  <c r="M219" i="8" s="1"/>
  <c r="N219" i="8"/>
  <c r="J219" i="8" l="1"/>
  <c r="K219" i="8" l="1"/>
  <c r="L219" i="8" s="1"/>
  <c r="H220" i="8" s="1"/>
  <c r="N220" i="8" l="1"/>
  <c r="I220" i="8"/>
  <c r="M220" i="8" s="1"/>
  <c r="J220" i="8" l="1"/>
  <c r="K220" i="8" l="1"/>
  <c r="L220" i="8" s="1"/>
  <c r="H221" i="8" s="1"/>
  <c r="N221" i="8" l="1"/>
  <c r="I221" i="8"/>
  <c r="M221" i="8" s="1"/>
  <c r="J221" i="8" l="1"/>
  <c r="K221" i="8" l="1"/>
  <c r="L221" i="8" s="1"/>
  <c r="H222" i="8" s="1"/>
  <c r="N222" i="8" l="1"/>
  <c r="I222" i="8"/>
  <c r="M222" i="8" s="1"/>
  <c r="J222" i="8" l="1"/>
  <c r="K222" i="8" l="1"/>
  <c r="L222" i="8" s="1"/>
  <c r="H223" i="8" s="1"/>
  <c r="N223" i="8" l="1"/>
  <c r="I223" i="8"/>
  <c r="M223" i="8" s="1"/>
  <c r="J223" i="8" l="1"/>
  <c r="K223" i="8" l="1"/>
  <c r="L223" i="8" s="1"/>
  <c r="H224" i="8" s="1"/>
  <c r="I224" i="8" l="1"/>
  <c r="M224" i="8" s="1"/>
  <c r="N224" i="8"/>
  <c r="J224" i="8" l="1"/>
  <c r="K224" i="8"/>
  <c r="L224" i="8" s="1"/>
  <c r="H225" i="8" s="1"/>
  <c r="N225" i="8" l="1"/>
  <c r="I225" i="8"/>
  <c r="M225" i="8" s="1"/>
  <c r="J225" i="8" l="1"/>
  <c r="K225" i="8" l="1"/>
  <c r="L225" i="8"/>
  <c r="H226" i="8" s="1"/>
  <c r="I226" i="8" l="1"/>
  <c r="M226" i="8" s="1"/>
  <c r="N226" i="8"/>
  <c r="J226" i="8" l="1"/>
  <c r="K226" i="8" l="1"/>
  <c r="L226" i="8" s="1"/>
  <c r="H227" i="8" s="1"/>
  <c r="N227" i="8" l="1"/>
  <c r="I227" i="8"/>
  <c r="M227" i="8" s="1"/>
  <c r="J227" i="8" l="1"/>
  <c r="K227" i="8" l="1"/>
  <c r="L227" i="8" s="1"/>
  <c r="H228" i="8" s="1"/>
  <c r="N228" i="8" l="1"/>
  <c r="I228" i="8"/>
  <c r="M228" i="8" s="1"/>
  <c r="J228" i="8" l="1"/>
  <c r="K228" i="8" l="1"/>
  <c r="L228" i="8" s="1"/>
  <c r="H229" i="8" s="1"/>
  <c r="N229" i="8" l="1"/>
  <c r="I229" i="8"/>
  <c r="M229" i="8" s="1"/>
  <c r="J229" i="8" l="1"/>
  <c r="K229" i="8" l="1"/>
  <c r="L229" i="8" s="1"/>
  <c r="H230" i="8" s="1"/>
  <c r="N230" i="8" l="1"/>
  <c r="I230" i="8"/>
  <c r="M230" i="8" s="1"/>
  <c r="J230" i="8"/>
  <c r="K230" i="8" l="1"/>
  <c r="L230" i="8" s="1"/>
  <c r="H231" i="8" s="1"/>
  <c r="I231" i="8" l="1"/>
  <c r="M231" i="8" s="1"/>
  <c r="N231" i="8"/>
  <c r="J231" i="8" l="1"/>
  <c r="K231" i="8" l="1"/>
  <c r="L231" i="8" s="1"/>
  <c r="H232" i="8" s="1"/>
  <c r="I232" i="8" l="1"/>
  <c r="M232" i="8" s="1"/>
  <c r="N232" i="8"/>
  <c r="J232" i="8" l="1"/>
  <c r="K232" i="8" l="1"/>
  <c r="L232" i="8" s="1"/>
  <c r="H233" i="8" s="1"/>
  <c r="N233" i="8" l="1"/>
  <c r="I233" i="8"/>
  <c r="M233" i="8" s="1"/>
  <c r="J233" i="8" l="1"/>
  <c r="K233" i="8" l="1"/>
  <c r="L233" i="8" s="1"/>
  <c r="H234" i="8" s="1"/>
  <c r="N234" i="8" l="1"/>
  <c r="I234" i="8"/>
  <c r="M234" i="8" s="1"/>
  <c r="J234" i="8" l="1"/>
  <c r="K234" i="8" l="1"/>
  <c r="L234" i="8" s="1"/>
  <c r="H235" i="8" s="1"/>
  <c r="N235" i="8" l="1"/>
  <c r="I235" i="8"/>
  <c r="M235" i="8" s="1"/>
  <c r="J235" i="8" l="1"/>
  <c r="K235" i="8" l="1"/>
  <c r="L235" i="8" s="1"/>
  <c r="H236" i="8" s="1"/>
  <c r="I236" i="8" l="1"/>
  <c r="M236" i="8" s="1"/>
  <c r="N236" i="8"/>
  <c r="J236" i="8"/>
  <c r="K236" i="8" l="1"/>
  <c r="L236" i="8" s="1"/>
  <c r="H237" i="8" s="1"/>
  <c r="N237" i="8" l="1"/>
  <c r="I237" i="8"/>
  <c r="M237" i="8" s="1"/>
  <c r="J237" i="8" l="1"/>
  <c r="K237" i="8" l="1"/>
  <c r="L237" i="8" s="1"/>
  <c r="H238" i="8" s="1"/>
  <c r="I238" i="8" l="1"/>
  <c r="M238" i="8" s="1"/>
  <c r="N238" i="8"/>
  <c r="J238" i="8" l="1"/>
  <c r="K238" i="8" l="1"/>
  <c r="L238" i="8" s="1"/>
  <c r="H239" i="8" s="1"/>
  <c r="N239" i="8" l="1"/>
  <c r="I239" i="8"/>
  <c r="M239" i="8" s="1"/>
  <c r="J239" i="8" l="1"/>
  <c r="K239" i="8" l="1"/>
  <c r="L239" i="8" s="1"/>
  <c r="H240" i="8" s="1"/>
  <c r="N240" i="8" l="1"/>
  <c r="I240" i="8"/>
  <c r="M240" i="8" s="1"/>
  <c r="J240" i="8" l="1"/>
  <c r="K240" i="8" l="1"/>
  <c r="L240" i="8" s="1"/>
  <c r="H241" i="8" s="1"/>
  <c r="N241" i="8" l="1"/>
  <c r="I241" i="8"/>
  <c r="M241" i="8" s="1"/>
  <c r="J241" i="8" l="1"/>
  <c r="K241" i="8" l="1"/>
  <c r="L241" i="8" s="1"/>
  <c r="H242" i="8" s="1"/>
  <c r="N242" i="8" l="1"/>
  <c r="I242" i="8"/>
  <c r="M242" i="8" s="1"/>
  <c r="J242" i="8"/>
  <c r="K242" i="8" l="1"/>
  <c r="L242" i="8" s="1"/>
  <c r="H243" i="8" s="1"/>
  <c r="I243" i="8" l="1"/>
  <c r="M243" i="8" s="1"/>
  <c r="N243" i="8"/>
  <c r="J243" i="8" l="1"/>
  <c r="K243" i="8" l="1"/>
  <c r="L243" i="8"/>
  <c r="H244" i="8" s="1"/>
  <c r="N244" i="8" l="1"/>
  <c r="I244" i="8"/>
  <c r="M244" i="8" s="1"/>
  <c r="J244" i="8" l="1"/>
  <c r="K244" i="8" l="1"/>
  <c r="L244" i="8" s="1"/>
  <c r="H245" i="8" s="1"/>
  <c r="N245" i="8" l="1"/>
  <c r="I245" i="8"/>
  <c r="M245" i="8" s="1"/>
  <c r="J245" i="8" l="1"/>
  <c r="K245" i="8" l="1"/>
  <c r="L245" i="8" s="1"/>
  <c r="H246" i="8" s="1"/>
  <c r="N246" i="8" l="1"/>
  <c r="I246" i="8"/>
  <c r="M246" i="8" s="1"/>
  <c r="J246" i="8" l="1"/>
  <c r="K246" i="8" l="1"/>
  <c r="L246" i="8" s="1"/>
  <c r="H247" i="8" s="1"/>
  <c r="N247" i="8" l="1"/>
  <c r="I247" i="8"/>
  <c r="M247" i="8" s="1"/>
  <c r="J247" i="8" l="1"/>
  <c r="K247" i="8" l="1"/>
  <c r="L247" i="8" s="1"/>
  <c r="H248" i="8" s="1"/>
  <c r="I248" i="8" l="1"/>
  <c r="M248" i="8" s="1"/>
  <c r="N248" i="8"/>
  <c r="J248" i="8" l="1"/>
  <c r="K248" i="8"/>
  <c r="L248" i="8" s="1"/>
  <c r="H249" i="8" s="1"/>
  <c r="N249" i="8" l="1"/>
  <c r="I249" i="8"/>
  <c r="M249" i="8" s="1"/>
  <c r="J249" i="8" l="1"/>
  <c r="K249" i="8" l="1"/>
  <c r="L249" i="8" s="1"/>
  <c r="H250" i="8" s="1"/>
  <c r="I250" i="8" l="1"/>
  <c r="M250" i="8" s="1"/>
  <c r="N250" i="8"/>
  <c r="J250" i="8" l="1"/>
  <c r="K250" i="8" l="1"/>
  <c r="L250" i="8" s="1"/>
  <c r="H251" i="8" s="1"/>
  <c r="N251" i="8" l="1"/>
  <c r="I251" i="8"/>
  <c r="M251" i="8" s="1"/>
  <c r="J251" i="8" l="1"/>
  <c r="K251" i="8" l="1"/>
  <c r="L251" i="8" s="1"/>
  <c r="H252" i="8" s="1"/>
  <c r="N252" i="8" l="1"/>
  <c r="I252" i="8"/>
  <c r="M252" i="8" s="1"/>
  <c r="J252" i="8" l="1"/>
  <c r="K252" i="8" l="1"/>
  <c r="L252" i="8" s="1"/>
  <c r="H253" i="8" s="1"/>
  <c r="N253" i="8" l="1"/>
  <c r="I253" i="8"/>
  <c r="M253" i="8" s="1"/>
  <c r="J253" i="8" l="1"/>
  <c r="K253" i="8" l="1"/>
  <c r="L253" i="8" s="1"/>
  <c r="H254" i="8" s="1"/>
  <c r="N254" i="8" l="1"/>
  <c r="I254" i="8"/>
  <c r="M254" i="8" s="1"/>
  <c r="J254" i="8"/>
  <c r="K254" i="8" l="1"/>
  <c r="L254" i="8" s="1"/>
  <c r="H255" i="8" s="1"/>
  <c r="I255" i="8" l="1"/>
  <c r="M255" i="8" s="1"/>
  <c r="N255" i="8"/>
  <c r="J255" i="8" l="1"/>
  <c r="K255" i="8" l="1"/>
  <c r="L255" i="8" s="1"/>
  <c r="H256" i="8" s="1"/>
  <c r="N256" i="8" l="1"/>
  <c r="I256" i="8"/>
  <c r="M256" i="8" s="1"/>
  <c r="J256" i="8" l="1"/>
  <c r="K256" i="8" l="1"/>
  <c r="L256" i="8" s="1"/>
  <c r="H257" i="8" s="1"/>
  <c r="N257" i="8" l="1"/>
  <c r="I257" i="8"/>
  <c r="M257" i="8" s="1"/>
  <c r="J257" i="8" l="1"/>
  <c r="K257" i="8" l="1"/>
  <c r="L257" i="8" s="1"/>
  <c r="H258" i="8" s="1"/>
  <c r="N258" i="8" l="1"/>
  <c r="I258" i="8"/>
  <c r="M258" i="8" s="1"/>
  <c r="J258" i="8" l="1"/>
  <c r="K258" i="8" l="1"/>
  <c r="L258" i="8" s="1"/>
  <c r="H259" i="8" s="1"/>
  <c r="N259" i="8" l="1"/>
  <c r="I259" i="8"/>
  <c r="M259" i="8" s="1"/>
  <c r="J259" i="8" l="1"/>
  <c r="K259" i="8" l="1"/>
  <c r="L259" i="8" s="1"/>
  <c r="H260" i="8" s="1"/>
  <c r="I260" i="8" l="1"/>
  <c r="M260" i="8" s="1"/>
  <c r="N260" i="8"/>
  <c r="J260" i="8"/>
  <c r="K260" i="8" l="1"/>
  <c r="L260" i="8" s="1"/>
  <c r="H261" i="8" s="1"/>
  <c r="N261" i="8" l="1"/>
  <c r="I261" i="8"/>
  <c r="M261" i="8" s="1"/>
  <c r="J261" i="8" l="1"/>
  <c r="K261" i="8" l="1"/>
  <c r="L261" i="8"/>
  <c r="H262" i="8" s="1"/>
  <c r="I262" i="8" l="1"/>
  <c r="M262" i="8" s="1"/>
  <c r="N262" i="8"/>
  <c r="J262" i="8" l="1"/>
  <c r="K262" i="8" l="1"/>
  <c r="L262" i="8" s="1"/>
  <c r="H263" i="8" s="1"/>
  <c r="N263" i="8" l="1"/>
  <c r="I263" i="8"/>
  <c r="M263" i="8" s="1"/>
  <c r="J263" i="8" l="1"/>
  <c r="K263" i="8" l="1"/>
  <c r="L263" i="8" s="1"/>
  <c r="H264" i="8" s="1"/>
  <c r="N264" i="8" l="1"/>
  <c r="I264" i="8"/>
  <c r="M264" i="8" s="1"/>
  <c r="J264" i="8" l="1"/>
  <c r="K264" i="8" l="1"/>
  <c r="L264" i="8" s="1"/>
  <c r="H265" i="8" s="1"/>
  <c r="N265" i="8" l="1"/>
  <c r="I265" i="8"/>
  <c r="M265" i="8" s="1"/>
  <c r="J265" i="8" l="1"/>
  <c r="K265" i="8" l="1"/>
  <c r="L265" i="8" s="1"/>
  <c r="H266" i="8" s="1"/>
  <c r="N266" i="8" l="1"/>
  <c r="I266" i="8"/>
  <c r="M266" i="8" s="1"/>
  <c r="J266" i="8"/>
  <c r="K266" i="8" l="1"/>
  <c r="L266" i="8" s="1"/>
  <c r="H267" i="8" s="1"/>
  <c r="I267" i="8" l="1"/>
  <c r="M267" i="8" s="1"/>
  <c r="N267" i="8"/>
  <c r="J267" i="8" l="1"/>
  <c r="K267" i="8" l="1"/>
  <c r="L267" i="8"/>
  <c r="H268" i="8" s="1"/>
  <c r="N268" i="8" l="1"/>
  <c r="I268" i="8"/>
  <c r="M268" i="8" s="1"/>
  <c r="J268" i="8" l="1"/>
  <c r="K268" i="8" l="1"/>
  <c r="L268" i="8" s="1"/>
  <c r="H269" i="8" s="1"/>
  <c r="N269" i="8" l="1"/>
  <c r="I269" i="8"/>
  <c r="M269" i="8" s="1"/>
  <c r="J269" i="8" l="1"/>
  <c r="K269" i="8" l="1"/>
  <c r="L269" i="8" s="1"/>
  <c r="H270" i="8" s="1"/>
  <c r="N270" i="8" l="1"/>
  <c r="I270" i="8"/>
  <c r="M270" i="8" s="1"/>
  <c r="J270" i="8" l="1"/>
  <c r="K270" i="8" l="1"/>
  <c r="L270" i="8" s="1"/>
  <c r="H271" i="8" s="1"/>
  <c r="N271" i="8" l="1"/>
  <c r="I271" i="8"/>
  <c r="M271" i="8" s="1"/>
  <c r="J271" i="8" l="1"/>
  <c r="K271" i="8" l="1"/>
  <c r="L271" i="8" s="1"/>
  <c r="H272" i="8" s="1"/>
  <c r="I272" i="8" l="1"/>
  <c r="M272" i="8" s="1"/>
  <c r="N272" i="8"/>
  <c r="J272" i="8"/>
  <c r="K272" i="8" l="1"/>
  <c r="L272" i="8" s="1"/>
  <c r="H273" i="8" s="1"/>
  <c r="N273" i="8" l="1"/>
  <c r="I273" i="8"/>
  <c r="M273" i="8" s="1"/>
  <c r="J273" i="8" l="1"/>
  <c r="K273" i="8" l="1"/>
  <c r="L273" i="8"/>
  <c r="H274" i="8" s="1"/>
  <c r="I274" i="8" l="1"/>
  <c r="M274" i="8" s="1"/>
  <c r="N274" i="8"/>
  <c r="J274" i="8" l="1"/>
  <c r="K274" i="8" l="1"/>
  <c r="L274" i="8" s="1"/>
  <c r="H275" i="8" s="1"/>
  <c r="N275" i="8" l="1"/>
  <c r="I275" i="8"/>
  <c r="M275" i="8" s="1"/>
  <c r="J275" i="8" l="1"/>
  <c r="K275" i="8" l="1"/>
  <c r="L275" i="8" s="1"/>
  <c r="H276" i="8" s="1"/>
  <c r="N276" i="8" l="1"/>
  <c r="I276" i="8"/>
  <c r="M276" i="8" s="1"/>
  <c r="J276" i="8" l="1"/>
  <c r="K276" i="8" l="1"/>
  <c r="L276" i="8" s="1"/>
  <c r="H277" i="8" s="1"/>
  <c r="N277" i="8" l="1"/>
  <c r="I277" i="8"/>
  <c r="M277" i="8" s="1"/>
  <c r="J277" i="8" l="1"/>
  <c r="K277" i="8" l="1"/>
  <c r="L277" i="8" s="1"/>
  <c r="H278" i="8" s="1"/>
  <c r="N278" i="8" l="1"/>
  <c r="I278" i="8"/>
  <c r="M278" i="8" s="1"/>
  <c r="J278" i="8"/>
  <c r="K278" i="8" l="1"/>
  <c r="L278" i="8" s="1"/>
  <c r="H279" i="8" s="1"/>
  <c r="I279" i="8" l="1"/>
  <c r="M279" i="8" s="1"/>
  <c r="N279" i="8"/>
  <c r="J279" i="8" l="1"/>
  <c r="K279" i="8" l="1"/>
  <c r="L279" i="8"/>
  <c r="H280" i="8" s="1"/>
  <c r="N280" i="8" l="1"/>
  <c r="I280" i="8"/>
  <c r="M280" i="8" s="1"/>
  <c r="J280" i="8" l="1"/>
  <c r="K280" i="8" l="1"/>
  <c r="L280" i="8" s="1"/>
  <c r="H281" i="8" s="1"/>
  <c r="N281" i="8" l="1"/>
  <c r="I281" i="8"/>
  <c r="M281" i="8" s="1"/>
  <c r="J281" i="8" l="1"/>
  <c r="K281" i="8" l="1"/>
  <c r="L281" i="8" s="1"/>
  <c r="H282" i="8" s="1"/>
  <c r="N282" i="8" l="1"/>
  <c r="I282" i="8"/>
  <c r="M282" i="8" s="1"/>
  <c r="J282" i="8" l="1"/>
  <c r="K282" i="8" l="1"/>
  <c r="L282" i="8" s="1"/>
  <c r="H283" i="8" s="1"/>
  <c r="N283" i="8" l="1"/>
  <c r="I283" i="8"/>
  <c r="M283" i="8" s="1"/>
  <c r="J283" i="8" l="1"/>
  <c r="K283" i="8" l="1"/>
  <c r="L283" i="8" s="1"/>
  <c r="H284" i="8" s="1"/>
  <c r="I284" i="8" l="1"/>
  <c r="M284" i="8" s="1"/>
  <c r="N284" i="8"/>
  <c r="J284" i="8"/>
  <c r="K284" i="8" l="1"/>
  <c r="L284" i="8" s="1"/>
  <c r="H285" i="8" s="1"/>
  <c r="N285" i="8" l="1"/>
  <c r="I285" i="8"/>
  <c r="M285" i="8" s="1"/>
  <c r="J285" i="8" l="1"/>
  <c r="K285" i="8" l="1"/>
  <c r="L285" i="8"/>
  <c r="H286" i="8" s="1"/>
  <c r="I286" i="8" l="1"/>
  <c r="M286" i="8" s="1"/>
  <c r="N286" i="8"/>
  <c r="J286" i="8" l="1"/>
  <c r="K286" i="8" l="1"/>
  <c r="L286" i="8" s="1"/>
  <c r="H287" i="8" s="1"/>
  <c r="N287" i="8" l="1"/>
  <c r="I287" i="8"/>
  <c r="M287" i="8" s="1"/>
  <c r="J287" i="8" l="1"/>
  <c r="K287" i="8" l="1"/>
  <c r="L287" i="8" s="1"/>
  <c r="H288" i="8" s="1"/>
  <c r="N288" i="8" l="1"/>
  <c r="I288" i="8"/>
  <c r="M288" i="8" s="1"/>
  <c r="J288" i="8" l="1"/>
  <c r="K288" i="8" l="1"/>
  <c r="L288" i="8" s="1"/>
  <c r="H289" i="8" s="1"/>
  <c r="N289" i="8" l="1"/>
  <c r="I289" i="8"/>
  <c r="M289" i="8" s="1"/>
  <c r="J289" i="8" l="1"/>
  <c r="K289" i="8" l="1"/>
  <c r="L289" i="8" s="1"/>
  <c r="H290" i="8" s="1"/>
  <c r="N290" i="8" l="1"/>
  <c r="I290" i="8"/>
  <c r="M290" i="8" s="1"/>
  <c r="J290" i="8" l="1"/>
  <c r="K290" i="8"/>
  <c r="L290" i="8" s="1"/>
  <c r="H291" i="8" s="1"/>
  <c r="I291" i="8" l="1"/>
  <c r="M291" i="8" s="1"/>
  <c r="N291" i="8"/>
  <c r="J291" i="8" l="1"/>
  <c r="K291" i="8" l="1"/>
  <c r="L291" i="8"/>
  <c r="H292" i="8" s="1"/>
  <c r="N292" i="8" l="1"/>
  <c r="I292" i="8"/>
  <c r="M292" i="8" s="1"/>
  <c r="J292" i="8" l="1"/>
  <c r="K292" i="8" l="1"/>
  <c r="L292" i="8" s="1"/>
  <c r="H293" i="8" s="1"/>
  <c r="N293" i="8" l="1"/>
  <c r="I293" i="8"/>
  <c r="M293" i="8" s="1"/>
  <c r="J293" i="8" l="1"/>
  <c r="K293" i="8" l="1"/>
  <c r="L293" i="8" s="1"/>
  <c r="H294" i="8" s="1"/>
  <c r="N294" i="8" l="1"/>
  <c r="I294" i="8"/>
  <c r="M294" i="8" s="1"/>
  <c r="J294" i="8" l="1"/>
  <c r="K294" i="8" l="1"/>
  <c r="L294" i="8" s="1"/>
  <c r="H295" i="8" s="1"/>
  <c r="N295" i="8" l="1"/>
  <c r="I295" i="8"/>
  <c r="M295" i="8" s="1"/>
  <c r="J295" i="8" l="1"/>
  <c r="K295" i="8" l="1"/>
  <c r="L295" i="8" s="1"/>
  <c r="H296" i="8" s="1"/>
  <c r="I296" i="8" l="1"/>
  <c r="M296" i="8" s="1"/>
  <c r="N296" i="8"/>
  <c r="J296" i="8"/>
  <c r="K296" i="8" l="1"/>
  <c r="L296" i="8" s="1"/>
  <c r="H297" i="8" s="1"/>
  <c r="N297" i="8" l="1"/>
  <c r="I297" i="8"/>
  <c r="M297" i="8" s="1"/>
  <c r="J297" i="8" l="1"/>
  <c r="K297" i="8" l="1"/>
  <c r="L297" i="8"/>
  <c r="H298" i="8" s="1"/>
  <c r="I298" i="8" l="1"/>
  <c r="M298" i="8" s="1"/>
  <c r="N298" i="8"/>
  <c r="J298" i="8" l="1"/>
  <c r="K298" i="8" l="1"/>
  <c r="L298" i="8" s="1"/>
  <c r="H299" i="8" s="1"/>
  <c r="N299" i="8" l="1"/>
  <c r="I299" i="8"/>
  <c r="M299" i="8" s="1"/>
  <c r="J299" i="8" l="1"/>
  <c r="K299" i="8" l="1"/>
  <c r="L299" i="8" s="1"/>
  <c r="H300" i="8" s="1"/>
  <c r="N300" i="8" l="1"/>
  <c r="I300" i="8"/>
  <c r="M300" i="8" s="1"/>
  <c r="J300" i="8" l="1"/>
  <c r="K300" i="8" l="1"/>
  <c r="L300" i="8" s="1"/>
  <c r="H301" i="8" s="1"/>
  <c r="I301" i="8" l="1"/>
  <c r="M301" i="8" s="1"/>
  <c r="N301" i="8"/>
  <c r="J301" i="8" l="1"/>
  <c r="K301" i="8" l="1"/>
  <c r="L301" i="8" s="1"/>
  <c r="H302" i="8" s="1"/>
  <c r="N302" i="8" l="1"/>
  <c r="I302" i="8"/>
  <c r="M302" i="8" s="1"/>
  <c r="J302" i="8"/>
  <c r="K302" i="8" l="1"/>
  <c r="L302" i="8" s="1"/>
  <c r="H303" i="8" s="1"/>
  <c r="I303" i="8" l="1"/>
  <c r="M303" i="8" s="1"/>
  <c r="N303" i="8"/>
  <c r="J303" i="8" l="1"/>
  <c r="K303" i="8" l="1"/>
  <c r="L303" i="8" s="1"/>
  <c r="H304" i="8" s="1"/>
  <c r="N304" i="8" l="1"/>
  <c r="I304" i="8"/>
  <c r="M304" i="8" s="1"/>
  <c r="J304" i="8" l="1"/>
  <c r="K304" i="8" l="1"/>
  <c r="L304" i="8" s="1"/>
  <c r="H305" i="8" s="1"/>
  <c r="N305" i="8" l="1"/>
  <c r="I305" i="8"/>
  <c r="M305" i="8" s="1"/>
  <c r="J305" i="8" l="1"/>
  <c r="K305" i="8" l="1"/>
  <c r="L305" i="8" s="1"/>
  <c r="H306" i="8" s="1"/>
  <c r="N306" i="8" l="1"/>
  <c r="I306" i="8"/>
  <c r="M306" i="8" s="1"/>
  <c r="J306" i="8" l="1"/>
  <c r="K306" i="8" l="1"/>
  <c r="L306" i="8" s="1"/>
  <c r="H307" i="8" s="1"/>
  <c r="N307" i="8" l="1"/>
  <c r="I307" i="8"/>
  <c r="M307" i="8" s="1"/>
  <c r="J307" i="8" l="1"/>
  <c r="K307" i="8" l="1"/>
  <c r="L307" i="8" s="1"/>
  <c r="H308" i="8" s="1"/>
  <c r="I308" i="8" l="1"/>
  <c r="M308" i="8" s="1"/>
  <c r="N308" i="8"/>
  <c r="J308" i="8"/>
  <c r="K308" i="8" l="1"/>
  <c r="L308" i="8"/>
  <c r="H309" i="8" s="1"/>
  <c r="N309" i="8" l="1"/>
  <c r="I309" i="8"/>
  <c r="M309" i="8" s="1"/>
  <c r="J309" i="8" l="1"/>
  <c r="K309" i="8" l="1"/>
  <c r="L309" i="8"/>
  <c r="H310" i="8" s="1"/>
  <c r="I310" i="8" l="1"/>
  <c r="M310" i="8" s="1"/>
  <c r="N310" i="8"/>
  <c r="J310" i="8" l="1"/>
  <c r="K310" i="8" l="1"/>
  <c r="L310" i="8" s="1"/>
  <c r="H311" i="8" s="1"/>
  <c r="N311" i="8" l="1"/>
  <c r="I311" i="8"/>
  <c r="M311" i="8" s="1"/>
  <c r="J311" i="8" l="1"/>
  <c r="K311" i="8" l="1"/>
  <c r="L311" i="8" s="1"/>
  <c r="H312" i="8" s="1"/>
  <c r="N312" i="8" l="1"/>
  <c r="I312" i="8"/>
  <c r="M312" i="8" s="1"/>
  <c r="J312" i="8" l="1"/>
  <c r="K312" i="8" l="1"/>
  <c r="L312" i="8" s="1"/>
  <c r="H313" i="8" s="1"/>
  <c r="I313" i="8" l="1"/>
  <c r="M313" i="8" s="1"/>
  <c r="N313" i="8"/>
  <c r="J313" i="8" l="1"/>
  <c r="K313" i="8" l="1"/>
  <c r="L313" i="8" s="1"/>
  <c r="H314" i="8" s="1"/>
  <c r="N314" i="8" l="1"/>
  <c r="I314" i="8"/>
  <c r="M314" i="8" s="1"/>
  <c r="J314" i="8"/>
  <c r="K314" i="8" l="1"/>
  <c r="L314" i="8" s="1"/>
  <c r="H315" i="8" s="1"/>
  <c r="I315" i="8" l="1"/>
  <c r="M315" i="8" s="1"/>
  <c r="N315" i="8"/>
  <c r="J315" i="8" l="1"/>
  <c r="K315" i="8" l="1"/>
  <c r="L315" i="8"/>
  <c r="H316" i="8" s="1"/>
  <c r="N316" i="8" l="1"/>
  <c r="I316" i="8"/>
  <c r="M316" i="8" s="1"/>
  <c r="J316" i="8" l="1"/>
  <c r="K316" i="8" l="1"/>
  <c r="L316" i="8" s="1"/>
  <c r="H317" i="8" s="1"/>
  <c r="N317" i="8" l="1"/>
  <c r="I317" i="8"/>
  <c r="M317" i="8" s="1"/>
  <c r="J317" i="8" l="1"/>
  <c r="K317" i="8" l="1"/>
  <c r="L317" i="8" s="1"/>
  <c r="H318" i="8" s="1"/>
  <c r="I318" i="8" l="1"/>
  <c r="M318" i="8" s="1"/>
  <c r="N318" i="8"/>
  <c r="J318" i="8" l="1"/>
  <c r="K318" i="8" l="1"/>
  <c r="L318" i="8" s="1"/>
  <c r="H319" i="8" s="1"/>
  <c r="N319" i="8" l="1"/>
  <c r="I319" i="8"/>
  <c r="M319" i="8" s="1"/>
  <c r="J319" i="8" l="1"/>
  <c r="K319" i="8" l="1"/>
  <c r="L319" i="8" s="1"/>
  <c r="H320" i="8" s="1"/>
  <c r="I320" i="8" l="1"/>
  <c r="M320" i="8" s="1"/>
  <c r="N320" i="8"/>
  <c r="J320" i="8"/>
  <c r="K320" i="8" l="1"/>
  <c r="L320" i="8" s="1"/>
  <c r="H321" i="8" s="1"/>
  <c r="N321" i="8" l="1"/>
  <c r="I321" i="8"/>
  <c r="M321" i="8" s="1"/>
  <c r="J321" i="8" l="1"/>
  <c r="K321" i="8" l="1"/>
  <c r="L321" i="8"/>
  <c r="H322" i="8" s="1"/>
  <c r="I322" i="8" l="1"/>
  <c r="M322" i="8" s="1"/>
  <c r="N322" i="8"/>
  <c r="J322" i="8" l="1"/>
  <c r="K322" i="8" l="1"/>
  <c r="L322" i="8" s="1"/>
  <c r="H323" i="8" s="1"/>
  <c r="N323" i="8" l="1"/>
  <c r="I323" i="8"/>
  <c r="M323" i="8" s="1"/>
  <c r="J323" i="8" l="1"/>
  <c r="K323" i="8" l="1"/>
  <c r="L323" i="8" s="1"/>
  <c r="H324" i="8" s="1"/>
  <c r="N324" i="8" l="1"/>
  <c r="I324" i="8"/>
  <c r="M324" i="8" s="1"/>
  <c r="J324" i="8" l="1"/>
  <c r="K324" i="8" l="1"/>
  <c r="L324" i="8" s="1"/>
  <c r="H325" i="8" s="1"/>
  <c r="I325" i="8" l="1"/>
  <c r="M325" i="8" s="1"/>
  <c r="N325" i="8"/>
  <c r="J325" i="8" l="1"/>
  <c r="K325" i="8" l="1"/>
  <c r="L325" i="8" s="1"/>
  <c r="H326" i="8" s="1"/>
  <c r="N326" i="8" l="1"/>
  <c r="I326" i="8"/>
  <c r="M326" i="8" s="1"/>
  <c r="J326" i="8"/>
  <c r="K326" i="8" l="1"/>
  <c r="L326" i="8" s="1"/>
  <c r="H327" i="8" s="1"/>
  <c r="I327" i="8" l="1"/>
  <c r="M327" i="8" s="1"/>
  <c r="N327" i="8"/>
  <c r="J327" i="8" l="1"/>
  <c r="K327" i="8" l="1"/>
  <c r="L327" i="8" s="1"/>
  <c r="H328" i="8" s="1"/>
  <c r="N328" i="8" l="1"/>
  <c r="I328" i="8"/>
  <c r="M328" i="8" s="1"/>
  <c r="J328" i="8" l="1"/>
  <c r="K328" i="8" l="1"/>
  <c r="L328" i="8" s="1"/>
  <c r="H329" i="8" s="1"/>
  <c r="N329" i="8" l="1"/>
  <c r="I329" i="8"/>
  <c r="M329" i="8" s="1"/>
  <c r="J329" i="8" l="1"/>
  <c r="K329" i="8" l="1"/>
  <c r="L329" i="8" s="1"/>
  <c r="H330" i="8" s="1"/>
  <c r="N330" i="8" l="1"/>
  <c r="I330" i="8"/>
  <c r="M330" i="8" s="1"/>
  <c r="J330" i="8" l="1"/>
  <c r="K330" i="8" l="1"/>
  <c r="L330" i="8" s="1"/>
  <c r="H331" i="8" s="1"/>
  <c r="N331" i="8" l="1"/>
  <c r="I331" i="8"/>
  <c r="M331" i="8" s="1"/>
  <c r="J331" i="8" l="1"/>
  <c r="K331" i="8" l="1"/>
  <c r="L331" i="8" s="1"/>
  <c r="H332" i="8" s="1"/>
  <c r="I332" i="8" l="1"/>
  <c r="M332" i="8" s="1"/>
  <c r="N332" i="8"/>
  <c r="J332" i="8"/>
  <c r="K332" i="8" l="1"/>
  <c r="L332" i="8" s="1"/>
  <c r="H333" i="8" s="1"/>
  <c r="N333" i="8" l="1"/>
  <c r="I333" i="8"/>
  <c r="M333" i="8" s="1"/>
  <c r="J333" i="8" l="1"/>
  <c r="K333" i="8" l="1"/>
  <c r="L333" i="8"/>
  <c r="H334" i="8" s="1"/>
  <c r="I334" i="8" l="1"/>
  <c r="M334" i="8" s="1"/>
  <c r="N334" i="8"/>
  <c r="J334" i="8" l="1"/>
  <c r="K334" i="8" l="1"/>
  <c r="L334" i="8" s="1"/>
  <c r="H335" i="8" s="1"/>
  <c r="N335" i="8" l="1"/>
  <c r="I335" i="8"/>
  <c r="M335" i="8" s="1"/>
  <c r="J335" i="8" l="1"/>
  <c r="K335" i="8" l="1"/>
  <c r="L335" i="8" s="1"/>
  <c r="H336" i="8" s="1"/>
  <c r="N336" i="8" l="1"/>
  <c r="I336" i="8"/>
  <c r="M336" i="8" s="1"/>
  <c r="J336" i="8" l="1"/>
  <c r="K336" i="8" l="1"/>
  <c r="L336" i="8" s="1"/>
  <c r="H337" i="8" s="1"/>
  <c r="N337" i="8" l="1"/>
  <c r="I337" i="8"/>
  <c r="M337" i="8" s="1"/>
  <c r="J337" i="8" l="1"/>
  <c r="K337" i="8" l="1"/>
  <c r="L337" i="8" s="1"/>
  <c r="H338" i="8" s="1"/>
  <c r="N338" i="8" l="1"/>
  <c r="I338" i="8"/>
  <c r="M338" i="8" s="1"/>
  <c r="J338" i="8"/>
  <c r="K338" i="8" l="1"/>
  <c r="L338" i="8" s="1"/>
  <c r="H339" i="8" s="1"/>
  <c r="I339" i="8" l="1"/>
  <c r="M339" i="8" s="1"/>
  <c r="N339" i="8"/>
  <c r="J339" i="8" l="1"/>
  <c r="K339" i="8" l="1"/>
  <c r="L339" i="8"/>
  <c r="H340" i="8" s="1"/>
  <c r="N340" i="8" l="1"/>
  <c r="I340" i="8"/>
  <c r="M340" i="8" s="1"/>
  <c r="J340" i="8" l="1"/>
  <c r="K340" i="8" l="1"/>
  <c r="L340" i="8" s="1"/>
  <c r="H341" i="8" s="1"/>
  <c r="N341" i="8" l="1"/>
  <c r="I341" i="8"/>
  <c r="M341" i="8" s="1"/>
  <c r="J341" i="8" l="1"/>
  <c r="K341" i="8" l="1"/>
  <c r="L341" i="8" s="1"/>
  <c r="H342" i="8" s="1"/>
  <c r="N342" i="8" l="1"/>
  <c r="I342" i="8"/>
  <c r="M342" i="8" s="1"/>
  <c r="J342" i="8" l="1"/>
  <c r="K342" i="8" l="1"/>
  <c r="L342" i="8" s="1"/>
  <c r="H343" i="8" s="1"/>
  <c r="N343" i="8" l="1"/>
  <c r="I343" i="8"/>
  <c r="M343" i="8" s="1"/>
  <c r="J343" i="8" l="1"/>
  <c r="K343" i="8" l="1"/>
  <c r="L343" i="8" s="1"/>
  <c r="H344" i="8" s="1"/>
  <c r="I344" i="8" l="1"/>
  <c r="M344" i="8" s="1"/>
  <c r="N344" i="8"/>
  <c r="J344" i="8"/>
  <c r="K344" i="8" l="1"/>
  <c r="L344" i="8" s="1"/>
  <c r="H345" i="8" s="1"/>
  <c r="N345" i="8" l="1"/>
  <c r="I345" i="8"/>
  <c r="M345" i="8" s="1"/>
  <c r="J345" i="8" l="1"/>
  <c r="K345" i="8" l="1"/>
  <c r="L345" i="8"/>
  <c r="H346" i="8" s="1"/>
  <c r="I346" i="8" l="1"/>
  <c r="M346" i="8" s="1"/>
  <c r="N346" i="8"/>
  <c r="J346" i="8" l="1"/>
  <c r="K346" i="8" l="1"/>
  <c r="L346" i="8" s="1"/>
  <c r="H347" i="8" s="1"/>
  <c r="N347" i="8" l="1"/>
  <c r="I347" i="8"/>
  <c r="M347" i="8" s="1"/>
  <c r="J347" i="8" l="1"/>
  <c r="K347" i="8" l="1"/>
  <c r="L347" i="8" s="1"/>
  <c r="H348" i="8" s="1"/>
  <c r="N348" i="8" l="1"/>
  <c r="I348" i="8"/>
  <c r="M348" i="8" s="1"/>
  <c r="J348" i="8" l="1"/>
  <c r="K348" i="8" l="1"/>
  <c r="L348" i="8" s="1"/>
  <c r="H349" i="8" s="1"/>
  <c r="N349" i="8" l="1"/>
  <c r="I349" i="8"/>
  <c r="M349" i="8" s="1"/>
  <c r="J349" i="8" l="1"/>
  <c r="K349" i="8" l="1"/>
  <c r="L349" i="8" s="1"/>
  <c r="H350" i="8" s="1"/>
  <c r="N350" i="8" l="1"/>
  <c r="I350" i="8"/>
  <c r="M350" i="8" s="1"/>
  <c r="J350" i="8"/>
  <c r="K350" i="8" l="1"/>
  <c r="L350" i="8" s="1"/>
  <c r="H351" i="8" s="1"/>
  <c r="I351" i="8" l="1"/>
  <c r="M351" i="8" s="1"/>
  <c r="N351" i="8"/>
  <c r="J351" i="8" l="1"/>
  <c r="K351" i="8" l="1"/>
  <c r="L351" i="8"/>
  <c r="H352" i="8" s="1"/>
  <c r="N352" i="8" l="1"/>
  <c r="I352" i="8"/>
  <c r="M352" i="8" s="1"/>
  <c r="J352" i="8"/>
  <c r="K352" i="8" l="1"/>
  <c r="L352" i="8" s="1"/>
  <c r="H353" i="8" s="1"/>
  <c r="N353" i="8" l="1"/>
  <c r="I353" i="8"/>
  <c r="M353" i="8" s="1"/>
  <c r="J353" i="8" l="1"/>
  <c r="K353" i="8" l="1"/>
  <c r="L353" i="8" s="1"/>
  <c r="H354" i="8" s="1"/>
  <c r="N354" i="8" l="1"/>
  <c r="I354" i="8"/>
  <c r="M354" i="8" s="1"/>
  <c r="J354" i="8" l="1"/>
  <c r="K354" i="8" l="1"/>
  <c r="L354" i="8" s="1"/>
  <c r="H355" i="8" s="1"/>
  <c r="N355" i="8" l="1"/>
  <c r="I355" i="8"/>
  <c r="M355" i="8" s="1"/>
  <c r="J355" i="8" l="1"/>
  <c r="K355" i="8" l="1"/>
  <c r="L355" i="8" s="1"/>
  <c r="H356" i="8" s="1"/>
  <c r="I356" i="8" l="1"/>
  <c r="M356" i="8" s="1"/>
  <c r="N356" i="8"/>
  <c r="J356" i="8"/>
  <c r="K356" i="8" l="1"/>
  <c r="L356" i="8" s="1"/>
  <c r="H357" i="8" s="1"/>
  <c r="N357" i="8" l="1"/>
  <c r="I357" i="8"/>
  <c r="M357" i="8" s="1"/>
  <c r="J357" i="8" l="1"/>
  <c r="K357" i="8" l="1"/>
  <c r="L357" i="8"/>
  <c r="H358" i="8" s="1"/>
  <c r="I358" i="8" l="1"/>
  <c r="M358" i="8" s="1"/>
  <c r="N358" i="8"/>
  <c r="J358" i="8" l="1"/>
  <c r="K358" i="8" l="1"/>
  <c r="L358" i="8" s="1"/>
  <c r="H359" i="8" s="1"/>
  <c r="N359" i="8" l="1"/>
  <c r="I359" i="8"/>
  <c r="M359" i="8" s="1"/>
  <c r="J359" i="8" l="1"/>
  <c r="K359" i="8" l="1"/>
  <c r="L359" i="8" s="1"/>
  <c r="H360" i="8" s="1"/>
  <c r="N360" i="8" l="1"/>
  <c r="I360" i="8"/>
  <c r="M360" i="8" s="1"/>
  <c r="J360" i="8" l="1"/>
  <c r="K360" i="8" l="1"/>
  <c r="L360" i="8" s="1"/>
  <c r="H361" i="8" s="1"/>
  <c r="N361" i="8" l="1"/>
  <c r="I361" i="8"/>
  <c r="M361" i="8" s="1"/>
  <c r="J361" i="8" l="1"/>
  <c r="K361" i="8" l="1"/>
  <c r="L361" i="8" s="1"/>
  <c r="H362" i="8" s="1"/>
  <c r="N362" i="8" l="1"/>
  <c r="I362" i="8"/>
  <c r="M362" i="8" s="1"/>
  <c r="J362" i="8"/>
  <c r="K362" i="8" l="1"/>
  <c r="L362" i="8" s="1"/>
  <c r="H363" i="8" s="1"/>
  <c r="I363" i="8" l="1"/>
  <c r="M363" i="8" s="1"/>
  <c r="N363" i="8"/>
  <c r="J363" i="8" l="1"/>
  <c r="K363" i="8" l="1"/>
  <c r="L363" i="8"/>
  <c r="H364" i="8" s="1"/>
  <c r="N364" i="8" l="1"/>
  <c r="I364" i="8"/>
  <c r="M364" i="8" s="1"/>
  <c r="J364" i="8"/>
  <c r="K364" i="8" l="1"/>
  <c r="L364" i="8" s="1"/>
  <c r="H365" i="8" s="1"/>
  <c r="N365" i="8" l="1"/>
  <c r="I365" i="8"/>
  <c r="M365" i="8" s="1"/>
  <c r="J365" i="8" l="1"/>
  <c r="K365" i="8" l="1"/>
  <c r="L365" i="8" s="1"/>
  <c r="H366" i="8" s="1"/>
  <c r="N366" i="8" l="1"/>
  <c r="I366" i="8"/>
  <c r="M366" i="8" s="1"/>
  <c r="J366" i="8" l="1"/>
  <c r="K366" i="8" l="1"/>
  <c r="L366" i="8" s="1"/>
  <c r="H367" i="8" s="1"/>
  <c r="N367" i="8" l="1"/>
  <c r="I367" i="8"/>
  <c r="M367" i="8" s="1"/>
  <c r="J367" i="8" l="1"/>
  <c r="K367" i="8" l="1"/>
  <c r="L367" i="8" s="1"/>
  <c r="H368" i="8" s="1"/>
  <c r="I368" i="8" l="1"/>
  <c r="M368" i="8" s="1"/>
  <c r="N368" i="8"/>
  <c r="J368" i="8"/>
  <c r="K368" i="8" l="1"/>
  <c r="L368" i="8" s="1"/>
  <c r="H369" i="8" s="1"/>
  <c r="N369" i="8" l="1"/>
  <c r="I369" i="8"/>
  <c r="M369" i="8" s="1"/>
  <c r="J369" i="8" l="1"/>
  <c r="K369" i="8" l="1"/>
  <c r="L369" i="8"/>
  <c r="H370" i="8" s="1"/>
  <c r="I370" i="8" l="1"/>
  <c r="M370" i="8" s="1"/>
  <c r="N370" i="8"/>
  <c r="J370" i="8" l="1"/>
  <c r="K370" i="8" l="1"/>
  <c r="L370" i="8" s="1"/>
  <c r="H371" i="8" s="1"/>
  <c r="N371" i="8" l="1"/>
  <c r="I371" i="8"/>
  <c r="M371" i="8" s="1"/>
  <c r="J371" i="8" l="1"/>
  <c r="K371" i="8" l="1"/>
  <c r="L371" i="8" s="1"/>
  <c r="H372" i="8" s="1"/>
  <c r="N372" i="8" l="1"/>
  <c r="I372" i="8"/>
  <c r="M372" i="8" s="1"/>
  <c r="J372" i="8" l="1"/>
  <c r="K372" i="8" l="1"/>
  <c r="L372" i="8" s="1"/>
  <c r="H373" i="8" s="1"/>
  <c r="N373" i="8" l="1"/>
  <c r="I373" i="8"/>
  <c r="M373" i="8" s="1"/>
  <c r="J373" i="8" l="1"/>
  <c r="K373" i="8" l="1"/>
  <c r="L373" i="8" s="1"/>
  <c r="H374" i="8" s="1"/>
  <c r="N374" i="8" l="1"/>
  <c r="I374" i="8"/>
  <c r="M374" i="8" s="1"/>
  <c r="J374" i="8"/>
  <c r="K374" i="8" l="1"/>
  <c r="L374" i="8" s="1"/>
  <c r="H375" i="8" s="1"/>
  <c r="I375" i="8" l="1"/>
  <c r="M375" i="8" s="1"/>
  <c r="N375" i="8"/>
  <c r="J375" i="8" l="1"/>
  <c r="K375" i="8" l="1"/>
  <c r="L375" i="8"/>
  <c r="H376" i="8" s="1"/>
  <c r="I376" i="8" l="1"/>
  <c r="M376" i="8" s="1"/>
  <c r="N376" i="8"/>
  <c r="J376" i="8"/>
  <c r="K376" i="8" l="1"/>
  <c r="L376" i="8" s="1"/>
  <c r="H377" i="8" s="1"/>
  <c r="N377" i="8" l="1"/>
  <c r="I377" i="8"/>
  <c r="M377" i="8" s="1"/>
  <c r="J377" i="8" l="1"/>
  <c r="K377" i="8" l="1"/>
  <c r="L377" i="8" s="1"/>
  <c r="H378" i="8" s="1"/>
  <c r="N378" i="8" l="1"/>
  <c r="I378" i="8"/>
  <c r="M378" i="8" s="1"/>
  <c r="J378" i="8" l="1"/>
  <c r="K378" i="8" l="1"/>
  <c r="L378" i="8" s="1"/>
  <c r="H379" i="8" s="1"/>
  <c r="N379" i="8" l="1"/>
  <c r="I379" i="8"/>
  <c r="M379" i="8" s="1"/>
  <c r="J379" i="8" l="1"/>
  <c r="K379" i="8" l="1"/>
  <c r="L379" i="8" s="1"/>
  <c r="H380" i="8" s="1"/>
  <c r="I380" i="8" l="1"/>
  <c r="M380" i="8" s="1"/>
  <c r="N380" i="8"/>
  <c r="J380" i="8"/>
  <c r="K380" i="8" l="1"/>
  <c r="L380" i="8" s="1"/>
  <c r="H381" i="8" s="1"/>
  <c r="N381" i="8" l="1"/>
  <c r="I381" i="8"/>
  <c r="M381" i="8" s="1"/>
  <c r="J381" i="8" l="1"/>
  <c r="K381" i="8" l="1"/>
  <c r="L381" i="8"/>
  <c r="H382" i="8" s="1"/>
  <c r="I382" i="8" l="1"/>
  <c r="M382" i="8" s="1"/>
  <c r="N382" i="8"/>
  <c r="J382" i="8" l="1"/>
  <c r="K382" i="8" l="1"/>
  <c r="L382" i="8" s="1"/>
  <c r="H383" i="8" s="1"/>
  <c r="N383" i="8" l="1"/>
  <c r="I383" i="8"/>
  <c r="M383" i="8" s="1"/>
  <c r="J383" i="8" l="1"/>
  <c r="K383" i="8" l="1"/>
  <c r="L383" i="8"/>
  <c r="H384" i="8" s="1"/>
  <c r="N384" i="8" l="1"/>
  <c r="I384" i="8"/>
  <c r="M384" i="8" s="1"/>
  <c r="J384" i="8" l="1"/>
  <c r="K384" i="8" l="1"/>
  <c r="L384" i="8" s="1"/>
  <c r="H385" i="8" s="1"/>
  <c r="N385" i="8" l="1"/>
  <c r="I385" i="8"/>
  <c r="M385" i="8" s="1"/>
  <c r="J385" i="8" l="1"/>
  <c r="K385" i="8" l="1"/>
  <c r="L385" i="8" s="1"/>
  <c r="H386" i="8" s="1"/>
  <c r="N386" i="8" l="1"/>
  <c r="I386" i="8"/>
  <c r="M386" i="8" s="1"/>
  <c r="J386" i="8"/>
  <c r="K386" i="8" l="1"/>
  <c r="L386" i="8" s="1"/>
  <c r="H387" i="8" s="1"/>
  <c r="I387" i="8" l="1"/>
  <c r="M387" i="8" s="1"/>
  <c r="N387" i="8"/>
  <c r="J387" i="8" l="1"/>
  <c r="K387" i="8" l="1"/>
  <c r="L387" i="8"/>
  <c r="H388" i="8" s="1"/>
  <c r="N388" i="8" l="1"/>
  <c r="I388" i="8"/>
  <c r="M388" i="8" s="1"/>
  <c r="J388" i="8" l="1"/>
  <c r="K388" i="8" l="1"/>
  <c r="L388" i="8" s="1"/>
  <c r="H389" i="8" s="1"/>
  <c r="N389" i="8" l="1"/>
  <c r="I389" i="8"/>
  <c r="M389" i="8" s="1"/>
  <c r="J389" i="8" l="1"/>
  <c r="K389" i="8" l="1"/>
  <c r="L389" i="8" s="1"/>
  <c r="H390" i="8" s="1"/>
  <c r="I390" i="8" l="1"/>
  <c r="M390" i="8" s="1"/>
  <c r="N390" i="8"/>
  <c r="J390" i="8" l="1"/>
  <c r="K390" i="8" l="1"/>
  <c r="L390" i="8" s="1"/>
  <c r="H391" i="8" s="1"/>
  <c r="N391" i="8" l="1"/>
  <c r="I391" i="8"/>
  <c r="M391" i="8" s="1"/>
  <c r="J391" i="8" l="1"/>
  <c r="K391" i="8" l="1"/>
  <c r="L391" i="8" s="1"/>
  <c r="H392" i="8" s="1"/>
  <c r="I392" i="8" l="1"/>
  <c r="M392" i="8" s="1"/>
  <c r="N392" i="8"/>
  <c r="J392" i="8"/>
  <c r="K392" i="8" l="1"/>
  <c r="L392" i="8" s="1"/>
  <c r="H393" i="8" s="1"/>
  <c r="N393" i="8" l="1"/>
  <c r="I393" i="8"/>
  <c r="M393" i="8" s="1"/>
  <c r="J393" i="8" l="1"/>
  <c r="K393" i="8" l="1"/>
  <c r="L393" i="8"/>
  <c r="H394" i="8" s="1"/>
  <c r="I394" i="8" l="1"/>
  <c r="M394" i="8" s="1"/>
  <c r="N394" i="8"/>
  <c r="J394" i="8" l="1"/>
  <c r="K394" i="8" l="1"/>
  <c r="L394" i="8" s="1"/>
  <c r="H395" i="8" s="1"/>
  <c r="N395" i="8" l="1"/>
  <c r="I395" i="8"/>
  <c r="M395" i="8" s="1"/>
  <c r="J395" i="8" l="1"/>
  <c r="K395" i="8" l="1"/>
  <c r="L395" i="8" s="1"/>
  <c r="H396" i="8" s="1"/>
  <c r="N396" i="8" l="1"/>
  <c r="I396" i="8"/>
  <c r="M396" i="8" s="1"/>
  <c r="J396" i="8" l="1"/>
  <c r="K396" i="8" l="1"/>
  <c r="L396" i="8" s="1"/>
  <c r="H397" i="8" s="1"/>
  <c r="N397" i="8" l="1"/>
  <c r="I397" i="8"/>
  <c r="M397" i="8" s="1"/>
  <c r="J397" i="8" l="1"/>
  <c r="K397" i="8" l="1"/>
  <c r="L397" i="8" s="1"/>
  <c r="H398" i="8" s="1"/>
  <c r="N398" i="8" l="1"/>
  <c r="I398" i="8"/>
  <c r="M398" i="8" s="1"/>
  <c r="J398" i="8"/>
  <c r="K398" i="8" l="1"/>
  <c r="L398" i="8" s="1"/>
  <c r="H399" i="8" s="1"/>
  <c r="I399" i="8" l="1"/>
  <c r="M399" i="8" s="1"/>
  <c r="N399" i="8"/>
  <c r="J399" i="8" l="1"/>
  <c r="K399" i="8" l="1"/>
  <c r="L399" i="8" s="1"/>
  <c r="H400" i="8" s="1"/>
  <c r="N400" i="8" l="1"/>
  <c r="I400" i="8"/>
  <c r="M400" i="8" s="1"/>
  <c r="J400" i="8" l="1"/>
  <c r="K400" i="8" l="1"/>
  <c r="L400" i="8" s="1"/>
  <c r="H401" i="8" s="1"/>
  <c r="N401" i="8" l="1"/>
  <c r="I401" i="8"/>
  <c r="M401" i="8" s="1"/>
  <c r="J401" i="8" l="1"/>
  <c r="K401" i="8" l="1"/>
  <c r="L401" i="8" s="1"/>
  <c r="H402" i="8" s="1"/>
  <c r="I402" i="8" l="1"/>
  <c r="M402" i="8" s="1"/>
  <c r="N402" i="8"/>
  <c r="J402" i="8" l="1"/>
  <c r="K402" i="8" l="1"/>
  <c r="L402" i="8"/>
  <c r="H403" i="8" s="1"/>
  <c r="N403" i="8" l="1"/>
  <c r="I403" i="8"/>
  <c r="M403" i="8" s="1"/>
  <c r="J403" i="8" l="1"/>
  <c r="K403" i="8" l="1"/>
  <c r="L403" i="8" s="1"/>
  <c r="H404" i="8" s="1"/>
  <c r="I404" i="8" l="1"/>
  <c r="M404" i="8" s="1"/>
  <c r="N404" i="8"/>
  <c r="J404" i="8"/>
  <c r="K404" i="8" l="1"/>
  <c r="L404" i="8" s="1"/>
  <c r="H405" i="8" s="1"/>
  <c r="N405" i="8" l="1"/>
  <c r="I405" i="8"/>
  <c r="M405" i="8" s="1"/>
  <c r="J405" i="8" l="1"/>
  <c r="K405" i="8" l="1"/>
  <c r="L405" i="8"/>
  <c r="H406" i="8" s="1"/>
  <c r="I406" i="8" l="1"/>
  <c r="M406" i="8" s="1"/>
  <c r="N406" i="8"/>
  <c r="J406" i="8" l="1"/>
  <c r="K406" i="8" l="1"/>
  <c r="L406" i="8" s="1"/>
  <c r="H407" i="8" s="1"/>
  <c r="N407" i="8" l="1"/>
  <c r="I407" i="8"/>
  <c r="M407" i="8" s="1"/>
  <c r="J407" i="8" l="1"/>
  <c r="K407" i="8" l="1"/>
  <c r="L407" i="8" s="1"/>
  <c r="H408" i="8" s="1"/>
  <c r="N408" i="8" l="1"/>
  <c r="I408" i="8"/>
  <c r="M408" i="8" s="1"/>
  <c r="J408" i="8" l="1"/>
  <c r="K408" i="8" l="1"/>
  <c r="L408" i="8" s="1"/>
  <c r="H409" i="8" s="1"/>
  <c r="I409" i="8" l="1"/>
  <c r="M409" i="8" s="1"/>
  <c r="N409" i="8"/>
  <c r="J409" i="8"/>
  <c r="K409" i="8" l="1"/>
  <c r="L409" i="8" s="1"/>
  <c r="H410" i="8" s="1"/>
  <c r="N410" i="8" l="1"/>
  <c r="I410" i="8"/>
  <c r="M410" i="8" s="1"/>
  <c r="J410" i="8" l="1"/>
  <c r="K410" i="8" l="1"/>
  <c r="L410" i="8" s="1"/>
  <c r="H411" i="8" s="1"/>
  <c r="I411" i="8" l="1"/>
  <c r="M411" i="8" s="1"/>
  <c r="N411" i="8"/>
  <c r="J411" i="8" l="1"/>
  <c r="K411" i="8" l="1"/>
  <c r="L411" i="8" s="1"/>
  <c r="H412" i="8" s="1"/>
  <c r="I412" i="8" l="1"/>
  <c r="M412" i="8" s="1"/>
  <c r="N412" i="8"/>
  <c r="J412" i="8"/>
  <c r="K412" i="8" l="1"/>
  <c r="L412" i="8" s="1"/>
  <c r="H413" i="8" s="1"/>
  <c r="N413" i="8" l="1"/>
  <c r="I413" i="8"/>
  <c r="M413" i="8" s="1"/>
  <c r="J413" i="8" l="1"/>
  <c r="K413" i="8" l="1"/>
  <c r="L413" i="8" s="1"/>
  <c r="H414" i="8" s="1"/>
  <c r="N414" i="8" l="1"/>
  <c r="I414" i="8"/>
  <c r="M414" i="8" s="1"/>
  <c r="J414" i="8"/>
  <c r="K414" i="8" l="1"/>
  <c r="L414" i="8" s="1"/>
  <c r="H415" i="8" s="1"/>
  <c r="N415" i="8" l="1"/>
  <c r="I415" i="8"/>
  <c r="M415" i="8" s="1"/>
  <c r="J415" i="8" l="1"/>
  <c r="K415" i="8" l="1"/>
  <c r="L415" i="8" s="1"/>
  <c r="H416" i="8" s="1"/>
  <c r="I416" i="8" l="1"/>
  <c r="M416" i="8" s="1"/>
  <c r="N416" i="8"/>
  <c r="J416" i="8"/>
  <c r="K416" i="8" l="1"/>
  <c r="L416" i="8" s="1"/>
  <c r="H417" i="8" s="1"/>
  <c r="N417" i="8" l="1"/>
  <c r="I417" i="8"/>
  <c r="M417" i="8" s="1"/>
  <c r="J417" i="8" l="1"/>
  <c r="K417" i="8" l="1"/>
  <c r="L417" i="8" s="1"/>
  <c r="H418" i="8" s="1"/>
  <c r="I418" i="8" l="1"/>
  <c r="M418" i="8" s="1"/>
  <c r="N418" i="8"/>
  <c r="J418" i="8" l="1"/>
  <c r="K418" i="8" l="1"/>
  <c r="L418" i="8" s="1"/>
  <c r="H419" i="8" s="1"/>
  <c r="N419" i="8" l="1"/>
  <c r="I419" i="8"/>
  <c r="M419" i="8" s="1"/>
  <c r="J419" i="8" l="1"/>
  <c r="K419" i="8" l="1"/>
  <c r="L419" i="8"/>
  <c r="H420" i="8" s="1"/>
  <c r="N420" i="8" l="1"/>
  <c r="I420" i="8"/>
  <c r="M420" i="8" s="1"/>
  <c r="J420" i="8" l="1"/>
  <c r="K420" i="8" l="1"/>
  <c r="L420" i="8" s="1"/>
  <c r="H421" i="8" s="1"/>
  <c r="N421" i="8" l="1"/>
  <c r="I421" i="8"/>
  <c r="M421" i="8" s="1"/>
  <c r="J421" i="8" l="1"/>
  <c r="K421" i="8" l="1"/>
  <c r="L421" i="8" s="1"/>
  <c r="H422" i="8" s="1"/>
  <c r="N422" i="8" l="1"/>
  <c r="I422" i="8"/>
  <c r="M422" i="8" s="1"/>
  <c r="J422" i="8" l="1"/>
  <c r="K422" i="8" l="1"/>
  <c r="L422" i="8" s="1"/>
  <c r="H423" i="8" s="1"/>
  <c r="I423" i="8" l="1"/>
  <c r="M423" i="8" s="1"/>
  <c r="N423" i="8"/>
  <c r="J423" i="8" l="1"/>
  <c r="K423" i="8" l="1"/>
  <c r="L423" i="8"/>
  <c r="H424" i="8" s="1"/>
  <c r="N424" i="8" l="1"/>
  <c r="I424" i="8"/>
  <c r="M424" i="8" s="1"/>
  <c r="J424" i="8" l="1"/>
  <c r="K424" i="8" l="1"/>
  <c r="L424" i="8" s="1"/>
  <c r="H425" i="8" s="1"/>
  <c r="N425" i="8" l="1"/>
  <c r="I425" i="8"/>
  <c r="M425" i="8" s="1"/>
  <c r="J425" i="8" l="1"/>
  <c r="K425" i="8" l="1"/>
  <c r="L425" i="8" s="1"/>
  <c r="H426" i="8" s="1"/>
  <c r="I426" i="8" l="1"/>
  <c r="M426" i="8" s="1"/>
  <c r="N426" i="8"/>
  <c r="J426" i="8" l="1"/>
  <c r="K426" i="8" l="1"/>
  <c r="L426" i="8" s="1"/>
  <c r="H427" i="8" s="1"/>
  <c r="N427" i="8" l="1"/>
  <c r="I427" i="8"/>
  <c r="M427" i="8" s="1"/>
  <c r="J427" i="8"/>
  <c r="K427" i="8" l="1"/>
  <c r="L427" i="8" s="1"/>
  <c r="H428" i="8" s="1"/>
  <c r="N428" i="8" l="1"/>
  <c r="I428" i="8"/>
  <c r="M428" i="8" s="1"/>
  <c r="J428" i="8"/>
  <c r="K428" i="8" l="1"/>
  <c r="L428" i="8" s="1"/>
  <c r="H429" i="8" s="1"/>
  <c r="N429" i="8" l="1"/>
  <c r="I429" i="8"/>
  <c r="M429" i="8" s="1"/>
  <c r="J429" i="8" l="1"/>
  <c r="K429" i="8" l="1"/>
  <c r="L429" i="8" s="1"/>
  <c r="H430" i="8" s="1"/>
  <c r="I430" i="8" l="1"/>
  <c r="M430" i="8" s="1"/>
  <c r="N430" i="8"/>
  <c r="J430" i="8" l="1"/>
  <c r="K430" i="8" l="1"/>
  <c r="L430" i="8" s="1"/>
  <c r="H431" i="8" s="1"/>
  <c r="N431" i="8" l="1"/>
  <c r="I431" i="8"/>
  <c r="M431" i="8" s="1"/>
  <c r="J431" i="8" l="1"/>
  <c r="K431" i="8" l="1"/>
  <c r="L431" i="8" s="1"/>
  <c r="H432" i="8" s="1"/>
  <c r="N432" i="8" l="1"/>
  <c r="I432" i="8"/>
  <c r="M432" i="8" s="1"/>
  <c r="J432" i="8" l="1"/>
  <c r="K432" i="8" l="1"/>
  <c r="L432" i="8" s="1"/>
  <c r="H433" i="8" s="1"/>
  <c r="N433" i="8" l="1"/>
  <c r="I433" i="8"/>
  <c r="M433" i="8" s="1"/>
  <c r="J433" i="8" l="1"/>
  <c r="K433" i="8" l="1"/>
  <c r="L433" i="8" s="1"/>
  <c r="H434" i="8" s="1"/>
  <c r="N434" i="8" l="1"/>
  <c r="I434" i="8"/>
  <c r="M434" i="8" s="1"/>
  <c r="J434" i="8" l="1"/>
  <c r="K434" i="8" l="1"/>
  <c r="L434" i="8" s="1"/>
  <c r="H435" i="8" s="1"/>
  <c r="I435" i="8" l="1"/>
  <c r="M435" i="8" s="1"/>
  <c r="N435" i="8"/>
  <c r="J435" i="8" l="1"/>
  <c r="K435" i="8" l="1"/>
  <c r="L435" i="8" s="1"/>
  <c r="H436" i="8" s="1"/>
  <c r="N436" i="8" l="1"/>
  <c r="I436" i="8"/>
  <c r="M436" i="8" s="1"/>
  <c r="J436" i="8" l="1"/>
  <c r="K436" i="8" l="1"/>
  <c r="L436" i="8" s="1"/>
  <c r="H437" i="8" s="1"/>
  <c r="N437" i="8" l="1"/>
  <c r="I437" i="8"/>
  <c r="M437" i="8" s="1"/>
  <c r="J437" i="8" l="1"/>
  <c r="K437" i="8" l="1"/>
  <c r="L437" i="8" s="1"/>
  <c r="H438" i="8" s="1"/>
  <c r="I438" i="8" l="1"/>
  <c r="M438" i="8" s="1"/>
  <c r="N438" i="8"/>
  <c r="J438" i="8" l="1"/>
  <c r="K438" i="8" l="1"/>
  <c r="L438" i="8" s="1"/>
  <c r="H439" i="8" s="1"/>
  <c r="N439" i="8" l="1"/>
  <c r="I439" i="8"/>
  <c r="M439" i="8" s="1"/>
  <c r="J439" i="8" l="1"/>
  <c r="K439" i="8" l="1"/>
  <c r="L439" i="8" s="1"/>
  <c r="H440" i="8" s="1"/>
  <c r="N440" i="8" l="1"/>
  <c r="I440" i="8"/>
  <c r="M440" i="8" s="1"/>
  <c r="J440" i="8" l="1"/>
  <c r="K440" i="8" l="1"/>
  <c r="L440" i="8" s="1"/>
  <c r="H441" i="8" s="1"/>
  <c r="N441" i="8" l="1"/>
  <c r="I441" i="8"/>
  <c r="M441" i="8" s="1"/>
  <c r="J441" i="8" l="1"/>
  <c r="K441" i="8" l="1"/>
  <c r="L441" i="8" s="1"/>
  <c r="H442" i="8" s="1"/>
  <c r="I442" i="8" l="1"/>
  <c r="M442" i="8" s="1"/>
  <c r="N442" i="8"/>
  <c r="J442" i="8" l="1"/>
  <c r="K442" i="8" l="1"/>
  <c r="L442" i="8" s="1"/>
  <c r="H443" i="8" s="1"/>
  <c r="N443" i="8" l="1"/>
  <c r="I443" i="8"/>
  <c r="M443" i="8" s="1"/>
  <c r="J443" i="8" l="1"/>
  <c r="K443" i="8" l="1"/>
  <c r="L443" i="8" s="1"/>
  <c r="H444" i="8" s="1"/>
  <c r="N444" i="8" l="1"/>
  <c r="I444" i="8"/>
  <c r="M444" i="8" s="1"/>
  <c r="J444" i="8" l="1"/>
  <c r="K444" i="8" l="1"/>
  <c r="L444" i="8" s="1"/>
  <c r="H445" i="8" s="1"/>
  <c r="N445" i="8" l="1"/>
  <c r="I445" i="8"/>
  <c r="M445" i="8" s="1"/>
  <c r="J445" i="8" l="1"/>
  <c r="K445" i="8" l="1"/>
  <c r="L445" i="8" s="1"/>
  <c r="H446" i="8" s="1"/>
  <c r="N446" i="8" l="1"/>
  <c r="I446" i="8"/>
  <c r="M446" i="8" s="1"/>
  <c r="J446" i="8" l="1"/>
  <c r="K446" i="8" l="1"/>
  <c r="L446" i="8" s="1"/>
  <c r="H447" i="8" s="1"/>
  <c r="I447" i="8" l="1"/>
  <c r="M447" i="8" s="1"/>
  <c r="N447" i="8"/>
  <c r="J447" i="8" l="1"/>
  <c r="K447" i="8" l="1"/>
  <c r="L447" i="8" s="1"/>
  <c r="H448" i="8" s="1"/>
  <c r="I448" i="8" l="1"/>
  <c r="M448" i="8" s="1"/>
  <c r="N448" i="8"/>
  <c r="J448" i="8"/>
  <c r="K448" i="8" l="1"/>
  <c r="L448" i="8" s="1"/>
  <c r="H449" i="8" s="1"/>
  <c r="N449" i="8" l="1"/>
  <c r="I449" i="8"/>
  <c r="M449" i="8" s="1"/>
  <c r="J449" i="8" l="1"/>
  <c r="K449" i="8" l="1"/>
  <c r="L449" i="8" s="1"/>
  <c r="H450" i="8" s="1"/>
  <c r="N450" i="8" l="1"/>
  <c r="I450" i="8"/>
  <c r="M450" i="8" s="1"/>
  <c r="J450" i="8"/>
  <c r="K450" i="8" l="1"/>
  <c r="L450" i="8" s="1"/>
  <c r="H451" i="8" s="1"/>
  <c r="N451" i="8" l="1"/>
  <c r="I451" i="8"/>
  <c r="M451" i="8" s="1"/>
  <c r="J451" i="8" l="1"/>
  <c r="K451" i="8" l="1"/>
  <c r="L451" i="8" s="1"/>
  <c r="H452" i="8" s="1"/>
  <c r="I452" i="8" l="1"/>
  <c r="M452" i="8" s="1"/>
  <c r="N452" i="8"/>
  <c r="J452" i="8"/>
  <c r="K452" i="8" l="1"/>
  <c r="L452" i="8" s="1"/>
  <c r="H453" i="8" s="1"/>
  <c r="N453" i="8" l="1"/>
  <c r="I453" i="8"/>
  <c r="M453" i="8" s="1"/>
  <c r="J453" i="8" l="1"/>
  <c r="K453" i="8" l="1"/>
  <c r="L453" i="8" s="1"/>
  <c r="H454" i="8" s="1"/>
  <c r="I454" i="8" l="1"/>
  <c r="M454" i="8" s="1"/>
  <c r="N454" i="8"/>
  <c r="J454" i="8" l="1"/>
  <c r="K454" i="8" l="1"/>
  <c r="L454" i="8" s="1"/>
  <c r="H455" i="8" s="1"/>
  <c r="N455" i="8" l="1"/>
  <c r="I455" i="8"/>
  <c r="M455" i="8" s="1"/>
  <c r="J455" i="8" l="1"/>
  <c r="K455" i="8" l="1"/>
  <c r="L455" i="8"/>
  <c r="H456" i="8" s="1"/>
  <c r="N456" i="8" l="1"/>
  <c r="I456" i="8"/>
  <c r="M456" i="8" s="1"/>
  <c r="J456" i="8" l="1"/>
  <c r="K456" i="8" l="1"/>
  <c r="L456" i="8" s="1"/>
  <c r="H457" i="8" s="1"/>
  <c r="N457" i="8" l="1"/>
  <c r="I457" i="8"/>
  <c r="M457" i="8" s="1"/>
  <c r="J457" i="8" l="1"/>
  <c r="K457" i="8" l="1"/>
  <c r="L457" i="8" s="1"/>
  <c r="H458" i="8" s="1"/>
  <c r="N458" i="8" l="1"/>
  <c r="I458" i="8"/>
  <c r="M458" i="8" s="1"/>
  <c r="J458" i="8" l="1"/>
  <c r="K458" i="8" l="1"/>
  <c r="L458" i="8" s="1"/>
  <c r="H459" i="8" s="1"/>
  <c r="I459" i="8" l="1"/>
  <c r="M459" i="8" s="1"/>
  <c r="N459" i="8"/>
  <c r="J459" i="8" l="1"/>
  <c r="K459" i="8" l="1"/>
  <c r="L459" i="8"/>
  <c r="H460" i="8" s="1"/>
  <c r="N460" i="8" l="1"/>
  <c r="I460" i="8"/>
  <c r="M460" i="8" s="1"/>
  <c r="J460" i="8" l="1"/>
  <c r="K460" i="8" l="1"/>
  <c r="L460" i="8" s="1"/>
  <c r="H461" i="8" s="1"/>
  <c r="N461" i="8" l="1"/>
  <c r="I461" i="8"/>
  <c r="M461" i="8" s="1"/>
  <c r="J461" i="8" l="1"/>
  <c r="K461" i="8" l="1"/>
  <c r="L461" i="8" s="1"/>
  <c r="H462" i="8" s="1"/>
  <c r="I462" i="8" l="1"/>
  <c r="M462" i="8" s="1"/>
  <c r="N462" i="8"/>
  <c r="J462" i="8" l="1"/>
  <c r="K462" i="8" l="1"/>
  <c r="L462" i="8" s="1"/>
  <c r="H463" i="8" s="1"/>
  <c r="N463" i="8" l="1"/>
  <c r="I463" i="8"/>
  <c r="M463" i="8" s="1"/>
  <c r="J463" i="8"/>
  <c r="K463" i="8" l="1"/>
  <c r="L463" i="8" s="1"/>
  <c r="H464" i="8" s="1"/>
  <c r="N464" i="8" l="1"/>
  <c r="I464" i="8"/>
  <c r="M464" i="8" s="1"/>
  <c r="J464" i="8" l="1"/>
  <c r="K464" i="8" l="1"/>
  <c r="L464" i="8" s="1"/>
  <c r="H465" i="8" s="1"/>
  <c r="N465" i="8" l="1"/>
  <c r="I465" i="8"/>
  <c r="M465" i="8" s="1"/>
  <c r="J465" i="8" l="1"/>
  <c r="K465" i="8" l="1"/>
  <c r="L465" i="8" s="1"/>
  <c r="H466" i="8" s="1"/>
  <c r="I466" i="8" l="1"/>
  <c r="M466" i="8" s="1"/>
  <c r="N466" i="8"/>
  <c r="J466" i="8" l="1"/>
  <c r="K466" i="8" l="1"/>
  <c r="L466" i="8" s="1"/>
  <c r="H467" i="8" s="1"/>
  <c r="N467" i="8" l="1"/>
  <c r="I467" i="8"/>
  <c r="M467" i="8" s="1"/>
  <c r="J467" i="8" l="1"/>
  <c r="K467" i="8" l="1"/>
  <c r="L467" i="8" s="1"/>
  <c r="H468" i="8" s="1"/>
  <c r="N468" i="8" l="1"/>
  <c r="I468" i="8"/>
  <c r="M468" i="8" s="1"/>
  <c r="J468" i="8" l="1"/>
  <c r="K468" i="8" l="1"/>
  <c r="L468" i="8" s="1"/>
  <c r="H469" i="8" s="1"/>
  <c r="N469" i="8" l="1"/>
  <c r="I469" i="8"/>
  <c r="M469" i="8" s="1"/>
  <c r="J469" i="8" l="1"/>
  <c r="K469" i="8" l="1"/>
  <c r="L469" i="8" s="1"/>
  <c r="H470" i="8" s="1"/>
  <c r="N470" i="8" l="1"/>
  <c r="I470" i="8"/>
  <c r="M470" i="8" s="1"/>
  <c r="J470" i="8"/>
  <c r="K470" i="8" l="1"/>
  <c r="L470" i="8" s="1"/>
  <c r="H471" i="8" s="1"/>
  <c r="I471" i="8" l="1"/>
  <c r="M471" i="8" s="1"/>
  <c r="N471" i="8"/>
  <c r="J471" i="8" l="1"/>
  <c r="K471" i="8" l="1"/>
  <c r="L471" i="8" s="1"/>
  <c r="H472" i="8" s="1"/>
  <c r="N472" i="8" l="1"/>
  <c r="I472" i="8"/>
  <c r="M472" i="8" s="1"/>
  <c r="J472" i="8" l="1"/>
  <c r="K472" i="8" l="1"/>
  <c r="L472" i="8" s="1"/>
  <c r="H473" i="8" s="1"/>
  <c r="N473" i="8" l="1"/>
  <c r="I473" i="8"/>
  <c r="M473" i="8" s="1"/>
  <c r="J473" i="8" l="1"/>
  <c r="K473" i="8" l="1"/>
  <c r="L473" i="8" s="1"/>
  <c r="H474" i="8" s="1"/>
  <c r="N474" i="8" l="1"/>
  <c r="I474" i="8"/>
  <c r="M474" i="8" s="1"/>
  <c r="J474" i="8" l="1"/>
  <c r="K474" i="8" l="1"/>
  <c r="L474" i="8" s="1"/>
  <c r="H475" i="8" s="1"/>
  <c r="N475" i="8" l="1"/>
  <c r="I475" i="8"/>
  <c r="M475" i="8" s="1"/>
  <c r="J475" i="8" l="1"/>
  <c r="K475" i="8" l="1"/>
  <c r="L475" i="8" s="1"/>
  <c r="H476" i="8" s="1"/>
  <c r="N476" i="8" l="1"/>
  <c r="I476" i="8"/>
  <c r="M476" i="8" s="1"/>
  <c r="J476" i="8"/>
  <c r="K476" i="8" l="1"/>
  <c r="L476" i="8" s="1"/>
  <c r="H477" i="8" s="1"/>
  <c r="I477" i="8" l="1"/>
  <c r="M477" i="8" s="1"/>
  <c r="N477" i="8"/>
  <c r="J477" i="8" l="1"/>
  <c r="K477" i="8" l="1"/>
  <c r="L477" i="8"/>
  <c r="H478" i="8" s="1"/>
  <c r="I478" i="8" l="1"/>
  <c r="M478" i="8" s="1"/>
  <c r="N478" i="8"/>
  <c r="J478" i="8" l="1"/>
  <c r="K478" i="8" l="1"/>
  <c r="L478" i="8" s="1"/>
  <c r="H479" i="8" s="1"/>
  <c r="N479" i="8" l="1"/>
  <c r="I479" i="8"/>
  <c r="M479" i="8" s="1"/>
  <c r="J479" i="8" l="1"/>
  <c r="K479" i="8" l="1"/>
  <c r="L479" i="8" s="1"/>
  <c r="H480" i="8" s="1"/>
  <c r="N480" i="8" l="1"/>
  <c r="I480" i="8"/>
  <c r="M480" i="8" s="1"/>
  <c r="J480" i="8" l="1"/>
  <c r="K480" i="8" l="1"/>
  <c r="L480" i="8" s="1"/>
  <c r="H481" i="8" s="1"/>
  <c r="I481" i="8" l="1"/>
  <c r="M481" i="8" s="1"/>
  <c r="N481" i="8"/>
  <c r="J481" i="8" l="1"/>
  <c r="K481" i="8" l="1"/>
  <c r="L481" i="8" s="1"/>
  <c r="H482" i="8" s="1"/>
  <c r="N482" i="8" l="1"/>
  <c r="I482" i="8"/>
  <c r="M482" i="8" s="1"/>
  <c r="J482" i="8"/>
  <c r="K482" i="8" l="1"/>
  <c r="L482" i="8" s="1"/>
  <c r="H483" i="8" s="1"/>
  <c r="I483" i="8" l="1"/>
  <c r="M483" i="8" s="1"/>
  <c r="N483" i="8"/>
  <c r="J483" i="8" l="1"/>
  <c r="K483" i="8" l="1"/>
  <c r="L483" i="8" s="1"/>
  <c r="H484" i="8" s="1"/>
  <c r="N484" i="8" l="1"/>
  <c r="I484" i="8"/>
  <c r="M484" i="8" s="1"/>
  <c r="J484" i="8" l="1"/>
  <c r="K484" i="8" l="1"/>
  <c r="L484" i="8" s="1"/>
  <c r="H485" i="8" s="1"/>
  <c r="N485" i="8" l="1"/>
  <c r="I485" i="8"/>
  <c r="M485" i="8" s="1"/>
  <c r="J485" i="8" l="1"/>
  <c r="K485" i="8" l="1"/>
  <c r="L485" i="8" s="1"/>
  <c r="H486" i="8" s="1"/>
  <c r="I486" i="8" l="1"/>
  <c r="M486" i="8" s="1"/>
  <c r="N486" i="8"/>
  <c r="J486" i="8" l="1"/>
  <c r="K486" i="8" l="1"/>
  <c r="L486" i="8" s="1"/>
  <c r="H487" i="8" s="1"/>
  <c r="N487" i="8" l="1"/>
  <c r="I487" i="8"/>
  <c r="M487" i="8" s="1"/>
  <c r="J487" i="8" l="1"/>
  <c r="K487" i="8"/>
  <c r="L487" i="8" s="1"/>
  <c r="H488" i="8" s="1"/>
  <c r="N488" i="8" l="1"/>
  <c r="I488" i="8"/>
  <c r="M488" i="8" s="1"/>
  <c r="J488" i="8" l="1"/>
  <c r="K488" i="8" l="1"/>
  <c r="L488" i="8" s="1"/>
  <c r="H489" i="8" s="1"/>
  <c r="N489" i="8" l="1"/>
  <c r="I489" i="8"/>
  <c r="M489" i="8" s="1"/>
  <c r="J489" i="8" l="1"/>
  <c r="K489" i="8" l="1"/>
  <c r="L489" i="8"/>
  <c r="H490" i="8" s="1"/>
  <c r="I490" i="8" l="1"/>
  <c r="M490" i="8" s="1"/>
  <c r="N490" i="8"/>
  <c r="J490" i="8" l="1"/>
  <c r="K490" i="8" l="1"/>
  <c r="L490" i="8" s="1"/>
  <c r="H491" i="8" s="1"/>
  <c r="N491" i="8" l="1"/>
  <c r="I491" i="8"/>
  <c r="M491" i="8" s="1"/>
  <c r="J491" i="8"/>
  <c r="K491" i="8" l="1"/>
  <c r="L491" i="8" s="1"/>
  <c r="H492" i="8" s="1"/>
  <c r="N492" i="8" l="1"/>
  <c r="I492" i="8"/>
  <c r="M492" i="8" s="1"/>
  <c r="J492" i="8" l="1"/>
  <c r="K492" i="8" l="1"/>
  <c r="L492" i="8" s="1"/>
  <c r="H493" i="8" s="1"/>
  <c r="I493" i="8" l="1"/>
  <c r="M493" i="8" s="1"/>
  <c r="N493" i="8"/>
  <c r="J493" i="8" l="1"/>
  <c r="K493" i="8" l="1"/>
  <c r="L493" i="8" s="1"/>
  <c r="H494" i="8" s="1"/>
  <c r="N494" i="8" l="1"/>
  <c r="I494" i="8"/>
  <c r="M494" i="8" s="1"/>
  <c r="J494" i="8"/>
  <c r="K494" i="8" l="1"/>
  <c r="L494" i="8" s="1"/>
  <c r="H495" i="8" s="1"/>
  <c r="I495" i="8" l="1"/>
  <c r="M495" i="8" s="1"/>
  <c r="N495" i="8"/>
  <c r="J495" i="8" l="1"/>
  <c r="K495" i="8" l="1"/>
  <c r="L495" i="8"/>
  <c r="H496" i="8" s="1"/>
  <c r="N496" i="8" l="1"/>
  <c r="I496" i="8"/>
  <c r="M496" i="8" s="1"/>
  <c r="J496" i="8" l="1"/>
  <c r="K496" i="8" l="1"/>
  <c r="L496" i="8" s="1"/>
  <c r="H497" i="8" s="1"/>
  <c r="N497" i="8" l="1"/>
  <c r="I497" i="8"/>
  <c r="M497" i="8" s="1"/>
  <c r="J497" i="8" l="1"/>
  <c r="K497" i="8" l="1"/>
  <c r="L497" i="8" s="1"/>
  <c r="H498" i="8" s="1"/>
  <c r="N498" i="8" l="1"/>
  <c r="I498" i="8"/>
  <c r="M498" i="8" s="1"/>
  <c r="J498" i="8" l="1"/>
  <c r="K498" i="8" l="1"/>
  <c r="L498" i="8" s="1"/>
  <c r="H499" i="8" s="1"/>
  <c r="N499" i="8" l="1"/>
  <c r="I499" i="8"/>
  <c r="M499" i="8" s="1"/>
  <c r="J499" i="8" l="1"/>
  <c r="K499" i="8" l="1"/>
  <c r="L499" i="8" s="1"/>
  <c r="H500" i="8" s="1"/>
  <c r="N500" i="8" l="1"/>
  <c r="I500" i="8"/>
  <c r="M500" i="8" s="1"/>
  <c r="J500" i="8" l="1"/>
  <c r="K500" i="8" l="1"/>
  <c r="L500" i="8" s="1"/>
  <c r="H501" i="8" s="1"/>
  <c r="N501" i="8" l="1"/>
  <c r="I501" i="8"/>
  <c r="M501" i="8" s="1"/>
  <c r="J501" i="8" l="1"/>
  <c r="K501" i="8" l="1"/>
  <c r="L501" i="8"/>
  <c r="H502" i="8" s="1"/>
  <c r="I502" i="8" l="1"/>
  <c r="M502" i="8" s="1"/>
  <c r="N502" i="8"/>
  <c r="J502" i="8" l="1"/>
  <c r="K502" i="8" l="1"/>
  <c r="L502" i="8" s="1"/>
  <c r="H503" i="8" s="1"/>
  <c r="N503" i="8" l="1"/>
  <c r="I503" i="8"/>
  <c r="M503" i="8" s="1"/>
  <c r="J503" i="8" l="1"/>
  <c r="K503" i="8" l="1"/>
  <c r="L503" i="8" s="1"/>
  <c r="H504" i="8" s="1"/>
  <c r="N504" i="8" l="1"/>
  <c r="I504" i="8"/>
  <c r="M504" i="8" s="1"/>
  <c r="J504" i="8" l="1"/>
  <c r="K504" i="8" l="1"/>
  <c r="L504" i="8" s="1"/>
  <c r="H505" i="8" s="1"/>
  <c r="N505" i="8" l="1"/>
  <c r="I505" i="8"/>
  <c r="M505" i="8" s="1"/>
  <c r="J505" i="8" l="1"/>
  <c r="K505" i="8" l="1"/>
  <c r="L505" i="8" s="1"/>
  <c r="H506" i="8" s="1"/>
  <c r="N506" i="8" l="1"/>
  <c r="I506" i="8"/>
  <c r="M506" i="8" s="1"/>
  <c r="J506" i="8" l="1"/>
  <c r="K506" i="8"/>
  <c r="L506" i="8" s="1"/>
  <c r="H507" i="8" s="1"/>
  <c r="I507" i="8" l="1"/>
  <c r="M507" i="8" s="1"/>
  <c r="N507" i="8"/>
  <c r="J507" i="8" l="1"/>
  <c r="K507" i="8" l="1"/>
  <c r="L507" i="8" s="1"/>
  <c r="H508" i="8" s="1"/>
  <c r="I508" i="8" l="1"/>
  <c r="M508" i="8" s="1"/>
  <c r="N508" i="8"/>
  <c r="J508" i="8" l="1"/>
  <c r="K508" i="8" l="1"/>
  <c r="L508" i="8" s="1"/>
  <c r="H509" i="8" s="1"/>
  <c r="N509" i="8" l="1"/>
  <c r="I509" i="8"/>
  <c r="M509" i="8" s="1"/>
  <c r="J509" i="8" l="1"/>
  <c r="K509" i="8" l="1"/>
  <c r="L509" i="8" s="1"/>
  <c r="H510" i="8" s="1"/>
  <c r="N510" i="8" l="1"/>
  <c r="I510" i="8"/>
  <c r="M510" i="8" s="1"/>
  <c r="J510" i="8" l="1"/>
  <c r="K510" i="8" l="1"/>
  <c r="L510" i="8" s="1"/>
  <c r="H511" i="8" s="1"/>
  <c r="N511" i="8" l="1"/>
  <c r="I511" i="8"/>
  <c r="M511" i="8" s="1"/>
  <c r="J511" i="8" l="1"/>
  <c r="K511" i="8" l="1"/>
  <c r="L511" i="8" s="1"/>
  <c r="H512" i="8" s="1"/>
  <c r="I512" i="8" l="1"/>
  <c r="M512" i="8" s="1"/>
  <c r="N512" i="8"/>
  <c r="J512" i="8" l="1"/>
  <c r="K512" i="8" l="1"/>
  <c r="L512" i="8" s="1"/>
  <c r="H513" i="8" s="1"/>
  <c r="N513" i="8" l="1"/>
  <c r="I513" i="8"/>
  <c r="M513" i="8" s="1"/>
  <c r="J513" i="8" l="1"/>
  <c r="K513" i="8" l="1"/>
  <c r="L513" i="8" s="1"/>
  <c r="H514" i="8" s="1"/>
  <c r="I514" i="8" l="1"/>
  <c r="M514" i="8" s="1"/>
  <c r="N514" i="8"/>
  <c r="J514" i="8" l="1"/>
  <c r="K514" i="8" l="1"/>
  <c r="L514" i="8" s="1"/>
  <c r="H515" i="8" s="1"/>
  <c r="N515" i="8" l="1"/>
  <c r="I515" i="8"/>
  <c r="M515" i="8" s="1"/>
  <c r="J515" i="8" l="1"/>
  <c r="K515" i="8" l="1"/>
  <c r="L515" i="8" s="1"/>
  <c r="H516" i="8" s="1"/>
  <c r="N516" i="8" l="1"/>
  <c r="I516" i="8"/>
  <c r="M516" i="8" s="1"/>
  <c r="J516" i="8" l="1"/>
  <c r="K516" i="8" l="1"/>
  <c r="L516" i="8" s="1"/>
  <c r="H517" i="8" s="1"/>
  <c r="N517" i="8" l="1"/>
  <c r="I517" i="8"/>
  <c r="M517" i="8" s="1"/>
  <c r="J517" i="8"/>
  <c r="K517" i="8" l="1"/>
  <c r="L517" i="8"/>
  <c r="H518" i="8" s="1"/>
  <c r="N518" i="8" l="1"/>
  <c r="I518" i="8"/>
  <c r="M518" i="8" s="1"/>
  <c r="J518" i="8"/>
  <c r="K518" i="8" l="1"/>
  <c r="L518" i="8" s="1"/>
  <c r="H519" i="8" s="1"/>
  <c r="I519" i="8" l="1"/>
  <c r="M519" i="8" s="1"/>
  <c r="N519" i="8"/>
  <c r="J519" i="8" l="1"/>
  <c r="K519" i="8" l="1"/>
  <c r="L519" i="8" s="1"/>
  <c r="H520" i="8" s="1"/>
  <c r="N520" i="8" l="1"/>
  <c r="I520" i="8"/>
  <c r="M520" i="8" s="1"/>
  <c r="J520" i="8" l="1"/>
  <c r="K520" i="8" l="1"/>
  <c r="L520" i="8" s="1"/>
  <c r="H521" i="8" s="1"/>
  <c r="N521" i="8" l="1"/>
  <c r="I521" i="8"/>
  <c r="M521" i="8" s="1"/>
  <c r="J521" i="8" l="1"/>
  <c r="K521" i="8" l="1"/>
  <c r="L521" i="8" s="1"/>
  <c r="H522" i="8" s="1"/>
  <c r="N522" i="8" l="1"/>
  <c r="I522" i="8"/>
  <c r="M522" i="8" s="1"/>
  <c r="J522" i="8" l="1"/>
  <c r="K522" i="8" l="1"/>
  <c r="L522" i="8" s="1"/>
  <c r="H523" i="8" s="1"/>
  <c r="N523" i="8" l="1"/>
  <c r="I523" i="8"/>
  <c r="M523" i="8" s="1"/>
  <c r="J523" i="8" l="1"/>
  <c r="K523" i="8" l="1"/>
  <c r="L523" i="8" s="1"/>
  <c r="H524" i="8" s="1"/>
  <c r="I524" i="8" l="1"/>
  <c r="M524" i="8" s="1"/>
  <c r="N524" i="8"/>
  <c r="J524" i="8"/>
  <c r="K524" i="8" l="1"/>
  <c r="L524" i="8"/>
  <c r="H525" i="8" s="1"/>
  <c r="N525" i="8" l="1"/>
  <c r="I525" i="8"/>
  <c r="M525" i="8" s="1"/>
  <c r="J525" i="8" l="1"/>
  <c r="K525" i="8" l="1"/>
  <c r="L525" i="8" s="1"/>
  <c r="H526" i="8" s="1"/>
  <c r="I526" i="8" l="1"/>
  <c r="M526" i="8" s="1"/>
  <c r="N526" i="8"/>
  <c r="J526" i="8" l="1"/>
  <c r="K526" i="8" l="1"/>
  <c r="L526" i="8" s="1"/>
  <c r="H527" i="8" s="1"/>
  <c r="N527" i="8" l="1"/>
  <c r="I527" i="8"/>
  <c r="M527" i="8" s="1"/>
  <c r="J527" i="8" l="1"/>
  <c r="K527" i="8" l="1"/>
  <c r="L527" i="8" s="1"/>
  <c r="H528" i="8" s="1"/>
  <c r="N528" i="8" l="1"/>
  <c r="I528" i="8"/>
  <c r="M528" i="8" s="1"/>
  <c r="J528" i="8" l="1"/>
  <c r="K528" i="8" l="1"/>
  <c r="L528" i="8" s="1"/>
  <c r="H529" i="8" s="1"/>
  <c r="N529" i="8" l="1"/>
  <c r="I529" i="8"/>
  <c r="M529" i="8" s="1"/>
  <c r="J529" i="8" l="1"/>
  <c r="K529" i="8" l="1"/>
  <c r="L529" i="8" s="1"/>
  <c r="H530" i="8" s="1"/>
  <c r="N530" i="8" l="1"/>
  <c r="I530" i="8"/>
  <c r="M530" i="8" s="1"/>
  <c r="J530" i="8"/>
  <c r="K530" i="8" l="1"/>
  <c r="L530" i="8" s="1"/>
  <c r="H531" i="8" s="1"/>
  <c r="I531" i="8" l="1"/>
  <c r="M531" i="8" s="1"/>
  <c r="N531" i="8"/>
  <c r="J531" i="8" l="1"/>
  <c r="K531" i="8" l="1"/>
  <c r="L531" i="8" s="1"/>
  <c r="H532" i="8" s="1"/>
  <c r="I532" i="8" l="1"/>
  <c r="M532" i="8" s="1"/>
  <c r="N532" i="8"/>
  <c r="J532" i="8"/>
  <c r="K532" i="8" l="1"/>
  <c r="L532" i="8" s="1"/>
  <c r="H533" i="8" s="1"/>
  <c r="N533" i="8" l="1"/>
  <c r="I533" i="8"/>
  <c r="M533" i="8" s="1"/>
  <c r="J533" i="8" l="1"/>
  <c r="K533" i="8" l="1"/>
  <c r="L533" i="8" s="1"/>
  <c r="H534" i="8" s="1"/>
  <c r="N534" i="8" l="1"/>
  <c r="I534" i="8"/>
  <c r="M534" i="8" s="1"/>
  <c r="J534" i="8" l="1"/>
  <c r="K534" i="8" l="1"/>
  <c r="L534" i="8" s="1"/>
  <c r="H535" i="8" s="1"/>
  <c r="N535" i="8" l="1"/>
  <c r="I535" i="8"/>
  <c r="M535" i="8" s="1"/>
  <c r="J535" i="8"/>
  <c r="K535" i="8" l="1"/>
  <c r="L535" i="8" s="1"/>
  <c r="H536" i="8" s="1"/>
  <c r="N536" i="8" l="1"/>
  <c r="I536" i="8"/>
  <c r="M536" i="8" s="1"/>
  <c r="J536" i="8" l="1"/>
  <c r="K536" i="8" l="1"/>
  <c r="L536" i="8"/>
  <c r="H537" i="8" s="1"/>
  <c r="I537" i="8" l="1"/>
  <c r="M537" i="8" s="1"/>
  <c r="N537" i="8"/>
  <c r="J537" i="8" l="1"/>
  <c r="K537" i="8" l="1"/>
  <c r="L537" i="8" s="1"/>
  <c r="H538" i="8" s="1"/>
  <c r="I538" i="8" l="1"/>
  <c r="M538" i="8" s="1"/>
  <c r="N538" i="8"/>
  <c r="J538" i="8" l="1"/>
  <c r="K538" i="8" l="1"/>
  <c r="L538" i="8" s="1"/>
  <c r="H539" i="8" s="1"/>
  <c r="N539" i="8" l="1"/>
  <c r="I539" i="8"/>
  <c r="M539" i="8" s="1"/>
  <c r="J539" i="8" l="1"/>
  <c r="K539" i="8" l="1"/>
  <c r="L539" i="8" s="1"/>
  <c r="H540" i="8" s="1"/>
  <c r="N540" i="8" l="1"/>
  <c r="I540" i="8"/>
  <c r="M540" i="8" s="1"/>
  <c r="J540" i="8" l="1"/>
  <c r="K540" i="8" l="1"/>
  <c r="L540" i="8" s="1"/>
  <c r="H541" i="8" s="1"/>
  <c r="N541" i="8" l="1"/>
  <c r="I541" i="8"/>
  <c r="M541" i="8" s="1"/>
  <c r="J541" i="8" l="1"/>
  <c r="K541" i="8" l="1"/>
  <c r="L541" i="8" s="1"/>
  <c r="H542" i="8" s="1"/>
  <c r="N542" i="8" l="1"/>
  <c r="I542" i="8"/>
  <c r="M542" i="8" s="1"/>
  <c r="J542" i="8"/>
  <c r="K542" i="8" l="1"/>
  <c r="L542" i="8" s="1"/>
  <c r="H543" i="8" s="1"/>
  <c r="I543" i="8" l="1"/>
  <c r="M543" i="8" s="1"/>
  <c r="N543" i="8"/>
  <c r="J543" i="8" l="1"/>
  <c r="K543" i="8" l="1"/>
  <c r="L543" i="8"/>
  <c r="H544" i="8" s="1"/>
  <c r="N544" i="8" l="1"/>
  <c r="I544" i="8"/>
  <c r="M544" i="8" s="1"/>
  <c r="J544" i="8" l="1"/>
  <c r="K544" i="8" l="1"/>
  <c r="L544" i="8" s="1"/>
  <c r="H545" i="8" s="1"/>
  <c r="N545" i="8" l="1"/>
  <c r="I545" i="8"/>
  <c r="M545" i="8" s="1"/>
  <c r="J545" i="8" l="1"/>
  <c r="K545" i="8" l="1"/>
  <c r="L545" i="8" s="1"/>
  <c r="H546" i="8" s="1"/>
  <c r="N546" i="8" l="1"/>
  <c r="I546" i="8"/>
  <c r="M546" i="8" s="1"/>
  <c r="J546" i="8" l="1"/>
  <c r="K546" i="8" l="1"/>
  <c r="L546" i="8" s="1"/>
  <c r="H547" i="8" s="1"/>
  <c r="N547" i="8" l="1"/>
  <c r="I547" i="8"/>
  <c r="M547" i="8" s="1"/>
  <c r="J547" i="8" l="1"/>
  <c r="K547" i="8" l="1"/>
  <c r="L547" i="8" s="1"/>
  <c r="H548" i="8" s="1"/>
  <c r="I548" i="8" l="1"/>
  <c r="M548" i="8" s="1"/>
  <c r="J548" i="8"/>
  <c r="N548" i="8"/>
  <c r="K548" i="8" l="1"/>
  <c r="L548" i="8" s="1"/>
  <c r="H549" i="8" s="1"/>
  <c r="I549" i="8" l="1"/>
  <c r="M549" i="8" s="1"/>
  <c r="N549" i="8"/>
  <c r="J549" i="8" l="1"/>
  <c r="K549" i="8" l="1"/>
  <c r="L549" i="8"/>
  <c r="H550" i="8" s="1"/>
  <c r="I550" i="8" l="1"/>
  <c r="M550" i="8" s="1"/>
  <c r="N550" i="8"/>
  <c r="J550" i="8" l="1"/>
  <c r="K550" i="8" l="1"/>
  <c r="L550" i="8" s="1"/>
  <c r="H551" i="8" s="1"/>
  <c r="N551" i="8" l="1"/>
  <c r="I551" i="8"/>
  <c r="M551" i="8" s="1"/>
  <c r="J551" i="8" l="1"/>
  <c r="K551" i="8" l="1"/>
  <c r="L551" i="8" s="1"/>
  <c r="H552" i="8" s="1"/>
  <c r="N552" i="8" l="1"/>
  <c r="I552" i="8"/>
  <c r="M552" i="8" s="1"/>
  <c r="J552" i="8" l="1"/>
  <c r="K552" i="8" l="1"/>
  <c r="L552" i="8" s="1"/>
  <c r="H553" i="8" s="1"/>
  <c r="N553" i="8" l="1"/>
  <c r="I553" i="8"/>
  <c r="M553" i="8" s="1"/>
  <c r="J553" i="8"/>
  <c r="K553" i="8" l="1"/>
  <c r="L553" i="8" s="1"/>
  <c r="H554" i="8" s="1"/>
  <c r="N554" i="8" l="1"/>
  <c r="I554" i="8"/>
  <c r="M554" i="8" s="1"/>
  <c r="J554" i="8"/>
  <c r="K554" i="8" l="1"/>
  <c r="L554" i="8" s="1"/>
  <c r="H555" i="8" s="1"/>
  <c r="I555" i="8" l="1"/>
  <c r="M555" i="8" s="1"/>
  <c r="N555" i="8"/>
  <c r="J555" i="8" l="1"/>
  <c r="K555" i="8" l="1"/>
  <c r="L555" i="8"/>
  <c r="H556" i="8" s="1"/>
  <c r="N556" i="8" l="1"/>
  <c r="I556" i="8"/>
  <c r="M556" i="8" s="1"/>
  <c r="J556" i="8" l="1"/>
  <c r="K556" i="8" l="1"/>
  <c r="L556" i="8" s="1"/>
  <c r="H557" i="8" s="1"/>
  <c r="N557" i="8" l="1"/>
  <c r="I557" i="8"/>
  <c r="M557" i="8" s="1"/>
  <c r="J557" i="8" l="1"/>
  <c r="K557" i="8" l="1"/>
  <c r="L557" i="8" s="1"/>
  <c r="H558" i="8" s="1"/>
  <c r="N558" i="8" l="1"/>
  <c r="I558" i="8"/>
  <c r="M558" i="8" s="1"/>
  <c r="J558" i="8"/>
  <c r="K558" i="8" l="1"/>
  <c r="L558" i="8"/>
  <c r="H559" i="8" s="1"/>
  <c r="N559" i="8" l="1"/>
  <c r="I559" i="8"/>
  <c r="M559" i="8" s="1"/>
  <c r="J559" i="8" l="1"/>
  <c r="K559" i="8" l="1"/>
  <c r="L559" i="8" s="1"/>
  <c r="H560" i="8" s="1"/>
  <c r="I560" i="8" l="1"/>
  <c r="M560" i="8" s="1"/>
  <c r="N560" i="8"/>
  <c r="J560" i="8"/>
  <c r="K560" i="8" l="1"/>
  <c r="L560" i="8" s="1"/>
  <c r="H561" i="8" s="1"/>
  <c r="I561" i="8" l="1"/>
  <c r="M561" i="8" s="1"/>
  <c r="N561" i="8"/>
  <c r="J561" i="8" l="1"/>
  <c r="K561" i="8" l="1"/>
  <c r="L561" i="8" s="1"/>
  <c r="H562" i="8" s="1"/>
  <c r="I562" i="8" l="1"/>
  <c r="M562" i="8" s="1"/>
  <c r="N562" i="8"/>
  <c r="J562" i="8" l="1"/>
  <c r="K562" i="8" l="1"/>
  <c r="L562" i="8" s="1"/>
  <c r="H563" i="8" s="1"/>
  <c r="N563" i="8" l="1"/>
  <c r="I563" i="8"/>
  <c r="M563" i="8" s="1"/>
  <c r="J563" i="8" l="1"/>
  <c r="K563" i="8" l="1"/>
  <c r="L563" i="8" s="1"/>
  <c r="H564" i="8" s="1"/>
  <c r="N564" i="8" l="1"/>
  <c r="I564" i="8"/>
  <c r="M564" i="8" s="1"/>
  <c r="J564" i="8" l="1"/>
  <c r="K564" i="8" l="1"/>
  <c r="L564" i="8" s="1"/>
  <c r="H565" i="8" s="1"/>
  <c r="N565" i="8" l="1"/>
  <c r="I565" i="8"/>
  <c r="M565" i="8" s="1"/>
  <c r="J565" i="8" l="1"/>
  <c r="K565" i="8" l="1"/>
  <c r="L565" i="8" s="1"/>
  <c r="H566" i="8" s="1"/>
  <c r="N566" i="8" l="1"/>
  <c r="I566" i="8"/>
  <c r="M566" i="8" s="1"/>
  <c r="J566" i="8"/>
  <c r="K566" i="8" l="1"/>
  <c r="L566" i="8" s="1"/>
  <c r="H567" i="8" s="1"/>
  <c r="I567" i="8" l="1"/>
  <c r="M567" i="8" s="1"/>
  <c r="N567" i="8"/>
  <c r="J567" i="8" l="1"/>
  <c r="K567" i="8" l="1"/>
  <c r="L567" i="8"/>
  <c r="H568" i="8" s="1"/>
  <c r="N568" i="8" l="1"/>
  <c r="I568" i="8"/>
  <c r="M568" i="8" s="1"/>
  <c r="J568" i="8" l="1"/>
  <c r="K568" i="8" l="1"/>
  <c r="L568" i="8" s="1"/>
  <c r="H569" i="8" s="1"/>
  <c r="N569" i="8" l="1"/>
  <c r="I569" i="8"/>
  <c r="M569" i="8" s="1"/>
  <c r="J569" i="8" l="1"/>
  <c r="K569" i="8" l="1"/>
  <c r="L569" i="8" s="1"/>
  <c r="H570" i="8" s="1"/>
  <c r="I570" i="8" l="1"/>
  <c r="M570" i="8" s="1"/>
  <c r="N570" i="8"/>
  <c r="J570" i="8" l="1"/>
  <c r="K570" i="8" l="1"/>
  <c r="L570" i="8"/>
  <c r="H571" i="8" s="1"/>
  <c r="N571" i="8" l="1"/>
  <c r="I571" i="8"/>
  <c r="M571" i="8" s="1"/>
  <c r="J571" i="8"/>
  <c r="K571" i="8" l="1"/>
  <c r="L571" i="8" s="1"/>
  <c r="H572" i="8" s="1"/>
  <c r="I572" i="8" l="1"/>
  <c r="M572" i="8" s="1"/>
  <c r="N572" i="8"/>
  <c r="J572" i="8"/>
  <c r="K572" i="8" l="1"/>
  <c r="L572" i="8" s="1"/>
  <c r="H573" i="8" s="1"/>
  <c r="I573" i="8" l="1"/>
  <c r="M573" i="8" s="1"/>
  <c r="N573" i="8"/>
  <c r="J573" i="8" l="1"/>
  <c r="K573" i="8" l="1"/>
  <c r="L573" i="8"/>
  <c r="H574" i="8" s="1"/>
  <c r="I574" i="8" l="1"/>
  <c r="M574" i="8" s="1"/>
  <c r="N574" i="8"/>
  <c r="J574" i="8" l="1"/>
  <c r="K574" i="8" l="1"/>
  <c r="L574" i="8" s="1"/>
  <c r="H575" i="8" s="1"/>
  <c r="N575" i="8" l="1"/>
  <c r="I575" i="8"/>
  <c r="M575" i="8" s="1"/>
  <c r="J575" i="8" l="1"/>
  <c r="K575" i="8" l="1"/>
  <c r="L575" i="8" s="1"/>
  <c r="H576" i="8" s="1"/>
  <c r="N576" i="8" l="1"/>
  <c r="I576" i="8"/>
  <c r="M576" i="8" s="1"/>
  <c r="J576" i="8" l="1"/>
  <c r="K576" i="8" l="1"/>
  <c r="L576" i="8" s="1"/>
  <c r="H577" i="8" s="1"/>
  <c r="N577" i="8" l="1"/>
  <c r="I577" i="8"/>
  <c r="M577" i="8" s="1"/>
  <c r="J577" i="8" l="1"/>
  <c r="K577" i="8" l="1"/>
  <c r="L577" i="8" s="1"/>
  <c r="H578" i="8" s="1"/>
  <c r="N578" i="8" l="1"/>
  <c r="I578" i="8"/>
  <c r="M578" i="8" s="1"/>
  <c r="J578" i="8" l="1"/>
  <c r="K578" i="8"/>
  <c r="L578" i="8" s="1"/>
  <c r="H579" i="8" s="1"/>
  <c r="I579" i="8" l="1"/>
  <c r="M579" i="8" s="1"/>
  <c r="N579" i="8"/>
  <c r="J579" i="8" l="1"/>
  <c r="K579" i="8" l="1"/>
  <c r="L579" i="8" s="1"/>
  <c r="H580" i="8" s="1"/>
  <c r="N580" i="8" l="1"/>
  <c r="I580" i="8"/>
  <c r="M580" i="8" s="1"/>
  <c r="J580" i="8" l="1"/>
  <c r="K580" i="8" l="1"/>
  <c r="L580" i="8" s="1"/>
  <c r="H581" i="8" s="1"/>
  <c r="N581" i="8" l="1"/>
  <c r="I581" i="8"/>
  <c r="M581" i="8" s="1"/>
  <c r="J581" i="8" l="1"/>
  <c r="K581" i="8" l="1"/>
  <c r="L581" i="8" s="1"/>
  <c r="H582" i="8" s="1"/>
  <c r="N582" i="8" l="1"/>
  <c r="I582" i="8"/>
  <c r="M582" i="8" s="1"/>
  <c r="J582" i="8" l="1"/>
  <c r="K582" i="8" l="1"/>
  <c r="L582" i="8" s="1"/>
  <c r="H583" i="8" s="1"/>
  <c r="N583" i="8" l="1"/>
  <c r="I583" i="8"/>
  <c r="M583" i="8" s="1"/>
  <c r="J583" i="8" l="1"/>
  <c r="K583" i="8" l="1"/>
  <c r="L583" i="8" s="1"/>
  <c r="H584" i="8" s="1"/>
  <c r="I584" i="8" l="1"/>
  <c r="M584" i="8" s="1"/>
  <c r="N584" i="8"/>
  <c r="J584" i="8" l="1"/>
  <c r="K584" i="8"/>
  <c r="L584" i="8" s="1"/>
  <c r="H585" i="8" s="1"/>
  <c r="N585" i="8" l="1"/>
  <c r="I585" i="8"/>
  <c r="M585" i="8" s="1"/>
  <c r="J585" i="8" l="1"/>
  <c r="K585" i="8" l="1"/>
  <c r="L585" i="8" s="1"/>
  <c r="H586" i="8" s="1"/>
  <c r="I586" i="8" l="1"/>
  <c r="M586" i="8" s="1"/>
  <c r="N586" i="8"/>
  <c r="J586" i="8" l="1"/>
  <c r="K586" i="8" l="1"/>
  <c r="L586" i="8" s="1"/>
  <c r="H587" i="8" s="1"/>
  <c r="N587" i="8" l="1"/>
  <c r="I587" i="8"/>
  <c r="M587" i="8" s="1"/>
  <c r="J587" i="8" l="1"/>
  <c r="K587" i="8" l="1"/>
  <c r="L587" i="8" s="1"/>
  <c r="H588" i="8" s="1"/>
  <c r="N588" i="8" l="1"/>
  <c r="I588" i="8"/>
  <c r="M588" i="8" s="1"/>
  <c r="J588" i="8" l="1"/>
  <c r="K588" i="8" l="1"/>
  <c r="L588" i="8" s="1"/>
  <c r="H589" i="8" s="1"/>
  <c r="I589" i="8" l="1"/>
  <c r="M589" i="8" s="1"/>
  <c r="N589" i="8"/>
  <c r="J589" i="8" l="1"/>
  <c r="K589" i="8" l="1"/>
  <c r="L589" i="8" s="1"/>
  <c r="H590" i="8" s="1"/>
  <c r="N590" i="8" l="1"/>
  <c r="I590" i="8"/>
  <c r="M590" i="8" s="1"/>
  <c r="J590" i="8" l="1"/>
  <c r="K590" i="8" l="1"/>
  <c r="L590" i="8" s="1"/>
  <c r="H591" i="8" s="1"/>
  <c r="I591" i="8" l="1"/>
  <c r="M591" i="8" s="1"/>
  <c r="N591" i="8"/>
  <c r="J591" i="8" l="1"/>
  <c r="K591" i="8" l="1"/>
  <c r="L591" i="8" s="1"/>
  <c r="H592" i="8" s="1"/>
  <c r="N592" i="8" l="1"/>
  <c r="I592" i="8"/>
  <c r="M592" i="8" s="1"/>
  <c r="J592" i="8" l="1"/>
  <c r="K592" i="8" l="1"/>
  <c r="L592" i="8" s="1"/>
  <c r="H593" i="8" s="1"/>
  <c r="N593" i="8" l="1"/>
  <c r="I593" i="8"/>
  <c r="M593" i="8" s="1"/>
  <c r="J593" i="8" l="1"/>
  <c r="K593" i="8" l="1"/>
  <c r="L593" i="8" s="1"/>
  <c r="H594" i="8" s="1"/>
  <c r="N594" i="8" l="1"/>
  <c r="I594" i="8"/>
  <c r="M594" i="8" s="1"/>
  <c r="J594" i="8" l="1"/>
  <c r="K594" i="8" l="1"/>
  <c r="L594" i="8" s="1"/>
  <c r="H595" i="8" s="1"/>
  <c r="N595" i="8" l="1"/>
  <c r="I595" i="8"/>
  <c r="M595" i="8" s="1"/>
  <c r="J595" i="8" l="1"/>
  <c r="K595" i="8" l="1"/>
  <c r="L595" i="8" s="1"/>
  <c r="H596" i="8" s="1"/>
  <c r="I596" i="8" l="1"/>
  <c r="M596" i="8" s="1"/>
  <c r="N596" i="8"/>
  <c r="J596" i="8" l="1"/>
  <c r="K596" i="8"/>
  <c r="L596" i="8" s="1"/>
  <c r="H597" i="8" s="1"/>
  <c r="N597" i="8" l="1"/>
  <c r="I597" i="8"/>
  <c r="M597" i="8" s="1"/>
  <c r="J597" i="8" l="1"/>
  <c r="K597" i="8" l="1"/>
  <c r="L597" i="8" s="1"/>
  <c r="H598" i="8" s="1"/>
  <c r="I598" i="8" l="1"/>
  <c r="M598" i="8" s="1"/>
  <c r="N598" i="8"/>
  <c r="J598" i="8" l="1"/>
  <c r="K598" i="8" l="1"/>
  <c r="L598" i="8" s="1"/>
  <c r="H599" i="8" s="1"/>
  <c r="N599" i="8" l="1"/>
  <c r="I599" i="8"/>
  <c r="M599" i="8" s="1"/>
  <c r="J599" i="8" l="1"/>
  <c r="K599" i="8" l="1"/>
  <c r="L599" i="8" s="1"/>
  <c r="H600" i="8" s="1"/>
  <c r="N600" i="8" l="1"/>
  <c r="I600" i="8"/>
  <c r="M600" i="8" s="1"/>
  <c r="J600" i="8" l="1"/>
  <c r="K600" i="8" l="1"/>
  <c r="L600" i="8" s="1"/>
  <c r="H601" i="8" s="1"/>
  <c r="I601" i="8" l="1"/>
  <c r="M601" i="8" s="1"/>
  <c r="N601" i="8"/>
  <c r="J601" i="8" l="1"/>
  <c r="K601" i="8" l="1"/>
  <c r="L601" i="8"/>
  <c r="H602" i="8" s="1"/>
  <c r="N602" i="8" l="1"/>
  <c r="I602" i="8"/>
  <c r="M602" i="8" s="1"/>
  <c r="J602" i="8" l="1"/>
  <c r="K602" i="8" l="1"/>
  <c r="L602" i="8" s="1"/>
  <c r="H603" i="8" s="1"/>
  <c r="I603" i="8" l="1"/>
  <c r="M603" i="8" s="1"/>
  <c r="N603" i="8"/>
  <c r="J603" i="8" l="1"/>
  <c r="K603" i="8" l="1"/>
  <c r="L603" i="8"/>
  <c r="H604" i="8" s="1"/>
  <c r="N604" i="8" l="1"/>
  <c r="I604" i="8"/>
  <c r="M604" i="8" s="1"/>
  <c r="J604" i="8" l="1"/>
  <c r="K604" i="8" l="1"/>
  <c r="L604" i="8" s="1"/>
  <c r="H605" i="8" s="1"/>
  <c r="N605" i="8" l="1"/>
  <c r="I605" i="8"/>
  <c r="M605" i="8" s="1"/>
  <c r="J605" i="8" l="1"/>
  <c r="K605" i="8" l="1"/>
  <c r="L605" i="8" s="1"/>
  <c r="H606" i="8" s="1"/>
  <c r="I606" i="8" l="1"/>
  <c r="M606" i="8" s="1"/>
  <c r="N606" i="8"/>
  <c r="J606" i="8" l="1"/>
  <c r="K606" i="8" l="1"/>
  <c r="L606" i="8" s="1"/>
  <c r="H607" i="8" s="1"/>
  <c r="N607" i="8" l="1"/>
  <c r="I607" i="8"/>
  <c r="M607" i="8" s="1"/>
  <c r="J607" i="8" l="1"/>
  <c r="K607" i="8" l="1"/>
  <c r="L607" i="8" s="1"/>
  <c r="H608" i="8" s="1"/>
  <c r="I608" i="8" l="1"/>
  <c r="M608" i="8" s="1"/>
  <c r="N608" i="8"/>
  <c r="J608" i="8"/>
  <c r="K608" i="8" l="1"/>
  <c r="L608" i="8" s="1"/>
  <c r="H609" i="8" s="1"/>
  <c r="N609" i="8" l="1"/>
  <c r="I609" i="8"/>
  <c r="M609" i="8" s="1"/>
  <c r="J609" i="8" l="1"/>
  <c r="K609" i="8" l="1"/>
  <c r="L609" i="8" s="1"/>
  <c r="H610" i="8" s="1"/>
  <c r="I610" i="8" l="1"/>
  <c r="M610" i="8" s="1"/>
  <c r="N610" i="8"/>
  <c r="J610" i="8" l="1"/>
  <c r="K610" i="8" l="1"/>
  <c r="L610" i="8" s="1"/>
  <c r="H611" i="8" s="1"/>
  <c r="N611" i="8" l="1"/>
  <c r="I611" i="8"/>
  <c r="M611" i="8" s="1"/>
  <c r="J611" i="8" l="1"/>
  <c r="K611" i="8" l="1"/>
  <c r="L611" i="8"/>
  <c r="H612" i="8" s="1"/>
  <c r="N612" i="8" l="1"/>
  <c r="I612" i="8"/>
  <c r="M612" i="8" s="1"/>
  <c r="J612" i="8" l="1"/>
  <c r="K612" i="8" l="1"/>
  <c r="L612" i="8" s="1"/>
  <c r="H613" i="8" s="1"/>
  <c r="I613" i="8" l="1"/>
  <c r="M613" i="8" s="1"/>
  <c r="N613" i="8"/>
  <c r="J613" i="8" l="1"/>
  <c r="K613" i="8" l="1"/>
  <c r="L613" i="8"/>
  <c r="H614" i="8" s="1"/>
  <c r="N614" i="8" l="1"/>
  <c r="I614" i="8"/>
  <c r="M614" i="8" s="1"/>
  <c r="J614" i="8" l="1"/>
  <c r="K614" i="8" l="1"/>
  <c r="L614" i="8" s="1"/>
  <c r="H615" i="8" s="1"/>
  <c r="I615" i="8" l="1"/>
  <c r="M615" i="8" s="1"/>
  <c r="N615" i="8"/>
  <c r="J615" i="8" l="1"/>
  <c r="K615" i="8" l="1"/>
  <c r="L615" i="8" s="1"/>
  <c r="H616" i="8" s="1"/>
  <c r="N616" i="8" l="1"/>
  <c r="I616" i="8"/>
  <c r="M616" i="8" s="1"/>
  <c r="J616" i="8"/>
  <c r="K616" i="8" l="1"/>
  <c r="L616" i="8" s="1"/>
  <c r="H617" i="8" s="1"/>
  <c r="N617" i="8" l="1"/>
  <c r="I617" i="8"/>
  <c r="M617" i="8" s="1"/>
  <c r="J617" i="8" l="1"/>
  <c r="K617" i="8" l="1"/>
  <c r="L617" i="8" s="1"/>
  <c r="H618" i="8" s="1"/>
  <c r="N618" i="8" l="1"/>
  <c r="I618" i="8"/>
  <c r="M618" i="8" s="1"/>
  <c r="J618" i="8" l="1"/>
  <c r="K618" i="8" l="1"/>
  <c r="L618" i="8" s="1"/>
  <c r="H619" i="8" s="1"/>
  <c r="N619" i="8" l="1"/>
  <c r="I619" i="8"/>
  <c r="M619" i="8" s="1"/>
  <c r="J619" i="8" l="1"/>
  <c r="K619" i="8" l="1"/>
  <c r="L619" i="8" s="1"/>
  <c r="H620" i="8" s="1"/>
  <c r="I620" i="8" l="1"/>
  <c r="M620" i="8" s="1"/>
  <c r="J620" i="8"/>
  <c r="N620" i="8"/>
  <c r="K620" i="8" l="1"/>
  <c r="L620" i="8" s="1"/>
  <c r="H621" i="8" s="1"/>
  <c r="N621" i="8" l="1"/>
  <c r="I621" i="8"/>
  <c r="M621" i="8" s="1"/>
  <c r="J621" i="8" l="1"/>
  <c r="K621" i="8" l="1"/>
  <c r="L621" i="8" s="1"/>
  <c r="H622" i="8" s="1"/>
  <c r="I622" i="8" l="1"/>
  <c r="M622" i="8" s="1"/>
  <c r="N622" i="8"/>
  <c r="J622" i="8" l="1"/>
  <c r="K622" i="8" l="1"/>
  <c r="L622" i="8" s="1"/>
  <c r="H623" i="8" s="1"/>
  <c r="N623" i="8" l="1"/>
  <c r="I623" i="8"/>
  <c r="M623" i="8" s="1"/>
  <c r="J623" i="8" l="1"/>
  <c r="K623" i="8" l="1"/>
  <c r="L623" i="8"/>
  <c r="H624" i="8" s="1"/>
  <c r="N624" i="8" l="1"/>
  <c r="I624" i="8"/>
  <c r="M624" i="8" s="1"/>
  <c r="J624" i="8" l="1"/>
  <c r="K624" i="8" l="1"/>
  <c r="L624" i="8" s="1"/>
  <c r="H625" i="8" s="1"/>
  <c r="N625" i="8" l="1"/>
  <c r="I625" i="8"/>
  <c r="M625" i="8" s="1"/>
  <c r="J625" i="8" l="1"/>
  <c r="K625" i="8" l="1"/>
  <c r="L625" i="8" s="1"/>
  <c r="H626" i="8" s="1"/>
  <c r="N626" i="8" l="1"/>
  <c r="I626" i="8"/>
  <c r="M626" i="8" s="1"/>
  <c r="J626" i="8" l="1"/>
  <c r="K626" i="8" l="1"/>
  <c r="L626" i="8" s="1"/>
  <c r="H627" i="8" s="1"/>
  <c r="I627" i="8" l="1"/>
  <c r="M627" i="8" s="1"/>
  <c r="N627" i="8"/>
  <c r="J627" i="8" l="1"/>
  <c r="K627" i="8" l="1"/>
  <c r="L627" i="8"/>
  <c r="H628" i="8" s="1"/>
  <c r="N628" i="8" l="1"/>
  <c r="I628" i="8"/>
  <c r="M628" i="8" s="1"/>
  <c r="J628" i="8" l="1"/>
  <c r="K628" i="8"/>
  <c r="L628" i="8" s="1"/>
  <c r="H629" i="8" s="1"/>
  <c r="N629" i="8" l="1"/>
  <c r="I629" i="8"/>
  <c r="M629" i="8" s="1"/>
  <c r="J629" i="8" l="1"/>
  <c r="K629" i="8" l="1"/>
  <c r="L629" i="8" s="1"/>
  <c r="H630" i="8" s="1"/>
  <c r="N630" i="8" l="1"/>
  <c r="I630" i="8"/>
  <c r="M630" i="8" s="1"/>
  <c r="J630" i="8" l="1"/>
  <c r="K630" i="8" l="1"/>
  <c r="L630" i="8" s="1"/>
  <c r="H631" i="8" s="1"/>
  <c r="N631" i="8" l="1"/>
  <c r="I631" i="8"/>
  <c r="M631" i="8" s="1"/>
  <c r="J631" i="8" l="1"/>
  <c r="K631" i="8" l="1"/>
  <c r="L631" i="8" s="1"/>
  <c r="H632" i="8" s="1"/>
  <c r="I632" i="8" l="1"/>
  <c r="M632" i="8" s="1"/>
  <c r="N632" i="8"/>
  <c r="J632" i="8" l="1"/>
  <c r="K632" i="8"/>
  <c r="L632" i="8" s="1"/>
  <c r="H633" i="8" s="1"/>
  <c r="N633" i="8" l="1"/>
  <c r="I633" i="8"/>
  <c r="M633" i="8" s="1"/>
  <c r="J633" i="8" l="1"/>
  <c r="K633" i="8" l="1"/>
  <c r="L633" i="8" s="1"/>
  <c r="H634" i="8" s="1"/>
  <c r="I634" i="8" l="1"/>
  <c r="M634" i="8" s="1"/>
  <c r="N634" i="8"/>
  <c r="J634" i="8" l="1"/>
  <c r="K634" i="8" l="1"/>
  <c r="L634" i="8" s="1"/>
  <c r="H635" i="8" s="1"/>
  <c r="N635" i="8" l="1"/>
  <c r="I635" i="8"/>
  <c r="M635" i="8" s="1"/>
  <c r="J635" i="8" l="1"/>
  <c r="K635" i="8" l="1"/>
  <c r="L635" i="8"/>
  <c r="H636" i="8" s="1"/>
  <c r="N636" i="8" l="1"/>
  <c r="I636" i="8"/>
  <c r="M636" i="8" s="1"/>
  <c r="J636" i="8" l="1"/>
  <c r="K636" i="8" l="1"/>
  <c r="L636" i="8" s="1"/>
  <c r="H637" i="8" s="1"/>
  <c r="N637" i="8" l="1"/>
  <c r="I637" i="8"/>
  <c r="M637" i="8" s="1"/>
  <c r="J637" i="8" l="1"/>
  <c r="K637" i="8" l="1"/>
  <c r="L637" i="8" s="1"/>
  <c r="H638" i="8" s="1"/>
  <c r="N638" i="8" l="1"/>
  <c r="I638" i="8"/>
  <c r="M638" i="8" s="1"/>
  <c r="J638" i="8" l="1"/>
  <c r="K638" i="8" l="1"/>
  <c r="L638" i="8" s="1"/>
  <c r="H639" i="8" s="1"/>
  <c r="I639" i="8" l="1"/>
  <c r="M639" i="8" s="1"/>
  <c r="N639" i="8"/>
  <c r="J639" i="8" l="1"/>
  <c r="K639" i="8" l="1"/>
  <c r="L639" i="8"/>
  <c r="H640" i="8" s="1"/>
  <c r="N640" i="8" l="1"/>
  <c r="I640" i="8"/>
  <c r="M640" i="8" s="1"/>
  <c r="J640" i="8" l="1"/>
  <c r="K640" i="8" l="1"/>
  <c r="L640" i="8" s="1"/>
  <c r="H641" i="8" s="1"/>
  <c r="N641" i="8" l="1"/>
  <c r="I641" i="8"/>
  <c r="M641" i="8" s="1"/>
  <c r="J641" i="8" l="1"/>
  <c r="K641" i="8" l="1"/>
  <c r="L641" i="8" s="1"/>
  <c r="H642" i="8" s="1"/>
  <c r="N642" i="8" l="1"/>
  <c r="I642" i="8"/>
  <c r="M642" i="8" s="1"/>
  <c r="J642" i="8" l="1"/>
  <c r="K642" i="8" l="1"/>
  <c r="L642" i="8" s="1"/>
  <c r="H643" i="8" s="1"/>
  <c r="N643" i="8" l="1"/>
  <c r="I643" i="8"/>
  <c r="M643" i="8" s="1"/>
  <c r="J643" i="8" l="1"/>
  <c r="K643" i="8" l="1"/>
  <c r="L643" i="8" s="1"/>
  <c r="H644" i="8" s="1"/>
  <c r="I644" i="8" l="1"/>
  <c r="M644" i="8" s="1"/>
  <c r="N644" i="8"/>
  <c r="J644" i="8" l="1"/>
  <c r="K644" i="8" l="1"/>
  <c r="L644" i="8" s="1"/>
  <c r="H645" i="8" s="1"/>
  <c r="N645" i="8" l="1"/>
  <c r="I645" i="8"/>
  <c r="M645" i="8" s="1"/>
  <c r="J645" i="8" l="1"/>
  <c r="K645" i="8" l="1"/>
  <c r="L645" i="8" s="1"/>
  <c r="H646" i="8" s="1"/>
  <c r="N646" i="8" l="1"/>
  <c r="I646" i="8"/>
  <c r="M646" i="8" s="1"/>
  <c r="J646" i="8" l="1"/>
  <c r="K646" i="8" l="1"/>
  <c r="L646" i="8" s="1"/>
  <c r="H647" i="8" s="1"/>
  <c r="N647" i="8" l="1"/>
  <c r="I647" i="8"/>
  <c r="M647" i="8" s="1"/>
  <c r="J647" i="8" l="1"/>
  <c r="K647" i="8" l="1"/>
  <c r="L647" i="8"/>
  <c r="H648" i="8" s="1"/>
  <c r="N648" i="8" l="1"/>
  <c r="I648" i="8"/>
  <c r="M648" i="8" s="1"/>
  <c r="J648" i="8" l="1"/>
  <c r="K648" i="8" l="1"/>
  <c r="L648" i="8" s="1"/>
  <c r="H649" i="8" s="1"/>
  <c r="N649" i="8" l="1"/>
  <c r="I649" i="8"/>
  <c r="M649" i="8" s="1"/>
  <c r="J649" i="8" l="1"/>
  <c r="K649" i="8" l="1"/>
  <c r="L649" i="8" s="1"/>
  <c r="H650" i="8" s="1"/>
  <c r="N650" i="8" l="1"/>
  <c r="I650" i="8"/>
  <c r="M650" i="8" s="1"/>
  <c r="J650" i="8" l="1"/>
  <c r="K650" i="8" l="1"/>
  <c r="L650" i="8" s="1"/>
  <c r="H651" i="8" s="1"/>
  <c r="I651" i="8" l="1"/>
  <c r="M651" i="8" s="1"/>
  <c r="N651" i="8"/>
  <c r="J651" i="8" l="1"/>
  <c r="K651" i="8" l="1"/>
  <c r="L651" i="8" s="1"/>
  <c r="H652" i="8" s="1"/>
  <c r="N652" i="8" l="1"/>
  <c r="I652" i="8"/>
  <c r="M652" i="8" s="1"/>
  <c r="J652" i="8"/>
  <c r="K652" i="8" l="1"/>
  <c r="L652" i="8" s="1"/>
  <c r="H653" i="8" s="1"/>
  <c r="N653" i="8" l="1"/>
  <c r="I653" i="8"/>
  <c r="M653" i="8" s="1"/>
  <c r="J653" i="8" l="1"/>
  <c r="K653" i="8" l="1"/>
  <c r="L653" i="8" s="1"/>
  <c r="H654" i="8" s="1"/>
  <c r="N654" i="8" l="1"/>
  <c r="I654" i="8"/>
  <c r="M654" i="8" s="1"/>
  <c r="J654" i="8" l="1"/>
  <c r="K654" i="8" l="1"/>
  <c r="L654" i="8" s="1"/>
  <c r="H655" i="8" s="1"/>
  <c r="N655" i="8" l="1"/>
  <c r="I655" i="8"/>
  <c r="M655" i="8" s="1"/>
  <c r="J655" i="8" l="1"/>
  <c r="K655" i="8" l="1"/>
  <c r="L655" i="8" s="1"/>
  <c r="H656" i="8" s="1"/>
  <c r="I656" i="8" l="1"/>
  <c r="M656" i="8" s="1"/>
  <c r="N656" i="8"/>
  <c r="J656" i="8" l="1"/>
  <c r="K656" i="8" l="1"/>
  <c r="L656" i="8" s="1"/>
  <c r="H657" i="8" s="1"/>
  <c r="N657" i="8" l="1"/>
  <c r="I657" i="8"/>
  <c r="M657" i="8" s="1"/>
  <c r="J657" i="8" l="1"/>
  <c r="K657" i="8" l="1"/>
  <c r="L657" i="8" s="1"/>
  <c r="H658" i="8" s="1"/>
  <c r="N658" i="8" l="1"/>
  <c r="I658" i="8"/>
  <c r="M658" i="8" s="1"/>
  <c r="J658" i="8" l="1"/>
  <c r="K658" i="8" l="1"/>
  <c r="L658" i="8" s="1"/>
  <c r="H659" i="8" s="1"/>
  <c r="N659" i="8" l="1"/>
  <c r="I659" i="8"/>
  <c r="M659" i="8" s="1"/>
  <c r="J659" i="8" l="1"/>
  <c r="K659" i="8" l="1"/>
  <c r="L659" i="8" s="1"/>
  <c r="H660" i="8" s="1"/>
  <c r="N660" i="8" l="1"/>
  <c r="I660" i="8"/>
  <c r="M660" i="8" s="1"/>
  <c r="J660" i="8" l="1"/>
  <c r="K660" i="8" l="1"/>
  <c r="L660" i="8" s="1"/>
  <c r="H661" i="8" s="1"/>
  <c r="N661" i="8" l="1"/>
  <c r="I661" i="8"/>
  <c r="M661" i="8" s="1"/>
  <c r="J661" i="8" l="1"/>
  <c r="K661" i="8" l="1"/>
  <c r="L661" i="8" s="1"/>
  <c r="H662" i="8" s="1"/>
  <c r="N662" i="8" l="1"/>
  <c r="I662" i="8"/>
  <c r="M662" i="8" s="1"/>
  <c r="J662" i="8" l="1"/>
  <c r="K662" i="8" l="1"/>
  <c r="L662" i="8" s="1"/>
  <c r="H663" i="8" s="1"/>
  <c r="I663" i="8" l="1"/>
  <c r="M663" i="8" s="1"/>
  <c r="N663" i="8"/>
  <c r="J663" i="8" l="1"/>
  <c r="K663" i="8" l="1"/>
  <c r="L663" i="8" s="1"/>
  <c r="H664" i="8" s="1"/>
  <c r="N664" i="8" l="1"/>
  <c r="I664" i="8"/>
  <c r="M664" i="8" s="1"/>
  <c r="J664" i="8"/>
  <c r="K664" i="8" l="1"/>
  <c r="L664" i="8" s="1"/>
  <c r="H665" i="8" s="1"/>
  <c r="N665" i="8" l="1"/>
  <c r="I665" i="8"/>
  <c r="M665" i="8" s="1"/>
  <c r="J665" i="8" l="1"/>
  <c r="K665" i="8" l="1"/>
  <c r="L665" i="8" s="1"/>
  <c r="H666" i="8" s="1"/>
  <c r="N666" i="8" l="1"/>
  <c r="I666" i="8"/>
  <c r="M666" i="8" s="1"/>
  <c r="J666" i="8" l="1"/>
  <c r="K666" i="8" l="1"/>
  <c r="L666" i="8" s="1"/>
  <c r="H667" i="8" s="1"/>
  <c r="N667" i="8" l="1"/>
  <c r="I667" i="8"/>
  <c r="M667" i="8" s="1"/>
  <c r="J667" i="8" l="1"/>
  <c r="K667" i="8" l="1"/>
  <c r="L667" i="8" s="1"/>
  <c r="H668" i="8" s="1"/>
  <c r="I668" i="8" l="1"/>
  <c r="M668" i="8" s="1"/>
  <c r="N668" i="8"/>
  <c r="J668" i="8" l="1"/>
  <c r="K668" i="8" l="1"/>
  <c r="L668" i="8" s="1"/>
  <c r="H669" i="8" s="1"/>
  <c r="N669" i="8" l="1"/>
  <c r="I669" i="8"/>
  <c r="M669" i="8" s="1"/>
  <c r="J669" i="8" l="1"/>
  <c r="K669" i="8" l="1"/>
  <c r="L669" i="8" s="1"/>
  <c r="H670" i="8" s="1"/>
  <c r="N670" i="8" l="1"/>
  <c r="I670" i="8"/>
  <c r="M670" i="8" s="1"/>
  <c r="J670" i="8" l="1"/>
  <c r="K670" i="8" l="1"/>
  <c r="L670" i="8" s="1"/>
  <c r="H671" i="8" s="1"/>
  <c r="N671" i="8" l="1"/>
  <c r="I671" i="8"/>
  <c r="M671" i="8" s="1"/>
  <c r="J671" i="8" l="1"/>
  <c r="K671" i="8" l="1"/>
  <c r="L671" i="8"/>
  <c r="H672" i="8" s="1"/>
  <c r="N672" i="8" l="1"/>
  <c r="I672" i="8"/>
  <c r="M672" i="8" s="1"/>
  <c r="J672" i="8" l="1"/>
  <c r="K672" i="8" l="1"/>
  <c r="L672" i="8" s="1"/>
  <c r="H673" i="8" s="1"/>
  <c r="N673" i="8" l="1"/>
  <c r="I673" i="8"/>
  <c r="M673" i="8" s="1"/>
  <c r="J673" i="8" l="1"/>
  <c r="K673" i="8" l="1"/>
  <c r="L673" i="8" s="1"/>
  <c r="H674" i="8" s="1"/>
  <c r="N674" i="8" l="1"/>
  <c r="I674" i="8"/>
  <c r="M674" i="8" s="1"/>
  <c r="J674" i="8" l="1"/>
  <c r="K674" i="8" l="1"/>
  <c r="L674" i="8" s="1"/>
  <c r="H675" i="8" s="1"/>
  <c r="I675" i="8" l="1"/>
  <c r="M675" i="8" s="1"/>
  <c r="N675" i="8"/>
  <c r="J675" i="8" l="1"/>
  <c r="K675" i="8" l="1"/>
  <c r="L675" i="8" s="1"/>
  <c r="H676" i="8" s="1"/>
  <c r="N676" i="8" l="1"/>
  <c r="I676" i="8"/>
  <c r="M676" i="8" s="1"/>
  <c r="J676" i="8"/>
  <c r="K676" i="8" l="1"/>
  <c r="L676" i="8" s="1"/>
  <c r="H677" i="8" s="1"/>
  <c r="N677" i="8" l="1"/>
  <c r="I677" i="8"/>
  <c r="M677" i="8" s="1"/>
  <c r="J677" i="8" l="1"/>
  <c r="K677" i="8" l="1"/>
  <c r="L677" i="8" s="1"/>
  <c r="H678" i="8" s="1"/>
  <c r="N678" i="8" l="1"/>
  <c r="I678" i="8"/>
  <c r="M678" i="8" s="1"/>
  <c r="J678" i="8" l="1"/>
  <c r="K678" i="8" l="1"/>
  <c r="L678" i="8" s="1"/>
  <c r="H679" i="8" s="1"/>
  <c r="N679" i="8" l="1"/>
  <c r="I679" i="8"/>
  <c r="M679" i="8" s="1"/>
  <c r="J679" i="8" l="1"/>
  <c r="K679" i="8" l="1"/>
  <c r="L679" i="8" s="1"/>
  <c r="H680" i="8" s="1"/>
  <c r="I680" i="8" l="1"/>
  <c r="M680" i="8" s="1"/>
  <c r="N680" i="8"/>
  <c r="J680" i="8" l="1"/>
  <c r="K680" i="8" l="1"/>
  <c r="L680" i="8" s="1"/>
  <c r="H681" i="8" s="1"/>
  <c r="N681" i="8" l="1"/>
  <c r="I681" i="8"/>
  <c r="M681" i="8" s="1"/>
  <c r="J681" i="8" l="1"/>
  <c r="K681" i="8" l="1"/>
  <c r="L681" i="8" s="1"/>
  <c r="H682" i="8" s="1"/>
  <c r="N682" i="8" l="1"/>
  <c r="I682" i="8"/>
  <c r="M682" i="8" s="1"/>
  <c r="J682" i="8" l="1"/>
  <c r="K682" i="8" l="1"/>
  <c r="L682" i="8" s="1"/>
  <c r="H683" i="8" s="1"/>
  <c r="N683" i="8" l="1"/>
  <c r="I683" i="8"/>
  <c r="M683" i="8" s="1"/>
  <c r="J683" i="8" l="1"/>
  <c r="K683" i="8" l="1"/>
  <c r="L683" i="8" s="1"/>
  <c r="H684" i="8" s="1"/>
  <c r="N684" i="8" l="1"/>
  <c r="I684" i="8"/>
  <c r="M684" i="8" s="1"/>
  <c r="J684" i="8" l="1"/>
  <c r="K684" i="8" l="1"/>
  <c r="L684" i="8" s="1"/>
  <c r="H685" i="8" s="1"/>
  <c r="N685" i="8" l="1"/>
  <c r="I685" i="8"/>
  <c r="M685" i="8" s="1"/>
  <c r="J685" i="8"/>
  <c r="K685" i="8" l="1"/>
  <c r="L685" i="8" s="1"/>
  <c r="H686" i="8" s="1"/>
  <c r="N686" i="8" l="1"/>
  <c r="I686" i="8"/>
  <c r="M686" i="8" s="1"/>
  <c r="J686" i="8" l="1"/>
  <c r="K686" i="8" l="1"/>
  <c r="L686" i="8" s="1"/>
  <c r="H687" i="8" s="1"/>
  <c r="I687" i="8" l="1"/>
  <c r="M687" i="8" s="1"/>
  <c r="N687" i="8"/>
  <c r="J687" i="8" l="1"/>
  <c r="K687" i="8" l="1"/>
  <c r="L687" i="8" s="1"/>
  <c r="H688" i="8" s="1"/>
  <c r="N688" i="8" l="1"/>
  <c r="I688" i="8"/>
  <c r="M688" i="8" s="1"/>
  <c r="J688" i="8"/>
  <c r="K688" i="8" l="1"/>
  <c r="L688" i="8" s="1"/>
  <c r="H689" i="8" s="1"/>
  <c r="N689" i="8" l="1"/>
  <c r="I689" i="8"/>
  <c r="M689" i="8" s="1"/>
  <c r="J689" i="8" l="1"/>
  <c r="K689" i="8" l="1"/>
  <c r="L689" i="8" s="1"/>
  <c r="H690" i="8" s="1"/>
  <c r="N690" i="8" l="1"/>
  <c r="I690" i="8"/>
  <c r="M690" i="8" s="1"/>
  <c r="J690" i="8" l="1"/>
  <c r="K690" i="8" l="1"/>
  <c r="L690" i="8" s="1"/>
  <c r="H691" i="8" s="1"/>
  <c r="N691" i="8" l="1"/>
  <c r="I691" i="8"/>
  <c r="M691" i="8" s="1"/>
  <c r="J691" i="8" l="1"/>
  <c r="K691" i="8" l="1"/>
  <c r="L691" i="8" s="1"/>
  <c r="H692" i="8" s="1"/>
  <c r="I692" i="8" l="1"/>
  <c r="M692" i="8" s="1"/>
  <c r="N692" i="8"/>
  <c r="J692" i="8" l="1"/>
  <c r="K692" i="8" l="1"/>
  <c r="L692" i="8" s="1"/>
  <c r="H693" i="8" s="1"/>
  <c r="N693" i="8" l="1"/>
  <c r="I693" i="8"/>
  <c r="M693" i="8" s="1"/>
  <c r="J693" i="8" l="1"/>
  <c r="K693" i="8" l="1"/>
  <c r="L693" i="8" s="1"/>
  <c r="H694" i="8" s="1"/>
  <c r="N694" i="8" l="1"/>
  <c r="I694" i="8"/>
  <c r="M694" i="8" s="1"/>
  <c r="J694" i="8" l="1"/>
  <c r="K694" i="8" l="1"/>
  <c r="L694" i="8" s="1"/>
  <c r="H695" i="8" s="1"/>
  <c r="N695" i="8" l="1"/>
  <c r="I695" i="8"/>
  <c r="M695" i="8" s="1"/>
  <c r="J695" i="8" l="1"/>
  <c r="K695" i="8" l="1"/>
  <c r="L695" i="8"/>
  <c r="H696" i="8" s="1"/>
  <c r="N696" i="8" l="1"/>
  <c r="I696" i="8"/>
  <c r="M696" i="8" s="1"/>
  <c r="J696" i="8" l="1"/>
  <c r="K696" i="8" l="1"/>
  <c r="L696" i="8" s="1"/>
  <c r="H697" i="8" s="1"/>
  <c r="N697" i="8" l="1"/>
  <c r="I697" i="8"/>
  <c r="M697" i="8" s="1"/>
  <c r="J697" i="8" l="1"/>
  <c r="K697" i="8" l="1"/>
  <c r="L697" i="8" s="1"/>
  <c r="H698" i="8" s="1"/>
  <c r="N698" i="8" l="1"/>
  <c r="I698" i="8"/>
  <c r="M698" i="8" s="1"/>
  <c r="J698" i="8" l="1"/>
  <c r="K698" i="8" l="1"/>
  <c r="L698" i="8" s="1"/>
  <c r="H699" i="8" s="1"/>
  <c r="I699" i="8" l="1"/>
  <c r="M699" i="8" s="1"/>
  <c r="N699" i="8"/>
  <c r="J699" i="8" l="1"/>
  <c r="K699" i="8" l="1"/>
  <c r="L699" i="8" s="1"/>
  <c r="H700" i="8" s="1"/>
  <c r="N700" i="8" l="1"/>
  <c r="I700" i="8"/>
  <c r="M700" i="8" s="1"/>
  <c r="J700" i="8"/>
  <c r="K700" i="8" l="1"/>
  <c r="L700" i="8" s="1"/>
  <c r="H701" i="8" s="1"/>
  <c r="N701" i="8" l="1"/>
  <c r="I701" i="8"/>
  <c r="M701" i="8" s="1"/>
  <c r="J701" i="8" l="1"/>
  <c r="K701" i="8" l="1"/>
  <c r="L701" i="8" s="1"/>
  <c r="H702" i="8" s="1"/>
  <c r="N702" i="8" l="1"/>
  <c r="I702" i="8"/>
  <c r="M702" i="8" s="1"/>
  <c r="J702" i="8" l="1"/>
  <c r="K702" i="8" l="1"/>
  <c r="L702" i="8" s="1"/>
  <c r="H703" i="8" s="1"/>
  <c r="N703" i="8" l="1"/>
  <c r="I703" i="8"/>
  <c r="M703" i="8" s="1"/>
  <c r="J703" i="8" l="1"/>
  <c r="K703" i="8" l="1"/>
  <c r="L703" i="8" s="1"/>
  <c r="H704" i="8" s="1"/>
  <c r="I704" i="8" l="1"/>
  <c r="M704" i="8" s="1"/>
  <c r="N704" i="8"/>
  <c r="J704" i="8" l="1"/>
  <c r="K704" i="8" l="1"/>
  <c r="L704" i="8"/>
  <c r="H705" i="8" s="1"/>
  <c r="N705" i="8" l="1"/>
  <c r="I705" i="8"/>
  <c r="M705" i="8" s="1"/>
  <c r="J705" i="8" l="1"/>
  <c r="K705" i="8" l="1"/>
  <c r="L705" i="8" s="1"/>
  <c r="H706" i="8" s="1"/>
  <c r="N706" i="8" l="1"/>
  <c r="I706" i="8"/>
  <c r="M706" i="8" s="1"/>
  <c r="J706" i="8" l="1"/>
  <c r="K706" i="8" l="1"/>
  <c r="L706" i="8" s="1"/>
  <c r="H707" i="8" s="1"/>
  <c r="N707" i="8" l="1"/>
  <c r="I707" i="8"/>
  <c r="M707" i="8" s="1"/>
  <c r="J707" i="8" l="1"/>
  <c r="K707" i="8" l="1"/>
  <c r="L707" i="8"/>
  <c r="H708" i="8" s="1"/>
  <c r="N708" i="8" l="1"/>
  <c r="I708" i="8"/>
  <c r="M708" i="8" s="1"/>
  <c r="J708" i="8" l="1"/>
  <c r="K708" i="8" l="1"/>
  <c r="L708" i="8" s="1"/>
  <c r="H709" i="8" s="1"/>
  <c r="N709" i="8" l="1"/>
  <c r="I709" i="8"/>
  <c r="M709" i="8" s="1"/>
  <c r="J709" i="8" l="1"/>
  <c r="K709" i="8" l="1"/>
  <c r="L709" i="8" s="1"/>
  <c r="H710" i="8" s="1"/>
  <c r="N710" i="8" l="1"/>
  <c r="I710" i="8"/>
  <c r="M710" i="8" s="1"/>
  <c r="J710" i="8" l="1"/>
  <c r="K710" i="8" l="1"/>
  <c r="L710" i="8" s="1"/>
  <c r="H711" i="8" s="1"/>
  <c r="I711" i="8" l="1"/>
  <c r="M711" i="8" s="1"/>
  <c r="N711" i="8"/>
  <c r="J711" i="8" l="1"/>
  <c r="K711" i="8" l="1"/>
  <c r="L711" i="8" s="1"/>
  <c r="H712" i="8" s="1"/>
  <c r="N712" i="8" l="1"/>
  <c r="I712" i="8"/>
  <c r="M712" i="8" s="1"/>
  <c r="J712" i="8" l="1"/>
  <c r="K712" i="8"/>
  <c r="L712" i="8" s="1"/>
  <c r="H713" i="8" s="1"/>
  <c r="N713" i="8" l="1"/>
  <c r="I713" i="8"/>
  <c r="M713" i="8" s="1"/>
  <c r="J713" i="8" l="1"/>
  <c r="K713" i="8" l="1"/>
  <c r="L713" i="8" s="1"/>
  <c r="H714" i="8" s="1"/>
  <c r="N714" i="8" l="1"/>
  <c r="I714" i="8"/>
  <c r="M714" i="8" s="1"/>
  <c r="J714" i="8" l="1"/>
  <c r="K714" i="8" l="1"/>
  <c r="L714" i="8" s="1"/>
  <c r="H715" i="8" s="1"/>
  <c r="N715" i="8" l="1"/>
  <c r="I715" i="8"/>
  <c r="M715" i="8" s="1"/>
  <c r="J715" i="8" l="1"/>
  <c r="K715" i="8" l="1"/>
  <c r="L715" i="8" s="1"/>
  <c r="H716" i="8" s="1"/>
  <c r="I716" i="8" l="1"/>
  <c r="M716" i="8" s="1"/>
  <c r="N716" i="8"/>
  <c r="J716" i="8" l="1"/>
  <c r="K716" i="8" l="1"/>
  <c r="L716" i="8" s="1"/>
  <c r="H717" i="8" s="1"/>
  <c r="N717" i="8" l="1"/>
  <c r="I717" i="8"/>
  <c r="M717" i="8" s="1"/>
  <c r="J717" i="8" l="1"/>
  <c r="K717" i="8" l="1"/>
  <c r="L717" i="8" s="1"/>
  <c r="H718" i="8" s="1"/>
  <c r="N718" i="8" l="1"/>
  <c r="I718" i="8"/>
  <c r="M718" i="8" s="1"/>
  <c r="J718" i="8" l="1"/>
  <c r="K718" i="8" l="1"/>
  <c r="L718" i="8" s="1"/>
  <c r="H719" i="8" s="1"/>
  <c r="N719" i="8" l="1"/>
  <c r="I719" i="8"/>
  <c r="M719" i="8" s="1"/>
  <c r="J719" i="8" l="1"/>
  <c r="K719" i="8" l="1"/>
  <c r="L719" i="8" s="1"/>
  <c r="H720" i="8" s="1"/>
  <c r="N720" i="8" l="1"/>
  <c r="I720" i="8"/>
  <c r="M720" i="8" s="1"/>
  <c r="J720" i="8" l="1"/>
  <c r="K720" i="8" l="1"/>
  <c r="L720" i="8" s="1"/>
  <c r="H721" i="8" s="1"/>
  <c r="N721" i="8" l="1"/>
  <c r="I721" i="8"/>
  <c r="M721" i="8" s="1"/>
  <c r="J721" i="8" l="1"/>
  <c r="K721" i="8" l="1"/>
  <c r="L721" i="8" s="1"/>
  <c r="H722" i="8" s="1"/>
  <c r="N722" i="8" l="1"/>
  <c r="I722" i="8"/>
  <c r="M722" i="8" s="1"/>
  <c r="J722" i="8" l="1"/>
  <c r="K722" i="8" l="1"/>
  <c r="L722" i="8" s="1"/>
  <c r="H723" i="8" s="1"/>
  <c r="I723" i="8" l="1"/>
  <c r="M723" i="8" s="1"/>
  <c r="N723" i="8"/>
  <c r="J723" i="8" l="1"/>
  <c r="K723" i="8" l="1"/>
  <c r="L723" i="8" s="1"/>
  <c r="H724" i="8" s="1"/>
  <c r="N724" i="8" l="1"/>
  <c r="I724" i="8"/>
  <c r="M724" i="8" s="1"/>
  <c r="J724" i="8" l="1"/>
  <c r="K724" i="8"/>
  <c r="L724" i="8" s="1"/>
  <c r="H725" i="8" s="1"/>
  <c r="N725" i="8" l="1"/>
  <c r="I725" i="8"/>
  <c r="M725" i="8" s="1"/>
  <c r="J725" i="8" l="1"/>
  <c r="K725" i="8" l="1"/>
  <c r="L725" i="8" s="1"/>
  <c r="H726" i="8" s="1"/>
  <c r="N726" i="8" l="1"/>
  <c r="I726" i="8"/>
  <c r="M726" i="8" s="1"/>
  <c r="J726" i="8" l="1"/>
  <c r="K726" i="8" l="1"/>
  <c r="L726" i="8" s="1"/>
  <c r="H727" i="8" s="1"/>
  <c r="N727" i="8" l="1"/>
  <c r="I727" i="8"/>
  <c r="M727" i="8" s="1"/>
  <c r="J727" i="8" l="1"/>
  <c r="K727" i="8" l="1"/>
  <c r="L727" i="8" s="1"/>
  <c r="H728" i="8" s="1"/>
  <c r="I728" i="8" l="1"/>
  <c r="M728" i="8" s="1"/>
  <c r="N728" i="8"/>
  <c r="J728" i="8" l="1"/>
  <c r="K728" i="8" l="1"/>
  <c r="L728" i="8" s="1"/>
  <c r="H729" i="8" s="1"/>
  <c r="N729" i="8" l="1"/>
  <c r="I729" i="8"/>
  <c r="M729" i="8" s="1"/>
  <c r="J729" i="8" l="1"/>
  <c r="K729" i="8" l="1"/>
  <c r="L729" i="8" s="1"/>
  <c r="H730" i="8" s="1"/>
  <c r="N730" i="8" l="1"/>
  <c r="I730" i="8"/>
  <c r="M730" i="8" s="1"/>
  <c r="J730" i="8" l="1"/>
  <c r="K730" i="8" l="1"/>
  <c r="L730" i="8" s="1"/>
  <c r="H731" i="8" s="1"/>
  <c r="N731" i="8" l="1"/>
  <c r="I731" i="8"/>
  <c r="M731" i="8" s="1"/>
  <c r="J731" i="8" l="1"/>
  <c r="K731" i="8" l="1"/>
  <c r="L731" i="8" s="1"/>
  <c r="H732" i="8" s="1"/>
  <c r="N732" i="8" l="1"/>
  <c r="I732" i="8"/>
  <c r="M732" i="8" s="1"/>
  <c r="J732" i="8" l="1"/>
  <c r="K732" i="8" l="1"/>
  <c r="L732" i="8" s="1"/>
  <c r="H733" i="8" s="1"/>
  <c r="N733" i="8" l="1"/>
  <c r="I733" i="8"/>
  <c r="M733" i="8" s="1"/>
  <c r="J733" i="8"/>
  <c r="K733" i="8" l="1"/>
  <c r="L733" i="8" s="1"/>
  <c r="H734" i="8" s="1"/>
  <c r="N734" i="8" l="1"/>
  <c r="I734" i="8"/>
  <c r="M734" i="8" s="1"/>
  <c r="J734" i="8" l="1"/>
  <c r="K734" i="8" l="1"/>
  <c r="L734" i="8" s="1"/>
  <c r="H735" i="8" s="1"/>
  <c r="I735" i="8" l="1"/>
  <c r="M735" i="8" s="1"/>
  <c r="N735" i="8"/>
  <c r="J735" i="8" l="1"/>
  <c r="K735" i="8" l="1"/>
  <c r="L735" i="8" s="1"/>
  <c r="H736" i="8" s="1"/>
  <c r="N736" i="8" l="1"/>
  <c r="I736" i="8"/>
  <c r="M736" i="8" s="1"/>
  <c r="J736" i="8"/>
  <c r="K736" i="8" l="1"/>
  <c r="L736" i="8" s="1"/>
  <c r="H737" i="8" s="1"/>
  <c r="N737" i="8" l="1"/>
  <c r="I737" i="8"/>
  <c r="M737" i="8" s="1"/>
  <c r="J737" i="8" l="1"/>
  <c r="K737" i="8" l="1"/>
  <c r="L737" i="8" s="1"/>
  <c r="H738" i="8" s="1"/>
  <c r="N738" i="8" l="1"/>
  <c r="I738" i="8"/>
  <c r="M738" i="8" s="1"/>
  <c r="J738" i="8" l="1"/>
  <c r="K738" i="8" l="1"/>
  <c r="L738" i="8" s="1"/>
  <c r="H739" i="8" s="1"/>
  <c r="N739" i="8" l="1"/>
  <c r="I739" i="8"/>
  <c r="M739" i="8" s="1"/>
  <c r="J739" i="8" l="1"/>
  <c r="K739" i="8" l="1"/>
  <c r="L739" i="8" s="1"/>
  <c r="H740" i="8" s="1"/>
  <c r="I740" i="8" l="1"/>
  <c r="M740" i="8" s="1"/>
  <c r="N740" i="8"/>
  <c r="J740" i="8" l="1"/>
  <c r="K740" i="8" l="1"/>
  <c r="L740" i="8" s="1"/>
  <c r="H741" i="8" s="1"/>
  <c r="N741" i="8" l="1"/>
  <c r="I741" i="8"/>
  <c r="M741" i="8" s="1"/>
  <c r="J741" i="8" l="1"/>
  <c r="K741" i="8" l="1"/>
  <c r="L741" i="8" s="1"/>
  <c r="H742" i="8" s="1"/>
  <c r="N742" i="8" l="1"/>
  <c r="I742" i="8"/>
  <c r="M742" i="8" s="1"/>
  <c r="J742" i="8" l="1"/>
  <c r="K742" i="8" l="1"/>
  <c r="L742" i="8" s="1"/>
  <c r="H743" i="8" s="1"/>
  <c r="N743" i="8" l="1"/>
  <c r="I743" i="8"/>
  <c r="M743" i="8" s="1"/>
  <c r="J743" i="8" l="1"/>
  <c r="K743" i="8" l="1"/>
  <c r="L743" i="8"/>
  <c r="H744" i="8" s="1"/>
  <c r="N744" i="8" l="1"/>
  <c r="I744" i="8"/>
  <c r="M744" i="8" s="1"/>
  <c r="J744" i="8" l="1"/>
  <c r="K744" i="8" l="1"/>
  <c r="L744" i="8" s="1"/>
  <c r="H745" i="8" s="1"/>
  <c r="N745" i="8" l="1"/>
  <c r="I745" i="8"/>
  <c r="M745" i="8" s="1"/>
  <c r="J745" i="8" l="1"/>
  <c r="K745" i="8" l="1"/>
  <c r="L745" i="8" s="1"/>
  <c r="H746" i="8" s="1"/>
  <c r="N746" i="8" l="1"/>
  <c r="I746" i="8"/>
  <c r="M746" i="8" s="1"/>
  <c r="J746" i="8" l="1"/>
  <c r="K746" i="8" l="1"/>
  <c r="L746" i="8" s="1"/>
  <c r="H747" i="8" s="1"/>
  <c r="I747" i="8" l="1"/>
  <c r="M747" i="8" s="1"/>
  <c r="N747" i="8"/>
  <c r="J747" i="8" l="1"/>
  <c r="K747" i="8" l="1"/>
  <c r="L747" i="8" s="1"/>
  <c r="H748" i="8" s="1"/>
  <c r="N748" i="8" l="1"/>
  <c r="I748" i="8"/>
  <c r="M748" i="8" s="1"/>
  <c r="J748" i="8"/>
  <c r="K748" i="8" l="1"/>
  <c r="L748" i="8" s="1"/>
  <c r="H749" i="8" s="1"/>
  <c r="N749" i="8" l="1"/>
  <c r="I749" i="8"/>
  <c r="M749" i="8" s="1"/>
  <c r="J749" i="8" l="1"/>
  <c r="K749" i="8" l="1"/>
  <c r="L749" i="8" s="1"/>
  <c r="H750" i="8" s="1"/>
  <c r="N750" i="8" l="1"/>
  <c r="I750" i="8"/>
  <c r="M750" i="8" s="1"/>
  <c r="J750" i="8" l="1"/>
  <c r="K750" i="8" l="1"/>
  <c r="L750" i="8" s="1"/>
  <c r="H751" i="8" s="1"/>
  <c r="N751" i="8" l="1"/>
  <c r="I751" i="8"/>
  <c r="M751" i="8" s="1"/>
  <c r="J751" i="8" l="1"/>
  <c r="K751" i="8" l="1"/>
  <c r="L751" i="8" s="1"/>
  <c r="H752" i="8" s="1"/>
  <c r="I752" i="8" l="1"/>
  <c r="M752" i="8" s="1"/>
  <c r="N752" i="8"/>
  <c r="J752" i="8" l="1"/>
  <c r="K752" i="8" l="1"/>
  <c r="L752" i="8"/>
  <c r="H753" i="8" s="1"/>
  <c r="N753" i="8" l="1"/>
  <c r="I753" i="8"/>
  <c r="M753" i="8" s="1"/>
  <c r="J753" i="8" l="1"/>
  <c r="K753" i="8" l="1"/>
  <c r="L753" i="8" s="1"/>
  <c r="H754" i="8" s="1"/>
  <c r="N754" i="8" l="1"/>
  <c r="I754" i="8"/>
  <c r="M754" i="8" s="1"/>
  <c r="J754" i="8" l="1"/>
  <c r="K754" i="8" l="1"/>
  <c r="L754" i="8" s="1"/>
  <c r="H755" i="8" s="1"/>
  <c r="N755" i="8" l="1"/>
  <c r="I755" i="8"/>
  <c r="M755" i="8" s="1"/>
  <c r="J755" i="8" l="1"/>
  <c r="K755" i="8" l="1"/>
  <c r="L755" i="8" s="1"/>
  <c r="H756" i="8" s="1"/>
  <c r="N756" i="8" l="1"/>
  <c r="I756" i="8"/>
  <c r="M756" i="8" s="1"/>
  <c r="J756" i="8" l="1"/>
  <c r="K756" i="8" l="1"/>
  <c r="L756" i="8" s="1"/>
  <c r="H757" i="8" s="1"/>
  <c r="N757" i="8" l="1"/>
  <c r="I757" i="8"/>
  <c r="M757" i="8" s="1"/>
  <c r="J757" i="8" l="1"/>
  <c r="K757" i="8" l="1"/>
  <c r="L757" i="8" s="1"/>
  <c r="H758" i="8" s="1"/>
  <c r="N758" i="8" l="1"/>
  <c r="I758" i="8"/>
  <c r="M758" i="8" s="1"/>
  <c r="J758" i="8" l="1"/>
  <c r="K758" i="8" l="1"/>
  <c r="L758" i="8" s="1"/>
  <c r="H759" i="8" s="1"/>
  <c r="I759" i="8" l="1"/>
  <c r="M759" i="8" s="1"/>
  <c r="N759" i="8"/>
  <c r="J759" i="8" l="1"/>
  <c r="K759" i="8" l="1"/>
  <c r="L759" i="8" s="1"/>
  <c r="H760" i="8" s="1"/>
  <c r="N760" i="8" l="1"/>
  <c r="I760" i="8"/>
  <c r="M760" i="8" s="1"/>
  <c r="J760" i="8"/>
  <c r="K760" i="8" l="1"/>
  <c r="L760" i="8" s="1"/>
  <c r="H761" i="8" s="1"/>
  <c r="N761" i="8" l="1"/>
  <c r="I761" i="8"/>
  <c r="M761" i="8" s="1"/>
  <c r="J761" i="8" l="1"/>
  <c r="K761" i="8" l="1"/>
  <c r="L761" i="8" s="1"/>
  <c r="H762" i="8" s="1"/>
  <c r="N762" i="8" l="1"/>
  <c r="I762" i="8"/>
  <c r="M762" i="8" s="1"/>
  <c r="J762" i="8" l="1"/>
  <c r="K762" i="8" l="1"/>
  <c r="L762" i="8" s="1"/>
  <c r="H763" i="8" s="1"/>
  <c r="N763" i="8" l="1"/>
  <c r="I763" i="8"/>
  <c r="M763" i="8" s="1"/>
  <c r="J763" i="8" l="1"/>
  <c r="K763" i="8" l="1"/>
  <c r="L763" i="8" s="1"/>
  <c r="H764" i="8" s="1"/>
  <c r="I764" i="8" l="1"/>
  <c r="M764" i="8" s="1"/>
  <c r="N764" i="8"/>
  <c r="J764" i="8" l="1"/>
  <c r="K764" i="8" l="1"/>
  <c r="L764" i="8" s="1"/>
  <c r="H765" i="8" s="1"/>
  <c r="N765" i="8" l="1"/>
  <c r="I765" i="8"/>
  <c r="M765" i="8" s="1"/>
  <c r="J765" i="8" l="1"/>
  <c r="K765" i="8" l="1"/>
  <c r="L765" i="8" s="1"/>
  <c r="H766" i="8" s="1"/>
  <c r="N766" i="8" l="1"/>
  <c r="I766" i="8"/>
  <c r="M766" i="8" s="1"/>
  <c r="J766" i="8" l="1"/>
  <c r="K766" i="8" l="1"/>
  <c r="L766" i="8" s="1"/>
  <c r="H767" i="8" s="1"/>
  <c r="N767" i="8" l="1"/>
  <c r="I767" i="8"/>
  <c r="M767" i="8" s="1"/>
  <c r="J767" i="8" l="1"/>
  <c r="K767" i="8" l="1"/>
  <c r="L767" i="8"/>
  <c r="H768" i="8" s="1"/>
  <c r="N768" i="8" l="1"/>
  <c r="I768" i="8"/>
  <c r="M768" i="8" s="1"/>
  <c r="J768" i="8" l="1"/>
  <c r="K768" i="8" l="1"/>
  <c r="L768" i="8" s="1"/>
  <c r="H769" i="8" s="1"/>
  <c r="N769" i="8" l="1"/>
  <c r="I769" i="8"/>
  <c r="M769" i="8" s="1"/>
  <c r="J769" i="8" l="1"/>
  <c r="K769" i="8" l="1"/>
  <c r="L769" i="8"/>
  <c r="H770" i="8" s="1"/>
  <c r="N770" i="8" l="1"/>
  <c r="I770" i="8"/>
  <c r="M770" i="8" s="1"/>
  <c r="J770" i="8" l="1"/>
  <c r="K770" i="8" l="1"/>
  <c r="L770" i="8" s="1"/>
  <c r="H771" i="8" s="1"/>
  <c r="I771" i="8" l="1"/>
  <c r="M771" i="8" s="1"/>
  <c r="N771" i="8"/>
  <c r="J771" i="8" l="1"/>
  <c r="K771" i="8" l="1"/>
  <c r="L771" i="8" s="1"/>
  <c r="H772" i="8" s="1"/>
  <c r="N772" i="8" l="1"/>
  <c r="I772" i="8"/>
  <c r="M772" i="8" s="1"/>
  <c r="J772" i="8"/>
  <c r="K772" i="8" l="1"/>
  <c r="L772" i="8" s="1"/>
  <c r="H773" i="8" s="1"/>
  <c r="N773" i="8" l="1"/>
  <c r="I773" i="8"/>
  <c r="M773" i="8" s="1"/>
  <c r="J773" i="8" l="1"/>
  <c r="K773" i="8" l="1"/>
  <c r="L773" i="8" s="1"/>
  <c r="H774" i="8" s="1"/>
  <c r="N774" i="8" l="1"/>
  <c r="I774" i="8"/>
  <c r="M774" i="8" s="1"/>
  <c r="J774" i="8" l="1"/>
  <c r="K774" i="8" l="1"/>
  <c r="L774" i="8" s="1"/>
  <c r="H775" i="8" s="1"/>
  <c r="N775" i="8" l="1"/>
  <c r="I775" i="8"/>
  <c r="M775" i="8" s="1"/>
  <c r="J775" i="8" l="1"/>
  <c r="K775" i="8" l="1"/>
  <c r="L775" i="8" s="1"/>
  <c r="H776" i="8" s="1"/>
  <c r="I776" i="8" l="1"/>
  <c r="M776" i="8" s="1"/>
  <c r="N776" i="8"/>
  <c r="J776" i="8" l="1"/>
  <c r="K776" i="8" l="1"/>
  <c r="L776" i="8" s="1"/>
  <c r="H777" i="8" s="1"/>
  <c r="N777" i="8" l="1"/>
  <c r="I777" i="8"/>
  <c r="M777" i="8" s="1"/>
  <c r="J777" i="8" l="1"/>
  <c r="K777" i="8" l="1"/>
  <c r="L777" i="8" s="1"/>
  <c r="H778" i="8" s="1"/>
  <c r="N778" i="8" l="1"/>
  <c r="I778" i="8"/>
  <c r="M778" i="8" s="1"/>
  <c r="J778" i="8" l="1"/>
  <c r="K778" i="8" l="1"/>
  <c r="L778" i="8" s="1"/>
  <c r="H779" i="8" s="1"/>
  <c r="N779" i="8" l="1"/>
  <c r="I779" i="8"/>
  <c r="M779" i="8" s="1"/>
  <c r="J779" i="8" l="1"/>
  <c r="K779" i="8" l="1"/>
  <c r="L779" i="8"/>
  <c r="H780" i="8" s="1"/>
  <c r="N780" i="8" l="1"/>
  <c r="I780" i="8"/>
  <c r="M780" i="8" s="1"/>
  <c r="J780" i="8" l="1"/>
  <c r="K780" i="8" l="1"/>
  <c r="L780" i="8" s="1"/>
  <c r="H781" i="8" s="1"/>
  <c r="N781" i="8" l="1"/>
  <c r="I781" i="8"/>
  <c r="M781" i="8" s="1"/>
  <c r="J781" i="8"/>
  <c r="K781" i="8" l="1"/>
  <c r="L781" i="8" s="1"/>
  <c r="H782" i="8" s="1"/>
  <c r="N782" i="8" l="1"/>
  <c r="I782" i="8"/>
  <c r="M782" i="8" s="1"/>
  <c r="J782" i="8" l="1"/>
  <c r="K782" i="8" l="1"/>
  <c r="L782" i="8" s="1"/>
  <c r="H783" i="8" s="1"/>
  <c r="I783" i="8" l="1"/>
  <c r="M783" i="8" s="1"/>
  <c r="N783" i="8"/>
  <c r="J783" i="8" l="1"/>
  <c r="K783" i="8" l="1"/>
  <c r="L783" i="8" s="1"/>
  <c r="H784" i="8" s="1"/>
  <c r="N784" i="8" l="1"/>
  <c r="I784" i="8"/>
  <c r="M784" i="8" s="1"/>
  <c r="J784" i="8"/>
  <c r="K784" i="8" l="1"/>
  <c r="L784" i="8" s="1"/>
  <c r="H785" i="8" s="1"/>
  <c r="N785" i="8" l="1"/>
  <c r="I785" i="8"/>
  <c r="M785" i="8" s="1"/>
  <c r="J785" i="8" l="1"/>
  <c r="K785" i="8" l="1"/>
  <c r="L785" i="8" s="1"/>
  <c r="H786" i="8" s="1"/>
  <c r="N786" i="8" l="1"/>
  <c r="I786" i="8"/>
  <c r="M786" i="8" s="1"/>
  <c r="J786" i="8" l="1"/>
  <c r="K786" i="8" l="1"/>
  <c r="L786" i="8" s="1"/>
  <c r="H787" i="8" s="1"/>
  <c r="N787" i="8" l="1"/>
  <c r="I787" i="8"/>
  <c r="M787" i="8" s="1"/>
  <c r="J787" i="8" l="1"/>
  <c r="K787" i="8" l="1"/>
  <c r="L787" i="8" s="1"/>
  <c r="H788" i="8" s="1"/>
  <c r="I788" i="8" l="1"/>
  <c r="M788" i="8" s="1"/>
  <c r="N788" i="8"/>
  <c r="J788" i="8" l="1"/>
  <c r="K788" i="8" l="1"/>
  <c r="L788" i="8" s="1"/>
  <c r="H789" i="8" s="1"/>
  <c r="N789" i="8" l="1"/>
  <c r="I789" i="8"/>
  <c r="M789" i="8" s="1"/>
  <c r="J789" i="8" l="1"/>
  <c r="K789" i="8" l="1"/>
  <c r="L789" i="8" s="1"/>
  <c r="H790" i="8" s="1"/>
  <c r="N790" i="8" l="1"/>
  <c r="I790" i="8"/>
  <c r="M790" i="8" s="1"/>
  <c r="J790" i="8" l="1"/>
  <c r="K790" i="8" l="1"/>
  <c r="L790" i="8" s="1"/>
  <c r="H791" i="8" s="1"/>
  <c r="N791" i="8" l="1"/>
  <c r="I791" i="8"/>
  <c r="M791" i="8" s="1"/>
  <c r="J791" i="8" l="1"/>
  <c r="K791" i="8" l="1"/>
  <c r="L791" i="8"/>
  <c r="H792" i="8" s="1"/>
  <c r="N792" i="8" l="1"/>
  <c r="I792" i="8"/>
  <c r="M792" i="8" s="1"/>
  <c r="J792" i="8" l="1"/>
  <c r="K792" i="8" l="1"/>
  <c r="L792" i="8" s="1"/>
  <c r="H793" i="8" s="1"/>
  <c r="N793" i="8" l="1"/>
  <c r="I793" i="8"/>
  <c r="M793" i="8" s="1"/>
  <c r="J793" i="8" l="1"/>
  <c r="K793" i="8" l="1"/>
  <c r="L793" i="8" s="1"/>
  <c r="H794" i="8" s="1"/>
  <c r="N794" i="8" l="1"/>
  <c r="I794" i="8"/>
  <c r="M794" i="8" s="1"/>
  <c r="J794" i="8" l="1"/>
  <c r="K794" i="8" l="1"/>
  <c r="L794" i="8" s="1"/>
  <c r="H795" i="8" s="1"/>
  <c r="I795" i="8" l="1"/>
  <c r="M795" i="8" s="1"/>
  <c r="N795" i="8"/>
  <c r="J795" i="8" l="1"/>
  <c r="K795" i="8" l="1"/>
  <c r="L795" i="8" s="1"/>
  <c r="H796" i="8" s="1"/>
  <c r="N796" i="8" l="1"/>
  <c r="I796" i="8"/>
  <c r="M796" i="8" s="1"/>
  <c r="J796" i="8"/>
  <c r="K796" i="8" l="1"/>
  <c r="L796" i="8" s="1"/>
  <c r="H797" i="8" s="1"/>
  <c r="N797" i="8" l="1"/>
  <c r="I797" i="8"/>
  <c r="M797" i="8" s="1"/>
  <c r="J797" i="8" l="1"/>
  <c r="K797" i="8" l="1"/>
  <c r="L797" i="8" s="1"/>
  <c r="H798" i="8" s="1"/>
  <c r="N798" i="8" l="1"/>
  <c r="I798" i="8"/>
  <c r="M798" i="8" s="1"/>
  <c r="J798" i="8" l="1"/>
  <c r="K798" i="8" l="1"/>
  <c r="L798" i="8" s="1"/>
  <c r="H799" i="8" s="1"/>
  <c r="N799" i="8" l="1"/>
  <c r="I799" i="8"/>
  <c r="M799" i="8" s="1"/>
  <c r="J799" i="8" l="1"/>
  <c r="K799" i="8" l="1"/>
  <c r="L799" i="8" s="1"/>
  <c r="H800" i="8" s="1"/>
  <c r="I800" i="8" l="1"/>
  <c r="M800" i="8" s="1"/>
  <c r="N800" i="8"/>
  <c r="J800" i="8" l="1"/>
  <c r="K800" i="8" l="1"/>
  <c r="L800" i="8" s="1"/>
  <c r="H801" i="8" s="1"/>
  <c r="N801" i="8" l="1"/>
  <c r="I801" i="8"/>
  <c r="M801" i="8" s="1"/>
  <c r="J801" i="8" l="1"/>
  <c r="K801" i="8" l="1"/>
  <c r="L801" i="8" s="1"/>
  <c r="H802" i="8" s="1"/>
  <c r="N802" i="8" l="1"/>
  <c r="I802" i="8"/>
  <c r="M802" i="8" s="1"/>
  <c r="J802" i="8" l="1"/>
  <c r="K802" i="8" l="1"/>
  <c r="L802" i="8" s="1"/>
  <c r="H803" i="8" s="1"/>
  <c r="N803" i="8" l="1"/>
  <c r="I803" i="8"/>
  <c r="M803" i="8" s="1"/>
  <c r="J803" i="8" l="1"/>
  <c r="K803" i="8" l="1"/>
  <c r="L803" i="8"/>
  <c r="H804" i="8" s="1"/>
  <c r="N804" i="8" l="1"/>
  <c r="I804" i="8"/>
  <c r="M804" i="8" s="1"/>
  <c r="J804" i="8" l="1"/>
  <c r="K804" i="8" l="1"/>
  <c r="L804" i="8" s="1"/>
  <c r="H805" i="8" s="1"/>
  <c r="N805" i="8" l="1"/>
  <c r="I805" i="8"/>
  <c r="M805" i="8" s="1"/>
  <c r="J805" i="8" l="1"/>
  <c r="K805" i="8" l="1"/>
  <c r="L805" i="8" s="1"/>
  <c r="H806" i="8" s="1"/>
  <c r="N806" i="8" l="1"/>
  <c r="I806" i="8"/>
  <c r="M806" i="8" s="1"/>
  <c r="J806" i="8" l="1"/>
  <c r="K806" i="8" l="1"/>
  <c r="L806" i="8" s="1"/>
  <c r="H807" i="8" s="1"/>
  <c r="I807" i="8" l="1"/>
  <c r="M807" i="8" s="1"/>
  <c r="N807" i="8"/>
  <c r="J807" i="8" l="1"/>
  <c r="K807" i="8" l="1"/>
  <c r="L807" i="8" s="1"/>
  <c r="H808" i="8" s="1"/>
  <c r="N808" i="8" l="1"/>
  <c r="I808" i="8"/>
  <c r="M808" i="8" s="1"/>
  <c r="J808" i="8" l="1"/>
  <c r="K808" i="8"/>
  <c r="L808" i="8" s="1"/>
  <c r="H809" i="8" s="1"/>
  <c r="N809" i="8" l="1"/>
  <c r="I809" i="8"/>
  <c r="M809" i="8" s="1"/>
  <c r="J809" i="8" l="1"/>
  <c r="K809" i="8" l="1"/>
  <c r="L809" i="8" s="1"/>
  <c r="H810" i="8" s="1"/>
  <c r="N810" i="8" l="1"/>
  <c r="I810" i="8"/>
  <c r="M810" i="8" s="1"/>
  <c r="J810" i="8" l="1"/>
  <c r="K810" i="8" l="1"/>
  <c r="L810" i="8" s="1"/>
  <c r="H811" i="8" s="1"/>
  <c r="N811" i="8" l="1"/>
  <c r="I811" i="8"/>
  <c r="M811" i="8" s="1"/>
  <c r="J811" i="8" l="1"/>
  <c r="K811" i="8" l="1"/>
  <c r="L811" i="8" s="1"/>
  <c r="H812" i="8" s="1"/>
  <c r="I812" i="8" l="1"/>
  <c r="M812" i="8" s="1"/>
  <c r="N812" i="8"/>
  <c r="J812" i="8" l="1"/>
  <c r="K812" i="8" l="1"/>
  <c r="L812" i="8" s="1"/>
  <c r="H813" i="8" s="1"/>
  <c r="N813" i="8" l="1"/>
  <c r="I813" i="8"/>
  <c r="M813" i="8" s="1"/>
  <c r="J813" i="8" l="1"/>
  <c r="K813" i="8" l="1"/>
  <c r="L813" i="8" s="1"/>
  <c r="H814" i="8" s="1"/>
  <c r="N814" i="8" l="1"/>
  <c r="I814" i="8"/>
  <c r="M814" i="8" s="1"/>
  <c r="J814" i="8" l="1"/>
  <c r="K814" i="8" l="1"/>
  <c r="L814" i="8" s="1"/>
  <c r="H815" i="8" s="1"/>
  <c r="N815" i="8" l="1"/>
  <c r="I815" i="8"/>
  <c r="M815" i="8" s="1"/>
  <c r="J815" i="8" l="1"/>
  <c r="K815" i="8" l="1"/>
  <c r="L815" i="8"/>
  <c r="H816" i="8" s="1"/>
  <c r="N816" i="8" l="1"/>
  <c r="I816" i="8"/>
  <c r="M816" i="8" s="1"/>
  <c r="J816" i="8" l="1"/>
  <c r="K816" i="8" l="1"/>
  <c r="L816" i="8" s="1"/>
  <c r="H817" i="8" s="1"/>
  <c r="N817" i="8" l="1"/>
  <c r="I817" i="8"/>
  <c r="M817" i="8" s="1"/>
  <c r="J817" i="8" l="1"/>
  <c r="K817" i="8" l="1"/>
  <c r="L817" i="8" s="1"/>
  <c r="H818" i="8" s="1"/>
  <c r="N818" i="8" l="1"/>
  <c r="I818" i="8"/>
  <c r="M818" i="8" s="1"/>
  <c r="J818" i="8" l="1"/>
  <c r="K818" i="8" l="1"/>
  <c r="L818" i="8" s="1"/>
  <c r="H819" i="8" s="1"/>
  <c r="I819" i="8" l="1"/>
  <c r="M819" i="8" s="1"/>
  <c r="N819" i="8"/>
  <c r="J819" i="8" l="1"/>
  <c r="K819" i="8" l="1"/>
  <c r="L819" i="8" s="1"/>
  <c r="H820" i="8" s="1"/>
  <c r="N820" i="8" l="1"/>
  <c r="I820" i="8"/>
  <c r="M820" i="8" s="1"/>
  <c r="J820" i="8"/>
  <c r="K820" i="8" l="1"/>
  <c r="L820" i="8" s="1"/>
  <c r="H821" i="8" s="1"/>
  <c r="N821" i="8" l="1"/>
  <c r="I821" i="8"/>
  <c r="M821" i="8" s="1"/>
  <c r="J821" i="8" l="1"/>
  <c r="K821" i="8" l="1"/>
  <c r="L821" i="8" s="1"/>
  <c r="H822" i="8" s="1"/>
  <c r="N822" i="8" l="1"/>
  <c r="I822" i="8"/>
  <c r="M822" i="8" s="1"/>
  <c r="J822" i="8" l="1"/>
  <c r="K822" i="8" l="1"/>
  <c r="L822" i="8" s="1"/>
  <c r="H823" i="8" s="1"/>
  <c r="N823" i="8" l="1"/>
  <c r="I823" i="8"/>
  <c r="M823" i="8" s="1"/>
  <c r="J823" i="8" l="1"/>
  <c r="K823" i="8" l="1"/>
  <c r="L823" i="8" s="1"/>
  <c r="H824" i="8" s="1"/>
  <c r="I824" i="8" l="1"/>
  <c r="M824" i="8" s="1"/>
  <c r="N824" i="8"/>
  <c r="J824" i="8" l="1"/>
  <c r="K824" i="8" l="1"/>
  <c r="L824" i="8" s="1"/>
  <c r="H825" i="8" s="1"/>
  <c r="N825" i="8" l="1"/>
  <c r="I825" i="8"/>
  <c r="M825" i="8" s="1"/>
  <c r="J825" i="8" l="1"/>
  <c r="K825" i="8" l="1"/>
  <c r="L825" i="8" s="1"/>
  <c r="H826" i="8" s="1"/>
  <c r="N826" i="8" l="1"/>
  <c r="I826" i="8"/>
  <c r="M826" i="8" s="1"/>
  <c r="J826" i="8" l="1"/>
  <c r="K826" i="8" l="1"/>
  <c r="L826" i="8" s="1"/>
  <c r="H827" i="8" s="1"/>
  <c r="N827" i="8" l="1"/>
  <c r="I827" i="8"/>
  <c r="M827" i="8" s="1"/>
  <c r="J827" i="8" l="1"/>
  <c r="K827" i="8" l="1"/>
  <c r="L827" i="8"/>
  <c r="H828" i="8" s="1"/>
  <c r="N828" i="8" l="1"/>
  <c r="I828" i="8"/>
  <c r="M828" i="8" s="1"/>
  <c r="J828" i="8" l="1"/>
  <c r="K828" i="8" l="1"/>
  <c r="L828" i="8" s="1"/>
  <c r="H829" i="8" s="1"/>
  <c r="N829" i="8" l="1"/>
  <c r="I829" i="8"/>
  <c r="M829" i="8" s="1"/>
  <c r="J829" i="8"/>
  <c r="K829" i="8" l="1"/>
  <c r="L829" i="8" s="1"/>
  <c r="H830" i="8" s="1"/>
  <c r="N830" i="8" l="1"/>
  <c r="I830" i="8"/>
  <c r="M830" i="8" s="1"/>
  <c r="J830" i="8" l="1"/>
  <c r="K830" i="8" l="1"/>
  <c r="L830" i="8" s="1"/>
  <c r="H831" i="8" s="1"/>
  <c r="I831" i="8" l="1"/>
  <c r="M831" i="8" s="1"/>
  <c r="N831" i="8"/>
  <c r="J831" i="8" l="1"/>
  <c r="K831" i="8" l="1"/>
  <c r="L831" i="8" s="1"/>
  <c r="H832" i="8" s="1"/>
  <c r="N832" i="8" l="1"/>
  <c r="I832" i="8"/>
  <c r="M832" i="8" s="1"/>
  <c r="J832" i="8"/>
  <c r="K832" i="8" l="1"/>
  <c r="L832" i="8" s="1"/>
  <c r="H833" i="8" s="1"/>
  <c r="N833" i="8" l="1"/>
  <c r="I833" i="8"/>
  <c r="M833" i="8" s="1"/>
  <c r="J833" i="8" l="1"/>
  <c r="K833" i="8" l="1"/>
  <c r="L833" i="8" s="1"/>
  <c r="H834" i="8" s="1"/>
  <c r="N834" i="8" l="1"/>
  <c r="I834" i="8"/>
  <c r="M834" i="8" s="1"/>
  <c r="J834" i="8" l="1"/>
  <c r="K834" i="8" l="1"/>
  <c r="L834" i="8" s="1"/>
  <c r="H835" i="8" s="1"/>
  <c r="N835" i="8" l="1"/>
  <c r="I835" i="8"/>
  <c r="M835" i="8" s="1"/>
  <c r="J835" i="8" l="1"/>
  <c r="K835" i="8" l="1"/>
  <c r="L835" i="8" s="1"/>
  <c r="H836" i="8" s="1"/>
  <c r="I836" i="8" l="1"/>
  <c r="M836" i="8" s="1"/>
  <c r="N836" i="8"/>
  <c r="J836" i="8" l="1"/>
  <c r="K836" i="8" l="1"/>
  <c r="L836" i="8" s="1"/>
  <c r="H837" i="8" s="1"/>
  <c r="N837" i="8" l="1"/>
  <c r="I837" i="8"/>
  <c r="M837" i="8" s="1"/>
  <c r="J837" i="8" l="1"/>
  <c r="K837" i="8" l="1"/>
  <c r="L837" i="8" s="1"/>
  <c r="H838" i="8" s="1"/>
  <c r="N838" i="8" l="1"/>
  <c r="I838" i="8"/>
  <c r="M838" i="8" s="1"/>
  <c r="J838" i="8" l="1"/>
  <c r="K838" i="8" l="1"/>
  <c r="L838" i="8" s="1"/>
  <c r="H839" i="8" s="1"/>
  <c r="N839" i="8" l="1"/>
  <c r="I839" i="8"/>
  <c r="M839" i="8" s="1"/>
  <c r="J839" i="8" l="1"/>
  <c r="K839" i="8" l="1"/>
  <c r="L839" i="8"/>
  <c r="H840" i="8" s="1"/>
  <c r="N840" i="8" l="1"/>
  <c r="I840" i="8"/>
  <c r="M840" i="8" s="1"/>
  <c r="J840" i="8" l="1"/>
  <c r="K840" i="8" l="1"/>
  <c r="L840" i="8" s="1"/>
  <c r="H841" i="8" s="1"/>
  <c r="N841" i="8" l="1"/>
  <c r="I841" i="8"/>
  <c r="M841" i="8" s="1"/>
  <c r="J841" i="8" l="1"/>
  <c r="K841" i="8" l="1"/>
  <c r="L841" i="8" s="1"/>
  <c r="H842" i="8" s="1"/>
  <c r="N842" i="8" l="1"/>
  <c r="I842" i="8"/>
  <c r="M842" i="8" s="1"/>
  <c r="J842" i="8" l="1"/>
  <c r="K842" i="8" l="1"/>
  <c r="L842" i="8" s="1"/>
  <c r="H843" i="8" s="1"/>
  <c r="I843" i="8" l="1"/>
  <c r="M843" i="8" s="1"/>
  <c r="N843" i="8"/>
  <c r="J843" i="8" l="1"/>
  <c r="K843" i="8" l="1"/>
  <c r="L843" i="8" s="1"/>
  <c r="H844" i="8" s="1"/>
  <c r="N844" i="8" l="1"/>
  <c r="I844" i="8"/>
  <c r="M844" i="8" s="1"/>
  <c r="J844" i="8"/>
  <c r="K844" i="8" l="1"/>
  <c r="L844" i="8" s="1"/>
  <c r="H845" i="8" s="1"/>
  <c r="N845" i="8" l="1"/>
  <c r="I845" i="8"/>
  <c r="M845" i="8" s="1"/>
  <c r="J845" i="8" l="1"/>
  <c r="K845" i="8" l="1"/>
  <c r="L845" i="8" s="1"/>
  <c r="H846" i="8" s="1"/>
  <c r="N846" i="8" l="1"/>
  <c r="I846" i="8"/>
  <c r="M846" i="8" s="1"/>
  <c r="J846" i="8" l="1"/>
  <c r="K846" i="8" l="1"/>
  <c r="L846" i="8" s="1"/>
  <c r="H847" i="8" s="1"/>
  <c r="N847" i="8" l="1"/>
  <c r="I847" i="8"/>
  <c r="M847" i="8" s="1"/>
  <c r="J847" i="8" l="1"/>
  <c r="K847" i="8" l="1"/>
  <c r="L847" i="8" s="1"/>
  <c r="H848" i="8" s="1"/>
  <c r="I848" i="8" l="1"/>
  <c r="M848" i="8" s="1"/>
  <c r="N848" i="8"/>
  <c r="J848" i="8" l="1"/>
  <c r="K848" i="8" l="1"/>
  <c r="L848" i="8"/>
  <c r="H849" i="8" s="1"/>
  <c r="N849" i="8" l="1"/>
  <c r="I849" i="8"/>
  <c r="M849" i="8" s="1"/>
  <c r="J849" i="8" l="1"/>
  <c r="K849" i="8" l="1"/>
  <c r="L849" i="8" s="1"/>
  <c r="H850" i="8" s="1"/>
  <c r="N850" i="8" l="1"/>
  <c r="I850" i="8"/>
  <c r="M850" i="8" s="1"/>
  <c r="J850" i="8" l="1"/>
  <c r="K850" i="8" l="1"/>
  <c r="L850" i="8" s="1"/>
  <c r="H851" i="8" s="1"/>
  <c r="N851" i="8" l="1"/>
  <c r="I851" i="8"/>
  <c r="M851" i="8" s="1"/>
  <c r="J851" i="8" l="1"/>
  <c r="K851" i="8" l="1"/>
  <c r="L851" i="8"/>
  <c r="H852" i="8" s="1"/>
  <c r="N852" i="8" l="1"/>
  <c r="I852" i="8"/>
  <c r="M852" i="8" s="1"/>
  <c r="J852" i="8" l="1"/>
  <c r="K852" i="8" l="1"/>
  <c r="L852" i="8" s="1"/>
  <c r="H853" i="8" s="1"/>
  <c r="N853" i="8" l="1"/>
  <c r="I853" i="8"/>
  <c r="M853" i="8" s="1"/>
  <c r="J853" i="8" l="1"/>
  <c r="K853" i="8" l="1"/>
  <c r="L853" i="8" s="1"/>
  <c r="H854" i="8" s="1"/>
  <c r="N854" i="8" l="1"/>
  <c r="I854" i="8"/>
  <c r="M854" i="8" s="1"/>
  <c r="J854" i="8" l="1"/>
  <c r="K854" i="8" l="1"/>
  <c r="L854" i="8" s="1"/>
  <c r="H855" i="8" s="1"/>
  <c r="I855" i="8" l="1"/>
  <c r="M855" i="8" s="1"/>
  <c r="N855" i="8"/>
  <c r="J855" i="8" l="1"/>
  <c r="K855" i="8" l="1"/>
  <c r="L855" i="8" s="1"/>
  <c r="H856" i="8" s="1"/>
  <c r="N856" i="8" l="1"/>
  <c r="I856" i="8"/>
  <c r="M856" i="8" s="1"/>
  <c r="J856" i="8"/>
  <c r="K856" i="8" l="1"/>
  <c r="L856" i="8" s="1"/>
  <c r="H857" i="8" s="1"/>
  <c r="N857" i="8" l="1"/>
  <c r="I857" i="8"/>
  <c r="M857" i="8" s="1"/>
  <c r="J857" i="8" l="1"/>
  <c r="K857" i="8" l="1"/>
  <c r="L857" i="8" s="1"/>
  <c r="H858" i="8" s="1"/>
  <c r="N858" i="8" l="1"/>
  <c r="I858" i="8"/>
  <c r="M858" i="8" s="1"/>
  <c r="J858" i="8" l="1"/>
  <c r="K858" i="8" l="1"/>
  <c r="L858" i="8" s="1"/>
  <c r="H859" i="8" s="1"/>
  <c r="N859" i="8" l="1"/>
  <c r="I859" i="8"/>
  <c r="M859" i="8" s="1"/>
  <c r="J859" i="8" l="1"/>
  <c r="K859" i="8" l="1"/>
  <c r="L859" i="8" s="1"/>
  <c r="H860" i="8" s="1"/>
  <c r="I860" i="8" l="1"/>
  <c r="M860" i="8" s="1"/>
  <c r="N860" i="8"/>
  <c r="J860" i="8" l="1"/>
  <c r="K860" i="8" l="1"/>
  <c r="L860" i="8" s="1"/>
  <c r="H861" i="8" s="1"/>
  <c r="N861" i="8" l="1"/>
  <c r="I861" i="8"/>
  <c r="M861" i="8" s="1"/>
  <c r="J861" i="8" l="1"/>
  <c r="K861" i="8" l="1"/>
  <c r="L861" i="8" s="1"/>
  <c r="H862" i="8" s="1"/>
  <c r="N862" i="8" l="1"/>
  <c r="I862" i="8"/>
  <c r="M862" i="8" s="1"/>
  <c r="J862" i="8" l="1"/>
  <c r="K862" i="8" l="1"/>
  <c r="L862" i="8" s="1"/>
  <c r="H863" i="8" s="1"/>
  <c r="N863" i="8" l="1"/>
  <c r="I863" i="8"/>
  <c r="M863" i="8" s="1"/>
  <c r="J863" i="8" l="1"/>
  <c r="K863" i="8" l="1"/>
  <c r="L863" i="8"/>
  <c r="H864" i="8" s="1"/>
  <c r="N864" i="8" l="1"/>
  <c r="I864" i="8"/>
  <c r="M864" i="8" s="1"/>
  <c r="J864" i="8" l="1"/>
  <c r="K864" i="8" l="1"/>
  <c r="L864" i="8" s="1"/>
  <c r="H865" i="8" s="1"/>
  <c r="N865" i="8" l="1"/>
  <c r="I865" i="8"/>
  <c r="M865" i="8" s="1"/>
  <c r="J865" i="8" l="1"/>
  <c r="K865" i="8" l="1"/>
  <c r="L865" i="8" s="1"/>
  <c r="H866" i="8" s="1"/>
  <c r="N866" i="8" l="1"/>
  <c r="I866" i="8"/>
  <c r="M866" i="8" s="1"/>
  <c r="J866" i="8" l="1"/>
  <c r="K866" i="8" l="1"/>
  <c r="L866" i="8" s="1"/>
  <c r="H867" i="8" s="1"/>
  <c r="I867" i="8" l="1"/>
  <c r="M867" i="8" s="1"/>
  <c r="N867" i="8"/>
  <c r="J867" i="8" l="1"/>
  <c r="K867" i="8" l="1"/>
  <c r="L867" i="8" s="1"/>
  <c r="H868" i="8" s="1"/>
  <c r="N868" i="8" l="1"/>
  <c r="I868" i="8"/>
  <c r="M868" i="8" s="1"/>
  <c r="J868" i="8"/>
  <c r="K868" i="8" l="1"/>
  <c r="L868" i="8" s="1"/>
  <c r="H869" i="8" s="1"/>
  <c r="N869" i="8" l="1"/>
  <c r="I869" i="8"/>
  <c r="M869" i="8" s="1"/>
  <c r="J869" i="8" l="1"/>
  <c r="K869" i="8" l="1"/>
  <c r="L869" i="8" s="1"/>
  <c r="H870" i="8" s="1"/>
  <c r="N870" i="8" l="1"/>
  <c r="I870" i="8"/>
  <c r="M870" i="8" s="1"/>
  <c r="J870" i="8" l="1"/>
  <c r="K870" i="8" l="1"/>
  <c r="L870" i="8" s="1"/>
  <c r="H871" i="8" s="1"/>
  <c r="N871" i="8" l="1"/>
  <c r="I871" i="8"/>
  <c r="M871" i="8" s="1"/>
  <c r="J871" i="8" l="1"/>
  <c r="K871" i="8" l="1"/>
  <c r="L871" i="8" s="1"/>
  <c r="H872" i="8" s="1"/>
  <c r="I872" i="8" l="1"/>
  <c r="M872" i="8" s="1"/>
  <c r="N872" i="8"/>
  <c r="J872" i="8" l="1"/>
  <c r="K872" i="8" l="1"/>
  <c r="L872" i="8" s="1"/>
  <c r="H873" i="8" s="1"/>
  <c r="N873" i="8" l="1"/>
  <c r="I873" i="8"/>
  <c r="M873" i="8" s="1"/>
  <c r="J873" i="8" l="1"/>
  <c r="K873" i="8" l="1"/>
  <c r="L873" i="8" s="1"/>
  <c r="H874" i="8" s="1"/>
  <c r="N874" i="8" l="1"/>
  <c r="I874" i="8"/>
  <c r="M874" i="8" s="1"/>
  <c r="J874" i="8" l="1"/>
  <c r="K874" i="8" l="1"/>
  <c r="L874" i="8" s="1"/>
  <c r="H875" i="8" s="1"/>
  <c r="N875" i="8" l="1"/>
  <c r="I875" i="8"/>
  <c r="M875" i="8" s="1"/>
  <c r="J875" i="8" l="1"/>
  <c r="K875" i="8" l="1"/>
  <c r="L875" i="8"/>
  <c r="H876" i="8" s="1"/>
  <c r="N876" i="8" l="1"/>
  <c r="I876" i="8"/>
  <c r="M876" i="8" s="1"/>
  <c r="J876" i="8" l="1"/>
  <c r="K876" i="8" l="1"/>
  <c r="L876" i="8" s="1"/>
  <c r="H877" i="8" s="1"/>
  <c r="N877" i="8" l="1"/>
  <c r="I877" i="8"/>
  <c r="M877" i="8" s="1"/>
  <c r="J877" i="8"/>
  <c r="K877" i="8" l="1"/>
  <c r="L877" i="8" s="1"/>
  <c r="H878" i="8" s="1"/>
  <c r="N878" i="8" l="1"/>
  <c r="I878" i="8"/>
  <c r="M878" i="8" s="1"/>
  <c r="J878" i="8" l="1"/>
  <c r="K878" i="8" l="1"/>
  <c r="L878" i="8" s="1"/>
  <c r="H879" i="8" s="1"/>
  <c r="I879" i="8" l="1"/>
  <c r="M879" i="8" s="1"/>
  <c r="N879" i="8"/>
  <c r="J879" i="8" l="1"/>
  <c r="K879" i="8" l="1"/>
  <c r="L879" i="8" s="1"/>
  <c r="H880" i="8" s="1"/>
  <c r="N880" i="8" l="1"/>
  <c r="I880" i="8"/>
  <c r="M880" i="8" s="1"/>
  <c r="J880" i="8"/>
  <c r="K880" i="8" l="1"/>
  <c r="L880" i="8" s="1"/>
  <c r="H881" i="8" s="1"/>
  <c r="I881" i="8" l="1"/>
  <c r="M881" i="8" s="1"/>
  <c r="N881" i="8"/>
  <c r="J881" i="8"/>
  <c r="K881" i="8" l="1"/>
  <c r="L881" i="8" s="1"/>
  <c r="H882" i="8" s="1"/>
  <c r="N882" i="8" l="1"/>
  <c r="I882" i="8"/>
  <c r="M882" i="8" s="1"/>
  <c r="J882" i="8" l="1"/>
  <c r="K882" i="8" l="1"/>
  <c r="L882" i="8" s="1"/>
  <c r="H883" i="8" s="1"/>
  <c r="I883" i="8" l="1"/>
  <c r="M883" i="8" s="1"/>
  <c r="J883" i="8"/>
  <c r="N883" i="8"/>
  <c r="K883" i="8" l="1"/>
  <c r="L883" i="8" s="1"/>
  <c r="H884" i="8" s="1"/>
  <c r="N884" i="8" l="1"/>
  <c r="I884" i="8"/>
  <c r="M884" i="8" s="1"/>
  <c r="J884" i="8" l="1"/>
  <c r="K884" i="8" l="1"/>
  <c r="L884" i="8" s="1"/>
  <c r="H885" i="8" s="1"/>
  <c r="N885" i="8" l="1"/>
  <c r="I885" i="8"/>
  <c r="M885" i="8" s="1"/>
  <c r="J885" i="8" l="1"/>
  <c r="K885" i="8" l="1"/>
  <c r="L885" i="8" s="1"/>
  <c r="H886" i="8" s="1"/>
  <c r="I886" i="8" l="1"/>
  <c r="M886" i="8" s="1"/>
  <c r="N886" i="8"/>
  <c r="J886" i="8"/>
  <c r="K886" i="8" l="1"/>
  <c r="L886" i="8"/>
  <c r="H887" i="8" s="1"/>
  <c r="I887" i="8" l="1"/>
  <c r="M887" i="8" s="1"/>
  <c r="N887" i="8"/>
  <c r="J887" i="8"/>
  <c r="K887" i="8" l="1"/>
  <c r="L887" i="8" s="1"/>
  <c r="H888" i="8" s="1"/>
  <c r="I888" i="8" l="1"/>
  <c r="M888" i="8" s="1"/>
  <c r="N888" i="8"/>
  <c r="J888" i="8" l="1"/>
  <c r="K888" i="8" l="1"/>
  <c r="L888" i="8"/>
  <c r="H889" i="8" s="1"/>
  <c r="N889" i="8" l="1"/>
  <c r="I889" i="8"/>
  <c r="M889" i="8" s="1"/>
  <c r="J889" i="8" l="1"/>
  <c r="K889" i="8" l="1"/>
  <c r="L889" i="8" s="1"/>
  <c r="H890" i="8" s="1"/>
  <c r="N890" i="8" l="1"/>
  <c r="I890" i="8"/>
  <c r="M890" i="8" s="1"/>
  <c r="J890" i="8" l="1"/>
  <c r="K890" i="8" l="1"/>
  <c r="L890" i="8"/>
  <c r="H891" i="8" s="1"/>
  <c r="N891" i="8" l="1"/>
  <c r="I891" i="8"/>
  <c r="M891" i="8" s="1"/>
  <c r="J891" i="8" l="1"/>
  <c r="K891" i="8" l="1"/>
  <c r="L891" i="8" s="1"/>
  <c r="H892" i="8" s="1"/>
  <c r="N892" i="8" l="1"/>
  <c r="I892" i="8"/>
  <c r="M892" i="8" s="1"/>
  <c r="J892" i="8" l="1"/>
  <c r="K892" i="8" l="1"/>
  <c r="L892" i="8" s="1"/>
  <c r="H893" i="8" s="1"/>
  <c r="I893" i="8" l="1"/>
  <c r="M893" i="8" s="1"/>
  <c r="N893" i="8"/>
  <c r="J893" i="8"/>
  <c r="K893" i="8" l="1"/>
  <c r="L893" i="8" s="1"/>
  <c r="H894" i="8" s="1"/>
  <c r="N894" i="8" l="1"/>
  <c r="I894" i="8"/>
  <c r="M894" i="8" s="1"/>
  <c r="J894" i="8" l="1"/>
  <c r="K894" i="8" l="1"/>
  <c r="L894" i="8"/>
  <c r="H895" i="8" s="1"/>
  <c r="I895" i="8" l="1"/>
  <c r="M895" i="8" s="1"/>
  <c r="N895" i="8"/>
  <c r="J895" i="8" l="1"/>
  <c r="K895" i="8" l="1"/>
  <c r="L895" i="8" s="1"/>
  <c r="H896" i="8" s="1"/>
  <c r="N896" i="8" l="1"/>
  <c r="I896" i="8"/>
  <c r="M896" i="8" s="1"/>
  <c r="J896" i="8" l="1"/>
  <c r="K896" i="8" l="1"/>
  <c r="L896" i="8" s="1"/>
  <c r="H897" i="8" s="1"/>
  <c r="N897" i="8" l="1"/>
  <c r="I897" i="8"/>
  <c r="M897" i="8" s="1"/>
  <c r="J897" i="8" l="1"/>
  <c r="K897" i="8" l="1"/>
  <c r="L897" i="8" s="1"/>
  <c r="H898" i="8" s="1"/>
  <c r="N898" i="8" l="1"/>
  <c r="I898" i="8"/>
  <c r="M898" i="8" s="1"/>
  <c r="J898" i="8" l="1"/>
  <c r="K898" i="8" l="1"/>
  <c r="L898" i="8" s="1"/>
  <c r="H899" i="8" s="1"/>
  <c r="I899" i="8" l="1"/>
  <c r="M899" i="8" s="1"/>
  <c r="N899" i="8"/>
  <c r="J899" i="8"/>
  <c r="K899" i="8" l="1"/>
  <c r="L899" i="8" s="1"/>
  <c r="H900" i="8" s="1"/>
  <c r="I900" i="8" l="1"/>
  <c r="M900" i="8" s="1"/>
  <c r="N900" i="8"/>
  <c r="J900" i="8" l="1"/>
  <c r="K900" i="8" l="1"/>
  <c r="L900" i="8"/>
  <c r="H901" i="8" s="1"/>
  <c r="N901" i="8" l="1"/>
  <c r="I901" i="8"/>
  <c r="M901" i="8" s="1"/>
  <c r="J901" i="8" l="1"/>
  <c r="K901" i="8" l="1"/>
  <c r="L901" i="8" s="1"/>
  <c r="H902" i="8" s="1"/>
  <c r="N902" i="8" l="1"/>
  <c r="I902" i="8"/>
  <c r="M902" i="8" s="1"/>
  <c r="J902" i="8" l="1"/>
  <c r="K902" i="8" l="1"/>
  <c r="L902" i="8" s="1"/>
  <c r="H903" i="8" s="1"/>
  <c r="N903" i="8" l="1"/>
  <c r="I903" i="8"/>
  <c r="M903" i="8" s="1"/>
  <c r="J903" i="8"/>
  <c r="K903" i="8" l="1"/>
  <c r="L903" i="8" s="1"/>
  <c r="H904" i="8" s="1"/>
  <c r="N904" i="8" l="1"/>
  <c r="I904" i="8"/>
  <c r="M904" i="8" s="1"/>
  <c r="J904" i="8" l="1"/>
  <c r="K904" i="8" l="1"/>
  <c r="L904" i="8" s="1"/>
  <c r="H905" i="8" s="1"/>
  <c r="I905" i="8" l="1"/>
  <c r="M905" i="8" s="1"/>
  <c r="N905" i="8"/>
  <c r="J905" i="8"/>
  <c r="K905" i="8" l="1"/>
  <c r="L905" i="8" s="1"/>
  <c r="H906" i="8" s="1"/>
  <c r="N906" i="8" l="1"/>
  <c r="I906" i="8"/>
  <c r="M906" i="8" s="1"/>
  <c r="J906" i="8" l="1"/>
  <c r="K906" i="8" l="1"/>
  <c r="L906" i="8"/>
  <c r="H907" i="8" s="1"/>
  <c r="I907" i="8" l="1"/>
  <c r="M907" i="8" s="1"/>
  <c r="N907" i="8"/>
  <c r="J907" i="8" l="1"/>
  <c r="K907" i="8" l="1"/>
  <c r="L907" i="8" s="1"/>
  <c r="H908" i="8" s="1"/>
  <c r="N908" i="8" l="1"/>
  <c r="I908" i="8"/>
  <c r="M908" i="8" s="1"/>
  <c r="J908" i="8" l="1"/>
  <c r="K908" i="8" l="1"/>
  <c r="L908" i="8" s="1"/>
  <c r="H909" i="8" s="1"/>
  <c r="N909" i="8" l="1"/>
  <c r="I909" i="8"/>
  <c r="M909" i="8" s="1"/>
  <c r="J909" i="8" l="1"/>
  <c r="K909" i="8" l="1"/>
  <c r="L909" i="8" s="1"/>
  <c r="H910" i="8" s="1"/>
  <c r="I910" i="8" l="1"/>
  <c r="M910" i="8" s="1"/>
  <c r="N910" i="8"/>
  <c r="J910" i="8" l="1"/>
  <c r="K910" i="8" l="1"/>
  <c r="L910" i="8" s="1"/>
  <c r="H911" i="8" s="1"/>
  <c r="I911" i="8" l="1"/>
  <c r="M911" i="8" s="1"/>
  <c r="N911" i="8"/>
  <c r="J911" i="8"/>
  <c r="K911" i="8" l="1"/>
  <c r="L911" i="8" s="1"/>
  <c r="H912" i="8" s="1"/>
  <c r="I912" i="8" l="1"/>
  <c r="M912" i="8" s="1"/>
  <c r="N912" i="8"/>
  <c r="J912" i="8" l="1"/>
  <c r="K912" i="8" l="1"/>
  <c r="L912" i="8"/>
  <c r="H913" i="8" s="1"/>
  <c r="N913" i="8" l="1"/>
  <c r="I913" i="8"/>
  <c r="M913" i="8" s="1"/>
  <c r="J913" i="8" l="1"/>
  <c r="K913" i="8" l="1"/>
  <c r="L913" i="8" s="1"/>
  <c r="H914" i="8" s="1"/>
  <c r="N914" i="8" l="1"/>
  <c r="I914" i="8"/>
  <c r="M914" i="8" s="1"/>
  <c r="J914" i="8" l="1"/>
  <c r="K914" i="8" l="1"/>
  <c r="L914" i="8" s="1"/>
  <c r="H915" i="8" s="1"/>
  <c r="N915" i="8" l="1"/>
  <c r="I915" i="8"/>
  <c r="M915" i="8" s="1"/>
  <c r="J915" i="8" l="1"/>
  <c r="K915" i="8" l="1"/>
  <c r="L915" i="8" s="1"/>
  <c r="H916" i="8" s="1"/>
  <c r="N916" i="8" l="1"/>
  <c r="I916" i="8"/>
  <c r="M916" i="8" s="1"/>
  <c r="J916" i="8" l="1"/>
  <c r="K916" i="8" l="1"/>
  <c r="L916" i="8" s="1"/>
  <c r="H917" i="8" s="1"/>
  <c r="I917" i="8" l="1"/>
  <c r="M917" i="8" s="1"/>
  <c r="N917" i="8"/>
  <c r="J917" i="8"/>
  <c r="K917" i="8" l="1"/>
  <c r="L917" i="8" s="1"/>
  <c r="H918" i="8" s="1"/>
  <c r="N918" i="8" l="1"/>
  <c r="I918" i="8"/>
  <c r="M918" i="8" s="1"/>
  <c r="J918" i="8" l="1"/>
  <c r="K918" i="8" l="1"/>
  <c r="L918" i="8"/>
  <c r="H919" i="8" s="1"/>
  <c r="I919" i="8" l="1"/>
  <c r="M919" i="8" s="1"/>
  <c r="N919" i="8"/>
  <c r="J919" i="8" l="1"/>
  <c r="K919" i="8" l="1"/>
  <c r="L919" i="8" s="1"/>
  <c r="H920" i="8" s="1"/>
  <c r="N920" i="8" l="1"/>
  <c r="I920" i="8"/>
  <c r="M920" i="8" s="1"/>
  <c r="J920" i="8" l="1"/>
  <c r="K920" i="8" l="1"/>
  <c r="L920" i="8" s="1"/>
  <c r="H921" i="8" s="1"/>
  <c r="N921" i="8" l="1"/>
  <c r="I921" i="8"/>
  <c r="M921" i="8" s="1"/>
  <c r="J921" i="8" l="1"/>
  <c r="K921" i="8" l="1"/>
  <c r="L921" i="8" s="1"/>
  <c r="H922" i="8" s="1"/>
  <c r="I922" i="8" l="1"/>
  <c r="M922" i="8" s="1"/>
  <c r="N922" i="8"/>
  <c r="J922" i="8" l="1"/>
  <c r="K922" i="8" l="1"/>
  <c r="L922" i="8" s="1"/>
  <c r="H923" i="8" s="1"/>
  <c r="I923" i="8" l="1"/>
  <c r="M923" i="8" s="1"/>
  <c r="N923" i="8"/>
  <c r="J923" i="8"/>
  <c r="K923" i="8" l="1"/>
  <c r="L923" i="8" s="1"/>
  <c r="H924" i="8" s="1"/>
  <c r="I924" i="8" l="1"/>
  <c r="M924" i="8" s="1"/>
  <c r="N924" i="8"/>
  <c r="J924" i="8" l="1"/>
  <c r="K924" i="8" l="1"/>
  <c r="L924" i="8"/>
  <c r="H925" i="8" s="1"/>
  <c r="I925" i="8" l="1"/>
  <c r="M925" i="8" s="1"/>
  <c r="N925" i="8"/>
  <c r="J925" i="8"/>
  <c r="K925" i="8" l="1"/>
  <c r="L925" i="8" s="1"/>
  <c r="H926" i="8" s="1"/>
  <c r="N926" i="8" l="1"/>
  <c r="I926" i="8"/>
  <c r="M926" i="8" s="1"/>
  <c r="J926" i="8" l="1"/>
  <c r="K926" i="8" l="1"/>
  <c r="L926" i="8" s="1"/>
  <c r="H927" i="8" s="1"/>
  <c r="N927" i="8" l="1"/>
  <c r="I927" i="8"/>
  <c r="M927" i="8" s="1"/>
  <c r="J927" i="8" l="1"/>
  <c r="K927" i="8" l="1"/>
  <c r="L927" i="8" s="1"/>
  <c r="H928" i="8" s="1"/>
  <c r="N928" i="8" l="1"/>
  <c r="I928" i="8"/>
  <c r="M928" i="8" s="1"/>
  <c r="J928" i="8" l="1"/>
  <c r="K928" i="8" l="1"/>
  <c r="L928" i="8" s="1"/>
  <c r="H929" i="8" s="1"/>
  <c r="I929" i="8" l="1"/>
  <c r="M929" i="8" s="1"/>
  <c r="N929" i="8"/>
  <c r="J929" i="8"/>
  <c r="K929" i="8" l="1"/>
  <c r="L929" i="8" s="1"/>
  <c r="H930" i="8" s="1"/>
  <c r="N930" i="8" l="1"/>
  <c r="I930" i="8"/>
  <c r="M930" i="8" s="1"/>
  <c r="J930" i="8" l="1"/>
  <c r="K930" i="8" l="1"/>
  <c r="L930" i="8"/>
  <c r="H931" i="8" s="1"/>
  <c r="I931" i="8" l="1"/>
  <c r="M931" i="8" s="1"/>
  <c r="N931" i="8"/>
  <c r="J931" i="8" l="1"/>
  <c r="K931" i="8" l="1"/>
  <c r="L931" i="8" s="1"/>
  <c r="H932" i="8" s="1"/>
  <c r="N932" i="8" l="1"/>
  <c r="I932" i="8"/>
  <c r="M932" i="8" s="1"/>
  <c r="J932" i="8" l="1"/>
  <c r="K932" i="8" l="1"/>
  <c r="L932" i="8"/>
  <c r="H933" i="8" s="1"/>
  <c r="N933" i="8" l="1"/>
  <c r="I933" i="8"/>
  <c r="M933" i="8" s="1"/>
  <c r="J933" i="8" l="1"/>
  <c r="K933" i="8" l="1"/>
  <c r="L933" i="8" s="1"/>
  <c r="H934" i="8" s="1"/>
  <c r="N934" i="8" l="1"/>
  <c r="I934" i="8"/>
  <c r="M934" i="8" s="1"/>
  <c r="J934" i="8" l="1"/>
  <c r="K934" i="8" l="1"/>
  <c r="L934" i="8" s="1"/>
  <c r="H935" i="8" s="1"/>
  <c r="I935" i="8" l="1"/>
  <c r="M935" i="8" s="1"/>
  <c r="J935" i="8"/>
  <c r="N935" i="8"/>
  <c r="K935" i="8" l="1"/>
  <c r="L935" i="8" s="1"/>
  <c r="H936" i="8" s="1"/>
  <c r="I936" i="8" l="1"/>
  <c r="M936" i="8" s="1"/>
  <c r="N936" i="8"/>
  <c r="J936" i="8" l="1"/>
  <c r="K936" i="8" l="1"/>
  <c r="L936" i="8"/>
  <c r="H937" i="8" s="1"/>
  <c r="I937" i="8" l="1"/>
  <c r="M937" i="8" s="1"/>
  <c r="N937" i="8"/>
  <c r="J937" i="8"/>
  <c r="K937" i="8" l="1"/>
  <c r="L937" i="8" s="1"/>
  <c r="H938" i="8" s="1"/>
  <c r="N938" i="8" l="1"/>
  <c r="I938" i="8"/>
  <c r="M938" i="8" s="1"/>
  <c r="J938" i="8" l="1"/>
  <c r="K938" i="8" l="1"/>
  <c r="L938" i="8" s="1"/>
  <c r="H939" i="8" s="1"/>
  <c r="N939" i="8" l="1"/>
  <c r="I939" i="8"/>
  <c r="M939" i="8" s="1"/>
  <c r="J939" i="8" l="1"/>
  <c r="K939" i="8" l="1"/>
  <c r="L939" i="8" s="1"/>
  <c r="H940" i="8" s="1"/>
  <c r="N940" i="8" l="1"/>
  <c r="I940" i="8"/>
  <c r="M940" i="8" s="1"/>
  <c r="J940" i="8" l="1"/>
  <c r="K940" i="8" l="1"/>
  <c r="L940" i="8" s="1"/>
  <c r="H941" i="8" s="1"/>
  <c r="I941" i="8" l="1"/>
  <c r="M941" i="8" s="1"/>
  <c r="N941" i="8"/>
  <c r="J941" i="8"/>
  <c r="K941" i="8" l="1"/>
  <c r="L941" i="8" s="1"/>
  <c r="H942" i="8" s="1"/>
  <c r="N942" i="8" l="1"/>
  <c r="I942" i="8"/>
  <c r="M942" i="8" s="1"/>
  <c r="J942" i="8" l="1"/>
  <c r="K942" i="8" l="1"/>
  <c r="L942" i="8"/>
  <c r="H943" i="8" s="1"/>
  <c r="I943" i="8" l="1"/>
  <c r="M943" i="8" s="1"/>
  <c r="N943" i="8"/>
  <c r="J943" i="8" l="1"/>
  <c r="K943" i="8" l="1"/>
  <c r="L943" i="8" s="1"/>
  <c r="H944" i="8" s="1"/>
  <c r="N944" i="8" l="1"/>
  <c r="I944" i="8"/>
  <c r="M944" i="8" s="1"/>
  <c r="J944" i="8" l="1"/>
  <c r="K944" i="8" l="1"/>
  <c r="L944" i="8"/>
  <c r="H945" i="8" s="1"/>
  <c r="N945" i="8" l="1"/>
  <c r="I945" i="8"/>
  <c r="M945" i="8" s="1"/>
  <c r="J945" i="8" l="1"/>
  <c r="K945" i="8" l="1"/>
  <c r="L945" i="8" s="1"/>
  <c r="H946" i="8" s="1"/>
  <c r="N946" i="8" l="1"/>
  <c r="I946" i="8"/>
  <c r="M946" i="8" s="1"/>
  <c r="J946" i="8" l="1"/>
  <c r="K946" i="8" l="1"/>
  <c r="L946" i="8" s="1"/>
  <c r="H947" i="8" s="1"/>
  <c r="I947" i="8" l="1"/>
  <c r="M947" i="8" s="1"/>
  <c r="N947" i="8"/>
  <c r="J947" i="8"/>
  <c r="K947" i="8" l="1"/>
  <c r="L947" i="8" s="1"/>
  <c r="H948" i="8" s="1"/>
  <c r="I948" i="8" l="1"/>
  <c r="M948" i="8" s="1"/>
  <c r="N948" i="8"/>
  <c r="J948" i="8" l="1"/>
  <c r="K948" i="8" l="1"/>
  <c r="L948" i="8"/>
  <c r="H949" i="8" s="1"/>
  <c r="I949" i="8" l="1"/>
  <c r="M949" i="8" s="1"/>
  <c r="N949" i="8"/>
  <c r="J949" i="8"/>
  <c r="K949" i="8" l="1"/>
  <c r="L949" i="8" s="1"/>
  <c r="H950" i="8" s="1"/>
  <c r="N950" i="8" l="1"/>
  <c r="I950" i="8"/>
  <c r="M950" i="8" s="1"/>
  <c r="J950" i="8" l="1"/>
  <c r="K950" i="8" l="1"/>
  <c r="L950" i="8" s="1"/>
  <c r="H951" i="8" s="1"/>
  <c r="N951" i="8" l="1"/>
  <c r="I951" i="8"/>
  <c r="M951" i="8" s="1"/>
  <c r="J951" i="8" l="1"/>
  <c r="K951" i="8" l="1"/>
  <c r="L951" i="8" s="1"/>
  <c r="H952" i="8" s="1"/>
  <c r="N952" i="8" l="1"/>
  <c r="I952" i="8"/>
  <c r="M952" i="8" s="1"/>
  <c r="J952" i="8" l="1"/>
  <c r="K952" i="8" l="1"/>
  <c r="L952" i="8" s="1"/>
  <c r="H953" i="8" s="1"/>
  <c r="I953" i="8" l="1"/>
  <c r="M953" i="8" s="1"/>
  <c r="J953" i="8"/>
  <c r="N953" i="8"/>
  <c r="K953" i="8" l="1"/>
  <c r="L953" i="8" s="1"/>
  <c r="H954" i="8" s="1"/>
  <c r="N954" i="8" l="1"/>
  <c r="I954" i="8"/>
  <c r="M954" i="8" s="1"/>
  <c r="J954" i="8" l="1"/>
  <c r="K954" i="8" l="1"/>
  <c r="L954" i="8"/>
  <c r="H955" i="8" s="1"/>
  <c r="I955" i="8" l="1"/>
  <c r="M955" i="8" s="1"/>
  <c r="N955" i="8"/>
  <c r="J955" i="8" l="1"/>
  <c r="K955" i="8" l="1"/>
  <c r="L955" i="8" s="1"/>
  <c r="H956" i="8" s="1"/>
  <c r="N956" i="8" l="1"/>
  <c r="I956" i="8"/>
  <c r="M956" i="8" s="1"/>
  <c r="J956" i="8" l="1"/>
  <c r="K956" i="8" l="1"/>
  <c r="L956" i="8" s="1"/>
  <c r="H957" i="8" s="1"/>
  <c r="N957" i="8" l="1"/>
  <c r="I957" i="8"/>
  <c r="M957" i="8" s="1"/>
  <c r="J957" i="8" l="1"/>
  <c r="K957" i="8" l="1"/>
  <c r="L957" i="8" s="1"/>
  <c r="H958" i="8" s="1"/>
  <c r="N958" i="8" l="1"/>
  <c r="I958" i="8"/>
  <c r="M958" i="8" s="1"/>
  <c r="J958" i="8"/>
  <c r="K958" i="8" l="1"/>
  <c r="L958" i="8" s="1"/>
  <c r="H959" i="8" s="1"/>
  <c r="I959" i="8" l="1"/>
  <c r="M959" i="8" s="1"/>
  <c r="N959" i="8"/>
  <c r="J959" i="8"/>
  <c r="K959" i="8" l="1"/>
  <c r="L959" i="8" s="1"/>
  <c r="H960" i="8" s="1"/>
  <c r="I960" i="8" l="1"/>
  <c r="M960" i="8" s="1"/>
  <c r="N960" i="8"/>
  <c r="J960" i="8" l="1"/>
  <c r="K960" i="8" l="1"/>
  <c r="L960" i="8" s="1"/>
  <c r="H961" i="8" s="1"/>
  <c r="I961" i="8" l="1"/>
  <c r="M961" i="8" s="1"/>
  <c r="N961" i="8"/>
  <c r="J961" i="8"/>
  <c r="K961" i="8" l="1"/>
  <c r="L961" i="8" s="1"/>
  <c r="H962" i="8" s="1"/>
  <c r="N962" i="8" l="1"/>
  <c r="I962" i="8"/>
  <c r="M962" i="8" s="1"/>
  <c r="J962" i="8" l="1"/>
  <c r="K962" i="8" l="1"/>
  <c r="L962" i="8" s="1"/>
  <c r="H963" i="8" s="1"/>
  <c r="N963" i="8" l="1"/>
  <c r="I963" i="8"/>
  <c r="M963" i="8" s="1"/>
  <c r="J963" i="8" l="1"/>
  <c r="K963" i="8" l="1"/>
  <c r="L963" i="8"/>
  <c r="H964" i="8" s="1"/>
  <c r="N964" i="8" l="1"/>
  <c r="I964" i="8"/>
  <c r="M964" i="8" s="1"/>
  <c r="J964" i="8" l="1"/>
  <c r="K964" i="8" l="1"/>
  <c r="L964" i="8" s="1"/>
  <c r="H965" i="8" s="1"/>
  <c r="I965" i="8" l="1"/>
  <c r="M965" i="8" s="1"/>
  <c r="N965" i="8"/>
  <c r="J965" i="8"/>
  <c r="K965" i="8" l="1"/>
  <c r="L965" i="8" s="1"/>
  <c r="H966" i="8" s="1"/>
  <c r="N966" i="8" l="1"/>
  <c r="I966" i="8"/>
  <c r="M966" i="8" s="1"/>
  <c r="J966" i="8" l="1"/>
  <c r="K966" i="8" l="1"/>
  <c r="L966" i="8"/>
  <c r="H967" i="8" s="1"/>
  <c r="I967" i="8" l="1"/>
  <c r="M967" i="8" s="1"/>
  <c r="N967" i="8"/>
  <c r="J967" i="8" l="1"/>
  <c r="K967" i="8" l="1"/>
  <c r="L967" i="8" s="1"/>
  <c r="H968" i="8" s="1"/>
  <c r="N968" i="8" l="1"/>
  <c r="I968" i="8"/>
  <c r="M968" i="8" s="1"/>
  <c r="J968" i="8" l="1"/>
  <c r="K968" i="8" l="1"/>
  <c r="L968" i="8"/>
  <c r="H969" i="8" s="1"/>
  <c r="N969" i="8" l="1"/>
  <c r="I969" i="8"/>
  <c r="M969" i="8" s="1"/>
  <c r="J969" i="8" l="1"/>
  <c r="K969" i="8" l="1"/>
  <c r="L969" i="8" s="1"/>
  <c r="H970" i="8" s="1"/>
  <c r="N970" i="8" l="1"/>
  <c r="I970" i="8"/>
  <c r="M970" i="8" s="1"/>
  <c r="J970" i="8" l="1"/>
  <c r="K970" i="8" l="1"/>
  <c r="L970" i="8" s="1"/>
  <c r="H971" i="8" s="1"/>
  <c r="N971" i="8" l="1"/>
  <c r="I971" i="8"/>
  <c r="M971" i="8" s="1"/>
  <c r="J971" i="8"/>
  <c r="K971" i="8" l="1"/>
  <c r="L971" i="8" s="1"/>
  <c r="H972" i="8" s="1"/>
  <c r="I972" i="8" l="1"/>
  <c r="M972" i="8" s="1"/>
  <c r="N972" i="8"/>
  <c r="J972" i="8" l="1"/>
  <c r="K972" i="8" l="1"/>
  <c r="L972" i="8"/>
  <c r="H973" i="8" s="1"/>
  <c r="I973" i="8" l="1"/>
  <c r="M973" i="8" s="1"/>
  <c r="N973" i="8"/>
  <c r="J973" i="8"/>
  <c r="K973" i="8" l="1"/>
  <c r="L973" i="8" s="1"/>
  <c r="H974" i="8" s="1"/>
  <c r="N974" i="8" l="1"/>
  <c r="I974" i="8"/>
  <c r="M974" i="8" s="1"/>
  <c r="J974" i="8" l="1"/>
  <c r="K974" i="8" l="1"/>
  <c r="L974" i="8" s="1"/>
  <c r="H975" i="8" s="1"/>
  <c r="N975" i="8" l="1"/>
  <c r="I975" i="8"/>
  <c r="M975" i="8" s="1"/>
  <c r="J975" i="8" l="1"/>
  <c r="K975" i="8" l="1"/>
  <c r="L975" i="8" s="1"/>
  <c r="H976" i="8" s="1"/>
  <c r="N976" i="8" l="1"/>
  <c r="I976" i="8"/>
  <c r="M976" i="8" s="1"/>
  <c r="J976" i="8" l="1"/>
  <c r="K976" i="8" l="1"/>
  <c r="L976" i="8" s="1"/>
  <c r="H977" i="8" s="1"/>
  <c r="I977" i="8" l="1"/>
  <c r="M977" i="8" s="1"/>
  <c r="N977" i="8"/>
  <c r="J977" i="8"/>
  <c r="K977" i="8" l="1"/>
  <c r="L977" i="8" s="1"/>
  <c r="H978" i="8" s="1"/>
  <c r="N978" i="8" l="1"/>
  <c r="I978" i="8"/>
  <c r="M978" i="8" s="1"/>
  <c r="J978" i="8" l="1"/>
  <c r="K978" i="8" l="1"/>
  <c r="L978" i="8"/>
  <c r="H979" i="8" s="1"/>
  <c r="I979" i="8" l="1"/>
  <c r="M979" i="8" s="1"/>
  <c r="N979" i="8"/>
  <c r="J979" i="8" l="1"/>
  <c r="K979" i="8" l="1"/>
  <c r="L979" i="8" s="1"/>
  <c r="H980" i="8" s="1"/>
  <c r="N980" i="8" l="1"/>
  <c r="I980" i="8"/>
  <c r="M980" i="8" s="1"/>
  <c r="J980" i="8" l="1"/>
  <c r="K980" i="8" l="1"/>
  <c r="L980" i="8"/>
  <c r="H981" i="8" s="1"/>
  <c r="N981" i="8" l="1"/>
  <c r="I981" i="8"/>
  <c r="M981" i="8" s="1"/>
  <c r="J981" i="8" l="1"/>
  <c r="K981" i="8" l="1"/>
  <c r="L981" i="8" s="1"/>
  <c r="H982" i="8" s="1"/>
  <c r="N982" i="8" l="1"/>
  <c r="I982" i="8"/>
  <c r="M982" i="8" s="1"/>
  <c r="J982" i="8" l="1"/>
  <c r="K982" i="8" l="1"/>
  <c r="L982" i="8" s="1"/>
  <c r="H983" i="8" s="1"/>
  <c r="N983" i="8" l="1"/>
  <c r="I983" i="8"/>
  <c r="M983" i="8" s="1"/>
  <c r="J983" i="8" l="1"/>
  <c r="K983" i="8"/>
  <c r="L983" i="8" s="1"/>
  <c r="H984" i="8" s="1"/>
  <c r="I984" i="8" l="1"/>
  <c r="M984" i="8" s="1"/>
  <c r="N984" i="8"/>
  <c r="J984" i="8" l="1"/>
  <c r="K984" i="8" l="1"/>
  <c r="L984" i="8"/>
  <c r="H985" i="8" s="1"/>
  <c r="I985" i="8" l="1"/>
  <c r="M985" i="8" s="1"/>
  <c r="N985" i="8"/>
  <c r="J985" i="8"/>
  <c r="K985" i="8" l="1"/>
  <c r="L985" i="8" s="1"/>
  <c r="H986" i="8" s="1"/>
  <c r="N986" i="8" l="1"/>
  <c r="I986" i="8"/>
  <c r="M986" i="8" s="1"/>
  <c r="J986" i="8" l="1"/>
  <c r="K986" i="8" l="1"/>
  <c r="L986" i="8" s="1"/>
  <c r="H987" i="8" s="1"/>
  <c r="N987" i="8" l="1"/>
  <c r="I987" i="8"/>
  <c r="M987" i="8" s="1"/>
  <c r="J987" i="8" l="1"/>
  <c r="K987" i="8" l="1"/>
  <c r="L987" i="8" s="1"/>
  <c r="H988" i="8" s="1"/>
  <c r="N988" i="8" l="1"/>
  <c r="I988" i="8"/>
  <c r="M988" i="8" s="1"/>
  <c r="J988" i="8" l="1"/>
  <c r="K988" i="8" l="1"/>
  <c r="L988" i="8" s="1"/>
  <c r="H989" i="8" s="1"/>
  <c r="I989" i="8" l="1"/>
  <c r="M989" i="8" s="1"/>
  <c r="N989" i="8"/>
  <c r="J989" i="8"/>
  <c r="K989" i="8" l="1"/>
  <c r="L989" i="8" s="1"/>
  <c r="H990" i="8" s="1"/>
  <c r="N990" i="8" l="1"/>
  <c r="I990" i="8"/>
  <c r="M990" i="8" s="1"/>
  <c r="J990" i="8" l="1"/>
  <c r="K990" i="8" l="1"/>
  <c r="L990" i="8"/>
  <c r="H991" i="8" s="1"/>
  <c r="I991" i="8" l="1"/>
  <c r="M991" i="8" s="1"/>
  <c r="N991" i="8"/>
  <c r="J991" i="8" l="1"/>
  <c r="K991" i="8" l="1"/>
  <c r="L991" i="8" s="1"/>
  <c r="H992" i="8" s="1"/>
  <c r="N992" i="8" l="1"/>
  <c r="I992" i="8"/>
  <c r="M992" i="8" s="1"/>
  <c r="J992" i="8" l="1"/>
  <c r="K992" i="8" l="1"/>
  <c r="L992" i="8"/>
  <c r="H993" i="8" s="1"/>
  <c r="N993" i="8" l="1"/>
  <c r="I993" i="8"/>
  <c r="M993" i="8" s="1"/>
  <c r="J993" i="8" l="1"/>
  <c r="K993" i="8" l="1"/>
  <c r="L993" i="8" s="1"/>
  <c r="H994" i="8" s="1"/>
  <c r="N994" i="8" l="1"/>
  <c r="I994" i="8"/>
  <c r="M994" i="8" s="1"/>
  <c r="J994" i="8" l="1"/>
  <c r="K994" i="8" l="1"/>
  <c r="L994" i="8" s="1"/>
  <c r="H995" i="8" s="1"/>
  <c r="N995" i="8" l="1"/>
  <c r="I995" i="8"/>
  <c r="M995" i="8" s="1"/>
  <c r="J995" i="8"/>
  <c r="K995" i="8" l="1"/>
  <c r="L995" i="8" s="1"/>
  <c r="H996" i="8" s="1"/>
  <c r="I996" i="8" l="1"/>
  <c r="M996" i="8" s="1"/>
  <c r="N996" i="8"/>
  <c r="J996" i="8" l="1"/>
  <c r="K996" i="8" l="1"/>
  <c r="L996" i="8"/>
  <c r="H997" i="8" s="1"/>
  <c r="I997" i="8" l="1"/>
  <c r="M997" i="8" s="1"/>
  <c r="N997" i="8"/>
  <c r="J997" i="8" l="1"/>
  <c r="K997" i="8"/>
  <c r="L997" i="8" s="1"/>
  <c r="H998" i="8" s="1"/>
  <c r="N998" i="8" l="1"/>
  <c r="I998" i="8"/>
  <c r="M998" i="8" s="1"/>
  <c r="J998" i="8" l="1"/>
  <c r="K998" i="8" l="1"/>
  <c r="L998" i="8" s="1"/>
  <c r="H999" i="8" s="1"/>
  <c r="N999" i="8" l="1"/>
  <c r="I999" i="8"/>
  <c r="M999" i="8" s="1"/>
  <c r="J999" i="8" l="1"/>
  <c r="K999" i="8" l="1"/>
  <c r="L999" i="8" s="1"/>
  <c r="H1000" i="8" s="1"/>
  <c r="N1000" i="8" l="1"/>
  <c r="I1000" i="8"/>
  <c r="M1000" i="8" s="1"/>
  <c r="J1000" i="8" l="1"/>
  <c r="K1000" i="8" l="1"/>
  <c r="L1000" i="8" s="1"/>
  <c r="H1001" i="8" s="1"/>
  <c r="I1001" i="8" l="1"/>
  <c r="M1001" i="8" s="1"/>
  <c r="N1001" i="8"/>
  <c r="J1001" i="8"/>
  <c r="K1001" i="8" l="1"/>
  <c r="L1001" i="8" s="1"/>
  <c r="H1002" i="8" s="1"/>
  <c r="N1002" i="8" l="1"/>
  <c r="I1002" i="8"/>
  <c r="M1002" i="8" s="1"/>
  <c r="J1002" i="8" l="1"/>
  <c r="K1002" i="8" l="1"/>
  <c r="L1002" i="8"/>
  <c r="H1003" i="8" s="1"/>
  <c r="I1003" i="8" l="1"/>
  <c r="M1003" i="8" s="1"/>
  <c r="N1003" i="8"/>
  <c r="J1003" i="8" l="1"/>
  <c r="K1003" i="8" l="1"/>
  <c r="L1003" i="8" s="1"/>
  <c r="H1004" i="8" s="1"/>
  <c r="N1004" i="8" l="1"/>
  <c r="I1004" i="8"/>
  <c r="M1004" i="8" s="1"/>
  <c r="J1004" i="8" l="1"/>
  <c r="K1004" i="8" l="1"/>
  <c r="L1004" i="8" s="1"/>
  <c r="H1005" i="8" s="1"/>
  <c r="N1005" i="8" l="1"/>
  <c r="I1005" i="8"/>
  <c r="M1005" i="8" s="1"/>
  <c r="J1005" i="8" l="1"/>
  <c r="K1005" i="8" l="1"/>
  <c r="L1005" i="8" s="1"/>
  <c r="H1006" i="8" s="1"/>
  <c r="N1006" i="8" l="1"/>
  <c r="I1006" i="8"/>
  <c r="M1006" i="8" s="1"/>
  <c r="J1006" i="8" l="1"/>
  <c r="K1006" i="8" l="1"/>
  <c r="L1006" i="8" s="1"/>
  <c r="H1007" i="8" s="1"/>
  <c r="N1007" i="8" l="1"/>
  <c r="I1007" i="8"/>
  <c r="M1007" i="8" s="1"/>
  <c r="J1007" i="8" l="1"/>
  <c r="K1007" i="8"/>
  <c r="L1007" i="8" s="1"/>
  <c r="H1008" i="8" s="1"/>
  <c r="I1008" i="8" l="1"/>
  <c r="M1008" i="8" s="1"/>
  <c r="N1008" i="8"/>
  <c r="J1008" i="8" l="1"/>
  <c r="K1008" i="8" l="1"/>
  <c r="L1008" i="8"/>
  <c r="H1009" i="8" s="1"/>
  <c r="I1009" i="8" l="1"/>
  <c r="M1009" i="8" s="1"/>
  <c r="N1009" i="8"/>
  <c r="J1009" i="8" l="1"/>
  <c r="K1009" i="8" l="1"/>
  <c r="L1009" i="8" s="1"/>
  <c r="H1010" i="8" s="1"/>
  <c r="N1010" i="8" l="1"/>
  <c r="I1010" i="8"/>
  <c r="M1010" i="8" s="1"/>
  <c r="J1010" i="8" l="1"/>
  <c r="K1010" i="8" l="1"/>
  <c r="L1010" i="8" s="1"/>
  <c r="H1011" i="8" s="1"/>
  <c r="N1011" i="8" l="1"/>
  <c r="I1011" i="8"/>
  <c r="M1011" i="8" s="1"/>
  <c r="J1011" i="8" l="1"/>
  <c r="K1011" i="8" l="1"/>
  <c r="L1011" i="8" s="1"/>
  <c r="H1012" i="8" s="1"/>
  <c r="N1012" i="8" l="1"/>
  <c r="I1012" i="8"/>
  <c r="M1012" i="8" s="1"/>
  <c r="J1012" i="8" l="1"/>
  <c r="K1012" i="8" l="1"/>
  <c r="L1012" i="8" s="1"/>
  <c r="H1013" i="8" s="1"/>
  <c r="I1013" i="8" l="1"/>
  <c r="M1013" i="8" s="1"/>
  <c r="N1013" i="8"/>
  <c r="J1013" i="8"/>
  <c r="K1013" i="8" l="1"/>
  <c r="L1013" i="8" s="1"/>
  <c r="H1014" i="8" s="1"/>
  <c r="N1014" i="8" l="1"/>
  <c r="I1014" i="8"/>
  <c r="M1014" i="8" s="1"/>
  <c r="J1014" i="8" l="1"/>
  <c r="K1014" i="8" l="1"/>
  <c r="L1014" i="8" s="1"/>
  <c r="H1015" i="8" s="1"/>
  <c r="I1015" i="8" l="1"/>
  <c r="M1015" i="8" s="1"/>
  <c r="N1015" i="8"/>
  <c r="J1015" i="8" l="1"/>
  <c r="K1015" i="8" l="1"/>
  <c r="L1015" i="8" s="1"/>
  <c r="H1016" i="8" s="1"/>
  <c r="N1016" i="8" l="1"/>
  <c r="I1016" i="8"/>
  <c r="M1016" i="8" s="1"/>
  <c r="J1016" i="8" l="1"/>
  <c r="K1016" i="8" l="1"/>
  <c r="L1016" i="8" s="1"/>
  <c r="H1017" i="8" s="1"/>
  <c r="N1017" i="8" l="1"/>
  <c r="I1017" i="8"/>
  <c r="M1017" i="8" s="1"/>
  <c r="J1017" i="8" l="1"/>
  <c r="K1017" i="8" l="1"/>
  <c r="L1017" i="8" s="1"/>
  <c r="H1018" i="8" s="1"/>
  <c r="N1018" i="8" l="1"/>
  <c r="I1018" i="8"/>
  <c r="M1018" i="8" s="1"/>
  <c r="J1018" i="8" l="1"/>
  <c r="K1018" i="8" l="1"/>
  <c r="L1018" i="8" s="1"/>
  <c r="H1019" i="8" s="1"/>
  <c r="N1019" i="8" l="1"/>
  <c r="I1019" i="8"/>
  <c r="M1019" i="8" s="1"/>
  <c r="J1019" i="8"/>
  <c r="K1019" i="8" l="1"/>
  <c r="L1019" i="8" s="1"/>
  <c r="H1020" i="8" s="1"/>
  <c r="I1020" i="8" l="1"/>
  <c r="M1020" i="8" s="1"/>
  <c r="N1020" i="8"/>
  <c r="J1020" i="8" l="1"/>
  <c r="K1020" i="8" l="1"/>
  <c r="L1020" i="8"/>
  <c r="H1021" i="8" s="1"/>
  <c r="I1021" i="8" l="1"/>
  <c r="M1021" i="8" s="1"/>
  <c r="N1021" i="8"/>
  <c r="J1021" i="8" l="1"/>
  <c r="K1021" i="8" l="1"/>
  <c r="L1021" i="8" s="1"/>
  <c r="H1022" i="8" s="1"/>
  <c r="N1022" i="8" l="1"/>
  <c r="I1022" i="8"/>
  <c r="M1022" i="8" s="1"/>
  <c r="J1022" i="8" l="1"/>
  <c r="K1022" i="8" l="1"/>
  <c r="L1022" i="8" s="1"/>
  <c r="H1023" i="8" s="1"/>
  <c r="N1023" i="8" l="1"/>
  <c r="I1023" i="8"/>
  <c r="M1023" i="8" s="1"/>
  <c r="J1023" i="8" l="1"/>
  <c r="K1023" i="8" l="1"/>
  <c r="L1023" i="8" s="1"/>
  <c r="H1024" i="8" s="1"/>
  <c r="N1024" i="8" l="1"/>
  <c r="I1024" i="8"/>
  <c r="M1024" i="8" s="1"/>
  <c r="J1024" i="8" l="1"/>
  <c r="K1024" i="8" l="1"/>
  <c r="L1024" i="8" s="1"/>
  <c r="H1025" i="8" s="1"/>
  <c r="I1025" i="8" l="1"/>
  <c r="M1025" i="8" s="1"/>
  <c r="J1025" i="8"/>
  <c r="N1025" i="8"/>
  <c r="K1025" i="8" l="1"/>
  <c r="L1025" i="8" s="1"/>
  <c r="H1026" i="8" s="1"/>
  <c r="N1026" i="8" l="1"/>
  <c r="I1026" i="8"/>
  <c r="M1026" i="8" s="1"/>
  <c r="J1026" i="8" l="1"/>
  <c r="K1026" i="8" l="1"/>
  <c r="L1026" i="8"/>
  <c r="H1027" i="8" s="1"/>
  <c r="I1027" i="8" l="1"/>
  <c r="M1027" i="8" s="1"/>
  <c r="N1027" i="8"/>
  <c r="J1027" i="8" l="1"/>
  <c r="K1027" i="8" l="1"/>
  <c r="L1027" i="8" s="1"/>
  <c r="H1028" i="8" s="1"/>
  <c r="N1028" i="8" l="1"/>
  <c r="I1028" i="8"/>
  <c r="M1028" i="8" s="1"/>
  <c r="J1028" i="8" l="1"/>
  <c r="K1028" i="8" l="1"/>
  <c r="L1028" i="8" s="1"/>
  <c r="H1029" i="8" s="1"/>
  <c r="N1029" i="8" l="1"/>
  <c r="I1029" i="8"/>
  <c r="M1029" i="8" s="1"/>
  <c r="J1029" i="8" l="1"/>
  <c r="K1029" i="8" l="1"/>
  <c r="L1029" i="8" s="1"/>
  <c r="H1030" i="8" s="1"/>
  <c r="N1030" i="8" l="1"/>
  <c r="I1030" i="8"/>
  <c r="M1030" i="8" s="1"/>
  <c r="J1030" i="8" l="1"/>
  <c r="K1030" i="8" l="1"/>
  <c r="L1030" i="8" s="1"/>
  <c r="H1031" i="8" s="1"/>
  <c r="N1031" i="8" l="1"/>
  <c r="I1031" i="8"/>
  <c r="M1031" i="8" s="1"/>
  <c r="J1031" i="8"/>
  <c r="K1031" i="8" l="1"/>
  <c r="L1031" i="8" s="1"/>
  <c r="H1032" i="8" s="1"/>
  <c r="I1032" i="8" l="1"/>
  <c r="M1032" i="8" s="1"/>
  <c r="N1032" i="8"/>
  <c r="J1032" i="8" l="1"/>
  <c r="K1032" i="8" l="1"/>
  <c r="L1032" i="8" s="1"/>
  <c r="H1033" i="8" s="1"/>
  <c r="I1033" i="8" l="1"/>
  <c r="M1033" i="8" s="1"/>
  <c r="N1033" i="8"/>
  <c r="J1033" i="8" l="1"/>
  <c r="K1033" i="8" l="1"/>
  <c r="L1033" i="8" s="1"/>
  <c r="H1034" i="8" s="1"/>
  <c r="N1034" i="8" l="1"/>
  <c r="I1034" i="8"/>
  <c r="M1034" i="8" s="1"/>
  <c r="J1034" i="8" l="1"/>
  <c r="K1034" i="8" l="1"/>
  <c r="L1034" i="8" s="1"/>
  <c r="H1035" i="8" s="1"/>
  <c r="N1035" i="8" l="1"/>
  <c r="I1035" i="8"/>
  <c r="M1035" i="8" s="1"/>
  <c r="J1035" i="8" l="1"/>
  <c r="K1035" i="8" l="1"/>
  <c r="L1035" i="8" s="1"/>
  <c r="H1036" i="8" s="1"/>
  <c r="N1036" i="8" l="1"/>
  <c r="I1036" i="8"/>
  <c r="M1036" i="8" s="1"/>
  <c r="J1036" i="8" l="1"/>
  <c r="K1036" i="8" l="1"/>
  <c r="L1036" i="8" s="1"/>
  <c r="H1037" i="8" s="1"/>
  <c r="I1037" i="8" l="1"/>
  <c r="M1037" i="8" s="1"/>
  <c r="N1037" i="8"/>
  <c r="J1037" i="8" l="1"/>
  <c r="K1037" i="8"/>
  <c r="L1037" i="8" s="1"/>
  <c r="H1038" i="8" s="1"/>
  <c r="N1038" i="8" l="1"/>
  <c r="I1038" i="8"/>
  <c r="M1038" i="8" s="1"/>
  <c r="J1038" i="8" l="1"/>
  <c r="K1038" i="8" l="1"/>
  <c r="L1038" i="8"/>
  <c r="H1039" i="8" s="1"/>
  <c r="I1039" i="8" l="1"/>
  <c r="M1039" i="8" s="1"/>
  <c r="N1039" i="8"/>
  <c r="J1039" i="8" l="1"/>
  <c r="K1039" i="8" l="1"/>
  <c r="L1039" i="8" s="1"/>
  <c r="H1040" i="8" s="1"/>
  <c r="N1040" i="8" l="1"/>
  <c r="I1040" i="8"/>
  <c r="M1040" i="8" s="1"/>
  <c r="J1040" i="8" l="1"/>
  <c r="K1040" i="8" l="1"/>
  <c r="L1040" i="8" s="1"/>
  <c r="H1041" i="8" s="1"/>
  <c r="N1041" i="8" l="1"/>
  <c r="I1041" i="8"/>
  <c r="M1041" i="8" s="1"/>
  <c r="J1041" i="8" l="1"/>
  <c r="K1041" i="8" l="1"/>
  <c r="L1041" i="8" s="1"/>
  <c r="H1042" i="8" s="1"/>
  <c r="I1042" i="8" l="1"/>
  <c r="M1042" i="8" s="1"/>
  <c r="N1042" i="8"/>
  <c r="J1042" i="8" l="1"/>
  <c r="K1042" i="8" l="1"/>
  <c r="L1042" i="8" s="1"/>
  <c r="H1043" i="8" s="1"/>
  <c r="N1043" i="8" l="1"/>
  <c r="I1043" i="8"/>
  <c r="M1043" i="8" s="1"/>
  <c r="J1043" i="8"/>
  <c r="K1043" i="8" l="1"/>
  <c r="L1043" i="8" s="1"/>
  <c r="H1044" i="8" s="1"/>
  <c r="I1044" i="8" l="1"/>
  <c r="M1044" i="8" s="1"/>
  <c r="N1044" i="8"/>
  <c r="J1044" i="8" l="1"/>
  <c r="K1044" i="8" l="1"/>
  <c r="L1044" i="8" s="1"/>
  <c r="H1045" i="8" s="1"/>
  <c r="I1045" i="8" l="1"/>
  <c r="M1045" i="8" s="1"/>
  <c r="N1045" i="8"/>
  <c r="J1045" i="8" l="1"/>
  <c r="K1045" i="8" l="1"/>
  <c r="L1045" i="8" s="1"/>
  <c r="H1046" i="8" s="1"/>
  <c r="N1046" i="8" l="1"/>
  <c r="I1046" i="8"/>
  <c r="M1046" i="8" s="1"/>
  <c r="J1046" i="8" l="1"/>
  <c r="K1046" i="8" l="1"/>
  <c r="L1046" i="8" s="1"/>
  <c r="H1047" i="8" s="1"/>
  <c r="N1047" i="8" l="1"/>
  <c r="I1047" i="8"/>
  <c r="M1047" i="8" s="1"/>
  <c r="J1047" i="8" l="1"/>
  <c r="K1047" i="8" l="1"/>
  <c r="L1047" i="8" s="1"/>
  <c r="H1048" i="8" s="1"/>
  <c r="N1048" i="8" l="1"/>
  <c r="I1048" i="8"/>
  <c r="M1048" i="8" s="1"/>
  <c r="J1048" i="8" l="1"/>
  <c r="K1048" i="8" l="1"/>
  <c r="L1048" i="8" s="1"/>
  <c r="H1049" i="8" s="1"/>
  <c r="I1049" i="8" l="1"/>
  <c r="M1049" i="8" s="1"/>
  <c r="N1049" i="8"/>
  <c r="J1049" i="8"/>
  <c r="K1049" i="8" l="1"/>
  <c r="L1049" i="8" s="1"/>
  <c r="H1050" i="8" s="1"/>
  <c r="N1050" i="8" l="1"/>
  <c r="I1050" i="8"/>
  <c r="M1050" i="8" s="1"/>
  <c r="J1050" i="8" l="1"/>
  <c r="K1050" i="8" l="1"/>
  <c r="L1050" i="8"/>
  <c r="H1051" i="8" s="1"/>
  <c r="I1051" i="8" l="1"/>
  <c r="M1051" i="8" s="1"/>
  <c r="N1051" i="8"/>
  <c r="J1051" i="8" l="1"/>
  <c r="K1051" i="8" l="1"/>
  <c r="L1051" i="8" s="1"/>
  <c r="H1052" i="8" s="1"/>
  <c r="N1052" i="8" l="1"/>
  <c r="I1052" i="8"/>
  <c r="M1052" i="8" s="1"/>
  <c r="J1052" i="8" l="1"/>
  <c r="K1052" i="8" l="1"/>
  <c r="L1052" i="8" s="1"/>
  <c r="H1053" i="8" s="1"/>
  <c r="N1053" i="8" l="1"/>
  <c r="I1053" i="8"/>
  <c r="M1053" i="8" s="1"/>
  <c r="J1053" i="8" l="1"/>
  <c r="K1053" i="8" l="1"/>
  <c r="L1053" i="8" s="1"/>
  <c r="H1054" i="8" s="1"/>
  <c r="I1054" i="8" l="1"/>
  <c r="M1054" i="8" s="1"/>
  <c r="N1054" i="8"/>
  <c r="J1054" i="8" l="1"/>
  <c r="K1054" i="8" l="1"/>
  <c r="L1054" i="8" s="1"/>
  <c r="H1055" i="8" s="1"/>
  <c r="N1055" i="8" l="1"/>
  <c r="I1055" i="8"/>
  <c r="M1055" i="8" s="1"/>
  <c r="J1055" i="8"/>
  <c r="K1055" i="8" l="1"/>
  <c r="L1055" i="8" s="1"/>
  <c r="H1056" i="8" s="1"/>
  <c r="I1056" i="8" l="1"/>
  <c r="M1056" i="8" s="1"/>
  <c r="N1056" i="8"/>
  <c r="J1056" i="8" l="1"/>
  <c r="K1056" i="8" l="1"/>
  <c r="L1056" i="8" s="1"/>
  <c r="H1057" i="8" s="1"/>
  <c r="I1057" i="8" l="1"/>
  <c r="M1057" i="8" s="1"/>
  <c r="N1057" i="8"/>
  <c r="J1057" i="8" l="1"/>
  <c r="K1057" i="8" l="1"/>
  <c r="L1057" i="8" s="1"/>
  <c r="H1058" i="8" s="1"/>
  <c r="N1058" i="8" l="1"/>
  <c r="I1058" i="8"/>
  <c r="M1058" i="8" s="1"/>
  <c r="J1058" i="8" l="1"/>
  <c r="K1058" i="8" l="1"/>
  <c r="L1058" i="8" s="1"/>
  <c r="H1059" i="8" s="1"/>
  <c r="N1059" i="8" l="1"/>
  <c r="I1059" i="8"/>
  <c r="M1059" i="8" s="1"/>
  <c r="J1059" i="8" l="1"/>
  <c r="K1059" i="8" l="1"/>
  <c r="L1059" i="8" s="1"/>
  <c r="H1060" i="8" s="1"/>
  <c r="N1060" i="8" l="1"/>
  <c r="I1060" i="8"/>
  <c r="M1060" i="8" s="1"/>
  <c r="J1060" i="8" l="1"/>
  <c r="K1060" i="8" l="1"/>
  <c r="L1060" i="8" s="1"/>
  <c r="H1061" i="8" s="1"/>
  <c r="I1061" i="8" l="1"/>
  <c r="M1061" i="8" s="1"/>
  <c r="N1061" i="8"/>
  <c r="J1061" i="8"/>
  <c r="K1061" i="8" l="1"/>
  <c r="L1061" i="8" s="1"/>
  <c r="H1062" i="8" s="1"/>
  <c r="N1062" i="8" l="1"/>
  <c r="I1062" i="8"/>
  <c r="M1062" i="8" s="1"/>
  <c r="J1062" i="8" l="1"/>
  <c r="K1062" i="8" l="1"/>
  <c r="L1062" i="8"/>
  <c r="H1063" i="8" s="1"/>
  <c r="I1063" i="8" l="1"/>
  <c r="M1063" i="8" s="1"/>
  <c r="N1063" i="8"/>
  <c r="J1063" i="8" l="1"/>
  <c r="K1063" i="8" l="1"/>
  <c r="L1063" i="8" s="1"/>
  <c r="H1064" i="8" s="1"/>
  <c r="N1064" i="8" l="1"/>
  <c r="I1064" i="8"/>
  <c r="M1064" i="8" s="1"/>
  <c r="J1064" i="8" l="1"/>
  <c r="K1064" i="8" l="1"/>
  <c r="L1064" i="8" s="1"/>
  <c r="H1065" i="8" s="1"/>
  <c r="N1065" i="8" l="1"/>
  <c r="I1065" i="8"/>
  <c r="M1065" i="8" s="1"/>
  <c r="J1065" i="8" l="1"/>
  <c r="K1065" i="8" l="1"/>
  <c r="L1065" i="8" s="1"/>
  <c r="H1066" i="8" s="1"/>
  <c r="N1066" i="8" l="1"/>
  <c r="I1066" i="8"/>
  <c r="M1066" i="8" s="1"/>
  <c r="J1066" i="8"/>
  <c r="K1066" i="8" l="1"/>
  <c r="L1066" i="8" s="1"/>
  <c r="H1067" i="8" s="1"/>
  <c r="N1067" i="8" l="1"/>
  <c r="I1067" i="8"/>
  <c r="M1067" i="8" s="1"/>
  <c r="J1067" i="8"/>
  <c r="K1067" i="8" l="1"/>
  <c r="L1067" i="8" s="1"/>
  <c r="H1068" i="8" s="1"/>
  <c r="I1068" i="8" l="1"/>
  <c r="M1068" i="8" s="1"/>
  <c r="N1068" i="8"/>
  <c r="J1068" i="8" l="1"/>
  <c r="K1068" i="8" l="1"/>
  <c r="L1068" i="8" s="1"/>
  <c r="H1069" i="8" s="1"/>
  <c r="I1069" i="8" l="1"/>
  <c r="M1069" i="8" s="1"/>
  <c r="N1069" i="8"/>
  <c r="J1069" i="8" l="1"/>
  <c r="K1069" i="8" l="1"/>
  <c r="L1069" i="8" s="1"/>
  <c r="H1070" i="8" s="1"/>
  <c r="N1070" i="8" l="1"/>
  <c r="I1070" i="8"/>
  <c r="M1070" i="8" s="1"/>
  <c r="J1070" i="8" l="1"/>
  <c r="K1070" i="8" l="1"/>
  <c r="L1070" i="8" s="1"/>
  <c r="H1071" i="8" s="1"/>
  <c r="N1071" i="8" l="1"/>
  <c r="I1071" i="8"/>
  <c r="M1071" i="8" s="1"/>
  <c r="J1071" i="8" l="1"/>
  <c r="K1071" i="8" l="1"/>
  <c r="L1071" i="8" s="1"/>
  <c r="H1072" i="8" s="1"/>
  <c r="N1072" i="8" l="1"/>
  <c r="I1072" i="8"/>
  <c r="M1072" i="8" s="1"/>
  <c r="J1072" i="8" l="1"/>
  <c r="K1072" i="8" l="1"/>
  <c r="L1072" i="8" s="1"/>
  <c r="H1073" i="8" s="1"/>
  <c r="I1073" i="8" l="1"/>
  <c r="M1073" i="8" s="1"/>
  <c r="N1073" i="8"/>
  <c r="J1073" i="8"/>
  <c r="K1073" i="8" l="1"/>
  <c r="L1073" i="8"/>
  <c r="H1074" i="8" s="1"/>
  <c r="N1074" i="8" l="1"/>
  <c r="I1074" i="8"/>
  <c r="M1074" i="8" s="1"/>
  <c r="J1074" i="8" l="1"/>
  <c r="K1074" i="8" l="1"/>
  <c r="L1074" i="8"/>
  <c r="H1075" i="8" s="1"/>
  <c r="I1075" i="8" l="1"/>
  <c r="M1075" i="8" s="1"/>
  <c r="N1075" i="8"/>
  <c r="J1075" i="8" l="1"/>
  <c r="K1075" i="8" l="1"/>
  <c r="L1075" i="8" s="1"/>
  <c r="H1076" i="8" s="1"/>
  <c r="N1076" i="8" l="1"/>
  <c r="I1076" i="8"/>
  <c r="M1076" i="8" s="1"/>
  <c r="J1076" i="8" l="1"/>
  <c r="K1076" i="8" l="1"/>
  <c r="L1076" i="8" s="1"/>
  <c r="H1077" i="8" s="1"/>
  <c r="N1077" i="8" l="1"/>
  <c r="I1077" i="8"/>
  <c r="M1077" i="8" s="1"/>
  <c r="J1077" i="8" l="1"/>
  <c r="K1077" i="8" l="1"/>
  <c r="L1077" i="8" s="1"/>
  <c r="H1078" i="8" s="1"/>
  <c r="N1078" i="8" l="1"/>
  <c r="I1078" i="8"/>
  <c r="M1078" i="8" s="1"/>
  <c r="J1078" i="8" l="1"/>
  <c r="K1078" i="8" l="1"/>
  <c r="L1078" i="8" s="1"/>
  <c r="H1079" i="8" s="1"/>
  <c r="N1079" i="8" l="1"/>
  <c r="I1079" i="8"/>
  <c r="M1079" i="8" s="1"/>
  <c r="J1079" i="8"/>
  <c r="K1079" i="8" l="1"/>
  <c r="L1079" i="8" s="1"/>
  <c r="H1080" i="8" s="1"/>
  <c r="I1080" i="8" l="1"/>
  <c r="M1080" i="8" s="1"/>
  <c r="N1080" i="8"/>
  <c r="J1080" i="8" l="1"/>
  <c r="K1080" i="8" l="1"/>
  <c r="L1080" i="8"/>
  <c r="H1081" i="8" s="1"/>
  <c r="I1081" i="8" l="1"/>
  <c r="M1081" i="8" s="1"/>
  <c r="N1081" i="8"/>
  <c r="J1081" i="8" l="1"/>
  <c r="K1081" i="8" l="1"/>
  <c r="L1081" i="8" s="1"/>
  <c r="H1082" i="8" s="1"/>
  <c r="N1082" i="8" l="1"/>
  <c r="I1082" i="8"/>
  <c r="M1082" i="8" s="1"/>
  <c r="J1082" i="8" l="1"/>
  <c r="K1082" i="8" l="1"/>
  <c r="L1082" i="8" s="1"/>
  <c r="H1083" i="8" s="1"/>
  <c r="N1083" i="8" l="1"/>
  <c r="I1083" i="8"/>
  <c r="M1083" i="8" s="1"/>
  <c r="J1083" i="8" l="1"/>
  <c r="K1083" i="8" l="1"/>
  <c r="L1083" i="8" s="1"/>
  <c r="H1084" i="8" s="1"/>
  <c r="N1084" i="8" l="1"/>
  <c r="I1084" i="8"/>
  <c r="M1084" i="8" s="1"/>
  <c r="J1084" i="8" l="1"/>
  <c r="K1084" i="8" l="1"/>
  <c r="L1084" i="8" s="1"/>
  <c r="H1085" i="8" s="1"/>
  <c r="I1085" i="8" l="1"/>
  <c r="M1085" i="8" s="1"/>
  <c r="N1085" i="8"/>
  <c r="J1085" i="8" l="1"/>
  <c r="K1085" i="8"/>
  <c r="L1085" i="8" s="1"/>
  <c r="H1086" i="8" s="1"/>
  <c r="N1086" i="8" l="1"/>
  <c r="I1086" i="8"/>
  <c r="M1086" i="8" s="1"/>
  <c r="J1086" i="8" l="1"/>
  <c r="K1086" i="8" l="1"/>
  <c r="L1086" i="8" s="1"/>
  <c r="H1087" i="8" s="1"/>
  <c r="I1087" i="8" l="1"/>
  <c r="M1087" i="8" s="1"/>
  <c r="N1087" i="8"/>
  <c r="J1087" i="8" l="1"/>
  <c r="K1087" i="8" l="1"/>
  <c r="L1087" i="8" s="1"/>
  <c r="H1088" i="8" s="1"/>
  <c r="N1088" i="8" l="1"/>
  <c r="I1088" i="8"/>
  <c r="M1088" i="8" s="1"/>
  <c r="J1088" i="8" l="1"/>
  <c r="K1088" i="8" l="1"/>
  <c r="L1088" i="8" s="1"/>
  <c r="H1089" i="8" s="1"/>
  <c r="N1089" i="8" l="1"/>
  <c r="I1089" i="8"/>
  <c r="M1089" i="8" s="1"/>
  <c r="J1089" i="8" l="1"/>
  <c r="K1089" i="8" l="1"/>
  <c r="L1089" i="8" s="1"/>
  <c r="H1090" i="8" s="1"/>
  <c r="N1090" i="8" l="1"/>
  <c r="I1090" i="8"/>
  <c r="M1090" i="8" s="1"/>
  <c r="J1090" i="8" l="1"/>
  <c r="K1090" i="8" l="1"/>
  <c r="L1090" i="8"/>
  <c r="H1091" i="8" s="1"/>
  <c r="N1091" i="8" l="1"/>
  <c r="I1091" i="8"/>
  <c r="M1091" i="8" s="1"/>
  <c r="J1091" i="8"/>
  <c r="K1091" i="8" l="1"/>
  <c r="L1091" i="8" s="1"/>
  <c r="H1092" i="8" s="1"/>
  <c r="I1092" i="8" l="1"/>
  <c r="M1092" i="8" s="1"/>
  <c r="N1092" i="8"/>
  <c r="J1092" i="8" l="1"/>
  <c r="K1092" i="8" l="1"/>
  <c r="L1092" i="8"/>
  <c r="H1093" i="8" s="1"/>
  <c r="I1093" i="8" l="1"/>
  <c r="M1093" i="8" s="1"/>
  <c r="N1093" i="8"/>
  <c r="J1093" i="8" l="1"/>
  <c r="K1093" i="8" l="1"/>
  <c r="L1093" i="8" s="1"/>
  <c r="H1094" i="8" s="1"/>
  <c r="N1094" i="8" l="1"/>
  <c r="I1094" i="8"/>
  <c r="M1094" i="8" s="1"/>
  <c r="J1094" i="8" l="1"/>
  <c r="K1094" i="8" l="1"/>
  <c r="L1094" i="8" s="1"/>
  <c r="H1095" i="8" s="1"/>
  <c r="N1095" i="8" l="1"/>
  <c r="I1095" i="8"/>
  <c r="M1095" i="8" s="1"/>
  <c r="J1095" i="8" l="1"/>
  <c r="K1095" i="8" l="1"/>
  <c r="L1095" i="8" s="1"/>
  <c r="H1096" i="8" s="1"/>
  <c r="N1096" i="8" l="1"/>
  <c r="I1096" i="8"/>
  <c r="M1096" i="8" s="1"/>
  <c r="J1096" i="8" l="1"/>
  <c r="K1096" i="8" l="1"/>
  <c r="L1096" i="8" s="1"/>
  <c r="H1097" i="8" s="1"/>
  <c r="I1097" i="8" l="1"/>
  <c r="M1097" i="8" s="1"/>
  <c r="N1097" i="8"/>
  <c r="J1097" i="8" l="1"/>
  <c r="K1097" i="8"/>
  <c r="L1097" i="8" s="1"/>
  <c r="H1098" i="8" s="1"/>
  <c r="N1098" i="8" l="1"/>
  <c r="I1098" i="8"/>
  <c r="M1098" i="8" s="1"/>
  <c r="J1098" i="8" l="1"/>
  <c r="K1098" i="8" l="1"/>
  <c r="L1098" i="8"/>
  <c r="H1099" i="8" s="1"/>
  <c r="I1099" i="8" l="1"/>
  <c r="M1099" i="8" s="1"/>
  <c r="N1099" i="8"/>
  <c r="J1099" i="8" l="1"/>
  <c r="K1099" i="8" l="1"/>
  <c r="L1099" i="8" s="1"/>
  <c r="H1100" i="8" s="1"/>
  <c r="N1100" i="8" l="1"/>
  <c r="I1100" i="8"/>
  <c r="M1100" i="8" s="1"/>
  <c r="J1100" i="8" l="1"/>
  <c r="K1100" i="8" l="1"/>
  <c r="L1100" i="8" s="1"/>
  <c r="H1101" i="8" s="1"/>
  <c r="N1101" i="8" l="1"/>
  <c r="I1101" i="8"/>
  <c r="M1101" i="8" s="1"/>
  <c r="J1101" i="8" l="1"/>
  <c r="K1101" i="8" l="1"/>
  <c r="L1101" i="8" s="1"/>
  <c r="H1102" i="8" s="1"/>
  <c r="N1102" i="8" l="1"/>
  <c r="I1102" i="8"/>
  <c r="M1102" i="8" s="1"/>
  <c r="J1102" i="8"/>
  <c r="K1102" i="8" l="1"/>
  <c r="L1102" i="8" s="1"/>
  <c r="H1103" i="8" s="1"/>
  <c r="N1103" i="8" l="1"/>
  <c r="I1103" i="8"/>
  <c r="M1103" i="8" s="1"/>
  <c r="J1103" i="8"/>
  <c r="K1103" i="8" l="1"/>
  <c r="L1103" i="8" s="1"/>
  <c r="H1104" i="8" s="1"/>
  <c r="I1104" i="8" l="1"/>
  <c r="M1104" i="8" s="1"/>
  <c r="N1104" i="8"/>
  <c r="J1104" i="8" l="1"/>
  <c r="K1104" i="8" l="1"/>
  <c r="L1104" i="8" s="1"/>
  <c r="H1105" i="8" s="1"/>
  <c r="I1105" i="8" l="1"/>
  <c r="M1105" i="8" s="1"/>
  <c r="N1105" i="8"/>
  <c r="J1105" i="8" l="1"/>
  <c r="K1105" i="8" l="1"/>
  <c r="L1105" i="8" s="1"/>
  <c r="H1106" i="8" s="1"/>
  <c r="N1106" i="8" l="1"/>
  <c r="I1106" i="8"/>
  <c r="M1106" i="8" s="1"/>
  <c r="J1106" i="8" l="1"/>
  <c r="K1106" i="8" l="1"/>
  <c r="L1106" i="8" s="1"/>
  <c r="H1107" i="8" s="1"/>
  <c r="N1107" i="8" l="1"/>
  <c r="I1107" i="8"/>
  <c r="M1107" i="8" s="1"/>
  <c r="J1107" i="8" l="1"/>
  <c r="K1107" i="8" l="1"/>
  <c r="L1107" i="8"/>
  <c r="H1108" i="8" s="1"/>
  <c r="N1108" i="8" l="1"/>
  <c r="I1108" i="8"/>
  <c r="M1108" i="8" s="1"/>
  <c r="J1108" i="8" l="1"/>
  <c r="K1108" i="8" l="1"/>
  <c r="L1108" i="8" s="1"/>
  <c r="H1109" i="8" s="1"/>
  <c r="I1109" i="8" l="1"/>
  <c r="M1109" i="8" s="1"/>
  <c r="N1109" i="8"/>
  <c r="J1109" i="8"/>
  <c r="K1109" i="8" l="1"/>
  <c r="L1109" i="8" s="1"/>
  <c r="H1110" i="8" s="1"/>
  <c r="N1110" i="8" l="1"/>
  <c r="I1110" i="8"/>
  <c r="M1110" i="8" s="1"/>
  <c r="J1110" i="8" l="1"/>
  <c r="K1110" i="8" l="1"/>
  <c r="L1110" i="8" s="1"/>
  <c r="H1111" i="8" s="1"/>
  <c r="I1111" i="8" l="1"/>
  <c r="M1111" i="8" s="1"/>
  <c r="N1111" i="8"/>
  <c r="J1111" i="8" l="1"/>
  <c r="K1111" i="8" l="1"/>
  <c r="L1111" i="8" s="1"/>
  <c r="H1112" i="8" s="1"/>
  <c r="N1112" i="8" l="1"/>
  <c r="I1112" i="8"/>
  <c r="M1112" i="8" s="1"/>
  <c r="J1112" i="8" l="1"/>
  <c r="K1112" i="8" l="1"/>
  <c r="L1112" i="8" s="1"/>
  <c r="H1113" i="8" s="1"/>
  <c r="N1113" i="8" l="1"/>
  <c r="I1113" i="8"/>
  <c r="M1113" i="8" s="1"/>
  <c r="J1113" i="8" l="1"/>
  <c r="K1113" i="8" l="1"/>
  <c r="L1113" i="8" s="1"/>
  <c r="H1114" i="8" s="1"/>
  <c r="N1114" i="8" l="1"/>
  <c r="I1114" i="8"/>
  <c r="M1114" i="8" s="1"/>
  <c r="J1114" i="8" l="1"/>
  <c r="K1114" i="8" l="1"/>
  <c r="L1114" i="8" s="1"/>
  <c r="H1115" i="8" s="1"/>
  <c r="N1115" i="8" l="1"/>
  <c r="I1115" i="8"/>
  <c r="M1115" i="8" s="1"/>
  <c r="J1115" i="8"/>
  <c r="K1115" i="8" l="1"/>
  <c r="L1115" i="8" s="1"/>
  <c r="H1116" i="8" s="1"/>
  <c r="I1116" i="8" l="1"/>
  <c r="M1116" i="8" s="1"/>
  <c r="N1116" i="8"/>
  <c r="J1116" i="8" l="1"/>
  <c r="K1116" i="8" l="1"/>
  <c r="L1116" i="8"/>
  <c r="H1117" i="8" s="1"/>
  <c r="I1117" i="8" l="1"/>
  <c r="M1117" i="8" s="1"/>
  <c r="N1117" i="8"/>
  <c r="J1117" i="8" l="1"/>
  <c r="K1117" i="8" l="1"/>
  <c r="L1117" i="8" s="1"/>
  <c r="H1118" i="8" s="1"/>
  <c r="N1118" i="8" l="1"/>
  <c r="I1118" i="8"/>
  <c r="M1118" i="8" s="1"/>
  <c r="J1118" i="8" l="1"/>
  <c r="K1118" i="8" l="1"/>
  <c r="L1118" i="8" s="1"/>
  <c r="H1119" i="8" s="1"/>
  <c r="N1119" i="8" l="1"/>
  <c r="I1119" i="8"/>
  <c r="M1119" i="8" s="1"/>
  <c r="J1119" i="8"/>
  <c r="K1119" i="8" l="1"/>
  <c r="L1119" i="8" s="1"/>
  <c r="H1120" i="8" s="1"/>
  <c r="N1120" i="8" l="1"/>
  <c r="I1120" i="8"/>
  <c r="M1120" i="8" s="1"/>
  <c r="J1120" i="8" l="1"/>
  <c r="K1120" i="8" l="1"/>
  <c r="L1120" i="8" s="1"/>
  <c r="H1121" i="8" s="1"/>
  <c r="I1121" i="8" l="1"/>
  <c r="M1121" i="8" s="1"/>
  <c r="N1121" i="8"/>
  <c r="J1121" i="8" l="1"/>
  <c r="K1121" i="8"/>
  <c r="L1121" i="8" s="1"/>
  <c r="H1122" i="8" s="1"/>
  <c r="N1122" i="8" l="1"/>
  <c r="I1122" i="8"/>
  <c r="M1122" i="8" s="1"/>
  <c r="J1122" i="8" l="1"/>
  <c r="K1122" i="8" l="1"/>
  <c r="L1122" i="8"/>
  <c r="H1123" i="8" s="1"/>
  <c r="I1123" i="8" l="1"/>
  <c r="M1123" i="8" s="1"/>
  <c r="N1123" i="8"/>
  <c r="J1123" i="8" l="1"/>
  <c r="K1123" i="8" l="1"/>
  <c r="L1123" i="8" s="1"/>
  <c r="H1124" i="8" s="1"/>
  <c r="N1124" i="8" l="1"/>
  <c r="I1124" i="8"/>
  <c r="M1124" i="8" s="1"/>
  <c r="J1124" i="8" l="1"/>
  <c r="K1124" i="8" l="1"/>
  <c r="L1124" i="8" s="1"/>
  <c r="H1125" i="8" s="1"/>
  <c r="N1125" i="8" l="1"/>
  <c r="I1125" i="8"/>
  <c r="M1125" i="8" s="1"/>
  <c r="J1125" i="8" l="1"/>
  <c r="K1125" i="8" l="1"/>
  <c r="L1125" i="8" s="1"/>
  <c r="H1126" i="8" s="1"/>
  <c r="N1126" i="8" l="1"/>
  <c r="I1126" i="8"/>
  <c r="M1126" i="8" s="1"/>
  <c r="J1126" i="8" l="1"/>
  <c r="K1126" i="8" l="1"/>
  <c r="L1126" i="8" s="1"/>
  <c r="H1127" i="8" s="1"/>
  <c r="N1127" i="8" l="1"/>
  <c r="I1127" i="8"/>
  <c r="M1127" i="8" s="1"/>
  <c r="J1127" i="8"/>
  <c r="K1127" i="8" l="1"/>
  <c r="L1127" i="8" s="1"/>
  <c r="H1128" i="8" s="1"/>
  <c r="I1128" i="8" l="1"/>
  <c r="M1128" i="8" s="1"/>
  <c r="N1128" i="8"/>
  <c r="J1128" i="8" l="1"/>
  <c r="K1128" i="8" l="1"/>
  <c r="L1128" i="8"/>
  <c r="H1129" i="8" s="1"/>
  <c r="I1129" i="8" l="1"/>
  <c r="M1129" i="8" s="1"/>
  <c r="N1129" i="8"/>
  <c r="J1129" i="8" l="1"/>
  <c r="K1129" i="8" l="1"/>
  <c r="L1129" i="8" s="1"/>
  <c r="H1130" i="8" s="1"/>
  <c r="N1130" i="8" l="1"/>
  <c r="I1130" i="8"/>
  <c r="M1130" i="8" s="1"/>
  <c r="J1130" i="8" l="1"/>
  <c r="K1130" i="8" l="1"/>
  <c r="L1130" i="8" s="1"/>
  <c r="H1131" i="8" s="1"/>
  <c r="N1131" i="8" l="1"/>
  <c r="I1131" i="8"/>
  <c r="M1131" i="8" s="1"/>
  <c r="J1131" i="8" l="1"/>
  <c r="K1131" i="8" l="1"/>
  <c r="L1131" i="8" s="1"/>
  <c r="H1132" i="8" s="1"/>
  <c r="N1132" i="8" l="1"/>
  <c r="I1132" i="8"/>
  <c r="M1132" i="8" s="1"/>
  <c r="J1132" i="8" l="1"/>
  <c r="K1132" i="8" l="1"/>
  <c r="L1132" i="8" s="1"/>
  <c r="H1133" i="8" s="1"/>
  <c r="I1133" i="8" l="1"/>
  <c r="M1133" i="8" s="1"/>
  <c r="N1133" i="8"/>
  <c r="J1133" i="8"/>
  <c r="K1133" i="8" l="1"/>
  <c r="L1133" i="8" s="1"/>
  <c r="H1134" i="8" s="1"/>
  <c r="N1134" i="8" l="1"/>
  <c r="I1134" i="8"/>
  <c r="M1134" i="8" s="1"/>
  <c r="J1134" i="8" l="1"/>
  <c r="K1134" i="8" l="1"/>
  <c r="L1134" i="8"/>
  <c r="H1135" i="8" s="1"/>
  <c r="I1135" i="8" l="1"/>
  <c r="M1135" i="8" s="1"/>
  <c r="N1135" i="8"/>
  <c r="J1135" i="8" l="1"/>
  <c r="K1135" i="8" l="1"/>
  <c r="L1135" i="8" s="1"/>
  <c r="H1136" i="8" s="1"/>
  <c r="N1136" i="8" l="1"/>
  <c r="I1136" i="8"/>
  <c r="M1136" i="8" s="1"/>
  <c r="J1136" i="8"/>
  <c r="K1136" i="8" l="1"/>
  <c r="L1136" i="8" s="1"/>
  <c r="H1137" i="8" s="1"/>
  <c r="N1137" i="8" l="1"/>
  <c r="I1137" i="8"/>
  <c r="M1137" i="8" s="1"/>
  <c r="J1137" i="8" l="1"/>
  <c r="K1137" i="8" l="1"/>
  <c r="L1137" i="8" s="1"/>
  <c r="H1138" i="8" s="1"/>
  <c r="N1138" i="8" l="1"/>
  <c r="I1138" i="8"/>
  <c r="M1138" i="8" s="1"/>
  <c r="J1138" i="8" l="1"/>
  <c r="K1138" i="8" l="1"/>
  <c r="L1138" i="8" s="1"/>
  <c r="H1139" i="8" s="1"/>
  <c r="N1139" i="8" l="1"/>
  <c r="I1139" i="8"/>
  <c r="M1139" i="8" s="1"/>
  <c r="J1139" i="8"/>
  <c r="K1139" i="8" l="1"/>
  <c r="L1139" i="8" s="1"/>
  <c r="H1140" i="8" s="1"/>
  <c r="I1140" i="8" l="1"/>
  <c r="M1140" i="8" s="1"/>
  <c r="N1140" i="8"/>
  <c r="J1140" i="8" l="1"/>
  <c r="K1140" i="8" l="1"/>
  <c r="L1140" i="8"/>
  <c r="H1141" i="8" s="1"/>
  <c r="I1141" i="8" l="1"/>
  <c r="M1141" i="8" s="1"/>
  <c r="N1141" i="8"/>
  <c r="J1141" i="8" l="1"/>
  <c r="K1141" i="8" l="1"/>
  <c r="L1141" i="8" s="1"/>
  <c r="H1142" i="8" s="1"/>
  <c r="N1142" i="8" l="1"/>
  <c r="I1142" i="8"/>
  <c r="M1142" i="8" s="1"/>
  <c r="J1142" i="8" l="1"/>
  <c r="K1142" i="8" l="1"/>
  <c r="L1142" i="8" s="1"/>
  <c r="H1143" i="8" s="1"/>
  <c r="N1143" i="8" l="1"/>
  <c r="I1143" i="8"/>
  <c r="M1143" i="8" s="1"/>
  <c r="J1143" i="8" l="1"/>
  <c r="K1143" i="8" l="1"/>
  <c r="L1143" i="8" s="1"/>
  <c r="H1144" i="8" s="1"/>
  <c r="N1144" i="8" l="1"/>
  <c r="I1144" i="8"/>
  <c r="M1144" i="8" s="1"/>
  <c r="J1144" i="8" l="1"/>
  <c r="K1144" i="8" l="1"/>
  <c r="L1144" i="8" s="1"/>
  <c r="H1145" i="8" s="1"/>
  <c r="I1145" i="8" l="1"/>
  <c r="M1145" i="8" s="1"/>
  <c r="N1145" i="8"/>
  <c r="J1145" i="8"/>
  <c r="K1145" i="8" l="1"/>
  <c r="L1145" i="8" s="1"/>
  <c r="H1146" i="8" s="1"/>
  <c r="N1146" i="8" l="1"/>
  <c r="I1146" i="8"/>
  <c r="M1146" i="8" s="1"/>
  <c r="J1146" i="8" l="1"/>
  <c r="K1146" i="8" l="1"/>
  <c r="L1146" i="8"/>
  <c r="H1147" i="8" s="1"/>
  <c r="I1147" i="8" l="1"/>
  <c r="M1147" i="8" s="1"/>
  <c r="N1147" i="8"/>
  <c r="J1147" i="8" l="1"/>
  <c r="K1147" i="8"/>
  <c r="L1147" i="8" s="1"/>
  <c r="H1148" i="8" s="1"/>
  <c r="N1148" i="8" l="1"/>
  <c r="I1148" i="8"/>
  <c r="M1148" i="8" s="1"/>
  <c r="J1148" i="8" l="1"/>
  <c r="K1148" i="8" l="1"/>
  <c r="L1148" i="8" s="1"/>
  <c r="H1149" i="8" s="1"/>
  <c r="N1149" i="8" l="1"/>
  <c r="I1149" i="8"/>
  <c r="M1149" i="8" s="1"/>
  <c r="J1149" i="8" l="1"/>
  <c r="K1149" i="8" l="1"/>
  <c r="L1149" i="8" s="1"/>
  <c r="H1150" i="8" s="1"/>
  <c r="N1150" i="8" l="1"/>
  <c r="I1150" i="8"/>
  <c r="M1150" i="8" s="1"/>
  <c r="J1150" i="8" l="1"/>
  <c r="K1150" i="8" l="1"/>
  <c r="L1150" i="8" s="1"/>
  <c r="H1151" i="8" s="1"/>
  <c r="N1151" i="8" l="1"/>
  <c r="I1151" i="8"/>
  <c r="M1151" i="8" s="1"/>
  <c r="J1151" i="8"/>
  <c r="K1151" i="8" l="1"/>
  <c r="L1151" i="8" s="1"/>
  <c r="H1152" i="8" s="1"/>
  <c r="I1152" i="8" l="1"/>
  <c r="M1152" i="8" s="1"/>
  <c r="N1152" i="8"/>
  <c r="J1152" i="8" l="1"/>
  <c r="K1152" i="8" l="1"/>
  <c r="L1152" i="8"/>
  <c r="H1153" i="8" s="1"/>
  <c r="I1153" i="8" l="1"/>
  <c r="M1153" i="8" s="1"/>
  <c r="N1153" i="8"/>
  <c r="J1153" i="8" l="1"/>
  <c r="K1153" i="8" l="1"/>
  <c r="L1153" i="8" s="1"/>
  <c r="H1154" i="8" s="1"/>
  <c r="N1154" i="8" l="1"/>
  <c r="I1154" i="8"/>
  <c r="M1154" i="8" s="1"/>
  <c r="J1154" i="8" l="1"/>
  <c r="K1154" i="8" l="1"/>
  <c r="L1154" i="8" s="1"/>
  <c r="H1155" i="8" s="1"/>
  <c r="N1155" i="8" l="1"/>
  <c r="I1155" i="8"/>
  <c r="M1155" i="8" s="1"/>
  <c r="J1155" i="8" l="1"/>
  <c r="K1155" i="8" l="1"/>
  <c r="L1155" i="8" s="1"/>
  <c r="H1156" i="8" s="1"/>
  <c r="N1156" i="8" l="1"/>
  <c r="I1156" i="8"/>
  <c r="M1156" i="8" s="1"/>
  <c r="J1156" i="8" l="1"/>
  <c r="K1156" i="8" l="1"/>
  <c r="L1156" i="8" s="1"/>
  <c r="H1157" i="8" s="1"/>
  <c r="I1157" i="8" l="1"/>
  <c r="M1157" i="8" s="1"/>
  <c r="N1157" i="8"/>
  <c r="J1157" i="8"/>
  <c r="K1157" i="8" l="1"/>
  <c r="L1157" i="8" s="1"/>
  <c r="H1158" i="8" s="1"/>
  <c r="N1158" i="8" l="1"/>
  <c r="I1158" i="8"/>
  <c r="M1158" i="8" s="1"/>
  <c r="J1158" i="8" l="1"/>
  <c r="K1158" i="8" l="1"/>
  <c r="L1158" i="8" s="1"/>
  <c r="H1159" i="8" s="1"/>
  <c r="I1159" i="8" l="1"/>
  <c r="M1159" i="8" s="1"/>
  <c r="N1159" i="8"/>
  <c r="J1159" i="8" l="1"/>
  <c r="K1159" i="8" l="1"/>
  <c r="L1159" i="8" s="1"/>
  <c r="H1160" i="8" s="1"/>
  <c r="N1160" i="8" l="1"/>
  <c r="I1160" i="8"/>
  <c r="M1160" i="8" s="1"/>
  <c r="J1160" i="8" l="1"/>
  <c r="K1160" i="8" l="1"/>
  <c r="L1160" i="8" s="1"/>
  <c r="H1161" i="8" s="1"/>
  <c r="N1161" i="8" l="1"/>
  <c r="I1161" i="8"/>
  <c r="M1161" i="8" s="1"/>
  <c r="J1161" i="8" l="1"/>
  <c r="K1161" i="8" l="1"/>
  <c r="L1161" i="8" s="1"/>
  <c r="H1162" i="8" s="1"/>
  <c r="N1162" i="8" l="1"/>
  <c r="I1162" i="8"/>
  <c r="M1162" i="8" s="1"/>
  <c r="J1162" i="8" l="1"/>
  <c r="K1162" i="8" l="1"/>
  <c r="L1162" i="8" s="1"/>
  <c r="H1163" i="8" s="1"/>
  <c r="N1163" i="8" l="1"/>
  <c r="I1163" i="8"/>
  <c r="M1163" i="8" s="1"/>
  <c r="J1163" i="8" l="1"/>
  <c r="K1163" i="8" l="1"/>
  <c r="L1163" i="8" s="1"/>
  <c r="H1164" i="8" s="1"/>
  <c r="I1164" i="8" l="1"/>
  <c r="M1164" i="8" s="1"/>
  <c r="N1164" i="8"/>
  <c r="J1164" i="8" l="1"/>
  <c r="K1164" i="8" l="1"/>
  <c r="L1164" i="8"/>
  <c r="H1165" i="8" s="1"/>
  <c r="I1165" i="8" l="1"/>
  <c r="M1165" i="8" s="1"/>
  <c r="N1165" i="8"/>
  <c r="J1165" i="8" l="1"/>
  <c r="K1165" i="8" l="1"/>
  <c r="L1165" i="8" s="1"/>
  <c r="H1166" i="8" s="1"/>
  <c r="N1166" i="8" l="1"/>
  <c r="I1166" i="8"/>
  <c r="M1166" i="8" s="1"/>
  <c r="J1166" i="8" l="1"/>
  <c r="K1166" i="8" l="1"/>
  <c r="L1166" i="8" s="1"/>
  <c r="H1167" i="8" s="1"/>
  <c r="N1167" i="8" l="1"/>
  <c r="I1167" i="8"/>
  <c r="M1167" i="8" s="1"/>
  <c r="J1167" i="8" l="1"/>
  <c r="K1167" i="8" l="1"/>
  <c r="L1167" i="8" s="1"/>
  <c r="H1168" i="8" s="1"/>
  <c r="N1168" i="8" l="1"/>
  <c r="I1168" i="8"/>
  <c r="M1168" i="8" s="1"/>
  <c r="J1168" i="8" l="1"/>
  <c r="K1168" i="8" l="1"/>
  <c r="L1168" i="8" s="1"/>
  <c r="H1169" i="8" s="1"/>
  <c r="I1169" i="8" l="1"/>
  <c r="M1169" i="8" s="1"/>
  <c r="N1169" i="8"/>
  <c r="J1169" i="8" l="1"/>
  <c r="K1169" i="8" l="1"/>
  <c r="L1169" i="8" s="1"/>
  <c r="H1170" i="8" s="1"/>
  <c r="N1170" i="8" l="1"/>
  <c r="I1170" i="8"/>
  <c r="M1170" i="8" s="1"/>
  <c r="J1170" i="8" l="1"/>
  <c r="K1170" i="8" l="1"/>
  <c r="L1170" i="8"/>
  <c r="H1171" i="8" s="1"/>
  <c r="I1171" i="8" l="1"/>
  <c r="M1171" i="8" s="1"/>
  <c r="N1171" i="8"/>
  <c r="J1171" i="8" l="1"/>
  <c r="K1171" i="8" l="1"/>
  <c r="L1171" i="8" s="1"/>
  <c r="H1172" i="8" s="1"/>
  <c r="N1172" i="8" l="1"/>
  <c r="I1172" i="8"/>
  <c r="M1172" i="8" s="1"/>
  <c r="J1172" i="8" l="1"/>
  <c r="K1172" i="8" l="1"/>
  <c r="L1172" i="8" s="1"/>
  <c r="H1173" i="8" s="1"/>
  <c r="N1173" i="8" l="1"/>
  <c r="I1173" i="8"/>
  <c r="M1173" i="8" s="1"/>
  <c r="J1173" i="8" l="1"/>
  <c r="K1173" i="8" l="1"/>
  <c r="L1173" i="8" s="1"/>
  <c r="H1174" i="8" s="1"/>
  <c r="N1174" i="8" l="1"/>
  <c r="I1174" i="8"/>
  <c r="M1174" i="8" s="1"/>
  <c r="J1174" i="8" l="1"/>
  <c r="K1174" i="8" l="1"/>
  <c r="L1174" i="8" s="1"/>
  <c r="H1175" i="8" s="1"/>
  <c r="N1175" i="8" l="1"/>
  <c r="I1175" i="8"/>
  <c r="M1175" i="8" s="1"/>
  <c r="J1175" i="8"/>
  <c r="K1175" i="8" l="1"/>
  <c r="L1175" i="8" s="1"/>
  <c r="H1176" i="8" s="1"/>
  <c r="I1176" i="8" l="1"/>
  <c r="M1176" i="8" s="1"/>
  <c r="N1176" i="8"/>
  <c r="J1176" i="8" l="1"/>
  <c r="K1176" i="8" l="1"/>
  <c r="L1176" i="8"/>
  <c r="H1177" i="8" s="1"/>
  <c r="I1177" i="8" l="1"/>
  <c r="M1177" i="8" s="1"/>
  <c r="N1177" i="8"/>
  <c r="J1177" i="8" l="1"/>
  <c r="K1177" i="8" l="1"/>
  <c r="L1177" i="8" s="1"/>
  <c r="H1178" i="8" s="1"/>
  <c r="N1178" i="8" l="1"/>
  <c r="I1178" i="8"/>
  <c r="M1178" i="8" s="1"/>
  <c r="J1178" i="8" l="1"/>
  <c r="K1178" i="8" l="1"/>
  <c r="L1178" i="8" s="1"/>
  <c r="H1179" i="8" s="1"/>
  <c r="N1179" i="8" l="1"/>
  <c r="I1179" i="8"/>
  <c r="M1179" i="8" s="1"/>
  <c r="J1179" i="8" l="1"/>
  <c r="K1179" i="8" l="1"/>
  <c r="L1179" i="8" s="1"/>
  <c r="H1180" i="8" s="1"/>
  <c r="N1180" i="8" l="1"/>
  <c r="I1180" i="8"/>
  <c r="M1180" i="8" s="1"/>
  <c r="J1180" i="8" l="1"/>
  <c r="K1180" i="8" l="1"/>
  <c r="L1180" i="8" s="1"/>
  <c r="H1181" i="8" s="1"/>
  <c r="I1181" i="8" l="1"/>
  <c r="M1181" i="8" s="1"/>
  <c r="J1181" i="8"/>
  <c r="N1181" i="8"/>
  <c r="K1181" i="8" l="1"/>
  <c r="L1181" i="8"/>
  <c r="H1182" i="8" s="1"/>
  <c r="N1182" i="8" l="1"/>
  <c r="I1182" i="8"/>
  <c r="M1182" i="8" s="1"/>
  <c r="J1182" i="8" l="1"/>
  <c r="K1182" i="8" l="1"/>
  <c r="L1182" i="8" s="1"/>
  <c r="H1183" i="8" s="1"/>
  <c r="I1183" i="8" l="1"/>
  <c r="M1183" i="8" s="1"/>
  <c r="N1183" i="8"/>
  <c r="J1183" i="8" l="1"/>
  <c r="K1183" i="8" l="1"/>
  <c r="L1183" i="8" s="1"/>
  <c r="H1184" i="8" s="1"/>
  <c r="N1184" i="8" l="1"/>
  <c r="I1184" i="8"/>
  <c r="M1184" i="8" s="1"/>
  <c r="J1184" i="8" l="1"/>
  <c r="K1184" i="8" l="1"/>
  <c r="L1184" i="8" s="1"/>
  <c r="H1185" i="8" s="1"/>
  <c r="N1185" i="8" l="1"/>
  <c r="I1185" i="8"/>
  <c r="M1185" i="8" s="1"/>
  <c r="J1185" i="8" l="1"/>
  <c r="K1185" i="8" l="1"/>
  <c r="L1185" i="8" s="1"/>
  <c r="H1186" i="8" s="1"/>
  <c r="I1186" i="8" l="1"/>
  <c r="M1186" i="8" s="1"/>
  <c r="N1186" i="8"/>
  <c r="J1186" i="8" l="1"/>
  <c r="K1186" i="8" l="1"/>
  <c r="L1186" i="8" s="1"/>
  <c r="H1187" i="8" s="1"/>
  <c r="N1187" i="8" l="1"/>
  <c r="I1187" i="8"/>
  <c r="M1187" i="8" s="1"/>
  <c r="J1187" i="8"/>
  <c r="K1187" i="8" l="1"/>
  <c r="L1187" i="8" s="1"/>
  <c r="H1188" i="8" s="1"/>
  <c r="I1188" i="8" l="1"/>
  <c r="M1188" i="8" s="1"/>
  <c r="N1188" i="8"/>
  <c r="J1188" i="8" l="1"/>
  <c r="K1188" i="8" l="1"/>
  <c r="L1188" i="8"/>
  <c r="H1189" i="8" s="1"/>
  <c r="I1189" i="8" l="1"/>
  <c r="M1189" i="8" s="1"/>
  <c r="N1189" i="8"/>
  <c r="J1189" i="8" l="1"/>
  <c r="K1189" i="8" l="1"/>
  <c r="L1189" i="8" s="1"/>
  <c r="H1190" i="8" s="1"/>
  <c r="N1190" i="8" l="1"/>
  <c r="I1190" i="8"/>
  <c r="M1190" i="8" s="1"/>
  <c r="J1190" i="8" l="1"/>
  <c r="K1190" i="8" l="1"/>
  <c r="L1190" i="8" s="1"/>
  <c r="H1191" i="8" s="1"/>
  <c r="N1191" i="8" l="1"/>
  <c r="I1191" i="8"/>
  <c r="M1191" i="8" s="1"/>
  <c r="J1191" i="8" l="1"/>
  <c r="K1191" i="8" l="1"/>
  <c r="L1191" i="8" s="1"/>
  <c r="H1192" i="8" s="1"/>
  <c r="N1192" i="8" l="1"/>
  <c r="I1192" i="8"/>
  <c r="M1192" i="8" s="1"/>
  <c r="J1192" i="8" l="1"/>
  <c r="K1192" i="8" l="1"/>
  <c r="L1192" i="8" s="1"/>
  <c r="H1193" i="8" s="1"/>
  <c r="I1193" i="8" l="1"/>
  <c r="M1193" i="8" s="1"/>
  <c r="N1193" i="8"/>
  <c r="J1193" i="8"/>
  <c r="K1193" i="8" l="1"/>
  <c r="L1193" i="8" s="1"/>
  <c r="H1194" i="8" s="1"/>
  <c r="N1194" i="8" l="1"/>
  <c r="I1194" i="8"/>
  <c r="M1194" i="8" s="1"/>
  <c r="J1194" i="8" l="1"/>
  <c r="K1194" i="8" l="1"/>
  <c r="L1194" i="8"/>
  <c r="H1195" i="8" s="1"/>
  <c r="I1195" i="8" l="1"/>
  <c r="M1195" i="8" s="1"/>
  <c r="N1195" i="8"/>
  <c r="J1195" i="8" l="1"/>
  <c r="K1195" i="8" l="1"/>
  <c r="L1195" i="8" s="1"/>
  <c r="H1196" i="8" s="1"/>
  <c r="N1196" i="8" l="1"/>
  <c r="I1196" i="8"/>
  <c r="M1196" i="8" s="1"/>
  <c r="J1196" i="8" l="1"/>
  <c r="K1196" i="8" l="1"/>
  <c r="L1196" i="8" s="1"/>
  <c r="H1197" i="8" s="1"/>
  <c r="N1197" i="8" l="1"/>
  <c r="I1197" i="8"/>
  <c r="M1197" i="8" s="1"/>
  <c r="J1197" i="8" l="1"/>
  <c r="K1197" i="8" l="1"/>
  <c r="L1197" i="8" s="1"/>
  <c r="H1198" i="8" s="1"/>
  <c r="I1198" i="8" l="1"/>
  <c r="M1198" i="8" s="1"/>
  <c r="N1198" i="8"/>
  <c r="J1198" i="8" l="1"/>
  <c r="K1198" i="8" l="1"/>
  <c r="L1198" i="8" s="1"/>
  <c r="H1199" i="8" s="1"/>
  <c r="N1199" i="8" l="1"/>
  <c r="I1199" i="8"/>
  <c r="M1199" i="8" s="1"/>
  <c r="J1199" i="8"/>
  <c r="K1199" i="8" l="1"/>
  <c r="L1199" i="8" s="1"/>
  <c r="H1200" i="8" s="1"/>
  <c r="I1200" i="8" l="1"/>
  <c r="M1200" i="8" s="1"/>
  <c r="N1200" i="8"/>
  <c r="J1200" i="8" l="1"/>
  <c r="K1200" i="8" l="1"/>
  <c r="L1200" i="8"/>
  <c r="H1201" i="8" s="1"/>
  <c r="I1201" i="8" l="1"/>
  <c r="M1201" i="8" s="1"/>
  <c r="N1201" i="8"/>
  <c r="J1201" i="8" l="1"/>
  <c r="K1201" i="8" l="1"/>
  <c r="L1201" i="8" s="1"/>
  <c r="H1202" i="8" s="1"/>
  <c r="N1202" i="8" l="1"/>
  <c r="I1202" i="8"/>
  <c r="M1202" i="8" s="1"/>
  <c r="J1202" i="8" l="1"/>
  <c r="K1202" i="8" l="1"/>
  <c r="L1202" i="8" s="1"/>
  <c r="H1203" i="8" s="1"/>
  <c r="N1203" i="8" l="1"/>
  <c r="I1203" i="8"/>
  <c r="M1203" i="8" s="1"/>
  <c r="J1203" i="8" l="1"/>
  <c r="K1203" i="8" l="1"/>
  <c r="L1203" i="8" s="1"/>
  <c r="H1204" i="8" s="1"/>
  <c r="N1204" i="8" l="1"/>
  <c r="I1204" i="8"/>
  <c r="M1204" i="8" s="1"/>
  <c r="J1204" i="8" l="1"/>
  <c r="K1204" i="8" l="1"/>
  <c r="L1204" i="8" s="1"/>
  <c r="H1205" i="8" s="1"/>
  <c r="I1205" i="8" l="1"/>
  <c r="M1205" i="8" s="1"/>
  <c r="N1205" i="8"/>
  <c r="J1205" i="8"/>
  <c r="K1205" i="8" l="1"/>
  <c r="L1205" i="8" s="1"/>
  <c r="H1206" i="8" s="1"/>
  <c r="N1206" i="8" l="1"/>
  <c r="I1206" i="8"/>
  <c r="M1206" i="8" s="1"/>
  <c r="J1206" i="8" l="1"/>
  <c r="K1206" i="8" l="1"/>
  <c r="L1206" i="8"/>
  <c r="H1207" i="8" s="1"/>
  <c r="I1207" i="8" l="1"/>
  <c r="M1207" i="8" s="1"/>
  <c r="N1207" i="8"/>
  <c r="J1207" i="8" l="1"/>
  <c r="K1207" i="8" l="1"/>
  <c r="L1207" i="8" s="1"/>
  <c r="H1208" i="8" s="1"/>
  <c r="N1208" i="8" l="1"/>
  <c r="I1208" i="8"/>
  <c r="M1208" i="8" s="1"/>
  <c r="J1208" i="8" l="1"/>
  <c r="K1208" i="8" l="1"/>
  <c r="L1208" i="8" s="1"/>
  <c r="H1209" i="8" s="1"/>
  <c r="N1209" i="8" l="1"/>
  <c r="I1209" i="8"/>
  <c r="M1209" i="8" s="1"/>
  <c r="J1209" i="8" l="1"/>
  <c r="K1209" i="8" l="1"/>
  <c r="L1209" i="8" s="1"/>
  <c r="H1210" i="8" s="1"/>
  <c r="N1210" i="8" l="1"/>
  <c r="I1210" i="8"/>
  <c r="M1210" i="8" s="1"/>
  <c r="J1210" i="8" l="1"/>
  <c r="K1210" i="8" l="1"/>
  <c r="L1210" i="8" s="1"/>
  <c r="H1211" i="8" s="1"/>
  <c r="N1211" i="8" l="1"/>
  <c r="I1211" i="8"/>
  <c r="M1211" i="8" s="1"/>
  <c r="J1211" i="8" l="1"/>
  <c r="K1211" i="8" s="1"/>
  <c r="L1211" i="8" s="1"/>
  <c r="H1212" i="8" s="1"/>
  <c r="I1212" i="8" l="1"/>
  <c r="M1212" i="8" s="1"/>
  <c r="N1212" i="8"/>
  <c r="J1212" i="8" l="1"/>
  <c r="K1212" i="8" l="1"/>
  <c r="L1212" i="8"/>
  <c r="H1213" i="8" s="1"/>
  <c r="I1213" i="8" l="1"/>
  <c r="M1213" i="8" s="1"/>
  <c r="N1213" i="8"/>
  <c r="J1213" i="8" l="1"/>
  <c r="K1213" i="8" l="1"/>
  <c r="L1213" i="8" s="1"/>
  <c r="H1214" i="8" s="1"/>
  <c r="N1214" i="8" l="1"/>
  <c r="I1214" i="8"/>
  <c r="M1214" i="8" s="1"/>
  <c r="J1214" i="8" l="1"/>
  <c r="K1214" i="8" l="1"/>
  <c r="L1214" i="8" s="1"/>
  <c r="H1215" i="8" s="1"/>
  <c r="N1215" i="8" l="1"/>
  <c r="I1215" i="8"/>
  <c r="M1215" i="8" s="1"/>
  <c r="J1215" i="8" l="1"/>
  <c r="K1215" i="8" l="1"/>
  <c r="L1215" i="8" s="1"/>
  <c r="H1216" i="8" s="1"/>
  <c r="N1216" i="8" l="1"/>
  <c r="I1216" i="8"/>
  <c r="M1216" i="8" s="1"/>
  <c r="J1216" i="8" l="1"/>
  <c r="K1216" i="8" l="1"/>
  <c r="L1216" i="8" s="1"/>
  <c r="H1217" i="8" s="1"/>
  <c r="I1217" i="8" l="1"/>
  <c r="M1217" i="8" s="1"/>
  <c r="N1217" i="8"/>
  <c r="J1217" i="8"/>
  <c r="K1217" i="8" l="1"/>
  <c r="L1217" i="8"/>
  <c r="H1218" i="8" s="1"/>
  <c r="N1218" i="8" l="1"/>
  <c r="I1218" i="8"/>
  <c r="M1218" i="8" s="1"/>
  <c r="J1218" i="8" l="1"/>
  <c r="K1218" i="8" l="1"/>
  <c r="L1218" i="8"/>
  <c r="H1219" i="8" s="1"/>
  <c r="I1219" i="8" l="1"/>
  <c r="M1219" i="8" s="1"/>
  <c r="N1219" i="8"/>
  <c r="J1219" i="8" l="1"/>
  <c r="K1219" i="8" l="1"/>
  <c r="L1219" i="8" s="1"/>
  <c r="H1220" i="8" s="1"/>
  <c r="N1220" i="8" l="1"/>
  <c r="I1220" i="8"/>
  <c r="M1220" i="8" s="1"/>
  <c r="J1220" i="8" l="1"/>
  <c r="K1220" i="8" l="1"/>
  <c r="L1220" i="8" s="1"/>
  <c r="H1221" i="8" s="1"/>
  <c r="N1221" i="8" l="1"/>
  <c r="I1221" i="8"/>
  <c r="M1221" i="8" s="1"/>
  <c r="J1221" i="8" l="1"/>
  <c r="K1221" i="8" l="1"/>
  <c r="L1221" i="8" s="1"/>
  <c r="H1222" i="8" s="1"/>
  <c r="I1222" i="8" l="1"/>
  <c r="M1222" i="8" s="1"/>
  <c r="N1222" i="8"/>
  <c r="J1222" i="8"/>
  <c r="K1222" i="8" l="1"/>
  <c r="L1222" i="8" s="1"/>
  <c r="H1223" i="8" s="1"/>
  <c r="N1223" i="8" l="1"/>
  <c r="I1223" i="8"/>
  <c r="M1223" i="8" s="1"/>
  <c r="J1223" i="8"/>
  <c r="K1223" i="8" l="1"/>
  <c r="L1223" i="8" s="1"/>
  <c r="H1224" i="8" s="1"/>
  <c r="I1224" i="8" l="1"/>
  <c r="M1224" i="8" s="1"/>
  <c r="N1224" i="8"/>
  <c r="J1224" i="8" l="1"/>
  <c r="K1224" i="8" l="1"/>
  <c r="L1224" i="8"/>
  <c r="H1225" i="8" s="1"/>
  <c r="I1225" i="8" l="1"/>
  <c r="M1225" i="8" s="1"/>
  <c r="N1225" i="8"/>
  <c r="J1225" i="8" l="1"/>
  <c r="K1225" i="8" l="1"/>
  <c r="L1225" i="8" s="1"/>
  <c r="H1226" i="8" s="1"/>
  <c r="N1226" i="8" l="1"/>
  <c r="I1226" i="8"/>
  <c r="M1226" i="8" s="1"/>
  <c r="J1226" i="8" l="1"/>
  <c r="K1226" i="8" l="1"/>
  <c r="L1226" i="8" s="1"/>
  <c r="H1227" i="8" s="1"/>
  <c r="N1227" i="8" l="1"/>
  <c r="I1227" i="8"/>
  <c r="M1227" i="8" s="1"/>
  <c r="J1227" i="8"/>
  <c r="K1227" i="8" l="1"/>
  <c r="L1227" i="8" s="1"/>
  <c r="H1228" i="8" s="1"/>
  <c r="N1228" i="8" l="1"/>
  <c r="I1228" i="8"/>
  <c r="M1228" i="8" s="1"/>
  <c r="J1228" i="8" l="1"/>
  <c r="K1228" i="8" l="1"/>
  <c r="L1228" i="8" s="1"/>
  <c r="H1229" i="8" s="1"/>
  <c r="I1229" i="8" l="1"/>
  <c r="M1229" i="8" s="1"/>
  <c r="N1229" i="8"/>
  <c r="J1229" i="8"/>
  <c r="K1229" i="8" l="1"/>
  <c r="L1229" i="8" s="1"/>
  <c r="H1230" i="8" s="1"/>
  <c r="N1230" i="8" l="1"/>
  <c r="I1230" i="8"/>
  <c r="M1230" i="8" s="1"/>
  <c r="J1230" i="8" l="1"/>
  <c r="K1230" i="8" l="1"/>
  <c r="L1230" i="8"/>
  <c r="H1231" i="8" s="1"/>
  <c r="I1231" i="8" l="1"/>
  <c r="M1231" i="8" s="1"/>
  <c r="N1231" i="8"/>
  <c r="J1231" i="8" l="1"/>
  <c r="K1231" i="8" l="1"/>
  <c r="L1231" i="8" s="1"/>
  <c r="H1232" i="8" s="1"/>
  <c r="N1232" i="8" l="1"/>
  <c r="I1232" i="8"/>
  <c r="M1232" i="8" s="1"/>
  <c r="J1232" i="8" l="1"/>
  <c r="K1232" i="8" l="1"/>
  <c r="L1232" i="8" s="1"/>
  <c r="H1233" i="8" s="1"/>
  <c r="N1233" i="8" l="1"/>
  <c r="I1233" i="8"/>
  <c r="M1233" i="8" s="1"/>
  <c r="J1233" i="8" l="1"/>
  <c r="K1233" i="8" l="1"/>
  <c r="L1233" i="8" s="1"/>
  <c r="H1234" i="8" s="1"/>
  <c r="N1234" i="8" l="1"/>
  <c r="I1234" i="8"/>
  <c r="M1234" i="8" s="1"/>
  <c r="J1234" i="8" l="1"/>
  <c r="K1234" i="8" l="1"/>
  <c r="L1234" i="8" s="1"/>
  <c r="H1235" i="8" s="1"/>
  <c r="N1235" i="8" l="1"/>
  <c r="I1235" i="8"/>
  <c r="M1235" i="8" s="1"/>
  <c r="J1235" i="8"/>
  <c r="K1235" i="8" l="1"/>
  <c r="L1235" i="8" s="1"/>
  <c r="H1236" i="8" s="1"/>
  <c r="I1236" i="8" l="1"/>
  <c r="M1236" i="8" s="1"/>
  <c r="N1236" i="8"/>
  <c r="J1236" i="8" l="1"/>
  <c r="K1236" i="8" l="1"/>
  <c r="L1236" i="8"/>
  <c r="H1237" i="8" s="1"/>
  <c r="I1237" i="8" l="1"/>
  <c r="M1237" i="8" s="1"/>
  <c r="N1237" i="8"/>
  <c r="J1237" i="8" l="1"/>
  <c r="K1237" i="8" l="1"/>
  <c r="L1237" i="8" s="1"/>
  <c r="H1238" i="8" s="1"/>
  <c r="N1238" i="8" l="1"/>
  <c r="I1238" i="8"/>
  <c r="M1238" i="8" s="1"/>
  <c r="J1238" i="8" l="1"/>
  <c r="K1238" i="8" l="1"/>
  <c r="L1238" i="8" s="1"/>
  <c r="H1239" i="8" s="1"/>
  <c r="N1239" i="8" l="1"/>
  <c r="I1239" i="8"/>
  <c r="M1239" i="8" s="1"/>
  <c r="J1239" i="8" l="1"/>
  <c r="K1239" i="8" l="1"/>
  <c r="L1239" i="8" s="1"/>
  <c r="H1240" i="8" s="1"/>
  <c r="N1240" i="8" l="1"/>
  <c r="I1240" i="8"/>
  <c r="M1240" i="8" s="1"/>
  <c r="J1240" i="8" l="1"/>
  <c r="K1240" i="8" l="1"/>
  <c r="L1240" i="8" s="1"/>
  <c r="H1241" i="8" s="1"/>
  <c r="I1241" i="8" l="1"/>
  <c r="M1241" i="8" s="1"/>
  <c r="N1241" i="8"/>
  <c r="J1241" i="8"/>
  <c r="K1241" i="8" l="1"/>
  <c r="L1241" i="8" s="1"/>
  <c r="H1242" i="8" s="1"/>
  <c r="N1242" i="8" l="1"/>
  <c r="I1242" i="8"/>
  <c r="M1242" i="8" s="1"/>
  <c r="J1242" i="8" l="1"/>
  <c r="K1242" i="8" l="1"/>
  <c r="L1242" i="8"/>
  <c r="H1243" i="8" s="1"/>
  <c r="I1243" i="8" l="1"/>
  <c r="M1243" i="8" s="1"/>
  <c r="N1243" i="8"/>
  <c r="J1243" i="8" l="1"/>
  <c r="K1243" i="8" l="1"/>
  <c r="L1243" i="8" s="1"/>
  <c r="H1244" i="8" s="1"/>
  <c r="N1244" i="8" l="1"/>
  <c r="I1244" i="8"/>
  <c r="M1244" i="8" s="1"/>
  <c r="J1244" i="8" l="1"/>
  <c r="K1244" i="8" l="1"/>
  <c r="L1244" i="8" s="1"/>
  <c r="H1245" i="8" s="1"/>
  <c r="N1245" i="8" l="1"/>
  <c r="I1245" i="8"/>
  <c r="M1245" i="8" s="1"/>
  <c r="J1245" i="8" l="1"/>
  <c r="K1245" i="8" l="1"/>
  <c r="L1245" i="8" s="1"/>
  <c r="H1246" i="8" s="1"/>
  <c r="N1246" i="8" l="1"/>
  <c r="I1246" i="8"/>
  <c r="M1246" i="8" s="1"/>
  <c r="J1246" i="8"/>
  <c r="K1246" i="8" l="1"/>
  <c r="L1246" i="8" s="1"/>
  <c r="H1247" i="8" s="1"/>
  <c r="N1247" i="8" l="1"/>
  <c r="I1247" i="8"/>
  <c r="M1247" i="8" s="1"/>
  <c r="J1247" i="8"/>
  <c r="K1247" i="8" l="1"/>
  <c r="L1247" i="8" s="1"/>
  <c r="H1248" i="8" s="1"/>
  <c r="I1248" i="8" l="1"/>
  <c r="M1248" i="8" s="1"/>
  <c r="N1248" i="8"/>
  <c r="J1248" i="8" l="1"/>
  <c r="K1248" i="8" l="1"/>
  <c r="L1248" i="8"/>
  <c r="H1249" i="8" s="1"/>
  <c r="I1249" i="8" l="1"/>
  <c r="M1249" i="8" s="1"/>
  <c r="N1249" i="8"/>
  <c r="J1249" i="8" l="1"/>
  <c r="K1249" i="8" l="1"/>
  <c r="L1249" i="8" s="1"/>
  <c r="H1250" i="8" s="1"/>
  <c r="N1250" i="8" l="1"/>
  <c r="I1250" i="8"/>
  <c r="M1250" i="8" s="1"/>
  <c r="J1250" i="8" l="1"/>
  <c r="K1250" i="8" l="1"/>
  <c r="L1250" i="8" s="1"/>
  <c r="H1251" i="8" s="1"/>
  <c r="N1251" i="8" l="1"/>
  <c r="I1251" i="8"/>
  <c r="M1251" i="8" s="1"/>
  <c r="J1251" i="8" l="1"/>
  <c r="K1251" i="8" l="1"/>
  <c r="L1251" i="8"/>
  <c r="H1252" i="8" s="1"/>
  <c r="N1252" i="8" l="1"/>
  <c r="I1252" i="8"/>
  <c r="M1252" i="8" s="1"/>
  <c r="J1252" i="8" l="1"/>
  <c r="K1252" i="8" l="1"/>
  <c r="L1252" i="8" s="1"/>
  <c r="H1253" i="8" s="1"/>
  <c r="I1253" i="8" l="1"/>
  <c r="M1253" i="8" s="1"/>
  <c r="N1253" i="8"/>
  <c r="J1253" i="8"/>
  <c r="K1253" i="8" l="1"/>
  <c r="L1253" i="8" s="1"/>
  <c r="H1254" i="8" s="1"/>
  <c r="N1254" i="8" l="1"/>
  <c r="I1254" i="8"/>
  <c r="M1254" i="8" s="1"/>
  <c r="J1254" i="8" l="1"/>
  <c r="K1254" i="8" l="1"/>
  <c r="L1254" i="8"/>
  <c r="H1255" i="8" s="1"/>
  <c r="I1255" i="8" l="1"/>
  <c r="M1255" i="8" s="1"/>
  <c r="N1255" i="8"/>
  <c r="J1255" i="8" l="1"/>
  <c r="K1255" i="8" l="1"/>
  <c r="L1255" i="8" s="1"/>
  <c r="H1256" i="8" s="1"/>
  <c r="N1256" i="8" l="1"/>
  <c r="I1256" i="8"/>
  <c r="M1256" i="8" s="1"/>
  <c r="J1256" i="8" l="1"/>
  <c r="K1256" i="8" l="1"/>
  <c r="L1256" i="8" s="1"/>
  <c r="H1257" i="8" s="1"/>
  <c r="N1257" i="8" l="1"/>
  <c r="I1257" i="8"/>
  <c r="M1257" i="8" s="1"/>
  <c r="J1257" i="8" l="1"/>
  <c r="K1257" i="8" l="1"/>
  <c r="L1257" i="8" s="1"/>
  <c r="H1258" i="8" s="1"/>
  <c r="N1258" i="8" l="1"/>
  <c r="I1258" i="8"/>
  <c r="M1258" i="8" s="1"/>
  <c r="J1258" i="8" l="1"/>
  <c r="K1258" i="8" l="1"/>
  <c r="L1258" i="8" s="1"/>
  <c r="H1259" i="8" s="1"/>
  <c r="N1259" i="8" l="1"/>
  <c r="I1259" i="8"/>
  <c r="M1259" i="8" s="1"/>
  <c r="J1259" i="8"/>
  <c r="K1259" i="8" l="1"/>
  <c r="L1259" i="8" s="1"/>
  <c r="H1260" i="8" s="1"/>
  <c r="I1260" i="8" l="1"/>
  <c r="M1260" i="8" s="1"/>
  <c r="N1260" i="8"/>
  <c r="J1260" i="8" l="1"/>
  <c r="K1260" i="8" l="1"/>
  <c r="L1260" i="8"/>
  <c r="H1261" i="8" s="1"/>
  <c r="I1261" i="8" l="1"/>
  <c r="M1261" i="8" s="1"/>
  <c r="N1261" i="8"/>
  <c r="J1261" i="8" l="1"/>
  <c r="K1261" i="8" l="1"/>
  <c r="L1261" i="8" s="1"/>
  <c r="H1262" i="8" s="1"/>
  <c r="N1262" i="8" l="1"/>
  <c r="I1262" i="8"/>
  <c r="M1262" i="8" s="1"/>
  <c r="J1262" i="8" l="1"/>
  <c r="K1262" i="8" l="1"/>
  <c r="L1262" i="8" s="1"/>
  <c r="H1263" i="8" s="1"/>
  <c r="N1263" i="8" l="1"/>
  <c r="I1263" i="8"/>
  <c r="M1263" i="8" s="1"/>
  <c r="J1263" i="8"/>
  <c r="K1263" i="8" l="1"/>
  <c r="L1263" i="8" s="1"/>
  <c r="H1264" i="8" s="1"/>
  <c r="N1264" i="8" l="1"/>
  <c r="I1264" i="8"/>
  <c r="M1264" i="8" s="1"/>
  <c r="J1264" i="8" l="1"/>
  <c r="K1264" i="8" l="1"/>
  <c r="L1264" i="8" s="1"/>
  <c r="H1265" i="8" s="1"/>
  <c r="I1265" i="8" l="1"/>
  <c r="M1265" i="8" s="1"/>
  <c r="N1265" i="8"/>
  <c r="J1265" i="8" l="1"/>
  <c r="K1265" i="8"/>
  <c r="L1265" i="8" s="1"/>
  <c r="H1266" i="8" s="1"/>
  <c r="N1266" i="8" l="1"/>
  <c r="I1266" i="8"/>
  <c r="M1266" i="8" s="1"/>
  <c r="J1266" i="8" l="1"/>
  <c r="K1266" i="8" l="1"/>
  <c r="L1266" i="8"/>
  <c r="H1267" i="8" s="1"/>
  <c r="I1267" i="8" l="1"/>
  <c r="M1267" i="8" s="1"/>
  <c r="N1267" i="8"/>
  <c r="J1267" i="8" l="1"/>
  <c r="K1267" i="8" l="1"/>
  <c r="L1267" i="8" s="1"/>
  <c r="H1268" i="8" s="1"/>
  <c r="N1268" i="8" l="1"/>
  <c r="I1268" i="8"/>
  <c r="M1268" i="8" s="1"/>
  <c r="J1268" i="8" l="1"/>
  <c r="K1268" i="8" l="1"/>
  <c r="L1268" i="8" s="1"/>
  <c r="H1269" i="8" s="1"/>
  <c r="N1269" i="8" l="1"/>
  <c r="I1269" i="8"/>
  <c r="M1269" i="8" s="1"/>
  <c r="J1269" i="8" l="1"/>
  <c r="K1269" i="8" l="1"/>
  <c r="L1269" i="8" s="1"/>
  <c r="H1270" i="8" s="1"/>
  <c r="N1270" i="8" l="1"/>
  <c r="I1270" i="8"/>
  <c r="M1270" i="8" s="1"/>
  <c r="J1270" i="8" l="1"/>
  <c r="K1270" i="8" l="1"/>
  <c r="L1270" i="8" s="1"/>
  <c r="H1271" i="8" s="1"/>
  <c r="N1271" i="8" l="1"/>
  <c r="I1271" i="8"/>
  <c r="M1271" i="8" s="1"/>
  <c r="J1271" i="8" l="1"/>
  <c r="K1271" i="8"/>
  <c r="L1271" i="8" s="1"/>
  <c r="H1272" i="8" s="1"/>
  <c r="I1272" i="8" l="1"/>
  <c r="M1272" i="8" s="1"/>
  <c r="N1272" i="8"/>
  <c r="J1272" i="8" l="1"/>
  <c r="K1272" i="8" l="1"/>
  <c r="L1272" i="8"/>
  <c r="H1273" i="8" s="1"/>
  <c r="I1273" i="8" l="1"/>
  <c r="M1273" i="8" s="1"/>
  <c r="N1273" i="8"/>
  <c r="J1273" i="8" l="1"/>
  <c r="K1273" i="8" l="1"/>
  <c r="L1273" i="8" s="1"/>
  <c r="H1274" i="8" s="1"/>
  <c r="N1274" i="8" l="1"/>
  <c r="I1274" i="8"/>
  <c r="M1274" i="8" s="1"/>
  <c r="J1274" i="8" l="1"/>
  <c r="K1274" i="8" l="1"/>
  <c r="L1274" i="8" s="1"/>
  <c r="H1275" i="8" s="1"/>
  <c r="N1275" i="8" l="1"/>
  <c r="I1275" i="8"/>
  <c r="M1275" i="8" s="1"/>
  <c r="J1275" i="8" l="1"/>
  <c r="K1275" i="8" l="1"/>
  <c r="L1275" i="8" s="1"/>
  <c r="H1276" i="8" s="1"/>
  <c r="N1276" i="8" l="1"/>
  <c r="I1276" i="8"/>
  <c r="M1276" i="8" s="1"/>
  <c r="J1276" i="8" l="1"/>
  <c r="K1276" i="8" l="1"/>
  <c r="L1276" i="8" s="1"/>
  <c r="H1277" i="8" s="1"/>
  <c r="I1277" i="8" l="1"/>
  <c r="M1277" i="8" s="1"/>
  <c r="N1277" i="8"/>
  <c r="J1277" i="8"/>
  <c r="K1277" i="8" l="1"/>
  <c r="L1277" i="8" s="1"/>
  <c r="H1278" i="8" s="1"/>
  <c r="N1278" i="8" l="1"/>
  <c r="I1278" i="8"/>
  <c r="M1278" i="8" s="1"/>
  <c r="J1278" i="8" l="1"/>
  <c r="K1278" i="8" l="1"/>
  <c r="L1278" i="8" s="1"/>
  <c r="H1279" i="8" s="1"/>
  <c r="I1279" i="8" l="1"/>
  <c r="M1279" i="8" s="1"/>
  <c r="N1279" i="8"/>
  <c r="J1279" i="8" l="1"/>
  <c r="K1279" i="8" l="1"/>
  <c r="L1279" i="8" s="1"/>
  <c r="H1280" i="8" s="1"/>
  <c r="N1280" i="8" l="1"/>
  <c r="I1280" i="8"/>
  <c r="M1280" i="8" s="1"/>
  <c r="J1280" i="8"/>
  <c r="K1280" i="8" l="1"/>
  <c r="L1280" i="8" s="1"/>
  <c r="H1281" i="8" s="1"/>
  <c r="N1281" i="8" l="1"/>
  <c r="I1281" i="8"/>
  <c r="M1281" i="8" s="1"/>
  <c r="J1281" i="8" l="1"/>
  <c r="K1281" i="8" l="1"/>
  <c r="L1281" i="8" s="1"/>
  <c r="H1282" i="8" s="1"/>
  <c r="N1282" i="8" l="1"/>
  <c r="I1282" i="8"/>
  <c r="M1282" i="8" s="1"/>
  <c r="J1282" i="8" l="1"/>
  <c r="K1282" i="8" l="1"/>
  <c r="L1282" i="8" s="1"/>
  <c r="H1283" i="8" s="1"/>
  <c r="N1283" i="8" l="1"/>
  <c r="I1283" i="8"/>
  <c r="M1283" i="8" s="1"/>
  <c r="J1283" i="8"/>
  <c r="K1283" i="8" l="1"/>
  <c r="L1283" i="8" s="1"/>
  <c r="H1284" i="8" s="1"/>
  <c r="I1284" i="8" l="1"/>
  <c r="M1284" i="8" s="1"/>
  <c r="N1284" i="8"/>
  <c r="J1284" i="8" l="1"/>
  <c r="K1284" i="8" l="1"/>
  <c r="L1284" i="8"/>
  <c r="H1285" i="8" s="1"/>
  <c r="I1285" i="8" l="1"/>
  <c r="M1285" i="8" s="1"/>
  <c r="N1285" i="8"/>
  <c r="J1285" i="8" l="1"/>
  <c r="K1285" i="8" l="1"/>
  <c r="L1285" i="8" s="1"/>
  <c r="H1286" i="8" s="1"/>
  <c r="N1286" i="8" l="1"/>
  <c r="I1286" i="8"/>
  <c r="M1286" i="8" s="1"/>
  <c r="J1286" i="8" l="1"/>
  <c r="K1286" i="8" l="1"/>
  <c r="L1286" i="8" s="1"/>
  <c r="H1287" i="8" s="1"/>
  <c r="N1287" i="8" l="1"/>
  <c r="I1287" i="8"/>
  <c r="M1287" i="8" s="1"/>
  <c r="J1287" i="8" l="1"/>
  <c r="K1287" i="8" l="1"/>
  <c r="L1287" i="8" s="1"/>
  <c r="H1288" i="8" s="1"/>
  <c r="N1288" i="8" l="1"/>
  <c r="I1288" i="8"/>
  <c r="M1288" i="8" s="1"/>
  <c r="J1288" i="8" l="1"/>
  <c r="K1288" i="8" l="1"/>
  <c r="L1288" i="8" s="1"/>
  <c r="H1289" i="8" s="1"/>
  <c r="I1289" i="8" l="1"/>
  <c r="M1289" i="8" s="1"/>
  <c r="N1289" i="8"/>
  <c r="J1289" i="8"/>
  <c r="K1289" i="8" l="1"/>
  <c r="L1289" i="8" s="1"/>
  <c r="H1290" i="8" s="1"/>
  <c r="N1290" i="8" l="1"/>
  <c r="I1290" i="8"/>
  <c r="M1290" i="8" s="1"/>
  <c r="J1290" i="8" l="1"/>
  <c r="K1290" i="8" l="1"/>
  <c r="L1290" i="8"/>
  <c r="H1291" i="8" s="1"/>
  <c r="I1291" i="8" l="1"/>
  <c r="M1291" i="8" s="1"/>
  <c r="N1291" i="8"/>
  <c r="J1291" i="8" l="1"/>
  <c r="K1291" i="8" l="1"/>
  <c r="L1291" i="8" s="1"/>
  <c r="H1292" i="8" s="1"/>
  <c r="N1292" i="8" l="1"/>
  <c r="I1292" i="8"/>
  <c r="M1292" i="8" s="1"/>
  <c r="J1292" i="8" l="1"/>
  <c r="K1292" i="8" l="1"/>
  <c r="L1292" i="8" s="1"/>
  <c r="H1293" i="8" s="1"/>
  <c r="N1293" i="8" l="1"/>
  <c r="I1293" i="8"/>
  <c r="M1293" i="8" s="1"/>
  <c r="J1293" i="8" l="1"/>
  <c r="K1293" i="8" l="1"/>
  <c r="L1293" i="8" s="1"/>
  <c r="H1294" i="8" s="1"/>
  <c r="N1294" i="8" l="1"/>
  <c r="I1294" i="8"/>
  <c r="M1294" i="8" s="1"/>
  <c r="J1294" i="8" l="1"/>
  <c r="K1294" i="8" l="1"/>
  <c r="L1294" i="8" s="1"/>
  <c r="H1295" i="8" s="1"/>
  <c r="N1295" i="8" l="1"/>
  <c r="I1295" i="8"/>
  <c r="M1295" i="8" s="1"/>
  <c r="J1295" i="8"/>
  <c r="K1295" i="8" l="1"/>
  <c r="L1295" i="8" s="1"/>
  <c r="H1296" i="8" s="1"/>
  <c r="I1296" i="8" l="1"/>
  <c r="M1296" i="8" s="1"/>
  <c r="N1296" i="8"/>
  <c r="J1296" i="8" l="1"/>
  <c r="K1296" i="8" l="1"/>
  <c r="L1296" i="8"/>
  <c r="H1297" i="8" s="1"/>
  <c r="I1297" i="8" l="1"/>
  <c r="M1297" i="8" s="1"/>
  <c r="N1297" i="8"/>
  <c r="J1297" i="8" l="1"/>
  <c r="K1297" i="8" l="1"/>
  <c r="L1297" i="8" s="1"/>
  <c r="H1298" i="8" s="1"/>
  <c r="N1298" i="8" l="1"/>
  <c r="I1298" i="8"/>
  <c r="M1298" i="8" s="1"/>
  <c r="J1298" i="8" l="1"/>
  <c r="K1298" i="8" l="1"/>
  <c r="L1298" i="8" s="1"/>
  <c r="H1299" i="8" s="1"/>
  <c r="N1299" i="8" l="1"/>
  <c r="I1299" i="8"/>
  <c r="M1299" i="8" s="1"/>
  <c r="J1299" i="8" l="1"/>
  <c r="K1299" i="8" l="1"/>
  <c r="L1299" i="8" s="1"/>
  <c r="H1300" i="8" s="1"/>
  <c r="N1300" i="8" l="1"/>
  <c r="I1300" i="8"/>
  <c r="M1300" i="8" s="1"/>
  <c r="J1300" i="8" l="1"/>
  <c r="K1300" i="8" l="1"/>
  <c r="L1300" i="8" s="1"/>
  <c r="H1301" i="8" s="1"/>
  <c r="I1301" i="8" l="1"/>
  <c r="M1301" i="8" s="1"/>
  <c r="N1301" i="8"/>
  <c r="J1301" i="8"/>
  <c r="K1301" i="8" l="1"/>
  <c r="L1301" i="8" s="1"/>
  <c r="H1302" i="8" s="1"/>
  <c r="N1302" i="8" l="1"/>
  <c r="I1302" i="8"/>
  <c r="M1302" i="8" s="1"/>
  <c r="J1302" i="8" l="1"/>
  <c r="K1302" i="8" l="1"/>
  <c r="L1302" i="8" s="1"/>
  <c r="H1303" i="8" s="1"/>
  <c r="I1303" i="8" l="1"/>
  <c r="M1303" i="8" s="1"/>
  <c r="N1303" i="8"/>
  <c r="J1303" i="8" l="1"/>
  <c r="K1303" i="8" l="1"/>
  <c r="L1303" i="8" s="1"/>
  <c r="H1304" i="8" s="1"/>
  <c r="N1304" i="8" l="1"/>
  <c r="I1304" i="8"/>
  <c r="M1304" i="8" s="1"/>
  <c r="J1304" i="8" l="1"/>
  <c r="K1304" i="8" l="1"/>
  <c r="L1304" i="8" s="1"/>
  <c r="H1305" i="8" s="1"/>
  <c r="N1305" i="8" l="1"/>
  <c r="I1305" i="8"/>
  <c r="M1305" i="8" s="1"/>
  <c r="J1305" i="8" l="1"/>
  <c r="K1305" i="8" l="1"/>
  <c r="L1305" i="8" s="1"/>
  <c r="H1306" i="8" s="1"/>
  <c r="N1306" i="8" l="1"/>
  <c r="I1306" i="8"/>
  <c r="M1306" i="8" s="1"/>
  <c r="J1306" i="8" l="1"/>
  <c r="K1306" i="8" l="1"/>
  <c r="L1306" i="8" s="1"/>
  <c r="H1307" i="8" s="1"/>
  <c r="N1307" i="8" l="1"/>
  <c r="I1307" i="8"/>
  <c r="M1307" i="8" s="1"/>
  <c r="J1307" i="8"/>
  <c r="K1307" i="8" l="1"/>
  <c r="L1307" i="8" s="1"/>
  <c r="H1308" i="8" s="1"/>
  <c r="I1308" i="8" l="1"/>
  <c r="M1308" i="8" s="1"/>
  <c r="N1308" i="8"/>
  <c r="J1308" i="8" l="1"/>
  <c r="K1308" i="8" l="1"/>
  <c r="L1308" i="8" s="1"/>
  <c r="H1309" i="8" s="1"/>
  <c r="I1309" i="8" l="1"/>
  <c r="M1309" i="8" s="1"/>
  <c r="N1309" i="8"/>
  <c r="J1309" i="8" l="1"/>
  <c r="K1309" i="8" l="1"/>
  <c r="L1309" i="8" s="1"/>
  <c r="H1310" i="8" s="1"/>
  <c r="N1310" i="8" l="1"/>
  <c r="I1310" i="8"/>
  <c r="M1310" i="8" s="1"/>
  <c r="J1310" i="8" l="1"/>
  <c r="K1310" i="8" l="1"/>
  <c r="L1310" i="8" s="1"/>
  <c r="H1311" i="8" s="1"/>
  <c r="N1311" i="8" l="1"/>
  <c r="I1311" i="8"/>
  <c r="M1311" i="8" s="1"/>
  <c r="J1311" i="8" l="1"/>
  <c r="K1311" i="8" l="1"/>
  <c r="L1311" i="8" s="1"/>
  <c r="H1312" i="8" s="1"/>
  <c r="N1312" i="8" l="1"/>
  <c r="I1312" i="8"/>
  <c r="M1312" i="8" s="1"/>
  <c r="J1312" i="8" l="1"/>
  <c r="K1312" i="8" l="1"/>
  <c r="L1312" i="8" s="1"/>
  <c r="H1313" i="8" s="1"/>
  <c r="I1313" i="8" l="1"/>
  <c r="M1313" i="8" s="1"/>
  <c r="J1313" i="8"/>
  <c r="N1313" i="8"/>
  <c r="K1313" i="8" l="1"/>
  <c r="L1313" i="8" s="1"/>
  <c r="H1314" i="8" s="1"/>
  <c r="N1314" i="8" l="1"/>
  <c r="I1314" i="8"/>
  <c r="M1314" i="8" s="1"/>
  <c r="J1314" i="8" l="1"/>
  <c r="K1314" i="8" l="1"/>
  <c r="L1314" i="8"/>
  <c r="H1315" i="8" s="1"/>
  <c r="I1315" i="8" l="1"/>
  <c r="M1315" i="8" s="1"/>
  <c r="N1315" i="8"/>
  <c r="J1315" i="8" l="1"/>
  <c r="K1315" i="8" l="1"/>
  <c r="L1315" i="8" s="1"/>
  <c r="H1316" i="8" s="1"/>
  <c r="N1316" i="8" l="1"/>
  <c r="I1316" i="8"/>
  <c r="M1316" i="8" s="1"/>
  <c r="J1316" i="8" l="1"/>
  <c r="K1316" i="8" l="1"/>
  <c r="L1316" i="8" s="1"/>
  <c r="H1317" i="8" s="1"/>
  <c r="N1317" i="8" l="1"/>
  <c r="I1317" i="8"/>
  <c r="M1317" i="8" s="1"/>
  <c r="J1317" i="8" l="1"/>
  <c r="K1317" i="8" l="1"/>
  <c r="L1317" i="8" s="1"/>
  <c r="H1318" i="8" s="1"/>
  <c r="N1318" i="8" l="1"/>
  <c r="I1318" i="8"/>
  <c r="M1318" i="8" s="1"/>
  <c r="J1318" i="8" l="1"/>
  <c r="K1318" i="8" l="1"/>
  <c r="L1318" i="8" s="1"/>
  <c r="H1319" i="8" s="1"/>
  <c r="N1319" i="8" l="1"/>
  <c r="I1319" i="8"/>
  <c r="M1319" i="8" s="1"/>
  <c r="J1319" i="8"/>
  <c r="K1319" i="8" l="1"/>
  <c r="L1319" i="8" s="1"/>
  <c r="H1320" i="8" s="1"/>
  <c r="I1320" i="8" l="1"/>
  <c r="M1320" i="8" s="1"/>
  <c r="N1320" i="8"/>
  <c r="J1320" i="8" l="1"/>
  <c r="K1320" i="8" l="1"/>
  <c r="L1320" i="8" s="1"/>
  <c r="H1321" i="8" s="1"/>
  <c r="I1321" i="8" l="1"/>
  <c r="M1321" i="8" s="1"/>
  <c r="N1321" i="8"/>
  <c r="J1321" i="8" l="1"/>
  <c r="K1321" i="8" l="1"/>
  <c r="L1321" i="8" s="1"/>
  <c r="H1322" i="8" s="1"/>
  <c r="N1322" i="8" l="1"/>
  <c r="I1322" i="8"/>
  <c r="M1322" i="8" s="1"/>
  <c r="J1322" i="8" l="1"/>
  <c r="K1322" i="8" l="1"/>
  <c r="L1322" i="8" s="1"/>
  <c r="H1323" i="8" s="1"/>
  <c r="N1323" i="8" l="1"/>
  <c r="I1323" i="8"/>
  <c r="M1323" i="8" s="1"/>
  <c r="J1323" i="8" l="1"/>
  <c r="K1323" i="8" l="1"/>
  <c r="L1323" i="8" s="1"/>
  <c r="H1324" i="8" s="1"/>
  <c r="N1324" i="8" l="1"/>
  <c r="I1324" i="8"/>
  <c r="M1324" i="8" s="1"/>
  <c r="J1324" i="8" l="1"/>
  <c r="K1324" i="8" l="1"/>
  <c r="L1324" i="8" s="1"/>
  <c r="H1325" i="8" s="1"/>
  <c r="I1325" i="8" l="1"/>
  <c r="M1325" i="8" s="1"/>
  <c r="J1325" i="8"/>
  <c r="N1325" i="8"/>
  <c r="K1325" i="8" l="1"/>
  <c r="L1325" i="8" s="1"/>
  <c r="H1326" i="8" s="1"/>
  <c r="N1326" i="8" l="1"/>
  <c r="I1326" i="8"/>
  <c r="M1326" i="8" s="1"/>
  <c r="J1326" i="8" l="1"/>
  <c r="K1326" i="8" l="1"/>
  <c r="L1326" i="8"/>
  <c r="H1327" i="8" s="1"/>
  <c r="I1327" i="8" l="1"/>
  <c r="M1327" i="8" s="1"/>
  <c r="N1327" i="8"/>
  <c r="J1327" i="8" l="1"/>
  <c r="K1327" i="8" l="1"/>
  <c r="L1327" i="8" s="1"/>
  <c r="H1328" i="8" s="1"/>
  <c r="N1328" i="8" l="1"/>
  <c r="I1328" i="8"/>
  <c r="M1328" i="8" s="1"/>
  <c r="J1328" i="8" l="1"/>
  <c r="K1328" i="8" l="1"/>
  <c r="L1328" i="8" s="1"/>
  <c r="H1329" i="8" s="1"/>
  <c r="N1329" i="8" l="1"/>
  <c r="I1329" i="8"/>
  <c r="M1329" i="8" s="1"/>
  <c r="J1329" i="8" l="1"/>
  <c r="K1329" i="8" l="1"/>
  <c r="L1329" i="8" s="1"/>
  <c r="H1330" i="8" s="1"/>
  <c r="I1330" i="8" l="1"/>
  <c r="M1330" i="8" s="1"/>
  <c r="N1330" i="8"/>
  <c r="J1330" i="8" l="1"/>
  <c r="K1330" i="8" l="1"/>
  <c r="L1330" i="8" s="1"/>
  <c r="H1331" i="8" s="1"/>
  <c r="N1331" i="8" l="1"/>
  <c r="I1331" i="8"/>
  <c r="M1331" i="8" s="1"/>
  <c r="J1331" i="8" l="1"/>
  <c r="K1331" i="8"/>
  <c r="L1331" i="8" s="1"/>
  <c r="H1332" i="8" s="1"/>
  <c r="I1332" i="8" l="1"/>
  <c r="M1332" i="8" s="1"/>
  <c r="N1332" i="8"/>
  <c r="J1332" i="8" l="1"/>
  <c r="K1332" i="8" l="1"/>
  <c r="L1332" i="8" s="1"/>
  <c r="H1333" i="8" s="1"/>
  <c r="I1333" i="8" l="1"/>
  <c r="M1333" i="8" s="1"/>
  <c r="N1333" i="8"/>
  <c r="J1333" i="8" l="1"/>
  <c r="K1333" i="8" l="1"/>
  <c r="L1333" i="8" s="1"/>
  <c r="H1334" i="8" s="1"/>
  <c r="N1334" i="8" l="1"/>
  <c r="I1334" i="8"/>
  <c r="M1334" i="8" s="1"/>
  <c r="J1334" i="8" l="1"/>
  <c r="K1334" i="8" l="1"/>
  <c r="L1334" i="8" s="1"/>
  <c r="H1335" i="8" s="1"/>
  <c r="N1335" i="8" l="1"/>
  <c r="I1335" i="8"/>
  <c r="M1335" i="8" s="1"/>
  <c r="J1335" i="8" l="1"/>
  <c r="K1335" i="8" l="1"/>
  <c r="L1335" i="8" s="1"/>
  <c r="H1336" i="8" s="1"/>
  <c r="N1336" i="8" l="1"/>
  <c r="I1336" i="8"/>
  <c r="M1336" i="8" s="1"/>
  <c r="J1336" i="8" l="1"/>
  <c r="K1336" i="8" l="1"/>
  <c r="L1336" i="8" s="1"/>
  <c r="H1337" i="8" s="1"/>
  <c r="I1337" i="8" l="1"/>
  <c r="M1337" i="8" s="1"/>
  <c r="N1337" i="8"/>
  <c r="J1337" i="8" l="1"/>
  <c r="K1337" i="8"/>
  <c r="L1337" i="8"/>
  <c r="H1338" i="8" s="1"/>
  <c r="N1338" i="8" l="1"/>
  <c r="I1338" i="8"/>
  <c r="M1338" i="8" s="1"/>
  <c r="J1338" i="8" l="1"/>
  <c r="K1338" i="8" l="1"/>
  <c r="L1338" i="8"/>
  <c r="H1339" i="8" s="1"/>
  <c r="I1339" i="8" l="1"/>
  <c r="M1339" i="8" s="1"/>
  <c r="N1339" i="8"/>
  <c r="J1339" i="8" l="1"/>
  <c r="K1339" i="8" l="1"/>
  <c r="L1339" i="8" s="1"/>
  <c r="H1340" i="8" s="1"/>
  <c r="N1340" i="8" l="1"/>
  <c r="I1340" i="8"/>
  <c r="M1340" i="8" s="1"/>
  <c r="J1340" i="8" l="1"/>
  <c r="K1340" i="8" l="1"/>
  <c r="L1340" i="8" s="1"/>
  <c r="H1341" i="8" s="1"/>
  <c r="N1341" i="8" l="1"/>
  <c r="I1341" i="8"/>
  <c r="M1341" i="8" s="1"/>
  <c r="J1341" i="8" l="1"/>
  <c r="K1341" i="8" l="1"/>
  <c r="L1341" i="8" s="1"/>
  <c r="H1342" i="8" s="1"/>
  <c r="I1342" i="8" l="1"/>
  <c r="M1342" i="8" s="1"/>
  <c r="N1342" i="8"/>
  <c r="J1342" i="8" l="1"/>
  <c r="K1342" i="8" l="1"/>
  <c r="L1342" i="8"/>
  <c r="H1343" i="8" s="1"/>
  <c r="N1343" i="8" l="1"/>
  <c r="I1343" i="8"/>
  <c r="M1343" i="8" s="1"/>
  <c r="J1343" i="8"/>
  <c r="K1343" i="8" l="1"/>
  <c r="L1343" i="8" s="1"/>
  <c r="H1344" i="8" s="1"/>
  <c r="I1344" i="8" l="1"/>
  <c r="M1344" i="8" s="1"/>
  <c r="N1344" i="8"/>
  <c r="J1344" i="8" l="1"/>
  <c r="K1344" i="8" l="1"/>
  <c r="L1344" i="8"/>
  <c r="H1345" i="8" s="1"/>
  <c r="I1345" i="8" l="1"/>
  <c r="M1345" i="8" s="1"/>
  <c r="N1345" i="8"/>
  <c r="J1345" i="8" l="1"/>
  <c r="K1345" i="8" l="1"/>
  <c r="L1345" i="8" s="1"/>
  <c r="H1346" i="8" s="1"/>
  <c r="N1346" i="8" l="1"/>
  <c r="I1346" i="8"/>
  <c r="M1346" i="8" s="1"/>
  <c r="J1346" i="8" l="1"/>
  <c r="K1346" i="8" l="1"/>
  <c r="L1346" i="8" s="1"/>
  <c r="H1347" i="8" s="1"/>
  <c r="N1347" i="8" l="1"/>
  <c r="I1347" i="8"/>
  <c r="M1347" i="8" s="1"/>
  <c r="J1347" i="8" l="1"/>
  <c r="K1347" i="8" l="1"/>
  <c r="L1347" i="8" s="1"/>
  <c r="H1348" i="8" s="1"/>
  <c r="N1348" i="8" l="1"/>
  <c r="I1348" i="8"/>
  <c r="M1348" i="8" s="1"/>
  <c r="J1348" i="8" l="1"/>
  <c r="K1348" i="8" l="1"/>
  <c r="L1348" i="8" s="1"/>
  <c r="H1349" i="8" s="1"/>
  <c r="I1349" i="8" l="1"/>
  <c r="M1349" i="8" s="1"/>
  <c r="N1349" i="8"/>
  <c r="J1349" i="8"/>
  <c r="K1349" i="8" l="1"/>
  <c r="L1349" i="8" s="1"/>
  <c r="H1350" i="8" s="1"/>
  <c r="N1350" i="8" l="1"/>
  <c r="I1350" i="8"/>
  <c r="M1350" i="8" s="1"/>
  <c r="J1350" i="8" l="1"/>
  <c r="K1350" i="8" l="1"/>
  <c r="L1350" i="8"/>
  <c r="H1351" i="8" s="1"/>
  <c r="I1351" i="8" l="1"/>
  <c r="M1351" i="8" s="1"/>
  <c r="N1351" i="8"/>
  <c r="J1351" i="8" l="1"/>
  <c r="K1351" i="8" l="1"/>
  <c r="L1351" i="8" s="1"/>
  <c r="H1352" i="8" s="1"/>
  <c r="N1352" i="8" l="1"/>
  <c r="I1352" i="8"/>
  <c r="M1352" i="8" s="1"/>
  <c r="J1352" i="8" l="1"/>
  <c r="K1352" i="8" l="1"/>
  <c r="L1352" i="8" s="1"/>
  <c r="H1353" i="8" s="1"/>
  <c r="N1353" i="8" l="1"/>
  <c r="I1353" i="8"/>
  <c r="M1353" i="8" s="1"/>
  <c r="J1353" i="8" l="1"/>
  <c r="K1353" i="8" l="1"/>
  <c r="L1353" i="8" s="1"/>
  <c r="H1354" i="8" s="1"/>
  <c r="N1354" i="8" l="1"/>
  <c r="I1354" i="8"/>
  <c r="M1354" i="8" s="1"/>
  <c r="J1354" i="8" l="1"/>
  <c r="K1354" i="8" l="1"/>
  <c r="L1354" i="8" s="1"/>
  <c r="H1355" i="8" s="1"/>
  <c r="N1355" i="8" l="1"/>
  <c r="I1355" i="8"/>
  <c r="M1355" i="8" s="1"/>
  <c r="J1355" i="8"/>
  <c r="K1355" i="8" l="1"/>
  <c r="L1355" i="8" s="1"/>
  <c r="H1356" i="8" s="1"/>
  <c r="I1356" i="8" l="1"/>
  <c r="M1356" i="8" s="1"/>
  <c r="N1356" i="8"/>
  <c r="J1356" i="8" l="1"/>
  <c r="K1356" i="8" l="1"/>
  <c r="L1356" i="8"/>
  <c r="H1357" i="8" s="1"/>
  <c r="I1357" i="8" l="1"/>
  <c r="M1357" i="8" s="1"/>
  <c r="N1357" i="8"/>
  <c r="J1357" i="8" l="1"/>
  <c r="K1357" i="8" l="1"/>
  <c r="L1357" i="8" s="1"/>
  <c r="H1358" i="8" s="1"/>
  <c r="N1358" i="8" l="1"/>
  <c r="I1358" i="8"/>
  <c r="M1358" i="8" s="1"/>
  <c r="J1358" i="8" l="1"/>
  <c r="K1358" i="8" l="1"/>
  <c r="L1358" i="8" s="1"/>
  <c r="H1359" i="8" s="1"/>
  <c r="N1359" i="8" l="1"/>
  <c r="I1359" i="8"/>
  <c r="M1359" i="8" s="1"/>
  <c r="J1359" i="8" l="1"/>
  <c r="K1359" i="8" l="1"/>
  <c r="L1359" i="8"/>
  <c r="H1360" i="8" s="1"/>
  <c r="N1360" i="8" l="1"/>
  <c r="I1360" i="8"/>
  <c r="M1360" i="8" s="1"/>
  <c r="J1360" i="8" l="1"/>
  <c r="K1360" i="8" l="1"/>
  <c r="L1360" i="8" s="1"/>
  <c r="H1361" i="8" s="1"/>
  <c r="I1361" i="8" l="1"/>
  <c r="M1361" i="8" s="1"/>
  <c r="N1361" i="8"/>
  <c r="J1361" i="8"/>
  <c r="K1361" i="8" l="1"/>
  <c r="L1361" i="8"/>
  <c r="H1362" i="8" s="1"/>
  <c r="N1362" i="8" l="1"/>
  <c r="I1362" i="8"/>
  <c r="M1362" i="8" s="1"/>
  <c r="J1362" i="8" l="1"/>
  <c r="K1362" i="8" l="1"/>
  <c r="L1362" i="8"/>
  <c r="H1363" i="8" s="1"/>
  <c r="I1363" i="8" l="1"/>
  <c r="M1363" i="8" s="1"/>
  <c r="N1363" i="8"/>
  <c r="J1363" i="8" l="1"/>
  <c r="K1363" i="8" l="1"/>
  <c r="L1363" i="8" s="1"/>
  <c r="H1364" i="8" s="1"/>
  <c r="N1364" i="8" l="1"/>
  <c r="I1364" i="8"/>
  <c r="M1364" i="8" s="1"/>
  <c r="J1364" i="8" l="1"/>
  <c r="K1364" i="8" l="1"/>
  <c r="L1364" i="8" s="1"/>
  <c r="H1365" i="8" s="1"/>
  <c r="N1365" i="8" l="1"/>
  <c r="I1365" i="8"/>
  <c r="M1365" i="8" s="1"/>
  <c r="J1365" i="8" l="1"/>
  <c r="K1365" i="8" l="1"/>
  <c r="L1365" i="8" s="1"/>
  <c r="H1366" i="8" s="1"/>
  <c r="N1366" i="8" l="1"/>
  <c r="I1366" i="8"/>
  <c r="M1366" i="8" s="1"/>
  <c r="J1366" i="8" l="1"/>
  <c r="K1366" i="8" l="1"/>
  <c r="L1366" i="8" s="1"/>
  <c r="H1367" i="8" s="1"/>
  <c r="N1367" i="8" l="1"/>
  <c r="I1367" i="8"/>
  <c r="M1367" i="8" s="1"/>
  <c r="J1367" i="8" l="1"/>
  <c r="K1367" i="8"/>
  <c r="L1367" i="8" s="1"/>
  <c r="H1368" i="8" s="1"/>
  <c r="I1368" i="8" l="1"/>
  <c r="M1368" i="8" s="1"/>
  <c r="N1368" i="8"/>
  <c r="J1368" i="8" l="1"/>
  <c r="K1368" i="8" l="1"/>
  <c r="L1368" i="8"/>
  <c r="H1369" i="8" s="1"/>
  <c r="I1369" i="8" l="1"/>
  <c r="M1369" i="8" s="1"/>
  <c r="N1369" i="8"/>
  <c r="J1369" i="8" l="1"/>
  <c r="K1369" i="8" l="1"/>
  <c r="L1369" i="8" s="1"/>
  <c r="H1370" i="8" s="1"/>
  <c r="N1370" i="8" l="1"/>
  <c r="I1370" i="8"/>
  <c r="M1370" i="8" s="1"/>
  <c r="J1370" i="8" l="1"/>
  <c r="K1370" i="8" l="1"/>
  <c r="L1370" i="8" s="1"/>
  <c r="H1371" i="8" s="1"/>
  <c r="N1371" i="8" l="1"/>
  <c r="I1371" i="8"/>
  <c r="M1371" i="8" s="1"/>
  <c r="J1371" i="8" l="1"/>
  <c r="K1371" i="8" l="1"/>
  <c r="L1371" i="8" s="1"/>
  <c r="H1372" i="8" s="1"/>
  <c r="N1372" i="8" l="1"/>
  <c r="I1372" i="8"/>
  <c r="M1372" i="8" s="1"/>
  <c r="J1372" i="8" l="1"/>
  <c r="K1372" i="8" l="1"/>
  <c r="L1372" i="8" s="1"/>
  <c r="H1373" i="8" s="1"/>
  <c r="I1373" i="8" l="1"/>
  <c r="M1373" i="8" s="1"/>
  <c r="N1373" i="8"/>
  <c r="J1373" i="8"/>
  <c r="K1373" i="8" l="1"/>
  <c r="L1373" i="8" s="1"/>
  <c r="H1374" i="8" s="1"/>
  <c r="N1374" i="8" l="1"/>
  <c r="I1374" i="8"/>
  <c r="M1374" i="8" s="1"/>
  <c r="J1374" i="8" l="1"/>
  <c r="K1374" i="8" l="1"/>
  <c r="L1374" i="8"/>
  <c r="H1375" i="8" s="1"/>
  <c r="I1375" i="8" l="1"/>
  <c r="M1375" i="8" s="1"/>
  <c r="N1375" i="8"/>
  <c r="J1375" i="8" l="1"/>
  <c r="K1375" i="8" l="1"/>
  <c r="L1375" i="8" s="1"/>
  <c r="H1376" i="8" s="1"/>
  <c r="N1376" i="8" l="1"/>
  <c r="I1376" i="8"/>
  <c r="M1376" i="8" s="1"/>
  <c r="J1376" i="8" l="1"/>
  <c r="K1376" i="8" l="1"/>
  <c r="L1376" i="8" s="1"/>
  <c r="H1377" i="8" s="1"/>
  <c r="N1377" i="8" l="1"/>
  <c r="I1377" i="8"/>
  <c r="M1377" i="8" s="1"/>
  <c r="J1377" i="8" l="1"/>
  <c r="K1377" i="8" l="1"/>
  <c r="L1377" i="8" s="1"/>
  <c r="H1378" i="8" s="1"/>
  <c r="N1378" i="8" l="1"/>
  <c r="I1378" i="8"/>
  <c r="M1378" i="8" s="1"/>
  <c r="J1378" i="8" l="1"/>
  <c r="K1378" i="8" l="1"/>
  <c r="L1378" i="8" s="1"/>
  <c r="H1379" i="8" s="1"/>
  <c r="N1379" i="8" l="1"/>
  <c r="I1379" i="8"/>
  <c r="M1379" i="8" s="1"/>
  <c r="J1379" i="8"/>
  <c r="K1379" i="8" l="1"/>
  <c r="L1379" i="8" s="1"/>
  <c r="H1380" i="8" s="1"/>
  <c r="I1380" i="8" l="1"/>
  <c r="M1380" i="8" s="1"/>
  <c r="N1380" i="8"/>
  <c r="J1380" i="8" l="1"/>
  <c r="K1380" i="8" l="1"/>
  <c r="L1380" i="8"/>
  <c r="H1381" i="8" s="1"/>
  <c r="I1381" i="8" l="1"/>
  <c r="M1381" i="8" s="1"/>
  <c r="N1381" i="8"/>
  <c r="J1381" i="8" l="1"/>
  <c r="K1381" i="8" l="1"/>
  <c r="L1381" i="8" s="1"/>
  <c r="H1382" i="8" s="1"/>
  <c r="N1382" i="8" l="1"/>
  <c r="I1382" i="8"/>
  <c r="M1382" i="8" s="1"/>
  <c r="J1382" i="8" l="1"/>
  <c r="K1382" i="8" l="1"/>
  <c r="L1382" i="8" s="1"/>
  <c r="H1383" i="8" s="1"/>
  <c r="N1383" i="8" l="1"/>
  <c r="I1383" i="8"/>
  <c r="M1383" i="8" s="1"/>
  <c r="J1383" i="8"/>
  <c r="K1383" i="8" l="1"/>
  <c r="L1383" i="8" s="1"/>
  <c r="H1384" i="8" s="1"/>
  <c r="N1384" i="8" l="1"/>
  <c r="I1384" i="8"/>
  <c r="M1384" i="8" s="1"/>
  <c r="J1384" i="8" l="1"/>
  <c r="K1384" i="8" l="1"/>
  <c r="L1384" i="8" s="1"/>
  <c r="H1385" i="8" s="1"/>
  <c r="I1385" i="8" l="1"/>
  <c r="M1385" i="8" s="1"/>
  <c r="N1385" i="8"/>
  <c r="J1385" i="8"/>
  <c r="K1385" i="8" l="1"/>
  <c r="L1385" i="8" s="1"/>
  <c r="H1386" i="8" s="1"/>
  <c r="N1386" i="8" l="1"/>
  <c r="I1386" i="8"/>
  <c r="M1386" i="8" s="1"/>
  <c r="J1386" i="8" l="1"/>
  <c r="K1386" i="8" l="1"/>
  <c r="L1386" i="8"/>
  <c r="H1387" i="8" s="1"/>
  <c r="I1387" i="8" l="1"/>
  <c r="M1387" i="8" s="1"/>
  <c r="N1387" i="8"/>
  <c r="J1387" i="8" l="1"/>
  <c r="K1387" i="8" l="1"/>
  <c r="L1387" i="8" s="1"/>
  <c r="H1388" i="8" s="1"/>
  <c r="N1388" i="8" l="1"/>
  <c r="I1388" i="8"/>
  <c r="M1388" i="8" s="1"/>
  <c r="J1388" i="8"/>
  <c r="K1388" i="8" l="1"/>
  <c r="L1388" i="8" s="1"/>
  <c r="H1389" i="8" s="1"/>
  <c r="N1389" i="8" l="1"/>
  <c r="I1389" i="8"/>
  <c r="M1389" i="8" s="1"/>
  <c r="J1389" i="8" l="1"/>
  <c r="K1389" i="8" l="1"/>
  <c r="L1389" i="8" s="1"/>
  <c r="H1390" i="8" s="1"/>
  <c r="N1390" i="8" l="1"/>
  <c r="I1390" i="8"/>
  <c r="M1390" i="8" s="1"/>
  <c r="J1390" i="8"/>
  <c r="K1390" i="8" l="1"/>
  <c r="L1390" i="8" s="1"/>
  <c r="H1391" i="8" s="1"/>
  <c r="N1391" i="8" l="1"/>
  <c r="I1391" i="8"/>
  <c r="M1391" i="8" s="1"/>
  <c r="J1391" i="8"/>
  <c r="K1391" i="8" l="1"/>
  <c r="L1391" i="8" s="1"/>
  <c r="H1392" i="8" s="1"/>
  <c r="I1392" i="8" l="1"/>
  <c r="M1392" i="8" s="1"/>
  <c r="N1392" i="8"/>
  <c r="J1392" i="8" l="1"/>
  <c r="K1392" i="8" l="1"/>
  <c r="L1392" i="8"/>
  <c r="H1393" i="8" s="1"/>
  <c r="I1393" i="8" l="1"/>
  <c r="M1393" i="8" s="1"/>
  <c r="N1393" i="8"/>
  <c r="J1393" i="8" l="1"/>
  <c r="K1393" i="8" l="1"/>
  <c r="L1393" i="8" s="1"/>
  <c r="H1394" i="8" s="1"/>
  <c r="N1394" i="8" l="1"/>
  <c r="I1394" i="8"/>
  <c r="M1394" i="8" s="1"/>
  <c r="J1394" i="8" l="1"/>
  <c r="K1394" i="8" l="1"/>
  <c r="L1394" i="8" s="1"/>
  <c r="H1395" i="8" s="1"/>
  <c r="N1395" i="8" l="1"/>
  <c r="I1395" i="8"/>
  <c r="M1395" i="8" s="1"/>
  <c r="J1395" i="8" l="1"/>
  <c r="K1395" i="8" l="1"/>
  <c r="L1395" i="8"/>
  <c r="H1396" i="8" s="1"/>
  <c r="N1396" i="8" l="1"/>
  <c r="I1396" i="8"/>
  <c r="M1396" i="8" s="1"/>
  <c r="J1396" i="8" l="1"/>
  <c r="K1396" i="8" l="1"/>
  <c r="L1396" i="8" s="1"/>
  <c r="H1397" i="8" s="1"/>
  <c r="I1397" i="8" l="1"/>
  <c r="M1397" i="8" s="1"/>
  <c r="N1397" i="8"/>
  <c r="J1397" i="8"/>
  <c r="K1397" i="8" l="1"/>
  <c r="L1397" i="8" s="1"/>
  <c r="H1398" i="8" s="1"/>
  <c r="N1398" i="8" l="1"/>
  <c r="I1398" i="8"/>
  <c r="M1398" i="8" s="1"/>
  <c r="J1398" i="8" l="1"/>
  <c r="K1398" i="8" l="1"/>
  <c r="L1398" i="8"/>
  <c r="H1399" i="8" s="1"/>
  <c r="I1399" i="8" l="1"/>
  <c r="M1399" i="8" s="1"/>
  <c r="N1399" i="8"/>
  <c r="J1399" i="8" l="1"/>
  <c r="K1399" i="8" l="1"/>
  <c r="L1399" i="8" s="1"/>
  <c r="H1400" i="8" s="1"/>
  <c r="N1400" i="8" l="1"/>
  <c r="I1400" i="8"/>
  <c r="M1400" i="8" s="1"/>
  <c r="J1400" i="8" l="1"/>
  <c r="K1400" i="8" l="1"/>
  <c r="L1400" i="8" s="1"/>
  <c r="H1401" i="8" s="1"/>
  <c r="N1401" i="8" l="1"/>
  <c r="I1401" i="8"/>
  <c r="M1401" i="8" s="1"/>
  <c r="J1401" i="8" l="1"/>
  <c r="K1401" i="8" l="1"/>
  <c r="L1401" i="8" s="1"/>
  <c r="H1402" i="8" s="1"/>
  <c r="N1402" i="8" l="1"/>
  <c r="I1402" i="8"/>
  <c r="M1402" i="8" s="1"/>
  <c r="J1402" i="8" l="1"/>
  <c r="K1402" i="8" l="1"/>
  <c r="L1402" i="8" s="1"/>
  <c r="H1403" i="8" s="1"/>
  <c r="N1403" i="8" l="1"/>
  <c r="I1403" i="8"/>
  <c r="M1403" i="8" s="1"/>
  <c r="J1403" i="8"/>
  <c r="K1403" i="8" l="1"/>
  <c r="L1403" i="8" s="1"/>
  <c r="H1404" i="8" s="1"/>
  <c r="I1404" i="8" l="1"/>
  <c r="M1404" i="8" s="1"/>
  <c r="N1404" i="8"/>
  <c r="J1404" i="8" l="1"/>
  <c r="K1404" i="8" l="1"/>
  <c r="L1404" i="8"/>
  <c r="H1405" i="8" s="1"/>
  <c r="I1405" i="8" l="1"/>
  <c r="M1405" i="8" s="1"/>
  <c r="N1405" i="8"/>
  <c r="J1405" i="8" l="1"/>
  <c r="K1405" i="8" l="1"/>
  <c r="L1405" i="8" s="1"/>
  <c r="H1406" i="8" s="1"/>
  <c r="N1406" i="8" l="1"/>
  <c r="I1406" i="8"/>
  <c r="M1406" i="8" s="1"/>
  <c r="J1406" i="8" l="1"/>
  <c r="K1406" i="8" l="1"/>
  <c r="L1406" i="8" s="1"/>
  <c r="H1407" i="8" s="1"/>
  <c r="N1407" i="8" l="1"/>
  <c r="I1407" i="8"/>
  <c r="M1407" i="8" s="1"/>
  <c r="J1407" i="8"/>
  <c r="K1407" i="8" l="1"/>
  <c r="L1407" i="8" s="1"/>
  <c r="H1408" i="8" s="1"/>
  <c r="N1408" i="8" l="1"/>
  <c r="I1408" i="8"/>
  <c r="M1408" i="8" s="1"/>
  <c r="J1408" i="8" l="1"/>
  <c r="K1408" i="8" l="1"/>
  <c r="L1408" i="8" s="1"/>
  <c r="H1409" i="8" s="1"/>
  <c r="I1409" i="8" l="1"/>
  <c r="M1409" i="8" s="1"/>
  <c r="N1409" i="8"/>
  <c r="J1409" i="8"/>
  <c r="K1409" i="8" l="1"/>
  <c r="L1409" i="8" s="1"/>
  <c r="H1410" i="8" s="1"/>
  <c r="N1410" i="8" l="1"/>
  <c r="I1410" i="8"/>
  <c r="M1410" i="8" s="1"/>
  <c r="J1410" i="8" l="1"/>
  <c r="K1410" i="8" l="1"/>
  <c r="L1410" i="8"/>
  <c r="H1411" i="8" s="1"/>
  <c r="I1411" i="8" l="1"/>
  <c r="M1411" i="8" s="1"/>
  <c r="N1411" i="8"/>
  <c r="J1411" i="8" l="1"/>
  <c r="K1411" i="8" l="1"/>
  <c r="L1411" i="8" s="1"/>
  <c r="H1412" i="8" s="1"/>
  <c r="N1412" i="8" l="1"/>
  <c r="I1412" i="8"/>
  <c r="M1412" i="8" s="1"/>
  <c r="J1412" i="8" l="1"/>
  <c r="K1412" i="8" l="1"/>
  <c r="L1412" i="8" s="1"/>
  <c r="H1413" i="8" s="1"/>
  <c r="N1413" i="8" l="1"/>
  <c r="I1413" i="8"/>
  <c r="M1413" i="8" s="1"/>
  <c r="J1413" i="8" l="1"/>
  <c r="K1413" i="8" l="1"/>
  <c r="L1413" i="8" s="1"/>
  <c r="H1414" i="8" s="1"/>
  <c r="N1414" i="8" l="1"/>
  <c r="I1414" i="8"/>
  <c r="M1414" i="8" s="1"/>
  <c r="J1414" i="8" l="1"/>
  <c r="K1414" i="8" l="1"/>
  <c r="L1414" i="8" s="1"/>
  <c r="H1415" i="8" s="1"/>
  <c r="N1415" i="8" l="1"/>
  <c r="I1415" i="8"/>
  <c r="M1415" i="8" s="1"/>
  <c r="J1415" i="8"/>
  <c r="K1415" i="8" l="1"/>
  <c r="L1415" i="8" s="1"/>
  <c r="H1416" i="8" s="1"/>
  <c r="I1416" i="8" l="1"/>
  <c r="M1416" i="8" s="1"/>
  <c r="N1416" i="8"/>
  <c r="J1416" i="8" l="1"/>
  <c r="K1416" i="8" l="1"/>
  <c r="L1416" i="8"/>
  <c r="H1417" i="8" s="1"/>
  <c r="I1417" i="8" l="1"/>
  <c r="M1417" i="8" s="1"/>
  <c r="N1417" i="8"/>
  <c r="J1417" i="8" l="1"/>
  <c r="K1417" i="8" l="1"/>
  <c r="L1417" i="8" s="1"/>
  <c r="H1418" i="8" s="1"/>
  <c r="N1418" i="8" l="1"/>
  <c r="I1418" i="8"/>
  <c r="M1418" i="8" s="1"/>
  <c r="J1418" i="8" l="1"/>
  <c r="K1418" i="8" l="1"/>
  <c r="L1418" i="8" s="1"/>
  <c r="H1419" i="8" s="1"/>
  <c r="N1419" i="8" l="1"/>
  <c r="I1419" i="8"/>
  <c r="M1419" i="8" s="1"/>
  <c r="J1419" i="8" l="1"/>
  <c r="K1419" i="8" l="1"/>
  <c r="L1419" i="8" s="1"/>
  <c r="H1420" i="8" s="1"/>
  <c r="N1420" i="8" l="1"/>
  <c r="I1420" i="8"/>
  <c r="M1420" i="8" s="1"/>
  <c r="J1420" i="8" l="1"/>
  <c r="K1420" i="8" l="1"/>
  <c r="L1420" i="8" s="1"/>
  <c r="H1421" i="8" s="1"/>
  <c r="I1421" i="8" l="1"/>
  <c r="M1421" i="8" s="1"/>
  <c r="N1421" i="8"/>
  <c r="J1421" i="8"/>
  <c r="K1421" i="8" l="1"/>
  <c r="L1421" i="8" s="1"/>
  <c r="H1422" i="8" s="1"/>
  <c r="N1422" i="8" l="1"/>
  <c r="I1422" i="8"/>
  <c r="M1422" i="8" s="1"/>
  <c r="J1422" i="8" l="1"/>
  <c r="K1422" i="8" l="1"/>
  <c r="L1422" i="8"/>
  <c r="H1423" i="8" s="1"/>
  <c r="I1423" i="8" l="1"/>
  <c r="M1423" i="8" s="1"/>
  <c r="N1423" i="8"/>
  <c r="J1423" i="8" l="1"/>
  <c r="K1423" i="8" l="1"/>
  <c r="L1423" i="8" s="1"/>
  <c r="H1424" i="8" s="1"/>
  <c r="N1424" i="8" l="1"/>
  <c r="I1424" i="8"/>
  <c r="M1424" i="8" s="1"/>
  <c r="J1424" i="8"/>
  <c r="K1424" i="8" l="1"/>
  <c r="L1424" i="8" s="1"/>
  <c r="H1425" i="8" s="1"/>
  <c r="N1425" i="8" l="1"/>
  <c r="I1425" i="8"/>
  <c r="M1425" i="8" s="1"/>
  <c r="J1425" i="8" l="1"/>
  <c r="K1425" i="8" l="1"/>
  <c r="L1425" i="8" s="1"/>
  <c r="H1426" i="8" s="1"/>
  <c r="N1426" i="8" l="1"/>
  <c r="I1426" i="8"/>
  <c r="M1426" i="8" s="1"/>
  <c r="J1426" i="8" l="1"/>
  <c r="K1426" i="8" l="1"/>
  <c r="L1426" i="8" s="1"/>
  <c r="H1427" i="8" s="1"/>
  <c r="N1427" i="8" l="1"/>
  <c r="I1427" i="8"/>
  <c r="M1427" i="8" s="1"/>
  <c r="J1427" i="8"/>
  <c r="K1427" i="8" l="1"/>
  <c r="L1427" i="8" s="1"/>
  <c r="H1428" i="8" s="1"/>
  <c r="I1428" i="8" l="1"/>
  <c r="M1428" i="8" s="1"/>
  <c r="N1428" i="8"/>
  <c r="J1428" i="8" l="1"/>
  <c r="K1428" i="8" l="1"/>
  <c r="L1428" i="8"/>
  <c r="H1429" i="8" s="1"/>
  <c r="I1429" i="8" l="1"/>
  <c r="M1429" i="8" s="1"/>
  <c r="N1429" i="8"/>
  <c r="J1429" i="8" l="1"/>
  <c r="K1429" i="8" l="1"/>
  <c r="L1429" i="8" s="1"/>
  <c r="H1430" i="8" s="1"/>
  <c r="N1430" i="8" l="1"/>
  <c r="I1430" i="8"/>
  <c r="M1430" i="8" s="1"/>
  <c r="J1430" i="8" l="1"/>
  <c r="K1430" i="8" l="1"/>
  <c r="L1430" i="8" s="1"/>
  <c r="H1431" i="8" s="1"/>
  <c r="N1431" i="8" l="1"/>
  <c r="I1431" i="8"/>
  <c r="M1431" i="8" s="1"/>
  <c r="J1431" i="8" l="1"/>
  <c r="K1431" i="8" l="1"/>
  <c r="L1431" i="8" s="1"/>
  <c r="H1432" i="8" s="1"/>
  <c r="N1432" i="8" l="1"/>
  <c r="I1432" i="8"/>
  <c r="M1432" i="8" s="1"/>
  <c r="J1432" i="8" l="1"/>
  <c r="K1432" i="8" l="1"/>
  <c r="L1432" i="8" s="1"/>
  <c r="H1433" i="8" s="1"/>
  <c r="I1433" i="8" l="1"/>
  <c r="M1433" i="8" s="1"/>
  <c r="N1433" i="8"/>
  <c r="J1433" i="8"/>
  <c r="K1433" i="8" l="1"/>
  <c r="L1433" i="8" s="1"/>
  <c r="H1434" i="8" s="1"/>
  <c r="N1434" i="8" l="1"/>
  <c r="I1434" i="8"/>
  <c r="M1434" i="8" s="1"/>
  <c r="J1434" i="8" l="1"/>
  <c r="K1434" i="8" l="1"/>
  <c r="L1434" i="8"/>
  <c r="H1435" i="8" s="1"/>
  <c r="I1435" i="8" l="1"/>
  <c r="M1435" i="8" s="1"/>
  <c r="N1435" i="8"/>
  <c r="J1435" i="8" l="1"/>
  <c r="K1435" i="8" l="1"/>
  <c r="L1435" i="8" s="1"/>
  <c r="H1436" i="8" s="1"/>
  <c r="N1436" i="8" l="1"/>
  <c r="I1436" i="8"/>
  <c r="M1436" i="8" s="1"/>
  <c r="J1436" i="8" l="1"/>
  <c r="K1436" i="8" l="1"/>
  <c r="L1436" i="8" s="1"/>
  <c r="H1437" i="8" s="1"/>
  <c r="N1437" i="8" l="1"/>
  <c r="I1437" i="8"/>
  <c r="M1437" i="8" s="1"/>
  <c r="J1437" i="8" l="1"/>
  <c r="K1437" i="8" l="1"/>
  <c r="L1437" i="8" s="1"/>
  <c r="H1438" i="8" s="1"/>
  <c r="N1438" i="8" l="1"/>
  <c r="I1438" i="8"/>
  <c r="M1438" i="8" s="1"/>
  <c r="J1438" i="8" l="1"/>
  <c r="K1438" i="8" l="1"/>
  <c r="L1438" i="8" s="1"/>
  <c r="H1439" i="8" s="1"/>
  <c r="N1439" i="8" l="1"/>
  <c r="I1439" i="8"/>
  <c r="M1439" i="8" s="1"/>
  <c r="J1439" i="8"/>
  <c r="K1439" i="8" l="1"/>
  <c r="L1439" i="8" s="1"/>
  <c r="H1440" i="8" s="1"/>
  <c r="I1440" i="8" l="1"/>
  <c r="M1440" i="8" s="1"/>
  <c r="N1440" i="8"/>
  <c r="J1440" i="8" l="1"/>
  <c r="K1440" i="8" l="1"/>
  <c r="L1440" i="8"/>
  <c r="H1441" i="8" s="1"/>
  <c r="I1441" i="8" l="1"/>
  <c r="M1441" i="8" s="1"/>
  <c r="N1441" i="8"/>
  <c r="J1441" i="8" l="1"/>
  <c r="K1441" i="8" l="1"/>
  <c r="L1441" i="8" s="1"/>
  <c r="H1442" i="8" s="1"/>
  <c r="N1442" i="8" l="1"/>
  <c r="I1442" i="8"/>
  <c r="M1442" i="8" s="1"/>
  <c r="J1442" i="8" l="1"/>
  <c r="K1442" i="8" l="1"/>
  <c r="L1442" i="8" s="1"/>
  <c r="H1443" i="8" s="1"/>
  <c r="N1443" i="8" l="1"/>
  <c r="I1443" i="8"/>
  <c r="M1443" i="8" s="1"/>
  <c r="J1443" i="8" l="1"/>
  <c r="K1443" i="8" l="1"/>
  <c r="L1443" i="8" s="1"/>
  <c r="H1444" i="8" s="1"/>
  <c r="N1444" i="8" l="1"/>
  <c r="I1444" i="8"/>
  <c r="M1444" i="8" s="1"/>
  <c r="J1444" i="8" l="1"/>
  <c r="K1444" i="8" l="1"/>
  <c r="L1444" i="8" s="1"/>
  <c r="H1445" i="8" s="1"/>
  <c r="I1445" i="8" l="1"/>
  <c r="M1445" i="8" s="1"/>
  <c r="N1445" i="8"/>
  <c r="J1445" i="8"/>
  <c r="K1445" i="8" l="1"/>
  <c r="L1445" i="8" s="1"/>
  <c r="H1446" i="8" s="1"/>
  <c r="N1446" i="8" l="1"/>
  <c r="I1446" i="8"/>
  <c r="M1446" i="8" s="1"/>
  <c r="J1446" i="8" l="1"/>
  <c r="K1446" i="8" l="1"/>
  <c r="L1446" i="8" s="1"/>
  <c r="H1447" i="8" s="1"/>
  <c r="I1447" i="8" l="1"/>
  <c r="M1447" i="8" s="1"/>
  <c r="N1447" i="8"/>
  <c r="J1447" i="8" l="1"/>
  <c r="K1447" i="8" l="1"/>
  <c r="L1447" i="8" s="1"/>
  <c r="H1448" i="8" s="1"/>
  <c r="N1448" i="8" l="1"/>
  <c r="I1448" i="8"/>
  <c r="M1448" i="8" s="1"/>
  <c r="J1448" i="8" l="1"/>
  <c r="K1448" i="8" l="1"/>
  <c r="L1448" i="8" s="1"/>
  <c r="H1449" i="8" s="1"/>
  <c r="N1449" i="8" l="1"/>
  <c r="I1449" i="8"/>
  <c r="M1449" i="8" s="1"/>
  <c r="J1449" i="8" l="1"/>
  <c r="K1449" i="8" l="1"/>
  <c r="L1449" i="8" s="1"/>
  <c r="H1450" i="8" s="1"/>
  <c r="N1450" i="8" l="1"/>
  <c r="I1450" i="8"/>
  <c r="M1450" i="8" s="1"/>
  <c r="J1450" i="8" l="1"/>
  <c r="K1450" i="8" l="1"/>
  <c r="L1450" i="8" s="1"/>
  <c r="H1451" i="8" s="1"/>
  <c r="N1451" i="8" l="1"/>
  <c r="I1451" i="8"/>
  <c r="M1451" i="8" s="1"/>
  <c r="J1451" i="8"/>
  <c r="K1451" i="8" l="1"/>
  <c r="L1451" i="8" s="1"/>
  <c r="H1452" i="8" s="1"/>
  <c r="I1452" i="8" l="1"/>
  <c r="M1452" i="8" s="1"/>
  <c r="N1452" i="8"/>
  <c r="J1452" i="8" l="1"/>
  <c r="K1452" i="8" l="1"/>
  <c r="L1452" i="8" s="1"/>
  <c r="H1453" i="8" s="1"/>
  <c r="I1453" i="8" l="1"/>
  <c r="M1453" i="8" s="1"/>
  <c r="N1453" i="8"/>
  <c r="J1453" i="8" l="1"/>
  <c r="K1453" i="8" l="1"/>
  <c r="L1453" i="8" s="1"/>
  <c r="H1454" i="8" s="1"/>
  <c r="N1454" i="8" l="1"/>
  <c r="I1454" i="8"/>
  <c r="M1454" i="8" s="1"/>
  <c r="J1454" i="8" l="1"/>
  <c r="K1454" i="8" l="1"/>
  <c r="L1454" i="8" s="1"/>
  <c r="H1455" i="8" s="1"/>
  <c r="N1455" i="8" l="1"/>
  <c r="I1455" i="8"/>
  <c r="M1455" i="8" s="1"/>
  <c r="J1455" i="8" l="1"/>
  <c r="K1455" i="8" l="1"/>
  <c r="L1455" i="8" s="1"/>
  <c r="H1456" i="8" s="1"/>
  <c r="N1456" i="8" l="1"/>
  <c r="I1456" i="8"/>
  <c r="M1456" i="8" s="1"/>
  <c r="J1456" i="8" l="1"/>
  <c r="K1456" i="8" l="1"/>
  <c r="L1456" i="8" s="1"/>
  <c r="H1457" i="8" s="1"/>
  <c r="I1457" i="8" l="1"/>
  <c r="M1457" i="8" s="1"/>
  <c r="J1457" i="8"/>
  <c r="N1457" i="8"/>
  <c r="K1457" i="8" l="1"/>
  <c r="L1457" i="8" s="1"/>
  <c r="H1458" i="8" s="1"/>
  <c r="N1458" i="8" l="1"/>
  <c r="I1458" i="8"/>
  <c r="M1458" i="8" s="1"/>
  <c r="J1458" i="8" l="1"/>
  <c r="K1458" i="8" l="1"/>
  <c r="L1458" i="8"/>
  <c r="H1459" i="8" s="1"/>
  <c r="I1459" i="8" l="1"/>
  <c r="M1459" i="8" s="1"/>
  <c r="N1459" i="8"/>
  <c r="J1459" i="8" l="1"/>
  <c r="K1459" i="8" l="1"/>
  <c r="L1459" i="8" s="1"/>
  <c r="H1460" i="8" s="1"/>
  <c r="N1460" i="8" l="1"/>
  <c r="I1460" i="8"/>
  <c r="M1460" i="8" s="1"/>
  <c r="J1460" i="8" l="1"/>
  <c r="K1460" i="8" l="1"/>
  <c r="L1460" i="8" s="1"/>
  <c r="H1461" i="8" s="1"/>
  <c r="N1461" i="8" l="1"/>
  <c r="I1461" i="8"/>
  <c r="M1461" i="8" s="1"/>
  <c r="J1461" i="8" l="1"/>
  <c r="K1461" i="8" l="1"/>
  <c r="L1461" i="8" s="1"/>
  <c r="H1462" i="8" s="1"/>
  <c r="N1462" i="8" l="1"/>
  <c r="I1462" i="8"/>
  <c r="M1462" i="8" s="1"/>
  <c r="J1462" i="8" l="1"/>
  <c r="K1462" i="8" l="1"/>
  <c r="L1462" i="8" s="1"/>
  <c r="H1463" i="8" s="1"/>
  <c r="N1463" i="8" l="1"/>
  <c r="I1463" i="8"/>
  <c r="M1463" i="8" s="1"/>
  <c r="J1463" i="8"/>
  <c r="K1463" i="8" l="1"/>
  <c r="L1463" i="8" s="1"/>
  <c r="H1464" i="8" s="1"/>
  <c r="I1464" i="8" l="1"/>
  <c r="M1464" i="8" s="1"/>
  <c r="N1464" i="8"/>
  <c r="J1464" i="8" l="1"/>
  <c r="K1464" i="8" l="1"/>
  <c r="L1464" i="8"/>
  <c r="H1465" i="8" s="1"/>
  <c r="I1465" i="8" l="1"/>
  <c r="M1465" i="8" s="1"/>
  <c r="N1465" i="8"/>
  <c r="J1465" i="8" l="1"/>
  <c r="K1465" i="8" l="1"/>
  <c r="L1465" i="8" s="1"/>
  <c r="H1466" i="8" s="1"/>
  <c r="N1466" i="8" l="1"/>
  <c r="I1466" i="8"/>
  <c r="M1466" i="8" s="1"/>
  <c r="J1466" i="8" l="1"/>
  <c r="K1466" i="8" l="1"/>
  <c r="L1466" i="8" s="1"/>
  <c r="H1467" i="8" s="1"/>
  <c r="N1467" i="8" l="1"/>
  <c r="I1467" i="8"/>
  <c r="M1467" i="8" s="1"/>
  <c r="J1467" i="8" l="1"/>
  <c r="K1467" i="8" l="1"/>
  <c r="L1467" i="8" s="1"/>
  <c r="H1468" i="8" s="1"/>
  <c r="N1468" i="8" l="1"/>
  <c r="I1468" i="8"/>
  <c r="M1468" i="8" s="1"/>
  <c r="J1468" i="8" l="1"/>
  <c r="K1468" i="8" l="1"/>
  <c r="L1468" i="8" s="1"/>
  <c r="H1469" i="8" s="1"/>
  <c r="I1469" i="8" l="1"/>
  <c r="M1469" i="8" s="1"/>
  <c r="N1469" i="8"/>
  <c r="J1469" i="8"/>
  <c r="K1469" i="8" l="1"/>
  <c r="L1469" i="8" s="1"/>
  <c r="H1470" i="8" s="1"/>
  <c r="N1470" i="8" l="1"/>
  <c r="I1470" i="8"/>
  <c r="M1470" i="8" s="1"/>
  <c r="J1470" i="8" l="1"/>
  <c r="K1470" i="8" l="1"/>
  <c r="L1470" i="8"/>
  <c r="H1471" i="8" s="1"/>
  <c r="I1471" i="8" l="1"/>
  <c r="M1471" i="8" s="1"/>
  <c r="N1471" i="8"/>
  <c r="J1471" i="8" l="1"/>
  <c r="K1471" i="8" l="1"/>
  <c r="L1471" i="8" s="1"/>
  <c r="H1472" i="8" s="1"/>
  <c r="N1472" i="8" l="1"/>
  <c r="I1472" i="8"/>
  <c r="M1472" i="8" s="1"/>
  <c r="J1472" i="8" l="1"/>
  <c r="K1472" i="8" l="1"/>
  <c r="L1472" i="8" s="1"/>
  <c r="H1473" i="8" s="1"/>
  <c r="N1473" i="8" l="1"/>
  <c r="I1473" i="8"/>
  <c r="M1473" i="8" s="1"/>
  <c r="J1473" i="8" l="1"/>
  <c r="K1473" i="8" l="1"/>
  <c r="L1473" i="8" s="1"/>
  <c r="H1474" i="8" s="1"/>
  <c r="N1474" i="8" l="1"/>
  <c r="I1474" i="8"/>
  <c r="M1474" i="8" s="1"/>
  <c r="J1474" i="8" l="1"/>
  <c r="K1474" i="8" l="1"/>
  <c r="L1474" i="8" s="1"/>
  <c r="H1475" i="8" s="1"/>
  <c r="N1475" i="8" l="1"/>
  <c r="I1475" i="8"/>
  <c r="M1475" i="8" s="1"/>
  <c r="J1475" i="8"/>
  <c r="K1475" i="8" l="1"/>
  <c r="L1475" i="8" s="1"/>
  <c r="H1476" i="8" s="1"/>
  <c r="I1476" i="8" l="1"/>
  <c r="M1476" i="8" s="1"/>
  <c r="N1476" i="8"/>
  <c r="J1476" i="8" l="1"/>
  <c r="K1476" i="8" l="1"/>
  <c r="L1476" i="8"/>
  <c r="H1477" i="8" s="1"/>
  <c r="I1477" i="8" l="1"/>
  <c r="M1477" i="8" s="1"/>
  <c r="N1477" i="8"/>
  <c r="J1477" i="8" l="1"/>
  <c r="K1477" i="8" l="1"/>
  <c r="L1477" i="8" s="1"/>
  <c r="H1478" i="8" s="1"/>
  <c r="N1478" i="8" l="1"/>
  <c r="I1478" i="8"/>
  <c r="M1478" i="8" s="1"/>
  <c r="J1478" i="8" l="1"/>
  <c r="K1478" i="8" l="1"/>
  <c r="L1478" i="8" s="1"/>
  <c r="H1479" i="8" s="1"/>
  <c r="N1479" i="8" l="1"/>
  <c r="I1479" i="8"/>
  <c r="M1479" i="8" s="1"/>
  <c r="J1479" i="8" l="1"/>
  <c r="K1479" i="8" l="1"/>
  <c r="L1479" i="8" s="1"/>
  <c r="H1480" i="8" s="1"/>
  <c r="N1480" i="8" l="1"/>
  <c r="I1480" i="8"/>
  <c r="M1480" i="8" s="1"/>
  <c r="J1480" i="8" l="1"/>
  <c r="K1480" i="8" l="1"/>
  <c r="L1480" i="8" s="1"/>
  <c r="H1481" i="8" s="1"/>
  <c r="I1481" i="8" l="1"/>
  <c r="M1481" i="8" s="1"/>
  <c r="N1481" i="8"/>
  <c r="J1481" i="8"/>
  <c r="K1481" i="8" l="1"/>
  <c r="L1481" i="8" s="1"/>
  <c r="H1482" i="8" s="1"/>
  <c r="N1482" i="8" l="1"/>
  <c r="I1482" i="8"/>
  <c r="M1482" i="8" s="1"/>
  <c r="J1482" i="8" l="1"/>
  <c r="K1482" i="8" l="1"/>
  <c r="L1482" i="8"/>
  <c r="H1483" i="8" s="1"/>
  <c r="I1483" i="8" l="1"/>
  <c r="M1483" i="8" s="1"/>
  <c r="N1483" i="8"/>
  <c r="J1483" i="8" l="1"/>
  <c r="K1483" i="8" l="1"/>
  <c r="L1483" i="8" s="1"/>
  <c r="H1484" i="8" s="1"/>
  <c r="N1484" i="8" l="1"/>
  <c r="I1484" i="8"/>
  <c r="M1484" i="8" s="1"/>
  <c r="J1484" i="8" l="1"/>
  <c r="K1484" i="8" l="1"/>
  <c r="L1484" i="8" s="1"/>
  <c r="H1485" i="8" s="1"/>
  <c r="I1485" i="8" l="1"/>
  <c r="M1485" i="8" s="1"/>
  <c r="J1485" i="8"/>
  <c r="N1485" i="8"/>
  <c r="K1485" i="8" l="1"/>
  <c r="L1485" i="8" s="1"/>
  <c r="H1486" i="8" s="1"/>
  <c r="N1486" i="8" l="1"/>
  <c r="I1486" i="8"/>
  <c r="M1486" i="8" s="1"/>
  <c r="J1486" i="8" l="1"/>
  <c r="K1486" i="8" l="1"/>
  <c r="L1486" i="8"/>
  <c r="H1487" i="8" s="1"/>
  <c r="I1487" i="8" l="1"/>
  <c r="M1487" i="8" s="1"/>
  <c r="N1487" i="8"/>
  <c r="J1487" i="8" l="1"/>
  <c r="K1487" i="8" l="1"/>
  <c r="L1487" i="8" s="1"/>
  <c r="H1488" i="8" s="1"/>
  <c r="N1488" i="8" l="1"/>
  <c r="I1488" i="8"/>
  <c r="M1488" i="8" s="1"/>
  <c r="J1488" i="8" l="1"/>
  <c r="K1488" i="8" l="1"/>
  <c r="L1488" i="8" s="1"/>
  <c r="H1489" i="8" s="1"/>
  <c r="N1489" i="8" l="1"/>
  <c r="I1489" i="8"/>
  <c r="M1489" i="8" s="1"/>
  <c r="J1489" i="8" l="1"/>
  <c r="K1489" i="8" l="1"/>
  <c r="L1489" i="8" s="1"/>
  <c r="H1490" i="8" s="1"/>
  <c r="N1490" i="8" l="1"/>
  <c r="I1490" i="8"/>
  <c r="M1490" i="8" s="1"/>
  <c r="J1490" i="8" l="1"/>
  <c r="K1490" i="8" l="1"/>
  <c r="L1490" i="8" s="1"/>
  <c r="H1491" i="8" s="1"/>
  <c r="I1491" i="8" l="1"/>
  <c r="M1491" i="8" s="1"/>
  <c r="J1491" i="8"/>
  <c r="N1491" i="8"/>
  <c r="K1491" i="8" l="1"/>
  <c r="L1491" i="8" s="1"/>
  <c r="H1492" i="8" s="1"/>
  <c r="I1492" i="8" l="1"/>
  <c r="M1492" i="8" s="1"/>
  <c r="N1492" i="8"/>
  <c r="J1492" i="8" l="1"/>
  <c r="K1492" i="8" l="1"/>
  <c r="L1492" i="8"/>
  <c r="H1493" i="8" s="1"/>
  <c r="N1493" i="8" l="1"/>
  <c r="I1493" i="8"/>
  <c r="M1493" i="8" s="1"/>
  <c r="J1493" i="8" l="1"/>
  <c r="K1493" i="8" l="1"/>
  <c r="L1493" i="8" s="1"/>
  <c r="H1494" i="8" s="1"/>
  <c r="N1494" i="8" l="1"/>
  <c r="I1494" i="8"/>
  <c r="M1494" i="8" s="1"/>
  <c r="J1494" i="8" l="1"/>
  <c r="K1494" i="8" l="1"/>
  <c r="L1494" i="8" s="1"/>
  <c r="H1495" i="8" s="1"/>
  <c r="N1495" i="8" l="1"/>
  <c r="I1495" i="8"/>
  <c r="M1495" i="8" s="1"/>
  <c r="J1495" i="8" l="1"/>
  <c r="K1495" i="8" l="1"/>
  <c r="L1495" i="8"/>
  <c r="H1496" i="8" s="1"/>
  <c r="N1496" i="8" l="1"/>
  <c r="I1496" i="8"/>
  <c r="M1496" i="8" s="1"/>
  <c r="J1496" i="8" l="1"/>
  <c r="K1496" i="8" l="1"/>
  <c r="L1496" i="8" s="1"/>
  <c r="H1497" i="8" s="1"/>
  <c r="I1497" i="8" l="1"/>
  <c r="M1497" i="8" s="1"/>
  <c r="N1497" i="8"/>
  <c r="J1497" i="8"/>
  <c r="K1497" i="8" l="1"/>
  <c r="L1497" i="8" s="1"/>
  <c r="H1498" i="8" s="1"/>
  <c r="N1498" i="8" l="1"/>
  <c r="I1498" i="8"/>
  <c r="M1498" i="8" s="1"/>
  <c r="J1498" i="8" l="1"/>
  <c r="K1498" i="8" l="1"/>
  <c r="L1498" i="8" s="1"/>
  <c r="H1499" i="8" s="1"/>
  <c r="I1499" i="8" l="1"/>
  <c r="M1499" i="8" s="1"/>
  <c r="N1499" i="8"/>
  <c r="J1499" i="8" l="1"/>
  <c r="K1499" i="8" l="1"/>
  <c r="L1499" i="8" s="1"/>
  <c r="H1500" i="8" s="1"/>
  <c r="I1500" i="8" l="1"/>
  <c r="M1500" i="8" s="1"/>
  <c r="N1500" i="8"/>
  <c r="J1500" i="8" l="1"/>
  <c r="K1500" i="8" l="1"/>
  <c r="L1500" i="8" s="1"/>
  <c r="H1501" i="8" s="1"/>
  <c r="N1501" i="8" l="1"/>
  <c r="I1501" i="8"/>
  <c r="M1501" i="8" s="1"/>
  <c r="J1501" i="8" l="1"/>
  <c r="K1501" i="8" l="1"/>
  <c r="L1501" i="8" s="1"/>
  <c r="H1502" i="8" s="1"/>
  <c r="I1502" i="8" l="1"/>
  <c r="M1502" i="8" s="1"/>
  <c r="N1502" i="8"/>
  <c r="J1502" i="8" l="1"/>
  <c r="K1502" i="8" l="1"/>
  <c r="L1502" i="8" s="1"/>
  <c r="H1503" i="8" s="1"/>
  <c r="I1503" i="8" l="1"/>
  <c r="M1503" i="8" s="1"/>
  <c r="N1503" i="8"/>
  <c r="J1503" i="8"/>
  <c r="K1503" i="8" l="1"/>
  <c r="L1503" i="8" s="1"/>
  <c r="H1504" i="8" s="1"/>
  <c r="I1504" i="8" l="1"/>
  <c r="M1504" i="8" s="1"/>
  <c r="N1504" i="8"/>
  <c r="J1504" i="8" l="1"/>
  <c r="K1504" i="8" l="1"/>
  <c r="L1504" i="8" s="1"/>
  <c r="H1505" i="8" s="1"/>
  <c r="N1505" i="8" l="1"/>
  <c r="I1505" i="8"/>
  <c r="M1505" i="8" s="1"/>
  <c r="J1505" i="8" l="1"/>
  <c r="K1505" i="8" l="1"/>
  <c r="L1505" i="8" s="1"/>
  <c r="H1506" i="8" s="1"/>
  <c r="N1506" i="8" l="1"/>
  <c r="I1506" i="8"/>
  <c r="M1506" i="8" s="1"/>
  <c r="J1506" i="8" l="1"/>
  <c r="K1506" i="8" l="1"/>
  <c r="L1506" i="8" s="1"/>
  <c r="H1507" i="8" s="1"/>
  <c r="N1507" i="8" l="1"/>
  <c r="I1507" i="8"/>
  <c r="M1507" i="8" s="1"/>
  <c r="J1507" i="8" l="1"/>
  <c r="K1507" i="8" l="1"/>
  <c r="L1507" i="8" s="1"/>
  <c r="H1508" i="8" s="1"/>
  <c r="N1508" i="8" l="1"/>
  <c r="I1508" i="8"/>
  <c r="M1508" i="8" s="1"/>
  <c r="J1508" i="8" l="1"/>
  <c r="K1508" i="8" l="1"/>
  <c r="L1508" i="8" s="1"/>
  <c r="H1509" i="8" s="1"/>
  <c r="I1509" i="8" l="1"/>
  <c r="M1509" i="8" s="1"/>
  <c r="N1509" i="8"/>
  <c r="J1509" i="8"/>
  <c r="K1509" i="8" l="1"/>
  <c r="L1509" i="8" s="1"/>
  <c r="H1510" i="8" s="1"/>
  <c r="N1510" i="8" l="1"/>
  <c r="I1510" i="8"/>
  <c r="M1510" i="8" s="1"/>
  <c r="J1510" i="8" l="1"/>
  <c r="K1510" i="8" l="1"/>
  <c r="L1510" i="8"/>
  <c r="H1511" i="8" s="1"/>
  <c r="I1511" i="8" l="1"/>
  <c r="M1511" i="8" s="1"/>
  <c r="N1511" i="8"/>
  <c r="J1511" i="8" l="1"/>
  <c r="K1511" i="8" l="1"/>
  <c r="L1511" i="8" s="1"/>
  <c r="H1512" i="8" s="1"/>
  <c r="N1512" i="8" l="1"/>
  <c r="I1512" i="8"/>
  <c r="M1512" i="8" s="1"/>
  <c r="J1512" i="8"/>
  <c r="K1512" i="8" l="1"/>
  <c r="L1512" i="8" s="1"/>
  <c r="H1513" i="8" s="1"/>
  <c r="N1513" i="8" l="1"/>
  <c r="I1513" i="8"/>
  <c r="M1513" i="8" s="1"/>
  <c r="J1513" i="8" l="1"/>
  <c r="K1513" i="8" l="1"/>
  <c r="L1513" i="8" s="1"/>
  <c r="H1514" i="8" s="1"/>
  <c r="I1514" i="8" l="1"/>
  <c r="M1514" i="8" s="1"/>
  <c r="N1514" i="8"/>
  <c r="J1514" i="8" l="1"/>
  <c r="K1514" i="8" l="1"/>
  <c r="L1514" i="8" s="1"/>
  <c r="H1515" i="8" s="1"/>
  <c r="I1515" i="8" l="1"/>
  <c r="M1515" i="8" s="1"/>
  <c r="N1515" i="8"/>
  <c r="J1515" i="8"/>
  <c r="K1515" i="8" l="1"/>
  <c r="L1515" i="8" s="1"/>
  <c r="H1516" i="8" s="1"/>
  <c r="I1516" i="8" l="1"/>
  <c r="M1516" i="8" s="1"/>
  <c r="N1516" i="8"/>
  <c r="J1516" i="8" l="1"/>
  <c r="K1516" i="8" l="1"/>
  <c r="L1516" i="8"/>
  <c r="H1517" i="8" s="1"/>
  <c r="N1517" i="8" l="1"/>
  <c r="I1517" i="8"/>
  <c r="M1517" i="8" s="1"/>
  <c r="J1517" i="8" l="1"/>
  <c r="K1517" i="8" l="1"/>
  <c r="L1517" i="8" s="1"/>
  <c r="H1518" i="8" s="1"/>
  <c r="N1518" i="8" l="1"/>
  <c r="I1518" i="8"/>
  <c r="M1518" i="8" s="1"/>
  <c r="J1518" i="8" l="1"/>
  <c r="K1518" i="8" l="1"/>
  <c r="L1518" i="8" s="1"/>
  <c r="H1519" i="8" s="1"/>
  <c r="N1519" i="8" l="1"/>
  <c r="I1519" i="8"/>
  <c r="M1519" i="8" s="1"/>
  <c r="J1519" i="8" l="1"/>
  <c r="K1519" i="8" l="1"/>
  <c r="L1519" i="8" s="1"/>
  <c r="H1520" i="8" s="1"/>
  <c r="N1520" i="8" l="1"/>
  <c r="I1520" i="8"/>
  <c r="M1520" i="8" s="1"/>
  <c r="J1520" i="8" l="1"/>
  <c r="K1520" i="8" l="1"/>
  <c r="L1520" i="8" s="1"/>
  <c r="H1521" i="8" s="1"/>
  <c r="I1521" i="8" l="1"/>
  <c r="M1521" i="8" s="1"/>
  <c r="N1521" i="8"/>
  <c r="J1521" i="8"/>
  <c r="K1521" i="8" l="1"/>
  <c r="L1521" i="8" s="1"/>
  <c r="H1522" i="8" s="1"/>
  <c r="N1522" i="8" l="1"/>
  <c r="I1522" i="8"/>
  <c r="M1522" i="8" s="1"/>
  <c r="J1522" i="8" l="1"/>
  <c r="K1522" i="8" l="1"/>
  <c r="L1522" i="8"/>
  <c r="H1523" i="8" s="1"/>
  <c r="I1523" i="8" l="1"/>
  <c r="M1523" i="8" s="1"/>
  <c r="N1523" i="8"/>
  <c r="J1523" i="8" l="1"/>
  <c r="K1523" i="8" l="1"/>
  <c r="L1523" i="8" s="1"/>
  <c r="H1524" i="8" s="1"/>
  <c r="N1524" i="8" l="1"/>
  <c r="I1524" i="8"/>
  <c r="M1524" i="8" s="1"/>
  <c r="J1524" i="8" l="1"/>
  <c r="K1524" i="8" l="1"/>
  <c r="L1524" i="8" s="1"/>
  <c r="H1525" i="8" s="1"/>
  <c r="N1525" i="8" l="1"/>
  <c r="I1525" i="8"/>
  <c r="M1525" i="8" s="1"/>
  <c r="J1525" i="8" l="1"/>
  <c r="K1525" i="8" l="1"/>
  <c r="L1525" i="8" s="1"/>
  <c r="H1526" i="8" s="1"/>
  <c r="N1526" i="8" l="1"/>
  <c r="I1526" i="8"/>
  <c r="M1526" i="8" s="1"/>
  <c r="J1526" i="8" l="1"/>
  <c r="K1526" i="8" l="1"/>
  <c r="L1526" i="8" s="1"/>
  <c r="H1527" i="8" s="1"/>
  <c r="I1527" i="8" l="1"/>
  <c r="M1527" i="8" s="1"/>
  <c r="N1527" i="8"/>
  <c r="J1527" i="8"/>
  <c r="K1527" i="8" l="1"/>
  <c r="L1527" i="8" s="1"/>
  <c r="H1528" i="8" s="1"/>
  <c r="I1528" i="8" l="1"/>
  <c r="M1528" i="8" s="1"/>
  <c r="N1528" i="8"/>
  <c r="J1528" i="8" l="1"/>
  <c r="K1528" i="8" l="1"/>
  <c r="L1528" i="8" s="1"/>
  <c r="H1529" i="8" s="1"/>
  <c r="I1529" i="8" l="1"/>
  <c r="M1529" i="8" s="1"/>
  <c r="N1529" i="8"/>
  <c r="J1529" i="8" l="1"/>
  <c r="K1529" i="8" l="1"/>
  <c r="L1529" i="8" s="1"/>
  <c r="H1530" i="8" s="1"/>
  <c r="N1530" i="8" l="1"/>
  <c r="I1530" i="8"/>
  <c r="M1530" i="8" s="1"/>
  <c r="J1530" i="8" l="1"/>
  <c r="K1530" i="8" l="1"/>
  <c r="L1530" i="8" s="1"/>
  <c r="H1531" i="8" s="1"/>
  <c r="N1531" i="8" l="1"/>
  <c r="I1531" i="8"/>
  <c r="M1531" i="8" s="1"/>
  <c r="J1531" i="8" l="1"/>
  <c r="K1531" i="8" l="1"/>
  <c r="L1531" i="8"/>
  <c r="H1532" i="8" s="1"/>
  <c r="N1532" i="8" l="1"/>
  <c r="I1532" i="8"/>
  <c r="M1532" i="8" s="1"/>
  <c r="J1532" i="8" l="1"/>
  <c r="K1532" i="8" l="1"/>
  <c r="L1532" i="8" s="1"/>
  <c r="H1533" i="8" s="1"/>
  <c r="I1533" i="8" l="1"/>
  <c r="M1533" i="8" s="1"/>
  <c r="J1533" i="8"/>
  <c r="N1533" i="8"/>
  <c r="K1533" i="8" l="1"/>
  <c r="L1533" i="8" s="1"/>
  <c r="H1534" i="8" s="1"/>
  <c r="N1534" i="8" l="1"/>
  <c r="I1534" i="8"/>
  <c r="M1534" i="8" s="1"/>
  <c r="J1534" i="8" l="1"/>
  <c r="K1534" i="8" l="1"/>
  <c r="L1534" i="8" s="1"/>
  <c r="H1535" i="8" s="1"/>
  <c r="I1535" i="8" l="1"/>
  <c r="M1535" i="8" s="1"/>
  <c r="N1535" i="8"/>
  <c r="J1535" i="8" l="1"/>
  <c r="K1535" i="8" l="1"/>
  <c r="L1535" i="8" s="1"/>
  <c r="H1536" i="8" s="1"/>
  <c r="N1536" i="8" l="1"/>
  <c r="I1536" i="8"/>
  <c r="M1536" i="8" s="1"/>
  <c r="J1536" i="8" l="1"/>
  <c r="K1536" i="8" l="1"/>
  <c r="L1536" i="8" s="1"/>
  <c r="H1537" i="8" s="1"/>
  <c r="N1537" i="8" l="1"/>
  <c r="I1537" i="8"/>
  <c r="M1537" i="8" s="1"/>
  <c r="J1537" i="8" l="1"/>
  <c r="K1537" i="8" l="1"/>
  <c r="L1537" i="8" s="1"/>
  <c r="H1538" i="8" s="1"/>
  <c r="N1538" i="8" l="1"/>
  <c r="I1538" i="8"/>
  <c r="M1538" i="8" s="1"/>
  <c r="J1538" i="8" l="1"/>
  <c r="K1538" i="8" l="1"/>
  <c r="L1538" i="8" s="1"/>
  <c r="H1539" i="8" s="1"/>
  <c r="I1539" i="8" l="1"/>
  <c r="M1539" i="8" s="1"/>
  <c r="N1539" i="8"/>
  <c r="J1539" i="8"/>
  <c r="K1539" i="8" l="1"/>
  <c r="L1539" i="8" s="1"/>
  <c r="H1540" i="8" s="1"/>
  <c r="I1540" i="8" l="1"/>
  <c r="M1540" i="8" s="1"/>
  <c r="N1540" i="8"/>
  <c r="J1540" i="8" l="1"/>
  <c r="K1540" i="8" l="1"/>
  <c r="L1540" i="8"/>
  <c r="H1541" i="8" s="1"/>
  <c r="N1541" i="8" l="1"/>
  <c r="I1541" i="8"/>
  <c r="M1541" i="8" s="1"/>
  <c r="J1541" i="8" l="1"/>
  <c r="K1541" i="8" l="1"/>
  <c r="L1541" i="8" s="1"/>
  <c r="H1542" i="8" s="1"/>
  <c r="N1542" i="8" l="1"/>
  <c r="I1542" i="8"/>
  <c r="M1542" i="8" s="1"/>
  <c r="J1542" i="8" l="1"/>
  <c r="K1542" i="8" l="1"/>
  <c r="L1542" i="8" s="1"/>
  <c r="H1543" i="8" s="1"/>
  <c r="N1543" i="8" l="1"/>
  <c r="I1543" i="8"/>
  <c r="M1543" i="8" s="1"/>
  <c r="J1543" i="8"/>
  <c r="K1543" i="8" l="1"/>
  <c r="L1543" i="8" s="1"/>
  <c r="H1544" i="8" s="1"/>
  <c r="N1544" i="8" l="1"/>
  <c r="I1544" i="8"/>
  <c r="M1544" i="8" s="1"/>
  <c r="J1544" i="8" l="1"/>
  <c r="K1544" i="8" l="1"/>
  <c r="L1544" i="8" s="1"/>
  <c r="H1545" i="8" s="1"/>
  <c r="I1545" i="8" l="1"/>
  <c r="M1545" i="8" s="1"/>
  <c r="N1545" i="8"/>
  <c r="J1545" i="8"/>
  <c r="K1545" i="8" l="1"/>
  <c r="L1545" i="8" s="1"/>
  <c r="H1546" i="8" s="1"/>
  <c r="N1546" i="8" l="1"/>
  <c r="I1546" i="8"/>
  <c r="M1546" i="8" s="1"/>
  <c r="J1546" i="8" l="1"/>
  <c r="K1546" i="8" l="1"/>
  <c r="L1546" i="8"/>
  <c r="H1547" i="8" s="1"/>
  <c r="I1547" i="8" l="1"/>
  <c r="M1547" i="8" s="1"/>
  <c r="N1547" i="8"/>
  <c r="J1547" i="8" l="1"/>
  <c r="K1547" i="8" l="1"/>
  <c r="L1547" i="8" s="1"/>
  <c r="H1548" i="8" s="1"/>
  <c r="I1548" i="8" l="1"/>
  <c r="M1548" i="8" s="1"/>
  <c r="N1548" i="8"/>
  <c r="J1548" i="8" l="1"/>
  <c r="K1548" i="8" l="1"/>
  <c r="L1548" i="8" s="1"/>
  <c r="H1549" i="8" s="1"/>
  <c r="N1549" i="8" l="1"/>
  <c r="I1549" i="8"/>
  <c r="M1549" i="8" s="1"/>
  <c r="J1549" i="8" l="1"/>
  <c r="K1549" i="8" l="1"/>
  <c r="L1549" i="8" s="1"/>
  <c r="H1550" i="8" s="1"/>
  <c r="I1550" i="8" l="1"/>
  <c r="M1550" i="8" s="1"/>
  <c r="N1550" i="8"/>
  <c r="J1550" i="8" l="1"/>
  <c r="K1550" i="8" l="1"/>
  <c r="L1550" i="8" s="1"/>
  <c r="H1551" i="8" s="1"/>
  <c r="I1551" i="8" l="1"/>
  <c r="M1551" i="8" s="1"/>
  <c r="N1551" i="8"/>
  <c r="J1551" i="8"/>
  <c r="K1551" i="8" l="1"/>
  <c r="L1551" i="8" s="1"/>
  <c r="H1552" i="8" s="1"/>
  <c r="I1552" i="8" l="1"/>
  <c r="M1552" i="8" s="1"/>
  <c r="N1552" i="8"/>
  <c r="J1552" i="8" l="1"/>
  <c r="K1552" i="8" l="1"/>
  <c r="L1552" i="8"/>
  <c r="H1553" i="8" s="1"/>
  <c r="N1553" i="8" l="1"/>
  <c r="I1553" i="8"/>
  <c r="M1553" i="8" s="1"/>
  <c r="J1553" i="8"/>
  <c r="K1553" i="8" l="1"/>
  <c r="L1553" i="8" s="1"/>
  <c r="H1554" i="8" s="1"/>
  <c r="N1554" i="8" l="1"/>
  <c r="I1554" i="8"/>
  <c r="M1554" i="8" s="1"/>
  <c r="J1554" i="8" l="1"/>
  <c r="K1554" i="8" l="1"/>
  <c r="L1554" i="8" s="1"/>
  <c r="H1555" i="8" s="1"/>
  <c r="N1555" i="8" l="1"/>
  <c r="I1555" i="8"/>
  <c r="M1555" i="8" s="1"/>
  <c r="J1555" i="8" l="1"/>
  <c r="K1555" i="8" l="1"/>
  <c r="L1555" i="8" s="1"/>
  <c r="H1556" i="8" s="1"/>
  <c r="N1556" i="8" l="1"/>
  <c r="I1556" i="8"/>
  <c r="M1556" i="8" s="1"/>
  <c r="J1556" i="8" l="1"/>
  <c r="K1556" i="8" l="1"/>
  <c r="L1556" i="8" s="1"/>
  <c r="H1557" i="8" s="1"/>
  <c r="I1557" i="8" l="1"/>
  <c r="M1557" i="8" s="1"/>
  <c r="N1557" i="8"/>
  <c r="J1557" i="8"/>
  <c r="K1557" i="8" l="1"/>
  <c r="L1557" i="8" s="1"/>
  <c r="H1558" i="8" s="1"/>
  <c r="N1558" i="8" l="1"/>
  <c r="I1558" i="8"/>
  <c r="M1558" i="8" s="1"/>
  <c r="J1558" i="8" l="1"/>
  <c r="K1558" i="8" l="1"/>
  <c r="L1558" i="8"/>
  <c r="H1559" i="8" s="1"/>
  <c r="I1559" i="8" l="1"/>
  <c r="M1559" i="8" s="1"/>
  <c r="N1559" i="8"/>
  <c r="J1559" i="8" l="1"/>
  <c r="K1559" i="8" l="1"/>
  <c r="L1559" i="8" s="1"/>
  <c r="H1560" i="8" s="1"/>
  <c r="I1560" i="8" l="1"/>
  <c r="M1560" i="8" s="1"/>
  <c r="N1560" i="8"/>
  <c r="J1560" i="8"/>
  <c r="K1560" i="8" l="1"/>
  <c r="L1560" i="8" s="1"/>
  <c r="H1561" i="8" s="1"/>
  <c r="N1561" i="8" l="1"/>
  <c r="I1561" i="8"/>
  <c r="M1561" i="8" s="1"/>
  <c r="J1561" i="8" l="1"/>
  <c r="K1561" i="8" l="1"/>
  <c r="L1561" i="8" s="1"/>
  <c r="H1562" i="8" s="1"/>
  <c r="N1562" i="8" l="1"/>
  <c r="I1562" i="8"/>
  <c r="M1562" i="8" s="1"/>
  <c r="J1562" i="8" l="1"/>
  <c r="K1562" i="8" l="1"/>
  <c r="L1562" i="8" s="1"/>
  <c r="H1563" i="8" s="1"/>
  <c r="I1563" i="8" l="1"/>
  <c r="M1563" i="8" s="1"/>
  <c r="N1563" i="8"/>
  <c r="J1563" i="8"/>
  <c r="K1563" i="8" l="1"/>
  <c r="L1563" i="8" s="1"/>
  <c r="H1564" i="8" s="1"/>
  <c r="I1564" i="8" l="1"/>
  <c r="M1564" i="8" s="1"/>
  <c r="N1564" i="8"/>
  <c r="J1564" i="8" l="1"/>
  <c r="K1564" i="8" l="1"/>
  <c r="L1564" i="8"/>
  <c r="H1565" i="8" s="1"/>
  <c r="N1565" i="8" l="1"/>
  <c r="I1565" i="8"/>
  <c r="M1565" i="8" s="1"/>
  <c r="J1565" i="8" l="1"/>
  <c r="K1565" i="8" l="1"/>
  <c r="L1565" i="8" s="1"/>
  <c r="H1566" i="8" s="1"/>
  <c r="N1566" i="8" l="1"/>
  <c r="I1566" i="8"/>
  <c r="M1566" i="8" s="1"/>
  <c r="J1566" i="8" l="1"/>
  <c r="K1566" i="8" l="1"/>
  <c r="L1566" i="8" s="1"/>
  <c r="H1567" i="8" s="1"/>
  <c r="N1567" i="8" l="1"/>
  <c r="I1567" i="8"/>
  <c r="M1567" i="8" s="1"/>
  <c r="J1567" i="8" l="1"/>
  <c r="K1567" i="8" l="1"/>
  <c r="L1567" i="8" s="1"/>
  <c r="H1568" i="8" s="1"/>
  <c r="N1568" i="8" l="1"/>
  <c r="I1568" i="8"/>
  <c r="M1568" i="8" s="1"/>
  <c r="J1568" i="8" l="1"/>
  <c r="K1568" i="8" l="1"/>
  <c r="L1568" i="8" s="1"/>
  <c r="H1569" i="8" s="1"/>
  <c r="I1569" i="8" l="1"/>
  <c r="M1569" i="8" s="1"/>
  <c r="N1569" i="8"/>
  <c r="J1569" i="8"/>
  <c r="K1569" i="8" l="1"/>
  <c r="L1569" i="8" s="1"/>
  <c r="H1570" i="8" s="1"/>
  <c r="N1570" i="8" l="1"/>
  <c r="I1570" i="8"/>
  <c r="M1570" i="8" s="1"/>
  <c r="J1570" i="8" l="1"/>
  <c r="K1570" i="8" l="1"/>
  <c r="L1570" i="8"/>
  <c r="H1571" i="8" s="1"/>
  <c r="I1571" i="8" l="1"/>
  <c r="M1571" i="8" s="1"/>
  <c r="N1571" i="8"/>
  <c r="J1571" i="8" l="1"/>
  <c r="K1571" i="8" l="1"/>
  <c r="L1571" i="8" s="1"/>
  <c r="H1572" i="8" s="1"/>
  <c r="N1572" i="8" l="1"/>
  <c r="I1572" i="8"/>
  <c r="M1572" i="8" s="1"/>
  <c r="J1572" i="8" l="1"/>
  <c r="K1572" i="8" l="1"/>
  <c r="L1572" i="8" s="1"/>
  <c r="H1573" i="8" s="1"/>
  <c r="N1573" i="8" l="1"/>
  <c r="I1573" i="8"/>
  <c r="M1573" i="8" s="1"/>
  <c r="J1573" i="8" l="1"/>
  <c r="K1573" i="8" l="1"/>
  <c r="L1573" i="8" s="1"/>
  <c r="H1574" i="8" s="1"/>
  <c r="N1574" i="8" l="1"/>
  <c r="I1574" i="8"/>
  <c r="M1574" i="8" s="1"/>
  <c r="J1574" i="8" l="1"/>
  <c r="K1574" i="8" l="1"/>
  <c r="L1574" i="8" s="1"/>
  <c r="H1575" i="8" s="1"/>
  <c r="I1575" i="8" l="1"/>
  <c r="M1575" i="8" s="1"/>
  <c r="J1575" i="8"/>
  <c r="N1575" i="8"/>
  <c r="K1575" i="8" l="1"/>
  <c r="L1575" i="8" s="1"/>
  <c r="H1576" i="8" s="1"/>
  <c r="I1576" i="8" l="1"/>
  <c r="M1576" i="8" s="1"/>
  <c r="N1576" i="8"/>
  <c r="J1576" i="8" l="1"/>
  <c r="K1576" i="8" l="1"/>
  <c r="L1576" i="8"/>
  <c r="H1577" i="8" s="1"/>
  <c r="I1577" i="8" l="1"/>
  <c r="M1577" i="8" s="1"/>
  <c r="N1577" i="8"/>
  <c r="J1577" i="8" l="1"/>
  <c r="K1577" i="8" l="1"/>
  <c r="L1577" i="8" s="1"/>
  <c r="H1578" i="8" s="1"/>
  <c r="N1578" i="8" l="1"/>
  <c r="I1578" i="8"/>
  <c r="M1578" i="8" s="1"/>
  <c r="J1578" i="8" l="1"/>
  <c r="K1578" i="8" l="1"/>
  <c r="L1578" i="8" s="1"/>
  <c r="H1579" i="8" s="1"/>
  <c r="N1579" i="8" l="1"/>
  <c r="I1579" i="8"/>
  <c r="M1579" i="8" s="1"/>
  <c r="J1579" i="8" l="1"/>
  <c r="K1579" i="8" l="1"/>
  <c r="L1579" i="8" s="1"/>
  <c r="H1580" i="8" s="1"/>
  <c r="N1580" i="8" l="1"/>
  <c r="I1580" i="8"/>
  <c r="M1580" i="8" s="1"/>
  <c r="J1580" i="8" l="1"/>
  <c r="K1580" i="8" l="1"/>
  <c r="L1580" i="8" s="1"/>
  <c r="H1581" i="8" s="1"/>
  <c r="I1581" i="8" l="1"/>
  <c r="M1581" i="8" s="1"/>
  <c r="N1581" i="8"/>
  <c r="J1581" i="8"/>
  <c r="K1581" i="8" l="1"/>
  <c r="L1581" i="8" s="1"/>
  <c r="H1582" i="8" s="1"/>
  <c r="N1582" i="8" l="1"/>
  <c r="I1582" i="8"/>
  <c r="M1582" i="8" s="1"/>
  <c r="J1582" i="8" l="1"/>
  <c r="K1582" i="8" l="1"/>
  <c r="L1582" i="8" s="1"/>
  <c r="H1583" i="8" s="1"/>
  <c r="I1583" i="8" l="1"/>
  <c r="M1583" i="8" s="1"/>
  <c r="N1583" i="8"/>
  <c r="J1583" i="8" l="1"/>
  <c r="K1583" i="8" l="1"/>
  <c r="L1583" i="8" s="1"/>
  <c r="H1584" i="8" s="1"/>
  <c r="N1584" i="8" l="1"/>
  <c r="I1584" i="8"/>
  <c r="M1584" i="8" s="1"/>
  <c r="J1584" i="8" l="1"/>
  <c r="K1584" i="8"/>
  <c r="L1584" i="8" s="1"/>
  <c r="H1585" i="8" s="1"/>
  <c r="N1585" i="8" l="1"/>
  <c r="I1585" i="8"/>
  <c r="M1585" i="8" s="1"/>
  <c r="J1585" i="8" l="1"/>
  <c r="K1585" i="8" l="1"/>
  <c r="L1585" i="8" s="1"/>
  <c r="H1586" i="8" s="1"/>
  <c r="I1586" i="8" l="1"/>
  <c r="M1586" i="8" s="1"/>
  <c r="N1586" i="8"/>
  <c r="J1586" i="8" l="1"/>
  <c r="K1586" i="8" l="1"/>
  <c r="L1586" i="8" s="1"/>
  <c r="H1587" i="8" s="1"/>
  <c r="I1587" i="8" l="1"/>
  <c r="M1587" i="8" s="1"/>
  <c r="N1587" i="8"/>
  <c r="J1587" i="8"/>
  <c r="K1587" i="8" l="1"/>
  <c r="L1587" i="8" s="1"/>
  <c r="H1588" i="8" s="1"/>
  <c r="I1588" i="8" l="1"/>
  <c r="M1588" i="8" s="1"/>
  <c r="N1588" i="8"/>
  <c r="J1588" i="8" l="1"/>
  <c r="K1588" i="8" l="1"/>
  <c r="L1588" i="8"/>
  <c r="H1589" i="8" s="1"/>
  <c r="N1589" i="8" l="1"/>
  <c r="I1589" i="8"/>
  <c r="M1589" i="8" s="1"/>
  <c r="J1589" i="8" l="1"/>
  <c r="K1589" i="8" l="1"/>
  <c r="L1589" i="8" s="1"/>
  <c r="H1590" i="8" s="1"/>
  <c r="N1590" i="8" l="1"/>
  <c r="I1590" i="8"/>
  <c r="M1590" i="8" s="1"/>
  <c r="J1590" i="8" l="1"/>
  <c r="K1590" i="8" l="1"/>
  <c r="L1590" i="8" s="1"/>
  <c r="H1591" i="8" s="1"/>
  <c r="N1591" i="8" l="1"/>
  <c r="I1591" i="8"/>
  <c r="M1591" i="8" s="1"/>
  <c r="J1591" i="8" l="1"/>
  <c r="K1591" i="8" l="1"/>
  <c r="L1591" i="8" s="1"/>
  <c r="H1592" i="8" s="1"/>
  <c r="N1592" i="8" l="1"/>
  <c r="I1592" i="8"/>
  <c r="M1592" i="8" s="1"/>
  <c r="J1592" i="8" l="1"/>
  <c r="K1592" i="8" l="1"/>
  <c r="L1592" i="8" s="1"/>
  <c r="H1593" i="8" s="1"/>
  <c r="I1593" i="8" l="1"/>
  <c r="M1593" i="8" s="1"/>
  <c r="N1593" i="8"/>
  <c r="J1593" i="8"/>
  <c r="K1593" i="8" l="1"/>
  <c r="L1593" i="8" s="1"/>
  <c r="H1594" i="8" s="1"/>
  <c r="N1594" i="8" l="1"/>
  <c r="I1594" i="8"/>
  <c r="M1594" i="8" s="1"/>
  <c r="J1594" i="8" l="1"/>
  <c r="K1594" i="8" l="1"/>
  <c r="L1594" i="8"/>
  <c r="H1595" i="8" s="1"/>
  <c r="I1595" i="8" l="1"/>
  <c r="M1595" i="8" s="1"/>
  <c r="N1595" i="8"/>
  <c r="J1595" i="8" l="1"/>
  <c r="K1595" i="8" l="1"/>
  <c r="L1595" i="8" s="1"/>
  <c r="H1596" i="8" s="1"/>
  <c r="N1596" i="8" l="1"/>
  <c r="I1596" i="8"/>
  <c r="M1596" i="8" s="1"/>
  <c r="J1596" i="8" l="1"/>
  <c r="K1596" i="8" l="1"/>
  <c r="L1596" i="8" s="1"/>
  <c r="H1597" i="8" s="1"/>
  <c r="N1597" i="8" l="1"/>
  <c r="I1597" i="8"/>
  <c r="M1597" i="8" s="1"/>
  <c r="J1597" i="8" l="1"/>
  <c r="K1597" i="8" l="1"/>
  <c r="L1597" i="8" s="1"/>
  <c r="H1598" i="8" s="1"/>
  <c r="N1598" i="8" l="1"/>
  <c r="I1598" i="8"/>
  <c r="M1598" i="8" s="1"/>
  <c r="J1598" i="8" l="1"/>
  <c r="K1598" i="8" l="1"/>
  <c r="L1598" i="8" s="1"/>
  <c r="H1599" i="8" s="1"/>
  <c r="I1599" i="8" l="1"/>
  <c r="M1599" i="8" s="1"/>
  <c r="N1599" i="8"/>
  <c r="J1599" i="8" l="1"/>
  <c r="K1599" i="8"/>
  <c r="L1599" i="8" s="1"/>
  <c r="H1600" i="8" s="1"/>
  <c r="I1600" i="8" l="1"/>
  <c r="M1600" i="8" s="1"/>
  <c r="N1600" i="8"/>
  <c r="J1600" i="8" l="1"/>
  <c r="K1600" i="8" l="1"/>
  <c r="L1600" i="8" s="1"/>
  <c r="H1601" i="8" s="1"/>
  <c r="N1601" i="8" l="1"/>
  <c r="I1601" i="8"/>
  <c r="M1601" i="8" s="1"/>
  <c r="J1601" i="8" l="1"/>
  <c r="K1601" i="8" l="1"/>
  <c r="L1601" i="8" s="1"/>
  <c r="H1602" i="8" s="1"/>
  <c r="N1602" i="8" l="1"/>
  <c r="I1602" i="8"/>
  <c r="M1602" i="8" s="1"/>
  <c r="J1602" i="8" l="1"/>
  <c r="K1602" i="8" l="1"/>
  <c r="L1602" i="8" s="1"/>
  <c r="H1603" i="8" s="1"/>
  <c r="N1603" i="8" l="1"/>
  <c r="I1603" i="8"/>
  <c r="M1603" i="8" s="1"/>
  <c r="J1603" i="8" l="1"/>
  <c r="K1603" i="8" l="1"/>
  <c r="L1603" i="8" s="1"/>
  <c r="H1604" i="8" s="1"/>
  <c r="N1604" i="8" l="1"/>
  <c r="I1604" i="8"/>
  <c r="M1604" i="8" s="1"/>
  <c r="J1604" i="8" l="1"/>
  <c r="K1604" i="8" l="1"/>
  <c r="L1604" i="8" s="1"/>
  <c r="H1605" i="8" s="1"/>
  <c r="I1605" i="8" l="1"/>
  <c r="M1605" i="8" s="1"/>
  <c r="J1605" i="8"/>
  <c r="N1605" i="8"/>
  <c r="K1605" i="8" l="1"/>
  <c r="L1605" i="8" s="1"/>
  <c r="H1606" i="8" s="1"/>
  <c r="N1606" i="8" l="1"/>
  <c r="I1606" i="8"/>
  <c r="M1606" i="8" s="1"/>
  <c r="J1606" i="8" l="1"/>
  <c r="K1606" i="8" l="1"/>
  <c r="L1606" i="8"/>
  <c r="H1607" i="8" s="1"/>
  <c r="I1607" i="8" l="1"/>
  <c r="M1607" i="8" s="1"/>
  <c r="N1607" i="8"/>
  <c r="J1607" i="8" l="1"/>
  <c r="K1607" i="8" l="1"/>
  <c r="L1607" i="8" s="1"/>
  <c r="H1608" i="8" s="1"/>
  <c r="N1608" i="8" l="1"/>
  <c r="I1608" i="8"/>
  <c r="M1608" i="8" s="1"/>
  <c r="J1608" i="8" l="1"/>
  <c r="K1608" i="8" l="1"/>
  <c r="L1608" i="8" s="1"/>
  <c r="H1609" i="8" s="1"/>
  <c r="N1609" i="8" l="1"/>
  <c r="I1609" i="8"/>
  <c r="M1609" i="8" s="1"/>
  <c r="J1609" i="8" l="1"/>
  <c r="K1609" i="8" l="1"/>
  <c r="L1609" i="8" s="1"/>
  <c r="H1610" i="8" s="1"/>
  <c r="I1610" i="8" l="1"/>
  <c r="M1610" i="8" s="1"/>
  <c r="N1610" i="8"/>
  <c r="J1610" i="8" l="1"/>
  <c r="K1610" i="8" l="1"/>
  <c r="L1610" i="8" s="1"/>
  <c r="H1611" i="8" s="1"/>
  <c r="I1611" i="8" l="1"/>
  <c r="M1611" i="8" s="1"/>
  <c r="N1611" i="8"/>
  <c r="J1611" i="8"/>
  <c r="K1611" i="8" l="1"/>
  <c r="L1611" i="8" s="1"/>
  <c r="H1612" i="8" s="1"/>
  <c r="I1612" i="8" l="1"/>
  <c r="M1612" i="8" s="1"/>
  <c r="N1612" i="8"/>
  <c r="J1612" i="8" l="1"/>
  <c r="K1612" i="8" l="1"/>
  <c r="L1612" i="8"/>
  <c r="H1613" i="8" s="1"/>
  <c r="N1613" i="8" l="1"/>
  <c r="I1613" i="8"/>
  <c r="M1613" i="8" s="1"/>
  <c r="J1613" i="8" l="1"/>
  <c r="K1613" i="8" l="1"/>
  <c r="L1613" i="8" s="1"/>
  <c r="H1614" i="8" s="1"/>
  <c r="N1614" i="8" l="1"/>
  <c r="I1614" i="8"/>
  <c r="M1614" i="8" s="1"/>
  <c r="J1614" i="8" l="1"/>
  <c r="K1614" i="8" l="1"/>
  <c r="L1614" i="8" s="1"/>
  <c r="H1615" i="8" s="1"/>
  <c r="N1615" i="8" l="1"/>
  <c r="I1615" i="8"/>
  <c r="M1615" i="8" s="1"/>
  <c r="J1615" i="8" l="1"/>
  <c r="K1615" i="8" l="1"/>
  <c r="L1615" i="8"/>
  <c r="H1616" i="8" s="1"/>
  <c r="N1616" i="8" l="1"/>
  <c r="I1616" i="8"/>
  <c r="M1616" i="8" s="1"/>
  <c r="J1616" i="8" l="1"/>
  <c r="K1616" i="8" l="1"/>
  <c r="L1616" i="8" s="1"/>
  <c r="H1617" i="8" s="1"/>
  <c r="I1617" i="8" l="1"/>
  <c r="M1617" i="8" s="1"/>
  <c r="N1617" i="8"/>
  <c r="J1617" i="8"/>
  <c r="K1617" i="8" l="1"/>
  <c r="L1617" i="8" s="1"/>
  <c r="H1618" i="8" s="1"/>
  <c r="N1618" i="8" l="1"/>
  <c r="I1618" i="8"/>
  <c r="M1618" i="8" s="1"/>
  <c r="J1618" i="8" l="1"/>
  <c r="K1618" i="8" l="1"/>
  <c r="L1618" i="8"/>
  <c r="H1619" i="8" s="1"/>
  <c r="I1619" i="8" l="1"/>
  <c r="M1619" i="8" s="1"/>
  <c r="N1619" i="8"/>
  <c r="J1619" i="8" l="1"/>
  <c r="K1619" i="8" l="1"/>
  <c r="L1619" i="8" s="1"/>
  <c r="H1620" i="8" s="1"/>
  <c r="N1620" i="8" l="1"/>
  <c r="I1620" i="8"/>
  <c r="M1620" i="8" s="1"/>
  <c r="J1620" i="8" l="1"/>
  <c r="K1620" i="8" l="1"/>
  <c r="L1620" i="8" s="1"/>
  <c r="H1621" i="8" s="1"/>
  <c r="N1621" i="8" l="1"/>
  <c r="I1621" i="8"/>
  <c r="M1621" i="8" s="1"/>
  <c r="J1621" i="8" l="1"/>
  <c r="K1621" i="8" l="1"/>
  <c r="L1621" i="8" s="1"/>
  <c r="H1622" i="8" s="1"/>
  <c r="N1622" i="8" l="1"/>
  <c r="I1622" i="8"/>
  <c r="M1622" i="8" s="1"/>
  <c r="J1622" i="8" l="1"/>
  <c r="K1622" i="8" l="1"/>
  <c r="L1622" i="8" s="1"/>
  <c r="H1623" i="8" s="1"/>
  <c r="I1623" i="8" l="1"/>
  <c r="M1623" i="8" s="1"/>
  <c r="N1623" i="8"/>
  <c r="J1623" i="8"/>
  <c r="K1623" i="8" l="1"/>
  <c r="L1623" i="8" s="1"/>
  <c r="H1624" i="8" s="1"/>
  <c r="I1624" i="8" l="1"/>
  <c r="M1624" i="8" s="1"/>
  <c r="N1624" i="8"/>
  <c r="J1624" i="8" l="1"/>
  <c r="K1624" i="8" l="1"/>
  <c r="L1624" i="8"/>
  <c r="H1625" i="8" s="1"/>
  <c r="I1625" i="8" l="1"/>
  <c r="M1625" i="8" s="1"/>
  <c r="N1625" i="8"/>
  <c r="J1625" i="8" l="1"/>
  <c r="K1625" i="8" l="1"/>
  <c r="L1625" i="8" s="1"/>
  <c r="H1626" i="8" s="1"/>
  <c r="N1626" i="8" l="1"/>
  <c r="I1626" i="8"/>
  <c r="M1626" i="8" s="1"/>
  <c r="J1626" i="8" l="1"/>
  <c r="K1626" i="8" l="1"/>
  <c r="L1626" i="8" s="1"/>
  <c r="H1627" i="8" s="1"/>
  <c r="N1627" i="8" l="1"/>
  <c r="I1627" i="8"/>
  <c r="M1627" i="8" s="1"/>
  <c r="J1627" i="8" l="1"/>
  <c r="K1627" i="8" l="1"/>
  <c r="L1627" i="8" s="1"/>
  <c r="H1628" i="8" s="1"/>
  <c r="N1628" i="8" l="1"/>
  <c r="I1628" i="8"/>
  <c r="M1628" i="8" s="1"/>
  <c r="J1628" i="8" l="1"/>
  <c r="K1628" i="8" l="1"/>
  <c r="L1628" i="8" s="1"/>
  <c r="H1629" i="8" s="1"/>
  <c r="I1629" i="8" l="1"/>
  <c r="M1629" i="8" s="1"/>
  <c r="J1629" i="8"/>
  <c r="N1629" i="8"/>
  <c r="K1629" i="8" l="1"/>
  <c r="L1629" i="8" s="1"/>
  <c r="H1630" i="8" s="1"/>
  <c r="N1630" i="8" l="1"/>
  <c r="I1630" i="8"/>
  <c r="M1630" i="8" s="1"/>
  <c r="J1630" i="8" l="1"/>
  <c r="K1630" i="8" l="1"/>
  <c r="L1630" i="8"/>
  <c r="H1631" i="8" s="1"/>
  <c r="I1631" i="8" l="1"/>
  <c r="M1631" i="8" s="1"/>
  <c r="N1631" i="8"/>
  <c r="J1631" i="8" l="1"/>
  <c r="K1631" i="8" l="1"/>
  <c r="L1631" i="8" s="1"/>
  <c r="H1632" i="8" s="1"/>
  <c r="N1632" i="8" l="1"/>
  <c r="I1632" i="8"/>
  <c r="M1632" i="8" s="1"/>
  <c r="J1632" i="8"/>
  <c r="K1632" i="8" l="1"/>
  <c r="L1632" i="8" s="1"/>
  <c r="H1633" i="8" s="1"/>
  <c r="N1633" i="8" l="1"/>
  <c r="I1633" i="8"/>
  <c r="M1633" i="8" s="1"/>
  <c r="J1633" i="8" l="1"/>
  <c r="K1633" i="8" l="1"/>
  <c r="L1633" i="8" s="1"/>
  <c r="H1634" i="8" s="1"/>
  <c r="N1634" i="8" l="1"/>
  <c r="I1634" i="8"/>
  <c r="M1634" i="8" s="1"/>
  <c r="J1634" i="8" l="1"/>
  <c r="K1634" i="8" l="1"/>
  <c r="L1634" i="8" s="1"/>
  <c r="H1635" i="8" s="1"/>
  <c r="I1635" i="8" l="1"/>
  <c r="M1635" i="8" s="1"/>
  <c r="J1635" i="8"/>
  <c r="N1635" i="8"/>
  <c r="K1635" i="8" l="1"/>
  <c r="L1635" i="8" s="1"/>
  <c r="H1636" i="8" s="1"/>
  <c r="I1636" i="8" l="1"/>
  <c r="M1636" i="8" s="1"/>
  <c r="N1636" i="8"/>
  <c r="J1636" i="8" l="1"/>
  <c r="K1636" i="8" l="1"/>
  <c r="L1636" i="8"/>
  <c r="H1637" i="8" s="1"/>
  <c r="I1637" i="8" l="1"/>
  <c r="M1637" i="8" s="1"/>
  <c r="N1637" i="8"/>
  <c r="J1637" i="8" l="1"/>
  <c r="K1637" i="8" l="1"/>
  <c r="L1637" i="8" s="1"/>
  <c r="H1638" i="8" s="1"/>
  <c r="N1638" i="8" l="1"/>
  <c r="I1638" i="8"/>
  <c r="M1638" i="8" s="1"/>
  <c r="J1638" i="8" l="1"/>
  <c r="K1638" i="8" l="1"/>
  <c r="L1638" i="8" s="1"/>
  <c r="H1639" i="8" s="1"/>
  <c r="N1639" i="8" l="1"/>
  <c r="I1639" i="8"/>
  <c r="M1639" i="8" s="1"/>
  <c r="J1639" i="8" l="1"/>
  <c r="K1639" i="8" l="1"/>
  <c r="L1639" i="8" s="1"/>
  <c r="H1640" i="8" s="1"/>
  <c r="N1640" i="8" l="1"/>
  <c r="I1640" i="8"/>
  <c r="M1640" i="8" s="1"/>
  <c r="J1640" i="8" l="1"/>
  <c r="K1640" i="8" l="1"/>
  <c r="L1640" i="8" s="1"/>
  <c r="H1641" i="8" s="1"/>
  <c r="I1641" i="8" l="1"/>
  <c r="M1641" i="8" s="1"/>
  <c r="N1641" i="8"/>
  <c r="J1641" i="8"/>
  <c r="K1641" i="8" l="1"/>
  <c r="L1641" i="8"/>
  <c r="H1642" i="8" s="1"/>
  <c r="N1642" i="8" l="1"/>
  <c r="I1642" i="8"/>
  <c r="M1642" i="8" s="1"/>
  <c r="J1642" i="8" l="1"/>
  <c r="K1642" i="8" l="1"/>
  <c r="L1642" i="8"/>
  <c r="H1643" i="8" s="1"/>
  <c r="I1643" i="8" l="1"/>
  <c r="M1643" i="8" s="1"/>
  <c r="N1643" i="8"/>
  <c r="J1643" i="8" l="1"/>
  <c r="K1643" i="8" l="1"/>
  <c r="L1643" i="8" s="1"/>
  <c r="H1644" i="8" s="1"/>
  <c r="N1644" i="8" l="1"/>
  <c r="I1644" i="8"/>
  <c r="M1644" i="8" s="1"/>
  <c r="J1644" i="8" l="1"/>
  <c r="K1644" i="8"/>
  <c r="L1644" i="8" s="1"/>
  <c r="H1645" i="8" s="1"/>
  <c r="N1645" i="8" l="1"/>
  <c r="I1645" i="8"/>
  <c r="M1645" i="8" s="1"/>
  <c r="J1645" i="8" l="1"/>
  <c r="K1645" i="8" l="1"/>
  <c r="L1645" i="8" s="1"/>
  <c r="H1646" i="8" s="1"/>
  <c r="I1646" i="8" l="1"/>
  <c r="M1646" i="8" s="1"/>
  <c r="N1646" i="8"/>
  <c r="J1646" i="8" l="1"/>
  <c r="K1646" i="8" l="1"/>
  <c r="L1646" i="8" s="1"/>
  <c r="H1647" i="8" s="1"/>
  <c r="I1647" i="8" l="1"/>
  <c r="M1647" i="8" s="1"/>
  <c r="N1647" i="8"/>
  <c r="J1647" i="8"/>
  <c r="K1647" i="8" l="1"/>
  <c r="L1647" i="8" s="1"/>
  <c r="H1648" i="8" s="1"/>
  <c r="I1648" i="8" l="1"/>
  <c r="M1648" i="8" s="1"/>
  <c r="N1648" i="8"/>
  <c r="J1648" i="8" l="1"/>
  <c r="K1648" i="8" l="1"/>
  <c r="L1648" i="8" s="1"/>
  <c r="H1649" i="8" s="1"/>
  <c r="I1649" i="8" l="1"/>
  <c r="M1649" i="8" s="1"/>
  <c r="N1649" i="8"/>
  <c r="J1649" i="8" l="1"/>
  <c r="K1649" i="8" l="1"/>
  <c r="L1649" i="8" s="1"/>
  <c r="H1650" i="8" s="1"/>
  <c r="N1650" i="8" l="1"/>
  <c r="I1650" i="8"/>
  <c r="M1650" i="8" s="1"/>
  <c r="J1650" i="8" l="1"/>
  <c r="K1650" i="8" l="1"/>
  <c r="L1650" i="8" s="1"/>
  <c r="H1651" i="8" s="1"/>
  <c r="N1651" i="8" l="1"/>
  <c r="I1651" i="8"/>
  <c r="M1651" i="8" s="1"/>
  <c r="J1651" i="8" l="1"/>
  <c r="K1651" i="8" l="1"/>
  <c r="L1651" i="8" s="1"/>
  <c r="H1652" i="8" s="1"/>
  <c r="N1652" i="8" l="1"/>
  <c r="I1652" i="8"/>
  <c r="M1652" i="8" s="1"/>
  <c r="J1652" i="8" l="1"/>
  <c r="K1652" i="8" l="1"/>
  <c r="L1652" i="8" s="1"/>
  <c r="H1653" i="8" s="1"/>
  <c r="I1653" i="8" l="1"/>
  <c r="M1653" i="8" s="1"/>
  <c r="N1653" i="8"/>
  <c r="J1653" i="8"/>
  <c r="K1653" i="8" l="1"/>
  <c r="L1653" i="8" s="1"/>
  <c r="H1654" i="8" s="1"/>
  <c r="N1654" i="8" l="1"/>
  <c r="I1654" i="8"/>
  <c r="M1654" i="8" s="1"/>
  <c r="J1654" i="8" l="1"/>
  <c r="K1654" i="8" l="1"/>
  <c r="L1654" i="8"/>
  <c r="H1655" i="8" s="1"/>
  <c r="I1655" i="8" l="1"/>
  <c r="M1655" i="8" s="1"/>
  <c r="N1655" i="8"/>
  <c r="J1655" i="8" l="1"/>
  <c r="K1655" i="8" l="1"/>
  <c r="L1655" i="8" s="1"/>
  <c r="H1656" i="8" s="1"/>
  <c r="N1656" i="8" l="1"/>
  <c r="I1656" i="8"/>
  <c r="M1656" i="8" s="1"/>
  <c r="J1656" i="8" l="1"/>
  <c r="K1656" i="8" l="1"/>
  <c r="L1656" i="8" s="1"/>
  <c r="H1657" i="8" s="1"/>
  <c r="N1657" i="8" l="1"/>
  <c r="I1657" i="8"/>
  <c r="M1657" i="8" s="1"/>
  <c r="J1657" i="8" l="1"/>
  <c r="K1657" i="8" l="1"/>
  <c r="L1657" i="8" s="1"/>
  <c r="H1658" i="8" s="1"/>
  <c r="N1658" i="8" l="1"/>
  <c r="I1658" i="8"/>
  <c r="M1658" i="8" s="1"/>
  <c r="J1658" i="8" l="1"/>
  <c r="K1658" i="8" l="1"/>
  <c r="L1658" i="8" s="1"/>
  <c r="H1659" i="8" s="1"/>
  <c r="I1659" i="8" l="1"/>
  <c r="M1659" i="8" s="1"/>
  <c r="N1659" i="8"/>
  <c r="J1659" i="8"/>
  <c r="K1659" i="8" l="1"/>
  <c r="L1659" i="8" s="1"/>
  <c r="H1660" i="8" s="1"/>
  <c r="I1660" i="8" l="1"/>
  <c r="M1660" i="8" s="1"/>
  <c r="N1660" i="8"/>
  <c r="J1660" i="8" l="1"/>
  <c r="K1660" i="8" l="1"/>
  <c r="L1660" i="8"/>
  <c r="H1661" i="8" s="1"/>
  <c r="I1661" i="8" l="1"/>
  <c r="M1661" i="8" s="1"/>
  <c r="N1661" i="8"/>
  <c r="J1661" i="8" l="1"/>
  <c r="K1661" i="8" l="1"/>
  <c r="L1661" i="8" s="1"/>
  <c r="H1662" i="8" s="1"/>
  <c r="N1662" i="8" l="1"/>
  <c r="I1662" i="8"/>
  <c r="M1662" i="8" s="1"/>
  <c r="J1662" i="8" l="1"/>
  <c r="K1662" i="8" l="1"/>
  <c r="L1662" i="8" s="1"/>
  <c r="H1663" i="8" s="1"/>
  <c r="N1663" i="8" l="1"/>
  <c r="I1663" i="8"/>
  <c r="M1663" i="8" s="1"/>
  <c r="J1663" i="8" l="1"/>
  <c r="K1663" i="8" l="1"/>
  <c r="L1663" i="8" s="1"/>
  <c r="H1664" i="8" s="1"/>
  <c r="N1664" i="8" l="1"/>
  <c r="I1664" i="8"/>
  <c r="M1664" i="8" s="1"/>
  <c r="J1664" i="8" l="1"/>
  <c r="K1664" i="8" l="1"/>
  <c r="L1664" i="8" s="1"/>
  <c r="H1665" i="8" s="1"/>
  <c r="I1665" i="8" l="1"/>
  <c r="M1665" i="8" s="1"/>
  <c r="N1665" i="8"/>
  <c r="J1665" i="8"/>
  <c r="K1665" i="8" l="1"/>
  <c r="L1665" i="8" s="1"/>
  <c r="H1666" i="8" s="1"/>
  <c r="N1666" i="8" l="1"/>
  <c r="I1666" i="8"/>
  <c r="M1666" i="8" s="1"/>
  <c r="J1666" i="8" l="1"/>
  <c r="K1666" i="8" l="1"/>
  <c r="L1666" i="8" s="1"/>
  <c r="H1667" i="8" s="1"/>
  <c r="I1667" i="8" l="1"/>
  <c r="M1667" i="8" s="1"/>
  <c r="N1667" i="8"/>
  <c r="J1667" i="8" l="1"/>
  <c r="K1667" i="8" l="1"/>
  <c r="L1667" i="8" s="1"/>
  <c r="H1668" i="8" s="1"/>
  <c r="N1668" i="8" l="1"/>
  <c r="I1668" i="8"/>
  <c r="M1668" i="8" s="1"/>
  <c r="J1668" i="8" l="1"/>
  <c r="K1668" i="8" l="1"/>
  <c r="L1668" i="8" s="1"/>
  <c r="H1669" i="8" s="1"/>
  <c r="N1669" i="8" l="1"/>
  <c r="I1669" i="8"/>
  <c r="M1669" i="8" s="1"/>
  <c r="J1669" i="8" l="1"/>
  <c r="K1669" i="8" l="1"/>
  <c r="L1669" i="8" s="1"/>
  <c r="H1670" i="8" s="1"/>
  <c r="N1670" i="8" l="1"/>
  <c r="I1670" i="8"/>
  <c r="M1670" i="8" s="1"/>
  <c r="J1670" i="8" l="1"/>
  <c r="K1670" i="8" l="1"/>
  <c r="L1670" i="8" s="1"/>
  <c r="H1671" i="8" s="1"/>
  <c r="I1671" i="8" l="1"/>
  <c r="M1671" i="8" s="1"/>
  <c r="N1671" i="8"/>
  <c r="J1671" i="8"/>
  <c r="K1671" i="8" l="1"/>
  <c r="L1671" i="8" s="1"/>
  <c r="H1672" i="8" s="1"/>
  <c r="I1672" i="8" l="1"/>
  <c r="M1672" i="8" s="1"/>
  <c r="N1672" i="8"/>
  <c r="J1672" i="8" l="1"/>
  <c r="K1672" i="8" l="1"/>
  <c r="L1672" i="8"/>
  <c r="H1673" i="8" s="1"/>
  <c r="I1673" i="8" l="1"/>
  <c r="M1673" i="8" s="1"/>
  <c r="N1673" i="8"/>
  <c r="J1673" i="8" l="1"/>
  <c r="K1673" i="8" l="1"/>
  <c r="L1673" i="8" s="1"/>
  <c r="H1674" i="8" s="1"/>
  <c r="N1674" i="8" l="1"/>
  <c r="I1674" i="8"/>
  <c r="M1674" i="8" s="1"/>
  <c r="J1674" i="8" l="1"/>
  <c r="K1674" i="8" l="1"/>
  <c r="L1674" i="8" s="1"/>
  <c r="H1675" i="8" s="1"/>
  <c r="N1675" i="8" l="1"/>
  <c r="I1675" i="8"/>
  <c r="M1675" i="8" s="1"/>
  <c r="J1675" i="8" l="1"/>
  <c r="K1675" i="8" l="1"/>
  <c r="L1675" i="8" s="1"/>
  <c r="H1676" i="8" s="1"/>
  <c r="N1676" i="8" l="1"/>
  <c r="I1676" i="8"/>
  <c r="M1676" i="8" s="1"/>
  <c r="J1676" i="8" l="1"/>
  <c r="K1676" i="8" l="1"/>
  <c r="L1676" i="8" s="1"/>
  <c r="H1677" i="8" s="1"/>
  <c r="I1677" i="8" l="1"/>
  <c r="M1677" i="8" s="1"/>
  <c r="J1677" i="8"/>
  <c r="N1677" i="8"/>
  <c r="K1677" i="8" l="1"/>
  <c r="L1677" i="8" s="1"/>
  <c r="H1678" i="8" s="1"/>
  <c r="N1678" i="8" l="1"/>
  <c r="I1678" i="8"/>
  <c r="M1678" i="8" s="1"/>
  <c r="J1678" i="8" l="1"/>
  <c r="K1678" i="8" l="1"/>
  <c r="L1678" i="8"/>
  <c r="H1679" i="8" s="1"/>
  <c r="I1679" i="8" l="1"/>
  <c r="M1679" i="8" s="1"/>
  <c r="N1679" i="8"/>
  <c r="J1679" i="8" l="1"/>
  <c r="K1679" i="8" l="1"/>
  <c r="L1679" i="8" s="1"/>
  <c r="H1680" i="8" s="1"/>
  <c r="N1680" i="8" l="1"/>
  <c r="I1680" i="8"/>
  <c r="M1680" i="8" s="1"/>
  <c r="J1680" i="8" l="1"/>
  <c r="K1680" i="8" l="1"/>
  <c r="L1680" i="8" s="1"/>
  <c r="H1681" i="8" s="1"/>
  <c r="N1681" i="8" l="1"/>
  <c r="I1681" i="8"/>
  <c r="M1681" i="8" s="1"/>
  <c r="J1681" i="8" l="1"/>
  <c r="K1681" i="8" l="1"/>
  <c r="L1681" i="8" s="1"/>
  <c r="H1682" i="8" s="1"/>
  <c r="N1682" i="8" l="1"/>
  <c r="I1682" i="8"/>
  <c r="M1682" i="8" s="1"/>
  <c r="J1682" i="8" l="1"/>
  <c r="K1682" i="8" l="1"/>
  <c r="L1682" i="8" s="1"/>
  <c r="H1683" i="8" s="1"/>
  <c r="I1683" i="8" l="1"/>
  <c r="M1683" i="8" s="1"/>
  <c r="N1683" i="8"/>
  <c r="J1683" i="8"/>
  <c r="K1683" i="8" l="1"/>
  <c r="L1683" i="8" s="1"/>
  <c r="H1684" i="8" s="1"/>
  <c r="I1684" i="8" l="1"/>
  <c r="M1684" i="8" s="1"/>
  <c r="N1684" i="8"/>
  <c r="J1684" i="8" l="1"/>
  <c r="K1684" i="8" l="1"/>
  <c r="L1684" i="8"/>
  <c r="H1685" i="8" s="1"/>
  <c r="I1685" i="8" l="1"/>
  <c r="M1685" i="8" s="1"/>
  <c r="N1685" i="8"/>
  <c r="J1685" i="8" l="1"/>
  <c r="K1685" i="8" l="1"/>
  <c r="L1685" i="8" s="1"/>
  <c r="H1686" i="8" s="1"/>
  <c r="N1686" i="8" l="1"/>
  <c r="I1686" i="8"/>
  <c r="M1686" i="8" s="1"/>
  <c r="J1686" i="8" l="1"/>
  <c r="K1686" i="8" l="1"/>
  <c r="L1686" i="8" s="1"/>
  <c r="H1687" i="8" s="1"/>
  <c r="N1687" i="8" l="1"/>
  <c r="I1687" i="8"/>
  <c r="M1687" i="8" s="1"/>
  <c r="J1687" i="8"/>
  <c r="K1687" i="8" l="1"/>
  <c r="L1687" i="8" s="1"/>
  <c r="H1688" i="8" s="1"/>
  <c r="N1688" i="8" l="1"/>
  <c r="I1688" i="8"/>
  <c r="M1688" i="8" s="1"/>
  <c r="J1688" i="8" l="1"/>
  <c r="K1688" i="8" l="1"/>
  <c r="L1688" i="8" s="1"/>
  <c r="H1689" i="8" s="1"/>
  <c r="I1689" i="8" l="1"/>
  <c r="M1689" i="8" s="1"/>
  <c r="N1689" i="8"/>
  <c r="J1689" i="8"/>
  <c r="K1689" i="8" l="1"/>
  <c r="L1689" i="8" s="1"/>
  <c r="H1690" i="8" s="1"/>
  <c r="N1690" i="8" l="1"/>
  <c r="I1690" i="8"/>
  <c r="M1690" i="8" s="1"/>
  <c r="J1690" i="8" l="1"/>
  <c r="K1690" i="8" l="1"/>
  <c r="L1690" i="8"/>
  <c r="H1691" i="8" s="1"/>
  <c r="I1691" i="8" l="1"/>
  <c r="M1691" i="8" s="1"/>
  <c r="N1691" i="8"/>
  <c r="J1691" i="8" l="1"/>
  <c r="K1691" i="8" l="1"/>
  <c r="L1691" i="8" s="1"/>
  <c r="H1692" i="8" s="1"/>
  <c r="N1692" i="8" l="1"/>
  <c r="I1692" i="8"/>
  <c r="M1692" i="8" s="1"/>
  <c r="J1692" i="8" l="1"/>
  <c r="K1692" i="8" l="1"/>
  <c r="L1692" i="8" s="1"/>
  <c r="H1693" i="8" s="1"/>
  <c r="N1693" i="8" l="1"/>
  <c r="I1693" i="8"/>
  <c r="M1693" i="8" s="1"/>
  <c r="J1693" i="8" l="1"/>
  <c r="K1693" i="8" l="1"/>
  <c r="L1693" i="8" s="1"/>
  <c r="H1694" i="8" s="1"/>
  <c r="I1694" i="8" l="1"/>
  <c r="M1694" i="8" s="1"/>
  <c r="N1694" i="8"/>
  <c r="J1694" i="8" l="1"/>
  <c r="K1694" i="8" l="1"/>
  <c r="L1694" i="8"/>
  <c r="H1695" i="8" s="1"/>
  <c r="I1695" i="8" l="1"/>
  <c r="M1695" i="8" s="1"/>
  <c r="N1695" i="8"/>
  <c r="J1695" i="8"/>
  <c r="K1695" i="8" l="1"/>
  <c r="L1695" i="8" s="1"/>
  <c r="H1696" i="8" s="1"/>
  <c r="I1696" i="8" l="1"/>
  <c r="M1696" i="8" s="1"/>
  <c r="N1696" i="8"/>
  <c r="J1696" i="8" l="1"/>
  <c r="K1696" i="8" l="1"/>
  <c r="L1696" i="8"/>
  <c r="H1697" i="8" s="1"/>
  <c r="I1697" i="8" l="1"/>
  <c r="M1697" i="8" s="1"/>
  <c r="N1697" i="8"/>
  <c r="J1697" i="8" l="1"/>
  <c r="K1697" i="8" l="1"/>
  <c r="L1697" i="8" s="1"/>
  <c r="H1698" i="8" s="1"/>
  <c r="N1698" i="8" l="1"/>
  <c r="I1698" i="8"/>
  <c r="M1698" i="8" s="1"/>
  <c r="J1698" i="8" l="1"/>
  <c r="K1698" i="8" l="1"/>
  <c r="L1698" i="8" s="1"/>
  <c r="H1699" i="8" s="1"/>
  <c r="N1699" i="8" l="1"/>
  <c r="I1699" i="8"/>
  <c r="M1699" i="8" s="1"/>
  <c r="J1699" i="8" l="1"/>
  <c r="K1699" i="8" l="1"/>
  <c r="L1699" i="8" s="1"/>
  <c r="H1700" i="8" s="1"/>
  <c r="N1700" i="8" l="1"/>
  <c r="I1700" i="8"/>
  <c r="M1700" i="8" s="1"/>
  <c r="J1700" i="8" l="1"/>
  <c r="K1700" i="8" l="1"/>
  <c r="L1700" i="8" s="1"/>
  <c r="H1701" i="8" s="1"/>
  <c r="I1701" i="8" l="1"/>
  <c r="M1701" i="8" s="1"/>
  <c r="N1701" i="8"/>
  <c r="J1701" i="8"/>
  <c r="K1701" i="8" l="1"/>
  <c r="L1701" i="8" s="1"/>
  <c r="H1702" i="8" s="1"/>
  <c r="N1702" i="8" l="1"/>
  <c r="I1702" i="8"/>
  <c r="M1702" i="8" s="1"/>
  <c r="J1702" i="8" l="1"/>
  <c r="K1702" i="8" l="1"/>
  <c r="L1702" i="8"/>
  <c r="H1703" i="8" s="1"/>
  <c r="I1703" i="8" l="1"/>
  <c r="M1703" i="8" s="1"/>
  <c r="N1703" i="8"/>
  <c r="J1703" i="8" l="1"/>
  <c r="K1703" i="8" l="1"/>
  <c r="L1703" i="8" s="1"/>
  <c r="H1704" i="8" s="1"/>
  <c r="N1704" i="8" l="1"/>
  <c r="I1704" i="8"/>
  <c r="M1704" i="8" s="1"/>
  <c r="J1704" i="8" l="1"/>
  <c r="K1704" i="8" l="1"/>
  <c r="L1704" i="8" s="1"/>
  <c r="H1705" i="8" s="1"/>
  <c r="N1705" i="8" l="1"/>
  <c r="I1705" i="8"/>
  <c r="M1705" i="8" s="1"/>
  <c r="J1705" i="8" l="1"/>
  <c r="K1705" i="8" l="1"/>
  <c r="L1705" i="8" s="1"/>
  <c r="H1706" i="8" s="1"/>
  <c r="I1706" i="8" l="1"/>
  <c r="M1706" i="8" s="1"/>
  <c r="N1706" i="8"/>
  <c r="J1706" i="8" l="1"/>
  <c r="K1706" i="8" l="1"/>
  <c r="L1706" i="8"/>
  <c r="H1707" i="8" s="1"/>
  <c r="I1707" i="8" l="1"/>
  <c r="M1707" i="8" s="1"/>
  <c r="N1707" i="8"/>
  <c r="J1707" i="8"/>
  <c r="K1707" i="8" l="1"/>
  <c r="L1707" i="8" s="1"/>
  <c r="H1708" i="8" s="1"/>
  <c r="I1708" i="8" l="1"/>
  <c r="M1708" i="8" s="1"/>
  <c r="N1708" i="8"/>
  <c r="J1708" i="8" l="1"/>
  <c r="K1708" i="8" l="1"/>
  <c r="L1708" i="8"/>
  <c r="H1709" i="8" s="1"/>
  <c r="I1709" i="8" l="1"/>
  <c r="M1709" i="8" s="1"/>
  <c r="N1709" i="8"/>
  <c r="J1709" i="8" l="1"/>
  <c r="K1709" i="8" l="1"/>
  <c r="L1709" i="8" s="1"/>
  <c r="H1710" i="8" s="1"/>
  <c r="N1710" i="8" l="1"/>
  <c r="I1710" i="8"/>
  <c r="M1710" i="8" s="1"/>
  <c r="J1710" i="8" l="1"/>
  <c r="K1710" i="8" l="1"/>
  <c r="L1710" i="8" s="1"/>
  <c r="H1711" i="8" s="1"/>
  <c r="N1711" i="8" l="1"/>
  <c r="I1711" i="8"/>
  <c r="M1711" i="8" s="1"/>
  <c r="J1711" i="8" l="1"/>
  <c r="K1711" i="8" l="1"/>
  <c r="L1711" i="8" s="1"/>
  <c r="H1712" i="8" s="1"/>
  <c r="N1712" i="8" l="1"/>
  <c r="I1712" i="8"/>
  <c r="M1712" i="8" s="1"/>
  <c r="J1712" i="8" l="1"/>
  <c r="K1712" i="8" l="1"/>
  <c r="L1712" i="8" s="1"/>
  <c r="H1713" i="8" s="1"/>
  <c r="I1713" i="8" l="1"/>
  <c r="M1713" i="8" s="1"/>
  <c r="N1713" i="8"/>
  <c r="J1713" i="8"/>
  <c r="K1713" i="8" l="1"/>
  <c r="L1713" i="8" s="1"/>
  <c r="H1714" i="8" s="1"/>
  <c r="N1714" i="8" l="1"/>
  <c r="I1714" i="8"/>
  <c r="M1714" i="8" s="1"/>
  <c r="J1714" i="8" l="1"/>
  <c r="K1714" i="8" l="1"/>
  <c r="L1714" i="8"/>
  <c r="H1715" i="8" s="1"/>
  <c r="I1715" i="8" l="1"/>
  <c r="M1715" i="8" s="1"/>
  <c r="N1715" i="8"/>
  <c r="J1715" i="8" l="1"/>
  <c r="K1715" i="8" l="1"/>
  <c r="L1715" i="8" s="1"/>
  <c r="H1716" i="8" s="1"/>
  <c r="N1716" i="8" l="1"/>
  <c r="I1716" i="8"/>
  <c r="M1716" i="8" s="1"/>
  <c r="J1716" i="8" l="1"/>
  <c r="K1716" i="8" l="1"/>
  <c r="L1716" i="8" s="1"/>
  <c r="H1717" i="8" s="1"/>
  <c r="N1717" i="8" l="1"/>
  <c r="I1717" i="8"/>
  <c r="M1717" i="8" s="1"/>
  <c r="J1717" i="8" l="1"/>
  <c r="K1717" i="8" l="1"/>
  <c r="L1717" i="8" s="1"/>
  <c r="H1718" i="8" s="1"/>
  <c r="N1718" i="8" l="1"/>
  <c r="I1718" i="8"/>
  <c r="M1718" i="8" s="1"/>
  <c r="J1718" i="8" l="1"/>
  <c r="K1718" i="8" l="1"/>
  <c r="L1718" i="8" s="1"/>
  <c r="H1719" i="8" s="1"/>
  <c r="I1719" i="8" l="1"/>
  <c r="M1719" i="8" s="1"/>
  <c r="N1719" i="8"/>
  <c r="J1719" i="8"/>
  <c r="K1719" i="8" l="1"/>
  <c r="L1719" i="8" s="1"/>
  <c r="H1720" i="8" s="1"/>
  <c r="I1720" i="8" l="1"/>
  <c r="M1720" i="8" s="1"/>
  <c r="N1720" i="8"/>
  <c r="J1720" i="8" l="1"/>
  <c r="K1720" i="8" l="1"/>
  <c r="L1720" i="8"/>
  <c r="H1721" i="8" s="1"/>
  <c r="I1721" i="8" l="1"/>
  <c r="M1721" i="8" s="1"/>
  <c r="N1721" i="8"/>
  <c r="J1721" i="8" l="1"/>
  <c r="K1721" i="8" l="1"/>
  <c r="L1721" i="8" s="1"/>
  <c r="H1722" i="8" s="1"/>
  <c r="N1722" i="8" l="1"/>
  <c r="I1722" i="8"/>
  <c r="M1722" i="8" s="1"/>
  <c r="J1722" i="8" l="1"/>
  <c r="K1722" i="8" l="1"/>
  <c r="L1722" i="8" s="1"/>
  <c r="H1723" i="8" s="1"/>
  <c r="N1723" i="8" l="1"/>
  <c r="I1723" i="8"/>
  <c r="M1723" i="8" s="1"/>
  <c r="J1723" i="8" l="1"/>
  <c r="K1723" i="8" l="1"/>
  <c r="L1723" i="8" s="1"/>
  <c r="H1724" i="8" s="1"/>
  <c r="N1724" i="8" l="1"/>
  <c r="I1724" i="8"/>
  <c r="M1724" i="8" s="1"/>
  <c r="J1724" i="8" l="1"/>
  <c r="K1724" i="8" l="1"/>
  <c r="L1724" i="8" s="1"/>
  <c r="H1725" i="8" s="1"/>
  <c r="I1725" i="8" l="1"/>
  <c r="M1725" i="8" s="1"/>
  <c r="J1725" i="8"/>
  <c r="N1725" i="8"/>
  <c r="K1725" i="8" l="1"/>
  <c r="L1725" i="8" s="1"/>
  <c r="H1726" i="8" s="1"/>
  <c r="N1726" i="8" l="1"/>
  <c r="I1726" i="8"/>
  <c r="M1726" i="8" s="1"/>
  <c r="J1726" i="8" l="1"/>
  <c r="K1726" i="8" l="1"/>
  <c r="L1726" i="8" s="1"/>
  <c r="H1727" i="8" s="1"/>
  <c r="I1727" i="8" l="1"/>
  <c r="M1727" i="8" s="1"/>
  <c r="N1727" i="8"/>
  <c r="J1727" i="8" l="1"/>
  <c r="K1727" i="8" l="1"/>
  <c r="L1727" i="8" s="1"/>
  <c r="H1728" i="8" s="1"/>
  <c r="N1728" i="8" l="1"/>
  <c r="I1728" i="8"/>
  <c r="M1728" i="8" s="1"/>
  <c r="J1728" i="8" l="1"/>
  <c r="K1728" i="8" l="1"/>
  <c r="L1728" i="8" s="1"/>
  <c r="H1729" i="8" s="1"/>
  <c r="N1729" i="8" l="1"/>
  <c r="I1729" i="8"/>
  <c r="M1729" i="8" s="1"/>
  <c r="J1729" i="8" l="1"/>
  <c r="K1729" i="8" l="1"/>
  <c r="L1729" i="8" s="1"/>
  <c r="H1730" i="8" s="1"/>
  <c r="N1730" i="8" l="1"/>
  <c r="I1730" i="8"/>
  <c r="M1730" i="8" s="1"/>
  <c r="J1730" i="8" l="1"/>
  <c r="K1730" i="8" l="1"/>
  <c r="L1730" i="8" s="1"/>
  <c r="H1731" i="8" s="1"/>
  <c r="I1731" i="8" l="1"/>
  <c r="M1731" i="8" s="1"/>
  <c r="N1731" i="8"/>
  <c r="J1731" i="8"/>
  <c r="K1731" i="8" l="1"/>
  <c r="L1731" i="8" s="1"/>
  <c r="H1732" i="8" s="1"/>
  <c r="I1732" i="8" l="1"/>
  <c r="M1732" i="8" s="1"/>
  <c r="N1732" i="8"/>
  <c r="J1732" i="8" l="1"/>
  <c r="K1732" i="8" l="1"/>
  <c r="L1732" i="8"/>
  <c r="H1733" i="8" s="1"/>
  <c r="I1733" i="8" l="1"/>
  <c r="M1733" i="8" s="1"/>
  <c r="N1733" i="8"/>
  <c r="J1733" i="8" l="1"/>
  <c r="K1733" i="8" l="1"/>
  <c r="L1733" i="8" s="1"/>
  <c r="H1734" i="8" s="1"/>
  <c r="N1734" i="8" l="1"/>
  <c r="I1734" i="8"/>
  <c r="M1734" i="8" s="1"/>
  <c r="J1734" i="8" l="1"/>
  <c r="K1734" i="8" l="1"/>
  <c r="L1734" i="8" s="1"/>
  <c r="H1735" i="8" s="1"/>
  <c r="N1735" i="8" l="1"/>
  <c r="I1735" i="8"/>
  <c r="M1735" i="8" s="1"/>
  <c r="J1735" i="8"/>
  <c r="K1735" i="8" l="1"/>
  <c r="L1735" i="8" s="1"/>
  <c r="H1736" i="8" s="1"/>
  <c r="N1736" i="8" l="1"/>
  <c r="I1736" i="8"/>
  <c r="M1736" i="8" s="1"/>
  <c r="J1736" i="8" l="1"/>
  <c r="K1736" i="8" l="1"/>
  <c r="L1736" i="8" s="1"/>
  <c r="H1737" i="8" s="1"/>
  <c r="I1737" i="8" l="1"/>
  <c r="M1737" i="8" s="1"/>
  <c r="N1737" i="8"/>
  <c r="J1737" i="8"/>
  <c r="K1737" i="8" l="1"/>
  <c r="L1737" i="8" s="1"/>
  <c r="H1738" i="8" s="1"/>
  <c r="N1738" i="8" l="1"/>
  <c r="I1738" i="8"/>
  <c r="M1738" i="8" s="1"/>
  <c r="J1738" i="8" l="1"/>
  <c r="K1738" i="8" l="1"/>
  <c r="L1738" i="8"/>
  <c r="H1739" i="8" s="1"/>
  <c r="I1739" i="8" l="1"/>
  <c r="M1739" i="8" s="1"/>
  <c r="N1739" i="8"/>
  <c r="J1739" i="8" l="1"/>
  <c r="K1739" i="8" l="1"/>
  <c r="L1739" i="8" s="1"/>
  <c r="H1740" i="8" s="1"/>
  <c r="N1740" i="8" l="1"/>
  <c r="I1740" i="8"/>
  <c r="M1740" i="8" s="1"/>
  <c r="J1740" i="8" l="1"/>
  <c r="K1740" i="8" l="1"/>
  <c r="L1740" i="8" s="1"/>
  <c r="H1741" i="8" s="1"/>
  <c r="N1741" i="8" l="1"/>
  <c r="I1741" i="8"/>
  <c r="M1741" i="8" s="1"/>
  <c r="J1741" i="8" l="1"/>
  <c r="K1741" i="8" l="1"/>
  <c r="L1741" i="8" s="1"/>
  <c r="H1742" i="8" s="1"/>
  <c r="N1742" i="8" l="1"/>
  <c r="I1742" i="8"/>
  <c r="M1742" i="8" s="1"/>
  <c r="J1742" i="8" l="1"/>
  <c r="K1742" i="8" l="1"/>
  <c r="L1742" i="8" s="1"/>
  <c r="H1743" i="8" s="1"/>
  <c r="I1743" i="8" l="1"/>
  <c r="M1743" i="8" s="1"/>
  <c r="N1743" i="8"/>
  <c r="J1743" i="8" l="1"/>
  <c r="K1743" i="8"/>
  <c r="L1743" i="8" s="1"/>
  <c r="H1744" i="8" s="1"/>
  <c r="I1744" i="8" l="1"/>
  <c r="M1744" i="8" s="1"/>
  <c r="N1744" i="8"/>
  <c r="J1744" i="8" l="1"/>
  <c r="K1744" i="8" l="1"/>
  <c r="L1744" i="8" s="1"/>
  <c r="H1745" i="8" s="1"/>
  <c r="I1745" i="8" l="1"/>
  <c r="M1745" i="8" s="1"/>
  <c r="N1745" i="8"/>
  <c r="J1745" i="8" l="1"/>
  <c r="K1745" i="8" l="1"/>
  <c r="L1745" i="8" s="1"/>
  <c r="H1746" i="8" s="1"/>
  <c r="N1746" i="8" l="1"/>
  <c r="I1746" i="8"/>
  <c r="M1746" i="8" s="1"/>
  <c r="J1746" i="8" l="1"/>
  <c r="K1746" i="8" l="1"/>
  <c r="L1746" i="8" s="1"/>
  <c r="H1747" i="8" s="1"/>
  <c r="N1747" i="8" l="1"/>
  <c r="I1747" i="8"/>
  <c r="M1747" i="8" s="1"/>
  <c r="J1747" i="8" l="1"/>
  <c r="K1747" i="8" l="1"/>
  <c r="L1747" i="8" s="1"/>
  <c r="H1748" i="8" s="1"/>
  <c r="N1748" i="8" l="1"/>
  <c r="I1748" i="8"/>
  <c r="M1748" i="8" s="1"/>
  <c r="J1748" i="8" l="1"/>
  <c r="K1748" i="8" l="1"/>
  <c r="L1748" i="8" s="1"/>
  <c r="H1749" i="8" s="1"/>
  <c r="I1749" i="8" l="1"/>
  <c r="M1749" i="8" s="1"/>
  <c r="N1749" i="8"/>
  <c r="J1749" i="8"/>
  <c r="K1749" i="8" l="1"/>
  <c r="L1749" i="8" s="1"/>
  <c r="H1750" i="8" s="1"/>
  <c r="N1750" i="8" l="1"/>
  <c r="I1750" i="8"/>
  <c r="M1750" i="8" s="1"/>
  <c r="J1750" i="8" l="1"/>
  <c r="K1750" i="8" l="1"/>
  <c r="L1750" i="8"/>
  <c r="H1751" i="8" s="1"/>
  <c r="I1751" i="8" l="1"/>
  <c r="M1751" i="8" s="1"/>
  <c r="N1751" i="8"/>
  <c r="J1751" i="8" l="1"/>
  <c r="K1751" i="8" l="1"/>
  <c r="L1751" i="8" s="1"/>
  <c r="H1752" i="8" s="1"/>
  <c r="N1752" i="8" l="1"/>
  <c r="I1752" i="8"/>
  <c r="M1752" i="8" s="1"/>
  <c r="J1752" i="8" l="1"/>
  <c r="K1752" i="8" l="1"/>
  <c r="L1752" i="8" s="1"/>
  <c r="H1753" i="8" s="1"/>
  <c r="N1753" i="8" l="1"/>
  <c r="I1753" i="8"/>
  <c r="M1753" i="8" s="1"/>
  <c r="J1753" i="8" l="1"/>
  <c r="K1753" i="8" l="1"/>
  <c r="L1753" i="8" s="1"/>
  <c r="H1754" i="8" s="1"/>
  <c r="N1754" i="8" l="1"/>
  <c r="I1754" i="8"/>
  <c r="M1754" i="8" s="1"/>
  <c r="J1754" i="8" l="1"/>
  <c r="K1754" i="8" l="1"/>
  <c r="L1754" i="8"/>
  <c r="H1755" i="8" s="1"/>
  <c r="I1755" i="8" l="1"/>
  <c r="M1755" i="8" s="1"/>
  <c r="N1755" i="8"/>
  <c r="J1755" i="8"/>
  <c r="K1755" i="8" l="1"/>
  <c r="L1755" i="8" s="1"/>
  <c r="H1756" i="8" s="1"/>
  <c r="I1756" i="8" l="1"/>
  <c r="M1756" i="8" s="1"/>
  <c r="N1756" i="8"/>
  <c r="J1756" i="8" l="1"/>
  <c r="K1756" i="8" l="1"/>
  <c r="L1756" i="8"/>
  <c r="H1757" i="8" s="1"/>
  <c r="I1757" i="8" l="1"/>
  <c r="M1757" i="8" s="1"/>
  <c r="N1757" i="8"/>
  <c r="J1757" i="8" l="1"/>
  <c r="K1757" i="8" l="1"/>
  <c r="L1757" i="8" s="1"/>
  <c r="H1758" i="8" s="1"/>
  <c r="N1758" i="8" l="1"/>
  <c r="I1758" i="8"/>
  <c r="M1758" i="8" s="1"/>
  <c r="J1758" i="8" l="1"/>
  <c r="K1758" i="8" l="1"/>
  <c r="L1758" i="8" s="1"/>
  <c r="H1759" i="8" s="1"/>
  <c r="N1759" i="8" l="1"/>
  <c r="I1759" i="8"/>
  <c r="M1759" i="8" s="1"/>
  <c r="J1759" i="8" l="1"/>
  <c r="K1759" i="8" l="1"/>
  <c r="L1759" i="8" s="1"/>
  <c r="H1760" i="8" s="1"/>
  <c r="N1760" i="8" l="1"/>
  <c r="I1760" i="8"/>
  <c r="M1760" i="8" s="1"/>
  <c r="J1760" i="8" l="1"/>
  <c r="K1760" i="8" l="1"/>
  <c r="L1760" i="8" s="1"/>
  <c r="H1761" i="8" s="1"/>
  <c r="I1761" i="8" l="1"/>
  <c r="M1761" i="8" s="1"/>
  <c r="N1761" i="8"/>
  <c r="J1761" i="8"/>
  <c r="K1761" i="8" l="1"/>
  <c r="L1761" i="8" s="1"/>
  <c r="H1762" i="8" s="1"/>
  <c r="N1762" i="8" l="1"/>
  <c r="I1762" i="8"/>
  <c r="M1762" i="8" s="1"/>
  <c r="J1762" i="8" l="1"/>
  <c r="K1762" i="8" l="1"/>
  <c r="L1762" i="8" s="1"/>
  <c r="H1763" i="8" s="1"/>
  <c r="I1763" i="8" l="1"/>
  <c r="M1763" i="8" s="1"/>
  <c r="N1763" i="8"/>
  <c r="J1763" i="8" l="1"/>
  <c r="K1763" i="8" l="1"/>
  <c r="L1763" i="8" s="1"/>
  <c r="H1764" i="8" s="1"/>
  <c r="N1764" i="8" l="1"/>
  <c r="I1764" i="8"/>
  <c r="M1764" i="8" s="1"/>
  <c r="J1764" i="8"/>
  <c r="K1764" i="8" l="1"/>
  <c r="L1764" i="8" s="1"/>
  <c r="H1765" i="8" s="1"/>
  <c r="N1765" i="8" l="1"/>
  <c r="I1765" i="8"/>
  <c r="M1765" i="8" s="1"/>
  <c r="J1765" i="8" l="1"/>
  <c r="K1765" i="8" l="1"/>
  <c r="L1765" i="8" s="1"/>
  <c r="H1766" i="8" s="1"/>
  <c r="N1766" i="8" l="1"/>
  <c r="I1766" i="8"/>
  <c r="M1766" i="8" s="1"/>
  <c r="J1766" i="8" l="1"/>
  <c r="K1766" i="8" l="1"/>
  <c r="L1766" i="8" s="1"/>
  <c r="H1767" i="8" s="1"/>
  <c r="I1767" i="8" l="1"/>
  <c r="M1767" i="8" s="1"/>
  <c r="N1767" i="8"/>
  <c r="J1767" i="8"/>
  <c r="K1767" i="8" l="1"/>
  <c r="L1767" i="8" s="1"/>
  <c r="H1768" i="8" s="1"/>
  <c r="I1768" i="8" l="1"/>
  <c r="M1768" i="8" s="1"/>
  <c r="N1768" i="8"/>
  <c r="J1768" i="8" l="1"/>
  <c r="K1768" i="8" l="1"/>
  <c r="L1768" i="8"/>
  <c r="H1769" i="8" s="1"/>
  <c r="I1769" i="8" l="1"/>
  <c r="M1769" i="8" s="1"/>
  <c r="N1769" i="8"/>
  <c r="J1769" i="8" l="1"/>
  <c r="K1769" i="8" l="1"/>
  <c r="L1769" i="8" s="1"/>
  <c r="H1770" i="8" s="1"/>
  <c r="N1770" i="8" l="1"/>
  <c r="I1770" i="8"/>
  <c r="M1770" i="8" s="1"/>
  <c r="J1770" i="8" l="1"/>
  <c r="K1770" i="8" l="1"/>
  <c r="L1770" i="8" s="1"/>
  <c r="H1771" i="8" s="1"/>
  <c r="N1771" i="8" l="1"/>
  <c r="I1771" i="8"/>
  <c r="M1771" i="8" s="1"/>
  <c r="J1771" i="8" l="1"/>
  <c r="K1771" i="8" l="1"/>
  <c r="L1771" i="8" s="1"/>
  <c r="H1772" i="8" s="1"/>
  <c r="N1772" i="8" l="1"/>
  <c r="I1772" i="8"/>
  <c r="M1772" i="8" s="1"/>
  <c r="J1772" i="8" l="1"/>
  <c r="K1772" i="8" l="1"/>
  <c r="L1772" i="8" s="1"/>
  <c r="H1773" i="8" s="1"/>
  <c r="I1773" i="8" l="1"/>
  <c r="M1773" i="8" s="1"/>
  <c r="J1773" i="8"/>
  <c r="N1773" i="8"/>
  <c r="K1773" i="8" l="1"/>
  <c r="L1773" i="8" s="1"/>
  <c r="H1774" i="8" s="1"/>
  <c r="N1774" i="8" l="1"/>
  <c r="I1774" i="8"/>
  <c r="M1774" i="8" s="1"/>
  <c r="J1774" i="8" l="1"/>
  <c r="K1774" i="8" l="1"/>
  <c r="L1774" i="8"/>
  <c r="H1775" i="8" s="1"/>
  <c r="I1775" i="8" l="1"/>
  <c r="M1775" i="8" s="1"/>
  <c r="N1775" i="8"/>
  <c r="J1775" i="8" l="1"/>
  <c r="K1775" i="8" l="1"/>
  <c r="L1775" i="8" s="1"/>
  <c r="H1776" i="8" s="1"/>
  <c r="N1776" i="8" l="1"/>
  <c r="I1776" i="8"/>
  <c r="M1776" i="8" s="1"/>
  <c r="J1776" i="8" l="1"/>
  <c r="K1776" i="8" l="1"/>
  <c r="L1776" i="8" s="1"/>
  <c r="H1777" i="8" s="1"/>
  <c r="N1777" i="8" l="1"/>
  <c r="I1777" i="8"/>
  <c r="M1777" i="8" s="1"/>
  <c r="J1777" i="8" l="1"/>
  <c r="K1777" i="8" l="1"/>
  <c r="L1777" i="8" s="1"/>
  <c r="H1778" i="8" s="1"/>
  <c r="N1778" i="8" l="1"/>
  <c r="I1778" i="8"/>
  <c r="M1778" i="8" s="1"/>
  <c r="J1778" i="8" l="1"/>
  <c r="K1778" i="8" l="1"/>
  <c r="L1778" i="8" s="1"/>
  <c r="H1779" i="8" s="1"/>
  <c r="I1779" i="8" l="1"/>
  <c r="M1779" i="8" s="1"/>
  <c r="N1779" i="8"/>
  <c r="J1779" i="8"/>
  <c r="K1779" i="8" l="1"/>
  <c r="L1779" i="8" s="1"/>
  <c r="H1780" i="8" s="1"/>
  <c r="I1780" i="8" l="1"/>
  <c r="M1780" i="8" s="1"/>
  <c r="N1780" i="8"/>
  <c r="J1780" i="8" l="1"/>
  <c r="K1780" i="8" l="1"/>
  <c r="L1780" i="8"/>
  <c r="H1781" i="8" s="1"/>
  <c r="I1781" i="8" l="1"/>
  <c r="M1781" i="8" s="1"/>
  <c r="N1781" i="8"/>
  <c r="J1781" i="8" l="1"/>
  <c r="K1781" i="8" l="1"/>
  <c r="L1781" i="8" s="1"/>
  <c r="H1782" i="8" s="1"/>
  <c r="N1782" i="8" l="1"/>
  <c r="I1782" i="8"/>
  <c r="M1782" i="8" s="1"/>
  <c r="J1782" i="8" l="1"/>
  <c r="K1782" i="8" l="1"/>
  <c r="L1782" i="8" s="1"/>
  <c r="H1783" i="8" s="1"/>
  <c r="N1783" i="8" l="1"/>
  <c r="I1783" i="8"/>
  <c r="M1783" i="8" s="1"/>
  <c r="J1783" i="8" l="1"/>
  <c r="K1783" i="8" l="1"/>
  <c r="L1783" i="8"/>
  <c r="H1784" i="8" s="1"/>
  <c r="N1784" i="8" l="1"/>
  <c r="I1784" i="8"/>
  <c r="M1784" i="8" s="1"/>
  <c r="J1784" i="8" l="1"/>
  <c r="K1784" i="8" l="1"/>
  <c r="L1784" i="8" s="1"/>
  <c r="H1785" i="8" s="1"/>
  <c r="I1785" i="8" l="1"/>
  <c r="M1785" i="8" s="1"/>
  <c r="N1785" i="8"/>
  <c r="J1785" i="8"/>
  <c r="K1785" i="8" l="1"/>
  <c r="L1785" i="8" s="1"/>
  <c r="H1786" i="8" s="1"/>
  <c r="N1786" i="8" l="1"/>
  <c r="I1786" i="8"/>
  <c r="M1786" i="8" s="1"/>
  <c r="J1786" i="8" l="1"/>
  <c r="K1786" i="8" l="1"/>
  <c r="L1786" i="8"/>
  <c r="H1787" i="8" s="1"/>
  <c r="I1787" i="8" l="1"/>
  <c r="M1787" i="8" s="1"/>
  <c r="N1787" i="8"/>
  <c r="J1787" i="8" l="1"/>
  <c r="K1787" i="8" l="1"/>
  <c r="L1787" i="8" s="1"/>
  <c r="H1788" i="8" s="1"/>
  <c r="N1788" i="8" l="1"/>
  <c r="I1788" i="8"/>
  <c r="M1788" i="8" s="1"/>
  <c r="J1788" i="8" l="1"/>
  <c r="K1788" i="8" l="1"/>
  <c r="L1788" i="8" s="1"/>
  <c r="H1789" i="8" s="1"/>
  <c r="N1789" i="8" l="1"/>
  <c r="I1789" i="8"/>
  <c r="M1789" i="8" s="1"/>
  <c r="J1789" i="8" l="1"/>
  <c r="K1789" i="8" l="1"/>
  <c r="L1789" i="8" s="1"/>
  <c r="H1790" i="8" s="1"/>
  <c r="I1790" i="8" l="1"/>
  <c r="M1790" i="8" s="1"/>
  <c r="N1790" i="8"/>
  <c r="J1790" i="8" l="1"/>
  <c r="K1790" i="8" l="1"/>
  <c r="L1790" i="8" s="1"/>
  <c r="H1791" i="8" s="1"/>
  <c r="I1791" i="8" l="1"/>
  <c r="M1791" i="8" s="1"/>
  <c r="N1791" i="8"/>
  <c r="J1791" i="8"/>
  <c r="K1791" i="8" l="1"/>
  <c r="L1791" i="8" s="1"/>
  <c r="H1792" i="8" s="1"/>
  <c r="I1792" i="8" l="1"/>
  <c r="M1792" i="8" s="1"/>
  <c r="N1792" i="8"/>
  <c r="J1792" i="8" l="1"/>
  <c r="K1792" i="8" l="1"/>
  <c r="L1792" i="8"/>
  <c r="H1793" i="8" s="1"/>
  <c r="I1793" i="8" l="1"/>
  <c r="M1793" i="8" s="1"/>
  <c r="N1793" i="8"/>
  <c r="J1793" i="8" l="1"/>
  <c r="K1793" i="8" l="1"/>
  <c r="L1793" i="8" s="1"/>
  <c r="H1794" i="8" s="1"/>
  <c r="N1794" i="8" l="1"/>
  <c r="I1794" i="8"/>
  <c r="M1794" i="8" s="1"/>
  <c r="J1794" i="8" l="1"/>
  <c r="K1794" i="8" l="1"/>
  <c r="L1794" i="8" s="1"/>
  <c r="H1795" i="8" s="1"/>
  <c r="N1795" i="8" l="1"/>
  <c r="I1795" i="8"/>
  <c r="M1795" i="8" s="1"/>
  <c r="J1795" i="8" l="1"/>
  <c r="K1795" i="8" l="1"/>
  <c r="L1795" i="8" s="1"/>
  <c r="H1796" i="8" s="1"/>
  <c r="N1796" i="8" l="1"/>
  <c r="I1796" i="8"/>
  <c r="M1796" i="8" s="1"/>
  <c r="J1796" i="8" l="1"/>
  <c r="K1796" i="8" l="1"/>
  <c r="L1796" i="8" s="1"/>
  <c r="H1797" i="8" s="1"/>
  <c r="I1797" i="8" l="1"/>
  <c r="M1797" i="8" s="1"/>
  <c r="N1797" i="8"/>
  <c r="J1797" i="8"/>
  <c r="K1797" i="8" l="1"/>
  <c r="L1797" i="8" s="1"/>
  <c r="H1798" i="8" s="1"/>
  <c r="N1798" i="8" l="1"/>
  <c r="I1798" i="8"/>
  <c r="M1798" i="8" s="1"/>
  <c r="J1798" i="8" l="1"/>
  <c r="K1798" i="8" l="1"/>
  <c r="L1798" i="8"/>
  <c r="H1799" i="8" s="1"/>
  <c r="I1799" i="8" l="1"/>
  <c r="M1799" i="8" s="1"/>
  <c r="N1799" i="8"/>
  <c r="J1799" i="8" l="1"/>
  <c r="K1799" i="8" l="1"/>
  <c r="L1799" i="8" s="1"/>
  <c r="H1800" i="8" s="1"/>
  <c r="N1800" i="8" l="1"/>
  <c r="I1800" i="8"/>
  <c r="M1800" i="8" s="1"/>
  <c r="J1800" i="8" l="1"/>
  <c r="K1800" i="8" l="1"/>
  <c r="L1800" i="8" s="1"/>
  <c r="H1801" i="8" s="1"/>
  <c r="N1801" i="8" l="1"/>
  <c r="I1801" i="8"/>
  <c r="M1801" i="8" s="1"/>
  <c r="J1801" i="8" l="1"/>
  <c r="K1801" i="8" l="1"/>
  <c r="L1801" i="8" s="1"/>
  <c r="H1802" i="8" s="1"/>
  <c r="I1802" i="8" l="1"/>
  <c r="M1802" i="8" s="1"/>
  <c r="N1802" i="8"/>
  <c r="J1802" i="8" l="1"/>
  <c r="K1802" i="8" l="1"/>
  <c r="L1802" i="8" s="1"/>
  <c r="H1803" i="8" s="1"/>
  <c r="I1803" i="8" l="1"/>
  <c r="M1803" i="8" s="1"/>
  <c r="N1803" i="8"/>
  <c r="J1803" i="8"/>
  <c r="K1803" i="8" l="1"/>
  <c r="L1803" i="8" s="1"/>
  <c r="H1804" i="8" s="1"/>
  <c r="I1804" i="8" l="1"/>
  <c r="M1804" i="8" s="1"/>
  <c r="N1804" i="8"/>
  <c r="J1804" i="8" l="1"/>
  <c r="K1804" i="8" l="1"/>
  <c r="L1804" i="8"/>
  <c r="H1805" i="8" s="1"/>
  <c r="I1805" i="8" l="1"/>
  <c r="M1805" i="8" s="1"/>
  <c r="N1805" i="8"/>
  <c r="J1805" i="8" l="1"/>
  <c r="K1805" i="8" l="1"/>
  <c r="L1805" i="8" s="1"/>
  <c r="H1806" i="8" s="1"/>
  <c r="N1806" i="8" l="1"/>
  <c r="I1806" i="8"/>
  <c r="M1806" i="8" s="1"/>
  <c r="J1806" i="8" l="1"/>
  <c r="K1806" i="8" l="1"/>
  <c r="L1806" i="8" s="1"/>
  <c r="H1807" i="8" s="1"/>
  <c r="N1807" i="8" l="1"/>
  <c r="I1807" i="8"/>
  <c r="M1807" i="8" s="1"/>
  <c r="J1807" i="8" l="1"/>
  <c r="K1807" i="8" l="1"/>
  <c r="L1807" i="8" s="1"/>
  <c r="H1808" i="8" s="1"/>
  <c r="N1808" i="8" l="1"/>
  <c r="I1808" i="8"/>
  <c r="M1808" i="8" s="1"/>
  <c r="J1808" i="8" l="1"/>
  <c r="K1808" i="8" l="1"/>
  <c r="L1808" i="8" s="1"/>
  <c r="H1809" i="8" s="1"/>
  <c r="I1809" i="8" l="1"/>
  <c r="M1809" i="8" s="1"/>
  <c r="N1809" i="8"/>
  <c r="J1809" i="8"/>
  <c r="K1809" i="8" l="1"/>
  <c r="L1809" i="8" s="1"/>
  <c r="H1810" i="8" s="1"/>
  <c r="N1810" i="8" l="1"/>
  <c r="I1810" i="8"/>
  <c r="M1810" i="8" s="1"/>
  <c r="J1810" i="8" l="1"/>
  <c r="K1810" i="8" l="1"/>
  <c r="L1810" i="8"/>
  <c r="H1811" i="8" s="1"/>
  <c r="I1811" i="8" l="1"/>
  <c r="M1811" i="8" s="1"/>
  <c r="N1811" i="8"/>
  <c r="J1811" i="8" l="1"/>
  <c r="K1811" i="8" l="1"/>
  <c r="L1811" i="8" s="1"/>
  <c r="H1812" i="8" s="1"/>
  <c r="N1812" i="8" l="1"/>
  <c r="I1812" i="8"/>
  <c r="M1812" i="8" s="1"/>
  <c r="J1812" i="8"/>
  <c r="K1812" i="8" l="1"/>
  <c r="L1812" i="8" s="1"/>
  <c r="H1813" i="8" s="1"/>
  <c r="N1813" i="8" l="1"/>
  <c r="I1813" i="8"/>
  <c r="M1813" i="8" s="1"/>
  <c r="J1813" i="8" l="1"/>
  <c r="K1813" i="8" l="1"/>
  <c r="L1813" i="8" s="1"/>
  <c r="H1814" i="8" s="1"/>
  <c r="I1814" i="8" l="1"/>
  <c r="M1814" i="8" s="1"/>
  <c r="N1814" i="8"/>
  <c r="J1814" i="8" l="1"/>
  <c r="K1814" i="8" l="1"/>
  <c r="L1814" i="8" s="1"/>
  <c r="H1815" i="8" s="1"/>
  <c r="I1815" i="8" l="1"/>
  <c r="M1815" i="8" s="1"/>
  <c r="N1815" i="8"/>
  <c r="J1815" i="8"/>
  <c r="K1815" i="8" l="1"/>
  <c r="L1815" i="8" s="1"/>
  <c r="H1816" i="8" s="1"/>
  <c r="I1816" i="8" l="1"/>
  <c r="M1816" i="8" s="1"/>
  <c r="N1816" i="8"/>
  <c r="J1816" i="8" l="1"/>
  <c r="K1816" i="8" l="1"/>
  <c r="L1816" i="8" s="1"/>
  <c r="H1817" i="8" s="1"/>
  <c r="I1817" i="8" l="1"/>
  <c r="M1817" i="8" s="1"/>
  <c r="N1817" i="8"/>
  <c r="J1817" i="8" l="1"/>
  <c r="K1817" i="8" l="1"/>
  <c r="L1817" i="8" s="1"/>
  <c r="H1818" i="8" s="1"/>
  <c r="N1818" i="8" l="1"/>
  <c r="I1818" i="8"/>
  <c r="M1818" i="8" s="1"/>
  <c r="J1818" i="8" l="1"/>
  <c r="K1818" i="8" l="1"/>
  <c r="L1818" i="8" s="1"/>
  <c r="H1819" i="8" s="1"/>
  <c r="N1819" i="8" l="1"/>
  <c r="I1819" i="8"/>
  <c r="M1819" i="8" s="1"/>
  <c r="J1819" i="8" l="1"/>
  <c r="K1819" i="8" l="1"/>
  <c r="L1819" i="8"/>
  <c r="H1820" i="8" s="1"/>
  <c r="N1820" i="8" l="1"/>
  <c r="I1820" i="8"/>
  <c r="M1820" i="8" s="1"/>
  <c r="J1820" i="8" l="1"/>
  <c r="K1820" i="8" l="1"/>
  <c r="L1820" i="8" s="1"/>
  <c r="H1821" i="8" s="1"/>
  <c r="I1821" i="8" l="1"/>
  <c r="M1821" i="8" s="1"/>
  <c r="N1821" i="8"/>
  <c r="J1821" i="8"/>
  <c r="K1821" i="8" l="1"/>
  <c r="L1821" i="8" s="1"/>
  <c r="H1822" i="8" s="1"/>
  <c r="N1822" i="8" l="1"/>
  <c r="I1822" i="8"/>
  <c r="M1822" i="8" s="1"/>
  <c r="J1822" i="8" l="1"/>
  <c r="K1822" i="8" l="1"/>
  <c r="L1822" i="8"/>
  <c r="H1823" i="8" s="1"/>
  <c r="I1823" i="8" l="1"/>
  <c r="M1823" i="8" s="1"/>
  <c r="N1823" i="8"/>
  <c r="J1823" i="8" l="1"/>
  <c r="K1823" i="8" l="1"/>
  <c r="L1823" i="8" s="1"/>
  <c r="H1824" i="8" s="1"/>
  <c r="N1824" i="8" l="1"/>
  <c r="I1824" i="8"/>
  <c r="M1824" i="8" s="1"/>
  <c r="J1824" i="8" l="1"/>
  <c r="K1824" i="8" l="1"/>
  <c r="L1824" i="8" s="1"/>
  <c r="H1825" i="8" s="1"/>
  <c r="N1825" i="8" l="1"/>
  <c r="I1825" i="8"/>
  <c r="M1825" i="8" s="1"/>
  <c r="J1825" i="8" l="1"/>
  <c r="K1825" i="8" l="1"/>
  <c r="L1825" i="8" s="1"/>
  <c r="H1826" i="8" s="1"/>
  <c r="I1826" i="8" l="1"/>
  <c r="M1826" i="8" s="1"/>
  <c r="N1826" i="8"/>
  <c r="J1826" i="8" l="1"/>
  <c r="K1826" i="8" l="1"/>
  <c r="L1826" i="8" s="1"/>
  <c r="H1827" i="8" s="1"/>
  <c r="I1827" i="8" l="1"/>
  <c r="M1827" i="8" s="1"/>
  <c r="N1827" i="8"/>
  <c r="J1827" i="8"/>
  <c r="K1827" i="8" l="1"/>
  <c r="L1827" i="8" s="1"/>
  <c r="H1828" i="8" s="1"/>
  <c r="I1828" i="8" l="1"/>
  <c r="M1828" i="8" s="1"/>
  <c r="N1828" i="8"/>
  <c r="J1828" i="8" l="1"/>
  <c r="K1828" i="8" l="1"/>
  <c r="L1828" i="8" s="1"/>
  <c r="H1829" i="8" s="1"/>
  <c r="I1829" i="8" l="1"/>
  <c r="M1829" i="8" s="1"/>
  <c r="N1829" i="8"/>
  <c r="J1829" i="8" l="1"/>
  <c r="K1829" i="8" l="1"/>
  <c r="L1829" i="8" s="1"/>
  <c r="H1830" i="8" s="1"/>
  <c r="N1830" i="8" l="1"/>
  <c r="I1830" i="8"/>
  <c r="M1830" i="8" s="1"/>
  <c r="J1830" i="8" l="1"/>
  <c r="K1830" i="8" l="1"/>
  <c r="L1830" i="8" s="1"/>
  <c r="H1831" i="8" s="1"/>
  <c r="N1831" i="8" l="1"/>
  <c r="I1831" i="8"/>
  <c r="M1831" i="8" s="1"/>
  <c r="J1831" i="8" l="1"/>
  <c r="K1831" i="8" l="1"/>
  <c r="L1831" i="8" s="1"/>
  <c r="H1832" i="8" s="1"/>
  <c r="N1832" i="8" l="1"/>
  <c r="I1832" i="8"/>
  <c r="M1832" i="8" s="1"/>
  <c r="J1832" i="8" l="1"/>
  <c r="K1832" i="8" l="1"/>
  <c r="L1832" i="8" s="1"/>
  <c r="H1833" i="8" s="1"/>
  <c r="I1833" i="8" l="1"/>
  <c r="M1833" i="8" s="1"/>
  <c r="N1833" i="8"/>
  <c r="J1833" i="8"/>
  <c r="K1833" i="8" l="1"/>
  <c r="L1833" i="8" s="1"/>
  <c r="H1834" i="8" s="1"/>
  <c r="N1834" i="8" l="1"/>
  <c r="I1834" i="8"/>
  <c r="M1834" i="8" s="1"/>
  <c r="J1834" i="8" l="1"/>
  <c r="K1834" i="8" l="1"/>
  <c r="L1834" i="8"/>
  <c r="H1835" i="8" s="1"/>
  <c r="I1835" i="8" l="1"/>
  <c r="M1835" i="8" s="1"/>
  <c r="N1835" i="8"/>
  <c r="J1835" i="8" l="1"/>
  <c r="K1835" i="8" l="1"/>
  <c r="L1835" i="8" s="1"/>
  <c r="H1836" i="8" s="1"/>
  <c r="N1836" i="8" l="1"/>
  <c r="I1836" i="8"/>
  <c r="M1836" i="8" s="1"/>
  <c r="J1836" i="8" l="1"/>
  <c r="K1836" i="8" l="1"/>
  <c r="L1836" i="8" s="1"/>
  <c r="H1837" i="8" s="1"/>
  <c r="N1837" i="8" l="1"/>
  <c r="I1837" i="8"/>
  <c r="M1837" i="8" s="1"/>
  <c r="J1837" i="8" l="1"/>
  <c r="K1837" i="8" l="1"/>
  <c r="L1837" i="8" s="1"/>
  <c r="H1838" i="8" s="1"/>
  <c r="I1838" i="8" l="1"/>
  <c r="M1838" i="8" s="1"/>
  <c r="N1838" i="8"/>
  <c r="J1838" i="8" l="1"/>
  <c r="K1838" i="8" l="1"/>
  <c r="L1838" i="8" s="1"/>
  <c r="H1839" i="8" s="1"/>
  <c r="I1839" i="8" l="1"/>
  <c r="M1839" i="8" s="1"/>
  <c r="N1839" i="8"/>
  <c r="J1839" i="8" l="1"/>
  <c r="K1839" i="8"/>
  <c r="L1839" i="8" s="1"/>
  <c r="H1840" i="8" s="1"/>
  <c r="I1840" i="8" l="1"/>
  <c r="M1840" i="8" s="1"/>
  <c r="N1840" i="8"/>
  <c r="J1840" i="8" l="1"/>
  <c r="K1840" i="8" l="1"/>
  <c r="L1840" i="8"/>
  <c r="H1841" i="8" s="1"/>
  <c r="I1841" i="8" l="1"/>
  <c r="M1841" i="8" s="1"/>
  <c r="N1841" i="8"/>
  <c r="J1841" i="8" l="1"/>
  <c r="K1841" i="8" l="1"/>
  <c r="L1841" i="8" s="1"/>
  <c r="H1842" i="8" s="1"/>
  <c r="N1842" i="8" l="1"/>
  <c r="I1842" i="8"/>
  <c r="M1842" i="8" s="1"/>
  <c r="J1842" i="8" l="1"/>
  <c r="K1842" i="8" l="1"/>
  <c r="L1842" i="8" s="1"/>
  <c r="H1843" i="8" s="1"/>
  <c r="N1843" i="8" l="1"/>
  <c r="I1843" i="8"/>
  <c r="M1843" i="8" s="1"/>
  <c r="J1843" i="8" l="1"/>
  <c r="K1843" i="8" l="1"/>
  <c r="L1843" i="8" s="1"/>
  <c r="H1844" i="8" s="1"/>
  <c r="N1844" i="8" l="1"/>
  <c r="I1844" i="8"/>
  <c r="M1844" i="8" s="1"/>
  <c r="J1844" i="8" l="1"/>
  <c r="K1844" i="8" l="1"/>
  <c r="L1844" i="8" s="1"/>
  <c r="H1845" i="8" s="1"/>
  <c r="I1845" i="8" l="1"/>
  <c r="M1845" i="8" s="1"/>
  <c r="N1845" i="8"/>
  <c r="J1845" i="8"/>
  <c r="K1845" i="8" l="1"/>
  <c r="L1845" i="8" s="1"/>
  <c r="H1846" i="8" s="1"/>
  <c r="N1846" i="8" l="1"/>
  <c r="I1846" i="8"/>
  <c r="M1846" i="8" s="1"/>
  <c r="J1846" i="8" l="1"/>
  <c r="K1846" i="8" l="1"/>
  <c r="L1846" i="8"/>
  <c r="H1847" i="8" s="1"/>
  <c r="I1847" i="8" l="1"/>
  <c r="M1847" i="8" s="1"/>
  <c r="N1847" i="8"/>
  <c r="J1847" i="8" l="1"/>
  <c r="K1847" i="8" l="1"/>
  <c r="L1847" i="8" s="1"/>
  <c r="H1848" i="8" s="1"/>
  <c r="N1848" i="8" l="1"/>
  <c r="I1848" i="8"/>
  <c r="M1848" i="8" s="1"/>
  <c r="J1848" i="8"/>
  <c r="K1848" i="8" l="1"/>
  <c r="L1848" i="8" s="1"/>
  <c r="H1849" i="8" s="1"/>
  <c r="N1849" i="8" l="1"/>
  <c r="I1849" i="8"/>
  <c r="M1849" i="8" s="1"/>
  <c r="J1849" i="8" l="1"/>
  <c r="K1849" i="8" l="1"/>
  <c r="L1849" i="8" s="1"/>
  <c r="H1850" i="8" s="1"/>
  <c r="I1850" i="8" l="1"/>
  <c r="M1850" i="8" s="1"/>
  <c r="N1850" i="8"/>
  <c r="J1850" i="8" l="1"/>
  <c r="K1850" i="8" l="1"/>
  <c r="L1850" i="8" s="1"/>
  <c r="H1851" i="8" s="1"/>
  <c r="I1851" i="8" l="1"/>
  <c r="M1851" i="8" s="1"/>
  <c r="N1851" i="8"/>
  <c r="J1851" i="8" l="1"/>
  <c r="K1851" i="8"/>
  <c r="L1851" i="8" s="1"/>
  <c r="H1852" i="8" s="1"/>
  <c r="I1852" i="8" l="1"/>
  <c r="M1852" i="8" s="1"/>
  <c r="N1852" i="8"/>
  <c r="J1852" i="8" l="1"/>
  <c r="K1852" i="8" l="1"/>
  <c r="L1852" i="8"/>
  <c r="H1853" i="8" s="1"/>
  <c r="I1853" i="8" l="1"/>
  <c r="M1853" i="8" s="1"/>
  <c r="N1853" i="8"/>
  <c r="J1853" i="8" l="1"/>
  <c r="K1853" i="8" l="1"/>
  <c r="L1853" i="8" s="1"/>
  <c r="H1854" i="8" s="1"/>
  <c r="N1854" i="8" l="1"/>
  <c r="I1854" i="8"/>
  <c r="M1854" i="8" s="1"/>
  <c r="J1854" i="8" l="1"/>
  <c r="K1854" i="8" l="1"/>
  <c r="L1854" i="8" s="1"/>
  <c r="H1855" i="8" s="1"/>
  <c r="N1855" i="8" l="1"/>
  <c r="I1855" i="8"/>
  <c r="M1855" i="8" s="1"/>
  <c r="J1855" i="8" l="1"/>
  <c r="K1855" i="8" l="1"/>
  <c r="L1855" i="8"/>
  <c r="H1856" i="8" s="1"/>
  <c r="N1856" i="8" l="1"/>
  <c r="I1856" i="8"/>
  <c r="M1856" i="8" s="1"/>
  <c r="J1856" i="8" l="1"/>
  <c r="K1856" i="8" l="1"/>
  <c r="L1856" i="8" s="1"/>
  <c r="H1857" i="8" s="1"/>
  <c r="I1857" i="8" l="1"/>
  <c r="M1857" i="8" s="1"/>
  <c r="N1857" i="8"/>
  <c r="J1857" i="8"/>
  <c r="K1857" i="8" l="1"/>
  <c r="L1857" i="8" s="1"/>
  <c r="H1858" i="8" s="1"/>
  <c r="N1858" i="8" l="1"/>
  <c r="I1858" i="8"/>
  <c r="M1858" i="8" s="1"/>
  <c r="J1858" i="8" l="1"/>
  <c r="K1858" i="8" l="1"/>
  <c r="L1858" i="8"/>
  <c r="H1859" i="8" s="1"/>
  <c r="I1859" i="8" l="1"/>
  <c r="M1859" i="8" s="1"/>
  <c r="N1859" i="8"/>
  <c r="J1859" i="8" l="1"/>
  <c r="K1859" i="8" l="1"/>
  <c r="L1859" i="8" s="1"/>
  <c r="H1860" i="8" s="1"/>
  <c r="N1860" i="8" l="1"/>
  <c r="I1860" i="8"/>
  <c r="M1860" i="8" s="1"/>
  <c r="J1860" i="8" l="1"/>
  <c r="K1860" i="8" l="1"/>
  <c r="L1860" i="8" s="1"/>
  <c r="H1861" i="8" s="1"/>
  <c r="N1861" i="8" l="1"/>
  <c r="I1861" i="8"/>
  <c r="M1861" i="8" s="1"/>
  <c r="J1861" i="8" l="1"/>
  <c r="K1861" i="8" l="1"/>
  <c r="L1861" i="8" s="1"/>
  <c r="H1862" i="8" s="1"/>
  <c r="I1862" i="8" l="1"/>
  <c r="M1862" i="8" s="1"/>
  <c r="N1862" i="8"/>
  <c r="J1862" i="8" l="1"/>
  <c r="K1862" i="8" l="1"/>
  <c r="L1862" i="8" s="1"/>
  <c r="H1863" i="8" s="1"/>
  <c r="I1863" i="8" l="1"/>
  <c r="M1863" i="8" s="1"/>
  <c r="N1863" i="8"/>
  <c r="J1863" i="8"/>
  <c r="K1863" i="8" l="1"/>
  <c r="L1863" i="8" s="1"/>
  <c r="H1864" i="8" s="1"/>
  <c r="I1864" i="8" l="1"/>
  <c r="M1864" i="8" s="1"/>
  <c r="N1864" i="8"/>
  <c r="J1864" i="8" l="1"/>
  <c r="K1864" i="8" l="1"/>
  <c r="L1864" i="8"/>
  <c r="H1865" i="8" s="1"/>
  <c r="I1865" i="8" l="1"/>
  <c r="M1865" i="8" s="1"/>
  <c r="N1865" i="8"/>
  <c r="J1865" i="8" l="1"/>
  <c r="K1865" i="8" l="1"/>
  <c r="L1865" i="8" s="1"/>
  <c r="H1866" i="8" s="1"/>
  <c r="N1866" i="8" l="1"/>
  <c r="I1866" i="8"/>
  <c r="M1866" i="8" s="1"/>
  <c r="J1866" i="8" l="1"/>
  <c r="K1866" i="8" l="1"/>
  <c r="L1866" i="8" s="1"/>
  <c r="H1867" i="8" s="1"/>
  <c r="N1867" i="8" l="1"/>
  <c r="I1867" i="8"/>
  <c r="M1867" i="8" s="1"/>
  <c r="J1867" i="8" l="1"/>
  <c r="K1867" i="8" l="1"/>
  <c r="L1867" i="8" s="1"/>
  <c r="H1868" i="8" s="1"/>
  <c r="N1868" i="8" l="1"/>
  <c r="I1868" i="8"/>
  <c r="M1868" i="8" s="1"/>
  <c r="J1868" i="8" l="1"/>
  <c r="K1868" i="8" l="1"/>
  <c r="L1868" i="8" s="1"/>
  <c r="H1869" i="8" s="1"/>
  <c r="I1869" i="8" l="1"/>
  <c r="M1869" i="8" s="1"/>
  <c r="N1869" i="8"/>
  <c r="J1869" i="8"/>
  <c r="K1869" i="8" l="1"/>
  <c r="L1869" i="8" s="1"/>
  <c r="H1870" i="8" s="1"/>
  <c r="N1870" i="8" l="1"/>
  <c r="I1870" i="8"/>
  <c r="M1870" i="8" s="1"/>
  <c r="J1870" i="8" l="1"/>
  <c r="K1870" i="8" l="1"/>
  <c r="L1870" i="8"/>
  <c r="H1871" i="8" s="1"/>
  <c r="I1871" i="8" l="1"/>
  <c r="M1871" i="8" s="1"/>
  <c r="N1871" i="8"/>
  <c r="J1871" i="8" l="1"/>
  <c r="K1871" i="8" l="1"/>
  <c r="L1871" i="8" s="1"/>
  <c r="H1872" i="8" s="1"/>
  <c r="N1872" i="8" l="1"/>
  <c r="I1872" i="8"/>
  <c r="M1872" i="8" s="1"/>
  <c r="J1872" i="8" l="1"/>
  <c r="K1872" i="8" l="1"/>
  <c r="L1872" i="8" s="1"/>
  <c r="H1873" i="8" s="1"/>
  <c r="N1873" i="8" l="1"/>
  <c r="I1873" i="8"/>
  <c r="M1873" i="8" s="1"/>
  <c r="J1873" i="8" l="1"/>
  <c r="K1873" i="8" l="1"/>
  <c r="L1873" i="8" s="1"/>
  <c r="H1874" i="8" s="1"/>
  <c r="I1874" i="8" l="1"/>
  <c r="M1874" i="8" s="1"/>
  <c r="N1874" i="8"/>
  <c r="J1874" i="8" l="1"/>
  <c r="K1874" i="8" l="1"/>
  <c r="L1874" i="8"/>
  <c r="H1875" i="8" s="1"/>
  <c r="N1875" i="8" l="1"/>
  <c r="I1875" i="8"/>
  <c r="M1875" i="8" s="1"/>
  <c r="J1875" i="8"/>
  <c r="K1875" i="8" l="1"/>
  <c r="L1875" i="8" s="1"/>
  <c r="H1876" i="8" s="1"/>
  <c r="I1876" i="8" l="1"/>
  <c r="M1876" i="8" s="1"/>
  <c r="N1876" i="8"/>
  <c r="J1876" i="8" l="1"/>
  <c r="K1876" i="8" l="1"/>
  <c r="L1876" i="8"/>
  <c r="H1877" i="8" s="1"/>
  <c r="I1877" i="8" l="1"/>
  <c r="M1877" i="8" s="1"/>
  <c r="N1877" i="8"/>
  <c r="J1877" i="8" l="1"/>
  <c r="K1877" i="8" l="1"/>
  <c r="L1877" i="8" s="1"/>
  <c r="H1878" i="8" s="1"/>
  <c r="N1878" i="8" l="1"/>
  <c r="I1878" i="8"/>
  <c r="M1878" i="8" s="1"/>
  <c r="J1878" i="8" l="1"/>
  <c r="K1878" i="8" l="1"/>
  <c r="L1878" i="8" s="1"/>
  <c r="H1879" i="8" s="1"/>
  <c r="N1879" i="8" l="1"/>
  <c r="I1879" i="8"/>
  <c r="M1879" i="8" s="1"/>
  <c r="J1879" i="8" l="1"/>
  <c r="K1879" i="8" l="1"/>
  <c r="L1879" i="8" s="1"/>
  <c r="H1880" i="8" s="1"/>
  <c r="N1880" i="8" l="1"/>
  <c r="I1880" i="8"/>
  <c r="M1880" i="8" s="1"/>
  <c r="J1880" i="8" l="1"/>
  <c r="K1880" i="8" l="1"/>
  <c r="L1880" i="8" s="1"/>
  <c r="H1881" i="8" s="1"/>
  <c r="I1881" i="8" l="1"/>
  <c r="M1881" i="8" s="1"/>
  <c r="N1881" i="8"/>
  <c r="J1881" i="8"/>
  <c r="K1881" i="8" l="1"/>
  <c r="L1881" i="8" s="1"/>
  <c r="H1882" i="8" s="1"/>
  <c r="N1882" i="8" l="1"/>
  <c r="I1882" i="8"/>
  <c r="M1882" i="8" s="1"/>
  <c r="J1882" i="8" l="1"/>
  <c r="K1882" i="8" l="1"/>
  <c r="L1882" i="8"/>
  <c r="H1883" i="8" s="1"/>
  <c r="I1883" i="8" l="1"/>
  <c r="M1883" i="8" s="1"/>
  <c r="N1883" i="8"/>
  <c r="J1883" i="8" l="1"/>
  <c r="K1883" i="8" l="1"/>
  <c r="L1883" i="8" s="1"/>
  <c r="H1884" i="8" s="1"/>
  <c r="N1884" i="8" l="1"/>
  <c r="I1884" i="8"/>
  <c r="M1884" i="8" s="1"/>
  <c r="J1884" i="8" l="1"/>
  <c r="K1884" i="8" l="1"/>
  <c r="L1884" i="8" s="1"/>
  <c r="H1885" i="8" s="1"/>
  <c r="N1885" i="8" l="1"/>
  <c r="I1885" i="8"/>
  <c r="M1885" i="8" s="1"/>
  <c r="J1885" i="8" l="1"/>
  <c r="K1885" i="8" l="1"/>
  <c r="L1885" i="8" s="1"/>
  <c r="H1886" i="8" s="1"/>
  <c r="I1886" i="8" l="1"/>
  <c r="M1886" i="8" s="1"/>
  <c r="N1886" i="8"/>
  <c r="J1886" i="8" l="1"/>
  <c r="K1886" i="8" l="1"/>
  <c r="L1886" i="8" s="1"/>
  <c r="H1887" i="8" s="1"/>
  <c r="N1887" i="8" l="1"/>
  <c r="I1887" i="8"/>
  <c r="M1887" i="8" s="1"/>
  <c r="J1887" i="8"/>
  <c r="K1887" i="8" l="1"/>
  <c r="L1887" i="8" s="1"/>
  <c r="H1888" i="8" s="1"/>
  <c r="I1888" i="8" l="1"/>
  <c r="M1888" i="8" s="1"/>
  <c r="N1888" i="8"/>
  <c r="J1888" i="8" l="1"/>
  <c r="K1888" i="8" l="1"/>
  <c r="L1888" i="8"/>
  <c r="H1889" i="8" s="1"/>
  <c r="I1889" i="8" l="1"/>
  <c r="M1889" i="8" s="1"/>
  <c r="N1889" i="8"/>
  <c r="J1889" i="8" l="1"/>
  <c r="K1889" i="8" l="1"/>
  <c r="L1889" i="8" s="1"/>
  <c r="H1890" i="8" s="1"/>
  <c r="N1890" i="8" l="1"/>
  <c r="I1890" i="8"/>
  <c r="M1890" i="8" s="1"/>
  <c r="J1890" i="8" l="1"/>
  <c r="K1890" i="8" l="1"/>
  <c r="L1890" i="8" s="1"/>
  <c r="H1891" i="8" s="1"/>
  <c r="N1891" i="8" l="1"/>
  <c r="I1891" i="8"/>
  <c r="M1891" i="8" s="1"/>
  <c r="J1891" i="8" l="1"/>
  <c r="K1891" i="8" l="1"/>
  <c r="L1891" i="8" s="1"/>
  <c r="H1892" i="8" s="1"/>
  <c r="N1892" i="8" l="1"/>
  <c r="I1892" i="8"/>
  <c r="M1892" i="8" s="1"/>
  <c r="J1892" i="8" l="1"/>
  <c r="K1892" i="8" l="1"/>
  <c r="L1892" i="8" s="1"/>
  <c r="H1893" i="8" s="1"/>
  <c r="I1893" i="8" l="1"/>
  <c r="M1893" i="8" s="1"/>
  <c r="N1893" i="8"/>
  <c r="J1893" i="8"/>
  <c r="K1893" i="8" l="1"/>
  <c r="L1893" i="8" s="1"/>
  <c r="H1894" i="8" s="1"/>
  <c r="N1894" i="8" l="1"/>
  <c r="I1894" i="8"/>
  <c r="M1894" i="8" s="1"/>
  <c r="J1894" i="8" l="1"/>
  <c r="K1894" i="8" l="1"/>
  <c r="L1894" i="8"/>
  <c r="H1895" i="8" s="1"/>
  <c r="I1895" i="8" l="1"/>
  <c r="M1895" i="8" s="1"/>
  <c r="N1895" i="8"/>
  <c r="J1895" i="8" l="1"/>
  <c r="K1895" i="8" l="1"/>
  <c r="L1895" i="8" s="1"/>
  <c r="H1896" i="8" s="1"/>
  <c r="N1896" i="8" l="1"/>
  <c r="I1896" i="8"/>
  <c r="M1896" i="8" s="1"/>
  <c r="J1896" i="8"/>
  <c r="K1896" i="8" l="1"/>
  <c r="L1896" i="8" s="1"/>
  <c r="H1897" i="8" s="1"/>
  <c r="N1897" i="8" l="1"/>
  <c r="I1897" i="8"/>
  <c r="M1897" i="8" s="1"/>
  <c r="J1897" i="8" l="1"/>
  <c r="K1897" i="8" l="1"/>
  <c r="L1897" i="8" s="1"/>
  <c r="H1898" i="8" s="1"/>
  <c r="I1898" i="8" l="1"/>
  <c r="M1898" i="8" s="1"/>
  <c r="N1898" i="8"/>
  <c r="J1898" i="8" l="1"/>
  <c r="K1898" i="8" l="1"/>
  <c r="L1898" i="8" s="1"/>
  <c r="H1899" i="8" s="1"/>
  <c r="N1899" i="8" l="1"/>
  <c r="I1899" i="8"/>
  <c r="M1899" i="8" s="1"/>
  <c r="J1899" i="8"/>
  <c r="K1899" i="8" l="1"/>
  <c r="L1899" i="8" s="1"/>
  <c r="H1900" i="8" s="1"/>
  <c r="I1900" i="8" l="1"/>
  <c r="M1900" i="8" s="1"/>
  <c r="N1900" i="8"/>
  <c r="J1900" i="8" l="1"/>
  <c r="K1900" i="8" l="1"/>
  <c r="L1900" i="8"/>
  <c r="H1901" i="8" s="1"/>
  <c r="I1901" i="8" l="1"/>
  <c r="M1901" i="8" s="1"/>
  <c r="N1901" i="8"/>
  <c r="J1901" i="8" l="1"/>
  <c r="K1901" i="8" l="1"/>
  <c r="L1901" i="8" s="1"/>
  <c r="H1902" i="8" s="1"/>
  <c r="N1902" i="8" l="1"/>
  <c r="I1902" i="8"/>
  <c r="M1902" i="8" s="1"/>
  <c r="J1902" i="8" l="1"/>
  <c r="K1902" i="8" l="1"/>
  <c r="L1902" i="8" s="1"/>
  <c r="H1903" i="8" s="1"/>
  <c r="N1903" i="8" l="1"/>
  <c r="I1903" i="8"/>
  <c r="M1903" i="8" s="1"/>
  <c r="J1903" i="8"/>
  <c r="K1903" i="8" l="1"/>
  <c r="L1903" i="8" s="1"/>
  <c r="H1904" i="8" s="1"/>
  <c r="N1904" i="8" l="1"/>
  <c r="I1904" i="8"/>
  <c r="M1904" i="8" s="1"/>
  <c r="J1904" i="8" l="1"/>
  <c r="K1904" i="8" l="1"/>
  <c r="L1904" i="8" s="1"/>
  <c r="H1905" i="8" s="1"/>
  <c r="I1905" i="8" l="1"/>
  <c r="M1905" i="8" s="1"/>
  <c r="N1905" i="8"/>
  <c r="J1905" i="8"/>
  <c r="K1905" i="8" l="1"/>
  <c r="L1905" i="8" s="1"/>
  <c r="H1906" i="8" s="1"/>
  <c r="N1906" i="8" l="1"/>
  <c r="I1906" i="8"/>
  <c r="M1906" i="8" s="1"/>
  <c r="J1906" i="8" l="1"/>
  <c r="K1906" i="8" l="1"/>
  <c r="L1906" i="8"/>
  <c r="H1907" i="8" s="1"/>
  <c r="I1907" i="8" l="1"/>
  <c r="M1907" i="8" s="1"/>
  <c r="N1907" i="8"/>
  <c r="J1907" i="8" l="1"/>
  <c r="K1907" i="8" l="1"/>
  <c r="L1907" i="8" s="1"/>
  <c r="H1908" i="8" s="1"/>
  <c r="N1908" i="8" l="1"/>
  <c r="I1908" i="8"/>
  <c r="M1908" i="8" s="1"/>
  <c r="J1908" i="8" l="1"/>
  <c r="K1908" i="8" l="1"/>
  <c r="L1908" i="8" s="1"/>
  <c r="H1909" i="8" s="1"/>
  <c r="N1909" i="8" l="1"/>
  <c r="I1909" i="8"/>
  <c r="M1909" i="8" s="1"/>
  <c r="J1909" i="8" l="1"/>
  <c r="K1909" i="8" l="1"/>
  <c r="L1909" i="8" s="1"/>
  <c r="H1910" i="8" s="1"/>
  <c r="I1910" i="8" l="1"/>
  <c r="M1910" i="8" s="1"/>
  <c r="N1910" i="8"/>
  <c r="J1910" i="8" l="1"/>
  <c r="K1910" i="8" l="1"/>
  <c r="L1910" i="8" s="1"/>
  <c r="H1911" i="8" s="1"/>
  <c r="N1911" i="8" l="1"/>
  <c r="I1911" i="8"/>
  <c r="M1911" i="8" s="1"/>
  <c r="J1911" i="8"/>
  <c r="K1911" i="8" l="1"/>
  <c r="L1911" i="8" s="1"/>
  <c r="H1912" i="8" s="1"/>
  <c r="I1912" i="8" l="1"/>
  <c r="M1912" i="8" s="1"/>
  <c r="N1912" i="8"/>
  <c r="J1912" i="8" l="1"/>
  <c r="K1912" i="8" l="1"/>
  <c r="L1912" i="8"/>
  <c r="H1913" i="8" s="1"/>
  <c r="I1913" i="8" l="1"/>
  <c r="M1913" i="8" s="1"/>
  <c r="N1913" i="8"/>
  <c r="J1913" i="8" l="1"/>
  <c r="K1913" i="8" l="1"/>
  <c r="L1913" i="8" s="1"/>
  <c r="H1914" i="8" s="1"/>
  <c r="N1914" i="8" l="1"/>
  <c r="I1914" i="8"/>
  <c r="M1914" i="8" s="1"/>
  <c r="J1914" i="8" l="1"/>
  <c r="K1914" i="8" l="1"/>
  <c r="L1914" i="8" s="1"/>
  <c r="H1915" i="8" s="1"/>
  <c r="N1915" i="8" l="1"/>
  <c r="I1915" i="8"/>
  <c r="M1915" i="8" s="1"/>
  <c r="J1915" i="8" l="1"/>
  <c r="K1915" i="8" l="1"/>
  <c r="L1915" i="8" s="1"/>
  <c r="H1916" i="8" s="1"/>
  <c r="N1916" i="8" l="1"/>
  <c r="I1916" i="8"/>
  <c r="M1916" i="8" s="1"/>
  <c r="J1916" i="8" l="1"/>
  <c r="K1916" i="8" l="1"/>
  <c r="L1916" i="8" s="1"/>
  <c r="H1917" i="8" s="1"/>
  <c r="I1917" i="8" l="1"/>
  <c r="M1917" i="8" s="1"/>
  <c r="N1917" i="8"/>
  <c r="J1917" i="8"/>
  <c r="K1917" i="8" l="1"/>
  <c r="L1917" i="8" s="1"/>
  <c r="H1918" i="8" s="1"/>
  <c r="N1918" i="8" l="1"/>
  <c r="I1918" i="8"/>
  <c r="M1918" i="8" s="1"/>
  <c r="J1918" i="8"/>
  <c r="K1918" i="8" l="1"/>
  <c r="L1918" i="8"/>
  <c r="H1919" i="8" s="1"/>
  <c r="N1919" i="8" l="1"/>
  <c r="I1919" i="8"/>
  <c r="M1919" i="8" s="1"/>
  <c r="J1919" i="8" l="1"/>
  <c r="K1919" i="8" l="1"/>
  <c r="L1919" i="8" s="1"/>
  <c r="H1920" i="8" s="1"/>
  <c r="N1920" i="8" l="1"/>
  <c r="I1920" i="8"/>
  <c r="M1920" i="8" s="1"/>
  <c r="J1920" i="8"/>
  <c r="K1920" i="8" l="1"/>
  <c r="L1920" i="8" s="1"/>
  <c r="H1921" i="8" s="1"/>
  <c r="N1921" i="8" l="1"/>
  <c r="I1921" i="8"/>
  <c r="M1921" i="8" s="1"/>
  <c r="J1921" i="8" l="1"/>
  <c r="K1921" i="8" l="1"/>
  <c r="L1921" i="8" s="1"/>
  <c r="H1922" i="8" s="1"/>
  <c r="N1922" i="8" l="1"/>
  <c r="I1922" i="8"/>
  <c r="M1922" i="8" s="1"/>
  <c r="J1922" i="8" l="1"/>
  <c r="K1922" i="8" l="1"/>
  <c r="L1922" i="8" s="1"/>
  <c r="H1923" i="8" s="1"/>
  <c r="N1923" i="8" l="1"/>
  <c r="I1923" i="8"/>
  <c r="M1923" i="8" s="1"/>
  <c r="J1923" i="8" l="1"/>
  <c r="K1923" i="8" l="1"/>
  <c r="L1923" i="8" s="1"/>
  <c r="H1924" i="8" s="1"/>
  <c r="I1924" i="8" l="1"/>
  <c r="M1924" i="8" s="1"/>
  <c r="N1924" i="8"/>
  <c r="J1924" i="8" l="1"/>
  <c r="K1924" i="8" l="1"/>
  <c r="L1924" i="8"/>
  <c r="H1925" i="8" s="1"/>
  <c r="I1925" i="8" l="1"/>
  <c r="M1925" i="8" s="1"/>
  <c r="N1925" i="8"/>
  <c r="J1925" i="8" l="1"/>
  <c r="K1925" i="8" l="1"/>
  <c r="L1925" i="8" s="1"/>
  <c r="H1926" i="8" s="1"/>
  <c r="N1926" i="8" l="1"/>
  <c r="I1926" i="8"/>
  <c r="M1926" i="8" s="1"/>
  <c r="J1926" i="8" l="1"/>
  <c r="K1926" i="8" l="1"/>
  <c r="L1926" i="8" s="1"/>
  <c r="H1927" i="8" s="1"/>
  <c r="N1927" i="8" l="1"/>
  <c r="I1927" i="8"/>
  <c r="M1927" i="8" s="1"/>
  <c r="J1927" i="8" l="1"/>
  <c r="K1927" i="8" l="1"/>
  <c r="L1927" i="8" s="1"/>
  <c r="H1928" i="8" s="1"/>
  <c r="N1928" i="8" l="1"/>
  <c r="I1928" i="8"/>
  <c r="M1928" i="8" s="1"/>
  <c r="J1928" i="8" l="1"/>
  <c r="K1928" i="8" l="1"/>
  <c r="L1928" i="8" s="1"/>
  <c r="H1929" i="8" s="1"/>
  <c r="I1929" i="8" l="1"/>
  <c r="M1929" i="8" s="1"/>
  <c r="J1929" i="8"/>
  <c r="N1929" i="8"/>
  <c r="K1929" i="8" l="1"/>
  <c r="L1929" i="8" s="1"/>
  <c r="H1930" i="8" s="1"/>
  <c r="N1930" i="8" l="1"/>
  <c r="I1930" i="8"/>
  <c r="M1930" i="8" s="1"/>
  <c r="J1930" i="8" l="1"/>
  <c r="K1930" i="8" l="1"/>
  <c r="L1930" i="8"/>
  <c r="H1931" i="8" s="1"/>
  <c r="I1931" i="8" l="1"/>
  <c r="M1931" i="8" s="1"/>
  <c r="N1931" i="8"/>
  <c r="J1931" i="8" l="1"/>
  <c r="K1931" i="8" l="1"/>
  <c r="L1931" i="8" s="1"/>
  <c r="H1932" i="8" s="1"/>
  <c r="N1932" i="8" l="1"/>
  <c r="I1932" i="8"/>
  <c r="M1932" i="8" s="1"/>
  <c r="J1932" i="8" l="1"/>
  <c r="K1932" i="8" l="1"/>
  <c r="L1932" i="8" s="1"/>
  <c r="H1933" i="8" s="1"/>
  <c r="N1933" i="8" l="1"/>
  <c r="I1933" i="8"/>
  <c r="M1933" i="8" s="1"/>
  <c r="J1933" i="8" l="1"/>
  <c r="K1933" i="8" l="1"/>
  <c r="L1933" i="8" s="1"/>
  <c r="H1934" i="8" s="1"/>
  <c r="N1934" i="8" l="1"/>
  <c r="I1934" i="8"/>
  <c r="M1934" i="8" s="1"/>
  <c r="J1934" i="8" l="1"/>
  <c r="K1934" i="8" l="1"/>
  <c r="L1934" i="8" s="1"/>
  <c r="H1935" i="8" s="1"/>
  <c r="N1935" i="8" l="1"/>
  <c r="I1935" i="8"/>
  <c r="M1935" i="8" s="1"/>
  <c r="J1935" i="8"/>
  <c r="K1935" i="8" l="1"/>
  <c r="L1935" i="8" s="1"/>
  <c r="H1936" i="8" s="1"/>
  <c r="I1936" i="8" l="1"/>
  <c r="M1936" i="8" s="1"/>
  <c r="N1936" i="8"/>
  <c r="J1936" i="8" l="1"/>
  <c r="K1936" i="8" l="1"/>
  <c r="L1936" i="8"/>
  <c r="H1937" i="8" s="1"/>
  <c r="N1937" i="8" l="1"/>
  <c r="I1937" i="8"/>
  <c r="M1937" i="8" s="1"/>
  <c r="J1937" i="8" l="1"/>
  <c r="K1937" i="8" l="1"/>
  <c r="L1937" i="8" s="1"/>
  <c r="H1938" i="8" s="1"/>
  <c r="N1938" i="8" l="1"/>
  <c r="I1938" i="8"/>
  <c r="M1938" i="8" s="1"/>
  <c r="J1938" i="8" l="1"/>
  <c r="K1938" i="8" l="1"/>
  <c r="L1938" i="8" s="1"/>
  <c r="H1939" i="8" s="1"/>
  <c r="N1939" i="8" l="1"/>
  <c r="I1939" i="8"/>
  <c r="M1939" i="8" s="1"/>
  <c r="J1939" i="8"/>
  <c r="K1939" i="8" l="1"/>
  <c r="L1939" i="8" s="1"/>
  <c r="H1940" i="8" s="1"/>
  <c r="N1940" i="8" l="1"/>
  <c r="I1940" i="8"/>
  <c r="M1940" i="8" s="1"/>
  <c r="J1940" i="8" l="1"/>
  <c r="K1940" i="8" l="1"/>
  <c r="L1940" i="8" s="1"/>
  <c r="H1941" i="8" s="1"/>
  <c r="I1941" i="8" l="1"/>
  <c r="M1941" i="8" s="1"/>
  <c r="N1941" i="8"/>
  <c r="J1941" i="8" l="1"/>
  <c r="K1941" i="8"/>
  <c r="L1941" i="8" s="1"/>
  <c r="H1942" i="8" s="1"/>
  <c r="N1942" i="8" l="1"/>
  <c r="I1942" i="8"/>
  <c r="M1942" i="8" s="1"/>
  <c r="J1942" i="8" l="1"/>
  <c r="K1942" i="8" l="1"/>
  <c r="L1942" i="8"/>
  <c r="H1943" i="8" s="1"/>
  <c r="I1943" i="8" l="1"/>
  <c r="M1943" i="8" s="1"/>
  <c r="N1943" i="8"/>
  <c r="J1943" i="8" l="1"/>
  <c r="K1943" i="8" l="1"/>
  <c r="L1943" i="8" s="1"/>
  <c r="H1944" i="8" s="1"/>
  <c r="N1944" i="8" l="1"/>
  <c r="I1944" i="8"/>
  <c r="M1944" i="8" s="1"/>
  <c r="J1944" i="8" l="1"/>
  <c r="K1944" i="8" l="1"/>
  <c r="L1944" i="8" s="1"/>
  <c r="H1945" i="8" s="1"/>
  <c r="N1945" i="8" l="1"/>
  <c r="I1945" i="8"/>
  <c r="M1945" i="8" s="1"/>
  <c r="J1945" i="8" l="1"/>
  <c r="K1945" i="8" l="1"/>
  <c r="L1945" i="8" s="1"/>
  <c r="H1946" i="8" s="1"/>
  <c r="N1946" i="8" l="1"/>
  <c r="I1946" i="8"/>
  <c r="M1946" i="8" s="1"/>
  <c r="J1946" i="8" l="1"/>
  <c r="K1946" i="8" l="1"/>
  <c r="L1946" i="8" s="1"/>
  <c r="H1947" i="8" s="1"/>
  <c r="N1947" i="8" l="1"/>
  <c r="I1947" i="8"/>
  <c r="M1947" i="8" s="1"/>
  <c r="J1947" i="8"/>
  <c r="K1947" i="8" l="1"/>
  <c r="L1947" i="8" s="1"/>
  <c r="H1948" i="8" s="1"/>
  <c r="I1948" i="8" l="1"/>
  <c r="M1948" i="8" s="1"/>
  <c r="N1948" i="8"/>
  <c r="J1948" i="8" l="1"/>
  <c r="K1948" i="8" l="1"/>
  <c r="L1948" i="8" s="1"/>
  <c r="H1949" i="8" s="1"/>
  <c r="N1949" i="8" l="1"/>
  <c r="I1949" i="8"/>
  <c r="M1949" i="8" s="1"/>
  <c r="J1949" i="8" l="1"/>
  <c r="K1949" i="8" l="1"/>
  <c r="L1949" i="8" s="1"/>
  <c r="H1950" i="8" s="1"/>
  <c r="N1950" i="8" l="1"/>
  <c r="I1950" i="8"/>
  <c r="M1950" i="8" s="1"/>
  <c r="J1950" i="8" l="1"/>
  <c r="K1950" i="8" l="1"/>
  <c r="L1950" i="8" s="1"/>
  <c r="H1951" i="8" s="1"/>
  <c r="N1951" i="8" l="1"/>
  <c r="I1951" i="8"/>
  <c r="M1951" i="8" s="1"/>
  <c r="J1951" i="8"/>
  <c r="K1951" i="8" l="1"/>
  <c r="L1951" i="8" s="1"/>
  <c r="H1952" i="8" s="1"/>
  <c r="N1952" i="8" l="1"/>
  <c r="I1952" i="8"/>
  <c r="M1952" i="8" s="1"/>
  <c r="J1952" i="8" l="1"/>
  <c r="K1952" i="8" l="1"/>
  <c r="L1952" i="8" s="1"/>
  <c r="H1953" i="8" s="1"/>
  <c r="I1953" i="8" l="1"/>
  <c r="M1953" i="8" s="1"/>
  <c r="N1953" i="8"/>
  <c r="J1953" i="8"/>
  <c r="K1953" i="8" l="1"/>
  <c r="L1953" i="8" s="1"/>
  <c r="H1954" i="8" s="1"/>
  <c r="N1954" i="8" l="1"/>
  <c r="I1954" i="8"/>
  <c r="M1954" i="8" s="1"/>
  <c r="J1954" i="8" l="1"/>
  <c r="K1954" i="8" l="1"/>
  <c r="L1954" i="8"/>
  <c r="H1955" i="8" s="1"/>
  <c r="I1955" i="8" l="1"/>
  <c r="M1955" i="8" s="1"/>
  <c r="N1955" i="8"/>
  <c r="J1955" i="8" l="1"/>
  <c r="K1955" i="8" l="1"/>
  <c r="L1955" i="8" s="1"/>
  <c r="H1956" i="8" s="1"/>
  <c r="N1956" i="8" l="1"/>
  <c r="I1956" i="8"/>
  <c r="M1956" i="8" s="1"/>
  <c r="J1956" i="8" l="1"/>
  <c r="K1956" i="8" l="1"/>
  <c r="L1956" i="8" s="1"/>
  <c r="H1957" i="8" s="1"/>
  <c r="N1957" i="8" l="1"/>
  <c r="I1957" i="8"/>
  <c r="M1957" i="8" s="1"/>
  <c r="J1957" i="8" l="1"/>
  <c r="K1957" i="8" l="1"/>
  <c r="L1957" i="8" s="1"/>
  <c r="H1958" i="8" s="1"/>
  <c r="N1958" i="8" l="1"/>
  <c r="I1958" i="8"/>
  <c r="M1958" i="8" s="1"/>
  <c r="J1958" i="8" l="1"/>
  <c r="K1958" i="8" l="1"/>
  <c r="L1958" i="8" s="1"/>
  <c r="H1959" i="8" s="1"/>
  <c r="N1959" i="8" l="1"/>
  <c r="I1959" i="8"/>
  <c r="M1959" i="8" s="1"/>
  <c r="J1959" i="8"/>
  <c r="K1959" i="8" l="1"/>
  <c r="L1959" i="8" s="1"/>
  <c r="H1960" i="8" s="1"/>
  <c r="I1960" i="8" l="1"/>
  <c r="M1960" i="8" s="1"/>
  <c r="N1960" i="8"/>
  <c r="J1960" i="8" l="1"/>
  <c r="K1960" i="8" l="1"/>
  <c r="L1960" i="8"/>
  <c r="H1961" i="8" s="1"/>
  <c r="N1961" i="8" l="1"/>
  <c r="I1961" i="8"/>
  <c r="M1961" i="8" s="1"/>
  <c r="J1961" i="8" l="1"/>
  <c r="K1961" i="8" l="1"/>
  <c r="L1961" i="8" s="1"/>
  <c r="H1962" i="8" s="1"/>
  <c r="N1962" i="8" l="1"/>
  <c r="I1962" i="8"/>
  <c r="M1962" i="8" s="1"/>
  <c r="J1962" i="8" l="1"/>
  <c r="K1962" i="8" l="1"/>
  <c r="L1962" i="8" s="1"/>
  <c r="H1963" i="8" s="1"/>
  <c r="N1963" i="8" l="1"/>
  <c r="I1963" i="8"/>
  <c r="M1963" i="8" s="1"/>
  <c r="J1963" i="8" l="1"/>
  <c r="K1963" i="8" l="1"/>
  <c r="L1963" i="8" s="1"/>
  <c r="H1964" i="8" s="1"/>
  <c r="N1964" i="8" l="1"/>
  <c r="I1964" i="8"/>
  <c r="M1964" i="8" s="1"/>
  <c r="J1964" i="8" l="1"/>
  <c r="K1964" i="8" l="1"/>
  <c r="L1964" i="8" s="1"/>
  <c r="H1965" i="8" s="1"/>
  <c r="I1965" i="8" l="1"/>
  <c r="M1965" i="8" s="1"/>
  <c r="N1965" i="8"/>
  <c r="J1965" i="8" l="1"/>
  <c r="K1965" i="8" s="1"/>
  <c r="L1965" i="8" s="1"/>
  <c r="H1966" i="8" s="1"/>
  <c r="N1966" i="8" l="1"/>
  <c r="I1966" i="8"/>
  <c r="M1966" i="8" s="1"/>
  <c r="J1966" i="8" l="1"/>
  <c r="K1966" i="8" l="1"/>
  <c r="L1966" i="8"/>
  <c r="H1967" i="8" s="1"/>
  <c r="I1967" i="8" l="1"/>
  <c r="M1967" i="8" s="1"/>
  <c r="N1967" i="8"/>
  <c r="J1967" i="8" l="1"/>
  <c r="K1967" i="8" l="1"/>
  <c r="L1967" i="8" s="1"/>
  <c r="H1968" i="8" s="1"/>
  <c r="N1968" i="8" l="1"/>
  <c r="I1968" i="8"/>
  <c r="M1968" i="8" s="1"/>
  <c r="J1968" i="8" l="1"/>
  <c r="K1968" i="8" l="1"/>
  <c r="L1968" i="8" s="1"/>
  <c r="H1969" i="8" s="1"/>
  <c r="N1969" i="8" l="1"/>
  <c r="I1969" i="8"/>
  <c r="M1969" i="8" s="1"/>
  <c r="J1969" i="8" l="1"/>
  <c r="K1969" i="8" l="1"/>
  <c r="L1969" i="8" s="1"/>
  <c r="H1970" i="8" s="1"/>
  <c r="N1970" i="8" l="1"/>
  <c r="I1970" i="8"/>
  <c r="M1970" i="8" s="1"/>
  <c r="J1970" i="8" l="1"/>
  <c r="K1970" i="8" l="1"/>
  <c r="L1970" i="8"/>
  <c r="H1971" i="8" s="1"/>
  <c r="N1971" i="8" l="1"/>
  <c r="I1971" i="8"/>
  <c r="M1971" i="8" s="1"/>
  <c r="J1971" i="8"/>
  <c r="K1971" i="8" l="1"/>
  <c r="L1971" i="8" s="1"/>
  <c r="H1972" i="8" s="1"/>
  <c r="I1972" i="8" l="1"/>
  <c r="M1972" i="8" s="1"/>
  <c r="N1972" i="8"/>
  <c r="J1972" i="8" l="1"/>
  <c r="K1972" i="8" l="1"/>
  <c r="L1972" i="8"/>
  <c r="H1973" i="8" s="1"/>
  <c r="N1973" i="8" l="1"/>
  <c r="I1973" i="8"/>
  <c r="M1973" i="8" s="1"/>
  <c r="J1973" i="8" l="1"/>
  <c r="K1973" i="8" l="1"/>
  <c r="L1973" i="8" s="1"/>
  <c r="H1974" i="8" s="1"/>
  <c r="N1974" i="8" l="1"/>
  <c r="I1974" i="8"/>
  <c r="M1974" i="8" s="1"/>
  <c r="J1974" i="8" l="1"/>
  <c r="K1974" i="8" l="1"/>
  <c r="L1974" i="8" s="1"/>
  <c r="H1975" i="8" s="1"/>
  <c r="N1975" i="8" l="1"/>
  <c r="I1975" i="8"/>
  <c r="M1975" i="8" s="1"/>
  <c r="J1975" i="8" l="1"/>
  <c r="K1975" i="8" l="1"/>
  <c r="L1975" i="8" s="1"/>
  <c r="H1976" i="8" s="1"/>
  <c r="N1976" i="8" l="1"/>
  <c r="I1976" i="8"/>
  <c r="M1976" i="8" s="1"/>
  <c r="J1976" i="8" l="1"/>
  <c r="K1976" i="8" l="1"/>
  <c r="L1976" i="8" s="1"/>
  <c r="H1977" i="8" s="1"/>
  <c r="I1977" i="8" l="1"/>
  <c r="M1977" i="8" s="1"/>
  <c r="J1977" i="8"/>
  <c r="N1977" i="8"/>
  <c r="K1977" i="8" l="1"/>
  <c r="L1977" i="8" s="1"/>
  <c r="H1978" i="8" s="1"/>
  <c r="N1978" i="8" l="1"/>
  <c r="I1978" i="8"/>
  <c r="M1978" i="8" s="1"/>
  <c r="J1978" i="8" l="1"/>
  <c r="K1978" i="8" l="1"/>
  <c r="L1978" i="8"/>
  <c r="H1979" i="8" s="1"/>
  <c r="I1979" i="8" l="1"/>
  <c r="M1979" i="8" s="1"/>
  <c r="N1979" i="8"/>
  <c r="J1979" i="8" l="1"/>
  <c r="K1979" i="8" l="1"/>
  <c r="L1979" i="8" s="1"/>
  <c r="H1980" i="8" s="1"/>
  <c r="N1980" i="8" l="1"/>
  <c r="I1980" i="8"/>
  <c r="M1980" i="8" s="1"/>
  <c r="J1980" i="8" l="1"/>
  <c r="K1980" i="8" l="1"/>
  <c r="L1980" i="8" s="1"/>
  <c r="H1981" i="8" s="1"/>
  <c r="N1981" i="8" l="1"/>
  <c r="I1981" i="8"/>
  <c r="M1981" i="8" s="1"/>
  <c r="J1981" i="8" l="1"/>
  <c r="K1981" i="8" l="1"/>
  <c r="L1981" i="8" s="1"/>
  <c r="H1982" i="8" s="1"/>
  <c r="N1982" i="8" l="1"/>
  <c r="I1982" i="8"/>
  <c r="M1982" i="8" s="1"/>
  <c r="J1982" i="8" l="1"/>
  <c r="K1982" i="8" l="1"/>
  <c r="L1982" i="8" s="1"/>
  <c r="H1983" i="8" s="1"/>
  <c r="N1983" i="8" l="1"/>
  <c r="I1983" i="8"/>
  <c r="M1983" i="8" s="1"/>
  <c r="J1983" i="8"/>
  <c r="K1983" i="8" l="1"/>
  <c r="L1983" i="8" s="1"/>
  <c r="H1984" i="8" s="1"/>
  <c r="I1984" i="8" l="1"/>
  <c r="M1984" i="8" s="1"/>
  <c r="N1984" i="8"/>
  <c r="J1984" i="8" l="1"/>
  <c r="K1984" i="8" l="1"/>
  <c r="L1984" i="8"/>
  <c r="H1985" i="8" s="1"/>
  <c r="N1985" i="8" l="1"/>
  <c r="I1985" i="8"/>
  <c r="M1985" i="8" s="1"/>
  <c r="J1985" i="8" l="1"/>
  <c r="K1985" i="8" l="1"/>
  <c r="L1985" i="8" s="1"/>
  <c r="H1986" i="8" s="1"/>
  <c r="N1986" i="8" l="1"/>
  <c r="I1986" i="8"/>
  <c r="M1986" i="8" s="1"/>
  <c r="J1986" i="8" l="1"/>
  <c r="K1986" i="8" l="1"/>
  <c r="L1986" i="8" s="1"/>
  <c r="H1987" i="8" s="1"/>
  <c r="N1987" i="8" l="1"/>
  <c r="I1987" i="8"/>
  <c r="M1987" i="8" s="1"/>
  <c r="J1987" i="8" l="1"/>
  <c r="K1987" i="8" l="1"/>
  <c r="L1987" i="8"/>
  <c r="H1988" i="8" s="1"/>
  <c r="N1988" i="8" l="1"/>
  <c r="I1988" i="8"/>
  <c r="M1988" i="8" s="1"/>
  <c r="J1988" i="8" l="1"/>
  <c r="K1988" i="8" l="1"/>
  <c r="L1988" i="8" s="1"/>
  <c r="H1989" i="8" s="1"/>
  <c r="I1989" i="8" l="1"/>
  <c r="M1989" i="8" s="1"/>
  <c r="N1989" i="8"/>
  <c r="J1989" i="8"/>
  <c r="K1989" i="8" l="1"/>
  <c r="L1989" i="8" s="1"/>
  <c r="H1990" i="8" s="1"/>
  <c r="N1990" i="8" l="1"/>
  <c r="I1990" i="8"/>
  <c r="M1990" i="8" s="1"/>
  <c r="J1990" i="8" l="1"/>
  <c r="K1990" i="8" l="1"/>
  <c r="L1990" i="8"/>
  <c r="H1991" i="8" s="1"/>
  <c r="I1991" i="8" l="1"/>
  <c r="M1991" i="8" s="1"/>
  <c r="N1991" i="8"/>
  <c r="J1991" i="8" l="1"/>
  <c r="K1991" i="8" l="1"/>
  <c r="L1991" i="8" s="1"/>
  <c r="H1992" i="8" s="1"/>
  <c r="N1992" i="8" l="1"/>
  <c r="I1992" i="8"/>
  <c r="M1992" i="8" s="1"/>
  <c r="J1992" i="8" l="1"/>
  <c r="K1992" i="8" l="1"/>
  <c r="L1992" i="8" s="1"/>
  <c r="H1993" i="8" s="1"/>
  <c r="N1993" i="8" l="1"/>
  <c r="I1993" i="8"/>
  <c r="M1993" i="8" s="1"/>
  <c r="J1993" i="8" l="1"/>
  <c r="K1993" i="8" l="1"/>
  <c r="L1993" i="8" s="1"/>
  <c r="H1994" i="8" s="1"/>
  <c r="I1994" i="8" l="1"/>
  <c r="M1994" i="8" s="1"/>
  <c r="N1994" i="8"/>
  <c r="J1994" i="8" l="1"/>
  <c r="K1994" i="8" l="1"/>
  <c r="L1994" i="8" s="1"/>
  <c r="H1995" i="8" s="1"/>
  <c r="N1995" i="8" l="1"/>
  <c r="I1995" i="8"/>
  <c r="M1995" i="8" s="1"/>
  <c r="J1995" i="8"/>
  <c r="K1995" i="8" l="1"/>
  <c r="L1995" i="8" s="1"/>
  <c r="H1996" i="8" s="1"/>
  <c r="I1996" i="8" l="1"/>
  <c r="M1996" i="8" s="1"/>
  <c r="N1996" i="8"/>
  <c r="J1996" i="8" l="1"/>
  <c r="K1996" i="8" l="1"/>
  <c r="L1996" i="8"/>
  <c r="H1997" i="8" s="1"/>
  <c r="N1997" i="8" l="1"/>
  <c r="I1997" i="8"/>
  <c r="M1997" i="8" s="1"/>
  <c r="J1997" i="8" l="1"/>
  <c r="K1997" i="8" l="1"/>
  <c r="L1997" i="8" s="1"/>
  <c r="H1998" i="8" s="1"/>
  <c r="N1998" i="8" l="1"/>
  <c r="I1998" i="8"/>
  <c r="M1998" i="8" s="1"/>
  <c r="J1998" i="8" l="1"/>
  <c r="K1998" i="8" l="1"/>
  <c r="L1998" i="8" s="1"/>
  <c r="H1999" i="8" s="1"/>
  <c r="N1999" i="8" l="1"/>
  <c r="I1999" i="8"/>
  <c r="M1999" i="8" s="1"/>
  <c r="J1999" i="8" l="1"/>
  <c r="K1999" i="8" l="1"/>
  <c r="L1999" i="8" s="1"/>
  <c r="H2000" i="8" s="1"/>
  <c r="N2000" i="8" l="1"/>
  <c r="I2000" i="8"/>
  <c r="M2000" i="8" s="1"/>
  <c r="J2000" i="8" l="1"/>
  <c r="K2000" i="8" l="1"/>
  <c r="L2000" i="8" s="1"/>
  <c r="H2001" i="8" s="1"/>
  <c r="I2001" i="8" l="1"/>
  <c r="M2001" i="8" s="1"/>
  <c r="J2001" i="8"/>
  <c r="N2001" i="8"/>
  <c r="K2001" i="8" l="1"/>
  <c r="L2001" i="8" s="1"/>
  <c r="H2002" i="8" s="1"/>
  <c r="N2002" i="8" l="1"/>
  <c r="I2002" i="8"/>
  <c r="M2002" i="8" s="1"/>
  <c r="J2002" i="8" l="1"/>
  <c r="K2002" i="8" l="1"/>
  <c r="L2002" i="8"/>
  <c r="H2003" i="8" s="1"/>
  <c r="I2003" i="8" l="1"/>
  <c r="M2003" i="8" s="1"/>
  <c r="N2003" i="8"/>
  <c r="J2003" i="8" l="1"/>
  <c r="K2003" i="8" l="1"/>
  <c r="L2003" i="8" s="1"/>
  <c r="H2004" i="8" s="1"/>
  <c r="N2004" i="8" l="1"/>
  <c r="I2004" i="8"/>
  <c r="M2004" i="8" s="1"/>
  <c r="J2004" i="8" l="1"/>
  <c r="K2004" i="8" l="1"/>
  <c r="L2004" i="8" s="1"/>
  <c r="H2005" i="8" s="1"/>
  <c r="N2005" i="8" l="1"/>
  <c r="I2005" i="8"/>
  <c r="M2005" i="8" s="1"/>
  <c r="J2005" i="8" l="1"/>
  <c r="K2005" i="8" l="1"/>
  <c r="L2005" i="8" s="1"/>
  <c r="H2006" i="8" s="1"/>
  <c r="N2006" i="8" l="1"/>
  <c r="I2006" i="8"/>
  <c r="M2006" i="8" s="1"/>
  <c r="J2006" i="8" l="1"/>
  <c r="K2006" i="8" l="1"/>
  <c r="L2006" i="8" s="1"/>
  <c r="H2007" i="8" s="1"/>
  <c r="N2007" i="8" l="1"/>
  <c r="I2007" i="8"/>
  <c r="M2007" i="8" s="1"/>
  <c r="J2007" i="8" l="1"/>
  <c r="K2007" i="8"/>
  <c r="L2007" i="8" s="1"/>
  <c r="H2008" i="8" s="1"/>
  <c r="I2008" i="8" l="1"/>
  <c r="M2008" i="8" s="1"/>
  <c r="N2008" i="8"/>
  <c r="J2008" i="8" l="1"/>
  <c r="K2008" i="8" l="1"/>
  <c r="L2008" i="8"/>
  <c r="H2009" i="8" s="1"/>
  <c r="N2009" i="8" l="1"/>
  <c r="I2009" i="8"/>
  <c r="M2009" i="8" s="1"/>
  <c r="J2009" i="8" l="1"/>
  <c r="K2009" i="8" l="1"/>
  <c r="L2009" i="8" s="1"/>
  <c r="H2010" i="8" s="1"/>
  <c r="N2010" i="8" l="1"/>
  <c r="I2010" i="8"/>
  <c r="M2010" i="8" s="1"/>
  <c r="J2010" i="8" l="1"/>
  <c r="K2010" i="8" l="1"/>
  <c r="L2010" i="8" s="1"/>
  <c r="H2011" i="8" s="1"/>
  <c r="N2011" i="8" l="1"/>
  <c r="I2011" i="8"/>
  <c r="M2011" i="8" s="1"/>
  <c r="J2011" i="8" l="1"/>
  <c r="K2011" i="8" l="1"/>
  <c r="L2011" i="8" s="1"/>
  <c r="H2012" i="8" s="1"/>
  <c r="N2012" i="8" l="1"/>
  <c r="I2012" i="8"/>
  <c r="M2012" i="8" s="1"/>
  <c r="J2012" i="8" l="1"/>
  <c r="K2012" i="8" l="1"/>
  <c r="L2012" i="8" s="1"/>
  <c r="H2013" i="8" s="1"/>
  <c r="I2013" i="8" l="1"/>
  <c r="M2013" i="8" s="1"/>
  <c r="N2013" i="8"/>
  <c r="J2013" i="8"/>
  <c r="K2013" i="8" l="1"/>
  <c r="L2013" i="8" s="1"/>
  <c r="H2014" i="8" s="1"/>
  <c r="N2014" i="8" l="1"/>
  <c r="I2014" i="8"/>
  <c r="M2014" i="8" s="1"/>
  <c r="J2014" i="8" l="1"/>
  <c r="K2014" i="8" l="1"/>
  <c r="L2014" i="8"/>
  <c r="H2015" i="8" s="1"/>
  <c r="I2015" i="8" l="1"/>
  <c r="M2015" i="8" s="1"/>
  <c r="N2015" i="8"/>
  <c r="J2015" i="8" l="1"/>
  <c r="K2015" i="8" l="1"/>
  <c r="L2015" i="8" s="1"/>
  <c r="H2016" i="8" s="1"/>
  <c r="N2016" i="8" l="1"/>
  <c r="I2016" i="8"/>
  <c r="M2016" i="8" s="1"/>
  <c r="J2016" i="8" l="1"/>
  <c r="K2016" i="8"/>
  <c r="L2016" i="8" s="1"/>
  <c r="H2017" i="8" s="1"/>
  <c r="N2017" i="8" l="1"/>
  <c r="I2017" i="8"/>
  <c r="M2017" i="8" s="1"/>
  <c r="J2017" i="8" l="1"/>
  <c r="K2017" i="8" l="1"/>
  <c r="L2017" i="8" s="1"/>
  <c r="H2018" i="8" s="1"/>
  <c r="N2018" i="8" l="1"/>
  <c r="I2018" i="8"/>
  <c r="M2018" i="8" s="1"/>
  <c r="J2018" i="8" l="1"/>
  <c r="K2018" i="8" l="1"/>
  <c r="L2018" i="8" s="1"/>
  <c r="H2019" i="8" s="1"/>
  <c r="N2019" i="8" l="1"/>
  <c r="I2019" i="8"/>
  <c r="M2019" i="8" s="1"/>
  <c r="J2019" i="8"/>
  <c r="K2019" i="8" l="1"/>
  <c r="L2019" i="8" s="1"/>
  <c r="H2020" i="8" s="1"/>
  <c r="I2020" i="8" l="1"/>
  <c r="M2020" i="8" s="1"/>
  <c r="N2020" i="8"/>
  <c r="J2020" i="8" l="1"/>
  <c r="K2020" i="8" l="1"/>
  <c r="L2020" i="8"/>
  <c r="H2021" i="8" s="1"/>
  <c r="N2021" i="8" l="1"/>
  <c r="I2021" i="8"/>
  <c r="M2021" i="8" s="1"/>
  <c r="J2021" i="8" l="1"/>
  <c r="K2021" i="8" l="1"/>
  <c r="L2021" i="8" s="1"/>
  <c r="H2022" i="8" s="1"/>
  <c r="N2022" i="8" l="1"/>
  <c r="I2022" i="8"/>
  <c r="M2022" i="8" s="1"/>
  <c r="J2022" i="8" l="1"/>
  <c r="K2022" i="8" l="1"/>
  <c r="L2022" i="8" s="1"/>
  <c r="H2023" i="8" s="1"/>
  <c r="N2023" i="8" l="1"/>
  <c r="I2023" i="8"/>
  <c r="M2023" i="8" s="1"/>
  <c r="J2023" i="8" l="1"/>
  <c r="K2023" i="8" l="1"/>
  <c r="L2023" i="8"/>
  <c r="H2024" i="8" s="1"/>
  <c r="N2024" i="8" l="1"/>
  <c r="I2024" i="8"/>
  <c r="M2024" i="8" s="1"/>
  <c r="J2024" i="8" l="1"/>
  <c r="K2024" i="8" l="1"/>
  <c r="L2024" i="8" s="1"/>
  <c r="H2025" i="8" s="1"/>
  <c r="I2025" i="8" l="1"/>
  <c r="M2025" i="8" s="1"/>
  <c r="N2025" i="8"/>
  <c r="J2025" i="8"/>
  <c r="K2025" i="8" l="1"/>
  <c r="L2025" i="8" s="1"/>
  <c r="H2026" i="8" s="1"/>
  <c r="N2026" i="8" l="1"/>
  <c r="I2026" i="8"/>
  <c r="M2026" i="8" s="1"/>
  <c r="J2026" i="8" l="1"/>
  <c r="K2026" i="8" l="1"/>
  <c r="L2026" i="8"/>
  <c r="H2027" i="8" s="1"/>
  <c r="I2027" i="8" l="1"/>
  <c r="M2027" i="8" s="1"/>
  <c r="N2027" i="8"/>
  <c r="J2027" i="8" l="1"/>
  <c r="K2027" i="8" l="1"/>
  <c r="L2027" i="8" s="1"/>
  <c r="H2028" i="8" s="1"/>
  <c r="N2028" i="8" l="1"/>
  <c r="I2028" i="8"/>
  <c r="M2028" i="8" s="1"/>
  <c r="J2028" i="8" l="1"/>
  <c r="K2028" i="8" l="1"/>
  <c r="L2028" i="8" s="1"/>
  <c r="H2029" i="8" s="1"/>
  <c r="N2029" i="8" l="1"/>
  <c r="I2029" i="8"/>
  <c r="M2029" i="8" s="1"/>
  <c r="J2029" i="8" l="1"/>
  <c r="K2029" i="8" l="1"/>
  <c r="L2029" i="8" s="1"/>
  <c r="H2030" i="8" s="1"/>
  <c r="I2030" i="8" l="1"/>
  <c r="M2030" i="8" s="1"/>
  <c r="N2030" i="8"/>
  <c r="J2030" i="8" l="1"/>
  <c r="K2030" i="8" l="1"/>
  <c r="L2030" i="8" s="1"/>
  <c r="H2031" i="8" s="1"/>
  <c r="N2031" i="8" l="1"/>
  <c r="I2031" i="8"/>
  <c r="M2031" i="8" s="1"/>
  <c r="J2031" i="8"/>
  <c r="K2031" i="8" l="1"/>
  <c r="L2031" i="8" s="1"/>
  <c r="H2032" i="8" s="1"/>
  <c r="I2032" i="8" l="1"/>
  <c r="M2032" i="8" s="1"/>
  <c r="N2032" i="8"/>
  <c r="J2032" i="8" l="1"/>
  <c r="K2032" i="8" l="1"/>
  <c r="L2032" i="8"/>
  <c r="H2033" i="8" s="1"/>
  <c r="N2033" i="8" l="1"/>
  <c r="I2033" i="8"/>
  <c r="M2033" i="8" s="1"/>
  <c r="J2033" i="8" l="1"/>
  <c r="K2033" i="8" l="1"/>
  <c r="L2033" i="8" s="1"/>
  <c r="H2034" i="8" s="1"/>
  <c r="N2034" i="8" l="1"/>
  <c r="I2034" i="8"/>
  <c r="M2034" i="8" s="1"/>
  <c r="J2034" i="8" l="1"/>
  <c r="K2034" i="8" l="1"/>
  <c r="L2034" i="8" s="1"/>
  <c r="H2035" i="8" s="1"/>
  <c r="N2035" i="8" l="1"/>
  <c r="I2035" i="8"/>
  <c r="M2035" i="8" s="1"/>
  <c r="J2035" i="8" l="1"/>
  <c r="K2035" i="8" l="1"/>
  <c r="L2035" i="8" s="1"/>
  <c r="H2036" i="8" s="1"/>
  <c r="N2036" i="8" l="1"/>
  <c r="I2036" i="8"/>
  <c r="M2036" i="8" s="1"/>
  <c r="J2036" i="8" l="1"/>
  <c r="K2036" i="8" l="1"/>
  <c r="L2036" i="8" s="1"/>
  <c r="H2037" i="8" s="1"/>
  <c r="I2037" i="8" l="1"/>
  <c r="M2037" i="8" s="1"/>
  <c r="J2037" i="8"/>
  <c r="N2037" i="8"/>
  <c r="K2037" i="8" l="1"/>
  <c r="L2037" i="8" s="1"/>
  <c r="H2038" i="8" s="1"/>
  <c r="N2038" i="8" l="1"/>
  <c r="I2038" i="8"/>
  <c r="M2038" i="8" s="1"/>
  <c r="J2038" i="8" l="1"/>
  <c r="K2038" i="8" l="1"/>
  <c r="L2038" i="8"/>
  <c r="H2039" i="8" s="1"/>
  <c r="I2039" i="8" l="1"/>
  <c r="M2039" i="8" s="1"/>
  <c r="N2039" i="8"/>
  <c r="J2039" i="8" l="1"/>
  <c r="K2039" i="8" l="1"/>
  <c r="L2039" i="8" s="1"/>
  <c r="H2040" i="8" s="1"/>
  <c r="N2040" i="8" l="1"/>
  <c r="I2040" i="8"/>
  <c r="M2040" i="8" s="1"/>
  <c r="J2040" i="8" l="1"/>
  <c r="K2040" i="8" l="1"/>
  <c r="L2040" i="8" s="1"/>
  <c r="H2041" i="8" s="1"/>
  <c r="N2041" i="8" l="1"/>
  <c r="I2041" i="8"/>
  <c r="M2041" i="8" s="1"/>
  <c r="J2041" i="8" l="1"/>
  <c r="K2041" i="8" l="1"/>
  <c r="L2041" i="8" s="1"/>
  <c r="H2042" i="8" s="1"/>
  <c r="N2042" i="8" l="1"/>
  <c r="I2042" i="8"/>
  <c r="M2042" i="8" s="1"/>
  <c r="J2042" i="8" l="1"/>
  <c r="K2042" i="8" l="1"/>
  <c r="L2042" i="8" s="1"/>
  <c r="H2043" i="8" s="1"/>
  <c r="N2043" i="8" l="1"/>
  <c r="I2043" i="8"/>
  <c r="M2043" i="8" s="1"/>
  <c r="J2043" i="8"/>
  <c r="K2043" i="8" l="1"/>
  <c r="L2043" i="8" s="1"/>
  <c r="H2044" i="8" s="1"/>
  <c r="I2044" i="8" l="1"/>
  <c r="M2044" i="8" s="1"/>
  <c r="N2044" i="8"/>
  <c r="J2044" i="8" l="1"/>
  <c r="K2044" i="8" l="1"/>
  <c r="L2044" i="8"/>
  <c r="H2045" i="8" s="1"/>
  <c r="N2045" i="8" l="1"/>
  <c r="I2045" i="8"/>
  <c r="M2045" i="8" s="1"/>
  <c r="J2045" i="8" l="1"/>
  <c r="K2045" i="8" l="1"/>
  <c r="L2045" i="8" s="1"/>
  <c r="H2046" i="8" s="1"/>
  <c r="N2046" i="8" l="1"/>
  <c r="I2046" i="8"/>
  <c r="M2046" i="8" s="1"/>
  <c r="J2046" i="8" l="1"/>
  <c r="K2046" i="8" l="1"/>
  <c r="L2046" i="8" s="1"/>
  <c r="H2047" i="8" s="1"/>
  <c r="N2047" i="8" l="1"/>
  <c r="I2047" i="8"/>
  <c r="M2047" i="8" s="1"/>
  <c r="J2047" i="8" l="1"/>
  <c r="K2047" i="8" l="1"/>
  <c r="L2047" i="8" s="1"/>
  <c r="H2048" i="8" s="1"/>
  <c r="N2048" i="8" l="1"/>
  <c r="I2048" i="8"/>
  <c r="M2048" i="8" s="1"/>
  <c r="J2048" i="8" l="1"/>
  <c r="K2048" i="8" l="1"/>
  <c r="L2048" i="8" s="1"/>
  <c r="H2049" i="8" s="1"/>
  <c r="I2049" i="8" l="1"/>
  <c r="M2049" i="8" s="1"/>
  <c r="N2049" i="8"/>
  <c r="J2049" i="8"/>
  <c r="K2049" i="8" l="1"/>
  <c r="L2049" i="8" s="1"/>
  <c r="H2050" i="8" s="1"/>
  <c r="N2050" i="8" l="1"/>
  <c r="I2050" i="8"/>
  <c r="M2050" i="8" s="1"/>
  <c r="J2050" i="8" l="1"/>
  <c r="K2050" i="8" l="1"/>
  <c r="L2050" i="8"/>
  <c r="H2051" i="8" s="1"/>
  <c r="I2051" i="8" l="1"/>
  <c r="M2051" i="8" s="1"/>
  <c r="N2051" i="8"/>
  <c r="J2051" i="8" l="1"/>
  <c r="K2051" i="8" l="1"/>
  <c r="L2051" i="8" s="1"/>
  <c r="H2052" i="8" s="1"/>
  <c r="N2052" i="8" l="1"/>
  <c r="I2052" i="8"/>
  <c r="M2052" i="8" s="1"/>
  <c r="J2052" i="8"/>
  <c r="K2052" i="8" l="1"/>
  <c r="L2052" i="8" s="1"/>
  <c r="H2053" i="8" s="1"/>
  <c r="N2053" i="8" l="1"/>
  <c r="I2053" i="8"/>
  <c r="M2053" i="8" s="1"/>
  <c r="J2053" i="8" l="1"/>
  <c r="K2053" i="8" l="1"/>
  <c r="L2053" i="8" s="1"/>
  <c r="H2054" i="8" s="1"/>
  <c r="N2054" i="8" l="1"/>
  <c r="I2054" i="8"/>
  <c r="M2054" i="8" s="1"/>
  <c r="J2054" i="8" l="1"/>
  <c r="K2054" i="8" l="1"/>
  <c r="L2054" i="8" s="1"/>
  <c r="H2055" i="8" s="1"/>
  <c r="N2055" i="8" l="1"/>
  <c r="I2055" i="8"/>
  <c r="M2055" i="8" s="1"/>
  <c r="J2055" i="8"/>
  <c r="K2055" i="8" l="1"/>
  <c r="L2055" i="8" s="1"/>
  <c r="H2056" i="8" s="1"/>
  <c r="I2056" i="8" l="1"/>
  <c r="M2056" i="8" s="1"/>
  <c r="N2056" i="8"/>
  <c r="J2056" i="8" l="1"/>
  <c r="K2056" i="8" l="1"/>
  <c r="L2056" i="8"/>
  <c r="H2057" i="8" s="1"/>
  <c r="N2057" i="8" l="1"/>
  <c r="I2057" i="8"/>
  <c r="M2057" i="8" s="1"/>
  <c r="J2057" i="8" l="1"/>
  <c r="K2057" i="8" l="1"/>
  <c r="L2057" i="8" s="1"/>
  <c r="H2058" i="8" s="1"/>
  <c r="N2058" i="8" l="1"/>
  <c r="I2058" i="8"/>
  <c r="M2058" i="8" s="1"/>
  <c r="J2058" i="8" l="1"/>
  <c r="K2058" i="8" l="1"/>
  <c r="L2058" i="8" s="1"/>
  <c r="H2059" i="8" s="1"/>
  <c r="N2059" i="8" l="1"/>
  <c r="I2059" i="8"/>
  <c r="M2059" i="8" s="1"/>
  <c r="J2059" i="8" l="1"/>
  <c r="K2059" i="8" l="1"/>
  <c r="L2059" i="8"/>
  <c r="H2060" i="8" s="1"/>
  <c r="N2060" i="8" l="1"/>
  <c r="I2060" i="8"/>
  <c r="M2060" i="8" s="1"/>
  <c r="J2060" i="8" l="1"/>
  <c r="K2060" i="8" l="1"/>
  <c r="L2060" i="8" s="1"/>
  <c r="H2061" i="8" s="1"/>
  <c r="I2061" i="8" l="1"/>
  <c r="M2061" i="8" s="1"/>
  <c r="N2061" i="8"/>
  <c r="J2061" i="8"/>
  <c r="K2061" i="8" l="1"/>
  <c r="L2061" i="8" s="1"/>
  <c r="H2062" i="8" s="1"/>
  <c r="N2062" i="8" l="1"/>
  <c r="I2062" i="8"/>
  <c r="M2062" i="8" s="1"/>
  <c r="J2062" i="8" l="1"/>
  <c r="K2062" i="8" l="1"/>
  <c r="L2062" i="8"/>
  <c r="H2063" i="8" s="1"/>
  <c r="I2063" i="8" l="1"/>
  <c r="M2063" i="8" s="1"/>
  <c r="N2063" i="8"/>
  <c r="J2063" i="8" l="1"/>
  <c r="K2063" i="8" l="1"/>
  <c r="L2063" i="8" s="1"/>
  <c r="H2064" i="8" s="1"/>
  <c r="N2064" i="8" l="1"/>
  <c r="I2064" i="8"/>
  <c r="M2064" i="8" s="1"/>
  <c r="J2064" i="8" l="1"/>
  <c r="K2064" i="8" l="1"/>
  <c r="L2064" i="8" s="1"/>
  <c r="H2065" i="8" s="1"/>
  <c r="N2065" i="8" l="1"/>
  <c r="I2065" i="8"/>
  <c r="M2065" i="8" s="1"/>
  <c r="J2065" i="8" l="1"/>
  <c r="K2065" i="8" l="1"/>
  <c r="L2065" i="8" s="1"/>
  <c r="H2066" i="8" s="1"/>
  <c r="I2066" i="8" l="1"/>
  <c r="M2066" i="8" s="1"/>
  <c r="N2066" i="8"/>
  <c r="J2066" i="8" l="1"/>
  <c r="K2066" i="8" l="1"/>
  <c r="L2066" i="8" s="1"/>
  <c r="H2067" i="8" s="1"/>
  <c r="N2067" i="8" l="1"/>
  <c r="I2067" i="8"/>
  <c r="M2067" i="8" s="1"/>
  <c r="J2067" i="8"/>
  <c r="K2067" i="8" l="1"/>
  <c r="L2067" i="8" s="1"/>
  <c r="H2068" i="8" s="1"/>
  <c r="I2068" i="8" l="1"/>
  <c r="M2068" i="8" s="1"/>
  <c r="N2068" i="8"/>
  <c r="J2068" i="8" l="1"/>
  <c r="K2068" i="8" l="1"/>
  <c r="L2068" i="8"/>
  <c r="H2069" i="8" s="1"/>
  <c r="N2069" i="8" l="1"/>
  <c r="I2069" i="8"/>
  <c r="M2069" i="8" s="1"/>
  <c r="J2069" i="8" l="1"/>
  <c r="K2069" i="8" l="1"/>
  <c r="L2069" i="8" s="1"/>
  <c r="H2070" i="8" s="1"/>
  <c r="N2070" i="8" l="1"/>
  <c r="I2070" i="8"/>
  <c r="M2070" i="8" s="1"/>
  <c r="J2070" i="8" l="1"/>
  <c r="K2070" i="8" l="1"/>
  <c r="L2070" i="8" s="1"/>
  <c r="H2071" i="8" s="1"/>
  <c r="N2071" i="8" l="1"/>
  <c r="I2071" i="8"/>
  <c r="M2071" i="8" s="1"/>
  <c r="J2071" i="8" l="1"/>
  <c r="K2071" i="8" l="1"/>
  <c r="L2071" i="8" s="1"/>
  <c r="H2072" i="8" s="1"/>
  <c r="N2072" i="8" l="1"/>
  <c r="I2072" i="8"/>
  <c r="M2072" i="8" s="1"/>
  <c r="J2072" i="8" l="1"/>
  <c r="K2072" i="8" l="1"/>
  <c r="L2072" i="8" s="1"/>
  <c r="H2073" i="8" s="1"/>
  <c r="I2073" i="8" l="1"/>
  <c r="M2073" i="8" s="1"/>
  <c r="J2073" i="8"/>
  <c r="N2073" i="8"/>
  <c r="K2073" i="8" l="1"/>
  <c r="L2073" i="8" s="1"/>
  <c r="H2074" i="8" s="1"/>
  <c r="N2074" i="8" l="1"/>
  <c r="I2074" i="8"/>
  <c r="M2074" i="8" s="1"/>
  <c r="J2074" i="8" l="1"/>
  <c r="K2074" i="8" l="1"/>
  <c r="L2074" i="8"/>
  <c r="H2075" i="8" s="1"/>
  <c r="I2075" i="8" l="1"/>
  <c r="M2075" i="8" s="1"/>
  <c r="N2075" i="8"/>
  <c r="J2075" i="8" l="1"/>
  <c r="K2075" i="8" l="1"/>
  <c r="L2075" i="8" s="1"/>
  <c r="H2076" i="8" s="1"/>
  <c r="N2076" i="8" l="1"/>
  <c r="I2076" i="8"/>
  <c r="M2076" i="8" s="1"/>
  <c r="J2076" i="8" l="1"/>
  <c r="K2076" i="8" l="1"/>
  <c r="L2076" i="8" s="1"/>
  <c r="H2077" i="8" s="1"/>
  <c r="N2077" i="8" l="1"/>
  <c r="I2077" i="8"/>
  <c r="M2077" i="8" s="1"/>
  <c r="J2077" i="8" l="1"/>
  <c r="K2077" i="8" l="1"/>
  <c r="L2077" i="8" s="1"/>
  <c r="H2078" i="8" s="1"/>
  <c r="N2078" i="8" l="1"/>
  <c r="I2078" i="8"/>
  <c r="M2078" i="8" s="1"/>
  <c r="J2078" i="8" l="1"/>
  <c r="K2078" i="8" l="1"/>
  <c r="L2078" i="8" s="1"/>
  <c r="H2079" i="8" s="1"/>
  <c r="N2079" i="8" l="1"/>
  <c r="I2079" i="8"/>
  <c r="M2079" i="8" s="1"/>
  <c r="J2079" i="8"/>
  <c r="K2079" i="8" l="1"/>
  <c r="L2079" i="8" s="1"/>
  <c r="H2080" i="8" s="1"/>
  <c r="I2080" i="8" l="1"/>
  <c r="M2080" i="8" s="1"/>
  <c r="N2080" i="8"/>
  <c r="J2080" i="8" l="1"/>
  <c r="K2080" i="8" l="1"/>
  <c r="L2080" i="8"/>
  <c r="H2081" i="8" s="1"/>
  <c r="N2081" i="8" l="1"/>
  <c r="I2081" i="8"/>
  <c r="M2081" i="8" s="1"/>
  <c r="J2081" i="8" l="1"/>
  <c r="K2081" i="8" l="1"/>
  <c r="L2081" i="8" s="1"/>
  <c r="H2082" i="8" s="1"/>
  <c r="N2082" i="8" l="1"/>
  <c r="I2082" i="8"/>
  <c r="M2082" i="8" s="1"/>
  <c r="J2082" i="8" l="1"/>
  <c r="K2082" i="8" l="1"/>
  <c r="L2082" i="8" s="1"/>
  <c r="H2083" i="8" s="1"/>
  <c r="N2083" i="8" l="1"/>
  <c r="I2083" i="8"/>
  <c r="M2083" i="8" s="1"/>
  <c r="J2083" i="8" l="1"/>
  <c r="K2083" i="8" l="1"/>
  <c r="L2083" i="8" s="1"/>
  <c r="H2084" i="8" s="1"/>
  <c r="N2084" i="8" l="1"/>
  <c r="I2084" i="8"/>
  <c r="M2084" i="8" s="1"/>
  <c r="J2084" i="8" l="1"/>
  <c r="K2084" i="8" l="1"/>
  <c r="L2084" i="8" s="1"/>
  <c r="H2085" i="8" s="1"/>
  <c r="I2085" i="8" l="1"/>
  <c r="M2085" i="8" s="1"/>
  <c r="N2085" i="8"/>
  <c r="J2085" i="8"/>
  <c r="K2085" i="8" l="1"/>
  <c r="L2085" i="8" s="1"/>
  <c r="H2086" i="8" s="1"/>
  <c r="N2086" i="8" l="1"/>
  <c r="I2086" i="8"/>
  <c r="M2086" i="8" s="1"/>
  <c r="J2086" i="8" l="1"/>
  <c r="K2086" i="8" l="1"/>
  <c r="L2086" i="8"/>
  <c r="H2087" i="8" s="1"/>
  <c r="I2087" i="8" l="1"/>
  <c r="M2087" i="8" s="1"/>
  <c r="N2087" i="8"/>
  <c r="J2087" i="8" l="1"/>
  <c r="K2087" i="8" l="1"/>
  <c r="L2087" i="8" s="1"/>
  <c r="H2088" i="8" s="1"/>
  <c r="N2088" i="8" l="1"/>
  <c r="I2088" i="8"/>
  <c r="M2088" i="8" s="1"/>
  <c r="J2088" i="8"/>
  <c r="K2088" i="8" l="1"/>
  <c r="L2088" i="8" s="1"/>
  <c r="H2089" i="8" s="1"/>
  <c r="N2089" i="8" l="1"/>
  <c r="I2089" i="8"/>
  <c r="M2089" i="8" s="1"/>
  <c r="J2089" i="8" l="1"/>
  <c r="K2089" i="8" l="1"/>
  <c r="L2089" i="8" s="1"/>
  <c r="H2090" i="8" s="1"/>
  <c r="N2090" i="8" l="1"/>
  <c r="I2090" i="8"/>
  <c r="M2090" i="8" s="1"/>
  <c r="J2090" i="8" l="1"/>
  <c r="K2090" i="8" l="1"/>
  <c r="L2090" i="8" s="1"/>
  <c r="H2091" i="8" s="1"/>
  <c r="N2091" i="8" l="1"/>
  <c r="I2091" i="8"/>
  <c r="M2091" i="8" s="1"/>
  <c r="J2091" i="8" l="1"/>
  <c r="K2091" i="8" l="1"/>
  <c r="L2091" i="8" s="1"/>
  <c r="H2092" i="8" s="1"/>
  <c r="I2092" i="8" l="1"/>
  <c r="M2092" i="8" s="1"/>
  <c r="N2092" i="8"/>
  <c r="J2092" i="8" l="1"/>
  <c r="K2092" i="8" l="1"/>
  <c r="L2092" i="8"/>
  <c r="H2093" i="8" s="1"/>
  <c r="N2093" i="8" l="1"/>
  <c r="I2093" i="8"/>
  <c r="M2093" i="8" s="1"/>
  <c r="J2093" i="8" l="1"/>
  <c r="K2093" i="8" l="1"/>
  <c r="L2093" i="8" s="1"/>
  <c r="H2094" i="8" s="1"/>
  <c r="N2094" i="8" l="1"/>
  <c r="I2094" i="8"/>
  <c r="M2094" i="8" s="1"/>
  <c r="J2094" i="8" l="1"/>
  <c r="K2094" i="8" l="1"/>
  <c r="L2094" i="8" s="1"/>
  <c r="H2095" i="8" s="1"/>
  <c r="N2095" i="8" l="1"/>
  <c r="I2095" i="8"/>
  <c r="M2095" i="8" s="1"/>
  <c r="J2095" i="8" l="1"/>
  <c r="K2095" i="8" l="1"/>
  <c r="L2095" i="8"/>
  <c r="H2096" i="8" s="1"/>
  <c r="N2096" i="8" l="1"/>
  <c r="I2096" i="8"/>
  <c r="M2096" i="8" s="1"/>
  <c r="J2096" i="8" l="1"/>
  <c r="K2096" i="8" l="1"/>
  <c r="L2096" i="8" s="1"/>
  <c r="H2097" i="8" s="1"/>
  <c r="I2097" i="8" l="1"/>
  <c r="M2097" i="8" s="1"/>
  <c r="N2097" i="8"/>
  <c r="J2097" i="8" l="1"/>
  <c r="K2097" i="8" l="1"/>
  <c r="L2097" i="8" s="1"/>
  <c r="H2098" i="8" s="1"/>
  <c r="N2098" i="8" l="1"/>
  <c r="I2098" i="8"/>
  <c r="M2098" i="8" s="1"/>
  <c r="J2098" i="8" l="1"/>
  <c r="K2098" i="8" l="1"/>
  <c r="L2098" i="8" s="1"/>
  <c r="H2099" i="8" s="1"/>
  <c r="I2099" i="8" l="1"/>
  <c r="M2099" i="8" s="1"/>
  <c r="N2099" i="8"/>
  <c r="J2099" i="8" l="1"/>
  <c r="K2099" i="8" l="1"/>
  <c r="L2099" i="8" s="1"/>
  <c r="H2100" i="8" s="1"/>
  <c r="N2100" i="8" l="1"/>
  <c r="I2100" i="8"/>
  <c r="M2100" i="8" s="1"/>
  <c r="J2100" i="8" l="1"/>
  <c r="K2100" i="8" l="1"/>
  <c r="L2100" i="8" s="1"/>
  <c r="H2101" i="8" s="1"/>
  <c r="N2101" i="8" l="1"/>
  <c r="I2101" i="8"/>
  <c r="M2101" i="8" s="1"/>
  <c r="J2101" i="8" l="1"/>
  <c r="K2101" i="8" l="1"/>
  <c r="L2101" i="8" s="1"/>
  <c r="H2102" i="8" s="1"/>
  <c r="N2102" i="8" l="1"/>
  <c r="I2102" i="8"/>
  <c r="M2102" i="8" s="1"/>
  <c r="J2102" i="8" l="1"/>
  <c r="K2102" i="8" l="1"/>
  <c r="L2102" i="8" s="1"/>
  <c r="H2103" i="8" s="1"/>
  <c r="N2103" i="8" l="1"/>
  <c r="I2103" i="8"/>
  <c r="M2103" i="8" s="1"/>
  <c r="J2103" i="8" l="1"/>
  <c r="K2103" i="8" l="1"/>
  <c r="L2103" i="8" s="1"/>
  <c r="H2104" i="8" s="1"/>
  <c r="I2104" i="8" l="1"/>
  <c r="M2104" i="8" s="1"/>
  <c r="N2104" i="8"/>
  <c r="J2104" i="8" l="1"/>
  <c r="K2104" i="8" l="1"/>
  <c r="L2104" i="8"/>
  <c r="H2105" i="8" s="1"/>
  <c r="N2105" i="8" l="1"/>
  <c r="I2105" i="8"/>
  <c r="M2105" i="8" s="1"/>
  <c r="J2105" i="8" l="1"/>
  <c r="K2105" i="8" l="1"/>
  <c r="L2105" i="8" s="1"/>
  <c r="H2106" i="8" s="1"/>
  <c r="N2106" i="8" l="1"/>
  <c r="I2106" i="8"/>
  <c r="M2106" i="8" s="1"/>
  <c r="J2106" i="8" l="1"/>
  <c r="K2106" i="8" l="1"/>
  <c r="L2106" i="8" s="1"/>
  <c r="H2107" i="8" s="1"/>
  <c r="N2107" i="8" l="1"/>
  <c r="I2107" i="8"/>
  <c r="M2107" i="8" s="1"/>
  <c r="J2107" i="8" l="1"/>
  <c r="K2107" i="8" l="1"/>
  <c r="L2107" i="8" s="1"/>
  <c r="H2108" i="8" s="1"/>
  <c r="N2108" i="8" l="1"/>
  <c r="I2108" i="8"/>
  <c r="M2108" i="8" s="1"/>
  <c r="J2108" i="8" l="1"/>
  <c r="K2108" i="8" l="1"/>
  <c r="L2108" i="8" s="1"/>
  <c r="H2109" i="8" s="1"/>
  <c r="I2109" i="8" l="1"/>
  <c r="M2109" i="8" s="1"/>
  <c r="N2109" i="8"/>
  <c r="J2109" i="8"/>
  <c r="K2109" i="8" l="1"/>
  <c r="L2109" i="8" s="1"/>
  <c r="H2110" i="8" s="1"/>
  <c r="N2110" i="8" l="1"/>
  <c r="I2110" i="8"/>
  <c r="M2110" i="8" s="1"/>
  <c r="J2110" i="8" l="1"/>
  <c r="K2110" i="8" l="1"/>
  <c r="L2110" i="8" s="1"/>
  <c r="H2111" i="8" s="1"/>
  <c r="I2111" i="8" l="1"/>
  <c r="M2111" i="8" s="1"/>
  <c r="N2111" i="8"/>
  <c r="J2111" i="8" l="1"/>
  <c r="K2111" i="8" l="1"/>
  <c r="L2111" i="8" s="1"/>
  <c r="H2112" i="8" s="1"/>
  <c r="N2112" i="8" l="1"/>
  <c r="I2112" i="8"/>
  <c r="M2112" i="8" s="1"/>
  <c r="J2112" i="8" l="1"/>
  <c r="K2112" i="8" l="1"/>
  <c r="L2112" i="8" s="1"/>
  <c r="H2113" i="8" s="1"/>
  <c r="N2113" i="8" l="1"/>
  <c r="I2113" i="8"/>
  <c r="M2113" i="8" s="1"/>
  <c r="J2113" i="8" l="1"/>
  <c r="K2113" i="8" l="1"/>
  <c r="L2113" i="8" s="1"/>
  <c r="H2114" i="8" s="1"/>
  <c r="N2114" i="8" l="1"/>
  <c r="I2114" i="8"/>
  <c r="M2114" i="8" s="1"/>
  <c r="J2114" i="8" l="1"/>
  <c r="K2114" i="8" l="1"/>
  <c r="L2114" i="8"/>
  <c r="H2115" i="8" s="1"/>
  <c r="N2115" i="8" l="1"/>
  <c r="I2115" i="8"/>
  <c r="M2115" i="8" s="1"/>
  <c r="J2115" i="8" l="1"/>
  <c r="K2115" i="8" l="1"/>
  <c r="L2115" i="8" s="1"/>
  <c r="H2116" i="8" s="1"/>
  <c r="I2116" i="8" l="1"/>
  <c r="M2116" i="8" s="1"/>
  <c r="N2116" i="8"/>
  <c r="J2116" i="8" l="1"/>
  <c r="K2116" i="8" l="1"/>
  <c r="L2116" i="8"/>
  <c r="H2117" i="8" s="1"/>
  <c r="N2117" i="8" l="1"/>
  <c r="I2117" i="8"/>
  <c r="M2117" i="8" s="1"/>
  <c r="J2117" i="8" l="1"/>
  <c r="K2117" i="8" l="1"/>
  <c r="L2117" i="8" s="1"/>
  <c r="H2118" i="8" s="1"/>
  <c r="N2118" i="8" l="1"/>
  <c r="I2118" i="8"/>
  <c r="M2118" i="8" s="1"/>
  <c r="J2118" i="8" l="1"/>
  <c r="K2118" i="8" l="1"/>
  <c r="L2118" i="8" s="1"/>
  <c r="H2119" i="8" s="1"/>
  <c r="N2119" i="8" l="1"/>
  <c r="I2119" i="8"/>
  <c r="M2119" i="8" s="1"/>
  <c r="J2119" i="8" l="1"/>
  <c r="K2119" i="8" l="1"/>
  <c r="L2119" i="8" s="1"/>
  <c r="H2120" i="8" s="1"/>
  <c r="N2120" i="8" l="1"/>
  <c r="I2120" i="8"/>
  <c r="M2120" i="8" s="1"/>
  <c r="J2120" i="8" l="1"/>
  <c r="K2120" i="8" l="1"/>
  <c r="L2120" i="8" s="1"/>
  <c r="H2121" i="8" s="1"/>
  <c r="I2121" i="8" l="1"/>
  <c r="M2121" i="8" s="1"/>
  <c r="N2121" i="8"/>
  <c r="J2121" i="8"/>
  <c r="K2121" i="8" l="1"/>
  <c r="L2121" i="8" s="1"/>
  <c r="H2122" i="8" s="1"/>
  <c r="N2122" i="8" l="1"/>
  <c r="I2122" i="8"/>
  <c r="M2122" i="8" s="1"/>
  <c r="J2122" i="8" l="1"/>
  <c r="K2122" i="8" l="1"/>
  <c r="L2122" i="8" s="1"/>
  <c r="H2123" i="8" s="1"/>
  <c r="I2123" i="8" l="1"/>
  <c r="M2123" i="8" s="1"/>
  <c r="N2123" i="8"/>
  <c r="J2123" i="8" l="1"/>
  <c r="K2123" i="8" l="1"/>
  <c r="L2123" i="8" s="1"/>
  <c r="H2124" i="8" s="1"/>
  <c r="N2124" i="8" l="1"/>
  <c r="I2124" i="8"/>
  <c r="M2124" i="8" s="1"/>
  <c r="J2124" i="8"/>
  <c r="K2124" i="8" l="1"/>
  <c r="L2124" i="8" s="1"/>
  <c r="H2125" i="8" s="1"/>
  <c r="N2125" i="8" l="1"/>
  <c r="I2125" i="8"/>
  <c r="M2125" i="8" s="1"/>
  <c r="J2125" i="8" l="1"/>
  <c r="K2125" i="8" l="1"/>
  <c r="L2125" i="8" s="1"/>
  <c r="H2126" i="8" s="1"/>
  <c r="N2126" i="8" l="1"/>
  <c r="I2126" i="8"/>
  <c r="M2126" i="8" s="1"/>
  <c r="J2126" i="8" l="1"/>
  <c r="K2126" i="8" l="1"/>
  <c r="L2126" i="8" s="1"/>
  <c r="H2127" i="8" s="1"/>
  <c r="N2127" i="8" l="1"/>
  <c r="I2127" i="8"/>
  <c r="M2127" i="8" s="1"/>
  <c r="J2127" i="8" l="1"/>
  <c r="K2127" i="8" l="1"/>
  <c r="L2127" i="8" s="1"/>
  <c r="H2128" i="8" s="1"/>
  <c r="I2128" i="8" l="1"/>
  <c r="M2128" i="8" s="1"/>
  <c r="N2128" i="8"/>
  <c r="J2128" i="8" l="1"/>
  <c r="K2128" i="8" l="1"/>
  <c r="L2128" i="8"/>
  <c r="H2129" i="8" s="1"/>
  <c r="N2129" i="8" l="1"/>
  <c r="I2129" i="8"/>
  <c r="M2129" i="8" s="1"/>
  <c r="J2129" i="8" l="1"/>
  <c r="K2129" i="8" l="1"/>
  <c r="L2129" i="8" s="1"/>
  <c r="H2130" i="8" s="1"/>
  <c r="N2130" i="8" l="1"/>
  <c r="I2130" i="8"/>
  <c r="M2130" i="8" s="1"/>
  <c r="J2130" i="8" l="1"/>
  <c r="K2130" i="8" l="1"/>
  <c r="L2130" i="8" s="1"/>
  <c r="H2131" i="8" s="1"/>
  <c r="N2131" i="8" l="1"/>
  <c r="I2131" i="8"/>
  <c r="M2131" i="8" s="1"/>
  <c r="J2131" i="8" l="1"/>
  <c r="K2131" i="8" l="1"/>
  <c r="L2131" i="8" s="1"/>
  <c r="H2132" i="8" s="1"/>
  <c r="N2132" i="8" l="1"/>
  <c r="I2132" i="8"/>
  <c r="M2132" i="8" s="1"/>
  <c r="J2132" i="8" l="1"/>
  <c r="K2132" i="8" l="1"/>
  <c r="L2132" i="8" s="1"/>
  <c r="H2133" i="8" s="1"/>
  <c r="I2133" i="8" l="1"/>
  <c r="M2133" i="8" s="1"/>
  <c r="N2133" i="8"/>
  <c r="J2133" i="8"/>
  <c r="K2133" i="8" l="1"/>
  <c r="L2133" i="8" s="1"/>
  <c r="H2134" i="8" s="1"/>
  <c r="N2134" i="8" l="1"/>
  <c r="I2134" i="8"/>
  <c r="M2134" i="8" s="1"/>
  <c r="J2134" i="8" l="1"/>
  <c r="K2134" i="8" l="1"/>
  <c r="L2134" i="8" s="1"/>
  <c r="H2135" i="8" s="1"/>
  <c r="I2135" i="8" l="1"/>
  <c r="M2135" i="8" s="1"/>
  <c r="N2135" i="8"/>
  <c r="J2135" i="8" l="1"/>
  <c r="K2135" i="8" l="1"/>
  <c r="L2135" i="8" s="1"/>
  <c r="H2136" i="8" s="1"/>
  <c r="N2136" i="8" l="1"/>
  <c r="I2136" i="8"/>
  <c r="M2136" i="8" s="1"/>
  <c r="J2136" i="8" l="1"/>
  <c r="K2136" i="8" l="1"/>
  <c r="L2136" i="8" s="1"/>
  <c r="H2137" i="8" s="1"/>
  <c r="N2137" i="8" l="1"/>
  <c r="I2137" i="8"/>
  <c r="M2137" i="8" s="1"/>
  <c r="J2137" i="8" l="1"/>
  <c r="K2137" i="8" l="1"/>
  <c r="L2137" i="8" s="1"/>
  <c r="H2138" i="8" s="1"/>
  <c r="N2138" i="8" l="1"/>
  <c r="I2138" i="8"/>
  <c r="M2138" i="8" s="1"/>
  <c r="J2138" i="8" l="1"/>
  <c r="K2138" i="8" l="1"/>
  <c r="L2138" i="8" s="1"/>
  <c r="H2139" i="8" s="1"/>
  <c r="N2139" i="8" l="1"/>
  <c r="I2139" i="8"/>
  <c r="M2139" i="8" s="1"/>
  <c r="J2139" i="8" l="1"/>
  <c r="K2139" i="8" l="1"/>
  <c r="L2139" i="8" s="1"/>
  <c r="H2140" i="8" s="1"/>
  <c r="I2140" i="8" l="1"/>
  <c r="M2140" i="8" s="1"/>
  <c r="N2140" i="8"/>
  <c r="J2140" i="8" l="1"/>
  <c r="K2140" i="8" l="1"/>
  <c r="L2140" i="8" s="1"/>
  <c r="H2141" i="8" s="1"/>
  <c r="N2141" i="8" l="1"/>
  <c r="I2141" i="8"/>
  <c r="M2141" i="8" s="1"/>
  <c r="J2141" i="8" l="1"/>
  <c r="K2141" i="8" l="1"/>
  <c r="L2141" i="8" s="1"/>
  <c r="H2142" i="8" s="1"/>
  <c r="N2142" i="8" l="1"/>
  <c r="I2142" i="8"/>
  <c r="M2142" i="8" s="1"/>
  <c r="J2142" i="8" l="1"/>
  <c r="K2142" i="8" l="1"/>
  <c r="L2142" i="8" s="1"/>
  <c r="H2143" i="8" s="1"/>
  <c r="N2143" i="8" l="1"/>
  <c r="I2143" i="8"/>
  <c r="M2143" i="8" s="1"/>
  <c r="J2143" i="8" l="1"/>
  <c r="K2143" i="8" l="1"/>
  <c r="L2143" i="8" s="1"/>
  <c r="H2144" i="8" s="1"/>
  <c r="N2144" i="8" l="1"/>
  <c r="I2144" i="8"/>
  <c r="M2144" i="8" s="1"/>
  <c r="J2144" i="8" l="1"/>
  <c r="K2144" i="8" l="1"/>
  <c r="L2144" i="8" s="1"/>
  <c r="H2145" i="8" s="1"/>
  <c r="I2145" i="8" l="1"/>
  <c r="M2145" i="8" s="1"/>
  <c r="N2145" i="8"/>
  <c r="J2145" i="8"/>
  <c r="K2145" i="8" l="1"/>
  <c r="L2145" i="8" s="1"/>
  <c r="H2146" i="8" s="1"/>
  <c r="N2146" i="8" l="1"/>
  <c r="I2146" i="8"/>
  <c r="M2146" i="8" s="1"/>
  <c r="J2146" i="8" l="1"/>
  <c r="K2146" i="8" l="1"/>
  <c r="L2146" i="8" s="1"/>
  <c r="H2147" i="8" s="1"/>
  <c r="I2147" i="8" l="1"/>
  <c r="M2147" i="8" s="1"/>
  <c r="N2147" i="8"/>
  <c r="J2147" i="8" l="1"/>
  <c r="K2147" i="8" l="1"/>
  <c r="L2147" i="8" s="1"/>
  <c r="H2148" i="8" s="1"/>
  <c r="N2148" i="8" l="1"/>
  <c r="I2148" i="8"/>
  <c r="M2148" i="8" s="1"/>
  <c r="J2148" i="8" l="1"/>
  <c r="K2148" i="8" l="1"/>
  <c r="L2148" i="8" s="1"/>
  <c r="H2149" i="8" s="1"/>
  <c r="N2149" i="8" l="1"/>
  <c r="I2149" i="8"/>
  <c r="M2149" i="8" s="1"/>
  <c r="J2149" i="8" l="1"/>
  <c r="K2149" i="8" l="1"/>
  <c r="L2149" i="8" s="1"/>
  <c r="H2150" i="8" s="1"/>
  <c r="N2150" i="8" l="1"/>
  <c r="I2150" i="8"/>
  <c r="M2150" i="8" s="1"/>
  <c r="J2150" i="8" l="1"/>
  <c r="K2150" i="8" l="1"/>
  <c r="L2150" i="8" s="1"/>
  <c r="H2151" i="8" s="1"/>
  <c r="N2151" i="8" l="1"/>
  <c r="I2151" i="8"/>
  <c r="M2151" i="8" s="1"/>
  <c r="J2151" i="8" l="1"/>
  <c r="K2151" i="8" l="1"/>
  <c r="L2151" i="8" s="1"/>
  <c r="H2152" i="8" s="1"/>
  <c r="I2152" i="8" l="1"/>
  <c r="M2152" i="8" s="1"/>
  <c r="N2152" i="8"/>
  <c r="J2152" i="8" l="1"/>
  <c r="K2152" i="8" l="1"/>
  <c r="L2152" i="8"/>
  <c r="H2153" i="8" s="1"/>
  <c r="N2153" i="8" l="1"/>
  <c r="I2153" i="8"/>
  <c r="M2153" i="8" s="1"/>
  <c r="J2153" i="8" l="1"/>
  <c r="K2153" i="8" l="1"/>
  <c r="L2153" i="8" s="1"/>
  <c r="H2154" i="8" s="1"/>
  <c r="N2154" i="8" l="1"/>
  <c r="I2154" i="8"/>
  <c r="M2154" i="8" s="1"/>
  <c r="J2154" i="8" l="1"/>
  <c r="K2154" i="8" l="1"/>
  <c r="L2154" i="8" s="1"/>
  <c r="H2155" i="8" s="1"/>
  <c r="N2155" i="8" l="1"/>
  <c r="I2155" i="8"/>
  <c r="M2155" i="8" s="1"/>
  <c r="J2155" i="8" l="1"/>
  <c r="K2155" i="8" l="1"/>
  <c r="L2155" i="8" s="1"/>
  <c r="H2156" i="8" s="1"/>
  <c r="N2156" i="8" l="1"/>
  <c r="I2156" i="8"/>
  <c r="M2156" i="8" s="1"/>
  <c r="J2156" i="8" l="1"/>
  <c r="K2156" i="8" l="1"/>
  <c r="L2156" i="8" s="1"/>
  <c r="H2157" i="8" s="1"/>
  <c r="I2157" i="8" l="1"/>
  <c r="M2157" i="8" s="1"/>
  <c r="N2157" i="8"/>
  <c r="J2157" i="8"/>
  <c r="K2157" i="8" l="1"/>
  <c r="L2157" i="8" s="1"/>
  <c r="H2158" i="8" s="1"/>
  <c r="N2158" i="8" l="1"/>
  <c r="I2158" i="8"/>
  <c r="M2158" i="8" s="1"/>
  <c r="J2158" i="8" l="1"/>
  <c r="K2158" i="8" l="1"/>
  <c r="L2158" i="8" s="1"/>
  <c r="H2159" i="8" s="1"/>
  <c r="I2159" i="8" l="1"/>
  <c r="M2159" i="8" s="1"/>
  <c r="N2159" i="8"/>
  <c r="J2159" i="8" l="1"/>
  <c r="K2159" i="8" l="1"/>
  <c r="L2159" i="8" s="1"/>
  <c r="H2160" i="8" s="1"/>
  <c r="N2160" i="8" l="1"/>
  <c r="I2160" i="8"/>
  <c r="M2160" i="8" s="1"/>
  <c r="J2160" i="8" l="1"/>
  <c r="K2160" i="8" l="1"/>
  <c r="L2160" i="8" s="1"/>
  <c r="H2161" i="8" s="1"/>
  <c r="N2161" i="8" l="1"/>
  <c r="I2161" i="8"/>
  <c r="M2161" i="8" s="1"/>
  <c r="J2161" i="8" l="1"/>
  <c r="K2161" i="8" l="1"/>
  <c r="L2161" i="8" s="1"/>
  <c r="H2162" i="8" s="1"/>
  <c r="N2162" i="8" l="1"/>
  <c r="I2162" i="8"/>
  <c r="M2162" i="8" s="1"/>
  <c r="J2162" i="8" l="1"/>
  <c r="K2162" i="8" l="1"/>
  <c r="L2162" i="8" s="1"/>
  <c r="H2163" i="8" s="1"/>
  <c r="N2163" i="8" l="1"/>
  <c r="I2163" i="8"/>
  <c r="M2163" i="8" s="1"/>
  <c r="J2163" i="8" l="1"/>
  <c r="K2163" i="8" l="1"/>
  <c r="L2163" i="8" s="1"/>
  <c r="H2164" i="8" s="1"/>
  <c r="I2164" i="8" l="1"/>
  <c r="M2164" i="8" s="1"/>
  <c r="N2164" i="8"/>
  <c r="J2164" i="8" l="1"/>
  <c r="K2164" i="8" l="1"/>
  <c r="L2164" i="8"/>
  <c r="H2165" i="8" s="1"/>
  <c r="N2165" i="8" l="1"/>
  <c r="I2165" i="8"/>
  <c r="M2165" i="8" s="1"/>
  <c r="J2165" i="8" l="1"/>
  <c r="K2165" i="8" l="1"/>
  <c r="L2165" i="8" s="1"/>
  <c r="H2166" i="8" s="1"/>
  <c r="N2166" i="8" l="1"/>
  <c r="I2166" i="8"/>
  <c r="M2166" i="8" s="1"/>
  <c r="J2166" i="8" l="1"/>
  <c r="K2166" i="8" l="1"/>
  <c r="L2166" i="8" s="1"/>
  <c r="H2167" i="8" s="1"/>
  <c r="N2167" i="8" l="1"/>
  <c r="I2167" i="8"/>
  <c r="M2167" i="8" s="1"/>
  <c r="J2167" i="8" l="1"/>
  <c r="K2167" i="8" l="1"/>
  <c r="L2167" i="8" s="1"/>
  <c r="H2168" i="8" s="1"/>
  <c r="N2168" i="8" l="1"/>
  <c r="I2168" i="8"/>
  <c r="M2168" i="8" s="1"/>
  <c r="J2168" i="8" l="1"/>
  <c r="K2168" i="8" l="1"/>
  <c r="L2168" i="8" s="1"/>
  <c r="H2169" i="8" s="1"/>
  <c r="I2169" i="8" l="1"/>
  <c r="M2169" i="8" s="1"/>
  <c r="N2169" i="8"/>
  <c r="J2169" i="8" l="1"/>
  <c r="K2169" i="8"/>
  <c r="L2169" i="8" s="1"/>
  <c r="H2170" i="8" s="1"/>
  <c r="N2170" i="8" l="1"/>
  <c r="I2170" i="8"/>
  <c r="M2170" i="8" s="1"/>
  <c r="J2170" i="8" l="1"/>
  <c r="K2170" i="8" l="1"/>
  <c r="L2170" i="8" s="1"/>
  <c r="H2171" i="8" s="1"/>
  <c r="I2171" i="8" l="1"/>
  <c r="M2171" i="8" s="1"/>
  <c r="N2171" i="8"/>
  <c r="J2171" i="8" l="1"/>
  <c r="K2171" i="8" l="1"/>
  <c r="L2171" i="8" s="1"/>
  <c r="H2172" i="8" s="1"/>
  <c r="N2172" i="8" l="1"/>
  <c r="I2172" i="8"/>
  <c r="M2172" i="8" s="1"/>
  <c r="J2172" i="8" l="1"/>
  <c r="K2172" i="8" l="1"/>
  <c r="L2172" i="8" s="1"/>
  <c r="H2173" i="8" s="1"/>
  <c r="N2173" i="8" l="1"/>
  <c r="I2173" i="8"/>
  <c r="M2173" i="8" s="1"/>
  <c r="J2173" i="8" l="1"/>
  <c r="K2173" i="8" l="1"/>
  <c r="L2173" i="8" s="1"/>
  <c r="H2174" i="8" s="1"/>
  <c r="N2174" i="8" l="1"/>
  <c r="I2174" i="8"/>
  <c r="M2174" i="8" s="1"/>
  <c r="J2174" i="8" l="1"/>
  <c r="K2174" i="8" l="1"/>
  <c r="L2174" i="8" s="1"/>
  <c r="H2175" i="8" s="1"/>
  <c r="N2175" i="8" l="1"/>
  <c r="I2175" i="8"/>
  <c r="M2175" i="8" s="1"/>
  <c r="J2175" i="8" l="1"/>
  <c r="K2175" i="8" l="1"/>
  <c r="L2175" i="8" s="1"/>
  <c r="H2176" i="8" s="1"/>
  <c r="I2176" i="8" l="1"/>
  <c r="M2176" i="8" s="1"/>
  <c r="N2176" i="8"/>
  <c r="J2176" i="8" l="1"/>
  <c r="K2176" i="8" l="1"/>
  <c r="L2176" i="8"/>
  <c r="H2177" i="8" s="1"/>
  <c r="N2177" i="8" l="1"/>
  <c r="I2177" i="8"/>
  <c r="M2177" i="8" s="1"/>
  <c r="J2177" i="8" l="1"/>
  <c r="K2177" i="8" l="1"/>
  <c r="L2177" i="8" s="1"/>
  <c r="H2178" i="8" s="1"/>
  <c r="N2178" i="8" l="1"/>
  <c r="I2178" i="8"/>
  <c r="M2178" i="8" s="1"/>
  <c r="J2178" i="8" l="1"/>
  <c r="K2178" i="8" l="1"/>
  <c r="L2178" i="8" s="1"/>
  <c r="H2179" i="8" s="1"/>
  <c r="N2179" i="8" l="1"/>
  <c r="I2179" i="8"/>
  <c r="M2179" i="8" s="1"/>
  <c r="J2179" i="8" l="1"/>
  <c r="K2179" i="8" l="1"/>
  <c r="L2179" i="8" s="1"/>
  <c r="H2180" i="8" s="1"/>
  <c r="N2180" i="8" l="1"/>
  <c r="I2180" i="8"/>
  <c r="M2180" i="8" s="1"/>
  <c r="J2180" i="8" l="1"/>
  <c r="K2180" i="8" l="1"/>
  <c r="L2180" i="8" s="1"/>
  <c r="H2181" i="8" s="1"/>
  <c r="I2181" i="8" l="1"/>
  <c r="M2181" i="8" s="1"/>
  <c r="N2181" i="8"/>
  <c r="J2181" i="8"/>
  <c r="K2181" i="8" l="1"/>
  <c r="L2181" i="8" s="1"/>
  <c r="H2182" i="8" s="1"/>
  <c r="N2182" i="8" l="1"/>
  <c r="I2182" i="8"/>
  <c r="M2182" i="8" s="1"/>
  <c r="J2182" i="8" l="1"/>
  <c r="K2182" i="8" l="1"/>
  <c r="L2182" i="8" s="1"/>
  <c r="H2183" i="8" s="1"/>
  <c r="I2183" i="8" l="1"/>
  <c r="M2183" i="8" s="1"/>
  <c r="N2183" i="8"/>
  <c r="J2183" i="8" l="1"/>
  <c r="K2183" i="8" l="1"/>
  <c r="L2183" i="8" s="1"/>
  <c r="H2184" i="8" s="1"/>
  <c r="N2184" i="8" l="1"/>
  <c r="I2184" i="8"/>
  <c r="M2184" i="8" s="1"/>
  <c r="J2184" i="8" l="1"/>
  <c r="K2184" i="8" l="1"/>
  <c r="L2184" i="8" s="1"/>
  <c r="H2185" i="8" s="1"/>
  <c r="N2185" i="8" l="1"/>
  <c r="I2185" i="8"/>
  <c r="M2185" i="8" s="1"/>
  <c r="J2185" i="8" l="1"/>
  <c r="K2185" i="8" l="1"/>
  <c r="L2185" i="8" s="1"/>
  <c r="H2186" i="8" s="1"/>
  <c r="N2186" i="8" l="1"/>
  <c r="I2186" i="8"/>
  <c r="M2186" i="8" s="1"/>
  <c r="J2186" i="8" l="1"/>
  <c r="K2186" i="8" l="1"/>
  <c r="L2186" i="8"/>
  <c r="H2187" i="8" s="1"/>
  <c r="N2187" i="8" l="1"/>
  <c r="I2187" i="8"/>
  <c r="M2187" i="8" s="1"/>
  <c r="J2187" i="8" l="1"/>
  <c r="K2187" i="8" l="1"/>
  <c r="L2187" i="8" s="1"/>
  <c r="H2188" i="8" s="1"/>
  <c r="I2188" i="8" l="1"/>
  <c r="M2188" i="8" s="1"/>
  <c r="N2188" i="8"/>
  <c r="J2188" i="8" l="1"/>
  <c r="K2188" i="8" l="1"/>
  <c r="L2188" i="8"/>
  <c r="H2189" i="8" s="1"/>
  <c r="N2189" i="8" l="1"/>
  <c r="I2189" i="8"/>
  <c r="M2189" i="8" s="1"/>
  <c r="J2189" i="8" l="1"/>
  <c r="K2189" i="8" l="1"/>
  <c r="L2189" i="8" s="1"/>
  <c r="H2190" i="8" s="1"/>
  <c r="N2190" i="8" l="1"/>
  <c r="I2190" i="8"/>
  <c r="M2190" i="8" s="1"/>
  <c r="J2190" i="8" l="1"/>
  <c r="K2190" i="8" l="1"/>
  <c r="L2190" i="8" s="1"/>
  <c r="H2191" i="8" s="1"/>
  <c r="N2191" i="8" l="1"/>
  <c r="I2191" i="8"/>
  <c r="M2191" i="8" s="1"/>
  <c r="J2191" i="8" l="1"/>
  <c r="K2191" i="8" l="1"/>
  <c r="L2191" i="8" s="1"/>
  <c r="H2192" i="8" s="1"/>
  <c r="N2192" i="8" l="1"/>
  <c r="I2192" i="8"/>
  <c r="M2192" i="8" s="1"/>
  <c r="J2192" i="8" l="1"/>
  <c r="K2192" i="8" l="1"/>
  <c r="L2192" i="8" s="1"/>
  <c r="H2193" i="8" s="1"/>
  <c r="I2193" i="8" l="1"/>
  <c r="M2193" i="8" s="1"/>
  <c r="J2193" i="8"/>
  <c r="N2193" i="8"/>
  <c r="K2193" i="8" l="1"/>
  <c r="L2193" i="8" s="1"/>
  <c r="H2194" i="8" s="1"/>
  <c r="N2194" i="8" l="1"/>
  <c r="I2194" i="8"/>
  <c r="M2194" i="8" s="1"/>
  <c r="J2194" i="8" l="1"/>
  <c r="K2194" i="8" l="1"/>
  <c r="L2194" i="8" s="1"/>
  <c r="H2195" i="8" s="1"/>
  <c r="I2195" i="8" l="1"/>
  <c r="M2195" i="8" s="1"/>
  <c r="N2195" i="8"/>
  <c r="J2195" i="8" l="1"/>
  <c r="K2195" i="8" l="1"/>
  <c r="L2195" i="8" s="1"/>
  <c r="H2196" i="8" s="1"/>
  <c r="N2196" i="8" l="1"/>
  <c r="I2196" i="8"/>
  <c r="M2196" i="8" s="1"/>
  <c r="J2196" i="8" l="1"/>
  <c r="K2196" i="8" l="1"/>
  <c r="L2196" i="8" s="1"/>
  <c r="H2197" i="8" s="1"/>
  <c r="N2197" i="8" l="1"/>
  <c r="I2197" i="8"/>
  <c r="M2197" i="8" s="1"/>
  <c r="J2197" i="8" l="1"/>
  <c r="K2197" i="8" l="1"/>
  <c r="L2197" i="8" s="1"/>
  <c r="H2198" i="8" s="1"/>
  <c r="N2198" i="8" l="1"/>
  <c r="I2198" i="8"/>
  <c r="M2198" i="8" s="1"/>
  <c r="J2198" i="8" l="1"/>
  <c r="K2198" i="8" l="1"/>
  <c r="L2198" i="8" s="1"/>
  <c r="H2199" i="8" s="1"/>
  <c r="N2199" i="8" l="1"/>
  <c r="I2199" i="8"/>
  <c r="M2199" i="8" s="1"/>
  <c r="J2199" i="8" l="1"/>
  <c r="K2199" i="8" l="1"/>
  <c r="L2199" i="8" s="1"/>
  <c r="H2200" i="8" s="1"/>
  <c r="I2200" i="8" l="1"/>
  <c r="M2200" i="8" s="1"/>
  <c r="N2200" i="8"/>
  <c r="J2200" i="8" l="1"/>
  <c r="K2200" i="8" l="1"/>
  <c r="L2200" i="8"/>
  <c r="H2201" i="8" s="1"/>
  <c r="N2201" i="8" l="1"/>
  <c r="I2201" i="8"/>
  <c r="M2201" i="8" s="1"/>
  <c r="J2201" i="8" l="1"/>
  <c r="K2201" i="8" l="1"/>
  <c r="L2201" i="8" s="1"/>
  <c r="H2202" i="8" s="1"/>
  <c r="N2202" i="8" l="1"/>
  <c r="I2202" i="8"/>
  <c r="M2202" i="8" s="1"/>
  <c r="J2202" i="8" l="1"/>
  <c r="K2202" i="8" l="1"/>
  <c r="L2202" i="8" s="1"/>
  <c r="H2203" i="8" s="1"/>
  <c r="N2203" i="8" l="1"/>
  <c r="I2203" i="8"/>
  <c r="M2203" i="8" s="1"/>
  <c r="J2203" i="8"/>
  <c r="K2203" i="8" l="1"/>
  <c r="L2203" i="8" s="1"/>
  <c r="H2204" i="8" s="1"/>
  <c r="N2204" i="8" l="1"/>
  <c r="I2204" i="8"/>
  <c r="M2204" i="8" s="1"/>
  <c r="J2204" i="8" l="1"/>
  <c r="K2204" i="8" l="1"/>
  <c r="L2204" i="8" s="1"/>
  <c r="H2205" i="8" s="1"/>
  <c r="I2205" i="8" l="1"/>
  <c r="M2205" i="8" s="1"/>
  <c r="J2205" i="8"/>
  <c r="N2205" i="8"/>
  <c r="K2205" i="8" l="1"/>
  <c r="L2205" i="8" s="1"/>
  <c r="H2206" i="8" s="1"/>
  <c r="N2206" i="8" l="1"/>
  <c r="I2206" i="8"/>
  <c r="M2206" i="8" s="1"/>
  <c r="J2206" i="8" l="1"/>
  <c r="K2206" i="8" l="1"/>
  <c r="L2206" i="8" s="1"/>
  <c r="H2207" i="8" s="1"/>
  <c r="I2207" i="8" l="1"/>
  <c r="M2207" i="8" s="1"/>
  <c r="N2207" i="8"/>
  <c r="J2207" i="8" l="1"/>
  <c r="K2207" i="8" l="1"/>
  <c r="L2207" i="8" s="1"/>
  <c r="H2208" i="8" s="1"/>
  <c r="N2208" i="8" l="1"/>
  <c r="I2208" i="8"/>
  <c r="M2208" i="8" s="1"/>
  <c r="J2208" i="8" l="1"/>
  <c r="K2208" i="8" l="1"/>
  <c r="L2208" i="8" s="1"/>
  <c r="H2209" i="8" s="1"/>
  <c r="N2209" i="8" l="1"/>
  <c r="I2209" i="8"/>
  <c r="M2209" i="8" s="1"/>
  <c r="J2209" i="8" l="1"/>
  <c r="K2209" i="8" l="1"/>
  <c r="L2209" i="8" s="1"/>
  <c r="H2210" i="8" s="1"/>
  <c r="N2210" i="8" l="1"/>
  <c r="I2210" i="8"/>
  <c r="M2210" i="8" s="1"/>
  <c r="J2210" i="8" l="1"/>
  <c r="K2210" i="8" l="1"/>
  <c r="L2210" i="8" s="1"/>
  <c r="H2211" i="8" s="1"/>
  <c r="N2211" i="8" l="1"/>
  <c r="I2211" i="8"/>
  <c r="M2211" i="8" s="1"/>
  <c r="J2211" i="8" l="1"/>
  <c r="K2211" i="8"/>
  <c r="L2211" i="8" s="1"/>
  <c r="H2212" i="8" s="1"/>
  <c r="I2212" i="8" l="1"/>
  <c r="M2212" i="8" s="1"/>
  <c r="N2212" i="8"/>
  <c r="J2212" i="8" l="1"/>
  <c r="K2212" i="8" l="1"/>
  <c r="L2212" i="8"/>
  <c r="H2213" i="8" s="1"/>
  <c r="N2213" i="8" l="1"/>
  <c r="I2213" i="8"/>
  <c r="M2213" i="8" s="1"/>
  <c r="J2213" i="8" l="1"/>
  <c r="K2213" i="8" l="1"/>
  <c r="L2213" i="8" s="1"/>
  <c r="H2214" i="8" s="1"/>
  <c r="N2214" i="8" l="1"/>
  <c r="I2214" i="8"/>
  <c r="M2214" i="8" s="1"/>
  <c r="J2214" i="8" l="1"/>
  <c r="K2214" i="8" l="1"/>
  <c r="L2214" i="8" s="1"/>
  <c r="H2215" i="8" s="1"/>
  <c r="N2215" i="8" l="1"/>
  <c r="I2215" i="8"/>
  <c r="M2215" i="8" s="1"/>
  <c r="J2215" i="8"/>
  <c r="K2215" i="8" l="1"/>
  <c r="L2215" i="8" s="1"/>
  <c r="H2216" i="8" s="1"/>
  <c r="N2216" i="8" l="1"/>
  <c r="I2216" i="8"/>
  <c r="M2216" i="8" s="1"/>
  <c r="J2216" i="8" l="1"/>
  <c r="K2216" i="8" l="1"/>
  <c r="L2216" i="8" s="1"/>
  <c r="H2217" i="8" s="1"/>
  <c r="I2217" i="8" l="1"/>
  <c r="M2217" i="8" s="1"/>
  <c r="N2217" i="8"/>
  <c r="J2217" i="8"/>
  <c r="K2217" i="8" l="1"/>
  <c r="L2217" i="8" s="1"/>
  <c r="H2218" i="8" s="1"/>
  <c r="N2218" i="8" l="1"/>
  <c r="I2218" i="8"/>
  <c r="M2218" i="8" s="1"/>
  <c r="J2218" i="8" l="1"/>
  <c r="K2218" i="8" l="1"/>
  <c r="L2218" i="8" s="1"/>
  <c r="H2219" i="8" s="1"/>
  <c r="I2219" i="8" l="1"/>
  <c r="M2219" i="8" s="1"/>
  <c r="N2219" i="8"/>
  <c r="J2219" i="8" l="1"/>
  <c r="K2219" i="8" l="1"/>
  <c r="L2219" i="8" s="1"/>
  <c r="H2220" i="8" s="1"/>
  <c r="N2220" i="8" l="1"/>
  <c r="I2220" i="8"/>
  <c r="M2220" i="8" s="1"/>
  <c r="J2220" i="8" l="1"/>
  <c r="K2220" i="8" l="1"/>
  <c r="L2220" i="8" s="1"/>
  <c r="H2221" i="8" s="1"/>
  <c r="N2221" i="8" l="1"/>
  <c r="I2221" i="8"/>
  <c r="M2221" i="8" s="1"/>
  <c r="J2221" i="8" l="1"/>
  <c r="K2221" i="8" l="1"/>
  <c r="L2221" i="8" s="1"/>
  <c r="H2222" i="8" s="1"/>
  <c r="N2222" i="8" l="1"/>
  <c r="I2222" i="8"/>
  <c r="M2222" i="8" s="1"/>
  <c r="J2222" i="8" l="1"/>
  <c r="K2222" i="8" l="1"/>
  <c r="L2222" i="8"/>
  <c r="H2223" i="8" s="1"/>
  <c r="N2223" i="8" l="1"/>
  <c r="I2223" i="8"/>
  <c r="M2223" i="8" s="1"/>
  <c r="J2223" i="8" l="1"/>
  <c r="K2223" i="8" l="1"/>
  <c r="L2223" i="8" s="1"/>
  <c r="H2224" i="8" s="1"/>
  <c r="I2224" i="8" l="1"/>
  <c r="M2224" i="8" s="1"/>
  <c r="N2224" i="8"/>
  <c r="J2224" i="8" l="1"/>
  <c r="K2224" i="8" l="1"/>
  <c r="L2224" i="8"/>
  <c r="H2225" i="8" s="1"/>
  <c r="N2225" i="8" l="1"/>
  <c r="I2225" i="8"/>
  <c r="M2225" i="8" s="1"/>
  <c r="J2225" i="8" l="1"/>
  <c r="K2225" i="8" l="1"/>
  <c r="L2225" i="8" s="1"/>
  <c r="H2226" i="8" s="1"/>
  <c r="N2226" i="8" l="1"/>
  <c r="I2226" i="8"/>
  <c r="M2226" i="8" s="1"/>
  <c r="J2226" i="8" l="1"/>
  <c r="K2226" i="8" l="1"/>
  <c r="L2226" i="8" s="1"/>
  <c r="H2227" i="8" s="1"/>
  <c r="N2227" i="8" l="1"/>
  <c r="I2227" i="8"/>
  <c r="M2227" i="8" s="1"/>
  <c r="J2227" i="8" l="1"/>
  <c r="K2227" i="8" l="1"/>
  <c r="L2227" i="8" s="1"/>
  <c r="H2228" i="8" s="1"/>
  <c r="N2228" i="8" l="1"/>
  <c r="I2228" i="8"/>
  <c r="M2228" i="8" s="1"/>
  <c r="J2228" i="8" l="1"/>
  <c r="K2228" i="8" l="1"/>
  <c r="L2228" i="8" s="1"/>
  <c r="H2229" i="8" s="1"/>
  <c r="I2229" i="8" l="1"/>
  <c r="M2229" i="8" s="1"/>
  <c r="N2229" i="8"/>
  <c r="J2229" i="8"/>
  <c r="K2229" i="8" l="1"/>
  <c r="L2229" i="8" s="1"/>
  <c r="H2230" i="8" s="1"/>
  <c r="N2230" i="8" l="1"/>
  <c r="I2230" i="8"/>
  <c r="M2230" i="8" s="1"/>
  <c r="J2230" i="8" l="1"/>
  <c r="K2230" i="8" l="1"/>
  <c r="L2230" i="8" s="1"/>
  <c r="H2231" i="8" s="1"/>
  <c r="I2231" i="8" l="1"/>
  <c r="M2231" i="8" s="1"/>
  <c r="N2231" i="8"/>
  <c r="J2231" i="8" l="1"/>
  <c r="K2231" i="8" l="1"/>
  <c r="L2231" i="8" s="1"/>
  <c r="H2232" i="8" s="1"/>
  <c r="N2232" i="8" l="1"/>
  <c r="I2232" i="8"/>
  <c r="M2232" i="8" s="1"/>
  <c r="J2232" i="8" l="1"/>
  <c r="K2232" i="8" l="1"/>
  <c r="L2232" i="8" s="1"/>
  <c r="H2233" i="8" s="1"/>
  <c r="N2233" i="8" l="1"/>
  <c r="I2233" i="8"/>
  <c r="M2233" i="8" s="1"/>
  <c r="J2233" i="8" l="1"/>
  <c r="K2233" i="8" l="1"/>
  <c r="L2233" i="8" s="1"/>
  <c r="H2234" i="8" s="1"/>
  <c r="N2234" i="8" l="1"/>
  <c r="I2234" i="8"/>
  <c r="M2234" i="8" s="1"/>
  <c r="J2234" i="8" l="1"/>
  <c r="K2234" i="8" l="1"/>
  <c r="L2234" i="8"/>
  <c r="H2235" i="8" s="1"/>
  <c r="N2235" i="8" l="1"/>
  <c r="I2235" i="8"/>
  <c r="M2235" i="8" s="1"/>
  <c r="J2235" i="8" l="1"/>
  <c r="K2235" i="8" l="1"/>
  <c r="L2235" i="8" s="1"/>
  <c r="H2236" i="8" s="1"/>
  <c r="I2236" i="8" l="1"/>
  <c r="M2236" i="8" s="1"/>
  <c r="N2236" i="8"/>
  <c r="J2236" i="8" l="1"/>
  <c r="K2236" i="8" l="1"/>
  <c r="L2236" i="8"/>
  <c r="H2237" i="8" s="1"/>
  <c r="N2237" i="8" l="1"/>
  <c r="I2237" i="8"/>
  <c r="M2237" i="8" s="1"/>
  <c r="J2237" i="8" l="1"/>
  <c r="K2237" i="8" l="1"/>
  <c r="L2237" i="8" s="1"/>
  <c r="H2238" i="8" s="1"/>
  <c r="N2238" i="8" l="1"/>
  <c r="I2238" i="8"/>
  <c r="M2238" i="8" s="1"/>
  <c r="J2238" i="8" l="1"/>
  <c r="K2238" i="8" l="1"/>
  <c r="L2238" i="8" s="1"/>
  <c r="H2239" i="8" s="1"/>
  <c r="N2239" i="8" l="1"/>
  <c r="I2239" i="8"/>
  <c r="M2239" i="8" s="1"/>
  <c r="J2239" i="8" l="1"/>
  <c r="K2239" i="8" l="1"/>
  <c r="L2239" i="8" s="1"/>
  <c r="H2240" i="8" s="1"/>
  <c r="N2240" i="8" l="1"/>
  <c r="I2240" i="8"/>
  <c r="M2240" i="8" s="1"/>
  <c r="J2240" i="8" l="1"/>
  <c r="K2240" i="8" l="1"/>
  <c r="L2240" i="8" s="1"/>
  <c r="H2241" i="8" s="1"/>
  <c r="I2241" i="8" l="1"/>
  <c r="M2241" i="8" s="1"/>
  <c r="J2241" i="8"/>
  <c r="N2241" i="8"/>
  <c r="K2241" i="8" l="1"/>
  <c r="L2241" i="8" s="1"/>
  <c r="H2242" i="8" s="1"/>
  <c r="N2242" i="8" l="1"/>
  <c r="I2242" i="8"/>
  <c r="M2242" i="8" s="1"/>
  <c r="J2242" i="8" l="1"/>
  <c r="K2242" i="8" l="1"/>
  <c r="L2242" i="8" s="1"/>
  <c r="H2243" i="8" s="1"/>
  <c r="I2243" i="8" l="1"/>
  <c r="M2243" i="8" s="1"/>
  <c r="N2243" i="8"/>
  <c r="J2243" i="8" l="1"/>
  <c r="K2243" i="8" l="1"/>
  <c r="L2243" i="8" s="1"/>
  <c r="H2244" i="8" s="1"/>
  <c r="N2244" i="8" l="1"/>
  <c r="I2244" i="8"/>
  <c r="M2244" i="8" s="1"/>
  <c r="J2244" i="8" l="1"/>
  <c r="K2244" i="8" l="1"/>
  <c r="L2244" i="8" s="1"/>
  <c r="H2245" i="8" s="1"/>
  <c r="N2245" i="8" l="1"/>
  <c r="I2245" i="8"/>
  <c r="M2245" i="8" s="1"/>
  <c r="J2245" i="8" l="1"/>
  <c r="K2245" i="8" l="1"/>
  <c r="L2245" i="8" s="1"/>
  <c r="H2246" i="8" s="1"/>
  <c r="N2246" i="8" l="1"/>
  <c r="I2246" i="8"/>
  <c r="M2246" i="8" s="1"/>
  <c r="J2246" i="8" l="1"/>
  <c r="K2246" i="8" l="1"/>
  <c r="L2246" i="8" s="1"/>
  <c r="H2247" i="8" s="1"/>
  <c r="N2247" i="8" l="1"/>
  <c r="I2247" i="8"/>
  <c r="M2247" i="8" s="1"/>
  <c r="J2247" i="8" l="1"/>
  <c r="K2247" i="8" l="1"/>
  <c r="L2247" i="8" s="1"/>
  <c r="H2248" i="8" s="1"/>
  <c r="I2248" i="8" l="1"/>
  <c r="M2248" i="8" s="1"/>
  <c r="N2248" i="8"/>
  <c r="J2248" i="8" l="1"/>
  <c r="K2248" i="8" l="1"/>
  <c r="L2248" i="8"/>
  <c r="H2249" i="8" s="1"/>
  <c r="N2249" i="8" l="1"/>
  <c r="I2249" i="8"/>
  <c r="M2249" i="8" s="1"/>
  <c r="J2249" i="8" l="1"/>
  <c r="K2249" i="8" l="1"/>
  <c r="L2249" i="8" s="1"/>
  <c r="H2250" i="8" s="1"/>
  <c r="N2250" i="8" l="1"/>
  <c r="I2250" i="8"/>
  <c r="M2250" i="8" s="1"/>
  <c r="J2250" i="8" l="1"/>
  <c r="K2250" i="8" l="1"/>
  <c r="L2250" i="8" s="1"/>
  <c r="H2251" i="8" s="1"/>
  <c r="N2251" i="8" l="1"/>
  <c r="I2251" i="8"/>
  <c r="M2251" i="8" s="1"/>
  <c r="J2251" i="8"/>
  <c r="K2251" i="8" l="1"/>
  <c r="L2251" i="8" s="1"/>
  <c r="H2252" i="8" s="1"/>
  <c r="N2252" i="8" l="1"/>
  <c r="I2252" i="8"/>
  <c r="M2252" i="8" s="1"/>
  <c r="J2252" i="8" l="1"/>
  <c r="K2252" i="8" l="1"/>
  <c r="L2252" i="8" s="1"/>
  <c r="H2253" i="8" s="1"/>
  <c r="I2253" i="8" l="1"/>
  <c r="M2253" i="8" s="1"/>
  <c r="J2253" i="8"/>
  <c r="N2253" i="8"/>
  <c r="K2253" i="8" l="1"/>
  <c r="L2253" i="8" s="1"/>
  <c r="H2254" i="8" s="1"/>
  <c r="N2254" i="8" l="1"/>
  <c r="I2254" i="8"/>
  <c r="M2254" i="8" s="1"/>
  <c r="J2254" i="8" l="1"/>
  <c r="K2254" i="8" l="1"/>
  <c r="L2254" i="8" s="1"/>
  <c r="H2255" i="8" s="1"/>
  <c r="I2255" i="8" l="1"/>
  <c r="M2255" i="8" s="1"/>
  <c r="N2255" i="8"/>
  <c r="J2255" i="8" l="1"/>
  <c r="K2255" i="8" l="1"/>
  <c r="L2255" i="8" s="1"/>
  <c r="H2256" i="8" s="1"/>
  <c r="N2256" i="8" l="1"/>
  <c r="I2256" i="8"/>
  <c r="M2256" i="8" s="1"/>
  <c r="J2256" i="8" l="1"/>
  <c r="K2256" i="8" l="1"/>
  <c r="L2256" i="8" s="1"/>
  <c r="H2257" i="8" s="1"/>
  <c r="N2257" i="8" l="1"/>
  <c r="I2257" i="8"/>
  <c r="M2257" i="8" s="1"/>
  <c r="J2257" i="8" l="1"/>
  <c r="K2257" i="8" l="1"/>
  <c r="L2257" i="8" s="1"/>
  <c r="H2258" i="8" s="1"/>
  <c r="N2258" i="8" l="1"/>
  <c r="I2258" i="8"/>
  <c r="M2258" i="8" s="1"/>
  <c r="J2258" i="8" l="1"/>
  <c r="K2258" i="8" l="1"/>
  <c r="L2258" i="8" s="1"/>
  <c r="H2259" i="8" s="1"/>
  <c r="N2259" i="8" l="1"/>
  <c r="I2259" i="8"/>
  <c r="M2259" i="8" s="1"/>
  <c r="J2259" i="8" l="1"/>
  <c r="K2259" i="8" l="1"/>
  <c r="L2259" i="8" s="1"/>
  <c r="H2260" i="8" s="1"/>
  <c r="I2260" i="8" l="1"/>
  <c r="M2260" i="8" s="1"/>
  <c r="N2260" i="8"/>
  <c r="J2260" i="8" l="1"/>
  <c r="K2260" i="8" l="1"/>
  <c r="L2260" i="8"/>
  <c r="H2261" i="8" s="1"/>
  <c r="N2261" i="8" l="1"/>
  <c r="I2261" i="8"/>
  <c r="M2261" i="8" s="1"/>
  <c r="J2261" i="8" l="1"/>
  <c r="K2261" i="8" l="1"/>
  <c r="L2261" i="8" s="1"/>
  <c r="H2262" i="8" s="1"/>
  <c r="N2262" i="8" l="1"/>
  <c r="I2262" i="8"/>
  <c r="M2262" i="8" s="1"/>
  <c r="J2262" i="8" l="1"/>
  <c r="K2262" i="8" l="1"/>
  <c r="L2262" i="8" s="1"/>
  <c r="H2263" i="8" s="1"/>
  <c r="N2263" i="8" l="1"/>
  <c r="I2263" i="8"/>
  <c r="M2263" i="8" s="1"/>
  <c r="J2263" i="8"/>
  <c r="K2263" i="8" l="1"/>
  <c r="L2263" i="8" s="1"/>
  <c r="H2264" i="8" s="1"/>
  <c r="N2264" i="8" l="1"/>
  <c r="I2264" i="8"/>
  <c r="M2264" i="8" s="1"/>
  <c r="J2264" i="8" l="1"/>
  <c r="K2264" i="8" l="1"/>
  <c r="L2264" i="8" s="1"/>
  <c r="H2265" i="8" s="1"/>
  <c r="I2265" i="8" l="1"/>
  <c r="M2265" i="8" s="1"/>
  <c r="N2265" i="8"/>
  <c r="J2265" i="8"/>
  <c r="K2265" i="8" l="1"/>
  <c r="L2265" i="8" s="1"/>
  <c r="H2266" i="8" s="1"/>
  <c r="N2266" i="8" l="1"/>
  <c r="I2266" i="8"/>
  <c r="M2266" i="8" s="1"/>
  <c r="J2266" i="8" l="1"/>
  <c r="K2266" i="8" l="1"/>
  <c r="L2266" i="8" s="1"/>
  <c r="H2267" i="8" s="1"/>
  <c r="I2267" i="8" l="1"/>
  <c r="M2267" i="8" s="1"/>
  <c r="N2267" i="8"/>
  <c r="J2267" i="8" l="1"/>
  <c r="K2267" i="8" l="1"/>
  <c r="L2267" i="8" s="1"/>
  <c r="H2268" i="8" s="1"/>
  <c r="N2268" i="8" l="1"/>
  <c r="I2268" i="8"/>
  <c r="M2268" i="8" s="1"/>
  <c r="J2268" i="8" l="1"/>
  <c r="K2268" i="8" l="1"/>
  <c r="L2268" i="8" s="1"/>
  <c r="H2269" i="8" s="1"/>
  <c r="N2269" i="8" l="1"/>
  <c r="I2269" i="8"/>
  <c r="M2269" i="8" s="1"/>
  <c r="J2269" i="8" l="1"/>
  <c r="K2269" i="8" l="1"/>
  <c r="L2269" i="8" s="1"/>
  <c r="H2270" i="8" s="1"/>
  <c r="N2270" i="8" l="1"/>
  <c r="I2270" i="8"/>
  <c r="M2270" i="8" s="1"/>
  <c r="J2270" i="8" l="1"/>
  <c r="K2270" i="8" l="1"/>
  <c r="L2270" i="8" s="1"/>
  <c r="H2271" i="8" s="1"/>
  <c r="N2271" i="8" l="1"/>
  <c r="I2271" i="8"/>
  <c r="M2271" i="8" s="1"/>
  <c r="J2271" i="8" l="1"/>
  <c r="K2271" i="8" l="1"/>
  <c r="L2271" i="8" s="1"/>
  <c r="H2272" i="8" s="1"/>
  <c r="I2272" i="8" l="1"/>
  <c r="M2272" i="8" s="1"/>
  <c r="N2272" i="8"/>
  <c r="J2272" i="8" l="1"/>
  <c r="K2272" i="8" l="1"/>
  <c r="L2272" i="8"/>
  <c r="H2273" i="8" s="1"/>
  <c r="N2273" i="8" l="1"/>
  <c r="I2273" i="8"/>
  <c r="M2273" i="8" s="1"/>
  <c r="J2273" i="8" l="1"/>
  <c r="K2273" i="8" l="1"/>
  <c r="L2273" i="8" s="1"/>
  <c r="H2274" i="8" s="1"/>
  <c r="N2274" i="8" l="1"/>
  <c r="I2274" i="8"/>
  <c r="M2274" i="8" s="1"/>
  <c r="J2274" i="8" l="1"/>
  <c r="K2274" i="8" l="1"/>
  <c r="L2274" i="8" s="1"/>
  <c r="H2275" i="8" s="1"/>
  <c r="N2275" i="8" l="1"/>
  <c r="I2275" i="8"/>
  <c r="M2275" i="8" s="1"/>
  <c r="J2275" i="8" l="1"/>
  <c r="K2275" i="8" l="1"/>
  <c r="L2275" i="8" s="1"/>
  <c r="H2276" i="8" s="1"/>
  <c r="N2276" i="8" l="1"/>
  <c r="I2276" i="8"/>
  <c r="M2276" i="8" s="1"/>
  <c r="J2276" i="8" l="1"/>
  <c r="K2276" i="8" l="1"/>
  <c r="L2276" i="8" s="1"/>
  <c r="H2277" i="8" s="1"/>
  <c r="I2277" i="8" l="1"/>
  <c r="M2277" i="8" s="1"/>
  <c r="N2277" i="8"/>
  <c r="J2277" i="8"/>
  <c r="K2277" i="8" l="1"/>
  <c r="L2277" i="8" s="1"/>
  <c r="H2278" i="8" s="1"/>
  <c r="N2278" i="8" l="1"/>
  <c r="I2278" i="8"/>
  <c r="M2278" i="8" s="1"/>
  <c r="J2278" i="8" l="1"/>
  <c r="K2278" i="8" l="1"/>
  <c r="L2278" i="8" s="1"/>
  <c r="H2279" i="8" s="1"/>
  <c r="I2279" i="8" l="1"/>
  <c r="M2279" i="8" s="1"/>
  <c r="N2279" i="8"/>
  <c r="J2279" i="8" l="1"/>
  <c r="K2279" i="8" l="1"/>
  <c r="L2279" i="8" s="1"/>
  <c r="H2280" i="8" s="1"/>
  <c r="N2280" i="8" l="1"/>
  <c r="I2280" i="8"/>
  <c r="M2280" i="8" s="1"/>
  <c r="J2280" i="8" l="1"/>
  <c r="K2280" i="8" l="1"/>
  <c r="L2280" i="8" s="1"/>
  <c r="H2281" i="8" s="1"/>
  <c r="N2281" i="8" l="1"/>
  <c r="I2281" i="8"/>
  <c r="M2281" i="8" s="1"/>
  <c r="J2281" i="8" l="1"/>
  <c r="K2281" i="8" l="1"/>
  <c r="L2281" i="8" s="1"/>
  <c r="H2282" i="8" s="1"/>
  <c r="N2282" i="8" l="1"/>
  <c r="I2282" i="8"/>
  <c r="M2282" i="8" s="1"/>
  <c r="J2282" i="8" l="1"/>
  <c r="K2282" i="8" l="1"/>
  <c r="L2282" i="8"/>
  <c r="H2283" i="8" s="1"/>
  <c r="N2283" i="8" l="1"/>
  <c r="I2283" i="8"/>
  <c r="M2283" i="8" s="1"/>
  <c r="J2283" i="8" l="1"/>
  <c r="K2283" i="8" l="1"/>
  <c r="L2283" i="8" s="1"/>
  <c r="H2284" i="8" s="1"/>
  <c r="I2284" i="8" l="1"/>
  <c r="M2284" i="8" s="1"/>
  <c r="N2284" i="8"/>
  <c r="J2284" i="8" l="1"/>
  <c r="K2284" i="8" l="1"/>
  <c r="L2284" i="8"/>
  <c r="H2285" i="8" s="1"/>
  <c r="N2285" i="8" l="1"/>
  <c r="I2285" i="8"/>
  <c r="M2285" i="8" s="1"/>
  <c r="J2285" i="8" l="1"/>
  <c r="K2285" i="8" l="1"/>
  <c r="L2285" i="8" s="1"/>
  <c r="H2286" i="8" s="1"/>
  <c r="N2286" i="8" l="1"/>
  <c r="I2286" i="8"/>
  <c r="M2286" i="8" s="1"/>
  <c r="J2286" i="8" l="1"/>
  <c r="K2286" i="8" l="1"/>
  <c r="L2286" i="8" s="1"/>
  <c r="H2287" i="8" s="1"/>
  <c r="N2287" i="8" l="1"/>
  <c r="I2287" i="8"/>
  <c r="M2287" i="8" s="1"/>
  <c r="J2287" i="8" l="1"/>
  <c r="K2287" i="8" l="1"/>
  <c r="L2287" i="8" s="1"/>
  <c r="H2288" i="8" s="1"/>
  <c r="I2288" i="8" l="1"/>
  <c r="M2288" i="8" s="1"/>
  <c r="N2288" i="8"/>
  <c r="J2288" i="8" l="1"/>
  <c r="K2288" i="8" l="1"/>
  <c r="L2288" i="8"/>
  <c r="H2289" i="8" s="1"/>
  <c r="N2289" i="8" l="1"/>
  <c r="I2289" i="8"/>
  <c r="M2289" i="8" s="1"/>
  <c r="J2289" i="8" l="1"/>
  <c r="K2289" i="8" l="1"/>
  <c r="L2289" i="8"/>
  <c r="H2290" i="8" s="1"/>
  <c r="N2290" i="8" l="1"/>
  <c r="I2290" i="8"/>
  <c r="M2290" i="8" s="1"/>
  <c r="J2290" i="8" l="1"/>
  <c r="K2290" i="8" l="1"/>
  <c r="L2290" i="8" s="1"/>
  <c r="H2291" i="8" s="1"/>
  <c r="N2291" i="8" l="1"/>
  <c r="I2291" i="8"/>
  <c r="M2291" i="8" s="1"/>
  <c r="J2291" i="8"/>
  <c r="K2291" i="8" l="1"/>
  <c r="L2291" i="8" s="1"/>
  <c r="H2292" i="8" s="1"/>
  <c r="N2292" i="8" l="1"/>
  <c r="I2292" i="8"/>
  <c r="M2292" i="8" s="1"/>
  <c r="J2292" i="8"/>
  <c r="K2292" i="8" l="1"/>
  <c r="L2292" i="8" s="1"/>
  <c r="H2293" i="8" s="1"/>
  <c r="I2293" i="8" l="1"/>
  <c r="M2293" i="8" s="1"/>
  <c r="N2293" i="8"/>
  <c r="J2293" i="8"/>
  <c r="K2293" i="8" l="1"/>
  <c r="L2293" i="8" s="1"/>
  <c r="H2294" i="8" s="1"/>
  <c r="I2294" i="8" l="1"/>
  <c r="M2294" i="8" s="1"/>
  <c r="N2294" i="8"/>
  <c r="J2294" i="8" l="1"/>
  <c r="K2294" i="8" l="1"/>
  <c r="L2294" i="8" s="1"/>
  <c r="H2295" i="8" s="1"/>
  <c r="I2295" i="8" l="1"/>
  <c r="M2295" i="8" s="1"/>
  <c r="N2295" i="8"/>
  <c r="J2295" i="8" l="1"/>
  <c r="K2295" i="8" l="1"/>
  <c r="L2295" i="8" s="1"/>
  <c r="H2296" i="8" s="1"/>
  <c r="N2296" i="8" l="1"/>
  <c r="I2296" i="8"/>
  <c r="M2296" i="8" s="1"/>
  <c r="J2296" i="8" l="1"/>
  <c r="K2296" i="8" l="1"/>
  <c r="L2296" i="8" s="1"/>
  <c r="H2297" i="8" s="1"/>
  <c r="N2297" i="8" l="1"/>
  <c r="I2297" i="8"/>
  <c r="M2297" i="8" s="1"/>
  <c r="J2297" i="8" l="1"/>
  <c r="K2297" i="8" l="1"/>
  <c r="L2297" i="8" s="1"/>
  <c r="H2298" i="8" s="1"/>
  <c r="N2298" i="8" l="1"/>
  <c r="I2298" i="8"/>
  <c r="M2298" i="8" s="1"/>
  <c r="J2298" i="8" l="1"/>
  <c r="K2298" i="8" l="1"/>
  <c r="L2298" i="8" s="1"/>
  <c r="H2299" i="8" s="1"/>
  <c r="N2299" i="8" l="1"/>
  <c r="I2299" i="8"/>
  <c r="M2299" i="8" s="1"/>
  <c r="J2299" i="8" l="1"/>
  <c r="K2299" i="8" l="1"/>
  <c r="L2299" i="8"/>
  <c r="H2300" i="8" s="1"/>
  <c r="I2300" i="8" l="1"/>
  <c r="M2300" i="8" s="1"/>
  <c r="N2300" i="8"/>
  <c r="J2300" i="8" l="1"/>
  <c r="K2300" i="8" l="1"/>
  <c r="L2300" i="8" s="1"/>
  <c r="H2301" i="8" s="1"/>
  <c r="N2301" i="8" l="1"/>
  <c r="I2301" i="8"/>
  <c r="M2301" i="8" s="1"/>
  <c r="J2301" i="8" l="1"/>
  <c r="K2301" i="8" l="1"/>
  <c r="L2301" i="8" s="1"/>
  <c r="H2302" i="8" s="1"/>
  <c r="N2302" i="8" l="1"/>
  <c r="I2302" i="8"/>
  <c r="M2302" i="8" s="1"/>
  <c r="J2302" i="8" l="1"/>
  <c r="K2302" i="8" l="1"/>
  <c r="L2302" i="8" s="1"/>
  <c r="H2303" i="8" s="1"/>
  <c r="N2303" i="8" l="1"/>
  <c r="I2303" i="8"/>
  <c r="M2303" i="8" s="1"/>
  <c r="J2303" i="8" l="1"/>
  <c r="K2303" i="8" l="1"/>
  <c r="L2303" i="8" s="1"/>
  <c r="H2304" i="8" s="1"/>
  <c r="N2304" i="8" l="1"/>
  <c r="I2304" i="8"/>
  <c r="M2304" i="8" s="1"/>
  <c r="J2304" i="8"/>
  <c r="K2304" i="8" l="1"/>
  <c r="L2304" i="8" s="1"/>
  <c r="H2305" i="8" s="1"/>
  <c r="I2305" i="8" l="1"/>
  <c r="M2305" i="8" s="1"/>
  <c r="N2305" i="8"/>
  <c r="J2305" i="8"/>
  <c r="K2305" i="8" l="1"/>
  <c r="L2305" i="8" s="1"/>
  <c r="H2306" i="8" s="1"/>
  <c r="I2306" i="8" l="1"/>
  <c r="M2306" i="8" s="1"/>
  <c r="N2306" i="8"/>
  <c r="J2306" i="8" l="1"/>
  <c r="K2306" i="8" l="1"/>
  <c r="L2306" i="8" s="1"/>
  <c r="H2307" i="8" s="1"/>
  <c r="I2307" i="8" l="1"/>
  <c r="M2307" i="8" s="1"/>
  <c r="N2307" i="8"/>
  <c r="J2307" i="8" l="1"/>
  <c r="K2307" i="8" l="1"/>
  <c r="L2307" i="8" s="1"/>
  <c r="H2308" i="8" s="1"/>
  <c r="N2308" i="8" l="1"/>
  <c r="I2308" i="8"/>
  <c r="M2308" i="8" s="1"/>
  <c r="J2308" i="8" l="1"/>
  <c r="K2308" i="8" l="1"/>
  <c r="L2308" i="8" s="1"/>
  <c r="H2309" i="8" s="1"/>
  <c r="N2309" i="8" l="1"/>
  <c r="I2309" i="8"/>
  <c r="M2309" i="8" s="1"/>
  <c r="J2309" i="8" l="1"/>
  <c r="K2309" i="8" l="1"/>
  <c r="L2309" i="8" s="1"/>
  <c r="H2310" i="8" s="1"/>
  <c r="N2310" i="8" l="1"/>
  <c r="I2310" i="8"/>
  <c r="M2310" i="8" s="1"/>
  <c r="J2310" i="8" l="1"/>
  <c r="K2310" i="8" l="1"/>
  <c r="L2310" i="8" s="1"/>
  <c r="H2311" i="8" s="1"/>
  <c r="N2311" i="8" l="1"/>
  <c r="I2311" i="8"/>
  <c r="M2311" i="8" s="1"/>
  <c r="J2311" i="8" l="1"/>
  <c r="K2311" i="8" l="1"/>
  <c r="L2311" i="8"/>
  <c r="H2312" i="8" s="1"/>
  <c r="I2312" i="8" l="1"/>
  <c r="M2312" i="8" s="1"/>
  <c r="N2312" i="8"/>
  <c r="J2312" i="8" l="1"/>
  <c r="K2312" i="8" l="1"/>
  <c r="L2312" i="8" s="1"/>
  <c r="H2313" i="8" s="1"/>
  <c r="N2313" i="8" l="1"/>
  <c r="I2313" i="8"/>
  <c r="M2313" i="8" s="1"/>
  <c r="J2313" i="8" l="1"/>
  <c r="K2313" i="8" l="1"/>
  <c r="L2313" i="8" s="1"/>
  <c r="H2314" i="8" s="1"/>
  <c r="N2314" i="8" l="1"/>
  <c r="I2314" i="8"/>
  <c r="M2314" i="8" s="1"/>
  <c r="J2314" i="8" l="1"/>
  <c r="K2314" i="8" l="1"/>
  <c r="L2314" i="8" s="1"/>
  <c r="H2315" i="8" s="1"/>
  <c r="N2315" i="8" l="1"/>
  <c r="I2315" i="8"/>
  <c r="M2315" i="8" s="1"/>
  <c r="J2315" i="8" l="1"/>
  <c r="K2315" i="8" l="1"/>
  <c r="L2315" i="8" s="1"/>
  <c r="H2316" i="8" s="1"/>
  <c r="N2316" i="8" l="1"/>
  <c r="I2316" i="8"/>
  <c r="M2316" i="8" s="1"/>
  <c r="J2316" i="8"/>
  <c r="K2316" i="8" l="1"/>
  <c r="L2316" i="8" s="1"/>
  <c r="H2317" i="8" s="1"/>
  <c r="I2317" i="8" l="1"/>
  <c r="M2317" i="8" s="1"/>
  <c r="N2317" i="8"/>
  <c r="J2317" i="8"/>
  <c r="K2317" i="8" l="1"/>
  <c r="L2317" i="8" s="1"/>
  <c r="H2318" i="8" s="1"/>
  <c r="I2318" i="8" l="1"/>
  <c r="M2318" i="8" s="1"/>
  <c r="N2318" i="8"/>
  <c r="J2318" i="8" l="1"/>
  <c r="K2318" i="8" l="1"/>
  <c r="L2318" i="8" s="1"/>
  <c r="H2319" i="8" s="1"/>
  <c r="I2319" i="8" l="1"/>
  <c r="M2319" i="8" s="1"/>
  <c r="N2319" i="8"/>
  <c r="J2319" i="8" l="1"/>
  <c r="K2319" i="8" l="1"/>
  <c r="L2319" i="8" s="1"/>
  <c r="H2320" i="8" s="1"/>
  <c r="N2320" i="8" l="1"/>
  <c r="I2320" i="8"/>
  <c r="M2320" i="8" s="1"/>
  <c r="J2320" i="8" l="1"/>
  <c r="K2320" i="8" l="1"/>
  <c r="L2320" i="8" s="1"/>
  <c r="H2321" i="8" s="1"/>
  <c r="N2321" i="8" l="1"/>
  <c r="I2321" i="8"/>
  <c r="M2321" i="8" s="1"/>
  <c r="J2321" i="8" l="1"/>
  <c r="K2321" i="8" l="1"/>
  <c r="L2321" i="8" s="1"/>
  <c r="H2322" i="8" s="1"/>
  <c r="N2322" i="8" l="1"/>
  <c r="I2322" i="8"/>
  <c r="M2322" i="8" s="1"/>
  <c r="J2322" i="8" l="1"/>
  <c r="K2322" i="8" l="1"/>
  <c r="L2322" i="8" s="1"/>
  <c r="H2323" i="8" s="1"/>
  <c r="N2323" i="8" l="1"/>
  <c r="I2323" i="8"/>
  <c r="M2323" i="8" s="1"/>
  <c r="J2323" i="8" l="1"/>
  <c r="K2323" i="8" l="1"/>
  <c r="L2323" i="8"/>
  <c r="H2324" i="8" s="1"/>
  <c r="I2324" i="8" l="1"/>
  <c r="M2324" i="8" s="1"/>
  <c r="N2324" i="8"/>
  <c r="J2324" i="8" l="1"/>
  <c r="K2324" i="8"/>
  <c r="L2324" i="8"/>
  <c r="H2325" i="8" s="1"/>
  <c r="N2325" i="8" l="1"/>
  <c r="I2325" i="8"/>
  <c r="M2325" i="8" s="1"/>
  <c r="J2325" i="8" l="1"/>
  <c r="K2325" i="8" l="1"/>
  <c r="L2325" i="8" s="1"/>
  <c r="H2326" i="8" s="1"/>
  <c r="N2326" i="8" l="1"/>
  <c r="I2326" i="8"/>
  <c r="M2326" i="8" s="1"/>
  <c r="J2326" i="8" l="1"/>
  <c r="K2326" i="8" l="1"/>
  <c r="L2326" i="8" s="1"/>
  <c r="H2327" i="8" s="1"/>
  <c r="N2327" i="8" l="1"/>
  <c r="I2327" i="8"/>
  <c r="M2327" i="8" s="1"/>
  <c r="J2327" i="8" l="1"/>
  <c r="K2327" i="8" l="1"/>
  <c r="L2327" i="8" s="1"/>
  <c r="H2328" i="8" s="1"/>
  <c r="N2328" i="8" l="1"/>
  <c r="I2328" i="8"/>
  <c r="M2328" i="8" s="1"/>
  <c r="J2328" i="8"/>
  <c r="K2328" i="8" l="1"/>
  <c r="L2328" i="8" s="1"/>
  <c r="H2329" i="8" s="1"/>
  <c r="I2329" i="8" l="1"/>
  <c r="M2329" i="8" s="1"/>
  <c r="N2329" i="8"/>
  <c r="J2329" i="8"/>
  <c r="K2329" i="8" l="1"/>
  <c r="L2329" i="8" s="1"/>
  <c r="H2330" i="8" s="1"/>
  <c r="I2330" i="8" l="1"/>
  <c r="M2330" i="8" s="1"/>
  <c r="N2330" i="8"/>
  <c r="J2330" i="8" l="1"/>
  <c r="K2330" i="8" l="1"/>
  <c r="L2330" i="8" s="1"/>
  <c r="H2331" i="8" s="1"/>
  <c r="I2331" i="8" l="1"/>
  <c r="M2331" i="8" s="1"/>
  <c r="N2331" i="8"/>
  <c r="J2331" i="8" l="1"/>
  <c r="K2331" i="8" l="1"/>
  <c r="L2331" i="8" s="1"/>
  <c r="H2332" i="8" s="1"/>
  <c r="N2332" i="8" l="1"/>
  <c r="I2332" i="8"/>
  <c r="M2332" i="8" s="1"/>
  <c r="J2332" i="8" l="1"/>
  <c r="K2332" i="8" l="1"/>
  <c r="L2332" i="8" s="1"/>
  <c r="H2333" i="8" s="1"/>
  <c r="N2333" i="8" l="1"/>
  <c r="I2333" i="8"/>
  <c r="M2333" i="8" s="1"/>
  <c r="J2333" i="8" l="1"/>
  <c r="K2333" i="8" l="1"/>
  <c r="L2333" i="8" s="1"/>
  <c r="H2334" i="8" s="1"/>
  <c r="N2334" i="8" l="1"/>
  <c r="I2334" i="8"/>
  <c r="M2334" i="8" s="1"/>
  <c r="J2334" i="8" l="1"/>
  <c r="K2334" i="8" l="1"/>
  <c r="L2334" i="8" s="1"/>
  <c r="H2335" i="8" s="1"/>
  <c r="N2335" i="8" l="1"/>
  <c r="I2335" i="8"/>
  <c r="M2335" i="8" s="1"/>
  <c r="J2335" i="8" l="1"/>
  <c r="K2335" i="8" l="1"/>
  <c r="L2335" i="8"/>
  <c r="H2336" i="8" s="1"/>
  <c r="I2336" i="8" l="1"/>
  <c r="M2336" i="8" s="1"/>
  <c r="N2336" i="8"/>
  <c r="J2336" i="8" l="1"/>
  <c r="K2336" i="8" l="1"/>
  <c r="L2336" i="8"/>
  <c r="H2337" i="8" s="1"/>
  <c r="N2337" i="8" l="1"/>
  <c r="I2337" i="8"/>
  <c r="M2337" i="8" s="1"/>
  <c r="J2337" i="8" l="1"/>
  <c r="K2337" i="8" l="1"/>
  <c r="L2337" i="8" s="1"/>
  <c r="H2338" i="8" s="1"/>
  <c r="N2338" i="8" l="1"/>
  <c r="I2338" i="8"/>
  <c r="M2338" i="8" s="1"/>
  <c r="J2338" i="8" l="1"/>
  <c r="K2338" i="8" l="1"/>
  <c r="L2338" i="8" s="1"/>
  <c r="H2339" i="8" s="1"/>
  <c r="N2339" i="8" l="1"/>
  <c r="I2339" i="8"/>
  <c r="M2339" i="8" s="1"/>
  <c r="J2339" i="8" l="1"/>
  <c r="K2339" i="8" l="1"/>
  <c r="L2339" i="8" s="1"/>
  <c r="H2340" i="8" s="1"/>
  <c r="N2340" i="8" l="1"/>
  <c r="I2340" i="8"/>
  <c r="M2340" i="8" s="1"/>
  <c r="J2340" i="8"/>
  <c r="K2340" i="8" l="1"/>
  <c r="L2340" i="8" s="1"/>
  <c r="H2341" i="8" s="1"/>
  <c r="I2341" i="8" l="1"/>
  <c r="M2341" i="8" s="1"/>
  <c r="J2341" i="8"/>
  <c r="N2341" i="8"/>
  <c r="K2341" i="8" l="1"/>
  <c r="L2341" i="8" s="1"/>
  <c r="H2342" i="8" s="1"/>
  <c r="I2342" i="8" l="1"/>
  <c r="M2342" i="8" s="1"/>
  <c r="N2342" i="8"/>
  <c r="J2342" i="8" l="1"/>
  <c r="K2342" i="8" l="1"/>
  <c r="L2342" i="8" s="1"/>
  <c r="H2343" i="8" s="1"/>
  <c r="I2343" i="8" l="1"/>
  <c r="M2343" i="8" s="1"/>
  <c r="N2343" i="8"/>
  <c r="J2343" i="8" l="1"/>
  <c r="K2343" i="8" l="1"/>
  <c r="L2343" i="8" s="1"/>
  <c r="H2344" i="8" s="1"/>
  <c r="N2344" i="8" l="1"/>
  <c r="I2344" i="8"/>
  <c r="M2344" i="8" s="1"/>
  <c r="J2344" i="8" l="1"/>
  <c r="K2344" i="8" l="1"/>
  <c r="L2344" i="8" s="1"/>
  <c r="H2345" i="8" s="1"/>
  <c r="N2345" i="8" l="1"/>
  <c r="I2345" i="8"/>
  <c r="M2345" i="8" s="1"/>
  <c r="J2345" i="8" l="1"/>
  <c r="K2345" i="8" l="1"/>
  <c r="L2345" i="8" s="1"/>
  <c r="H2346" i="8" s="1"/>
  <c r="N2346" i="8" l="1"/>
  <c r="I2346" i="8"/>
  <c r="M2346" i="8" s="1"/>
  <c r="J2346" i="8" l="1"/>
  <c r="K2346" i="8" l="1"/>
  <c r="L2346" i="8" s="1"/>
  <c r="H2347" i="8" s="1"/>
  <c r="N2347" i="8" l="1"/>
  <c r="I2347" i="8"/>
  <c r="M2347" i="8" s="1"/>
  <c r="J2347" i="8" l="1"/>
  <c r="K2347" i="8" l="1"/>
  <c r="L2347" i="8"/>
  <c r="H2348" i="8" s="1"/>
  <c r="I2348" i="8" l="1"/>
  <c r="M2348" i="8" s="1"/>
  <c r="N2348" i="8"/>
  <c r="J2348" i="8" l="1"/>
  <c r="K2348" i="8" l="1"/>
  <c r="L2348" i="8"/>
  <c r="H2349" i="8" s="1"/>
  <c r="N2349" i="8" l="1"/>
  <c r="I2349" i="8"/>
  <c r="M2349" i="8" s="1"/>
  <c r="J2349" i="8" l="1"/>
  <c r="K2349" i="8" l="1"/>
  <c r="L2349" i="8" s="1"/>
  <c r="H2350" i="8" s="1"/>
  <c r="N2350" i="8" l="1"/>
  <c r="I2350" i="8"/>
  <c r="M2350" i="8" s="1"/>
  <c r="J2350" i="8" l="1"/>
  <c r="K2350" i="8" l="1"/>
  <c r="L2350" i="8" s="1"/>
  <c r="H2351" i="8" s="1"/>
  <c r="N2351" i="8" l="1"/>
  <c r="I2351" i="8"/>
  <c r="M2351" i="8" s="1"/>
  <c r="J2351" i="8" l="1"/>
  <c r="K2351" i="8" l="1"/>
  <c r="L2351" i="8" s="1"/>
  <c r="H2352" i="8" s="1"/>
  <c r="N2352" i="8" l="1"/>
  <c r="I2352" i="8"/>
  <c r="M2352" i="8" s="1"/>
  <c r="J2352" i="8"/>
  <c r="K2352" i="8" l="1"/>
  <c r="L2352" i="8" s="1"/>
  <c r="H2353" i="8" s="1"/>
  <c r="I2353" i="8" l="1"/>
  <c r="M2353" i="8" s="1"/>
  <c r="N2353" i="8"/>
  <c r="J2353" i="8"/>
  <c r="K2353" i="8" l="1"/>
  <c r="L2353" i="8" s="1"/>
  <c r="H2354" i="8" s="1"/>
  <c r="I2354" i="8" l="1"/>
  <c r="M2354" i="8" s="1"/>
  <c r="N2354" i="8"/>
  <c r="J2354" i="8" l="1"/>
  <c r="K2354" i="8" l="1"/>
  <c r="L2354" i="8" s="1"/>
  <c r="H2355" i="8" s="1"/>
  <c r="I2355" i="8" l="1"/>
  <c r="M2355" i="8" s="1"/>
  <c r="N2355" i="8"/>
  <c r="J2355" i="8" l="1"/>
  <c r="K2355" i="8" l="1"/>
  <c r="L2355" i="8" s="1"/>
  <c r="H2356" i="8" s="1"/>
  <c r="N2356" i="8" l="1"/>
  <c r="I2356" i="8"/>
  <c r="M2356" i="8" s="1"/>
  <c r="J2356" i="8" l="1"/>
  <c r="K2356" i="8" l="1"/>
  <c r="L2356" i="8" s="1"/>
  <c r="H2357" i="8" s="1"/>
  <c r="N2357" i="8" l="1"/>
  <c r="I2357" i="8"/>
  <c r="M2357" i="8" s="1"/>
  <c r="J2357" i="8" l="1"/>
  <c r="K2357" i="8" l="1"/>
  <c r="L2357" i="8" s="1"/>
  <c r="H2358" i="8" s="1"/>
  <c r="N2358" i="8" l="1"/>
  <c r="I2358" i="8"/>
  <c r="M2358" i="8" s="1"/>
  <c r="J2358" i="8"/>
  <c r="K2358" i="8" l="1"/>
  <c r="L2358" i="8" s="1"/>
  <c r="H2359" i="8" s="1"/>
  <c r="N2359" i="8" l="1"/>
  <c r="I2359" i="8"/>
  <c r="M2359" i="8" s="1"/>
  <c r="J2359" i="8" l="1"/>
  <c r="K2359" i="8" l="1"/>
  <c r="L2359" i="8"/>
  <c r="H2360" i="8" s="1"/>
  <c r="I2360" i="8" l="1"/>
  <c r="M2360" i="8" s="1"/>
  <c r="N2360" i="8"/>
  <c r="J2360" i="8" l="1"/>
  <c r="K2360" i="8" l="1"/>
  <c r="L2360" i="8"/>
  <c r="H2361" i="8" s="1"/>
  <c r="N2361" i="8" l="1"/>
  <c r="I2361" i="8"/>
  <c r="M2361" i="8" s="1"/>
  <c r="J2361" i="8" l="1"/>
  <c r="K2361" i="8" l="1"/>
  <c r="L2361" i="8" s="1"/>
  <c r="H2362" i="8" s="1"/>
  <c r="N2362" i="8" l="1"/>
  <c r="I2362" i="8"/>
  <c r="M2362" i="8" s="1"/>
  <c r="J2362" i="8" l="1"/>
  <c r="K2362" i="8" l="1"/>
  <c r="L2362" i="8" s="1"/>
  <c r="H2363" i="8" s="1"/>
  <c r="N2363" i="8" l="1"/>
  <c r="I2363" i="8"/>
  <c r="M2363" i="8" s="1"/>
  <c r="J2363" i="8" l="1"/>
  <c r="K2363" i="8" l="1"/>
  <c r="L2363" i="8" s="1"/>
  <c r="H2364" i="8" s="1"/>
  <c r="N2364" i="8" l="1"/>
  <c r="I2364" i="8"/>
  <c r="M2364" i="8" s="1"/>
  <c r="J2364" i="8"/>
  <c r="K2364" i="8" l="1"/>
  <c r="L2364" i="8" s="1"/>
  <c r="H2365" i="8" s="1"/>
  <c r="I2365" i="8" l="1"/>
  <c r="M2365" i="8" s="1"/>
  <c r="J2365" i="8"/>
  <c r="N2365" i="8"/>
  <c r="K2365" i="8" l="1"/>
  <c r="L2365" i="8" s="1"/>
  <c r="H2366" i="8" s="1"/>
  <c r="I2366" i="8" l="1"/>
  <c r="M2366" i="8" s="1"/>
  <c r="N2366" i="8"/>
  <c r="J2366" i="8" l="1"/>
  <c r="K2366" i="8" l="1"/>
  <c r="L2366" i="8" s="1"/>
  <c r="H2367" i="8" s="1"/>
  <c r="I2367" i="8" l="1"/>
  <c r="M2367" i="8" s="1"/>
  <c r="N2367" i="8"/>
  <c r="J2367" i="8" l="1"/>
  <c r="K2367" i="8" l="1"/>
  <c r="L2367" i="8" s="1"/>
  <c r="H2368" i="8" s="1"/>
  <c r="N2368" i="8" l="1"/>
  <c r="I2368" i="8"/>
  <c r="M2368" i="8" s="1"/>
  <c r="J2368" i="8" l="1"/>
  <c r="K2368" i="8" l="1"/>
  <c r="L2368" i="8" s="1"/>
  <c r="H2369" i="8" s="1"/>
  <c r="N2369" i="8" l="1"/>
  <c r="I2369" i="8"/>
  <c r="M2369" i="8" s="1"/>
  <c r="J2369" i="8" l="1"/>
  <c r="K2369" i="8" l="1"/>
  <c r="L2369" i="8" s="1"/>
  <c r="H2370" i="8" s="1"/>
  <c r="N2370" i="8" l="1"/>
  <c r="I2370" i="8"/>
  <c r="M2370" i="8" s="1"/>
  <c r="J2370" i="8" l="1"/>
  <c r="K2370" i="8" l="1"/>
  <c r="L2370" i="8" s="1"/>
  <c r="H2371" i="8" s="1"/>
  <c r="N2371" i="8" l="1"/>
  <c r="I2371" i="8"/>
  <c r="M2371" i="8" s="1"/>
  <c r="J2371" i="8" l="1"/>
  <c r="K2371" i="8" l="1"/>
  <c r="L2371" i="8"/>
  <c r="H2372" i="8" s="1"/>
  <c r="I2372" i="8" l="1"/>
  <c r="M2372" i="8" s="1"/>
  <c r="N2372" i="8"/>
  <c r="J2372" i="8" l="1"/>
  <c r="K2372" i="8" l="1"/>
  <c r="L2372" i="8"/>
  <c r="H2373" i="8" s="1"/>
  <c r="N2373" i="8" l="1"/>
  <c r="I2373" i="8"/>
  <c r="M2373" i="8" s="1"/>
  <c r="J2373" i="8" l="1"/>
  <c r="K2373" i="8" l="1"/>
  <c r="L2373" i="8" s="1"/>
  <c r="H2374" i="8" s="1"/>
  <c r="N2374" i="8" l="1"/>
  <c r="I2374" i="8"/>
  <c r="M2374" i="8" s="1"/>
  <c r="J2374" i="8" l="1"/>
  <c r="K2374" i="8" l="1"/>
  <c r="L2374" i="8" s="1"/>
  <c r="H2375" i="8" s="1"/>
  <c r="N2375" i="8" l="1"/>
  <c r="I2375" i="8"/>
  <c r="M2375" i="8" s="1"/>
  <c r="J2375" i="8" l="1"/>
  <c r="K2375" i="8" l="1"/>
  <c r="L2375" i="8" s="1"/>
  <c r="H2376" i="8" s="1"/>
  <c r="N2376" i="8" l="1"/>
  <c r="I2376" i="8"/>
  <c r="M2376" i="8" s="1"/>
  <c r="J2376" i="8"/>
  <c r="K2376" i="8" l="1"/>
  <c r="L2376" i="8" s="1"/>
  <c r="H2377" i="8" s="1"/>
  <c r="I2377" i="8" l="1"/>
  <c r="M2377" i="8" s="1"/>
  <c r="N2377" i="8"/>
  <c r="J2377" i="8"/>
  <c r="K2377" i="8" l="1"/>
  <c r="L2377" i="8" s="1"/>
  <c r="H2378" i="8" s="1"/>
  <c r="I2378" i="8" l="1"/>
  <c r="M2378" i="8" s="1"/>
  <c r="N2378" i="8"/>
  <c r="J2378" i="8" l="1"/>
  <c r="K2378" i="8" l="1"/>
  <c r="L2378" i="8" s="1"/>
  <c r="H2379" i="8" s="1"/>
  <c r="I2379" i="8" l="1"/>
  <c r="M2379" i="8" s="1"/>
  <c r="N2379" i="8"/>
  <c r="J2379" i="8" l="1"/>
  <c r="K2379" i="8" l="1"/>
  <c r="L2379" i="8" s="1"/>
  <c r="H2380" i="8" s="1"/>
  <c r="N2380" i="8" l="1"/>
  <c r="I2380" i="8"/>
  <c r="M2380" i="8" s="1"/>
  <c r="J2380" i="8" l="1"/>
  <c r="K2380" i="8" l="1"/>
  <c r="L2380" i="8" s="1"/>
  <c r="H2381" i="8" s="1"/>
  <c r="N2381" i="8" l="1"/>
  <c r="I2381" i="8"/>
  <c r="M2381" i="8" s="1"/>
  <c r="J2381" i="8" l="1"/>
  <c r="K2381" i="8" l="1"/>
  <c r="L2381" i="8" s="1"/>
  <c r="H2382" i="8" s="1"/>
  <c r="N2382" i="8" l="1"/>
  <c r="I2382" i="8"/>
  <c r="M2382" i="8" s="1"/>
  <c r="J2382" i="8" l="1"/>
  <c r="K2382" i="8" l="1"/>
  <c r="L2382" i="8"/>
  <c r="H2383" i="8" s="1"/>
  <c r="N2383" i="8" l="1"/>
  <c r="I2383" i="8"/>
  <c r="M2383" i="8" s="1"/>
  <c r="J2383" i="8" l="1"/>
  <c r="K2383" i="8" l="1"/>
  <c r="L2383" i="8"/>
  <c r="H2384" i="8" s="1"/>
  <c r="I2384" i="8" l="1"/>
  <c r="M2384" i="8" s="1"/>
  <c r="N2384" i="8"/>
  <c r="J2384" i="8" l="1"/>
  <c r="K2384" i="8" l="1"/>
  <c r="L2384" i="8"/>
  <c r="H2385" i="8" s="1"/>
  <c r="N2385" i="8" l="1"/>
  <c r="I2385" i="8"/>
  <c r="M2385" i="8" s="1"/>
  <c r="J2385" i="8" l="1"/>
  <c r="K2385" i="8" l="1"/>
  <c r="L2385" i="8" s="1"/>
  <c r="H2386" i="8" s="1"/>
  <c r="N2386" i="8" l="1"/>
  <c r="I2386" i="8"/>
  <c r="M2386" i="8" s="1"/>
  <c r="J2386" i="8" l="1"/>
  <c r="K2386" i="8" l="1"/>
  <c r="L2386" i="8" s="1"/>
  <c r="H2387" i="8" s="1"/>
  <c r="N2387" i="8" l="1"/>
  <c r="I2387" i="8"/>
  <c r="M2387" i="8" s="1"/>
  <c r="J2387" i="8" l="1"/>
  <c r="K2387" i="8" l="1"/>
  <c r="L2387" i="8" s="1"/>
  <c r="H2388" i="8" s="1"/>
  <c r="N2388" i="8" l="1"/>
  <c r="I2388" i="8"/>
  <c r="M2388" i="8" s="1"/>
  <c r="J2388" i="8"/>
  <c r="K2388" i="8" l="1"/>
  <c r="L2388" i="8" s="1"/>
  <c r="H2389" i="8" s="1"/>
  <c r="I2389" i="8" l="1"/>
  <c r="M2389" i="8" s="1"/>
  <c r="J2389" i="8"/>
  <c r="N2389" i="8"/>
  <c r="K2389" i="8" l="1"/>
  <c r="L2389" i="8" s="1"/>
  <c r="H2390" i="8" s="1"/>
  <c r="I2390" i="8" l="1"/>
  <c r="M2390" i="8" s="1"/>
  <c r="N2390" i="8"/>
  <c r="J2390" i="8" l="1"/>
  <c r="K2390" i="8" l="1"/>
  <c r="L2390" i="8" s="1"/>
  <c r="H2391" i="8" s="1"/>
  <c r="I2391" i="8" l="1"/>
  <c r="M2391" i="8" s="1"/>
  <c r="N2391" i="8"/>
  <c r="J2391" i="8" l="1"/>
  <c r="K2391" i="8" l="1"/>
  <c r="L2391" i="8" s="1"/>
  <c r="H2392" i="8" s="1"/>
  <c r="N2392" i="8" l="1"/>
  <c r="I2392" i="8"/>
  <c r="M2392" i="8" s="1"/>
  <c r="J2392" i="8" l="1"/>
  <c r="K2392" i="8" l="1"/>
  <c r="L2392" i="8" s="1"/>
  <c r="H2393" i="8" s="1"/>
  <c r="N2393" i="8" l="1"/>
  <c r="I2393" i="8"/>
  <c r="M2393" i="8" s="1"/>
  <c r="J2393" i="8" l="1"/>
  <c r="K2393" i="8" l="1"/>
  <c r="L2393" i="8" s="1"/>
  <c r="H2394" i="8" s="1"/>
  <c r="N2394" i="8" l="1"/>
  <c r="I2394" i="8"/>
  <c r="M2394" i="8" s="1"/>
  <c r="J2394" i="8" l="1"/>
  <c r="K2394" i="8" l="1"/>
  <c r="L2394" i="8" s="1"/>
  <c r="H2395" i="8" s="1"/>
  <c r="N2395" i="8" l="1"/>
  <c r="I2395" i="8"/>
  <c r="M2395" i="8" s="1"/>
  <c r="J2395" i="8" l="1"/>
  <c r="K2395" i="8" l="1"/>
  <c r="L2395" i="8"/>
  <c r="H2396" i="8" s="1"/>
  <c r="I2396" i="8" l="1"/>
  <c r="M2396" i="8" s="1"/>
  <c r="N2396" i="8"/>
  <c r="J2396" i="8" l="1"/>
  <c r="K2396" i="8" l="1"/>
  <c r="L2396" i="8"/>
  <c r="H2397" i="8" s="1"/>
  <c r="N2397" i="8" l="1"/>
  <c r="I2397" i="8"/>
  <c r="M2397" i="8" s="1"/>
  <c r="J2397" i="8" l="1"/>
  <c r="K2397" i="8" l="1"/>
  <c r="L2397" i="8" s="1"/>
  <c r="H2398" i="8" s="1"/>
  <c r="N2398" i="8" l="1"/>
  <c r="I2398" i="8"/>
  <c r="M2398" i="8" s="1"/>
  <c r="J2398" i="8" l="1"/>
  <c r="K2398" i="8" l="1"/>
  <c r="L2398" i="8" s="1"/>
  <c r="H2399" i="8" s="1"/>
  <c r="N2399" i="8" l="1"/>
  <c r="I2399" i="8"/>
  <c r="M2399" i="8" s="1"/>
  <c r="J2399" i="8"/>
  <c r="K2399" i="8" l="1"/>
  <c r="L2399" i="8" s="1"/>
  <c r="H2400" i="8" s="1"/>
  <c r="N2400" i="8" l="1"/>
  <c r="I2400" i="8"/>
  <c r="M2400" i="8" s="1"/>
  <c r="J2400" i="8"/>
  <c r="K2400" i="8" l="1"/>
  <c r="L2400" i="8" s="1"/>
  <c r="H2401" i="8" s="1"/>
  <c r="I2401" i="8" l="1"/>
  <c r="M2401" i="8" s="1"/>
  <c r="N2401" i="8"/>
  <c r="J2401" i="8"/>
  <c r="K2401" i="8" l="1"/>
  <c r="L2401" i="8" s="1"/>
  <c r="H2402" i="8" s="1"/>
  <c r="I2402" i="8" l="1"/>
  <c r="M2402" i="8" s="1"/>
  <c r="N2402" i="8"/>
  <c r="J2402" i="8" l="1"/>
  <c r="K2402" i="8" l="1"/>
  <c r="L2402" i="8" s="1"/>
  <c r="H2403" i="8" s="1"/>
  <c r="I2403" i="8" l="1"/>
  <c r="M2403" i="8" s="1"/>
  <c r="N2403" i="8"/>
  <c r="J2403" i="8" l="1"/>
  <c r="K2403" i="8" l="1"/>
  <c r="L2403" i="8" s="1"/>
  <c r="H2404" i="8" s="1"/>
  <c r="N2404" i="8" l="1"/>
  <c r="I2404" i="8"/>
  <c r="M2404" i="8" s="1"/>
  <c r="J2404" i="8" l="1"/>
  <c r="K2404" i="8" l="1"/>
  <c r="L2404" i="8" s="1"/>
  <c r="H2405" i="8" s="1"/>
  <c r="N2405" i="8" l="1"/>
  <c r="I2405" i="8"/>
  <c r="M2405" i="8" s="1"/>
  <c r="J2405" i="8" l="1"/>
  <c r="K2405" i="8" l="1"/>
  <c r="L2405" i="8" s="1"/>
  <c r="H2406" i="8" s="1"/>
  <c r="N2406" i="8" l="1"/>
  <c r="I2406" i="8"/>
  <c r="M2406" i="8" s="1"/>
  <c r="J2406" i="8" l="1"/>
  <c r="K2406" i="8" l="1"/>
  <c r="L2406" i="8" s="1"/>
  <c r="H2407" i="8" s="1"/>
  <c r="N2407" i="8" l="1"/>
  <c r="I2407" i="8"/>
  <c r="M2407" i="8" s="1"/>
  <c r="J2407" i="8" l="1"/>
  <c r="K2407" i="8" l="1"/>
  <c r="L2407" i="8"/>
  <c r="H2408" i="8" s="1"/>
  <c r="I2408" i="8" l="1"/>
  <c r="M2408" i="8" s="1"/>
  <c r="N2408" i="8"/>
  <c r="J2408" i="8" l="1"/>
  <c r="K2408" i="8" l="1"/>
  <c r="L2408" i="8"/>
  <c r="H2409" i="8" s="1"/>
  <c r="N2409" i="8" l="1"/>
  <c r="I2409" i="8"/>
  <c r="M2409" i="8" s="1"/>
  <c r="J2409" i="8" l="1"/>
  <c r="K2409" i="8" l="1"/>
  <c r="L2409" i="8" s="1"/>
  <c r="H2410" i="8" s="1"/>
  <c r="N2410" i="8" l="1"/>
  <c r="I2410" i="8"/>
  <c r="M2410" i="8" s="1"/>
  <c r="J2410" i="8" l="1"/>
  <c r="K2410" i="8" l="1"/>
  <c r="L2410" i="8" s="1"/>
  <c r="H2411" i="8" s="1"/>
  <c r="N2411" i="8" l="1"/>
  <c r="I2411" i="8"/>
  <c r="M2411" i="8" s="1"/>
  <c r="J2411" i="8" l="1"/>
  <c r="K2411" i="8" l="1"/>
  <c r="L2411" i="8" s="1"/>
  <c r="H2412" i="8" s="1"/>
  <c r="N2412" i="8" l="1"/>
  <c r="I2412" i="8"/>
  <c r="M2412" i="8" s="1"/>
  <c r="J2412" i="8" l="1"/>
  <c r="K2412" i="8"/>
  <c r="L2412" i="8" s="1"/>
  <c r="H2413" i="8" s="1"/>
  <c r="I2413" i="8" l="1"/>
  <c r="M2413" i="8" s="1"/>
  <c r="N2413" i="8"/>
  <c r="J2413" i="8"/>
  <c r="K2413" i="8" l="1"/>
  <c r="L2413" i="8" s="1"/>
  <c r="H2414" i="8" s="1"/>
  <c r="I2414" i="8" l="1"/>
  <c r="M2414" i="8" s="1"/>
  <c r="N2414" i="8"/>
  <c r="J2414" i="8" l="1"/>
  <c r="K2414" i="8" l="1"/>
  <c r="L2414" i="8" s="1"/>
  <c r="H2415" i="8" s="1"/>
  <c r="I2415" i="8" l="1"/>
  <c r="M2415" i="8" s="1"/>
  <c r="N2415" i="8"/>
  <c r="J2415" i="8" l="1"/>
  <c r="K2415" i="8" l="1"/>
  <c r="L2415" i="8" s="1"/>
  <c r="H2416" i="8" s="1"/>
  <c r="N2416" i="8" l="1"/>
  <c r="I2416" i="8"/>
  <c r="M2416" i="8" s="1"/>
  <c r="J2416" i="8" l="1"/>
  <c r="K2416" i="8" l="1"/>
  <c r="L2416" i="8" s="1"/>
  <c r="H2417" i="8" s="1"/>
  <c r="N2417" i="8" l="1"/>
  <c r="I2417" i="8"/>
  <c r="M2417" i="8" s="1"/>
  <c r="J2417" i="8" l="1"/>
  <c r="K2417" i="8" l="1"/>
  <c r="L2417" i="8" s="1"/>
  <c r="H2418" i="8" s="1"/>
  <c r="N2418" i="8" l="1"/>
  <c r="I2418" i="8"/>
  <c r="M2418" i="8" s="1"/>
  <c r="J2418" i="8" l="1"/>
  <c r="K2418" i="8" l="1"/>
  <c r="L2418" i="8" s="1"/>
  <c r="H2419" i="8" s="1"/>
  <c r="N2419" i="8" l="1"/>
  <c r="I2419" i="8"/>
  <c r="M2419" i="8" s="1"/>
  <c r="J2419" i="8" l="1"/>
  <c r="K2419" i="8" l="1"/>
  <c r="L2419" i="8"/>
  <c r="H2420" i="8" s="1"/>
  <c r="I2420" i="8" l="1"/>
  <c r="M2420" i="8" s="1"/>
  <c r="N2420" i="8"/>
  <c r="J2420" i="8" l="1"/>
  <c r="K2420" i="8" l="1"/>
  <c r="L2420" i="8"/>
  <c r="H2421" i="8" s="1"/>
  <c r="N2421" i="8" l="1"/>
  <c r="I2421" i="8"/>
  <c r="M2421" i="8" s="1"/>
  <c r="J2421" i="8" l="1"/>
  <c r="K2421" i="8" l="1"/>
  <c r="L2421" i="8" s="1"/>
  <c r="H2422" i="8" s="1"/>
  <c r="N2422" i="8" l="1"/>
  <c r="I2422" i="8"/>
  <c r="M2422" i="8" s="1"/>
  <c r="J2422" i="8" l="1"/>
  <c r="K2422" i="8" l="1"/>
  <c r="L2422" i="8" s="1"/>
  <c r="H2423" i="8" s="1"/>
  <c r="N2423" i="8" l="1"/>
  <c r="I2423" i="8"/>
  <c r="M2423" i="8" s="1"/>
  <c r="J2423" i="8" l="1"/>
  <c r="K2423" i="8" l="1"/>
  <c r="L2423" i="8" s="1"/>
  <c r="H2424" i="8" s="1"/>
  <c r="N2424" i="8" l="1"/>
  <c r="I2424" i="8"/>
  <c r="M2424" i="8" s="1"/>
  <c r="J2424" i="8"/>
  <c r="K2424" i="8" l="1"/>
  <c r="L2424" i="8" s="1"/>
  <c r="H2425" i="8" s="1"/>
  <c r="I2425" i="8" l="1"/>
  <c r="M2425" i="8" s="1"/>
  <c r="N2425" i="8"/>
  <c r="J2425" i="8"/>
  <c r="K2425" i="8" l="1"/>
  <c r="L2425" i="8" s="1"/>
  <c r="H2426" i="8" s="1"/>
  <c r="I2426" i="8" l="1"/>
  <c r="M2426" i="8" s="1"/>
  <c r="N2426" i="8"/>
  <c r="J2426" i="8" l="1"/>
  <c r="K2426" i="8" l="1"/>
  <c r="L2426" i="8" s="1"/>
  <c r="H2427" i="8" s="1"/>
  <c r="I2427" i="8" l="1"/>
  <c r="M2427" i="8" s="1"/>
  <c r="N2427" i="8"/>
  <c r="J2427" i="8" l="1"/>
  <c r="K2427" i="8" l="1"/>
  <c r="L2427" i="8" s="1"/>
  <c r="H2428" i="8" s="1"/>
  <c r="N2428" i="8" l="1"/>
  <c r="I2428" i="8"/>
  <c r="M2428" i="8" s="1"/>
  <c r="J2428" i="8" l="1"/>
  <c r="K2428" i="8" l="1"/>
  <c r="L2428" i="8" s="1"/>
  <c r="H2429" i="8" s="1"/>
  <c r="N2429" i="8" l="1"/>
  <c r="I2429" i="8"/>
  <c r="M2429" i="8" s="1"/>
  <c r="J2429" i="8" l="1"/>
  <c r="K2429" i="8" l="1"/>
  <c r="L2429" i="8" s="1"/>
  <c r="H2430" i="8" s="1"/>
  <c r="N2430" i="8" l="1"/>
  <c r="I2430" i="8"/>
  <c r="M2430" i="8" s="1"/>
  <c r="J2430" i="8" l="1"/>
  <c r="K2430" i="8" l="1"/>
  <c r="L2430" i="8" s="1"/>
  <c r="H2431" i="8" s="1"/>
  <c r="N2431" i="8" l="1"/>
  <c r="I2431" i="8"/>
  <c r="M2431" i="8" s="1"/>
  <c r="J2431" i="8" l="1"/>
  <c r="K2431" i="8" l="1"/>
  <c r="L2431" i="8" s="1"/>
  <c r="H2432" i="8" s="1"/>
  <c r="I2432" i="8" l="1"/>
  <c r="M2432" i="8" s="1"/>
  <c r="N2432" i="8"/>
  <c r="J2432" i="8" l="1"/>
  <c r="K2432" i="8" l="1"/>
  <c r="L2432" i="8"/>
  <c r="H2433" i="8" s="1"/>
  <c r="N2433" i="8" l="1"/>
  <c r="I2433" i="8"/>
  <c r="M2433" i="8" s="1"/>
  <c r="J2433" i="8" l="1"/>
  <c r="K2433" i="8" l="1"/>
  <c r="L2433" i="8" s="1"/>
  <c r="H2434" i="8" s="1"/>
  <c r="N2434" i="8" l="1"/>
  <c r="I2434" i="8"/>
  <c r="M2434" i="8" s="1"/>
  <c r="J2434" i="8" l="1"/>
  <c r="K2434" i="8" l="1"/>
  <c r="L2434" i="8" s="1"/>
  <c r="H2435" i="8" s="1"/>
  <c r="N2435" i="8" l="1"/>
  <c r="I2435" i="8"/>
  <c r="M2435" i="8" s="1"/>
  <c r="J2435" i="8" l="1"/>
  <c r="K2435" i="8" l="1"/>
  <c r="L2435" i="8" s="1"/>
  <c r="H2436" i="8" s="1"/>
  <c r="N2436" i="8" l="1"/>
  <c r="I2436" i="8"/>
  <c r="M2436" i="8" s="1"/>
  <c r="J2436" i="8" l="1"/>
  <c r="K2436" i="8" l="1"/>
  <c r="L2436" i="8" s="1"/>
  <c r="H2437" i="8" s="1"/>
  <c r="I2437" i="8" l="1"/>
  <c r="M2437" i="8" s="1"/>
  <c r="N2437" i="8"/>
  <c r="J2437" i="8"/>
  <c r="K2437" i="8" l="1"/>
  <c r="L2437" i="8" s="1"/>
  <c r="H2438" i="8" s="1"/>
  <c r="N2438" i="8" l="1"/>
  <c r="I2438" i="8"/>
  <c r="M2438" i="8" s="1"/>
  <c r="J2438" i="8" l="1"/>
  <c r="K2438" i="8" l="1"/>
  <c r="L2438" i="8" s="1"/>
  <c r="H2439" i="8" s="1"/>
  <c r="I2439" i="8" l="1"/>
  <c r="M2439" i="8" s="1"/>
  <c r="N2439" i="8"/>
  <c r="J2439" i="8" l="1"/>
  <c r="K2439" i="8" l="1"/>
  <c r="L2439" i="8" s="1"/>
  <c r="H2440" i="8" s="1"/>
  <c r="N2440" i="8" l="1"/>
  <c r="I2440" i="8"/>
  <c r="M2440" i="8" s="1"/>
  <c r="J2440" i="8" l="1"/>
  <c r="K2440" i="8" l="1"/>
  <c r="L2440" i="8" s="1"/>
  <c r="H2441" i="8" s="1"/>
  <c r="N2441" i="8" l="1"/>
  <c r="I2441" i="8"/>
  <c r="M2441" i="8" s="1"/>
  <c r="J2441" i="8" l="1"/>
  <c r="K2441" i="8" l="1"/>
  <c r="L2441" i="8" s="1"/>
  <c r="H2442" i="8" s="1"/>
  <c r="N2442" i="8" l="1"/>
  <c r="I2442" i="8"/>
  <c r="M2442" i="8" s="1"/>
  <c r="J2442" i="8" l="1"/>
  <c r="K2442" i="8" l="1"/>
  <c r="L2442" i="8" s="1"/>
  <c r="H2443" i="8" s="1"/>
  <c r="N2443" i="8" l="1"/>
  <c r="I2443" i="8"/>
  <c r="M2443" i="8" s="1"/>
  <c r="J2443" i="8" l="1"/>
  <c r="K2443" i="8" l="1"/>
  <c r="L2443" i="8" s="1"/>
  <c r="H2444" i="8" s="1"/>
  <c r="I2444" i="8" l="1"/>
  <c r="M2444" i="8" s="1"/>
  <c r="N2444" i="8"/>
  <c r="J2444" i="8" l="1"/>
  <c r="K2444" i="8" l="1"/>
  <c r="L2444" i="8"/>
  <c r="H2445" i="8" s="1"/>
  <c r="N2445" i="8" l="1"/>
  <c r="I2445" i="8"/>
  <c r="M2445" i="8" s="1"/>
  <c r="J2445" i="8" l="1"/>
  <c r="K2445" i="8" l="1"/>
  <c r="L2445" i="8" s="1"/>
  <c r="H2446" i="8" s="1"/>
  <c r="N2446" i="8" l="1"/>
  <c r="I2446" i="8"/>
  <c r="M2446" i="8" s="1"/>
  <c r="J2446" i="8" l="1"/>
  <c r="K2446" i="8" l="1"/>
  <c r="L2446" i="8" s="1"/>
  <c r="H2447" i="8" s="1"/>
  <c r="N2447" i="8" l="1"/>
  <c r="I2447" i="8"/>
  <c r="M2447" i="8" s="1"/>
  <c r="J2447" i="8" l="1"/>
  <c r="K2447" i="8" l="1"/>
  <c r="L2447" i="8" s="1"/>
  <c r="H2448" i="8" s="1"/>
  <c r="N2448" i="8" l="1"/>
  <c r="I2448" i="8"/>
  <c r="M2448" i="8" s="1"/>
  <c r="J2448" i="8" l="1"/>
  <c r="K2448" i="8" l="1"/>
  <c r="L2448" i="8" s="1"/>
  <c r="H2449" i="8" s="1"/>
  <c r="I2449" i="8" l="1"/>
  <c r="M2449" i="8" s="1"/>
  <c r="N2449" i="8"/>
  <c r="J2449" i="8"/>
  <c r="K2449" i="8" l="1"/>
  <c r="L2449" i="8" s="1"/>
  <c r="H2450" i="8" s="1"/>
  <c r="N2450" i="8" l="1"/>
  <c r="I2450" i="8"/>
  <c r="M2450" i="8" s="1"/>
  <c r="J2450" i="8" l="1"/>
  <c r="K2450" i="8" l="1"/>
  <c r="L2450" i="8" s="1"/>
  <c r="H2451" i="8" s="1"/>
  <c r="I2451" i="8" l="1"/>
  <c r="M2451" i="8" s="1"/>
  <c r="N2451" i="8"/>
  <c r="J2451" i="8" l="1"/>
  <c r="K2451" i="8" l="1"/>
  <c r="L2451" i="8" s="1"/>
  <c r="H2452" i="8" s="1"/>
  <c r="N2452" i="8" l="1"/>
  <c r="I2452" i="8"/>
  <c r="M2452" i="8" s="1"/>
  <c r="J2452" i="8" l="1"/>
  <c r="K2452" i="8" l="1"/>
  <c r="L2452" i="8" s="1"/>
  <c r="H2453" i="8" s="1"/>
  <c r="N2453" i="8" l="1"/>
  <c r="I2453" i="8"/>
  <c r="M2453" i="8" s="1"/>
  <c r="J2453" i="8" l="1"/>
  <c r="K2453" i="8" l="1"/>
  <c r="L2453" i="8" s="1"/>
  <c r="H2454" i="8" s="1"/>
  <c r="N2454" i="8" l="1"/>
  <c r="I2454" i="8"/>
  <c r="M2454" i="8" s="1"/>
  <c r="J2454" i="8" l="1"/>
  <c r="K2454" i="8" l="1"/>
  <c r="L2454" i="8" s="1"/>
  <c r="H2455" i="8" s="1"/>
  <c r="N2455" i="8" l="1"/>
  <c r="I2455" i="8"/>
  <c r="M2455" i="8" s="1"/>
  <c r="J2455" i="8" l="1"/>
  <c r="K2455" i="8" l="1"/>
  <c r="L2455" i="8" s="1"/>
  <c r="H2456" i="8" s="1"/>
  <c r="I2456" i="8" l="1"/>
  <c r="M2456" i="8" s="1"/>
  <c r="N2456" i="8"/>
  <c r="J2456" i="8" l="1"/>
  <c r="K2456" i="8" l="1"/>
  <c r="L2456" i="8"/>
  <c r="H2457" i="8" s="1"/>
  <c r="N2457" i="8" l="1"/>
  <c r="I2457" i="8"/>
  <c r="M2457" i="8" s="1"/>
  <c r="J2457" i="8" l="1"/>
  <c r="K2457" i="8" l="1"/>
  <c r="L2457" i="8" s="1"/>
  <c r="H2458" i="8" s="1"/>
  <c r="N2458" i="8" l="1"/>
  <c r="I2458" i="8"/>
  <c r="M2458" i="8" s="1"/>
  <c r="J2458" i="8" l="1"/>
  <c r="K2458" i="8" l="1"/>
  <c r="L2458" i="8" s="1"/>
  <c r="H2459" i="8" s="1"/>
  <c r="N2459" i="8" l="1"/>
  <c r="I2459" i="8"/>
  <c r="M2459" i="8" s="1"/>
  <c r="J2459" i="8" l="1"/>
  <c r="K2459" i="8" l="1"/>
  <c r="L2459" i="8" s="1"/>
  <c r="H2460" i="8" s="1"/>
  <c r="N2460" i="8" l="1"/>
  <c r="I2460" i="8"/>
  <c r="M2460" i="8" s="1"/>
  <c r="J2460" i="8" l="1"/>
  <c r="K2460" i="8" l="1"/>
  <c r="L2460" i="8" s="1"/>
  <c r="H2461" i="8" s="1"/>
  <c r="I2461" i="8" l="1"/>
  <c r="M2461" i="8" s="1"/>
  <c r="J2461" i="8"/>
  <c r="N2461" i="8"/>
  <c r="K2461" i="8" l="1"/>
  <c r="L2461" i="8" s="1"/>
  <c r="H2462" i="8" s="1"/>
  <c r="N2462" i="8" l="1"/>
  <c r="I2462" i="8"/>
  <c r="M2462" i="8" s="1"/>
  <c r="J2462" i="8" l="1"/>
  <c r="K2462" i="8" l="1"/>
  <c r="L2462" i="8" s="1"/>
  <c r="H2463" i="8" s="1"/>
  <c r="I2463" i="8" l="1"/>
  <c r="M2463" i="8" s="1"/>
  <c r="N2463" i="8"/>
  <c r="J2463" i="8" l="1"/>
  <c r="K2463" i="8" l="1"/>
  <c r="L2463" i="8" s="1"/>
  <c r="H2464" i="8" s="1"/>
  <c r="N2464" i="8" l="1"/>
  <c r="I2464" i="8"/>
  <c r="M2464" i="8" s="1"/>
  <c r="J2464" i="8" l="1"/>
  <c r="K2464" i="8" l="1"/>
  <c r="L2464" i="8" s="1"/>
  <c r="H2465" i="8" s="1"/>
  <c r="N2465" i="8" l="1"/>
  <c r="I2465" i="8"/>
  <c r="M2465" i="8" s="1"/>
  <c r="J2465" i="8" l="1"/>
  <c r="K2465" i="8" l="1"/>
  <c r="L2465" i="8" s="1"/>
  <c r="H2466" i="8" s="1"/>
  <c r="N2466" i="8" l="1"/>
  <c r="I2466" i="8"/>
  <c r="M2466" i="8" s="1"/>
  <c r="J2466" i="8" l="1"/>
  <c r="K2466" i="8" l="1"/>
  <c r="L2466" i="8" s="1"/>
  <c r="H2467" i="8" s="1"/>
  <c r="N2467" i="8" l="1"/>
  <c r="I2467" i="8"/>
  <c r="M2467" i="8" s="1"/>
  <c r="J2467" i="8" l="1"/>
  <c r="K2467" i="8" l="1"/>
  <c r="L2467" i="8" s="1"/>
  <c r="H2468" i="8" s="1"/>
  <c r="I2468" i="8" l="1"/>
  <c r="M2468" i="8" s="1"/>
  <c r="N2468" i="8"/>
  <c r="J2468" i="8" l="1"/>
  <c r="K2468" i="8" l="1"/>
  <c r="L2468" i="8"/>
  <c r="H2469" i="8" s="1"/>
  <c r="N2469" i="8" l="1"/>
  <c r="I2469" i="8"/>
  <c r="M2469" i="8" s="1"/>
  <c r="J2469" i="8" l="1"/>
  <c r="K2469" i="8" l="1"/>
  <c r="L2469" i="8" s="1"/>
  <c r="H2470" i="8" s="1"/>
  <c r="N2470" i="8" l="1"/>
  <c r="I2470" i="8"/>
  <c r="M2470" i="8" s="1"/>
  <c r="J2470" i="8" l="1"/>
  <c r="K2470" i="8" l="1"/>
  <c r="L2470" i="8" s="1"/>
  <c r="H2471" i="8" s="1"/>
  <c r="N2471" i="8" l="1"/>
  <c r="I2471" i="8"/>
  <c r="M2471" i="8" s="1"/>
  <c r="J2471" i="8"/>
  <c r="K2471" i="8" l="1"/>
  <c r="L2471" i="8" s="1"/>
  <c r="H2472" i="8" s="1"/>
  <c r="N2472" i="8" l="1"/>
  <c r="I2472" i="8"/>
  <c r="M2472" i="8" s="1"/>
  <c r="J2472" i="8" l="1"/>
  <c r="K2472" i="8" l="1"/>
  <c r="L2472" i="8" s="1"/>
  <c r="H2473" i="8" s="1"/>
  <c r="I2473" i="8" l="1"/>
  <c r="M2473" i="8" s="1"/>
  <c r="N2473" i="8"/>
  <c r="J2473" i="8"/>
  <c r="K2473" i="8" l="1"/>
  <c r="L2473" i="8" s="1"/>
  <c r="H2474" i="8" s="1"/>
  <c r="N2474" i="8" l="1"/>
  <c r="I2474" i="8"/>
  <c r="M2474" i="8" s="1"/>
  <c r="J2474" i="8" l="1"/>
  <c r="K2474" i="8" l="1"/>
  <c r="L2474" i="8" s="1"/>
  <c r="H2475" i="8" s="1"/>
  <c r="I2475" i="8" l="1"/>
  <c r="M2475" i="8" s="1"/>
  <c r="N2475" i="8"/>
  <c r="J2475" i="8" l="1"/>
  <c r="K2475" i="8" l="1"/>
  <c r="L2475" i="8" s="1"/>
  <c r="H2476" i="8" s="1"/>
  <c r="N2476" i="8" l="1"/>
  <c r="I2476" i="8"/>
  <c r="M2476" i="8" s="1"/>
  <c r="J2476" i="8" l="1"/>
  <c r="K2476" i="8" l="1"/>
  <c r="L2476" i="8" s="1"/>
  <c r="H2477" i="8" s="1"/>
  <c r="N2477" i="8" l="1"/>
  <c r="I2477" i="8"/>
  <c r="M2477" i="8" s="1"/>
  <c r="J2477" i="8" l="1"/>
  <c r="K2477" i="8" l="1"/>
  <c r="L2477" i="8" s="1"/>
  <c r="H2478" i="8" s="1"/>
  <c r="N2478" i="8" l="1"/>
  <c r="I2478" i="8"/>
  <c r="M2478" i="8" s="1"/>
  <c r="J2478" i="8" l="1"/>
  <c r="K2478" i="8" l="1"/>
  <c r="L2478" i="8" s="1"/>
  <c r="H2479" i="8" s="1"/>
  <c r="N2479" i="8" l="1"/>
  <c r="I2479" i="8"/>
  <c r="M2479" i="8" s="1"/>
  <c r="J2479" i="8" l="1"/>
  <c r="K2479" i="8" l="1"/>
  <c r="L2479" i="8" s="1"/>
  <c r="H2480" i="8" s="1"/>
  <c r="I2480" i="8" l="1"/>
  <c r="M2480" i="8" s="1"/>
  <c r="N2480" i="8"/>
  <c r="J2480" i="8" l="1"/>
  <c r="K2480" i="8" l="1"/>
  <c r="L2480" i="8"/>
  <c r="H2481" i="8" s="1"/>
  <c r="N2481" i="8" l="1"/>
  <c r="I2481" i="8"/>
  <c r="M2481" i="8" s="1"/>
  <c r="J2481" i="8" l="1"/>
  <c r="K2481" i="8" l="1"/>
  <c r="L2481" i="8" s="1"/>
  <c r="H2482" i="8" s="1"/>
  <c r="N2482" i="8" l="1"/>
  <c r="I2482" i="8"/>
  <c r="M2482" i="8" s="1"/>
  <c r="J2482" i="8" l="1"/>
  <c r="K2482" i="8" l="1"/>
  <c r="L2482" i="8" s="1"/>
  <c r="H2483" i="8" s="1"/>
  <c r="N2483" i="8" l="1"/>
  <c r="I2483" i="8"/>
  <c r="M2483" i="8" s="1"/>
  <c r="J2483" i="8" l="1"/>
  <c r="K2483" i="8" l="1"/>
  <c r="L2483" i="8" s="1"/>
  <c r="H2484" i="8" s="1"/>
  <c r="N2484" i="8" l="1"/>
  <c r="I2484" i="8"/>
  <c r="M2484" i="8" s="1"/>
  <c r="J2484" i="8" l="1"/>
  <c r="K2484" i="8" l="1"/>
  <c r="L2484" i="8" s="1"/>
  <c r="H2485" i="8" s="1"/>
  <c r="I2485" i="8" l="1"/>
  <c r="M2485" i="8" s="1"/>
  <c r="N2485" i="8"/>
  <c r="J2485" i="8"/>
  <c r="K2485" i="8" l="1"/>
  <c r="L2485" i="8" s="1"/>
  <c r="H2486" i="8" s="1"/>
  <c r="N2486" i="8" l="1"/>
  <c r="I2486" i="8"/>
  <c r="M2486" i="8" s="1"/>
  <c r="J2486" i="8" l="1"/>
  <c r="K2486" i="8" l="1"/>
  <c r="L2486" i="8" s="1"/>
  <c r="H2487" i="8" s="1"/>
  <c r="I2487" i="8" l="1"/>
  <c r="M2487" i="8" s="1"/>
  <c r="N2487" i="8"/>
  <c r="J2487" i="8" l="1"/>
  <c r="K2487" i="8" l="1"/>
  <c r="L2487" i="8" s="1"/>
  <c r="H2488" i="8" s="1"/>
  <c r="N2488" i="8" l="1"/>
  <c r="I2488" i="8"/>
  <c r="M2488" i="8" s="1"/>
  <c r="J2488" i="8" l="1"/>
  <c r="K2488" i="8" l="1"/>
  <c r="L2488" i="8" s="1"/>
  <c r="H2489" i="8" s="1"/>
  <c r="N2489" i="8" l="1"/>
  <c r="I2489" i="8"/>
  <c r="M2489" i="8" s="1"/>
  <c r="J2489" i="8" l="1"/>
  <c r="K2489" i="8" l="1"/>
  <c r="L2489" i="8" s="1"/>
  <c r="H2490" i="8" s="1"/>
  <c r="N2490" i="8" l="1"/>
  <c r="I2490" i="8"/>
  <c r="M2490" i="8" s="1"/>
  <c r="J2490" i="8" l="1"/>
  <c r="K2490" i="8" l="1"/>
  <c r="L2490" i="8" s="1"/>
  <c r="H2491" i="8" s="1"/>
  <c r="N2491" i="8" l="1"/>
  <c r="I2491" i="8"/>
  <c r="M2491" i="8" s="1"/>
  <c r="J2491" i="8" l="1"/>
  <c r="K2491" i="8" l="1"/>
  <c r="L2491" i="8" s="1"/>
  <c r="H2492" i="8" s="1"/>
  <c r="I2492" i="8" l="1"/>
  <c r="M2492" i="8" s="1"/>
  <c r="N2492" i="8"/>
  <c r="J2492" i="8" l="1"/>
  <c r="K2492" i="8" l="1"/>
  <c r="L2492" i="8"/>
  <c r="H2493" i="8" s="1"/>
  <c r="N2493" i="8" l="1"/>
  <c r="I2493" i="8"/>
  <c r="M2493" i="8" s="1"/>
  <c r="J2493" i="8" l="1"/>
  <c r="K2493" i="8" l="1"/>
  <c r="L2493" i="8" s="1"/>
  <c r="H2494" i="8" s="1"/>
  <c r="N2494" i="8" l="1"/>
  <c r="I2494" i="8"/>
  <c r="M2494" i="8" s="1"/>
  <c r="J2494" i="8" l="1"/>
  <c r="K2494" i="8" l="1"/>
  <c r="L2494" i="8" s="1"/>
  <c r="H2495" i="8" s="1"/>
  <c r="N2495" i="8" l="1"/>
  <c r="I2495" i="8"/>
  <c r="M2495" i="8" s="1"/>
  <c r="J2495" i="8" l="1"/>
  <c r="K2495" i="8" l="1"/>
  <c r="L2495" i="8" s="1"/>
  <c r="H2496" i="8" s="1"/>
  <c r="N2496" i="8" l="1"/>
  <c r="I2496" i="8"/>
  <c r="M2496" i="8" s="1"/>
  <c r="J2496" i="8" l="1"/>
  <c r="K2496" i="8" l="1"/>
  <c r="L2496" i="8" s="1"/>
  <c r="H2497" i="8" s="1"/>
  <c r="I2497" i="8" l="1"/>
  <c r="M2497" i="8" s="1"/>
  <c r="N2497" i="8"/>
  <c r="J2497" i="8"/>
  <c r="K2497" i="8" l="1"/>
  <c r="L2497" i="8" s="1"/>
  <c r="H2498" i="8" s="1"/>
  <c r="N2498" i="8" l="1"/>
  <c r="I2498" i="8"/>
  <c r="M2498" i="8" s="1"/>
  <c r="J2498" i="8" l="1"/>
  <c r="K2498" i="8" l="1"/>
  <c r="L2498" i="8" s="1"/>
  <c r="H2499" i="8" s="1"/>
  <c r="I2499" i="8" l="1"/>
  <c r="M2499" i="8" s="1"/>
  <c r="N2499" i="8"/>
  <c r="J2499" i="8" l="1"/>
  <c r="K2499" i="8" l="1"/>
  <c r="L2499" i="8" s="1"/>
  <c r="H2500" i="8" s="1"/>
  <c r="N2500" i="8" l="1"/>
  <c r="I2500" i="8"/>
  <c r="M2500" i="8" s="1"/>
  <c r="J2500" i="8" l="1"/>
  <c r="K2500" i="8" l="1"/>
  <c r="L2500" i="8" s="1"/>
  <c r="H2501" i="8" s="1"/>
  <c r="N2501" i="8" l="1"/>
  <c r="I2501" i="8"/>
  <c r="M2501" i="8" s="1"/>
  <c r="J2501" i="8" l="1"/>
  <c r="K2501" i="8" l="1"/>
  <c r="L2501" i="8" s="1"/>
  <c r="H2502" i="8" s="1"/>
  <c r="N2502" i="8" l="1"/>
  <c r="I2502" i="8"/>
  <c r="M2502" i="8" s="1"/>
  <c r="J2502" i="8" l="1"/>
  <c r="K2502" i="8" l="1"/>
  <c r="L2502" i="8" s="1"/>
  <c r="H2503" i="8" s="1"/>
  <c r="N2503" i="8" l="1"/>
  <c r="I2503" i="8"/>
  <c r="M2503" i="8" s="1"/>
  <c r="J2503" i="8" l="1"/>
  <c r="K2503" i="8" l="1"/>
  <c r="L2503" i="8" s="1"/>
  <c r="H2504" i="8" s="1"/>
  <c r="I2504" i="8" l="1"/>
  <c r="M2504" i="8" s="1"/>
  <c r="N2504" i="8"/>
  <c r="J2504" i="8" l="1"/>
  <c r="K2504" i="8" l="1"/>
  <c r="L2504" i="8"/>
  <c r="H2505" i="8" s="1"/>
  <c r="N2505" i="8" l="1"/>
  <c r="I2505" i="8"/>
  <c r="M2505" i="8" s="1"/>
  <c r="J2505" i="8" l="1"/>
  <c r="K2505" i="8" l="1"/>
  <c r="L2505" i="8" s="1"/>
  <c r="H2506" i="8" s="1"/>
  <c r="N2506" i="8" l="1"/>
  <c r="I2506" i="8"/>
  <c r="M2506" i="8" s="1"/>
  <c r="J2506" i="8" l="1"/>
  <c r="K2506" i="8" l="1"/>
  <c r="L2506" i="8" s="1"/>
  <c r="H2507" i="8" s="1"/>
  <c r="N2507" i="8" l="1"/>
  <c r="I2507" i="8"/>
  <c r="M2507" i="8" s="1"/>
  <c r="J2507" i="8" l="1"/>
  <c r="K2507" i="8" l="1"/>
  <c r="L2507" i="8" s="1"/>
  <c r="H2508" i="8" s="1"/>
  <c r="N2508" i="8" l="1"/>
  <c r="I2508" i="8"/>
  <c r="M2508" i="8" s="1"/>
  <c r="J2508" i="8" l="1"/>
  <c r="K2508" i="8" l="1"/>
  <c r="L2508" i="8" s="1"/>
  <c r="H2509" i="8" s="1"/>
  <c r="I2509" i="8" l="1"/>
  <c r="M2509" i="8" s="1"/>
  <c r="J2509" i="8"/>
  <c r="N2509" i="8"/>
  <c r="K2509" i="8" l="1"/>
  <c r="L2509" i="8" s="1"/>
  <c r="H2510" i="8" s="1"/>
  <c r="N2510" i="8" l="1"/>
  <c r="I2510" i="8"/>
  <c r="M2510" i="8" s="1"/>
  <c r="J2510" i="8" l="1"/>
  <c r="K2510" i="8" l="1"/>
  <c r="L2510" i="8" s="1"/>
  <c r="H2511" i="8" s="1"/>
  <c r="I2511" i="8" l="1"/>
  <c r="M2511" i="8" s="1"/>
  <c r="N2511" i="8"/>
  <c r="J2511" i="8" l="1"/>
  <c r="K2511" i="8" l="1"/>
  <c r="L2511" i="8" s="1"/>
  <c r="H2512" i="8" s="1"/>
  <c r="N2512" i="8" l="1"/>
  <c r="I2512" i="8"/>
  <c r="M2512" i="8" s="1"/>
  <c r="J2512" i="8" l="1"/>
  <c r="K2512" i="8" l="1"/>
  <c r="L2512" i="8" s="1"/>
  <c r="H2513" i="8" s="1"/>
  <c r="N2513" i="8" l="1"/>
  <c r="I2513" i="8"/>
  <c r="M2513" i="8" s="1"/>
  <c r="J2513" i="8" l="1"/>
  <c r="K2513" i="8" l="1"/>
  <c r="L2513" i="8" s="1"/>
  <c r="H2514" i="8" s="1"/>
  <c r="N2514" i="8" l="1"/>
  <c r="I2514" i="8"/>
  <c r="M2514" i="8" s="1"/>
  <c r="J2514" i="8" l="1"/>
  <c r="K2514" i="8" l="1"/>
  <c r="L2514" i="8" s="1"/>
  <c r="H2515" i="8" s="1"/>
  <c r="N2515" i="8" l="1"/>
  <c r="I2515" i="8"/>
  <c r="M2515" i="8" s="1"/>
  <c r="J2515" i="8" l="1"/>
  <c r="K2515" i="8" l="1"/>
  <c r="L2515" i="8" s="1"/>
  <c r="H2516" i="8" s="1"/>
  <c r="I2516" i="8" l="1"/>
  <c r="M2516" i="8" s="1"/>
  <c r="N2516" i="8"/>
  <c r="J2516" i="8" l="1"/>
  <c r="K2516" i="8" l="1"/>
  <c r="L2516" i="8"/>
  <c r="H2517" i="8" s="1"/>
  <c r="N2517" i="8" l="1"/>
  <c r="I2517" i="8"/>
  <c r="M2517" i="8" s="1"/>
  <c r="J2517" i="8" l="1"/>
  <c r="K2517" i="8" l="1"/>
  <c r="L2517" i="8" s="1"/>
  <c r="H2518" i="8" s="1"/>
  <c r="N2518" i="8" l="1"/>
  <c r="I2518" i="8"/>
  <c r="M2518" i="8" s="1"/>
  <c r="J2518" i="8" l="1"/>
  <c r="K2518" i="8" l="1"/>
  <c r="L2518" i="8" s="1"/>
  <c r="H2519" i="8" s="1"/>
  <c r="N2519" i="8" l="1"/>
  <c r="I2519" i="8"/>
  <c r="M2519" i="8" s="1"/>
  <c r="J2519" i="8" l="1"/>
  <c r="K2519" i="8" l="1"/>
  <c r="L2519" i="8" s="1"/>
  <c r="H2520" i="8" s="1"/>
  <c r="N2520" i="8" l="1"/>
  <c r="I2520" i="8"/>
  <c r="M2520" i="8" s="1"/>
  <c r="J2520" i="8" l="1"/>
  <c r="K2520" i="8" l="1"/>
  <c r="L2520" i="8" s="1"/>
  <c r="H2521" i="8" s="1"/>
  <c r="I2521" i="8" l="1"/>
  <c r="M2521" i="8" s="1"/>
  <c r="N2521" i="8"/>
  <c r="J2521" i="8"/>
  <c r="K2521" i="8" l="1"/>
  <c r="L2521" i="8" s="1"/>
  <c r="H2522" i="8" s="1"/>
  <c r="N2522" i="8" l="1"/>
  <c r="I2522" i="8"/>
  <c r="M2522" i="8" s="1"/>
  <c r="J2522" i="8" l="1"/>
  <c r="K2522" i="8" l="1"/>
  <c r="L2522" i="8" s="1"/>
  <c r="H2523" i="8" s="1"/>
  <c r="I2523" i="8" l="1"/>
  <c r="M2523" i="8" s="1"/>
  <c r="N2523" i="8"/>
  <c r="J2523" i="8" l="1"/>
  <c r="K2523" i="8" l="1"/>
  <c r="L2523" i="8" s="1"/>
  <c r="H2524" i="8" s="1"/>
  <c r="N2524" i="8" l="1"/>
  <c r="I2524" i="8"/>
  <c r="M2524" i="8" s="1"/>
  <c r="J2524" i="8" l="1"/>
  <c r="K2524" i="8" l="1"/>
  <c r="L2524" i="8" s="1"/>
  <c r="H2525" i="8" s="1"/>
  <c r="N2525" i="8" l="1"/>
  <c r="I2525" i="8"/>
  <c r="M2525" i="8" s="1"/>
  <c r="J2525" i="8" l="1"/>
  <c r="K2525" i="8" l="1"/>
  <c r="L2525" i="8" s="1"/>
  <c r="H2526" i="8" s="1"/>
  <c r="N2526" i="8" l="1"/>
  <c r="I2526" i="8"/>
  <c r="M2526" i="8" s="1"/>
  <c r="J2526" i="8" l="1"/>
  <c r="K2526" i="8" l="1"/>
  <c r="L2526" i="8" s="1"/>
  <c r="H2527" i="8" s="1"/>
  <c r="N2527" i="8" l="1"/>
  <c r="I2527" i="8"/>
  <c r="M2527" i="8" s="1"/>
  <c r="J2527" i="8" l="1"/>
  <c r="K2527" i="8" l="1"/>
  <c r="L2527" i="8" s="1"/>
  <c r="H2528" i="8" s="1"/>
  <c r="I2528" i="8" l="1"/>
  <c r="M2528" i="8" s="1"/>
  <c r="N2528" i="8"/>
  <c r="J2528" i="8" l="1"/>
  <c r="K2528" i="8" l="1"/>
  <c r="L2528" i="8"/>
  <c r="H2529" i="8" s="1"/>
  <c r="N2529" i="8" l="1"/>
  <c r="I2529" i="8"/>
  <c r="M2529" i="8" s="1"/>
  <c r="J2529" i="8" l="1"/>
  <c r="K2529" i="8" l="1"/>
  <c r="L2529" i="8" s="1"/>
  <c r="H2530" i="8" s="1"/>
  <c r="N2530" i="8" l="1"/>
  <c r="I2530" i="8"/>
  <c r="M2530" i="8" s="1"/>
  <c r="J2530" i="8" l="1"/>
  <c r="K2530" i="8" l="1"/>
  <c r="L2530" i="8" s="1"/>
  <c r="H2531" i="8" s="1"/>
  <c r="N2531" i="8" l="1"/>
  <c r="I2531" i="8"/>
  <c r="M2531" i="8" s="1"/>
  <c r="J2531" i="8" l="1"/>
  <c r="K2531" i="8" l="1"/>
  <c r="L2531" i="8" s="1"/>
  <c r="H2532" i="8" s="1"/>
  <c r="N2532" i="8" l="1"/>
  <c r="I2532" i="8"/>
  <c r="M2532" i="8" s="1"/>
  <c r="J2532" i="8" l="1"/>
  <c r="K2532" i="8" l="1"/>
  <c r="L2532" i="8" s="1"/>
  <c r="H2533" i="8" s="1"/>
  <c r="I2533" i="8" l="1"/>
  <c r="M2533" i="8" s="1"/>
  <c r="N2533" i="8"/>
  <c r="J2533" i="8"/>
  <c r="K2533" i="8" l="1"/>
  <c r="L2533" i="8" s="1"/>
  <c r="H2534" i="8" s="1"/>
  <c r="N2534" i="8" l="1"/>
  <c r="I2534" i="8"/>
  <c r="M2534" i="8" s="1"/>
  <c r="J2534" i="8" l="1"/>
  <c r="K2534" i="8" l="1"/>
  <c r="L2534" i="8" s="1"/>
  <c r="H2535" i="8" s="1"/>
  <c r="I2535" i="8" l="1"/>
  <c r="M2535" i="8" s="1"/>
  <c r="N2535" i="8"/>
  <c r="J2535" i="8" l="1"/>
  <c r="K2535" i="8" l="1"/>
  <c r="L2535" i="8" s="1"/>
  <c r="H2536" i="8" s="1"/>
  <c r="N2536" i="8" l="1"/>
  <c r="I2536" i="8"/>
  <c r="M2536" i="8" s="1"/>
  <c r="J2536" i="8" l="1"/>
  <c r="K2536" i="8" l="1"/>
  <c r="L2536" i="8" s="1"/>
  <c r="H2537" i="8" s="1"/>
  <c r="N2537" i="8" l="1"/>
  <c r="I2537" i="8"/>
  <c r="M2537" i="8" s="1"/>
  <c r="J2537" i="8" l="1"/>
  <c r="K2537" i="8" l="1"/>
  <c r="L2537" i="8" s="1"/>
  <c r="H2538" i="8" s="1"/>
  <c r="N2538" i="8" l="1"/>
  <c r="I2538" i="8"/>
  <c r="M2538" i="8" s="1"/>
  <c r="J2538" i="8" l="1"/>
  <c r="K2538" i="8" l="1"/>
  <c r="L2538" i="8" s="1"/>
  <c r="H2539" i="8" s="1"/>
  <c r="N2539" i="8" l="1"/>
  <c r="I2539" i="8"/>
  <c r="M2539" i="8" s="1"/>
  <c r="J2539" i="8" l="1"/>
  <c r="K2539" i="8" l="1"/>
  <c r="L2539" i="8" s="1"/>
  <c r="H2540" i="8" s="1"/>
  <c r="I2540" i="8" l="1"/>
  <c r="M2540" i="8" s="1"/>
  <c r="N2540" i="8"/>
  <c r="J2540" i="8" l="1"/>
  <c r="K2540" i="8" l="1"/>
  <c r="L2540" i="8" s="1"/>
  <c r="H2541" i="8" s="1"/>
  <c r="N2541" i="8" l="1"/>
  <c r="I2541" i="8"/>
  <c r="M2541" i="8" s="1"/>
  <c r="J2541" i="8" l="1"/>
  <c r="K2541" i="8" l="1"/>
  <c r="L2541" i="8" s="1"/>
  <c r="H2542" i="8" s="1"/>
  <c r="N2542" i="8" l="1"/>
  <c r="I2542" i="8"/>
  <c r="M2542" i="8" s="1"/>
  <c r="J2542" i="8" l="1"/>
  <c r="K2542" i="8" l="1"/>
  <c r="L2542" i="8" s="1"/>
  <c r="H2543" i="8" s="1"/>
  <c r="N2543" i="8" l="1"/>
  <c r="I2543" i="8"/>
  <c r="M2543" i="8" s="1"/>
  <c r="J2543" i="8" l="1"/>
  <c r="K2543" i="8" l="1"/>
  <c r="L2543" i="8" s="1"/>
  <c r="H2544" i="8" s="1"/>
  <c r="N2544" i="8" l="1"/>
  <c r="I2544" i="8"/>
  <c r="M2544" i="8" s="1"/>
  <c r="J2544" i="8" l="1"/>
  <c r="K2544" i="8" l="1"/>
  <c r="L2544" i="8" s="1"/>
  <c r="H2545" i="8" s="1"/>
  <c r="I2545" i="8" l="1"/>
  <c r="M2545" i="8" s="1"/>
  <c r="N2545" i="8"/>
  <c r="J2545" i="8"/>
  <c r="K2545" i="8" l="1"/>
  <c r="L2545" i="8" s="1"/>
  <c r="H2546" i="8" s="1"/>
  <c r="N2546" i="8" l="1"/>
  <c r="I2546" i="8"/>
  <c r="M2546" i="8" s="1"/>
  <c r="J2546" i="8" l="1"/>
  <c r="K2546" i="8" l="1"/>
  <c r="L2546" i="8" s="1"/>
  <c r="H2547" i="8" s="1"/>
  <c r="I2547" i="8" l="1"/>
  <c r="M2547" i="8" s="1"/>
  <c r="N2547" i="8"/>
  <c r="J2547" i="8" l="1"/>
  <c r="K2547" i="8" l="1"/>
  <c r="L2547" i="8" s="1"/>
  <c r="H2548" i="8" s="1"/>
  <c r="N2548" i="8" l="1"/>
  <c r="I2548" i="8"/>
  <c r="M2548" i="8" s="1"/>
  <c r="J2548" i="8" l="1"/>
  <c r="K2548" i="8" l="1"/>
  <c r="L2548" i="8" s="1"/>
  <c r="H2549" i="8" s="1"/>
  <c r="N2549" i="8" l="1"/>
  <c r="I2549" i="8"/>
  <c r="M2549" i="8" s="1"/>
  <c r="J2549" i="8" l="1"/>
  <c r="K2549" i="8" l="1"/>
  <c r="L2549" i="8" s="1"/>
  <c r="H2550" i="8" s="1"/>
  <c r="N2550" i="8" l="1"/>
  <c r="I2550" i="8"/>
  <c r="M2550" i="8" s="1"/>
  <c r="J2550" i="8" l="1"/>
  <c r="K2550" i="8" l="1"/>
  <c r="L2550" i="8" s="1"/>
  <c r="H2551" i="8" s="1"/>
  <c r="N2551" i="8" l="1"/>
  <c r="I2551" i="8"/>
  <c r="M2551" i="8" s="1"/>
  <c r="J2551" i="8" l="1"/>
  <c r="K2551" i="8" l="1"/>
  <c r="L2551" i="8" s="1"/>
  <c r="H2552" i="8" s="1"/>
  <c r="I2552" i="8" l="1"/>
  <c r="M2552" i="8" s="1"/>
  <c r="N2552" i="8"/>
  <c r="J2552" i="8" l="1"/>
  <c r="K2552" i="8" l="1"/>
  <c r="L2552" i="8"/>
  <c r="H2553" i="8" s="1"/>
  <c r="N2553" i="8" l="1"/>
  <c r="I2553" i="8"/>
  <c r="M2553" i="8" s="1"/>
  <c r="J2553" i="8" l="1"/>
  <c r="K2553" i="8" l="1"/>
  <c r="L2553" i="8" s="1"/>
  <c r="H2554" i="8" s="1"/>
  <c r="N2554" i="8" l="1"/>
  <c r="I2554" i="8"/>
  <c r="M2554" i="8" s="1"/>
  <c r="J2554" i="8" l="1"/>
  <c r="K2554" i="8" l="1"/>
  <c r="L2554" i="8" s="1"/>
  <c r="H2555" i="8" s="1"/>
  <c r="N2555" i="8" l="1"/>
  <c r="I2555" i="8"/>
  <c r="M2555" i="8" s="1"/>
  <c r="J2555" i="8" l="1"/>
  <c r="K2555" i="8" l="1"/>
  <c r="L2555" i="8" s="1"/>
  <c r="H2556" i="8" s="1"/>
  <c r="N2556" i="8" l="1"/>
  <c r="I2556" i="8"/>
  <c r="M2556" i="8" s="1"/>
  <c r="J2556" i="8" l="1"/>
  <c r="K2556" i="8" l="1"/>
  <c r="L2556" i="8" s="1"/>
  <c r="H2557" i="8" s="1"/>
  <c r="I2557" i="8" l="1"/>
  <c r="M2557" i="8" s="1"/>
  <c r="N2557" i="8"/>
  <c r="J2557" i="8"/>
  <c r="K2557" i="8" l="1"/>
  <c r="L2557" i="8" s="1"/>
  <c r="H2558" i="8" s="1"/>
  <c r="N2558" i="8" l="1"/>
  <c r="I2558" i="8"/>
  <c r="M2558" i="8" s="1"/>
  <c r="J2558" i="8" l="1"/>
  <c r="K2558" i="8" l="1"/>
  <c r="L2558" i="8" s="1"/>
  <c r="H2559" i="8" s="1"/>
  <c r="I2559" i="8" l="1"/>
  <c r="M2559" i="8" s="1"/>
  <c r="N2559" i="8"/>
  <c r="J2559" i="8" l="1"/>
  <c r="K2559" i="8" l="1"/>
  <c r="L2559" i="8" s="1"/>
  <c r="H2560" i="8" s="1"/>
  <c r="N2560" i="8" l="1"/>
  <c r="I2560" i="8"/>
  <c r="M2560" i="8" s="1"/>
  <c r="J2560" i="8" l="1"/>
  <c r="K2560" i="8" l="1"/>
  <c r="L2560" i="8" s="1"/>
  <c r="H2561" i="8" s="1"/>
  <c r="N2561" i="8" l="1"/>
  <c r="I2561" i="8"/>
  <c r="M2561" i="8" s="1"/>
  <c r="J2561" i="8" l="1"/>
  <c r="K2561" i="8" l="1"/>
  <c r="L2561" i="8" s="1"/>
  <c r="H2562" i="8" s="1"/>
  <c r="N2562" i="8" l="1"/>
  <c r="I2562" i="8"/>
  <c r="M2562" i="8" s="1"/>
  <c r="J2562" i="8" l="1"/>
  <c r="K2562" i="8" l="1"/>
  <c r="L2562" i="8" s="1"/>
  <c r="H2563" i="8" s="1"/>
  <c r="N2563" i="8" l="1"/>
  <c r="I2563" i="8"/>
  <c r="M2563" i="8" s="1"/>
  <c r="J2563" i="8" l="1"/>
  <c r="K2563" i="8" l="1"/>
  <c r="L2563" i="8" s="1"/>
  <c r="H2564" i="8" s="1"/>
  <c r="I2564" i="8" l="1"/>
  <c r="M2564" i="8" s="1"/>
  <c r="N2564" i="8"/>
  <c r="J2564" i="8" l="1"/>
  <c r="K2564" i="8" l="1"/>
  <c r="L2564" i="8"/>
  <c r="H2565" i="8" s="1"/>
  <c r="N2565" i="8" l="1"/>
  <c r="I2565" i="8"/>
  <c r="M2565" i="8" s="1"/>
  <c r="J2565" i="8" l="1"/>
  <c r="K2565" i="8" l="1"/>
  <c r="L2565" i="8" s="1"/>
  <c r="H2566" i="8" s="1"/>
  <c r="N2566" i="8" l="1"/>
  <c r="I2566" i="8"/>
  <c r="M2566" i="8" s="1"/>
  <c r="J2566" i="8" l="1"/>
  <c r="K2566" i="8" l="1"/>
  <c r="L2566" i="8" s="1"/>
  <c r="H2567" i="8" s="1"/>
  <c r="N2567" i="8" l="1"/>
  <c r="I2567" i="8"/>
  <c r="M2567" i="8" s="1"/>
  <c r="J2567" i="8" l="1"/>
  <c r="K2567" i="8" l="1"/>
  <c r="L2567" i="8" s="1"/>
  <c r="H2568" i="8" s="1"/>
  <c r="N2568" i="8" l="1"/>
  <c r="I2568" i="8"/>
  <c r="M2568" i="8" s="1"/>
  <c r="J2568" i="8" l="1"/>
  <c r="K2568" i="8" l="1"/>
  <c r="L2568" i="8" s="1"/>
  <c r="H2569" i="8" s="1"/>
  <c r="I2569" i="8" l="1"/>
  <c r="M2569" i="8" s="1"/>
  <c r="N2569" i="8"/>
  <c r="J2569" i="8"/>
  <c r="K2569" i="8" l="1"/>
  <c r="L2569" i="8" s="1"/>
  <c r="H2570" i="8" s="1"/>
  <c r="N2570" i="8" l="1"/>
  <c r="I2570" i="8"/>
  <c r="M2570" i="8" s="1"/>
  <c r="J2570" i="8" l="1"/>
  <c r="K2570" i="8" l="1"/>
  <c r="L2570" i="8" s="1"/>
  <c r="H2571" i="8" s="1"/>
  <c r="I2571" i="8" l="1"/>
  <c r="M2571" i="8" s="1"/>
  <c r="N2571" i="8"/>
  <c r="J2571" i="8" l="1"/>
  <c r="K2571" i="8" l="1"/>
  <c r="L2571" i="8" s="1"/>
  <c r="H2572" i="8" s="1"/>
  <c r="N2572" i="8" l="1"/>
  <c r="I2572" i="8"/>
  <c r="M2572" i="8" s="1"/>
  <c r="J2572" i="8" l="1"/>
  <c r="K2572" i="8" l="1"/>
  <c r="L2572" i="8" s="1"/>
  <c r="H2573" i="8" s="1"/>
  <c r="N2573" i="8" l="1"/>
  <c r="I2573" i="8"/>
  <c r="M2573" i="8" s="1"/>
  <c r="J2573" i="8" l="1"/>
  <c r="K2573" i="8" l="1"/>
  <c r="L2573" i="8" s="1"/>
  <c r="H2574" i="8" s="1"/>
  <c r="N2574" i="8" l="1"/>
  <c r="I2574" i="8"/>
  <c r="M2574" i="8" s="1"/>
  <c r="J2574" i="8" l="1"/>
  <c r="K2574" i="8" l="1"/>
  <c r="L2574" i="8" s="1"/>
  <c r="H2575" i="8" s="1"/>
  <c r="N2575" i="8" l="1"/>
  <c r="I2575" i="8"/>
  <c r="M2575" i="8" s="1"/>
  <c r="J2575" i="8" l="1"/>
  <c r="K2575" i="8" l="1"/>
  <c r="L2575" i="8" s="1"/>
  <c r="H2576" i="8" s="1"/>
  <c r="I2576" i="8" l="1"/>
  <c r="M2576" i="8" s="1"/>
  <c r="N2576" i="8"/>
  <c r="J2576" i="8" l="1"/>
  <c r="K2576" i="8" l="1"/>
  <c r="L2576" i="8"/>
  <c r="H2577" i="8" s="1"/>
  <c r="N2577" i="8" l="1"/>
  <c r="I2577" i="8"/>
  <c r="M2577" i="8" s="1"/>
  <c r="J2577" i="8" l="1"/>
  <c r="K2577" i="8" l="1"/>
  <c r="L2577" i="8" s="1"/>
  <c r="H2578" i="8" s="1"/>
  <c r="N2578" i="8" l="1"/>
  <c r="I2578" i="8"/>
  <c r="M2578" i="8" s="1"/>
  <c r="J2578" i="8" l="1"/>
  <c r="K2578" i="8" l="1"/>
  <c r="L2578" i="8" s="1"/>
  <c r="H2579" i="8" s="1"/>
  <c r="I2579" i="8" l="1"/>
  <c r="M2579" i="8" s="1"/>
  <c r="J2579" i="8"/>
  <c r="N2579" i="8"/>
  <c r="K2579" i="8" l="1"/>
  <c r="L2579" i="8" s="1"/>
  <c r="H2580" i="8" s="1"/>
  <c r="N2580" i="8" l="1"/>
  <c r="I2580" i="8"/>
  <c r="M2580" i="8" s="1"/>
  <c r="J2580" i="8" l="1"/>
  <c r="K2580" i="8" l="1"/>
  <c r="L2580" i="8"/>
  <c r="H2581" i="8" s="1"/>
  <c r="N2581" i="8" l="1"/>
  <c r="I2581" i="8"/>
  <c r="M2581" i="8" s="1"/>
  <c r="J2581" i="8" l="1"/>
  <c r="K2581" i="8" l="1"/>
  <c r="L2581" i="8" s="1"/>
  <c r="H2582" i="8" s="1"/>
  <c r="N2582" i="8" l="1"/>
  <c r="I2582" i="8"/>
  <c r="M2582" i="8" s="1"/>
  <c r="J2582" i="8" l="1"/>
  <c r="K2582" i="8" l="1"/>
  <c r="L2582" i="8" s="1"/>
  <c r="H2583" i="8" s="1"/>
  <c r="N2583" i="8" l="1"/>
  <c r="I2583" i="8"/>
  <c r="M2583" i="8" s="1"/>
  <c r="J2583" i="8" l="1"/>
  <c r="K2583" i="8" l="1"/>
  <c r="L2583" i="8" s="1"/>
  <c r="H2584" i="8" s="1"/>
  <c r="N2584" i="8" l="1"/>
  <c r="I2584" i="8"/>
  <c r="M2584" i="8" s="1"/>
  <c r="J2584" i="8" l="1"/>
  <c r="K2584" i="8" l="1"/>
  <c r="L2584" i="8" s="1"/>
  <c r="H2585" i="8" s="1"/>
  <c r="N2585" i="8" l="1"/>
  <c r="I2585" i="8"/>
  <c r="M2585" i="8" s="1"/>
  <c r="J2585" i="8"/>
  <c r="K2585" i="8" l="1"/>
  <c r="L2585" i="8" s="1"/>
  <c r="H2586" i="8" s="1"/>
  <c r="I2586" i="8" l="1"/>
  <c r="M2586" i="8" s="1"/>
  <c r="N2586" i="8"/>
  <c r="J2586" i="8" l="1"/>
  <c r="K2586" i="8" l="1"/>
  <c r="L2586" i="8"/>
  <c r="H2587" i="8" s="1"/>
  <c r="I2587" i="8" l="1"/>
  <c r="M2587" i="8" s="1"/>
  <c r="N2587" i="8"/>
  <c r="J2587" i="8" l="1"/>
  <c r="K2587" i="8" l="1"/>
  <c r="L2587" i="8" s="1"/>
  <c r="H2588" i="8" s="1"/>
  <c r="N2588" i="8" l="1"/>
  <c r="I2588" i="8"/>
  <c r="M2588" i="8" s="1"/>
  <c r="J2588" i="8" l="1"/>
  <c r="K2588" i="8" l="1"/>
  <c r="L2588" i="8" s="1"/>
  <c r="H2589" i="8" s="1"/>
  <c r="N2589" i="8" l="1"/>
  <c r="I2589" i="8"/>
  <c r="M2589" i="8" s="1"/>
  <c r="J2589" i="8" l="1"/>
  <c r="K2589" i="8" l="1"/>
  <c r="L2589" i="8" s="1"/>
  <c r="H2590" i="8" s="1"/>
  <c r="N2590" i="8" l="1"/>
  <c r="I2590" i="8"/>
  <c r="M2590" i="8" s="1"/>
  <c r="J2590" i="8" l="1"/>
  <c r="K2590" i="8" l="1"/>
  <c r="L2590" i="8" s="1"/>
  <c r="H2591" i="8" s="1"/>
  <c r="I2591" i="8" l="1"/>
  <c r="M2591" i="8" s="1"/>
  <c r="N2591" i="8"/>
  <c r="J2591" i="8"/>
  <c r="K2591" i="8" l="1"/>
  <c r="L2591" i="8" s="1"/>
  <c r="H2592" i="8" s="1"/>
  <c r="N2592" i="8" l="1"/>
  <c r="I2592" i="8"/>
  <c r="M2592" i="8" s="1"/>
  <c r="J2592" i="8" l="1"/>
  <c r="K2592" i="8" l="1"/>
  <c r="L2592" i="8"/>
  <c r="H2593" i="8" s="1"/>
  <c r="N2593" i="8" l="1"/>
  <c r="I2593" i="8"/>
  <c r="M2593" i="8" s="1"/>
  <c r="J2593" i="8" l="1"/>
  <c r="K2593" i="8" l="1"/>
  <c r="L2593" i="8" s="1"/>
  <c r="H2594" i="8" s="1"/>
  <c r="N2594" i="8" l="1"/>
  <c r="I2594" i="8"/>
  <c r="M2594" i="8" s="1"/>
  <c r="J2594" i="8" l="1"/>
  <c r="K2594" i="8" l="1"/>
  <c r="L2594" i="8" s="1"/>
  <c r="H2595" i="8" s="1"/>
  <c r="N2595" i="8" l="1"/>
  <c r="I2595" i="8"/>
  <c r="M2595" i="8" s="1"/>
  <c r="J2595" i="8" l="1"/>
  <c r="K2595" i="8" l="1"/>
  <c r="L2595" i="8" s="1"/>
  <c r="H2596" i="8" s="1"/>
  <c r="I2596" i="8" l="1"/>
  <c r="M2596" i="8" s="1"/>
  <c r="N2596" i="8"/>
  <c r="J2596" i="8" l="1"/>
  <c r="K2596" i="8" l="1"/>
  <c r="L2596" i="8" s="1"/>
  <c r="H2597" i="8" s="1"/>
  <c r="N2597" i="8" l="1"/>
  <c r="I2597" i="8"/>
  <c r="M2597" i="8" s="1"/>
  <c r="J2597" i="8"/>
  <c r="K2597" i="8" l="1"/>
  <c r="L2597" i="8" s="1"/>
  <c r="H2598" i="8" s="1"/>
  <c r="I2598" i="8" l="1"/>
  <c r="M2598" i="8" s="1"/>
  <c r="N2598" i="8"/>
  <c r="J2598" i="8" l="1"/>
  <c r="K2598" i="8" l="1"/>
  <c r="L2598" i="8"/>
  <c r="H2599" i="8" s="1"/>
  <c r="N2599" i="8" l="1"/>
  <c r="I2599" i="8"/>
  <c r="M2599" i="8" s="1"/>
  <c r="J2599" i="8" l="1"/>
  <c r="K2599" i="8" l="1"/>
  <c r="L2599" i="8" s="1"/>
  <c r="H2600" i="8" s="1"/>
  <c r="N2600" i="8" l="1"/>
  <c r="I2600" i="8"/>
  <c r="M2600" i="8" s="1"/>
  <c r="J2600" i="8" l="1"/>
  <c r="K2600" i="8" l="1"/>
  <c r="L2600" i="8" s="1"/>
  <c r="H2601" i="8" s="1"/>
  <c r="I2601" i="8" l="1"/>
  <c r="M2601" i="8" s="1"/>
  <c r="N2601" i="8"/>
  <c r="J2601" i="8"/>
  <c r="K2601" i="8" l="1"/>
  <c r="L2601" i="8" s="1"/>
  <c r="H2602" i="8" s="1"/>
  <c r="N2602" i="8" l="1"/>
  <c r="I2602" i="8"/>
  <c r="M2602" i="8" s="1"/>
  <c r="J2602" i="8" l="1"/>
  <c r="K2602" i="8" l="1"/>
  <c r="L2602" i="8" s="1"/>
  <c r="H2603" i="8" s="1"/>
  <c r="I2603" i="8" l="1"/>
  <c r="M2603" i="8" s="1"/>
  <c r="N2603" i="8"/>
  <c r="J2603" i="8"/>
  <c r="K2603" i="8" l="1"/>
  <c r="L2603" i="8" s="1"/>
  <c r="H2604" i="8" s="1"/>
  <c r="N2604" i="8" l="1"/>
  <c r="I2604" i="8"/>
  <c r="M2604" i="8" s="1"/>
  <c r="J2604" i="8" l="1"/>
  <c r="K2604" i="8" l="1"/>
  <c r="L2604" i="8"/>
  <c r="H2605" i="8" s="1"/>
  <c r="N2605" i="8" l="1"/>
  <c r="I2605" i="8"/>
  <c r="M2605" i="8" s="1"/>
  <c r="J2605" i="8" l="1"/>
  <c r="K2605" i="8" l="1"/>
  <c r="L2605" i="8" s="1"/>
  <c r="H2606" i="8" s="1"/>
  <c r="N2606" i="8" l="1"/>
  <c r="I2606" i="8"/>
  <c r="M2606" i="8" s="1"/>
  <c r="J2606" i="8" l="1"/>
  <c r="K2606" i="8" l="1"/>
  <c r="L2606" i="8" s="1"/>
  <c r="H2607" i="8" s="1"/>
  <c r="N2607" i="8" l="1"/>
  <c r="I2607" i="8"/>
  <c r="M2607" i="8" s="1"/>
  <c r="J2607" i="8" l="1"/>
  <c r="K2607" i="8" l="1"/>
  <c r="L2607" i="8" s="1"/>
  <c r="H2608" i="8" s="1"/>
  <c r="N2608" i="8" l="1"/>
  <c r="I2608" i="8"/>
  <c r="M2608" i="8" s="1"/>
  <c r="J2608" i="8" l="1"/>
  <c r="K2608" i="8" l="1"/>
  <c r="L2608" i="8" s="1"/>
  <c r="H2609" i="8" s="1"/>
  <c r="N2609" i="8" l="1"/>
  <c r="I2609" i="8"/>
  <c r="M2609" i="8" s="1"/>
  <c r="J2609" i="8"/>
  <c r="K2609" i="8" l="1"/>
  <c r="L2609" i="8" s="1"/>
  <c r="H2610" i="8" s="1"/>
  <c r="I2610" i="8" l="1"/>
  <c r="M2610" i="8" s="1"/>
  <c r="N2610" i="8"/>
  <c r="J2610" i="8" l="1"/>
  <c r="K2610" i="8" l="1"/>
  <c r="L2610" i="8"/>
  <c r="H2611" i="8" s="1"/>
  <c r="I2611" i="8" l="1"/>
  <c r="M2611" i="8" s="1"/>
  <c r="N2611" i="8"/>
  <c r="J2611" i="8" l="1"/>
  <c r="K2611" i="8" l="1"/>
  <c r="L2611" i="8" s="1"/>
  <c r="H2612" i="8" s="1"/>
  <c r="N2612" i="8" l="1"/>
  <c r="I2612" i="8"/>
  <c r="M2612" i="8" s="1"/>
  <c r="J2612" i="8" l="1"/>
  <c r="K2612" i="8" l="1"/>
  <c r="L2612" i="8" s="1"/>
  <c r="H2613" i="8" s="1"/>
  <c r="N2613" i="8" l="1"/>
  <c r="I2613" i="8"/>
  <c r="M2613" i="8" s="1"/>
  <c r="J2613" i="8" l="1"/>
  <c r="K2613" i="8" l="1"/>
  <c r="L2613" i="8" s="1"/>
  <c r="H2614" i="8" s="1"/>
  <c r="N2614" i="8" l="1"/>
  <c r="I2614" i="8"/>
  <c r="M2614" i="8" s="1"/>
  <c r="J2614" i="8" l="1"/>
  <c r="K2614" i="8" l="1"/>
  <c r="L2614" i="8" s="1"/>
  <c r="H2615" i="8" s="1"/>
  <c r="I2615" i="8" l="1"/>
  <c r="M2615" i="8" s="1"/>
  <c r="J2615" i="8"/>
  <c r="N2615" i="8"/>
  <c r="K2615" i="8" l="1"/>
  <c r="L2615" i="8" s="1"/>
  <c r="H2616" i="8" s="1"/>
  <c r="N2616" i="8" l="1"/>
  <c r="I2616" i="8"/>
  <c r="M2616" i="8" s="1"/>
  <c r="J2616" i="8" l="1"/>
  <c r="K2616" i="8" l="1"/>
  <c r="L2616" i="8"/>
  <c r="H2617" i="8" s="1"/>
  <c r="N2617" i="8" l="1"/>
  <c r="I2617" i="8"/>
  <c r="M2617" i="8" s="1"/>
  <c r="J2617" i="8" l="1"/>
  <c r="K2617" i="8" l="1"/>
  <c r="L2617" i="8" s="1"/>
  <c r="H2618" i="8" s="1"/>
  <c r="N2618" i="8" l="1"/>
  <c r="I2618" i="8"/>
  <c r="M2618" i="8" s="1"/>
  <c r="J2618" i="8" l="1"/>
  <c r="K2618" i="8" l="1"/>
  <c r="L2618" i="8" s="1"/>
  <c r="H2619" i="8" s="1"/>
  <c r="N2619" i="8" l="1"/>
  <c r="I2619" i="8"/>
  <c r="M2619" i="8" s="1"/>
  <c r="J2619" i="8" l="1"/>
  <c r="K2619" i="8" l="1"/>
  <c r="L2619" i="8" s="1"/>
  <c r="H2620" i="8" s="1"/>
  <c r="I2620" i="8" l="1"/>
  <c r="M2620" i="8" s="1"/>
  <c r="N2620" i="8"/>
  <c r="J2620" i="8" l="1"/>
  <c r="K2620" i="8" l="1"/>
  <c r="L2620" i="8"/>
  <c r="H2621" i="8" s="1"/>
  <c r="N2621" i="8" l="1"/>
  <c r="I2621" i="8"/>
  <c r="M2621" i="8" s="1"/>
  <c r="J2621" i="8" l="1"/>
  <c r="K2621" i="8"/>
  <c r="L2621" i="8" s="1"/>
  <c r="H2622" i="8" s="1"/>
  <c r="I2622" i="8" l="1"/>
  <c r="M2622" i="8" s="1"/>
  <c r="N2622" i="8"/>
  <c r="J2622" i="8" l="1"/>
  <c r="K2622" i="8" l="1"/>
  <c r="L2622" i="8"/>
  <c r="H2623" i="8" s="1"/>
  <c r="N2623" i="8" l="1"/>
  <c r="I2623" i="8"/>
  <c r="M2623" i="8" s="1"/>
  <c r="J2623" i="8" l="1"/>
  <c r="K2623" i="8" l="1"/>
  <c r="L2623" i="8" s="1"/>
  <c r="H2624" i="8" s="1"/>
  <c r="N2624" i="8" l="1"/>
  <c r="I2624" i="8"/>
  <c r="M2624" i="8" s="1"/>
  <c r="J2624" i="8" l="1"/>
  <c r="K2624" i="8" l="1"/>
  <c r="L2624" i="8" s="1"/>
  <c r="H2625" i="8" s="1"/>
  <c r="I2625" i="8" l="1"/>
  <c r="M2625" i="8" s="1"/>
  <c r="N2625" i="8"/>
  <c r="J2625" i="8" l="1"/>
  <c r="K2625" i="8"/>
  <c r="L2625" i="8" s="1"/>
  <c r="H2626" i="8" s="1"/>
  <c r="N2626" i="8" l="1"/>
  <c r="I2626" i="8"/>
  <c r="M2626" i="8" s="1"/>
  <c r="J2626" i="8" l="1"/>
  <c r="K2626" i="8" l="1"/>
  <c r="L2626" i="8" s="1"/>
  <c r="H2627" i="8" s="1"/>
  <c r="I2627" i="8" l="1"/>
  <c r="M2627" i="8" s="1"/>
  <c r="N2627" i="8"/>
  <c r="J2627" i="8"/>
  <c r="K2627" i="8" l="1"/>
  <c r="L2627" i="8" s="1"/>
  <c r="H2628" i="8" s="1"/>
  <c r="N2628" i="8" l="1"/>
  <c r="I2628" i="8"/>
  <c r="M2628" i="8" s="1"/>
  <c r="J2628" i="8" l="1"/>
  <c r="K2628" i="8" l="1"/>
  <c r="L2628" i="8"/>
  <c r="H2629" i="8" s="1"/>
  <c r="N2629" i="8" l="1"/>
  <c r="I2629" i="8"/>
  <c r="M2629" i="8" s="1"/>
  <c r="J2629" i="8" l="1"/>
  <c r="K2629" i="8" l="1"/>
  <c r="L2629" i="8" s="1"/>
  <c r="H2630" i="8" s="1"/>
  <c r="N2630" i="8" l="1"/>
  <c r="I2630" i="8"/>
  <c r="M2630" i="8" s="1"/>
  <c r="J2630" i="8" l="1"/>
  <c r="K2630" i="8" l="1"/>
  <c r="L2630" i="8" s="1"/>
  <c r="H2631" i="8" s="1"/>
  <c r="N2631" i="8" l="1"/>
  <c r="I2631" i="8"/>
  <c r="M2631" i="8" s="1"/>
  <c r="J2631" i="8" l="1"/>
  <c r="K2631" i="8" l="1"/>
  <c r="L2631" i="8" s="1"/>
  <c r="H2632" i="8" s="1"/>
  <c r="N2632" i="8" l="1"/>
  <c r="I2632" i="8"/>
  <c r="M2632" i="8" s="1"/>
  <c r="J2632" i="8" l="1"/>
  <c r="K2632" i="8" l="1"/>
  <c r="L2632" i="8" s="1"/>
  <c r="H2633" i="8" s="1"/>
  <c r="N2633" i="8" l="1"/>
  <c r="I2633" i="8"/>
  <c r="M2633" i="8" s="1"/>
  <c r="J2633" i="8" l="1"/>
  <c r="K2633" i="8"/>
  <c r="L2633" i="8" s="1"/>
  <c r="H2634" i="8" s="1"/>
  <c r="I2634" i="8" l="1"/>
  <c r="M2634" i="8" s="1"/>
  <c r="N2634" i="8"/>
  <c r="J2634" i="8" l="1"/>
  <c r="K2634" i="8" l="1"/>
  <c r="L2634" i="8"/>
  <c r="H2635" i="8" s="1"/>
  <c r="I2635" i="8" l="1"/>
  <c r="M2635" i="8" s="1"/>
  <c r="N2635" i="8"/>
  <c r="J2635" i="8"/>
  <c r="K2635" i="8" l="1"/>
  <c r="L2635" i="8" s="1"/>
  <c r="H2636" i="8" s="1"/>
  <c r="N2636" i="8" l="1"/>
  <c r="I2636" i="8"/>
  <c r="M2636" i="8" s="1"/>
  <c r="J2636" i="8" l="1"/>
  <c r="K2636" i="8" l="1"/>
  <c r="L2636" i="8" s="1"/>
  <c r="H2637" i="8" s="1"/>
  <c r="N2637" i="8" l="1"/>
  <c r="I2637" i="8"/>
  <c r="M2637" i="8" s="1"/>
  <c r="J2637" i="8" l="1"/>
  <c r="K2637" i="8" l="1"/>
  <c r="L2637" i="8" s="1"/>
  <c r="H2638" i="8" s="1"/>
  <c r="N2638" i="8" l="1"/>
  <c r="I2638" i="8"/>
  <c r="M2638" i="8" s="1"/>
  <c r="J2638" i="8" l="1"/>
  <c r="K2638" i="8" l="1"/>
  <c r="L2638" i="8" s="1"/>
  <c r="H2639" i="8" s="1"/>
  <c r="I2639" i="8" l="1"/>
  <c r="M2639" i="8" s="1"/>
  <c r="J2639" i="8"/>
  <c r="N2639" i="8"/>
  <c r="K2639" i="8" l="1"/>
  <c r="L2639" i="8" s="1"/>
  <c r="H2640" i="8" s="1"/>
  <c r="N2640" i="8" l="1"/>
  <c r="I2640" i="8"/>
  <c r="M2640" i="8" s="1"/>
  <c r="J2640" i="8" l="1"/>
  <c r="K2640" i="8" l="1"/>
  <c r="L2640" i="8"/>
  <c r="H2641" i="8" s="1"/>
  <c r="I2641" i="8" l="1"/>
  <c r="M2641" i="8" s="1"/>
  <c r="N2641" i="8"/>
  <c r="J2641" i="8" l="1"/>
  <c r="K2641" i="8" l="1"/>
  <c r="L2641" i="8" s="1"/>
  <c r="H2642" i="8" s="1"/>
  <c r="N2642" i="8" l="1"/>
  <c r="I2642" i="8"/>
  <c r="M2642" i="8" s="1"/>
  <c r="J2642" i="8" l="1"/>
  <c r="K2642" i="8" l="1"/>
  <c r="L2642" i="8" s="1"/>
  <c r="H2643" i="8" s="1"/>
  <c r="N2643" i="8" l="1"/>
  <c r="I2643" i="8"/>
  <c r="M2643" i="8" s="1"/>
  <c r="J2643" i="8" l="1"/>
  <c r="K2643" i="8" l="1"/>
  <c r="L2643" i="8" s="1"/>
  <c r="H2644" i="8" s="1"/>
  <c r="N2644" i="8" l="1"/>
  <c r="I2644" i="8"/>
  <c r="M2644" i="8" s="1"/>
  <c r="J2644" i="8" l="1"/>
  <c r="K2644" i="8" l="1"/>
  <c r="L2644" i="8" s="1"/>
  <c r="H2645" i="8" s="1"/>
  <c r="N2645" i="8" l="1"/>
  <c r="I2645" i="8"/>
  <c r="M2645" i="8" s="1"/>
  <c r="J2645" i="8"/>
  <c r="K2645" i="8" l="1"/>
  <c r="L2645" i="8" s="1"/>
  <c r="H2646" i="8" s="1"/>
  <c r="I2646" i="8" l="1"/>
  <c r="M2646" i="8" s="1"/>
  <c r="N2646" i="8"/>
  <c r="J2646" i="8" l="1"/>
  <c r="K2646" i="8" l="1"/>
  <c r="L2646" i="8"/>
  <c r="H2647" i="8" s="1"/>
  <c r="N2647" i="8" l="1"/>
  <c r="I2647" i="8"/>
  <c r="M2647" i="8" s="1"/>
  <c r="J2647" i="8" l="1"/>
  <c r="K2647" i="8" l="1"/>
  <c r="L2647" i="8" s="1"/>
  <c r="H2648" i="8" s="1"/>
  <c r="N2648" i="8" l="1"/>
  <c r="I2648" i="8"/>
  <c r="M2648" i="8" s="1"/>
  <c r="J2648" i="8" l="1"/>
  <c r="K2648" i="8" l="1"/>
  <c r="L2648" i="8" s="1"/>
  <c r="H2649" i="8" s="1"/>
  <c r="N2649" i="8" l="1"/>
  <c r="I2649" i="8"/>
  <c r="M2649" i="8" s="1"/>
  <c r="J2649" i="8" l="1"/>
  <c r="K2649" i="8" l="1"/>
  <c r="L2649" i="8" s="1"/>
  <c r="H2650" i="8" s="1"/>
  <c r="N2650" i="8" l="1"/>
  <c r="I2650" i="8"/>
  <c r="M2650" i="8" s="1"/>
  <c r="J2650" i="8" l="1"/>
  <c r="K2650" i="8" l="1"/>
  <c r="L2650" i="8" s="1"/>
  <c r="H2651" i="8" s="1"/>
  <c r="I2651" i="8" l="1"/>
  <c r="M2651" i="8" s="1"/>
  <c r="J2651" i="8"/>
  <c r="N2651" i="8"/>
  <c r="K2651" i="8" l="1"/>
  <c r="L2651" i="8" s="1"/>
  <c r="H2652" i="8" s="1"/>
  <c r="N2652" i="8" l="1"/>
  <c r="I2652" i="8"/>
  <c r="M2652" i="8" s="1"/>
  <c r="J2652" i="8" l="1"/>
  <c r="K2652" i="8" l="1"/>
  <c r="L2652" i="8" s="1"/>
  <c r="H2653" i="8" s="1"/>
  <c r="I2653" i="8" l="1"/>
  <c r="M2653" i="8" s="1"/>
  <c r="N2653" i="8"/>
  <c r="J2653" i="8" l="1"/>
  <c r="K2653" i="8" l="1"/>
  <c r="L2653" i="8" s="1"/>
  <c r="H2654" i="8" s="1"/>
  <c r="N2654" i="8" l="1"/>
  <c r="I2654" i="8"/>
  <c r="M2654" i="8" s="1"/>
  <c r="J2654" i="8" l="1"/>
  <c r="K2654" i="8" l="1"/>
  <c r="L2654" i="8" s="1"/>
  <c r="H2655" i="8" s="1"/>
  <c r="N2655" i="8" l="1"/>
  <c r="I2655" i="8"/>
  <c r="M2655" i="8" s="1"/>
  <c r="J2655" i="8" l="1"/>
  <c r="K2655" i="8" l="1"/>
  <c r="L2655" i="8" s="1"/>
  <c r="H2656" i="8" s="1"/>
  <c r="N2656" i="8" l="1"/>
  <c r="I2656" i="8"/>
  <c r="M2656" i="8" s="1"/>
  <c r="J2656" i="8" l="1"/>
  <c r="K2656" i="8" l="1"/>
  <c r="L2656" i="8" s="1"/>
  <c r="H2657" i="8" s="1"/>
  <c r="N2657" i="8" l="1"/>
  <c r="I2657" i="8"/>
  <c r="M2657" i="8" s="1"/>
  <c r="J2657" i="8" l="1"/>
  <c r="K2657" i="8" l="1"/>
  <c r="L2657" i="8" s="1"/>
  <c r="H2658" i="8" s="1"/>
  <c r="I2658" i="8" l="1"/>
  <c r="M2658" i="8" s="1"/>
  <c r="N2658" i="8"/>
  <c r="J2658" i="8" l="1"/>
  <c r="K2658" i="8" l="1"/>
  <c r="L2658" i="8"/>
  <c r="H2659" i="8" s="1"/>
  <c r="N2659" i="8" l="1"/>
  <c r="I2659" i="8"/>
  <c r="M2659" i="8" s="1"/>
  <c r="J2659" i="8" l="1"/>
  <c r="K2659" i="8" l="1"/>
  <c r="L2659" i="8" s="1"/>
  <c r="H2660" i="8" s="1"/>
  <c r="N2660" i="8" l="1"/>
  <c r="I2660" i="8"/>
  <c r="M2660" i="8" s="1"/>
  <c r="J2660" i="8" l="1"/>
  <c r="K2660" i="8" l="1"/>
  <c r="L2660" i="8" s="1"/>
  <c r="H2661" i="8" s="1"/>
  <c r="N2661" i="8" l="1"/>
  <c r="I2661" i="8"/>
  <c r="M2661" i="8" s="1"/>
  <c r="J2661" i="8" l="1"/>
  <c r="K2661" i="8" l="1"/>
  <c r="L2661" i="8" s="1"/>
  <c r="H2662" i="8" s="1"/>
  <c r="N2662" i="8" l="1"/>
  <c r="I2662" i="8"/>
  <c r="M2662" i="8" s="1"/>
  <c r="J2662" i="8" l="1"/>
  <c r="K2662" i="8" l="1"/>
  <c r="L2662" i="8" s="1"/>
  <c r="H2663" i="8" s="1"/>
  <c r="I2663" i="8" l="1"/>
  <c r="M2663" i="8" s="1"/>
  <c r="N2663" i="8"/>
  <c r="J2663" i="8"/>
  <c r="K2663" i="8" l="1"/>
  <c r="L2663" i="8" s="1"/>
  <c r="H2664" i="8" s="1"/>
  <c r="N2664" i="8" l="1"/>
  <c r="I2664" i="8"/>
  <c r="M2664" i="8" s="1"/>
  <c r="J2664" i="8" l="1"/>
  <c r="K2664" i="8" l="1"/>
  <c r="L2664" i="8" s="1"/>
  <c r="H2665" i="8" s="1"/>
  <c r="I2665" i="8" l="1"/>
  <c r="M2665" i="8" s="1"/>
  <c r="N2665" i="8"/>
  <c r="J2665" i="8" l="1"/>
  <c r="K2665" i="8" l="1"/>
  <c r="L2665" i="8" s="1"/>
  <c r="H2666" i="8" s="1"/>
  <c r="N2666" i="8" l="1"/>
  <c r="I2666" i="8"/>
  <c r="M2666" i="8" s="1"/>
  <c r="J2666" i="8" l="1"/>
  <c r="K2666" i="8" l="1"/>
  <c r="L2666" i="8" s="1"/>
  <c r="H2667" i="8" s="1"/>
  <c r="N2667" i="8" l="1"/>
  <c r="I2667" i="8"/>
  <c r="M2667" i="8" s="1"/>
  <c r="J2667" i="8" l="1"/>
  <c r="K2667" i="8" l="1"/>
  <c r="L2667" i="8" s="1"/>
  <c r="H2668" i="8" s="1"/>
  <c r="N2668" i="8" l="1"/>
  <c r="I2668" i="8"/>
  <c r="M2668" i="8" s="1"/>
  <c r="J2668" i="8" l="1"/>
  <c r="K2668" i="8" l="1"/>
  <c r="L2668" i="8" s="1"/>
  <c r="H2669" i="8" s="1"/>
  <c r="N2669" i="8" l="1"/>
  <c r="I2669" i="8"/>
  <c r="M2669" i="8" s="1"/>
  <c r="J2669" i="8" l="1"/>
  <c r="K2669" i="8" l="1"/>
  <c r="L2669" i="8" s="1"/>
  <c r="H2670" i="8" s="1"/>
  <c r="I2670" i="8" l="1"/>
  <c r="M2670" i="8" s="1"/>
  <c r="N2670" i="8"/>
  <c r="J2670" i="8" l="1"/>
  <c r="K2670" i="8" l="1"/>
  <c r="L2670" i="8"/>
  <c r="H2671" i="8" s="1"/>
  <c r="N2671" i="8" l="1"/>
  <c r="I2671" i="8"/>
  <c r="M2671" i="8" s="1"/>
  <c r="J2671" i="8" l="1"/>
  <c r="K2671" i="8" l="1"/>
  <c r="L2671" i="8" s="1"/>
  <c r="H2672" i="8" s="1"/>
  <c r="N2672" i="8" l="1"/>
  <c r="I2672" i="8"/>
  <c r="M2672" i="8" s="1"/>
  <c r="J2672" i="8" l="1"/>
  <c r="K2672" i="8" l="1"/>
  <c r="L2672" i="8" s="1"/>
  <c r="H2673" i="8" s="1"/>
  <c r="N2673" i="8" l="1"/>
  <c r="I2673" i="8"/>
  <c r="M2673" i="8" s="1"/>
  <c r="J2673" i="8"/>
  <c r="K2673" i="8" l="1"/>
  <c r="L2673" i="8"/>
  <c r="H2674" i="8" s="1"/>
  <c r="N2674" i="8" l="1"/>
  <c r="I2674" i="8"/>
  <c r="M2674" i="8" s="1"/>
  <c r="J2674" i="8" l="1"/>
  <c r="K2674" i="8" l="1"/>
  <c r="L2674" i="8" s="1"/>
  <c r="H2675" i="8" s="1"/>
  <c r="I2675" i="8" l="1"/>
  <c r="M2675" i="8" s="1"/>
  <c r="N2675" i="8"/>
  <c r="J2675" i="8"/>
  <c r="K2675" i="8" l="1"/>
  <c r="L2675" i="8" s="1"/>
  <c r="H2676" i="8" s="1"/>
  <c r="N2676" i="8" l="1"/>
  <c r="I2676" i="8"/>
  <c r="M2676" i="8" s="1"/>
  <c r="J2676" i="8" l="1"/>
  <c r="K2676" i="8" l="1"/>
  <c r="L2676" i="8" s="1"/>
  <c r="H2677" i="8" s="1"/>
  <c r="I2677" i="8" l="1"/>
  <c r="M2677" i="8" s="1"/>
  <c r="N2677" i="8"/>
  <c r="J2677" i="8" l="1"/>
  <c r="K2677" i="8" l="1"/>
  <c r="L2677" i="8" s="1"/>
  <c r="H2678" i="8" s="1"/>
  <c r="N2678" i="8" l="1"/>
  <c r="I2678" i="8"/>
  <c r="M2678" i="8" s="1"/>
  <c r="J2678" i="8"/>
  <c r="K2678" i="8" l="1"/>
  <c r="L2678" i="8" s="1"/>
  <c r="H2679" i="8" s="1"/>
  <c r="N2679" i="8" l="1"/>
  <c r="I2679" i="8"/>
  <c r="M2679" i="8" s="1"/>
  <c r="J2679" i="8" l="1"/>
  <c r="K2679" i="8" l="1"/>
  <c r="L2679" i="8" s="1"/>
  <c r="H2680" i="8" s="1"/>
  <c r="N2680" i="8" l="1"/>
  <c r="I2680" i="8"/>
  <c r="M2680" i="8" s="1"/>
  <c r="J2680" i="8" l="1"/>
  <c r="K2680" i="8" l="1"/>
  <c r="L2680" i="8" s="1"/>
  <c r="H2681" i="8" s="1"/>
  <c r="N2681" i="8" l="1"/>
  <c r="I2681" i="8"/>
  <c r="M2681" i="8" s="1"/>
  <c r="J2681" i="8" l="1"/>
  <c r="K2681" i="8" l="1"/>
  <c r="L2681" i="8" s="1"/>
  <c r="H2682" i="8" s="1"/>
  <c r="I2682" i="8" l="1"/>
  <c r="M2682" i="8" s="1"/>
  <c r="N2682" i="8"/>
  <c r="J2682" i="8" l="1"/>
  <c r="K2682" i="8" l="1"/>
  <c r="L2682" i="8"/>
  <c r="H2683" i="8" s="1"/>
  <c r="N2683" i="8" l="1"/>
  <c r="I2683" i="8"/>
  <c r="M2683" i="8" s="1"/>
  <c r="J2683" i="8" l="1"/>
  <c r="K2683" i="8" l="1"/>
  <c r="L2683" i="8" s="1"/>
  <c r="H2684" i="8" s="1"/>
  <c r="N2684" i="8" l="1"/>
  <c r="I2684" i="8"/>
  <c r="M2684" i="8" s="1"/>
  <c r="J2684" i="8" l="1"/>
  <c r="K2684" i="8" l="1"/>
  <c r="L2684" i="8" s="1"/>
  <c r="H2685" i="8" s="1"/>
  <c r="N2685" i="8" l="1"/>
  <c r="I2685" i="8"/>
  <c r="M2685" i="8" s="1"/>
  <c r="J2685" i="8" l="1"/>
  <c r="K2685" i="8" l="1"/>
  <c r="L2685" i="8"/>
  <c r="H2686" i="8" s="1"/>
  <c r="N2686" i="8" l="1"/>
  <c r="I2686" i="8"/>
  <c r="M2686" i="8" s="1"/>
  <c r="J2686" i="8" l="1"/>
  <c r="K2686" i="8" l="1"/>
  <c r="L2686" i="8" s="1"/>
  <c r="H2687" i="8" s="1"/>
  <c r="I2687" i="8" l="1"/>
  <c r="M2687" i="8" s="1"/>
  <c r="N2687" i="8"/>
  <c r="J2687" i="8"/>
  <c r="K2687" i="8" l="1"/>
  <c r="L2687" i="8" s="1"/>
  <c r="H2688" i="8" s="1"/>
  <c r="N2688" i="8" l="1"/>
  <c r="I2688" i="8"/>
  <c r="M2688" i="8" s="1"/>
  <c r="J2688" i="8" l="1"/>
  <c r="K2688" i="8" l="1"/>
  <c r="L2688" i="8" s="1"/>
  <c r="H2689" i="8" s="1"/>
  <c r="I2689" i="8" l="1"/>
  <c r="M2689" i="8" s="1"/>
  <c r="N2689" i="8"/>
  <c r="J2689" i="8" l="1"/>
  <c r="K2689" i="8" l="1"/>
  <c r="L2689" i="8" s="1"/>
  <c r="H2690" i="8" s="1"/>
  <c r="N2690" i="8" l="1"/>
  <c r="I2690" i="8"/>
  <c r="M2690" i="8" s="1"/>
  <c r="J2690" i="8"/>
  <c r="K2690" i="8" l="1"/>
  <c r="L2690" i="8" s="1"/>
  <c r="H2691" i="8" s="1"/>
  <c r="N2691" i="8" l="1"/>
  <c r="I2691" i="8"/>
  <c r="M2691" i="8" s="1"/>
  <c r="J2691" i="8" l="1"/>
  <c r="K2691" i="8" l="1"/>
  <c r="L2691" i="8" s="1"/>
  <c r="H2692" i="8" s="1"/>
  <c r="N2692" i="8" l="1"/>
  <c r="I2692" i="8"/>
  <c r="M2692" i="8" s="1"/>
  <c r="J2692" i="8" l="1"/>
  <c r="K2692" i="8" l="1"/>
  <c r="L2692" i="8"/>
  <c r="H2693" i="8" s="1"/>
  <c r="N2693" i="8" l="1"/>
  <c r="I2693" i="8"/>
  <c r="M2693" i="8" s="1"/>
  <c r="J2693" i="8" l="1"/>
  <c r="K2693" i="8" l="1"/>
  <c r="L2693" i="8" s="1"/>
  <c r="H2694" i="8" s="1"/>
  <c r="I2694" i="8" l="1"/>
  <c r="M2694" i="8" s="1"/>
  <c r="N2694" i="8"/>
  <c r="J2694" i="8" l="1"/>
  <c r="K2694" i="8" l="1"/>
  <c r="L2694" i="8"/>
  <c r="H2695" i="8" s="1"/>
  <c r="N2695" i="8" l="1"/>
  <c r="I2695" i="8"/>
  <c r="M2695" i="8" s="1"/>
  <c r="J2695" i="8" l="1"/>
  <c r="K2695" i="8" l="1"/>
  <c r="L2695" i="8" s="1"/>
  <c r="H2696" i="8" s="1"/>
  <c r="N2696" i="8" l="1"/>
  <c r="I2696" i="8"/>
  <c r="M2696" i="8" s="1"/>
  <c r="J2696" i="8" l="1"/>
  <c r="K2696" i="8" l="1"/>
  <c r="L2696" i="8" s="1"/>
  <c r="H2697" i="8" s="1"/>
  <c r="N2697" i="8" l="1"/>
  <c r="I2697" i="8"/>
  <c r="M2697" i="8" s="1"/>
  <c r="J2697" i="8" l="1"/>
  <c r="K2697" i="8" l="1"/>
  <c r="L2697" i="8" s="1"/>
  <c r="H2698" i="8" s="1"/>
  <c r="N2698" i="8" l="1"/>
  <c r="I2698" i="8"/>
  <c r="M2698" i="8" s="1"/>
  <c r="J2698" i="8" l="1"/>
  <c r="K2698" i="8" l="1"/>
  <c r="L2698" i="8" s="1"/>
  <c r="H2699" i="8" s="1"/>
  <c r="I2699" i="8" l="1"/>
  <c r="M2699" i="8" s="1"/>
  <c r="N2699" i="8"/>
  <c r="J2699" i="8"/>
  <c r="K2699" i="8" l="1"/>
  <c r="L2699" i="8" s="1"/>
  <c r="H2700" i="8" s="1"/>
  <c r="N2700" i="8" l="1"/>
  <c r="I2700" i="8"/>
  <c r="M2700" i="8" s="1"/>
  <c r="J2700" i="8" l="1"/>
  <c r="K2700" i="8" l="1"/>
  <c r="L2700" i="8" s="1"/>
  <c r="H2701" i="8" s="1"/>
  <c r="I2701" i="8" l="1"/>
  <c r="M2701" i="8" s="1"/>
  <c r="N2701" i="8"/>
  <c r="J2701" i="8" l="1"/>
  <c r="K2701" i="8" l="1"/>
  <c r="L2701" i="8" s="1"/>
  <c r="H2702" i="8" s="1"/>
  <c r="N2702" i="8" l="1"/>
  <c r="I2702" i="8"/>
  <c r="M2702" i="8" s="1"/>
  <c r="J2702" i="8"/>
  <c r="K2702" i="8" l="1"/>
  <c r="L2702" i="8" s="1"/>
  <c r="H2703" i="8" s="1"/>
  <c r="N2703" i="8" l="1"/>
  <c r="I2703" i="8"/>
  <c r="M2703" i="8" s="1"/>
  <c r="J2703" i="8" l="1"/>
  <c r="K2703" i="8" l="1"/>
  <c r="L2703" i="8" s="1"/>
  <c r="H2704" i="8" s="1"/>
  <c r="N2704" i="8" l="1"/>
  <c r="I2704" i="8"/>
  <c r="M2704" i="8" s="1"/>
  <c r="J2704" i="8" l="1"/>
  <c r="K2704" i="8" l="1"/>
  <c r="L2704" i="8" s="1"/>
  <c r="H2705" i="8" s="1"/>
  <c r="N2705" i="8" l="1"/>
  <c r="I2705" i="8"/>
  <c r="M2705" i="8" s="1"/>
  <c r="J2705" i="8" l="1"/>
  <c r="K2705" i="8" l="1"/>
  <c r="L2705" i="8" s="1"/>
  <c r="H2706" i="8" s="1"/>
  <c r="I2706" i="8" l="1"/>
  <c r="M2706" i="8" s="1"/>
  <c r="N2706" i="8"/>
  <c r="J2706" i="8" l="1"/>
  <c r="K2706" i="8" l="1"/>
  <c r="L2706" i="8"/>
  <c r="H2707" i="8" s="1"/>
  <c r="N2707" i="8" l="1"/>
  <c r="I2707" i="8"/>
  <c r="M2707" i="8" s="1"/>
  <c r="J2707" i="8" l="1"/>
  <c r="K2707" i="8" l="1"/>
  <c r="L2707" i="8" s="1"/>
  <c r="H2708" i="8" s="1"/>
  <c r="N2708" i="8" l="1"/>
  <c r="I2708" i="8"/>
  <c r="M2708" i="8" s="1"/>
  <c r="J2708" i="8" l="1"/>
  <c r="K2708" i="8" l="1"/>
  <c r="L2708" i="8" s="1"/>
  <c r="H2709" i="8" s="1"/>
  <c r="N2709" i="8" l="1"/>
  <c r="I2709" i="8"/>
  <c r="M2709" i="8" s="1"/>
  <c r="J2709" i="8" l="1"/>
  <c r="K2709" i="8" l="1"/>
  <c r="L2709" i="8"/>
  <c r="H2710" i="8" s="1"/>
  <c r="N2710" i="8" l="1"/>
  <c r="I2710" i="8"/>
  <c r="M2710" i="8" s="1"/>
  <c r="J2710" i="8" l="1"/>
  <c r="K2710" i="8" l="1"/>
  <c r="L2710" i="8" s="1"/>
  <c r="H2711" i="8" s="1"/>
  <c r="I2711" i="8" l="1"/>
  <c r="M2711" i="8" s="1"/>
  <c r="J2711" i="8"/>
  <c r="N2711" i="8"/>
  <c r="K2711" i="8" l="1"/>
  <c r="L2711" i="8"/>
  <c r="H2712" i="8" s="1"/>
  <c r="N2712" i="8" l="1"/>
  <c r="I2712" i="8"/>
  <c r="M2712" i="8" s="1"/>
  <c r="J2712" i="8" l="1"/>
  <c r="K2712" i="8" l="1"/>
  <c r="L2712" i="8" s="1"/>
  <c r="H2713" i="8" s="1"/>
  <c r="I2713" i="8" l="1"/>
  <c r="M2713" i="8" s="1"/>
  <c r="N2713" i="8"/>
  <c r="J2713" i="8" l="1"/>
  <c r="K2713" i="8" l="1"/>
  <c r="L2713" i="8" s="1"/>
  <c r="H2714" i="8" s="1"/>
  <c r="N2714" i="8" l="1"/>
  <c r="I2714" i="8"/>
  <c r="M2714" i="8" s="1"/>
  <c r="J2714" i="8"/>
  <c r="K2714" i="8" l="1"/>
  <c r="L2714" i="8" s="1"/>
  <c r="H2715" i="8" s="1"/>
  <c r="N2715" i="8" l="1"/>
  <c r="I2715" i="8"/>
  <c r="M2715" i="8" s="1"/>
  <c r="J2715" i="8" l="1"/>
  <c r="K2715" i="8" l="1"/>
  <c r="L2715" i="8" s="1"/>
  <c r="H2716" i="8" s="1"/>
  <c r="N2716" i="8" l="1"/>
  <c r="I2716" i="8"/>
  <c r="M2716" i="8" s="1"/>
  <c r="J2716" i="8" l="1"/>
  <c r="K2716" i="8" l="1"/>
  <c r="L2716" i="8" s="1"/>
  <c r="H2717" i="8" s="1"/>
  <c r="N2717" i="8" l="1"/>
  <c r="I2717" i="8"/>
  <c r="M2717" i="8" s="1"/>
  <c r="J2717" i="8" l="1"/>
  <c r="K2717" i="8" l="1"/>
  <c r="L2717" i="8" s="1"/>
  <c r="H2718" i="8" s="1"/>
  <c r="I2718" i="8" l="1"/>
  <c r="M2718" i="8" s="1"/>
  <c r="N2718" i="8"/>
  <c r="J2718" i="8" l="1"/>
  <c r="K2718" i="8" l="1"/>
  <c r="L2718" i="8"/>
  <c r="H2719" i="8" s="1"/>
  <c r="N2719" i="8" l="1"/>
  <c r="I2719" i="8"/>
  <c r="M2719" i="8" s="1"/>
  <c r="J2719" i="8" l="1"/>
  <c r="K2719" i="8" l="1"/>
  <c r="L2719" i="8" s="1"/>
  <c r="H2720" i="8" s="1"/>
  <c r="N2720" i="8" l="1"/>
  <c r="I2720" i="8"/>
  <c r="M2720" i="8" s="1"/>
  <c r="J2720" i="8" l="1"/>
  <c r="K2720" i="8" l="1"/>
  <c r="L2720" i="8" s="1"/>
  <c r="H2721" i="8" s="1"/>
  <c r="N2721" i="8" l="1"/>
  <c r="I2721" i="8"/>
  <c r="M2721" i="8" s="1"/>
  <c r="J2721" i="8"/>
  <c r="K2721" i="8" l="1"/>
  <c r="L2721" i="8"/>
  <c r="H2722" i="8" s="1"/>
  <c r="N2722" i="8" l="1"/>
  <c r="I2722" i="8"/>
  <c r="M2722" i="8" s="1"/>
  <c r="J2722" i="8" l="1"/>
  <c r="K2722" i="8" l="1"/>
  <c r="L2722" i="8" s="1"/>
  <c r="H2723" i="8" s="1"/>
  <c r="I2723" i="8" l="1"/>
  <c r="M2723" i="8" s="1"/>
  <c r="N2723" i="8"/>
  <c r="J2723" i="8" l="1"/>
  <c r="K2723" i="8"/>
  <c r="L2723" i="8" s="1"/>
  <c r="H2724" i="8" s="1"/>
  <c r="N2724" i="8" l="1"/>
  <c r="I2724" i="8"/>
  <c r="M2724" i="8" s="1"/>
  <c r="J2724" i="8" l="1"/>
  <c r="K2724" i="8" l="1"/>
  <c r="L2724" i="8" s="1"/>
  <c r="H2725" i="8" s="1"/>
  <c r="I2725" i="8" l="1"/>
  <c r="M2725" i="8" s="1"/>
  <c r="N2725" i="8"/>
  <c r="J2725" i="8" l="1"/>
  <c r="K2725" i="8" l="1"/>
  <c r="L2725" i="8" s="1"/>
  <c r="H2726" i="8" s="1"/>
  <c r="N2726" i="8" l="1"/>
  <c r="I2726" i="8"/>
  <c r="M2726" i="8" s="1"/>
  <c r="J2726" i="8"/>
  <c r="K2726" i="8" l="1"/>
  <c r="L2726" i="8" s="1"/>
  <c r="H2727" i="8" s="1"/>
  <c r="N2727" i="8" l="1"/>
  <c r="I2727" i="8"/>
  <c r="M2727" i="8" s="1"/>
  <c r="J2727" i="8" l="1"/>
  <c r="K2727" i="8" l="1"/>
  <c r="L2727" i="8" s="1"/>
  <c r="H2728" i="8" s="1"/>
  <c r="N2728" i="8" l="1"/>
  <c r="I2728" i="8"/>
  <c r="M2728" i="8" s="1"/>
  <c r="J2728" i="8" l="1"/>
  <c r="K2728" i="8" l="1"/>
  <c r="L2728" i="8" s="1"/>
  <c r="H2729" i="8" s="1"/>
  <c r="N2729" i="8" l="1"/>
  <c r="I2729" i="8"/>
  <c r="M2729" i="8" s="1"/>
  <c r="J2729" i="8" l="1"/>
  <c r="K2729" i="8" l="1"/>
  <c r="L2729" i="8" s="1"/>
  <c r="H2730" i="8" s="1"/>
  <c r="I2730" i="8" l="1"/>
  <c r="M2730" i="8" s="1"/>
  <c r="N2730" i="8"/>
  <c r="J2730" i="8" l="1"/>
  <c r="K2730" i="8" l="1"/>
  <c r="L2730" i="8"/>
  <c r="H2731" i="8" s="1"/>
  <c r="N2731" i="8" l="1"/>
  <c r="I2731" i="8"/>
  <c r="M2731" i="8" s="1"/>
  <c r="J2731" i="8" l="1"/>
  <c r="K2731" i="8" l="1"/>
  <c r="L2731" i="8" s="1"/>
  <c r="H2732" i="8" s="1"/>
  <c r="N2732" i="8" l="1"/>
  <c r="I2732" i="8"/>
  <c r="M2732" i="8" s="1"/>
  <c r="J2732" i="8" l="1"/>
  <c r="K2732" i="8" l="1"/>
  <c r="L2732" i="8" s="1"/>
  <c r="H2733" i="8" s="1"/>
  <c r="N2733" i="8" l="1"/>
  <c r="I2733" i="8"/>
  <c r="M2733" i="8" s="1"/>
  <c r="J2733" i="8" l="1"/>
  <c r="K2733" i="8" l="1"/>
  <c r="L2733" i="8"/>
  <c r="H2734" i="8" s="1"/>
  <c r="N2734" i="8" l="1"/>
  <c r="I2734" i="8"/>
  <c r="M2734" i="8" s="1"/>
  <c r="J2734" i="8" l="1"/>
  <c r="K2734" i="8" l="1"/>
  <c r="L2734" i="8" s="1"/>
  <c r="H2735" i="8" s="1"/>
  <c r="I2735" i="8" l="1"/>
  <c r="M2735" i="8" s="1"/>
  <c r="N2735" i="8"/>
  <c r="J2735" i="8"/>
  <c r="K2735" i="8" l="1"/>
  <c r="L2735" i="8" s="1"/>
  <c r="H2736" i="8" s="1"/>
  <c r="N2736" i="8" l="1"/>
  <c r="I2736" i="8"/>
  <c r="M2736" i="8" s="1"/>
  <c r="J2736" i="8" l="1"/>
  <c r="K2736" i="8" l="1"/>
  <c r="L2736" i="8" s="1"/>
  <c r="H2737" i="8" s="1"/>
  <c r="I2737" i="8" l="1"/>
  <c r="M2737" i="8" s="1"/>
  <c r="N2737" i="8"/>
  <c r="J2737" i="8" l="1"/>
  <c r="K2737" i="8" l="1"/>
  <c r="L2737" i="8" s="1"/>
  <c r="H2738" i="8" s="1"/>
  <c r="N2738" i="8" l="1"/>
  <c r="I2738" i="8"/>
  <c r="M2738" i="8" s="1"/>
  <c r="J2738" i="8"/>
  <c r="K2738" i="8" l="1"/>
  <c r="L2738" i="8" s="1"/>
  <c r="H2739" i="8" s="1"/>
  <c r="N2739" i="8" l="1"/>
  <c r="I2739" i="8"/>
  <c r="M2739" i="8" s="1"/>
  <c r="J2739" i="8" l="1"/>
  <c r="K2739" i="8" l="1"/>
  <c r="L2739" i="8" s="1"/>
  <c r="H2740" i="8" s="1"/>
  <c r="N2740" i="8" l="1"/>
  <c r="I2740" i="8"/>
  <c r="M2740" i="8" s="1"/>
  <c r="J2740" i="8" l="1"/>
  <c r="K2740" i="8" l="1"/>
  <c r="L2740" i="8"/>
  <c r="H2741" i="8" s="1"/>
  <c r="N2741" i="8" l="1"/>
  <c r="I2741" i="8"/>
  <c r="M2741" i="8" s="1"/>
  <c r="J2741" i="8" l="1"/>
  <c r="K2741" i="8" l="1"/>
  <c r="L2741" i="8" s="1"/>
  <c r="H2742" i="8" s="1"/>
  <c r="I2742" i="8" l="1"/>
  <c r="M2742" i="8" s="1"/>
  <c r="N2742" i="8"/>
  <c r="J2742" i="8" l="1"/>
  <c r="K2742" i="8" l="1"/>
  <c r="L2742" i="8" s="1"/>
  <c r="H2743" i="8" s="1"/>
  <c r="N2743" i="8" l="1"/>
  <c r="I2743" i="8"/>
  <c r="M2743" i="8" s="1"/>
  <c r="J2743" i="8" l="1"/>
  <c r="K2743" i="8" l="1"/>
  <c r="L2743" i="8" s="1"/>
  <c r="H2744" i="8" s="1"/>
  <c r="N2744" i="8" l="1"/>
  <c r="I2744" i="8"/>
  <c r="M2744" i="8" s="1"/>
  <c r="J2744" i="8" l="1"/>
  <c r="K2744" i="8" l="1"/>
  <c r="L2744" i="8" s="1"/>
  <c r="H2745" i="8" s="1"/>
  <c r="N2745" i="8" l="1"/>
  <c r="I2745" i="8"/>
  <c r="M2745" i="8" s="1"/>
  <c r="J2745" i="8" l="1"/>
  <c r="K2745" i="8" l="1"/>
  <c r="L2745" i="8"/>
  <c r="H2746" i="8" s="1"/>
  <c r="N2746" i="8" l="1"/>
  <c r="I2746" i="8"/>
  <c r="M2746" i="8" s="1"/>
  <c r="J2746" i="8" l="1"/>
  <c r="K2746" i="8" l="1"/>
  <c r="L2746" i="8" s="1"/>
  <c r="H2747" i="8" s="1"/>
  <c r="I2747" i="8" l="1"/>
  <c r="M2747" i="8" s="1"/>
  <c r="N2747" i="8"/>
  <c r="J2747" i="8"/>
  <c r="K2747" i="8" l="1"/>
  <c r="L2747" i="8" s="1"/>
  <c r="H2748" i="8" s="1"/>
  <c r="N2748" i="8" l="1"/>
  <c r="I2748" i="8"/>
  <c r="M2748" i="8" s="1"/>
  <c r="J2748" i="8" l="1"/>
  <c r="K2748" i="8" l="1"/>
  <c r="L2748" i="8" s="1"/>
  <c r="H2749" i="8" s="1"/>
  <c r="I2749" i="8" l="1"/>
  <c r="M2749" i="8" s="1"/>
  <c r="N2749" i="8"/>
  <c r="J2749" i="8" l="1"/>
  <c r="K2749" i="8" l="1"/>
  <c r="L2749" i="8" s="1"/>
  <c r="H2750" i="8" s="1"/>
  <c r="N2750" i="8" l="1"/>
  <c r="I2750" i="8"/>
  <c r="M2750" i="8" s="1"/>
  <c r="J2750" i="8"/>
  <c r="K2750" i="8" l="1"/>
  <c r="L2750" i="8" s="1"/>
  <c r="H2751" i="8" s="1"/>
  <c r="N2751" i="8" l="1"/>
  <c r="I2751" i="8"/>
  <c r="M2751" i="8" s="1"/>
  <c r="J2751" i="8" l="1"/>
  <c r="K2751" i="8" l="1"/>
  <c r="L2751" i="8" s="1"/>
  <c r="H2752" i="8" s="1"/>
  <c r="N2752" i="8" l="1"/>
  <c r="I2752" i="8"/>
  <c r="M2752" i="8" s="1"/>
  <c r="J2752" i="8" l="1"/>
  <c r="K2752" i="8" l="1"/>
  <c r="L2752" i="8" s="1"/>
  <c r="H2753" i="8" s="1"/>
  <c r="N2753" i="8" l="1"/>
  <c r="I2753" i="8"/>
  <c r="M2753" i="8" s="1"/>
  <c r="J2753" i="8" l="1"/>
  <c r="K2753" i="8" l="1"/>
  <c r="L2753" i="8" s="1"/>
  <c r="H2754" i="8" s="1"/>
  <c r="I2754" i="8" l="1"/>
  <c r="M2754" i="8" s="1"/>
  <c r="N2754" i="8"/>
  <c r="J2754" i="8" l="1"/>
  <c r="K2754" i="8" l="1"/>
  <c r="L2754" i="8"/>
  <c r="H2755" i="8" s="1"/>
  <c r="N2755" i="8" l="1"/>
  <c r="I2755" i="8"/>
  <c r="M2755" i="8" s="1"/>
  <c r="J2755" i="8" l="1"/>
  <c r="K2755" i="8" l="1"/>
  <c r="L2755" i="8" s="1"/>
  <c r="H2756" i="8" s="1"/>
  <c r="N2756" i="8" l="1"/>
  <c r="I2756" i="8"/>
  <c r="M2756" i="8" s="1"/>
  <c r="J2756" i="8" l="1"/>
  <c r="K2756" i="8" l="1"/>
  <c r="L2756" i="8" s="1"/>
  <c r="H2757" i="8" s="1"/>
  <c r="N2757" i="8" l="1"/>
  <c r="I2757" i="8"/>
  <c r="M2757" i="8" s="1"/>
  <c r="J2757" i="8" l="1"/>
  <c r="K2757" i="8" l="1"/>
  <c r="L2757" i="8" s="1"/>
  <c r="H2758" i="8" s="1"/>
  <c r="N2758" i="8" l="1"/>
  <c r="I2758" i="8"/>
  <c r="M2758" i="8" s="1"/>
  <c r="J2758" i="8" l="1"/>
  <c r="K2758" i="8" l="1"/>
  <c r="L2758" i="8" s="1"/>
  <c r="H2759" i="8" s="1"/>
  <c r="I2759" i="8" l="1"/>
  <c r="M2759" i="8" s="1"/>
  <c r="J2759" i="8"/>
  <c r="N2759" i="8"/>
  <c r="K2759" i="8" l="1"/>
  <c r="L2759" i="8" s="1"/>
  <c r="H2760" i="8" s="1"/>
  <c r="N2760" i="8" l="1"/>
  <c r="I2760" i="8"/>
  <c r="M2760" i="8" s="1"/>
  <c r="J2760" i="8" l="1"/>
  <c r="K2760" i="8" l="1"/>
  <c r="L2760" i="8" s="1"/>
  <c r="H2761" i="8" s="1"/>
  <c r="I2761" i="8" l="1"/>
  <c r="M2761" i="8" s="1"/>
  <c r="N2761" i="8"/>
  <c r="J2761" i="8" l="1"/>
  <c r="K2761" i="8" l="1"/>
  <c r="L2761" i="8" s="1"/>
  <c r="H2762" i="8" s="1"/>
  <c r="N2762" i="8" l="1"/>
  <c r="I2762" i="8"/>
  <c r="M2762" i="8" s="1"/>
  <c r="J2762" i="8"/>
  <c r="K2762" i="8" l="1"/>
  <c r="L2762" i="8" s="1"/>
  <c r="H2763" i="8" s="1"/>
  <c r="N2763" i="8" l="1"/>
  <c r="I2763" i="8"/>
  <c r="M2763" i="8" s="1"/>
  <c r="J2763" i="8" l="1"/>
  <c r="K2763" i="8" l="1"/>
  <c r="L2763" i="8" s="1"/>
  <c r="H2764" i="8" s="1"/>
  <c r="N2764" i="8" l="1"/>
  <c r="I2764" i="8"/>
  <c r="M2764" i="8" s="1"/>
  <c r="J2764" i="8" l="1"/>
  <c r="K2764" i="8" l="1"/>
  <c r="L2764" i="8" s="1"/>
  <c r="H2765" i="8" s="1"/>
  <c r="N2765" i="8" l="1"/>
  <c r="I2765" i="8"/>
  <c r="M2765" i="8" s="1"/>
  <c r="J2765" i="8" l="1"/>
  <c r="K2765" i="8" l="1"/>
  <c r="L2765" i="8" s="1"/>
  <c r="H2766" i="8" s="1"/>
  <c r="I2766" i="8" l="1"/>
  <c r="M2766" i="8" s="1"/>
  <c r="N2766" i="8"/>
  <c r="J2766" i="8" l="1"/>
  <c r="K2766" i="8" l="1"/>
  <c r="L2766" i="8"/>
  <c r="H2767" i="8" s="1"/>
  <c r="N2767" i="8" l="1"/>
  <c r="I2767" i="8"/>
  <c r="M2767" i="8" s="1"/>
  <c r="J2767" i="8" l="1"/>
  <c r="K2767" i="8" l="1"/>
  <c r="L2767" i="8" s="1"/>
  <c r="H2768" i="8" s="1"/>
  <c r="N2768" i="8" l="1"/>
  <c r="I2768" i="8"/>
  <c r="M2768" i="8" s="1"/>
  <c r="J2768" i="8" l="1"/>
  <c r="K2768" i="8" l="1"/>
  <c r="L2768" i="8" s="1"/>
  <c r="H2769" i="8" s="1"/>
  <c r="N2769" i="8" l="1"/>
  <c r="I2769" i="8"/>
  <c r="M2769" i="8" s="1"/>
  <c r="J2769" i="8"/>
  <c r="K2769" i="8" l="1"/>
  <c r="L2769" i="8"/>
  <c r="H2770" i="8" s="1"/>
  <c r="N2770" i="8" l="1"/>
  <c r="I2770" i="8"/>
  <c r="M2770" i="8" s="1"/>
  <c r="J2770" i="8" l="1"/>
  <c r="K2770" i="8" l="1"/>
  <c r="L2770" i="8" s="1"/>
  <c r="H2771" i="8" s="1"/>
  <c r="I2771" i="8" l="1"/>
  <c r="M2771" i="8" s="1"/>
  <c r="N2771" i="8"/>
  <c r="J2771" i="8"/>
  <c r="K2771" i="8" l="1"/>
  <c r="L2771" i="8" s="1"/>
  <c r="H2772" i="8" s="1"/>
  <c r="N2772" i="8" l="1"/>
  <c r="I2772" i="8"/>
  <c r="M2772" i="8" s="1"/>
  <c r="J2772" i="8" l="1"/>
  <c r="K2772" i="8" l="1"/>
  <c r="L2772" i="8" s="1"/>
  <c r="H2773" i="8" s="1"/>
  <c r="I2773" i="8" l="1"/>
  <c r="M2773" i="8" s="1"/>
  <c r="N2773" i="8"/>
  <c r="J2773" i="8" l="1"/>
  <c r="K2773" i="8" l="1"/>
  <c r="L2773" i="8" s="1"/>
  <c r="H2774" i="8" s="1"/>
  <c r="N2774" i="8" l="1"/>
  <c r="I2774" i="8"/>
  <c r="M2774" i="8" s="1"/>
  <c r="J2774" i="8"/>
  <c r="K2774" i="8" l="1"/>
  <c r="L2774" i="8" s="1"/>
  <c r="H2775" i="8" s="1"/>
  <c r="N2775" i="8" l="1"/>
  <c r="I2775" i="8"/>
  <c r="M2775" i="8" s="1"/>
  <c r="J2775" i="8" l="1"/>
  <c r="K2775" i="8" l="1"/>
  <c r="L2775" i="8" s="1"/>
  <c r="H2776" i="8" s="1"/>
  <c r="N2776" i="8" l="1"/>
  <c r="I2776" i="8"/>
  <c r="M2776" i="8" s="1"/>
  <c r="J2776" i="8" l="1"/>
  <c r="K2776" i="8" l="1"/>
  <c r="L2776" i="8" s="1"/>
  <c r="H2777" i="8" s="1"/>
  <c r="N2777" i="8" l="1"/>
  <c r="I2777" i="8"/>
  <c r="M2777" i="8" s="1"/>
  <c r="J2777" i="8" l="1"/>
  <c r="K2777" i="8" l="1"/>
  <c r="L2777" i="8" s="1"/>
  <c r="H2778" i="8" s="1"/>
  <c r="I2778" i="8" l="1"/>
  <c r="M2778" i="8" s="1"/>
  <c r="N2778" i="8"/>
  <c r="J2778" i="8" l="1"/>
  <c r="K2778" i="8" l="1"/>
  <c r="L2778" i="8"/>
  <c r="H2779" i="8" s="1"/>
  <c r="N2779" i="8" l="1"/>
  <c r="I2779" i="8"/>
  <c r="M2779" i="8" s="1"/>
  <c r="J2779" i="8" l="1"/>
  <c r="K2779" i="8" l="1"/>
  <c r="L2779" i="8" s="1"/>
  <c r="H2780" i="8" s="1"/>
  <c r="N2780" i="8" l="1"/>
  <c r="I2780" i="8"/>
  <c r="M2780" i="8" s="1"/>
  <c r="J2780" i="8" l="1"/>
  <c r="K2780" i="8" l="1"/>
  <c r="L2780" i="8" s="1"/>
  <c r="H2781" i="8" s="1"/>
  <c r="N2781" i="8" l="1"/>
  <c r="I2781" i="8"/>
  <c r="M2781" i="8" s="1"/>
  <c r="J2781" i="8" l="1"/>
  <c r="K2781" i="8" l="1"/>
  <c r="L2781" i="8"/>
  <c r="H2782" i="8" s="1"/>
  <c r="N2782" i="8" l="1"/>
  <c r="I2782" i="8"/>
  <c r="M2782" i="8" s="1"/>
  <c r="J2782" i="8" l="1"/>
  <c r="K2782" i="8" l="1"/>
  <c r="L2782" i="8" s="1"/>
  <c r="H2783" i="8" s="1"/>
  <c r="I2783" i="8" l="1"/>
  <c r="M2783" i="8" s="1"/>
  <c r="N2783" i="8"/>
  <c r="J2783" i="8"/>
  <c r="K2783" i="8" l="1"/>
  <c r="L2783" i="8" s="1"/>
  <c r="H2784" i="8" s="1"/>
  <c r="N2784" i="8" l="1"/>
  <c r="I2784" i="8"/>
  <c r="M2784" i="8" s="1"/>
  <c r="J2784" i="8" l="1"/>
  <c r="K2784" i="8" l="1"/>
  <c r="L2784" i="8" s="1"/>
  <c r="H2785" i="8" s="1"/>
  <c r="I2785" i="8" l="1"/>
  <c r="M2785" i="8" s="1"/>
  <c r="N2785" i="8"/>
  <c r="J2785" i="8" l="1"/>
  <c r="K2785" i="8" l="1"/>
  <c r="L2785" i="8" s="1"/>
  <c r="H2786" i="8" s="1"/>
  <c r="N2786" i="8" l="1"/>
  <c r="I2786" i="8"/>
  <c r="M2786" i="8" s="1"/>
  <c r="J2786" i="8" l="1"/>
  <c r="K2786" i="8" l="1"/>
  <c r="L2786" i="8" s="1"/>
  <c r="H2787" i="8" s="1"/>
  <c r="N2787" i="8" l="1"/>
  <c r="I2787" i="8"/>
  <c r="M2787" i="8" s="1"/>
  <c r="J2787" i="8" l="1"/>
  <c r="K2787" i="8" l="1"/>
  <c r="L2787" i="8" s="1"/>
  <c r="H2788" i="8" s="1"/>
  <c r="N2788" i="8" l="1"/>
  <c r="I2788" i="8"/>
  <c r="M2788" i="8" s="1"/>
  <c r="J2788" i="8" l="1"/>
  <c r="K2788" i="8" l="1"/>
  <c r="L2788" i="8" s="1"/>
  <c r="H2789" i="8" s="1"/>
  <c r="N2789" i="8" l="1"/>
  <c r="I2789" i="8"/>
  <c r="M2789" i="8" s="1"/>
  <c r="J2789" i="8" l="1"/>
  <c r="K2789" i="8" l="1"/>
  <c r="L2789" i="8" s="1"/>
  <c r="H2790" i="8" s="1"/>
  <c r="I2790" i="8" l="1"/>
  <c r="M2790" i="8" s="1"/>
  <c r="N2790" i="8"/>
  <c r="J2790" i="8" l="1"/>
  <c r="K2790" i="8" l="1"/>
  <c r="L2790" i="8"/>
  <c r="H2791" i="8" s="1"/>
  <c r="N2791" i="8" l="1"/>
  <c r="I2791" i="8"/>
  <c r="M2791" i="8" s="1"/>
  <c r="J2791" i="8" l="1"/>
  <c r="K2791" i="8" l="1"/>
  <c r="L2791" i="8" s="1"/>
  <c r="H2792" i="8" s="1"/>
  <c r="N2792" i="8" l="1"/>
  <c r="I2792" i="8"/>
  <c r="M2792" i="8" s="1"/>
  <c r="J2792" i="8" l="1"/>
  <c r="K2792" i="8" l="1"/>
  <c r="L2792" i="8" s="1"/>
  <c r="H2793" i="8" s="1"/>
  <c r="N2793" i="8" l="1"/>
  <c r="I2793" i="8"/>
  <c r="M2793" i="8" s="1"/>
  <c r="J2793" i="8" l="1"/>
  <c r="K2793" i="8" l="1"/>
  <c r="L2793" i="8" s="1"/>
  <c r="H2794" i="8" s="1"/>
  <c r="N2794" i="8" l="1"/>
  <c r="I2794" i="8"/>
  <c r="M2794" i="8" s="1"/>
  <c r="J2794" i="8" l="1"/>
  <c r="K2794" i="8" l="1"/>
  <c r="L2794" i="8" s="1"/>
  <c r="H2795" i="8" s="1"/>
  <c r="I2795" i="8" l="1"/>
  <c r="M2795" i="8" s="1"/>
  <c r="N2795" i="8"/>
  <c r="J2795" i="8"/>
  <c r="K2795" i="8" l="1"/>
  <c r="L2795" i="8" s="1"/>
  <c r="H2796" i="8" s="1"/>
  <c r="N2796" i="8" l="1"/>
  <c r="I2796" i="8"/>
  <c r="M2796" i="8" s="1"/>
  <c r="J2796" i="8" l="1"/>
  <c r="K2796" i="8" l="1"/>
  <c r="L2796" i="8" s="1"/>
  <c r="H2797" i="8" s="1"/>
  <c r="I2797" i="8" l="1"/>
  <c r="M2797" i="8" s="1"/>
  <c r="N2797" i="8"/>
  <c r="J2797" i="8" l="1"/>
  <c r="K2797" i="8" l="1"/>
  <c r="L2797" i="8" s="1"/>
  <c r="H2798" i="8" s="1"/>
  <c r="N2798" i="8" l="1"/>
  <c r="I2798" i="8"/>
  <c r="M2798" i="8" s="1"/>
  <c r="J2798" i="8" l="1"/>
  <c r="K2798" i="8" l="1"/>
  <c r="L2798" i="8" s="1"/>
  <c r="H2799" i="8" s="1"/>
  <c r="N2799" i="8" l="1"/>
  <c r="I2799" i="8"/>
  <c r="M2799" i="8" s="1"/>
  <c r="J2799" i="8" l="1"/>
  <c r="K2799" i="8" l="1"/>
  <c r="L2799" i="8" s="1"/>
  <c r="H2800" i="8" s="1"/>
  <c r="N2800" i="8" l="1"/>
  <c r="I2800" i="8"/>
  <c r="M2800" i="8" s="1"/>
  <c r="J2800" i="8" l="1"/>
  <c r="K2800" i="8" l="1"/>
  <c r="L2800" i="8" s="1"/>
  <c r="H2801" i="8" s="1"/>
  <c r="N2801" i="8" l="1"/>
  <c r="I2801" i="8"/>
  <c r="M2801" i="8" s="1"/>
  <c r="J2801" i="8" l="1"/>
  <c r="K2801" i="8" l="1"/>
  <c r="L2801" i="8" s="1"/>
  <c r="H2802" i="8" s="1"/>
  <c r="I2802" i="8" l="1"/>
  <c r="M2802" i="8" s="1"/>
  <c r="N2802" i="8"/>
  <c r="J2802" i="8" l="1"/>
  <c r="K2802" i="8" l="1"/>
  <c r="L2802" i="8"/>
  <c r="H2803" i="8" s="1"/>
  <c r="N2803" i="8" l="1"/>
  <c r="I2803" i="8"/>
  <c r="M2803" i="8" s="1"/>
  <c r="J2803" i="8" l="1"/>
  <c r="K2803" i="8" l="1"/>
  <c r="L2803" i="8" s="1"/>
  <c r="H2804" i="8" s="1"/>
  <c r="N2804" i="8" l="1"/>
  <c r="I2804" i="8"/>
  <c r="M2804" i="8" s="1"/>
  <c r="J2804" i="8" l="1"/>
  <c r="K2804" i="8" l="1"/>
  <c r="L2804" i="8" s="1"/>
  <c r="H2805" i="8" s="1"/>
  <c r="N2805" i="8" l="1"/>
  <c r="I2805" i="8"/>
  <c r="M2805" i="8" s="1"/>
  <c r="J2805" i="8" l="1"/>
  <c r="K2805" i="8" l="1"/>
  <c r="L2805" i="8" s="1"/>
  <c r="H2806" i="8" s="1"/>
  <c r="N2806" i="8" l="1"/>
  <c r="I2806" i="8"/>
  <c r="M2806" i="8" s="1"/>
  <c r="J2806" i="8" l="1"/>
  <c r="K2806" i="8" l="1"/>
  <c r="L2806" i="8" s="1"/>
  <c r="H2807" i="8" s="1"/>
  <c r="I2807" i="8" l="1"/>
  <c r="M2807" i="8" s="1"/>
  <c r="N2807" i="8"/>
  <c r="J2807" i="8"/>
  <c r="K2807" i="8" l="1"/>
  <c r="L2807" i="8"/>
  <c r="H2808" i="8" s="1"/>
  <c r="N2808" i="8" l="1"/>
  <c r="I2808" i="8"/>
  <c r="M2808" i="8" s="1"/>
  <c r="J2808" i="8" l="1"/>
  <c r="K2808" i="8" l="1"/>
  <c r="L2808" i="8" s="1"/>
  <c r="H2809" i="8" s="1"/>
  <c r="I2809" i="8" l="1"/>
  <c r="M2809" i="8" s="1"/>
  <c r="N2809" i="8"/>
  <c r="J2809" i="8" l="1"/>
  <c r="K2809" i="8" l="1"/>
  <c r="L2809" i="8" s="1"/>
  <c r="H2810" i="8" s="1"/>
  <c r="N2810" i="8" l="1"/>
  <c r="I2810" i="8"/>
  <c r="M2810" i="8" s="1"/>
  <c r="J2810" i="8" l="1"/>
  <c r="K2810" i="8" l="1"/>
  <c r="L2810" i="8" s="1"/>
  <c r="H2811" i="8" s="1"/>
  <c r="N2811" i="8" l="1"/>
  <c r="I2811" i="8"/>
  <c r="M2811" i="8" s="1"/>
  <c r="J2811" i="8" l="1"/>
  <c r="K2811" i="8" l="1"/>
  <c r="L2811" i="8" s="1"/>
  <c r="H2812" i="8" s="1"/>
  <c r="N2812" i="8" l="1"/>
  <c r="I2812" i="8"/>
  <c r="M2812" i="8" s="1"/>
  <c r="J2812" i="8" l="1"/>
  <c r="K2812" i="8" l="1"/>
  <c r="L2812" i="8" s="1"/>
  <c r="H2813" i="8" s="1"/>
  <c r="N2813" i="8" l="1"/>
  <c r="I2813" i="8"/>
  <c r="M2813" i="8" s="1"/>
  <c r="J2813" i="8" l="1"/>
  <c r="K2813" i="8" l="1"/>
  <c r="L2813" i="8" s="1"/>
  <c r="H2814" i="8" s="1"/>
  <c r="I2814" i="8" l="1"/>
  <c r="M2814" i="8" s="1"/>
  <c r="N2814" i="8"/>
  <c r="J2814" i="8" l="1"/>
  <c r="K2814" i="8" l="1"/>
  <c r="L2814" i="8"/>
  <c r="H2815" i="8" s="1"/>
  <c r="N2815" i="8" l="1"/>
  <c r="I2815" i="8"/>
  <c r="M2815" i="8" s="1"/>
  <c r="J2815" i="8" l="1"/>
  <c r="K2815" i="8" l="1"/>
  <c r="L2815" i="8" s="1"/>
  <c r="H2816" i="8" s="1"/>
  <c r="N2816" i="8" l="1"/>
  <c r="I2816" i="8"/>
  <c r="M2816" i="8" s="1"/>
  <c r="J2816" i="8" l="1"/>
  <c r="K2816" i="8" l="1"/>
  <c r="L2816" i="8" s="1"/>
  <c r="H2817" i="8" s="1"/>
  <c r="N2817" i="8" l="1"/>
  <c r="I2817" i="8"/>
  <c r="M2817" i="8" s="1"/>
  <c r="J2817" i="8" l="1"/>
  <c r="K2817" i="8" l="1"/>
  <c r="L2817" i="8" s="1"/>
  <c r="H2818" i="8" s="1"/>
  <c r="N2818" i="8" l="1"/>
  <c r="I2818" i="8"/>
  <c r="M2818" i="8" s="1"/>
  <c r="J2818" i="8" l="1"/>
  <c r="K2818" i="8" l="1"/>
  <c r="L2818" i="8" s="1"/>
  <c r="H2819" i="8" s="1"/>
  <c r="I2819" i="8" l="1"/>
  <c r="M2819" i="8" s="1"/>
  <c r="N2819" i="8"/>
  <c r="J2819" i="8"/>
  <c r="K2819" i="8" l="1"/>
  <c r="L2819" i="8" s="1"/>
  <c r="H2820" i="8" s="1"/>
  <c r="N2820" i="8" l="1"/>
  <c r="I2820" i="8"/>
  <c r="M2820" i="8" s="1"/>
  <c r="J2820" i="8" l="1"/>
  <c r="K2820" i="8" l="1"/>
  <c r="L2820" i="8" s="1"/>
  <c r="H2821" i="8" s="1"/>
  <c r="I2821" i="8" l="1"/>
  <c r="M2821" i="8" s="1"/>
  <c r="N2821" i="8"/>
  <c r="J2821" i="8" l="1"/>
  <c r="K2821" i="8" l="1"/>
  <c r="L2821" i="8" s="1"/>
  <c r="H2822" i="8" s="1"/>
  <c r="N2822" i="8" l="1"/>
  <c r="I2822" i="8"/>
  <c r="M2822" i="8" s="1"/>
  <c r="J2822" i="8" l="1"/>
  <c r="K2822" i="8" l="1"/>
  <c r="L2822" i="8" s="1"/>
  <c r="H2823" i="8" s="1"/>
  <c r="N2823" i="8" l="1"/>
  <c r="I2823" i="8"/>
  <c r="M2823" i="8" s="1"/>
  <c r="J2823" i="8" l="1"/>
  <c r="K2823" i="8" l="1"/>
  <c r="L2823" i="8" s="1"/>
  <c r="H2824" i="8" s="1"/>
  <c r="N2824" i="8" l="1"/>
  <c r="I2824" i="8"/>
  <c r="M2824" i="8" s="1"/>
  <c r="J2824" i="8" l="1"/>
  <c r="K2824" i="8" l="1"/>
  <c r="L2824" i="8" s="1"/>
  <c r="H2825" i="8" s="1"/>
  <c r="N2825" i="8" l="1"/>
  <c r="I2825" i="8"/>
  <c r="M2825" i="8" s="1"/>
  <c r="J2825" i="8" l="1"/>
  <c r="K2825" i="8" l="1"/>
  <c r="L2825" i="8" s="1"/>
  <c r="H2826" i="8" s="1"/>
  <c r="I2826" i="8" l="1"/>
  <c r="M2826" i="8" s="1"/>
  <c r="N2826" i="8"/>
  <c r="J2826" i="8" l="1"/>
  <c r="K2826" i="8" l="1"/>
  <c r="L2826" i="8"/>
  <c r="H2827" i="8" s="1"/>
  <c r="N2827" i="8" l="1"/>
  <c r="I2827" i="8"/>
  <c r="M2827" i="8" s="1"/>
  <c r="J2827" i="8" l="1"/>
  <c r="K2827" i="8" l="1"/>
  <c r="L2827" i="8" s="1"/>
  <c r="H2828" i="8" s="1"/>
  <c r="N2828" i="8" l="1"/>
  <c r="I2828" i="8"/>
  <c r="M2828" i="8" s="1"/>
  <c r="J2828" i="8" l="1"/>
  <c r="K2828" i="8" l="1"/>
  <c r="L2828" i="8" s="1"/>
  <c r="H2829" i="8" s="1"/>
  <c r="N2829" i="8" l="1"/>
  <c r="I2829" i="8"/>
  <c r="M2829" i="8" s="1"/>
  <c r="J2829" i="8" l="1"/>
  <c r="K2829" i="8" l="1"/>
  <c r="L2829" i="8" s="1"/>
  <c r="H2830" i="8" s="1"/>
  <c r="N2830" i="8" l="1"/>
  <c r="I2830" i="8"/>
  <c r="M2830" i="8" s="1"/>
  <c r="J2830" i="8" l="1"/>
  <c r="K2830" i="8" l="1"/>
  <c r="L2830" i="8" s="1"/>
  <c r="H2831" i="8" s="1"/>
  <c r="I2831" i="8" l="1"/>
  <c r="M2831" i="8" s="1"/>
  <c r="N2831" i="8"/>
  <c r="J2831" i="8"/>
  <c r="K2831" i="8" l="1"/>
  <c r="L2831" i="8" s="1"/>
  <c r="H2832" i="8" s="1"/>
  <c r="N2832" i="8" l="1"/>
  <c r="I2832" i="8"/>
  <c r="M2832" i="8" s="1"/>
  <c r="J2832" i="8" l="1"/>
  <c r="K2832" i="8" l="1"/>
  <c r="L2832" i="8" s="1"/>
  <c r="H2833" i="8" s="1"/>
  <c r="I2833" i="8" l="1"/>
  <c r="M2833" i="8" s="1"/>
  <c r="N2833" i="8"/>
  <c r="J2833" i="8" l="1"/>
  <c r="K2833" i="8" l="1"/>
  <c r="L2833" i="8" s="1"/>
  <c r="H2834" i="8" s="1"/>
  <c r="N2834" i="8" l="1"/>
  <c r="I2834" i="8"/>
  <c r="M2834" i="8" s="1"/>
  <c r="J2834" i="8" l="1"/>
  <c r="K2834" i="8" l="1"/>
  <c r="L2834" i="8" s="1"/>
  <c r="H2835" i="8" s="1"/>
  <c r="N2835" i="8" l="1"/>
  <c r="I2835" i="8"/>
  <c r="M2835" i="8" s="1"/>
  <c r="J2835" i="8" l="1"/>
  <c r="K2835" i="8" l="1"/>
  <c r="L2835" i="8" s="1"/>
  <c r="H2836" i="8" s="1"/>
  <c r="N2836" i="8" l="1"/>
  <c r="I2836" i="8"/>
  <c r="M2836" i="8" s="1"/>
  <c r="J2836" i="8" l="1"/>
  <c r="K2836" i="8" l="1"/>
  <c r="L2836" i="8" s="1"/>
  <c r="H2837" i="8" s="1"/>
  <c r="N2837" i="8" l="1"/>
  <c r="I2837" i="8"/>
  <c r="M2837" i="8" s="1"/>
  <c r="J2837" i="8" l="1"/>
  <c r="K2837" i="8" l="1"/>
  <c r="L2837" i="8" s="1"/>
  <c r="H2838" i="8" s="1"/>
  <c r="I2838" i="8" l="1"/>
  <c r="M2838" i="8" s="1"/>
  <c r="N2838" i="8"/>
  <c r="J2838" i="8" l="1"/>
  <c r="K2838" i="8" l="1"/>
  <c r="L2838" i="8" s="1"/>
  <c r="H2839" i="8" s="1"/>
  <c r="N2839" i="8" l="1"/>
  <c r="I2839" i="8"/>
  <c r="M2839" i="8" s="1"/>
  <c r="J2839" i="8" l="1"/>
  <c r="K2839" i="8" l="1"/>
  <c r="L2839" i="8" s="1"/>
  <c r="H2840" i="8" s="1"/>
  <c r="N2840" i="8" l="1"/>
  <c r="I2840" i="8"/>
  <c r="M2840" i="8" s="1"/>
  <c r="J2840" i="8" l="1"/>
  <c r="K2840" i="8" l="1"/>
  <c r="L2840" i="8" s="1"/>
  <c r="H2841" i="8" s="1"/>
  <c r="N2841" i="8" l="1"/>
  <c r="I2841" i="8"/>
  <c r="M2841" i="8" s="1"/>
  <c r="J2841" i="8" l="1"/>
  <c r="K2841" i="8" l="1"/>
  <c r="L2841" i="8" s="1"/>
  <c r="H2842" i="8" s="1"/>
  <c r="N2842" i="8" l="1"/>
  <c r="I2842" i="8"/>
  <c r="M2842" i="8" s="1"/>
  <c r="J2842" i="8" l="1"/>
  <c r="K2842" i="8" l="1"/>
  <c r="L2842" i="8" s="1"/>
  <c r="H2843" i="8" s="1"/>
  <c r="I2843" i="8" l="1"/>
  <c r="M2843" i="8" s="1"/>
  <c r="N2843" i="8"/>
  <c r="J2843" i="8"/>
  <c r="K2843" i="8" l="1"/>
  <c r="L2843" i="8" s="1"/>
  <c r="H2844" i="8" s="1"/>
  <c r="N2844" i="8" l="1"/>
  <c r="I2844" i="8"/>
  <c r="M2844" i="8" s="1"/>
  <c r="J2844" i="8" l="1"/>
  <c r="K2844" i="8" l="1"/>
  <c r="L2844" i="8" s="1"/>
  <c r="H2845" i="8" s="1"/>
  <c r="I2845" i="8" l="1"/>
  <c r="M2845" i="8" s="1"/>
  <c r="N2845" i="8"/>
  <c r="J2845" i="8" l="1"/>
  <c r="K2845" i="8" l="1"/>
  <c r="L2845" i="8" s="1"/>
  <c r="H2846" i="8" s="1"/>
  <c r="N2846" i="8" l="1"/>
  <c r="I2846" i="8"/>
  <c r="M2846" i="8" s="1"/>
  <c r="J2846" i="8" l="1"/>
  <c r="K2846" i="8" l="1"/>
  <c r="L2846" i="8" s="1"/>
  <c r="H2847" i="8" s="1"/>
  <c r="N2847" i="8" l="1"/>
  <c r="I2847" i="8"/>
  <c r="M2847" i="8" s="1"/>
  <c r="J2847" i="8" l="1"/>
  <c r="K2847" i="8" l="1"/>
  <c r="L2847" i="8" s="1"/>
  <c r="H2848" i="8" s="1"/>
  <c r="N2848" i="8" l="1"/>
  <c r="I2848" i="8"/>
  <c r="M2848" i="8" s="1"/>
  <c r="J2848" i="8" l="1"/>
  <c r="K2848" i="8" l="1"/>
  <c r="L2848" i="8" s="1"/>
  <c r="H2849" i="8" s="1"/>
  <c r="N2849" i="8" l="1"/>
  <c r="I2849" i="8"/>
  <c r="M2849" i="8" s="1"/>
  <c r="J2849" i="8" l="1"/>
  <c r="K2849" i="8" l="1"/>
  <c r="L2849" i="8" s="1"/>
  <c r="H2850" i="8" s="1"/>
  <c r="I2850" i="8" l="1"/>
  <c r="M2850" i="8" s="1"/>
  <c r="N2850" i="8"/>
  <c r="J2850" i="8" l="1"/>
  <c r="K2850" i="8" l="1"/>
  <c r="L2850" i="8"/>
  <c r="H2851" i="8" s="1"/>
  <c r="N2851" i="8" l="1"/>
  <c r="I2851" i="8"/>
  <c r="M2851" i="8" s="1"/>
  <c r="J2851" i="8" l="1"/>
  <c r="K2851" i="8" l="1"/>
  <c r="L2851" i="8" s="1"/>
  <c r="H2852" i="8" s="1"/>
  <c r="N2852" i="8" l="1"/>
  <c r="I2852" i="8"/>
  <c r="M2852" i="8" s="1"/>
  <c r="J2852" i="8" l="1"/>
  <c r="K2852" i="8" l="1"/>
  <c r="L2852" i="8" s="1"/>
  <c r="H2853" i="8" s="1"/>
  <c r="N2853" i="8" l="1"/>
  <c r="I2853" i="8"/>
  <c r="M2853" i="8" s="1"/>
  <c r="J2853" i="8" l="1"/>
  <c r="K2853" i="8" l="1"/>
  <c r="L2853" i="8" s="1"/>
  <c r="H2854" i="8" s="1"/>
  <c r="N2854" i="8" l="1"/>
  <c r="I2854" i="8"/>
  <c r="M2854" i="8" s="1"/>
  <c r="J2854" i="8" l="1"/>
  <c r="K2854" i="8" l="1"/>
  <c r="L2854" i="8" s="1"/>
  <c r="H2855" i="8" s="1"/>
  <c r="I2855" i="8" l="1"/>
  <c r="M2855" i="8" s="1"/>
  <c r="N2855" i="8"/>
  <c r="J2855" i="8"/>
  <c r="K2855" i="8" l="1"/>
  <c r="L2855" i="8" s="1"/>
  <c r="H2856" i="8" s="1"/>
  <c r="N2856" i="8" l="1"/>
  <c r="I2856" i="8"/>
  <c r="M2856" i="8" s="1"/>
  <c r="J2856" i="8" l="1"/>
  <c r="K2856" i="8" l="1"/>
  <c r="L2856" i="8" s="1"/>
  <c r="H2857" i="8" s="1"/>
  <c r="I2857" i="8" l="1"/>
  <c r="M2857" i="8" s="1"/>
  <c r="N2857" i="8"/>
  <c r="J2857" i="8" l="1"/>
  <c r="K2857" i="8" l="1"/>
  <c r="L2857" i="8" s="1"/>
  <c r="H2858" i="8" s="1"/>
  <c r="N2858" i="8" l="1"/>
  <c r="I2858" i="8"/>
  <c r="M2858" i="8" s="1"/>
  <c r="J2858" i="8" l="1"/>
  <c r="K2858" i="8" l="1"/>
  <c r="L2858" i="8" s="1"/>
  <c r="H2859" i="8" s="1"/>
  <c r="N2859" i="8" l="1"/>
  <c r="I2859" i="8"/>
  <c r="M2859" i="8" s="1"/>
  <c r="J2859" i="8" l="1"/>
  <c r="K2859" i="8" l="1"/>
  <c r="L2859" i="8" s="1"/>
  <c r="H2860" i="8" s="1"/>
  <c r="N2860" i="8" l="1"/>
  <c r="I2860" i="8"/>
  <c r="M2860" i="8" s="1"/>
  <c r="J2860" i="8" l="1"/>
  <c r="K2860" i="8" l="1"/>
  <c r="L2860" i="8" s="1"/>
  <c r="H2861" i="8" s="1"/>
  <c r="N2861" i="8" l="1"/>
  <c r="I2861" i="8"/>
  <c r="M2861" i="8" s="1"/>
  <c r="J2861" i="8" l="1"/>
  <c r="K2861" i="8" l="1"/>
  <c r="L2861" i="8" s="1"/>
  <c r="H2862" i="8" s="1"/>
  <c r="I2862" i="8" l="1"/>
  <c r="M2862" i="8" s="1"/>
  <c r="N2862" i="8"/>
  <c r="J2862" i="8" l="1"/>
  <c r="K2862" i="8" l="1"/>
  <c r="L2862" i="8"/>
  <c r="H2863" i="8" s="1"/>
  <c r="N2863" i="8" l="1"/>
  <c r="I2863" i="8"/>
  <c r="M2863" i="8" s="1"/>
  <c r="J2863" i="8" l="1"/>
  <c r="K2863" i="8" l="1"/>
  <c r="L2863" i="8" s="1"/>
  <c r="H2864" i="8" s="1"/>
  <c r="N2864" i="8" l="1"/>
  <c r="I2864" i="8"/>
  <c r="M2864" i="8" s="1"/>
  <c r="J2864" i="8" l="1"/>
  <c r="K2864" i="8" l="1"/>
  <c r="L2864" i="8" s="1"/>
  <c r="H2865" i="8" s="1"/>
  <c r="N2865" i="8" l="1"/>
  <c r="I2865" i="8"/>
  <c r="M2865" i="8" s="1"/>
  <c r="J2865" i="8" l="1"/>
  <c r="K2865" i="8" l="1"/>
  <c r="L2865" i="8" s="1"/>
  <c r="H2866" i="8" s="1"/>
  <c r="N2866" i="8" l="1"/>
  <c r="I2866" i="8"/>
  <c r="M2866" i="8" s="1"/>
  <c r="J2866" i="8" l="1"/>
  <c r="K2866" i="8" l="1"/>
  <c r="L2866" i="8" s="1"/>
  <c r="H2867" i="8" s="1"/>
  <c r="I2867" i="8" l="1"/>
  <c r="M2867" i="8" s="1"/>
  <c r="N2867" i="8"/>
  <c r="J2867" i="8"/>
  <c r="K2867" i="8" l="1"/>
  <c r="L2867" i="8" s="1"/>
  <c r="H2868" i="8" s="1"/>
  <c r="N2868" i="8" l="1"/>
  <c r="I2868" i="8"/>
  <c r="M2868" i="8" s="1"/>
  <c r="J2868" i="8" l="1"/>
  <c r="K2868" i="8" l="1"/>
  <c r="L2868" i="8" s="1"/>
  <c r="H2869" i="8" s="1"/>
  <c r="I2869" i="8" l="1"/>
  <c r="M2869" i="8" s="1"/>
  <c r="N2869" i="8"/>
  <c r="J2869" i="8"/>
  <c r="K2869" i="8" l="1"/>
  <c r="L2869" i="8" s="1"/>
  <c r="H2870" i="8" s="1"/>
  <c r="N2870" i="8" l="1"/>
  <c r="I2870" i="8"/>
  <c r="M2870" i="8" s="1"/>
  <c r="J2870" i="8" l="1"/>
  <c r="K2870" i="8" l="1"/>
  <c r="L2870" i="8" s="1"/>
  <c r="H2871" i="8" s="1"/>
  <c r="N2871" i="8" l="1"/>
  <c r="I2871" i="8"/>
  <c r="M2871" i="8" s="1"/>
  <c r="J2871" i="8" l="1"/>
  <c r="K2871" i="8" l="1"/>
  <c r="L2871" i="8" s="1"/>
  <c r="H2872" i="8" s="1"/>
  <c r="I2872" i="8" l="1"/>
  <c r="M2872" i="8" s="1"/>
  <c r="N2872" i="8"/>
  <c r="J2872" i="8" l="1"/>
  <c r="K2872" i="8" l="1"/>
  <c r="L2872" i="8" s="1"/>
  <c r="H2873" i="8" s="1"/>
  <c r="N2873" i="8" l="1"/>
  <c r="I2873" i="8"/>
  <c r="M2873" i="8" s="1"/>
  <c r="J2873" i="8" l="1"/>
  <c r="K2873" i="8" l="1"/>
  <c r="L2873" i="8" s="1"/>
  <c r="H2874" i="8" s="1"/>
  <c r="N2874" i="8" l="1"/>
  <c r="I2874" i="8"/>
  <c r="M2874" i="8" s="1"/>
  <c r="J2874" i="8" l="1"/>
  <c r="K2874" i="8" l="1"/>
  <c r="L2874" i="8" s="1"/>
  <c r="H2875" i="8" s="1"/>
  <c r="N2875" i="8" l="1"/>
  <c r="I2875" i="8"/>
  <c r="M2875" i="8" s="1"/>
  <c r="J2875" i="8" l="1"/>
  <c r="K2875" i="8" l="1"/>
  <c r="L2875" i="8" s="1"/>
  <c r="H2876" i="8" s="1"/>
  <c r="N2876" i="8" l="1"/>
  <c r="I2876" i="8"/>
  <c r="M2876" i="8" s="1"/>
  <c r="J2876" i="8" l="1"/>
  <c r="K2876" i="8" l="1"/>
  <c r="L2876" i="8"/>
  <c r="H2877" i="8" s="1"/>
  <c r="I2877" i="8" l="1"/>
  <c r="M2877" i="8" s="1"/>
  <c r="N2877" i="8"/>
  <c r="J2877" i="8" l="1"/>
  <c r="K2877" i="8" l="1"/>
  <c r="L2877" i="8" s="1"/>
  <c r="H2878" i="8" s="1"/>
  <c r="N2878" i="8" l="1"/>
  <c r="I2878" i="8"/>
  <c r="M2878" i="8" s="1"/>
  <c r="J2878" i="8" l="1"/>
  <c r="K2878" i="8" l="1"/>
  <c r="L2878" i="8" s="1"/>
  <c r="H2879" i="8" s="1"/>
  <c r="N2879" i="8" l="1"/>
  <c r="I2879" i="8"/>
  <c r="M2879" i="8" s="1"/>
  <c r="J2879" i="8" l="1"/>
  <c r="K2879" i="8" l="1"/>
  <c r="L2879" i="8" s="1"/>
  <c r="H2880" i="8" s="1"/>
  <c r="N2880" i="8" l="1"/>
  <c r="I2880" i="8"/>
  <c r="M2880" i="8" s="1"/>
  <c r="J2880" i="8" l="1"/>
  <c r="K2880" i="8" l="1"/>
  <c r="L2880" i="8" s="1"/>
  <c r="H2881" i="8" s="1"/>
  <c r="I2881" i="8" l="1"/>
  <c r="M2881" i="8" s="1"/>
  <c r="N2881" i="8"/>
  <c r="J2881" i="8"/>
  <c r="K2881" i="8" l="1"/>
  <c r="L2881" i="8" s="1"/>
  <c r="H2882" i="8" s="1"/>
  <c r="I2882" i="8" l="1"/>
  <c r="M2882" i="8" s="1"/>
  <c r="N2882" i="8"/>
  <c r="J2882" i="8"/>
  <c r="K2882" i="8" l="1"/>
  <c r="L2882" i="8" s="1"/>
  <c r="H2883" i="8" s="1"/>
  <c r="N2883" i="8" l="1"/>
  <c r="I2883" i="8"/>
  <c r="M2883" i="8" s="1"/>
  <c r="J2883" i="8" l="1"/>
  <c r="K2883" i="8" l="1"/>
  <c r="L2883" i="8" s="1"/>
  <c r="H2884" i="8" s="1"/>
  <c r="I2884" i="8" l="1"/>
  <c r="M2884" i="8" s="1"/>
  <c r="N2884" i="8"/>
  <c r="J2884" i="8" l="1"/>
  <c r="K2884" i="8" l="1"/>
  <c r="L2884" i="8" s="1"/>
  <c r="H2885" i="8" s="1"/>
  <c r="N2885" i="8" l="1"/>
  <c r="I2885" i="8"/>
  <c r="M2885" i="8" s="1"/>
  <c r="J2885" i="8" l="1"/>
  <c r="K2885" i="8" l="1"/>
  <c r="L2885" i="8" s="1"/>
  <c r="H2886" i="8" s="1"/>
  <c r="N2886" i="8" l="1"/>
  <c r="I2886" i="8"/>
  <c r="M2886" i="8" s="1"/>
  <c r="J2886" i="8" l="1"/>
  <c r="K2886" i="8" l="1"/>
  <c r="L2886" i="8" s="1"/>
  <c r="H2887" i="8" s="1"/>
  <c r="N2887" i="8" l="1"/>
  <c r="I2887" i="8"/>
  <c r="M2887" i="8" s="1"/>
  <c r="J2887" i="8" l="1"/>
  <c r="K2887" i="8" l="1"/>
  <c r="L2887" i="8" s="1"/>
  <c r="H2888" i="8" s="1"/>
  <c r="N2888" i="8" l="1"/>
  <c r="I2888" i="8"/>
  <c r="M2888" i="8" s="1"/>
  <c r="J2888" i="8"/>
  <c r="K2888" i="8" l="1"/>
  <c r="L2888" i="8"/>
  <c r="H2889" i="8" s="1"/>
  <c r="I2889" i="8" l="1"/>
  <c r="M2889" i="8" s="1"/>
  <c r="N2889" i="8"/>
  <c r="J2889" i="8" l="1"/>
  <c r="K2889" i="8" l="1"/>
  <c r="L2889" i="8" s="1"/>
  <c r="H2890" i="8" s="1"/>
  <c r="N2890" i="8" l="1"/>
  <c r="I2890" i="8"/>
  <c r="M2890" i="8" s="1"/>
  <c r="J2890" i="8" l="1"/>
  <c r="K2890" i="8" l="1"/>
  <c r="L2890" i="8"/>
  <c r="H2891" i="8" s="1"/>
  <c r="N2891" i="8" l="1"/>
  <c r="I2891" i="8"/>
  <c r="M2891" i="8" s="1"/>
  <c r="J2891" i="8" l="1"/>
  <c r="K2891" i="8" l="1"/>
  <c r="L2891" i="8" s="1"/>
  <c r="H2892" i="8" s="1"/>
  <c r="N2892" i="8" l="1"/>
  <c r="I2892" i="8"/>
  <c r="M2892" i="8" s="1"/>
  <c r="J2892" i="8" l="1"/>
  <c r="K2892" i="8" l="1"/>
  <c r="L2892" i="8" s="1"/>
  <c r="H2893" i="8" s="1"/>
  <c r="I2893" i="8" l="1"/>
  <c r="M2893" i="8" s="1"/>
  <c r="N2893" i="8"/>
  <c r="J2893" i="8"/>
  <c r="K2893" i="8" l="1"/>
  <c r="L2893" i="8" s="1"/>
  <c r="H2894" i="8" s="1"/>
  <c r="N2894" i="8" l="1"/>
  <c r="I2894" i="8"/>
  <c r="M2894" i="8" s="1"/>
  <c r="J2894" i="8" l="1"/>
  <c r="K2894" i="8" l="1"/>
  <c r="L2894" i="8" s="1"/>
  <c r="H2895" i="8" s="1"/>
  <c r="I2895" i="8" l="1"/>
  <c r="M2895" i="8" s="1"/>
  <c r="N2895" i="8"/>
  <c r="J2895" i="8"/>
  <c r="K2895" i="8" l="1"/>
  <c r="L2895" i="8" s="1"/>
  <c r="H2896" i="8" s="1"/>
  <c r="I2896" i="8" l="1"/>
  <c r="M2896" i="8" s="1"/>
  <c r="N2896" i="8"/>
  <c r="J2896" i="8" l="1"/>
  <c r="K2896" i="8" l="1"/>
  <c r="L2896" i="8" s="1"/>
  <c r="H2897" i="8" s="1"/>
  <c r="N2897" i="8" l="1"/>
  <c r="I2897" i="8"/>
  <c r="M2897" i="8" s="1"/>
  <c r="J2897" i="8" l="1"/>
  <c r="K2897" i="8" l="1"/>
  <c r="L2897" i="8" s="1"/>
  <c r="H2898" i="8" s="1"/>
  <c r="N2898" i="8" l="1"/>
  <c r="I2898" i="8"/>
  <c r="M2898" i="8" s="1"/>
  <c r="J2898" i="8" l="1"/>
  <c r="K2898" i="8" l="1"/>
  <c r="L2898" i="8"/>
  <c r="H2899" i="8" s="1"/>
  <c r="N2899" i="8" l="1"/>
  <c r="I2899" i="8"/>
  <c r="M2899" i="8" s="1"/>
  <c r="J2899" i="8" l="1"/>
  <c r="K2899" i="8" l="1"/>
  <c r="L2899" i="8" s="1"/>
  <c r="H2900" i="8" s="1"/>
  <c r="N2900" i="8" l="1"/>
  <c r="I2900" i="8"/>
  <c r="M2900" i="8" s="1"/>
  <c r="J2900" i="8" l="1"/>
  <c r="K2900" i="8" l="1"/>
  <c r="L2900" i="8"/>
  <c r="H2901" i="8" s="1"/>
  <c r="I2901" i="8" l="1"/>
  <c r="M2901" i="8" s="1"/>
  <c r="N2901" i="8"/>
  <c r="J2901" i="8" l="1"/>
  <c r="K2901" i="8" l="1"/>
  <c r="L2901" i="8" s="1"/>
  <c r="H2902" i="8" s="1"/>
  <c r="N2902" i="8" l="1"/>
  <c r="I2902" i="8"/>
  <c r="M2902" i="8" s="1"/>
  <c r="J2902" i="8" l="1"/>
  <c r="K2902" i="8" l="1"/>
  <c r="L2902" i="8" s="1"/>
  <c r="H2903" i="8" s="1"/>
  <c r="N2903" i="8" l="1"/>
  <c r="I2903" i="8"/>
  <c r="M2903" i="8" s="1"/>
  <c r="J2903" i="8" l="1"/>
  <c r="K2903" i="8" l="1"/>
  <c r="L2903" i="8" s="1"/>
  <c r="H2904" i="8" s="1"/>
  <c r="N2904" i="8" l="1"/>
  <c r="I2904" i="8"/>
  <c r="M2904" i="8" s="1"/>
  <c r="J2904" i="8" l="1"/>
  <c r="K2904" i="8" l="1"/>
  <c r="L2904" i="8" s="1"/>
  <c r="H2905" i="8" s="1"/>
  <c r="N2905" i="8" l="1"/>
  <c r="I2905" i="8"/>
  <c r="M2905" i="8" s="1"/>
  <c r="J2905" i="8" l="1"/>
  <c r="K2905" i="8" l="1"/>
  <c r="L2905" i="8" s="1"/>
  <c r="H2906" i="8" s="1"/>
  <c r="I2906" i="8" l="1"/>
  <c r="M2906" i="8" s="1"/>
  <c r="N2906" i="8"/>
  <c r="J2906" i="8" l="1"/>
  <c r="K2906" i="8" l="1"/>
  <c r="L2906" i="8" s="1"/>
  <c r="H2907" i="8" s="1"/>
  <c r="N2907" i="8" l="1"/>
  <c r="I2907" i="8"/>
  <c r="M2907" i="8" s="1"/>
  <c r="J2907" i="8" l="1"/>
  <c r="K2907" i="8" l="1"/>
  <c r="L2907" i="8" s="1"/>
  <c r="H2908" i="8" s="1"/>
  <c r="I2908" i="8" l="1"/>
  <c r="M2908" i="8" s="1"/>
  <c r="N2908" i="8"/>
  <c r="J2908" i="8" l="1"/>
  <c r="K2908" i="8" l="1"/>
  <c r="L2908" i="8" s="1"/>
  <c r="H2909" i="8" s="1"/>
  <c r="N2909" i="8" l="1"/>
  <c r="I2909" i="8"/>
  <c r="M2909" i="8" s="1"/>
  <c r="J2909" i="8" l="1"/>
  <c r="K2909" i="8" l="1"/>
  <c r="L2909" i="8" s="1"/>
  <c r="H2910" i="8" s="1"/>
  <c r="N2910" i="8" l="1"/>
  <c r="I2910" i="8"/>
  <c r="M2910" i="8" s="1"/>
  <c r="J2910" i="8" l="1"/>
  <c r="K2910" i="8" l="1"/>
  <c r="L2910" i="8" s="1"/>
  <c r="H2911" i="8" s="1"/>
  <c r="N2911" i="8" l="1"/>
  <c r="I2911" i="8"/>
  <c r="M2911" i="8" s="1"/>
  <c r="J2911" i="8" l="1"/>
  <c r="K2911" i="8" l="1"/>
  <c r="L2911" i="8" s="1"/>
  <c r="H2912" i="8" s="1"/>
  <c r="N2912" i="8" l="1"/>
  <c r="I2912" i="8"/>
  <c r="M2912" i="8" s="1"/>
  <c r="J2912" i="8" l="1"/>
  <c r="K2912" i="8" l="1"/>
  <c r="L2912" i="8" s="1"/>
  <c r="H2913" i="8" s="1"/>
  <c r="I2913" i="8" l="1"/>
  <c r="M2913" i="8" s="1"/>
  <c r="N2913" i="8"/>
  <c r="J2913" i="8" l="1"/>
  <c r="K2913" i="8" l="1"/>
  <c r="L2913" i="8" s="1"/>
  <c r="H2914" i="8" s="1"/>
  <c r="N2914" i="8" l="1"/>
  <c r="I2914" i="8"/>
  <c r="M2914" i="8" s="1"/>
  <c r="J2914" i="8" l="1"/>
  <c r="K2914" i="8" l="1"/>
  <c r="L2914" i="8" s="1"/>
  <c r="H2915" i="8" s="1"/>
  <c r="N2915" i="8" l="1"/>
  <c r="I2915" i="8"/>
  <c r="M2915" i="8" s="1"/>
  <c r="J2915" i="8" l="1"/>
  <c r="K2915" i="8" l="1"/>
  <c r="L2915" i="8" s="1"/>
  <c r="H2916" i="8" s="1"/>
  <c r="N2916" i="8" l="1"/>
  <c r="I2916" i="8"/>
  <c r="M2916" i="8" s="1"/>
  <c r="J2916" i="8" l="1"/>
  <c r="K2916" i="8" l="1"/>
  <c r="L2916" i="8" s="1"/>
  <c r="H2917" i="8" s="1"/>
  <c r="N2917" i="8" l="1"/>
  <c r="I2917" i="8"/>
  <c r="M2917" i="8" s="1"/>
  <c r="J2917" i="8" l="1"/>
  <c r="K2917" i="8" l="1"/>
  <c r="L2917" i="8" s="1"/>
  <c r="H2918" i="8" s="1"/>
  <c r="I2918" i="8" l="1"/>
  <c r="M2918" i="8" s="1"/>
  <c r="N2918" i="8"/>
  <c r="J2918" i="8" l="1"/>
  <c r="K2918" i="8" l="1"/>
  <c r="L2918" i="8" s="1"/>
  <c r="H2919" i="8" s="1"/>
  <c r="N2919" i="8" l="1"/>
  <c r="I2919" i="8"/>
  <c r="M2919" i="8" s="1"/>
  <c r="J2919" i="8" l="1"/>
  <c r="K2919" i="8" l="1"/>
  <c r="L2919" i="8" s="1"/>
  <c r="H2920" i="8" s="1"/>
  <c r="I2920" i="8" l="1"/>
  <c r="M2920" i="8" s="1"/>
  <c r="N2920" i="8"/>
  <c r="J2920" i="8" l="1"/>
  <c r="K2920" i="8" l="1"/>
  <c r="L2920" i="8" s="1"/>
  <c r="H2921" i="8" s="1"/>
  <c r="N2921" i="8" l="1"/>
  <c r="I2921" i="8"/>
  <c r="M2921" i="8" s="1"/>
  <c r="J2921" i="8" l="1"/>
  <c r="K2921" i="8" l="1"/>
  <c r="L2921" i="8" s="1"/>
  <c r="H2922" i="8" s="1"/>
  <c r="N2922" i="8" l="1"/>
  <c r="I2922" i="8"/>
  <c r="M2922" i="8" s="1"/>
  <c r="J2922" i="8" l="1"/>
  <c r="K2922" i="8" l="1"/>
  <c r="L2922" i="8" s="1"/>
  <c r="H2923" i="8" s="1"/>
  <c r="N2923" i="8" l="1"/>
  <c r="I2923" i="8"/>
  <c r="M2923" i="8" s="1"/>
  <c r="J2923" i="8" l="1"/>
  <c r="K2923" i="8" l="1"/>
  <c r="L2923" i="8" s="1"/>
  <c r="H2924" i="8" s="1"/>
  <c r="N2924" i="8" l="1"/>
  <c r="I2924" i="8"/>
  <c r="M2924" i="8" s="1"/>
  <c r="J2924" i="8" l="1"/>
  <c r="K2924" i="8" l="1"/>
  <c r="L2924" i="8" s="1"/>
  <c r="H2925" i="8" s="1"/>
  <c r="I2925" i="8" l="1"/>
  <c r="M2925" i="8" s="1"/>
  <c r="N2925" i="8"/>
  <c r="J2925" i="8" l="1"/>
  <c r="K2925" i="8" l="1"/>
  <c r="L2925" i="8" s="1"/>
  <c r="H2926" i="8" s="1"/>
  <c r="I2926" i="8" l="1"/>
  <c r="M2926" i="8" s="1"/>
  <c r="N2926" i="8"/>
  <c r="J2926" i="8" l="1"/>
  <c r="K2926" i="8" l="1"/>
  <c r="L2926" i="8" s="1"/>
  <c r="H2927" i="8" s="1"/>
  <c r="N2927" i="8" l="1"/>
  <c r="I2927" i="8"/>
  <c r="M2927" i="8" s="1"/>
  <c r="J2927" i="8" l="1"/>
  <c r="K2927" i="8" l="1"/>
  <c r="L2927" i="8" s="1"/>
  <c r="H2928" i="8" s="1"/>
  <c r="N2928" i="8" l="1"/>
  <c r="I2928" i="8"/>
  <c r="M2928" i="8" s="1"/>
  <c r="J2928" i="8" l="1"/>
  <c r="K2928" i="8" l="1"/>
  <c r="L2928" i="8" s="1"/>
  <c r="H2929" i="8" s="1"/>
  <c r="N2929" i="8" l="1"/>
  <c r="I2929" i="8"/>
  <c r="M2929" i="8" s="1"/>
  <c r="J2929" i="8" l="1"/>
  <c r="K2929" i="8" l="1"/>
  <c r="L2929" i="8" s="1"/>
  <c r="H2930" i="8" s="1"/>
  <c r="N2930" i="8" l="1"/>
  <c r="I2930" i="8"/>
  <c r="M2930" i="8" s="1"/>
  <c r="J2930" i="8" l="1"/>
  <c r="K2930" i="8" l="1"/>
  <c r="L2930" i="8" s="1"/>
  <c r="H2931" i="8" s="1"/>
  <c r="N2931" i="8" l="1"/>
  <c r="I2931" i="8"/>
  <c r="M2931" i="8" s="1"/>
  <c r="J2931" i="8" l="1"/>
  <c r="K2931" i="8" l="1"/>
  <c r="L2931" i="8" s="1"/>
  <c r="H2932" i="8" s="1"/>
  <c r="I2932" i="8" l="1"/>
  <c r="M2932" i="8" s="1"/>
  <c r="N2932" i="8"/>
  <c r="J2932" i="8" l="1"/>
  <c r="K2932" i="8" l="1"/>
  <c r="L2932" i="8" s="1"/>
  <c r="H2933" i="8" s="1"/>
  <c r="N2933" i="8" l="1"/>
  <c r="I2933" i="8"/>
  <c r="M2933" i="8" s="1"/>
  <c r="J2933" i="8" l="1"/>
  <c r="K2933" i="8" l="1"/>
  <c r="L2933" i="8" s="1"/>
  <c r="H2934" i="8" s="1"/>
  <c r="N2934" i="8" l="1"/>
  <c r="I2934" i="8"/>
  <c r="M2934" i="8" s="1"/>
  <c r="J2934" i="8" l="1"/>
  <c r="K2934" i="8" l="1"/>
  <c r="L2934" i="8" s="1"/>
  <c r="H2935" i="8" s="1"/>
  <c r="N2935" i="8" l="1"/>
  <c r="I2935" i="8"/>
  <c r="M2935" i="8" s="1"/>
  <c r="J2935" i="8" l="1"/>
  <c r="K2935" i="8" l="1"/>
  <c r="L2935" i="8" s="1"/>
  <c r="H2936" i="8" s="1"/>
  <c r="N2936" i="8" l="1"/>
  <c r="I2936" i="8"/>
  <c r="M2936" i="8" s="1"/>
  <c r="J2936" i="8" l="1"/>
  <c r="K2936" i="8" l="1"/>
  <c r="L2936" i="8" s="1"/>
  <c r="H2937" i="8" s="1"/>
  <c r="I2937" i="8" l="1"/>
  <c r="M2937" i="8" s="1"/>
  <c r="N2937" i="8"/>
  <c r="J2937" i="8" l="1"/>
  <c r="K2937" i="8" l="1"/>
  <c r="L2937" i="8" s="1"/>
  <c r="H2938" i="8" s="1"/>
  <c r="N2938" i="8" l="1"/>
  <c r="I2938" i="8"/>
  <c r="M2938" i="8" s="1"/>
  <c r="J2938" i="8" l="1"/>
  <c r="K2938" i="8" l="1"/>
  <c r="L2938" i="8" s="1"/>
  <c r="H2939" i="8" s="1"/>
  <c r="N2939" i="8" l="1"/>
  <c r="I2939" i="8"/>
  <c r="M2939" i="8" s="1"/>
  <c r="J2939" i="8" l="1"/>
  <c r="K2939" i="8" l="1"/>
  <c r="L2939" i="8" s="1"/>
  <c r="H2940" i="8" s="1"/>
  <c r="N2940" i="8" l="1"/>
  <c r="I2940" i="8"/>
  <c r="M2940" i="8" s="1"/>
  <c r="J2940" i="8" l="1"/>
  <c r="K2940" i="8" l="1"/>
  <c r="L2940" i="8" s="1"/>
  <c r="H2941" i="8" s="1"/>
  <c r="N2941" i="8" l="1"/>
  <c r="I2941" i="8"/>
  <c r="M2941" i="8" s="1"/>
  <c r="J2941" i="8" l="1"/>
  <c r="K2941" i="8" l="1"/>
  <c r="L2941" i="8" s="1"/>
  <c r="H2942" i="8" s="1"/>
  <c r="N2942" i="8" l="1"/>
  <c r="I2942" i="8"/>
  <c r="M2942" i="8" s="1"/>
  <c r="J2942" i="8" l="1"/>
  <c r="K2942" i="8" l="1"/>
  <c r="L2942" i="8" s="1"/>
  <c r="H2943" i="8" s="1"/>
  <c r="N2943" i="8" l="1"/>
  <c r="I2943" i="8"/>
  <c r="M2943" i="8" s="1"/>
  <c r="J2943" i="8" l="1"/>
  <c r="K2943" i="8" l="1"/>
  <c r="L2943" i="8" s="1"/>
  <c r="H2944" i="8" s="1"/>
  <c r="I2944" i="8" l="1"/>
  <c r="M2944" i="8" s="1"/>
  <c r="N2944" i="8"/>
  <c r="J2944" i="8" l="1"/>
  <c r="K2944" i="8" l="1"/>
  <c r="L2944" i="8" s="1"/>
  <c r="H2945" i="8" s="1"/>
  <c r="N2945" i="8" l="1"/>
  <c r="I2945" i="8"/>
  <c r="M2945" i="8" s="1"/>
  <c r="J2945" i="8" l="1"/>
  <c r="K2945" i="8" l="1"/>
  <c r="L2945" i="8" s="1"/>
  <c r="H2946" i="8" s="1"/>
  <c r="N2946" i="8" l="1"/>
  <c r="I2946" i="8"/>
  <c r="M2946" i="8" s="1"/>
  <c r="J2946" i="8" l="1"/>
  <c r="K2946" i="8" l="1"/>
  <c r="L2946" i="8" s="1"/>
  <c r="H2947" i="8" s="1"/>
  <c r="I2947" i="8" l="1"/>
  <c r="M2947" i="8" s="1"/>
  <c r="N2947" i="8"/>
  <c r="J2947" i="8" l="1"/>
  <c r="K2947" i="8" l="1"/>
  <c r="L2947" i="8"/>
  <c r="H2948" i="8" s="1"/>
  <c r="N2948" i="8" l="1"/>
  <c r="I2948" i="8"/>
  <c r="M2948" i="8" s="1"/>
  <c r="J2948" i="8" l="1"/>
  <c r="K2948" i="8" l="1"/>
  <c r="L2948" i="8" s="1"/>
  <c r="H2949" i="8" s="1"/>
  <c r="I2949" i="8" l="1"/>
  <c r="M2949" i="8" s="1"/>
  <c r="N2949" i="8"/>
  <c r="J2949" i="8" l="1"/>
  <c r="K2949" i="8" l="1"/>
  <c r="L2949" i="8" s="1"/>
  <c r="H2950" i="8" s="1"/>
  <c r="N2950" i="8" l="1"/>
  <c r="I2950" i="8"/>
  <c r="M2950" i="8" s="1"/>
  <c r="J2950" i="8" l="1"/>
  <c r="K2950" i="8" l="1"/>
  <c r="L2950" i="8" s="1"/>
  <c r="H2951" i="8" s="1"/>
  <c r="N2951" i="8" l="1"/>
  <c r="I2951" i="8"/>
  <c r="M2951" i="8" s="1"/>
  <c r="J2951" i="8" l="1"/>
  <c r="K2951" i="8" l="1"/>
  <c r="L2951" i="8" s="1"/>
  <c r="H2952" i="8" s="1"/>
  <c r="N2952" i="8" l="1"/>
  <c r="I2952" i="8"/>
  <c r="M2952" i="8" s="1"/>
  <c r="J2952" i="8" l="1"/>
  <c r="K2952" i="8" l="1"/>
  <c r="L2952" i="8" s="1"/>
  <c r="H2953" i="8" s="1"/>
  <c r="N2953" i="8" l="1"/>
  <c r="I2953" i="8"/>
  <c r="M2953" i="8" s="1"/>
  <c r="J2953" i="8" l="1"/>
  <c r="K2953" i="8" l="1"/>
  <c r="L2953" i="8" s="1"/>
  <c r="H2954" i="8" s="1"/>
  <c r="N2954" i="8" l="1"/>
  <c r="I2954" i="8"/>
  <c r="M2954" i="8" s="1"/>
  <c r="J2954" i="8" l="1"/>
  <c r="K2954" i="8" l="1"/>
  <c r="L2954" i="8" s="1"/>
  <c r="H2955" i="8" s="1"/>
  <c r="N2955" i="8" l="1"/>
  <c r="I2955" i="8"/>
  <c r="M2955" i="8" s="1"/>
  <c r="J2955" i="8" l="1"/>
  <c r="K2955" i="8" l="1"/>
  <c r="L2955" i="8" s="1"/>
  <c r="H2956" i="8" s="1"/>
  <c r="I2956" i="8" l="1"/>
  <c r="M2956" i="8" s="1"/>
  <c r="N2956" i="8"/>
  <c r="J2956" i="8" l="1"/>
  <c r="K2956" i="8" l="1"/>
  <c r="L2956" i="8" s="1"/>
  <c r="H2957" i="8" s="1"/>
  <c r="N2957" i="8" l="1"/>
  <c r="I2957" i="8"/>
  <c r="M2957" i="8" s="1"/>
  <c r="J2957" i="8" l="1"/>
  <c r="K2957" i="8" l="1"/>
  <c r="L2957" i="8" s="1"/>
  <c r="H2958" i="8" s="1"/>
  <c r="N2958" i="8" l="1"/>
  <c r="I2958" i="8"/>
  <c r="M2958" i="8" s="1"/>
  <c r="J2958" i="8" l="1"/>
  <c r="K2958" i="8" l="1"/>
  <c r="L2958" i="8" s="1"/>
  <c r="H2959" i="8" s="1"/>
  <c r="I2959" i="8" l="1"/>
  <c r="M2959" i="8" s="1"/>
  <c r="N2959" i="8"/>
  <c r="J2959" i="8" l="1"/>
  <c r="K2959" i="8" l="1"/>
  <c r="L2959" i="8" s="1"/>
  <c r="H2960" i="8" s="1"/>
  <c r="N2960" i="8" l="1"/>
  <c r="I2960" i="8"/>
  <c r="M2960" i="8" s="1"/>
  <c r="J2960" i="8" l="1"/>
  <c r="K2960" i="8" l="1"/>
  <c r="L2960" i="8" s="1"/>
  <c r="H2961" i="8" s="1"/>
  <c r="I2961" i="8" l="1"/>
  <c r="M2961" i="8" s="1"/>
  <c r="N2961" i="8"/>
  <c r="J2961" i="8" l="1"/>
  <c r="K2961" i="8" l="1"/>
  <c r="L2961" i="8" s="1"/>
  <c r="H2962" i="8" s="1"/>
  <c r="N2962" i="8" l="1"/>
  <c r="I2962" i="8"/>
  <c r="M2962" i="8" s="1"/>
  <c r="J2962" i="8" l="1"/>
  <c r="K2962" i="8" l="1"/>
  <c r="L2962" i="8" s="1"/>
  <c r="H2963" i="8" s="1"/>
  <c r="N2963" i="8" l="1"/>
  <c r="I2963" i="8"/>
  <c r="M2963" i="8" s="1"/>
  <c r="J2963" i="8" l="1"/>
  <c r="K2963" i="8" l="1"/>
  <c r="L2963" i="8" s="1"/>
  <c r="H2964" i="8" s="1"/>
  <c r="N2964" i="8" l="1"/>
  <c r="I2964" i="8"/>
  <c r="M2964" i="8" s="1"/>
  <c r="J2964" i="8" l="1"/>
  <c r="K2964" i="8" l="1"/>
  <c r="L2964" i="8" s="1"/>
  <c r="H2965" i="8" s="1"/>
  <c r="N2965" i="8" l="1"/>
  <c r="I2965" i="8"/>
  <c r="M2965" i="8" s="1"/>
  <c r="J2965" i="8" l="1"/>
  <c r="K2965" i="8" l="1"/>
  <c r="L2965" i="8" s="1"/>
  <c r="H2966" i="8" s="1"/>
  <c r="N2966" i="8" l="1"/>
  <c r="I2966" i="8"/>
  <c r="M2966" i="8" s="1"/>
  <c r="J2966" i="8" l="1"/>
  <c r="K2966" i="8" l="1"/>
  <c r="L2966" i="8" s="1"/>
  <c r="H2967" i="8" s="1"/>
  <c r="N2967" i="8" l="1"/>
  <c r="I2967" i="8"/>
  <c r="M2967" i="8" s="1"/>
  <c r="J2967" i="8" l="1"/>
  <c r="K2967" i="8" l="1"/>
  <c r="L2967" i="8" s="1"/>
  <c r="H2968" i="8" s="1"/>
  <c r="I2968" i="8" l="1"/>
  <c r="M2968" i="8" s="1"/>
  <c r="N2968" i="8"/>
  <c r="J2968" i="8" l="1"/>
  <c r="K2968" i="8" l="1"/>
  <c r="L2968" i="8" s="1"/>
  <c r="H2969" i="8" s="1"/>
  <c r="N2969" i="8" l="1"/>
  <c r="I2969" i="8"/>
  <c r="M2969" i="8" s="1"/>
  <c r="J2969" i="8" l="1"/>
  <c r="K2969" i="8" l="1"/>
  <c r="L2969" i="8" s="1"/>
  <c r="H2970" i="8" s="1"/>
  <c r="N2970" i="8" l="1"/>
  <c r="I2970" i="8"/>
  <c r="M2970" i="8" s="1"/>
  <c r="J2970" i="8" l="1"/>
  <c r="K2970" i="8" l="1"/>
  <c r="L2970" i="8" s="1"/>
  <c r="H2971" i="8" s="1"/>
  <c r="N2971" i="8" l="1"/>
  <c r="I2971" i="8"/>
  <c r="M2971" i="8" s="1"/>
  <c r="J2971" i="8" l="1"/>
  <c r="K2971" i="8" l="1"/>
  <c r="L2971" i="8" s="1"/>
  <c r="H2972" i="8" s="1"/>
  <c r="N2972" i="8" l="1"/>
  <c r="I2972" i="8"/>
  <c r="M2972" i="8" s="1"/>
  <c r="J2972" i="8" l="1"/>
  <c r="K2972" i="8" l="1"/>
  <c r="L2972" i="8" s="1"/>
  <c r="H2973" i="8" s="1"/>
  <c r="I2973" i="8" l="1"/>
  <c r="M2973" i="8" s="1"/>
  <c r="N2973" i="8"/>
  <c r="J2973" i="8" l="1"/>
  <c r="K2973" i="8" l="1"/>
  <c r="L2973" i="8"/>
  <c r="H2974" i="8" s="1"/>
  <c r="N2974" i="8" l="1"/>
  <c r="I2974" i="8"/>
  <c r="M2974" i="8" s="1"/>
  <c r="J2974" i="8" l="1"/>
  <c r="K2974" i="8" l="1"/>
  <c r="L2974" i="8" s="1"/>
  <c r="H2975" i="8" s="1"/>
  <c r="N2975" i="8" l="1"/>
  <c r="I2975" i="8"/>
  <c r="M2975" i="8" s="1"/>
  <c r="J2975" i="8" l="1"/>
  <c r="K2975" i="8" l="1"/>
  <c r="L2975" i="8" s="1"/>
  <c r="H2976" i="8" s="1"/>
  <c r="N2976" i="8" l="1"/>
  <c r="I2976" i="8"/>
  <c r="M2976" i="8" s="1"/>
  <c r="J2976" i="8" l="1"/>
  <c r="K2976" i="8" l="1"/>
  <c r="L2976" i="8" s="1"/>
  <c r="H2977" i="8" s="1"/>
  <c r="N2977" i="8" l="1"/>
  <c r="I2977" i="8"/>
  <c r="M2977" i="8" s="1"/>
  <c r="J2977" i="8" l="1"/>
  <c r="K2977" i="8" l="1"/>
  <c r="L2977" i="8" s="1"/>
  <c r="H2978" i="8" s="1"/>
  <c r="N2978" i="8" l="1"/>
  <c r="I2978" i="8"/>
  <c r="M2978" i="8" s="1"/>
  <c r="J2978" i="8" l="1"/>
  <c r="K2978" i="8" l="1"/>
  <c r="L2978" i="8" s="1"/>
  <c r="H2979" i="8" s="1"/>
  <c r="N2979" i="8" l="1"/>
  <c r="I2979" i="8"/>
  <c r="M2979" i="8" s="1"/>
  <c r="J2979" i="8" l="1"/>
  <c r="K2979" i="8" l="1"/>
  <c r="L2979" i="8" s="1"/>
  <c r="H2980" i="8" s="1"/>
  <c r="I2980" i="8" l="1"/>
  <c r="M2980" i="8" s="1"/>
  <c r="N2980" i="8"/>
  <c r="J2980" i="8" l="1"/>
  <c r="K2980" i="8" l="1"/>
  <c r="L2980" i="8" s="1"/>
  <c r="H2981" i="8" s="1"/>
  <c r="N2981" i="8" l="1"/>
  <c r="I2981" i="8"/>
  <c r="M2981" i="8" s="1"/>
  <c r="J2981" i="8" l="1"/>
  <c r="K2981" i="8" l="1"/>
  <c r="L2981" i="8"/>
  <c r="H2982" i="8" s="1"/>
  <c r="N2982" i="8" l="1"/>
  <c r="I2982" i="8"/>
  <c r="M2982" i="8" s="1"/>
  <c r="J2982" i="8" l="1"/>
  <c r="K2982" i="8" l="1"/>
  <c r="L2982" i="8" s="1"/>
  <c r="H2983" i="8" s="1"/>
  <c r="N2983" i="8" l="1"/>
  <c r="I2983" i="8"/>
  <c r="M2983" i="8" s="1"/>
  <c r="J2983" i="8" l="1"/>
  <c r="K2983" i="8" l="1"/>
  <c r="L2983" i="8" s="1"/>
  <c r="H2984" i="8" s="1"/>
  <c r="N2984" i="8" l="1"/>
  <c r="I2984" i="8"/>
  <c r="M2984" i="8" s="1"/>
  <c r="J2984" i="8" l="1"/>
  <c r="K2984" i="8" l="1"/>
  <c r="L2984" i="8" s="1"/>
  <c r="H2985" i="8" s="1"/>
  <c r="I2985" i="8" l="1"/>
  <c r="M2985" i="8" s="1"/>
  <c r="N2985" i="8"/>
  <c r="J2985" i="8" l="1"/>
  <c r="K2985" i="8" l="1"/>
  <c r="L2985" i="8" s="1"/>
  <c r="H2986" i="8" s="1"/>
  <c r="N2986" i="8" l="1"/>
  <c r="I2986" i="8"/>
  <c r="M2986" i="8" s="1"/>
  <c r="J2986" i="8" l="1"/>
  <c r="K2986" i="8" l="1"/>
  <c r="L2986" i="8" s="1"/>
  <c r="H2987" i="8" s="1"/>
  <c r="N2987" i="8" l="1"/>
  <c r="I2987" i="8"/>
  <c r="M2987" i="8" s="1"/>
  <c r="J2987" i="8" l="1"/>
  <c r="K2987" i="8" l="1"/>
  <c r="L2987" i="8" s="1"/>
  <c r="H2988" i="8" s="1"/>
  <c r="N2988" i="8" l="1"/>
  <c r="I2988" i="8"/>
  <c r="M2988" i="8" s="1"/>
  <c r="J2988" i="8" l="1"/>
  <c r="K2988" i="8" l="1"/>
  <c r="L2988" i="8" s="1"/>
  <c r="H2989" i="8" s="1"/>
  <c r="N2989" i="8" l="1"/>
  <c r="I2989" i="8"/>
  <c r="M2989" i="8" s="1"/>
  <c r="J2989" i="8" l="1"/>
  <c r="K2989" i="8" l="1"/>
  <c r="L2989" i="8" s="1"/>
  <c r="H2990" i="8" s="1"/>
  <c r="N2990" i="8" l="1"/>
  <c r="I2990" i="8"/>
  <c r="M2990" i="8" s="1"/>
  <c r="J2990" i="8" l="1"/>
  <c r="K2990" i="8" l="1"/>
  <c r="L2990" i="8" s="1"/>
  <c r="H2991" i="8" s="1"/>
  <c r="N2991" i="8" l="1"/>
  <c r="I2991" i="8"/>
  <c r="M2991" i="8" s="1"/>
  <c r="J2991" i="8" l="1"/>
  <c r="K2991" i="8" l="1"/>
  <c r="L2991" i="8" s="1"/>
  <c r="H2992" i="8" s="1"/>
  <c r="I2992" i="8" l="1"/>
  <c r="M2992" i="8" s="1"/>
  <c r="N2992" i="8"/>
  <c r="J2992" i="8" l="1"/>
  <c r="K2992" i="8" l="1"/>
  <c r="L2992" i="8" s="1"/>
  <c r="H2993" i="8" s="1"/>
  <c r="N2993" i="8" l="1"/>
  <c r="I2993" i="8"/>
  <c r="M2993" i="8" s="1"/>
  <c r="J2993" i="8" l="1"/>
  <c r="K2993" i="8" l="1"/>
  <c r="L2993" i="8" s="1"/>
  <c r="H2994" i="8" s="1"/>
  <c r="N2994" i="8" l="1"/>
  <c r="I2994" i="8"/>
  <c r="M2994" i="8" s="1"/>
  <c r="J2994" i="8" l="1"/>
  <c r="K2994" i="8" l="1"/>
  <c r="L2994" i="8" s="1"/>
  <c r="H2995" i="8" s="1"/>
  <c r="N2995" i="8" l="1"/>
  <c r="I2995" i="8"/>
  <c r="M2995" i="8" s="1"/>
  <c r="J2995" i="8" l="1"/>
  <c r="K2995" i="8" l="1"/>
  <c r="L2995" i="8" s="1"/>
  <c r="H2996" i="8" s="1"/>
  <c r="N2996" i="8" l="1"/>
  <c r="I2996" i="8"/>
  <c r="M2996" i="8" s="1"/>
  <c r="J2996" i="8" l="1"/>
  <c r="K2996" i="8" l="1"/>
  <c r="L2996" i="8" s="1"/>
  <c r="H2997" i="8" s="1"/>
  <c r="I2997" i="8" l="1"/>
  <c r="M2997" i="8" s="1"/>
  <c r="N2997" i="8"/>
  <c r="J2997" i="8" l="1"/>
  <c r="K2997" i="8" l="1"/>
  <c r="L2997" i="8" s="1"/>
  <c r="H2998" i="8" s="1"/>
  <c r="N2998" i="8" l="1"/>
  <c r="I2998" i="8"/>
  <c r="M2998" i="8" s="1"/>
  <c r="J2998" i="8" l="1"/>
  <c r="K2998" i="8" l="1"/>
  <c r="L2998" i="8" s="1"/>
  <c r="H2999" i="8" s="1"/>
  <c r="N2999" i="8" l="1"/>
  <c r="I2999" i="8"/>
  <c r="M2999" i="8" s="1"/>
  <c r="J2999" i="8" l="1"/>
  <c r="K2999" i="8" l="1"/>
  <c r="L2999" i="8" s="1"/>
  <c r="H3000" i="8" s="1"/>
  <c r="I3000" i="8" l="1"/>
  <c r="M3000" i="8" s="1"/>
  <c r="N3000" i="8"/>
  <c r="J3000" i="8" l="1"/>
  <c r="K3000" i="8" l="1"/>
  <c r="L3000" i="8" s="1"/>
  <c r="H3001" i="8" s="1"/>
  <c r="N3001" i="8" l="1"/>
  <c r="I3001" i="8"/>
  <c r="M3001" i="8" s="1"/>
  <c r="J3001" i="8" l="1"/>
  <c r="K3001" i="8" l="1"/>
  <c r="L3001" i="8" s="1"/>
  <c r="H3002" i="8" s="1"/>
  <c r="N3002" i="8" l="1"/>
  <c r="I3002" i="8"/>
  <c r="M3002" i="8" s="1"/>
  <c r="J3002" i="8" l="1"/>
  <c r="K3002" i="8" l="1"/>
  <c r="L3002" i="8" s="1"/>
  <c r="H3003" i="8" s="1"/>
  <c r="N3003" i="8" l="1"/>
  <c r="I3003" i="8"/>
  <c r="M3003" i="8" s="1"/>
  <c r="J3003" i="8" l="1"/>
  <c r="K3003" i="8" l="1"/>
  <c r="L3003" i="8" s="1"/>
  <c r="H3004" i="8" s="1"/>
  <c r="I3004" i="8" l="1"/>
  <c r="M3004" i="8" s="1"/>
  <c r="N3004" i="8"/>
  <c r="J3004" i="8" l="1"/>
  <c r="K3004" i="8" l="1"/>
  <c r="L3004" i="8" s="1"/>
  <c r="H3005" i="8" s="1"/>
  <c r="N3005" i="8" l="1"/>
  <c r="I3005" i="8"/>
  <c r="M3005" i="8" s="1"/>
  <c r="J3005" i="8" l="1"/>
  <c r="K3005" i="8" l="1"/>
  <c r="L3005" i="8" s="1"/>
  <c r="H3006" i="8" s="1"/>
  <c r="N3006" i="8" l="1"/>
  <c r="I3006" i="8"/>
  <c r="M3006" i="8" s="1"/>
  <c r="J3006" i="8" l="1"/>
  <c r="K3006" i="8" l="1"/>
  <c r="L3006" i="8" s="1"/>
  <c r="H3007" i="8" s="1"/>
  <c r="N3007" i="8" l="1"/>
  <c r="I3007" i="8"/>
  <c r="M3007" i="8" s="1"/>
  <c r="J3007" i="8" l="1"/>
  <c r="K3007" i="8" l="1"/>
  <c r="L3007" i="8" s="1"/>
  <c r="H3008" i="8" s="1"/>
  <c r="N3008" i="8" l="1"/>
  <c r="I3008" i="8"/>
  <c r="M3008" i="8" s="1"/>
  <c r="J3008" i="8" l="1"/>
  <c r="K3008" i="8" l="1"/>
  <c r="L3008" i="8" s="1"/>
  <c r="H3009" i="8" s="1"/>
  <c r="I3009" i="8" l="1"/>
  <c r="M3009" i="8" s="1"/>
  <c r="N3009" i="8"/>
  <c r="J3009" i="8" l="1"/>
  <c r="K3009" i="8" l="1"/>
  <c r="L3009" i="8" s="1"/>
  <c r="H3010" i="8" s="1"/>
  <c r="N3010" i="8" l="1"/>
  <c r="I3010" i="8"/>
  <c r="M3010" i="8" s="1"/>
  <c r="J3010" i="8" l="1"/>
  <c r="K3010" i="8" l="1"/>
  <c r="L3010" i="8" s="1"/>
  <c r="H3011" i="8" s="1"/>
  <c r="N3011" i="8" l="1"/>
  <c r="I3011" i="8"/>
  <c r="M3011" i="8" s="1"/>
  <c r="J3011" i="8" l="1"/>
  <c r="K3011" i="8" l="1"/>
  <c r="L3011" i="8" s="1"/>
  <c r="H3012" i="8" s="1"/>
  <c r="N3012" i="8" l="1"/>
  <c r="I3012" i="8"/>
  <c r="M3012" i="8" s="1"/>
  <c r="J3012" i="8" l="1"/>
  <c r="K3012" i="8" l="1"/>
  <c r="L3012" i="8" s="1"/>
  <c r="H3013" i="8" s="1"/>
  <c r="N3013" i="8" l="1"/>
  <c r="I3013" i="8"/>
  <c r="M3013" i="8" s="1"/>
  <c r="J3013" i="8" l="1"/>
  <c r="K3013" i="8" l="1"/>
  <c r="L3013" i="8" s="1"/>
  <c r="H3014" i="8" s="1"/>
  <c r="N3014" i="8" l="1"/>
  <c r="I3014" i="8"/>
  <c r="M3014" i="8" s="1"/>
  <c r="J3014" i="8" l="1"/>
  <c r="K3014" i="8" l="1"/>
  <c r="L3014" i="8" s="1"/>
  <c r="H3015" i="8" s="1"/>
  <c r="N3015" i="8" l="1"/>
  <c r="I3015" i="8"/>
  <c r="M3015" i="8" s="1"/>
  <c r="J3015" i="8" l="1"/>
  <c r="K3015" i="8" l="1"/>
  <c r="L3015" i="8" s="1"/>
  <c r="H3016" i="8" s="1"/>
  <c r="I3016" i="8" l="1"/>
  <c r="M3016" i="8" s="1"/>
  <c r="N3016" i="8"/>
  <c r="J3016" i="8" l="1"/>
  <c r="K3016" i="8" l="1"/>
  <c r="L3016" i="8" s="1"/>
  <c r="H3017" i="8" s="1"/>
  <c r="N3017" i="8" l="1"/>
  <c r="I3017" i="8"/>
  <c r="M3017" i="8" s="1"/>
  <c r="J3017" i="8" l="1"/>
  <c r="K3017" i="8" l="1"/>
  <c r="L3017" i="8" s="1"/>
  <c r="H3018" i="8" s="1"/>
  <c r="N3018" i="8" l="1"/>
  <c r="I3018" i="8"/>
  <c r="M3018" i="8" s="1"/>
  <c r="J3018" i="8" l="1"/>
  <c r="K3018" i="8" l="1"/>
  <c r="L3018" i="8" s="1"/>
  <c r="H3019" i="8" s="1"/>
  <c r="N3019" i="8" l="1"/>
  <c r="I3019" i="8"/>
  <c r="M3019" i="8" s="1"/>
  <c r="J3019" i="8" l="1"/>
  <c r="K3019" i="8" l="1"/>
  <c r="L3019" i="8" s="1"/>
  <c r="H3020" i="8" s="1"/>
  <c r="N3020" i="8" l="1"/>
  <c r="I3020" i="8"/>
  <c r="M3020" i="8" s="1"/>
  <c r="J3020" i="8" l="1"/>
  <c r="K3020" i="8" l="1"/>
  <c r="L3020" i="8" s="1"/>
  <c r="H3021" i="8" s="1"/>
  <c r="I3021" i="8" l="1"/>
  <c r="M3021" i="8" s="1"/>
  <c r="N3021" i="8"/>
  <c r="J3021" i="8" l="1"/>
  <c r="K3021" i="8" l="1"/>
  <c r="L3021" i="8" s="1"/>
  <c r="H3022" i="8" s="1"/>
  <c r="N3022" i="8" l="1"/>
  <c r="I3022" i="8"/>
  <c r="M3022" i="8" s="1"/>
  <c r="J3022" i="8" l="1"/>
  <c r="K3022" i="8" l="1"/>
  <c r="L3022" i="8" s="1"/>
  <c r="H3023" i="8" s="1"/>
  <c r="N3023" i="8" l="1"/>
  <c r="I3023" i="8"/>
  <c r="M3023" i="8" s="1"/>
  <c r="J3023" i="8" l="1"/>
  <c r="K3023" i="8" l="1"/>
  <c r="L3023" i="8" s="1"/>
  <c r="H3024" i="8" s="1"/>
  <c r="N3024" i="8" l="1"/>
  <c r="I3024" i="8"/>
  <c r="M3024" i="8" s="1"/>
  <c r="J3024" i="8" l="1"/>
  <c r="K3024" i="8" l="1"/>
  <c r="L3024" i="8" s="1"/>
  <c r="H3025" i="8" s="1"/>
  <c r="N3025" i="8" l="1"/>
  <c r="I3025" i="8"/>
  <c r="M3025" i="8" s="1"/>
  <c r="J3025" i="8" l="1"/>
  <c r="K3025" i="8" l="1"/>
  <c r="L3025" i="8" s="1"/>
  <c r="H3026" i="8" s="1"/>
  <c r="N3026" i="8" l="1"/>
  <c r="I3026" i="8"/>
  <c r="M3026" i="8" s="1"/>
  <c r="J3026" i="8" l="1"/>
  <c r="K3026" i="8" l="1"/>
  <c r="L3026" i="8" s="1"/>
  <c r="H3027" i="8" s="1"/>
  <c r="N3027" i="8" l="1"/>
  <c r="I3027" i="8"/>
  <c r="M3027" i="8" s="1"/>
  <c r="J3027" i="8" l="1"/>
  <c r="K3027" i="8" l="1"/>
  <c r="L3027" i="8" s="1"/>
  <c r="H3028" i="8" s="1"/>
  <c r="I3028" i="8" l="1"/>
  <c r="M3028" i="8" s="1"/>
  <c r="N3028" i="8"/>
  <c r="J3028" i="8" l="1"/>
  <c r="K3028" i="8" l="1"/>
  <c r="L3028" i="8" s="1"/>
  <c r="H3029" i="8" s="1"/>
  <c r="N3029" i="8" l="1"/>
  <c r="I3029" i="8"/>
  <c r="M3029" i="8" s="1"/>
  <c r="J3029" i="8" l="1"/>
  <c r="K3029" i="8" l="1"/>
  <c r="L3029" i="8" s="1"/>
  <c r="H3030" i="8" s="1"/>
  <c r="N3030" i="8" l="1"/>
  <c r="I3030" i="8"/>
  <c r="M3030" i="8" s="1"/>
  <c r="J3030" i="8" l="1"/>
  <c r="K3030" i="8" l="1"/>
  <c r="L3030" i="8" s="1"/>
  <c r="H3031" i="8" s="1"/>
  <c r="I3031" i="8" l="1"/>
  <c r="M3031" i="8" s="1"/>
  <c r="N3031" i="8"/>
  <c r="J3031" i="8"/>
  <c r="K3031" i="8" l="1"/>
  <c r="L3031" i="8"/>
  <c r="H3032" i="8" s="1"/>
  <c r="N3032" i="8" l="1"/>
  <c r="I3032" i="8"/>
  <c r="M3032" i="8" s="1"/>
  <c r="J3032" i="8" l="1"/>
  <c r="K3032" i="8" l="1"/>
  <c r="L3032" i="8" s="1"/>
  <c r="H3033" i="8" s="1"/>
  <c r="I3033" i="8" l="1"/>
  <c r="M3033" i="8" s="1"/>
  <c r="N3033" i="8"/>
  <c r="J3033" i="8" l="1"/>
  <c r="K3033" i="8" l="1"/>
  <c r="L3033" i="8" s="1"/>
  <c r="H3034" i="8" s="1"/>
  <c r="N3034" i="8" l="1"/>
  <c r="I3034" i="8"/>
  <c r="M3034" i="8" s="1"/>
  <c r="J3034" i="8" l="1"/>
  <c r="K3034" i="8" l="1"/>
  <c r="L3034" i="8" s="1"/>
  <c r="H3035" i="8" s="1"/>
  <c r="N3035" i="8" l="1"/>
  <c r="I3035" i="8"/>
  <c r="M3035" i="8" s="1"/>
  <c r="J3035" i="8" l="1"/>
  <c r="K3035" i="8" l="1"/>
  <c r="L3035" i="8" s="1"/>
  <c r="H3036" i="8" s="1"/>
  <c r="N3036" i="8" l="1"/>
  <c r="I3036" i="8"/>
  <c r="M3036" i="8" s="1"/>
  <c r="J3036" i="8" l="1"/>
  <c r="K3036" i="8" l="1"/>
  <c r="L3036" i="8"/>
  <c r="H3037" i="8" s="1"/>
  <c r="N3037" i="8" l="1"/>
  <c r="I3037" i="8"/>
  <c r="M3037" i="8" s="1"/>
  <c r="J3037" i="8" l="1"/>
  <c r="K3037" i="8" l="1"/>
  <c r="L3037" i="8" s="1"/>
  <c r="H3038" i="8" s="1"/>
  <c r="N3038" i="8" l="1"/>
  <c r="I3038" i="8"/>
  <c r="M3038" i="8" s="1"/>
  <c r="J3038" i="8" l="1"/>
  <c r="K3038" i="8" l="1"/>
  <c r="L3038" i="8" s="1"/>
  <c r="H3039" i="8" s="1"/>
  <c r="N3039" i="8" l="1"/>
  <c r="I3039" i="8"/>
  <c r="M3039" i="8" s="1"/>
  <c r="J3039" i="8" l="1"/>
  <c r="K3039" i="8" l="1"/>
  <c r="L3039" i="8" s="1"/>
  <c r="H3040" i="8" s="1"/>
  <c r="I3040" i="8" l="1"/>
  <c r="M3040" i="8" s="1"/>
  <c r="N3040" i="8"/>
  <c r="J3040" i="8" l="1"/>
  <c r="K3040" i="8" l="1"/>
  <c r="L3040" i="8" s="1"/>
  <c r="H3041" i="8" s="1"/>
  <c r="N3041" i="8" l="1"/>
  <c r="I3041" i="8"/>
  <c r="M3041" i="8" s="1"/>
  <c r="J3041" i="8" l="1"/>
  <c r="K3041" i="8" l="1"/>
  <c r="L3041" i="8" s="1"/>
  <c r="H3042" i="8" s="1"/>
  <c r="N3042" i="8" l="1"/>
  <c r="I3042" i="8"/>
  <c r="M3042" i="8" s="1"/>
  <c r="J3042" i="8" l="1"/>
  <c r="K3042" i="8" l="1"/>
  <c r="L3042" i="8" s="1"/>
  <c r="H3043" i="8" s="1"/>
  <c r="N3043" i="8" l="1"/>
  <c r="I3043" i="8"/>
  <c r="M3043" i="8" s="1"/>
  <c r="J3043" i="8" l="1"/>
  <c r="K3043" i="8" l="1"/>
  <c r="L3043" i="8" s="1"/>
  <c r="H3044" i="8" s="1"/>
  <c r="N3044" i="8" l="1"/>
  <c r="I3044" i="8"/>
  <c r="M3044" i="8" s="1"/>
  <c r="J3044" i="8" l="1"/>
  <c r="K3044" i="8" l="1"/>
  <c r="L3044" i="8" s="1"/>
  <c r="H3045" i="8" s="1"/>
  <c r="I3045" i="8" l="1"/>
  <c r="M3045" i="8" s="1"/>
  <c r="N3045" i="8"/>
  <c r="J3045" i="8" l="1"/>
  <c r="K3045" i="8" l="1"/>
  <c r="L3045" i="8" s="1"/>
  <c r="H3046" i="8" s="1"/>
  <c r="N3046" i="8" l="1"/>
  <c r="I3046" i="8"/>
  <c r="M3046" i="8" s="1"/>
  <c r="J3046" i="8" l="1"/>
  <c r="K3046" i="8" l="1"/>
  <c r="L3046" i="8" s="1"/>
  <c r="H3047" i="8" s="1"/>
  <c r="N3047" i="8" l="1"/>
  <c r="I3047" i="8"/>
  <c r="M3047" i="8" s="1"/>
  <c r="J3047" i="8" l="1"/>
  <c r="K3047" i="8" l="1"/>
  <c r="L3047" i="8" s="1"/>
  <c r="H3048" i="8" s="1"/>
  <c r="N3048" i="8" l="1"/>
  <c r="I3048" i="8"/>
  <c r="M3048" i="8" s="1"/>
  <c r="J3048" i="8"/>
  <c r="K3048" i="8" l="1"/>
  <c r="L3048" i="8" s="1"/>
  <c r="H3049" i="8" s="1"/>
  <c r="N3049" i="8" l="1"/>
  <c r="I3049" i="8"/>
  <c r="M3049" i="8" s="1"/>
  <c r="J3049" i="8" l="1"/>
  <c r="K3049" i="8" l="1"/>
  <c r="L3049" i="8" s="1"/>
  <c r="H3050" i="8" s="1"/>
  <c r="N3050" i="8" l="1"/>
  <c r="I3050" i="8"/>
  <c r="M3050" i="8" s="1"/>
  <c r="J3050" i="8" l="1"/>
  <c r="K3050" i="8" l="1"/>
  <c r="L3050" i="8" s="1"/>
  <c r="H3051" i="8" s="1"/>
  <c r="N3051" i="8" l="1"/>
  <c r="I3051" i="8"/>
  <c r="M3051" i="8" s="1"/>
  <c r="J3051" i="8" l="1"/>
  <c r="K3051" i="8" l="1"/>
  <c r="L3051" i="8" s="1"/>
  <c r="H3052" i="8" s="1"/>
  <c r="I3052" i="8" l="1"/>
  <c r="M3052" i="8" s="1"/>
  <c r="N3052" i="8"/>
  <c r="J3052" i="8" l="1"/>
  <c r="K3052" i="8" l="1"/>
  <c r="L3052" i="8" s="1"/>
  <c r="H3053" i="8" s="1"/>
  <c r="N3053" i="8" l="1"/>
  <c r="I3053" i="8"/>
  <c r="M3053" i="8" s="1"/>
  <c r="J3053" i="8" l="1"/>
  <c r="K3053" i="8" l="1"/>
  <c r="L3053" i="8" s="1"/>
  <c r="H3054" i="8" s="1"/>
  <c r="N3054" i="8" l="1"/>
  <c r="I3054" i="8"/>
  <c r="M3054" i="8" s="1"/>
  <c r="J3054" i="8" l="1"/>
  <c r="K3054" i="8" l="1"/>
  <c r="L3054" i="8" s="1"/>
  <c r="H3055" i="8" s="1"/>
  <c r="N3055" i="8" l="1"/>
  <c r="I3055" i="8"/>
  <c r="M3055" i="8" s="1"/>
  <c r="J3055" i="8" l="1"/>
  <c r="K3055" i="8" l="1"/>
  <c r="L3055" i="8" s="1"/>
  <c r="H3056" i="8" s="1"/>
  <c r="N3056" i="8" l="1"/>
  <c r="I3056" i="8"/>
  <c r="M3056" i="8" s="1"/>
  <c r="J3056" i="8" l="1"/>
  <c r="K3056" i="8" l="1"/>
  <c r="L3056" i="8" s="1"/>
  <c r="H3057" i="8" s="1"/>
  <c r="I3057" i="8" l="1"/>
  <c r="M3057" i="8" s="1"/>
  <c r="N3057" i="8"/>
  <c r="J3057" i="8" l="1"/>
  <c r="K3057" i="8" l="1"/>
  <c r="L3057" i="8" s="1"/>
  <c r="H3058" i="8" s="1"/>
  <c r="N3058" i="8" l="1"/>
  <c r="I3058" i="8"/>
  <c r="M3058" i="8" s="1"/>
  <c r="J3058" i="8" l="1"/>
  <c r="K3058" i="8" l="1"/>
  <c r="L3058" i="8" s="1"/>
  <c r="H3059" i="8" s="1"/>
  <c r="N3059" i="8" l="1"/>
  <c r="I3059" i="8"/>
  <c r="M3059" i="8" s="1"/>
  <c r="J3059" i="8" l="1"/>
  <c r="K3059" i="8" l="1"/>
  <c r="L3059" i="8" s="1"/>
  <c r="H3060" i="8" s="1"/>
  <c r="N3060" i="8" l="1"/>
  <c r="I3060" i="8"/>
  <c r="M3060" i="8" s="1"/>
  <c r="J3060" i="8" l="1"/>
  <c r="K3060" i="8" l="1"/>
  <c r="L3060" i="8" s="1"/>
  <c r="H3061" i="8" s="1"/>
  <c r="N3061" i="8" l="1"/>
  <c r="I3061" i="8"/>
  <c r="M3061" i="8" s="1"/>
  <c r="J3061" i="8" l="1"/>
  <c r="K3061" i="8" l="1"/>
  <c r="L3061" i="8" s="1"/>
  <c r="H3062" i="8" s="1"/>
  <c r="N3062" i="8" l="1"/>
  <c r="I3062" i="8"/>
  <c r="M3062" i="8" s="1"/>
  <c r="J3062" i="8" l="1"/>
  <c r="K3062" i="8" l="1"/>
  <c r="L3062" i="8" s="1"/>
  <c r="H3063" i="8" s="1"/>
  <c r="N3063" i="8" l="1"/>
  <c r="I3063" i="8"/>
  <c r="M3063" i="8" s="1"/>
  <c r="J3063" i="8" l="1"/>
  <c r="K3063" i="8" l="1"/>
  <c r="L3063" i="8" s="1"/>
  <c r="H3064" i="8" s="1"/>
  <c r="I3064" i="8" l="1"/>
  <c r="M3064" i="8" s="1"/>
  <c r="N3064" i="8"/>
  <c r="J3064" i="8" l="1"/>
  <c r="K3064" i="8" l="1"/>
  <c r="L3064" i="8" s="1"/>
  <c r="H3065" i="8" s="1"/>
  <c r="N3065" i="8" l="1"/>
  <c r="I3065" i="8"/>
  <c r="M3065" i="8" s="1"/>
  <c r="J3065" i="8"/>
  <c r="K3065" i="8" l="1"/>
  <c r="L3065" i="8" s="1"/>
  <c r="H3066" i="8" s="1"/>
  <c r="N3066" i="8" l="1"/>
  <c r="I3066" i="8"/>
  <c r="M3066" i="8" s="1"/>
  <c r="J3066" i="8" l="1"/>
  <c r="K3066" i="8" l="1"/>
  <c r="L3066" i="8" s="1"/>
  <c r="H3067" i="8" s="1"/>
  <c r="N3067" i="8" l="1"/>
  <c r="I3067" i="8"/>
  <c r="M3067" i="8" s="1"/>
  <c r="J3067" i="8" l="1"/>
  <c r="K3067" i="8" l="1"/>
  <c r="L3067" i="8" s="1"/>
  <c r="H3068" i="8" s="1"/>
  <c r="N3068" i="8" l="1"/>
  <c r="I3068" i="8"/>
  <c r="M3068" i="8" s="1"/>
  <c r="J3068" i="8" l="1"/>
  <c r="K3068" i="8" l="1"/>
  <c r="L3068" i="8" s="1"/>
  <c r="H3069" i="8" s="1"/>
  <c r="I3069" i="8" l="1"/>
  <c r="M3069" i="8" s="1"/>
  <c r="N3069" i="8"/>
  <c r="J3069" i="8" l="1"/>
  <c r="K3069" i="8" l="1"/>
  <c r="L3069" i="8" s="1"/>
  <c r="H3070" i="8" s="1"/>
  <c r="N3070" i="8" l="1"/>
  <c r="I3070" i="8"/>
  <c r="M3070" i="8" s="1"/>
  <c r="J3070" i="8" l="1"/>
  <c r="K3070" i="8" l="1"/>
  <c r="L3070" i="8" s="1"/>
  <c r="H3071" i="8" s="1"/>
  <c r="N3071" i="8" l="1"/>
  <c r="I3071" i="8"/>
  <c r="M3071" i="8" s="1"/>
  <c r="J3071" i="8" l="1"/>
  <c r="K3071" i="8" l="1"/>
  <c r="L3071" i="8" s="1"/>
  <c r="H3072" i="8" s="1"/>
  <c r="N3072" i="8" l="1"/>
  <c r="I3072" i="8"/>
  <c r="M3072" i="8" s="1"/>
  <c r="J3072" i="8" l="1"/>
  <c r="K3072" i="8" l="1"/>
  <c r="L3072" i="8" s="1"/>
  <c r="H3073" i="8" s="1"/>
  <c r="N3073" i="8" l="1"/>
  <c r="I3073" i="8"/>
  <c r="M3073" i="8" s="1"/>
  <c r="J3073" i="8" l="1"/>
  <c r="K3073" i="8" l="1"/>
  <c r="L3073" i="8" s="1"/>
  <c r="H3074" i="8" s="1"/>
  <c r="N3074" i="8" l="1"/>
  <c r="I3074" i="8"/>
  <c r="M3074" i="8" s="1"/>
  <c r="J3074" i="8" l="1"/>
  <c r="K3074" i="8" l="1"/>
  <c r="L3074" i="8" s="1"/>
  <c r="H3075" i="8" s="1"/>
  <c r="N3075" i="8" l="1"/>
  <c r="I3075" i="8"/>
  <c r="M3075" i="8" s="1"/>
  <c r="J3075" i="8" l="1"/>
  <c r="K3075" i="8" l="1"/>
  <c r="L3075" i="8" s="1"/>
  <c r="H3076" i="8" s="1"/>
  <c r="I3076" i="8" l="1"/>
  <c r="M3076" i="8" s="1"/>
  <c r="N3076" i="8"/>
  <c r="J3076" i="8" l="1"/>
  <c r="K3076" i="8" l="1"/>
  <c r="L3076" i="8" s="1"/>
  <c r="H3077" i="8" s="1"/>
  <c r="N3077" i="8" l="1"/>
  <c r="I3077" i="8"/>
  <c r="M3077" i="8" s="1"/>
  <c r="J3077" i="8" l="1"/>
  <c r="K3077" i="8" l="1"/>
  <c r="L3077" i="8" s="1"/>
  <c r="H3078" i="8" s="1"/>
  <c r="N3078" i="8" l="1"/>
  <c r="I3078" i="8"/>
  <c r="M3078" i="8" s="1"/>
  <c r="J3078" i="8" l="1"/>
  <c r="K3078" i="8" l="1"/>
  <c r="L3078" i="8" s="1"/>
  <c r="H3079" i="8" s="1"/>
  <c r="N3079" i="8" l="1"/>
  <c r="I3079" i="8"/>
  <c r="M3079" i="8" s="1"/>
  <c r="J3079" i="8" l="1"/>
  <c r="K3079" i="8" l="1"/>
  <c r="L3079" i="8" s="1"/>
  <c r="H3080" i="8" s="1"/>
  <c r="N3080" i="8" l="1"/>
  <c r="I3080" i="8"/>
  <c r="M3080" i="8" s="1"/>
  <c r="J3080" i="8" l="1"/>
  <c r="K3080" i="8" l="1"/>
  <c r="L3080" i="8" s="1"/>
  <c r="H3081" i="8" s="1"/>
  <c r="I3081" i="8" l="1"/>
  <c r="M3081" i="8" s="1"/>
  <c r="N3081" i="8"/>
  <c r="J3081" i="8" l="1"/>
  <c r="K3081" i="8" l="1"/>
  <c r="L3081" i="8" s="1"/>
  <c r="H3082" i="8" s="1"/>
  <c r="N3082" i="8" l="1"/>
  <c r="I3082" i="8"/>
  <c r="M3082" i="8" s="1"/>
  <c r="J3082" i="8" l="1"/>
  <c r="K3082" i="8" l="1"/>
  <c r="L3082" i="8" s="1"/>
  <c r="H3083" i="8" s="1"/>
  <c r="N3083" i="8" l="1"/>
  <c r="I3083" i="8"/>
  <c r="M3083" i="8" s="1"/>
  <c r="J3083" i="8" l="1"/>
  <c r="K3083" i="8" l="1"/>
  <c r="L3083" i="8" s="1"/>
  <c r="H3084" i="8" s="1"/>
  <c r="N3084" i="8" l="1"/>
  <c r="I3084" i="8"/>
  <c r="M3084" i="8" s="1"/>
  <c r="J3084" i="8" l="1"/>
  <c r="K3084" i="8" l="1"/>
  <c r="L3084" i="8" s="1"/>
  <c r="H3085" i="8" s="1"/>
  <c r="N3085" i="8" l="1"/>
  <c r="I3085" i="8"/>
  <c r="M3085" i="8" s="1"/>
  <c r="J3085" i="8" l="1"/>
  <c r="K3085" i="8" l="1"/>
  <c r="L3085" i="8" s="1"/>
  <c r="H3086" i="8" s="1"/>
  <c r="N3086" i="8" l="1"/>
  <c r="I3086" i="8"/>
  <c r="M3086" i="8" s="1"/>
  <c r="J3086" i="8" l="1"/>
  <c r="K3086" i="8" l="1"/>
  <c r="L3086" i="8" s="1"/>
  <c r="H3087" i="8" s="1"/>
  <c r="N3087" i="8" l="1"/>
  <c r="I3087" i="8"/>
  <c r="M3087" i="8" s="1"/>
  <c r="J3087" i="8" l="1"/>
  <c r="K3087" i="8" l="1"/>
  <c r="L3087" i="8" s="1"/>
  <c r="H3088" i="8" s="1"/>
  <c r="I3088" i="8" l="1"/>
  <c r="M3088" i="8" s="1"/>
  <c r="N3088" i="8"/>
  <c r="J3088" i="8" l="1"/>
  <c r="K3088" i="8" l="1"/>
  <c r="L3088" i="8" s="1"/>
  <c r="H3089" i="8" s="1"/>
  <c r="N3089" i="8" l="1"/>
  <c r="I3089" i="8"/>
  <c r="M3089" i="8" s="1"/>
  <c r="J3089" i="8" l="1"/>
  <c r="K3089" i="8" l="1"/>
  <c r="L3089" i="8" s="1"/>
  <c r="H3090" i="8" s="1"/>
  <c r="N3090" i="8" l="1"/>
  <c r="I3090" i="8"/>
  <c r="M3090" i="8" s="1"/>
  <c r="J3090" i="8" l="1"/>
  <c r="K3090" i="8" l="1"/>
  <c r="L3090" i="8" s="1"/>
  <c r="H3091" i="8" s="1"/>
  <c r="N3091" i="8" l="1"/>
  <c r="I3091" i="8"/>
  <c r="M3091" i="8" s="1"/>
  <c r="J3091" i="8" l="1"/>
  <c r="K3091" i="8" l="1"/>
  <c r="L3091" i="8" s="1"/>
  <c r="H3092" i="8" s="1"/>
  <c r="N3092" i="8" l="1"/>
  <c r="I3092" i="8"/>
  <c r="M3092" i="8" s="1"/>
  <c r="J3092" i="8" l="1"/>
  <c r="K3092" i="8" l="1"/>
  <c r="L3092" i="8" s="1"/>
  <c r="H3093" i="8" s="1"/>
  <c r="I3093" i="8" l="1"/>
  <c r="M3093" i="8" s="1"/>
  <c r="N3093" i="8"/>
  <c r="J3093" i="8" l="1"/>
  <c r="K3093" i="8" l="1"/>
  <c r="L3093" i="8" s="1"/>
  <c r="H3094" i="8" s="1"/>
  <c r="N3094" i="8" l="1"/>
  <c r="I3094" i="8"/>
  <c r="M3094" i="8" s="1"/>
  <c r="J3094" i="8" l="1"/>
  <c r="K3094" i="8" l="1"/>
  <c r="L3094" i="8" s="1"/>
  <c r="H3095" i="8" s="1"/>
  <c r="N3095" i="8" l="1"/>
  <c r="I3095" i="8"/>
  <c r="M3095" i="8" s="1"/>
  <c r="J3095" i="8" l="1"/>
  <c r="K3095" i="8" l="1"/>
  <c r="L3095" i="8" s="1"/>
  <c r="H3096" i="8" s="1"/>
  <c r="N3096" i="8" l="1"/>
  <c r="I3096" i="8"/>
  <c r="M3096" i="8" s="1"/>
  <c r="J3096" i="8" l="1"/>
  <c r="K3096" i="8" l="1"/>
  <c r="L3096" i="8" s="1"/>
  <c r="H3097" i="8" s="1"/>
  <c r="N3097" i="8" l="1"/>
  <c r="I3097" i="8"/>
  <c r="M3097" i="8" s="1"/>
  <c r="J3097" i="8" l="1"/>
  <c r="K3097" i="8" l="1"/>
  <c r="L3097" i="8" s="1"/>
  <c r="H3098" i="8" s="1"/>
  <c r="N3098" i="8" l="1"/>
  <c r="I3098" i="8"/>
  <c r="M3098" i="8" s="1"/>
  <c r="J3098" i="8" l="1"/>
  <c r="K3098" i="8" l="1"/>
  <c r="L3098" i="8" s="1"/>
  <c r="H3099" i="8" s="1"/>
  <c r="N3099" i="8" l="1"/>
  <c r="I3099" i="8"/>
  <c r="M3099" i="8" s="1"/>
  <c r="J3099" i="8" l="1"/>
  <c r="K3099" i="8" l="1"/>
  <c r="L3099" i="8" s="1"/>
  <c r="H3100" i="8" s="1"/>
  <c r="I3100" i="8" l="1"/>
  <c r="M3100" i="8" s="1"/>
  <c r="N3100" i="8"/>
  <c r="J3100" i="8" l="1"/>
  <c r="K3100" i="8" l="1"/>
  <c r="L3100" i="8" s="1"/>
  <c r="H3101" i="8" s="1"/>
  <c r="N3101" i="8" l="1"/>
  <c r="I3101" i="8"/>
  <c r="M3101" i="8" s="1"/>
  <c r="J3101" i="8" l="1"/>
  <c r="K3101" i="8" l="1"/>
  <c r="L3101" i="8" s="1"/>
  <c r="H3102" i="8" s="1"/>
  <c r="N3102" i="8" l="1"/>
  <c r="I3102" i="8"/>
  <c r="M3102" i="8" s="1"/>
  <c r="J3102" i="8" l="1"/>
  <c r="K3102" i="8" l="1"/>
  <c r="L3102" i="8" s="1"/>
  <c r="H3103" i="8" s="1"/>
  <c r="N3103" i="8" l="1"/>
  <c r="I3103" i="8"/>
  <c r="M3103" i="8" s="1"/>
  <c r="J3103" i="8" l="1"/>
  <c r="K3103" i="8" l="1"/>
  <c r="L3103" i="8" s="1"/>
  <c r="H3104" i="8" s="1"/>
  <c r="N3104" i="8" l="1"/>
  <c r="I3104" i="8"/>
  <c r="M3104" i="8" s="1"/>
  <c r="J3104" i="8" l="1"/>
  <c r="K3104" i="8" l="1"/>
  <c r="L3104" i="8" s="1"/>
  <c r="H3105" i="8" s="1"/>
  <c r="I3105" i="8" l="1"/>
  <c r="M3105" i="8" s="1"/>
  <c r="N3105" i="8"/>
  <c r="J3105" i="8" l="1"/>
  <c r="K3105" i="8" l="1"/>
  <c r="L3105" i="8" s="1"/>
  <c r="H3106" i="8" s="1"/>
  <c r="N3106" i="8" l="1"/>
  <c r="I3106" i="8"/>
  <c r="M3106" i="8" s="1"/>
  <c r="J3106" i="8" l="1"/>
  <c r="K3106" i="8" l="1"/>
  <c r="L3106" i="8" s="1"/>
  <c r="H3107" i="8" s="1"/>
  <c r="N3107" i="8" l="1"/>
  <c r="I3107" i="8"/>
  <c r="M3107" i="8" s="1"/>
  <c r="J3107" i="8" l="1"/>
  <c r="K3107" i="8" l="1"/>
  <c r="L3107" i="8" s="1"/>
  <c r="H3108" i="8" s="1"/>
  <c r="N3108" i="8" l="1"/>
  <c r="I3108" i="8"/>
  <c r="M3108" i="8" s="1"/>
  <c r="J3108" i="8" l="1"/>
  <c r="K3108" i="8" l="1"/>
  <c r="L3108" i="8" s="1"/>
  <c r="H3109" i="8" s="1"/>
  <c r="N3109" i="8" l="1"/>
  <c r="I3109" i="8"/>
  <c r="M3109" i="8" s="1"/>
  <c r="J3109" i="8" l="1"/>
  <c r="K3109" i="8" l="1"/>
  <c r="L3109" i="8" s="1"/>
  <c r="H3110" i="8" s="1"/>
  <c r="N3110" i="8" l="1"/>
  <c r="I3110" i="8"/>
  <c r="M3110" i="8" s="1"/>
  <c r="J3110" i="8" l="1"/>
  <c r="K3110" i="8" l="1"/>
  <c r="L3110" i="8" s="1"/>
  <c r="H3111" i="8" s="1"/>
  <c r="N3111" i="8" l="1"/>
  <c r="I3111" i="8"/>
  <c r="M3111" i="8" s="1"/>
  <c r="J3111" i="8" l="1"/>
  <c r="K3111" i="8" l="1"/>
  <c r="L3111" i="8" s="1"/>
  <c r="H3112" i="8" s="1"/>
  <c r="I3112" i="8" l="1"/>
  <c r="M3112" i="8" s="1"/>
  <c r="N3112" i="8"/>
  <c r="J3112" i="8" l="1"/>
  <c r="K3112" i="8" l="1"/>
  <c r="L3112" i="8" s="1"/>
  <c r="H3113" i="8" s="1"/>
  <c r="N3113" i="8" l="1"/>
  <c r="I3113" i="8"/>
  <c r="M3113" i="8" s="1"/>
  <c r="J3113" i="8" l="1"/>
  <c r="K3113" i="8" l="1"/>
  <c r="L3113" i="8" s="1"/>
  <c r="H3114" i="8" s="1"/>
  <c r="N3114" i="8" l="1"/>
  <c r="I3114" i="8"/>
  <c r="M3114" i="8" s="1"/>
  <c r="J3114" i="8" l="1"/>
  <c r="K3114" i="8" l="1"/>
  <c r="L3114" i="8" s="1"/>
  <c r="H3115" i="8" s="1"/>
  <c r="N3115" i="8" l="1"/>
  <c r="I3115" i="8"/>
  <c r="M3115" i="8" s="1"/>
  <c r="J3115" i="8" l="1"/>
  <c r="K3115" i="8" l="1"/>
  <c r="L3115" i="8" s="1"/>
  <c r="H3116" i="8" s="1"/>
  <c r="N3116" i="8" l="1"/>
  <c r="I3116" i="8"/>
  <c r="M3116" i="8" s="1"/>
  <c r="J3116" i="8" l="1"/>
  <c r="K3116" i="8" l="1"/>
  <c r="L3116" i="8" s="1"/>
  <c r="H3117" i="8" s="1"/>
  <c r="I3117" i="8" l="1"/>
  <c r="M3117" i="8" s="1"/>
  <c r="N3117" i="8"/>
  <c r="J3117" i="8" l="1"/>
  <c r="K3117" i="8" l="1"/>
  <c r="L3117" i="8" s="1"/>
  <c r="H3118" i="8" s="1"/>
  <c r="N3118" i="8" l="1"/>
  <c r="I3118" i="8"/>
  <c r="M3118" i="8" s="1"/>
  <c r="J3118" i="8" l="1"/>
  <c r="K3118" i="8" l="1"/>
  <c r="L3118" i="8" s="1"/>
  <c r="H3119" i="8" s="1"/>
  <c r="N3119" i="8" l="1"/>
  <c r="I3119" i="8"/>
  <c r="M3119" i="8" s="1"/>
  <c r="J3119" i="8" l="1"/>
  <c r="K3119" i="8" l="1"/>
  <c r="L3119" i="8" s="1"/>
  <c r="H3120" i="8" s="1"/>
  <c r="N3120" i="8" l="1"/>
  <c r="I3120" i="8"/>
  <c r="M3120" i="8" s="1"/>
  <c r="J3120" i="8" l="1"/>
  <c r="K3120" i="8" l="1"/>
  <c r="L3120" i="8" s="1"/>
  <c r="H3121" i="8" s="1"/>
  <c r="N3121" i="8" l="1"/>
  <c r="I3121" i="8"/>
  <c r="M3121" i="8" s="1"/>
  <c r="J3121" i="8" l="1"/>
  <c r="K3121" i="8" l="1"/>
  <c r="L3121" i="8" s="1"/>
  <c r="H3122" i="8" s="1"/>
  <c r="N3122" i="8" l="1"/>
  <c r="I3122" i="8"/>
  <c r="M3122" i="8" s="1"/>
  <c r="J3122" i="8" l="1"/>
  <c r="K3122" i="8" l="1"/>
  <c r="L3122" i="8" s="1"/>
  <c r="H3123" i="8" s="1"/>
  <c r="N3123" i="8" l="1"/>
  <c r="I3123" i="8"/>
  <c r="M3123" i="8" s="1"/>
  <c r="J3123" i="8" l="1"/>
  <c r="K3123" i="8" l="1"/>
  <c r="L3123" i="8" s="1"/>
  <c r="H3124" i="8" s="1"/>
  <c r="I3124" i="8" l="1"/>
  <c r="M3124" i="8" s="1"/>
  <c r="N3124" i="8"/>
  <c r="J3124" i="8" l="1"/>
  <c r="K3124" i="8" l="1"/>
  <c r="L3124" i="8" s="1"/>
  <c r="H3125" i="8" s="1"/>
  <c r="N3125" i="8" l="1"/>
  <c r="I3125" i="8"/>
  <c r="M3125" i="8" s="1"/>
  <c r="J3125" i="8"/>
  <c r="K3125" i="8" l="1"/>
  <c r="L3125" i="8" s="1"/>
  <c r="H3126" i="8" s="1"/>
  <c r="N3126" i="8" l="1"/>
  <c r="I3126" i="8"/>
  <c r="M3126" i="8" s="1"/>
  <c r="J3126" i="8" l="1"/>
  <c r="K3126" i="8" l="1"/>
  <c r="L3126" i="8" s="1"/>
  <c r="H3127" i="8" s="1"/>
  <c r="N3127" i="8" l="1"/>
  <c r="I3127" i="8"/>
  <c r="M3127" i="8" s="1"/>
  <c r="J3127" i="8" l="1"/>
  <c r="K3127" i="8" l="1"/>
  <c r="L3127" i="8" s="1"/>
  <c r="H3128" i="8" s="1"/>
  <c r="N3128" i="8" l="1"/>
  <c r="I3128" i="8"/>
  <c r="M3128" i="8" s="1"/>
  <c r="J3128" i="8" l="1"/>
  <c r="K3128" i="8" l="1"/>
  <c r="L3128" i="8" s="1"/>
  <c r="H3129" i="8" s="1"/>
  <c r="I3129" i="8" l="1"/>
  <c r="M3129" i="8" s="1"/>
  <c r="N3129" i="8"/>
  <c r="J3129" i="8" l="1"/>
  <c r="K3129" i="8" l="1"/>
  <c r="L3129" i="8" s="1"/>
  <c r="H3130" i="8" s="1"/>
  <c r="N3130" i="8" l="1"/>
  <c r="I3130" i="8"/>
  <c r="M3130" i="8" s="1"/>
  <c r="J3130" i="8" l="1"/>
  <c r="K3130" i="8" l="1"/>
  <c r="L3130" i="8" s="1"/>
  <c r="H3131" i="8" s="1"/>
  <c r="N3131" i="8" l="1"/>
  <c r="I3131" i="8"/>
  <c r="M3131" i="8" s="1"/>
  <c r="J3131" i="8" l="1"/>
  <c r="K3131" i="8" l="1"/>
  <c r="L3131" i="8" s="1"/>
  <c r="H3132" i="8" s="1"/>
  <c r="N3132" i="8" l="1"/>
  <c r="I3132" i="8"/>
  <c r="M3132" i="8" s="1"/>
  <c r="J3132" i="8" l="1"/>
  <c r="K3132" i="8" l="1"/>
  <c r="L3132" i="8" s="1"/>
  <c r="H3133" i="8" s="1"/>
  <c r="N3133" i="8" l="1"/>
  <c r="I3133" i="8"/>
  <c r="M3133" i="8" s="1"/>
  <c r="J3133" i="8" l="1"/>
  <c r="K3133" i="8" l="1"/>
  <c r="L3133" i="8" s="1"/>
  <c r="H3134" i="8" s="1"/>
  <c r="N3134" i="8" l="1"/>
  <c r="I3134" i="8"/>
  <c r="M3134" i="8" s="1"/>
  <c r="J3134" i="8" l="1"/>
  <c r="K3134" i="8" l="1"/>
  <c r="L3134" i="8" s="1"/>
  <c r="H3135" i="8" s="1"/>
  <c r="N3135" i="8" l="1"/>
  <c r="I3135" i="8"/>
  <c r="M3135" i="8" s="1"/>
  <c r="J3135" i="8" l="1"/>
  <c r="K3135" i="8" l="1"/>
  <c r="L3135" i="8" s="1"/>
  <c r="H3136" i="8" s="1"/>
  <c r="I3136" i="8" l="1"/>
  <c r="M3136" i="8" s="1"/>
  <c r="N3136" i="8"/>
  <c r="J3136" i="8" l="1"/>
  <c r="K3136" i="8" l="1"/>
  <c r="L3136" i="8" s="1"/>
  <c r="H3137" i="8" s="1"/>
  <c r="N3137" i="8" l="1"/>
  <c r="I3137" i="8"/>
  <c r="M3137" i="8" s="1"/>
  <c r="J3137" i="8"/>
  <c r="K3137" i="8" l="1"/>
  <c r="L3137" i="8" s="1"/>
  <c r="H3138" i="8" s="1"/>
  <c r="N3138" i="8" l="1"/>
  <c r="I3138" i="8"/>
  <c r="M3138" i="8" s="1"/>
  <c r="J3138" i="8" l="1"/>
  <c r="K3138" i="8" l="1"/>
  <c r="L3138" i="8" s="1"/>
  <c r="H3139" i="8" s="1"/>
  <c r="N3139" i="8" l="1"/>
  <c r="I3139" i="8"/>
  <c r="M3139" i="8" s="1"/>
  <c r="J3139" i="8" l="1"/>
  <c r="K3139" i="8" l="1"/>
  <c r="L3139" i="8" s="1"/>
  <c r="H3140" i="8" s="1"/>
  <c r="N3140" i="8" l="1"/>
  <c r="I3140" i="8"/>
  <c r="M3140" i="8" s="1"/>
  <c r="J3140" i="8" l="1"/>
  <c r="K3140" i="8" l="1"/>
  <c r="L3140" i="8" s="1"/>
  <c r="H3141" i="8" s="1"/>
  <c r="I3141" i="8" l="1"/>
  <c r="M3141" i="8" s="1"/>
  <c r="N3141" i="8"/>
  <c r="J3141" i="8" l="1"/>
  <c r="K3141" i="8" l="1"/>
  <c r="L3141" i="8" s="1"/>
  <c r="H3142" i="8" s="1"/>
  <c r="N3142" i="8" l="1"/>
  <c r="I3142" i="8"/>
  <c r="M3142" i="8" s="1"/>
  <c r="J3142" i="8" l="1"/>
  <c r="K3142" i="8" l="1"/>
  <c r="L3142" i="8" s="1"/>
  <c r="H3143" i="8" s="1"/>
  <c r="N3143" i="8" l="1"/>
  <c r="I3143" i="8"/>
  <c r="M3143" i="8" s="1"/>
  <c r="J3143" i="8" l="1"/>
  <c r="K3143" i="8" l="1"/>
  <c r="L3143" i="8" s="1"/>
  <c r="H3144" i="8" s="1"/>
  <c r="N3144" i="8" l="1"/>
  <c r="I3144" i="8"/>
  <c r="M3144" i="8" s="1"/>
  <c r="J3144" i="8" l="1"/>
  <c r="K3144" i="8" l="1"/>
  <c r="L3144" i="8"/>
  <c r="H3145" i="8" s="1"/>
  <c r="N3145" i="8" l="1"/>
  <c r="I3145" i="8"/>
  <c r="M3145" i="8" s="1"/>
  <c r="J3145" i="8" l="1"/>
  <c r="K3145" i="8" l="1"/>
  <c r="L3145" i="8" s="1"/>
  <c r="H3146" i="8" s="1"/>
  <c r="N3146" i="8" l="1"/>
  <c r="I3146" i="8"/>
  <c r="M3146" i="8" s="1"/>
  <c r="J3146" i="8"/>
  <c r="K3146" i="8" l="1"/>
  <c r="L3146" i="8" s="1"/>
  <c r="H3147" i="8" s="1"/>
  <c r="N3147" i="8" l="1"/>
  <c r="I3147" i="8"/>
  <c r="M3147" i="8" s="1"/>
  <c r="J3147" i="8" l="1"/>
  <c r="K3147" i="8" l="1"/>
  <c r="L3147" i="8" s="1"/>
  <c r="H3148" i="8" s="1"/>
  <c r="I3148" i="8" l="1"/>
  <c r="M3148" i="8" s="1"/>
  <c r="N3148" i="8"/>
  <c r="J3148" i="8" l="1"/>
  <c r="K3148" i="8" l="1"/>
  <c r="L3148" i="8" s="1"/>
  <c r="H3149" i="8" s="1"/>
  <c r="N3149" i="8" l="1"/>
  <c r="I3149" i="8"/>
  <c r="M3149" i="8" s="1"/>
  <c r="J3149" i="8"/>
  <c r="K3149" i="8" l="1"/>
  <c r="L3149" i="8" s="1"/>
  <c r="H3150" i="8" s="1"/>
  <c r="N3150" i="8" l="1"/>
  <c r="I3150" i="8"/>
  <c r="M3150" i="8" s="1"/>
  <c r="J3150" i="8" l="1"/>
  <c r="K3150" i="8" l="1"/>
  <c r="L3150" i="8" s="1"/>
  <c r="H3151" i="8" s="1"/>
  <c r="N3151" i="8" l="1"/>
  <c r="I3151" i="8"/>
  <c r="M3151" i="8" s="1"/>
  <c r="J3151" i="8" l="1"/>
  <c r="K3151" i="8" l="1"/>
  <c r="L3151" i="8" s="1"/>
  <c r="H3152" i="8" s="1"/>
  <c r="N3152" i="8" l="1"/>
  <c r="I3152" i="8"/>
  <c r="M3152" i="8" s="1"/>
  <c r="J3152" i="8" l="1"/>
  <c r="K3152" i="8" l="1"/>
  <c r="L3152" i="8" s="1"/>
  <c r="H3153" i="8" s="1"/>
  <c r="I3153" i="8" l="1"/>
  <c r="M3153" i="8" s="1"/>
  <c r="N3153" i="8"/>
  <c r="J3153" i="8" l="1"/>
  <c r="K3153" i="8" l="1"/>
  <c r="L3153" i="8"/>
  <c r="H3154" i="8" s="1"/>
  <c r="N3154" i="8" l="1"/>
  <c r="I3154" i="8"/>
  <c r="M3154" i="8" s="1"/>
  <c r="J3154" i="8" l="1"/>
  <c r="K3154" i="8" l="1"/>
  <c r="L3154" i="8" s="1"/>
  <c r="H3155" i="8" s="1"/>
  <c r="N3155" i="8" l="1"/>
  <c r="I3155" i="8"/>
  <c r="M3155" i="8" s="1"/>
  <c r="J3155" i="8" l="1"/>
  <c r="K3155" i="8" l="1"/>
  <c r="L3155" i="8" s="1"/>
  <c r="H3156" i="8" s="1"/>
  <c r="N3156" i="8" l="1"/>
  <c r="I3156" i="8"/>
  <c r="M3156" i="8" s="1"/>
  <c r="J3156" i="8" l="1"/>
  <c r="K3156" i="8" l="1"/>
  <c r="L3156" i="8"/>
  <c r="H3157" i="8" s="1"/>
  <c r="N3157" i="8" l="1"/>
  <c r="I3157" i="8"/>
  <c r="M3157" i="8" s="1"/>
  <c r="J3157" i="8" l="1"/>
  <c r="K3157" i="8" l="1"/>
  <c r="L3157" i="8" s="1"/>
  <c r="H3158" i="8" s="1"/>
  <c r="N3158" i="8" l="1"/>
  <c r="I3158" i="8"/>
  <c r="M3158" i="8" s="1"/>
  <c r="J3158" i="8" l="1"/>
  <c r="K3158" i="8" l="1"/>
  <c r="L3158" i="8" s="1"/>
  <c r="H3159" i="8" s="1"/>
  <c r="N3159" i="8" l="1"/>
  <c r="I3159" i="8"/>
  <c r="M3159" i="8" s="1"/>
  <c r="J3159" i="8" l="1"/>
  <c r="K3159" i="8" l="1"/>
  <c r="L3159" i="8" s="1"/>
  <c r="H3160" i="8" s="1"/>
  <c r="I3160" i="8" l="1"/>
  <c r="M3160" i="8" s="1"/>
  <c r="N3160" i="8"/>
  <c r="J3160" i="8" l="1"/>
  <c r="K3160" i="8" l="1"/>
  <c r="L3160" i="8" s="1"/>
  <c r="H3161" i="8" s="1"/>
  <c r="N3161" i="8" l="1"/>
  <c r="I3161" i="8"/>
  <c r="M3161" i="8" s="1"/>
  <c r="J3161" i="8"/>
  <c r="K3161" i="8" l="1"/>
  <c r="L3161" i="8" s="1"/>
  <c r="H3162" i="8" s="1"/>
  <c r="N3162" i="8" l="1"/>
  <c r="I3162" i="8"/>
  <c r="M3162" i="8" s="1"/>
  <c r="J3162" i="8" l="1"/>
  <c r="K3162" i="8" l="1"/>
  <c r="L3162" i="8" s="1"/>
  <c r="H3163" i="8" s="1"/>
  <c r="N3163" i="8" l="1"/>
  <c r="I3163" i="8"/>
  <c r="M3163" i="8" s="1"/>
  <c r="J3163" i="8" l="1"/>
  <c r="K3163" i="8" l="1"/>
  <c r="L3163" i="8" s="1"/>
  <c r="H3164" i="8" s="1"/>
  <c r="N3164" i="8" l="1"/>
  <c r="I3164" i="8"/>
  <c r="M3164" i="8" s="1"/>
  <c r="J3164" i="8" l="1"/>
  <c r="K3164" i="8" l="1"/>
  <c r="L3164" i="8" s="1"/>
  <c r="H3165" i="8" s="1"/>
  <c r="I3165" i="8" l="1"/>
  <c r="M3165" i="8" s="1"/>
  <c r="N3165" i="8"/>
  <c r="J3165" i="8" l="1"/>
  <c r="K3165" i="8" l="1"/>
  <c r="L3165" i="8" s="1"/>
  <c r="H3166" i="8" s="1"/>
  <c r="N3166" i="8" l="1"/>
  <c r="I3166" i="8"/>
  <c r="M3166" i="8" s="1"/>
  <c r="J3166" i="8" l="1"/>
  <c r="K3166" i="8" l="1"/>
  <c r="L3166" i="8" s="1"/>
  <c r="H3167" i="8" s="1"/>
  <c r="N3167" i="8" l="1"/>
  <c r="I3167" i="8"/>
  <c r="M3167" i="8" s="1"/>
  <c r="J3167" i="8" l="1"/>
  <c r="K3167" i="8" l="1"/>
  <c r="L3167" i="8" s="1"/>
  <c r="H3168" i="8" s="1"/>
  <c r="N3168" i="8" l="1"/>
  <c r="I3168" i="8"/>
  <c r="M3168" i="8" s="1"/>
  <c r="J3168" i="8" l="1"/>
  <c r="K3168" i="8" l="1"/>
  <c r="L3168" i="8"/>
  <c r="H3169" i="8" s="1"/>
  <c r="N3169" i="8" l="1"/>
  <c r="I3169" i="8"/>
  <c r="M3169" i="8" s="1"/>
  <c r="J3169" i="8" l="1"/>
  <c r="K3169" i="8" l="1"/>
  <c r="L3169" i="8" s="1"/>
  <c r="H3170" i="8" s="1"/>
  <c r="N3170" i="8" l="1"/>
  <c r="I3170" i="8"/>
  <c r="M3170" i="8" s="1"/>
  <c r="J3170" i="8" l="1"/>
  <c r="K3170" i="8" l="1"/>
  <c r="L3170" i="8" s="1"/>
  <c r="H3171" i="8" s="1"/>
  <c r="N3171" i="8" l="1"/>
  <c r="I3171" i="8"/>
  <c r="M3171" i="8" s="1"/>
  <c r="J3171" i="8" l="1"/>
  <c r="K3171" i="8" l="1"/>
  <c r="L3171" i="8" s="1"/>
  <c r="H3172" i="8" s="1"/>
  <c r="I3172" i="8" l="1"/>
  <c r="M3172" i="8" s="1"/>
  <c r="N3172" i="8"/>
  <c r="J3172" i="8" l="1"/>
  <c r="K3172" i="8" l="1"/>
  <c r="L3172" i="8" s="1"/>
  <c r="H3173" i="8" s="1"/>
  <c r="N3173" i="8" l="1"/>
  <c r="I3173" i="8"/>
  <c r="M3173" i="8" s="1"/>
  <c r="J3173" i="8"/>
  <c r="K3173" i="8" l="1"/>
  <c r="L3173" i="8" s="1"/>
  <c r="H3174" i="8" s="1"/>
  <c r="N3174" i="8" l="1"/>
  <c r="I3174" i="8"/>
  <c r="M3174" i="8" s="1"/>
  <c r="J3174" i="8" l="1"/>
  <c r="K3174" i="8" l="1"/>
  <c r="L3174" i="8" s="1"/>
  <c r="H3175" i="8" s="1"/>
  <c r="N3175" i="8" l="1"/>
  <c r="I3175" i="8"/>
  <c r="M3175" i="8" s="1"/>
  <c r="J3175" i="8" l="1"/>
  <c r="K3175" i="8" l="1"/>
  <c r="L3175" i="8" s="1"/>
  <c r="H3176" i="8" s="1"/>
  <c r="N3176" i="8" l="1"/>
  <c r="I3176" i="8"/>
  <c r="M3176" i="8" s="1"/>
  <c r="J3176" i="8" l="1"/>
  <c r="K3176" i="8" l="1"/>
  <c r="L3176" i="8" s="1"/>
  <c r="H3177" i="8" s="1"/>
  <c r="I3177" i="8" l="1"/>
  <c r="M3177" i="8" s="1"/>
  <c r="N3177" i="8"/>
  <c r="J3177" i="8" l="1"/>
  <c r="K3177" i="8" l="1"/>
  <c r="L3177" i="8" s="1"/>
  <c r="H3178" i="8" s="1"/>
  <c r="N3178" i="8" l="1"/>
  <c r="I3178" i="8"/>
  <c r="M3178" i="8" s="1"/>
  <c r="J3178" i="8" l="1"/>
  <c r="K3178" i="8" l="1"/>
  <c r="L3178" i="8" s="1"/>
  <c r="H3179" i="8" s="1"/>
  <c r="N3179" i="8" l="1"/>
  <c r="I3179" i="8"/>
  <c r="M3179" i="8" s="1"/>
  <c r="J3179" i="8" l="1"/>
  <c r="K3179" i="8" l="1"/>
  <c r="L3179" i="8" s="1"/>
  <c r="H3180" i="8" s="1"/>
  <c r="N3180" i="8" l="1"/>
  <c r="I3180" i="8"/>
  <c r="M3180" i="8" s="1"/>
  <c r="J3180" i="8" l="1"/>
  <c r="K3180" i="8" l="1"/>
  <c r="L3180" i="8"/>
  <c r="H3181" i="8" s="1"/>
  <c r="N3181" i="8" l="1"/>
  <c r="I3181" i="8"/>
  <c r="M3181" i="8" s="1"/>
  <c r="J3181" i="8" l="1"/>
  <c r="K3181" i="8" l="1"/>
  <c r="L3181" i="8" s="1"/>
  <c r="H3182" i="8" s="1"/>
  <c r="N3182" i="8" l="1"/>
  <c r="I3182" i="8"/>
  <c r="M3182" i="8" s="1"/>
  <c r="J3182" i="8"/>
  <c r="K3182" i="8" l="1"/>
  <c r="L3182" i="8"/>
  <c r="H3183" i="8" s="1"/>
  <c r="N3183" i="8" l="1"/>
  <c r="I3183" i="8"/>
  <c r="M3183" i="8" s="1"/>
  <c r="J3183" i="8" l="1"/>
  <c r="K3183" i="8" l="1"/>
  <c r="L3183" i="8" s="1"/>
  <c r="H3184" i="8" s="1"/>
  <c r="I3184" i="8" l="1"/>
  <c r="M3184" i="8" s="1"/>
  <c r="N3184" i="8"/>
  <c r="J3184" i="8" l="1"/>
  <c r="K3184" i="8" l="1"/>
  <c r="L3184" i="8" s="1"/>
  <c r="H3185" i="8" s="1"/>
  <c r="N3185" i="8" l="1"/>
  <c r="I3185" i="8"/>
  <c r="M3185" i="8" s="1"/>
  <c r="J3185" i="8"/>
  <c r="K3185" i="8" l="1"/>
  <c r="L3185" i="8" s="1"/>
  <c r="H3186" i="8" s="1"/>
  <c r="N3186" i="8" l="1"/>
  <c r="I3186" i="8"/>
  <c r="M3186" i="8" s="1"/>
  <c r="J3186" i="8" l="1"/>
  <c r="K3186" i="8" l="1"/>
  <c r="L3186" i="8" s="1"/>
  <c r="H3187" i="8" s="1"/>
  <c r="N3187" i="8" l="1"/>
  <c r="I3187" i="8"/>
  <c r="M3187" i="8" s="1"/>
  <c r="J3187" i="8" l="1"/>
  <c r="K3187" i="8" l="1"/>
  <c r="L3187" i="8" s="1"/>
  <c r="H3188" i="8" s="1"/>
  <c r="N3188" i="8" l="1"/>
  <c r="I3188" i="8"/>
  <c r="M3188" i="8" s="1"/>
  <c r="J3188" i="8" l="1"/>
  <c r="K3188" i="8" l="1"/>
  <c r="L3188" i="8" s="1"/>
  <c r="H3189" i="8" s="1"/>
  <c r="I3189" i="8" l="1"/>
  <c r="M3189" i="8" s="1"/>
  <c r="N3189" i="8"/>
  <c r="J3189" i="8" l="1"/>
  <c r="K3189" i="8" l="1"/>
  <c r="L3189" i="8"/>
  <c r="H3190" i="8" s="1"/>
  <c r="N3190" i="8" l="1"/>
  <c r="I3190" i="8"/>
  <c r="M3190" i="8" s="1"/>
  <c r="J3190" i="8" l="1"/>
  <c r="K3190" i="8" l="1"/>
  <c r="L3190" i="8" s="1"/>
  <c r="H3191" i="8" s="1"/>
  <c r="N3191" i="8" l="1"/>
  <c r="I3191" i="8"/>
  <c r="M3191" i="8" s="1"/>
  <c r="J3191" i="8" l="1"/>
  <c r="K3191" i="8" l="1"/>
  <c r="L3191" i="8" s="1"/>
  <c r="H3192" i="8" s="1"/>
  <c r="N3192" i="8" l="1"/>
  <c r="I3192" i="8"/>
  <c r="M3192" i="8" s="1"/>
  <c r="J3192" i="8" l="1"/>
  <c r="K3192" i="8" l="1"/>
  <c r="L3192" i="8"/>
  <c r="H3193" i="8" s="1"/>
  <c r="N3193" i="8" l="1"/>
  <c r="I3193" i="8"/>
  <c r="M3193" i="8" s="1"/>
  <c r="J3193" i="8" l="1"/>
  <c r="K3193" i="8" l="1"/>
  <c r="L3193" i="8" s="1"/>
  <c r="H3194" i="8" s="1"/>
  <c r="N3194" i="8" l="1"/>
  <c r="I3194" i="8"/>
  <c r="M3194" i="8" s="1"/>
  <c r="J3194" i="8" l="1"/>
  <c r="K3194" i="8" l="1"/>
  <c r="L3194" i="8" s="1"/>
  <c r="H3195" i="8" s="1"/>
  <c r="N3195" i="8" l="1"/>
  <c r="I3195" i="8"/>
  <c r="M3195" i="8" s="1"/>
  <c r="J3195" i="8" l="1"/>
  <c r="K3195" i="8" l="1"/>
  <c r="L3195" i="8" s="1"/>
  <c r="H3196" i="8" s="1"/>
  <c r="I3196" i="8" l="1"/>
  <c r="M3196" i="8" s="1"/>
  <c r="N3196" i="8"/>
  <c r="J3196" i="8" l="1"/>
  <c r="K3196" i="8" l="1"/>
  <c r="L3196" i="8" s="1"/>
  <c r="H3197" i="8" s="1"/>
  <c r="N3197" i="8" l="1"/>
  <c r="I3197" i="8"/>
  <c r="M3197" i="8" s="1"/>
  <c r="J3197" i="8"/>
  <c r="K3197" i="8" l="1"/>
  <c r="L3197" i="8" s="1"/>
  <c r="H3198" i="8" s="1"/>
  <c r="N3198" i="8" l="1"/>
  <c r="I3198" i="8"/>
  <c r="M3198" i="8" s="1"/>
  <c r="J3198" i="8" l="1"/>
  <c r="K3198" i="8" l="1"/>
  <c r="L3198" i="8" s="1"/>
  <c r="H3199" i="8" s="1"/>
  <c r="N3199" i="8" l="1"/>
  <c r="I3199" i="8"/>
  <c r="M3199" i="8" s="1"/>
  <c r="J3199" i="8" l="1"/>
  <c r="K3199" i="8" l="1"/>
  <c r="L3199" i="8" s="1"/>
  <c r="H3200" i="8" s="1"/>
  <c r="N3200" i="8" l="1"/>
  <c r="I3200" i="8"/>
  <c r="M3200" i="8" s="1"/>
  <c r="J3200" i="8" l="1"/>
  <c r="K3200" i="8" l="1"/>
  <c r="L3200" i="8" s="1"/>
  <c r="H3201" i="8" s="1"/>
  <c r="I3201" i="8" l="1"/>
  <c r="M3201" i="8" s="1"/>
  <c r="N3201" i="8"/>
  <c r="J3201" i="8" l="1"/>
  <c r="K3201" i="8" l="1"/>
  <c r="L3201" i="8" s="1"/>
  <c r="H3202" i="8" s="1"/>
  <c r="N3202" i="8" l="1"/>
  <c r="I3202" i="8"/>
  <c r="M3202" i="8" s="1"/>
  <c r="J3202" i="8" l="1"/>
  <c r="K3202" i="8" l="1"/>
  <c r="L3202" i="8" s="1"/>
  <c r="H3203" i="8" s="1"/>
  <c r="N3203" i="8" l="1"/>
  <c r="I3203" i="8"/>
  <c r="M3203" i="8" s="1"/>
  <c r="J3203" i="8" l="1"/>
  <c r="K3203" i="8" l="1"/>
  <c r="L3203" i="8" s="1"/>
  <c r="H3204" i="8" s="1"/>
  <c r="N3204" i="8" l="1"/>
  <c r="I3204" i="8"/>
  <c r="M3204" i="8" s="1"/>
  <c r="J3204" i="8" l="1"/>
  <c r="K3204" i="8" l="1"/>
  <c r="L3204" i="8" s="1"/>
  <c r="H3205" i="8" s="1"/>
  <c r="N3205" i="8" l="1"/>
  <c r="I3205" i="8"/>
  <c r="M3205" i="8" s="1"/>
  <c r="J3205" i="8" l="1"/>
  <c r="K3205" i="8" l="1"/>
  <c r="L3205" i="8" s="1"/>
  <c r="H3206" i="8" s="1"/>
  <c r="N3206" i="8" l="1"/>
  <c r="I3206" i="8"/>
  <c r="M3206" i="8" s="1"/>
  <c r="J3206" i="8" l="1"/>
  <c r="K3206" i="8" l="1"/>
  <c r="L3206" i="8" s="1"/>
  <c r="H3207" i="8" s="1"/>
  <c r="N3207" i="8" l="1"/>
  <c r="I3207" i="8"/>
  <c r="M3207" i="8" s="1"/>
  <c r="J3207" i="8" l="1"/>
  <c r="K3207" i="8" l="1"/>
  <c r="L3207" i="8" s="1"/>
  <c r="H3208" i="8" s="1"/>
  <c r="I3208" i="8" l="1"/>
  <c r="M3208" i="8" s="1"/>
  <c r="N3208" i="8"/>
  <c r="J3208" i="8" l="1"/>
  <c r="K3208" i="8" l="1"/>
  <c r="L3208" i="8" s="1"/>
  <c r="H3209" i="8" s="1"/>
  <c r="N3209" i="8" l="1"/>
  <c r="I3209" i="8"/>
  <c r="M3209" i="8" s="1"/>
  <c r="J3209" i="8"/>
  <c r="K3209" i="8" l="1"/>
  <c r="L3209" i="8" s="1"/>
  <c r="H3210" i="8" s="1"/>
  <c r="N3210" i="8" l="1"/>
  <c r="I3210" i="8"/>
  <c r="M3210" i="8" s="1"/>
  <c r="J3210" i="8" l="1"/>
  <c r="K3210" i="8" l="1"/>
  <c r="L3210" i="8" s="1"/>
  <c r="H3211" i="8" s="1"/>
  <c r="N3211" i="8" l="1"/>
  <c r="I3211" i="8"/>
  <c r="M3211" i="8" s="1"/>
  <c r="J3211" i="8" l="1"/>
  <c r="K3211" i="8" l="1"/>
  <c r="L3211" i="8" s="1"/>
  <c r="H3212" i="8" s="1"/>
  <c r="N3212" i="8" l="1"/>
  <c r="I3212" i="8"/>
  <c r="M3212" i="8" s="1"/>
  <c r="J3212" i="8" l="1"/>
  <c r="K3212" i="8" l="1"/>
  <c r="L3212" i="8" s="1"/>
  <c r="H3213" i="8" s="1"/>
  <c r="I3213" i="8" l="1"/>
  <c r="M3213" i="8" s="1"/>
  <c r="N3213" i="8"/>
  <c r="J3213" i="8" l="1"/>
  <c r="K3213" i="8" l="1"/>
  <c r="L3213" i="8" s="1"/>
  <c r="H3214" i="8" s="1"/>
  <c r="N3214" i="8" l="1"/>
  <c r="I3214" i="8"/>
  <c r="M3214" i="8" s="1"/>
  <c r="J3214" i="8" l="1"/>
  <c r="K3214" i="8" l="1"/>
  <c r="L3214" i="8" s="1"/>
  <c r="H3215" i="8" s="1"/>
  <c r="N3215" i="8" l="1"/>
  <c r="I3215" i="8"/>
  <c r="M3215" i="8" s="1"/>
  <c r="J3215" i="8" l="1"/>
  <c r="K3215" i="8" l="1"/>
  <c r="L3215" i="8" s="1"/>
  <c r="H3216" i="8" s="1"/>
  <c r="N3216" i="8" l="1"/>
  <c r="I3216" i="8"/>
  <c r="M3216" i="8" s="1"/>
  <c r="J3216" i="8" l="1"/>
  <c r="K3216" i="8" l="1"/>
  <c r="L3216" i="8"/>
  <c r="H3217" i="8" s="1"/>
  <c r="N3217" i="8" l="1"/>
  <c r="I3217" i="8"/>
  <c r="M3217" i="8" s="1"/>
  <c r="J3217" i="8" l="1"/>
  <c r="K3217" i="8" l="1"/>
  <c r="L3217" i="8" s="1"/>
  <c r="H3218" i="8" s="1"/>
  <c r="N3218" i="8" l="1"/>
  <c r="I3218" i="8"/>
  <c r="M3218" i="8" s="1"/>
  <c r="J3218" i="8"/>
  <c r="K3218" i="8" l="1"/>
  <c r="L3218" i="8" s="1"/>
  <c r="H3219" i="8" s="1"/>
  <c r="N3219" i="8" l="1"/>
  <c r="I3219" i="8"/>
  <c r="M3219" i="8" s="1"/>
  <c r="J3219" i="8" l="1"/>
  <c r="K3219" i="8" l="1"/>
  <c r="L3219" i="8" s="1"/>
  <c r="H3220" i="8" s="1"/>
  <c r="I3220" i="8" l="1"/>
  <c r="M3220" i="8" s="1"/>
  <c r="N3220" i="8"/>
  <c r="J3220" i="8" l="1"/>
  <c r="K3220" i="8" l="1"/>
  <c r="L3220" i="8" s="1"/>
  <c r="H3221" i="8" s="1"/>
  <c r="N3221" i="8" l="1"/>
  <c r="I3221" i="8"/>
  <c r="M3221" i="8" s="1"/>
  <c r="J3221" i="8"/>
  <c r="K3221" i="8" l="1"/>
  <c r="L3221" i="8" s="1"/>
  <c r="H3222" i="8" s="1"/>
  <c r="N3222" i="8" l="1"/>
  <c r="I3222" i="8"/>
  <c r="M3222" i="8" s="1"/>
  <c r="J3222" i="8" l="1"/>
  <c r="K3222" i="8" l="1"/>
  <c r="L3222" i="8" s="1"/>
  <c r="H3223" i="8" s="1"/>
  <c r="N3223" i="8" l="1"/>
  <c r="I3223" i="8"/>
  <c r="M3223" i="8" s="1"/>
  <c r="J3223" i="8" l="1"/>
  <c r="K3223" i="8" l="1"/>
  <c r="L3223" i="8" s="1"/>
  <c r="H3224" i="8" s="1"/>
  <c r="N3224" i="8" l="1"/>
  <c r="I3224" i="8"/>
  <c r="M3224" i="8" s="1"/>
  <c r="J3224" i="8" l="1"/>
  <c r="K3224" i="8" l="1"/>
  <c r="L3224" i="8" s="1"/>
  <c r="H3225" i="8" s="1"/>
  <c r="I3225" i="8" l="1"/>
  <c r="M3225" i="8" s="1"/>
  <c r="N3225" i="8"/>
  <c r="J3225" i="8" l="1"/>
  <c r="K3225" i="8" l="1"/>
  <c r="L3225" i="8"/>
  <c r="H3226" i="8" s="1"/>
  <c r="N3226" i="8" l="1"/>
  <c r="I3226" i="8"/>
  <c r="M3226" i="8" s="1"/>
  <c r="J3226" i="8" l="1"/>
  <c r="K3226" i="8" l="1"/>
  <c r="L3226" i="8" s="1"/>
  <c r="H3227" i="8" s="1"/>
  <c r="N3227" i="8" l="1"/>
  <c r="I3227" i="8"/>
  <c r="M3227" i="8" s="1"/>
  <c r="J3227" i="8" l="1"/>
  <c r="K3227" i="8" l="1"/>
  <c r="L3227" i="8" s="1"/>
  <c r="H3228" i="8" s="1"/>
  <c r="N3228" i="8" l="1"/>
  <c r="I3228" i="8"/>
  <c r="M3228" i="8" s="1"/>
  <c r="J3228" i="8" l="1"/>
  <c r="K3228" i="8" l="1"/>
  <c r="L3228" i="8" s="1"/>
  <c r="H3229" i="8" s="1"/>
  <c r="N3229" i="8" l="1"/>
  <c r="I3229" i="8"/>
  <c r="M3229" i="8" s="1"/>
  <c r="J3229" i="8" l="1"/>
  <c r="K3229" i="8" l="1"/>
  <c r="L3229" i="8" s="1"/>
  <c r="H3230" i="8" s="1"/>
  <c r="I3230" i="8" l="1"/>
  <c r="M3230" i="8" s="1"/>
  <c r="N3230" i="8"/>
  <c r="J3230" i="8"/>
  <c r="K3230" i="8" l="1"/>
  <c r="L3230" i="8" s="1"/>
  <c r="H3231" i="8" s="1"/>
  <c r="N3231" i="8" l="1"/>
  <c r="I3231" i="8"/>
  <c r="M3231" i="8" s="1"/>
  <c r="J3231" i="8" l="1"/>
  <c r="K3231" i="8" l="1"/>
  <c r="L3231" i="8" s="1"/>
  <c r="H3232" i="8" s="1"/>
  <c r="I3232" i="8" l="1"/>
  <c r="M3232" i="8" s="1"/>
  <c r="N3232" i="8"/>
  <c r="J3232" i="8" l="1"/>
  <c r="K3232" i="8" l="1"/>
  <c r="L3232" i="8" s="1"/>
  <c r="H3233" i="8" s="1"/>
  <c r="N3233" i="8" l="1"/>
  <c r="I3233" i="8"/>
  <c r="M3233" i="8" s="1"/>
  <c r="J3233" i="8"/>
  <c r="K3233" i="8" l="1"/>
  <c r="L3233" i="8" s="1"/>
  <c r="H3234" i="8" s="1"/>
  <c r="N3234" i="8" l="1"/>
  <c r="I3234" i="8"/>
  <c r="M3234" i="8" s="1"/>
  <c r="J3234" i="8" l="1"/>
  <c r="K3234" i="8" l="1"/>
  <c r="L3234" i="8" s="1"/>
  <c r="H3235" i="8" s="1"/>
  <c r="N3235" i="8" l="1"/>
  <c r="I3235" i="8"/>
  <c r="M3235" i="8" s="1"/>
  <c r="J3235" i="8" l="1"/>
  <c r="K3235" i="8" l="1"/>
  <c r="L3235" i="8" s="1"/>
  <c r="H3236" i="8" s="1"/>
  <c r="N3236" i="8" l="1"/>
  <c r="I3236" i="8"/>
  <c r="M3236" i="8" s="1"/>
  <c r="J3236" i="8" l="1"/>
  <c r="K3236" i="8" l="1"/>
  <c r="L3236" i="8" s="1"/>
  <c r="H3237" i="8" s="1"/>
  <c r="I3237" i="8" l="1"/>
  <c r="M3237" i="8" s="1"/>
  <c r="N3237" i="8"/>
  <c r="J3237" i="8" l="1"/>
  <c r="K3237" i="8" l="1"/>
  <c r="L3237" i="8"/>
  <c r="H3238" i="8" s="1"/>
  <c r="N3238" i="8" l="1"/>
  <c r="I3238" i="8"/>
  <c r="M3238" i="8" s="1"/>
  <c r="J3238" i="8" l="1"/>
  <c r="K3238" i="8" l="1"/>
  <c r="L3238" i="8" s="1"/>
  <c r="H3239" i="8" s="1"/>
  <c r="N3239" i="8" l="1"/>
  <c r="I3239" i="8"/>
  <c r="M3239" i="8" s="1"/>
  <c r="J3239" i="8" l="1"/>
  <c r="K3239" i="8" l="1"/>
  <c r="L3239" i="8" s="1"/>
  <c r="H3240" i="8" s="1"/>
  <c r="N3240" i="8" l="1"/>
  <c r="I3240" i="8"/>
  <c r="M3240" i="8" s="1"/>
  <c r="J3240" i="8" l="1"/>
  <c r="K3240" i="8" l="1"/>
  <c r="L3240" i="8"/>
  <c r="H3241" i="8" s="1"/>
  <c r="N3241" i="8" l="1"/>
  <c r="I3241" i="8"/>
  <c r="M3241" i="8" s="1"/>
  <c r="J3241" i="8" l="1"/>
  <c r="K3241" i="8" l="1"/>
  <c r="L3241" i="8" s="1"/>
  <c r="H3242" i="8" s="1"/>
  <c r="I3242" i="8" l="1"/>
  <c r="M3242" i="8" s="1"/>
  <c r="N3242" i="8"/>
  <c r="J3242" i="8"/>
  <c r="K3242" i="8" l="1"/>
  <c r="L3242" i="8" s="1"/>
  <c r="H3243" i="8" s="1"/>
  <c r="N3243" i="8" l="1"/>
  <c r="I3243" i="8"/>
  <c r="M3243" i="8" s="1"/>
  <c r="J3243" i="8" l="1"/>
  <c r="K3243" i="8" l="1"/>
  <c r="L3243" i="8" s="1"/>
  <c r="H3244" i="8" s="1"/>
  <c r="I3244" i="8" l="1"/>
  <c r="M3244" i="8" s="1"/>
  <c r="N3244" i="8"/>
  <c r="J3244" i="8" l="1"/>
  <c r="K3244" i="8" l="1"/>
  <c r="L3244" i="8" s="1"/>
  <c r="H3245" i="8" s="1"/>
  <c r="N3245" i="8" l="1"/>
  <c r="I3245" i="8"/>
  <c r="M3245" i="8" s="1"/>
  <c r="J3245" i="8"/>
  <c r="K3245" i="8" l="1"/>
  <c r="L3245" i="8" s="1"/>
  <c r="H3246" i="8" s="1"/>
  <c r="N3246" i="8" l="1"/>
  <c r="I3246" i="8"/>
  <c r="M3246" i="8" s="1"/>
  <c r="J3246" i="8" l="1"/>
  <c r="K3246" i="8" l="1"/>
  <c r="L3246" i="8" s="1"/>
  <c r="H3247" i="8" s="1"/>
  <c r="N3247" i="8" l="1"/>
  <c r="I3247" i="8"/>
  <c r="M3247" i="8" s="1"/>
  <c r="J3247" i="8" l="1"/>
  <c r="K3247" i="8" l="1"/>
  <c r="L3247" i="8" s="1"/>
  <c r="H3248" i="8" s="1"/>
  <c r="N3248" i="8" l="1"/>
  <c r="I3248" i="8"/>
  <c r="M3248" i="8" s="1"/>
  <c r="J3248" i="8" l="1"/>
  <c r="K3248" i="8" l="1"/>
  <c r="L3248" i="8" s="1"/>
  <c r="H3249" i="8" s="1"/>
  <c r="I3249" i="8" l="1"/>
  <c r="M3249" i="8" s="1"/>
  <c r="N3249" i="8"/>
  <c r="J3249" i="8" l="1"/>
  <c r="K3249" i="8" l="1"/>
  <c r="L3249" i="8" s="1"/>
  <c r="H3250" i="8" s="1"/>
  <c r="N3250" i="8" l="1"/>
  <c r="I3250" i="8"/>
  <c r="M3250" i="8" s="1"/>
  <c r="J3250" i="8" l="1"/>
  <c r="K3250" i="8" l="1"/>
  <c r="L3250" i="8" s="1"/>
  <c r="H3251" i="8" s="1"/>
  <c r="N3251" i="8" l="1"/>
  <c r="I3251" i="8"/>
  <c r="M3251" i="8" s="1"/>
  <c r="J3251" i="8" l="1"/>
  <c r="K3251" i="8" l="1"/>
  <c r="L3251" i="8" s="1"/>
  <c r="H3252" i="8" s="1"/>
  <c r="N3252" i="8" l="1"/>
  <c r="I3252" i="8"/>
  <c r="M3252" i="8" s="1"/>
  <c r="J3252" i="8" l="1"/>
  <c r="K3252" i="8" l="1"/>
  <c r="L3252" i="8"/>
  <c r="H3253" i="8" s="1"/>
  <c r="N3253" i="8" l="1"/>
  <c r="I3253" i="8"/>
  <c r="M3253" i="8" s="1"/>
  <c r="J3253" i="8" l="1"/>
  <c r="K3253" i="8" l="1"/>
  <c r="L3253" i="8" s="1"/>
  <c r="H3254" i="8" s="1"/>
  <c r="I3254" i="8" l="1"/>
  <c r="M3254" i="8" s="1"/>
  <c r="N3254" i="8"/>
  <c r="J3254" i="8"/>
  <c r="K3254" i="8" l="1"/>
  <c r="L3254" i="8" s="1"/>
  <c r="H3255" i="8" s="1"/>
  <c r="N3255" i="8" l="1"/>
  <c r="I3255" i="8"/>
  <c r="M3255" i="8" s="1"/>
  <c r="J3255" i="8" l="1"/>
  <c r="K3255" i="8" l="1"/>
  <c r="L3255" i="8" s="1"/>
  <c r="H3256" i="8" s="1"/>
  <c r="N3256" i="8" l="1"/>
  <c r="I3256" i="8"/>
  <c r="M3256" i="8" s="1"/>
  <c r="J3256" i="8" l="1"/>
  <c r="K3256" i="8" l="1"/>
  <c r="L3256" i="8" s="1"/>
  <c r="H3257" i="8" s="1"/>
  <c r="I3257" i="8" l="1"/>
  <c r="M3257" i="8" s="1"/>
  <c r="N3257" i="8"/>
  <c r="J3257" i="8" l="1"/>
  <c r="K3257" i="8" l="1"/>
  <c r="L3257" i="8" s="1"/>
  <c r="H3258" i="8" s="1"/>
  <c r="N3258" i="8" l="1"/>
  <c r="I3258" i="8"/>
  <c r="M3258" i="8" s="1"/>
  <c r="J3258" i="8" l="1"/>
  <c r="K3258" i="8" l="1"/>
  <c r="L3258" i="8" s="1"/>
  <c r="H3259" i="8" s="1"/>
  <c r="N3259" i="8" l="1"/>
  <c r="I3259" i="8"/>
  <c r="M3259" i="8" s="1"/>
  <c r="J3259" i="8" l="1"/>
  <c r="K3259" i="8" l="1"/>
  <c r="L3259" i="8" s="1"/>
  <c r="H3260" i="8" s="1"/>
  <c r="N3260" i="8" l="1"/>
  <c r="I3260" i="8"/>
  <c r="M3260" i="8" s="1"/>
  <c r="J3260" i="8" l="1"/>
  <c r="K3260" i="8" l="1"/>
  <c r="L3260" i="8" s="1"/>
  <c r="H3261" i="8" s="1"/>
  <c r="N3261" i="8" l="1"/>
  <c r="I3261" i="8"/>
  <c r="M3261" i="8" s="1"/>
  <c r="J3261" i="8"/>
  <c r="K3261" i="8" l="1"/>
  <c r="L3261" i="8" s="1"/>
  <c r="H3262" i="8" s="1"/>
  <c r="I3262" i="8" l="1"/>
  <c r="M3262" i="8" s="1"/>
  <c r="N3262" i="8"/>
  <c r="J3262" i="8" l="1"/>
  <c r="K3262" i="8" l="1"/>
  <c r="L3262" i="8"/>
  <c r="H3263" i="8" s="1"/>
  <c r="N3263" i="8" l="1"/>
  <c r="I3263" i="8"/>
  <c r="M3263" i="8" s="1"/>
  <c r="J3263" i="8" l="1"/>
  <c r="K3263" i="8" l="1"/>
  <c r="L3263" i="8" s="1"/>
  <c r="H3264" i="8" s="1"/>
  <c r="N3264" i="8" l="1"/>
  <c r="I3264" i="8"/>
  <c r="M3264" i="8" s="1"/>
  <c r="J3264" i="8" l="1"/>
  <c r="K3264" i="8" l="1"/>
  <c r="L3264" i="8" s="1"/>
  <c r="H3265" i="8" s="1"/>
  <c r="I3265" i="8" l="1"/>
  <c r="M3265" i="8" s="1"/>
  <c r="N3265" i="8"/>
  <c r="J3265" i="8" l="1"/>
  <c r="K3265" i="8" l="1"/>
  <c r="L3265" i="8" s="1"/>
  <c r="H3266" i="8" s="1"/>
  <c r="N3266" i="8" l="1"/>
  <c r="I3266" i="8"/>
  <c r="M3266" i="8" s="1"/>
  <c r="J3266" i="8" l="1"/>
  <c r="K3266" i="8" l="1"/>
  <c r="L3266" i="8" s="1"/>
  <c r="H3267" i="8" s="1"/>
  <c r="I3267" i="8" l="1"/>
  <c r="M3267" i="8" s="1"/>
  <c r="N3267" i="8"/>
  <c r="J3267" i="8"/>
  <c r="K3267" i="8" l="1"/>
  <c r="L3267" i="8" s="1"/>
  <c r="H3268" i="8" s="1"/>
  <c r="N3268" i="8" l="1"/>
  <c r="I3268" i="8"/>
  <c r="M3268" i="8" s="1"/>
  <c r="J3268" i="8" l="1"/>
  <c r="K3268" i="8" l="1"/>
  <c r="L3268" i="8" s="1"/>
  <c r="H3269" i="8" s="1"/>
  <c r="I3269" i="8" l="1"/>
  <c r="M3269" i="8" s="1"/>
  <c r="N3269" i="8"/>
  <c r="J3269" i="8" l="1"/>
  <c r="K3269" i="8" l="1"/>
  <c r="L3269" i="8" s="1"/>
  <c r="H3270" i="8" s="1"/>
  <c r="N3270" i="8" l="1"/>
  <c r="I3270" i="8"/>
  <c r="M3270" i="8" s="1"/>
  <c r="J3270" i="8" l="1"/>
  <c r="K3270" i="8" l="1"/>
  <c r="L3270" i="8" s="1"/>
  <c r="H3271" i="8" s="1"/>
  <c r="N3271" i="8" l="1"/>
  <c r="I3271" i="8"/>
  <c r="M3271" i="8" s="1"/>
  <c r="J3271" i="8" l="1"/>
  <c r="K3271" i="8" l="1"/>
  <c r="L3271" i="8" s="1"/>
  <c r="H3272" i="8" s="1"/>
  <c r="N3272" i="8" l="1"/>
  <c r="I3272" i="8"/>
  <c r="M3272" i="8" s="1"/>
  <c r="J3272" i="8" l="1"/>
  <c r="K3272" i="8" l="1"/>
  <c r="L3272" i="8" s="1"/>
  <c r="H3273" i="8" s="1"/>
  <c r="N3273" i="8" l="1"/>
  <c r="I3273" i="8"/>
  <c r="M3273" i="8" s="1"/>
  <c r="J3273" i="8" l="1"/>
  <c r="K3273" i="8" l="1"/>
  <c r="L3273" i="8" s="1"/>
  <c r="H3274" i="8" s="1"/>
  <c r="I3274" i="8" l="1"/>
  <c r="M3274" i="8" s="1"/>
  <c r="N3274" i="8"/>
  <c r="J3274" i="8" l="1"/>
  <c r="K3274" i="8" l="1"/>
  <c r="L3274" i="8"/>
  <c r="H3275" i="8" s="1"/>
  <c r="N3275" i="8" l="1"/>
  <c r="I3275" i="8"/>
  <c r="M3275" i="8" s="1"/>
  <c r="J3275" i="8" l="1"/>
  <c r="K3275" i="8" l="1"/>
  <c r="L3275" i="8" s="1"/>
  <c r="H3276" i="8" s="1"/>
  <c r="N3276" i="8" l="1"/>
  <c r="I3276" i="8"/>
  <c r="M3276" i="8" s="1"/>
  <c r="J3276" i="8" l="1"/>
  <c r="K3276" i="8" l="1"/>
  <c r="L3276" i="8" s="1"/>
  <c r="H3277" i="8" s="1"/>
  <c r="N3277" i="8" l="1"/>
  <c r="I3277" i="8"/>
  <c r="M3277" i="8" s="1"/>
  <c r="J3277" i="8" l="1"/>
  <c r="K3277" i="8" l="1"/>
  <c r="L3277" i="8" s="1"/>
  <c r="H3278" i="8" s="1"/>
  <c r="N3278" i="8" l="1"/>
  <c r="I3278" i="8"/>
  <c r="M3278" i="8" s="1"/>
  <c r="J3278" i="8" l="1"/>
  <c r="K3278" i="8" l="1"/>
  <c r="L3278" i="8" s="1"/>
  <c r="H3279" i="8" s="1"/>
  <c r="I3279" i="8" l="1"/>
  <c r="M3279" i="8" s="1"/>
  <c r="N3279" i="8"/>
  <c r="J3279" i="8"/>
  <c r="K3279" i="8" l="1"/>
  <c r="L3279" i="8" s="1"/>
  <c r="H3280" i="8" s="1"/>
  <c r="N3280" i="8" l="1"/>
  <c r="I3280" i="8"/>
  <c r="M3280" i="8" s="1"/>
  <c r="J3280" i="8" l="1"/>
  <c r="K3280" i="8" l="1"/>
  <c r="L3280" i="8" s="1"/>
  <c r="H3281" i="8" s="1"/>
  <c r="I3281" i="8" l="1"/>
  <c r="M3281" i="8" s="1"/>
  <c r="N3281" i="8"/>
  <c r="J3281" i="8" l="1"/>
  <c r="K3281" i="8" l="1"/>
  <c r="L3281" i="8" s="1"/>
  <c r="H3282" i="8" s="1"/>
  <c r="N3282" i="8" l="1"/>
  <c r="I3282" i="8"/>
  <c r="M3282" i="8" s="1"/>
  <c r="J3282" i="8" l="1"/>
  <c r="K3282" i="8" l="1"/>
  <c r="L3282" i="8" s="1"/>
  <c r="H3283" i="8" s="1"/>
  <c r="N3283" i="8" l="1"/>
  <c r="I3283" i="8"/>
  <c r="M3283" i="8" s="1"/>
  <c r="J3283" i="8" l="1"/>
  <c r="K3283" i="8" l="1"/>
  <c r="L3283" i="8" s="1"/>
  <c r="H3284" i="8" s="1"/>
  <c r="N3284" i="8" l="1"/>
  <c r="I3284" i="8"/>
  <c r="M3284" i="8" s="1"/>
  <c r="J3284" i="8" l="1"/>
  <c r="K3284" i="8" l="1"/>
  <c r="L3284" i="8" s="1"/>
  <c r="H3285" i="8" s="1"/>
  <c r="N3285" i="8" l="1"/>
  <c r="I3285" i="8"/>
  <c r="M3285" i="8" s="1"/>
  <c r="J3285" i="8" l="1"/>
  <c r="K3285" i="8" l="1"/>
  <c r="L3285" i="8" s="1"/>
  <c r="H3286" i="8" s="1"/>
  <c r="I3286" i="8" l="1"/>
  <c r="M3286" i="8" s="1"/>
  <c r="N3286" i="8"/>
  <c r="J3286" i="8" l="1"/>
  <c r="K3286" i="8" l="1"/>
  <c r="L3286" i="8"/>
  <c r="H3287" i="8" s="1"/>
  <c r="N3287" i="8" l="1"/>
  <c r="I3287" i="8"/>
  <c r="M3287" i="8" s="1"/>
  <c r="J3287" i="8" l="1"/>
  <c r="K3287" i="8" l="1"/>
  <c r="L3287" i="8" s="1"/>
  <c r="H3288" i="8" s="1"/>
  <c r="N3288" i="8" l="1"/>
  <c r="I3288" i="8"/>
  <c r="M3288" i="8" s="1"/>
  <c r="J3288" i="8" l="1"/>
  <c r="K3288" i="8" l="1"/>
  <c r="L3288" i="8" s="1"/>
  <c r="H3289" i="8" s="1"/>
  <c r="N3289" i="8" l="1"/>
  <c r="I3289" i="8"/>
  <c r="M3289" i="8" s="1"/>
  <c r="J3289" i="8" l="1"/>
  <c r="K3289" i="8" l="1"/>
  <c r="L3289" i="8" s="1"/>
  <c r="H3290" i="8" s="1"/>
  <c r="N3290" i="8" l="1"/>
  <c r="I3290" i="8"/>
  <c r="M3290" i="8" s="1"/>
  <c r="J3290" i="8" l="1"/>
  <c r="K3290" i="8" l="1"/>
  <c r="L3290" i="8" s="1"/>
  <c r="H3291" i="8" s="1"/>
  <c r="I3291" i="8" l="1"/>
  <c r="M3291" i="8" s="1"/>
  <c r="N3291" i="8"/>
  <c r="J3291" i="8"/>
  <c r="K3291" i="8" l="1"/>
  <c r="L3291" i="8" s="1"/>
  <c r="H3292" i="8" s="1"/>
  <c r="N3292" i="8" l="1"/>
  <c r="I3292" i="8"/>
  <c r="M3292" i="8" s="1"/>
  <c r="J3292" i="8" l="1"/>
  <c r="K3292" i="8" l="1"/>
  <c r="L3292" i="8" s="1"/>
  <c r="H3293" i="8" s="1"/>
  <c r="I3293" i="8" l="1"/>
  <c r="M3293" i="8" s="1"/>
  <c r="N3293" i="8"/>
  <c r="J3293" i="8" l="1"/>
  <c r="K3293" i="8" l="1"/>
  <c r="L3293" i="8" s="1"/>
  <c r="H3294" i="8" s="1"/>
  <c r="I3294" i="8" l="1"/>
  <c r="M3294" i="8" s="1"/>
  <c r="N3294" i="8"/>
  <c r="J3294" i="8" l="1"/>
  <c r="K3294" i="8" l="1"/>
  <c r="L3294" i="8" s="1"/>
  <c r="H3295" i="8" s="1"/>
  <c r="N3295" i="8" l="1"/>
  <c r="I3295" i="8"/>
  <c r="M3295" i="8" s="1"/>
  <c r="J3295" i="8" l="1"/>
  <c r="K3295" i="8" l="1"/>
  <c r="L3295" i="8" s="1"/>
  <c r="H3296" i="8" s="1"/>
  <c r="N3296" i="8" l="1"/>
  <c r="I3296" i="8"/>
  <c r="M3296" i="8" s="1"/>
  <c r="J3296" i="8" l="1"/>
  <c r="K3296" i="8" l="1"/>
  <c r="L3296" i="8" s="1"/>
  <c r="H3297" i="8" s="1"/>
  <c r="N3297" i="8" l="1"/>
  <c r="I3297" i="8"/>
  <c r="M3297" i="8" s="1"/>
  <c r="J3297" i="8" l="1"/>
  <c r="K3297" i="8" l="1"/>
  <c r="L3297" i="8" s="1"/>
  <c r="H3298" i="8" s="1"/>
  <c r="I3298" i="8" l="1"/>
  <c r="M3298" i="8" s="1"/>
  <c r="N3298" i="8"/>
  <c r="J3298" i="8" l="1"/>
  <c r="K3298" i="8" l="1"/>
  <c r="L3298" i="8"/>
  <c r="H3299" i="8" s="1"/>
  <c r="I3299" i="8" l="1"/>
  <c r="M3299" i="8" s="1"/>
  <c r="N3299" i="8"/>
  <c r="J3299" i="8"/>
  <c r="K3299" i="8" l="1"/>
  <c r="L3299" i="8" s="1"/>
  <c r="H3300" i="8" s="1"/>
  <c r="N3300" i="8" l="1"/>
  <c r="I3300" i="8"/>
  <c r="M3300" i="8" s="1"/>
  <c r="J3300" i="8" l="1"/>
  <c r="K3300" i="8" l="1"/>
  <c r="L3300" i="8" s="1"/>
  <c r="H3301" i="8" s="1"/>
  <c r="N3301" i="8" l="1"/>
  <c r="I3301" i="8"/>
  <c r="M3301" i="8" s="1"/>
  <c r="J3301" i="8" l="1"/>
  <c r="K3301" i="8" l="1"/>
  <c r="L3301" i="8" s="1"/>
  <c r="H3302" i="8" s="1"/>
  <c r="N3302" i="8" l="1"/>
  <c r="I3302" i="8"/>
  <c r="M3302" i="8" s="1"/>
  <c r="J3302" i="8" l="1"/>
  <c r="K3302" i="8" l="1"/>
  <c r="L3302" i="8" s="1"/>
  <c r="H3303" i="8" s="1"/>
  <c r="I3303" i="8" l="1"/>
  <c r="M3303" i="8" s="1"/>
  <c r="N3303" i="8"/>
  <c r="J3303" i="8"/>
  <c r="K3303" i="8" l="1"/>
  <c r="L3303" i="8" s="1"/>
  <c r="H3304" i="8" s="1"/>
  <c r="N3304" i="8" l="1"/>
  <c r="I3304" i="8"/>
  <c r="M3304" i="8" s="1"/>
  <c r="J3304" i="8" l="1"/>
  <c r="K3304" i="8" l="1"/>
  <c r="L3304" i="8" s="1"/>
  <c r="H3305" i="8" s="1"/>
  <c r="I3305" i="8" l="1"/>
  <c r="M3305" i="8" s="1"/>
  <c r="N3305" i="8"/>
  <c r="J3305" i="8" l="1"/>
  <c r="K3305" i="8" l="1"/>
  <c r="L3305" i="8" s="1"/>
  <c r="H3306" i="8" s="1"/>
  <c r="N3306" i="8" l="1"/>
  <c r="I3306" i="8"/>
  <c r="M3306" i="8" s="1"/>
  <c r="J3306" i="8" l="1"/>
  <c r="K3306" i="8" l="1"/>
  <c r="L3306" i="8" s="1"/>
  <c r="H3307" i="8" s="1"/>
  <c r="N3307" i="8" l="1"/>
  <c r="I3307" i="8"/>
  <c r="M3307" i="8" s="1"/>
  <c r="J3307" i="8" l="1"/>
  <c r="K3307" i="8" l="1"/>
  <c r="L3307" i="8" s="1"/>
  <c r="H3308" i="8" s="1"/>
  <c r="I3308" i="8" l="1"/>
  <c r="M3308" i="8" s="1"/>
  <c r="N3308" i="8"/>
  <c r="J3308" i="8" l="1"/>
  <c r="K3308" i="8" l="1"/>
  <c r="L3308" i="8"/>
  <c r="H3309" i="8" s="1"/>
  <c r="N3309" i="8" l="1"/>
  <c r="I3309" i="8"/>
  <c r="M3309" i="8" s="1"/>
  <c r="J3309" i="8" l="1"/>
  <c r="K3309" i="8" l="1"/>
  <c r="L3309" i="8" s="1"/>
  <c r="H3310" i="8" s="1"/>
  <c r="I3310" i="8" l="1"/>
  <c r="M3310" i="8" s="1"/>
  <c r="N3310" i="8"/>
  <c r="J3310" i="8" l="1"/>
  <c r="K3310" i="8" l="1"/>
  <c r="L3310" i="8"/>
  <c r="H3311" i="8" s="1"/>
  <c r="N3311" i="8" l="1"/>
  <c r="I3311" i="8"/>
  <c r="M3311" i="8" s="1"/>
  <c r="J3311" i="8" l="1"/>
  <c r="K3311" i="8" l="1"/>
  <c r="L3311" i="8" s="1"/>
  <c r="H3312" i="8" s="1"/>
  <c r="N3312" i="8" l="1"/>
  <c r="I3312" i="8"/>
  <c r="M3312" i="8" s="1"/>
  <c r="J3312" i="8" l="1"/>
  <c r="K3312" i="8" l="1"/>
  <c r="L3312" i="8" s="1"/>
  <c r="H3313" i="8" s="1"/>
  <c r="I3313" i="8" l="1"/>
  <c r="M3313" i="8" s="1"/>
  <c r="N3313" i="8"/>
  <c r="J3313" i="8" l="1"/>
  <c r="K3313" i="8" l="1"/>
  <c r="L3313" i="8" s="1"/>
  <c r="H3314" i="8" s="1"/>
  <c r="N3314" i="8" l="1"/>
  <c r="I3314" i="8"/>
  <c r="M3314" i="8" s="1"/>
  <c r="J3314" i="8" l="1"/>
  <c r="K3314" i="8" l="1"/>
  <c r="L3314" i="8" s="1"/>
  <c r="H3315" i="8" s="1"/>
  <c r="I3315" i="8" l="1"/>
  <c r="M3315" i="8" s="1"/>
  <c r="N3315" i="8"/>
  <c r="J3315" i="8"/>
  <c r="K3315" i="8" l="1"/>
  <c r="L3315" i="8" s="1"/>
  <c r="H3316" i="8" s="1"/>
  <c r="N3316" i="8" l="1"/>
  <c r="I3316" i="8"/>
  <c r="M3316" i="8" s="1"/>
  <c r="J3316" i="8" l="1"/>
  <c r="K3316" i="8" l="1"/>
  <c r="L3316" i="8" s="1"/>
  <c r="H3317" i="8" s="1"/>
  <c r="I3317" i="8" l="1"/>
  <c r="M3317" i="8" s="1"/>
  <c r="N3317" i="8"/>
  <c r="J3317" i="8" l="1"/>
  <c r="K3317" i="8" l="1"/>
  <c r="L3317" i="8" s="1"/>
  <c r="H3318" i="8" s="1"/>
  <c r="N3318" i="8" l="1"/>
  <c r="I3318" i="8"/>
  <c r="M3318" i="8" s="1"/>
  <c r="J3318" i="8"/>
  <c r="K3318" i="8" l="1"/>
  <c r="L3318" i="8" s="1"/>
  <c r="H3319" i="8" s="1"/>
  <c r="N3319" i="8" l="1"/>
  <c r="I3319" i="8"/>
  <c r="M3319" i="8" s="1"/>
  <c r="J3319" i="8" l="1"/>
  <c r="K3319" i="8" l="1"/>
  <c r="L3319" i="8" s="1"/>
  <c r="H3320" i="8" s="1"/>
  <c r="N3320" i="8" l="1"/>
  <c r="I3320" i="8"/>
  <c r="M3320" i="8" s="1"/>
  <c r="J3320" i="8" l="1"/>
  <c r="K3320" i="8" l="1"/>
  <c r="L3320" i="8" s="1"/>
  <c r="H3321" i="8" s="1"/>
  <c r="N3321" i="8" l="1"/>
  <c r="I3321" i="8"/>
  <c r="M3321" i="8" s="1"/>
  <c r="J3321" i="8" l="1"/>
  <c r="K3321" i="8" l="1"/>
  <c r="L3321" i="8" s="1"/>
  <c r="H3322" i="8" s="1"/>
  <c r="I3322" i="8" l="1"/>
  <c r="M3322" i="8" s="1"/>
  <c r="N3322" i="8"/>
  <c r="J3322" i="8" l="1"/>
  <c r="K3322" i="8" l="1"/>
  <c r="L3322" i="8"/>
  <c r="H3323" i="8" s="1"/>
  <c r="N3323" i="8" l="1"/>
  <c r="I3323" i="8"/>
  <c r="M3323" i="8" s="1"/>
  <c r="J3323" i="8" l="1"/>
  <c r="K3323" i="8" l="1"/>
  <c r="L3323" i="8" s="1"/>
  <c r="H3324" i="8" s="1"/>
  <c r="N3324" i="8" l="1"/>
  <c r="I3324" i="8"/>
  <c r="M3324" i="8" s="1"/>
  <c r="J3324" i="8" l="1"/>
  <c r="K3324" i="8" l="1"/>
  <c r="L3324" i="8" s="1"/>
  <c r="H3325" i="8" s="1"/>
  <c r="N3325" i="8" l="1"/>
  <c r="I3325" i="8"/>
  <c r="M3325" i="8" s="1"/>
  <c r="J3325" i="8" l="1"/>
  <c r="K3325" i="8" l="1"/>
  <c r="L3325" i="8" s="1"/>
  <c r="H3326" i="8" s="1"/>
  <c r="N3326" i="8" l="1"/>
  <c r="I3326" i="8"/>
  <c r="M3326" i="8" s="1"/>
  <c r="J3326" i="8" l="1"/>
  <c r="K3326" i="8" l="1"/>
  <c r="L3326" i="8" s="1"/>
  <c r="H3327" i="8" s="1"/>
  <c r="I3327" i="8" l="1"/>
  <c r="M3327" i="8" s="1"/>
  <c r="N3327" i="8"/>
  <c r="J3327" i="8"/>
  <c r="K3327" i="8" l="1"/>
  <c r="L3327" i="8"/>
  <c r="H3328" i="8" s="1"/>
  <c r="N3328" i="8" l="1"/>
  <c r="I3328" i="8"/>
  <c r="M3328" i="8" s="1"/>
  <c r="J3328" i="8" l="1"/>
  <c r="K3328" i="8" l="1"/>
  <c r="L3328" i="8" s="1"/>
  <c r="H3329" i="8" s="1"/>
  <c r="I3329" i="8" l="1"/>
  <c r="M3329" i="8" s="1"/>
  <c r="N3329" i="8"/>
  <c r="J3329" i="8" l="1"/>
  <c r="K3329" i="8" l="1"/>
  <c r="L3329" i="8" s="1"/>
  <c r="H3330" i="8" s="1"/>
  <c r="I3330" i="8" l="1"/>
  <c r="M3330" i="8" s="1"/>
  <c r="N3330" i="8"/>
  <c r="J3330" i="8" l="1"/>
  <c r="K3330" i="8" l="1"/>
  <c r="L3330" i="8" s="1"/>
  <c r="H3331" i="8" s="1"/>
  <c r="N3331" i="8" l="1"/>
  <c r="I3331" i="8"/>
  <c r="M3331" i="8" s="1"/>
  <c r="J3331" i="8" l="1"/>
  <c r="K3331" i="8" l="1"/>
  <c r="L3331" i="8" s="1"/>
  <c r="H3332" i="8" s="1"/>
  <c r="N3332" i="8" l="1"/>
  <c r="I3332" i="8"/>
  <c r="M3332" i="8" s="1"/>
  <c r="J3332" i="8" l="1"/>
  <c r="K3332" i="8" l="1"/>
  <c r="L3332" i="8" s="1"/>
  <c r="H3333" i="8" s="1"/>
  <c r="N3333" i="8" l="1"/>
  <c r="I3333" i="8"/>
  <c r="M3333" i="8" s="1"/>
  <c r="J3333" i="8" l="1"/>
  <c r="K3333" i="8" l="1"/>
  <c r="L3333" i="8" s="1"/>
  <c r="H3334" i="8" s="1"/>
  <c r="I3334" i="8" l="1"/>
  <c r="M3334" i="8" s="1"/>
  <c r="N3334" i="8"/>
  <c r="J3334" i="8" l="1"/>
  <c r="K3334" i="8" l="1"/>
  <c r="L3334" i="8" s="1"/>
  <c r="H3335" i="8" s="1"/>
  <c r="I3335" i="8" l="1"/>
  <c r="M3335" i="8" s="1"/>
  <c r="N3335" i="8"/>
  <c r="J3335" i="8"/>
  <c r="K3335" i="8" l="1"/>
  <c r="L3335" i="8" s="1"/>
  <c r="H3336" i="8" s="1"/>
  <c r="N3336" i="8" l="1"/>
  <c r="I3336" i="8"/>
  <c r="M3336" i="8" s="1"/>
  <c r="J3336" i="8" l="1"/>
  <c r="K3336" i="8" l="1"/>
  <c r="L3336" i="8" s="1"/>
  <c r="H3337" i="8" s="1"/>
  <c r="N3337" i="8" l="1"/>
  <c r="I3337" i="8"/>
  <c r="M3337" i="8" s="1"/>
  <c r="J3337" i="8" l="1"/>
  <c r="K3337" i="8" l="1"/>
  <c r="L3337" i="8" s="1"/>
  <c r="H3338" i="8" s="1"/>
  <c r="N3338" i="8" l="1"/>
  <c r="I3338" i="8"/>
  <c r="M3338" i="8" s="1"/>
  <c r="J3338" i="8" l="1"/>
  <c r="K3338" i="8" l="1"/>
  <c r="L3338" i="8" s="1"/>
  <c r="H3339" i="8" s="1"/>
  <c r="I3339" i="8" l="1"/>
  <c r="M3339" i="8" s="1"/>
  <c r="J3339" i="8"/>
  <c r="N3339" i="8"/>
  <c r="K3339" i="8" l="1"/>
  <c r="L3339" i="8" s="1"/>
  <c r="H3340" i="8" s="1"/>
  <c r="N3340" i="8" l="1"/>
  <c r="I3340" i="8"/>
  <c r="M3340" i="8" s="1"/>
  <c r="J3340" i="8" l="1"/>
  <c r="K3340" i="8" l="1"/>
  <c r="L3340" i="8" s="1"/>
  <c r="H3341" i="8" s="1"/>
  <c r="I3341" i="8" l="1"/>
  <c r="M3341" i="8" s="1"/>
  <c r="N3341" i="8"/>
  <c r="J3341" i="8" l="1"/>
  <c r="K3341" i="8" l="1"/>
  <c r="L3341" i="8" s="1"/>
  <c r="H3342" i="8" s="1"/>
  <c r="N3342" i="8" l="1"/>
  <c r="I3342" i="8"/>
  <c r="M3342" i="8" s="1"/>
  <c r="J3342" i="8" l="1"/>
  <c r="K3342" i="8" l="1"/>
  <c r="L3342" i="8" s="1"/>
  <c r="H3343" i="8" s="1"/>
  <c r="N3343" i="8" l="1"/>
  <c r="I3343" i="8"/>
  <c r="M3343" i="8" s="1"/>
  <c r="J3343" i="8" l="1"/>
  <c r="K3343" i="8" l="1"/>
  <c r="L3343" i="8" s="1"/>
  <c r="H3344" i="8" s="1"/>
  <c r="N3344" i="8" l="1"/>
  <c r="I3344" i="8"/>
  <c r="M3344" i="8" s="1"/>
  <c r="J3344" i="8" l="1"/>
  <c r="K3344" i="8" l="1"/>
  <c r="L3344" i="8"/>
  <c r="H3345" i="8" s="1"/>
  <c r="N3345" i="8" l="1"/>
  <c r="I3345" i="8"/>
  <c r="M3345" i="8" s="1"/>
  <c r="J3345" i="8" l="1"/>
  <c r="K3345" i="8" l="1"/>
  <c r="L3345" i="8" s="1"/>
  <c r="H3346" i="8" s="1"/>
  <c r="I3346" i="8" l="1"/>
  <c r="M3346" i="8" s="1"/>
  <c r="N3346" i="8"/>
  <c r="J3346" i="8" l="1"/>
  <c r="K3346" i="8" l="1"/>
  <c r="L3346" i="8"/>
  <c r="H3347" i="8" s="1"/>
  <c r="I3347" i="8" l="1"/>
  <c r="M3347" i="8" s="1"/>
  <c r="N3347" i="8"/>
  <c r="J3347" i="8" l="1"/>
  <c r="K3347" i="8" l="1"/>
  <c r="L3347" i="8" s="1"/>
  <c r="H3348" i="8" s="1"/>
  <c r="N3348" i="8" l="1"/>
  <c r="I3348" i="8"/>
  <c r="M3348" i="8" s="1"/>
  <c r="J3348" i="8" l="1"/>
  <c r="K3348" i="8" l="1"/>
  <c r="L3348" i="8" s="1"/>
  <c r="H3349" i="8" s="1"/>
  <c r="N3349" i="8" l="1"/>
  <c r="I3349" i="8"/>
  <c r="M3349" i="8" s="1"/>
  <c r="J3349" i="8" l="1"/>
  <c r="K3349" i="8" l="1"/>
  <c r="L3349" i="8" s="1"/>
  <c r="H3350" i="8" s="1"/>
  <c r="N3350" i="8" l="1"/>
  <c r="I3350" i="8"/>
  <c r="M3350" i="8" s="1"/>
  <c r="J3350" i="8" l="1"/>
  <c r="K3350" i="8" l="1"/>
  <c r="L3350" i="8" s="1"/>
  <c r="H3351" i="8" s="1"/>
  <c r="I3351" i="8" l="1"/>
  <c r="M3351" i="8" s="1"/>
  <c r="N3351" i="8"/>
  <c r="J3351" i="8"/>
  <c r="K3351" i="8" l="1"/>
  <c r="L3351" i="8" s="1"/>
  <c r="H3352" i="8" s="1"/>
  <c r="N3352" i="8" l="1"/>
  <c r="I3352" i="8"/>
  <c r="M3352" i="8" s="1"/>
  <c r="J3352" i="8"/>
  <c r="K3352" i="8" l="1"/>
  <c r="L3352" i="8" s="1"/>
  <c r="H3353" i="8" s="1"/>
  <c r="I3353" i="8" l="1"/>
  <c r="M3353" i="8" s="1"/>
  <c r="N3353" i="8"/>
  <c r="J3353" i="8" l="1"/>
  <c r="K3353" i="8" l="1"/>
  <c r="L3353" i="8" s="1"/>
  <c r="H3354" i="8" s="1"/>
  <c r="N3354" i="8" l="1"/>
  <c r="I3354" i="8"/>
  <c r="M3354" i="8" s="1"/>
  <c r="J3354" i="8" l="1"/>
  <c r="K3354" i="8" l="1"/>
  <c r="L3354" i="8" s="1"/>
  <c r="H3355" i="8" s="1"/>
  <c r="N3355" i="8" l="1"/>
  <c r="I3355" i="8"/>
  <c r="M3355" i="8" s="1"/>
  <c r="J3355" i="8" l="1"/>
  <c r="K3355" i="8" l="1"/>
  <c r="L3355" i="8" s="1"/>
  <c r="H3356" i="8" s="1"/>
  <c r="N3356" i="8" l="1"/>
  <c r="I3356" i="8"/>
  <c r="M3356" i="8" s="1"/>
  <c r="J3356" i="8" l="1"/>
  <c r="K3356" i="8" l="1"/>
  <c r="L3356" i="8" s="1"/>
  <c r="H3357" i="8" s="1"/>
  <c r="N3357" i="8" l="1"/>
  <c r="I3357" i="8"/>
  <c r="M3357" i="8" s="1"/>
  <c r="J3357" i="8" l="1"/>
  <c r="K3357" i="8" l="1"/>
  <c r="L3357" i="8" s="1"/>
  <c r="H3358" i="8" s="1"/>
  <c r="I3358" i="8" l="1"/>
  <c r="M3358" i="8" s="1"/>
  <c r="N3358" i="8"/>
  <c r="J3358" i="8" l="1"/>
  <c r="K3358" i="8" l="1"/>
  <c r="L3358" i="8" s="1"/>
  <c r="H3359" i="8" s="1"/>
  <c r="N3359" i="8" l="1"/>
  <c r="I3359" i="8"/>
  <c r="M3359" i="8" s="1"/>
  <c r="J3359" i="8" l="1"/>
  <c r="K3359" i="8" l="1"/>
  <c r="L3359" i="8" s="1"/>
  <c r="H3360" i="8" s="1"/>
  <c r="N3360" i="8" l="1"/>
  <c r="I3360" i="8"/>
  <c r="M3360" i="8" s="1"/>
  <c r="J3360" i="8" l="1"/>
  <c r="K3360" i="8" l="1"/>
  <c r="L3360" i="8" s="1"/>
  <c r="H3361" i="8" s="1"/>
  <c r="I3361" i="8" l="1"/>
  <c r="M3361" i="8" s="1"/>
  <c r="N3361" i="8"/>
  <c r="J3361" i="8" l="1"/>
  <c r="K3361" i="8" l="1"/>
  <c r="L3361" i="8"/>
  <c r="H3362" i="8" s="1"/>
  <c r="N3362" i="8" l="1"/>
  <c r="I3362" i="8"/>
  <c r="M3362" i="8" s="1"/>
  <c r="J3362" i="8" l="1"/>
  <c r="K3362" i="8" l="1"/>
  <c r="L3362" i="8" s="1"/>
  <c r="H3363" i="8" s="1"/>
  <c r="I3363" i="8" l="1"/>
  <c r="M3363" i="8" s="1"/>
  <c r="N3363" i="8"/>
  <c r="J3363" i="8"/>
  <c r="K3363" i="8" l="1"/>
  <c r="L3363" i="8" s="1"/>
  <c r="H3364" i="8" s="1"/>
  <c r="N3364" i="8" l="1"/>
  <c r="I3364" i="8"/>
  <c r="M3364" i="8" s="1"/>
  <c r="J3364" i="8" l="1"/>
  <c r="K3364" i="8" l="1"/>
  <c r="L3364" i="8" s="1"/>
  <c r="H3365" i="8" s="1"/>
  <c r="I3365" i="8" l="1"/>
  <c r="M3365" i="8" s="1"/>
  <c r="N3365" i="8"/>
  <c r="J3365" i="8" l="1"/>
  <c r="K3365" i="8" l="1"/>
  <c r="L3365" i="8" s="1"/>
  <c r="H3366" i="8" s="1"/>
  <c r="I3366" i="8" l="1"/>
  <c r="M3366" i="8" s="1"/>
  <c r="N3366" i="8"/>
  <c r="J3366" i="8" l="1"/>
  <c r="K3366" i="8" l="1"/>
  <c r="L3366" i="8" s="1"/>
  <c r="H3367" i="8" s="1"/>
  <c r="N3367" i="8" l="1"/>
  <c r="I3367" i="8"/>
  <c r="M3367" i="8" s="1"/>
  <c r="J3367" i="8" l="1"/>
  <c r="K3367" i="8" l="1"/>
  <c r="L3367" i="8" s="1"/>
  <c r="H3368" i="8" s="1"/>
  <c r="N3368" i="8" l="1"/>
  <c r="I3368" i="8"/>
  <c r="M3368" i="8" s="1"/>
  <c r="J3368" i="8" l="1"/>
  <c r="K3368" i="8" l="1"/>
  <c r="L3368" i="8" s="1"/>
  <c r="H3369" i="8" s="1"/>
  <c r="N3369" i="8" l="1"/>
  <c r="I3369" i="8"/>
  <c r="M3369" i="8" s="1"/>
  <c r="J3369" i="8" l="1"/>
  <c r="K3369" i="8" l="1"/>
  <c r="L3369" i="8" s="1"/>
  <c r="H3370" i="8" s="1"/>
  <c r="I3370" i="8" l="1"/>
  <c r="M3370" i="8" s="1"/>
  <c r="N3370" i="8"/>
  <c r="J3370" i="8" l="1"/>
  <c r="K3370" i="8" l="1"/>
  <c r="L3370" i="8"/>
  <c r="H3371" i="8" s="1"/>
  <c r="N3371" i="8" l="1"/>
  <c r="I3371" i="8"/>
  <c r="M3371" i="8" s="1"/>
  <c r="J3371" i="8"/>
  <c r="K3371" i="8" l="1"/>
  <c r="L3371" i="8" s="1"/>
  <c r="H3372" i="8" s="1"/>
  <c r="N3372" i="8" l="1"/>
  <c r="I3372" i="8"/>
  <c r="M3372" i="8" s="1"/>
  <c r="J3372" i="8" l="1"/>
  <c r="K3372" i="8" l="1"/>
  <c r="L3372" i="8" s="1"/>
  <c r="H3373" i="8" s="1"/>
  <c r="N3373" i="8" l="1"/>
  <c r="I3373" i="8"/>
  <c r="M3373" i="8" s="1"/>
  <c r="J3373" i="8" l="1"/>
  <c r="K3373" i="8" l="1"/>
  <c r="L3373" i="8" s="1"/>
  <c r="H3374" i="8" s="1"/>
  <c r="N3374" i="8" l="1"/>
  <c r="I3374" i="8"/>
  <c r="M3374" i="8" s="1"/>
  <c r="J3374" i="8" l="1"/>
  <c r="K3374" i="8" l="1"/>
  <c r="L3374" i="8" s="1"/>
  <c r="H3375" i="8" s="1"/>
  <c r="I3375" i="8" l="1"/>
  <c r="M3375" i="8" s="1"/>
  <c r="N3375" i="8"/>
  <c r="J3375" i="8"/>
  <c r="K3375" i="8" l="1"/>
  <c r="L3375" i="8" s="1"/>
  <c r="H3376" i="8" s="1"/>
  <c r="N3376" i="8" l="1"/>
  <c r="I3376" i="8"/>
  <c r="M3376" i="8" s="1"/>
  <c r="J3376" i="8" l="1"/>
  <c r="K3376" i="8" l="1"/>
  <c r="L3376" i="8" s="1"/>
  <c r="H3377" i="8" s="1"/>
  <c r="I3377" i="8" l="1"/>
  <c r="M3377" i="8" s="1"/>
  <c r="N3377" i="8"/>
  <c r="J3377" i="8" l="1"/>
  <c r="K3377" i="8" l="1"/>
  <c r="L3377" i="8" s="1"/>
  <c r="H3378" i="8" s="1"/>
  <c r="N3378" i="8" l="1"/>
  <c r="I3378" i="8"/>
  <c r="M3378" i="8" s="1"/>
  <c r="J3378" i="8" l="1"/>
  <c r="K3378" i="8" l="1"/>
  <c r="L3378" i="8" s="1"/>
  <c r="H3379" i="8" s="1"/>
  <c r="N3379" i="8" l="1"/>
  <c r="I3379" i="8"/>
  <c r="M3379" i="8" s="1"/>
  <c r="J3379" i="8" l="1"/>
  <c r="K3379" i="8" l="1"/>
  <c r="L3379" i="8" s="1"/>
  <c r="H3380" i="8" s="1"/>
  <c r="N3380" i="8" l="1"/>
  <c r="I3380" i="8"/>
  <c r="M3380" i="8" s="1"/>
  <c r="J3380" i="8" l="1"/>
  <c r="K3380" i="8" l="1"/>
  <c r="L3380" i="8" s="1"/>
  <c r="H3381" i="8" s="1"/>
  <c r="N3381" i="8" l="1"/>
  <c r="I3381" i="8"/>
  <c r="M3381" i="8" s="1"/>
  <c r="J3381" i="8" l="1"/>
  <c r="K3381" i="8" l="1"/>
  <c r="L3381" i="8" s="1"/>
  <c r="H3382" i="8" s="1"/>
  <c r="I3382" i="8" l="1"/>
  <c r="M3382" i="8" s="1"/>
  <c r="N3382" i="8"/>
  <c r="J3382" i="8" l="1"/>
  <c r="K3382" i="8" l="1"/>
  <c r="L3382" i="8"/>
  <c r="H3383" i="8" s="1"/>
  <c r="I3383" i="8" l="1"/>
  <c r="M3383" i="8" s="1"/>
  <c r="N3383" i="8"/>
  <c r="J3383" i="8" l="1"/>
  <c r="K3383" i="8" l="1"/>
  <c r="L3383" i="8" s="1"/>
  <c r="H3384" i="8" s="1"/>
  <c r="N3384" i="8" l="1"/>
  <c r="I3384" i="8"/>
  <c r="M3384" i="8" s="1"/>
  <c r="J3384" i="8" l="1"/>
  <c r="K3384" i="8" l="1"/>
  <c r="L3384" i="8" s="1"/>
  <c r="H3385" i="8" s="1"/>
  <c r="N3385" i="8" l="1"/>
  <c r="I3385" i="8"/>
  <c r="M3385" i="8" s="1"/>
  <c r="J3385" i="8" l="1"/>
  <c r="K3385" i="8" l="1"/>
  <c r="L3385" i="8" s="1"/>
  <c r="H3386" i="8" s="1"/>
  <c r="N3386" i="8" l="1"/>
  <c r="I3386" i="8"/>
  <c r="M3386" i="8" s="1"/>
  <c r="J3386" i="8" l="1"/>
  <c r="K3386" i="8" l="1"/>
  <c r="L3386" i="8" s="1"/>
  <c r="H3387" i="8" s="1"/>
  <c r="I3387" i="8" l="1"/>
  <c r="M3387" i="8" s="1"/>
  <c r="N3387" i="8"/>
  <c r="J3387" i="8"/>
  <c r="K3387" i="8" l="1"/>
  <c r="L3387" i="8" s="1"/>
  <c r="H3388" i="8" s="1"/>
  <c r="N3388" i="8" l="1"/>
  <c r="I3388" i="8"/>
  <c r="M3388" i="8" s="1"/>
  <c r="J3388" i="8"/>
  <c r="K3388" i="8" l="1"/>
  <c r="L3388" i="8" s="1"/>
  <c r="H3389" i="8" s="1"/>
  <c r="I3389" i="8" l="1"/>
  <c r="M3389" i="8" s="1"/>
  <c r="N3389" i="8"/>
  <c r="J3389" i="8" l="1"/>
  <c r="K3389" i="8" l="1"/>
  <c r="L3389" i="8" s="1"/>
  <c r="H3390" i="8" s="1"/>
  <c r="N3390" i="8" l="1"/>
  <c r="I3390" i="8"/>
  <c r="M3390" i="8" s="1"/>
  <c r="J3390" i="8" l="1"/>
  <c r="K3390" i="8" l="1"/>
  <c r="L3390" i="8" s="1"/>
  <c r="H3391" i="8" s="1"/>
  <c r="N3391" i="8" l="1"/>
  <c r="I3391" i="8"/>
  <c r="M3391" i="8" s="1"/>
  <c r="J3391" i="8" l="1"/>
  <c r="K3391" i="8" l="1"/>
  <c r="L3391" i="8" s="1"/>
  <c r="H3392" i="8" s="1"/>
  <c r="I3392" i="8" l="1"/>
  <c r="M3392" i="8" s="1"/>
  <c r="N3392" i="8"/>
  <c r="J3392" i="8" l="1"/>
  <c r="K3392" i="8" l="1"/>
  <c r="L3392" i="8" s="1"/>
  <c r="H3393" i="8" s="1"/>
  <c r="N3393" i="8" l="1"/>
  <c r="I3393" i="8"/>
  <c r="M3393" i="8" s="1"/>
  <c r="J3393" i="8" l="1"/>
  <c r="K3393" i="8" l="1"/>
  <c r="L3393" i="8" s="1"/>
  <c r="H3394" i="8" s="1"/>
  <c r="I3394" i="8" l="1"/>
  <c r="M3394" i="8" s="1"/>
  <c r="N3394" i="8"/>
  <c r="J3394" i="8" l="1"/>
  <c r="K3394" i="8" l="1"/>
  <c r="L3394" i="8"/>
  <c r="H3395" i="8" s="1"/>
  <c r="N3395" i="8" l="1"/>
  <c r="I3395" i="8"/>
  <c r="M3395" i="8" s="1"/>
  <c r="J3395" i="8" l="1"/>
  <c r="K3395" i="8" l="1"/>
  <c r="L3395" i="8" s="1"/>
  <c r="H3396" i="8" s="1"/>
  <c r="N3396" i="8" l="1"/>
  <c r="I3396" i="8"/>
  <c r="M3396" i="8" s="1"/>
  <c r="J3396" i="8" l="1"/>
  <c r="K3396" i="8" l="1"/>
  <c r="L3396" i="8" s="1"/>
  <c r="H3397" i="8" s="1"/>
  <c r="N3397" i="8" l="1"/>
  <c r="I3397" i="8"/>
  <c r="M3397" i="8" s="1"/>
  <c r="J3397" i="8" l="1"/>
  <c r="K3397" i="8" l="1"/>
  <c r="L3397" i="8"/>
  <c r="H3398" i="8" s="1"/>
  <c r="N3398" i="8" l="1"/>
  <c r="I3398" i="8"/>
  <c r="M3398" i="8" s="1"/>
  <c r="J3398" i="8" l="1"/>
  <c r="K3398" i="8" l="1"/>
  <c r="L3398" i="8" s="1"/>
  <c r="H3399" i="8" s="1"/>
  <c r="I3399" i="8" l="1"/>
  <c r="M3399" i="8" s="1"/>
  <c r="N3399" i="8"/>
  <c r="J3399" i="8"/>
  <c r="K3399" i="8" l="1"/>
  <c r="L3399" i="8" s="1"/>
  <c r="H3400" i="8" s="1"/>
  <c r="N3400" i="8" l="1"/>
  <c r="I3400" i="8"/>
  <c r="M3400" i="8" s="1"/>
  <c r="J3400" i="8" l="1"/>
  <c r="K3400" i="8" l="1"/>
  <c r="L3400" i="8" s="1"/>
  <c r="H3401" i="8" s="1"/>
  <c r="I3401" i="8" l="1"/>
  <c r="M3401" i="8" s="1"/>
  <c r="N3401" i="8"/>
  <c r="J3401" i="8" l="1"/>
  <c r="K3401" i="8" l="1"/>
  <c r="L3401" i="8" s="1"/>
  <c r="H3402" i="8" s="1"/>
  <c r="N3402" i="8" l="1"/>
  <c r="I3402" i="8"/>
  <c r="M3402" i="8" s="1"/>
  <c r="J3402" i="8" l="1"/>
  <c r="K3402" i="8" l="1"/>
  <c r="L3402" i="8" s="1"/>
  <c r="H3403" i="8" s="1"/>
  <c r="N3403" i="8" l="1"/>
  <c r="I3403" i="8"/>
  <c r="M3403" i="8" s="1"/>
  <c r="J3403" i="8" l="1"/>
  <c r="K3403" i="8" l="1"/>
  <c r="L3403" i="8" s="1"/>
  <c r="H3404" i="8" s="1"/>
  <c r="N3404" i="8" l="1"/>
  <c r="I3404" i="8"/>
  <c r="M3404" i="8" s="1"/>
  <c r="J3404" i="8" l="1"/>
  <c r="K3404" i="8" l="1"/>
  <c r="L3404" i="8" s="1"/>
  <c r="H3405" i="8" s="1"/>
  <c r="N3405" i="8" l="1"/>
  <c r="I3405" i="8"/>
  <c r="M3405" i="8" s="1"/>
  <c r="J3405" i="8" l="1"/>
  <c r="K3405" i="8" l="1"/>
  <c r="L3405" i="8" s="1"/>
  <c r="H3406" i="8" s="1"/>
  <c r="I3406" i="8" l="1"/>
  <c r="M3406" i="8" s="1"/>
  <c r="N3406" i="8"/>
  <c r="J3406" i="8" l="1"/>
  <c r="K3406" i="8" l="1"/>
  <c r="L3406" i="8"/>
  <c r="H3407" i="8" s="1"/>
  <c r="N3407" i="8" l="1"/>
  <c r="I3407" i="8"/>
  <c r="M3407" i="8" s="1"/>
  <c r="J3407" i="8" l="1"/>
  <c r="K3407" i="8" l="1"/>
  <c r="L3407" i="8" s="1"/>
  <c r="H3408" i="8" s="1"/>
  <c r="N3408" i="8" l="1"/>
  <c r="I3408" i="8"/>
  <c r="M3408" i="8" s="1"/>
  <c r="J3408" i="8" l="1"/>
  <c r="K3408" i="8" l="1"/>
  <c r="L3408" i="8" s="1"/>
  <c r="H3409" i="8" s="1"/>
  <c r="N3409" i="8" l="1"/>
  <c r="I3409" i="8"/>
  <c r="M3409" i="8" s="1"/>
  <c r="J3409" i="8" l="1"/>
  <c r="K3409" i="8" l="1"/>
  <c r="L3409" i="8" s="1"/>
  <c r="H3410" i="8" s="1"/>
  <c r="N3410" i="8" l="1"/>
  <c r="I3410" i="8"/>
  <c r="M3410" i="8" s="1"/>
  <c r="J3410" i="8" l="1"/>
  <c r="K3410" i="8" l="1"/>
  <c r="L3410" i="8" s="1"/>
  <c r="H3411" i="8" s="1"/>
  <c r="I3411" i="8" l="1"/>
  <c r="M3411" i="8" s="1"/>
  <c r="J3411" i="8"/>
  <c r="N3411" i="8"/>
  <c r="K3411" i="8" l="1"/>
  <c r="L3411" i="8"/>
  <c r="H3412" i="8" s="1"/>
  <c r="N3412" i="8" l="1"/>
  <c r="I3412" i="8"/>
  <c r="M3412" i="8" s="1"/>
  <c r="J3412" i="8" l="1"/>
  <c r="K3412" i="8" l="1"/>
  <c r="L3412" i="8" s="1"/>
  <c r="H3413" i="8" s="1"/>
  <c r="I3413" i="8" l="1"/>
  <c r="M3413" i="8" s="1"/>
  <c r="N3413" i="8"/>
  <c r="J3413" i="8" l="1"/>
  <c r="K3413" i="8" l="1"/>
  <c r="L3413" i="8" s="1"/>
  <c r="H3414" i="8" s="1"/>
  <c r="N3414" i="8" l="1"/>
  <c r="I3414" i="8"/>
  <c r="M3414" i="8" s="1"/>
  <c r="J3414" i="8" l="1"/>
  <c r="K3414" i="8" l="1"/>
  <c r="L3414" i="8" s="1"/>
  <c r="H3415" i="8" s="1"/>
  <c r="N3415" i="8" l="1"/>
  <c r="I3415" i="8"/>
  <c r="M3415" i="8" s="1"/>
  <c r="J3415" i="8" l="1"/>
  <c r="K3415" i="8" l="1"/>
  <c r="L3415" i="8" s="1"/>
  <c r="H3416" i="8" s="1"/>
  <c r="I3416" i="8" l="1"/>
  <c r="M3416" i="8" s="1"/>
  <c r="N3416" i="8"/>
  <c r="J3416" i="8"/>
  <c r="K3416" i="8" l="1"/>
  <c r="L3416" i="8" s="1"/>
  <c r="H3417" i="8" s="1"/>
  <c r="N3417" i="8" l="1"/>
  <c r="I3417" i="8"/>
  <c r="M3417" i="8" s="1"/>
  <c r="J3417" i="8" l="1"/>
  <c r="K3417" i="8" l="1"/>
  <c r="L3417" i="8" s="1"/>
  <c r="H3418" i="8" s="1"/>
  <c r="I3418" i="8" l="1"/>
  <c r="M3418" i="8" s="1"/>
  <c r="N3418" i="8"/>
  <c r="J3418" i="8" l="1"/>
  <c r="K3418" i="8" l="1"/>
  <c r="L3418" i="8"/>
  <c r="H3419" i="8" s="1"/>
  <c r="N3419" i="8" l="1"/>
  <c r="I3419" i="8"/>
  <c r="M3419" i="8" s="1"/>
  <c r="J3419" i="8" l="1"/>
  <c r="K3419" i="8" l="1"/>
  <c r="L3419" i="8" s="1"/>
  <c r="H3420" i="8" s="1"/>
  <c r="N3420" i="8" l="1"/>
  <c r="I3420" i="8"/>
  <c r="M3420" i="8" s="1"/>
  <c r="J3420" i="8" l="1"/>
  <c r="K3420" i="8" l="1"/>
  <c r="L3420" i="8" s="1"/>
  <c r="H3421" i="8" s="1"/>
  <c r="N3421" i="8" l="1"/>
  <c r="I3421" i="8"/>
  <c r="M3421" i="8" s="1"/>
  <c r="J3421" i="8" l="1"/>
  <c r="K3421" i="8" l="1"/>
  <c r="L3421" i="8" s="1"/>
  <c r="H3422" i="8" s="1"/>
  <c r="N3422" i="8" l="1"/>
  <c r="I3422" i="8"/>
  <c r="M3422" i="8" s="1"/>
  <c r="J3422" i="8" l="1"/>
  <c r="K3422" i="8" l="1"/>
  <c r="L3422" i="8" s="1"/>
  <c r="H3423" i="8" s="1"/>
  <c r="I3423" i="8" l="1"/>
  <c r="M3423" i="8" s="1"/>
  <c r="N3423" i="8"/>
  <c r="J3423" i="8"/>
  <c r="K3423" i="8" l="1"/>
  <c r="L3423" i="8" s="1"/>
  <c r="H3424" i="8" s="1"/>
  <c r="N3424" i="8" l="1"/>
  <c r="I3424" i="8"/>
  <c r="M3424" i="8" s="1"/>
  <c r="J3424" i="8" l="1"/>
  <c r="K3424" i="8"/>
  <c r="L3424" i="8" s="1"/>
  <c r="H3425" i="8" s="1"/>
  <c r="I3425" i="8" l="1"/>
  <c r="M3425" i="8" s="1"/>
  <c r="N3425" i="8"/>
  <c r="J3425" i="8" l="1"/>
  <c r="K3425" i="8" l="1"/>
  <c r="L3425" i="8" s="1"/>
  <c r="H3426" i="8" s="1"/>
  <c r="N3426" i="8" l="1"/>
  <c r="I3426" i="8"/>
  <c r="M3426" i="8" s="1"/>
  <c r="J3426" i="8"/>
  <c r="K3426" i="8" l="1"/>
  <c r="L3426" i="8" s="1"/>
  <c r="H3427" i="8" s="1"/>
  <c r="N3427" i="8" l="1"/>
  <c r="I3427" i="8"/>
  <c r="M3427" i="8" s="1"/>
  <c r="J3427" i="8" l="1"/>
  <c r="K3427" i="8" l="1"/>
  <c r="L3427" i="8" s="1"/>
  <c r="H3428" i="8" s="1"/>
  <c r="N3428" i="8" l="1"/>
  <c r="I3428" i="8"/>
  <c r="M3428" i="8" s="1"/>
  <c r="J3428" i="8" l="1"/>
  <c r="K3428" i="8" l="1"/>
  <c r="L3428" i="8" s="1"/>
  <c r="H3429" i="8" s="1"/>
  <c r="N3429" i="8" l="1"/>
  <c r="I3429" i="8"/>
  <c r="M3429" i="8" s="1"/>
  <c r="J3429" i="8" l="1"/>
  <c r="K3429" i="8" l="1"/>
  <c r="L3429" i="8" s="1"/>
  <c r="H3430" i="8" s="1"/>
  <c r="I3430" i="8" l="1"/>
  <c r="M3430" i="8" s="1"/>
  <c r="N3430" i="8"/>
  <c r="J3430" i="8" l="1"/>
  <c r="K3430" i="8" l="1"/>
  <c r="L3430" i="8"/>
  <c r="H3431" i="8" s="1"/>
  <c r="N3431" i="8" l="1"/>
  <c r="I3431" i="8"/>
  <c r="M3431" i="8" s="1"/>
  <c r="J3431" i="8" l="1"/>
  <c r="K3431" i="8" l="1"/>
  <c r="L3431" i="8"/>
  <c r="H3432" i="8" s="1"/>
  <c r="N3432" i="8" l="1"/>
  <c r="I3432" i="8"/>
  <c r="M3432" i="8" s="1"/>
  <c r="J3432" i="8" l="1"/>
  <c r="K3432" i="8" l="1"/>
  <c r="L3432" i="8" s="1"/>
  <c r="H3433" i="8" s="1"/>
  <c r="N3433" i="8" l="1"/>
  <c r="I3433" i="8"/>
  <c r="M3433" i="8" s="1"/>
  <c r="J3433" i="8" l="1"/>
  <c r="K3433" i="8" l="1"/>
  <c r="L3433" i="8" s="1"/>
  <c r="H3434" i="8" s="1"/>
  <c r="N3434" i="8" l="1"/>
  <c r="I3434" i="8"/>
  <c r="M3434" i="8" s="1"/>
  <c r="J3434" i="8" l="1"/>
  <c r="K3434" i="8" l="1"/>
  <c r="L3434" i="8" s="1"/>
  <c r="H3435" i="8" s="1"/>
  <c r="I3435" i="8" l="1"/>
  <c r="M3435" i="8" s="1"/>
  <c r="N3435" i="8"/>
  <c r="J3435" i="8"/>
  <c r="K3435" i="8" l="1"/>
  <c r="L3435" i="8" s="1"/>
  <c r="H3436" i="8" s="1"/>
  <c r="N3436" i="8" l="1"/>
  <c r="I3436" i="8"/>
  <c r="M3436" i="8" s="1"/>
  <c r="J3436" i="8" l="1"/>
  <c r="K3436" i="8"/>
  <c r="L3436" i="8" s="1"/>
  <c r="H3437" i="8" s="1"/>
  <c r="I3437" i="8" l="1"/>
  <c r="M3437" i="8" s="1"/>
  <c r="N3437" i="8"/>
  <c r="J3437" i="8" l="1"/>
  <c r="K3437" i="8" l="1"/>
  <c r="L3437" i="8" s="1"/>
  <c r="H3438" i="8" s="1"/>
  <c r="N3438" i="8" l="1"/>
  <c r="I3438" i="8"/>
  <c r="M3438" i="8" s="1"/>
  <c r="J3438" i="8" l="1"/>
  <c r="K3438" i="8" l="1"/>
  <c r="L3438" i="8" s="1"/>
  <c r="H3439" i="8" s="1"/>
  <c r="N3439" i="8" l="1"/>
  <c r="I3439" i="8"/>
  <c r="M3439" i="8" s="1"/>
  <c r="J3439" i="8" l="1"/>
  <c r="K3439" i="8" l="1"/>
  <c r="L3439" i="8" s="1"/>
  <c r="H3440" i="8" s="1"/>
  <c r="N3440" i="8" l="1"/>
  <c r="I3440" i="8"/>
  <c r="M3440" i="8" s="1"/>
  <c r="J3440" i="8" l="1"/>
  <c r="K3440" i="8" l="1"/>
  <c r="L3440" i="8" s="1"/>
  <c r="H3441" i="8" s="1"/>
  <c r="N3441" i="8" l="1"/>
  <c r="I3441" i="8"/>
  <c r="M3441" i="8" s="1"/>
  <c r="J3441" i="8" l="1"/>
  <c r="K3441" i="8" l="1"/>
  <c r="L3441" i="8" s="1"/>
  <c r="H3442" i="8" s="1"/>
  <c r="I3442" i="8" l="1"/>
  <c r="M3442" i="8" s="1"/>
  <c r="N3442" i="8"/>
  <c r="J3442" i="8" l="1"/>
  <c r="K3442" i="8" l="1"/>
  <c r="L3442" i="8"/>
  <c r="H3443" i="8" s="1"/>
  <c r="N3443" i="8" l="1"/>
  <c r="I3443" i="8"/>
  <c r="M3443" i="8" s="1"/>
  <c r="J3443" i="8" l="1"/>
  <c r="K3443" i="8" l="1"/>
  <c r="L3443" i="8"/>
  <c r="H3444" i="8" s="1"/>
  <c r="N3444" i="8" l="1"/>
  <c r="I3444" i="8"/>
  <c r="M3444" i="8" s="1"/>
  <c r="J3444" i="8" l="1"/>
  <c r="K3444" i="8" l="1"/>
  <c r="L3444" i="8" s="1"/>
  <c r="H3445" i="8" s="1"/>
  <c r="N3445" i="8" l="1"/>
  <c r="I3445" i="8"/>
  <c r="M3445" i="8" s="1"/>
  <c r="J3445" i="8" l="1"/>
  <c r="K3445" i="8" l="1"/>
  <c r="L3445" i="8" s="1"/>
  <c r="H3446" i="8" s="1"/>
  <c r="N3446" i="8" l="1"/>
  <c r="I3446" i="8"/>
  <c r="M3446" i="8" s="1"/>
  <c r="J3446" i="8" l="1"/>
  <c r="K3446" i="8" l="1"/>
  <c r="L3446" i="8" s="1"/>
  <c r="H3447" i="8" s="1"/>
  <c r="I3447" i="8" l="1"/>
  <c r="M3447" i="8" s="1"/>
  <c r="N3447" i="8"/>
  <c r="J3447" i="8"/>
  <c r="K3447" i="8" l="1"/>
  <c r="L3447" i="8" s="1"/>
  <c r="H3448" i="8" s="1"/>
  <c r="N3448" i="8" l="1"/>
  <c r="I3448" i="8"/>
  <c r="M3448" i="8" s="1"/>
  <c r="J3448" i="8"/>
  <c r="K3448" i="8" l="1"/>
  <c r="L3448" i="8"/>
  <c r="H3449" i="8" s="1"/>
  <c r="I3449" i="8" l="1"/>
  <c r="M3449" i="8" s="1"/>
  <c r="N3449" i="8"/>
  <c r="J3449" i="8" l="1"/>
  <c r="K3449" i="8" l="1"/>
  <c r="L3449" i="8" s="1"/>
  <c r="H3450" i="8" s="1"/>
  <c r="N3450" i="8" l="1"/>
  <c r="I3450" i="8"/>
  <c r="M3450" i="8" s="1"/>
  <c r="J3450" i="8" l="1"/>
  <c r="K3450" i="8" l="1"/>
  <c r="L3450" i="8" s="1"/>
  <c r="H3451" i="8" s="1"/>
  <c r="N3451" i="8" l="1"/>
  <c r="I3451" i="8"/>
  <c r="M3451" i="8" s="1"/>
  <c r="J3451" i="8" l="1"/>
  <c r="K3451" i="8" l="1"/>
  <c r="L3451" i="8" s="1"/>
  <c r="H3452" i="8" s="1"/>
  <c r="I3452" i="8" l="1"/>
  <c r="M3452" i="8" s="1"/>
  <c r="N3452" i="8"/>
  <c r="J3452" i="8" l="1"/>
  <c r="K3452" i="8" l="1"/>
  <c r="L3452" i="8"/>
  <c r="H3453" i="8" s="1"/>
  <c r="N3453" i="8" l="1"/>
  <c r="I3453" i="8"/>
  <c r="M3453" i="8" s="1"/>
  <c r="J3453" i="8"/>
  <c r="K3453" i="8" l="1"/>
  <c r="L3453" i="8" s="1"/>
  <c r="H3454" i="8" s="1"/>
  <c r="I3454" i="8" l="1"/>
  <c r="M3454" i="8" s="1"/>
  <c r="N3454" i="8"/>
  <c r="J3454" i="8" l="1"/>
  <c r="K3454" i="8" l="1"/>
  <c r="L3454" i="8"/>
  <c r="H3455" i="8" s="1"/>
  <c r="N3455" i="8" l="1"/>
  <c r="I3455" i="8"/>
  <c r="M3455" i="8" s="1"/>
  <c r="J3455" i="8" l="1"/>
  <c r="K3455" i="8" l="1"/>
  <c r="L3455" i="8" s="1"/>
  <c r="H3456" i="8" s="1"/>
  <c r="N3456" i="8" l="1"/>
  <c r="I3456" i="8"/>
  <c r="M3456" i="8" s="1"/>
  <c r="J3456" i="8" l="1"/>
  <c r="K3456" i="8" l="1"/>
  <c r="L3456" i="8" s="1"/>
  <c r="H3457" i="8" s="1"/>
  <c r="N3457" i="8" l="1"/>
  <c r="I3457" i="8"/>
  <c r="M3457" i="8" s="1"/>
  <c r="J3457" i="8" l="1"/>
  <c r="K3457" i="8" l="1"/>
  <c r="L3457" i="8" s="1"/>
  <c r="H3458" i="8" s="1"/>
  <c r="N3458" i="8" l="1"/>
  <c r="I3458" i="8"/>
  <c r="M3458" i="8" s="1"/>
  <c r="J3458" i="8" l="1"/>
  <c r="K3458" i="8" l="1"/>
  <c r="L3458" i="8" s="1"/>
  <c r="H3459" i="8" s="1"/>
  <c r="I3459" i="8" l="1"/>
  <c r="M3459" i="8" s="1"/>
  <c r="J3459" i="8"/>
  <c r="N3459" i="8"/>
  <c r="K3459" i="8" l="1"/>
  <c r="L3459" i="8" s="1"/>
  <c r="H3460" i="8" s="1"/>
  <c r="N3460" i="8" l="1"/>
  <c r="I3460" i="8"/>
  <c r="M3460" i="8" s="1"/>
  <c r="J3460" i="8" l="1"/>
  <c r="K3460" i="8" l="1"/>
  <c r="L3460" i="8"/>
  <c r="H3461" i="8" s="1"/>
  <c r="I3461" i="8" l="1"/>
  <c r="M3461" i="8" s="1"/>
  <c r="N3461" i="8"/>
  <c r="J3461" i="8" l="1"/>
  <c r="K3461" i="8" l="1"/>
  <c r="L3461" i="8" s="1"/>
  <c r="H3462" i="8" s="1"/>
  <c r="N3462" i="8" l="1"/>
  <c r="I3462" i="8"/>
  <c r="M3462" i="8" s="1"/>
  <c r="J3462" i="8" l="1"/>
  <c r="K3462" i="8" l="1"/>
  <c r="L3462" i="8" s="1"/>
  <c r="H3463" i="8" s="1"/>
  <c r="N3463" i="8" l="1"/>
  <c r="I3463" i="8"/>
  <c r="M3463" i="8" s="1"/>
  <c r="J3463" i="8" l="1"/>
  <c r="K3463" i="8" l="1"/>
  <c r="L3463" i="8" s="1"/>
  <c r="H3464" i="8" s="1"/>
  <c r="N3464" i="8" l="1"/>
  <c r="I3464" i="8"/>
  <c r="M3464" i="8" s="1"/>
  <c r="J3464" i="8" l="1"/>
  <c r="K3464" i="8" l="1"/>
  <c r="L3464" i="8" s="1"/>
  <c r="H3465" i="8" s="1"/>
  <c r="N3465" i="8" l="1"/>
  <c r="I3465" i="8"/>
  <c r="M3465" i="8" s="1"/>
  <c r="J3465" i="8"/>
  <c r="K3465" i="8" l="1"/>
  <c r="L3465" i="8" s="1"/>
  <c r="H3466" i="8" s="1"/>
  <c r="I3466" i="8" l="1"/>
  <c r="M3466" i="8" s="1"/>
  <c r="N3466" i="8"/>
  <c r="J3466" i="8" l="1"/>
  <c r="K3466" i="8" l="1"/>
  <c r="L3466" i="8" s="1"/>
  <c r="H3467" i="8" s="1"/>
  <c r="N3467" i="8" l="1"/>
  <c r="I3467" i="8"/>
  <c r="M3467" i="8" s="1"/>
  <c r="J3467" i="8" l="1"/>
  <c r="K3467" i="8" l="1"/>
  <c r="L3467" i="8" s="1"/>
  <c r="H3468" i="8" s="1"/>
  <c r="N3468" i="8" l="1"/>
  <c r="I3468" i="8"/>
  <c r="M3468" i="8" s="1"/>
  <c r="J3468" i="8" l="1"/>
  <c r="K3468" i="8" l="1"/>
  <c r="L3468" i="8" s="1"/>
  <c r="H3469" i="8" s="1"/>
  <c r="N3469" i="8" l="1"/>
  <c r="I3469" i="8"/>
  <c r="M3469" i="8" s="1"/>
  <c r="J3469" i="8" l="1"/>
  <c r="K3469" i="8" l="1"/>
  <c r="L3469" i="8" s="1"/>
  <c r="H3470" i="8" s="1"/>
  <c r="N3470" i="8" l="1"/>
  <c r="I3470" i="8"/>
  <c r="M3470" i="8" s="1"/>
  <c r="J3470" i="8" l="1"/>
  <c r="K3470" i="8" l="1"/>
  <c r="L3470" i="8" s="1"/>
  <c r="H3471" i="8" s="1"/>
  <c r="I3471" i="8" l="1"/>
  <c r="M3471" i="8" s="1"/>
  <c r="N3471" i="8"/>
  <c r="J3471" i="8"/>
  <c r="K3471" i="8" l="1"/>
  <c r="L3471" i="8" s="1"/>
  <c r="H3472" i="8" s="1"/>
  <c r="N3472" i="8" l="1"/>
  <c r="I3472" i="8"/>
  <c r="M3472" i="8" s="1"/>
  <c r="J3472" i="8" l="1"/>
  <c r="K3472" i="8" l="1"/>
  <c r="L3472" i="8"/>
  <c r="H3473" i="8" s="1"/>
  <c r="I3473" i="8" l="1"/>
  <c r="M3473" i="8" s="1"/>
  <c r="N3473" i="8"/>
  <c r="J3473" i="8" l="1"/>
  <c r="K3473" i="8" l="1"/>
  <c r="L3473" i="8" s="1"/>
  <c r="H3474" i="8" s="1"/>
  <c r="N3474" i="8" l="1"/>
  <c r="I3474" i="8"/>
  <c r="M3474" i="8" s="1"/>
  <c r="J3474" i="8" l="1"/>
  <c r="K3474" i="8" l="1"/>
  <c r="L3474" i="8" s="1"/>
  <c r="H3475" i="8" s="1"/>
  <c r="N3475" i="8" l="1"/>
  <c r="I3475" i="8"/>
  <c r="M3475" i="8" s="1"/>
  <c r="J3475" i="8" l="1"/>
  <c r="K3475" i="8" l="1"/>
  <c r="L3475" i="8" s="1"/>
  <c r="H3476" i="8" s="1"/>
  <c r="N3476" i="8" l="1"/>
  <c r="I3476" i="8"/>
  <c r="M3476" i="8" s="1"/>
  <c r="J3476" i="8" l="1"/>
  <c r="K3476" i="8" l="1"/>
  <c r="L3476" i="8" s="1"/>
  <c r="H3477" i="8" s="1"/>
  <c r="N3477" i="8" l="1"/>
  <c r="I3477" i="8"/>
  <c r="M3477" i="8" s="1"/>
  <c r="J3477" i="8"/>
  <c r="K3477" i="8" l="1"/>
  <c r="L3477" i="8" s="1"/>
  <c r="H3478" i="8" s="1"/>
  <c r="I3478" i="8" l="1"/>
  <c r="M3478" i="8" s="1"/>
  <c r="N3478" i="8"/>
  <c r="J3478" i="8" l="1"/>
  <c r="K3478" i="8" l="1"/>
  <c r="L3478" i="8" s="1"/>
  <c r="H3479" i="8" s="1"/>
  <c r="I3479" i="8" l="1"/>
  <c r="M3479" i="8" s="1"/>
  <c r="N3479" i="8"/>
  <c r="J3479" i="8" l="1"/>
  <c r="K3479" i="8" l="1"/>
  <c r="L3479" i="8" s="1"/>
  <c r="H3480" i="8" s="1"/>
  <c r="N3480" i="8" l="1"/>
  <c r="I3480" i="8"/>
  <c r="M3480" i="8" s="1"/>
  <c r="J3480" i="8" l="1"/>
  <c r="K3480" i="8" l="1"/>
  <c r="L3480" i="8" s="1"/>
  <c r="H3481" i="8" s="1"/>
  <c r="N3481" i="8" l="1"/>
  <c r="I3481" i="8"/>
  <c r="M3481" i="8" s="1"/>
  <c r="J3481" i="8" l="1"/>
  <c r="K3481" i="8" l="1"/>
  <c r="L3481" i="8" s="1"/>
  <c r="H3482" i="8" s="1"/>
  <c r="N3482" i="8" l="1"/>
  <c r="I3482" i="8"/>
  <c r="M3482" i="8" s="1"/>
  <c r="J3482" i="8" l="1"/>
  <c r="K3482" i="8" l="1"/>
  <c r="L3482" i="8" s="1"/>
  <c r="H3483" i="8" s="1"/>
  <c r="I3483" i="8" l="1"/>
  <c r="M3483" i="8" s="1"/>
  <c r="N3483" i="8"/>
  <c r="J3483" i="8"/>
  <c r="K3483" i="8" l="1"/>
  <c r="L3483" i="8" s="1"/>
  <c r="H3484" i="8" s="1"/>
  <c r="N3484" i="8" l="1"/>
  <c r="I3484" i="8"/>
  <c r="M3484" i="8" s="1"/>
  <c r="J3484" i="8" l="1"/>
  <c r="K3484" i="8" l="1"/>
  <c r="L3484" i="8" s="1"/>
  <c r="H3485" i="8" s="1"/>
  <c r="I3485" i="8" l="1"/>
  <c r="M3485" i="8" s="1"/>
  <c r="N3485" i="8"/>
  <c r="J3485" i="8" l="1"/>
  <c r="K3485" i="8" l="1"/>
  <c r="L3485" i="8" s="1"/>
  <c r="H3486" i="8" s="1"/>
  <c r="N3486" i="8" l="1"/>
  <c r="I3486" i="8"/>
  <c r="M3486" i="8" s="1"/>
  <c r="J3486" i="8" l="1"/>
  <c r="K3486" i="8" l="1"/>
  <c r="L3486" i="8" s="1"/>
  <c r="H3487" i="8" s="1"/>
  <c r="N3487" i="8" l="1"/>
  <c r="I3487" i="8"/>
  <c r="M3487" i="8" s="1"/>
  <c r="J3487" i="8" l="1"/>
  <c r="K3487" i="8" l="1"/>
  <c r="L3487" i="8" s="1"/>
  <c r="H3488" i="8" s="1"/>
  <c r="N3488" i="8" l="1"/>
  <c r="I3488" i="8"/>
  <c r="M3488" i="8" s="1"/>
  <c r="J3488" i="8"/>
  <c r="K3488" i="8" l="1"/>
  <c r="L3488" i="8" s="1"/>
  <c r="H3489" i="8" s="1"/>
  <c r="N3489" i="8" l="1"/>
  <c r="I3489" i="8"/>
  <c r="M3489" i="8" s="1"/>
  <c r="J3489" i="8"/>
  <c r="K3489" i="8" l="1"/>
  <c r="L3489" i="8" s="1"/>
  <c r="H3490" i="8" s="1"/>
  <c r="I3490" i="8" l="1"/>
  <c r="M3490" i="8" s="1"/>
  <c r="N3490" i="8"/>
  <c r="J3490" i="8" l="1"/>
  <c r="K3490" i="8" l="1"/>
  <c r="L3490" i="8"/>
  <c r="H3491" i="8" s="1"/>
  <c r="N3491" i="8" l="1"/>
  <c r="I3491" i="8"/>
  <c r="M3491" i="8" s="1"/>
  <c r="J3491" i="8" l="1"/>
  <c r="K3491" i="8" l="1"/>
  <c r="L3491" i="8" s="1"/>
  <c r="H3492" i="8" s="1"/>
  <c r="N3492" i="8" l="1"/>
  <c r="I3492" i="8"/>
  <c r="M3492" i="8" s="1"/>
  <c r="J3492" i="8" l="1"/>
  <c r="K3492" i="8" l="1"/>
  <c r="L3492" i="8" s="1"/>
  <c r="H3493" i="8" s="1"/>
  <c r="N3493" i="8" l="1"/>
  <c r="I3493" i="8"/>
  <c r="M3493" i="8" s="1"/>
  <c r="J3493" i="8" l="1"/>
  <c r="K3493" i="8" l="1"/>
  <c r="L3493" i="8" s="1"/>
  <c r="H3494" i="8" s="1"/>
  <c r="N3494" i="8" l="1"/>
  <c r="I3494" i="8"/>
  <c r="M3494" i="8" s="1"/>
  <c r="J3494" i="8" l="1"/>
  <c r="K3494" i="8" l="1"/>
  <c r="L3494" i="8" s="1"/>
  <c r="H3495" i="8" s="1"/>
  <c r="I3495" i="8" l="1"/>
  <c r="M3495" i="8" s="1"/>
  <c r="N3495" i="8"/>
  <c r="J3495" i="8"/>
  <c r="K3495" i="8" l="1"/>
  <c r="L3495" i="8"/>
  <c r="H3496" i="8" s="1"/>
  <c r="N3496" i="8" l="1"/>
  <c r="I3496" i="8"/>
  <c r="M3496" i="8" s="1"/>
  <c r="J3496" i="8" l="1"/>
  <c r="K3496" i="8" l="1"/>
  <c r="L3496" i="8"/>
  <c r="H3497" i="8" s="1"/>
  <c r="I3497" i="8" l="1"/>
  <c r="M3497" i="8" s="1"/>
  <c r="N3497" i="8"/>
  <c r="J3497" i="8" l="1"/>
  <c r="K3497" i="8" l="1"/>
  <c r="L3497" i="8" s="1"/>
  <c r="H3498" i="8" s="1"/>
  <c r="N3498" i="8" l="1"/>
  <c r="I3498" i="8"/>
  <c r="M3498" i="8" s="1"/>
  <c r="J3498" i="8" l="1"/>
  <c r="K3498" i="8" l="1"/>
  <c r="L3498" i="8" s="1"/>
  <c r="H3499" i="8" s="1"/>
  <c r="N3499" i="8" l="1"/>
  <c r="I3499" i="8"/>
  <c r="M3499" i="8" s="1"/>
  <c r="J3499" i="8" l="1"/>
  <c r="K3499" i="8" l="1"/>
  <c r="L3499" i="8" s="1"/>
  <c r="H3500" i="8" s="1"/>
  <c r="N3500" i="8" l="1"/>
  <c r="I3500" i="8"/>
  <c r="M3500" i="8" s="1"/>
  <c r="J3500" i="8" l="1"/>
  <c r="K3500" i="8" l="1"/>
  <c r="L3500" i="8" s="1"/>
  <c r="H3501" i="8" s="1"/>
  <c r="N3501" i="8" l="1"/>
  <c r="I3501" i="8"/>
  <c r="M3501" i="8" s="1"/>
  <c r="J3501" i="8"/>
  <c r="K3501" i="8" l="1"/>
  <c r="L3501" i="8" s="1"/>
  <c r="H3502" i="8" s="1"/>
  <c r="I3502" i="8" l="1"/>
  <c r="M3502" i="8" s="1"/>
  <c r="N3502" i="8"/>
  <c r="J3502" i="8" l="1"/>
  <c r="K3502" i="8" l="1"/>
  <c r="L3502" i="8" s="1"/>
  <c r="H3503" i="8" s="1"/>
  <c r="N3503" i="8" l="1"/>
  <c r="I3503" i="8"/>
  <c r="M3503" i="8" s="1"/>
  <c r="J3503" i="8" l="1"/>
  <c r="K3503" i="8" l="1"/>
  <c r="L3503" i="8" s="1"/>
  <c r="H3504" i="8" s="1"/>
  <c r="N3504" i="8" l="1"/>
  <c r="I3504" i="8"/>
  <c r="M3504" i="8" s="1"/>
  <c r="J3504" i="8" l="1"/>
  <c r="K3504" i="8" l="1"/>
  <c r="L3504" i="8" s="1"/>
  <c r="H3505" i="8" s="1"/>
  <c r="N3505" i="8" l="1"/>
  <c r="I3505" i="8"/>
  <c r="M3505" i="8" s="1"/>
  <c r="J3505" i="8" l="1"/>
  <c r="K3505" i="8" l="1"/>
  <c r="L3505" i="8" s="1"/>
  <c r="H3506" i="8" s="1"/>
  <c r="N3506" i="8" l="1"/>
  <c r="I3506" i="8"/>
  <c r="M3506" i="8" s="1"/>
  <c r="J3506" i="8" l="1"/>
  <c r="K3506" i="8" l="1"/>
  <c r="L3506" i="8" s="1"/>
  <c r="H3507" i="8" s="1"/>
  <c r="I3507" i="8" l="1"/>
  <c r="M3507" i="8" s="1"/>
  <c r="N3507" i="8"/>
  <c r="J3507" i="8"/>
  <c r="K3507" i="8" l="1"/>
  <c r="L3507" i="8" s="1"/>
  <c r="H3508" i="8" s="1"/>
  <c r="N3508" i="8" l="1"/>
  <c r="I3508" i="8"/>
  <c r="M3508" i="8" s="1"/>
  <c r="J3508" i="8" l="1"/>
  <c r="K3508" i="8" l="1"/>
  <c r="L3508" i="8"/>
  <c r="H3509" i="8" s="1"/>
  <c r="I3509" i="8" l="1"/>
  <c r="M3509" i="8" s="1"/>
  <c r="N3509" i="8"/>
  <c r="J3509" i="8" l="1"/>
  <c r="K3509" i="8" l="1"/>
  <c r="L3509" i="8" s="1"/>
  <c r="H3510" i="8" s="1"/>
  <c r="N3510" i="8" l="1"/>
  <c r="I3510" i="8"/>
  <c r="M3510" i="8" s="1"/>
  <c r="J3510" i="8" l="1"/>
  <c r="K3510" i="8" l="1"/>
  <c r="L3510" i="8" s="1"/>
  <c r="H3511" i="8" s="1"/>
  <c r="N3511" i="8" l="1"/>
  <c r="I3511" i="8"/>
  <c r="M3511" i="8" s="1"/>
  <c r="J3511" i="8" l="1"/>
  <c r="K3511" i="8" l="1"/>
  <c r="L3511" i="8" s="1"/>
  <c r="H3512" i="8" s="1"/>
  <c r="N3512" i="8" l="1"/>
  <c r="I3512" i="8"/>
  <c r="M3512" i="8" s="1"/>
  <c r="J3512" i="8" l="1"/>
  <c r="K3512" i="8" l="1"/>
  <c r="L3512" i="8" s="1"/>
  <c r="H3513" i="8" s="1"/>
  <c r="N3513" i="8" l="1"/>
  <c r="I3513" i="8"/>
  <c r="M3513" i="8" s="1"/>
  <c r="J3513" i="8"/>
  <c r="K3513" i="8" l="1"/>
  <c r="L3513" i="8" s="1"/>
  <c r="H3514" i="8" s="1"/>
  <c r="I3514" i="8" l="1"/>
  <c r="M3514" i="8" s="1"/>
  <c r="N3514" i="8"/>
  <c r="J3514" i="8" l="1"/>
  <c r="K3514" i="8" l="1"/>
  <c r="L3514" i="8"/>
  <c r="H3515" i="8" s="1"/>
  <c r="I3515" i="8" l="1"/>
  <c r="M3515" i="8" s="1"/>
  <c r="N3515" i="8"/>
  <c r="J3515" i="8" l="1"/>
  <c r="K3515" i="8" l="1"/>
  <c r="L3515" i="8" s="1"/>
  <c r="H3516" i="8" s="1"/>
  <c r="N3516" i="8" l="1"/>
  <c r="I3516" i="8"/>
  <c r="M3516" i="8" s="1"/>
  <c r="J3516" i="8" l="1"/>
  <c r="K3516" i="8" l="1"/>
  <c r="L3516" i="8" s="1"/>
  <c r="H3517" i="8" s="1"/>
  <c r="N3517" i="8" l="1"/>
  <c r="I3517" i="8"/>
  <c r="M3517" i="8" s="1"/>
  <c r="J3517" i="8" l="1"/>
  <c r="K3517" i="8" l="1"/>
  <c r="L3517" i="8" s="1"/>
  <c r="H3518" i="8" s="1"/>
  <c r="N3518" i="8" l="1"/>
  <c r="I3518" i="8"/>
  <c r="M3518" i="8" s="1"/>
  <c r="J3518" i="8" l="1"/>
  <c r="K3518" i="8" l="1"/>
  <c r="L3518" i="8" s="1"/>
  <c r="H3519" i="8" s="1"/>
  <c r="I3519" i="8" l="1"/>
  <c r="M3519" i="8" s="1"/>
  <c r="N3519" i="8"/>
  <c r="J3519" i="8"/>
  <c r="K3519" i="8" l="1"/>
  <c r="L3519" i="8" s="1"/>
  <c r="H3520" i="8" s="1"/>
  <c r="N3520" i="8" l="1"/>
  <c r="I3520" i="8"/>
  <c r="M3520" i="8" s="1"/>
  <c r="J3520" i="8" l="1"/>
  <c r="K3520" i="8" l="1"/>
  <c r="L3520" i="8"/>
  <c r="H3521" i="8" s="1"/>
  <c r="I3521" i="8" l="1"/>
  <c r="M3521" i="8" s="1"/>
  <c r="N3521" i="8"/>
  <c r="J3521" i="8" l="1"/>
  <c r="K3521" i="8" l="1"/>
  <c r="L3521" i="8" s="1"/>
  <c r="H3522" i="8" s="1"/>
  <c r="N3522" i="8" l="1"/>
  <c r="I3522" i="8"/>
  <c r="M3522" i="8" s="1"/>
  <c r="J3522" i="8" l="1"/>
  <c r="K3522" i="8" l="1"/>
  <c r="L3522" i="8" s="1"/>
  <c r="H3523" i="8" s="1"/>
  <c r="N3523" i="8" l="1"/>
  <c r="I3523" i="8"/>
  <c r="M3523" i="8" s="1"/>
  <c r="J3523" i="8" l="1"/>
  <c r="K3523" i="8" l="1"/>
  <c r="L3523" i="8" s="1"/>
  <c r="H3524" i="8" s="1"/>
  <c r="N3524" i="8" l="1"/>
  <c r="I3524" i="8"/>
  <c r="M3524" i="8" s="1"/>
  <c r="J3524" i="8"/>
  <c r="K3524" i="8" l="1"/>
  <c r="L3524" i="8" s="1"/>
  <c r="H3525" i="8" s="1"/>
  <c r="N3525" i="8" l="1"/>
  <c r="I3525" i="8"/>
  <c r="M3525" i="8" s="1"/>
  <c r="J3525" i="8"/>
  <c r="K3525" i="8" l="1"/>
  <c r="L3525" i="8" s="1"/>
  <c r="H3526" i="8" s="1"/>
  <c r="I3526" i="8" l="1"/>
  <c r="M3526" i="8" s="1"/>
  <c r="N3526" i="8"/>
  <c r="J3526" i="8" l="1"/>
  <c r="K3526" i="8" l="1"/>
  <c r="L3526" i="8"/>
  <c r="H3527" i="8" s="1"/>
  <c r="N3527" i="8" l="1"/>
  <c r="I3527" i="8"/>
  <c r="M3527" i="8" s="1"/>
  <c r="J3527" i="8" l="1"/>
  <c r="K3527" i="8" l="1"/>
  <c r="L3527" i="8" s="1"/>
  <c r="H3528" i="8" s="1"/>
  <c r="N3528" i="8" l="1"/>
  <c r="I3528" i="8"/>
  <c r="M3528" i="8" s="1"/>
  <c r="J3528" i="8" l="1"/>
  <c r="K3528" i="8" l="1"/>
  <c r="L3528" i="8" s="1"/>
  <c r="H3529" i="8" s="1"/>
  <c r="N3529" i="8" l="1"/>
  <c r="I3529" i="8"/>
  <c r="M3529" i="8" s="1"/>
  <c r="J3529" i="8" l="1"/>
  <c r="K3529" i="8" l="1"/>
  <c r="L3529" i="8" s="1"/>
  <c r="H3530" i="8" s="1"/>
  <c r="N3530" i="8" l="1"/>
  <c r="I3530" i="8"/>
  <c r="M3530" i="8" s="1"/>
  <c r="J3530" i="8" l="1"/>
  <c r="K3530" i="8" l="1"/>
  <c r="L3530" i="8" s="1"/>
  <c r="H3531" i="8" s="1"/>
  <c r="I3531" i="8" l="1"/>
  <c r="M3531" i="8" s="1"/>
  <c r="N3531" i="8"/>
  <c r="J3531" i="8"/>
  <c r="K3531" i="8" l="1"/>
  <c r="L3531" i="8" s="1"/>
  <c r="H3532" i="8" s="1"/>
  <c r="N3532" i="8" l="1"/>
  <c r="I3532" i="8"/>
  <c r="M3532" i="8" s="1"/>
  <c r="J3532" i="8" l="1"/>
  <c r="K3532" i="8" l="1"/>
  <c r="L3532" i="8"/>
  <c r="H3533" i="8" s="1"/>
  <c r="I3533" i="8" l="1"/>
  <c r="M3533" i="8" s="1"/>
  <c r="N3533" i="8"/>
  <c r="J3533" i="8" l="1"/>
  <c r="K3533" i="8" l="1"/>
  <c r="L3533" i="8" s="1"/>
  <c r="H3534" i="8" s="1"/>
  <c r="N3534" i="8" l="1"/>
  <c r="I3534" i="8"/>
  <c r="M3534" i="8" s="1"/>
  <c r="J3534" i="8" l="1"/>
  <c r="K3534" i="8" l="1"/>
  <c r="L3534" i="8" s="1"/>
  <c r="H3535" i="8" s="1"/>
  <c r="N3535" i="8" l="1"/>
  <c r="I3535" i="8"/>
  <c r="M3535" i="8" s="1"/>
  <c r="J3535" i="8" l="1"/>
  <c r="K3535" i="8" l="1"/>
  <c r="L3535" i="8" s="1"/>
  <c r="H3536" i="8" s="1"/>
  <c r="N3536" i="8" l="1"/>
  <c r="I3536" i="8"/>
  <c r="M3536" i="8" s="1"/>
  <c r="J3536" i="8" l="1"/>
  <c r="K3536" i="8" l="1"/>
  <c r="L3536" i="8" s="1"/>
  <c r="H3537" i="8" s="1"/>
  <c r="N3537" i="8" l="1"/>
  <c r="I3537" i="8"/>
  <c r="M3537" i="8" s="1"/>
  <c r="J3537" i="8"/>
  <c r="K3537" i="8" l="1"/>
  <c r="L3537" i="8" s="1"/>
  <c r="H3538" i="8" s="1"/>
  <c r="I3538" i="8" l="1"/>
  <c r="M3538" i="8" s="1"/>
  <c r="N3538" i="8"/>
  <c r="J3538" i="8" l="1"/>
  <c r="K3538" i="8" l="1"/>
  <c r="L3538" i="8"/>
  <c r="H3539" i="8" s="1"/>
  <c r="N3539" i="8" l="1"/>
  <c r="I3539" i="8"/>
  <c r="M3539" i="8" s="1"/>
  <c r="J3539" i="8" l="1"/>
  <c r="K3539" i="8" l="1"/>
  <c r="L3539" i="8" s="1"/>
  <c r="H3540" i="8" s="1"/>
  <c r="N3540" i="8" l="1"/>
  <c r="I3540" i="8"/>
  <c r="M3540" i="8" s="1"/>
  <c r="J3540" i="8" l="1"/>
  <c r="K3540" i="8" l="1"/>
  <c r="L3540" i="8" s="1"/>
  <c r="H3541" i="8" s="1"/>
  <c r="N3541" i="8" l="1"/>
  <c r="I3541" i="8"/>
  <c r="M3541" i="8" s="1"/>
  <c r="J3541" i="8" l="1"/>
  <c r="K3541" i="8" l="1"/>
  <c r="L3541" i="8" s="1"/>
  <c r="H3542" i="8" s="1"/>
  <c r="N3542" i="8" l="1"/>
  <c r="I3542" i="8"/>
  <c r="M3542" i="8" s="1"/>
  <c r="J3542" i="8" l="1"/>
  <c r="K3542" i="8" l="1"/>
  <c r="L3542" i="8" s="1"/>
  <c r="H3543" i="8" s="1"/>
  <c r="I3543" i="8" l="1"/>
  <c r="M3543" i="8" s="1"/>
  <c r="N3543" i="8"/>
  <c r="J3543" i="8" l="1"/>
  <c r="K3543" i="8"/>
  <c r="L3543" i="8" s="1"/>
  <c r="H3544" i="8" s="1"/>
  <c r="N3544" i="8" l="1"/>
  <c r="I3544" i="8"/>
  <c r="M3544" i="8" s="1"/>
  <c r="J3544" i="8" l="1"/>
  <c r="K3544" i="8" l="1"/>
  <c r="L3544" i="8"/>
  <c r="H3545" i="8" s="1"/>
  <c r="I3545" i="8" l="1"/>
  <c r="M3545" i="8" s="1"/>
  <c r="N3545" i="8"/>
  <c r="J3545" i="8" l="1"/>
  <c r="K3545" i="8" l="1"/>
  <c r="L3545" i="8" s="1"/>
  <c r="H3546" i="8" s="1"/>
  <c r="N3546" i="8" l="1"/>
  <c r="I3546" i="8"/>
  <c r="M3546" i="8" s="1"/>
  <c r="J3546" i="8" l="1"/>
  <c r="K3546" i="8" l="1"/>
  <c r="L3546" i="8" s="1"/>
  <c r="H3547" i="8" s="1"/>
  <c r="N3547" i="8" l="1"/>
  <c r="I3547" i="8"/>
  <c r="M3547" i="8" s="1"/>
  <c r="J3547" i="8" l="1"/>
  <c r="K3547" i="8" l="1"/>
  <c r="L3547" i="8" s="1"/>
  <c r="H3548" i="8" s="1"/>
  <c r="N3548" i="8" l="1"/>
  <c r="I3548" i="8"/>
  <c r="M3548" i="8" s="1"/>
  <c r="J3548" i="8" l="1"/>
  <c r="K3548" i="8" l="1"/>
  <c r="L3548" i="8" s="1"/>
  <c r="H3549" i="8" s="1"/>
  <c r="N3549" i="8" l="1"/>
  <c r="I3549" i="8"/>
  <c r="M3549" i="8" s="1"/>
  <c r="J3549" i="8"/>
  <c r="K3549" i="8" l="1"/>
  <c r="L3549" i="8" s="1"/>
  <c r="H3550" i="8" s="1"/>
  <c r="I3550" i="8" l="1"/>
  <c r="M3550" i="8" s="1"/>
  <c r="N3550" i="8"/>
  <c r="J3550" i="8" l="1"/>
  <c r="K3550" i="8" l="1"/>
  <c r="L3550" i="8"/>
  <c r="H3551" i="8" s="1"/>
  <c r="I3551" i="8" l="1"/>
  <c r="M3551" i="8" s="1"/>
  <c r="N3551" i="8"/>
  <c r="J3551" i="8" l="1"/>
  <c r="K3551" i="8" l="1"/>
  <c r="L3551" i="8" s="1"/>
  <c r="H3552" i="8" s="1"/>
  <c r="N3552" i="8" l="1"/>
  <c r="I3552" i="8"/>
  <c r="M3552" i="8" s="1"/>
  <c r="J3552" i="8" l="1"/>
  <c r="K3552" i="8" l="1"/>
  <c r="L3552" i="8" s="1"/>
  <c r="H3553" i="8" s="1"/>
  <c r="N3553" i="8" l="1"/>
  <c r="I3553" i="8"/>
  <c r="M3553" i="8" s="1"/>
  <c r="J3553" i="8" l="1"/>
  <c r="K3553" i="8" l="1"/>
  <c r="L3553" i="8" s="1"/>
  <c r="H3554" i="8" s="1"/>
  <c r="N3554" i="8" l="1"/>
  <c r="I3554" i="8"/>
  <c r="M3554" i="8" s="1"/>
  <c r="J3554" i="8" l="1"/>
  <c r="K3554" i="8" l="1"/>
  <c r="L3554" i="8" s="1"/>
  <c r="H3555" i="8" s="1"/>
  <c r="I3555" i="8" l="1"/>
  <c r="M3555" i="8" s="1"/>
  <c r="N3555" i="8"/>
  <c r="J3555" i="8"/>
  <c r="K3555" i="8" l="1"/>
  <c r="L3555" i="8" s="1"/>
  <c r="H3556" i="8" s="1"/>
  <c r="N3556" i="8" l="1"/>
  <c r="I3556" i="8"/>
  <c r="M3556" i="8" s="1"/>
  <c r="J3556" i="8" l="1"/>
  <c r="K3556" i="8" l="1"/>
  <c r="L3556" i="8"/>
  <c r="H3557" i="8" s="1"/>
  <c r="I3557" i="8" l="1"/>
  <c r="M3557" i="8" s="1"/>
  <c r="N3557" i="8"/>
  <c r="J3557" i="8" l="1"/>
  <c r="K3557" i="8" l="1"/>
  <c r="L3557" i="8" s="1"/>
  <c r="H3558" i="8" s="1"/>
  <c r="N3558" i="8" l="1"/>
  <c r="I3558" i="8"/>
  <c r="M3558" i="8" s="1"/>
  <c r="J3558" i="8" l="1"/>
  <c r="K3558" i="8" l="1"/>
  <c r="L3558" i="8" s="1"/>
  <c r="H3559" i="8" s="1"/>
  <c r="N3559" i="8" l="1"/>
  <c r="I3559" i="8"/>
  <c r="M3559" i="8" s="1"/>
  <c r="J3559" i="8" l="1"/>
  <c r="K3559" i="8" l="1"/>
  <c r="L3559" i="8" s="1"/>
  <c r="H3560" i="8" s="1"/>
  <c r="N3560" i="8" l="1"/>
  <c r="I3560" i="8"/>
  <c r="M3560" i="8" s="1"/>
  <c r="J3560" i="8"/>
  <c r="K3560" i="8" l="1"/>
  <c r="L3560" i="8" s="1"/>
  <c r="H3561" i="8" s="1"/>
  <c r="N3561" i="8" l="1"/>
  <c r="I3561" i="8"/>
  <c r="M3561" i="8" s="1"/>
  <c r="J3561" i="8"/>
  <c r="K3561" i="8" l="1"/>
  <c r="L3561" i="8" s="1"/>
  <c r="H3562" i="8" s="1"/>
  <c r="I3562" i="8" l="1"/>
  <c r="M3562" i="8" s="1"/>
  <c r="N3562" i="8"/>
  <c r="J3562" i="8" l="1"/>
  <c r="K3562" i="8" l="1"/>
  <c r="L3562" i="8"/>
  <c r="H3563" i="8" s="1"/>
  <c r="N3563" i="8" l="1"/>
  <c r="I3563" i="8"/>
  <c r="M3563" i="8" s="1"/>
  <c r="J3563" i="8" l="1"/>
  <c r="K3563" i="8" l="1"/>
  <c r="L3563" i="8" s="1"/>
  <c r="H3564" i="8" s="1"/>
  <c r="N3564" i="8" l="1"/>
  <c r="I3564" i="8"/>
  <c r="M3564" i="8" s="1"/>
  <c r="J3564" i="8" l="1"/>
  <c r="K3564" i="8" l="1"/>
  <c r="L3564" i="8" s="1"/>
  <c r="H3565" i="8" s="1"/>
  <c r="N3565" i="8" l="1"/>
  <c r="I3565" i="8"/>
  <c r="M3565" i="8" s="1"/>
  <c r="J3565" i="8" l="1"/>
  <c r="K3565" i="8" l="1"/>
  <c r="L3565" i="8" s="1"/>
  <c r="H3566" i="8" s="1"/>
  <c r="N3566" i="8" l="1"/>
  <c r="I3566" i="8"/>
  <c r="M3566" i="8" s="1"/>
  <c r="J3566" i="8" l="1"/>
  <c r="K3566" i="8" l="1"/>
  <c r="L3566" i="8" s="1"/>
  <c r="H3567" i="8" s="1"/>
  <c r="I3567" i="8" l="1"/>
  <c r="M3567" i="8" s="1"/>
  <c r="N3567" i="8"/>
  <c r="J3567" i="8"/>
  <c r="K3567" i="8" l="1"/>
  <c r="L3567" i="8"/>
  <c r="H3568" i="8" s="1"/>
  <c r="N3568" i="8" l="1"/>
  <c r="I3568" i="8"/>
  <c r="M3568" i="8" s="1"/>
  <c r="J3568" i="8" l="1"/>
  <c r="K3568" i="8" l="1"/>
  <c r="L3568" i="8" s="1"/>
  <c r="H3569" i="8" s="1"/>
  <c r="I3569" i="8" l="1"/>
  <c r="M3569" i="8" s="1"/>
  <c r="N3569" i="8"/>
  <c r="J3569" i="8" l="1"/>
  <c r="K3569" i="8" l="1"/>
  <c r="L3569" i="8" s="1"/>
  <c r="H3570" i="8" s="1"/>
  <c r="N3570" i="8" l="1"/>
  <c r="I3570" i="8"/>
  <c r="M3570" i="8" s="1"/>
  <c r="J3570" i="8" l="1"/>
  <c r="K3570" i="8" l="1"/>
  <c r="L3570" i="8" s="1"/>
  <c r="H3571" i="8" s="1"/>
  <c r="N3571" i="8" l="1"/>
  <c r="I3571" i="8"/>
  <c r="M3571" i="8" s="1"/>
  <c r="J3571" i="8" l="1"/>
  <c r="K3571" i="8" l="1"/>
  <c r="L3571" i="8" s="1"/>
  <c r="H3572" i="8" s="1"/>
  <c r="N3572" i="8" l="1"/>
  <c r="I3572" i="8"/>
  <c r="M3572" i="8" s="1"/>
  <c r="J3572" i="8" l="1"/>
  <c r="K3572" i="8" l="1"/>
  <c r="L3572" i="8" s="1"/>
  <c r="H3573" i="8" s="1"/>
  <c r="N3573" i="8" l="1"/>
  <c r="I3573" i="8"/>
  <c r="M3573" i="8" s="1"/>
  <c r="J3573" i="8"/>
  <c r="K3573" i="8" l="1"/>
  <c r="L3573" i="8" s="1"/>
  <c r="H3574" i="8" s="1"/>
  <c r="I3574" i="8" l="1"/>
  <c r="M3574" i="8" s="1"/>
  <c r="N3574" i="8"/>
  <c r="J3574" i="8" l="1"/>
  <c r="K3574" i="8" l="1"/>
  <c r="L3574" i="8"/>
  <c r="H3575" i="8" s="1"/>
  <c r="N3575" i="8" l="1"/>
  <c r="I3575" i="8"/>
  <c r="M3575" i="8" s="1"/>
  <c r="J3575" i="8" l="1"/>
  <c r="K3575" i="8" l="1"/>
  <c r="L3575" i="8" s="1"/>
  <c r="H3576" i="8" s="1"/>
  <c r="N3576" i="8" l="1"/>
  <c r="I3576" i="8"/>
  <c r="M3576" i="8" s="1"/>
  <c r="J3576" i="8" l="1"/>
  <c r="K3576" i="8" l="1"/>
  <c r="L3576" i="8" s="1"/>
  <c r="H3577" i="8" s="1"/>
  <c r="N3577" i="8" l="1"/>
  <c r="I3577" i="8"/>
  <c r="M3577" i="8" s="1"/>
  <c r="J3577" i="8" l="1"/>
  <c r="K3577" i="8" l="1"/>
  <c r="L3577" i="8" s="1"/>
  <c r="H3578" i="8" s="1"/>
  <c r="N3578" i="8" l="1"/>
  <c r="I3578" i="8"/>
  <c r="M3578" i="8" s="1"/>
  <c r="J3578" i="8" l="1"/>
  <c r="K3578" i="8" l="1"/>
  <c r="L3578" i="8" s="1"/>
  <c r="H3579" i="8" s="1"/>
  <c r="I3579" i="8" l="1"/>
  <c r="M3579" i="8" s="1"/>
  <c r="N3579" i="8"/>
  <c r="J3579" i="8"/>
  <c r="K3579" i="8" l="1"/>
  <c r="L3579" i="8" s="1"/>
  <c r="H3580" i="8" s="1"/>
  <c r="N3580" i="8" l="1"/>
  <c r="I3580" i="8"/>
  <c r="M3580" i="8" s="1"/>
  <c r="J3580" i="8" l="1"/>
  <c r="K3580" i="8" l="1"/>
  <c r="L3580" i="8"/>
  <c r="H3581" i="8" s="1"/>
  <c r="I3581" i="8" l="1"/>
  <c r="M3581" i="8" s="1"/>
  <c r="N3581" i="8"/>
  <c r="J3581" i="8" l="1"/>
  <c r="K3581" i="8" l="1"/>
  <c r="L3581" i="8" s="1"/>
  <c r="H3582" i="8" s="1"/>
  <c r="N3582" i="8" l="1"/>
  <c r="I3582" i="8"/>
  <c r="M3582" i="8" s="1"/>
  <c r="J3582" i="8" l="1"/>
  <c r="K3582" i="8" l="1"/>
  <c r="L3582" i="8" s="1"/>
  <c r="H3583" i="8" s="1"/>
  <c r="N3583" i="8" l="1"/>
  <c r="I3583" i="8"/>
  <c r="M3583" i="8" s="1"/>
  <c r="J3583" i="8" l="1"/>
  <c r="K3583" i="8" l="1"/>
  <c r="L3583" i="8" s="1"/>
  <c r="H3584" i="8" s="1"/>
  <c r="N3584" i="8" l="1"/>
  <c r="I3584" i="8"/>
  <c r="M3584" i="8" s="1"/>
  <c r="J3584" i="8" l="1"/>
  <c r="K3584" i="8" l="1"/>
  <c r="L3584" i="8" s="1"/>
  <c r="H3585" i="8" s="1"/>
  <c r="N3585" i="8" l="1"/>
  <c r="I3585" i="8"/>
  <c r="M3585" i="8" s="1"/>
  <c r="J3585" i="8"/>
  <c r="K3585" i="8" l="1"/>
  <c r="L3585" i="8" s="1"/>
  <c r="H3586" i="8" s="1"/>
  <c r="I3586" i="8" l="1"/>
  <c r="M3586" i="8" s="1"/>
  <c r="N3586" i="8"/>
  <c r="J3586" i="8" l="1"/>
  <c r="K3586" i="8" l="1"/>
  <c r="L3586" i="8"/>
  <c r="H3587" i="8" s="1"/>
  <c r="I3587" i="8" l="1"/>
  <c r="M3587" i="8" s="1"/>
  <c r="N3587" i="8"/>
  <c r="J3587" i="8" l="1"/>
  <c r="K3587" i="8" l="1"/>
  <c r="L3587" i="8" s="1"/>
  <c r="H3588" i="8" s="1"/>
  <c r="N3588" i="8" l="1"/>
  <c r="I3588" i="8"/>
  <c r="M3588" i="8" s="1"/>
  <c r="J3588" i="8" l="1"/>
  <c r="K3588" i="8" l="1"/>
  <c r="L3588" i="8" s="1"/>
  <c r="H3589" i="8" s="1"/>
  <c r="N3589" i="8" l="1"/>
  <c r="I3589" i="8"/>
  <c r="M3589" i="8" s="1"/>
  <c r="J3589" i="8" l="1"/>
  <c r="K3589" i="8" l="1"/>
  <c r="L3589" i="8" s="1"/>
  <c r="H3590" i="8" s="1"/>
  <c r="N3590" i="8" l="1"/>
  <c r="I3590" i="8"/>
  <c r="M3590" i="8" s="1"/>
  <c r="J3590" i="8" l="1"/>
  <c r="K3590" i="8" l="1"/>
  <c r="L3590" i="8" s="1"/>
  <c r="H3591" i="8" s="1"/>
  <c r="I3591" i="8" l="1"/>
  <c r="M3591" i="8" s="1"/>
  <c r="N3591" i="8"/>
  <c r="J3591" i="8"/>
  <c r="K3591" i="8" l="1"/>
  <c r="L3591" i="8" s="1"/>
  <c r="H3592" i="8" s="1"/>
  <c r="N3592" i="8" l="1"/>
  <c r="I3592" i="8"/>
  <c r="M3592" i="8" s="1"/>
  <c r="J3592" i="8" l="1"/>
  <c r="K3592" i="8" l="1"/>
  <c r="L3592" i="8"/>
  <c r="H3593" i="8" s="1"/>
  <c r="I3593" i="8" l="1"/>
  <c r="M3593" i="8" s="1"/>
  <c r="N3593" i="8"/>
  <c r="J3593" i="8" l="1"/>
  <c r="K3593" i="8" l="1"/>
  <c r="L3593" i="8" s="1"/>
  <c r="H3594" i="8" s="1"/>
  <c r="N3594" i="8" l="1"/>
  <c r="I3594" i="8"/>
  <c r="M3594" i="8" s="1"/>
  <c r="J3594" i="8" l="1"/>
  <c r="K3594" i="8" l="1"/>
  <c r="L3594" i="8" s="1"/>
  <c r="H3595" i="8" s="1"/>
  <c r="N3595" i="8" l="1"/>
  <c r="I3595" i="8"/>
  <c r="M3595" i="8" s="1"/>
  <c r="J3595" i="8" l="1"/>
  <c r="K3595" i="8" l="1"/>
  <c r="L3595" i="8" s="1"/>
  <c r="H3596" i="8" s="1"/>
  <c r="N3596" i="8" l="1"/>
  <c r="I3596" i="8"/>
  <c r="M3596" i="8" s="1"/>
  <c r="J3596" i="8"/>
  <c r="K3596" i="8" l="1"/>
  <c r="L3596" i="8" s="1"/>
  <c r="H3597" i="8" s="1"/>
  <c r="N3597" i="8" l="1"/>
  <c r="I3597" i="8"/>
  <c r="M3597" i="8" s="1"/>
  <c r="J3597" i="8" l="1"/>
  <c r="K3597" i="8"/>
  <c r="L3597" i="8" s="1"/>
  <c r="H3598" i="8" s="1"/>
  <c r="I3598" i="8" l="1"/>
  <c r="M3598" i="8" s="1"/>
  <c r="N3598" i="8"/>
  <c r="J3598" i="8" l="1"/>
  <c r="K3598" i="8" l="1"/>
  <c r="L3598" i="8"/>
  <c r="H3599" i="8" s="1"/>
  <c r="N3599" i="8" l="1"/>
  <c r="I3599" i="8"/>
  <c r="M3599" i="8" s="1"/>
  <c r="J3599" i="8" l="1"/>
  <c r="K3599" i="8" l="1"/>
  <c r="L3599" i="8" s="1"/>
  <c r="H3600" i="8" s="1"/>
  <c r="N3600" i="8" l="1"/>
  <c r="I3600" i="8"/>
  <c r="M3600" i="8" s="1"/>
  <c r="J3600" i="8" l="1"/>
  <c r="K3600" i="8" l="1"/>
  <c r="L3600" i="8" s="1"/>
  <c r="H3601" i="8" s="1"/>
  <c r="N3601" i="8" l="1"/>
  <c r="I3601" i="8"/>
  <c r="M3601" i="8" s="1"/>
  <c r="J3601" i="8" l="1"/>
  <c r="K3601" i="8" l="1"/>
  <c r="L3601" i="8" s="1"/>
  <c r="H3602" i="8" s="1"/>
  <c r="N3602" i="8" l="1"/>
  <c r="I3602" i="8"/>
  <c r="M3602" i="8" s="1"/>
  <c r="J3602" i="8" l="1"/>
  <c r="K3602" i="8" l="1"/>
  <c r="L3602" i="8" s="1"/>
  <c r="H3603" i="8" s="1"/>
  <c r="I3603" i="8" l="1"/>
  <c r="M3603" i="8" s="1"/>
  <c r="N3603" i="8"/>
  <c r="J3603" i="8"/>
  <c r="K3603" i="8" l="1"/>
  <c r="L3603" i="8" s="1"/>
  <c r="H3604" i="8" s="1"/>
  <c r="N3604" i="8" l="1"/>
  <c r="I3604" i="8"/>
  <c r="M3604" i="8" s="1"/>
  <c r="J3604" i="8" l="1"/>
  <c r="K3604" i="8" l="1"/>
  <c r="L3604" i="8"/>
  <c r="H3605" i="8" s="1"/>
  <c r="I3605" i="8" l="1"/>
  <c r="M3605" i="8" s="1"/>
  <c r="N3605" i="8"/>
  <c r="J3605" i="8" l="1"/>
  <c r="K3605" i="8" l="1"/>
  <c r="L3605" i="8" s="1"/>
  <c r="H3606" i="8" s="1"/>
  <c r="N3606" i="8" l="1"/>
  <c r="I3606" i="8"/>
  <c r="M3606" i="8" s="1"/>
  <c r="J3606" i="8" l="1"/>
  <c r="K3606" i="8" l="1"/>
  <c r="L3606" i="8" s="1"/>
  <c r="H3607" i="8" s="1"/>
  <c r="N3607" i="8" l="1"/>
  <c r="I3607" i="8"/>
  <c r="M3607" i="8" s="1"/>
  <c r="J3607" i="8" l="1"/>
  <c r="K3607" i="8" l="1"/>
  <c r="L3607" i="8" s="1"/>
  <c r="H3608" i="8" s="1"/>
  <c r="N3608" i="8" l="1"/>
  <c r="I3608" i="8"/>
  <c r="M3608" i="8" s="1"/>
  <c r="J3608" i="8" l="1"/>
  <c r="K3608" i="8" l="1"/>
  <c r="L3608" i="8" s="1"/>
  <c r="H3609" i="8" s="1"/>
  <c r="N3609" i="8" l="1"/>
  <c r="I3609" i="8"/>
  <c r="M3609" i="8" s="1"/>
  <c r="J3609" i="8"/>
  <c r="K3609" i="8" l="1"/>
  <c r="L3609" i="8" s="1"/>
  <c r="H3610" i="8" s="1"/>
  <c r="I3610" i="8" l="1"/>
  <c r="M3610" i="8" s="1"/>
  <c r="N3610" i="8"/>
  <c r="J3610" i="8" l="1"/>
  <c r="K3610" i="8" l="1"/>
  <c r="L3610" i="8"/>
  <c r="H3611" i="8" s="1"/>
  <c r="I3611" i="8" l="1"/>
  <c r="M3611" i="8" s="1"/>
  <c r="N3611" i="8"/>
  <c r="J3611" i="8" l="1"/>
  <c r="K3611" i="8" l="1"/>
  <c r="L3611" i="8" s="1"/>
  <c r="H3612" i="8" s="1"/>
  <c r="N3612" i="8" l="1"/>
  <c r="I3612" i="8"/>
  <c r="M3612" i="8" s="1"/>
  <c r="J3612" i="8" l="1"/>
  <c r="K3612" i="8" l="1"/>
  <c r="L3612" i="8" s="1"/>
  <c r="H3613" i="8" s="1"/>
  <c r="N3613" i="8" l="1"/>
  <c r="I3613" i="8"/>
  <c r="M3613" i="8" s="1"/>
  <c r="J3613" i="8" l="1"/>
  <c r="K3613" i="8" l="1"/>
  <c r="L3613" i="8" s="1"/>
  <c r="H3614" i="8" s="1"/>
  <c r="N3614" i="8" l="1"/>
  <c r="I3614" i="8"/>
  <c r="M3614" i="8" s="1"/>
  <c r="J3614" i="8" l="1"/>
  <c r="K3614" i="8" l="1"/>
  <c r="L3614" i="8" s="1"/>
  <c r="H3615" i="8" s="1"/>
  <c r="I3615" i="8" l="1"/>
  <c r="M3615" i="8" s="1"/>
  <c r="N3615" i="8"/>
  <c r="J3615" i="8"/>
  <c r="K3615" i="8" l="1"/>
  <c r="L3615" i="8" s="1"/>
  <c r="H3616" i="8" s="1"/>
  <c r="N3616" i="8" l="1"/>
  <c r="I3616" i="8"/>
  <c r="M3616" i="8" s="1"/>
  <c r="J3616" i="8" l="1"/>
  <c r="K3616" i="8" l="1"/>
  <c r="L3616" i="8"/>
  <c r="H3617" i="8" s="1"/>
  <c r="I3617" i="8" l="1"/>
  <c r="M3617" i="8" s="1"/>
  <c r="N3617" i="8"/>
  <c r="J3617" i="8" l="1"/>
  <c r="K3617" i="8" l="1"/>
  <c r="L3617" i="8" s="1"/>
  <c r="H3618" i="8" s="1"/>
  <c r="N3618" i="8" l="1"/>
  <c r="I3618" i="8"/>
  <c r="M3618" i="8" s="1"/>
  <c r="J3618" i="8" l="1"/>
  <c r="K3618" i="8" l="1"/>
  <c r="L3618" i="8" s="1"/>
  <c r="H3619" i="8" s="1"/>
  <c r="N3619" i="8" l="1"/>
  <c r="I3619" i="8"/>
  <c r="M3619" i="8" s="1"/>
  <c r="J3619" i="8" l="1"/>
  <c r="K3619" i="8" l="1"/>
  <c r="L3619" i="8" s="1"/>
  <c r="H3620" i="8" s="1"/>
  <c r="N3620" i="8" l="1"/>
  <c r="I3620" i="8"/>
  <c r="M3620" i="8" s="1"/>
  <c r="J3620" i="8" l="1"/>
  <c r="K3620" i="8" l="1"/>
  <c r="L3620" i="8"/>
  <c r="H3621" i="8" s="1"/>
  <c r="N3621" i="8" l="1"/>
  <c r="I3621" i="8"/>
  <c r="M3621" i="8" s="1"/>
  <c r="J3621" i="8" l="1"/>
  <c r="K3621" i="8" l="1"/>
  <c r="L3621" i="8" s="1"/>
  <c r="H3622" i="8" s="1"/>
  <c r="N3622" i="8" l="1"/>
  <c r="I3622" i="8"/>
  <c r="M3622" i="8" s="1"/>
  <c r="J3622" i="8" l="1"/>
  <c r="K3622" i="8" l="1"/>
  <c r="L3622" i="8" s="1"/>
  <c r="H3623" i="8" s="1"/>
  <c r="I3623" i="8" l="1"/>
  <c r="M3623" i="8" s="1"/>
  <c r="N3623" i="8"/>
  <c r="J3623" i="8"/>
  <c r="K3623" i="8" l="1"/>
  <c r="L3623" i="8" s="1"/>
  <c r="H3624" i="8" s="1"/>
  <c r="N3624" i="8" l="1"/>
  <c r="I3624" i="8"/>
  <c r="M3624" i="8" s="1"/>
  <c r="J3624" i="8" l="1"/>
  <c r="K3624" i="8" l="1"/>
  <c r="L3624" i="8" s="1"/>
  <c r="H3625" i="8" s="1"/>
  <c r="N3625" i="8" l="1"/>
  <c r="I3625" i="8"/>
  <c r="M3625" i="8" s="1"/>
  <c r="J3625" i="8"/>
  <c r="K3625" i="8" l="1"/>
  <c r="L3625" i="8" s="1"/>
  <c r="H3626" i="8" s="1"/>
  <c r="I3626" i="8" l="1"/>
  <c r="M3626" i="8" s="1"/>
  <c r="N3626" i="8"/>
  <c r="J3626" i="8" l="1"/>
  <c r="K3626" i="8" l="1"/>
  <c r="L3626" i="8" s="1"/>
  <c r="H3627" i="8" s="1"/>
  <c r="N3627" i="8" l="1"/>
  <c r="I3627" i="8"/>
  <c r="M3627" i="8" s="1"/>
  <c r="J3627" i="8" l="1"/>
  <c r="K3627" i="8" l="1"/>
  <c r="L3627" i="8" s="1"/>
  <c r="H3628" i="8" s="1"/>
  <c r="N3628" i="8" l="1"/>
  <c r="I3628" i="8"/>
  <c r="M3628" i="8" s="1"/>
  <c r="J3628" i="8" l="1"/>
  <c r="K3628" i="8" l="1"/>
  <c r="L3628" i="8" s="1"/>
  <c r="H3629" i="8" s="1"/>
  <c r="I3629" i="8" l="1"/>
  <c r="M3629" i="8" s="1"/>
  <c r="N3629" i="8"/>
  <c r="J3629" i="8" l="1"/>
  <c r="K3629" i="8" l="1"/>
  <c r="L3629" i="8" s="1"/>
  <c r="H3630" i="8" s="1"/>
  <c r="N3630" i="8" l="1"/>
  <c r="I3630" i="8"/>
  <c r="M3630" i="8" s="1"/>
  <c r="J3630" i="8" l="1"/>
  <c r="K3630" i="8" l="1"/>
  <c r="L3630" i="8" s="1"/>
  <c r="H3631" i="8" s="1"/>
  <c r="I3631" i="8" l="1"/>
  <c r="M3631" i="8" s="1"/>
  <c r="N3631" i="8"/>
  <c r="J3631" i="8" l="1"/>
  <c r="K3631" i="8" l="1"/>
  <c r="L3631" i="8" s="1"/>
  <c r="H3632" i="8" s="1"/>
  <c r="N3632" i="8" l="1"/>
  <c r="I3632" i="8"/>
  <c r="M3632" i="8" s="1"/>
  <c r="J3632" i="8" l="1"/>
  <c r="K3632" i="8" l="1"/>
  <c r="L3632" i="8"/>
  <c r="H3633" i="8" s="1"/>
  <c r="N3633" i="8" l="1"/>
  <c r="I3633" i="8"/>
  <c r="M3633" i="8" s="1"/>
  <c r="J3633" i="8" l="1"/>
  <c r="K3633" i="8" l="1"/>
  <c r="L3633" i="8" s="1"/>
  <c r="H3634" i="8" s="1"/>
  <c r="N3634" i="8" l="1"/>
  <c r="I3634" i="8"/>
  <c r="M3634" i="8" s="1"/>
  <c r="J3634" i="8" l="1"/>
  <c r="K3634" i="8" l="1"/>
  <c r="L3634" i="8" s="1"/>
  <c r="H3635" i="8" s="1"/>
  <c r="N3635" i="8" l="1"/>
  <c r="I3635" i="8"/>
  <c r="M3635" i="8" s="1"/>
  <c r="J3635" i="8" l="1"/>
  <c r="K3635" i="8" l="1"/>
  <c r="L3635" i="8" s="1"/>
  <c r="H3636" i="8" s="1"/>
  <c r="N3636" i="8" l="1"/>
  <c r="I3636" i="8"/>
  <c r="M3636" i="8" s="1"/>
  <c r="J3636" i="8"/>
  <c r="K3636" i="8" l="1"/>
  <c r="L3636" i="8" s="1"/>
  <c r="H3637" i="8" s="1"/>
  <c r="N3637" i="8" l="1"/>
  <c r="I3637" i="8"/>
  <c r="M3637" i="8" s="1"/>
  <c r="J3637" i="8"/>
  <c r="K3637" i="8" l="1"/>
  <c r="L3637" i="8" s="1"/>
  <c r="H3638" i="8" s="1"/>
  <c r="I3638" i="8" l="1"/>
  <c r="M3638" i="8" s="1"/>
  <c r="N3638" i="8"/>
  <c r="J3638" i="8" l="1"/>
  <c r="K3638" i="8" l="1"/>
  <c r="L3638" i="8" s="1"/>
  <c r="H3639" i="8" s="1"/>
  <c r="N3639" i="8" l="1"/>
  <c r="I3639" i="8"/>
  <c r="M3639" i="8" s="1"/>
  <c r="J3639" i="8" l="1"/>
  <c r="K3639" i="8" l="1"/>
  <c r="L3639" i="8" s="1"/>
  <c r="H3640" i="8" s="1"/>
  <c r="N3640" i="8" l="1"/>
  <c r="I3640" i="8"/>
  <c r="M3640" i="8" s="1"/>
  <c r="J3640" i="8" l="1"/>
  <c r="K3640" i="8" l="1"/>
  <c r="L3640" i="8" s="1"/>
  <c r="H3641" i="8" s="1"/>
  <c r="I3641" i="8" l="1"/>
  <c r="M3641" i="8" s="1"/>
  <c r="N3641" i="8"/>
  <c r="J3641" i="8" l="1"/>
  <c r="K3641" i="8" l="1"/>
  <c r="L3641" i="8" s="1"/>
  <c r="H3642" i="8" s="1"/>
  <c r="N3642" i="8" l="1"/>
  <c r="I3642" i="8"/>
  <c r="M3642" i="8" s="1"/>
  <c r="J3642" i="8" l="1"/>
  <c r="K3642" i="8" l="1"/>
  <c r="L3642" i="8" s="1"/>
  <c r="H3643" i="8" s="1"/>
  <c r="I3643" i="8" l="1"/>
  <c r="M3643" i="8" s="1"/>
  <c r="N3643" i="8"/>
  <c r="J3643" i="8" l="1"/>
  <c r="K3643" i="8" l="1"/>
  <c r="L3643" i="8" s="1"/>
  <c r="H3644" i="8" s="1"/>
  <c r="N3644" i="8" l="1"/>
  <c r="I3644" i="8"/>
  <c r="M3644" i="8" s="1"/>
  <c r="J3644" i="8" l="1"/>
  <c r="K3644" i="8" l="1"/>
  <c r="L3644" i="8"/>
  <c r="H3645" i="8" s="1"/>
  <c r="N3645" i="8" l="1"/>
  <c r="I3645" i="8"/>
  <c r="M3645" i="8" s="1"/>
  <c r="J3645" i="8" l="1"/>
  <c r="K3645" i="8" l="1"/>
  <c r="L3645" i="8" s="1"/>
  <c r="H3646" i="8" s="1"/>
  <c r="N3646" i="8" l="1"/>
  <c r="I3646" i="8"/>
  <c r="M3646" i="8" s="1"/>
  <c r="J3646" i="8" l="1"/>
  <c r="K3646" i="8" l="1"/>
  <c r="L3646" i="8" s="1"/>
  <c r="H3647" i="8" s="1"/>
  <c r="N3647" i="8" l="1"/>
  <c r="I3647" i="8"/>
  <c r="M3647" i="8" s="1"/>
  <c r="J3647" i="8" l="1"/>
  <c r="K3647" i="8" l="1"/>
  <c r="L3647" i="8" s="1"/>
  <c r="H3648" i="8" s="1"/>
  <c r="I3648" i="8" l="1"/>
  <c r="M3648" i="8" s="1"/>
  <c r="N3648" i="8"/>
  <c r="J3648" i="8"/>
  <c r="K3648" i="8" l="1"/>
  <c r="L3648" i="8" s="1"/>
  <c r="H3649" i="8" s="1"/>
  <c r="N3649" i="8" l="1"/>
  <c r="I3649" i="8"/>
  <c r="M3649" i="8" s="1"/>
  <c r="J3649" i="8"/>
  <c r="K3649" i="8" l="1"/>
  <c r="L3649" i="8" s="1"/>
  <c r="H3650" i="8" s="1"/>
  <c r="I3650" i="8" l="1"/>
  <c r="M3650" i="8" s="1"/>
  <c r="N3650" i="8"/>
  <c r="J3650" i="8" l="1"/>
  <c r="K3650" i="8" l="1"/>
  <c r="L3650" i="8" s="1"/>
  <c r="H3651" i="8" s="1"/>
  <c r="I3651" i="8" l="1"/>
  <c r="M3651" i="8" s="1"/>
  <c r="N3651" i="8"/>
  <c r="J3651" i="8" l="1"/>
  <c r="K3651" i="8" s="1"/>
  <c r="L3651" i="8" s="1"/>
  <c r="H3652" i="8" s="1"/>
  <c r="N3652" i="8" l="1"/>
  <c r="I3652" i="8"/>
  <c r="M3652" i="8" s="1"/>
  <c r="J3652" i="8" l="1"/>
  <c r="K3652" i="8" l="1"/>
  <c r="L3652" i="8" s="1"/>
  <c r="H3653" i="8" s="1"/>
  <c r="N3653" i="8" l="1"/>
  <c r="I3653" i="8"/>
  <c r="M3653" i="8" s="1"/>
  <c r="J3653" i="8" l="1"/>
  <c r="K3653" i="8" l="1"/>
  <c r="L3653" i="8" s="1"/>
  <c r="H3654" i="8" s="1"/>
  <c r="N3654" i="8" l="1"/>
  <c r="I3654" i="8"/>
  <c r="M3654" i="8" s="1"/>
  <c r="J3654" i="8" l="1"/>
  <c r="K3654" i="8" l="1"/>
  <c r="L3654" i="8" s="1"/>
  <c r="H3655" i="8" s="1"/>
  <c r="I3655" i="8" l="1"/>
  <c r="M3655" i="8" s="1"/>
  <c r="N3655" i="8"/>
  <c r="J3655" i="8" l="1"/>
  <c r="K3655" i="8" l="1"/>
  <c r="L3655" i="8"/>
  <c r="H3656" i="8" s="1"/>
  <c r="N3656" i="8" l="1"/>
  <c r="I3656" i="8"/>
  <c r="M3656" i="8" s="1"/>
  <c r="J3656" i="8" l="1"/>
  <c r="K3656" i="8" l="1"/>
  <c r="L3656" i="8"/>
  <c r="H3657" i="8" s="1"/>
  <c r="N3657" i="8" l="1"/>
  <c r="I3657" i="8"/>
  <c r="M3657" i="8" s="1"/>
  <c r="J3657" i="8" l="1"/>
  <c r="K3657" i="8" l="1"/>
  <c r="L3657" i="8" s="1"/>
  <c r="H3658" i="8" s="1"/>
  <c r="N3658" i="8" l="1"/>
  <c r="I3658" i="8"/>
  <c r="M3658" i="8" s="1"/>
  <c r="J3658" i="8"/>
  <c r="K3658" i="8" l="1"/>
  <c r="L3658" i="8" s="1"/>
  <c r="H3659" i="8" s="1"/>
  <c r="N3659" i="8" l="1"/>
  <c r="I3659" i="8"/>
  <c r="M3659" i="8" s="1"/>
  <c r="J3659" i="8" l="1"/>
  <c r="K3659" i="8" l="1"/>
  <c r="L3659" i="8" s="1"/>
  <c r="H3660" i="8" s="1"/>
  <c r="I3660" i="8" l="1"/>
  <c r="M3660" i="8" s="1"/>
  <c r="N3660" i="8"/>
  <c r="J3660" i="8"/>
  <c r="K3660" i="8" l="1"/>
  <c r="L3660" i="8" s="1"/>
  <c r="H3661" i="8" s="1"/>
  <c r="N3661" i="8" l="1"/>
  <c r="I3661" i="8"/>
  <c r="M3661" i="8" s="1"/>
  <c r="J3661" i="8"/>
  <c r="K3661" i="8" l="1"/>
  <c r="L3661" i="8" s="1"/>
  <c r="H3662" i="8" s="1"/>
  <c r="I3662" i="8" l="1"/>
  <c r="M3662" i="8" s="1"/>
  <c r="N3662" i="8"/>
  <c r="J3662" i="8" l="1"/>
  <c r="K3662" i="8" l="1"/>
  <c r="L3662" i="8" s="1"/>
  <c r="H3663" i="8" s="1"/>
  <c r="N3663" i="8" l="1"/>
  <c r="I3663" i="8"/>
  <c r="M3663" i="8" s="1"/>
  <c r="J3663" i="8" l="1"/>
  <c r="K3663" i="8" l="1"/>
  <c r="L3663" i="8" s="1"/>
  <c r="H3664" i="8" s="1"/>
  <c r="N3664" i="8" l="1"/>
  <c r="I3664" i="8"/>
  <c r="M3664" i="8" s="1"/>
  <c r="J3664" i="8" l="1"/>
  <c r="K3664" i="8" l="1"/>
  <c r="L3664" i="8" s="1"/>
  <c r="H3665" i="8" s="1"/>
  <c r="N3665" i="8" l="1"/>
  <c r="I3665" i="8"/>
  <c r="M3665" i="8" s="1"/>
  <c r="J3665" i="8" l="1"/>
  <c r="K3665" i="8" l="1"/>
  <c r="L3665" i="8" s="1"/>
  <c r="H3666" i="8" s="1"/>
  <c r="N3666" i="8" l="1"/>
  <c r="I3666" i="8"/>
  <c r="M3666" i="8" s="1"/>
  <c r="J3666" i="8" l="1"/>
  <c r="K3666" i="8" l="1"/>
  <c r="L3666" i="8" s="1"/>
  <c r="H3667" i="8" s="1"/>
  <c r="I3667" i="8" l="1"/>
  <c r="M3667" i="8" s="1"/>
  <c r="N3667" i="8"/>
  <c r="J3667" i="8" l="1"/>
  <c r="K3667" i="8" l="1"/>
  <c r="L3667" i="8" s="1"/>
  <c r="H3668" i="8" s="1"/>
  <c r="N3668" i="8" l="1"/>
  <c r="I3668" i="8"/>
  <c r="M3668" i="8" s="1"/>
  <c r="J3668" i="8" l="1"/>
  <c r="K3668" i="8" l="1"/>
  <c r="L3668" i="8"/>
  <c r="H3669" i="8" s="1"/>
  <c r="N3669" i="8" l="1"/>
  <c r="I3669" i="8"/>
  <c r="M3669" i="8" s="1"/>
  <c r="J3669" i="8" l="1"/>
  <c r="K3669" i="8" l="1"/>
  <c r="L3669" i="8" s="1"/>
  <c r="H3670" i="8" s="1"/>
  <c r="N3670" i="8" l="1"/>
  <c r="I3670" i="8"/>
  <c r="M3670" i="8" s="1"/>
  <c r="J3670" i="8" l="1"/>
  <c r="K3670" i="8" l="1"/>
  <c r="L3670" i="8"/>
  <c r="H3671" i="8" s="1"/>
  <c r="N3671" i="8" l="1"/>
  <c r="I3671" i="8"/>
  <c r="M3671" i="8" s="1"/>
  <c r="J3671" i="8" l="1"/>
  <c r="K3671" i="8" l="1"/>
  <c r="L3671" i="8" s="1"/>
  <c r="H3672" i="8" s="1"/>
  <c r="I3672" i="8" l="1"/>
  <c r="M3672" i="8" s="1"/>
  <c r="N3672" i="8"/>
  <c r="J3672" i="8"/>
  <c r="K3672" i="8" l="1"/>
  <c r="L3672" i="8" s="1"/>
  <c r="H3673" i="8" s="1"/>
  <c r="N3673" i="8" l="1"/>
  <c r="I3673" i="8"/>
  <c r="M3673" i="8" s="1"/>
  <c r="J3673" i="8"/>
  <c r="K3673" i="8" l="1"/>
  <c r="L3673" i="8" s="1"/>
  <c r="H3674" i="8" s="1"/>
  <c r="I3674" i="8" l="1"/>
  <c r="M3674" i="8" s="1"/>
  <c r="N3674" i="8"/>
  <c r="J3674" i="8" l="1"/>
  <c r="K3674" i="8" l="1"/>
  <c r="L3674" i="8" s="1"/>
  <c r="H3675" i="8" s="1"/>
  <c r="N3675" i="8" l="1"/>
  <c r="I3675" i="8"/>
  <c r="M3675" i="8" s="1"/>
  <c r="J3675" i="8" l="1"/>
  <c r="K3675" i="8" l="1"/>
  <c r="L3675" i="8" s="1"/>
  <c r="H3676" i="8" s="1"/>
  <c r="N3676" i="8" l="1"/>
  <c r="I3676" i="8"/>
  <c r="M3676" i="8" s="1"/>
  <c r="J3676" i="8" l="1"/>
  <c r="K3676" i="8" l="1"/>
  <c r="L3676" i="8" s="1"/>
  <c r="H3677" i="8" s="1"/>
  <c r="I3677" i="8" l="1"/>
  <c r="M3677" i="8" s="1"/>
  <c r="N3677" i="8"/>
  <c r="J3677" i="8" l="1"/>
  <c r="K3677" i="8" l="1"/>
  <c r="L3677" i="8" s="1"/>
  <c r="H3678" i="8" s="1"/>
  <c r="N3678" i="8" l="1"/>
  <c r="I3678" i="8"/>
  <c r="M3678" i="8" s="1"/>
  <c r="J3678" i="8" l="1"/>
  <c r="K3678" i="8" l="1"/>
  <c r="L3678" i="8" s="1"/>
  <c r="H3679" i="8" s="1"/>
  <c r="I3679" i="8" l="1"/>
  <c r="M3679" i="8" s="1"/>
  <c r="N3679" i="8"/>
  <c r="J3679" i="8" l="1"/>
  <c r="K3679" i="8" l="1"/>
  <c r="L3679" i="8"/>
  <c r="H3680" i="8" s="1"/>
  <c r="N3680" i="8" l="1"/>
  <c r="I3680" i="8"/>
  <c r="M3680" i="8" s="1"/>
  <c r="J3680" i="8" l="1"/>
  <c r="K3680" i="8" l="1"/>
  <c r="L3680" i="8" s="1"/>
  <c r="H3681" i="8" s="1"/>
  <c r="N3681" i="8" l="1"/>
  <c r="I3681" i="8"/>
  <c r="M3681" i="8" s="1"/>
  <c r="J3681" i="8" l="1"/>
  <c r="K3681" i="8" l="1"/>
  <c r="L3681" i="8" s="1"/>
  <c r="H3682" i="8" s="1"/>
  <c r="N3682" i="8" l="1"/>
  <c r="I3682" i="8"/>
  <c r="M3682" i="8" s="1"/>
  <c r="J3682" i="8" l="1"/>
  <c r="K3682" i="8" l="1"/>
  <c r="L3682" i="8" s="1"/>
  <c r="H3683" i="8" s="1"/>
  <c r="N3683" i="8" l="1"/>
  <c r="I3683" i="8"/>
  <c r="M3683" i="8" s="1"/>
  <c r="J3683" i="8" l="1"/>
  <c r="K3683" i="8" l="1"/>
  <c r="L3683" i="8" s="1"/>
  <c r="H3684" i="8" s="1"/>
  <c r="I3684" i="8" l="1"/>
  <c r="M3684" i="8" s="1"/>
  <c r="J3684" i="8"/>
  <c r="N3684" i="8"/>
  <c r="K3684" i="8" l="1"/>
  <c r="L3684" i="8" s="1"/>
  <c r="H3685" i="8" s="1"/>
  <c r="N3685" i="8" l="1"/>
  <c r="I3685" i="8"/>
  <c r="M3685" i="8" s="1"/>
  <c r="J3685" i="8"/>
  <c r="K3685" i="8" l="1"/>
  <c r="L3685" i="8" s="1"/>
  <c r="H3686" i="8" s="1"/>
  <c r="I3686" i="8" l="1"/>
  <c r="M3686" i="8" s="1"/>
  <c r="N3686" i="8"/>
  <c r="J3686" i="8" l="1"/>
  <c r="K3686" i="8" l="1"/>
  <c r="L3686" i="8" s="1"/>
  <c r="H3687" i="8" s="1"/>
  <c r="N3687" i="8" l="1"/>
  <c r="I3687" i="8"/>
  <c r="M3687" i="8" s="1"/>
  <c r="J3687" i="8" l="1"/>
  <c r="K3687" i="8" l="1"/>
  <c r="L3687" i="8" s="1"/>
  <c r="H3688" i="8" s="1"/>
  <c r="N3688" i="8" l="1"/>
  <c r="I3688" i="8"/>
  <c r="M3688" i="8" s="1"/>
  <c r="J3688" i="8" l="1"/>
  <c r="K3688" i="8" l="1"/>
  <c r="L3688" i="8" s="1"/>
  <c r="H3689" i="8" s="1"/>
  <c r="I3689" i="8" l="1"/>
  <c r="M3689" i="8" s="1"/>
  <c r="N3689" i="8"/>
  <c r="J3689" i="8" l="1"/>
  <c r="K3689" i="8" l="1"/>
  <c r="L3689" i="8" s="1"/>
  <c r="H3690" i="8" s="1"/>
  <c r="N3690" i="8" l="1"/>
  <c r="I3690" i="8"/>
  <c r="M3690" i="8" s="1"/>
  <c r="J3690" i="8" l="1"/>
  <c r="K3690" i="8" l="1"/>
  <c r="L3690" i="8" s="1"/>
  <c r="H3691" i="8" s="1"/>
  <c r="I3691" i="8" l="1"/>
  <c r="M3691" i="8" s="1"/>
  <c r="N3691" i="8"/>
  <c r="J3691" i="8" l="1"/>
  <c r="K3691" i="8" l="1"/>
  <c r="L3691" i="8" s="1"/>
  <c r="H3692" i="8" s="1"/>
  <c r="N3692" i="8" l="1"/>
  <c r="I3692" i="8"/>
  <c r="M3692" i="8" s="1"/>
  <c r="J3692" i="8" l="1"/>
  <c r="K3692" i="8" l="1"/>
  <c r="L3692" i="8"/>
  <c r="H3693" i="8" s="1"/>
  <c r="N3693" i="8" l="1"/>
  <c r="I3693" i="8"/>
  <c r="M3693" i="8" s="1"/>
  <c r="J3693" i="8" l="1"/>
  <c r="K3693" i="8" l="1"/>
  <c r="L3693" i="8" s="1"/>
  <c r="H3694" i="8" s="1"/>
  <c r="N3694" i="8" l="1"/>
  <c r="I3694" i="8"/>
  <c r="M3694" i="8" s="1"/>
  <c r="J3694" i="8" l="1"/>
  <c r="K3694" i="8" l="1"/>
  <c r="L3694" i="8" s="1"/>
  <c r="H3695" i="8" s="1"/>
  <c r="N3695" i="8" l="1"/>
  <c r="I3695" i="8"/>
  <c r="M3695" i="8" s="1"/>
  <c r="J3695" i="8" l="1"/>
  <c r="K3695" i="8" l="1"/>
  <c r="L3695" i="8" s="1"/>
  <c r="H3696" i="8" s="1"/>
  <c r="I3696" i="8" l="1"/>
  <c r="M3696" i="8" s="1"/>
  <c r="N3696" i="8"/>
  <c r="J3696" i="8" l="1"/>
  <c r="K3696" i="8"/>
  <c r="L3696" i="8" s="1"/>
  <c r="H3697" i="8" s="1"/>
  <c r="N3697" i="8" l="1"/>
  <c r="I3697" i="8"/>
  <c r="M3697" i="8" s="1"/>
  <c r="J3697" i="8"/>
  <c r="K3697" i="8" l="1"/>
  <c r="L3697" i="8" s="1"/>
  <c r="H3698" i="8" s="1"/>
  <c r="I3698" i="8" l="1"/>
  <c r="M3698" i="8" s="1"/>
  <c r="N3698" i="8"/>
  <c r="J3698" i="8" l="1"/>
  <c r="K3698" i="8" l="1"/>
  <c r="L3698" i="8" s="1"/>
  <c r="H3699" i="8" s="1"/>
  <c r="N3699" i="8" l="1"/>
  <c r="I3699" i="8"/>
  <c r="M3699" i="8" s="1"/>
  <c r="J3699" i="8" l="1"/>
  <c r="K3699" i="8" l="1"/>
  <c r="L3699" i="8" s="1"/>
  <c r="H3700" i="8" s="1"/>
  <c r="N3700" i="8" l="1"/>
  <c r="I3700" i="8"/>
  <c r="M3700" i="8" s="1"/>
  <c r="J3700" i="8" l="1"/>
  <c r="K3700" i="8" l="1"/>
  <c r="L3700" i="8" s="1"/>
  <c r="H3701" i="8" s="1"/>
  <c r="N3701" i="8" l="1"/>
  <c r="I3701" i="8"/>
  <c r="M3701" i="8" s="1"/>
  <c r="J3701" i="8" l="1"/>
  <c r="K3701" i="8" l="1"/>
  <c r="L3701" i="8" s="1"/>
  <c r="H3702" i="8" s="1"/>
  <c r="N3702" i="8" l="1"/>
  <c r="I3702" i="8"/>
  <c r="M3702" i="8" s="1"/>
  <c r="J3702" i="8" l="1"/>
  <c r="K3702" i="8" l="1"/>
  <c r="L3702" i="8" s="1"/>
  <c r="H3703" i="8" s="1"/>
  <c r="I3703" i="8" l="1"/>
  <c r="M3703" i="8" s="1"/>
  <c r="N3703" i="8"/>
  <c r="J3703" i="8" l="1"/>
  <c r="K3703" i="8" l="1"/>
  <c r="L3703" i="8"/>
  <c r="H3704" i="8" s="1"/>
  <c r="N3704" i="8" l="1"/>
  <c r="I3704" i="8"/>
  <c r="M3704" i="8" s="1"/>
  <c r="J3704" i="8" l="1"/>
  <c r="K3704" i="8" l="1"/>
  <c r="L3704" i="8" s="1"/>
  <c r="H3705" i="8" s="1"/>
  <c r="N3705" i="8" l="1"/>
  <c r="I3705" i="8"/>
  <c r="M3705" i="8" s="1"/>
  <c r="J3705" i="8" l="1"/>
  <c r="K3705" i="8" l="1"/>
  <c r="L3705" i="8" s="1"/>
  <c r="H3706" i="8" s="1"/>
  <c r="N3706" i="8" l="1"/>
  <c r="I3706" i="8"/>
  <c r="M3706" i="8" s="1"/>
  <c r="J3706" i="8" l="1"/>
  <c r="K3706" i="8" l="1"/>
  <c r="L3706" i="8" s="1"/>
  <c r="H3707" i="8" s="1"/>
  <c r="N3707" i="8" l="1"/>
  <c r="I3707" i="8"/>
  <c r="M3707" i="8" s="1"/>
  <c r="J3707" i="8" l="1"/>
  <c r="K3707" i="8" l="1"/>
  <c r="L3707" i="8" s="1"/>
  <c r="H3708" i="8" s="1"/>
  <c r="I3708" i="8" l="1"/>
  <c r="M3708" i="8" s="1"/>
  <c r="N3708" i="8"/>
  <c r="J3708" i="8"/>
  <c r="K3708" i="8" l="1"/>
  <c r="L3708" i="8" s="1"/>
  <c r="H3709" i="8" s="1"/>
  <c r="N3709" i="8" l="1"/>
  <c r="I3709" i="8"/>
  <c r="M3709" i="8" s="1"/>
  <c r="J3709" i="8" l="1"/>
  <c r="K3709" i="8"/>
  <c r="L3709" i="8" s="1"/>
  <c r="H3710" i="8" s="1"/>
  <c r="I3710" i="8" l="1"/>
  <c r="M3710" i="8" s="1"/>
  <c r="N3710" i="8"/>
  <c r="J3710" i="8" l="1"/>
  <c r="K3710" i="8" l="1"/>
  <c r="L3710" i="8" s="1"/>
  <c r="H3711" i="8" s="1"/>
  <c r="N3711" i="8" l="1"/>
  <c r="I3711" i="8"/>
  <c r="M3711" i="8" s="1"/>
  <c r="J3711" i="8" l="1"/>
  <c r="K3711" i="8" l="1"/>
  <c r="L3711" i="8" s="1"/>
  <c r="H3712" i="8" s="1"/>
  <c r="N3712" i="8" l="1"/>
  <c r="I3712" i="8"/>
  <c r="M3712" i="8" s="1"/>
  <c r="J3712" i="8" l="1"/>
  <c r="K3712" i="8" l="1"/>
  <c r="L3712" i="8" s="1"/>
  <c r="H3713" i="8" s="1"/>
  <c r="N3713" i="8" l="1"/>
  <c r="I3713" i="8"/>
  <c r="M3713" i="8" s="1"/>
  <c r="J3713" i="8" l="1"/>
  <c r="K3713" i="8" l="1"/>
  <c r="L3713" i="8" s="1"/>
  <c r="H3714" i="8" s="1"/>
  <c r="N3714" i="8" l="1"/>
  <c r="I3714" i="8"/>
  <c r="M3714" i="8" s="1"/>
  <c r="J3714" i="8" l="1"/>
  <c r="K3714" i="8" l="1"/>
  <c r="L3714" i="8" s="1"/>
  <c r="H3715" i="8" s="1"/>
  <c r="I3715" i="8" l="1"/>
  <c r="M3715" i="8" s="1"/>
  <c r="N3715" i="8"/>
  <c r="J3715" i="8" l="1"/>
  <c r="K3715" i="8" l="1"/>
  <c r="L3715" i="8"/>
  <c r="H3716" i="8" s="1"/>
  <c r="N3716" i="8" l="1"/>
  <c r="I3716" i="8"/>
  <c r="M3716" i="8" s="1"/>
  <c r="J3716" i="8" l="1"/>
  <c r="K3716" i="8" l="1"/>
  <c r="L3716" i="8"/>
  <c r="H3717" i="8" s="1"/>
  <c r="N3717" i="8" l="1"/>
  <c r="I3717" i="8"/>
  <c r="M3717" i="8" s="1"/>
  <c r="J3717" i="8" l="1"/>
  <c r="K3717" i="8" l="1"/>
  <c r="L3717" i="8" s="1"/>
  <c r="H3718" i="8" s="1"/>
  <c r="N3718" i="8" l="1"/>
  <c r="I3718" i="8"/>
  <c r="M3718" i="8" s="1"/>
  <c r="J3718" i="8" l="1"/>
  <c r="K3718" i="8" l="1"/>
  <c r="L3718" i="8" s="1"/>
  <c r="H3719" i="8" s="1"/>
  <c r="N3719" i="8" l="1"/>
  <c r="I3719" i="8"/>
  <c r="M3719" i="8" s="1"/>
  <c r="J3719" i="8" l="1"/>
  <c r="K3719" i="8" l="1"/>
  <c r="L3719" i="8" s="1"/>
  <c r="H3720" i="8" s="1"/>
  <c r="I3720" i="8" l="1"/>
  <c r="M3720" i="8" s="1"/>
  <c r="N3720" i="8"/>
  <c r="J3720" i="8"/>
  <c r="K3720" i="8" l="1"/>
  <c r="L3720" i="8" s="1"/>
  <c r="H3721" i="8" s="1"/>
  <c r="N3721" i="8" l="1"/>
  <c r="I3721" i="8"/>
  <c r="M3721" i="8" s="1"/>
  <c r="J3721" i="8" l="1"/>
  <c r="K3721" i="8" l="1"/>
  <c r="L3721" i="8" s="1"/>
  <c r="H3722" i="8" s="1"/>
  <c r="I3722" i="8" l="1"/>
  <c r="M3722" i="8" s="1"/>
  <c r="N3722" i="8"/>
  <c r="J3722" i="8" l="1"/>
  <c r="K3722" i="8" l="1"/>
  <c r="L3722" i="8" s="1"/>
  <c r="H3723" i="8" s="1"/>
  <c r="N3723" i="8" l="1"/>
  <c r="I3723" i="8"/>
  <c r="M3723" i="8" s="1"/>
  <c r="J3723" i="8" l="1"/>
  <c r="K3723" i="8" l="1"/>
  <c r="L3723" i="8" s="1"/>
  <c r="H3724" i="8" s="1"/>
  <c r="N3724" i="8" l="1"/>
  <c r="I3724" i="8"/>
  <c r="M3724" i="8" s="1"/>
  <c r="J3724" i="8" l="1"/>
  <c r="K3724" i="8" l="1"/>
  <c r="L3724" i="8" s="1"/>
  <c r="H3725" i="8" s="1"/>
  <c r="N3725" i="8" l="1"/>
  <c r="I3725" i="8"/>
  <c r="M3725" i="8" s="1"/>
  <c r="J3725" i="8" l="1"/>
  <c r="K3725" i="8" l="1"/>
  <c r="L3725" i="8" s="1"/>
  <c r="H3726" i="8" s="1"/>
  <c r="N3726" i="8" l="1"/>
  <c r="I3726" i="8"/>
  <c r="M3726" i="8" s="1"/>
  <c r="J3726" i="8" l="1"/>
  <c r="K3726" i="8" l="1"/>
  <c r="L3726" i="8" s="1"/>
  <c r="H3727" i="8" s="1"/>
  <c r="I3727" i="8" l="1"/>
  <c r="M3727" i="8" s="1"/>
  <c r="N3727" i="8"/>
  <c r="J3727" i="8" l="1"/>
  <c r="K3727" i="8" l="1"/>
  <c r="L3727" i="8"/>
  <c r="H3728" i="8" s="1"/>
  <c r="N3728" i="8" l="1"/>
  <c r="I3728" i="8"/>
  <c r="M3728" i="8" s="1"/>
  <c r="J3728" i="8" l="1"/>
  <c r="K3728" i="8" l="1"/>
  <c r="L3728" i="8" s="1"/>
  <c r="H3729" i="8" s="1"/>
  <c r="N3729" i="8" l="1"/>
  <c r="I3729" i="8"/>
  <c r="M3729" i="8" s="1"/>
  <c r="J3729" i="8" l="1"/>
  <c r="K3729" i="8" l="1"/>
  <c r="L3729" i="8" s="1"/>
  <c r="H3730" i="8" s="1"/>
  <c r="N3730" i="8" l="1"/>
  <c r="I3730" i="8"/>
  <c r="M3730" i="8" s="1"/>
  <c r="J3730" i="8" l="1"/>
  <c r="K3730" i="8" l="1"/>
  <c r="L3730" i="8" s="1"/>
  <c r="H3731" i="8" s="1"/>
  <c r="N3731" i="8" l="1"/>
  <c r="I3731" i="8"/>
  <c r="M3731" i="8" s="1"/>
  <c r="J3731" i="8" l="1"/>
  <c r="K3731" i="8" l="1"/>
  <c r="L3731" i="8" s="1"/>
  <c r="H3732" i="8" s="1"/>
  <c r="I3732" i="8" l="1"/>
  <c r="M3732" i="8" s="1"/>
  <c r="N3732" i="8"/>
  <c r="J3732" i="8"/>
  <c r="K3732" i="8" l="1"/>
  <c r="L3732" i="8" s="1"/>
  <c r="H3733" i="8" s="1"/>
  <c r="N3733" i="8" l="1"/>
  <c r="I3733" i="8"/>
  <c r="M3733" i="8" s="1"/>
  <c r="J3733" i="8" l="1"/>
  <c r="K3733" i="8" l="1"/>
  <c r="L3733" i="8" s="1"/>
  <c r="H3734" i="8" s="1"/>
  <c r="I3734" i="8" l="1"/>
  <c r="M3734" i="8" s="1"/>
  <c r="N3734" i="8"/>
  <c r="J3734" i="8" l="1"/>
  <c r="K3734" i="8" l="1"/>
  <c r="L3734" i="8" s="1"/>
  <c r="H3735" i="8" s="1"/>
  <c r="N3735" i="8" l="1"/>
  <c r="I3735" i="8"/>
  <c r="M3735" i="8" s="1"/>
  <c r="J3735" i="8" l="1"/>
  <c r="K3735" i="8" l="1"/>
  <c r="L3735" i="8" s="1"/>
  <c r="H3736" i="8" s="1"/>
  <c r="N3736" i="8" l="1"/>
  <c r="I3736" i="8"/>
  <c r="M3736" i="8" s="1"/>
  <c r="J3736" i="8" l="1"/>
  <c r="K3736" i="8" l="1"/>
  <c r="L3736" i="8" s="1"/>
  <c r="H3737" i="8" s="1"/>
  <c r="N3737" i="8" l="1"/>
  <c r="I3737" i="8"/>
  <c r="M3737" i="8" s="1"/>
  <c r="J3737" i="8" l="1"/>
  <c r="K3737" i="8" l="1"/>
  <c r="L3737" i="8" s="1"/>
  <c r="H3738" i="8" s="1"/>
  <c r="N3738" i="8" l="1"/>
  <c r="I3738" i="8"/>
  <c r="M3738" i="8" s="1"/>
  <c r="J3738" i="8" l="1"/>
  <c r="K3738" i="8" l="1"/>
  <c r="L3738" i="8" s="1"/>
  <c r="H3739" i="8" s="1"/>
  <c r="I3739" i="8" l="1"/>
  <c r="M3739" i="8" s="1"/>
  <c r="N3739" i="8"/>
  <c r="J3739" i="8" l="1"/>
  <c r="K3739" i="8" l="1"/>
  <c r="L3739" i="8"/>
  <c r="H3740" i="8" s="1"/>
  <c r="N3740" i="8" l="1"/>
  <c r="I3740" i="8"/>
  <c r="M3740" i="8" s="1"/>
  <c r="J3740" i="8" l="1"/>
  <c r="K3740" i="8" l="1"/>
  <c r="L3740" i="8" s="1"/>
  <c r="H3741" i="8" s="1"/>
  <c r="N3741" i="8" l="1"/>
  <c r="I3741" i="8"/>
  <c r="M3741" i="8" s="1"/>
  <c r="J3741" i="8" l="1"/>
  <c r="K3741" i="8" l="1"/>
  <c r="L3741" i="8" s="1"/>
  <c r="H3742" i="8" s="1"/>
  <c r="N3742" i="8" l="1"/>
  <c r="I3742" i="8"/>
  <c r="M3742" i="8" s="1"/>
  <c r="J3742" i="8" l="1"/>
  <c r="K3742" i="8" l="1"/>
  <c r="L3742" i="8"/>
  <c r="H3743" i="8" s="1"/>
  <c r="N3743" i="8" l="1"/>
  <c r="I3743" i="8"/>
  <c r="M3743" i="8" s="1"/>
  <c r="J3743" i="8" l="1"/>
  <c r="K3743" i="8" l="1"/>
  <c r="L3743" i="8" s="1"/>
  <c r="H3744" i="8" s="1"/>
  <c r="I3744" i="8" l="1"/>
  <c r="M3744" i="8" s="1"/>
  <c r="N3744" i="8"/>
  <c r="J3744" i="8"/>
  <c r="K3744" i="8" l="1"/>
  <c r="L3744" i="8" s="1"/>
  <c r="H3745" i="8" s="1"/>
  <c r="N3745" i="8" l="1"/>
  <c r="I3745" i="8"/>
  <c r="M3745" i="8" s="1"/>
  <c r="J3745" i="8" l="1"/>
  <c r="K3745" i="8" l="1"/>
  <c r="L3745" i="8" s="1"/>
  <c r="H3746" i="8" s="1"/>
  <c r="I3746" i="8" l="1"/>
  <c r="M3746" i="8" s="1"/>
  <c r="N3746" i="8"/>
  <c r="J3746" i="8" l="1"/>
  <c r="K3746" i="8" l="1"/>
  <c r="L3746" i="8" s="1"/>
  <c r="H3747" i="8" s="1"/>
  <c r="N3747" i="8" l="1"/>
  <c r="I3747" i="8"/>
  <c r="M3747" i="8" s="1"/>
  <c r="J3747" i="8"/>
  <c r="K3747" i="8" l="1"/>
  <c r="L3747" i="8" s="1"/>
  <c r="H3748" i="8" s="1"/>
  <c r="N3748" i="8" l="1"/>
  <c r="I3748" i="8"/>
  <c r="M3748" i="8" s="1"/>
  <c r="J3748" i="8" l="1"/>
  <c r="K3748" i="8" l="1"/>
  <c r="L3748" i="8" s="1"/>
  <c r="H3749" i="8" s="1"/>
  <c r="I3749" i="8" l="1"/>
  <c r="M3749" i="8" s="1"/>
  <c r="N3749" i="8"/>
  <c r="J3749" i="8" l="1"/>
  <c r="K3749" i="8" l="1"/>
  <c r="L3749" i="8" s="1"/>
  <c r="H3750" i="8" s="1"/>
  <c r="N3750" i="8" l="1"/>
  <c r="I3750" i="8"/>
  <c r="M3750" i="8" s="1"/>
  <c r="J3750" i="8" l="1"/>
  <c r="K3750" i="8" l="1"/>
  <c r="L3750" i="8" s="1"/>
  <c r="H3751" i="8" s="1"/>
  <c r="I3751" i="8" l="1"/>
  <c r="M3751" i="8" s="1"/>
  <c r="N3751" i="8"/>
  <c r="J3751" i="8" l="1"/>
  <c r="K3751" i="8" l="1"/>
  <c r="L3751" i="8"/>
  <c r="H3752" i="8" s="1"/>
  <c r="N3752" i="8" l="1"/>
  <c r="I3752" i="8"/>
  <c r="M3752" i="8" s="1"/>
  <c r="J3752" i="8" l="1"/>
  <c r="K3752" i="8" l="1"/>
  <c r="L3752" i="8" s="1"/>
  <c r="H3753" i="8" s="1"/>
  <c r="N3753" i="8" l="1"/>
  <c r="I3753" i="8"/>
  <c r="M3753" i="8" s="1"/>
  <c r="J3753" i="8" l="1"/>
  <c r="K3753" i="8" l="1"/>
  <c r="L3753" i="8" s="1"/>
  <c r="H3754" i="8" s="1"/>
  <c r="N3754" i="8" l="1"/>
  <c r="I3754" i="8"/>
  <c r="M3754" i="8" s="1"/>
  <c r="J3754" i="8" l="1"/>
  <c r="K3754" i="8" l="1"/>
  <c r="L3754" i="8" s="1"/>
  <c r="H3755" i="8" s="1"/>
  <c r="N3755" i="8" l="1"/>
  <c r="I3755" i="8"/>
  <c r="M3755" i="8" s="1"/>
  <c r="J3755" i="8" l="1"/>
  <c r="K3755" i="8" l="1"/>
  <c r="L3755" i="8" s="1"/>
  <c r="H3756" i="8" s="1"/>
  <c r="I3756" i="8" l="1"/>
  <c r="M3756" i="8" s="1"/>
  <c r="N3756" i="8"/>
  <c r="J3756" i="8"/>
  <c r="K3756" i="8" l="1"/>
  <c r="L3756" i="8" s="1"/>
  <c r="H3757" i="8" s="1"/>
  <c r="N3757" i="8" l="1"/>
  <c r="I3757" i="8"/>
  <c r="M3757" i="8" s="1"/>
  <c r="J3757" i="8" l="1"/>
  <c r="K3757" i="8" l="1"/>
  <c r="L3757" i="8" s="1"/>
  <c r="H3758" i="8" s="1"/>
  <c r="I3758" i="8" l="1"/>
  <c r="M3758" i="8" s="1"/>
  <c r="N3758" i="8"/>
  <c r="J3758" i="8" l="1"/>
  <c r="K3758" i="8" l="1"/>
  <c r="L3758" i="8" s="1"/>
  <c r="H3759" i="8" s="1"/>
  <c r="N3759" i="8" l="1"/>
  <c r="I3759" i="8"/>
  <c r="M3759" i="8" s="1"/>
  <c r="J3759" i="8" l="1"/>
  <c r="K3759" i="8" l="1"/>
  <c r="L3759" i="8" s="1"/>
  <c r="H3760" i="8" s="1"/>
  <c r="N3760" i="8" l="1"/>
  <c r="I3760" i="8"/>
  <c r="M3760" i="8" s="1"/>
  <c r="J3760" i="8" l="1"/>
  <c r="K3760" i="8" l="1"/>
  <c r="L3760" i="8" s="1"/>
  <c r="H3761" i="8" s="1"/>
  <c r="N3761" i="8" l="1"/>
  <c r="I3761" i="8"/>
  <c r="M3761" i="8" s="1"/>
  <c r="J3761" i="8" l="1"/>
  <c r="K3761" i="8" l="1"/>
  <c r="L3761" i="8" s="1"/>
  <c r="H3762" i="8" s="1"/>
  <c r="N3762" i="8" l="1"/>
  <c r="I3762" i="8"/>
  <c r="M3762" i="8" s="1"/>
  <c r="J3762" i="8" l="1"/>
  <c r="K3762" i="8" l="1"/>
  <c r="L3762" i="8" s="1"/>
  <c r="H3763" i="8" s="1"/>
  <c r="I3763" i="8" l="1"/>
  <c r="M3763" i="8" s="1"/>
  <c r="N3763" i="8"/>
  <c r="J3763" i="8" l="1"/>
  <c r="K3763" i="8" l="1"/>
  <c r="L3763" i="8"/>
  <c r="H3764" i="8" s="1"/>
  <c r="N3764" i="8" l="1"/>
  <c r="I3764" i="8"/>
  <c r="M3764" i="8" s="1"/>
  <c r="J3764" i="8" l="1"/>
  <c r="K3764" i="8" l="1"/>
  <c r="L3764" i="8" s="1"/>
  <c r="H3765" i="8" s="1"/>
  <c r="N3765" i="8" l="1"/>
  <c r="I3765" i="8"/>
  <c r="M3765" i="8" s="1"/>
  <c r="J3765" i="8" l="1"/>
  <c r="K3765" i="8" l="1"/>
  <c r="L3765" i="8" s="1"/>
  <c r="H3766" i="8" s="1"/>
  <c r="N3766" i="8" l="1"/>
  <c r="I3766" i="8"/>
  <c r="M3766" i="8" s="1"/>
  <c r="J3766" i="8" l="1"/>
  <c r="K3766" i="8" l="1"/>
  <c r="L3766" i="8" s="1"/>
  <c r="H3767" i="8" s="1"/>
  <c r="N3767" i="8" l="1"/>
  <c r="I3767" i="8"/>
  <c r="M3767" i="8" s="1"/>
  <c r="J3767" i="8" l="1"/>
  <c r="K3767" i="8" l="1"/>
  <c r="L3767" i="8" s="1"/>
  <c r="H3768" i="8" s="1"/>
  <c r="I3768" i="8" l="1"/>
  <c r="M3768" i="8" s="1"/>
  <c r="N3768" i="8"/>
  <c r="J3768" i="8"/>
  <c r="K3768" i="8" l="1"/>
  <c r="L3768" i="8" s="1"/>
  <c r="H3769" i="8" s="1"/>
  <c r="N3769" i="8" l="1"/>
  <c r="I3769" i="8"/>
  <c r="M3769" i="8" s="1"/>
  <c r="J3769" i="8" l="1"/>
  <c r="K3769" i="8" l="1"/>
  <c r="L3769" i="8" s="1"/>
  <c r="H3770" i="8" s="1"/>
  <c r="I3770" i="8" l="1"/>
  <c r="M3770" i="8" s="1"/>
  <c r="N3770" i="8"/>
  <c r="J3770" i="8" l="1"/>
  <c r="K3770" i="8" l="1"/>
  <c r="L3770" i="8" s="1"/>
  <c r="H3771" i="8" s="1"/>
  <c r="N3771" i="8" l="1"/>
  <c r="I3771" i="8"/>
  <c r="M3771" i="8" s="1"/>
  <c r="J3771" i="8" l="1"/>
  <c r="K3771" i="8" l="1"/>
  <c r="L3771" i="8" s="1"/>
  <c r="H3772" i="8" s="1"/>
  <c r="N3772" i="8" l="1"/>
  <c r="I3772" i="8"/>
  <c r="M3772" i="8" s="1"/>
  <c r="J3772" i="8" l="1"/>
  <c r="K3772" i="8" l="1"/>
  <c r="L3772" i="8" s="1"/>
  <c r="H3773" i="8" s="1"/>
  <c r="N3773" i="8" l="1"/>
  <c r="I3773" i="8"/>
  <c r="M3773" i="8" s="1"/>
  <c r="J3773" i="8" l="1"/>
  <c r="K3773" i="8" l="1"/>
  <c r="L3773" i="8" s="1"/>
  <c r="H3774" i="8" s="1"/>
  <c r="N3774" i="8" l="1"/>
  <c r="I3774" i="8"/>
  <c r="M3774" i="8" s="1"/>
  <c r="J3774" i="8" l="1"/>
  <c r="K3774" i="8" l="1"/>
  <c r="L3774" i="8" s="1"/>
  <c r="H3775" i="8" s="1"/>
  <c r="I3775" i="8" l="1"/>
  <c r="M3775" i="8" s="1"/>
  <c r="N3775" i="8"/>
  <c r="J3775" i="8" l="1"/>
  <c r="K3775" i="8" l="1"/>
  <c r="L3775" i="8"/>
  <c r="H3776" i="8" s="1"/>
  <c r="N3776" i="8" l="1"/>
  <c r="I3776" i="8"/>
  <c r="M3776" i="8" s="1"/>
  <c r="J3776" i="8" l="1"/>
  <c r="K3776" i="8" l="1"/>
  <c r="L3776" i="8" s="1"/>
  <c r="H3777" i="8" s="1"/>
  <c r="N3777" i="8" l="1"/>
  <c r="I3777" i="8"/>
  <c r="M3777" i="8" s="1"/>
  <c r="J3777" i="8" l="1"/>
  <c r="K3777" i="8" l="1"/>
  <c r="L3777" i="8" s="1"/>
  <c r="H3778" i="8" s="1"/>
  <c r="N3778" i="8" l="1"/>
  <c r="I3778" i="8"/>
  <c r="M3778" i="8" s="1"/>
  <c r="J3778" i="8" l="1"/>
  <c r="K3778" i="8" l="1"/>
  <c r="L3778" i="8" s="1"/>
  <c r="H3779" i="8" s="1"/>
  <c r="N3779" i="8" l="1"/>
  <c r="I3779" i="8"/>
  <c r="M3779" i="8" s="1"/>
  <c r="J3779" i="8" l="1"/>
  <c r="K3779" i="8" l="1"/>
  <c r="L3779" i="8" s="1"/>
  <c r="H3780" i="8" s="1"/>
  <c r="I3780" i="8" l="1"/>
  <c r="M3780" i="8" s="1"/>
  <c r="N3780" i="8"/>
  <c r="J3780" i="8"/>
  <c r="K3780" i="8" l="1"/>
  <c r="L3780" i="8" s="1"/>
  <c r="H3781" i="8" s="1"/>
  <c r="N3781" i="8" l="1"/>
  <c r="I3781" i="8"/>
  <c r="M3781" i="8" s="1"/>
  <c r="J3781" i="8" l="1"/>
  <c r="K3781" i="8" l="1"/>
  <c r="L3781" i="8" s="1"/>
  <c r="H3782" i="8" s="1"/>
  <c r="I3782" i="8" l="1"/>
  <c r="M3782" i="8" s="1"/>
  <c r="N3782" i="8"/>
  <c r="J3782" i="8" l="1"/>
  <c r="K3782" i="8" l="1"/>
  <c r="L3782" i="8" s="1"/>
  <c r="H3783" i="8" s="1"/>
  <c r="N3783" i="8" l="1"/>
  <c r="I3783" i="8"/>
  <c r="M3783" i="8" s="1"/>
  <c r="J3783" i="8" l="1"/>
  <c r="K3783" i="8" l="1"/>
  <c r="L3783" i="8" s="1"/>
  <c r="H3784" i="8" s="1"/>
  <c r="N3784" i="8" l="1"/>
  <c r="I3784" i="8"/>
  <c r="M3784" i="8" s="1"/>
  <c r="J3784" i="8" l="1"/>
  <c r="K3784" i="8" l="1"/>
  <c r="L3784" i="8" s="1"/>
  <c r="H3785" i="8" s="1"/>
  <c r="N3785" i="8" l="1"/>
  <c r="I3785" i="8"/>
  <c r="M3785" i="8" s="1"/>
  <c r="J3785" i="8" l="1"/>
  <c r="K3785" i="8" l="1"/>
  <c r="L3785" i="8" s="1"/>
  <c r="H3786" i="8" s="1"/>
  <c r="N3786" i="8" l="1"/>
  <c r="I3786" i="8"/>
  <c r="M3786" i="8" s="1"/>
  <c r="J3786" i="8" l="1"/>
  <c r="K3786" i="8" l="1"/>
  <c r="L3786" i="8" s="1"/>
  <c r="H3787" i="8" s="1"/>
  <c r="I3787" i="8" l="1"/>
  <c r="M3787" i="8" s="1"/>
  <c r="N3787" i="8"/>
  <c r="J3787" i="8" l="1"/>
  <c r="K3787" i="8" l="1"/>
  <c r="L3787" i="8"/>
  <c r="H3788" i="8" s="1"/>
  <c r="N3788" i="8" l="1"/>
  <c r="I3788" i="8"/>
  <c r="M3788" i="8" s="1"/>
  <c r="J3788" i="8" l="1"/>
  <c r="K3788" i="8" l="1"/>
  <c r="L3788" i="8" s="1"/>
  <c r="H3789" i="8" s="1"/>
  <c r="N3789" i="8" l="1"/>
  <c r="I3789" i="8"/>
  <c r="M3789" i="8" s="1"/>
  <c r="J3789" i="8" l="1"/>
  <c r="K3789" i="8" l="1"/>
  <c r="L3789" i="8" s="1"/>
  <c r="H3790" i="8" s="1"/>
  <c r="N3790" i="8" l="1"/>
  <c r="I3790" i="8"/>
  <c r="M3790" i="8" s="1"/>
  <c r="J3790" i="8" l="1"/>
  <c r="K3790" i="8" l="1"/>
  <c r="L3790" i="8" s="1"/>
  <c r="H3791" i="8" s="1"/>
  <c r="N3791" i="8" l="1"/>
  <c r="I3791" i="8"/>
  <c r="M3791" i="8" s="1"/>
  <c r="J3791" i="8" l="1"/>
  <c r="K3791" i="8" l="1"/>
  <c r="L3791" i="8" s="1"/>
  <c r="H3792" i="8" s="1"/>
  <c r="I3792" i="8" l="1"/>
  <c r="M3792" i="8" s="1"/>
  <c r="N3792" i="8"/>
  <c r="J3792" i="8"/>
  <c r="K3792" i="8" l="1"/>
  <c r="L3792" i="8" s="1"/>
  <c r="H3793" i="8" s="1"/>
  <c r="N3793" i="8" l="1"/>
  <c r="I3793" i="8"/>
  <c r="M3793" i="8" s="1"/>
  <c r="J3793" i="8" l="1"/>
  <c r="K3793" i="8" l="1"/>
  <c r="L3793" i="8" s="1"/>
  <c r="H3794" i="8" s="1"/>
  <c r="I3794" i="8" l="1"/>
  <c r="M3794" i="8" s="1"/>
  <c r="N3794" i="8"/>
  <c r="J3794" i="8" l="1"/>
  <c r="K3794" i="8" l="1"/>
  <c r="L3794" i="8" s="1"/>
  <c r="H3795" i="8" s="1"/>
  <c r="N3795" i="8" l="1"/>
  <c r="I3795" i="8"/>
  <c r="M3795" i="8" s="1"/>
  <c r="J3795" i="8" l="1"/>
  <c r="K3795" i="8" l="1"/>
  <c r="L3795" i="8" s="1"/>
  <c r="H3796" i="8" s="1"/>
  <c r="N3796" i="8" l="1"/>
  <c r="I3796" i="8"/>
  <c r="M3796" i="8" s="1"/>
  <c r="J3796" i="8" l="1"/>
  <c r="K3796" i="8" l="1"/>
  <c r="L3796" i="8" s="1"/>
  <c r="H3797" i="8" s="1"/>
  <c r="N3797" i="8" l="1"/>
  <c r="I3797" i="8"/>
  <c r="M3797" i="8" s="1"/>
  <c r="J3797" i="8" l="1"/>
  <c r="K3797" i="8" l="1"/>
  <c r="L3797" i="8" s="1"/>
  <c r="H3798" i="8" s="1"/>
  <c r="N3798" i="8" l="1"/>
  <c r="I3798" i="8"/>
  <c r="M3798" i="8" s="1"/>
  <c r="J3798" i="8" l="1"/>
  <c r="K3798" i="8" l="1"/>
  <c r="L3798" i="8" s="1"/>
  <c r="H3799" i="8" s="1"/>
  <c r="I3799" i="8" l="1"/>
  <c r="M3799" i="8" s="1"/>
  <c r="N3799" i="8"/>
  <c r="J3799" i="8" l="1"/>
  <c r="K3799" i="8" l="1"/>
  <c r="L3799" i="8"/>
  <c r="H3800" i="8" s="1"/>
  <c r="N3800" i="8" l="1"/>
  <c r="I3800" i="8"/>
  <c r="M3800" i="8" s="1"/>
  <c r="J3800" i="8" l="1"/>
  <c r="K3800" i="8" l="1"/>
  <c r="L3800" i="8" s="1"/>
  <c r="H3801" i="8" s="1"/>
  <c r="N3801" i="8" l="1"/>
  <c r="I3801" i="8"/>
  <c r="M3801" i="8" s="1"/>
  <c r="J3801" i="8" l="1"/>
  <c r="K3801" i="8" l="1"/>
  <c r="L3801" i="8" s="1"/>
  <c r="H3802" i="8" s="1"/>
  <c r="N3802" i="8" l="1"/>
  <c r="I3802" i="8"/>
  <c r="M3802" i="8" s="1"/>
  <c r="J3802" i="8" l="1"/>
  <c r="K3802" i="8" l="1"/>
  <c r="L3802" i="8" s="1"/>
  <c r="H3803" i="8" s="1"/>
  <c r="N3803" i="8" l="1"/>
  <c r="I3803" i="8"/>
  <c r="M3803" i="8" s="1"/>
  <c r="J3803" i="8" l="1"/>
  <c r="K3803" i="8" l="1"/>
  <c r="L3803" i="8" s="1"/>
  <c r="H3804" i="8" s="1"/>
  <c r="I3804" i="8" l="1"/>
  <c r="M3804" i="8" s="1"/>
  <c r="N3804" i="8"/>
  <c r="J3804" i="8"/>
  <c r="K3804" i="8" l="1"/>
  <c r="L3804" i="8" s="1"/>
  <c r="H3805" i="8" s="1"/>
  <c r="N3805" i="8" l="1"/>
  <c r="I3805" i="8"/>
  <c r="M3805" i="8" s="1"/>
  <c r="J3805" i="8" l="1"/>
  <c r="K3805" i="8" l="1"/>
  <c r="L3805" i="8" s="1"/>
  <c r="H3806" i="8" s="1"/>
  <c r="I3806" i="8" l="1"/>
  <c r="M3806" i="8" s="1"/>
  <c r="N3806" i="8"/>
  <c r="J3806" i="8" l="1"/>
  <c r="K3806" i="8" l="1"/>
  <c r="L3806" i="8" s="1"/>
  <c r="H3807" i="8" s="1"/>
  <c r="N3807" i="8" l="1"/>
  <c r="I3807" i="8"/>
  <c r="M3807" i="8" s="1"/>
  <c r="J3807" i="8" l="1"/>
  <c r="K3807" i="8" l="1"/>
  <c r="L3807" i="8" s="1"/>
  <c r="H3808" i="8" s="1"/>
  <c r="N3808" i="8" l="1"/>
  <c r="I3808" i="8"/>
  <c r="M3808" i="8" s="1"/>
  <c r="J3808" i="8" l="1"/>
  <c r="K3808" i="8" l="1"/>
  <c r="L3808" i="8" s="1"/>
  <c r="H3809" i="8" s="1"/>
  <c r="N3809" i="8" l="1"/>
  <c r="I3809" i="8"/>
  <c r="M3809" i="8" s="1"/>
  <c r="J3809" i="8" l="1"/>
  <c r="K3809" i="8" l="1"/>
  <c r="L3809" i="8" s="1"/>
  <c r="H3810" i="8" s="1"/>
  <c r="N3810" i="8" l="1"/>
  <c r="I3810" i="8"/>
  <c r="M3810" i="8" s="1"/>
  <c r="J3810" i="8" l="1"/>
  <c r="K3810" i="8" l="1"/>
  <c r="L3810" i="8" s="1"/>
  <c r="H3811" i="8" s="1"/>
  <c r="I3811" i="8" l="1"/>
  <c r="M3811" i="8" s="1"/>
  <c r="N3811" i="8"/>
  <c r="J3811" i="8" l="1"/>
  <c r="K3811" i="8" l="1"/>
  <c r="L3811" i="8"/>
  <c r="H3812" i="8" s="1"/>
  <c r="N3812" i="8" l="1"/>
  <c r="I3812" i="8"/>
  <c r="M3812" i="8" s="1"/>
  <c r="J3812" i="8" l="1"/>
  <c r="K3812" i="8" l="1"/>
  <c r="L3812" i="8" s="1"/>
  <c r="H3813" i="8" s="1"/>
  <c r="N3813" i="8" l="1"/>
  <c r="I3813" i="8"/>
  <c r="M3813" i="8" s="1"/>
  <c r="J3813" i="8" l="1"/>
  <c r="K3813" i="8" l="1"/>
  <c r="L3813" i="8" s="1"/>
  <c r="H3814" i="8" s="1"/>
  <c r="N3814" i="8" l="1"/>
  <c r="I3814" i="8"/>
  <c r="M3814" i="8" s="1"/>
  <c r="J3814" i="8" l="1"/>
  <c r="K3814" i="8" l="1"/>
  <c r="L3814" i="8" s="1"/>
  <c r="H3815" i="8" s="1"/>
  <c r="N3815" i="8" l="1"/>
  <c r="I3815" i="8"/>
  <c r="M3815" i="8" s="1"/>
  <c r="J3815" i="8" l="1"/>
  <c r="K3815" i="8" l="1"/>
  <c r="L3815" i="8" s="1"/>
  <c r="H3816" i="8" s="1"/>
  <c r="I3816" i="8" l="1"/>
  <c r="M3816" i="8" s="1"/>
  <c r="N3816" i="8"/>
  <c r="J3816" i="8"/>
  <c r="K3816" i="8" l="1"/>
  <c r="L3816" i="8" s="1"/>
  <c r="H3817" i="8" s="1"/>
  <c r="N3817" i="8" l="1"/>
  <c r="I3817" i="8"/>
  <c r="M3817" i="8" s="1"/>
  <c r="J3817" i="8" l="1"/>
  <c r="K3817" i="8" l="1"/>
  <c r="L3817" i="8" s="1"/>
  <c r="H3818" i="8" s="1"/>
  <c r="I3818" i="8" l="1"/>
  <c r="M3818" i="8" s="1"/>
  <c r="N3818" i="8"/>
  <c r="J3818" i="8" l="1"/>
  <c r="K3818" i="8" l="1"/>
  <c r="L3818" i="8" s="1"/>
  <c r="H3819" i="8" s="1"/>
  <c r="N3819" i="8" l="1"/>
  <c r="I3819" i="8"/>
  <c r="M3819" i="8" s="1"/>
  <c r="J3819" i="8" l="1"/>
  <c r="K3819" i="8" l="1"/>
  <c r="L3819" i="8" s="1"/>
  <c r="H3820" i="8" s="1"/>
  <c r="N3820" i="8" l="1"/>
  <c r="I3820" i="8"/>
  <c r="M3820" i="8" s="1"/>
  <c r="J3820" i="8" l="1"/>
  <c r="K3820" i="8" l="1"/>
  <c r="L3820" i="8" s="1"/>
  <c r="H3821" i="8" s="1"/>
  <c r="N3821" i="8" l="1"/>
  <c r="I3821" i="8"/>
  <c r="M3821" i="8" s="1"/>
  <c r="J3821" i="8" l="1"/>
  <c r="K3821" i="8" l="1"/>
  <c r="L3821" i="8" s="1"/>
  <c r="H3822" i="8" s="1"/>
  <c r="N3822" i="8" l="1"/>
  <c r="I3822" i="8"/>
  <c r="M3822" i="8" s="1"/>
  <c r="J3822" i="8" l="1"/>
  <c r="K3822" i="8" l="1"/>
  <c r="L3822" i="8" s="1"/>
  <c r="H3823" i="8" s="1"/>
  <c r="I3823" i="8" l="1"/>
  <c r="M3823" i="8" s="1"/>
  <c r="N3823" i="8"/>
  <c r="J3823" i="8" l="1"/>
  <c r="K3823" i="8" l="1"/>
  <c r="L3823" i="8"/>
  <c r="H3824" i="8" s="1"/>
  <c r="N3824" i="8" l="1"/>
  <c r="I3824" i="8"/>
  <c r="M3824" i="8" s="1"/>
  <c r="J3824" i="8" l="1"/>
  <c r="K3824" i="8" l="1"/>
  <c r="L3824" i="8" s="1"/>
  <c r="H3825" i="8" s="1"/>
  <c r="N3825" i="8" l="1"/>
  <c r="I3825" i="8"/>
  <c r="M3825" i="8" s="1"/>
  <c r="J3825" i="8" l="1"/>
  <c r="K3825" i="8" l="1"/>
  <c r="L3825" i="8" s="1"/>
  <c r="H3826" i="8" s="1"/>
  <c r="N3826" i="8" l="1"/>
  <c r="I3826" i="8"/>
  <c r="M3826" i="8" s="1"/>
  <c r="J3826" i="8" l="1"/>
  <c r="K3826" i="8" l="1"/>
  <c r="L3826" i="8" s="1"/>
  <c r="H3827" i="8" s="1"/>
  <c r="N3827" i="8" l="1"/>
  <c r="I3827" i="8"/>
  <c r="M3827" i="8" s="1"/>
  <c r="J3827" i="8" l="1"/>
  <c r="K3827" i="8" l="1"/>
  <c r="L3827" i="8" s="1"/>
  <c r="H3828" i="8" s="1"/>
  <c r="I3828" i="8" l="1"/>
  <c r="M3828" i="8" s="1"/>
  <c r="N3828" i="8"/>
  <c r="J3828" i="8" l="1"/>
  <c r="K3828" i="8" s="1"/>
  <c r="L3828" i="8" s="1"/>
  <c r="H3829" i="8" s="1"/>
  <c r="N3829" i="8" l="1"/>
  <c r="I3829" i="8"/>
  <c r="M3829" i="8" s="1"/>
  <c r="J3829" i="8" l="1"/>
  <c r="K3829" i="8" l="1"/>
  <c r="L3829" i="8" s="1"/>
  <c r="H3830" i="8" s="1"/>
  <c r="I3830" i="8" l="1"/>
  <c r="M3830" i="8" s="1"/>
  <c r="N3830" i="8"/>
  <c r="J3830" i="8" l="1"/>
  <c r="K3830" i="8" l="1"/>
  <c r="L3830" i="8" s="1"/>
  <c r="H3831" i="8" s="1"/>
  <c r="N3831" i="8" l="1"/>
  <c r="I3831" i="8"/>
  <c r="M3831" i="8" s="1"/>
  <c r="J3831" i="8" l="1"/>
  <c r="K3831" i="8" l="1"/>
  <c r="L3831" i="8" s="1"/>
  <c r="H3832" i="8" s="1"/>
  <c r="N3832" i="8" l="1"/>
  <c r="I3832" i="8"/>
  <c r="M3832" i="8" s="1"/>
  <c r="J3832" i="8" l="1"/>
  <c r="K3832" i="8" l="1"/>
  <c r="L3832" i="8" s="1"/>
  <c r="H3833" i="8" s="1"/>
  <c r="N3833" i="8" l="1"/>
  <c r="I3833" i="8"/>
  <c r="M3833" i="8" s="1"/>
  <c r="J3833" i="8" l="1"/>
  <c r="K3833" i="8" l="1"/>
  <c r="L3833" i="8" s="1"/>
  <c r="H3834" i="8" s="1"/>
  <c r="N3834" i="8" l="1"/>
  <c r="I3834" i="8"/>
  <c r="M3834" i="8" s="1"/>
  <c r="J3834" i="8" l="1"/>
  <c r="K3834" i="8" l="1"/>
  <c r="L3834" i="8" s="1"/>
  <c r="H3835" i="8" s="1"/>
  <c r="I3835" i="8" l="1"/>
  <c r="M3835" i="8" s="1"/>
  <c r="N3835" i="8"/>
  <c r="J3835" i="8" l="1"/>
  <c r="K3835" i="8" l="1"/>
  <c r="L3835" i="8" s="1"/>
  <c r="H3836" i="8" s="1"/>
  <c r="N3836" i="8" l="1"/>
  <c r="I3836" i="8"/>
  <c r="M3836" i="8" s="1"/>
  <c r="J3836" i="8" l="1"/>
  <c r="K3836" i="8" l="1"/>
  <c r="L3836" i="8" s="1"/>
  <c r="H3837" i="8" s="1"/>
  <c r="N3837" i="8" l="1"/>
  <c r="I3837" i="8"/>
  <c r="M3837" i="8" s="1"/>
  <c r="J3837" i="8" l="1"/>
  <c r="K3837" i="8" l="1"/>
  <c r="L3837" i="8" s="1"/>
  <c r="H3838" i="8" s="1"/>
  <c r="N3838" i="8" l="1"/>
  <c r="I3838" i="8"/>
  <c r="M3838" i="8" s="1"/>
  <c r="J3838" i="8" l="1"/>
  <c r="K3838" i="8" l="1"/>
  <c r="L3838" i="8" s="1"/>
  <c r="H3839" i="8" s="1"/>
  <c r="N3839" i="8" l="1"/>
  <c r="I3839" i="8"/>
  <c r="M3839" i="8" s="1"/>
  <c r="J3839" i="8" l="1"/>
  <c r="K3839" i="8" l="1"/>
  <c r="L3839" i="8" s="1"/>
  <c r="H3840" i="8" s="1"/>
  <c r="I3840" i="8" l="1"/>
  <c r="M3840" i="8" s="1"/>
  <c r="N3840" i="8"/>
  <c r="J3840" i="8"/>
  <c r="K3840" i="8" l="1"/>
  <c r="L3840" i="8" s="1"/>
  <c r="H3841" i="8" s="1"/>
  <c r="N3841" i="8" l="1"/>
  <c r="I3841" i="8"/>
  <c r="M3841" i="8" s="1"/>
  <c r="J3841" i="8" l="1"/>
  <c r="K3841" i="8" l="1"/>
  <c r="L3841" i="8" s="1"/>
  <c r="H3842" i="8" s="1"/>
  <c r="N3842" i="8" l="1"/>
  <c r="I3842" i="8"/>
  <c r="M3842" i="8" s="1"/>
  <c r="J3842" i="8" l="1"/>
  <c r="K3842" i="8" l="1"/>
  <c r="L3842" i="8" s="1"/>
  <c r="H3843" i="8" s="1"/>
  <c r="I3843" i="8" l="1"/>
  <c r="M3843" i="8" s="1"/>
  <c r="N3843" i="8"/>
  <c r="J3843" i="8" l="1"/>
  <c r="K3843" i="8" l="1"/>
  <c r="L3843" i="8" s="1"/>
  <c r="H3844" i="8" s="1"/>
  <c r="N3844" i="8" l="1"/>
  <c r="I3844" i="8"/>
  <c r="M3844" i="8" s="1"/>
  <c r="J3844" i="8" l="1"/>
  <c r="K3844" i="8" l="1"/>
  <c r="L3844" i="8" s="1"/>
  <c r="H3845" i="8" s="1"/>
  <c r="N3845" i="8" l="1"/>
  <c r="I3845" i="8"/>
  <c r="M3845" i="8" s="1"/>
  <c r="J3845" i="8" l="1"/>
  <c r="K3845" i="8" l="1"/>
  <c r="L3845" i="8" s="1"/>
  <c r="H3846" i="8" s="1"/>
  <c r="N3846" i="8" l="1"/>
  <c r="I3846" i="8"/>
  <c r="M3846" i="8" s="1"/>
  <c r="J3846" i="8" l="1"/>
  <c r="K3846" i="8" l="1"/>
  <c r="L3846" i="8" s="1"/>
  <c r="H3847" i="8" s="1"/>
  <c r="N3847" i="8" l="1"/>
  <c r="I3847" i="8"/>
  <c r="M3847" i="8" s="1"/>
  <c r="J3847" i="8"/>
  <c r="K3847" i="8" l="1"/>
  <c r="L3847" i="8" s="1"/>
  <c r="H3848" i="8" s="1"/>
  <c r="I3848" i="8" l="1"/>
  <c r="M3848" i="8" s="1"/>
  <c r="N3848" i="8"/>
  <c r="J3848" i="8" l="1"/>
  <c r="K3848" i="8" l="1"/>
  <c r="L3848" i="8"/>
  <c r="H3849" i="8" s="1"/>
  <c r="I3849" i="8" l="1"/>
  <c r="M3849" i="8" s="1"/>
  <c r="N3849" i="8"/>
  <c r="J3849" i="8" l="1"/>
  <c r="K3849" i="8" l="1"/>
  <c r="L3849" i="8" s="1"/>
  <c r="H3850" i="8" s="1"/>
  <c r="N3850" i="8" l="1"/>
  <c r="I3850" i="8"/>
  <c r="M3850" i="8" s="1"/>
  <c r="J3850" i="8" l="1"/>
  <c r="K3850" i="8" l="1"/>
  <c r="L3850" i="8" s="1"/>
  <c r="H3851" i="8" s="1"/>
  <c r="N3851" i="8" l="1"/>
  <c r="I3851" i="8"/>
  <c r="M3851" i="8" s="1"/>
  <c r="J3851" i="8" l="1"/>
  <c r="K3851" i="8" l="1"/>
  <c r="L3851" i="8" s="1"/>
  <c r="H3852" i="8" s="1"/>
  <c r="N3852" i="8" l="1"/>
  <c r="I3852" i="8"/>
  <c r="M3852" i="8" s="1"/>
  <c r="J3852" i="8" l="1"/>
  <c r="K3852" i="8" l="1"/>
  <c r="L3852" i="8" s="1"/>
  <c r="H3853" i="8" s="1"/>
  <c r="I3853" i="8" l="1"/>
  <c r="M3853" i="8" s="1"/>
  <c r="N3853" i="8"/>
  <c r="J3853" i="8" l="1"/>
  <c r="K3853" i="8" l="1"/>
  <c r="L3853" i="8" s="1"/>
  <c r="H3854" i="8" s="1"/>
  <c r="I3854" i="8" l="1"/>
  <c r="M3854" i="8" s="1"/>
  <c r="N3854" i="8"/>
  <c r="J3854" i="8" l="1"/>
  <c r="K3854" i="8" l="1"/>
  <c r="L3854" i="8" s="1"/>
  <c r="H3855" i="8" s="1"/>
  <c r="I3855" i="8" l="1"/>
  <c r="M3855" i="8" s="1"/>
  <c r="N3855" i="8"/>
  <c r="J3855" i="8" l="1"/>
  <c r="K3855" i="8" l="1"/>
  <c r="L3855" i="8" s="1"/>
  <c r="H3856" i="8" s="1"/>
  <c r="N3856" i="8" l="1"/>
  <c r="I3856" i="8"/>
  <c r="M3856" i="8" s="1"/>
  <c r="J3856" i="8" l="1"/>
  <c r="K3856" i="8" l="1"/>
  <c r="L3856" i="8" s="1"/>
  <c r="H3857" i="8" s="1"/>
  <c r="N3857" i="8" l="1"/>
  <c r="I3857" i="8"/>
  <c r="M3857" i="8" s="1"/>
  <c r="J3857" i="8" l="1"/>
  <c r="K3857" i="8" l="1"/>
  <c r="L3857" i="8" s="1"/>
  <c r="H3858" i="8" s="1"/>
  <c r="N3858" i="8" l="1"/>
  <c r="I3858" i="8"/>
  <c r="M3858" i="8" s="1"/>
  <c r="J3858" i="8" l="1"/>
  <c r="K3858" i="8" l="1"/>
  <c r="L3858" i="8"/>
  <c r="H3859" i="8" s="1"/>
  <c r="N3859" i="8" l="1"/>
  <c r="I3859" i="8"/>
  <c r="M3859" i="8" s="1"/>
  <c r="J3859" i="8"/>
  <c r="K3859" i="8" l="1"/>
  <c r="L3859" i="8" s="1"/>
  <c r="H3860" i="8" s="1"/>
  <c r="I3860" i="8" l="1"/>
  <c r="M3860" i="8" s="1"/>
  <c r="N3860" i="8"/>
  <c r="J3860" i="8" l="1"/>
  <c r="K3860" i="8" l="1"/>
  <c r="L3860" i="8" s="1"/>
  <c r="H3861" i="8" s="1"/>
  <c r="I3861" i="8" l="1"/>
  <c r="M3861" i="8" s="1"/>
  <c r="N3861" i="8"/>
  <c r="J3861" i="8" l="1"/>
  <c r="K3861" i="8" l="1"/>
  <c r="L3861" i="8" s="1"/>
  <c r="H3862" i="8" s="1"/>
  <c r="N3862" i="8" l="1"/>
  <c r="I3862" i="8"/>
  <c r="M3862" i="8" s="1"/>
  <c r="J3862" i="8" l="1"/>
  <c r="K3862" i="8" l="1"/>
  <c r="L3862" i="8" s="1"/>
  <c r="H3863" i="8" s="1"/>
  <c r="N3863" i="8" l="1"/>
  <c r="I3863" i="8"/>
  <c r="M3863" i="8" s="1"/>
  <c r="J3863" i="8" l="1"/>
  <c r="K3863" i="8" l="1"/>
  <c r="L3863" i="8" s="1"/>
  <c r="H3864" i="8" s="1"/>
  <c r="N3864" i="8" l="1"/>
  <c r="I3864" i="8"/>
  <c r="M3864" i="8" s="1"/>
  <c r="J3864" i="8"/>
  <c r="K3864" i="8" l="1"/>
  <c r="L3864" i="8" s="1"/>
  <c r="H3865" i="8" s="1"/>
  <c r="N3865" i="8" l="1"/>
  <c r="I3865" i="8"/>
  <c r="M3865" i="8" s="1"/>
  <c r="J3865" i="8" l="1"/>
  <c r="K3865" i="8" l="1"/>
  <c r="L3865" i="8"/>
  <c r="H3866" i="8" s="1"/>
  <c r="N3866" i="8" l="1"/>
  <c r="I3866" i="8"/>
  <c r="M3866" i="8" s="1"/>
  <c r="J3866" i="8" l="1"/>
  <c r="K3866" i="8" l="1"/>
  <c r="L3866" i="8"/>
  <c r="H3867" i="8" s="1"/>
  <c r="I3867" i="8" l="1"/>
  <c r="M3867" i="8" s="1"/>
  <c r="N3867" i="8"/>
  <c r="J3867" i="8" l="1"/>
  <c r="K3867" i="8" l="1"/>
  <c r="L3867" i="8" s="1"/>
  <c r="H3868" i="8" s="1"/>
  <c r="N3868" i="8" l="1"/>
  <c r="I3868" i="8"/>
  <c r="M3868" i="8" s="1"/>
  <c r="J3868" i="8" l="1"/>
  <c r="K3868" i="8" l="1"/>
  <c r="L3868" i="8" s="1"/>
  <c r="H3869" i="8" s="1"/>
  <c r="N3869" i="8" l="1"/>
  <c r="I3869" i="8"/>
  <c r="M3869" i="8" s="1"/>
  <c r="J3869" i="8" l="1"/>
  <c r="K3869" i="8" l="1"/>
  <c r="L3869" i="8" s="1"/>
  <c r="H3870" i="8" s="1"/>
  <c r="N3870" i="8" l="1"/>
  <c r="I3870" i="8"/>
  <c r="M3870" i="8" s="1"/>
  <c r="J3870" i="8" l="1"/>
  <c r="K3870" i="8" l="1"/>
  <c r="L3870" i="8"/>
  <c r="H3871" i="8" s="1"/>
  <c r="N3871" i="8" l="1"/>
  <c r="I3871" i="8"/>
  <c r="M3871" i="8" s="1"/>
  <c r="J3871" i="8"/>
  <c r="K3871" i="8" l="1"/>
  <c r="L3871" i="8" s="1"/>
  <c r="H3872" i="8" s="1"/>
  <c r="I3872" i="8" l="1"/>
  <c r="M3872" i="8" s="1"/>
  <c r="N3872" i="8"/>
  <c r="J3872" i="8" l="1"/>
  <c r="K3872" i="8" l="1"/>
  <c r="L3872" i="8" s="1"/>
  <c r="H3873" i="8" s="1"/>
  <c r="I3873" i="8" l="1"/>
  <c r="M3873" i="8" s="1"/>
  <c r="N3873" i="8"/>
  <c r="J3873" i="8" l="1"/>
  <c r="K3873" i="8" l="1"/>
  <c r="L3873" i="8" s="1"/>
  <c r="H3874" i="8" s="1"/>
  <c r="N3874" i="8" l="1"/>
  <c r="I3874" i="8"/>
  <c r="M3874" i="8" s="1"/>
  <c r="J3874" i="8" l="1"/>
  <c r="K3874" i="8" l="1"/>
  <c r="L3874" i="8" s="1"/>
  <c r="H3875" i="8" s="1"/>
  <c r="N3875" i="8" l="1"/>
  <c r="I3875" i="8"/>
  <c r="M3875" i="8" s="1"/>
  <c r="J3875" i="8" l="1"/>
  <c r="K3875" i="8" l="1"/>
  <c r="L3875" i="8" s="1"/>
  <c r="H3876" i="8" s="1"/>
  <c r="N3876" i="8" l="1"/>
  <c r="I3876" i="8"/>
  <c r="M3876" i="8" s="1"/>
  <c r="J3876" i="8" l="1"/>
  <c r="K3876" i="8" l="1"/>
  <c r="L3876" i="8" s="1"/>
  <c r="H3877" i="8" s="1"/>
  <c r="N3877" i="8" l="1"/>
  <c r="I3877" i="8"/>
  <c r="M3877" i="8" s="1"/>
  <c r="J3877" i="8" l="1"/>
  <c r="K3877" i="8" l="1"/>
  <c r="L3877" i="8" s="1"/>
  <c r="H3878" i="8" s="1"/>
  <c r="N3878" i="8" l="1"/>
  <c r="I3878" i="8"/>
  <c r="M3878" i="8" s="1"/>
  <c r="J3878" i="8" l="1"/>
  <c r="K3878" i="8" l="1"/>
  <c r="L3878" i="8"/>
  <c r="H3879" i="8" s="1"/>
  <c r="I3879" i="8" l="1"/>
  <c r="M3879" i="8" s="1"/>
  <c r="N3879" i="8"/>
  <c r="J3879" i="8" l="1"/>
  <c r="K3879" i="8" l="1"/>
  <c r="L3879" i="8" s="1"/>
  <c r="H3880" i="8" s="1"/>
  <c r="N3880" i="8" l="1"/>
  <c r="I3880" i="8"/>
  <c r="M3880" i="8" s="1"/>
  <c r="J3880" i="8" l="1"/>
  <c r="K3880" i="8" l="1"/>
  <c r="L3880" i="8" s="1"/>
  <c r="H3881" i="8" s="1"/>
  <c r="N3881" i="8" l="1"/>
  <c r="I3881" i="8"/>
  <c r="M3881" i="8" s="1"/>
  <c r="J3881" i="8" l="1"/>
  <c r="K3881" i="8" l="1"/>
  <c r="L3881" i="8" s="1"/>
  <c r="H3882" i="8" s="1"/>
  <c r="N3882" i="8" l="1"/>
  <c r="I3882" i="8"/>
  <c r="M3882" i="8" s="1"/>
  <c r="J3882" i="8" l="1"/>
  <c r="K3882" i="8" l="1"/>
  <c r="L3882" i="8" s="1"/>
  <c r="H3883" i="8" s="1"/>
  <c r="N3883" i="8" l="1"/>
  <c r="I3883" i="8"/>
  <c r="M3883" i="8" s="1"/>
  <c r="J3883" i="8"/>
  <c r="K3883" i="8" l="1"/>
  <c r="L3883" i="8" s="1"/>
  <c r="H3884" i="8" s="1"/>
  <c r="I3884" i="8" l="1"/>
  <c r="M3884" i="8" s="1"/>
  <c r="N3884" i="8"/>
  <c r="J3884" i="8" l="1"/>
  <c r="K3884" i="8" l="1"/>
  <c r="L3884" i="8" s="1"/>
  <c r="H3885" i="8" s="1"/>
  <c r="I3885" i="8" l="1"/>
  <c r="M3885" i="8" s="1"/>
  <c r="N3885" i="8"/>
  <c r="J3885" i="8" l="1"/>
  <c r="K3885" i="8" l="1"/>
  <c r="L3885" i="8" s="1"/>
  <c r="H3886" i="8" s="1"/>
  <c r="N3886" i="8" l="1"/>
  <c r="I3886" i="8"/>
  <c r="M3886" i="8" s="1"/>
  <c r="J3886" i="8" l="1"/>
  <c r="K3886" i="8" l="1"/>
  <c r="L3886" i="8" s="1"/>
  <c r="H3887" i="8" s="1"/>
  <c r="N3887" i="8" l="1"/>
  <c r="I3887" i="8"/>
  <c r="M3887" i="8" s="1"/>
  <c r="J3887" i="8" l="1"/>
  <c r="K3887" i="8" l="1"/>
  <c r="L3887" i="8" s="1"/>
  <c r="H3888" i="8" s="1"/>
  <c r="N3888" i="8" l="1"/>
  <c r="I3888" i="8"/>
  <c r="M3888" i="8" s="1"/>
  <c r="J3888" i="8" l="1"/>
  <c r="K3888" i="8" l="1"/>
  <c r="L3888" i="8" s="1"/>
  <c r="H3889" i="8" s="1"/>
  <c r="N3889" i="8" l="1"/>
  <c r="I3889" i="8"/>
  <c r="M3889" i="8" s="1"/>
  <c r="J3889" i="8" l="1"/>
  <c r="K3889" i="8" l="1"/>
  <c r="L3889" i="8" s="1"/>
  <c r="H3890" i="8" s="1"/>
  <c r="N3890" i="8" l="1"/>
  <c r="I3890" i="8"/>
  <c r="M3890" i="8" s="1"/>
  <c r="J3890" i="8" l="1"/>
  <c r="K3890" i="8" l="1"/>
  <c r="L3890" i="8"/>
  <c r="H3891" i="8" s="1"/>
  <c r="I3891" i="8" l="1"/>
  <c r="M3891" i="8" s="1"/>
  <c r="N3891" i="8"/>
  <c r="J3891" i="8" l="1"/>
  <c r="K3891" i="8" l="1"/>
  <c r="L3891" i="8" s="1"/>
  <c r="H3892" i="8" s="1"/>
  <c r="N3892" i="8" l="1"/>
  <c r="I3892" i="8"/>
  <c r="M3892" i="8" s="1"/>
  <c r="J3892" i="8" l="1"/>
  <c r="K3892" i="8" l="1"/>
  <c r="L3892" i="8" s="1"/>
  <c r="H3893" i="8" s="1"/>
  <c r="N3893" i="8" l="1"/>
  <c r="I3893" i="8"/>
  <c r="M3893" i="8" s="1"/>
  <c r="J3893" i="8" l="1"/>
  <c r="K3893" i="8" l="1"/>
  <c r="L3893" i="8" s="1"/>
  <c r="H3894" i="8" s="1"/>
  <c r="N3894" i="8" l="1"/>
  <c r="I3894" i="8"/>
  <c r="M3894" i="8" s="1"/>
  <c r="J3894" i="8" l="1"/>
  <c r="K3894" i="8" l="1"/>
  <c r="L3894" i="8" s="1"/>
  <c r="H3895" i="8" s="1"/>
  <c r="N3895" i="8" l="1"/>
  <c r="I3895" i="8"/>
  <c r="M3895" i="8" s="1"/>
  <c r="J3895" i="8"/>
  <c r="K3895" i="8" l="1"/>
  <c r="L3895" i="8" s="1"/>
  <c r="H3896" i="8" s="1"/>
  <c r="I3896" i="8" l="1"/>
  <c r="M3896" i="8" s="1"/>
  <c r="N3896" i="8"/>
  <c r="J3896" i="8" l="1"/>
  <c r="K3896" i="8" l="1"/>
  <c r="L3896" i="8" s="1"/>
  <c r="H3897" i="8" s="1"/>
  <c r="I3897" i="8" l="1"/>
  <c r="M3897" i="8" s="1"/>
  <c r="N3897" i="8"/>
  <c r="J3897" i="8" l="1"/>
  <c r="K3897" i="8" l="1"/>
  <c r="L3897" i="8" s="1"/>
  <c r="H3898" i="8" s="1"/>
  <c r="N3898" i="8" l="1"/>
  <c r="I3898" i="8"/>
  <c r="M3898" i="8" s="1"/>
  <c r="J3898" i="8" l="1"/>
  <c r="K3898" i="8" l="1"/>
  <c r="L3898" i="8" s="1"/>
  <c r="H3899" i="8" s="1"/>
  <c r="N3899" i="8" l="1"/>
  <c r="I3899" i="8"/>
  <c r="M3899" i="8" s="1"/>
  <c r="J3899" i="8" l="1"/>
  <c r="K3899" i="8" l="1"/>
  <c r="L3899" i="8" s="1"/>
  <c r="H3900" i="8" s="1"/>
  <c r="N3900" i="8" l="1"/>
  <c r="I3900" i="8"/>
  <c r="M3900" i="8" s="1"/>
  <c r="J3900" i="8"/>
  <c r="K3900" i="8" l="1"/>
  <c r="L3900" i="8" s="1"/>
  <c r="H3901" i="8" s="1"/>
  <c r="N3901" i="8" l="1"/>
  <c r="I3901" i="8"/>
  <c r="M3901" i="8" s="1"/>
  <c r="J3901" i="8" l="1"/>
  <c r="K3901" i="8" l="1"/>
  <c r="L3901" i="8" s="1"/>
  <c r="H3902" i="8" s="1"/>
  <c r="N3902" i="8" l="1"/>
  <c r="I3902" i="8"/>
  <c r="M3902" i="8" s="1"/>
  <c r="J3902" i="8" l="1"/>
  <c r="K3902" i="8" l="1"/>
  <c r="L3902" i="8"/>
  <c r="H3903" i="8" s="1"/>
  <c r="I3903" i="8" l="1"/>
  <c r="M3903" i="8" s="1"/>
  <c r="N3903" i="8"/>
  <c r="J3903" i="8" l="1"/>
  <c r="K3903" i="8" l="1"/>
  <c r="L3903" i="8" s="1"/>
  <c r="H3904" i="8" s="1"/>
  <c r="N3904" i="8" l="1"/>
  <c r="I3904" i="8"/>
  <c r="M3904" i="8" s="1"/>
  <c r="J3904" i="8" l="1"/>
  <c r="K3904" i="8" l="1"/>
  <c r="L3904" i="8" s="1"/>
  <c r="H3905" i="8" s="1"/>
  <c r="N3905" i="8" l="1"/>
  <c r="I3905" i="8"/>
  <c r="M3905" i="8" s="1"/>
  <c r="J3905" i="8" l="1"/>
  <c r="K3905" i="8" l="1"/>
  <c r="L3905" i="8" s="1"/>
  <c r="H3906" i="8" s="1"/>
  <c r="N3906" i="8" l="1"/>
  <c r="I3906" i="8"/>
  <c r="M3906" i="8" s="1"/>
  <c r="J3906" i="8" l="1"/>
  <c r="K3906" i="8" l="1"/>
  <c r="L3906" i="8" s="1"/>
  <c r="H3907" i="8" s="1"/>
  <c r="N3907" i="8" l="1"/>
  <c r="I3907" i="8"/>
  <c r="M3907" i="8" s="1"/>
  <c r="J3907" i="8" l="1"/>
  <c r="K3907" i="8" s="1"/>
  <c r="L3907" i="8" s="1"/>
  <c r="H3908" i="8" s="1"/>
  <c r="I3908" i="8" l="1"/>
  <c r="M3908" i="8" s="1"/>
  <c r="N3908" i="8"/>
  <c r="J3908" i="8" l="1"/>
  <c r="K3908" i="8" l="1"/>
  <c r="L3908" i="8" s="1"/>
  <c r="H3909" i="8" s="1"/>
  <c r="I3909" i="8" l="1"/>
  <c r="M3909" i="8" s="1"/>
  <c r="N3909" i="8"/>
  <c r="J3909" i="8" l="1"/>
  <c r="K3909" i="8" l="1"/>
  <c r="L3909" i="8" s="1"/>
  <c r="H3910" i="8" s="1"/>
  <c r="N3910" i="8" l="1"/>
  <c r="I3910" i="8"/>
  <c r="M3910" i="8" s="1"/>
  <c r="J3910" i="8" l="1"/>
  <c r="K3910" i="8" l="1"/>
  <c r="L3910" i="8" s="1"/>
  <c r="H3911" i="8" s="1"/>
  <c r="N3911" i="8" l="1"/>
  <c r="I3911" i="8"/>
  <c r="M3911" i="8" s="1"/>
  <c r="J3911" i="8" l="1"/>
  <c r="K3911" i="8" l="1"/>
  <c r="L3911" i="8" s="1"/>
  <c r="H3912" i="8" s="1"/>
  <c r="N3912" i="8" l="1"/>
  <c r="I3912" i="8"/>
  <c r="M3912" i="8" s="1"/>
  <c r="J3912" i="8"/>
  <c r="K3912" i="8" l="1"/>
  <c r="L3912" i="8" s="1"/>
  <c r="H3913" i="8" s="1"/>
  <c r="N3913" i="8" l="1"/>
  <c r="I3913" i="8"/>
  <c r="M3913" i="8" s="1"/>
  <c r="J3913" i="8" l="1"/>
  <c r="K3913" i="8" l="1"/>
  <c r="L3913" i="8" s="1"/>
  <c r="H3914" i="8" s="1"/>
  <c r="N3914" i="8" l="1"/>
  <c r="I3914" i="8"/>
  <c r="M3914" i="8" s="1"/>
  <c r="J3914" i="8" l="1"/>
  <c r="K3914" i="8" l="1"/>
  <c r="L3914" i="8"/>
  <c r="H3915" i="8" s="1"/>
  <c r="I3915" i="8" l="1"/>
  <c r="M3915" i="8" s="1"/>
  <c r="N3915" i="8"/>
  <c r="J3915" i="8" l="1"/>
  <c r="K3915" i="8" l="1"/>
  <c r="L3915" i="8" s="1"/>
  <c r="H3916" i="8" s="1"/>
  <c r="N3916" i="8" l="1"/>
  <c r="I3916" i="8"/>
  <c r="M3916" i="8" s="1"/>
  <c r="J3916" i="8" l="1"/>
  <c r="K3916" i="8" l="1"/>
  <c r="L3916" i="8" s="1"/>
  <c r="H3917" i="8" s="1"/>
  <c r="N3917" i="8" l="1"/>
  <c r="I3917" i="8"/>
  <c r="M3917" i="8" s="1"/>
  <c r="J3917" i="8" l="1"/>
  <c r="K3917" i="8" l="1"/>
  <c r="L3917" i="8" s="1"/>
  <c r="H3918" i="8" s="1"/>
  <c r="N3918" i="8" l="1"/>
  <c r="I3918" i="8"/>
  <c r="M3918" i="8" s="1"/>
  <c r="J3918" i="8" l="1"/>
  <c r="K3918" i="8" l="1"/>
  <c r="L3918" i="8" s="1"/>
  <c r="H3919" i="8" s="1"/>
  <c r="N3919" i="8" l="1"/>
  <c r="I3919" i="8"/>
  <c r="M3919" i="8" s="1"/>
  <c r="J3919" i="8"/>
  <c r="K3919" i="8" l="1"/>
  <c r="L3919" i="8" s="1"/>
  <c r="H3920" i="8" s="1"/>
  <c r="I3920" i="8" l="1"/>
  <c r="M3920" i="8" s="1"/>
  <c r="N3920" i="8"/>
  <c r="J3920" i="8" l="1"/>
  <c r="K3920" i="8" l="1"/>
  <c r="L3920" i="8" s="1"/>
  <c r="H3921" i="8" s="1"/>
  <c r="I3921" i="8" l="1"/>
  <c r="M3921" i="8" s="1"/>
  <c r="N3921" i="8"/>
  <c r="J3921" i="8" l="1"/>
  <c r="K3921" i="8" l="1"/>
  <c r="L3921" i="8" s="1"/>
  <c r="H3922" i="8" s="1"/>
  <c r="N3922" i="8" l="1"/>
  <c r="I3922" i="8"/>
  <c r="M3922" i="8" s="1"/>
  <c r="J3922" i="8" l="1"/>
  <c r="K3922" i="8" l="1"/>
  <c r="L3922" i="8" s="1"/>
  <c r="H3923" i="8" s="1"/>
  <c r="N3923" i="8" l="1"/>
  <c r="I3923" i="8"/>
  <c r="M3923" i="8" s="1"/>
  <c r="J3923" i="8" l="1"/>
  <c r="K3923" i="8" l="1"/>
  <c r="L3923" i="8" s="1"/>
  <c r="H3924" i="8" s="1"/>
  <c r="N3924" i="8" l="1"/>
  <c r="I3924" i="8"/>
  <c r="M3924" i="8" s="1"/>
  <c r="J3924" i="8" l="1"/>
  <c r="K3924" i="8" l="1"/>
  <c r="L3924" i="8" s="1"/>
  <c r="H3925" i="8" s="1"/>
  <c r="N3925" i="8" l="1"/>
  <c r="I3925" i="8"/>
  <c r="M3925" i="8" s="1"/>
  <c r="J3925" i="8" l="1"/>
  <c r="K3925" i="8" l="1"/>
  <c r="L3925" i="8" s="1"/>
  <c r="H3926" i="8" s="1"/>
  <c r="I3926" i="8" l="1"/>
  <c r="M3926" i="8" s="1"/>
  <c r="N3926" i="8"/>
  <c r="J3926" i="8" l="1"/>
  <c r="K3926" i="8" l="1"/>
  <c r="L3926" i="8" s="1"/>
  <c r="H3927" i="8" s="1"/>
  <c r="I3927" i="8" l="1"/>
  <c r="M3927" i="8" s="1"/>
  <c r="N3927" i="8"/>
  <c r="J3927" i="8" l="1"/>
  <c r="K3927" i="8" l="1"/>
  <c r="L3927" i="8" s="1"/>
  <c r="H3928" i="8" s="1"/>
  <c r="N3928" i="8" l="1"/>
  <c r="I3928" i="8"/>
  <c r="M3928" i="8" s="1"/>
  <c r="J3928" i="8" l="1"/>
  <c r="K3928" i="8" l="1"/>
  <c r="L3928" i="8" s="1"/>
  <c r="H3929" i="8" s="1"/>
  <c r="N3929" i="8" l="1"/>
  <c r="I3929" i="8"/>
  <c r="M3929" i="8" s="1"/>
  <c r="J3929" i="8" l="1"/>
  <c r="K3929" i="8" l="1"/>
  <c r="L3929" i="8" s="1"/>
  <c r="H3930" i="8" s="1"/>
  <c r="N3930" i="8" l="1"/>
  <c r="I3930" i="8"/>
  <c r="M3930" i="8" s="1"/>
  <c r="J3930" i="8"/>
  <c r="K3930" i="8" l="1"/>
  <c r="L3930" i="8" s="1"/>
  <c r="H3931" i="8" s="1"/>
  <c r="N3931" i="8" l="1"/>
  <c r="I3931" i="8"/>
  <c r="M3931" i="8" s="1"/>
  <c r="J3931" i="8"/>
  <c r="K3931" i="8" l="1"/>
  <c r="L3931" i="8" s="1"/>
  <c r="H3932" i="8" s="1"/>
  <c r="I3932" i="8" l="1"/>
  <c r="M3932" i="8" s="1"/>
  <c r="N3932" i="8"/>
  <c r="J3932" i="8" l="1"/>
  <c r="K3932" i="8" l="1"/>
  <c r="L3932" i="8" s="1"/>
  <c r="H3933" i="8" s="1"/>
  <c r="I3933" i="8" l="1"/>
  <c r="M3933" i="8" s="1"/>
  <c r="N3933" i="8"/>
  <c r="J3933" i="8" l="1"/>
  <c r="K3933" i="8" l="1"/>
  <c r="L3933" i="8" s="1"/>
  <c r="H3934" i="8" s="1"/>
  <c r="N3934" i="8" l="1"/>
  <c r="I3934" i="8"/>
  <c r="M3934" i="8" s="1"/>
  <c r="J3934" i="8" l="1"/>
  <c r="K3934" i="8" l="1"/>
  <c r="L3934" i="8" s="1"/>
  <c r="H3935" i="8" s="1"/>
  <c r="N3935" i="8" l="1"/>
  <c r="I3935" i="8"/>
  <c r="M3935" i="8" s="1"/>
  <c r="J3935" i="8" l="1"/>
  <c r="K3935" i="8" l="1"/>
  <c r="L3935" i="8" s="1"/>
  <c r="H3936" i="8" s="1"/>
  <c r="N3936" i="8" l="1"/>
  <c r="I3936" i="8"/>
  <c r="M3936" i="8" s="1"/>
  <c r="J3936" i="8"/>
  <c r="K3936" i="8" l="1"/>
  <c r="L3936" i="8" s="1"/>
  <c r="H3937" i="8" s="1"/>
  <c r="N3937" i="8" l="1"/>
  <c r="I3937" i="8"/>
  <c r="M3937" i="8" s="1"/>
  <c r="J3937" i="8" l="1"/>
  <c r="K3937" i="8" l="1"/>
  <c r="L3937" i="8" s="1"/>
  <c r="H3938" i="8" s="1"/>
  <c r="I3938" i="8" l="1"/>
  <c r="M3938" i="8" s="1"/>
  <c r="N3938" i="8"/>
  <c r="J3938" i="8" l="1"/>
  <c r="K3938" i="8" l="1"/>
  <c r="L3938" i="8" s="1"/>
  <c r="H3939" i="8" s="1"/>
  <c r="I3939" i="8" l="1"/>
  <c r="M3939" i="8" s="1"/>
  <c r="N3939" i="8"/>
  <c r="J3939" i="8" l="1"/>
  <c r="K3939" i="8" l="1"/>
  <c r="L3939" i="8" s="1"/>
  <c r="H3940" i="8" s="1"/>
  <c r="N3940" i="8" l="1"/>
  <c r="I3940" i="8"/>
  <c r="M3940" i="8" s="1"/>
  <c r="J3940" i="8" l="1"/>
  <c r="K3940" i="8" l="1"/>
  <c r="L3940" i="8" s="1"/>
  <c r="H3941" i="8" s="1"/>
  <c r="N3941" i="8" l="1"/>
  <c r="I3941" i="8"/>
  <c r="M3941" i="8" s="1"/>
  <c r="J3941" i="8" l="1"/>
  <c r="K3941" i="8" l="1"/>
  <c r="L3941" i="8" s="1"/>
  <c r="H3942" i="8" s="1"/>
  <c r="N3942" i="8" l="1"/>
  <c r="I3942" i="8"/>
  <c r="M3942" i="8" s="1"/>
  <c r="J3942" i="8"/>
  <c r="K3942" i="8" l="1"/>
  <c r="L3942" i="8" s="1"/>
  <c r="H3943" i="8" s="1"/>
  <c r="N3943" i="8" l="1"/>
  <c r="I3943" i="8"/>
  <c r="M3943" i="8" s="1"/>
  <c r="J3943" i="8" l="1"/>
  <c r="K3943" i="8" l="1"/>
  <c r="L3943" i="8"/>
  <c r="H3944" i="8" s="1"/>
  <c r="I3944" i="8" l="1"/>
  <c r="M3944" i="8" s="1"/>
  <c r="N3944" i="8"/>
  <c r="J3944" i="8" l="1"/>
  <c r="K3944" i="8" l="1"/>
  <c r="L3944" i="8" s="1"/>
  <c r="H3945" i="8" s="1"/>
  <c r="N3945" i="8" l="1"/>
  <c r="I3945" i="8"/>
  <c r="M3945" i="8" s="1"/>
  <c r="J3945" i="8" l="1"/>
  <c r="K3945" i="8" l="1"/>
  <c r="L3945" i="8" s="1"/>
  <c r="H3946" i="8" s="1"/>
  <c r="N3946" i="8" l="1"/>
  <c r="I3946" i="8"/>
  <c r="M3946" i="8" s="1"/>
  <c r="J3946" i="8" l="1"/>
  <c r="K3946" i="8" l="1"/>
  <c r="L3946" i="8" s="1"/>
  <c r="H3947" i="8" s="1"/>
  <c r="N3947" i="8" l="1"/>
  <c r="I3947" i="8"/>
  <c r="M3947" i="8" s="1"/>
  <c r="J3947" i="8"/>
  <c r="K3947" i="8" l="1"/>
  <c r="L3947" i="8" s="1"/>
  <c r="H3948" i="8" s="1"/>
  <c r="N3948" i="8" l="1"/>
  <c r="I3948" i="8"/>
  <c r="M3948" i="8" s="1"/>
  <c r="J3948" i="8"/>
  <c r="K3948" i="8" l="1"/>
  <c r="L3948" i="8" s="1"/>
  <c r="H3949" i="8" s="1"/>
  <c r="N3949" i="8" l="1"/>
  <c r="I3949" i="8"/>
  <c r="M3949" i="8" s="1"/>
  <c r="J3949" i="8" l="1"/>
  <c r="K3949" i="8" l="1"/>
  <c r="L3949" i="8"/>
  <c r="H3950" i="8" s="1"/>
  <c r="I3950" i="8" l="1"/>
  <c r="M3950" i="8" s="1"/>
  <c r="N3950" i="8"/>
  <c r="J3950" i="8" l="1"/>
  <c r="K3950" i="8" l="1"/>
  <c r="L3950" i="8" s="1"/>
  <c r="H3951" i="8" s="1"/>
  <c r="I3951" i="8" l="1"/>
  <c r="M3951" i="8" s="1"/>
  <c r="N3951" i="8"/>
  <c r="J3951" i="8" l="1"/>
  <c r="K3951" i="8" l="1"/>
  <c r="L3951" i="8" s="1"/>
  <c r="H3952" i="8" s="1"/>
  <c r="N3952" i="8" l="1"/>
  <c r="I3952" i="8"/>
  <c r="M3952" i="8" s="1"/>
  <c r="J3952" i="8" l="1"/>
  <c r="K3952" i="8" l="1"/>
  <c r="L3952" i="8" s="1"/>
  <c r="H3953" i="8" s="1"/>
  <c r="N3953" i="8" l="1"/>
  <c r="I3953" i="8"/>
  <c r="M3953" i="8" s="1"/>
  <c r="J3953" i="8" l="1"/>
  <c r="K3953" i="8" l="1"/>
  <c r="L3953" i="8" s="1"/>
  <c r="H3954" i="8" s="1"/>
  <c r="N3954" i="8" l="1"/>
  <c r="I3954" i="8"/>
  <c r="M3954" i="8" s="1"/>
  <c r="J3954" i="8"/>
  <c r="K3954" i="8" l="1"/>
  <c r="L3954" i="8" s="1"/>
  <c r="H3955" i="8" s="1"/>
  <c r="N3955" i="8" l="1"/>
  <c r="I3955" i="8"/>
  <c r="M3955" i="8" s="1"/>
  <c r="J3955" i="8" l="1"/>
  <c r="K3955" i="8" l="1"/>
  <c r="L3955" i="8"/>
  <c r="H3956" i="8" s="1"/>
  <c r="I3956" i="8" l="1"/>
  <c r="M3956" i="8" s="1"/>
  <c r="N3956" i="8"/>
  <c r="J3956" i="8" l="1"/>
  <c r="K3956" i="8" l="1"/>
  <c r="L3956" i="8"/>
  <c r="H3957" i="8" s="1"/>
  <c r="N3957" i="8" l="1"/>
  <c r="I3957" i="8"/>
  <c r="M3957" i="8" s="1"/>
  <c r="J3957" i="8" l="1"/>
  <c r="K3957" i="8" l="1"/>
  <c r="L3957" i="8" s="1"/>
  <c r="H3958" i="8" s="1"/>
  <c r="N3958" i="8" l="1"/>
  <c r="I3958" i="8"/>
  <c r="M3958" i="8" s="1"/>
  <c r="J3958" i="8" l="1"/>
  <c r="K3958" i="8" l="1"/>
  <c r="L3958" i="8" s="1"/>
  <c r="H3959" i="8" s="1"/>
  <c r="N3959" i="8" l="1"/>
  <c r="I3959" i="8"/>
  <c r="M3959" i="8" s="1"/>
  <c r="J3959" i="8" l="1"/>
  <c r="K3959" i="8" l="1"/>
  <c r="L3959" i="8" s="1"/>
  <c r="H3960" i="8" s="1"/>
  <c r="N3960" i="8" l="1"/>
  <c r="I3960" i="8"/>
  <c r="M3960" i="8" s="1"/>
  <c r="J3960" i="8"/>
  <c r="K3960" i="8" l="1"/>
  <c r="L3960" i="8" s="1"/>
  <c r="H3961" i="8" s="1"/>
  <c r="N3961" i="8" l="1"/>
  <c r="I3961" i="8"/>
  <c r="M3961" i="8" s="1"/>
  <c r="J3961" i="8" l="1"/>
  <c r="K3961" i="8" l="1"/>
  <c r="L3961" i="8"/>
  <c r="H3962" i="8" s="1"/>
  <c r="I3962" i="8" l="1"/>
  <c r="M3962" i="8" s="1"/>
  <c r="N3962" i="8"/>
  <c r="J3962" i="8" l="1"/>
  <c r="K3962" i="8" l="1"/>
  <c r="L3962" i="8" s="1"/>
  <c r="H3963" i="8" s="1"/>
  <c r="I3963" i="8" l="1"/>
  <c r="M3963" i="8" s="1"/>
  <c r="N3963" i="8"/>
  <c r="J3963" i="8" l="1"/>
  <c r="K3963" i="8" l="1"/>
  <c r="L3963" i="8" s="1"/>
  <c r="H3964" i="8" s="1"/>
  <c r="N3964" i="8" l="1"/>
  <c r="I3964" i="8"/>
  <c r="M3964" i="8" s="1"/>
  <c r="J3964" i="8" l="1"/>
  <c r="K3964" i="8" l="1"/>
  <c r="L3964" i="8" s="1"/>
  <c r="H3965" i="8" s="1"/>
  <c r="N3965" i="8" l="1"/>
  <c r="I3965" i="8"/>
  <c r="M3965" i="8" s="1"/>
  <c r="J3965" i="8" l="1"/>
  <c r="K3965" i="8" l="1"/>
  <c r="L3965" i="8" s="1"/>
  <c r="H3966" i="8" s="1"/>
  <c r="N3966" i="8" l="1"/>
  <c r="I3966" i="8"/>
  <c r="M3966" i="8" s="1"/>
  <c r="J3966" i="8"/>
  <c r="K3966" i="8" l="1"/>
  <c r="L3966" i="8"/>
  <c r="H3967" i="8" s="1"/>
  <c r="N3967" i="8" l="1"/>
  <c r="I3967" i="8"/>
  <c r="M3967" i="8" s="1"/>
  <c r="J3967" i="8" l="1"/>
  <c r="K3967" i="8" l="1"/>
  <c r="L3967" i="8"/>
  <c r="H3968" i="8" s="1"/>
  <c r="I3968" i="8" l="1"/>
  <c r="M3968" i="8" s="1"/>
  <c r="N3968" i="8"/>
  <c r="J3968" i="8" l="1"/>
  <c r="K3968" i="8" l="1"/>
  <c r="L3968" i="8" s="1"/>
  <c r="H3969" i="8" s="1"/>
  <c r="N3969" i="8" l="1"/>
  <c r="I3969" i="8"/>
  <c r="M3969" i="8" s="1"/>
  <c r="J3969" i="8" l="1"/>
  <c r="K3969" i="8" l="1"/>
  <c r="L3969" i="8" s="1"/>
  <c r="H3970" i="8" s="1"/>
  <c r="N3970" i="8" l="1"/>
  <c r="I3970" i="8"/>
  <c r="M3970" i="8" s="1"/>
  <c r="J3970" i="8" l="1"/>
  <c r="K3970" i="8" l="1"/>
  <c r="L3970" i="8" s="1"/>
  <c r="H3971" i="8" s="1"/>
  <c r="N3971" i="8" l="1"/>
  <c r="I3971" i="8"/>
  <c r="M3971" i="8" s="1"/>
  <c r="J3971" i="8" l="1"/>
  <c r="K3971" i="8" l="1"/>
  <c r="L3971" i="8" s="1"/>
  <c r="H3972" i="8" s="1"/>
  <c r="N3972" i="8" l="1"/>
  <c r="I3972" i="8"/>
  <c r="M3972" i="8" s="1"/>
  <c r="J3972" i="8" l="1"/>
  <c r="K3972" i="8" l="1"/>
  <c r="L3972" i="8" s="1"/>
  <c r="H3973" i="8" s="1"/>
  <c r="N3973" i="8" l="1"/>
  <c r="I3973" i="8"/>
  <c r="M3973" i="8" s="1"/>
  <c r="J3973" i="8" l="1"/>
  <c r="K3973" i="8" l="1"/>
  <c r="L3973" i="8"/>
  <c r="H3974" i="8" s="1"/>
  <c r="N3974" i="8" l="1"/>
  <c r="I3974" i="8"/>
  <c r="M3974" i="8" s="1"/>
  <c r="J3974" i="8" l="1"/>
  <c r="K3974" i="8" l="1"/>
  <c r="L3974" i="8" s="1"/>
  <c r="H3975" i="8" s="1"/>
  <c r="I3975" i="8" l="1"/>
  <c r="M3975" i="8" s="1"/>
  <c r="N3975" i="8"/>
  <c r="J3975" i="8" l="1"/>
  <c r="K3975" i="8" l="1"/>
  <c r="L3975" i="8" s="1"/>
  <c r="H3976" i="8" s="1"/>
  <c r="N3976" i="8" l="1"/>
  <c r="I3976" i="8"/>
  <c r="M3976" i="8" s="1"/>
  <c r="J3976" i="8" l="1"/>
  <c r="K3976" i="8" l="1"/>
  <c r="L3976" i="8" s="1"/>
  <c r="H3977" i="8" s="1"/>
  <c r="N3977" i="8" l="1"/>
  <c r="I3977" i="8"/>
  <c r="M3977" i="8" s="1"/>
  <c r="J3977" i="8" l="1"/>
  <c r="K3977" i="8" l="1"/>
  <c r="L3977" i="8" s="1"/>
  <c r="H3978" i="8" s="1"/>
  <c r="N3978" i="8" l="1"/>
  <c r="I3978" i="8"/>
  <c r="M3978" i="8" s="1"/>
  <c r="J3978" i="8"/>
  <c r="K3978" i="8" l="1"/>
  <c r="L3978" i="8" s="1"/>
  <c r="H3979" i="8" s="1"/>
  <c r="N3979" i="8" l="1"/>
  <c r="I3979" i="8"/>
  <c r="M3979" i="8" s="1"/>
  <c r="J3979" i="8" l="1"/>
  <c r="K3979" i="8" l="1"/>
  <c r="L3979" i="8" s="1"/>
  <c r="H3980" i="8" s="1"/>
  <c r="I3980" i="8" l="1"/>
  <c r="M3980" i="8" s="1"/>
  <c r="N3980" i="8"/>
  <c r="J3980" i="8" l="1"/>
  <c r="K3980" i="8" l="1"/>
  <c r="L3980" i="8"/>
  <c r="H3981" i="8" s="1"/>
  <c r="N3981" i="8" l="1"/>
  <c r="I3981" i="8"/>
  <c r="M3981" i="8" s="1"/>
  <c r="J3981" i="8" l="1"/>
  <c r="K3981" i="8" l="1"/>
  <c r="L3981" i="8" s="1"/>
  <c r="H3982" i="8" s="1"/>
  <c r="N3982" i="8" l="1"/>
  <c r="I3982" i="8"/>
  <c r="M3982" i="8" s="1"/>
  <c r="J3982" i="8" l="1"/>
  <c r="K3982" i="8" l="1"/>
  <c r="L3982" i="8" s="1"/>
  <c r="H3983" i="8" s="1"/>
  <c r="N3983" i="8" l="1"/>
  <c r="I3983" i="8"/>
  <c r="M3983" i="8" s="1"/>
  <c r="J3983" i="8" l="1"/>
  <c r="K3983" i="8" l="1"/>
  <c r="L3983" i="8" s="1"/>
  <c r="H3984" i="8" s="1"/>
  <c r="N3984" i="8" l="1"/>
  <c r="I3984" i="8"/>
  <c r="M3984" i="8" s="1"/>
  <c r="J3984" i="8" l="1"/>
  <c r="K3984" i="8" l="1"/>
  <c r="L3984" i="8" s="1"/>
  <c r="H3985" i="8" s="1"/>
  <c r="N3985" i="8" l="1"/>
  <c r="I3985" i="8"/>
  <c r="M3985" i="8" s="1"/>
  <c r="J3985" i="8" l="1"/>
  <c r="K3985" i="8" l="1"/>
  <c r="L3985" i="8"/>
  <c r="H3986" i="8" s="1"/>
  <c r="N3986" i="8" l="1"/>
  <c r="I3986" i="8"/>
  <c r="M3986" i="8" s="1"/>
  <c r="J3986" i="8" l="1"/>
  <c r="K3986" i="8" l="1"/>
  <c r="L3986" i="8" s="1"/>
  <c r="H3987" i="8" s="1"/>
  <c r="I3987" i="8" l="1"/>
  <c r="M3987" i="8" s="1"/>
  <c r="N3987" i="8"/>
  <c r="J3987" i="8" l="1"/>
  <c r="K3987" i="8" l="1"/>
  <c r="L3987" i="8" s="1"/>
  <c r="H3988" i="8" s="1"/>
  <c r="N3988" i="8" l="1"/>
  <c r="I3988" i="8"/>
  <c r="M3988" i="8" s="1"/>
  <c r="J3988" i="8" l="1"/>
  <c r="K3988" i="8" l="1"/>
  <c r="L3988" i="8" s="1"/>
  <c r="H3989" i="8" s="1"/>
  <c r="N3989" i="8" l="1"/>
  <c r="I3989" i="8"/>
  <c r="M3989" i="8" s="1"/>
  <c r="J3989" i="8" l="1"/>
  <c r="K3989" i="8" l="1"/>
  <c r="L3989" i="8" s="1"/>
  <c r="H3990" i="8" s="1"/>
  <c r="N3990" i="8" l="1"/>
  <c r="I3990" i="8"/>
  <c r="M3990" i="8" s="1"/>
  <c r="J3990" i="8"/>
  <c r="K3990" i="8" l="1"/>
  <c r="L3990" i="8" s="1"/>
  <c r="H3991" i="8" s="1"/>
  <c r="N3991" i="8" l="1"/>
  <c r="I3991" i="8"/>
  <c r="M3991" i="8" s="1"/>
  <c r="J3991" i="8" l="1"/>
  <c r="K3991" i="8" l="1"/>
  <c r="L3991" i="8" s="1"/>
  <c r="H3992" i="8" s="1"/>
  <c r="I3992" i="8" l="1"/>
  <c r="M3992" i="8" s="1"/>
  <c r="N3992" i="8"/>
  <c r="J3992" i="8" l="1"/>
  <c r="K3992" i="8" l="1"/>
  <c r="L3992" i="8" s="1"/>
  <c r="H3993" i="8" s="1"/>
  <c r="N3993" i="8" l="1"/>
  <c r="I3993" i="8"/>
  <c r="M3993" i="8" s="1"/>
  <c r="J3993" i="8" l="1"/>
  <c r="K3993" i="8" l="1"/>
  <c r="L3993" i="8" s="1"/>
  <c r="H3994" i="8" s="1"/>
  <c r="N3994" i="8" l="1"/>
  <c r="I3994" i="8"/>
  <c r="M3994" i="8" s="1"/>
  <c r="J3994" i="8" l="1"/>
  <c r="K3994" i="8" l="1"/>
  <c r="L3994" i="8" s="1"/>
  <c r="H3995" i="8" s="1"/>
  <c r="N3995" i="8" l="1"/>
  <c r="I3995" i="8"/>
  <c r="M3995" i="8" s="1"/>
  <c r="J3995" i="8" l="1"/>
  <c r="K3995" i="8" l="1"/>
  <c r="L3995" i="8" s="1"/>
  <c r="H3996" i="8" s="1"/>
  <c r="N3996" i="8" l="1"/>
  <c r="I3996" i="8"/>
  <c r="M3996" i="8" s="1"/>
  <c r="J3996" i="8" l="1"/>
  <c r="K3996" i="8" l="1"/>
  <c r="L3996" i="8" s="1"/>
  <c r="H3997" i="8" s="1"/>
  <c r="N3997" i="8" l="1"/>
  <c r="I3997" i="8"/>
  <c r="M3997" i="8" s="1"/>
  <c r="J3997" i="8" l="1"/>
  <c r="K3997" i="8" l="1"/>
  <c r="L3997" i="8" s="1"/>
  <c r="H3998" i="8" s="1"/>
  <c r="N3998" i="8" l="1"/>
  <c r="I3998" i="8"/>
  <c r="M3998" i="8" s="1"/>
  <c r="J3998" i="8" l="1"/>
  <c r="K3998" i="8" l="1"/>
  <c r="L3998" i="8" s="1"/>
  <c r="H3999" i="8" s="1"/>
  <c r="I3999" i="8" l="1"/>
  <c r="M3999" i="8" s="1"/>
  <c r="N3999" i="8"/>
  <c r="J3999" i="8" l="1"/>
  <c r="K3999" i="8" l="1"/>
  <c r="L3999" i="8" s="1"/>
  <c r="H4000" i="8" s="1"/>
  <c r="N4000" i="8" l="1"/>
  <c r="I4000" i="8"/>
  <c r="M4000" i="8" s="1"/>
  <c r="J4000" i="8" l="1"/>
  <c r="K4000" i="8" l="1"/>
  <c r="L4000" i="8" s="1"/>
  <c r="H4001" i="8" s="1"/>
  <c r="N4001" i="8" l="1"/>
  <c r="I4001" i="8"/>
  <c r="M4001" i="8" s="1"/>
  <c r="J4001" i="8" l="1"/>
  <c r="K4001" i="8" l="1"/>
  <c r="L4001" i="8" s="1"/>
  <c r="H4002" i="8" s="1"/>
  <c r="N4002" i="8" l="1"/>
  <c r="I4002" i="8"/>
  <c r="M4002" i="8" s="1"/>
  <c r="J4002" i="8"/>
  <c r="K4002" i="8" l="1"/>
  <c r="L4002" i="8" s="1"/>
  <c r="H4003" i="8" s="1"/>
  <c r="N4003" i="8" l="1"/>
  <c r="I4003" i="8"/>
  <c r="M4003" i="8" s="1"/>
  <c r="J4003" i="8" l="1"/>
  <c r="K4003" i="8" l="1"/>
  <c r="L4003" i="8" s="1"/>
  <c r="H4004" i="8" s="1"/>
  <c r="I4004" i="8" l="1"/>
  <c r="M4004" i="8" s="1"/>
  <c r="N4004" i="8"/>
  <c r="J4004" i="8" l="1"/>
  <c r="K4004" i="8" l="1"/>
  <c r="L4004" i="8" s="1"/>
  <c r="H4005" i="8" s="1"/>
  <c r="N4005" i="8" l="1"/>
  <c r="I4005" i="8"/>
  <c r="M4005" i="8" s="1"/>
  <c r="J4005" i="8" l="1"/>
  <c r="K4005" i="8" l="1"/>
  <c r="L4005" i="8" s="1"/>
  <c r="H4006" i="8" s="1"/>
  <c r="N4006" i="8" l="1"/>
  <c r="I4006" i="8"/>
  <c r="M4006" i="8" s="1"/>
  <c r="J4006" i="8" l="1"/>
  <c r="K4006" i="8" l="1"/>
  <c r="L4006" i="8" s="1"/>
  <c r="H4007" i="8" s="1"/>
  <c r="N4007" i="8" l="1"/>
  <c r="I4007" i="8"/>
  <c r="M4007" i="8" s="1"/>
  <c r="J4007" i="8" l="1"/>
  <c r="K4007" i="8" l="1"/>
  <c r="L4007" i="8" s="1"/>
  <c r="H4008" i="8" s="1"/>
  <c r="N4008" i="8" l="1"/>
  <c r="I4008" i="8"/>
  <c r="M4008" i="8" s="1"/>
  <c r="J4008" i="8" l="1"/>
  <c r="K4008" i="8" l="1"/>
  <c r="L4008" i="8" s="1"/>
  <c r="H4009" i="8" s="1"/>
  <c r="N4009" i="8" l="1"/>
  <c r="I4009" i="8"/>
  <c r="M4009" i="8" s="1"/>
  <c r="J4009" i="8" l="1"/>
  <c r="K4009" i="8" l="1"/>
  <c r="L4009" i="8"/>
  <c r="H4010" i="8" s="1"/>
  <c r="N4010" i="8" l="1"/>
  <c r="I4010" i="8"/>
  <c r="M4010" i="8" s="1"/>
  <c r="J4010" i="8" l="1"/>
  <c r="K4010" i="8" l="1"/>
  <c r="L4010" i="8" s="1"/>
  <c r="H4011" i="8" s="1"/>
  <c r="I4011" i="8" l="1"/>
  <c r="M4011" i="8" s="1"/>
  <c r="N4011" i="8"/>
  <c r="J4011" i="8" l="1"/>
  <c r="K4011" i="8" l="1"/>
  <c r="L4011" i="8" s="1"/>
  <c r="H4012" i="8" s="1"/>
  <c r="N4012" i="8" l="1"/>
  <c r="I4012" i="8"/>
  <c r="M4012" i="8" s="1"/>
  <c r="J4012" i="8" l="1"/>
  <c r="K4012" i="8" l="1"/>
  <c r="L4012" i="8" s="1"/>
  <c r="H4013" i="8" s="1"/>
  <c r="N4013" i="8" l="1"/>
  <c r="I4013" i="8"/>
  <c r="M4013" i="8" s="1"/>
  <c r="J4013" i="8" l="1"/>
  <c r="K4013" i="8" l="1"/>
  <c r="L4013" i="8" s="1"/>
  <c r="H4014" i="8" s="1"/>
  <c r="N4014" i="8" l="1"/>
  <c r="I4014" i="8"/>
  <c r="M4014" i="8" s="1"/>
  <c r="J4014" i="8"/>
  <c r="K4014" i="8" l="1"/>
  <c r="L4014" i="8" s="1"/>
  <c r="H4015" i="8" s="1"/>
  <c r="N4015" i="8" l="1"/>
  <c r="I4015" i="8"/>
  <c r="M4015" i="8" s="1"/>
  <c r="J4015" i="8" l="1"/>
  <c r="K4015" i="8" l="1"/>
  <c r="L4015" i="8" s="1"/>
  <c r="H4016" i="8" s="1"/>
  <c r="I4016" i="8" l="1"/>
  <c r="M4016" i="8" s="1"/>
  <c r="N4016" i="8"/>
  <c r="J4016" i="8" l="1"/>
  <c r="K4016" i="8" l="1"/>
  <c r="L4016" i="8" s="1"/>
  <c r="H4017" i="8" s="1"/>
  <c r="N4017" i="8" l="1"/>
  <c r="I4017" i="8"/>
  <c r="M4017" i="8" s="1"/>
  <c r="J4017" i="8" l="1"/>
  <c r="K4017" i="8" l="1"/>
  <c r="L4017" i="8" s="1"/>
  <c r="H4018" i="8" s="1"/>
  <c r="N4018" i="8" l="1"/>
  <c r="I4018" i="8"/>
  <c r="M4018" i="8" s="1"/>
  <c r="J4018" i="8" l="1"/>
  <c r="K4018" i="8" l="1"/>
  <c r="L4018" i="8" s="1"/>
  <c r="H4019" i="8" s="1"/>
  <c r="N4019" i="8" l="1"/>
  <c r="I4019" i="8"/>
  <c r="M4019" i="8" s="1"/>
  <c r="J4019" i="8" l="1"/>
  <c r="K4019" i="8" l="1"/>
  <c r="L4019" i="8" s="1"/>
  <c r="H4020" i="8" s="1"/>
  <c r="N4020" i="8" l="1"/>
  <c r="I4020" i="8"/>
  <c r="M4020" i="8" s="1"/>
  <c r="J4020" i="8" l="1"/>
  <c r="K4020" i="8" l="1"/>
  <c r="L4020" i="8" s="1"/>
  <c r="H4021" i="8" s="1"/>
  <c r="N4021" i="8" l="1"/>
  <c r="I4021" i="8"/>
  <c r="M4021" i="8" s="1"/>
  <c r="J4021" i="8" l="1"/>
  <c r="K4021" i="8" l="1"/>
  <c r="L4021" i="8"/>
  <c r="H4022" i="8" s="1"/>
  <c r="N4022" i="8" l="1"/>
  <c r="I4022" i="8"/>
  <c r="M4022" i="8" s="1"/>
  <c r="J4022" i="8" l="1"/>
  <c r="K4022" i="8" l="1"/>
  <c r="L4022" i="8" s="1"/>
  <c r="H4023" i="8" s="1"/>
  <c r="I4023" i="8" l="1"/>
  <c r="M4023" i="8" s="1"/>
  <c r="N4023" i="8"/>
  <c r="J4023" i="8" l="1"/>
  <c r="K4023" i="8" l="1"/>
  <c r="L4023" i="8" s="1"/>
  <c r="H4024" i="8" s="1"/>
  <c r="N4024" i="8" l="1"/>
  <c r="I4024" i="8"/>
  <c r="M4024" i="8" s="1"/>
  <c r="J4024" i="8" l="1"/>
  <c r="K4024" i="8" l="1"/>
  <c r="L4024" i="8" s="1"/>
  <c r="H4025" i="8" s="1"/>
  <c r="N4025" i="8" l="1"/>
  <c r="I4025" i="8"/>
  <c r="M4025" i="8" s="1"/>
  <c r="J4025" i="8" l="1"/>
  <c r="K4025" i="8" l="1"/>
  <c r="L4025" i="8" s="1"/>
  <c r="H4026" i="8" s="1"/>
  <c r="N4026" i="8" l="1"/>
  <c r="I4026" i="8"/>
  <c r="M4026" i="8" s="1"/>
  <c r="J4026" i="8"/>
  <c r="K4026" i="8" l="1"/>
  <c r="L4026" i="8" s="1"/>
  <c r="H4027" i="8" s="1"/>
  <c r="N4027" i="8" l="1"/>
  <c r="I4027" i="8"/>
  <c r="M4027" i="8" s="1"/>
  <c r="J4027" i="8" l="1"/>
  <c r="K4027" i="8" l="1"/>
  <c r="L4027" i="8" s="1"/>
  <c r="H4028" i="8" s="1"/>
  <c r="I4028" i="8" l="1"/>
  <c r="M4028" i="8" s="1"/>
  <c r="N4028" i="8"/>
  <c r="J4028" i="8" l="1"/>
  <c r="K4028" i="8" l="1"/>
  <c r="L4028" i="8" s="1"/>
  <c r="H4029" i="8" s="1"/>
  <c r="N4029" i="8" l="1"/>
  <c r="I4029" i="8"/>
  <c r="M4029" i="8" s="1"/>
  <c r="J4029" i="8" l="1"/>
  <c r="K4029" i="8" l="1"/>
  <c r="L4029" i="8" s="1"/>
  <c r="H4030" i="8" s="1"/>
  <c r="N4030" i="8" l="1"/>
  <c r="I4030" i="8"/>
  <c r="M4030" i="8" s="1"/>
  <c r="J4030" i="8" l="1"/>
  <c r="K4030" i="8" l="1"/>
  <c r="L4030" i="8" s="1"/>
  <c r="H4031" i="8" s="1"/>
  <c r="N4031" i="8" l="1"/>
  <c r="I4031" i="8"/>
  <c r="M4031" i="8" s="1"/>
  <c r="J4031" i="8" l="1"/>
  <c r="K4031" i="8" l="1"/>
  <c r="L4031" i="8" s="1"/>
  <c r="H4032" i="8" s="1"/>
  <c r="N4032" i="8" l="1"/>
  <c r="I4032" i="8"/>
  <c r="M4032" i="8" s="1"/>
  <c r="J4032" i="8" l="1"/>
  <c r="K4032" i="8" l="1"/>
  <c r="L4032" i="8" s="1"/>
  <c r="H4033" i="8" s="1"/>
  <c r="I4033" i="8" l="1"/>
  <c r="M4033" i="8" s="1"/>
  <c r="N4033" i="8"/>
  <c r="J4033" i="8" l="1"/>
  <c r="K4033" i="8" l="1"/>
  <c r="L4033" i="8"/>
  <c r="H4034" i="8" s="1"/>
  <c r="N4034" i="8" l="1"/>
  <c r="I4034" i="8"/>
  <c r="M4034" i="8" s="1"/>
  <c r="J4034" i="8" l="1"/>
  <c r="K4034" i="8" l="1"/>
  <c r="L4034" i="8" s="1"/>
  <c r="H4035" i="8" s="1"/>
  <c r="I4035" i="8" l="1"/>
  <c r="M4035" i="8" s="1"/>
  <c r="N4035" i="8"/>
  <c r="J4035" i="8" l="1"/>
  <c r="K4035" i="8" l="1"/>
  <c r="L4035" i="8" s="1"/>
  <c r="H4036" i="8" s="1"/>
  <c r="N4036" i="8" l="1"/>
  <c r="I4036" i="8"/>
  <c r="M4036" i="8" s="1"/>
  <c r="J4036" i="8" l="1"/>
  <c r="K4036" i="8" l="1"/>
  <c r="L4036" i="8" s="1"/>
  <c r="H4037" i="8" s="1"/>
  <c r="N4037" i="8" l="1"/>
  <c r="I4037" i="8"/>
  <c r="M4037" i="8" s="1"/>
  <c r="J4037" i="8" l="1"/>
  <c r="K4037" i="8" l="1"/>
  <c r="L4037" i="8" s="1"/>
  <c r="H4038" i="8" s="1"/>
  <c r="N4038" i="8" l="1"/>
  <c r="I4038" i="8"/>
  <c r="M4038" i="8" s="1"/>
  <c r="J4038" i="8"/>
  <c r="K4038" i="8" l="1"/>
  <c r="L4038" i="8" s="1"/>
  <c r="H4039" i="8" s="1"/>
  <c r="N4039" i="8" l="1"/>
  <c r="I4039" i="8"/>
  <c r="M4039" i="8" s="1"/>
  <c r="J4039" i="8" l="1"/>
  <c r="K4039" i="8" l="1"/>
  <c r="L4039" i="8" s="1"/>
  <c r="H4040" i="8" s="1"/>
  <c r="I4040" i="8" l="1"/>
  <c r="M4040" i="8" s="1"/>
  <c r="N4040" i="8"/>
  <c r="J4040" i="8" l="1"/>
  <c r="K4040" i="8" l="1"/>
  <c r="L4040" i="8" s="1"/>
  <c r="H4041" i="8" s="1"/>
  <c r="N4041" i="8" l="1"/>
  <c r="I4041" i="8"/>
  <c r="M4041" i="8" s="1"/>
  <c r="J4041" i="8" l="1"/>
  <c r="K4041" i="8" l="1"/>
  <c r="L4041" i="8" s="1"/>
  <c r="H4042" i="8" s="1"/>
  <c r="N4042" i="8" l="1"/>
  <c r="I4042" i="8"/>
  <c r="M4042" i="8" s="1"/>
  <c r="J4042" i="8" l="1"/>
  <c r="K4042" i="8" l="1"/>
  <c r="L4042" i="8" s="1"/>
  <c r="H4043" i="8" s="1"/>
  <c r="N4043" i="8" l="1"/>
  <c r="I4043" i="8"/>
  <c r="M4043" i="8" s="1"/>
  <c r="J4043" i="8" l="1"/>
  <c r="K4043" i="8" l="1"/>
  <c r="L4043" i="8" s="1"/>
  <c r="H4044" i="8" s="1"/>
  <c r="N4044" i="8" l="1"/>
  <c r="I4044" i="8"/>
  <c r="M4044" i="8" s="1"/>
  <c r="J4044" i="8" l="1"/>
  <c r="K4044" i="8" l="1"/>
  <c r="L4044" i="8" s="1"/>
  <c r="H4045" i="8" s="1"/>
  <c r="I4045" i="8" l="1"/>
  <c r="M4045" i="8" s="1"/>
  <c r="N4045" i="8"/>
  <c r="J4045" i="8" l="1"/>
  <c r="K4045" i="8" l="1"/>
  <c r="L4045" i="8"/>
  <c r="H4046" i="8" s="1"/>
  <c r="N4046" i="8" l="1"/>
  <c r="I4046" i="8"/>
  <c r="M4046" i="8" s="1"/>
  <c r="J4046" i="8" l="1"/>
  <c r="K4046" i="8" l="1"/>
  <c r="L4046" i="8" s="1"/>
  <c r="H4047" i="8" s="1"/>
  <c r="I4047" i="8" l="1"/>
  <c r="M4047" i="8" s="1"/>
  <c r="N4047" i="8"/>
  <c r="J4047" i="8" l="1"/>
  <c r="K4047" i="8" l="1"/>
  <c r="L4047" i="8" s="1"/>
  <c r="H4048" i="8" s="1"/>
  <c r="N4048" i="8" l="1"/>
  <c r="I4048" i="8"/>
  <c r="M4048" i="8" s="1"/>
  <c r="J4048" i="8" l="1"/>
  <c r="K4048" i="8" l="1"/>
  <c r="L4048" i="8" s="1"/>
  <c r="H4049" i="8" s="1"/>
  <c r="N4049" i="8" l="1"/>
  <c r="I4049" i="8"/>
  <c r="M4049" i="8" s="1"/>
  <c r="J4049" i="8" l="1"/>
  <c r="K4049" i="8" l="1"/>
  <c r="L4049" i="8" s="1"/>
  <c r="H4050" i="8" s="1"/>
  <c r="N4050" i="8" l="1"/>
  <c r="I4050" i="8"/>
  <c r="M4050" i="8" s="1"/>
  <c r="J4050" i="8" l="1"/>
  <c r="K4050" i="8"/>
  <c r="L4050" i="8" s="1"/>
  <c r="H4051" i="8" s="1"/>
  <c r="N4051" i="8" l="1"/>
  <c r="I4051" i="8"/>
  <c r="M4051" i="8" s="1"/>
  <c r="J4051" i="8" l="1"/>
  <c r="K4051" i="8" l="1"/>
  <c r="L4051" i="8" s="1"/>
  <c r="H4052" i="8" s="1"/>
  <c r="I4052" i="8" l="1"/>
  <c r="M4052" i="8" s="1"/>
  <c r="N4052" i="8"/>
  <c r="J4052" i="8" l="1"/>
  <c r="K4052" i="8" l="1"/>
  <c r="L4052" i="8" s="1"/>
  <c r="H4053" i="8" s="1"/>
  <c r="N4053" i="8" l="1"/>
  <c r="I4053" i="8"/>
  <c r="M4053" i="8" s="1"/>
  <c r="J4053" i="8" l="1"/>
  <c r="K4053" i="8" l="1"/>
  <c r="L4053" i="8" s="1"/>
  <c r="H4054" i="8" s="1"/>
  <c r="N4054" i="8" l="1"/>
  <c r="I4054" i="8"/>
  <c r="M4054" i="8" s="1"/>
  <c r="J4054" i="8" l="1"/>
  <c r="K4054" i="8" l="1"/>
  <c r="L4054" i="8" s="1"/>
  <c r="H4055" i="8" s="1"/>
  <c r="N4055" i="8" l="1"/>
  <c r="I4055" i="8"/>
  <c r="M4055" i="8" s="1"/>
  <c r="J4055" i="8" l="1"/>
  <c r="K4055" i="8" l="1"/>
  <c r="L4055" i="8" s="1"/>
  <c r="H4056" i="8" s="1"/>
  <c r="N4056" i="8" l="1"/>
  <c r="I4056" i="8"/>
  <c r="M4056" i="8" s="1"/>
  <c r="J4056" i="8" l="1"/>
  <c r="K4056" i="8" l="1"/>
  <c r="L4056" i="8" s="1"/>
  <c r="H4057" i="8" s="1"/>
  <c r="I4057" i="8" l="1"/>
  <c r="M4057" i="8" s="1"/>
  <c r="N4057" i="8"/>
  <c r="J4057" i="8" l="1"/>
  <c r="K4057" i="8" l="1"/>
  <c r="L4057" i="8"/>
  <c r="H4058" i="8" s="1"/>
  <c r="N4058" i="8" l="1"/>
  <c r="I4058" i="8"/>
  <c r="M4058" i="8" s="1"/>
  <c r="J4058" i="8" l="1"/>
  <c r="K4058" i="8" l="1"/>
  <c r="L4058" i="8" s="1"/>
  <c r="H4059" i="8" s="1"/>
  <c r="I4059" i="8" l="1"/>
  <c r="M4059" i="8" s="1"/>
  <c r="N4059" i="8"/>
  <c r="J4059" i="8" l="1"/>
  <c r="K4059" i="8" l="1"/>
  <c r="L4059" i="8" s="1"/>
  <c r="H4060" i="8" s="1"/>
  <c r="N4060" i="8" l="1"/>
  <c r="I4060" i="8"/>
  <c r="M4060" i="8" s="1"/>
  <c r="J4060" i="8" l="1"/>
  <c r="K4060" i="8" l="1"/>
  <c r="L4060" i="8" s="1"/>
  <c r="H4061" i="8" s="1"/>
  <c r="N4061" i="8" l="1"/>
  <c r="I4061" i="8"/>
  <c r="M4061" i="8" s="1"/>
  <c r="J4061" i="8" l="1"/>
  <c r="K4061" i="8" l="1"/>
  <c r="L4061" i="8" s="1"/>
  <c r="H4062" i="8" s="1"/>
  <c r="N4062" i="8" l="1"/>
  <c r="I4062" i="8"/>
  <c r="M4062" i="8" s="1"/>
  <c r="J4062" i="8"/>
  <c r="K4062" i="8" l="1"/>
  <c r="L4062" i="8" s="1"/>
  <c r="H4063" i="8" s="1"/>
  <c r="N4063" i="8" l="1"/>
  <c r="I4063" i="8"/>
  <c r="M4063" i="8" s="1"/>
  <c r="J4063" i="8" l="1"/>
  <c r="K4063" i="8" l="1"/>
  <c r="L4063" i="8" s="1"/>
  <c r="H4064" i="8" s="1"/>
  <c r="I4064" i="8" l="1"/>
  <c r="M4064" i="8" s="1"/>
  <c r="N4064" i="8"/>
  <c r="J4064" i="8" l="1"/>
  <c r="K4064" i="8" l="1"/>
  <c r="L4064" i="8" s="1"/>
  <c r="H4065" i="8" s="1"/>
  <c r="N4065" i="8" l="1"/>
  <c r="I4065" i="8"/>
  <c r="M4065" i="8" s="1"/>
  <c r="J4065" i="8" l="1"/>
  <c r="K4065" i="8" l="1"/>
  <c r="L4065" i="8" s="1"/>
  <c r="H4066" i="8" s="1"/>
  <c r="N4066" i="8" l="1"/>
  <c r="I4066" i="8"/>
  <c r="M4066" i="8" s="1"/>
  <c r="J4066" i="8" l="1"/>
  <c r="K4066" i="8" l="1"/>
  <c r="L4066" i="8" s="1"/>
  <c r="H4067" i="8" s="1"/>
  <c r="N4067" i="8" l="1"/>
  <c r="I4067" i="8"/>
  <c r="M4067" i="8" s="1"/>
  <c r="J4067" i="8" l="1"/>
  <c r="K4067" i="8" l="1"/>
  <c r="L4067" i="8" s="1"/>
  <c r="H4068" i="8" s="1"/>
  <c r="N4068" i="8" l="1"/>
  <c r="I4068" i="8"/>
  <c r="M4068" i="8" s="1"/>
  <c r="J4068" i="8" l="1"/>
  <c r="K4068" i="8" l="1"/>
  <c r="L4068" i="8" s="1"/>
  <c r="H4069" i="8" s="1"/>
  <c r="I4069" i="8" l="1"/>
  <c r="M4069" i="8" s="1"/>
  <c r="N4069" i="8"/>
  <c r="J4069" i="8"/>
  <c r="K4069" i="8" l="1"/>
  <c r="L4069" i="8"/>
  <c r="H4070" i="8" s="1"/>
  <c r="N4070" i="8" l="1"/>
  <c r="I4070" i="8"/>
  <c r="M4070" i="8" s="1"/>
  <c r="J4070" i="8" l="1"/>
  <c r="K4070" i="8" l="1"/>
  <c r="L4070" i="8" s="1"/>
  <c r="H4071" i="8" s="1"/>
  <c r="I4071" i="8" l="1"/>
  <c r="M4071" i="8" s="1"/>
  <c r="N4071" i="8"/>
  <c r="J4071" i="8" l="1"/>
  <c r="K4071" i="8" l="1"/>
  <c r="L4071" i="8" s="1"/>
  <c r="H4072" i="8" s="1"/>
  <c r="N4072" i="8" l="1"/>
  <c r="I4072" i="8"/>
  <c r="M4072" i="8" s="1"/>
  <c r="J4072" i="8" l="1"/>
  <c r="K4072" i="8" l="1"/>
  <c r="L4072" i="8" s="1"/>
  <c r="H4073" i="8" s="1"/>
  <c r="N4073" i="8" l="1"/>
  <c r="I4073" i="8"/>
  <c r="M4073" i="8" s="1"/>
  <c r="J4073" i="8" l="1"/>
  <c r="K4073" i="8" l="1"/>
  <c r="L4073" i="8" s="1"/>
  <c r="H4074" i="8" s="1"/>
  <c r="N4074" i="8" l="1"/>
  <c r="I4074" i="8"/>
  <c r="M4074" i="8" s="1"/>
  <c r="J4074" i="8"/>
  <c r="K4074" i="8" l="1"/>
  <c r="L4074" i="8" s="1"/>
  <c r="H4075" i="8" s="1"/>
  <c r="N4075" i="8" l="1"/>
  <c r="I4075" i="8"/>
  <c r="M4075" i="8" s="1"/>
  <c r="J4075" i="8" l="1"/>
  <c r="K4075" i="8" l="1"/>
  <c r="L4075" i="8" s="1"/>
  <c r="H4076" i="8" s="1"/>
  <c r="I4076" i="8" l="1"/>
  <c r="M4076" i="8" s="1"/>
  <c r="N4076" i="8"/>
  <c r="J4076" i="8" l="1"/>
  <c r="K4076" i="8" l="1"/>
  <c r="L4076" i="8" s="1"/>
  <c r="H4077" i="8" s="1"/>
  <c r="N4077" i="8" l="1"/>
  <c r="I4077" i="8"/>
  <c r="M4077" i="8" s="1"/>
  <c r="J4077" i="8" l="1"/>
  <c r="K4077" i="8" l="1"/>
  <c r="L4077" i="8" s="1"/>
  <c r="H4078" i="8" s="1"/>
  <c r="N4078" i="8" l="1"/>
  <c r="I4078" i="8"/>
  <c r="M4078" i="8" s="1"/>
  <c r="J4078" i="8" l="1"/>
  <c r="K4078" i="8" l="1"/>
  <c r="L4078" i="8" s="1"/>
  <c r="H4079" i="8" s="1"/>
  <c r="N4079" i="8" l="1"/>
  <c r="I4079" i="8"/>
  <c r="M4079" i="8" s="1"/>
  <c r="J4079" i="8" l="1"/>
  <c r="K4079" i="8" l="1"/>
  <c r="L4079" i="8" s="1"/>
  <c r="H4080" i="8" s="1"/>
  <c r="N4080" i="8" l="1"/>
  <c r="I4080" i="8"/>
  <c r="M4080" i="8" s="1"/>
  <c r="J4080" i="8" l="1"/>
  <c r="K4080" i="8" l="1"/>
  <c r="L4080" i="8" s="1"/>
  <c r="H4081" i="8" s="1"/>
  <c r="N4081" i="8" l="1"/>
  <c r="I4081" i="8"/>
  <c r="M4081" i="8" s="1"/>
  <c r="J4081" i="8" l="1"/>
  <c r="K4081" i="8" l="1"/>
  <c r="L4081" i="8"/>
  <c r="H4082" i="8" s="1"/>
  <c r="N4082" i="8" l="1"/>
  <c r="I4082" i="8"/>
  <c r="M4082" i="8" s="1"/>
  <c r="J4082" i="8" l="1"/>
  <c r="K4082" i="8" l="1"/>
  <c r="L4082" i="8" s="1"/>
  <c r="H4083" i="8" s="1"/>
  <c r="I4083" i="8" l="1"/>
  <c r="M4083" i="8" s="1"/>
  <c r="N4083" i="8"/>
  <c r="J4083" i="8" l="1"/>
  <c r="K4083" i="8" l="1"/>
  <c r="L4083" i="8" s="1"/>
  <c r="H4084" i="8" s="1"/>
  <c r="N4084" i="8" l="1"/>
  <c r="I4084" i="8"/>
  <c r="M4084" i="8" s="1"/>
  <c r="J4084" i="8" l="1"/>
  <c r="K4084" i="8" l="1"/>
  <c r="L4084" i="8" s="1"/>
  <c r="H4085" i="8" s="1"/>
  <c r="N4085" i="8" l="1"/>
  <c r="I4085" i="8"/>
  <c r="M4085" i="8" s="1"/>
  <c r="J4085" i="8" l="1"/>
  <c r="K4085" i="8" l="1"/>
  <c r="L4085" i="8" s="1"/>
  <c r="H4086" i="8" s="1"/>
  <c r="N4086" i="8" l="1"/>
  <c r="I4086" i="8"/>
  <c r="M4086" i="8" s="1"/>
  <c r="J4086" i="8"/>
  <c r="K4086" i="8" l="1"/>
  <c r="L4086" i="8" s="1"/>
  <c r="H4087" i="8" s="1"/>
  <c r="N4087" i="8" l="1"/>
  <c r="I4087" i="8"/>
  <c r="M4087" i="8" s="1"/>
  <c r="J4087" i="8" l="1"/>
  <c r="K4087" i="8" l="1"/>
  <c r="L4087" i="8" s="1"/>
  <c r="H4088" i="8" s="1"/>
  <c r="I4088" i="8" l="1"/>
  <c r="M4088" i="8" s="1"/>
  <c r="N4088" i="8"/>
  <c r="J4088" i="8" l="1"/>
  <c r="K4088" i="8" l="1"/>
  <c r="L4088" i="8" s="1"/>
  <c r="H4089" i="8" s="1"/>
  <c r="N4089" i="8" l="1"/>
  <c r="I4089" i="8"/>
  <c r="M4089" i="8" s="1"/>
  <c r="J4089" i="8" l="1"/>
  <c r="K4089" i="8" l="1"/>
  <c r="L4089" i="8" s="1"/>
  <c r="H4090" i="8" s="1"/>
  <c r="N4090" i="8" l="1"/>
  <c r="I4090" i="8"/>
  <c r="M4090" i="8" s="1"/>
  <c r="J4090" i="8" l="1"/>
  <c r="K4090" i="8" l="1"/>
  <c r="L4090" i="8" s="1"/>
  <c r="H4091" i="8" s="1"/>
  <c r="N4091" i="8" l="1"/>
  <c r="I4091" i="8"/>
  <c r="M4091" i="8" s="1"/>
  <c r="J4091" i="8"/>
  <c r="K4091" i="8" l="1"/>
  <c r="L4091" i="8" s="1"/>
  <c r="H4092" i="8" s="1"/>
  <c r="N4092" i="8" l="1"/>
  <c r="I4092" i="8"/>
  <c r="M4092" i="8" s="1"/>
  <c r="J4092" i="8" l="1"/>
  <c r="K4092" i="8" l="1"/>
  <c r="L4092" i="8" s="1"/>
  <c r="H4093" i="8" s="1"/>
  <c r="N4093" i="8" l="1"/>
  <c r="I4093" i="8"/>
  <c r="M4093" i="8" s="1"/>
  <c r="J4093" i="8" l="1"/>
  <c r="K4093" i="8" l="1"/>
  <c r="L4093" i="8"/>
  <c r="H4094" i="8" s="1"/>
  <c r="N4094" i="8" l="1"/>
  <c r="I4094" i="8"/>
  <c r="M4094" i="8" s="1"/>
  <c r="J4094" i="8" l="1"/>
  <c r="K4094" i="8" l="1"/>
  <c r="L4094" i="8" s="1"/>
  <c r="H4095" i="8" s="1"/>
  <c r="I4095" i="8" l="1"/>
  <c r="M4095" i="8" s="1"/>
  <c r="N4095" i="8"/>
  <c r="J4095" i="8" l="1"/>
  <c r="K4095" i="8" l="1"/>
  <c r="L4095" i="8" s="1"/>
  <c r="H4096" i="8" s="1"/>
  <c r="N4096" i="8" l="1"/>
  <c r="I4096" i="8"/>
  <c r="M4096" i="8" s="1"/>
  <c r="J4096" i="8" l="1"/>
  <c r="K4096" i="8" l="1"/>
  <c r="L4096" i="8" s="1"/>
  <c r="H4097" i="8" s="1"/>
  <c r="N4097" i="8" l="1"/>
  <c r="I4097" i="8"/>
  <c r="M4097" i="8" s="1"/>
  <c r="J4097" i="8" l="1"/>
  <c r="K4097" i="8" l="1"/>
  <c r="L4097" i="8" s="1"/>
  <c r="H4098" i="8" s="1"/>
  <c r="N4098" i="8" l="1"/>
  <c r="I4098" i="8"/>
  <c r="M4098" i="8" s="1"/>
  <c r="J4098" i="8"/>
  <c r="K4098" i="8" l="1"/>
  <c r="L4098" i="8" s="1"/>
  <c r="H4099" i="8" s="1"/>
  <c r="N4099" i="8" l="1"/>
  <c r="I4099" i="8"/>
  <c r="M4099" i="8" s="1"/>
  <c r="J4099" i="8" l="1"/>
  <c r="K4099" i="8" l="1"/>
  <c r="L4099" i="8" s="1"/>
  <c r="H4100" i="8" s="1"/>
  <c r="I4100" i="8" l="1"/>
  <c r="M4100" i="8" s="1"/>
  <c r="N4100" i="8"/>
  <c r="J4100" i="8" l="1"/>
  <c r="K4100" i="8" l="1"/>
  <c r="L4100" i="8" s="1"/>
  <c r="H4101" i="8" s="1"/>
  <c r="N4101" i="8" l="1"/>
  <c r="I4101" i="8"/>
  <c r="M4101" i="8" s="1"/>
  <c r="J4101" i="8" l="1"/>
  <c r="K4101" i="8" l="1"/>
  <c r="L4101" i="8" s="1"/>
  <c r="H4102" i="8" s="1"/>
  <c r="N4102" i="8" l="1"/>
  <c r="I4102" i="8"/>
  <c r="M4102" i="8" s="1"/>
  <c r="J4102" i="8" l="1"/>
  <c r="K4102" i="8" l="1"/>
  <c r="L4102" i="8" s="1"/>
  <c r="H4103" i="8" s="1"/>
  <c r="N4103" i="8" l="1"/>
  <c r="I4103" i="8"/>
  <c r="M4103" i="8" s="1"/>
  <c r="J4103" i="8" l="1"/>
  <c r="K4103" i="8" l="1"/>
  <c r="L4103" i="8" s="1"/>
  <c r="H4104" i="8" s="1"/>
  <c r="N4104" i="8" l="1"/>
  <c r="I4104" i="8"/>
  <c r="M4104" i="8" s="1"/>
  <c r="J4104" i="8" l="1"/>
  <c r="K4104" i="8" l="1"/>
  <c r="L4104" i="8" s="1"/>
  <c r="H4105" i="8" s="1"/>
  <c r="N4105" i="8" l="1"/>
  <c r="I4105" i="8"/>
  <c r="M4105" i="8" s="1"/>
  <c r="J4105" i="8"/>
  <c r="K4105" i="8" l="1"/>
  <c r="L4105" i="8"/>
  <c r="H4106" i="8" s="1"/>
  <c r="N4106" i="8" l="1"/>
  <c r="I4106" i="8"/>
  <c r="M4106" i="8" s="1"/>
  <c r="J4106" i="8" l="1"/>
  <c r="K4106" i="8" l="1"/>
  <c r="L4106" i="8" s="1"/>
  <c r="H4107" i="8" s="1"/>
  <c r="I4107" i="8" l="1"/>
  <c r="M4107" i="8" s="1"/>
  <c r="N4107" i="8"/>
  <c r="J4107" i="8" l="1"/>
  <c r="K4107" i="8" l="1"/>
  <c r="L4107" i="8" s="1"/>
  <c r="H4108" i="8" s="1"/>
  <c r="N4108" i="8" l="1"/>
  <c r="I4108" i="8"/>
  <c r="M4108" i="8" s="1"/>
  <c r="J4108" i="8" l="1"/>
  <c r="K4108" i="8" l="1"/>
  <c r="L4108" i="8" s="1"/>
  <c r="H4109" i="8" s="1"/>
  <c r="N4109" i="8" l="1"/>
  <c r="I4109" i="8"/>
  <c r="M4109" i="8" s="1"/>
  <c r="J4109" i="8" l="1"/>
  <c r="K4109" i="8" l="1"/>
  <c r="L4109" i="8" s="1"/>
  <c r="H4110" i="8" s="1"/>
  <c r="N4110" i="8" l="1"/>
  <c r="I4110" i="8"/>
  <c r="M4110" i="8" s="1"/>
  <c r="J4110" i="8"/>
  <c r="K4110" i="8" l="1"/>
  <c r="L4110" i="8" s="1"/>
  <c r="H4111" i="8" s="1"/>
  <c r="N4111" i="8" l="1"/>
  <c r="I4111" i="8"/>
  <c r="M4111" i="8" s="1"/>
  <c r="J4111" i="8" l="1"/>
  <c r="K4111" i="8" l="1"/>
  <c r="L4111" i="8" s="1"/>
  <c r="H4112" i="8" s="1"/>
  <c r="I4112" i="8" l="1"/>
  <c r="M4112" i="8" s="1"/>
  <c r="N4112" i="8"/>
  <c r="J4112" i="8" l="1"/>
  <c r="K4112" i="8" l="1"/>
  <c r="L4112" i="8" s="1"/>
  <c r="H4113" i="8" s="1"/>
  <c r="N4113" i="8" l="1"/>
  <c r="I4113" i="8"/>
  <c r="M4113" i="8" s="1"/>
  <c r="J4113" i="8" l="1"/>
  <c r="K4113" i="8" l="1"/>
  <c r="L4113" i="8" s="1"/>
  <c r="H4114" i="8" s="1"/>
  <c r="N4114" i="8" l="1"/>
  <c r="I4114" i="8"/>
  <c r="M4114" i="8" s="1"/>
  <c r="J4114" i="8" l="1"/>
  <c r="K4114" i="8" l="1"/>
  <c r="L4114" i="8" s="1"/>
  <c r="H4115" i="8" s="1"/>
  <c r="N4115" i="8" l="1"/>
  <c r="I4115" i="8"/>
  <c r="M4115" i="8" s="1"/>
  <c r="J4115" i="8" l="1"/>
  <c r="K4115" i="8" l="1"/>
  <c r="L4115" i="8" s="1"/>
  <c r="H4116" i="8" s="1"/>
  <c r="N4116" i="8" l="1"/>
  <c r="I4116" i="8"/>
  <c r="M4116" i="8" s="1"/>
  <c r="J4116" i="8" l="1"/>
  <c r="K4116" i="8" l="1"/>
  <c r="L4116" i="8" s="1"/>
  <c r="H4117" i="8" s="1"/>
  <c r="N4117" i="8" l="1"/>
  <c r="I4117" i="8"/>
  <c r="M4117" i="8" s="1"/>
  <c r="J4117" i="8" l="1"/>
  <c r="K4117" i="8" l="1"/>
  <c r="L4117" i="8"/>
  <c r="H4118" i="8" s="1"/>
  <c r="N4118" i="8" l="1"/>
  <c r="I4118" i="8"/>
  <c r="M4118" i="8" s="1"/>
  <c r="J4118" i="8" l="1"/>
  <c r="K4118" i="8" l="1"/>
  <c r="L4118" i="8" s="1"/>
  <c r="H4119" i="8" s="1"/>
  <c r="I4119" i="8" l="1"/>
  <c r="M4119" i="8" s="1"/>
  <c r="N4119" i="8"/>
  <c r="J4119" i="8" l="1"/>
  <c r="K4119" i="8" l="1"/>
  <c r="L4119" i="8" s="1"/>
  <c r="H4120" i="8" s="1"/>
  <c r="N4120" i="8" l="1"/>
  <c r="I4120" i="8"/>
  <c r="M4120" i="8" s="1"/>
  <c r="J4120" i="8" l="1"/>
  <c r="K4120" i="8" l="1"/>
  <c r="L4120" i="8" s="1"/>
  <c r="H4121" i="8" s="1"/>
  <c r="N4121" i="8" l="1"/>
  <c r="I4121" i="8"/>
  <c r="M4121" i="8" s="1"/>
  <c r="J4121" i="8" l="1"/>
  <c r="K4121" i="8" l="1"/>
  <c r="L4121" i="8" s="1"/>
  <c r="H4122" i="8" s="1"/>
  <c r="N4122" i="8" l="1"/>
  <c r="I4122" i="8"/>
  <c r="M4122" i="8" s="1"/>
  <c r="J4122" i="8"/>
  <c r="K4122" i="8" l="1"/>
  <c r="L4122" i="8" s="1"/>
  <c r="H4123" i="8" s="1"/>
  <c r="N4123" i="8" l="1"/>
  <c r="I4123" i="8"/>
  <c r="M4123" i="8" s="1"/>
  <c r="J4123" i="8" l="1"/>
  <c r="K4123" i="8" l="1"/>
  <c r="L4123" i="8" s="1"/>
  <c r="H4124" i="8" s="1"/>
  <c r="I4124" i="8" l="1"/>
  <c r="M4124" i="8" s="1"/>
  <c r="N4124" i="8"/>
  <c r="J4124" i="8" l="1"/>
  <c r="K4124" i="8" l="1"/>
  <c r="L4124" i="8" s="1"/>
  <c r="H4125" i="8" s="1"/>
  <c r="N4125" i="8" l="1"/>
  <c r="I4125" i="8"/>
  <c r="M4125" i="8" s="1"/>
  <c r="J4125" i="8" l="1"/>
  <c r="K4125" i="8" l="1"/>
  <c r="L4125" i="8" s="1"/>
  <c r="H4126" i="8" s="1"/>
  <c r="N4126" i="8" l="1"/>
  <c r="I4126" i="8"/>
  <c r="M4126" i="8" s="1"/>
  <c r="J4126" i="8" l="1"/>
  <c r="K4126" i="8" l="1"/>
  <c r="L4126" i="8" s="1"/>
  <c r="H4127" i="8" s="1"/>
  <c r="N4127" i="8" l="1"/>
  <c r="I4127" i="8"/>
  <c r="M4127" i="8" s="1"/>
  <c r="J4127" i="8"/>
  <c r="K4127" i="8" l="1"/>
  <c r="L4127" i="8" s="1"/>
  <c r="H4128" i="8" s="1"/>
  <c r="N4128" i="8" l="1"/>
  <c r="I4128" i="8"/>
  <c r="M4128" i="8" s="1"/>
  <c r="J4128" i="8" l="1"/>
  <c r="K4128" i="8" l="1"/>
  <c r="L4128" i="8" s="1"/>
  <c r="H4129" i="8" s="1"/>
  <c r="N4129" i="8" l="1"/>
  <c r="I4129" i="8"/>
  <c r="M4129" i="8" s="1"/>
  <c r="J4129" i="8" l="1"/>
  <c r="K4129" i="8" l="1"/>
  <c r="L4129" i="8"/>
  <c r="H4130" i="8" s="1"/>
  <c r="N4130" i="8" l="1"/>
  <c r="I4130" i="8"/>
  <c r="M4130" i="8" s="1"/>
  <c r="J4130" i="8" l="1"/>
  <c r="K4130" i="8" l="1"/>
  <c r="L4130" i="8" s="1"/>
  <c r="H4131" i="8" s="1"/>
  <c r="I4131" i="8" l="1"/>
  <c r="M4131" i="8" s="1"/>
  <c r="N4131" i="8"/>
  <c r="J4131" i="8" l="1"/>
  <c r="K4131" i="8" l="1"/>
  <c r="L4131" i="8" s="1"/>
  <c r="H4132" i="8" s="1"/>
  <c r="N4132" i="8" l="1"/>
  <c r="I4132" i="8"/>
  <c r="M4132" i="8" s="1"/>
  <c r="J4132" i="8" l="1"/>
  <c r="K4132" i="8" l="1"/>
  <c r="L4132" i="8" s="1"/>
  <c r="H4133" i="8" s="1"/>
  <c r="N4133" i="8" l="1"/>
  <c r="I4133" i="8"/>
  <c r="M4133" i="8" s="1"/>
  <c r="J4133" i="8" l="1"/>
  <c r="K4133" i="8" l="1"/>
  <c r="L4133" i="8" s="1"/>
  <c r="H4134" i="8" s="1"/>
  <c r="N4134" i="8" l="1"/>
  <c r="I4134" i="8"/>
  <c r="M4134" i="8" s="1"/>
  <c r="J4134" i="8"/>
  <c r="K4134" i="8" l="1"/>
  <c r="L4134" i="8" s="1"/>
  <c r="H4135" i="8" s="1"/>
  <c r="N4135" i="8" l="1"/>
  <c r="I4135" i="8"/>
  <c r="M4135" i="8" s="1"/>
  <c r="J4135" i="8" l="1"/>
  <c r="K4135" i="8" l="1"/>
  <c r="L4135" i="8" s="1"/>
  <c r="H4136" i="8" s="1"/>
  <c r="I4136" i="8" l="1"/>
  <c r="M4136" i="8" s="1"/>
  <c r="N4136" i="8"/>
  <c r="J4136" i="8" l="1"/>
  <c r="K4136" i="8" l="1"/>
  <c r="L4136" i="8" s="1"/>
  <c r="H4137" i="8" s="1"/>
  <c r="N4137" i="8" l="1"/>
  <c r="I4137" i="8"/>
  <c r="M4137" i="8" s="1"/>
  <c r="J4137" i="8" l="1"/>
  <c r="K4137" i="8" l="1"/>
  <c r="L4137" i="8" s="1"/>
  <c r="H4138" i="8" s="1"/>
  <c r="N4138" i="8" l="1"/>
  <c r="I4138" i="8"/>
  <c r="M4138" i="8" s="1"/>
  <c r="J4138" i="8" l="1"/>
  <c r="K4138" i="8" l="1"/>
  <c r="L4138" i="8" s="1"/>
  <c r="H4139" i="8" s="1"/>
  <c r="N4139" i="8" l="1"/>
  <c r="I4139" i="8"/>
  <c r="M4139" i="8" s="1"/>
  <c r="J4139" i="8" l="1"/>
  <c r="K4139" i="8" l="1"/>
  <c r="L4139" i="8" s="1"/>
  <c r="H4140" i="8" s="1"/>
  <c r="N4140" i="8" l="1"/>
  <c r="I4140" i="8"/>
  <c r="M4140" i="8" s="1"/>
  <c r="J4140" i="8" l="1"/>
  <c r="K4140" i="8" l="1"/>
  <c r="L4140" i="8" s="1"/>
  <c r="H4141" i="8" s="1"/>
  <c r="N4141" i="8" l="1"/>
  <c r="I4141" i="8"/>
  <c r="M4141" i="8" s="1"/>
  <c r="J4141" i="8" l="1"/>
  <c r="K4141" i="8" l="1"/>
  <c r="L4141" i="8"/>
  <c r="H4142" i="8" s="1"/>
  <c r="N4142" i="8" l="1"/>
  <c r="I4142" i="8"/>
  <c r="M4142" i="8" s="1"/>
  <c r="J4142" i="8" l="1"/>
  <c r="K4142" i="8" l="1"/>
  <c r="L4142" i="8" s="1"/>
  <c r="H4143" i="8" s="1"/>
  <c r="I4143" i="8" l="1"/>
  <c r="M4143" i="8" s="1"/>
  <c r="N4143" i="8"/>
  <c r="J4143" i="8" l="1"/>
  <c r="K4143" i="8" l="1"/>
  <c r="L4143" i="8" s="1"/>
  <c r="H4144" i="8" s="1"/>
  <c r="I4144" i="8" l="1"/>
  <c r="M4144" i="8" s="1"/>
  <c r="N4144" i="8"/>
  <c r="J4144" i="8" l="1"/>
  <c r="K4144" i="8" l="1"/>
  <c r="L4144" i="8" s="1"/>
  <c r="H4145" i="8" s="1"/>
  <c r="N4145" i="8" l="1"/>
  <c r="I4145" i="8"/>
  <c r="M4145" i="8" s="1"/>
  <c r="J4145" i="8" l="1"/>
  <c r="K4145" i="8" l="1"/>
  <c r="L4145" i="8" s="1"/>
  <c r="H4146" i="8" s="1"/>
  <c r="N4146" i="8" l="1"/>
  <c r="I4146" i="8"/>
  <c r="M4146" i="8" s="1"/>
  <c r="J4146" i="8" l="1"/>
  <c r="K4146" i="8" l="1"/>
  <c r="L4146" i="8" s="1"/>
  <c r="H4147" i="8" s="1"/>
  <c r="I4147" i="8" l="1"/>
  <c r="M4147" i="8" s="1"/>
  <c r="N4147" i="8"/>
  <c r="J4147" i="8" l="1"/>
  <c r="K4147" i="8" l="1"/>
  <c r="L4147" i="8"/>
  <c r="H4148" i="8" s="1"/>
  <c r="N4148" i="8" l="1"/>
  <c r="I4148" i="8"/>
  <c r="M4148" i="8" s="1"/>
  <c r="J4148" i="8" l="1"/>
  <c r="K4148" i="8" l="1"/>
  <c r="L4148" i="8" s="1"/>
  <c r="H4149" i="8" s="1"/>
  <c r="I4149" i="8" l="1"/>
  <c r="M4149" i="8" s="1"/>
  <c r="N4149" i="8"/>
  <c r="J4149" i="8"/>
  <c r="K4149" i="8" l="1"/>
  <c r="L4149" i="8" s="1"/>
  <c r="H4150" i="8" s="1"/>
  <c r="N4150" i="8" l="1"/>
  <c r="I4150" i="8"/>
  <c r="M4150" i="8" s="1"/>
  <c r="J4150" i="8" l="1"/>
  <c r="K4150" i="8" l="1"/>
  <c r="L4150" i="8" s="1"/>
  <c r="H4151" i="8" s="1"/>
  <c r="I4151" i="8" l="1"/>
  <c r="M4151" i="8" s="1"/>
  <c r="N4151" i="8"/>
  <c r="J4151" i="8" l="1"/>
  <c r="K4151" i="8" l="1"/>
  <c r="L4151" i="8" s="1"/>
  <c r="H4152" i="8" s="1"/>
  <c r="N4152" i="8" l="1"/>
  <c r="I4152" i="8"/>
  <c r="M4152" i="8" s="1"/>
  <c r="J4152" i="8" l="1"/>
  <c r="K4152" i="8" l="1"/>
  <c r="L4152" i="8" s="1"/>
  <c r="H4153" i="8" s="1"/>
  <c r="N4153" i="8" l="1"/>
  <c r="I4153" i="8"/>
  <c r="M4153" i="8" s="1"/>
  <c r="J4153" i="8" l="1"/>
  <c r="K4153" i="8" l="1"/>
  <c r="L4153" i="8" s="1"/>
  <c r="H4154" i="8" s="1"/>
  <c r="N4154" i="8" l="1"/>
  <c r="I4154" i="8"/>
  <c r="M4154" i="8" s="1"/>
  <c r="J4154" i="8" l="1"/>
  <c r="K4154" i="8" l="1"/>
  <c r="L4154" i="8" s="1"/>
  <c r="H4155" i="8" s="1"/>
  <c r="N4155" i="8" l="1"/>
  <c r="I4155" i="8"/>
  <c r="M4155" i="8" s="1"/>
  <c r="J4155" i="8" l="1"/>
  <c r="K4155" i="8" l="1"/>
  <c r="L4155" i="8" s="1"/>
  <c r="H4156" i="8" s="1"/>
  <c r="I4156" i="8" l="1"/>
  <c r="M4156" i="8" s="1"/>
  <c r="N4156" i="8"/>
  <c r="J4156" i="8" l="1"/>
  <c r="K4156" i="8" l="1"/>
  <c r="L4156" i="8" s="1"/>
  <c r="H4157" i="8" s="1"/>
  <c r="N4157" i="8" l="1"/>
  <c r="I4157" i="8"/>
  <c r="M4157" i="8" s="1"/>
  <c r="J4157" i="8" l="1"/>
  <c r="K4157" i="8" l="1"/>
  <c r="L4157" i="8" s="1"/>
  <c r="H4158" i="8" s="1"/>
  <c r="N4158" i="8" l="1"/>
  <c r="I4158" i="8"/>
  <c r="M4158" i="8" s="1"/>
  <c r="J4158" i="8" l="1"/>
  <c r="K4158" i="8" l="1"/>
  <c r="L4158" i="8" s="1"/>
  <c r="H4159" i="8" s="1"/>
  <c r="N4159" i="8" l="1"/>
  <c r="I4159" i="8"/>
  <c r="M4159" i="8" s="1"/>
  <c r="J4159" i="8" l="1"/>
  <c r="K4159" i="8" l="1"/>
  <c r="L4159" i="8" s="1"/>
  <c r="H4160" i="8" s="1"/>
  <c r="N4160" i="8" l="1"/>
  <c r="I4160" i="8"/>
  <c r="M4160" i="8" s="1"/>
  <c r="J4160" i="8" l="1"/>
  <c r="K4160" i="8" l="1"/>
  <c r="L4160" i="8" s="1"/>
  <c r="H4161" i="8" s="1"/>
  <c r="I4161" i="8" l="1"/>
  <c r="M4161" i="8" s="1"/>
  <c r="N4161" i="8"/>
  <c r="J4161" i="8"/>
  <c r="K4161" i="8" l="1"/>
  <c r="L4161" i="8" s="1"/>
  <c r="H4162" i="8" s="1"/>
  <c r="N4162" i="8" l="1"/>
  <c r="I4162" i="8"/>
  <c r="M4162" i="8" s="1"/>
  <c r="J4162" i="8" l="1"/>
  <c r="K4162" i="8" l="1"/>
  <c r="L4162" i="8" s="1"/>
  <c r="H4163" i="8" s="1"/>
  <c r="I4163" i="8" l="1"/>
  <c r="M4163" i="8" s="1"/>
  <c r="N4163" i="8"/>
  <c r="J4163" i="8" l="1"/>
  <c r="K4163" i="8" l="1"/>
  <c r="L4163" i="8" s="1"/>
  <c r="H4164" i="8" s="1"/>
  <c r="N4164" i="8" l="1"/>
  <c r="I4164" i="8"/>
  <c r="M4164" i="8" s="1"/>
  <c r="J4164" i="8" l="1"/>
  <c r="K4164" i="8" l="1"/>
  <c r="L4164" i="8" s="1"/>
  <c r="H4165" i="8" s="1"/>
  <c r="N4165" i="8" l="1"/>
  <c r="I4165" i="8"/>
  <c r="M4165" i="8" s="1"/>
  <c r="J4165" i="8" l="1"/>
  <c r="K4165" i="8" l="1"/>
  <c r="L4165" i="8" s="1"/>
  <c r="H4166" i="8" s="1"/>
  <c r="N4166" i="8" l="1"/>
  <c r="I4166" i="8"/>
  <c r="M4166" i="8" s="1"/>
  <c r="J4166" i="8" l="1"/>
  <c r="K4166" i="8" l="1"/>
  <c r="L4166" i="8" s="1"/>
  <c r="H4167" i="8" s="1"/>
  <c r="N4167" i="8" l="1"/>
  <c r="I4167" i="8"/>
  <c r="M4167" i="8" s="1"/>
  <c r="J4167" i="8" l="1"/>
  <c r="K4167" i="8" l="1"/>
  <c r="L4167" i="8" s="1"/>
  <c r="H4168" i="8" s="1"/>
  <c r="I4168" i="8" l="1"/>
  <c r="M4168" i="8" s="1"/>
  <c r="N4168" i="8"/>
  <c r="J4168" i="8" l="1"/>
  <c r="K4168" i="8" l="1"/>
  <c r="L4168" i="8" s="1"/>
  <c r="H4169" i="8" s="1"/>
  <c r="N4169" i="8" l="1"/>
  <c r="I4169" i="8"/>
  <c r="M4169" i="8" s="1"/>
  <c r="J4169" i="8" l="1"/>
  <c r="K4169" i="8" l="1"/>
  <c r="L4169" i="8" s="1"/>
  <c r="H4170" i="8" s="1"/>
  <c r="N4170" i="8" l="1"/>
  <c r="I4170" i="8"/>
  <c r="M4170" i="8" s="1"/>
  <c r="J4170" i="8" l="1"/>
  <c r="K4170" i="8" l="1"/>
  <c r="L4170" i="8" s="1"/>
  <c r="H4171" i="8" s="1"/>
  <c r="N4171" i="8" l="1"/>
  <c r="I4171" i="8"/>
  <c r="M4171" i="8" s="1"/>
  <c r="J4171" i="8" l="1"/>
  <c r="K4171" i="8" l="1"/>
  <c r="L4171" i="8" s="1"/>
  <c r="H4172" i="8" s="1"/>
  <c r="N4172" i="8" l="1"/>
  <c r="I4172" i="8"/>
  <c r="M4172" i="8" s="1"/>
  <c r="J4172" i="8" l="1"/>
  <c r="K4172" i="8" l="1"/>
  <c r="L4172" i="8" s="1"/>
  <c r="H4173" i="8" s="1"/>
  <c r="I4173" i="8" l="1"/>
  <c r="M4173" i="8" s="1"/>
  <c r="N4173" i="8"/>
  <c r="J4173" i="8"/>
  <c r="K4173" i="8" l="1"/>
  <c r="L4173" i="8" s="1"/>
  <c r="H4174" i="8" s="1"/>
  <c r="I4174" i="8" l="1"/>
  <c r="M4174" i="8" s="1"/>
  <c r="J4174" i="8"/>
  <c r="N4174" i="8"/>
  <c r="K4174" i="8" l="1"/>
  <c r="L4174" i="8" s="1"/>
  <c r="H4175" i="8" s="1"/>
  <c r="I4175" i="8" l="1"/>
  <c r="M4175" i="8" s="1"/>
  <c r="N4175" i="8"/>
  <c r="J4175" i="8" l="1"/>
  <c r="K4175" i="8" l="1"/>
  <c r="L4175" i="8" s="1"/>
  <c r="H4176" i="8" s="1"/>
  <c r="N4176" i="8" l="1"/>
  <c r="I4176" i="8"/>
  <c r="M4176" i="8" s="1"/>
  <c r="J4176" i="8" l="1"/>
  <c r="K4176" i="8" l="1"/>
  <c r="L4176" i="8" s="1"/>
  <c r="H4177" i="8" s="1"/>
  <c r="N4177" i="8" l="1"/>
  <c r="I4177" i="8"/>
  <c r="M4177" i="8" s="1"/>
  <c r="J4177" i="8" l="1"/>
  <c r="K4177" i="8" l="1"/>
  <c r="L4177" i="8" s="1"/>
  <c r="H4178" i="8" s="1"/>
  <c r="I4178" i="8" l="1"/>
  <c r="M4178" i="8" s="1"/>
  <c r="N4178" i="8"/>
  <c r="J4178" i="8" l="1"/>
  <c r="K4178" i="8" l="1"/>
  <c r="L4178" i="8" s="1"/>
  <c r="H4179" i="8" s="1"/>
  <c r="N4179" i="8" l="1"/>
  <c r="I4179" i="8"/>
  <c r="M4179" i="8" s="1"/>
  <c r="J4179" i="8" l="1"/>
  <c r="K4179" i="8" l="1"/>
  <c r="L4179" i="8" s="1"/>
  <c r="H4180" i="8" s="1"/>
  <c r="I4180" i="8" l="1"/>
  <c r="M4180" i="8" s="1"/>
  <c r="N4180" i="8"/>
  <c r="J4180" i="8" l="1"/>
  <c r="K4180" i="8" l="1"/>
  <c r="L4180" i="8"/>
  <c r="H4181" i="8" s="1"/>
  <c r="N4181" i="8" l="1"/>
  <c r="I4181" i="8"/>
  <c r="M4181" i="8" s="1"/>
  <c r="J4181" i="8" l="1"/>
  <c r="K4181" i="8" l="1"/>
  <c r="L4181" i="8" s="1"/>
  <c r="H4182" i="8" s="1"/>
  <c r="N4182" i="8" l="1"/>
  <c r="I4182" i="8"/>
  <c r="M4182" i="8" s="1"/>
  <c r="J4182" i="8" l="1"/>
  <c r="K4182" i="8" l="1"/>
  <c r="L4182" i="8" s="1"/>
  <c r="H4183" i="8" s="1"/>
  <c r="N4183" i="8" l="1"/>
  <c r="I4183" i="8"/>
  <c r="M4183" i="8" s="1"/>
  <c r="J4183" i="8" l="1"/>
  <c r="K4183" i="8" l="1"/>
  <c r="L4183" i="8"/>
  <c r="H4184" i="8" s="1"/>
  <c r="N4184" i="8" l="1"/>
  <c r="I4184" i="8"/>
  <c r="M4184" i="8" s="1"/>
  <c r="J4184" i="8" l="1"/>
  <c r="K4184" i="8" l="1"/>
  <c r="L4184" i="8" s="1"/>
  <c r="H4185" i="8" s="1"/>
  <c r="I4185" i="8" l="1"/>
  <c r="M4185" i="8" s="1"/>
  <c r="N4185" i="8"/>
  <c r="J4185" i="8"/>
  <c r="K4185" i="8" l="1"/>
  <c r="L4185" i="8" s="1"/>
  <c r="H4186" i="8" s="1"/>
  <c r="N4186" i="8" l="1"/>
  <c r="I4186" i="8"/>
  <c r="M4186" i="8" s="1"/>
  <c r="J4186" i="8" l="1"/>
  <c r="K4186" i="8" l="1"/>
  <c r="L4186" i="8" s="1"/>
  <c r="H4187" i="8" s="1"/>
  <c r="I4187" i="8" l="1"/>
  <c r="M4187" i="8" s="1"/>
  <c r="N4187" i="8"/>
  <c r="J4187" i="8" l="1"/>
  <c r="K4187" i="8" l="1"/>
  <c r="L4187" i="8" s="1"/>
  <c r="H4188" i="8" s="1"/>
  <c r="N4188" i="8" l="1"/>
  <c r="I4188" i="8"/>
  <c r="M4188" i="8" s="1"/>
  <c r="J4188" i="8" l="1"/>
  <c r="K4188" i="8" l="1"/>
  <c r="L4188" i="8" s="1"/>
  <c r="H4189" i="8" s="1"/>
  <c r="N4189" i="8" l="1"/>
  <c r="I4189" i="8"/>
  <c r="M4189" i="8" s="1"/>
  <c r="J4189" i="8" l="1"/>
  <c r="K4189" i="8" l="1"/>
  <c r="L4189" i="8" s="1"/>
  <c r="H4190" i="8" s="1"/>
  <c r="N4190" i="8" l="1"/>
  <c r="I4190" i="8"/>
  <c r="M4190" i="8" s="1"/>
  <c r="J4190" i="8" l="1"/>
  <c r="K4190" i="8" l="1"/>
  <c r="L4190" i="8" s="1"/>
  <c r="H4191" i="8" s="1"/>
  <c r="N4191" i="8" l="1"/>
  <c r="I4191" i="8"/>
  <c r="M4191" i="8" s="1"/>
  <c r="J4191" i="8" l="1"/>
  <c r="K4191" i="8" l="1"/>
  <c r="L4191" i="8" s="1"/>
  <c r="H4192" i="8" s="1"/>
  <c r="I4192" i="8" l="1"/>
  <c r="M4192" i="8" s="1"/>
  <c r="N4192" i="8"/>
  <c r="J4192" i="8" l="1"/>
  <c r="K4192" i="8" l="1"/>
  <c r="L4192" i="8"/>
  <c r="H4193" i="8" s="1"/>
  <c r="N4193" i="8" l="1"/>
  <c r="I4193" i="8"/>
  <c r="M4193" i="8" s="1"/>
  <c r="J4193" i="8" l="1"/>
  <c r="K4193" i="8" l="1"/>
  <c r="L4193" i="8" s="1"/>
  <c r="H4194" i="8" s="1"/>
  <c r="N4194" i="8" l="1"/>
  <c r="I4194" i="8"/>
  <c r="M4194" i="8" s="1"/>
  <c r="J4194" i="8" l="1"/>
  <c r="K4194" i="8" l="1"/>
  <c r="L4194" i="8" s="1"/>
  <c r="H4195" i="8" s="1"/>
  <c r="N4195" i="8" l="1"/>
  <c r="I4195" i="8"/>
  <c r="M4195" i="8" s="1"/>
  <c r="J4195" i="8" l="1"/>
  <c r="K4195" i="8" l="1"/>
  <c r="L4195" i="8" s="1"/>
  <c r="H4196" i="8" s="1"/>
  <c r="N4196" i="8" l="1"/>
  <c r="I4196" i="8"/>
  <c r="M4196" i="8" s="1"/>
  <c r="J4196" i="8" l="1"/>
  <c r="K4196" i="8" l="1"/>
  <c r="L4196" i="8" s="1"/>
  <c r="H4197" i="8" s="1"/>
  <c r="I4197" i="8" l="1"/>
  <c r="M4197" i="8" s="1"/>
  <c r="N4197" i="8"/>
  <c r="J4197" i="8" l="1"/>
  <c r="K4197" i="8"/>
  <c r="L4197" i="8" s="1"/>
  <c r="H4198" i="8" s="1"/>
  <c r="N4198" i="8" l="1"/>
  <c r="I4198" i="8"/>
  <c r="M4198" i="8" s="1"/>
  <c r="J4198" i="8" l="1"/>
  <c r="K4198" i="8" l="1"/>
  <c r="L4198" i="8" s="1"/>
  <c r="H4199" i="8" s="1"/>
  <c r="I4199" i="8" l="1"/>
  <c r="M4199" i="8" s="1"/>
  <c r="N4199" i="8"/>
  <c r="J4199" i="8" l="1"/>
  <c r="K4199" i="8" l="1"/>
  <c r="L4199" i="8" s="1"/>
  <c r="H4200" i="8" s="1"/>
  <c r="N4200" i="8" l="1"/>
  <c r="I4200" i="8"/>
  <c r="M4200" i="8" s="1"/>
  <c r="J4200" i="8" l="1"/>
  <c r="K4200" i="8" l="1"/>
  <c r="L4200" i="8" s="1"/>
  <c r="H4201" i="8" s="1"/>
  <c r="N4201" i="8" l="1"/>
  <c r="I4201" i="8"/>
  <c r="M4201" i="8" s="1"/>
  <c r="J4201" i="8" l="1"/>
  <c r="K4201" i="8" l="1"/>
  <c r="L4201" i="8" s="1"/>
  <c r="H4202" i="8" s="1"/>
  <c r="N4202" i="8" l="1"/>
  <c r="I4202" i="8"/>
  <c r="M4202" i="8" s="1"/>
  <c r="J4202" i="8" l="1"/>
  <c r="K4202" i="8" l="1"/>
  <c r="L4202" i="8" s="1"/>
  <c r="H4203" i="8" s="1"/>
  <c r="N4203" i="8" l="1"/>
  <c r="I4203" i="8"/>
  <c r="M4203" i="8" s="1"/>
  <c r="J4203" i="8" l="1"/>
  <c r="K4203" i="8" l="1"/>
  <c r="L4203" i="8" s="1"/>
  <c r="H4204" i="8" s="1"/>
  <c r="I4204" i="8" l="1"/>
  <c r="M4204" i="8" s="1"/>
  <c r="N4204" i="8"/>
  <c r="J4204" i="8" l="1"/>
  <c r="K4204" i="8" l="1"/>
  <c r="L4204" i="8"/>
  <c r="H4205" i="8" s="1"/>
  <c r="N4205" i="8" l="1"/>
  <c r="I4205" i="8"/>
  <c r="M4205" i="8" s="1"/>
  <c r="J4205" i="8" l="1"/>
  <c r="K4205" i="8" l="1"/>
  <c r="L4205" i="8" s="1"/>
  <c r="H4206" i="8" s="1"/>
  <c r="N4206" i="8" l="1"/>
  <c r="I4206" i="8"/>
  <c r="M4206" i="8" s="1"/>
  <c r="J4206" i="8" l="1"/>
  <c r="K4206" i="8" l="1"/>
  <c r="L4206" i="8" s="1"/>
  <c r="H4207" i="8" s="1"/>
  <c r="N4207" i="8" l="1"/>
  <c r="I4207" i="8"/>
  <c r="M4207" i="8" s="1"/>
  <c r="J4207" i="8" l="1"/>
  <c r="K4207" i="8" l="1"/>
  <c r="L4207" i="8" s="1"/>
  <c r="H4208" i="8" s="1"/>
  <c r="N4208" i="8" l="1"/>
  <c r="I4208" i="8"/>
  <c r="M4208" i="8" s="1"/>
  <c r="J4208" i="8" l="1"/>
  <c r="K4208" i="8" l="1"/>
  <c r="L4208" i="8" s="1"/>
  <c r="H4209" i="8" s="1"/>
  <c r="I4209" i="8" l="1"/>
  <c r="M4209" i="8" s="1"/>
  <c r="N4209" i="8"/>
  <c r="J4209" i="8" l="1"/>
  <c r="K4209" i="8"/>
  <c r="L4209" i="8"/>
  <c r="H4210" i="8" s="1"/>
  <c r="N4210" i="8" l="1"/>
  <c r="I4210" i="8"/>
  <c r="M4210" i="8" s="1"/>
  <c r="J4210" i="8" l="1"/>
  <c r="K4210" i="8" l="1"/>
  <c r="L4210" i="8" s="1"/>
  <c r="H4211" i="8" s="1"/>
  <c r="I4211" i="8" l="1"/>
  <c r="M4211" i="8" s="1"/>
  <c r="N4211" i="8"/>
  <c r="J4211" i="8" l="1"/>
  <c r="K4211" i="8" l="1"/>
  <c r="L4211" i="8" s="1"/>
  <c r="H4212" i="8" s="1"/>
  <c r="N4212" i="8" l="1"/>
  <c r="I4212" i="8"/>
  <c r="M4212" i="8" s="1"/>
  <c r="J4212" i="8" l="1"/>
  <c r="K4212" i="8" l="1"/>
  <c r="L4212" i="8" s="1"/>
  <c r="H4213" i="8" s="1"/>
  <c r="N4213" i="8" l="1"/>
  <c r="I4213" i="8"/>
  <c r="M4213" i="8" s="1"/>
  <c r="J4213" i="8" l="1"/>
  <c r="K4213" i="8" l="1"/>
  <c r="L4213" i="8" s="1"/>
  <c r="H4214" i="8" s="1"/>
  <c r="N4214" i="8" l="1"/>
  <c r="I4214" i="8"/>
  <c r="M4214" i="8" s="1"/>
  <c r="J4214" i="8" l="1"/>
  <c r="K4214" i="8" l="1"/>
  <c r="L4214" i="8" s="1"/>
  <c r="H4215" i="8" s="1"/>
  <c r="N4215" i="8" l="1"/>
  <c r="I4215" i="8"/>
  <c r="M4215" i="8" s="1"/>
  <c r="J4215" i="8" l="1"/>
  <c r="K4215" i="8" l="1"/>
  <c r="L4215" i="8"/>
  <c r="H4216" i="8" s="1"/>
  <c r="I4216" i="8" l="1"/>
  <c r="M4216" i="8" s="1"/>
  <c r="N4216" i="8"/>
  <c r="J4216" i="8" l="1"/>
  <c r="K4216" i="8" l="1"/>
  <c r="L4216" i="8"/>
  <c r="H4217" i="8" s="1"/>
  <c r="N4217" i="8" l="1"/>
  <c r="I4217" i="8"/>
  <c r="M4217" i="8" s="1"/>
  <c r="J4217" i="8" l="1"/>
  <c r="K4217" i="8" l="1"/>
  <c r="L4217" i="8" s="1"/>
  <c r="H4218" i="8" s="1"/>
  <c r="N4218" i="8" l="1"/>
  <c r="I4218" i="8"/>
  <c r="M4218" i="8" s="1"/>
  <c r="J4218" i="8" l="1"/>
  <c r="K4218" i="8" l="1"/>
  <c r="L4218" i="8" s="1"/>
  <c r="H4219" i="8" s="1"/>
  <c r="N4219" i="8" l="1"/>
  <c r="I4219" i="8"/>
  <c r="M4219" i="8" s="1"/>
  <c r="J4219" i="8" l="1"/>
  <c r="K4219" i="8" l="1"/>
  <c r="L4219" i="8" s="1"/>
  <c r="H4220" i="8" s="1"/>
  <c r="N4220" i="8" l="1"/>
  <c r="I4220" i="8"/>
  <c r="M4220" i="8" s="1"/>
  <c r="J4220" i="8" l="1"/>
  <c r="K4220" i="8" l="1"/>
  <c r="L4220" i="8" s="1"/>
  <c r="H4221" i="8" s="1"/>
  <c r="I4221" i="8" l="1"/>
  <c r="M4221" i="8" s="1"/>
  <c r="N4221" i="8"/>
  <c r="J4221" i="8"/>
  <c r="K4221" i="8" l="1"/>
  <c r="L4221" i="8" s="1"/>
  <c r="H4222" i="8" s="1"/>
  <c r="N4222" i="8" l="1"/>
  <c r="I4222" i="8"/>
  <c r="M4222" i="8" s="1"/>
  <c r="J4222" i="8" l="1"/>
  <c r="K4222" i="8" l="1"/>
  <c r="L4222" i="8" s="1"/>
  <c r="H4223" i="8" s="1"/>
  <c r="I4223" i="8" l="1"/>
  <c r="M4223" i="8" s="1"/>
  <c r="N4223" i="8"/>
  <c r="J4223" i="8" l="1"/>
  <c r="K4223" i="8" l="1"/>
  <c r="L4223" i="8" s="1"/>
  <c r="H4224" i="8" s="1"/>
  <c r="N4224" i="8" l="1"/>
  <c r="I4224" i="8"/>
  <c r="M4224" i="8" s="1"/>
  <c r="J4224" i="8" l="1"/>
  <c r="K4224" i="8" l="1"/>
  <c r="L4224" i="8" s="1"/>
  <c r="H4225" i="8" s="1"/>
  <c r="N4225" i="8" l="1"/>
  <c r="I4225" i="8"/>
  <c r="M4225" i="8" s="1"/>
  <c r="J4225" i="8" l="1"/>
  <c r="K4225" i="8" l="1"/>
  <c r="L4225" i="8" s="1"/>
  <c r="H4226" i="8" s="1"/>
  <c r="N4226" i="8" l="1"/>
  <c r="I4226" i="8"/>
  <c r="M4226" i="8" s="1"/>
  <c r="J4226" i="8" l="1"/>
  <c r="K4226" i="8" l="1"/>
  <c r="L4226" i="8"/>
  <c r="H4227" i="8" s="1"/>
  <c r="N4227" i="8" l="1"/>
  <c r="I4227" i="8"/>
  <c r="M4227" i="8" s="1"/>
  <c r="J4227" i="8" l="1"/>
  <c r="K4227" i="8" l="1"/>
  <c r="L4227" i="8"/>
  <c r="H4228" i="8" s="1"/>
  <c r="I4228" i="8" l="1"/>
  <c r="M4228" i="8" s="1"/>
  <c r="N4228" i="8"/>
  <c r="J4228" i="8" l="1"/>
  <c r="K4228" i="8" l="1"/>
  <c r="L4228" i="8"/>
  <c r="H4229" i="8" s="1"/>
  <c r="N4229" i="8" l="1"/>
  <c r="I4229" i="8"/>
  <c r="M4229" i="8" s="1"/>
  <c r="J4229" i="8" l="1"/>
  <c r="K4229" i="8" l="1"/>
  <c r="L4229" i="8" s="1"/>
  <c r="H4230" i="8" s="1"/>
  <c r="N4230" i="8" l="1"/>
  <c r="I4230" i="8"/>
  <c r="M4230" i="8" s="1"/>
  <c r="J4230" i="8" l="1"/>
  <c r="K4230" i="8" l="1"/>
  <c r="L4230" i="8" s="1"/>
  <c r="H4231" i="8" s="1"/>
  <c r="N4231" i="8" l="1"/>
  <c r="I4231" i="8"/>
  <c r="M4231" i="8" s="1"/>
  <c r="J4231" i="8" l="1"/>
  <c r="K4231" i="8" l="1"/>
  <c r="L4231" i="8" s="1"/>
  <c r="H4232" i="8" s="1"/>
  <c r="N4232" i="8" l="1"/>
  <c r="I4232" i="8"/>
  <c r="M4232" i="8" s="1"/>
  <c r="J4232" i="8" l="1"/>
  <c r="K4232" i="8" l="1"/>
  <c r="L4232" i="8" s="1"/>
  <c r="H4233" i="8" s="1"/>
  <c r="I4233" i="8" l="1"/>
  <c r="M4233" i="8" s="1"/>
  <c r="N4233" i="8"/>
  <c r="J4233" i="8"/>
  <c r="K4233" i="8" l="1"/>
  <c r="L4233" i="8"/>
  <c r="H4234" i="8" s="1"/>
  <c r="N4234" i="8" l="1"/>
  <c r="I4234" i="8"/>
  <c r="M4234" i="8" s="1"/>
  <c r="J4234" i="8" l="1"/>
  <c r="K4234" i="8" l="1"/>
  <c r="L4234" i="8" s="1"/>
  <c r="H4235" i="8" s="1"/>
  <c r="I4235" i="8" l="1"/>
  <c r="M4235" i="8" s="1"/>
  <c r="N4235" i="8"/>
  <c r="J4235" i="8" l="1"/>
  <c r="K4235" i="8" l="1"/>
  <c r="L4235" i="8" s="1"/>
  <c r="H4236" i="8" s="1"/>
  <c r="N4236" i="8" l="1"/>
  <c r="I4236" i="8"/>
  <c r="M4236" i="8" s="1"/>
  <c r="J4236" i="8" l="1"/>
  <c r="K4236" i="8" l="1"/>
  <c r="L4236" i="8" s="1"/>
  <c r="H4237" i="8" s="1"/>
  <c r="N4237" i="8" l="1"/>
  <c r="I4237" i="8"/>
  <c r="M4237" i="8" s="1"/>
  <c r="J4237" i="8" l="1"/>
  <c r="K4237" i="8" l="1"/>
  <c r="L4237" i="8" s="1"/>
  <c r="H4238" i="8" s="1"/>
  <c r="N4238" i="8" l="1"/>
  <c r="I4238" i="8"/>
  <c r="M4238" i="8" s="1"/>
  <c r="J4238" i="8" l="1"/>
  <c r="K4238" i="8"/>
  <c r="L4238" i="8" s="1"/>
  <c r="H4239" i="8" s="1"/>
  <c r="N4239" i="8" l="1"/>
  <c r="I4239" i="8"/>
  <c r="M4239" i="8" s="1"/>
  <c r="J4239" i="8" l="1"/>
  <c r="K4239" i="8" l="1"/>
  <c r="L4239" i="8" s="1"/>
  <c r="H4240" i="8" s="1"/>
  <c r="I4240" i="8" l="1"/>
  <c r="M4240" i="8" s="1"/>
  <c r="N4240" i="8"/>
  <c r="J4240" i="8" l="1"/>
  <c r="K4240" i="8" l="1"/>
  <c r="L4240" i="8" s="1"/>
  <c r="H4241" i="8" s="1"/>
  <c r="N4241" i="8" l="1"/>
  <c r="I4241" i="8"/>
  <c r="M4241" i="8" s="1"/>
  <c r="J4241" i="8"/>
  <c r="K4241" i="8" l="1"/>
  <c r="L4241" i="8" s="1"/>
  <c r="H4242" i="8" s="1"/>
  <c r="N4242" i="8" l="1"/>
  <c r="I4242" i="8"/>
  <c r="M4242" i="8" s="1"/>
  <c r="J4242" i="8" l="1"/>
  <c r="K4242" i="8" l="1"/>
  <c r="L4242" i="8" s="1"/>
  <c r="H4243" i="8" s="1"/>
  <c r="N4243" i="8" l="1"/>
  <c r="I4243" i="8"/>
  <c r="M4243" i="8" s="1"/>
  <c r="J4243" i="8" l="1"/>
  <c r="K4243" i="8" l="1"/>
  <c r="L4243" i="8" s="1"/>
  <c r="H4244" i="8" s="1"/>
  <c r="N4244" i="8" l="1"/>
  <c r="I4244" i="8"/>
  <c r="M4244" i="8" s="1"/>
  <c r="J4244" i="8"/>
  <c r="K4244" i="8" l="1"/>
  <c r="L4244" i="8" s="1"/>
  <c r="H4245" i="8" s="1"/>
  <c r="I4245" i="8" l="1"/>
  <c r="M4245" i="8" s="1"/>
  <c r="N4245" i="8"/>
  <c r="J4245" i="8"/>
  <c r="K4245" i="8" l="1"/>
  <c r="L4245" i="8"/>
  <c r="H4246" i="8" s="1"/>
  <c r="N4246" i="8" l="1"/>
  <c r="I4246" i="8"/>
  <c r="M4246" i="8" s="1"/>
  <c r="J4246" i="8" l="1"/>
  <c r="K4246" i="8" l="1"/>
  <c r="L4246" i="8" s="1"/>
  <c r="H4247" i="8" s="1"/>
  <c r="I4247" i="8" l="1"/>
  <c r="M4247" i="8" s="1"/>
  <c r="N4247" i="8"/>
  <c r="J4247" i="8" l="1"/>
  <c r="K4247" i="8" l="1"/>
  <c r="L4247" i="8" s="1"/>
  <c r="H4248" i="8" s="1"/>
  <c r="N4248" i="8" l="1"/>
  <c r="I4248" i="8"/>
  <c r="M4248" i="8" s="1"/>
  <c r="J4248" i="8" l="1"/>
  <c r="K4248" i="8" l="1"/>
  <c r="L4248" i="8"/>
  <c r="H4249" i="8" s="1"/>
  <c r="N4249" i="8" l="1"/>
  <c r="I4249" i="8"/>
  <c r="M4249" i="8" s="1"/>
  <c r="J4249" i="8" l="1"/>
  <c r="K4249" i="8" l="1"/>
  <c r="L4249" i="8" s="1"/>
  <c r="H4250" i="8" s="1"/>
  <c r="N4250" i="8" l="1"/>
  <c r="I4250" i="8"/>
  <c r="M4250" i="8" s="1"/>
  <c r="J4250" i="8" l="1"/>
  <c r="K4250" i="8" l="1"/>
  <c r="L4250" i="8" s="1"/>
  <c r="H4251" i="8" s="1"/>
  <c r="N4251" i="8" l="1"/>
  <c r="I4251" i="8"/>
  <c r="M4251" i="8" s="1"/>
  <c r="J4251" i="8" l="1"/>
  <c r="K4251" i="8" l="1"/>
  <c r="L4251" i="8"/>
  <c r="H4252" i="8" s="1"/>
  <c r="I4252" i="8" l="1"/>
  <c r="M4252" i="8" s="1"/>
  <c r="N4252" i="8"/>
  <c r="J4252" i="8" l="1"/>
  <c r="K4252" i="8" l="1"/>
  <c r="L4252" i="8"/>
  <c r="H4253" i="8" s="1"/>
  <c r="N4253" i="8" l="1"/>
  <c r="I4253" i="8"/>
  <c r="M4253" i="8" s="1"/>
  <c r="J4253" i="8"/>
  <c r="K4253" i="8" l="1"/>
  <c r="L4253" i="8" s="1"/>
  <c r="H4254" i="8" s="1"/>
  <c r="N4254" i="8" l="1"/>
  <c r="I4254" i="8"/>
  <c r="M4254" i="8" s="1"/>
  <c r="J4254" i="8" l="1"/>
  <c r="K4254" i="8" l="1"/>
  <c r="L4254" i="8" s="1"/>
  <c r="H4255" i="8" s="1"/>
  <c r="N4255" i="8" l="1"/>
  <c r="I4255" i="8"/>
  <c r="M4255" i="8" s="1"/>
  <c r="J4255" i="8" l="1"/>
  <c r="K4255" i="8" l="1"/>
  <c r="L4255" i="8" s="1"/>
  <c r="H4256" i="8" s="1"/>
  <c r="N4256" i="8" l="1"/>
  <c r="I4256" i="8"/>
  <c r="M4256" i="8" s="1"/>
  <c r="J4256" i="8" l="1"/>
  <c r="K4256" i="8" l="1"/>
  <c r="L4256" i="8" s="1"/>
  <c r="H4257" i="8" s="1"/>
  <c r="I4257" i="8" l="1"/>
  <c r="M4257" i="8" s="1"/>
  <c r="J4257" i="8"/>
  <c r="N4257" i="8"/>
  <c r="K4257" i="8" l="1"/>
  <c r="L4257" i="8" s="1"/>
  <c r="H4258" i="8" s="1"/>
  <c r="N4258" i="8" l="1"/>
  <c r="I4258" i="8"/>
  <c r="M4258" i="8" s="1"/>
  <c r="J4258" i="8" l="1"/>
  <c r="K4258" i="8" l="1"/>
  <c r="L4258" i="8" s="1"/>
  <c r="H4259" i="8" s="1"/>
  <c r="I4259" i="8" l="1"/>
  <c r="M4259" i="8" s="1"/>
  <c r="N4259" i="8"/>
  <c r="J4259" i="8" l="1"/>
  <c r="K4259" i="8" l="1"/>
  <c r="L4259" i="8" s="1"/>
  <c r="H4260" i="8" s="1"/>
  <c r="N4260" i="8" l="1"/>
  <c r="I4260" i="8"/>
  <c r="M4260" i="8" s="1"/>
  <c r="J4260" i="8" l="1"/>
  <c r="K4260" i="8" l="1"/>
  <c r="L4260" i="8"/>
  <c r="H4261" i="8" s="1"/>
  <c r="N4261" i="8" l="1"/>
  <c r="I4261" i="8"/>
  <c r="M4261" i="8" s="1"/>
  <c r="J4261" i="8" l="1"/>
  <c r="K4261" i="8" l="1"/>
  <c r="L4261" i="8" s="1"/>
  <c r="H4262" i="8" s="1"/>
  <c r="N4262" i="8" l="1"/>
  <c r="I4262" i="8"/>
  <c r="M4262" i="8" s="1"/>
  <c r="J4262" i="8" l="1"/>
  <c r="K4262" i="8" l="1"/>
  <c r="L4262" i="8" s="1"/>
  <c r="H4263" i="8" s="1"/>
  <c r="N4263" i="8" l="1"/>
  <c r="I4263" i="8"/>
  <c r="M4263" i="8" s="1"/>
  <c r="J4263" i="8" l="1"/>
  <c r="K4263" i="8" l="1"/>
  <c r="L4263" i="8"/>
  <c r="H4264" i="8" s="1"/>
  <c r="I4264" i="8" l="1"/>
  <c r="M4264" i="8" s="1"/>
  <c r="N4264" i="8"/>
  <c r="J4264" i="8" l="1"/>
  <c r="K4264" i="8" l="1"/>
  <c r="L4264" i="8"/>
  <c r="H4265" i="8" s="1"/>
  <c r="N4265" i="8" l="1"/>
  <c r="I4265" i="8"/>
  <c r="M4265" i="8" s="1"/>
  <c r="J4265" i="8"/>
  <c r="K4265" i="8" l="1"/>
  <c r="L4265" i="8" s="1"/>
  <c r="H4266" i="8" s="1"/>
  <c r="N4266" i="8" l="1"/>
  <c r="I4266" i="8"/>
  <c r="M4266" i="8" s="1"/>
  <c r="J4266" i="8" l="1"/>
  <c r="K4266" i="8" l="1"/>
  <c r="L4266" i="8" s="1"/>
  <c r="H4267" i="8" s="1"/>
  <c r="N4267" i="8" l="1"/>
  <c r="I4267" i="8"/>
  <c r="M4267" i="8" s="1"/>
  <c r="J4267" i="8" l="1"/>
  <c r="K4267" i="8" l="1"/>
  <c r="L4267" i="8" s="1"/>
  <c r="H4268" i="8" s="1"/>
  <c r="N4268" i="8" l="1"/>
  <c r="I4268" i="8"/>
  <c r="M4268" i="8" s="1"/>
  <c r="J4268" i="8" l="1"/>
  <c r="K4268" i="8" l="1"/>
  <c r="L4268" i="8" s="1"/>
  <c r="H4269" i="8" s="1"/>
  <c r="I4269" i="8" l="1"/>
  <c r="M4269" i="8" s="1"/>
  <c r="N4269" i="8"/>
  <c r="J4269" i="8"/>
  <c r="K4269" i="8" l="1"/>
  <c r="L4269" i="8" s="1"/>
  <c r="H4270" i="8" s="1"/>
  <c r="N4270" i="8" l="1"/>
  <c r="I4270" i="8"/>
  <c r="M4270" i="8" s="1"/>
  <c r="J4270" i="8" l="1"/>
  <c r="K4270" i="8" l="1"/>
  <c r="L4270" i="8" s="1"/>
  <c r="H4271" i="8" s="1"/>
  <c r="I4271" i="8" l="1"/>
  <c r="M4271" i="8" s="1"/>
  <c r="N4271" i="8"/>
  <c r="J4271" i="8" l="1"/>
  <c r="K4271" i="8" l="1"/>
  <c r="L4271" i="8" s="1"/>
  <c r="H4272" i="8" s="1"/>
  <c r="N4272" i="8" l="1"/>
  <c r="I4272" i="8"/>
  <c r="M4272" i="8" s="1"/>
  <c r="J4272" i="8" l="1"/>
  <c r="K4272" i="8" l="1"/>
  <c r="L4272" i="8"/>
  <c r="H4273" i="8" s="1"/>
  <c r="N4273" i="8" l="1"/>
  <c r="I4273" i="8"/>
  <c r="M4273" i="8" s="1"/>
  <c r="J4273" i="8" l="1"/>
  <c r="K4273" i="8" l="1"/>
  <c r="L4273" i="8" s="1"/>
  <c r="H4274" i="8" s="1"/>
  <c r="N4274" i="8" l="1"/>
  <c r="I4274" i="8"/>
  <c r="M4274" i="8" s="1"/>
  <c r="J4274" i="8" l="1"/>
  <c r="K4274" i="8" l="1"/>
  <c r="L4274" i="8" s="1"/>
  <c r="H4275" i="8" s="1"/>
  <c r="N4275" i="8" l="1"/>
  <c r="I4275" i="8"/>
  <c r="M4275" i="8" s="1"/>
  <c r="J4275" i="8" l="1"/>
  <c r="K4275" i="8" l="1"/>
  <c r="L4275" i="8" s="1"/>
  <c r="H4276" i="8" s="1"/>
  <c r="I4276" i="8" l="1"/>
  <c r="M4276" i="8" s="1"/>
  <c r="N4276" i="8"/>
  <c r="J4276" i="8" l="1"/>
  <c r="K4276" i="8" l="1"/>
  <c r="L4276" i="8"/>
  <c r="H4277" i="8" s="1"/>
  <c r="N4277" i="8" l="1"/>
  <c r="I4277" i="8"/>
  <c r="M4277" i="8" s="1"/>
  <c r="J4277" i="8"/>
  <c r="K4277" i="8" l="1"/>
  <c r="L4277" i="8" s="1"/>
  <c r="H4278" i="8" s="1"/>
  <c r="N4278" i="8" l="1"/>
  <c r="I4278" i="8"/>
  <c r="M4278" i="8" s="1"/>
  <c r="J4278" i="8" l="1"/>
  <c r="K4278" i="8" l="1"/>
  <c r="L4278" i="8" s="1"/>
  <c r="H4279" i="8" s="1"/>
  <c r="N4279" i="8" l="1"/>
  <c r="I4279" i="8"/>
  <c r="M4279" i="8" s="1"/>
  <c r="J4279" i="8" l="1"/>
  <c r="K4279" i="8" l="1"/>
  <c r="L4279" i="8" s="1"/>
  <c r="H4280" i="8" s="1"/>
  <c r="N4280" i="8" l="1"/>
  <c r="I4280" i="8"/>
  <c r="M4280" i="8" s="1"/>
  <c r="J4280" i="8" l="1"/>
  <c r="K4280" i="8" l="1"/>
  <c r="L4280" i="8" s="1"/>
  <c r="H4281" i="8" s="1"/>
  <c r="I4281" i="8" l="1"/>
  <c r="M4281" i="8" s="1"/>
  <c r="N4281" i="8"/>
  <c r="J4281" i="8"/>
  <c r="K4281" i="8" l="1"/>
  <c r="L4281" i="8" s="1"/>
  <c r="H4282" i="8" s="1"/>
  <c r="N4282" i="8" l="1"/>
  <c r="I4282" i="8"/>
  <c r="M4282" i="8" s="1"/>
  <c r="J4282" i="8" l="1"/>
  <c r="K4282" i="8" l="1"/>
  <c r="L4282" i="8" s="1"/>
  <c r="H4283" i="8" s="1"/>
  <c r="I4283" i="8" l="1"/>
  <c r="M4283" i="8" s="1"/>
  <c r="N4283" i="8"/>
  <c r="J4283" i="8" l="1"/>
  <c r="K4283" i="8" l="1"/>
  <c r="L4283" i="8" s="1"/>
  <c r="H4284" i="8" s="1"/>
  <c r="N4284" i="8" l="1"/>
  <c r="I4284" i="8"/>
  <c r="M4284" i="8" s="1"/>
  <c r="J4284" i="8" l="1"/>
  <c r="K4284" i="8" l="1"/>
  <c r="L4284" i="8" s="1"/>
  <c r="H4285" i="8" s="1"/>
  <c r="N4285" i="8" l="1"/>
  <c r="I4285" i="8"/>
  <c r="M4285" i="8" s="1"/>
  <c r="J4285" i="8" l="1"/>
  <c r="K4285" i="8" l="1"/>
  <c r="L4285" i="8" s="1"/>
  <c r="H4286" i="8" s="1"/>
  <c r="N4286" i="8" l="1"/>
  <c r="I4286" i="8"/>
  <c r="M4286" i="8" s="1"/>
  <c r="J4286" i="8" l="1"/>
  <c r="K4286" i="8" l="1"/>
  <c r="L4286" i="8" s="1"/>
  <c r="H4287" i="8" s="1"/>
  <c r="N4287" i="8" l="1"/>
  <c r="I4287" i="8"/>
  <c r="M4287" i="8" s="1"/>
  <c r="J4287" i="8" l="1"/>
  <c r="K4287" i="8" l="1"/>
  <c r="L4287" i="8" s="1"/>
  <c r="H4288" i="8" s="1"/>
  <c r="I4288" i="8" l="1"/>
  <c r="M4288" i="8" s="1"/>
  <c r="N4288" i="8"/>
  <c r="J4288" i="8" l="1"/>
  <c r="K4288" i="8" l="1"/>
  <c r="L4288" i="8"/>
  <c r="H4289" i="8" s="1"/>
  <c r="N4289" i="8" l="1"/>
  <c r="I4289" i="8"/>
  <c r="M4289" i="8" s="1"/>
  <c r="J4289" i="8" l="1"/>
  <c r="K4289" i="8" l="1"/>
  <c r="L4289" i="8" s="1"/>
  <c r="H4290" i="8" s="1"/>
  <c r="N4290" i="8" l="1"/>
  <c r="I4290" i="8"/>
  <c r="M4290" i="8" s="1"/>
  <c r="J4290" i="8" l="1"/>
  <c r="K4290" i="8" l="1"/>
  <c r="L4290" i="8" s="1"/>
  <c r="H4291" i="8" s="1"/>
  <c r="N4291" i="8" l="1"/>
  <c r="I4291" i="8"/>
  <c r="M4291" i="8" s="1"/>
  <c r="J4291" i="8" l="1"/>
  <c r="K4291" i="8" l="1"/>
  <c r="L4291" i="8" s="1"/>
  <c r="H4292" i="8" s="1"/>
  <c r="N4292" i="8" l="1"/>
  <c r="I4292" i="8"/>
  <c r="M4292" i="8" s="1"/>
  <c r="J4292" i="8" l="1"/>
  <c r="K4292" i="8" l="1"/>
  <c r="L4292" i="8" s="1"/>
  <c r="H4293" i="8" s="1"/>
  <c r="I4293" i="8" l="1"/>
  <c r="M4293" i="8" s="1"/>
  <c r="N4293" i="8"/>
  <c r="J4293" i="8"/>
  <c r="K4293" i="8" l="1"/>
  <c r="L4293" i="8" s="1"/>
  <c r="H4294" i="8" s="1"/>
  <c r="N4294" i="8" l="1"/>
  <c r="I4294" i="8"/>
  <c r="M4294" i="8" s="1"/>
  <c r="J4294" i="8" l="1"/>
  <c r="K4294" i="8" l="1"/>
  <c r="L4294" i="8" s="1"/>
  <c r="H4295" i="8" s="1"/>
  <c r="I4295" i="8" l="1"/>
  <c r="M4295" i="8" s="1"/>
  <c r="N4295" i="8"/>
  <c r="J4295" i="8" l="1"/>
  <c r="K4295" i="8" l="1"/>
  <c r="L4295" i="8" s="1"/>
  <c r="H4296" i="8" s="1"/>
  <c r="N4296" i="8" l="1"/>
  <c r="I4296" i="8"/>
  <c r="M4296" i="8" s="1"/>
  <c r="J4296" i="8" l="1"/>
  <c r="K4296" i="8" l="1"/>
  <c r="L4296" i="8" s="1"/>
  <c r="H4297" i="8" s="1"/>
  <c r="N4297" i="8" l="1"/>
  <c r="I4297" i="8"/>
  <c r="M4297" i="8" s="1"/>
  <c r="J4297" i="8" l="1"/>
  <c r="K4297" i="8" l="1"/>
  <c r="L4297" i="8" s="1"/>
  <c r="H4298" i="8" s="1"/>
  <c r="N4298" i="8" l="1"/>
  <c r="I4298" i="8"/>
  <c r="M4298" i="8" s="1"/>
  <c r="J4298" i="8" l="1"/>
  <c r="K4298" i="8" l="1"/>
  <c r="L4298" i="8"/>
  <c r="H4299" i="8" s="1"/>
  <c r="N4299" i="8" l="1"/>
  <c r="I4299" i="8"/>
  <c r="M4299" i="8" s="1"/>
  <c r="J4299" i="8" l="1"/>
  <c r="K4299" i="8" l="1"/>
  <c r="L4299" i="8" s="1"/>
  <c r="H4300" i="8" s="1"/>
  <c r="I4300" i="8" l="1"/>
  <c r="M4300" i="8" s="1"/>
  <c r="N4300" i="8"/>
  <c r="J4300" i="8" l="1"/>
  <c r="K4300" i="8" l="1"/>
  <c r="L4300" i="8"/>
  <c r="H4301" i="8" s="1"/>
  <c r="N4301" i="8" l="1"/>
  <c r="I4301" i="8"/>
  <c r="M4301" i="8" s="1"/>
  <c r="J4301" i="8" l="1"/>
  <c r="K4301" i="8" l="1"/>
  <c r="L4301" i="8" s="1"/>
  <c r="H4302" i="8" s="1"/>
  <c r="N4302" i="8" l="1"/>
  <c r="I4302" i="8"/>
  <c r="M4302" i="8" s="1"/>
  <c r="J4302" i="8" l="1"/>
  <c r="K4302" i="8" l="1"/>
  <c r="L4302" i="8" s="1"/>
  <c r="H4303" i="8" s="1"/>
  <c r="N4303" i="8" l="1"/>
  <c r="I4303" i="8"/>
  <c r="M4303" i="8" s="1"/>
  <c r="J4303" i="8" l="1"/>
  <c r="K4303" i="8" l="1"/>
  <c r="L4303" i="8" s="1"/>
  <c r="H4304" i="8" s="1"/>
  <c r="N4304" i="8" l="1"/>
  <c r="I4304" i="8"/>
  <c r="M4304" i="8" s="1"/>
  <c r="J4304" i="8" l="1"/>
  <c r="K4304" i="8" l="1"/>
  <c r="L4304" i="8" s="1"/>
  <c r="H4305" i="8" s="1"/>
  <c r="I4305" i="8" l="1"/>
  <c r="M4305" i="8" s="1"/>
  <c r="N4305" i="8"/>
  <c r="J4305" i="8"/>
  <c r="K4305" i="8" l="1"/>
  <c r="L4305" i="8" s="1"/>
  <c r="H4306" i="8" s="1"/>
  <c r="I4306" i="8" l="1"/>
  <c r="M4306" i="8" s="1"/>
  <c r="N4306" i="8"/>
  <c r="J4306" i="8" l="1"/>
  <c r="K4306" i="8" l="1"/>
  <c r="L4306" i="8" s="1"/>
  <c r="H4307" i="8" s="1"/>
  <c r="I4307" i="8" l="1"/>
  <c r="M4307" i="8" s="1"/>
  <c r="N4307" i="8"/>
  <c r="J4307" i="8" l="1"/>
  <c r="K4307" i="8" l="1"/>
  <c r="L4307" i="8" s="1"/>
  <c r="H4308" i="8" s="1"/>
  <c r="N4308" i="8" l="1"/>
  <c r="I4308" i="8"/>
  <c r="M4308" i="8" s="1"/>
  <c r="J4308" i="8" l="1"/>
  <c r="K4308" i="8" l="1"/>
  <c r="L4308" i="8" s="1"/>
  <c r="H4309" i="8" s="1"/>
  <c r="N4309" i="8" l="1"/>
  <c r="I4309" i="8"/>
  <c r="M4309" i="8" s="1"/>
  <c r="J4309" i="8" l="1"/>
  <c r="K4309" i="8" l="1"/>
  <c r="L4309" i="8" s="1"/>
  <c r="H4310" i="8" s="1"/>
  <c r="N4310" i="8" l="1"/>
  <c r="I4310" i="8"/>
  <c r="M4310" i="8" s="1"/>
  <c r="J4310" i="8" l="1"/>
  <c r="K4310" i="8" l="1"/>
  <c r="L4310" i="8" s="1"/>
  <c r="H4311" i="8" s="1"/>
  <c r="N4311" i="8" l="1"/>
  <c r="I4311" i="8"/>
  <c r="M4311" i="8" s="1"/>
  <c r="J4311" i="8" l="1"/>
  <c r="K4311" i="8" l="1"/>
  <c r="L4311" i="8" s="1"/>
  <c r="H4312" i="8" s="1"/>
  <c r="I4312" i="8" l="1"/>
  <c r="M4312" i="8" s="1"/>
  <c r="N4312" i="8"/>
  <c r="J4312" i="8" l="1"/>
  <c r="K4312" i="8" l="1"/>
  <c r="L4312" i="8"/>
  <c r="H4313" i="8" s="1"/>
  <c r="N4313" i="8" l="1"/>
  <c r="I4313" i="8"/>
  <c r="M4313" i="8" s="1"/>
  <c r="J4313" i="8" l="1"/>
  <c r="K4313" i="8" l="1"/>
  <c r="L4313" i="8" s="1"/>
  <c r="H4314" i="8" s="1"/>
  <c r="N4314" i="8" l="1"/>
  <c r="I4314" i="8"/>
  <c r="M4314" i="8" s="1"/>
  <c r="J4314" i="8" l="1"/>
  <c r="K4314" i="8" l="1"/>
  <c r="L4314" i="8" s="1"/>
  <c r="H4315" i="8" s="1"/>
  <c r="N4315" i="8" l="1"/>
  <c r="I4315" i="8"/>
  <c r="M4315" i="8" s="1"/>
  <c r="J4315" i="8" l="1"/>
  <c r="K4315" i="8" l="1"/>
  <c r="L4315" i="8" s="1"/>
  <c r="H4316" i="8" s="1"/>
  <c r="N4316" i="8" l="1"/>
  <c r="I4316" i="8"/>
  <c r="M4316" i="8" s="1"/>
  <c r="J4316" i="8" l="1"/>
  <c r="K4316" i="8" l="1"/>
  <c r="L4316" i="8" s="1"/>
  <c r="H4317" i="8" s="1"/>
  <c r="I4317" i="8" l="1"/>
  <c r="M4317" i="8" s="1"/>
  <c r="J4317" i="8"/>
  <c r="N4317" i="8"/>
  <c r="K4317" i="8" l="1"/>
  <c r="L4317" i="8" s="1"/>
  <c r="H4318" i="8" s="1"/>
  <c r="I4318" i="8" l="1"/>
  <c r="M4318" i="8" s="1"/>
  <c r="N4318" i="8"/>
  <c r="J4318" i="8" l="1"/>
  <c r="K4318" i="8" l="1"/>
  <c r="L4318" i="8" s="1"/>
  <c r="H4319" i="8" s="1"/>
  <c r="I4319" i="8" l="1"/>
  <c r="M4319" i="8" s="1"/>
  <c r="N4319" i="8"/>
  <c r="J4319" i="8" l="1"/>
  <c r="K4319" i="8" l="1"/>
  <c r="L4319" i="8" s="1"/>
  <c r="H4320" i="8" s="1"/>
  <c r="N4320" i="8" l="1"/>
  <c r="I4320" i="8"/>
  <c r="M4320" i="8" s="1"/>
  <c r="J4320" i="8" l="1"/>
  <c r="K4320" i="8" l="1"/>
  <c r="L4320" i="8" s="1"/>
  <c r="H4321" i="8" s="1"/>
  <c r="N4321" i="8" l="1"/>
  <c r="I4321" i="8"/>
  <c r="M4321" i="8" s="1"/>
  <c r="J4321" i="8" l="1"/>
  <c r="K4321" i="8" l="1"/>
  <c r="L4321" i="8" s="1"/>
  <c r="H4322" i="8" s="1"/>
  <c r="N4322" i="8" l="1"/>
  <c r="I4322" i="8"/>
  <c r="M4322" i="8" s="1"/>
  <c r="J4322" i="8" l="1"/>
  <c r="K4322" i="8" l="1"/>
  <c r="L4322" i="8" s="1"/>
  <c r="H4323" i="8" s="1"/>
  <c r="N4323" i="8" l="1"/>
  <c r="I4323" i="8"/>
  <c r="M4323" i="8" s="1"/>
  <c r="J4323" i="8" l="1"/>
  <c r="K4323" i="8" l="1"/>
  <c r="L4323" i="8" s="1"/>
  <c r="H4324" i="8" s="1"/>
  <c r="I4324" i="8" l="1"/>
  <c r="M4324" i="8" s="1"/>
  <c r="N4324" i="8"/>
  <c r="J4324" i="8" l="1"/>
  <c r="K4324" i="8" l="1"/>
  <c r="L4324" i="8"/>
  <c r="H4325" i="8" s="1"/>
  <c r="N4325" i="8" l="1"/>
  <c r="I4325" i="8"/>
  <c r="M4325" i="8" s="1"/>
  <c r="J4325" i="8" l="1"/>
  <c r="K4325" i="8" l="1"/>
  <c r="L4325" i="8" s="1"/>
  <c r="H4326" i="8" s="1"/>
  <c r="N4326" i="8" l="1"/>
  <c r="I4326" i="8"/>
  <c r="M4326" i="8" s="1"/>
  <c r="J4326" i="8" l="1"/>
  <c r="K4326" i="8" l="1"/>
  <c r="L4326" i="8" s="1"/>
  <c r="H4327" i="8" s="1"/>
  <c r="N4327" i="8" l="1"/>
  <c r="I4327" i="8"/>
  <c r="M4327" i="8" s="1"/>
  <c r="J4327" i="8" l="1"/>
  <c r="K4327" i="8" l="1"/>
  <c r="L4327" i="8" s="1"/>
  <c r="H4328" i="8" s="1"/>
  <c r="N4328" i="8" l="1"/>
  <c r="I4328" i="8"/>
  <c r="M4328" i="8" s="1"/>
  <c r="J4328" i="8"/>
  <c r="K4328" i="8" l="1"/>
  <c r="L4328" i="8" s="1"/>
  <c r="H4329" i="8" s="1"/>
  <c r="I4329" i="8" l="1"/>
  <c r="M4329" i="8" s="1"/>
  <c r="N4329" i="8"/>
  <c r="J4329" i="8"/>
  <c r="K4329" i="8" l="1"/>
  <c r="L4329" i="8" s="1"/>
  <c r="H4330" i="8" s="1"/>
  <c r="I4330" i="8" l="1"/>
  <c r="M4330" i="8" s="1"/>
  <c r="N4330" i="8"/>
  <c r="J4330" i="8" l="1"/>
  <c r="K4330" i="8" l="1"/>
  <c r="L4330" i="8" s="1"/>
  <c r="H4331" i="8" s="1"/>
  <c r="I4331" i="8" l="1"/>
  <c r="M4331" i="8" s="1"/>
  <c r="N4331" i="8"/>
  <c r="J4331" i="8" l="1"/>
  <c r="K4331" i="8" l="1"/>
  <c r="L4331" i="8" s="1"/>
  <c r="H4332" i="8" s="1"/>
  <c r="N4332" i="8" l="1"/>
  <c r="I4332" i="8"/>
  <c r="M4332" i="8" s="1"/>
  <c r="J4332" i="8" l="1"/>
  <c r="K4332" i="8" l="1"/>
  <c r="L4332" i="8" s="1"/>
  <c r="H4333" i="8" s="1"/>
  <c r="N4333" i="8" l="1"/>
  <c r="I4333" i="8"/>
  <c r="M4333" i="8" s="1"/>
  <c r="J4333" i="8" l="1"/>
  <c r="K4333" i="8" l="1"/>
  <c r="L4333" i="8" s="1"/>
  <c r="H4334" i="8" s="1"/>
  <c r="N4334" i="8" l="1"/>
  <c r="I4334" i="8"/>
  <c r="M4334" i="8" s="1"/>
  <c r="J4334" i="8" l="1"/>
  <c r="K4334" i="8" l="1"/>
  <c r="L4334" i="8" s="1"/>
  <c r="H4335" i="8" s="1"/>
  <c r="N4335" i="8" l="1"/>
  <c r="I4335" i="8"/>
  <c r="M4335" i="8" s="1"/>
  <c r="J4335" i="8" l="1"/>
  <c r="K4335" i="8" l="1"/>
  <c r="L4335" i="8" s="1"/>
  <c r="H4336" i="8" s="1"/>
  <c r="I4336" i="8" l="1"/>
  <c r="M4336" i="8" s="1"/>
  <c r="N4336" i="8"/>
  <c r="J4336" i="8" l="1"/>
  <c r="K4336" i="8" l="1"/>
  <c r="L4336" i="8"/>
  <c r="H4337" i="8" s="1"/>
  <c r="N4337" i="8" l="1"/>
  <c r="I4337" i="8"/>
  <c r="M4337" i="8" s="1"/>
  <c r="J4337" i="8" l="1"/>
  <c r="K4337" i="8" l="1"/>
  <c r="L4337" i="8" s="1"/>
  <c r="H4338" i="8" s="1"/>
  <c r="N4338" i="8" l="1"/>
  <c r="I4338" i="8"/>
  <c r="M4338" i="8" s="1"/>
  <c r="J4338" i="8" l="1"/>
  <c r="K4338" i="8" l="1"/>
  <c r="L4338" i="8" s="1"/>
  <c r="H4339" i="8" s="1"/>
  <c r="N4339" i="8" l="1"/>
  <c r="I4339" i="8"/>
  <c r="M4339" i="8" s="1"/>
  <c r="J4339" i="8" l="1"/>
  <c r="K4339" i="8" l="1"/>
  <c r="L4339" i="8" s="1"/>
  <c r="H4340" i="8" s="1"/>
  <c r="N4340" i="8" l="1"/>
  <c r="I4340" i="8"/>
  <c r="M4340" i="8" s="1"/>
  <c r="J4340" i="8" l="1"/>
  <c r="K4340" i="8" l="1"/>
  <c r="L4340" i="8" s="1"/>
  <c r="H4341" i="8" s="1"/>
  <c r="I4341" i="8" l="1"/>
  <c r="M4341" i="8" s="1"/>
  <c r="N4341" i="8"/>
  <c r="J4341" i="8"/>
  <c r="K4341" i="8" l="1"/>
  <c r="L4341" i="8" s="1"/>
  <c r="H4342" i="8" s="1"/>
  <c r="N4342" i="8" l="1"/>
  <c r="I4342" i="8"/>
  <c r="M4342" i="8" s="1"/>
  <c r="J4342" i="8" l="1"/>
  <c r="K4342" i="8" l="1"/>
  <c r="L4342" i="8" s="1"/>
  <c r="H4343" i="8" s="1"/>
  <c r="N4343" i="8" l="1"/>
  <c r="I4343" i="8"/>
  <c r="M4343" i="8" s="1"/>
  <c r="J4343" i="8" l="1"/>
  <c r="K4343" i="8" l="1"/>
  <c r="L4343" i="8" s="1"/>
  <c r="H4344" i="8" s="1"/>
  <c r="I4344" i="8" l="1"/>
  <c r="M4344" i="8" s="1"/>
  <c r="N4344" i="8"/>
  <c r="J4344" i="8" l="1"/>
  <c r="K4344" i="8" l="1"/>
  <c r="L4344" i="8"/>
  <c r="H4345" i="8" s="1"/>
  <c r="N4345" i="8" l="1"/>
  <c r="I4345" i="8"/>
  <c r="M4345" i="8" s="1"/>
  <c r="J4345" i="8" l="1"/>
  <c r="K4345" i="8" l="1"/>
  <c r="L4345" i="8" s="1"/>
  <c r="H4346" i="8" s="1"/>
  <c r="N4346" i="8" l="1"/>
  <c r="I4346" i="8"/>
  <c r="M4346" i="8" s="1"/>
  <c r="J4346" i="8" l="1"/>
  <c r="K4346" i="8" l="1"/>
  <c r="L4346" i="8" s="1"/>
  <c r="H4347" i="8" s="1"/>
  <c r="N4347" i="8" l="1"/>
  <c r="I4347" i="8"/>
  <c r="M4347" i="8" s="1"/>
  <c r="J4347" i="8" l="1"/>
  <c r="K4347" i="8" l="1"/>
  <c r="L4347" i="8" s="1"/>
  <c r="H4348" i="8" s="1"/>
  <c r="N4348" i="8" l="1"/>
  <c r="I4348" i="8"/>
  <c r="M4348" i="8" s="1"/>
  <c r="J4348" i="8" l="1"/>
  <c r="K4348" i="8" l="1"/>
  <c r="L4348" i="8"/>
  <c r="H4349" i="8" s="1"/>
  <c r="I4349" i="8" l="1"/>
  <c r="M4349" i="8" s="1"/>
  <c r="N4349" i="8"/>
  <c r="J4349" i="8"/>
  <c r="K4349" i="8" l="1"/>
  <c r="L4349" i="8" s="1"/>
  <c r="H4350" i="8" s="1"/>
  <c r="N4350" i="8" l="1"/>
  <c r="I4350" i="8"/>
  <c r="M4350" i="8" s="1"/>
  <c r="J4350" i="8" l="1"/>
  <c r="K4350" i="8" l="1"/>
  <c r="L4350" i="8" s="1"/>
  <c r="H4351" i="8" s="1"/>
  <c r="I4351" i="8" l="1"/>
  <c r="M4351" i="8" s="1"/>
  <c r="N4351" i="8"/>
  <c r="J4351" i="8" l="1"/>
  <c r="K4351" i="8" l="1"/>
  <c r="L4351" i="8" s="1"/>
  <c r="H4352" i="8" s="1"/>
  <c r="N4352" i="8" l="1"/>
  <c r="I4352" i="8"/>
  <c r="M4352" i="8" s="1"/>
  <c r="J4352" i="8" l="1"/>
  <c r="K4352" i="8" l="1"/>
  <c r="L4352" i="8" s="1"/>
  <c r="H4353" i="8" s="1"/>
  <c r="N4353" i="8" l="1"/>
  <c r="I4353" i="8"/>
  <c r="M4353" i="8" s="1"/>
  <c r="J4353" i="8" l="1"/>
  <c r="K4353" i="8" l="1"/>
  <c r="L4353" i="8" s="1"/>
  <c r="H4354" i="8" s="1"/>
  <c r="N4354" i="8" l="1"/>
  <c r="I4354" i="8"/>
  <c r="M4354" i="8" s="1"/>
  <c r="J4354" i="8" l="1"/>
  <c r="K4354" i="8" l="1"/>
  <c r="L4354" i="8" s="1"/>
  <c r="H4355" i="8" s="1"/>
  <c r="I4355" i="8" l="1"/>
  <c r="M4355" i="8" s="1"/>
  <c r="N4355" i="8"/>
  <c r="J4355" i="8" l="1"/>
  <c r="K4355" i="8" l="1"/>
  <c r="L4355" i="8" s="1"/>
  <c r="H4356" i="8" s="1"/>
  <c r="I4356" i="8" l="1"/>
  <c r="M4356" i="8" s="1"/>
  <c r="N4356" i="8"/>
  <c r="J4356" i="8" l="1"/>
  <c r="K4356" i="8" l="1"/>
  <c r="L4356" i="8"/>
  <c r="H4357" i="8" s="1"/>
  <c r="N4357" i="8" l="1"/>
  <c r="I4357" i="8"/>
  <c r="M4357" i="8" s="1"/>
  <c r="J4357" i="8" l="1"/>
  <c r="K4357" i="8" l="1"/>
  <c r="L4357" i="8" s="1"/>
  <c r="H4358" i="8" s="1"/>
  <c r="N4358" i="8" l="1"/>
  <c r="I4358" i="8"/>
  <c r="M4358" i="8" s="1"/>
  <c r="J4358" i="8" l="1"/>
  <c r="K4358" i="8" l="1"/>
  <c r="L4358" i="8" s="1"/>
  <c r="H4359" i="8" s="1"/>
  <c r="I4359" i="8" l="1"/>
  <c r="M4359" i="8" s="1"/>
  <c r="N4359" i="8"/>
  <c r="J4359" i="8"/>
  <c r="K4359" i="8" l="1"/>
  <c r="L4359" i="8" s="1"/>
  <c r="H4360" i="8" s="1"/>
  <c r="N4360" i="8" l="1"/>
  <c r="I4360" i="8"/>
  <c r="M4360" i="8" s="1"/>
  <c r="J4360" i="8" l="1"/>
  <c r="K4360" i="8" l="1"/>
  <c r="L4360" i="8" s="1"/>
  <c r="H4361" i="8" s="1"/>
  <c r="I4361" i="8" l="1"/>
  <c r="M4361" i="8" s="1"/>
  <c r="N4361" i="8"/>
  <c r="J4361" i="8"/>
  <c r="K4361" i="8" l="1"/>
  <c r="L4361" i="8" s="1"/>
  <c r="H4362" i="8" s="1"/>
  <c r="I4362" i="8" l="1"/>
  <c r="M4362" i="8" s="1"/>
  <c r="N4362" i="8"/>
  <c r="J4362" i="8" l="1"/>
  <c r="K4362" i="8"/>
  <c r="L4362" i="8" s="1"/>
  <c r="H4363" i="8" s="1"/>
  <c r="I4363" i="8" l="1"/>
  <c r="M4363" i="8" s="1"/>
  <c r="N4363" i="8"/>
  <c r="J4363" i="8" l="1"/>
  <c r="K4363" i="8" l="1"/>
  <c r="L4363" i="8" s="1"/>
  <c r="H4364" i="8" s="1"/>
  <c r="N4364" i="8" l="1"/>
  <c r="I4364" i="8"/>
  <c r="M4364" i="8" s="1"/>
  <c r="J4364" i="8" l="1"/>
  <c r="K4364" i="8" l="1"/>
  <c r="L4364" i="8" s="1"/>
  <c r="H4365" i="8" s="1"/>
  <c r="N4365" i="8" l="1"/>
  <c r="I4365" i="8"/>
  <c r="M4365" i="8" s="1"/>
  <c r="J4365" i="8" l="1"/>
  <c r="K4365" i="8" l="1"/>
  <c r="L4365" i="8" s="1"/>
  <c r="H4366" i="8" s="1"/>
  <c r="I4366" i="8" l="1"/>
  <c r="M4366" i="8" s="1"/>
  <c r="N4366" i="8"/>
  <c r="J4366" i="8" l="1"/>
  <c r="K4366" i="8" l="1"/>
  <c r="L4366" i="8"/>
  <c r="H4367" i="8" s="1"/>
  <c r="N4367" i="8" l="1"/>
  <c r="I4367" i="8"/>
  <c r="M4367" i="8" s="1"/>
  <c r="J4367" i="8" l="1"/>
  <c r="K4367" i="8" l="1"/>
  <c r="L4367" i="8" s="1"/>
  <c r="H4368" i="8" s="1"/>
  <c r="I4368" i="8" l="1"/>
  <c r="M4368" i="8" s="1"/>
  <c r="N4368" i="8"/>
  <c r="J4368" i="8" l="1"/>
  <c r="K4368" i="8" l="1"/>
  <c r="L4368" i="8"/>
  <c r="H4369" i="8" s="1"/>
  <c r="N4369" i="8" l="1"/>
  <c r="I4369" i="8"/>
  <c r="M4369" i="8" s="1"/>
  <c r="J4369" i="8" l="1"/>
  <c r="K4369" i="8" l="1"/>
  <c r="L4369" i="8" s="1"/>
  <c r="H4370" i="8" s="1"/>
  <c r="N4370" i="8" l="1"/>
  <c r="I4370" i="8"/>
  <c r="M4370" i="8" s="1"/>
  <c r="J4370" i="8" l="1"/>
  <c r="K4370" i="8" l="1"/>
  <c r="L4370" i="8" s="1"/>
  <c r="H4371" i="8" s="1"/>
  <c r="N4371" i="8" l="1"/>
  <c r="I4371" i="8"/>
  <c r="M4371" i="8" s="1"/>
  <c r="J4371" i="8" l="1"/>
  <c r="K4371" i="8" l="1"/>
  <c r="L4371" i="8" s="1"/>
  <c r="H4372" i="8" s="1"/>
  <c r="N4372" i="8" l="1"/>
  <c r="I4372" i="8"/>
  <c r="M4372" i="8" s="1"/>
  <c r="J4372" i="8" l="1"/>
  <c r="K4372" i="8" l="1"/>
  <c r="L4372" i="8" s="1"/>
  <c r="H4373" i="8" s="1"/>
  <c r="I4373" i="8" l="1"/>
  <c r="M4373" i="8" s="1"/>
  <c r="J4373" i="8"/>
  <c r="N4373" i="8"/>
  <c r="K4373" i="8" l="1"/>
  <c r="L4373" i="8" s="1"/>
  <c r="H4374" i="8" s="1"/>
  <c r="N4374" i="8" l="1"/>
  <c r="I4374" i="8"/>
  <c r="M4374" i="8" s="1"/>
  <c r="J4374" i="8" l="1"/>
  <c r="K4374" i="8" l="1"/>
  <c r="L4374" i="8" s="1"/>
  <c r="H4375" i="8" s="1"/>
  <c r="I4375" i="8" l="1"/>
  <c r="M4375" i="8" s="1"/>
  <c r="N4375" i="8"/>
  <c r="J4375" i="8" l="1"/>
  <c r="K4375" i="8" l="1"/>
  <c r="L4375" i="8" s="1"/>
  <c r="H4376" i="8" s="1"/>
  <c r="N4376" i="8" l="1"/>
  <c r="I4376" i="8"/>
  <c r="M4376" i="8" s="1"/>
  <c r="J4376" i="8" l="1"/>
  <c r="K4376" i="8" l="1"/>
  <c r="L4376" i="8" s="1"/>
  <c r="H4377" i="8" s="1"/>
  <c r="N4377" i="8" l="1"/>
  <c r="I4377" i="8"/>
  <c r="M4377" i="8" s="1"/>
  <c r="J4377" i="8"/>
  <c r="K4377" i="8" l="1"/>
  <c r="L4377" i="8" s="1"/>
  <c r="H4378" i="8" s="1"/>
  <c r="N4378" i="8" l="1"/>
  <c r="I4378" i="8"/>
  <c r="M4378" i="8" s="1"/>
  <c r="J4378" i="8" l="1"/>
  <c r="K4378" i="8" l="1"/>
  <c r="L4378" i="8" s="1"/>
  <c r="H4379" i="8" s="1"/>
  <c r="N4379" i="8" l="1"/>
  <c r="I4379" i="8"/>
  <c r="M4379" i="8" s="1"/>
  <c r="J4379" i="8" l="1"/>
  <c r="K4379" i="8" l="1"/>
  <c r="L4379" i="8" s="1"/>
  <c r="H4380" i="8" s="1"/>
  <c r="I4380" i="8" l="1"/>
  <c r="M4380" i="8" s="1"/>
  <c r="N4380" i="8"/>
  <c r="J4380" i="8" l="1"/>
  <c r="K4380" i="8" l="1"/>
  <c r="L4380" i="8"/>
  <c r="H4381" i="8" s="1"/>
  <c r="N4381" i="8" l="1"/>
  <c r="I4381" i="8"/>
  <c r="M4381" i="8" s="1"/>
  <c r="J4381" i="8" l="1"/>
  <c r="K4381" i="8" l="1"/>
  <c r="L4381" i="8" s="1"/>
  <c r="H4382" i="8" s="1"/>
  <c r="N4382" i="8" l="1"/>
  <c r="I4382" i="8"/>
  <c r="M4382" i="8" s="1"/>
  <c r="J4382" i="8" l="1"/>
  <c r="K4382" i="8" l="1"/>
  <c r="L4382" i="8" s="1"/>
  <c r="H4383" i="8" s="1"/>
  <c r="N4383" i="8" l="1"/>
  <c r="I4383" i="8"/>
  <c r="M4383" i="8" s="1"/>
  <c r="J4383" i="8" l="1"/>
  <c r="K4383" i="8" l="1"/>
  <c r="L4383" i="8" s="1"/>
  <c r="H4384" i="8" s="1"/>
  <c r="N4384" i="8" l="1"/>
  <c r="I4384" i="8"/>
  <c r="M4384" i="8" s="1"/>
  <c r="J4384" i="8" l="1"/>
  <c r="K4384" i="8" l="1"/>
  <c r="L4384" i="8"/>
  <c r="H4385" i="8" s="1"/>
  <c r="I4385" i="8" l="1"/>
  <c r="M4385" i="8" s="1"/>
  <c r="N4385" i="8"/>
  <c r="J4385" i="8"/>
  <c r="K4385" i="8" l="1"/>
  <c r="L4385" i="8" s="1"/>
  <c r="H4386" i="8" s="1"/>
  <c r="N4386" i="8" l="1"/>
  <c r="I4386" i="8"/>
  <c r="M4386" i="8" s="1"/>
  <c r="J4386" i="8" l="1"/>
  <c r="K4386" i="8" l="1"/>
  <c r="L4386" i="8" s="1"/>
  <c r="H4387" i="8" s="1"/>
  <c r="I4387" i="8" l="1"/>
  <c r="M4387" i="8" s="1"/>
  <c r="N4387" i="8"/>
  <c r="J4387" i="8" l="1"/>
  <c r="K4387" i="8" l="1"/>
  <c r="L4387" i="8" s="1"/>
  <c r="H4388" i="8" s="1"/>
  <c r="N4388" i="8" l="1"/>
  <c r="I4388" i="8"/>
  <c r="M4388" i="8" s="1"/>
  <c r="J4388" i="8" l="1"/>
  <c r="K4388" i="8" l="1"/>
  <c r="L4388" i="8" s="1"/>
  <c r="H4389" i="8" s="1"/>
  <c r="N4389" i="8" l="1"/>
  <c r="I4389" i="8"/>
  <c r="M4389" i="8" s="1"/>
  <c r="J4389" i="8" l="1"/>
  <c r="K4389" i="8" l="1"/>
  <c r="L4389" i="8" s="1"/>
  <c r="H4390" i="8" s="1"/>
  <c r="N4390" i="8" l="1"/>
  <c r="I4390" i="8"/>
  <c r="M4390" i="8" s="1"/>
  <c r="J4390" i="8" l="1"/>
  <c r="K4390" i="8" l="1"/>
  <c r="L4390" i="8" s="1"/>
  <c r="H4391" i="8" s="1"/>
  <c r="I4391" i="8" l="1"/>
  <c r="M4391" i="8" s="1"/>
  <c r="N4391" i="8"/>
  <c r="J4391" i="8" l="1"/>
  <c r="K4391" i="8" l="1"/>
  <c r="L4391" i="8" s="1"/>
  <c r="H4392" i="8" s="1"/>
  <c r="I4392" i="8" l="1"/>
  <c r="M4392" i="8" s="1"/>
  <c r="N4392" i="8"/>
  <c r="J4392" i="8" l="1"/>
  <c r="K4392" i="8" l="1"/>
  <c r="L4392" i="8"/>
  <c r="H4393" i="8" s="1"/>
  <c r="N4393" i="8" l="1"/>
  <c r="I4393" i="8"/>
  <c r="M4393" i="8" s="1"/>
  <c r="J4393" i="8" l="1"/>
  <c r="K4393" i="8" l="1"/>
  <c r="L4393" i="8" s="1"/>
  <c r="H4394" i="8" s="1"/>
  <c r="N4394" i="8" l="1"/>
  <c r="I4394" i="8"/>
  <c r="M4394" i="8" s="1"/>
  <c r="J4394" i="8" l="1"/>
  <c r="K4394" i="8" l="1"/>
  <c r="L4394" i="8" s="1"/>
  <c r="H4395" i="8" s="1"/>
  <c r="I4395" i="8" l="1"/>
  <c r="M4395" i="8" s="1"/>
  <c r="N4395" i="8"/>
  <c r="J4395" i="8"/>
  <c r="K4395" i="8" l="1"/>
  <c r="L4395" i="8" s="1"/>
  <c r="H4396" i="8" s="1"/>
  <c r="N4396" i="8" l="1"/>
  <c r="I4396" i="8"/>
  <c r="M4396" i="8" s="1"/>
  <c r="J4396" i="8" l="1"/>
  <c r="K4396" i="8" l="1"/>
  <c r="L4396" i="8" s="1"/>
  <c r="H4397" i="8" s="1"/>
  <c r="I4397" i="8" l="1"/>
  <c r="M4397" i="8" s="1"/>
  <c r="N4397" i="8"/>
  <c r="J4397" i="8"/>
  <c r="K4397" i="8" l="1"/>
  <c r="L4397" i="8" s="1"/>
  <c r="H4398" i="8" s="1"/>
  <c r="I4398" i="8" l="1"/>
  <c r="M4398" i="8" s="1"/>
  <c r="N4398" i="8"/>
  <c r="J4398" i="8" l="1"/>
  <c r="K4398" i="8" l="1"/>
  <c r="L4398" i="8" s="1"/>
  <c r="H4399" i="8" s="1"/>
  <c r="I4399" i="8" l="1"/>
  <c r="M4399" i="8" s="1"/>
  <c r="N4399" i="8"/>
  <c r="J4399" i="8" l="1"/>
  <c r="K4399" i="8" l="1"/>
  <c r="L4399" i="8" s="1"/>
  <c r="H4400" i="8" s="1"/>
  <c r="N4400" i="8" l="1"/>
  <c r="I4400" i="8"/>
  <c r="M4400" i="8" s="1"/>
  <c r="J4400" i="8" l="1"/>
  <c r="K4400" i="8" l="1"/>
  <c r="L4400" i="8" s="1"/>
  <c r="H4401" i="8" s="1"/>
  <c r="N4401" i="8" l="1"/>
  <c r="I4401" i="8"/>
  <c r="M4401" i="8" s="1"/>
  <c r="J4401" i="8" l="1"/>
  <c r="K4401" i="8" l="1"/>
  <c r="L4401" i="8" s="1"/>
  <c r="H4402" i="8" s="1"/>
  <c r="I4402" i="8" l="1"/>
  <c r="M4402" i="8" s="1"/>
  <c r="N4402" i="8"/>
  <c r="J4402" i="8" l="1"/>
  <c r="K4402" i="8" l="1"/>
  <c r="L4402" i="8" s="1"/>
  <c r="H4403" i="8" s="1"/>
  <c r="N4403" i="8" l="1"/>
  <c r="I4403" i="8"/>
  <c r="M4403" i="8" s="1"/>
  <c r="J4403" i="8" l="1"/>
  <c r="K4403" i="8" l="1"/>
  <c r="L4403" i="8" s="1"/>
  <c r="H4404" i="8" s="1"/>
  <c r="I4404" i="8" l="1"/>
  <c r="M4404" i="8" s="1"/>
  <c r="N4404" i="8"/>
  <c r="J4404" i="8" l="1"/>
  <c r="K4404" i="8" l="1"/>
  <c r="L4404" i="8"/>
  <c r="H4405" i="8" s="1"/>
  <c r="N4405" i="8" l="1"/>
  <c r="I4405" i="8"/>
  <c r="M4405" i="8" s="1"/>
  <c r="J4405" i="8" l="1"/>
  <c r="K4405" i="8" l="1"/>
  <c r="L4405" i="8" s="1"/>
  <c r="H4406" i="8" s="1"/>
  <c r="N4406" i="8" l="1"/>
  <c r="I4406" i="8"/>
  <c r="M4406" i="8" s="1"/>
  <c r="J4406" i="8" l="1"/>
  <c r="K4406" i="8" l="1"/>
  <c r="L4406" i="8" s="1"/>
  <c r="H4407" i="8" s="1"/>
  <c r="N4407" i="8" l="1"/>
  <c r="I4407" i="8"/>
  <c r="M4407" i="8" s="1"/>
  <c r="J4407" i="8" l="1"/>
  <c r="K4407" i="8" l="1"/>
  <c r="L4407" i="8" s="1"/>
  <c r="H4408" i="8" s="1"/>
  <c r="N4408" i="8" l="1"/>
  <c r="I4408" i="8"/>
  <c r="M4408" i="8" s="1"/>
  <c r="J4408" i="8" l="1"/>
  <c r="K4408" i="8" l="1"/>
  <c r="L4408" i="8" s="1"/>
  <c r="H4409" i="8" s="1"/>
  <c r="I4409" i="8" l="1"/>
  <c r="M4409" i="8" s="1"/>
  <c r="J4409" i="8"/>
  <c r="N4409" i="8"/>
  <c r="K4409" i="8" l="1"/>
  <c r="L4409" i="8" s="1"/>
  <c r="H4410" i="8" s="1"/>
  <c r="N4410" i="8" l="1"/>
  <c r="I4410" i="8"/>
  <c r="M4410" i="8" s="1"/>
  <c r="J4410" i="8" l="1"/>
  <c r="K4410" i="8" l="1"/>
  <c r="L4410" i="8" s="1"/>
  <c r="H4411" i="8" s="1"/>
  <c r="I4411" i="8" l="1"/>
  <c r="M4411" i="8" s="1"/>
  <c r="N4411" i="8"/>
  <c r="J4411" i="8" l="1"/>
  <c r="K4411" i="8" l="1"/>
  <c r="L4411" i="8" s="1"/>
  <c r="H4412" i="8" s="1"/>
  <c r="N4412" i="8" l="1"/>
  <c r="I4412" i="8"/>
  <c r="M4412" i="8" s="1"/>
  <c r="J4412" i="8" l="1"/>
  <c r="K4412" i="8" l="1"/>
  <c r="L4412" i="8" s="1"/>
  <c r="H4413" i="8" s="1"/>
  <c r="N4413" i="8" l="1"/>
  <c r="I4413" i="8"/>
  <c r="M4413" i="8" s="1"/>
  <c r="J4413" i="8"/>
  <c r="K4413" i="8" l="1"/>
  <c r="L4413" i="8" s="1"/>
  <c r="H4414" i="8" s="1"/>
  <c r="N4414" i="8" l="1"/>
  <c r="I4414" i="8"/>
  <c r="M4414" i="8" s="1"/>
  <c r="J4414" i="8" l="1"/>
  <c r="K4414" i="8" l="1"/>
  <c r="L4414" i="8" s="1"/>
  <c r="H4415" i="8" s="1"/>
  <c r="N4415" i="8" l="1"/>
  <c r="I4415" i="8"/>
  <c r="M4415" i="8" s="1"/>
  <c r="J4415" i="8" l="1"/>
  <c r="K4415" i="8" l="1"/>
  <c r="L4415" i="8" s="1"/>
  <c r="H4416" i="8" s="1"/>
  <c r="I4416" i="8" l="1"/>
  <c r="M4416" i="8" s="1"/>
  <c r="N4416" i="8"/>
  <c r="J4416" i="8" l="1"/>
  <c r="K4416" i="8" l="1"/>
  <c r="L4416" i="8" s="1"/>
  <c r="H4417" i="8" s="1"/>
  <c r="N4417" i="8" l="1"/>
  <c r="I4417" i="8"/>
  <c r="M4417" i="8" s="1"/>
  <c r="J4417" i="8" l="1"/>
  <c r="K4417" i="8" l="1"/>
  <c r="L4417" i="8" s="1"/>
  <c r="H4418" i="8" s="1"/>
  <c r="N4418" i="8" l="1"/>
  <c r="I4418" i="8"/>
  <c r="M4418" i="8" s="1"/>
  <c r="J4418" i="8" l="1"/>
  <c r="K4418" i="8" l="1"/>
  <c r="L4418" i="8" s="1"/>
  <c r="H4419" i="8" s="1"/>
  <c r="N4419" i="8" l="1"/>
  <c r="I4419" i="8"/>
  <c r="M4419" i="8" s="1"/>
  <c r="J4419" i="8" l="1"/>
  <c r="K4419" i="8" l="1"/>
  <c r="L4419" i="8" s="1"/>
  <c r="H4420" i="8" s="1"/>
  <c r="N4420" i="8" l="1"/>
  <c r="I4420" i="8"/>
  <c r="M4420" i="8" s="1"/>
  <c r="J4420" i="8"/>
  <c r="K4420" i="8" l="1"/>
  <c r="L4420" i="8" s="1"/>
  <c r="H4421" i="8" s="1"/>
  <c r="I4421" i="8" l="1"/>
  <c r="M4421" i="8" s="1"/>
  <c r="N4421" i="8"/>
  <c r="J4421" i="8"/>
  <c r="K4421" i="8" l="1"/>
  <c r="L4421" i="8" s="1"/>
  <c r="H4422" i="8" s="1"/>
  <c r="I4422" i="8" l="1"/>
  <c r="M4422" i="8" s="1"/>
  <c r="N4422" i="8"/>
  <c r="J4422" i="8" l="1"/>
  <c r="K4422" i="8" l="1"/>
  <c r="L4422" i="8" s="1"/>
  <c r="H4423" i="8" s="1"/>
  <c r="I4423" i="8" l="1"/>
  <c r="M4423" i="8" s="1"/>
  <c r="N4423" i="8"/>
  <c r="J4423" i="8" l="1"/>
  <c r="K4423" i="8" l="1"/>
  <c r="L4423" i="8" s="1"/>
  <c r="H4424" i="8" s="1"/>
  <c r="N4424" i="8" l="1"/>
  <c r="I4424" i="8"/>
  <c r="M4424" i="8" s="1"/>
  <c r="J4424" i="8"/>
  <c r="K4424" i="8" l="1"/>
  <c r="L4424" i="8" s="1"/>
  <c r="H4425" i="8" s="1"/>
  <c r="N4425" i="8" l="1"/>
  <c r="I4425" i="8"/>
  <c r="M4425" i="8" s="1"/>
  <c r="J4425" i="8" l="1"/>
  <c r="K4425" i="8" l="1"/>
  <c r="L4425" i="8" s="1"/>
  <c r="H4426" i="8" s="1"/>
  <c r="N4426" i="8" l="1"/>
  <c r="I4426" i="8"/>
  <c r="M4426" i="8" s="1"/>
  <c r="J4426" i="8" l="1"/>
  <c r="K4426" i="8" l="1"/>
  <c r="L4426" i="8"/>
  <c r="H4427" i="8" s="1"/>
  <c r="N4427" i="8" l="1"/>
  <c r="I4427" i="8"/>
  <c r="M4427" i="8" s="1"/>
  <c r="J4427" i="8" l="1"/>
  <c r="K4427" i="8" l="1"/>
  <c r="L4427" i="8" s="1"/>
  <c r="H4428" i="8" s="1"/>
  <c r="I4428" i="8" l="1"/>
  <c r="M4428" i="8" s="1"/>
  <c r="N4428" i="8"/>
  <c r="J4428" i="8" l="1"/>
  <c r="K4428" i="8" l="1"/>
  <c r="L4428" i="8"/>
  <c r="H4429" i="8" s="1"/>
  <c r="N4429" i="8" l="1"/>
  <c r="I4429" i="8"/>
  <c r="M4429" i="8" s="1"/>
  <c r="J4429" i="8" l="1"/>
  <c r="K4429" i="8" l="1"/>
  <c r="L4429" i="8" s="1"/>
  <c r="H4430" i="8" s="1"/>
  <c r="N4430" i="8" l="1"/>
  <c r="I4430" i="8"/>
  <c r="M4430" i="8" s="1"/>
  <c r="J4430" i="8" l="1"/>
  <c r="K4430" i="8" l="1"/>
  <c r="L4430" i="8" s="1"/>
  <c r="H4431" i="8" s="1"/>
  <c r="N4431" i="8" l="1"/>
  <c r="I4431" i="8"/>
  <c r="M4431" i="8" s="1"/>
  <c r="J4431" i="8" l="1"/>
  <c r="K4431" i="8" l="1"/>
  <c r="L4431" i="8" s="1"/>
  <c r="H4432" i="8" s="1"/>
  <c r="N4432" i="8" l="1"/>
  <c r="I4432" i="8"/>
  <c r="M4432" i="8" s="1"/>
  <c r="J4432" i="8"/>
  <c r="K4432" i="8" l="1"/>
  <c r="L4432" i="8" s="1"/>
  <c r="H4433" i="8" s="1"/>
  <c r="I4433" i="8" l="1"/>
  <c r="M4433" i="8" s="1"/>
  <c r="N4433" i="8"/>
  <c r="J4433" i="8" l="1"/>
  <c r="K4433" i="8" s="1"/>
  <c r="L4433" i="8" s="1"/>
  <c r="H4434" i="8" s="1"/>
  <c r="I4434" i="8" l="1"/>
  <c r="M4434" i="8" s="1"/>
  <c r="N4434" i="8"/>
  <c r="J4434" i="8" l="1"/>
  <c r="K4434" i="8" l="1"/>
  <c r="L4434" i="8" s="1"/>
  <c r="H4435" i="8" s="1"/>
  <c r="I4435" i="8" l="1"/>
  <c r="M4435" i="8" s="1"/>
  <c r="N4435" i="8"/>
  <c r="J4435" i="8" l="1"/>
  <c r="K4435" i="8" l="1"/>
  <c r="L4435" i="8" s="1"/>
  <c r="H4436" i="8" s="1"/>
  <c r="N4436" i="8" l="1"/>
  <c r="I4436" i="8"/>
  <c r="M4436" i="8" s="1"/>
  <c r="J4436" i="8"/>
  <c r="K4436" i="8" l="1"/>
  <c r="L4436" i="8" s="1"/>
  <c r="H4437" i="8" s="1"/>
  <c r="N4437" i="8" l="1"/>
  <c r="I4437" i="8"/>
  <c r="M4437" i="8" s="1"/>
  <c r="J4437" i="8" l="1"/>
  <c r="K4437" i="8" l="1"/>
  <c r="L4437" i="8" s="1"/>
  <c r="H4438" i="8" s="1"/>
  <c r="N4438" i="8" l="1"/>
  <c r="I4438" i="8"/>
  <c r="M4438" i="8" s="1"/>
  <c r="J4438" i="8" l="1"/>
  <c r="K4438" i="8" l="1"/>
  <c r="L4438" i="8" s="1"/>
  <c r="H4439" i="8" s="1"/>
  <c r="I4439" i="8" l="1"/>
  <c r="M4439" i="8" s="1"/>
  <c r="N4439" i="8"/>
  <c r="J4439" i="8" l="1"/>
  <c r="K4439" i="8" l="1"/>
  <c r="L4439" i="8"/>
  <c r="H4440" i="8" s="1"/>
  <c r="I4440" i="8" l="1"/>
  <c r="M4440" i="8" s="1"/>
  <c r="N4440" i="8"/>
  <c r="J4440" i="8" l="1"/>
  <c r="K4440" i="8" l="1"/>
  <c r="L4440" i="8"/>
  <c r="H4441" i="8" s="1"/>
  <c r="I4441" i="8" l="1"/>
  <c r="M4441" i="8" s="1"/>
  <c r="N4441" i="8"/>
  <c r="J4441" i="8" l="1"/>
  <c r="K4441" i="8" l="1"/>
  <c r="L4441" i="8" s="1"/>
  <c r="H4442" i="8" s="1"/>
  <c r="N4442" i="8" l="1"/>
  <c r="I4442" i="8"/>
  <c r="M4442" i="8" s="1"/>
  <c r="J4442" i="8" l="1"/>
  <c r="K4442" i="8" l="1"/>
  <c r="L4442" i="8" s="1"/>
  <c r="H4443" i="8" s="1"/>
  <c r="I4443" i="8" l="1"/>
  <c r="M4443" i="8" s="1"/>
  <c r="N4443" i="8"/>
  <c r="J4443" i="8" l="1"/>
  <c r="K4443" i="8" l="1"/>
  <c r="L4443" i="8" s="1"/>
  <c r="H4444" i="8" s="1"/>
  <c r="N4444" i="8" l="1"/>
  <c r="I4444" i="8"/>
  <c r="M4444" i="8" s="1"/>
  <c r="J4444" i="8" l="1"/>
  <c r="K4444" i="8" l="1"/>
  <c r="L4444" i="8" s="1"/>
  <c r="H4445" i="8" s="1"/>
  <c r="I4445" i="8" l="1"/>
  <c r="M4445" i="8" s="1"/>
  <c r="N4445" i="8"/>
  <c r="J4445" i="8"/>
  <c r="K4445" i="8" l="1"/>
  <c r="L4445" i="8" s="1"/>
  <c r="H4446" i="8" s="1"/>
  <c r="N4446" i="8" l="1"/>
  <c r="I4446" i="8"/>
  <c r="M4446" i="8" s="1"/>
  <c r="J4446" i="8" l="1"/>
  <c r="K4446" i="8" l="1"/>
  <c r="L4446" i="8"/>
  <c r="H4447" i="8" s="1"/>
  <c r="I4447" i="8" l="1"/>
  <c r="M4447" i="8" s="1"/>
  <c r="N4447" i="8"/>
  <c r="J4447" i="8" l="1"/>
  <c r="K4447" i="8" l="1"/>
  <c r="L4447" i="8" s="1"/>
  <c r="H4448" i="8" s="1"/>
  <c r="N4448" i="8" l="1"/>
  <c r="I4448" i="8"/>
  <c r="M4448" i="8" s="1"/>
  <c r="J4448" i="8" l="1"/>
  <c r="K4448" i="8" l="1"/>
  <c r="L4448" i="8"/>
  <c r="H4449" i="8" s="1"/>
  <c r="N4449" i="8" l="1"/>
  <c r="I4449" i="8"/>
  <c r="M4449" i="8" s="1"/>
  <c r="J4449" i="8" l="1"/>
  <c r="K4449" i="8" l="1"/>
  <c r="L4449" i="8" s="1"/>
  <c r="H4450" i="8" s="1"/>
  <c r="N4450" i="8" l="1"/>
  <c r="I4450" i="8"/>
  <c r="M4450" i="8" s="1"/>
  <c r="J4450" i="8" l="1"/>
  <c r="K4450" i="8" l="1"/>
  <c r="L4450" i="8" s="1"/>
  <c r="H4451" i="8" s="1"/>
  <c r="I4451" i="8" l="1"/>
  <c r="M4451" i="8" s="1"/>
  <c r="N4451" i="8"/>
  <c r="J4451" i="8"/>
  <c r="K4451" i="8" l="1"/>
  <c r="L4451" i="8" s="1"/>
  <c r="H4452" i="8" s="1"/>
  <c r="I4452" i="8" l="1"/>
  <c r="M4452" i="8" s="1"/>
  <c r="N4452" i="8"/>
  <c r="J4452" i="8" l="1"/>
  <c r="K4452" i="8" l="1"/>
  <c r="L4452" i="8"/>
  <c r="H4453" i="8" s="1"/>
  <c r="N4453" i="8" l="1"/>
  <c r="I4453" i="8"/>
  <c r="M4453" i="8" s="1"/>
  <c r="J4453" i="8" l="1"/>
  <c r="K4453" i="8" l="1"/>
  <c r="L4453" i="8" s="1"/>
  <c r="H4454" i="8" s="1"/>
  <c r="N4454" i="8" l="1"/>
  <c r="I4454" i="8"/>
  <c r="M4454" i="8" s="1"/>
  <c r="J4454" i="8" l="1"/>
  <c r="K4454" i="8" l="1"/>
  <c r="L4454" i="8" s="1"/>
  <c r="H4455" i="8" s="1"/>
  <c r="N4455" i="8" l="1"/>
  <c r="I4455" i="8"/>
  <c r="M4455" i="8" s="1"/>
  <c r="J4455" i="8" l="1"/>
  <c r="K4455" i="8" l="1"/>
  <c r="L4455" i="8" s="1"/>
  <c r="H4456" i="8" s="1"/>
  <c r="N4456" i="8" l="1"/>
  <c r="I4456" i="8"/>
  <c r="M4456" i="8" s="1"/>
  <c r="J4456" i="8" l="1"/>
  <c r="K4456" i="8" l="1"/>
  <c r="L4456" i="8" s="1"/>
  <c r="H4457" i="8" s="1"/>
  <c r="I4457" i="8" l="1"/>
  <c r="M4457" i="8" s="1"/>
  <c r="N4457" i="8"/>
  <c r="J4457" i="8" l="1"/>
  <c r="K4457" i="8"/>
  <c r="L4457" i="8"/>
  <c r="H4458" i="8" s="1"/>
  <c r="N4458" i="8" l="1"/>
  <c r="I4458" i="8"/>
  <c r="M4458" i="8" s="1"/>
  <c r="J4458" i="8" l="1"/>
  <c r="K4458" i="8" l="1"/>
  <c r="L4458" i="8"/>
  <c r="H4459" i="8" s="1"/>
  <c r="I4459" i="8" l="1"/>
  <c r="M4459" i="8" s="1"/>
  <c r="N4459" i="8"/>
  <c r="J4459" i="8" l="1"/>
  <c r="K4459" i="8" l="1"/>
  <c r="L4459" i="8" s="1"/>
  <c r="H4460" i="8" s="1"/>
  <c r="N4460" i="8" l="1"/>
  <c r="I4460" i="8"/>
  <c r="M4460" i="8" s="1"/>
  <c r="J4460" i="8" l="1"/>
  <c r="K4460" i="8" l="1"/>
  <c r="L4460" i="8" s="1"/>
  <c r="H4461" i="8" s="1"/>
  <c r="N4461" i="8" l="1"/>
  <c r="I4461" i="8"/>
  <c r="M4461" i="8" s="1"/>
  <c r="J4461" i="8" l="1"/>
  <c r="K4461" i="8" l="1"/>
  <c r="L4461" i="8" s="1"/>
  <c r="H4462" i="8" s="1"/>
  <c r="N4462" i="8" l="1"/>
  <c r="I4462" i="8"/>
  <c r="M4462" i="8" s="1"/>
  <c r="J4462" i="8" l="1"/>
  <c r="K4462" i="8" l="1"/>
  <c r="L4462" i="8"/>
  <c r="H4463" i="8" s="1"/>
  <c r="N4463" i="8" l="1"/>
  <c r="I4463" i="8"/>
  <c r="M4463" i="8" s="1"/>
  <c r="J4463" i="8"/>
  <c r="K4463" i="8" l="1"/>
  <c r="L4463" i="8" s="1"/>
  <c r="H4464" i="8" s="1"/>
  <c r="I4464" i="8" l="1"/>
  <c r="M4464" i="8" s="1"/>
  <c r="N4464" i="8"/>
  <c r="J4464" i="8" l="1"/>
  <c r="K4464" i="8" l="1"/>
  <c r="L4464" i="8"/>
  <c r="H4465" i="8" s="1"/>
  <c r="N4465" i="8" l="1"/>
  <c r="I4465" i="8"/>
  <c r="M4465" i="8" s="1"/>
  <c r="J4465" i="8" l="1"/>
  <c r="K4465" i="8" l="1"/>
  <c r="L4465" i="8" s="1"/>
  <c r="H4466" i="8" s="1"/>
  <c r="N4466" i="8" l="1"/>
  <c r="I4466" i="8"/>
  <c r="M4466" i="8" s="1"/>
  <c r="J4466" i="8" l="1"/>
  <c r="K4466" i="8" l="1"/>
  <c r="L4466" i="8" s="1"/>
  <c r="H4467" i="8" s="1"/>
  <c r="N4467" i="8" l="1"/>
  <c r="I4467" i="8"/>
  <c r="M4467" i="8" s="1"/>
  <c r="J4467" i="8"/>
  <c r="K4467" i="8" l="1"/>
  <c r="L4467" i="8" s="1"/>
  <c r="H4468" i="8" s="1"/>
  <c r="N4468" i="8" l="1"/>
  <c r="I4468" i="8"/>
  <c r="M4468" i="8" s="1"/>
  <c r="J4468" i="8" l="1"/>
  <c r="K4468" i="8" l="1"/>
  <c r="L4468" i="8" s="1"/>
  <c r="H4469" i="8" s="1"/>
  <c r="I4469" i="8" l="1"/>
  <c r="M4469" i="8" s="1"/>
  <c r="N4469" i="8"/>
  <c r="J4469" i="8"/>
  <c r="K4469" i="8" l="1"/>
  <c r="L4469" i="8" s="1"/>
  <c r="H4470" i="8" s="1"/>
  <c r="N4470" i="8" l="1"/>
  <c r="I4470" i="8"/>
  <c r="M4470" i="8" s="1"/>
  <c r="J4470" i="8" l="1"/>
  <c r="K4470" i="8" l="1"/>
  <c r="L4470" i="8"/>
  <c r="H4471" i="8" s="1"/>
  <c r="I4471" i="8" l="1"/>
  <c r="M4471" i="8" s="1"/>
  <c r="N4471" i="8"/>
  <c r="J4471" i="8" l="1"/>
  <c r="K4471" i="8" l="1"/>
  <c r="L4471" i="8" s="1"/>
  <c r="H4472" i="8" s="1"/>
  <c r="N4472" i="8" l="1"/>
  <c r="I4472" i="8"/>
  <c r="M4472" i="8" s="1"/>
  <c r="J4472" i="8"/>
  <c r="K4472" i="8" l="1"/>
  <c r="L4472" i="8"/>
  <c r="H4473" i="8" s="1"/>
  <c r="N4473" i="8" l="1"/>
  <c r="I4473" i="8"/>
  <c r="M4473" i="8" s="1"/>
  <c r="J4473" i="8" l="1"/>
  <c r="K4473" i="8" l="1"/>
  <c r="L4473" i="8" s="1"/>
  <c r="H4474" i="8" s="1"/>
  <c r="N4474" i="8" l="1"/>
  <c r="I4474" i="8"/>
  <c r="M4474" i="8" s="1"/>
  <c r="J4474" i="8" l="1"/>
  <c r="K4474" i="8" l="1"/>
  <c r="L4474" i="8" s="1"/>
  <c r="H4475" i="8" s="1"/>
  <c r="N4475" i="8" l="1"/>
  <c r="I4475" i="8"/>
  <c r="M4475" i="8" s="1"/>
  <c r="J4475" i="8"/>
  <c r="K4475" i="8" l="1"/>
  <c r="L4475" i="8" s="1"/>
  <c r="H4476" i="8" s="1"/>
  <c r="I4476" i="8" l="1"/>
  <c r="M4476" i="8" s="1"/>
  <c r="N4476" i="8"/>
  <c r="J4476" i="8" l="1"/>
  <c r="K4476" i="8" l="1"/>
  <c r="L4476" i="8"/>
  <c r="H4477" i="8" s="1"/>
  <c r="I4477" i="8" l="1"/>
  <c r="M4477" i="8" s="1"/>
  <c r="N4477" i="8"/>
  <c r="J4477" i="8"/>
  <c r="K4477" i="8" l="1"/>
  <c r="L4477" i="8" s="1"/>
  <c r="H4478" i="8" s="1"/>
  <c r="N4478" i="8" l="1"/>
  <c r="I4478" i="8"/>
  <c r="M4478" i="8" s="1"/>
  <c r="J4478" i="8" l="1"/>
  <c r="K4478" i="8" l="1"/>
  <c r="L4478" i="8" s="1"/>
  <c r="H4479" i="8" s="1"/>
  <c r="N4479" i="8" l="1"/>
  <c r="I4479" i="8"/>
  <c r="M4479" i="8" s="1"/>
  <c r="J4479" i="8" l="1"/>
  <c r="K4479" i="8" l="1"/>
  <c r="L4479" i="8" s="1"/>
  <c r="H4480" i="8" s="1"/>
  <c r="N4480" i="8" l="1"/>
  <c r="I4480" i="8"/>
  <c r="M4480" i="8" s="1"/>
  <c r="J4480" i="8" l="1"/>
  <c r="K4480" i="8" l="1"/>
  <c r="L4480" i="8" s="1"/>
  <c r="H4481" i="8" s="1"/>
  <c r="I4481" i="8" l="1"/>
  <c r="M4481" i="8" s="1"/>
  <c r="N4481" i="8"/>
  <c r="J4481" i="8"/>
  <c r="K4481" i="8" l="1"/>
  <c r="L4481" i="8" s="1"/>
  <c r="H4482" i="8" s="1"/>
  <c r="N4482" i="8" l="1"/>
  <c r="I4482" i="8"/>
  <c r="M4482" i="8" s="1"/>
  <c r="J4482" i="8" l="1"/>
  <c r="K4482" i="8" l="1"/>
  <c r="L4482" i="8"/>
  <c r="H4483" i="8" s="1"/>
  <c r="I4483" i="8" l="1"/>
  <c r="M4483" i="8" s="1"/>
  <c r="N4483" i="8"/>
  <c r="J4483" i="8" l="1"/>
  <c r="K4483" i="8" l="1"/>
  <c r="L4483" i="8" s="1"/>
  <c r="H4484" i="8" s="1"/>
  <c r="N4484" i="8" l="1"/>
  <c r="I4484" i="8"/>
  <c r="M4484" i="8" s="1"/>
  <c r="J4484" i="8" l="1"/>
  <c r="K4484" i="8" l="1"/>
  <c r="L4484" i="8"/>
  <c r="H4485" i="8" s="1"/>
  <c r="N4485" i="8" l="1"/>
  <c r="I4485" i="8"/>
  <c r="M4485" i="8" s="1"/>
  <c r="J4485" i="8" l="1"/>
  <c r="K4485" i="8" l="1"/>
  <c r="L4485" i="8" s="1"/>
  <c r="H4486" i="8" s="1"/>
  <c r="N4486" i="8" l="1"/>
  <c r="I4486" i="8"/>
  <c r="M4486" i="8" s="1"/>
  <c r="J4486" i="8" l="1"/>
  <c r="K4486" i="8" l="1"/>
  <c r="L4486" i="8" s="1"/>
  <c r="H4487" i="8" s="1"/>
  <c r="N4487" i="8" l="1"/>
  <c r="I4487" i="8"/>
  <c r="M4487" i="8" s="1"/>
  <c r="J4487" i="8"/>
  <c r="K4487" i="8" l="1"/>
  <c r="L4487" i="8" s="1"/>
  <c r="H4488" i="8" s="1"/>
  <c r="I4488" i="8" l="1"/>
  <c r="M4488" i="8" s="1"/>
  <c r="N4488" i="8"/>
  <c r="J4488" i="8" l="1"/>
  <c r="K4488" i="8" l="1"/>
  <c r="L4488" i="8"/>
  <c r="H4489" i="8" s="1"/>
  <c r="I4489" i="8" l="1"/>
  <c r="M4489" i="8" s="1"/>
  <c r="N4489" i="8"/>
  <c r="J4489" i="8" l="1"/>
  <c r="K4489" i="8"/>
  <c r="L4489" i="8" s="1"/>
  <c r="H4490" i="8" s="1"/>
  <c r="N4490" i="8" l="1"/>
  <c r="I4490" i="8"/>
  <c r="M4490" i="8" s="1"/>
  <c r="J4490" i="8" l="1"/>
  <c r="K4490" i="8" l="1"/>
  <c r="L4490" i="8" s="1"/>
  <c r="H4491" i="8" s="1"/>
  <c r="N4491" i="8" l="1"/>
  <c r="I4491" i="8"/>
  <c r="M4491" i="8" s="1"/>
  <c r="J4491" i="8" l="1"/>
  <c r="K4491" i="8" l="1"/>
  <c r="L4491" i="8" s="1"/>
  <c r="H4492" i="8" s="1"/>
  <c r="N4492" i="8" l="1"/>
  <c r="I4492" i="8"/>
  <c r="M4492" i="8" s="1"/>
  <c r="J4492" i="8" l="1"/>
  <c r="K4492" i="8" l="1"/>
  <c r="L4492" i="8" s="1"/>
  <c r="H4493" i="8" s="1"/>
  <c r="I4493" i="8" l="1"/>
  <c r="M4493" i="8" s="1"/>
  <c r="N4493" i="8"/>
  <c r="J4493" i="8"/>
  <c r="K4493" i="8" l="1"/>
  <c r="L4493" i="8" s="1"/>
  <c r="H4494" i="8" s="1"/>
  <c r="N4494" i="8" l="1"/>
  <c r="I4494" i="8"/>
  <c r="M4494" i="8" s="1"/>
  <c r="J4494" i="8" l="1"/>
  <c r="K4494" i="8" l="1"/>
  <c r="L4494" i="8"/>
  <c r="H4495" i="8" s="1"/>
  <c r="I4495" i="8" l="1"/>
  <c r="M4495" i="8" s="1"/>
  <c r="N4495" i="8"/>
  <c r="J4495" i="8" l="1"/>
  <c r="K4495" i="8" l="1"/>
  <c r="L4495" i="8" s="1"/>
  <c r="H4496" i="8" s="1"/>
  <c r="N4496" i="8" l="1"/>
  <c r="I4496" i="8"/>
  <c r="M4496" i="8" s="1"/>
  <c r="J4496" i="8" l="1"/>
  <c r="K4496" i="8" l="1"/>
  <c r="L4496" i="8"/>
  <c r="H4497" i="8" s="1"/>
  <c r="N4497" i="8" l="1"/>
  <c r="I4497" i="8"/>
  <c r="M4497" i="8" s="1"/>
  <c r="J4497" i="8" l="1"/>
  <c r="K4497" i="8" l="1"/>
  <c r="L4497" i="8" s="1"/>
  <c r="H4498" i="8" s="1"/>
  <c r="N4498" i="8" l="1"/>
  <c r="I4498" i="8"/>
  <c r="M4498" i="8" s="1"/>
  <c r="J4498" i="8" l="1"/>
  <c r="K4498" i="8" l="1"/>
  <c r="L4498" i="8" s="1"/>
  <c r="H4499" i="8" s="1"/>
  <c r="N4499" i="8" l="1"/>
  <c r="I4499" i="8"/>
  <c r="M4499" i="8" s="1"/>
  <c r="J4499" i="8" l="1"/>
  <c r="K4499" i="8" l="1"/>
  <c r="L4499" i="8" s="1"/>
  <c r="H4500" i="8" s="1"/>
  <c r="I4500" i="8" l="1"/>
  <c r="M4500" i="8" s="1"/>
  <c r="N4500" i="8"/>
  <c r="J4500" i="8" l="1"/>
  <c r="K4500" i="8" l="1"/>
  <c r="L4500" i="8"/>
  <c r="H4501" i="8" s="1"/>
  <c r="N4501" i="8" l="1"/>
  <c r="I4501" i="8"/>
  <c r="M4501" i="8" s="1"/>
  <c r="J4501" i="8"/>
  <c r="K4501" i="8" l="1"/>
  <c r="L4501" i="8" s="1"/>
  <c r="H4502" i="8" s="1"/>
  <c r="N4502" i="8" l="1"/>
  <c r="I4502" i="8"/>
  <c r="M4502" i="8" s="1"/>
  <c r="J4502" i="8" l="1"/>
  <c r="K4502" i="8" l="1"/>
  <c r="L4502" i="8" s="1"/>
  <c r="H4503" i="8" s="1"/>
  <c r="N4503" i="8" l="1"/>
  <c r="I4503" i="8"/>
  <c r="M4503" i="8" s="1"/>
  <c r="J4503" i="8" l="1"/>
  <c r="K4503" i="8" l="1"/>
  <c r="L4503" i="8" s="1"/>
  <c r="H4504" i="8" s="1"/>
  <c r="N4504" i="8" l="1"/>
  <c r="I4504" i="8"/>
  <c r="M4504" i="8" s="1"/>
  <c r="J4504" i="8" l="1"/>
  <c r="K4504" i="8" l="1"/>
  <c r="L4504" i="8" s="1"/>
  <c r="H4505" i="8" s="1"/>
  <c r="I4505" i="8" l="1"/>
  <c r="M4505" i="8" s="1"/>
  <c r="N4505" i="8"/>
  <c r="J4505" i="8"/>
  <c r="K4505" i="8" l="1"/>
  <c r="L4505" i="8" s="1"/>
  <c r="H4506" i="8" s="1"/>
  <c r="N4506" i="8" l="1"/>
  <c r="I4506" i="8"/>
  <c r="M4506" i="8" s="1"/>
  <c r="J4506" i="8" l="1"/>
  <c r="K4506" i="8" l="1"/>
  <c r="L4506" i="8" s="1"/>
  <c r="H4507" i="8" s="1"/>
  <c r="I4507" i="8" l="1"/>
  <c r="M4507" i="8" s="1"/>
  <c r="N4507" i="8"/>
  <c r="J4507" i="8" l="1"/>
  <c r="K4507" i="8" l="1"/>
  <c r="L4507" i="8" s="1"/>
  <c r="H4508" i="8" s="1"/>
  <c r="N4508" i="8" l="1"/>
  <c r="I4508" i="8"/>
  <c r="M4508" i="8" s="1"/>
  <c r="J4508" i="8" l="1"/>
  <c r="K4508" i="8" l="1"/>
  <c r="L4508" i="8"/>
  <c r="H4509" i="8" s="1"/>
  <c r="N4509" i="8" l="1"/>
  <c r="I4509" i="8"/>
  <c r="M4509" i="8" s="1"/>
  <c r="J4509" i="8" l="1"/>
  <c r="K4509" i="8" l="1"/>
  <c r="L4509" i="8" s="1"/>
  <c r="H4510" i="8" s="1"/>
  <c r="N4510" i="8" l="1"/>
  <c r="I4510" i="8"/>
  <c r="M4510" i="8" s="1"/>
  <c r="J4510" i="8" l="1"/>
  <c r="K4510" i="8" l="1"/>
  <c r="L4510" i="8" s="1"/>
  <c r="H4511" i="8" s="1"/>
  <c r="N4511" i="8" l="1"/>
  <c r="I4511" i="8"/>
  <c r="M4511" i="8" s="1"/>
  <c r="J4511" i="8" l="1"/>
  <c r="K4511" i="8" l="1"/>
  <c r="L4511" i="8" s="1"/>
  <c r="H4512" i="8" s="1"/>
  <c r="I4512" i="8" l="1"/>
  <c r="M4512" i="8" s="1"/>
  <c r="N4512" i="8"/>
  <c r="J4512" i="8" l="1"/>
  <c r="K4512" i="8" l="1"/>
  <c r="L4512" i="8"/>
  <c r="H4513" i="8" s="1"/>
  <c r="N4513" i="8" l="1"/>
  <c r="I4513" i="8"/>
  <c r="M4513" i="8" s="1"/>
  <c r="J4513" i="8"/>
  <c r="K4513" i="8" l="1"/>
  <c r="L4513" i="8" s="1"/>
  <c r="H4514" i="8" s="1"/>
  <c r="N4514" i="8" l="1"/>
  <c r="I4514" i="8"/>
  <c r="M4514" i="8" s="1"/>
  <c r="J4514" i="8" l="1"/>
  <c r="K4514" i="8" l="1"/>
  <c r="L4514" i="8" s="1"/>
  <c r="H4515" i="8" s="1"/>
  <c r="N4515" i="8" l="1"/>
  <c r="I4515" i="8"/>
  <c r="M4515" i="8" s="1"/>
  <c r="J4515" i="8" l="1"/>
  <c r="K4515" i="8" l="1"/>
  <c r="L4515" i="8" s="1"/>
  <c r="H4516" i="8" s="1"/>
  <c r="N4516" i="8" l="1"/>
  <c r="I4516" i="8"/>
  <c r="M4516" i="8" s="1"/>
  <c r="J4516" i="8" l="1"/>
  <c r="K4516" i="8" l="1"/>
  <c r="L4516" i="8" s="1"/>
  <c r="H4517" i="8" s="1"/>
  <c r="I4517" i="8" l="1"/>
  <c r="M4517" i="8" s="1"/>
  <c r="N4517" i="8"/>
  <c r="J4517" i="8"/>
  <c r="K4517" i="8" l="1"/>
  <c r="L4517" i="8" s="1"/>
  <c r="H4518" i="8" s="1"/>
  <c r="N4518" i="8" l="1"/>
  <c r="I4518" i="8"/>
  <c r="M4518" i="8" s="1"/>
  <c r="J4518" i="8" l="1"/>
  <c r="K4518" i="8" l="1"/>
  <c r="L4518" i="8" s="1"/>
  <c r="H4519" i="8" s="1"/>
  <c r="I4519" i="8" l="1"/>
  <c r="M4519" i="8" s="1"/>
  <c r="N4519" i="8"/>
  <c r="J4519" i="8" l="1"/>
  <c r="K4519" i="8" l="1"/>
  <c r="L4519" i="8" s="1"/>
  <c r="H4520" i="8" s="1"/>
  <c r="N4520" i="8" l="1"/>
  <c r="I4520" i="8"/>
  <c r="M4520" i="8" s="1"/>
  <c r="J4520" i="8" l="1"/>
  <c r="K4520" i="8" l="1"/>
  <c r="L4520" i="8"/>
  <c r="H4521" i="8" s="1"/>
  <c r="N4521" i="8" l="1"/>
  <c r="I4521" i="8"/>
  <c r="M4521" i="8" s="1"/>
  <c r="J4521" i="8" l="1"/>
  <c r="K4521" i="8" l="1"/>
  <c r="L4521" i="8" s="1"/>
  <c r="H4522" i="8" s="1"/>
  <c r="N4522" i="8" l="1"/>
  <c r="I4522" i="8"/>
  <c r="M4522" i="8" s="1"/>
  <c r="J4522" i="8" l="1"/>
  <c r="K4522" i="8" l="1"/>
  <c r="L4522" i="8" s="1"/>
  <c r="H4523" i="8" s="1"/>
  <c r="N4523" i="8" l="1"/>
  <c r="I4523" i="8"/>
  <c r="M4523" i="8" s="1"/>
  <c r="J4523" i="8" l="1"/>
  <c r="K4523" i="8" l="1"/>
  <c r="L4523" i="8" s="1"/>
  <c r="H4524" i="8" s="1"/>
  <c r="I4524" i="8" l="1"/>
  <c r="M4524" i="8" s="1"/>
  <c r="N4524" i="8"/>
  <c r="J4524" i="8" l="1"/>
  <c r="K4524" i="8" l="1"/>
  <c r="L4524" i="8"/>
  <c r="H4525" i="8" s="1"/>
  <c r="N4525" i="8" l="1"/>
  <c r="I4525" i="8"/>
  <c r="M4525" i="8" s="1"/>
  <c r="J4525" i="8"/>
  <c r="K4525" i="8" l="1"/>
  <c r="L4525" i="8" s="1"/>
  <c r="H4526" i="8" s="1"/>
  <c r="N4526" i="8" l="1"/>
  <c r="I4526" i="8"/>
  <c r="M4526" i="8" s="1"/>
  <c r="J4526" i="8" l="1"/>
  <c r="K4526" i="8" l="1"/>
  <c r="L4526" i="8" s="1"/>
  <c r="H4527" i="8" s="1"/>
  <c r="N4527" i="8" l="1"/>
  <c r="I4527" i="8"/>
  <c r="M4527" i="8" s="1"/>
  <c r="J4527" i="8"/>
  <c r="K4527" i="8" l="1"/>
  <c r="L4527" i="8" s="1"/>
  <c r="H4528" i="8" s="1"/>
  <c r="N4528" i="8" l="1"/>
  <c r="I4528" i="8"/>
  <c r="M4528" i="8" s="1"/>
  <c r="J4528" i="8" l="1"/>
  <c r="K4528" i="8" l="1"/>
  <c r="L4528" i="8" s="1"/>
  <c r="H4529" i="8" s="1"/>
  <c r="I4529" i="8" l="1"/>
  <c r="M4529" i="8" s="1"/>
  <c r="N4529" i="8"/>
  <c r="J4529" i="8"/>
  <c r="K4529" i="8" l="1"/>
  <c r="L4529" i="8" s="1"/>
  <c r="H4530" i="8" s="1"/>
  <c r="N4530" i="8" l="1"/>
  <c r="I4530" i="8"/>
  <c r="M4530" i="8" s="1"/>
  <c r="J4530" i="8" l="1"/>
  <c r="K4530" i="8" l="1"/>
  <c r="L4530" i="8" s="1"/>
  <c r="H4531" i="8" s="1"/>
  <c r="I4531" i="8" l="1"/>
  <c r="M4531" i="8" s="1"/>
  <c r="N4531" i="8"/>
  <c r="J4531" i="8" l="1"/>
  <c r="K4531" i="8" l="1"/>
  <c r="L4531" i="8" s="1"/>
  <c r="H4532" i="8" s="1"/>
  <c r="N4532" i="8" l="1"/>
  <c r="I4532" i="8"/>
  <c r="M4532" i="8" s="1"/>
  <c r="J4532" i="8" l="1"/>
  <c r="K4532" i="8" l="1"/>
  <c r="L4532" i="8"/>
  <c r="H4533" i="8" s="1"/>
  <c r="N4533" i="8" l="1"/>
  <c r="I4533" i="8"/>
  <c r="M4533" i="8" s="1"/>
  <c r="J4533" i="8" l="1"/>
  <c r="K4533" i="8" l="1"/>
  <c r="L4533" i="8" s="1"/>
  <c r="H4534" i="8" s="1"/>
  <c r="N4534" i="8" l="1"/>
  <c r="I4534" i="8"/>
  <c r="M4534" i="8" s="1"/>
  <c r="J4534" i="8" l="1"/>
  <c r="K4534" i="8" l="1"/>
  <c r="L4534" i="8" s="1"/>
  <c r="H4535" i="8" s="1"/>
  <c r="N4535" i="8" l="1"/>
  <c r="I4535" i="8"/>
  <c r="M4535" i="8" s="1"/>
  <c r="J4535" i="8" l="1"/>
  <c r="K4535" i="8" l="1"/>
  <c r="L4535" i="8" s="1"/>
  <c r="H4536" i="8" s="1"/>
  <c r="I4536" i="8" l="1"/>
  <c r="M4536" i="8" s="1"/>
  <c r="N4536" i="8"/>
  <c r="J4536" i="8" l="1"/>
  <c r="K4536" i="8" l="1"/>
  <c r="L4536" i="8" s="1"/>
  <c r="H4537" i="8" s="1"/>
  <c r="N4537" i="8" l="1"/>
  <c r="I4537" i="8"/>
  <c r="M4537" i="8" s="1"/>
  <c r="J4537" i="8"/>
  <c r="K4537" i="8" l="1"/>
  <c r="L4537" i="8" s="1"/>
  <c r="H4538" i="8" s="1"/>
  <c r="N4538" i="8" l="1"/>
  <c r="I4538" i="8"/>
  <c r="M4538" i="8" s="1"/>
  <c r="J4538" i="8" l="1"/>
  <c r="K4538" i="8" l="1"/>
  <c r="L4538" i="8" s="1"/>
  <c r="H4539" i="8" s="1"/>
  <c r="I4539" i="8" l="1"/>
  <c r="M4539" i="8" s="1"/>
  <c r="N4539" i="8"/>
  <c r="J4539" i="8" l="1"/>
  <c r="K4539" i="8"/>
  <c r="L4539" i="8" s="1"/>
  <c r="H4540" i="8" s="1"/>
  <c r="N4540" i="8" l="1"/>
  <c r="I4540" i="8"/>
  <c r="M4540" i="8" s="1"/>
  <c r="J4540" i="8" l="1"/>
  <c r="K4540" i="8" l="1"/>
  <c r="L4540" i="8" s="1"/>
  <c r="H4541" i="8" s="1"/>
  <c r="I4541" i="8" l="1"/>
  <c r="M4541" i="8" s="1"/>
  <c r="N4541" i="8"/>
  <c r="J4541" i="8"/>
  <c r="K4541" i="8" l="1"/>
  <c r="L4541" i="8" s="1"/>
  <c r="H4542" i="8" s="1"/>
  <c r="N4542" i="8" l="1"/>
  <c r="I4542" i="8"/>
  <c r="M4542" i="8" s="1"/>
  <c r="J4542" i="8" l="1"/>
  <c r="K4542" i="8" l="1"/>
  <c r="L4542" i="8" s="1"/>
  <c r="H4543" i="8" s="1"/>
  <c r="I4543" i="8" l="1"/>
  <c r="M4543" i="8" s="1"/>
  <c r="N4543" i="8"/>
  <c r="J4543" i="8" l="1"/>
  <c r="K4543" i="8" l="1"/>
  <c r="L4543" i="8" s="1"/>
  <c r="H4544" i="8" s="1"/>
  <c r="N4544" i="8" l="1"/>
  <c r="I4544" i="8"/>
  <c r="M4544" i="8" s="1"/>
  <c r="J4544" i="8" l="1"/>
  <c r="K4544" i="8" l="1"/>
  <c r="L4544" i="8" s="1"/>
  <c r="H4545" i="8" s="1"/>
  <c r="N4545" i="8" l="1"/>
  <c r="I4545" i="8"/>
  <c r="M4545" i="8" s="1"/>
  <c r="J4545" i="8" l="1"/>
  <c r="K4545" i="8" l="1"/>
  <c r="L4545" i="8" s="1"/>
  <c r="H4546" i="8" s="1"/>
  <c r="N4546" i="8" l="1"/>
  <c r="I4546" i="8"/>
  <c r="M4546" i="8" s="1"/>
  <c r="J4546" i="8" l="1"/>
  <c r="K4546" i="8" l="1"/>
  <c r="L4546" i="8"/>
  <c r="H4547" i="8" s="1"/>
  <c r="N4547" i="8" l="1"/>
  <c r="I4547" i="8"/>
  <c r="M4547" i="8" s="1"/>
  <c r="J4547" i="8" l="1"/>
  <c r="K4547" i="8" l="1"/>
  <c r="L4547" i="8" s="1"/>
  <c r="H4548" i="8" s="1"/>
  <c r="I4548" i="8" l="1"/>
  <c r="M4548" i="8" s="1"/>
  <c r="N4548" i="8"/>
  <c r="J4548" i="8" l="1"/>
  <c r="K4548" i="8" l="1"/>
  <c r="L4548" i="8"/>
  <c r="H4549" i="8" s="1"/>
  <c r="N4549" i="8" l="1"/>
  <c r="I4549" i="8"/>
  <c r="M4549" i="8" s="1"/>
  <c r="J4549" i="8"/>
  <c r="K4549" i="8" l="1"/>
  <c r="L4549" i="8" s="1"/>
  <c r="H4550" i="8" s="1"/>
  <c r="N4550" i="8" l="1"/>
  <c r="I4550" i="8"/>
  <c r="M4550" i="8" s="1"/>
  <c r="J4550" i="8" l="1"/>
  <c r="K4550" i="8" l="1"/>
  <c r="L4550" i="8" s="1"/>
  <c r="H4551" i="8" s="1"/>
  <c r="I4551" i="8" l="1"/>
  <c r="M4551" i="8" s="1"/>
  <c r="N4551" i="8"/>
  <c r="J4551" i="8" l="1"/>
  <c r="K4551" i="8" l="1"/>
  <c r="L4551" i="8" s="1"/>
  <c r="H4552" i="8" s="1"/>
  <c r="N4552" i="8" l="1"/>
  <c r="I4552" i="8"/>
  <c r="M4552" i="8" s="1"/>
  <c r="J4552" i="8" l="1"/>
  <c r="K4552" i="8" l="1"/>
  <c r="L4552" i="8" s="1"/>
  <c r="H4553" i="8" s="1"/>
  <c r="I4553" i="8" l="1"/>
  <c r="M4553" i="8" s="1"/>
  <c r="N4553" i="8"/>
  <c r="J4553" i="8"/>
  <c r="K4553" i="8" l="1"/>
  <c r="L4553" i="8" s="1"/>
  <c r="H4554" i="8" s="1"/>
  <c r="N4554" i="8" l="1"/>
  <c r="I4554" i="8"/>
  <c r="M4554" i="8" s="1"/>
  <c r="J4554" i="8" l="1"/>
  <c r="K4554" i="8" l="1"/>
  <c r="L4554" i="8" s="1"/>
  <c r="H4555" i="8" s="1"/>
  <c r="I4555" i="8" l="1"/>
  <c r="M4555" i="8" s="1"/>
  <c r="N4555" i="8"/>
  <c r="J4555" i="8" l="1"/>
  <c r="K4555" i="8" l="1"/>
  <c r="L4555" i="8" s="1"/>
  <c r="H4556" i="8" s="1"/>
  <c r="N4556" i="8" l="1"/>
  <c r="I4556" i="8"/>
  <c r="M4556" i="8" s="1"/>
  <c r="J4556" i="8" l="1"/>
  <c r="K4556" i="8" l="1"/>
  <c r="L4556" i="8"/>
  <c r="H4557" i="8" s="1"/>
  <c r="N4557" i="8" l="1"/>
  <c r="I4557" i="8"/>
  <c r="M4557" i="8" s="1"/>
  <c r="J4557" i="8" l="1"/>
  <c r="K4557" i="8" l="1"/>
  <c r="L4557" i="8" s="1"/>
  <c r="H4558" i="8" s="1"/>
  <c r="I4558" i="8" l="1"/>
  <c r="M4558" i="8" s="1"/>
  <c r="N4558" i="8"/>
  <c r="J4558" i="8" l="1"/>
  <c r="K4558" i="8" l="1"/>
  <c r="L4558" i="8" s="1"/>
  <c r="H4559" i="8" s="1"/>
  <c r="N4559" i="8" l="1"/>
  <c r="I4559" i="8"/>
  <c r="M4559" i="8" s="1"/>
  <c r="J4559" i="8" l="1"/>
  <c r="K4559" i="8" l="1"/>
  <c r="L4559" i="8" s="1"/>
  <c r="H4560" i="8" s="1"/>
  <c r="I4560" i="8" l="1"/>
  <c r="M4560" i="8" s="1"/>
  <c r="N4560" i="8"/>
  <c r="J4560" i="8" l="1"/>
  <c r="K4560" i="8" l="1"/>
  <c r="L4560" i="8"/>
  <c r="H4561" i="8" s="1"/>
  <c r="N4561" i="8" l="1"/>
  <c r="I4561" i="8"/>
  <c r="M4561" i="8" s="1"/>
  <c r="J4561" i="8"/>
  <c r="K4561" i="8" l="1"/>
  <c r="L4561" i="8" s="1"/>
  <c r="H4562" i="8" s="1"/>
  <c r="N4562" i="8" l="1"/>
  <c r="I4562" i="8"/>
  <c r="M4562" i="8" s="1"/>
  <c r="J4562" i="8" l="1"/>
  <c r="K4562" i="8" l="1"/>
  <c r="L4562" i="8" s="1"/>
  <c r="H4563" i="8" s="1"/>
  <c r="N4563" i="8" l="1"/>
  <c r="I4563" i="8"/>
  <c r="M4563" i="8" s="1"/>
  <c r="J4563" i="8" l="1"/>
  <c r="K4563" i="8" l="1"/>
  <c r="L4563" i="8" s="1"/>
  <c r="H4564" i="8" s="1"/>
  <c r="N4564" i="8" l="1"/>
  <c r="I4564" i="8"/>
  <c r="M4564" i="8" s="1"/>
  <c r="J4564" i="8" l="1"/>
  <c r="K4564" i="8" l="1"/>
  <c r="L4564" i="8" s="1"/>
  <c r="H4565" i="8" s="1"/>
  <c r="I4565" i="8" l="1"/>
  <c r="M4565" i="8" s="1"/>
  <c r="N4565" i="8"/>
  <c r="J4565" i="8"/>
  <c r="K4565" i="8" l="1"/>
  <c r="L4565" i="8" s="1"/>
  <c r="H4566" i="8" s="1"/>
  <c r="N4566" i="8" l="1"/>
  <c r="I4566" i="8"/>
  <c r="M4566" i="8" s="1"/>
  <c r="J4566" i="8" l="1"/>
  <c r="K4566" i="8" l="1"/>
  <c r="L4566" i="8" s="1"/>
  <c r="H4567" i="8" s="1"/>
  <c r="I4567" i="8" l="1"/>
  <c r="M4567" i="8" s="1"/>
  <c r="N4567" i="8"/>
  <c r="J4567" i="8" l="1"/>
  <c r="K4567" i="8" l="1"/>
  <c r="L4567" i="8" s="1"/>
  <c r="H4568" i="8" s="1"/>
  <c r="N4568" i="8" l="1"/>
  <c r="I4568" i="8"/>
  <c r="M4568" i="8" s="1"/>
  <c r="J4568" i="8" l="1"/>
  <c r="K4568" i="8" l="1"/>
  <c r="L4568" i="8" s="1"/>
  <c r="H4569" i="8" s="1"/>
  <c r="N4569" i="8" l="1"/>
  <c r="I4569" i="8"/>
  <c r="M4569" i="8" s="1"/>
  <c r="J4569" i="8" l="1"/>
  <c r="K4569" i="8" l="1"/>
  <c r="L4569" i="8" s="1"/>
  <c r="H4570" i="8" s="1"/>
  <c r="N4570" i="8" l="1"/>
  <c r="I4570" i="8"/>
  <c r="M4570" i="8" s="1"/>
  <c r="J4570" i="8" l="1"/>
  <c r="K4570" i="8" l="1"/>
  <c r="L4570" i="8" s="1"/>
  <c r="H4571" i="8" s="1"/>
  <c r="N4571" i="8" l="1"/>
  <c r="I4571" i="8"/>
  <c r="M4571" i="8" s="1"/>
  <c r="J4571" i="8" l="1"/>
  <c r="K4571" i="8" l="1"/>
  <c r="L4571" i="8" s="1"/>
  <c r="H4572" i="8" s="1"/>
  <c r="I4572" i="8" l="1"/>
  <c r="M4572" i="8" s="1"/>
  <c r="N4572" i="8"/>
  <c r="J4572" i="8" l="1"/>
  <c r="K4572" i="8" l="1"/>
  <c r="L4572" i="8"/>
  <c r="H4573" i="8" s="1"/>
  <c r="N4573" i="8" l="1"/>
  <c r="I4573" i="8"/>
  <c r="M4573" i="8" s="1"/>
  <c r="J4573" i="8" l="1"/>
  <c r="K4573" i="8"/>
  <c r="L4573" i="8" s="1"/>
  <c r="H4574" i="8" s="1"/>
  <c r="N4574" i="8" l="1"/>
  <c r="I4574" i="8"/>
  <c r="M4574" i="8" s="1"/>
  <c r="J4574" i="8" l="1"/>
  <c r="K4574" i="8" l="1"/>
  <c r="L4574" i="8" s="1"/>
  <c r="H4575" i="8" s="1"/>
  <c r="N4575" i="8" l="1"/>
  <c r="I4575" i="8"/>
  <c r="M4575" i="8" s="1"/>
  <c r="J4575" i="8" l="1"/>
  <c r="K4575" i="8" l="1"/>
  <c r="L4575" i="8" s="1"/>
  <c r="H4576" i="8" s="1"/>
  <c r="N4576" i="8" l="1"/>
  <c r="I4576" i="8"/>
  <c r="M4576" i="8" s="1"/>
  <c r="J4576" i="8" l="1"/>
  <c r="K4576" i="8" l="1"/>
  <c r="L4576" i="8" s="1"/>
  <c r="H4577" i="8" s="1"/>
  <c r="I4577" i="8" l="1"/>
  <c r="M4577" i="8" s="1"/>
  <c r="N4577" i="8"/>
  <c r="J4577" i="8"/>
  <c r="K4577" i="8" l="1"/>
  <c r="L4577" i="8" s="1"/>
  <c r="H4578" i="8" s="1"/>
  <c r="N4578" i="8" l="1"/>
  <c r="I4578" i="8"/>
  <c r="M4578" i="8" s="1"/>
  <c r="J4578" i="8" l="1"/>
  <c r="K4578" i="8" l="1"/>
  <c r="L4578" i="8" s="1"/>
  <c r="H4579" i="8" s="1"/>
  <c r="N4579" i="8" l="1"/>
  <c r="I4579" i="8"/>
  <c r="M4579" i="8" s="1"/>
  <c r="J4579" i="8" l="1"/>
  <c r="K4579" i="8" l="1"/>
  <c r="L4579" i="8" s="1"/>
  <c r="H4580" i="8" s="1"/>
  <c r="N4580" i="8" l="1"/>
  <c r="I4580" i="8"/>
  <c r="M4580" i="8" s="1"/>
  <c r="J4580" i="8" l="1"/>
  <c r="K4580" i="8" l="1"/>
  <c r="L4580" i="8" s="1"/>
  <c r="H4581" i="8" s="1"/>
  <c r="N4581" i="8" l="1"/>
  <c r="I4581" i="8"/>
  <c r="M4581" i="8" s="1"/>
  <c r="J4581" i="8" l="1"/>
  <c r="K4581" i="8" l="1"/>
  <c r="L4581" i="8" s="1"/>
  <c r="H4582" i="8" s="1"/>
  <c r="N4582" i="8" l="1"/>
  <c r="I4582" i="8"/>
  <c r="M4582" i="8" s="1"/>
  <c r="J4582" i="8" l="1"/>
  <c r="K4582" i="8" l="1"/>
  <c r="L4582" i="8" s="1"/>
  <c r="H4583" i="8" s="1"/>
  <c r="N4583" i="8" l="1"/>
  <c r="I4583" i="8"/>
  <c r="M4583" i="8" s="1"/>
  <c r="J4583" i="8" l="1"/>
  <c r="K4583" i="8" l="1"/>
  <c r="L4583" i="8" s="1"/>
  <c r="H4584" i="8" s="1"/>
  <c r="N4584" i="8" l="1"/>
  <c r="I4584" i="8"/>
  <c r="M4584" i="8" s="1"/>
  <c r="J4584" i="8" l="1"/>
  <c r="K4584" i="8" l="1"/>
  <c r="L4584" i="8" s="1"/>
  <c r="H4585" i="8" s="1"/>
  <c r="N4585" i="8" l="1"/>
  <c r="I4585" i="8"/>
  <c r="M4585" i="8" s="1"/>
  <c r="J4585" i="8" l="1"/>
  <c r="K4585" i="8" l="1"/>
  <c r="L4585" i="8" s="1"/>
  <c r="H4586" i="8" s="1"/>
  <c r="I4586" i="8" l="1"/>
  <c r="M4586" i="8" s="1"/>
  <c r="N4586" i="8"/>
  <c r="J4586" i="8" l="1"/>
  <c r="K4586" i="8" l="1"/>
  <c r="L4586" i="8" s="1"/>
  <c r="H4587" i="8" s="1"/>
  <c r="N4587" i="8" l="1"/>
  <c r="I4587" i="8"/>
  <c r="M4587" i="8" s="1"/>
  <c r="J4587" i="8" l="1"/>
  <c r="K4587" i="8" l="1"/>
  <c r="L4587" i="8" s="1"/>
  <c r="H4588" i="8" s="1"/>
  <c r="N4588" i="8" l="1"/>
  <c r="I4588" i="8"/>
  <c r="M4588" i="8" s="1"/>
  <c r="J4588" i="8" l="1"/>
  <c r="K4588" i="8" l="1"/>
  <c r="L4588" i="8" s="1"/>
  <c r="H4589" i="8" s="1"/>
  <c r="N4589" i="8" l="1"/>
  <c r="I4589" i="8"/>
  <c r="M4589" i="8" s="1"/>
  <c r="J4589" i="8" l="1"/>
  <c r="K4589" i="8" l="1"/>
  <c r="L4589" i="8" s="1"/>
  <c r="H4590" i="8" s="1"/>
  <c r="N4590" i="8" l="1"/>
  <c r="I4590" i="8"/>
  <c r="M4590" i="8" s="1"/>
  <c r="J4590" i="8"/>
  <c r="K4590" i="8" l="1"/>
  <c r="L4590" i="8" s="1"/>
  <c r="H4591" i="8" s="1"/>
  <c r="I4591" i="8" l="1"/>
  <c r="M4591" i="8" s="1"/>
  <c r="N4591" i="8"/>
  <c r="J4591" i="8" l="1"/>
  <c r="K4591" i="8" l="1"/>
  <c r="L4591" i="8"/>
  <c r="H4592" i="8" s="1"/>
  <c r="N4592" i="8" l="1"/>
  <c r="I4592" i="8"/>
  <c r="M4592" i="8" s="1"/>
  <c r="J4592" i="8" l="1"/>
  <c r="K4592" i="8" l="1"/>
  <c r="L4592" i="8" s="1"/>
  <c r="H4593" i="8" s="1"/>
  <c r="N4593" i="8" l="1"/>
  <c r="I4593" i="8"/>
  <c r="M4593" i="8" s="1"/>
  <c r="J4593" i="8" l="1"/>
  <c r="K4593" i="8" l="1"/>
  <c r="L4593" i="8" s="1"/>
  <c r="H4594" i="8" s="1"/>
  <c r="N4594" i="8" l="1"/>
  <c r="I4594" i="8"/>
  <c r="M4594" i="8" s="1"/>
  <c r="J4594" i="8" l="1"/>
  <c r="K4594" i="8" l="1"/>
  <c r="L4594" i="8" s="1"/>
  <c r="H4595" i="8" s="1"/>
  <c r="N4595" i="8" l="1"/>
  <c r="I4595" i="8"/>
  <c r="M4595" i="8" s="1"/>
  <c r="J4595" i="8" l="1"/>
  <c r="K4595" i="8" l="1"/>
  <c r="L4595" i="8" s="1"/>
  <c r="H4596" i="8" s="1"/>
  <c r="N4596" i="8" l="1"/>
  <c r="I4596" i="8"/>
  <c r="M4596" i="8" s="1"/>
  <c r="J4596" i="8" l="1"/>
  <c r="K4596" i="8" l="1"/>
  <c r="L4596" i="8" s="1"/>
  <c r="H4597" i="8" s="1"/>
  <c r="N4597" i="8" l="1"/>
  <c r="I4597" i="8"/>
  <c r="M4597" i="8" s="1"/>
  <c r="J4597" i="8" l="1"/>
  <c r="K4597" i="8" l="1"/>
  <c r="L4597" i="8" s="1"/>
  <c r="H4598" i="8" s="1"/>
  <c r="I4598" i="8" l="1"/>
  <c r="M4598" i="8" s="1"/>
  <c r="N4598" i="8"/>
  <c r="J4598" i="8" l="1"/>
  <c r="K4598" i="8" l="1"/>
  <c r="L4598" i="8" s="1"/>
  <c r="H4599" i="8" s="1"/>
  <c r="N4599" i="8" l="1"/>
  <c r="I4599" i="8"/>
  <c r="M4599" i="8" s="1"/>
  <c r="J4599" i="8" l="1"/>
  <c r="K4599" i="8" l="1"/>
  <c r="L4599" i="8" s="1"/>
  <c r="H4600" i="8" s="1"/>
  <c r="N4600" i="8" l="1"/>
  <c r="I4600" i="8"/>
  <c r="M4600" i="8" s="1"/>
  <c r="J4600" i="8" l="1"/>
  <c r="K4600" i="8" l="1"/>
  <c r="L4600" i="8" s="1"/>
  <c r="H4601" i="8" s="1"/>
  <c r="N4601" i="8" l="1"/>
  <c r="I4601" i="8"/>
  <c r="M4601" i="8" s="1"/>
  <c r="J4601" i="8" l="1"/>
  <c r="K4601" i="8" l="1"/>
  <c r="L4601" i="8"/>
  <c r="H4602" i="8" s="1"/>
  <c r="N4602" i="8" l="1"/>
  <c r="I4602" i="8"/>
  <c r="M4602" i="8" s="1"/>
  <c r="J4602" i="8" l="1"/>
  <c r="K4602" i="8" l="1"/>
  <c r="L4602" i="8" s="1"/>
  <c r="H4603" i="8" s="1"/>
  <c r="N4603" i="8" l="1"/>
  <c r="I4603" i="8"/>
  <c r="M4603" i="8" s="1"/>
  <c r="J4603" i="8" l="1"/>
  <c r="K4603" i="8" l="1"/>
  <c r="L4603" i="8" s="1"/>
  <c r="H4604" i="8" s="1"/>
  <c r="N4604" i="8" l="1"/>
  <c r="I4604" i="8"/>
  <c r="M4604" i="8" s="1"/>
  <c r="J4604" i="8" l="1"/>
  <c r="K4604" i="8" l="1"/>
  <c r="L4604" i="8" s="1"/>
  <c r="H4605" i="8" s="1"/>
  <c r="N4605" i="8" l="1"/>
  <c r="I4605" i="8"/>
  <c r="M4605" i="8" s="1"/>
  <c r="J4605" i="8" l="1"/>
  <c r="K4605" i="8" l="1"/>
  <c r="L4605" i="8" s="1"/>
  <c r="H4606" i="8" s="1"/>
  <c r="N4606" i="8" l="1"/>
  <c r="I4606" i="8"/>
  <c r="M4606" i="8" s="1"/>
  <c r="J4606" i="8" l="1"/>
  <c r="K4606" i="8" l="1"/>
  <c r="L4606" i="8" s="1"/>
  <c r="H4607" i="8" s="1"/>
  <c r="N4607" i="8" l="1"/>
  <c r="I4607" i="8"/>
  <c r="M4607" i="8" s="1"/>
  <c r="J4607" i="8" l="1"/>
  <c r="K4607" i="8" l="1"/>
  <c r="L4607" i="8" s="1"/>
  <c r="H4608" i="8" s="1"/>
  <c r="N4608" i="8" l="1"/>
  <c r="I4608" i="8"/>
  <c r="M4608" i="8" s="1"/>
  <c r="J4608" i="8" l="1"/>
  <c r="K4608" i="8" l="1"/>
  <c r="L4608" i="8" s="1"/>
  <c r="H4609" i="8" s="1"/>
  <c r="N4609" i="8" l="1"/>
  <c r="I4609" i="8"/>
  <c r="M4609" i="8" s="1"/>
  <c r="J4609" i="8" l="1"/>
  <c r="K4609" i="8" l="1"/>
  <c r="L4609" i="8" s="1"/>
  <c r="H4610" i="8" s="1"/>
  <c r="I4610" i="8" l="1"/>
  <c r="M4610" i="8" s="1"/>
  <c r="N4610" i="8"/>
  <c r="J4610" i="8" l="1"/>
  <c r="K4610" i="8" l="1"/>
  <c r="L4610" i="8" s="1"/>
  <c r="H4611" i="8" s="1"/>
  <c r="N4611" i="8" l="1"/>
  <c r="I4611" i="8"/>
  <c r="M4611" i="8" s="1"/>
  <c r="J4611" i="8" l="1"/>
  <c r="K4611" i="8" l="1"/>
  <c r="L4611" i="8" s="1"/>
  <c r="H4612" i="8" s="1"/>
  <c r="N4612" i="8" l="1"/>
  <c r="I4612" i="8"/>
  <c r="M4612" i="8" s="1"/>
  <c r="J4612" i="8" l="1"/>
  <c r="K4612" i="8" l="1"/>
  <c r="L4612" i="8" s="1"/>
  <c r="H4613" i="8" s="1"/>
  <c r="N4613" i="8" l="1"/>
  <c r="I4613" i="8"/>
  <c r="M4613" i="8" s="1"/>
  <c r="J4613" i="8" l="1"/>
  <c r="K4613" i="8" l="1"/>
  <c r="L4613" i="8" s="1"/>
  <c r="H4614" i="8" s="1"/>
  <c r="N4614" i="8" l="1"/>
  <c r="I4614" i="8"/>
  <c r="M4614" i="8" s="1"/>
  <c r="J4614" i="8" l="1"/>
  <c r="K4614" i="8" l="1"/>
  <c r="L4614" i="8" s="1"/>
  <c r="H4615" i="8" s="1"/>
  <c r="N4615" i="8" l="1"/>
  <c r="I4615" i="8"/>
  <c r="M4615" i="8" s="1"/>
  <c r="J4615" i="8" l="1"/>
  <c r="K4615" i="8" l="1"/>
  <c r="L4615" i="8" s="1"/>
  <c r="H4616" i="8" s="1"/>
  <c r="I4616" i="8" l="1"/>
  <c r="M4616" i="8" s="1"/>
  <c r="N4616" i="8"/>
  <c r="J4616" i="8" l="1"/>
  <c r="K4616" i="8" l="1"/>
  <c r="L4616" i="8" s="1"/>
  <c r="H4617" i="8" s="1"/>
  <c r="N4617" i="8" l="1"/>
  <c r="I4617" i="8"/>
  <c r="M4617" i="8" s="1"/>
  <c r="J4617" i="8" l="1"/>
  <c r="K4617" i="8" l="1"/>
  <c r="L4617" i="8" s="1"/>
  <c r="H4618" i="8" s="1"/>
  <c r="N4618" i="8" l="1"/>
  <c r="I4618" i="8"/>
  <c r="M4618" i="8" s="1"/>
  <c r="J4618" i="8" l="1"/>
  <c r="K4618" i="8" l="1"/>
  <c r="L4618" i="8" s="1"/>
  <c r="H4619" i="8" s="1"/>
  <c r="N4619" i="8" l="1"/>
  <c r="I4619" i="8"/>
  <c r="M4619" i="8" s="1"/>
  <c r="J4619" i="8" l="1"/>
  <c r="K4619" i="8" l="1"/>
  <c r="L4619" i="8" s="1"/>
  <c r="H4620" i="8" s="1"/>
  <c r="N4620" i="8" l="1"/>
  <c r="I4620" i="8"/>
  <c r="M4620" i="8" s="1"/>
  <c r="J4620" i="8" l="1"/>
  <c r="K4620" i="8" l="1"/>
  <c r="L4620" i="8" s="1"/>
  <c r="H4621" i="8" s="1"/>
  <c r="I4621" i="8" l="1"/>
  <c r="M4621" i="8" s="1"/>
  <c r="N4621" i="8"/>
  <c r="J4621" i="8" l="1"/>
  <c r="K4621" i="8" l="1"/>
  <c r="L4621" i="8" s="1"/>
  <c r="H4622" i="8" s="1"/>
  <c r="I4622" i="8" l="1"/>
  <c r="M4622" i="8" s="1"/>
  <c r="N4622" i="8"/>
  <c r="J4622" i="8" l="1"/>
  <c r="K4622" i="8" l="1"/>
  <c r="L4622" i="8" s="1"/>
  <c r="H4623" i="8" s="1"/>
  <c r="N4623" i="8" l="1"/>
  <c r="I4623" i="8"/>
  <c r="M4623" i="8" s="1"/>
  <c r="J4623" i="8" l="1"/>
  <c r="K4623" i="8" l="1"/>
  <c r="L4623" i="8" s="1"/>
  <c r="H4624" i="8" s="1"/>
  <c r="N4624" i="8" l="1"/>
  <c r="I4624" i="8"/>
  <c r="M4624" i="8" s="1"/>
  <c r="J4624" i="8" l="1"/>
  <c r="K4624" i="8" l="1"/>
  <c r="L4624" i="8" s="1"/>
  <c r="H4625" i="8" s="1"/>
  <c r="I4625" i="8" l="1"/>
  <c r="M4625" i="8" s="1"/>
  <c r="N4625" i="8"/>
  <c r="J4625" i="8" l="1"/>
  <c r="K4625" i="8" l="1"/>
  <c r="L4625" i="8" s="1"/>
  <c r="H4626" i="8" s="1"/>
  <c r="N4626" i="8" l="1"/>
  <c r="I4626" i="8"/>
  <c r="M4626" i="8" s="1"/>
  <c r="J4626" i="8" l="1"/>
  <c r="K4626" i="8" l="1"/>
  <c r="L4626" i="8" s="1"/>
  <c r="H4627" i="8" s="1"/>
  <c r="N4627" i="8" l="1"/>
  <c r="I4627" i="8"/>
  <c r="M4627" i="8" s="1"/>
  <c r="J4627" i="8" l="1"/>
  <c r="K4627" i="8" l="1"/>
  <c r="L4627" i="8" s="1"/>
  <c r="H4628" i="8" s="1"/>
  <c r="I4628" i="8" l="1"/>
  <c r="M4628" i="8" s="1"/>
  <c r="N4628" i="8"/>
  <c r="J4628" i="8" l="1"/>
  <c r="K4628" i="8" l="1"/>
  <c r="L4628" i="8" s="1"/>
  <c r="H4629" i="8" s="1"/>
  <c r="N4629" i="8" l="1"/>
  <c r="I4629" i="8"/>
  <c r="M4629" i="8" s="1"/>
  <c r="J4629" i="8" l="1"/>
  <c r="K4629" i="8" l="1"/>
  <c r="L4629" i="8" s="1"/>
  <c r="H4630" i="8" s="1"/>
  <c r="N4630" i="8" l="1"/>
  <c r="I4630" i="8"/>
  <c r="M4630" i="8" s="1"/>
  <c r="J4630" i="8" l="1"/>
  <c r="K4630" i="8" l="1"/>
  <c r="L4630" i="8" s="1"/>
  <c r="H4631" i="8" s="1"/>
  <c r="N4631" i="8" l="1"/>
  <c r="I4631" i="8"/>
  <c r="M4631" i="8" s="1"/>
  <c r="J4631" i="8" l="1"/>
  <c r="K4631" i="8" l="1"/>
  <c r="L4631" i="8" s="1"/>
  <c r="H4632" i="8" s="1"/>
  <c r="I4632" i="8" l="1"/>
  <c r="M4632" i="8" s="1"/>
  <c r="N4632" i="8"/>
  <c r="J4632" i="8" l="1"/>
  <c r="K4632" i="8" l="1"/>
  <c r="L4632" i="8" s="1"/>
  <c r="H4633" i="8" s="1"/>
  <c r="N4633" i="8" l="1"/>
  <c r="I4633" i="8"/>
  <c r="M4633" i="8" s="1"/>
  <c r="J4633" i="8" l="1"/>
  <c r="K4633" i="8" l="1"/>
  <c r="L4633" i="8" s="1"/>
  <c r="H4634" i="8" s="1"/>
  <c r="I4634" i="8" l="1"/>
  <c r="M4634" i="8" s="1"/>
  <c r="N4634" i="8"/>
  <c r="J4634" i="8" l="1"/>
  <c r="K4634" i="8" l="1"/>
  <c r="L4634" i="8" s="1"/>
  <c r="H4635" i="8" s="1"/>
  <c r="N4635" i="8" l="1"/>
  <c r="I4635" i="8"/>
  <c r="M4635" i="8" s="1"/>
  <c r="J4635" i="8" l="1"/>
  <c r="K4635" i="8" l="1"/>
  <c r="L4635" i="8" s="1"/>
  <c r="H4636" i="8" s="1"/>
  <c r="N4636" i="8" l="1"/>
  <c r="I4636" i="8"/>
  <c r="M4636" i="8" s="1"/>
  <c r="J4636" i="8" l="1"/>
  <c r="K4636" i="8" l="1"/>
  <c r="L4636" i="8" s="1"/>
  <c r="H4637" i="8" s="1"/>
  <c r="N4637" i="8" l="1"/>
  <c r="I4637" i="8"/>
  <c r="M4637" i="8" s="1"/>
  <c r="J4637" i="8" l="1"/>
  <c r="K4637" i="8" l="1"/>
  <c r="L4637" i="8" s="1"/>
  <c r="H4638" i="8" s="1"/>
  <c r="N4638" i="8" l="1"/>
  <c r="I4638" i="8"/>
  <c r="M4638" i="8" s="1"/>
  <c r="J4638" i="8" l="1"/>
  <c r="K4638" i="8" l="1"/>
  <c r="L4638" i="8" s="1"/>
  <c r="H4639" i="8" s="1"/>
  <c r="N4639" i="8" l="1"/>
  <c r="I4639" i="8"/>
  <c r="M4639" i="8" s="1"/>
  <c r="J4639" i="8" l="1"/>
  <c r="K4639" i="8" l="1"/>
  <c r="L4639" i="8" s="1"/>
  <c r="H4640" i="8" s="1"/>
  <c r="I4640" i="8" l="1"/>
  <c r="M4640" i="8" s="1"/>
  <c r="N4640" i="8"/>
  <c r="J4640" i="8" l="1"/>
  <c r="K4640" i="8" l="1"/>
  <c r="L4640" i="8" s="1"/>
  <c r="H4641" i="8" s="1"/>
  <c r="N4641" i="8" l="1"/>
  <c r="I4641" i="8"/>
  <c r="M4641" i="8" s="1"/>
  <c r="J4641" i="8" l="1"/>
  <c r="K4641" i="8" l="1"/>
  <c r="L4641" i="8" s="1"/>
  <c r="H4642" i="8" s="1"/>
  <c r="N4642" i="8" l="1"/>
  <c r="I4642" i="8"/>
  <c r="M4642" i="8" s="1"/>
  <c r="J4642" i="8" l="1"/>
  <c r="K4642" i="8" l="1"/>
  <c r="L4642" i="8" s="1"/>
  <c r="H4643" i="8" s="1"/>
  <c r="N4643" i="8" l="1"/>
  <c r="I4643" i="8"/>
  <c r="M4643" i="8" s="1"/>
  <c r="J4643" i="8" l="1"/>
  <c r="K4643" i="8" l="1"/>
  <c r="L4643" i="8" s="1"/>
  <c r="H4644" i="8" s="1"/>
  <c r="N4644" i="8" l="1"/>
  <c r="I4644" i="8"/>
  <c r="M4644" i="8" s="1"/>
  <c r="J4644" i="8" l="1"/>
  <c r="K4644" i="8" l="1"/>
  <c r="L4644" i="8" s="1"/>
  <c r="H4645" i="8" s="1"/>
  <c r="N4645" i="8" l="1"/>
  <c r="I4645" i="8"/>
  <c r="M4645" i="8" s="1"/>
  <c r="J4645" i="8" l="1"/>
  <c r="K4645" i="8" l="1"/>
  <c r="L4645" i="8" s="1"/>
  <c r="H4646" i="8" s="1"/>
  <c r="I4646" i="8" l="1"/>
  <c r="M4646" i="8" s="1"/>
  <c r="N4646" i="8"/>
  <c r="J4646" i="8" l="1"/>
  <c r="K4646" i="8" l="1"/>
  <c r="L4646" i="8" s="1"/>
  <c r="H4647" i="8" s="1"/>
  <c r="N4647" i="8" l="1"/>
  <c r="I4647" i="8"/>
  <c r="M4647" i="8" s="1"/>
  <c r="J4647" i="8" l="1"/>
  <c r="K4647" i="8" l="1"/>
  <c r="L4647" i="8" s="1"/>
  <c r="H4648" i="8" s="1"/>
  <c r="N4648" i="8" l="1"/>
  <c r="I4648" i="8"/>
  <c r="M4648" i="8" s="1"/>
  <c r="J4648" i="8" l="1"/>
  <c r="K4648" i="8" l="1"/>
  <c r="L4648" i="8" s="1"/>
  <c r="H4649" i="8" s="1"/>
  <c r="N4649" i="8" l="1"/>
  <c r="I4649" i="8"/>
  <c r="M4649" i="8" s="1"/>
  <c r="J4649" i="8" l="1"/>
  <c r="K4649" i="8" l="1"/>
  <c r="L4649" i="8" s="1"/>
  <c r="H4650" i="8" s="1"/>
  <c r="N4650" i="8" l="1"/>
  <c r="I4650" i="8"/>
  <c r="M4650" i="8" s="1"/>
  <c r="J4650" i="8" l="1"/>
  <c r="K4650" i="8" l="1"/>
  <c r="L4650" i="8" s="1"/>
  <c r="H4651" i="8" s="1"/>
  <c r="N4651" i="8" l="1"/>
  <c r="I4651" i="8"/>
  <c r="M4651" i="8" s="1"/>
  <c r="J4651" i="8" l="1"/>
  <c r="K4651" i="8" l="1"/>
  <c r="L4651" i="8" s="1"/>
  <c r="H4652" i="8" s="1"/>
  <c r="I4652" i="8" l="1"/>
  <c r="M4652" i="8" s="1"/>
  <c r="N4652" i="8"/>
  <c r="J4652" i="8" l="1"/>
  <c r="K4652" i="8" l="1"/>
  <c r="L4652" i="8" s="1"/>
  <c r="H4653" i="8" s="1"/>
  <c r="N4653" i="8" l="1"/>
  <c r="I4653" i="8"/>
  <c r="M4653" i="8" s="1"/>
  <c r="J4653" i="8" l="1"/>
  <c r="K4653" i="8" l="1"/>
  <c r="L4653" i="8" s="1"/>
  <c r="H4654" i="8" s="1"/>
  <c r="N4654" i="8" l="1"/>
  <c r="I4654" i="8"/>
  <c r="M4654" i="8" s="1"/>
  <c r="J4654" i="8" l="1"/>
  <c r="K4654" i="8" l="1"/>
  <c r="L4654" i="8" s="1"/>
  <c r="H4655" i="8" s="1"/>
  <c r="N4655" i="8" l="1"/>
  <c r="I4655" i="8"/>
  <c r="M4655" i="8" s="1"/>
  <c r="J4655" i="8" l="1"/>
  <c r="K4655" i="8" l="1"/>
  <c r="L4655" i="8" s="1"/>
  <c r="H4656" i="8" s="1"/>
  <c r="N4656" i="8" l="1"/>
  <c r="I4656" i="8"/>
  <c r="M4656" i="8" s="1"/>
  <c r="J4656" i="8" l="1"/>
  <c r="K4656" i="8" l="1"/>
  <c r="L4656" i="8" s="1"/>
  <c r="H4657" i="8" s="1"/>
  <c r="I4657" i="8" l="1"/>
  <c r="M4657" i="8" s="1"/>
  <c r="N4657" i="8"/>
  <c r="J4657" i="8" l="1"/>
  <c r="K4657" i="8" l="1"/>
  <c r="L4657" i="8" s="1"/>
  <c r="H4658" i="8" s="1"/>
  <c r="I4658" i="8" l="1"/>
  <c r="M4658" i="8" s="1"/>
  <c r="N4658" i="8"/>
  <c r="J4658" i="8" l="1"/>
  <c r="K4658" i="8" l="1"/>
  <c r="L4658" i="8" s="1"/>
  <c r="H4659" i="8" s="1"/>
  <c r="N4659" i="8" l="1"/>
  <c r="I4659" i="8"/>
  <c r="M4659" i="8" s="1"/>
  <c r="J4659" i="8" l="1"/>
  <c r="K4659" i="8" l="1"/>
  <c r="L4659" i="8" s="1"/>
  <c r="H4660" i="8" s="1"/>
  <c r="N4660" i="8" l="1"/>
  <c r="I4660" i="8"/>
  <c r="M4660" i="8" s="1"/>
  <c r="J4660" i="8" l="1"/>
  <c r="K4660" i="8" l="1"/>
  <c r="L4660" i="8" s="1"/>
  <c r="H4661" i="8" s="1"/>
  <c r="I4661" i="8" l="1"/>
  <c r="M4661" i="8" s="1"/>
  <c r="N4661" i="8"/>
  <c r="J4661" i="8" l="1"/>
  <c r="K4661" i="8" l="1"/>
  <c r="L4661" i="8" s="1"/>
  <c r="H4662" i="8" s="1"/>
  <c r="N4662" i="8" l="1"/>
  <c r="I4662" i="8"/>
  <c r="M4662" i="8" s="1"/>
  <c r="J4662" i="8" l="1"/>
  <c r="K4662" i="8" l="1"/>
  <c r="L4662" i="8" s="1"/>
  <c r="H4663" i="8" s="1"/>
  <c r="N4663" i="8" l="1"/>
  <c r="I4663" i="8"/>
  <c r="M4663" i="8" s="1"/>
  <c r="J4663" i="8" l="1"/>
  <c r="K4663" i="8" l="1"/>
  <c r="L4663" i="8" s="1"/>
  <c r="H4664" i="8" s="1"/>
  <c r="I4664" i="8" l="1"/>
  <c r="M4664" i="8" s="1"/>
  <c r="N4664" i="8"/>
  <c r="J4664" i="8" l="1"/>
  <c r="K4664" i="8" l="1"/>
  <c r="L4664" i="8" s="1"/>
  <c r="H4665" i="8" s="1"/>
  <c r="N4665" i="8" l="1"/>
  <c r="I4665" i="8"/>
  <c r="M4665" i="8" s="1"/>
  <c r="J4665" i="8" l="1"/>
  <c r="K4665" i="8" l="1"/>
  <c r="L4665" i="8" s="1"/>
  <c r="H4666" i="8" s="1"/>
  <c r="N4666" i="8" l="1"/>
  <c r="I4666" i="8"/>
  <c r="M4666" i="8" s="1"/>
  <c r="J4666" i="8" l="1"/>
  <c r="K4666" i="8" l="1"/>
  <c r="L4666" i="8" s="1"/>
  <c r="H4667" i="8" s="1"/>
  <c r="N4667" i="8" l="1"/>
  <c r="I4667" i="8"/>
  <c r="M4667" i="8" s="1"/>
  <c r="J4667" i="8" l="1"/>
  <c r="K4667" i="8" l="1"/>
  <c r="L4667" i="8" s="1"/>
  <c r="H4668" i="8" s="1"/>
  <c r="I4668" i="8" l="1"/>
  <c r="M4668" i="8" s="1"/>
  <c r="N4668" i="8"/>
  <c r="J4668" i="8" l="1"/>
  <c r="K4668" i="8" l="1"/>
  <c r="L4668" i="8" s="1"/>
  <c r="H4669" i="8" s="1"/>
  <c r="N4669" i="8" l="1"/>
  <c r="I4669" i="8"/>
  <c r="M4669" i="8" s="1"/>
  <c r="J4669" i="8" l="1"/>
  <c r="K4669" i="8" l="1"/>
  <c r="L4669" i="8" s="1"/>
  <c r="H4670" i="8" s="1"/>
  <c r="I4670" i="8" l="1"/>
  <c r="M4670" i="8" s="1"/>
  <c r="N4670" i="8"/>
  <c r="J4670" i="8" l="1"/>
  <c r="K4670" i="8" l="1"/>
  <c r="L4670" i="8" s="1"/>
  <c r="H4671" i="8" s="1"/>
  <c r="N4671" i="8" l="1"/>
  <c r="I4671" i="8"/>
  <c r="M4671" i="8" s="1"/>
  <c r="J4671" i="8" l="1"/>
  <c r="K4671" i="8" l="1"/>
  <c r="L4671" i="8" s="1"/>
  <c r="H4672" i="8" s="1"/>
  <c r="N4672" i="8" l="1"/>
  <c r="I4672" i="8"/>
  <c r="M4672" i="8" s="1"/>
  <c r="J4672" i="8" l="1"/>
  <c r="K4672" i="8" l="1"/>
  <c r="L4672" i="8" s="1"/>
  <c r="H4673" i="8" s="1"/>
  <c r="N4673" i="8" l="1"/>
  <c r="I4673" i="8"/>
  <c r="M4673" i="8" s="1"/>
  <c r="J4673" i="8" l="1"/>
  <c r="K4673" i="8" l="1"/>
  <c r="L4673" i="8" s="1"/>
  <c r="H4674" i="8" s="1"/>
  <c r="N4674" i="8" l="1"/>
  <c r="I4674" i="8"/>
  <c r="M4674" i="8" s="1"/>
  <c r="J4674" i="8" l="1"/>
  <c r="K4674" i="8" l="1"/>
  <c r="L4674" i="8" s="1"/>
  <c r="H4675" i="8" s="1"/>
  <c r="N4675" i="8" l="1"/>
  <c r="I4675" i="8"/>
  <c r="M4675" i="8" s="1"/>
  <c r="J4675" i="8" l="1"/>
  <c r="K4675" i="8" l="1"/>
  <c r="L4675" i="8" s="1"/>
  <c r="H4676" i="8" s="1"/>
  <c r="N4676" i="8" l="1"/>
  <c r="I4676" i="8"/>
  <c r="M4676" i="8" s="1"/>
  <c r="J4676" i="8" l="1"/>
  <c r="K4676" i="8" l="1"/>
  <c r="L4676" i="8" s="1"/>
  <c r="H4677" i="8" s="1"/>
  <c r="N4677" i="8" l="1"/>
  <c r="I4677" i="8"/>
  <c r="M4677" i="8" s="1"/>
  <c r="J4677" i="8" l="1"/>
  <c r="K4677" i="8" l="1"/>
  <c r="L4677" i="8" s="1"/>
  <c r="H4678" i="8" s="1"/>
  <c r="N4678" i="8" l="1"/>
  <c r="I4678" i="8"/>
  <c r="M4678" i="8" s="1"/>
  <c r="J4678" i="8" l="1"/>
  <c r="K4678" i="8" l="1"/>
  <c r="L4678" i="8" s="1"/>
  <c r="H4679" i="8" s="1"/>
  <c r="N4679" i="8" l="1"/>
  <c r="I4679" i="8"/>
  <c r="M4679" i="8" s="1"/>
  <c r="J4679" i="8" l="1"/>
  <c r="K4679" i="8" l="1"/>
  <c r="L4679" i="8" s="1"/>
  <c r="H4680" i="8" s="1"/>
  <c r="N4680" i="8" l="1"/>
  <c r="I4680" i="8"/>
  <c r="M4680" i="8" s="1"/>
  <c r="J4680" i="8" l="1"/>
  <c r="K4680" i="8" l="1"/>
  <c r="L4680" i="8" s="1"/>
  <c r="H4681" i="8" s="1"/>
  <c r="N4681" i="8" l="1"/>
  <c r="I4681" i="8"/>
  <c r="M4681" i="8" s="1"/>
  <c r="J4681" i="8" l="1"/>
  <c r="K4681" i="8" l="1"/>
  <c r="L4681" i="8" s="1"/>
  <c r="H4682" i="8" s="1"/>
  <c r="I4682" i="8" l="1"/>
  <c r="M4682" i="8" s="1"/>
  <c r="N4682" i="8"/>
  <c r="J4682" i="8" l="1"/>
  <c r="K4682" i="8" l="1"/>
  <c r="L4682" i="8" s="1"/>
  <c r="H4683" i="8" s="1"/>
  <c r="N4683" i="8" l="1"/>
  <c r="I4683" i="8"/>
  <c r="M4683" i="8" s="1"/>
  <c r="J4683" i="8" l="1"/>
  <c r="K4683" i="8" l="1"/>
  <c r="L4683" i="8" s="1"/>
  <c r="H4684" i="8" s="1"/>
  <c r="N4684" i="8" l="1"/>
  <c r="I4684" i="8"/>
  <c r="M4684" i="8" s="1"/>
  <c r="J4684" i="8" l="1"/>
  <c r="K4684" i="8" l="1"/>
  <c r="L4684" i="8" s="1"/>
  <c r="H4685" i="8" s="1"/>
  <c r="N4685" i="8" l="1"/>
  <c r="I4685" i="8"/>
  <c r="M4685" i="8" s="1"/>
  <c r="J4685" i="8" l="1"/>
  <c r="K4685" i="8" l="1"/>
  <c r="L4685" i="8" s="1"/>
  <c r="H4686" i="8" s="1"/>
  <c r="N4686" i="8" l="1"/>
  <c r="I4686" i="8"/>
  <c r="M4686" i="8" s="1"/>
  <c r="J4686" i="8" l="1"/>
  <c r="K4686" i="8" l="1"/>
  <c r="L4686" i="8"/>
  <c r="H4687" i="8" s="1"/>
  <c r="N4687" i="8" l="1"/>
  <c r="I4687" i="8"/>
  <c r="M4687" i="8" s="1"/>
  <c r="J4687" i="8" l="1"/>
  <c r="K4687" i="8" l="1"/>
  <c r="L4687" i="8" s="1"/>
  <c r="H4688" i="8" s="1"/>
  <c r="N4688" i="8" l="1"/>
  <c r="I4688" i="8"/>
  <c r="M4688" i="8" s="1"/>
  <c r="J4688" i="8" l="1"/>
  <c r="K4688" i="8" l="1"/>
  <c r="L4688" i="8" s="1"/>
  <c r="H4689" i="8" s="1"/>
  <c r="N4689" i="8" l="1"/>
  <c r="I4689" i="8"/>
  <c r="M4689" i="8" s="1"/>
  <c r="J4689" i="8" l="1"/>
  <c r="K4689" i="8" l="1"/>
  <c r="L4689" i="8" s="1"/>
  <c r="H4690" i="8" s="1"/>
  <c r="N4690" i="8" l="1"/>
  <c r="I4690" i="8"/>
  <c r="M4690" i="8" s="1"/>
  <c r="J4690" i="8" l="1"/>
  <c r="K4690" i="8" l="1"/>
  <c r="L4690" i="8" s="1"/>
  <c r="H4691" i="8" s="1"/>
  <c r="N4691" i="8" l="1"/>
  <c r="I4691" i="8"/>
  <c r="M4691" i="8" s="1"/>
  <c r="J4691" i="8"/>
  <c r="K4691" i="8" l="1"/>
  <c r="L4691" i="8" s="1"/>
  <c r="H4692" i="8" s="1"/>
  <c r="I4692" i="8" l="1"/>
  <c r="M4692" i="8" s="1"/>
  <c r="N4692" i="8"/>
  <c r="J4692" i="8" l="1"/>
  <c r="K4692" i="8" l="1"/>
  <c r="L4692" i="8" s="1"/>
  <c r="H4693" i="8" s="1"/>
  <c r="N4693" i="8" l="1"/>
  <c r="I4693" i="8"/>
  <c r="M4693" i="8" s="1"/>
  <c r="J4693" i="8" l="1"/>
  <c r="K4693" i="8" l="1"/>
  <c r="L4693" i="8" s="1"/>
  <c r="H4694" i="8" s="1"/>
  <c r="I4694" i="8" l="1"/>
  <c r="M4694" i="8" s="1"/>
  <c r="N4694" i="8"/>
  <c r="J4694" i="8" l="1"/>
  <c r="K4694" i="8" l="1"/>
  <c r="L4694" i="8" s="1"/>
  <c r="H4695" i="8" s="1"/>
  <c r="N4695" i="8" l="1"/>
  <c r="I4695" i="8"/>
  <c r="M4695" i="8" s="1"/>
  <c r="J4695" i="8" l="1"/>
  <c r="K4695" i="8" l="1"/>
  <c r="L4695" i="8" s="1"/>
  <c r="H4696" i="8" s="1"/>
  <c r="N4696" i="8" l="1"/>
  <c r="I4696" i="8"/>
  <c r="M4696" i="8" s="1"/>
  <c r="J4696" i="8" l="1"/>
  <c r="K4696" i="8" l="1"/>
  <c r="L4696" i="8" s="1"/>
  <c r="H4697" i="8" s="1"/>
  <c r="N4697" i="8" l="1"/>
  <c r="I4697" i="8"/>
  <c r="M4697" i="8" s="1"/>
  <c r="J4697" i="8" l="1"/>
  <c r="K4697" i="8" l="1"/>
  <c r="L4697" i="8" s="1"/>
  <c r="H4698" i="8" s="1"/>
  <c r="N4698" i="8" l="1"/>
  <c r="I4698" i="8"/>
  <c r="M4698" i="8" s="1"/>
  <c r="J4698" i="8" l="1"/>
  <c r="K4698" i="8" l="1"/>
  <c r="L4698" i="8"/>
  <c r="H4699" i="8" s="1"/>
  <c r="N4699" i="8" l="1"/>
  <c r="I4699" i="8"/>
  <c r="M4699" i="8" s="1"/>
  <c r="J4699" i="8" l="1"/>
  <c r="K4699" i="8" l="1"/>
  <c r="L4699" i="8" s="1"/>
  <c r="H4700" i="8" s="1"/>
  <c r="N4700" i="8" l="1"/>
  <c r="I4700" i="8"/>
  <c r="M4700" i="8" s="1"/>
  <c r="J4700" i="8" l="1"/>
  <c r="K4700" i="8" l="1"/>
  <c r="L4700" i="8" s="1"/>
  <c r="H4701" i="8" s="1"/>
  <c r="N4701" i="8" l="1"/>
  <c r="I4701" i="8"/>
  <c r="M4701" i="8" s="1"/>
  <c r="J4701" i="8" l="1"/>
  <c r="K4701" i="8" l="1"/>
  <c r="L4701" i="8" s="1"/>
  <c r="H4702" i="8" s="1"/>
  <c r="N4702" i="8" l="1"/>
  <c r="I4702" i="8"/>
  <c r="M4702" i="8" s="1"/>
  <c r="J4702" i="8" l="1"/>
  <c r="K4702" i="8" l="1"/>
  <c r="L4702" i="8" s="1"/>
  <c r="H4703" i="8" s="1"/>
  <c r="N4703" i="8" l="1"/>
  <c r="I4703" i="8"/>
  <c r="M4703" i="8" s="1"/>
  <c r="J4703" i="8" l="1"/>
  <c r="K4703" i="8" l="1"/>
  <c r="L4703" i="8" s="1"/>
  <c r="H4704" i="8" s="1"/>
  <c r="I4704" i="8" l="1"/>
  <c r="M4704" i="8" s="1"/>
  <c r="N4704" i="8"/>
  <c r="J4704" i="8" l="1"/>
  <c r="K4704" i="8" l="1"/>
  <c r="L4704" i="8" s="1"/>
  <c r="H4705" i="8" s="1"/>
  <c r="N4705" i="8" l="1"/>
  <c r="I4705" i="8"/>
  <c r="M4705" i="8" s="1"/>
  <c r="J4705" i="8" l="1"/>
  <c r="K4705" i="8" l="1"/>
  <c r="L4705" i="8" s="1"/>
  <c r="H4706" i="8" s="1"/>
  <c r="I4706" i="8" l="1"/>
  <c r="M4706" i="8" s="1"/>
  <c r="N4706" i="8"/>
  <c r="J4706" i="8" l="1"/>
  <c r="K4706" i="8" l="1"/>
  <c r="L4706" i="8" s="1"/>
  <c r="H4707" i="8" s="1"/>
  <c r="N4707" i="8" l="1"/>
  <c r="I4707" i="8"/>
  <c r="M4707" i="8" s="1"/>
  <c r="J4707" i="8" l="1"/>
  <c r="K4707" i="8" l="1"/>
  <c r="L4707" i="8" s="1"/>
  <c r="H4708" i="8" s="1"/>
  <c r="N4708" i="8" l="1"/>
  <c r="I4708" i="8"/>
  <c r="M4708" i="8" s="1"/>
  <c r="J4708" i="8" l="1"/>
  <c r="K4708" i="8" l="1"/>
  <c r="L4708" i="8" s="1"/>
  <c r="H4709" i="8" s="1"/>
  <c r="N4709" i="8" l="1"/>
  <c r="I4709" i="8"/>
  <c r="M4709" i="8" s="1"/>
  <c r="J4709" i="8" l="1"/>
  <c r="K4709" i="8" l="1"/>
  <c r="L4709" i="8" s="1"/>
  <c r="H4710" i="8" s="1"/>
  <c r="N4710" i="8" l="1"/>
  <c r="I4710" i="8"/>
  <c r="M4710" i="8" s="1"/>
  <c r="J4710" i="8" l="1"/>
  <c r="K4710" i="8" l="1"/>
  <c r="L4710" i="8"/>
  <c r="H4711" i="8" s="1"/>
  <c r="N4711" i="8" l="1"/>
  <c r="I4711" i="8"/>
  <c r="M4711" i="8" s="1"/>
  <c r="J4711" i="8" l="1"/>
  <c r="K4711" i="8" l="1"/>
  <c r="L4711" i="8" s="1"/>
  <c r="H4712" i="8" s="1"/>
  <c r="N4712" i="8" l="1"/>
  <c r="I4712" i="8"/>
  <c r="M4712" i="8" s="1"/>
  <c r="J4712" i="8" l="1"/>
  <c r="K4712" i="8" l="1"/>
  <c r="L4712" i="8" s="1"/>
  <c r="H4713" i="8" s="1"/>
  <c r="N4713" i="8" l="1"/>
  <c r="I4713" i="8"/>
  <c r="M4713" i="8" s="1"/>
  <c r="J4713" i="8" l="1"/>
  <c r="K4713" i="8" l="1"/>
  <c r="L4713" i="8" s="1"/>
  <c r="H4714" i="8" s="1"/>
  <c r="N4714" i="8" l="1"/>
  <c r="I4714" i="8"/>
  <c r="M4714" i="8" s="1"/>
  <c r="J4714" i="8" l="1"/>
  <c r="K4714" i="8" l="1"/>
  <c r="L4714" i="8" s="1"/>
  <c r="H4715" i="8" s="1"/>
  <c r="N4715" i="8" l="1"/>
  <c r="I4715" i="8"/>
  <c r="M4715" i="8" s="1"/>
  <c r="J4715" i="8"/>
  <c r="K4715" i="8" l="1"/>
  <c r="L4715" i="8" s="1"/>
  <c r="H4716" i="8" s="1"/>
  <c r="N4716" i="8" l="1"/>
  <c r="I4716" i="8"/>
  <c r="M4716" i="8" s="1"/>
  <c r="J4716" i="8" l="1"/>
  <c r="K4716" i="8" l="1"/>
  <c r="L4716" i="8" s="1"/>
  <c r="H4717" i="8" s="1"/>
  <c r="N4717" i="8" l="1"/>
  <c r="I4717" i="8"/>
  <c r="M4717" i="8" s="1"/>
  <c r="J4717" i="8" l="1"/>
  <c r="K4717" i="8" l="1"/>
  <c r="L4717" i="8" s="1"/>
  <c r="H4718" i="8" s="1"/>
  <c r="I4718" i="8" l="1"/>
  <c r="M4718" i="8" s="1"/>
  <c r="N4718" i="8"/>
  <c r="J4718" i="8" l="1"/>
  <c r="K4718" i="8" l="1"/>
  <c r="L4718" i="8" s="1"/>
  <c r="H4719" i="8" s="1"/>
  <c r="N4719" i="8" l="1"/>
  <c r="I4719" i="8"/>
  <c r="M4719" i="8" s="1"/>
  <c r="J4719" i="8" l="1"/>
  <c r="K4719" i="8" l="1"/>
  <c r="L4719" i="8" s="1"/>
  <c r="H4720" i="8" s="1"/>
  <c r="N4720" i="8" l="1"/>
  <c r="I4720" i="8"/>
  <c r="M4720" i="8" s="1"/>
  <c r="J4720" i="8" l="1"/>
  <c r="K4720" i="8" l="1"/>
  <c r="L4720" i="8" s="1"/>
  <c r="H4721" i="8" s="1"/>
  <c r="I4721" i="8" l="1"/>
  <c r="M4721" i="8" s="1"/>
  <c r="N4721" i="8"/>
  <c r="J4721" i="8" l="1"/>
  <c r="K4721" i="8" l="1"/>
  <c r="L4721" i="8"/>
  <c r="H4722" i="8" s="1"/>
  <c r="N4722" i="8" l="1"/>
  <c r="I4722" i="8"/>
  <c r="M4722" i="8" s="1"/>
  <c r="J4722" i="8" l="1"/>
  <c r="K4722" i="8" l="1"/>
  <c r="L4722" i="8"/>
  <c r="H4723" i="8" s="1"/>
  <c r="I4723" i="8" l="1"/>
  <c r="M4723" i="8" s="1"/>
  <c r="N4723" i="8"/>
  <c r="J4723" i="8" l="1"/>
  <c r="K4723" i="8" l="1"/>
  <c r="L4723" i="8" s="1"/>
  <c r="H4724" i="8" s="1"/>
  <c r="N4724" i="8" l="1"/>
  <c r="I4724" i="8"/>
  <c r="M4724" i="8" s="1"/>
  <c r="J4724" i="8" l="1"/>
  <c r="K4724" i="8" l="1"/>
  <c r="L4724" i="8" s="1"/>
  <c r="H4725" i="8" s="1"/>
  <c r="N4725" i="8" l="1"/>
  <c r="I4725" i="8"/>
  <c r="M4725" i="8" s="1"/>
  <c r="J4725" i="8" l="1"/>
  <c r="K4725" i="8" l="1"/>
  <c r="L4725" i="8" s="1"/>
  <c r="H4726" i="8" s="1"/>
  <c r="N4726" i="8" l="1"/>
  <c r="I4726" i="8"/>
  <c r="M4726" i="8" s="1"/>
  <c r="J4726" i="8" l="1"/>
  <c r="K4726" i="8" l="1"/>
  <c r="L4726" i="8" s="1"/>
  <c r="H4727" i="8" s="1"/>
  <c r="N4727" i="8" l="1"/>
  <c r="I4727" i="8"/>
  <c r="M4727" i="8" s="1"/>
  <c r="J4727" i="8"/>
  <c r="K4727" i="8" l="1"/>
  <c r="L4727" i="8" s="1"/>
  <c r="H4728" i="8" s="1"/>
  <c r="N4728" i="8" l="1"/>
  <c r="I4728" i="8"/>
  <c r="M4728" i="8" s="1"/>
  <c r="J4728" i="8" l="1"/>
  <c r="K4728" i="8" l="1"/>
  <c r="L4728" i="8" s="1"/>
  <c r="H4729" i="8" s="1"/>
  <c r="N4729" i="8" l="1"/>
  <c r="I4729" i="8"/>
  <c r="M4729" i="8" s="1"/>
  <c r="J4729" i="8" l="1"/>
  <c r="K4729" i="8" l="1"/>
  <c r="L4729" i="8" s="1"/>
  <c r="H4730" i="8" s="1"/>
  <c r="I4730" i="8" l="1"/>
  <c r="M4730" i="8" s="1"/>
  <c r="N4730" i="8"/>
  <c r="J4730" i="8" l="1"/>
  <c r="K4730" i="8" l="1"/>
  <c r="L4730" i="8" s="1"/>
  <c r="H4731" i="8" s="1"/>
  <c r="N4731" i="8" l="1"/>
  <c r="I4731" i="8"/>
  <c r="M4731" i="8" s="1"/>
  <c r="J4731" i="8" l="1"/>
  <c r="K4731" i="8" l="1"/>
  <c r="L4731" i="8" s="1"/>
  <c r="H4732" i="8" s="1"/>
  <c r="N4732" i="8" l="1"/>
  <c r="I4732" i="8"/>
  <c r="M4732" i="8" s="1"/>
  <c r="J4732" i="8" l="1"/>
  <c r="K4732" i="8" l="1"/>
  <c r="L4732" i="8" s="1"/>
  <c r="H4733" i="8" s="1"/>
  <c r="N4733" i="8" l="1"/>
  <c r="I4733" i="8"/>
  <c r="M4733" i="8" s="1"/>
  <c r="J4733" i="8" l="1"/>
  <c r="K4733" i="8" l="1"/>
  <c r="L4733" i="8" s="1"/>
  <c r="H4734" i="8" s="1"/>
  <c r="N4734" i="8" l="1"/>
  <c r="I4734" i="8"/>
  <c r="M4734" i="8" s="1"/>
  <c r="J4734" i="8" l="1"/>
  <c r="K4734" i="8" l="1"/>
  <c r="L4734" i="8"/>
  <c r="H4735" i="8" s="1"/>
  <c r="I4735" i="8" l="1"/>
  <c r="M4735" i="8" s="1"/>
  <c r="N4735" i="8"/>
  <c r="J4735" i="8" l="1"/>
  <c r="K4735" i="8" l="1"/>
  <c r="L4735" i="8" s="1"/>
  <c r="H4736" i="8" s="1"/>
  <c r="N4736" i="8" l="1"/>
  <c r="I4736" i="8"/>
  <c r="M4736" i="8" s="1"/>
  <c r="J4736" i="8" l="1"/>
  <c r="K4736" i="8" l="1"/>
  <c r="L4736" i="8" s="1"/>
  <c r="H4737" i="8" s="1"/>
  <c r="N4737" i="8" l="1"/>
  <c r="I4737" i="8"/>
  <c r="M4737" i="8" s="1"/>
  <c r="J4737" i="8" l="1"/>
  <c r="K4737" i="8" l="1"/>
  <c r="L4737" i="8" s="1"/>
  <c r="H4738" i="8" s="1"/>
  <c r="N4738" i="8" l="1"/>
  <c r="I4738" i="8"/>
  <c r="M4738" i="8" s="1"/>
  <c r="J4738" i="8" l="1"/>
  <c r="K4738" i="8" l="1"/>
  <c r="L4738" i="8" s="1"/>
  <c r="H4739" i="8" s="1"/>
  <c r="N4739" i="8" l="1"/>
  <c r="I4739" i="8"/>
  <c r="M4739" i="8" s="1"/>
  <c r="J4739" i="8"/>
  <c r="K4739" i="8" l="1"/>
  <c r="L4739" i="8" s="1"/>
  <c r="H4740" i="8" s="1"/>
  <c r="N4740" i="8" l="1"/>
  <c r="I4740" i="8"/>
  <c r="M4740" i="8" s="1"/>
  <c r="J4740" i="8" l="1"/>
  <c r="K4740" i="8" l="1"/>
  <c r="L4740" i="8" s="1"/>
  <c r="H4741" i="8" s="1"/>
  <c r="N4741" i="8" l="1"/>
  <c r="I4741" i="8"/>
  <c r="M4741" i="8" s="1"/>
  <c r="J4741" i="8" l="1"/>
  <c r="K4741" i="8" l="1"/>
  <c r="L4741" i="8" s="1"/>
  <c r="H4742" i="8" s="1"/>
  <c r="I4742" i="8" l="1"/>
  <c r="M4742" i="8" s="1"/>
  <c r="N4742" i="8"/>
  <c r="J4742" i="8" l="1"/>
  <c r="K4742" i="8" l="1"/>
  <c r="L4742" i="8" s="1"/>
  <c r="H4743" i="8" s="1"/>
  <c r="I4743" i="8" l="1"/>
  <c r="M4743" i="8" s="1"/>
  <c r="N4743" i="8"/>
  <c r="J4743" i="8" l="1"/>
  <c r="K4743" i="8" l="1"/>
  <c r="L4743" i="8" s="1"/>
  <c r="H4744" i="8" s="1"/>
  <c r="N4744" i="8" l="1"/>
  <c r="I4744" i="8"/>
  <c r="M4744" i="8" s="1"/>
  <c r="J4744" i="8" l="1"/>
  <c r="K4744" i="8" l="1"/>
  <c r="L4744" i="8" s="1"/>
  <c r="H4745" i="8" s="1"/>
  <c r="N4745" i="8" l="1"/>
  <c r="I4745" i="8"/>
  <c r="M4745" i="8" s="1"/>
  <c r="J4745" i="8" l="1"/>
  <c r="K4745" i="8" l="1"/>
  <c r="L4745" i="8" s="1"/>
  <c r="H4746" i="8" s="1"/>
  <c r="N4746" i="8" l="1"/>
  <c r="I4746" i="8"/>
  <c r="M4746" i="8" s="1"/>
  <c r="J4746" i="8" l="1"/>
  <c r="K4746" i="8" l="1"/>
  <c r="L4746" i="8" s="1"/>
  <c r="H4747" i="8" s="1"/>
  <c r="I4747" i="8" l="1"/>
  <c r="M4747" i="8" s="1"/>
  <c r="N4747" i="8"/>
  <c r="J4747" i="8" l="1"/>
  <c r="K4747" i="8" l="1"/>
  <c r="L4747" i="8" s="1"/>
  <c r="H4748" i="8" s="1"/>
  <c r="N4748" i="8" l="1"/>
  <c r="I4748" i="8"/>
  <c r="M4748" i="8" s="1"/>
  <c r="J4748" i="8" l="1"/>
  <c r="K4748" i="8" l="1"/>
  <c r="L4748" i="8" s="1"/>
  <c r="H4749" i="8" s="1"/>
  <c r="N4749" i="8" l="1"/>
  <c r="I4749" i="8"/>
  <c r="M4749" i="8" s="1"/>
  <c r="J4749" i="8" l="1"/>
  <c r="K4749" i="8" l="1"/>
  <c r="L4749" i="8" s="1"/>
  <c r="H4750" i="8" s="1"/>
  <c r="N4750" i="8" l="1"/>
  <c r="I4750" i="8"/>
  <c r="M4750" i="8" s="1"/>
  <c r="J4750" i="8" l="1"/>
  <c r="K4750" i="8" l="1"/>
  <c r="L4750" i="8" s="1"/>
  <c r="H4751" i="8" s="1"/>
  <c r="N4751" i="8" l="1"/>
  <c r="I4751" i="8"/>
  <c r="M4751" i="8" s="1"/>
  <c r="J4751" i="8"/>
  <c r="K4751" i="8" l="1"/>
  <c r="L4751" i="8" s="1"/>
  <c r="H4752" i="8" s="1"/>
  <c r="I4752" i="8" l="1"/>
  <c r="M4752" i="8" s="1"/>
  <c r="N4752" i="8"/>
  <c r="J4752" i="8" l="1"/>
  <c r="K4752" i="8" l="1"/>
  <c r="L4752" i="8" s="1"/>
  <c r="H4753" i="8" s="1"/>
  <c r="N4753" i="8" l="1"/>
  <c r="I4753" i="8"/>
  <c r="M4753" i="8" s="1"/>
  <c r="J4753" i="8" l="1"/>
  <c r="K4753" i="8" l="1"/>
  <c r="L4753" i="8" s="1"/>
  <c r="H4754" i="8" s="1"/>
  <c r="I4754" i="8" l="1"/>
  <c r="M4754" i="8" s="1"/>
  <c r="N4754" i="8"/>
  <c r="J4754" i="8" l="1"/>
  <c r="K4754" i="8" l="1"/>
  <c r="L4754" i="8" s="1"/>
  <c r="H4755" i="8" s="1"/>
  <c r="N4755" i="8" l="1"/>
  <c r="I4755" i="8"/>
  <c r="M4755" i="8" s="1"/>
  <c r="J4755" i="8" l="1"/>
  <c r="K4755" i="8" l="1"/>
  <c r="L4755" i="8" s="1"/>
  <c r="H4756" i="8" s="1"/>
  <c r="N4756" i="8" l="1"/>
  <c r="I4756" i="8"/>
  <c r="M4756" i="8" s="1"/>
  <c r="J4756" i="8" l="1"/>
  <c r="K4756" i="8" l="1"/>
  <c r="L4756" i="8" s="1"/>
  <c r="H4757" i="8" s="1"/>
  <c r="N4757" i="8" l="1"/>
  <c r="I4757" i="8"/>
  <c r="M4757" i="8" s="1"/>
  <c r="J4757" i="8" l="1"/>
  <c r="K4757" i="8" l="1"/>
  <c r="L4757" i="8"/>
  <c r="H4758" i="8" s="1"/>
  <c r="N4758" i="8" l="1"/>
  <c r="I4758" i="8"/>
  <c r="M4758" i="8" s="1"/>
  <c r="J4758" i="8" l="1"/>
  <c r="K4758" i="8" l="1"/>
  <c r="L4758" i="8"/>
  <c r="H4759" i="8" s="1"/>
  <c r="I4759" i="8" l="1"/>
  <c r="M4759" i="8" s="1"/>
  <c r="N4759" i="8"/>
  <c r="J4759" i="8" l="1"/>
  <c r="K4759" i="8" l="1"/>
  <c r="L4759" i="8" s="1"/>
  <c r="H4760" i="8" s="1"/>
  <c r="N4760" i="8" l="1"/>
  <c r="I4760" i="8"/>
  <c r="M4760" i="8" s="1"/>
  <c r="J4760" i="8" l="1"/>
  <c r="K4760" i="8" l="1"/>
  <c r="L4760" i="8" s="1"/>
  <c r="H4761" i="8" s="1"/>
  <c r="N4761" i="8" l="1"/>
  <c r="I4761" i="8"/>
  <c r="M4761" i="8" s="1"/>
  <c r="J4761" i="8" l="1"/>
  <c r="K4761" i="8" l="1"/>
  <c r="L4761" i="8" s="1"/>
  <c r="H4762" i="8" s="1"/>
  <c r="N4762" i="8" l="1"/>
  <c r="I4762" i="8"/>
  <c r="M4762" i="8" s="1"/>
  <c r="J4762" i="8" l="1"/>
  <c r="K4762" i="8" l="1"/>
  <c r="L4762" i="8" s="1"/>
  <c r="H4763" i="8" s="1"/>
  <c r="N4763" i="8" l="1"/>
  <c r="I4763" i="8"/>
  <c r="M4763" i="8" s="1"/>
  <c r="J4763" i="8"/>
  <c r="K4763" i="8" l="1"/>
  <c r="L4763" i="8" s="1"/>
  <c r="H4764" i="8" s="1"/>
  <c r="N4764" i="8" l="1"/>
  <c r="I4764" i="8"/>
  <c r="M4764" i="8" s="1"/>
  <c r="J4764" i="8" l="1"/>
  <c r="K4764" i="8" l="1"/>
  <c r="L4764" i="8" s="1"/>
  <c r="H4765" i="8" s="1"/>
  <c r="I4765" i="8" l="1"/>
  <c r="M4765" i="8" s="1"/>
  <c r="N4765" i="8"/>
  <c r="J4765" i="8" l="1"/>
  <c r="K4765" i="8" l="1"/>
  <c r="L4765" i="8" s="1"/>
  <c r="H4766" i="8" s="1"/>
  <c r="I4766" i="8" l="1"/>
  <c r="M4766" i="8" s="1"/>
  <c r="N4766" i="8"/>
  <c r="J4766" i="8" l="1"/>
  <c r="K4766" i="8" l="1"/>
  <c r="L4766" i="8" s="1"/>
  <c r="H4767" i="8" s="1"/>
  <c r="N4767" i="8" l="1"/>
  <c r="I4767" i="8"/>
  <c r="M4767" i="8" s="1"/>
  <c r="J4767" i="8" l="1"/>
  <c r="K4767" i="8" l="1"/>
  <c r="L4767" i="8" s="1"/>
  <c r="H4768" i="8" s="1"/>
  <c r="N4768" i="8" l="1"/>
  <c r="I4768" i="8"/>
  <c r="M4768" i="8" s="1"/>
  <c r="J4768" i="8" l="1"/>
  <c r="K4768" i="8" l="1"/>
  <c r="L4768" i="8" s="1"/>
  <c r="H4769" i="8" s="1"/>
  <c r="N4769" i="8" l="1"/>
  <c r="I4769" i="8"/>
  <c r="M4769" i="8" s="1"/>
  <c r="J4769" i="8" l="1"/>
  <c r="K4769" i="8" l="1"/>
  <c r="L4769" i="8" s="1"/>
  <c r="H4770" i="8" s="1"/>
  <c r="N4770" i="8" l="1"/>
  <c r="I4770" i="8"/>
  <c r="M4770" i="8" s="1"/>
  <c r="J4770" i="8" l="1"/>
  <c r="K4770" i="8" l="1"/>
  <c r="L4770" i="8" s="1"/>
  <c r="H4771" i="8" s="1"/>
  <c r="I4771" i="8" l="1"/>
  <c r="M4771" i="8" s="1"/>
  <c r="N4771" i="8"/>
  <c r="J4771" i="8"/>
  <c r="K4771" i="8" l="1"/>
  <c r="L4771" i="8" s="1"/>
  <c r="H4772" i="8" s="1"/>
  <c r="I4772" i="8" l="1"/>
  <c r="M4772" i="8" s="1"/>
  <c r="N4772" i="8"/>
  <c r="J4772" i="8" l="1"/>
  <c r="K4772" i="8" l="1"/>
  <c r="L4772" i="8" s="1"/>
  <c r="H4773" i="8" s="1"/>
  <c r="I4773" i="8" l="1"/>
  <c r="M4773" i="8" s="1"/>
  <c r="N4773" i="8"/>
  <c r="J4773" i="8" l="1"/>
  <c r="K4773" i="8" l="1"/>
  <c r="L4773" i="8" s="1"/>
  <c r="H4774" i="8" s="1"/>
  <c r="N4774" i="8" l="1"/>
  <c r="I4774" i="8"/>
  <c r="M4774" i="8" s="1"/>
  <c r="J4774" i="8" l="1"/>
  <c r="K4774" i="8" l="1"/>
  <c r="L4774" i="8"/>
  <c r="H4775" i="8" s="1"/>
  <c r="N4775" i="8" l="1"/>
  <c r="I4775" i="8"/>
  <c r="M4775" i="8" s="1"/>
  <c r="J4775" i="8" l="1"/>
  <c r="K4775" i="8" l="1"/>
  <c r="L4775" i="8" s="1"/>
  <c r="H4776" i="8" s="1"/>
  <c r="N4776" i="8" l="1"/>
  <c r="I4776" i="8"/>
  <c r="M4776" i="8" s="1"/>
  <c r="J4776" i="8" l="1"/>
  <c r="K4776" i="8" l="1"/>
  <c r="L4776" i="8"/>
  <c r="H4777" i="8" s="1"/>
  <c r="N4777" i="8" l="1"/>
  <c r="I4777" i="8"/>
  <c r="M4777" i="8" s="1"/>
  <c r="J4777" i="8"/>
  <c r="K4777" i="8" l="1"/>
  <c r="L4777" i="8" s="1"/>
  <c r="H4778" i="8" s="1"/>
  <c r="I4778" i="8" l="1"/>
  <c r="M4778" i="8" s="1"/>
  <c r="N4778" i="8"/>
  <c r="J4778" i="8" l="1"/>
  <c r="K4778" i="8" l="1"/>
  <c r="L4778" i="8" s="1"/>
  <c r="H4779" i="8" s="1"/>
  <c r="N4779" i="8" l="1"/>
  <c r="I4779" i="8"/>
  <c r="M4779" i="8" s="1"/>
  <c r="J4779" i="8" l="1"/>
  <c r="K4779" i="8" l="1"/>
  <c r="L4779" i="8" s="1"/>
  <c r="H4780" i="8" s="1"/>
  <c r="N4780" i="8" l="1"/>
  <c r="I4780" i="8"/>
  <c r="M4780" i="8" s="1"/>
  <c r="J4780" i="8" l="1"/>
  <c r="K4780" i="8" l="1"/>
  <c r="L4780" i="8" s="1"/>
  <c r="H4781" i="8" s="1"/>
  <c r="I4781" i="8" l="1"/>
  <c r="M4781" i="8" s="1"/>
  <c r="N4781" i="8"/>
  <c r="J4781" i="8" l="1"/>
  <c r="K4781" i="8" l="1"/>
  <c r="L4781" i="8" s="1"/>
  <c r="H4782" i="8" s="1"/>
  <c r="N4782" i="8" l="1"/>
  <c r="I4782" i="8"/>
  <c r="M4782" i="8" s="1"/>
  <c r="J4782" i="8" l="1"/>
  <c r="K4782" i="8" l="1"/>
  <c r="L4782" i="8" s="1"/>
  <c r="H4783" i="8" s="1"/>
  <c r="N4783" i="8" l="1"/>
  <c r="I4783" i="8"/>
  <c r="M4783" i="8" s="1"/>
  <c r="J4783" i="8"/>
  <c r="K4783" i="8" l="1"/>
  <c r="L4783" i="8" s="1"/>
  <c r="H4784" i="8" s="1"/>
  <c r="N4784" i="8" l="1"/>
  <c r="I4784" i="8"/>
  <c r="M4784" i="8" s="1"/>
  <c r="J4784" i="8" l="1"/>
  <c r="K4784" i="8" l="1"/>
  <c r="L4784" i="8" s="1"/>
  <c r="H4785" i="8" s="1"/>
  <c r="I4785" i="8" l="1"/>
  <c r="M4785" i="8" s="1"/>
  <c r="N4785" i="8"/>
  <c r="J4785" i="8" l="1"/>
  <c r="K4785" i="8" l="1"/>
  <c r="L4785" i="8" s="1"/>
  <c r="H4786" i="8" s="1"/>
  <c r="N4786" i="8" l="1"/>
  <c r="I4786" i="8"/>
  <c r="M4786" i="8" s="1"/>
  <c r="J4786" i="8" l="1"/>
  <c r="K4786" i="8" l="1"/>
  <c r="L4786" i="8" s="1"/>
  <c r="H4787" i="8" s="1"/>
  <c r="N4787" i="8" l="1"/>
  <c r="I4787" i="8"/>
  <c r="M4787" i="8" s="1"/>
  <c r="J4787" i="8" l="1"/>
  <c r="K4787" i="8"/>
  <c r="L4787" i="8" s="1"/>
  <c r="H4788" i="8" s="1"/>
  <c r="N4788" i="8" l="1"/>
  <c r="I4788" i="8"/>
  <c r="M4788" i="8" s="1"/>
  <c r="J4788" i="8" l="1"/>
  <c r="K4788" i="8" l="1"/>
  <c r="L4788" i="8" s="1"/>
  <c r="H4789" i="8" s="1"/>
  <c r="N4789" i="8" l="1"/>
  <c r="I4789" i="8"/>
  <c r="M4789" i="8" s="1"/>
  <c r="J4789" i="8" l="1"/>
  <c r="K4789" i="8" l="1"/>
  <c r="L4789" i="8" s="1"/>
  <c r="H4790" i="8" s="1"/>
  <c r="I4790" i="8" l="1"/>
  <c r="M4790" i="8" s="1"/>
  <c r="N4790" i="8"/>
  <c r="J4790" i="8" l="1"/>
  <c r="K4790" i="8" l="1"/>
  <c r="L4790" i="8" s="1"/>
  <c r="H4791" i="8" s="1"/>
  <c r="N4791" i="8" l="1"/>
  <c r="I4791" i="8"/>
  <c r="M4791" i="8" s="1"/>
  <c r="J4791" i="8" l="1"/>
  <c r="K4791" i="8" l="1"/>
  <c r="L4791" i="8" s="1"/>
  <c r="H4792" i="8" s="1"/>
  <c r="N4792" i="8" l="1"/>
  <c r="I4792" i="8"/>
  <c r="M4792" i="8" s="1"/>
  <c r="J4792" i="8" l="1"/>
  <c r="K4792" i="8" l="1"/>
  <c r="L4792" i="8" s="1"/>
  <c r="H4793" i="8" s="1"/>
  <c r="N4793" i="8" l="1"/>
  <c r="I4793" i="8"/>
  <c r="M4793" i="8" s="1"/>
  <c r="J4793" i="8" l="1"/>
  <c r="K4793" i="8" l="1"/>
  <c r="L4793" i="8" s="1"/>
  <c r="H4794" i="8" s="1"/>
  <c r="N4794" i="8" l="1"/>
  <c r="I4794" i="8"/>
  <c r="M4794" i="8" s="1"/>
  <c r="J4794" i="8" l="1"/>
  <c r="K4794" i="8" l="1"/>
  <c r="L4794" i="8"/>
  <c r="H4795" i="8" s="1"/>
  <c r="N4795" i="8" l="1"/>
  <c r="I4795" i="8"/>
  <c r="M4795" i="8" s="1"/>
  <c r="J4795" i="8" l="1"/>
  <c r="K4795" i="8" l="1"/>
  <c r="L4795" i="8" s="1"/>
  <c r="H4796" i="8" s="1"/>
  <c r="N4796" i="8" l="1"/>
  <c r="I4796" i="8"/>
  <c r="M4796" i="8" s="1"/>
  <c r="J4796" i="8" l="1"/>
  <c r="K4796" i="8" l="1"/>
  <c r="L4796" i="8" s="1"/>
  <c r="H4797" i="8" s="1"/>
  <c r="I4797" i="8" l="1"/>
  <c r="M4797" i="8" s="1"/>
  <c r="N4797" i="8"/>
  <c r="J4797" i="8" l="1"/>
  <c r="K4797" i="8" l="1"/>
  <c r="L4797" i="8" s="1"/>
  <c r="H4798" i="8" s="1"/>
  <c r="I4798" i="8" l="1"/>
  <c r="M4798" i="8" s="1"/>
  <c r="N4798" i="8"/>
  <c r="J4798" i="8" l="1"/>
  <c r="K4798" i="8" l="1"/>
  <c r="L4798" i="8" s="1"/>
  <c r="H4799" i="8" s="1"/>
  <c r="N4799" i="8" l="1"/>
  <c r="I4799" i="8"/>
  <c r="M4799" i="8" s="1"/>
  <c r="J4799" i="8" l="1"/>
  <c r="K4799" i="8" l="1"/>
  <c r="L4799" i="8" s="1"/>
  <c r="H4800" i="8" s="1"/>
  <c r="N4800" i="8" l="1"/>
  <c r="I4800" i="8"/>
  <c r="M4800" i="8" s="1"/>
  <c r="J4800" i="8" l="1"/>
  <c r="K4800" i="8" l="1"/>
  <c r="L4800" i="8"/>
  <c r="H4801" i="8" s="1"/>
  <c r="I4801" i="8" l="1"/>
  <c r="M4801" i="8" s="1"/>
  <c r="N4801" i="8"/>
  <c r="J4801" i="8" l="1"/>
  <c r="K4801" i="8" l="1"/>
  <c r="L4801" i="8" s="1"/>
  <c r="H4802" i="8" s="1"/>
  <c r="I4802" i="8" l="1"/>
  <c r="M4802" i="8" s="1"/>
  <c r="N4802" i="8"/>
  <c r="J4802" i="8" l="1"/>
  <c r="K4802" i="8" l="1"/>
  <c r="L4802" i="8" s="1"/>
  <c r="H4803" i="8" s="1"/>
  <c r="N4803" i="8" l="1"/>
  <c r="I4803" i="8"/>
  <c r="M4803" i="8" s="1"/>
  <c r="J4803" i="8"/>
  <c r="K4803" i="8" l="1"/>
  <c r="L4803" i="8" s="1"/>
  <c r="H4804" i="8" s="1"/>
  <c r="N4804" i="8" l="1"/>
  <c r="I4804" i="8"/>
  <c r="M4804" i="8" s="1"/>
  <c r="J4804" i="8" l="1"/>
  <c r="K4804" i="8" l="1"/>
  <c r="L4804" i="8" s="1"/>
  <c r="H4805" i="8" s="1"/>
  <c r="N4805" i="8" l="1"/>
  <c r="I4805" i="8"/>
  <c r="M4805" i="8" s="1"/>
  <c r="J4805" i="8" l="1"/>
  <c r="K4805" i="8" l="1"/>
  <c r="L4805" i="8" s="1"/>
  <c r="H4806" i="8" s="1"/>
  <c r="N4806" i="8" l="1"/>
  <c r="I4806" i="8"/>
  <c r="M4806" i="8" s="1"/>
  <c r="J4806" i="8" l="1"/>
  <c r="K4806" i="8" l="1"/>
  <c r="L4806" i="8" s="1"/>
  <c r="H4807" i="8" s="1"/>
  <c r="I4807" i="8" l="1"/>
  <c r="M4807" i="8" s="1"/>
  <c r="N4807" i="8"/>
  <c r="J4807" i="8" l="1"/>
  <c r="K4807" i="8" l="1"/>
  <c r="L4807" i="8" s="1"/>
  <c r="H4808" i="8" s="1"/>
  <c r="N4808" i="8" l="1"/>
  <c r="I4808" i="8"/>
  <c r="M4808" i="8" s="1"/>
  <c r="J4808" i="8" l="1"/>
  <c r="K4808" i="8" l="1"/>
  <c r="L4808" i="8"/>
  <c r="H4809" i="8" s="1"/>
  <c r="I4809" i="8" l="1"/>
  <c r="M4809" i="8" s="1"/>
  <c r="N4809" i="8"/>
  <c r="J4809" i="8" l="1"/>
  <c r="K4809" i="8" l="1"/>
  <c r="L4809" i="8" s="1"/>
  <c r="H4810" i="8" s="1"/>
  <c r="N4810" i="8" l="1"/>
  <c r="I4810" i="8"/>
  <c r="M4810" i="8" s="1"/>
  <c r="J4810" i="8" l="1"/>
  <c r="K4810" i="8" l="1"/>
  <c r="L4810" i="8" s="1"/>
  <c r="H4811" i="8" s="1"/>
  <c r="N4811" i="8" l="1"/>
  <c r="I4811" i="8"/>
  <c r="M4811" i="8" s="1"/>
  <c r="J4811" i="8" l="1"/>
  <c r="K4811" i="8" l="1"/>
  <c r="L4811" i="8" s="1"/>
  <c r="H4812" i="8" s="1"/>
  <c r="N4812" i="8" l="1"/>
  <c r="I4812" i="8"/>
  <c r="M4812" i="8" s="1"/>
  <c r="J4812" i="8" l="1"/>
  <c r="K4812" i="8" l="1"/>
  <c r="L4812" i="8" s="1"/>
  <c r="H4813" i="8" s="1"/>
  <c r="I4813" i="8" l="1"/>
  <c r="M4813" i="8" s="1"/>
  <c r="N4813" i="8"/>
  <c r="J4813" i="8" l="1"/>
  <c r="K4813" i="8" l="1"/>
  <c r="L4813" i="8" s="1"/>
  <c r="H4814" i="8" s="1"/>
  <c r="I4814" i="8" l="1"/>
  <c r="M4814" i="8" s="1"/>
  <c r="N4814" i="8"/>
  <c r="J4814" i="8" l="1"/>
  <c r="K4814" i="8" l="1"/>
  <c r="L4814" i="8" s="1"/>
  <c r="H4815" i="8" s="1"/>
  <c r="N4815" i="8" l="1"/>
  <c r="I4815" i="8"/>
  <c r="M4815" i="8" s="1"/>
  <c r="J4815" i="8" l="1"/>
  <c r="K4815" i="8" l="1"/>
  <c r="L4815" i="8" s="1"/>
  <c r="H4816" i="8" s="1"/>
  <c r="N4816" i="8" l="1"/>
  <c r="I4816" i="8"/>
  <c r="M4816" i="8" s="1"/>
  <c r="J4816" i="8" l="1"/>
  <c r="K4816" i="8" l="1"/>
  <c r="L4816" i="8" s="1"/>
  <c r="H4817" i="8" s="1"/>
  <c r="N4817" i="8" l="1"/>
  <c r="I4817" i="8"/>
  <c r="M4817" i="8" s="1"/>
  <c r="J4817" i="8" l="1"/>
  <c r="K4817" i="8" l="1"/>
  <c r="L4817" i="8" s="1"/>
  <c r="H4818" i="8" s="1"/>
  <c r="N4818" i="8" l="1"/>
  <c r="I4818" i="8"/>
  <c r="M4818" i="8" s="1"/>
  <c r="J4818" i="8" l="1"/>
  <c r="K4818" i="8" l="1"/>
  <c r="L4818" i="8" s="1"/>
  <c r="H4819" i="8" s="1"/>
  <c r="I4819" i="8" l="1"/>
  <c r="M4819" i="8" s="1"/>
  <c r="N4819" i="8"/>
  <c r="J4819" i="8" l="1"/>
  <c r="K4819" i="8" l="1"/>
  <c r="L4819" i="8" s="1"/>
  <c r="H4820" i="8" s="1"/>
  <c r="I4820" i="8" l="1"/>
  <c r="M4820" i="8" s="1"/>
  <c r="N4820" i="8"/>
  <c r="J4820" i="8" l="1"/>
  <c r="K4820" i="8" l="1"/>
  <c r="L4820" i="8" s="1"/>
  <c r="H4821" i="8" s="1"/>
  <c r="I4821" i="8" l="1"/>
  <c r="M4821" i="8" s="1"/>
  <c r="N4821" i="8"/>
  <c r="J4821" i="8" l="1"/>
  <c r="K4821" i="8" l="1"/>
  <c r="L4821" i="8" s="1"/>
  <c r="H4822" i="8" s="1"/>
  <c r="I4822" i="8" l="1"/>
  <c r="M4822" i="8" s="1"/>
  <c r="N4822" i="8"/>
  <c r="J4822" i="8" l="1"/>
  <c r="K4822" i="8" l="1"/>
  <c r="L4822" i="8" s="1"/>
  <c r="H4823" i="8" s="1"/>
  <c r="N4823" i="8" l="1"/>
  <c r="I4823" i="8"/>
  <c r="M4823" i="8" s="1"/>
  <c r="J4823" i="8" l="1"/>
  <c r="K4823" i="8" l="1"/>
  <c r="L4823" i="8" s="1"/>
  <c r="H4824" i="8" s="1"/>
  <c r="N4824" i="8" l="1"/>
  <c r="I4824" i="8"/>
  <c r="M4824" i="8" s="1"/>
  <c r="J4824" i="8" l="1"/>
  <c r="K4824" i="8" l="1"/>
  <c r="L4824" i="8"/>
  <c r="H4825" i="8" s="1"/>
  <c r="N4825" i="8" l="1"/>
  <c r="I4825" i="8"/>
  <c r="M4825" i="8" s="1"/>
  <c r="J4825" i="8" l="1"/>
  <c r="K4825" i="8" l="1"/>
  <c r="L4825" i="8"/>
  <c r="H4826" i="8" s="1"/>
  <c r="I4826" i="8" l="1"/>
  <c r="M4826" i="8" s="1"/>
  <c r="N4826" i="8"/>
  <c r="J4826" i="8" l="1"/>
  <c r="K4826" i="8" l="1"/>
  <c r="L4826" i="8" s="1"/>
  <c r="H4827" i="8" s="1"/>
  <c r="N4827" i="8" l="1"/>
  <c r="I4827" i="8"/>
  <c r="M4827" i="8" s="1"/>
  <c r="J4827" i="8" l="1"/>
  <c r="K4827" i="8" l="1"/>
  <c r="L4827" i="8"/>
  <c r="H4828" i="8" s="1"/>
  <c r="N4828" i="8" l="1"/>
  <c r="I4828" i="8"/>
  <c r="M4828" i="8" s="1"/>
  <c r="J4828" i="8" l="1"/>
  <c r="K4828" i="8" l="1"/>
  <c r="L4828" i="8" s="1"/>
  <c r="H4829" i="8" s="1"/>
  <c r="N4829" i="8" l="1"/>
  <c r="I4829" i="8"/>
  <c r="M4829" i="8" s="1"/>
  <c r="J4829" i="8" l="1"/>
  <c r="K4829" i="8" l="1"/>
  <c r="L4829" i="8" s="1"/>
  <c r="H4830" i="8" s="1"/>
  <c r="N4830" i="8" l="1"/>
  <c r="I4830" i="8"/>
  <c r="M4830" i="8" s="1"/>
  <c r="J4830" i="8" l="1"/>
  <c r="K4830" i="8" l="1"/>
  <c r="L4830" i="8" s="1"/>
  <c r="H4831" i="8" s="1"/>
  <c r="N4831" i="8" l="1"/>
  <c r="I4831" i="8"/>
  <c r="M4831" i="8" s="1"/>
  <c r="J4831" i="8" l="1"/>
  <c r="K4831" i="8" l="1"/>
  <c r="L4831" i="8" s="1"/>
  <c r="H4832" i="8" s="1"/>
  <c r="N4832" i="8" l="1"/>
  <c r="I4832" i="8"/>
  <c r="M4832" i="8" s="1"/>
  <c r="J4832" i="8" l="1"/>
  <c r="K4832" i="8" l="1"/>
  <c r="L4832" i="8" s="1"/>
  <c r="H4833" i="8" s="1"/>
  <c r="I4833" i="8" l="1"/>
  <c r="M4833" i="8" s="1"/>
  <c r="N4833" i="8"/>
  <c r="J4833" i="8" l="1"/>
  <c r="K4833" i="8" l="1"/>
  <c r="L4833" i="8" s="1"/>
  <c r="H4834" i="8" s="1"/>
  <c r="N4834" i="8" l="1"/>
  <c r="I4834" i="8"/>
  <c r="M4834" i="8" s="1"/>
  <c r="J4834" i="8"/>
  <c r="K4834" i="8" l="1"/>
  <c r="L4834" i="8" s="1"/>
  <c r="H4835" i="8" s="1"/>
  <c r="N4835" i="8" l="1"/>
  <c r="I4835" i="8"/>
  <c r="M4835" i="8" s="1"/>
  <c r="J4835" i="8" l="1"/>
  <c r="K4835" i="8" l="1"/>
  <c r="L4835" i="8" s="1"/>
  <c r="H4836" i="8" s="1"/>
  <c r="N4836" i="8" l="1"/>
  <c r="I4836" i="8"/>
  <c r="M4836" i="8" s="1"/>
  <c r="J4836" i="8" l="1"/>
  <c r="K4836" i="8" l="1"/>
  <c r="L4836" i="8" s="1"/>
  <c r="H4837" i="8" s="1"/>
  <c r="N4837" i="8" l="1"/>
  <c r="I4837" i="8"/>
  <c r="M4837" i="8" s="1"/>
  <c r="J4837" i="8" l="1"/>
  <c r="K4837" i="8" l="1"/>
  <c r="L4837" i="8" s="1"/>
  <c r="H4838" i="8" s="1"/>
  <c r="I4838" i="8" l="1"/>
  <c r="M4838" i="8" s="1"/>
  <c r="N4838" i="8"/>
  <c r="J4838" i="8" l="1"/>
  <c r="K4838" i="8" l="1"/>
  <c r="L4838" i="8"/>
  <c r="H4839" i="8" s="1"/>
  <c r="N4839" i="8" l="1"/>
  <c r="I4839" i="8"/>
  <c r="M4839" i="8" s="1"/>
  <c r="J4839" i="8" l="1"/>
  <c r="K4839" i="8" l="1"/>
  <c r="L4839" i="8" s="1"/>
  <c r="H4840" i="8" s="1"/>
  <c r="N4840" i="8" l="1"/>
  <c r="I4840" i="8"/>
  <c r="M4840" i="8" s="1"/>
  <c r="J4840" i="8" l="1"/>
  <c r="K4840" i="8" l="1"/>
  <c r="L4840" i="8" s="1"/>
  <c r="H4841" i="8" s="1"/>
  <c r="N4841" i="8" l="1"/>
  <c r="I4841" i="8"/>
  <c r="M4841" i="8" s="1"/>
  <c r="J4841" i="8"/>
  <c r="K4841" i="8" l="1"/>
  <c r="L4841" i="8" s="1"/>
  <c r="H4842" i="8" s="1"/>
  <c r="N4842" i="8" l="1"/>
  <c r="I4842" i="8"/>
  <c r="M4842" i="8" s="1"/>
  <c r="J4842" i="8" l="1"/>
  <c r="K4842" i="8" l="1"/>
  <c r="L4842" i="8" s="1"/>
  <c r="H4843" i="8" s="1"/>
  <c r="I4843" i="8" l="1"/>
  <c r="M4843" i="8" s="1"/>
  <c r="N4843" i="8"/>
  <c r="J4843" i="8" l="1"/>
  <c r="K4843" i="8" l="1"/>
  <c r="L4843" i="8" s="1"/>
  <c r="H4844" i="8" s="1"/>
  <c r="N4844" i="8" l="1"/>
  <c r="I4844" i="8"/>
  <c r="M4844" i="8" s="1"/>
  <c r="J4844" i="8" l="1"/>
  <c r="K4844" i="8" l="1"/>
  <c r="L4844" i="8" s="1"/>
  <c r="H4845" i="8" s="1"/>
  <c r="I4845" i="8" l="1"/>
  <c r="M4845" i="8" s="1"/>
  <c r="N4845" i="8"/>
  <c r="J4845" i="8" l="1"/>
  <c r="K4845" i="8" l="1"/>
  <c r="L4845" i="8" s="1"/>
  <c r="H4846" i="8" s="1"/>
  <c r="N4846" i="8" l="1"/>
  <c r="I4846" i="8"/>
  <c r="M4846" i="8" s="1"/>
  <c r="J4846" i="8" l="1"/>
  <c r="K4846" i="8" l="1"/>
  <c r="L4846" i="8" s="1"/>
  <c r="H4847" i="8" s="1"/>
  <c r="N4847" i="8" l="1"/>
  <c r="I4847" i="8"/>
  <c r="M4847" i="8" s="1"/>
  <c r="J4847" i="8" l="1"/>
  <c r="K4847" i="8" l="1"/>
  <c r="L4847" i="8" s="1"/>
  <c r="H4848" i="8" s="1"/>
  <c r="N4848" i="8" l="1"/>
  <c r="I4848" i="8"/>
  <c r="M4848" i="8" s="1"/>
  <c r="J4848" i="8" l="1"/>
  <c r="K4848" i="8" l="1"/>
  <c r="L4848" i="8" s="1"/>
  <c r="H4849" i="8" s="1"/>
  <c r="N4849" i="8" l="1"/>
  <c r="I4849" i="8"/>
  <c r="M4849" i="8" s="1"/>
  <c r="J4849" i="8" l="1"/>
  <c r="K4849" i="8" l="1"/>
  <c r="L4849" i="8"/>
  <c r="H4850" i="8" s="1"/>
  <c r="I4850" i="8" l="1"/>
  <c r="M4850" i="8" s="1"/>
  <c r="N4850" i="8"/>
  <c r="J4850" i="8" l="1"/>
  <c r="K4850" i="8" l="1"/>
  <c r="L4850" i="8" s="1"/>
  <c r="H4851" i="8" s="1"/>
  <c r="N4851" i="8" l="1"/>
  <c r="I4851" i="8"/>
  <c r="M4851" i="8" s="1"/>
  <c r="J4851" i="8" l="1"/>
  <c r="K4851" i="8" l="1"/>
  <c r="L4851" i="8" s="1"/>
  <c r="H4852" i="8" s="1"/>
  <c r="N4852" i="8" l="1"/>
  <c r="I4852" i="8"/>
  <c r="M4852" i="8" s="1"/>
  <c r="J4852" i="8" l="1"/>
  <c r="K4852" i="8" l="1"/>
  <c r="L4852" i="8" s="1"/>
  <c r="H4853" i="8" s="1"/>
  <c r="N4853" i="8" l="1"/>
  <c r="I4853" i="8"/>
  <c r="M4853" i="8" s="1"/>
  <c r="J4853" i="8" l="1"/>
  <c r="K4853" i="8" l="1"/>
  <c r="L4853" i="8"/>
  <c r="H4854" i="8" s="1"/>
  <c r="N4854" i="8" l="1"/>
  <c r="I4854" i="8"/>
  <c r="M4854" i="8" s="1"/>
  <c r="J4854" i="8" l="1"/>
  <c r="K4854" i="8"/>
  <c r="L4854" i="8" s="1"/>
  <c r="H4855" i="8" s="1"/>
  <c r="I4855" i="8" l="1"/>
  <c r="M4855" i="8" s="1"/>
  <c r="N4855" i="8"/>
  <c r="J4855" i="8"/>
  <c r="K4855" i="8" l="1"/>
  <c r="L4855" i="8" s="1"/>
  <c r="H4856" i="8" s="1"/>
  <c r="I4856" i="8" l="1"/>
  <c r="M4856" i="8" s="1"/>
  <c r="N4856" i="8"/>
  <c r="J4856" i="8" l="1"/>
  <c r="K4856" i="8" l="1"/>
  <c r="L4856" i="8" s="1"/>
  <c r="H4857" i="8" s="1"/>
  <c r="I4857" i="8" l="1"/>
  <c r="M4857" i="8" s="1"/>
  <c r="N4857" i="8"/>
  <c r="J4857" i="8" l="1"/>
  <c r="K4857" i="8" l="1"/>
  <c r="L4857" i="8" s="1"/>
  <c r="H4858" i="8" s="1"/>
  <c r="N4858" i="8" l="1"/>
  <c r="I4858" i="8"/>
  <c r="M4858" i="8" s="1"/>
  <c r="J4858" i="8" l="1"/>
  <c r="K4858" i="8" l="1"/>
  <c r="L4858" i="8" s="1"/>
  <c r="H4859" i="8" s="1"/>
  <c r="N4859" i="8" l="1"/>
  <c r="I4859" i="8"/>
  <c r="M4859" i="8" s="1"/>
  <c r="J4859" i="8" l="1"/>
  <c r="K4859" i="8" l="1"/>
  <c r="L4859" i="8" s="1"/>
  <c r="H4860" i="8" s="1"/>
  <c r="N4860" i="8" l="1"/>
  <c r="I4860" i="8"/>
  <c r="M4860" i="8" s="1"/>
  <c r="J4860" i="8" l="1"/>
  <c r="K4860" i="8" l="1"/>
  <c r="L4860" i="8" s="1"/>
  <c r="H4861" i="8" s="1"/>
  <c r="N4861" i="8" l="1"/>
  <c r="I4861" i="8"/>
  <c r="M4861" i="8" s="1"/>
  <c r="J4861" i="8" l="1"/>
  <c r="K4861" i="8" l="1"/>
  <c r="L4861" i="8" s="1"/>
  <c r="H4862" i="8" s="1"/>
  <c r="I4862" i="8" l="1"/>
  <c r="M4862" i="8" s="1"/>
  <c r="N4862" i="8"/>
  <c r="J4862" i="8" l="1"/>
  <c r="K4862" i="8" l="1"/>
  <c r="L4862" i="8" s="1"/>
  <c r="H4863" i="8" s="1"/>
  <c r="N4863" i="8" l="1"/>
  <c r="I4863" i="8"/>
  <c r="M4863" i="8" s="1"/>
  <c r="J4863" i="8" l="1"/>
  <c r="K4863" i="8" l="1"/>
  <c r="L4863" i="8" s="1"/>
  <c r="H4864" i="8" s="1"/>
  <c r="N4864" i="8" l="1"/>
  <c r="I4864" i="8"/>
  <c r="M4864" i="8" s="1"/>
  <c r="J4864" i="8" l="1"/>
  <c r="K4864" i="8" l="1"/>
  <c r="L4864" i="8" s="1"/>
  <c r="H4865" i="8" s="1"/>
  <c r="N4865" i="8" l="1"/>
  <c r="I4865" i="8"/>
  <c r="M4865" i="8" s="1"/>
  <c r="J4865" i="8"/>
  <c r="K4865" i="8" l="1"/>
  <c r="L4865" i="8" s="1"/>
  <c r="H4866" i="8" s="1"/>
  <c r="N4866" i="8" l="1"/>
  <c r="I4866" i="8"/>
  <c r="M4866" i="8" s="1"/>
  <c r="J4866" i="8" l="1"/>
  <c r="K4866" i="8" l="1"/>
  <c r="L4866" i="8" s="1"/>
  <c r="H4867" i="8" s="1"/>
  <c r="N4867" i="8" l="1"/>
  <c r="I4867" i="8"/>
  <c r="M4867" i="8" s="1"/>
  <c r="J4867" i="8" l="1"/>
  <c r="K4867" i="8" l="1"/>
  <c r="L4867" i="8" s="1"/>
  <c r="H4868" i="8" s="1"/>
  <c r="I4868" i="8" l="1"/>
  <c r="M4868" i="8" s="1"/>
  <c r="N4868" i="8"/>
  <c r="J4868" i="8" l="1"/>
  <c r="K4868" i="8" l="1"/>
  <c r="L4868" i="8" s="1"/>
  <c r="H4869" i="8" s="1"/>
  <c r="I4869" i="8" l="1"/>
  <c r="M4869" i="8" s="1"/>
  <c r="N4869" i="8"/>
  <c r="J4869" i="8" l="1"/>
  <c r="K4869" i="8" l="1"/>
  <c r="L4869" i="8" s="1"/>
  <c r="H4870" i="8" s="1"/>
  <c r="N4870" i="8" l="1"/>
  <c r="I4870" i="8"/>
  <c r="M4870" i="8" s="1"/>
  <c r="J4870" i="8" l="1"/>
  <c r="K4870" i="8" l="1"/>
  <c r="L4870" i="8" s="1"/>
  <c r="H4871" i="8" s="1"/>
  <c r="N4871" i="8" l="1"/>
  <c r="I4871" i="8"/>
  <c r="M4871" i="8" s="1"/>
  <c r="J4871" i="8" l="1"/>
  <c r="K4871" i="8" l="1"/>
  <c r="L4871" i="8" s="1"/>
  <c r="H4872" i="8" s="1"/>
  <c r="I4872" i="8" l="1"/>
  <c r="M4872" i="8" s="1"/>
  <c r="N4872" i="8"/>
  <c r="J4872" i="8" l="1"/>
  <c r="K4872" i="8" l="1"/>
  <c r="L4872" i="8" s="1"/>
  <c r="H4873" i="8" s="1"/>
  <c r="N4873" i="8" l="1"/>
  <c r="I4873" i="8"/>
  <c r="M4873" i="8" s="1"/>
  <c r="J4873" i="8" l="1"/>
  <c r="K4873" i="8" l="1"/>
  <c r="L4873" i="8" s="1"/>
  <c r="H4874" i="8" s="1"/>
  <c r="I4874" i="8" l="1"/>
  <c r="M4874" i="8" s="1"/>
  <c r="N4874" i="8"/>
  <c r="J4874" i="8" l="1"/>
  <c r="K4874" i="8" l="1"/>
  <c r="L4874" i="8"/>
  <c r="H4875" i="8" s="1"/>
  <c r="N4875" i="8" l="1"/>
  <c r="I4875" i="8"/>
  <c r="M4875" i="8" s="1"/>
  <c r="J4875" i="8" l="1"/>
  <c r="K4875" i="8" l="1"/>
  <c r="L4875" i="8" s="1"/>
  <c r="H4876" i="8" s="1"/>
  <c r="N4876" i="8" l="1"/>
  <c r="I4876" i="8"/>
  <c r="M4876" i="8" s="1"/>
  <c r="J4876" i="8" l="1"/>
  <c r="K4876" i="8" l="1"/>
  <c r="L4876" i="8" s="1"/>
  <c r="H4877" i="8" s="1"/>
  <c r="N4877" i="8" l="1"/>
  <c r="I4877" i="8"/>
  <c r="M4877" i="8" s="1"/>
  <c r="J4877" i="8" l="1"/>
  <c r="K4877" i="8" l="1"/>
  <c r="L4877" i="8" s="1"/>
  <c r="H4878" i="8" s="1"/>
  <c r="N4878" i="8" l="1"/>
  <c r="I4878" i="8"/>
  <c r="M4878" i="8" s="1"/>
  <c r="J4878" i="8" l="1"/>
  <c r="K4878" i="8" l="1"/>
  <c r="L4878" i="8" s="1"/>
  <c r="H4879" i="8" s="1"/>
  <c r="N4879" i="8" l="1"/>
  <c r="I4879" i="8"/>
  <c r="M4879" i="8" s="1"/>
  <c r="J4879" i="8" l="1"/>
  <c r="K4879" i="8" l="1"/>
  <c r="L4879" i="8" s="1"/>
  <c r="H4880" i="8" s="1"/>
  <c r="I4880" i="8" l="1"/>
  <c r="M4880" i="8" s="1"/>
  <c r="N4880" i="8"/>
  <c r="J4880" i="8" l="1"/>
  <c r="K4880" i="8" l="1"/>
  <c r="L4880" i="8" s="1"/>
  <c r="H4881" i="8" s="1"/>
  <c r="I4881" i="8" l="1"/>
  <c r="M4881" i="8" s="1"/>
  <c r="N4881" i="8"/>
  <c r="J4881" i="8" l="1"/>
  <c r="K4881" i="8" l="1"/>
  <c r="L4881" i="8" s="1"/>
  <c r="H4882" i="8" s="1"/>
  <c r="N4882" i="8" l="1"/>
  <c r="I4882" i="8"/>
  <c r="M4882" i="8" s="1"/>
  <c r="J4882" i="8" l="1"/>
  <c r="K4882" i="8" l="1"/>
  <c r="L4882" i="8" s="1"/>
  <c r="H4883" i="8" s="1"/>
  <c r="N4883" i="8" l="1"/>
  <c r="I4883" i="8"/>
  <c r="M4883" i="8" s="1"/>
  <c r="J4883" i="8" l="1"/>
  <c r="K4883" i="8" l="1"/>
  <c r="L4883" i="8" s="1"/>
  <c r="H4884" i="8" s="1"/>
  <c r="N4884" i="8" l="1"/>
  <c r="I4884" i="8"/>
  <c r="M4884" i="8" s="1"/>
  <c r="J4884" i="8" l="1"/>
  <c r="K4884" i="8" l="1"/>
  <c r="L4884" i="8" s="1"/>
  <c r="H4885" i="8" s="1"/>
  <c r="N4885" i="8" l="1"/>
  <c r="I4885" i="8"/>
  <c r="M4885" i="8" s="1"/>
  <c r="J4885" i="8" l="1"/>
  <c r="K4885" i="8" l="1"/>
  <c r="L4885" i="8"/>
  <c r="H4886" i="8" s="1"/>
  <c r="I4886" i="8" l="1"/>
  <c r="M4886" i="8" s="1"/>
  <c r="N4886" i="8"/>
  <c r="J4886" i="8" l="1"/>
  <c r="K4886" i="8" l="1"/>
  <c r="L4886" i="8" s="1"/>
  <c r="H4887" i="8" s="1"/>
  <c r="N4887" i="8" l="1"/>
  <c r="I4887" i="8"/>
  <c r="M4887" i="8" s="1"/>
  <c r="J4887" i="8"/>
  <c r="K4887" i="8" l="1"/>
  <c r="L4887" i="8" s="1"/>
  <c r="H4888" i="8" s="1"/>
  <c r="N4888" i="8" l="1"/>
  <c r="I4888" i="8"/>
  <c r="M4888" i="8" s="1"/>
  <c r="J4888" i="8" l="1"/>
  <c r="K4888" i="8" l="1"/>
  <c r="L4888" i="8" s="1"/>
  <c r="H4889" i="8" s="1"/>
  <c r="I4889" i="8" l="1"/>
  <c r="M4889" i="8" s="1"/>
  <c r="N4889" i="8"/>
  <c r="J4889" i="8" l="1"/>
  <c r="K4889" i="8" l="1"/>
  <c r="L4889" i="8" s="1"/>
  <c r="H4890" i="8" s="1"/>
  <c r="N4890" i="8" l="1"/>
  <c r="I4890" i="8"/>
  <c r="M4890" i="8" s="1"/>
  <c r="J4890" i="8" l="1"/>
  <c r="K4890" i="8" l="1"/>
  <c r="L4890" i="8" s="1"/>
  <c r="H4891" i="8" s="1"/>
  <c r="N4891" i="8" l="1"/>
  <c r="I4891" i="8"/>
  <c r="M4891" i="8" s="1"/>
  <c r="J4891" i="8" l="1"/>
  <c r="K4891" i="8" l="1"/>
  <c r="L4891" i="8" s="1"/>
  <c r="H4892" i="8" s="1"/>
  <c r="I4892" i="8" l="1"/>
  <c r="M4892" i="8" s="1"/>
  <c r="N4892" i="8"/>
  <c r="J4892" i="8" l="1"/>
  <c r="K4892" i="8" l="1"/>
  <c r="L4892" i="8" s="1"/>
  <c r="H4893" i="8" s="1"/>
  <c r="I4893" i="8" l="1"/>
  <c r="M4893" i="8" s="1"/>
  <c r="N4893" i="8"/>
  <c r="J4893" i="8" l="1"/>
  <c r="K4893" i="8" l="1"/>
  <c r="L4893" i="8" s="1"/>
  <c r="H4894" i="8" s="1"/>
  <c r="N4894" i="8" l="1"/>
  <c r="I4894" i="8"/>
  <c r="M4894" i="8" s="1"/>
  <c r="J4894" i="8"/>
  <c r="K4894" i="8" l="1"/>
  <c r="L4894" i="8" s="1"/>
  <c r="H4895" i="8" s="1"/>
  <c r="N4895" i="8" l="1"/>
  <c r="I4895" i="8"/>
  <c r="M4895" i="8" s="1"/>
  <c r="J4895" i="8" l="1"/>
  <c r="K4895" i="8" l="1"/>
  <c r="L4895" i="8" s="1"/>
  <c r="H4896" i="8" s="1"/>
  <c r="N4896" i="8" l="1"/>
  <c r="I4896" i="8"/>
  <c r="M4896" i="8" s="1"/>
  <c r="J4896" i="8" l="1"/>
  <c r="K4896" i="8" l="1"/>
  <c r="L4896" i="8"/>
  <c r="H4897" i="8" s="1"/>
  <c r="N4897" i="8" l="1"/>
  <c r="I4897" i="8"/>
  <c r="M4897" i="8" s="1"/>
  <c r="J4897" i="8" l="1"/>
  <c r="K4897" i="8" l="1"/>
  <c r="L4897" i="8" s="1"/>
  <c r="H4898" i="8" s="1"/>
  <c r="I4898" i="8" l="1"/>
  <c r="M4898" i="8" s="1"/>
  <c r="N4898" i="8"/>
  <c r="J4898" i="8" l="1"/>
  <c r="K4898" i="8" l="1"/>
  <c r="L4898" i="8" s="1"/>
  <c r="H4899" i="8" s="1"/>
  <c r="N4899" i="8" l="1"/>
  <c r="I4899" i="8"/>
  <c r="M4899" i="8" s="1"/>
  <c r="J4899" i="8" l="1"/>
  <c r="K4899" i="8" l="1"/>
  <c r="L4899" i="8" s="1"/>
  <c r="H4900" i="8" s="1"/>
  <c r="N4900" i="8" l="1"/>
  <c r="I4900" i="8"/>
  <c r="M4900" i="8" s="1"/>
  <c r="J4900" i="8" l="1"/>
  <c r="K4900" i="8" l="1"/>
  <c r="L4900" i="8" s="1"/>
  <c r="H4901" i="8" s="1"/>
  <c r="N4901" i="8" l="1"/>
  <c r="I4901" i="8"/>
  <c r="M4901" i="8" s="1"/>
  <c r="J4901" i="8" l="1"/>
  <c r="K4901" i="8" l="1"/>
  <c r="L4901" i="8"/>
  <c r="H4902" i="8" s="1"/>
  <c r="N4902" i="8" l="1"/>
  <c r="I4902" i="8"/>
  <c r="M4902" i="8" s="1"/>
  <c r="J4902" i="8" l="1"/>
  <c r="K4902" i="8" l="1"/>
  <c r="L4902" i="8" s="1"/>
  <c r="H4903" i="8" s="1"/>
  <c r="I4903" i="8" l="1"/>
  <c r="M4903" i="8" s="1"/>
  <c r="N4903" i="8"/>
  <c r="J4903" i="8" l="1"/>
  <c r="K4903" i="8" l="1"/>
  <c r="L4903" i="8"/>
  <c r="H4904" i="8" s="1"/>
  <c r="I4904" i="8" l="1"/>
  <c r="M4904" i="8" s="1"/>
  <c r="N4904" i="8"/>
  <c r="J4904" i="8" l="1"/>
  <c r="K4904" i="8" l="1"/>
  <c r="L4904" i="8" s="1"/>
  <c r="H4905" i="8" s="1"/>
  <c r="I4905" i="8" l="1"/>
  <c r="M4905" i="8" s="1"/>
  <c r="N4905" i="8"/>
  <c r="J4905" i="8" l="1"/>
  <c r="K4905" i="8" l="1"/>
  <c r="L4905" i="8" s="1"/>
  <c r="H4906" i="8" s="1"/>
  <c r="N4906" i="8" l="1"/>
  <c r="I4906" i="8"/>
  <c r="M4906" i="8" s="1"/>
  <c r="J4906" i="8" l="1"/>
  <c r="K4906" i="8" l="1"/>
  <c r="L4906" i="8" s="1"/>
  <c r="H4907" i="8" s="1"/>
  <c r="N4907" i="8" l="1"/>
  <c r="I4907" i="8"/>
  <c r="M4907" i="8" s="1"/>
  <c r="J4907" i="8" l="1"/>
  <c r="K4907" i="8" l="1"/>
  <c r="L4907" i="8" s="1"/>
  <c r="H4908" i="8" s="1"/>
  <c r="N4908" i="8" l="1"/>
  <c r="I4908" i="8"/>
  <c r="M4908" i="8" s="1"/>
  <c r="J4908" i="8" l="1"/>
  <c r="K4908" i="8" l="1"/>
  <c r="L4908" i="8" s="1"/>
  <c r="H4909" i="8" s="1"/>
  <c r="N4909" i="8" l="1"/>
  <c r="I4909" i="8"/>
  <c r="M4909" i="8" s="1"/>
  <c r="J4909" i="8" l="1"/>
  <c r="K4909" i="8" l="1"/>
  <c r="L4909" i="8" s="1"/>
  <c r="H4910" i="8" s="1"/>
  <c r="I4910" i="8" l="1"/>
  <c r="M4910" i="8" s="1"/>
  <c r="N4910" i="8"/>
  <c r="J4910" i="8" l="1"/>
  <c r="K4910" i="8" l="1"/>
  <c r="L4910" i="8" s="1"/>
  <c r="H4911" i="8" s="1"/>
  <c r="N4911" i="8" l="1"/>
  <c r="I4911" i="8"/>
  <c r="M4911" i="8" s="1"/>
  <c r="J4911" i="8" l="1"/>
  <c r="K4911" i="8" l="1"/>
  <c r="L4911" i="8" s="1"/>
  <c r="H4912" i="8" s="1"/>
  <c r="N4912" i="8" l="1"/>
  <c r="I4912" i="8"/>
  <c r="M4912" i="8" s="1"/>
  <c r="J4912" i="8" l="1"/>
  <c r="K4912" i="8" l="1"/>
  <c r="L4912" i="8" s="1"/>
  <c r="H4913" i="8" s="1"/>
  <c r="N4913" i="8" l="1"/>
  <c r="I4913" i="8"/>
  <c r="M4913" i="8" s="1"/>
  <c r="J4913" i="8" l="1"/>
  <c r="K4913" i="8" l="1"/>
  <c r="L4913" i="8" s="1"/>
  <c r="H4914" i="8" s="1"/>
  <c r="N4914" i="8" l="1"/>
  <c r="I4914" i="8"/>
  <c r="M4914" i="8" s="1"/>
  <c r="J4914" i="8" l="1"/>
  <c r="K4914" i="8" l="1"/>
  <c r="L4914" i="8" s="1"/>
  <c r="H4915" i="8" s="1"/>
  <c r="N4915" i="8" l="1"/>
  <c r="I4915" i="8"/>
  <c r="M4915" i="8" s="1"/>
  <c r="J4915" i="8"/>
  <c r="K4915" i="8" l="1"/>
  <c r="L4915" i="8" s="1"/>
  <c r="H4916" i="8" s="1"/>
  <c r="I4916" i="8" l="1"/>
  <c r="M4916" i="8" s="1"/>
  <c r="N4916" i="8"/>
  <c r="J4916" i="8" l="1"/>
  <c r="K4916" i="8" l="1"/>
  <c r="L4916" i="8" s="1"/>
  <c r="H4917" i="8" s="1"/>
  <c r="I4917" i="8" l="1"/>
  <c r="M4917" i="8" s="1"/>
  <c r="N4917" i="8"/>
  <c r="J4917" i="8" l="1"/>
  <c r="K4917" i="8" l="1"/>
  <c r="L4917" i="8" s="1"/>
  <c r="H4918" i="8" s="1"/>
  <c r="N4918" i="8" l="1"/>
  <c r="I4918" i="8"/>
  <c r="M4918" i="8" s="1"/>
  <c r="J4918" i="8" l="1"/>
  <c r="K4918" i="8" l="1"/>
  <c r="L4918" i="8" s="1"/>
  <c r="H4919" i="8" s="1"/>
  <c r="N4919" i="8" l="1"/>
  <c r="I4919" i="8"/>
  <c r="M4919" i="8" s="1"/>
  <c r="J4919" i="8" l="1"/>
  <c r="K4919" i="8" l="1"/>
  <c r="L4919" i="8" s="1"/>
  <c r="H4920" i="8" s="1"/>
  <c r="N4920" i="8" l="1"/>
  <c r="I4920" i="8"/>
  <c r="M4920" i="8" s="1"/>
  <c r="J4920" i="8" l="1"/>
  <c r="K4920" i="8" l="1"/>
  <c r="L4920" i="8" s="1"/>
  <c r="H4921" i="8" s="1"/>
  <c r="N4921" i="8" l="1"/>
  <c r="I4921" i="8"/>
  <c r="M4921" i="8" s="1"/>
  <c r="J4921" i="8" l="1"/>
  <c r="K4921" i="8" l="1"/>
  <c r="L4921" i="8" s="1"/>
  <c r="H4922" i="8" s="1"/>
  <c r="I4922" i="8" l="1"/>
  <c r="M4922" i="8" s="1"/>
  <c r="N4922" i="8"/>
  <c r="J4922" i="8" l="1"/>
  <c r="K4922" i="8" l="1"/>
  <c r="L4922" i="8" s="1"/>
  <c r="H4923" i="8" s="1"/>
  <c r="N4923" i="8" l="1"/>
  <c r="I4923" i="8"/>
  <c r="M4923" i="8" s="1"/>
  <c r="J4923" i="8" l="1"/>
  <c r="K4923" i="8" l="1"/>
  <c r="L4923" i="8" s="1"/>
  <c r="H4924" i="8" s="1"/>
  <c r="N4924" i="8" l="1"/>
  <c r="I4924" i="8"/>
  <c r="M4924" i="8" s="1"/>
  <c r="J4924" i="8" l="1"/>
  <c r="K4924" i="8" l="1"/>
  <c r="L4924" i="8" s="1"/>
  <c r="H4925" i="8" s="1"/>
  <c r="I4925" i="8" l="1"/>
  <c r="M4925" i="8" s="1"/>
  <c r="N4925" i="8"/>
  <c r="J4925" i="8" l="1"/>
  <c r="K4925" i="8" l="1"/>
  <c r="L4925" i="8" s="1"/>
  <c r="H4926" i="8" s="1"/>
  <c r="N4926" i="8" l="1"/>
  <c r="I4926" i="8"/>
  <c r="M4926" i="8" s="1"/>
  <c r="J4926" i="8" l="1"/>
  <c r="K4926" i="8" l="1"/>
  <c r="L4926" i="8" s="1"/>
  <c r="H4927" i="8" s="1"/>
  <c r="N4927" i="8" l="1"/>
  <c r="I4927" i="8"/>
  <c r="M4927" i="8" s="1"/>
  <c r="J4927" i="8" l="1"/>
  <c r="K4927" i="8" l="1"/>
  <c r="L4927" i="8" s="1"/>
  <c r="H4928" i="8" s="1"/>
  <c r="I4928" i="8" l="1"/>
  <c r="M4928" i="8" s="1"/>
  <c r="N4928" i="8"/>
  <c r="J4928" i="8" l="1"/>
  <c r="K4928" i="8" l="1"/>
  <c r="L4928" i="8" s="1"/>
  <c r="H4929" i="8" s="1"/>
  <c r="I4929" i="8" l="1"/>
  <c r="M4929" i="8" s="1"/>
  <c r="N4929" i="8"/>
  <c r="J4929" i="8" l="1"/>
  <c r="K4929" i="8" l="1"/>
  <c r="L4929" i="8" s="1"/>
  <c r="H4930" i="8" s="1"/>
  <c r="N4930" i="8" l="1"/>
  <c r="I4930" i="8"/>
  <c r="M4930" i="8" s="1"/>
  <c r="J4930" i="8" l="1"/>
  <c r="K4930" i="8" l="1"/>
  <c r="L4930" i="8" s="1"/>
  <c r="H4931" i="8" s="1"/>
  <c r="N4931" i="8" l="1"/>
  <c r="I4931" i="8"/>
  <c r="M4931" i="8" s="1"/>
  <c r="J4931" i="8" l="1"/>
  <c r="K4931" i="8" l="1"/>
  <c r="L4931" i="8" s="1"/>
  <c r="H4932" i="8" s="1"/>
  <c r="N4932" i="8" l="1"/>
  <c r="I4932" i="8"/>
  <c r="M4932" i="8" s="1"/>
  <c r="J4932" i="8" l="1"/>
  <c r="K4932" i="8" l="1"/>
  <c r="L4932" i="8" s="1"/>
  <c r="H4933" i="8" s="1"/>
  <c r="N4933" i="8" l="1"/>
  <c r="I4933" i="8"/>
  <c r="M4933" i="8" s="1"/>
  <c r="J4933" i="8" l="1"/>
  <c r="K4933" i="8" l="1"/>
  <c r="L4933" i="8" s="1"/>
  <c r="H4934" i="8" s="1"/>
  <c r="I4934" i="8" l="1"/>
  <c r="M4934" i="8" s="1"/>
  <c r="N4934" i="8"/>
  <c r="J4934" i="8" l="1"/>
  <c r="K4934" i="8" l="1"/>
  <c r="L4934" i="8" s="1"/>
  <c r="H4935" i="8" s="1"/>
  <c r="N4935" i="8" l="1"/>
  <c r="I4935" i="8"/>
  <c r="M4935" i="8" s="1"/>
  <c r="J4935" i="8" l="1"/>
  <c r="K4935" i="8" l="1"/>
  <c r="L4935" i="8" s="1"/>
  <c r="H4936" i="8" s="1"/>
  <c r="N4936" i="8" l="1"/>
  <c r="I4936" i="8"/>
  <c r="M4936" i="8" s="1"/>
  <c r="J4936" i="8" l="1"/>
  <c r="K4936" i="8" l="1"/>
  <c r="L4936" i="8" s="1"/>
  <c r="H4937" i="8" s="1"/>
  <c r="N4937" i="8" l="1"/>
  <c r="I4937" i="8"/>
  <c r="M4937" i="8" s="1"/>
  <c r="J4937" i="8" l="1"/>
  <c r="K4937" i="8" l="1"/>
  <c r="L4937" i="8" s="1"/>
  <c r="H4938" i="8" s="1"/>
  <c r="N4938" i="8" l="1"/>
  <c r="I4938" i="8"/>
  <c r="M4938" i="8" s="1"/>
  <c r="J4938" i="8" l="1"/>
  <c r="K4938" i="8" l="1"/>
  <c r="L4938" i="8" s="1"/>
  <c r="H4939" i="8" s="1"/>
  <c r="I4939" i="8" l="1"/>
  <c r="M4939" i="8" s="1"/>
  <c r="N4939" i="8"/>
  <c r="J4939" i="8"/>
  <c r="K4939" i="8" l="1"/>
  <c r="L4939" i="8" s="1"/>
  <c r="H4940" i="8" s="1"/>
  <c r="I4940" i="8" l="1"/>
  <c r="M4940" i="8" s="1"/>
  <c r="N4940" i="8"/>
  <c r="J4940" i="8" l="1"/>
  <c r="K4940" i="8" l="1"/>
  <c r="L4940" i="8" s="1"/>
  <c r="H4941" i="8" s="1"/>
  <c r="I4941" i="8" l="1"/>
  <c r="M4941" i="8" s="1"/>
  <c r="N4941" i="8"/>
  <c r="J4941" i="8" l="1"/>
  <c r="K4941" i="8" l="1"/>
  <c r="L4941" i="8" s="1"/>
  <c r="H4942" i="8" s="1"/>
  <c r="N4942" i="8" l="1"/>
  <c r="I4942" i="8"/>
  <c r="M4942" i="8" s="1"/>
  <c r="J4942" i="8" l="1"/>
  <c r="K4942" i="8" l="1"/>
  <c r="L4942" i="8" s="1"/>
  <c r="H4943" i="8" s="1"/>
  <c r="N4943" i="8" l="1"/>
  <c r="I4943" i="8"/>
  <c r="M4943" i="8" s="1"/>
  <c r="J4943" i="8" l="1"/>
  <c r="K4943" i="8" l="1"/>
  <c r="L4943" i="8" s="1"/>
  <c r="H4944" i="8" s="1"/>
  <c r="N4944" i="8" l="1"/>
  <c r="I4944" i="8"/>
  <c r="M4944" i="8" s="1"/>
  <c r="J4944" i="8" l="1"/>
  <c r="K4944" i="8" l="1"/>
  <c r="L4944" i="8" s="1"/>
  <c r="H4945" i="8" s="1"/>
  <c r="N4945" i="8" l="1"/>
  <c r="I4945" i="8"/>
  <c r="M4945" i="8" s="1"/>
  <c r="J4945" i="8" l="1"/>
  <c r="K4945" i="8" l="1"/>
  <c r="L4945" i="8" s="1"/>
  <c r="H4946" i="8" s="1"/>
  <c r="I4946" i="8" l="1"/>
  <c r="M4946" i="8" s="1"/>
  <c r="N4946" i="8"/>
  <c r="J4946" i="8" l="1"/>
  <c r="K4946" i="8" l="1"/>
  <c r="L4946" i="8" s="1"/>
  <c r="H4947" i="8" s="1"/>
  <c r="N4947" i="8" l="1"/>
  <c r="I4947" i="8"/>
  <c r="M4947" i="8" s="1"/>
  <c r="J4947" i="8"/>
  <c r="K4947" i="8" l="1"/>
  <c r="L4947" i="8" s="1"/>
  <c r="H4948" i="8" s="1"/>
  <c r="N4948" i="8" l="1"/>
  <c r="I4948" i="8"/>
  <c r="M4948" i="8" s="1"/>
  <c r="J4948" i="8" l="1"/>
  <c r="K4948" i="8" l="1"/>
  <c r="L4948" i="8" s="1"/>
  <c r="H4949" i="8" s="1"/>
  <c r="N4949" i="8" l="1"/>
  <c r="I4949" i="8"/>
  <c r="M4949" i="8" s="1"/>
  <c r="J4949" i="8" l="1"/>
  <c r="K4949" i="8" l="1"/>
  <c r="L4949" i="8"/>
  <c r="H4950" i="8" s="1"/>
  <c r="N4950" i="8" l="1"/>
  <c r="I4950" i="8"/>
  <c r="M4950" i="8" s="1"/>
  <c r="J4950" i="8"/>
  <c r="K4950" i="8" l="1"/>
  <c r="L4950" i="8" s="1"/>
  <c r="H4951" i="8" s="1"/>
  <c r="N4951" i="8" l="1"/>
  <c r="I4951" i="8"/>
  <c r="M4951" i="8" s="1"/>
  <c r="J4951" i="8" l="1"/>
  <c r="K4951" i="8" l="1"/>
  <c r="L4951" i="8" s="1"/>
  <c r="H4952" i="8" s="1"/>
  <c r="I4952" i="8" l="1"/>
  <c r="M4952" i="8" s="1"/>
  <c r="N4952" i="8"/>
  <c r="J4952" i="8" l="1"/>
  <c r="K4952" i="8" l="1"/>
  <c r="L4952" i="8" s="1"/>
  <c r="H4953" i="8" s="1"/>
  <c r="I4953" i="8" l="1"/>
  <c r="M4953" i="8" s="1"/>
  <c r="N4953" i="8"/>
  <c r="J4953" i="8" l="1"/>
  <c r="K4953" i="8" l="1"/>
  <c r="L4953" i="8" s="1"/>
  <c r="H4954" i="8" s="1"/>
  <c r="N4954" i="8" l="1"/>
  <c r="I4954" i="8"/>
  <c r="M4954" i="8" s="1"/>
  <c r="J4954" i="8" l="1"/>
  <c r="K4954" i="8" l="1"/>
  <c r="L4954" i="8"/>
  <c r="H4955" i="8" s="1"/>
  <c r="N4955" i="8" l="1"/>
  <c r="I4955" i="8"/>
  <c r="M4955" i="8" s="1"/>
  <c r="J4955" i="8" l="1"/>
  <c r="K4955" i="8" l="1"/>
  <c r="L4955" i="8" s="1"/>
  <c r="H4956" i="8" s="1"/>
  <c r="I4956" i="8" l="1"/>
  <c r="M4956" i="8" s="1"/>
  <c r="N4956" i="8"/>
  <c r="J4956" i="8" l="1"/>
  <c r="K4956" i="8" l="1"/>
  <c r="L4956" i="8"/>
  <c r="H4957" i="8" s="1"/>
  <c r="N4957" i="8" l="1"/>
  <c r="I4957" i="8"/>
  <c r="M4957" i="8" s="1"/>
  <c r="J4957" i="8" l="1"/>
  <c r="K4957" i="8" l="1"/>
  <c r="L4957" i="8" s="1"/>
  <c r="H4958" i="8" s="1"/>
  <c r="I4958" i="8" l="1"/>
  <c r="M4958" i="8" s="1"/>
  <c r="N4958" i="8"/>
  <c r="J4958" i="8" l="1"/>
  <c r="K4958" i="8" l="1"/>
  <c r="L4958" i="8"/>
  <c r="H4959" i="8" s="1"/>
  <c r="N4959" i="8" l="1"/>
  <c r="I4959" i="8"/>
  <c r="M4959" i="8" s="1"/>
  <c r="J4959" i="8" l="1"/>
  <c r="K4959" i="8" l="1"/>
  <c r="L4959" i="8" s="1"/>
  <c r="H4960" i="8" s="1"/>
  <c r="I4960" i="8" l="1"/>
  <c r="M4960" i="8" s="1"/>
  <c r="N4960" i="8"/>
  <c r="J4960" i="8" l="1"/>
  <c r="K4960" i="8" l="1"/>
  <c r="L4960" i="8" s="1"/>
  <c r="H4961" i="8" s="1"/>
  <c r="I4961" i="8" l="1"/>
  <c r="M4961" i="8" s="1"/>
  <c r="N4961" i="8"/>
  <c r="J4961" i="8" l="1"/>
  <c r="K4961" i="8" l="1"/>
  <c r="L4961" i="8"/>
  <c r="H4962" i="8" s="1"/>
  <c r="N4962" i="8" l="1"/>
  <c r="I4962" i="8"/>
  <c r="M4962" i="8" s="1"/>
  <c r="J4962" i="8" l="1"/>
  <c r="K4962" i="8" l="1"/>
  <c r="L4962" i="8" s="1"/>
  <c r="H4963" i="8" s="1"/>
  <c r="N4963" i="8" l="1"/>
  <c r="I4963" i="8"/>
  <c r="M4963" i="8" s="1"/>
  <c r="J4963" i="8" l="1"/>
  <c r="K4963" i="8" l="1"/>
  <c r="L4963" i="8" s="1"/>
  <c r="H4964" i="8" s="1"/>
  <c r="N4964" i="8" l="1"/>
  <c r="I4964" i="8"/>
  <c r="M4964" i="8" s="1"/>
  <c r="J4964" i="8" l="1"/>
  <c r="K4964" i="8" l="1"/>
  <c r="L4964" i="8"/>
  <c r="H4965" i="8" s="1"/>
  <c r="N4965" i="8" l="1"/>
  <c r="I4965" i="8"/>
  <c r="M4965" i="8" s="1"/>
  <c r="J4965" i="8" l="1"/>
  <c r="K4965" i="8" l="1"/>
  <c r="L4965" i="8" s="1"/>
  <c r="H4966" i="8" s="1"/>
  <c r="N4966" i="8" l="1"/>
  <c r="I4966" i="8"/>
  <c r="M4966" i="8" s="1"/>
  <c r="J4966" i="8" l="1"/>
  <c r="K4966" i="8" l="1"/>
  <c r="L4966" i="8" s="1"/>
  <c r="H4967" i="8" s="1"/>
  <c r="I4967" i="8" l="1"/>
  <c r="M4967" i="8" s="1"/>
  <c r="N4967" i="8"/>
  <c r="J4967" i="8" l="1"/>
  <c r="K4967" i="8" l="1"/>
  <c r="L4967" i="8" s="1"/>
  <c r="H4968" i="8" s="1"/>
  <c r="I4968" i="8" l="1"/>
  <c r="M4968" i="8" s="1"/>
  <c r="N4968" i="8"/>
  <c r="J4968" i="8" l="1"/>
  <c r="K4968" i="8" l="1"/>
  <c r="L4968" i="8" s="1"/>
  <c r="H4969" i="8" s="1"/>
  <c r="N4969" i="8" l="1"/>
  <c r="I4969" i="8"/>
  <c r="M4969" i="8" s="1"/>
  <c r="J4969" i="8" l="1"/>
  <c r="K4969" i="8" l="1"/>
  <c r="L4969" i="8" s="1"/>
  <c r="H4970" i="8" s="1"/>
  <c r="N4970" i="8" l="1"/>
  <c r="I4970" i="8"/>
  <c r="M4970" i="8" s="1"/>
  <c r="J4970" i="8"/>
  <c r="K4970" i="8" l="1"/>
  <c r="L4970" i="8" s="1"/>
  <c r="H4971" i="8" s="1"/>
  <c r="N4971" i="8" l="1"/>
  <c r="I4971" i="8"/>
  <c r="M4971" i="8" s="1"/>
  <c r="J4971" i="8" l="1"/>
  <c r="K4971" i="8" l="1"/>
  <c r="L4971" i="8" s="1"/>
  <c r="H4972" i="8" s="1"/>
  <c r="I4972" i="8" l="1"/>
  <c r="M4972" i="8" s="1"/>
  <c r="N4972" i="8"/>
  <c r="J4972" i="8" l="1"/>
  <c r="K4972" i="8" l="1"/>
  <c r="L4972" i="8" s="1"/>
  <c r="H4973" i="8" s="1"/>
  <c r="N4973" i="8" l="1"/>
  <c r="I4973" i="8"/>
  <c r="M4973" i="8" s="1"/>
  <c r="J4973" i="8" l="1"/>
  <c r="K4973" i="8" l="1"/>
  <c r="L4973" i="8" s="1"/>
  <c r="H4974" i="8" s="1"/>
  <c r="N4974" i="8" l="1"/>
  <c r="I4974" i="8"/>
  <c r="M4974" i="8" s="1"/>
  <c r="J4974" i="8"/>
  <c r="K4974" i="8" l="1"/>
  <c r="L4974" i="8" s="1"/>
  <c r="H4975" i="8" s="1"/>
  <c r="I4975" i="8" l="1"/>
  <c r="M4975" i="8" s="1"/>
  <c r="N4975" i="8"/>
  <c r="J4975" i="8" l="1"/>
  <c r="K4975" i="8" l="1"/>
  <c r="L4975" i="8" s="1"/>
  <c r="H4976" i="8" s="1"/>
  <c r="N4976" i="8" l="1"/>
  <c r="I4976" i="8"/>
  <c r="M4976" i="8" s="1"/>
  <c r="J4976" i="8" l="1"/>
  <c r="K4976" i="8" l="1"/>
  <c r="L4976" i="8" s="1"/>
  <c r="H4977" i="8" s="1"/>
  <c r="N4977" i="8" l="1"/>
  <c r="I4977" i="8"/>
  <c r="M4977" i="8" s="1"/>
  <c r="J4977" i="8" l="1"/>
  <c r="K4977" i="8" l="1"/>
  <c r="L4977" i="8" s="1"/>
  <c r="H4978" i="8" s="1"/>
  <c r="I4978" i="8" l="1"/>
  <c r="M4978" i="8" s="1"/>
  <c r="N4978" i="8"/>
  <c r="J4978" i="8" l="1"/>
  <c r="K4978" i="8" l="1"/>
  <c r="L4978" i="8" s="1"/>
  <c r="H4979" i="8" s="1"/>
  <c r="I4979" i="8" l="1"/>
  <c r="M4979" i="8" s="1"/>
  <c r="N4979" i="8"/>
  <c r="J4979" i="8" l="1"/>
  <c r="K4979" i="8" l="1"/>
  <c r="L4979" i="8" s="1"/>
  <c r="H4980" i="8" s="1"/>
  <c r="N4980" i="8" l="1"/>
  <c r="I4980" i="8"/>
  <c r="M4980" i="8" s="1"/>
  <c r="J4980" i="8" l="1"/>
  <c r="K4980" i="8" l="1"/>
  <c r="L4980" i="8" s="1"/>
  <c r="H4981" i="8" s="1"/>
  <c r="N4981" i="8" l="1"/>
  <c r="I4981" i="8"/>
  <c r="M4981" i="8" s="1"/>
  <c r="J4981" i="8" l="1"/>
  <c r="K4981" i="8" l="1"/>
  <c r="L4981" i="8" s="1"/>
  <c r="H4982" i="8" s="1"/>
  <c r="N4982" i="8" l="1"/>
  <c r="I4982" i="8"/>
  <c r="M4982" i="8" s="1"/>
  <c r="J4982" i="8" l="1"/>
  <c r="K4982" i="8" l="1"/>
  <c r="L4982" i="8" s="1"/>
  <c r="H4983" i="8" s="1"/>
  <c r="N4983" i="8" l="1"/>
  <c r="I4983" i="8"/>
  <c r="M4983" i="8" s="1"/>
  <c r="J4983" i="8" l="1"/>
  <c r="K4983" i="8" l="1"/>
  <c r="L4983" i="8" s="1"/>
  <c r="H4984" i="8" s="1"/>
  <c r="I4984" i="8" l="1"/>
  <c r="M4984" i="8" s="1"/>
  <c r="N4984" i="8"/>
  <c r="J4984" i="8" l="1"/>
  <c r="K4984" i="8" l="1"/>
  <c r="L4984" i="8" s="1"/>
  <c r="H4985" i="8" s="1"/>
  <c r="N4985" i="8" l="1"/>
  <c r="I4985" i="8"/>
  <c r="M4985" i="8" s="1"/>
  <c r="J4985" i="8" l="1"/>
  <c r="K4985" i="8" l="1"/>
  <c r="L4985" i="8" s="1"/>
  <c r="H4986" i="8" s="1"/>
  <c r="N4986" i="8" l="1"/>
  <c r="I4986" i="8"/>
  <c r="M4986" i="8" s="1"/>
  <c r="J4986" i="8" l="1"/>
  <c r="K4986" i="8" l="1"/>
  <c r="L4986" i="8" s="1"/>
  <c r="H4987" i="8" s="1"/>
  <c r="N4987" i="8" l="1"/>
  <c r="I4987" i="8"/>
  <c r="M4987" i="8" s="1"/>
  <c r="J4987" i="8" l="1"/>
  <c r="K4987" i="8" l="1"/>
  <c r="L4987" i="8" s="1"/>
  <c r="H4988" i="8" s="1"/>
  <c r="I4988" i="8" l="1"/>
  <c r="M4988" i="8" s="1"/>
  <c r="N4988" i="8"/>
  <c r="J4988" i="8" l="1"/>
  <c r="K4988" i="8" l="1"/>
  <c r="L4988" i="8" s="1"/>
  <c r="H4989" i="8" s="1"/>
  <c r="N4989" i="8" l="1"/>
  <c r="I4989" i="8"/>
  <c r="M4989" i="8" s="1"/>
  <c r="J4989" i="8" l="1"/>
  <c r="K4989" i="8" l="1"/>
  <c r="L4989" i="8" s="1"/>
  <c r="H4990" i="8" s="1"/>
  <c r="N4990" i="8" l="1"/>
  <c r="I4990" i="8"/>
  <c r="M4990" i="8" s="1"/>
  <c r="J4990" i="8" l="1"/>
  <c r="K4990" i="8" l="1"/>
  <c r="L4990" i="8"/>
  <c r="H4991" i="8" s="1"/>
  <c r="I4991" i="8" l="1"/>
  <c r="M4991" i="8" s="1"/>
  <c r="N4991" i="8"/>
  <c r="J4991" i="8" l="1"/>
  <c r="K4991" i="8" l="1"/>
  <c r="L4991" i="8" s="1"/>
  <c r="H4992" i="8" s="1"/>
  <c r="N4992" i="8" l="1"/>
  <c r="I4992" i="8"/>
  <c r="M4992" i="8" s="1"/>
  <c r="J4992" i="8" l="1"/>
  <c r="K4992" i="8" l="1"/>
  <c r="L4992" i="8" s="1"/>
  <c r="H4993" i="8" s="1"/>
  <c r="N4993" i="8" l="1"/>
  <c r="I4993" i="8"/>
  <c r="M4993" i="8" s="1"/>
  <c r="J4993" i="8" l="1"/>
  <c r="K4993" i="8" l="1"/>
  <c r="L4993" i="8" s="1"/>
  <c r="H4994" i="8" s="1"/>
  <c r="I4994" i="8" l="1"/>
  <c r="M4994" i="8" s="1"/>
  <c r="N4994" i="8"/>
  <c r="J4994" i="8" l="1"/>
  <c r="K4994" i="8" l="1"/>
  <c r="L4994" i="8" s="1"/>
  <c r="H4995" i="8" s="1"/>
  <c r="I4995" i="8" l="1"/>
  <c r="M4995" i="8" s="1"/>
  <c r="N4995" i="8"/>
  <c r="J4995" i="8" l="1"/>
  <c r="K4995" i="8" l="1"/>
  <c r="L4995" i="8" s="1"/>
  <c r="H4996" i="8" s="1"/>
  <c r="I4996" i="8" l="1"/>
  <c r="M4996" i="8" s="1"/>
  <c r="N4996" i="8"/>
  <c r="J4996" i="8" l="1"/>
  <c r="K4996" i="8" l="1"/>
  <c r="L4996" i="8" s="1"/>
  <c r="H4997" i="8" s="1"/>
  <c r="N4997" i="8" l="1"/>
  <c r="I4997" i="8"/>
  <c r="M4997" i="8" s="1"/>
  <c r="J4997" i="8" l="1"/>
  <c r="K4997" i="8" l="1"/>
  <c r="L4997" i="8" s="1"/>
  <c r="H4998" i="8" s="1"/>
  <c r="N4998" i="8" l="1"/>
  <c r="I4998" i="8"/>
  <c r="M4998" i="8" s="1"/>
  <c r="J4998" i="8" l="1"/>
  <c r="K4998" i="8" l="1"/>
  <c r="L4998" i="8" s="1"/>
  <c r="H4999" i="8" s="1"/>
  <c r="I4999" i="8" l="1"/>
  <c r="M4999" i="8" s="1"/>
  <c r="N4999" i="8"/>
  <c r="J4999" i="8" l="1"/>
  <c r="K4999" i="8" l="1"/>
  <c r="L4999" i="8"/>
  <c r="H5000" i="8" s="1"/>
  <c r="N5000" i="8" l="1"/>
  <c r="I5000" i="8"/>
  <c r="M5000" i="8" s="1"/>
  <c r="J5000" i="8" l="1"/>
  <c r="K5000" i="8" l="1"/>
  <c r="L5000" i="8" s="1"/>
  <c r="H5001" i="8" s="1"/>
  <c r="I5001" i="8" l="1"/>
  <c r="M5001" i="8" s="1"/>
  <c r="N5001" i="8"/>
  <c r="J5001" i="8" l="1"/>
  <c r="K5001" i="8" l="1"/>
  <c r="L5001" i="8" s="1"/>
  <c r="H5002" i="8" s="1"/>
  <c r="N5002" i="8" l="1"/>
  <c r="I5002" i="8"/>
  <c r="M5002" i="8" s="1"/>
  <c r="J5002" i="8"/>
  <c r="K5002" i="8" l="1"/>
  <c r="L5002" i="8" s="1"/>
  <c r="H5003" i="8" s="1"/>
  <c r="I5003" i="8" l="1"/>
  <c r="M5003" i="8" s="1"/>
  <c r="N5003" i="8"/>
  <c r="J5003" i="8" l="1"/>
  <c r="K5003" i="8" l="1"/>
  <c r="L5003" i="8" s="1"/>
  <c r="H5004" i="8" s="1"/>
  <c r="I5004" i="8" l="1"/>
  <c r="M5004" i="8" s="1"/>
  <c r="N5004" i="8"/>
  <c r="J5004" i="8" l="1"/>
  <c r="K5004" i="8" l="1"/>
  <c r="L5004" i="8" s="1"/>
  <c r="H5005" i="8" s="1"/>
  <c r="N5005" i="8" l="1"/>
  <c r="I5005" i="8"/>
  <c r="M5005" i="8" s="1"/>
  <c r="J5005" i="8" l="1"/>
  <c r="K5005" i="8" l="1"/>
  <c r="L5005" i="8" s="1"/>
  <c r="H5006" i="8" s="1"/>
  <c r="N5006" i="8" l="1"/>
  <c r="I5006" i="8"/>
  <c r="M5006" i="8" s="1"/>
  <c r="J5006" i="8" l="1"/>
  <c r="K5006" i="8" l="1"/>
  <c r="L5006" i="8" s="1"/>
  <c r="H5007" i="8" s="1"/>
  <c r="N5007" i="8" l="1"/>
  <c r="I5007" i="8"/>
  <c r="M5007" i="8" s="1"/>
  <c r="J5007" i="8" l="1"/>
  <c r="K5007" i="8" l="1"/>
  <c r="L5007" i="8" s="1"/>
  <c r="H5008" i="8" s="1"/>
  <c r="I5008" i="8" l="1"/>
  <c r="M5008" i="8" s="1"/>
  <c r="N5008" i="8"/>
  <c r="J5008" i="8" l="1"/>
  <c r="K5008" i="8" l="1"/>
  <c r="L5008" i="8" s="1"/>
  <c r="H5009" i="8" s="1"/>
  <c r="N5009" i="8" l="1"/>
  <c r="I5009" i="8"/>
  <c r="M5009" i="8" s="1"/>
  <c r="J5009" i="8" l="1"/>
  <c r="K5009" i="8" l="1"/>
  <c r="L5009" i="8" s="1"/>
  <c r="H5010" i="8" s="1"/>
  <c r="N5010" i="8" l="1"/>
  <c r="I5010" i="8"/>
  <c r="M5010" i="8" s="1"/>
  <c r="J5010" i="8" l="1"/>
  <c r="K5010" i="8" l="1"/>
  <c r="L5010" i="8" s="1"/>
  <c r="H5011" i="8" s="1"/>
  <c r="N5011" i="8" l="1"/>
  <c r="I5011" i="8"/>
  <c r="M5011" i="8" s="1"/>
  <c r="J5011" i="8" l="1"/>
  <c r="K5011" i="8" l="1"/>
  <c r="L5011" i="8" s="1"/>
  <c r="H5012" i="8" s="1"/>
  <c r="N5012" i="8" l="1"/>
  <c r="I5012" i="8"/>
  <c r="M5012" i="8" s="1"/>
  <c r="J5012" i="8" l="1"/>
  <c r="K5012" i="8" l="1"/>
  <c r="L5012" i="8" s="1"/>
  <c r="H5013" i="8" s="1"/>
  <c r="N5013" i="8" l="1"/>
  <c r="I5013" i="8"/>
  <c r="M5013" i="8" s="1"/>
  <c r="J5013" i="8" l="1"/>
  <c r="K5013" i="8" l="1"/>
  <c r="L5013" i="8"/>
  <c r="H5014" i="8" s="1"/>
  <c r="I5014" i="8" l="1"/>
  <c r="M5014" i="8" s="1"/>
  <c r="N5014" i="8"/>
  <c r="J5014" i="8" l="1"/>
  <c r="K5014" i="8" l="1"/>
  <c r="L5014" i="8" s="1"/>
  <c r="H5015" i="8" s="1"/>
  <c r="I5015" i="8" l="1"/>
  <c r="M5015" i="8" s="1"/>
  <c r="N5015" i="8"/>
  <c r="J5015" i="8" l="1"/>
  <c r="K5015" i="8" l="1"/>
  <c r="L5015" i="8" s="1"/>
  <c r="H5016" i="8" s="1"/>
  <c r="N5016" i="8" l="1"/>
  <c r="I5016" i="8"/>
  <c r="M5016" i="8" s="1"/>
  <c r="J5016" i="8" l="1"/>
  <c r="K5016" i="8" l="1"/>
  <c r="L5016" i="8" s="1"/>
  <c r="H5017" i="8" s="1"/>
  <c r="N5017" i="8" l="1"/>
  <c r="I5017" i="8"/>
  <c r="M5017" i="8" s="1"/>
  <c r="J5017" i="8" l="1"/>
  <c r="K5017" i="8" l="1"/>
  <c r="L5017" i="8" s="1"/>
  <c r="H5018" i="8" s="1"/>
  <c r="N5018" i="8" l="1"/>
  <c r="I5018" i="8"/>
  <c r="M5018" i="8" s="1"/>
  <c r="J5018" i="8" l="1"/>
  <c r="K5018" i="8" l="1"/>
  <c r="L5018" i="8" s="1"/>
  <c r="H5019" i="8" s="1"/>
  <c r="N5019" i="8" l="1"/>
  <c r="I5019" i="8"/>
  <c r="M5019" i="8" s="1"/>
  <c r="J5019" i="8"/>
  <c r="K5019" i="8" l="1"/>
  <c r="L5019" i="8" s="1"/>
  <c r="H5020" i="8" s="1"/>
  <c r="I5020" i="8" l="1"/>
  <c r="M5020" i="8" s="1"/>
  <c r="N5020" i="8"/>
  <c r="J5020" i="8" l="1"/>
  <c r="K5020" i="8" l="1"/>
  <c r="L5020" i="8" s="1"/>
  <c r="H5021" i="8" s="1"/>
  <c r="I5021" i="8" l="1"/>
  <c r="M5021" i="8" s="1"/>
  <c r="N5021" i="8"/>
  <c r="J5021" i="8" l="1"/>
  <c r="K5021" i="8" l="1"/>
  <c r="L5021" i="8" s="1"/>
  <c r="H5022" i="8" s="1"/>
  <c r="N5022" i="8" l="1"/>
  <c r="I5022" i="8"/>
  <c r="M5022" i="8" s="1"/>
  <c r="J5022" i="8" l="1"/>
  <c r="K5022" i="8" l="1"/>
  <c r="L5022" i="8" s="1"/>
  <c r="H5023" i="8" s="1"/>
  <c r="N5023" i="8" l="1"/>
  <c r="I5023" i="8"/>
  <c r="M5023" i="8" s="1"/>
  <c r="J5023" i="8" l="1"/>
  <c r="K5023" i="8" l="1"/>
  <c r="L5023" i="8" s="1"/>
  <c r="H5024" i="8" s="1"/>
  <c r="I5024" i="8" l="1"/>
  <c r="M5024" i="8" s="1"/>
  <c r="N5024" i="8"/>
  <c r="J5024" i="8" l="1"/>
  <c r="K5024" i="8"/>
  <c r="L5024" i="8"/>
  <c r="H5025" i="8" s="1"/>
  <c r="I5025" i="8" l="1"/>
  <c r="M5025" i="8" s="1"/>
  <c r="N5025" i="8"/>
  <c r="J5025" i="8" l="1"/>
  <c r="K5025" i="8" l="1"/>
  <c r="L5025" i="8" s="1"/>
  <c r="H5026" i="8" s="1"/>
  <c r="N5026" i="8" l="1"/>
  <c r="I5026" i="8"/>
  <c r="M5026" i="8" s="1"/>
  <c r="J5026" i="8" l="1"/>
  <c r="K5026" i="8" l="1"/>
  <c r="L5026" i="8" s="1"/>
  <c r="H5027" i="8" s="1"/>
  <c r="I5027" i="8" l="1"/>
  <c r="M5027" i="8" s="1"/>
  <c r="N5027" i="8"/>
  <c r="J5027" i="8" l="1"/>
  <c r="K5027" i="8" l="1"/>
  <c r="L5027" i="8" s="1"/>
  <c r="H5028" i="8" s="1"/>
  <c r="N5028" i="8" l="1"/>
  <c r="I5028" i="8"/>
  <c r="M5028" i="8" s="1"/>
  <c r="J5028" i="8" l="1"/>
  <c r="K5028" i="8" l="1"/>
  <c r="L5028" i="8" s="1"/>
  <c r="H5029" i="8" s="1"/>
  <c r="N5029" i="8" l="1"/>
  <c r="I5029" i="8"/>
  <c r="M5029" i="8" s="1"/>
  <c r="J5029" i="8" l="1"/>
  <c r="K5029" i="8" l="1"/>
  <c r="L5029" i="8" s="1"/>
  <c r="H5030" i="8" s="1"/>
  <c r="I5030" i="8" l="1"/>
  <c r="M5030" i="8" s="1"/>
  <c r="N5030" i="8"/>
  <c r="J5030" i="8" l="1"/>
  <c r="K5030" i="8" l="1"/>
  <c r="L5030" i="8" s="1"/>
  <c r="H5031" i="8" s="1"/>
  <c r="N5031" i="8" l="1"/>
  <c r="I5031" i="8"/>
  <c r="M5031" i="8" s="1"/>
  <c r="J5031" i="8" l="1"/>
  <c r="K5031" i="8" l="1"/>
  <c r="L5031" i="8" s="1"/>
  <c r="H5032" i="8" s="1"/>
  <c r="I5032" i="8" l="1"/>
  <c r="M5032" i="8" s="1"/>
  <c r="N5032" i="8"/>
  <c r="J5032" i="8" l="1"/>
  <c r="K5032" i="8" l="1"/>
  <c r="L5032" i="8" s="1"/>
  <c r="H5033" i="8" s="1"/>
  <c r="N5033" i="8" l="1"/>
  <c r="I5033" i="8"/>
  <c r="M5033" i="8" s="1"/>
  <c r="J5033" i="8" l="1"/>
  <c r="K5033" i="8" l="1"/>
  <c r="L5033" i="8" s="1"/>
  <c r="H5034" i="8" s="1"/>
  <c r="N5034" i="8" l="1"/>
  <c r="I5034" i="8"/>
  <c r="M5034" i="8" s="1"/>
  <c r="J5034" i="8" l="1"/>
  <c r="K5034" i="8" l="1"/>
  <c r="L5034" i="8" s="1"/>
  <c r="H5035" i="8" s="1"/>
  <c r="N5035" i="8" l="1"/>
  <c r="I5035" i="8"/>
  <c r="M5035" i="8" s="1"/>
  <c r="J5035" i="8" l="1"/>
  <c r="K5035" i="8" l="1"/>
  <c r="L5035" i="8" s="1"/>
  <c r="H5036" i="8" s="1"/>
  <c r="N5036" i="8" l="1"/>
  <c r="I5036" i="8"/>
  <c r="M5036" i="8" s="1"/>
  <c r="J5036" i="8" l="1"/>
  <c r="K5036" i="8" l="1"/>
  <c r="L5036" i="8"/>
  <c r="H5037" i="8" s="1"/>
  <c r="N5037" i="8" l="1"/>
  <c r="I5037" i="8"/>
  <c r="M5037" i="8" s="1"/>
  <c r="J5037" i="8" l="1"/>
  <c r="K5037" i="8" l="1"/>
  <c r="L5037" i="8" s="1"/>
  <c r="H5038" i="8" s="1"/>
  <c r="N5038" i="8" l="1"/>
  <c r="I5038" i="8"/>
  <c r="M5038" i="8" s="1"/>
  <c r="J5038" i="8" l="1"/>
  <c r="K5038" i="8" l="1"/>
  <c r="L5038" i="8" s="1"/>
  <c r="H5039" i="8" s="1"/>
  <c r="I5039" i="8" l="1"/>
  <c r="M5039" i="8" s="1"/>
  <c r="N5039" i="8"/>
  <c r="J5039" i="8" l="1"/>
  <c r="K5039" i="8" l="1"/>
  <c r="L5039" i="8" s="1"/>
  <c r="H5040" i="8" s="1"/>
  <c r="I5040" i="8" l="1"/>
  <c r="M5040" i="8" s="1"/>
  <c r="N5040" i="8"/>
  <c r="J5040" i="8" l="1"/>
  <c r="K5040" i="8" l="1"/>
  <c r="L5040" i="8" s="1"/>
  <c r="H5041" i="8" s="1"/>
  <c r="N5041" i="8" l="1"/>
  <c r="I5041" i="8"/>
  <c r="M5041" i="8" s="1"/>
  <c r="J5041" i="8" l="1"/>
  <c r="K5041" i="8"/>
  <c r="L5041" i="8" s="1"/>
  <c r="H5042" i="8" s="1"/>
  <c r="N5042" i="8" l="1"/>
  <c r="I5042" i="8"/>
  <c r="M5042" i="8" s="1"/>
  <c r="J5042" i="8" l="1"/>
  <c r="K5042" i="8" l="1"/>
  <c r="L5042" i="8" s="1"/>
  <c r="H5043" i="8" s="1"/>
  <c r="N5043" i="8" l="1"/>
  <c r="I5043" i="8"/>
  <c r="M5043" i="8" s="1"/>
  <c r="J5043" i="8" l="1"/>
  <c r="K5043" i="8" l="1"/>
  <c r="L5043" i="8"/>
  <c r="H5044" i="8" s="1"/>
  <c r="I5044" i="8" l="1"/>
  <c r="M5044" i="8" s="1"/>
  <c r="N5044" i="8"/>
  <c r="J5044" i="8" l="1"/>
  <c r="K5044" i="8" l="1"/>
  <c r="L5044" i="8" s="1"/>
  <c r="H5045" i="8" s="1"/>
  <c r="N5045" i="8" l="1"/>
  <c r="I5045" i="8"/>
  <c r="M5045" i="8" s="1"/>
  <c r="J5045" i="8" l="1"/>
  <c r="K5045" i="8" l="1"/>
  <c r="L5045" i="8" s="1"/>
  <c r="H5046" i="8" s="1"/>
  <c r="N5046" i="8" l="1"/>
  <c r="I5046" i="8"/>
  <c r="M5046" i="8" s="1"/>
  <c r="J5046" i="8" l="1"/>
  <c r="K5046" i="8" l="1"/>
  <c r="L5046" i="8" s="1"/>
  <c r="H5047" i="8" s="1"/>
  <c r="N5047" i="8" l="1"/>
  <c r="I5047" i="8"/>
  <c r="M5047" i="8" s="1"/>
  <c r="J5047" i="8" l="1"/>
  <c r="K5047" i="8" l="1"/>
  <c r="L5047" i="8" s="1"/>
  <c r="H5048" i="8" s="1"/>
  <c r="I5048" i="8" l="1"/>
  <c r="M5048" i="8" s="1"/>
  <c r="N5048" i="8"/>
  <c r="J5048" i="8" l="1"/>
  <c r="K5048" i="8" l="1"/>
  <c r="L5048" i="8" s="1"/>
  <c r="H5049" i="8" s="1"/>
  <c r="N5049" i="8" l="1"/>
  <c r="I5049" i="8"/>
  <c r="M5049" i="8" s="1"/>
  <c r="J5049" i="8" l="1"/>
  <c r="K5049" i="8" l="1"/>
  <c r="L5049" i="8" s="1"/>
  <c r="H5050" i="8" s="1"/>
  <c r="N5050" i="8" l="1"/>
  <c r="I5050" i="8"/>
  <c r="M5050" i="8" s="1"/>
  <c r="J5050" i="8" l="1"/>
  <c r="K5050" i="8" l="1"/>
  <c r="L5050" i="8" s="1"/>
  <c r="H5051" i="8" s="1"/>
  <c r="I5051" i="8" l="1"/>
  <c r="M5051" i="8" s="1"/>
  <c r="N5051" i="8"/>
  <c r="J5051" i="8" l="1"/>
  <c r="K5051" i="8" l="1"/>
  <c r="L5051" i="8" s="1"/>
  <c r="H5052" i="8" s="1"/>
  <c r="N5052" i="8" l="1"/>
  <c r="I5052" i="8"/>
  <c r="M5052" i="8" s="1"/>
  <c r="J5052" i="8" l="1"/>
  <c r="K5052" i="8" l="1"/>
  <c r="L5052" i="8" s="1"/>
  <c r="H5053" i="8" s="1"/>
  <c r="N5053" i="8" l="1"/>
  <c r="I5053" i="8"/>
  <c r="M5053" i="8" s="1"/>
  <c r="J5053" i="8" l="1"/>
  <c r="K5053" i="8" l="1"/>
  <c r="L5053" i="8" s="1"/>
  <c r="H5054" i="8" s="1"/>
  <c r="I5054" i="8" l="1"/>
  <c r="M5054" i="8" s="1"/>
  <c r="N5054" i="8"/>
  <c r="J5054" i="8" l="1"/>
  <c r="K5054" i="8" l="1"/>
  <c r="L5054" i="8" s="1"/>
  <c r="H5055" i="8" s="1"/>
  <c r="N5055" i="8" l="1"/>
  <c r="I5055" i="8"/>
  <c r="M5055" i="8" s="1"/>
  <c r="J5055" i="8" l="1"/>
  <c r="K5055" i="8" l="1"/>
  <c r="L5055" i="8" s="1"/>
  <c r="H5056" i="8" s="1"/>
  <c r="I5056" i="8" l="1"/>
  <c r="M5056" i="8" s="1"/>
  <c r="N5056" i="8"/>
  <c r="J5056" i="8" l="1"/>
  <c r="K5056" i="8" l="1"/>
  <c r="L5056" i="8" s="1"/>
  <c r="H5057" i="8" s="1"/>
  <c r="N5057" i="8" l="1"/>
  <c r="I5057" i="8"/>
  <c r="M5057" i="8" s="1"/>
  <c r="J5057" i="8" l="1"/>
  <c r="K5057" i="8" l="1"/>
  <c r="L5057" i="8" s="1"/>
  <c r="H5058" i="8" s="1"/>
  <c r="N5058" i="8" l="1"/>
  <c r="I5058" i="8"/>
  <c r="M5058" i="8" s="1"/>
  <c r="J5058" i="8" l="1"/>
  <c r="K5058" i="8" l="1"/>
  <c r="L5058" i="8" s="1"/>
  <c r="H5059" i="8" s="1"/>
  <c r="N5059" i="8" l="1"/>
  <c r="I5059" i="8"/>
  <c r="M5059" i="8" s="1"/>
  <c r="J5059" i="8"/>
  <c r="K5059" i="8" l="1"/>
  <c r="L5059" i="8" s="1"/>
  <c r="H5060" i="8" s="1"/>
  <c r="I5060" i="8" l="1"/>
  <c r="M5060" i="8" s="1"/>
  <c r="N5060" i="8"/>
  <c r="J5060" i="8" l="1"/>
  <c r="K5060" i="8" l="1"/>
  <c r="L5060" i="8" s="1"/>
  <c r="H5061" i="8" s="1"/>
  <c r="I5061" i="8" l="1"/>
  <c r="M5061" i="8" s="1"/>
  <c r="N5061" i="8"/>
  <c r="J5061" i="8" l="1"/>
  <c r="K5061" i="8" l="1"/>
  <c r="L5061" i="8" s="1"/>
  <c r="H5062" i="8" s="1"/>
  <c r="N5062" i="8" l="1"/>
  <c r="I5062" i="8"/>
  <c r="M5062" i="8" s="1"/>
  <c r="J5062" i="8" l="1"/>
  <c r="K5062" i="8" l="1"/>
  <c r="L5062" i="8" s="1"/>
  <c r="H5063" i="8" s="1"/>
  <c r="I5063" i="8" l="1"/>
  <c r="M5063" i="8" s="1"/>
  <c r="N5063" i="8"/>
  <c r="J5063" i="8" l="1"/>
  <c r="K5063" i="8" l="1"/>
  <c r="L5063" i="8" s="1"/>
  <c r="H5064" i="8" s="1"/>
  <c r="N5064" i="8" l="1"/>
  <c r="I5064" i="8"/>
  <c r="M5064" i="8" s="1"/>
  <c r="J5064" i="8"/>
  <c r="K5064" i="8" l="1"/>
  <c r="L5064" i="8" s="1"/>
  <c r="H5065" i="8" s="1"/>
  <c r="N5065" i="8" l="1"/>
  <c r="I5065" i="8"/>
  <c r="M5065" i="8" s="1"/>
  <c r="J5065" i="8" l="1"/>
  <c r="K5065" i="8" l="1"/>
  <c r="L5065" i="8"/>
  <c r="H5066" i="8" s="1"/>
  <c r="N5066" i="8" l="1"/>
  <c r="I5066" i="8"/>
  <c r="M5066" i="8" s="1"/>
  <c r="J5066" i="8" l="1"/>
  <c r="K5066" i="8" l="1"/>
  <c r="L5066" i="8"/>
  <c r="H5067" i="8" s="1"/>
  <c r="N5067" i="8" l="1"/>
  <c r="I5067" i="8"/>
  <c r="M5067" i="8" s="1"/>
  <c r="J5067" i="8" l="1"/>
  <c r="K5067" i="8" l="1"/>
  <c r="L5067" i="8" s="1"/>
  <c r="H5068" i="8" s="1"/>
  <c r="I5068" i="8" l="1"/>
  <c r="M5068" i="8" s="1"/>
  <c r="N5068" i="8"/>
  <c r="J5068" i="8" l="1"/>
  <c r="K5068" i="8" l="1"/>
  <c r="L5068" i="8" s="1"/>
  <c r="H5069" i="8" s="1"/>
  <c r="N5069" i="8" l="1"/>
  <c r="I5069" i="8"/>
  <c r="M5069" i="8" s="1"/>
  <c r="J5069" i="8" l="1"/>
  <c r="K5069" i="8" l="1"/>
  <c r="L5069" i="8" s="1"/>
  <c r="H5070" i="8" s="1"/>
  <c r="N5070" i="8" l="1"/>
  <c r="I5070" i="8"/>
  <c r="M5070" i="8" s="1"/>
  <c r="J5070" i="8" l="1"/>
  <c r="K5070" i="8" l="1"/>
  <c r="L5070" i="8" s="1"/>
  <c r="H5071" i="8" s="1"/>
  <c r="N5071" i="8" l="1"/>
  <c r="I5071" i="8"/>
  <c r="M5071" i="8" s="1"/>
  <c r="J5071" i="8" l="1"/>
  <c r="K5071" i="8" l="1"/>
  <c r="L5071" i="8"/>
  <c r="H5072" i="8" s="1"/>
  <c r="I5072" i="8" l="1"/>
  <c r="M5072" i="8" s="1"/>
  <c r="N5072" i="8"/>
  <c r="J5072" i="8"/>
  <c r="K5072" i="8" l="1"/>
  <c r="L5072" i="8" s="1"/>
  <c r="H5073" i="8" s="1"/>
  <c r="N5073" i="8" l="1"/>
  <c r="I5073" i="8"/>
  <c r="M5073" i="8" s="1"/>
  <c r="J5073" i="8" l="1"/>
  <c r="K5073" i="8" l="1"/>
  <c r="L5073" i="8" s="1"/>
  <c r="H5074" i="8" s="1"/>
  <c r="N5074" i="8" l="1"/>
  <c r="I5074" i="8"/>
  <c r="M5074" i="8" s="1"/>
  <c r="J5074" i="8"/>
  <c r="K5074" i="8" l="1"/>
  <c r="L5074" i="8" s="1"/>
  <c r="H5075" i="8" s="1"/>
  <c r="I5075" i="8" l="1"/>
  <c r="M5075" i="8" s="1"/>
  <c r="N5075" i="8"/>
  <c r="J5075" i="8" l="1"/>
  <c r="K5075" i="8" l="1"/>
  <c r="L5075" i="8" s="1"/>
  <c r="H5076" i="8" s="1"/>
  <c r="N5076" i="8" l="1"/>
  <c r="I5076" i="8"/>
  <c r="M5076" i="8" s="1"/>
  <c r="J5076" i="8" l="1"/>
  <c r="K5076" i="8" l="1"/>
  <c r="L5076" i="8" s="1"/>
  <c r="H5077" i="8" s="1"/>
  <c r="N5077" i="8" l="1"/>
  <c r="I5077" i="8"/>
  <c r="M5077" i="8" s="1"/>
  <c r="J5077" i="8" l="1"/>
  <c r="K5077" i="8" l="1"/>
  <c r="L5077" i="8" s="1"/>
  <c r="H5078" i="8" s="1"/>
  <c r="I5078" i="8" l="1"/>
  <c r="M5078" i="8" s="1"/>
  <c r="N5078" i="8"/>
  <c r="J5078" i="8"/>
  <c r="K5078" i="8" l="1"/>
  <c r="L5078" i="8" s="1"/>
  <c r="H5079" i="8" s="1"/>
  <c r="N5079" i="8" l="1"/>
  <c r="I5079" i="8"/>
  <c r="M5079" i="8" s="1"/>
  <c r="J5079" i="8" l="1"/>
  <c r="K5079" i="8" l="1"/>
  <c r="L5079" i="8"/>
  <c r="H5080" i="8" s="1"/>
  <c r="I5080" i="8" l="1"/>
  <c r="M5080" i="8" s="1"/>
  <c r="N5080" i="8"/>
  <c r="J5080" i="8" l="1"/>
  <c r="K5080" i="8" l="1"/>
  <c r="L5080" i="8"/>
  <c r="H5081" i="8" s="1"/>
  <c r="N5081" i="8" l="1"/>
  <c r="I5081" i="8"/>
  <c r="M5081" i="8" s="1"/>
  <c r="J5081" i="8" l="1"/>
  <c r="K5081" i="8" l="1"/>
  <c r="L5081" i="8"/>
  <c r="H5082" i="8" s="1"/>
  <c r="N5082" i="8" l="1"/>
  <c r="I5082" i="8"/>
  <c r="M5082" i="8" s="1"/>
  <c r="J5082" i="8"/>
  <c r="K5082" i="8" l="1"/>
  <c r="L5082" i="8" s="1"/>
  <c r="H5083" i="8" s="1"/>
  <c r="I5083" i="8" l="1"/>
  <c r="M5083" i="8" s="1"/>
  <c r="N5083" i="8"/>
  <c r="J5083" i="8"/>
  <c r="K5083" i="8" l="1"/>
  <c r="L5083" i="8" s="1"/>
  <c r="H5084" i="8" s="1"/>
  <c r="N5084" i="8" l="1"/>
  <c r="I5084" i="8"/>
  <c r="M5084" i="8" s="1"/>
  <c r="J5084" i="8"/>
  <c r="K5084" i="8" l="1"/>
  <c r="L5084" i="8" s="1"/>
  <c r="H5085" i="8" s="1"/>
  <c r="N5085" i="8" l="1"/>
  <c r="I5085" i="8"/>
  <c r="M5085" i="8" s="1"/>
  <c r="J5085" i="8" l="1"/>
  <c r="K5085" i="8" l="1"/>
  <c r="L5085" i="8"/>
  <c r="H5086" i="8" s="1"/>
  <c r="I5086" i="8" l="1"/>
  <c r="M5086" i="8" s="1"/>
  <c r="N5086" i="8"/>
  <c r="J5086" i="8" l="1"/>
  <c r="K5086" i="8" l="1"/>
  <c r="L5086" i="8" s="1"/>
  <c r="H5087" i="8" s="1"/>
  <c r="I5087" i="8" l="1"/>
  <c r="M5087" i="8" s="1"/>
  <c r="N5087" i="8"/>
  <c r="J5087" i="8" l="1"/>
  <c r="K5087" i="8" l="1"/>
  <c r="L5087" i="8" s="1"/>
  <c r="H5088" i="8" s="1"/>
  <c r="N5088" i="8" l="1"/>
  <c r="I5088" i="8"/>
  <c r="M5088" i="8" s="1"/>
  <c r="J5088" i="8" l="1"/>
  <c r="K5088" i="8" l="1"/>
  <c r="L5088" i="8" s="1"/>
  <c r="H5089" i="8" s="1"/>
  <c r="N5089" i="8" l="1"/>
  <c r="I5089" i="8"/>
  <c r="M5089" i="8" s="1"/>
  <c r="J5089" i="8" l="1"/>
  <c r="K5089" i="8" l="1"/>
  <c r="L5089" i="8" s="1"/>
  <c r="H5090" i="8" s="1"/>
  <c r="I5090" i="8" l="1"/>
  <c r="M5090" i="8" s="1"/>
  <c r="N5090" i="8"/>
  <c r="J5090" i="8" l="1"/>
  <c r="K5090" i="8" l="1"/>
  <c r="L5090" i="8"/>
  <c r="H5091" i="8" s="1"/>
  <c r="N5091" i="8" l="1"/>
  <c r="I5091" i="8"/>
  <c r="M5091" i="8" s="1"/>
  <c r="J5091" i="8" l="1"/>
  <c r="K5091" i="8" l="1"/>
  <c r="L5091" i="8"/>
  <c r="H5092" i="8" s="1"/>
  <c r="I5092" i="8" l="1"/>
  <c r="M5092" i="8" s="1"/>
  <c r="N5092" i="8"/>
  <c r="J5092" i="8" l="1"/>
  <c r="K5092" i="8" l="1"/>
  <c r="L5092" i="8" s="1"/>
  <c r="H5093" i="8" s="1"/>
  <c r="N5093" i="8" l="1"/>
  <c r="I5093" i="8"/>
  <c r="M5093" i="8" s="1"/>
  <c r="J5093" i="8" l="1"/>
  <c r="K5093" i="8" l="1"/>
  <c r="L5093" i="8" s="1"/>
  <c r="H5094" i="8" s="1"/>
  <c r="N5094" i="8" l="1"/>
  <c r="I5094" i="8"/>
  <c r="M5094" i="8" s="1"/>
  <c r="J5094" i="8" l="1"/>
  <c r="K5094" i="8" l="1"/>
  <c r="L5094" i="8" s="1"/>
  <c r="H5095" i="8" s="1"/>
  <c r="N5095" i="8" l="1"/>
  <c r="I5095" i="8"/>
  <c r="M5095" i="8" s="1"/>
  <c r="J5095" i="8" l="1"/>
  <c r="K5095" i="8" l="1"/>
  <c r="L5095" i="8" s="1"/>
  <c r="H5096" i="8" s="1"/>
  <c r="N5096" i="8" l="1"/>
  <c r="I5096" i="8"/>
  <c r="M5096" i="8" s="1"/>
  <c r="J5096" i="8" l="1"/>
  <c r="K5096" i="8" l="1"/>
  <c r="L5096" i="8" s="1"/>
  <c r="H5097" i="8" s="1"/>
  <c r="I5097" i="8" l="1"/>
  <c r="M5097" i="8" s="1"/>
  <c r="N5097" i="8"/>
  <c r="J5097" i="8" l="1"/>
  <c r="K5097" i="8" l="1"/>
  <c r="L5097" i="8" s="1"/>
  <c r="H5098" i="8" s="1"/>
  <c r="N5098" i="8" l="1"/>
  <c r="I5098" i="8"/>
  <c r="M5098" i="8" s="1"/>
  <c r="J5098" i="8" l="1"/>
  <c r="K5098" i="8" l="1"/>
  <c r="L5098" i="8" s="1"/>
  <c r="H5099" i="8" s="1"/>
  <c r="I5099" i="8" l="1"/>
  <c r="M5099" i="8" s="1"/>
  <c r="N5099" i="8"/>
  <c r="J5099" i="8" l="1"/>
  <c r="K5099" i="8" l="1"/>
  <c r="L5099" i="8" s="1"/>
  <c r="H5100" i="8" s="1"/>
  <c r="N5100" i="8" l="1"/>
  <c r="I5100" i="8"/>
  <c r="M5100" i="8" s="1"/>
  <c r="J5100" i="8"/>
  <c r="K5100" i="8" l="1"/>
  <c r="L5100" i="8" s="1"/>
  <c r="H5101" i="8" s="1"/>
  <c r="N5101" i="8" l="1"/>
  <c r="I5101" i="8"/>
  <c r="M5101" i="8" s="1"/>
  <c r="J5101" i="8" l="1"/>
  <c r="K5101" i="8" l="1"/>
  <c r="L5101" i="8" s="1"/>
  <c r="H5102" i="8" s="1"/>
  <c r="N5102" i="8" l="1"/>
  <c r="I5102" i="8"/>
  <c r="M5102" i="8" s="1"/>
  <c r="J5102" i="8" l="1"/>
  <c r="K5102" i="8" l="1"/>
  <c r="L5102" i="8" s="1"/>
  <c r="H5103" i="8" s="1"/>
  <c r="N5103" i="8" l="1"/>
  <c r="I5103" i="8"/>
  <c r="M5103" i="8" s="1"/>
  <c r="J5103" i="8" l="1"/>
  <c r="K5103" i="8" l="1"/>
  <c r="L5103" i="8" s="1"/>
  <c r="H5104" i="8" s="1"/>
  <c r="I5104" i="8" l="1"/>
  <c r="M5104" i="8" s="1"/>
  <c r="N5104" i="8"/>
  <c r="J5104" i="8" l="1"/>
  <c r="K5104" i="8" l="1"/>
  <c r="L5104" i="8" s="1"/>
  <c r="H5105" i="8" s="1"/>
  <c r="N5105" i="8" l="1"/>
  <c r="I5105" i="8"/>
  <c r="M5105" i="8" s="1"/>
  <c r="J5105" i="8"/>
  <c r="K5105" i="8" l="1"/>
  <c r="L5105" i="8" s="1"/>
  <c r="H5106" i="8" s="1"/>
  <c r="N5106" i="8" l="1"/>
  <c r="I5106" i="8"/>
  <c r="M5106" i="8" s="1"/>
  <c r="J5106" i="8" l="1"/>
  <c r="K5106" i="8" l="1"/>
  <c r="L5106" i="8" s="1"/>
  <c r="H5107" i="8" s="1"/>
  <c r="N5107" i="8" l="1"/>
  <c r="I5107" i="8"/>
  <c r="M5107" i="8" s="1"/>
  <c r="J5107" i="8" l="1"/>
  <c r="K5107" i="8" l="1"/>
  <c r="L5107" i="8"/>
  <c r="H5108" i="8" s="1"/>
  <c r="I5108" i="8" l="1"/>
  <c r="M5108" i="8" s="1"/>
  <c r="N5108" i="8"/>
  <c r="J5108" i="8"/>
  <c r="K5108" i="8" l="1"/>
  <c r="L5108" i="8" s="1"/>
  <c r="H5109" i="8" s="1"/>
  <c r="N5109" i="8" l="1"/>
  <c r="I5109" i="8"/>
  <c r="M5109" i="8" s="1"/>
  <c r="J5109" i="8"/>
  <c r="K5109" i="8" l="1"/>
  <c r="L5109" i="8" s="1"/>
  <c r="H5110" i="8" s="1"/>
  <c r="N5110" i="8" l="1"/>
  <c r="I5110" i="8"/>
  <c r="M5110" i="8" s="1"/>
  <c r="J5110" i="8"/>
  <c r="K5110" i="8" l="1"/>
  <c r="L5110" i="8" s="1"/>
  <c r="H5111" i="8" s="1"/>
  <c r="I5111" i="8" l="1"/>
  <c r="M5111" i="8" s="1"/>
  <c r="N5111" i="8"/>
  <c r="J5111" i="8" l="1"/>
  <c r="K5111" i="8" l="1"/>
  <c r="L5111" i="8" s="1"/>
  <c r="H5112" i="8" s="1"/>
  <c r="N5112" i="8" l="1"/>
  <c r="I5112" i="8"/>
  <c r="M5112" i="8" s="1"/>
  <c r="J5112" i="8" l="1"/>
  <c r="K5112" i="8" l="1"/>
  <c r="L5112" i="8"/>
  <c r="H5113" i="8" s="1"/>
  <c r="N5113" i="8" l="1"/>
  <c r="I5113" i="8"/>
  <c r="M5113" i="8" s="1"/>
  <c r="J5113" i="8" l="1"/>
  <c r="K5113" i="8" l="1"/>
  <c r="L5113" i="8" s="1"/>
  <c r="H5114" i="8" s="1"/>
  <c r="I5114" i="8" l="1"/>
  <c r="M5114" i="8" s="1"/>
  <c r="N5114" i="8"/>
  <c r="J5114" i="8"/>
  <c r="K5114" i="8" l="1"/>
  <c r="L5114" i="8" s="1"/>
  <c r="H5115" i="8" s="1"/>
  <c r="N5115" i="8" l="1"/>
  <c r="I5115" i="8"/>
  <c r="M5115" i="8" s="1"/>
  <c r="J5115" i="8" l="1"/>
  <c r="K5115" i="8" l="1"/>
  <c r="L5115" i="8"/>
  <c r="H5116" i="8" s="1"/>
  <c r="I5116" i="8" l="1"/>
  <c r="M5116" i="8" s="1"/>
  <c r="N5116" i="8"/>
  <c r="J5116" i="8" l="1"/>
  <c r="K5116" i="8" l="1"/>
  <c r="L5116" i="8"/>
  <c r="H5117" i="8" s="1"/>
  <c r="N5117" i="8" l="1"/>
  <c r="I5117" i="8"/>
  <c r="M5117" i="8" s="1"/>
  <c r="J5117" i="8" l="1"/>
  <c r="K5117" i="8" l="1"/>
  <c r="L5117" i="8" s="1"/>
  <c r="H5118" i="8" s="1"/>
  <c r="N5118" i="8" l="1"/>
  <c r="I5118" i="8"/>
  <c r="M5118" i="8" s="1"/>
  <c r="J5118" i="8"/>
  <c r="K5118" i="8" l="1"/>
  <c r="L5118" i="8" s="1"/>
  <c r="H5119" i="8" s="1"/>
  <c r="I5119" i="8" l="1"/>
  <c r="M5119" i="8" s="1"/>
  <c r="N5119" i="8"/>
  <c r="J5119" i="8" l="1"/>
  <c r="K5119" i="8"/>
  <c r="L5119" i="8" s="1"/>
  <c r="H5120" i="8" s="1"/>
  <c r="N5120" i="8" l="1"/>
  <c r="I5120" i="8"/>
  <c r="M5120" i="8" s="1"/>
  <c r="J5120" i="8" l="1"/>
  <c r="K5120" i="8" l="1"/>
  <c r="L5120" i="8" s="1"/>
  <c r="H5121" i="8" s="1"/>
  <c r="N5121" i="8" l="1"/>
  <c r="I5121" i="8"/>
  <c r="M5121" i="8" s="1"/>
  <c r="J5121" i="8" l="1"/>
  <c r="K5121" i="8" l="1"/>
  <c r="L5121" i="8"/>
  <c r="H5122" i="8" s="1"/>
  <c r="I5122" i="8" l="1"/>
  <c r="M5122" i="8" s="1"/>
  <c r="N5122" i="8"/>
  <c r="J5122" i="8" l="1"/>
  <c r="K5122" i="8" l="1"/>
  <c r="L5122" i="8" s="1"/>
  <c r="H5123" i="8" s="1"/>
  <c r="I5123" i="8" l="1"/>
  <c r="M5123" i="8" s="1"/>
  <c r="N5123" i="8"/>
  <c r="J5123" i="8" l="1"/>
  <c r="K5123" i="8" l="1"/>
  <c r="L5123" i="8" s="1"/>
  <c r="H5124" i="8" s="1"/>
  <c r="I5124" i="8" l="1"/>
  <c r="M5124" i="8" s="1"/>
  <c r="N5124" i="8"/>
  <c r="J5124" i="8" l="1"/>
  <c r="K5124" i="8" l="1"/>
  <c r="L5124" i="8" s="1"/>
  <c r="H5125" i="8" s="1"/>
  <c r="N5125" i="8" l="1"/>
  <c r="I5125" i="8"/>
  <c r="M5125" i="8" s="1"/>
  <c r="J5125" i="8" l="1"/>
  <c r="K5125" i="8" l="1"/>
  <c r="L5125" i="8"/>
  <c r="H5126" i="8" s="1"/>
  <c r="I5126" i="8" l="1"/>
  <c r="M5126" i="8" s="1"/>
  <c r="N5126" i="8"/>
  <c r="J5126" i="8" l="1"/>
  <c r="K5126" i="8" l="1"/>
  <c r="L5126" i="8"/>
  <c r="H5127" i="8" s="1"/>
  <c r="N5127" i="8" l="1"/>
  <c r="I5127" i="8"/>
  <c r="M5127" i="8" s="1"/>
  <c r="J5127" i="8" l="1"/>
  <c r="K5127" i="8" l="1"/>
  <c r="L5127" i="8" s="1"/>
  <c r="H5128" i="8" s="1"/>
  <c r="I5128" i="8" l="1"/>
  <c r="M5128" i="8" s="1"/>
  <c r="N5128" i="8"/>
  <c r="J5128" i="8" l="1"/>
  <c r="K5128" i="8" l="1"/>
  <c r="L5128" i="8" s="1"/>
  <c r="H5129" i="8" s="1"/>
  <c r="N5129" i="8" l="1"/>
  <c r="I5129" i="8"/>
  <c r="M5129" i="8" s="1"/>
  <c r="J5129" i="8" l="1"/>
  <c r="K5129" i="8" l="1"/>
  <c r="L5129" i="8" s="1"/>
  <c r="H5130" i="8" s="1"/>
  <c r="N5130" i="8" l="1"/>
  <c r="I5130" i="8"/>
  <c r="M5130" i="8" s="1"/>
  <c r="J5130" i="8" l="1"/>
  <c r="K5130" i="8" l="1"/>
  <c r="L5130" i="8" s="1"/>
  <c r="H5131" i="8" s="1"/>
  <c r="N5131" i="8" l="1"/>
  <c r="I5131" i="8"/>
  <c r="M5131" i="8" s="1"/>
  <c r="J5131" i="8" l="1"/>
  <c r="K5131" i="8" l="1"/>
  <c r="L5131" i="8"/>
  <c r="H5132" i="8" s="1"/>
  <c r="I5132" i="8" l="1"/>
  <c r="M5132" i="8" s="1"/>
  <c r="N5132" i="8"/>
  <c r="J5132" i="8" l="1"/>
  <c r="K5132" i="8" l="1"/>
  <c r="L5132" i="8" s="1"/>
  <c r="H5133" i="8" s="1"/>
  <c r="N5133" i="8" l="1"/>
  <c r="I5133" i="8"/>
  <c r="M5133" i="8" s="1"/>
  <c r="J5133" i="8" l="1"/>
  <c r="K5133" i="8" l="1"/>
  <c r="L5133" i="8" s="1"/>
  <c r="H5134" i="8" s="1"/>
  <c r="N5134" i="8" l="1"/>
  <c r="I5134" i="8"/>
  <c r="M5134" i="8" s="1"/>
  <c r="J5134" i="8" l="1"/>
  <c r="K5134" i="8" l="1"/>
  <c r="L5134" i="8" s="1"/>
  <c r="H5135" i="8" s="1"/>
  <c r="I5135" i="8" l="1"/>
  <c r="M5135" i="8" s="1"/>
  <c r="N5135" i="8"/>
  <c r="J5135" i="8" l="1"/>
  <c r="K5135" i="8" l="1"/>
  <c r="L5135" i="8" s="1"/>
  <c r="H5136" i="8" s="1"/>
  <c r="N5136" i="8" l="1"/>
  <c r="I5136" i="8"/>
  <c r="M5136" i="8" s="1"/>
  <c r="J5136" i="8" l="1"/>
  <c r="K5136" i="8" l="1"/>
  <c r="L5136" i="8" s="1"/>
  <c r="H5137" i="8" s="1"/>
  <c r="N5137" i="8" l="1"/>
  <c r="I5137" i="8"/>
  <c r="M5137" i="8" s="1"/>
  <c r="J5137" i="8" l="1"/>
  <c r="K5137" i="8" l="1"/>
  <c r="L5137" i="8" s="1"/>
  <c r="H5138" i="8" s="1"/>
  <c r="I5138" i="8" l="1"/>
  <c r="M5138" i="8" s="1"/>
  <c r="N5138" i="8"/>
  <c r="J5138" i="8" l="1"/>
  <c r="K5138" i="8"/>
  <c r="L5138" i="8" s="1"/>
  <c r="H5139" i="8" s="1"/>
  <c r="N5139" i="8" l="1"/>
  <c r="I5139" i="8"/>
  <c r="M5139" i="8" s="1"/>
  <c r="J5139" i="8" l="1"/>
  <c r="K5139" i="8" l="1"/>
  <c r="L5139" i="8" s="1"/>
  <c r="H5140" i="8" s="1"/>
  <c r="I5140" i="8" l="1"/>
  <c r="M5140" i="8" s="1"/>
  <c r="N5140" i="8"/>
  <c r="J5140" i="8" l="1"/>
  <c r="K5140" i="8" l="1"/>
  <c r="L5140" i="8" s="1"/>
  <c r="H5141" i="8" s="1"/>
  <c r="N5141" i="8" l="1"/>
  <c r="I5141" i="8"/>
  <c r="M5141" i="8" s="1"/>
  <c r="J5141" i="8" l="1"/>
  <c r="K5141" i="8" l="1"/>
  <c r="L5141" i="8" s="1"/>
  <c r="H5142" i="8" s="1"/>
  <c r="N5142" i="8" l="1"/>
  <c r="I5142" i="8"/>
  <c r="M5142" i="8" s="1"/>
  <c r="J5142" i="8" l="1"/>
  <c r="K5142" i="8" l="1"/>
  <c r="L5142" i="8" s="1"/>
  <c r="H5143" i="8" s="1"/>
  <c r="N5143" i="8" l="1"/>
  <c r="I5143" i="8"/>
  <c r="M5143" i="8" s="1"/>
  <c r="J5143" i="8" l="1"/>
  <c r="K5143" i="8" l="1"/>
  <c r="L5143" i="8" s="1"/>
  <c r="H5144" i="8" s="1"/>
  <c r="N5144" i="8" l="1"/>
  <c r="I5144" i="8"/>
  <c r="M5144" i="8" s="1"/>
  <c r="J5144" i="8" l="1"/>
  <c r="K5144" i="8" l="1"/>
  <c r="L5144" i="8" s="1"/>
  <c r="H5145" i="8" s="1"/>
  <c r="N5145" i="8" l="1"/>
  <c r="I5145" i="8"/>
  <c r="M5145" i="8" s="1"/>
  <c r="J5145" i="8" l="1"/>
  <c r="K5145" i="8" l="1"/>
  <c r="L5145" i="8" s="1"/>
  <c r="H5146" i="8" s="1"/>
  <c r="I5146" i="8" l="1"/>
  <c r="M5146" i="8" s="1"/>
  <c r="N5146" i="8"/>
  <c r="J5146" i="8" l="1"/>
  <c r="K5146" i="8" l="1"/>
  <c r="L5146" i="8" s="1"/>
  <c r="H5147" i="8" s="1"/>
  <c r="I5147" i="8" l="1"/>
  <c r="M5147" i="8" s="1"/>
  <c r="N5147" i="8"/>
  <c r="J5147" i="8" l="1"/>
  <c r="K5147" i="8" l="1"/>
  <c r="L5147" i="8" s="1"/>
  <c r="H5148" i="8" s="1"/>
  <c r="N5148" i="8" l="1"/>
  <c r="I5148" i="8"/>
  <c r="M5148" i="8" s="1"/>
  <c r="J5148" i="8" l="1"/>
  <c r="K5148" i="8" l="1"/>
  <c r="L5148" i="8" s="1"/>
  <c r="H5149" i="8" s="1"/>
  <c r="N5149" i="8" l="1"/>
  <c r="I5149" i="8"/>
  <c r="M5149" i="8" s="1"/>
  <c r="J5149" i="8" l="1"/>
  <c r="K5149" i="8" l="1"/>
  <c r="L5149" i="8" s="1"/>
  <c r="H5150" i="8" s="1"/>
  <c r="I5150" i="8" l="1"/>
  <c r="M5150" i="8" s="1"/>
  <c r="N5150" i="8"/>
  <c r="J5150" i="8" l="1"/>
  <c r="K5150" i="8" l="1"/>
  <c r="L5150" i="8" s="1"/>
  <c r="H5151" i="8" s="1"/>
  <c r="N5151" i="8" l="1"/>
  <c r="I5151" i="8"/>
  <c r="M5151" i="8" s="1"/>
  <c r="J5151" i="8" l="1"/>
  <c r="K5151" i="8" l="1"/>
  <c r="L5151" i="8" s="1"/>
  <c r="H5152" i="8" s="1"/>
  <c r="I5152" i="8" l="1"/>
  <c r="M5152" i="8" s="1"/>
  <c r="N5152" i="8"/>
  <c r="J5152" i="8" l="1"/>
  <c r="K5152" i="8" l="1"/>
  <c r="L5152" i="8"/>
  <c r="H5153" i="8" s="1"/>
  <c r="N5153" i="8" l="1"/>
  <c r="I5153" i="8"/>
  <c r="M5153" i="8" s="1"/>
  <c r="J5153" i="8" l="1"/>
  <c r="K5153" i="8" l="1"/>
  <c r="L5153" i="8" s="1"/>
  <c r="H5154" i="8" s="1"/>
  <c r="N5154" i="8" l="1"/>
  <c r="I5154" i="8"/>
  <c r="M5154" i="8" s="1"/>
  <c r="J5154" i="8" l="1"/>
  <c r="K5154" i="8" l="1"/>
  <c r="L5154" i="8" s="1"/>
  <c r="H5155" i="8" s="1"/>
  <c r="N5155" i="8" l="1"/>
  <c r="I5155" i="8"/>
  <c r="M5155" i="8" s="1"/>
  <c r="J5155" i="8" l="1"/>
  <c r="K5155" i="8" l="1"/>
  <c r="L5155" i="8" s="1"/>
  <c r="H5156" i="8" s="1"/>
  <c r="N5156" i="8" l="1"/>
  <c r="I5156" i="8"/>
  <c r="M5156" i="8" s="1"/>
  <c r="J5156" i="8"/>
  <c r="K5156" i="8" l="1"/>
  <c r="L5156" i="8" s="1"/>
  <c r="H5157" i="8" s="1"/>
  <c r="N5157" i="8" l="1"/>
  <c r="I5157" i="8"/>
  <c r="M5157" i="8" s="1"/>
  <c r="J5157" i="8" l="1"/>
  <c r="K5157" i="8" l="1"/>
  <c r="L5157" i="8" s="1"/>
  <c r="H5158" i="8" s="1"/>
  <c r="N5158" i="8" l="1"/>
  <c r="I5158" i="8"/>
  <c r="M5158" i="8" s="1"/>
  <c r="J5158" i="8" l="1"/>
  <c r="K5158" i="8" l="1"/>
  <c r="L5158" i="8" s="1"/>
  <c r="H5159" i="8" s="1"/>
  <c r="I5159" i="8" l="1"/>
  <c r="M5159" i="8" s="1"/>
  <c r="N5159" i="8"/>
  <c r="J5159" i="8" l="1"/>
  <c r="K5159" i="8" l="1"/>
  <c r="L5159" i="8" s="1"/>
  <c r="H5160" i="8" s="1"/>
  <c r="N5160" i="8" l="1"/>
  <c r="I5160" i="8"/>
  <c r="M5160" i="8" s="1"/>
  <c r="J5160" i="8"/>
  <c r="K5160" i="8" l="1"/>
  <c r="L5160" i="8" s="1"/>
  <c r="H5161" i="8" s="1"/>
  <c r="N5161" i="8" l="1"/>
  <c r="I5161" i="8"/>
  <c r="M5161" i="8" s="1"/>
  <c r="J5161" i="8" l="1"/>
  <c r="K5161" i="8" l="1"/>
  <c r="L5161" i="8" s="1"/>
  <c r="H5162" i="8" s="1"/>
  <c r="N5162" i="8" l="1"/>
  <c r="I5162" i="8"/>
  <c r="M5162" i="8" s="1"/>
  <c r="J5162" i="8" l="1"/>
  <c r="K5162" i="8" l="1"/>
  <c r="L5162" i="8" s="1"/>
  <c r="H5163" i="8" s="1"/>
  <c r="N5163" i="8" l="1"/>
  <c r="I5163" i="8"/>
  <c r="M5163" i="8" s="1"/>
  <c r="J5163" i="8" l="1"/>
  <c r="K5163" i="8" l="1"/>
  <c r="L5163" i="8" s="1"/>
  <c r="H5164" i="8" s="1"/>
  <c r="I5164" i="8" l="1"/>
  <c r="M5164" i="8" s="1"/>
  <c r="N5164" i="8"/>
  <c r="J5164" i="8" l="1"/>
  <c r="K5164" i="8" l="1"/>
  <c r="L5164" i="8" s="1"/>
  <c r="H5165" i="8" s="1"/>
  <c r="N5165" i="8" l="1"/>
  <c r="I5165" i="8"/>
  <c r="M5165" i="8" s="1"/>
  <c r="J5165" i="8" l="1"/>
  <c r="K5165" i="8" l="1"/>
  <c r="L5165" i="8" s="1"/>
  <c r="H5166" i="8" s="1"/>
  <c r="N5166" i="8" l="1"/>
  <c r="I5166" i="8"/>
  <c r="M5166" i="8" s="1"/>
  <c r="J5166" i="8"/>
  <c r="K5166" i="8" l="1"/>
  <c r="L5166" i="8" s="1"/>
  <c r="H5167" i="8" s="1"/>
  <c r="I5167" i="8" l="1"/>
  <c r="M5167" i="8" s="1"/>
  <c r="N5167" i="8"/>
  <c r="J5167" i="8"/>
  <c r="K5167" i="8" l="1"/>
  <c r="L5167" i="8" s="1"/>
  <c r="H5168" i="8" s="1"/>
  <c r="I5168" i="8" l="1"/>
  <c r="M5168" i="8" s="1"/>
  <c r="N5168" i="8"/>
  <c r="J5168" i="8" l="1"/>
  <c r="K5168" i="8" l="1"/>
  <c r="L5168" i="8"/>
  <c r="H5169" i="8" s="1"/>
  <c r="N5169" i="8" l="1"/>
  <c r="I5169" i="8"/>
  <c r="M5169" i="8" s="1"/>
  <c r="J5169" i="8"/>
  <c r="K5169" i="8" l="1"/>
  <c r="L5169" i="8" s="1"/>
  <c r="H5170" i="8" s="1"/>
  <c r="N5170" i="8" l="1"/>
  <c r="I5170" i="8"/>
  <c r="M5170" i="8" s="1"/>
  <c r="J5170" i="8" l="1"/>
  <c r="K5170" i="8" l="1"/>
  <c r="L5170" i="8" s="1"/>
  <c r="H5171" i="8" s="1"/>
  <c r="N5171" i="8" l="1"/>
  <c r="I5171" i="8"/>
  <c r="M5171" i="8" s="1"/>
  <c r="J5171" i="8"/>
  <c r="K5171" i="8" l="1"/>
  <c r="L5171" i="8"/>
  <c r="H5172" i="8" s="1"/>
  <c r="N5172" i="8" l="1"/>
  <c r="I5172" i="8"/>
  <c r="M5172" i="8" s="1"/>
  <c r="J5172" i="8"/>
  <c r="K5172" i="8" l="1"/>
  <c r="L5172" i="8" s="1"/>
  <c r="H5173" i="8" s="1"/>
  <c r="I5173" i="8" l="1"/>
  <c r="M5173" i="8" s="1"/>
  <c r="J5173" i="8"/>
  <c r="N5173" i="8"/>
  <c r="K5173" i="8" l="1"/>
  <c r="L5173" i="8"/>
  <c r="H5174" i="8" s="1"/>
  <c r="N5174" i="8" l="1"/>
  <c r="I5174" i="8"/>
  <c r="M5174" i="8" s="1"/>
  <c r="J5174" i="8" l="1"/>
  <c r="K5174" i="8" l="1"/>
  <c r="L5174" i="8"/>
  <c r="H5175" i="8" s="1"/>
  <c r="I5175" i="8" l="1"/>
  <c r="M5175" i="8" s="1"/>
  <c r="N5175" i="8"/>
  <c r="J5175" i="8" l="1"/>
  <c r="K5175" i="8" l="1"/>
  <c r="L5175" i="8" s="1"/>
  <c r="H5176" i="8" s="1"/>
  <c r="I5176" i="8" l="1"/>
  <c r="M5176" i="8" s="1"/>
  <c r="N5176" i="8"/>
  <c r="J5176" i="8" l="1"/>
  <c r="K5176" i="8" l="1"/>
  <c r="L5176" i="8"/>
  <c r="H5177" i="8" s="1"/>
  <c r="N5177" i="8" l="1"/>
  <c r="I5177" i="8"/>
  <c r="M5177" i="8" s="1"/>
  <c r="J5177" i="8" l="1"/>
  <c r="K5177" i="8" l="1"/>
  <c r="L5177" i="8" s="1"/>
  <c r="H5178" i="8" s="1"/>
  <c r="N5178" i="8" l="1"/>
  <c r="I5178" i="8"/>
  <c r="M5178" i="8" s="1"/>
  <c r="J5178" i="8" l="1"/>
  <c r="K5178" i="8" l="1"/>
  <c r="L5178" i="8"/>
  <c r="H5179" i="8" s="1"/>
  <c r="I5179" i="8" l="1"/>
  <c r="M5179" i="8" s="1"/>
  <c r="N5179" i="8"/>
  <c r="J5179" i="8" l="1"/>
  <c r="K5179" i="8" l="1"/>
  <c r="L5179" i="8"/>
  <c r="H5180" i="8" s="1"/>
  <c r="I5180" i="8" l="1"/>
  <c r="M5180" i="8" s="1"/>
  <c r="N5180" i="8"/>
  <c r="J5180" i="8" l="1"/>
  <c r="K5180" i="8" l="1"/>
  <c r="L5180" i="8" s="1"/>
  <c r="H5181" i="8" s="1"/>
  <c r="N5181" i="8" l="1"/>
  <c r="I5181" i="8"/>
  <c r="M5181" i="8" s="1"/>
  <c r="J5181" i="8" l="1"/>
  <c r="K5181" i="8" l="1"/>
  <c r="L5181" i="8"/>
  <c r="H5182" i="8" s="1"/>
  <c r="N5182" i="8" l="1"/>
  <c r="I5182" i="8"/>
  <c r="M5182" i="8" s="1"/>
  <c r="J5182" i="8" l="1"/>
  <c r="K5182" i="8" l="1"/>
  <c r="L5182" i="8" s="1"/>
  <c r="H5183" i="8" s="1"/>
  <c r="I5183" i="8" l="1"/>
  <c r="M5183" i="8" s="1"/>
  <c r="N5183" i="8"/>
  <c r="J5183" i="8" l="1"/>
  <c r="K5183" i="8" l="1"/>
  <c r="L5183" i="8" s="1"/>
  <c r="H5184" i="8" s="1"/>
  <c r="N5184" i="8" l="1"/>
  <c r="I5184" i="8"/>
  <c r="M5184" i="8" s="1"/>
  <c r="J5184" i="8" l="1"/>
  <c r="K5184" i="8" l="1"/>
  <c r="L5184" i="8"/>
  <c r="H5185" i="8" s="1"/>
  <c r="I5185" i="8" l="1"/>
  <c r="M5185" i="8" s="1"/>
  <c r="N5185" i="8"/>
  <c r="J5185" i="8"/>
  <c r="K5185" i="8" l="1"/>
  <c r="L5185" i="8"/>
  <c r="H5186" i="8" s="1"/>
  <c r="N5186" i="8" l="1"/>
  <c r="I5186" i="8"/>
  <c r="M5186" i="8" s="1"/>
  <c r="J5186" i="8" l="1"/>
  <c r="K5186" i="8" l="1"/>
  <c r="L5186" i="8" s="1"/>
  <c r="H5187" i="8" s="1"/>
  <c r="I5187" i="8" l="1"/>
  <c r="M5187" i="8" s="1"/>
  <c r="N5187" i="8"/>
  <c r="J5187" i="8" l="1"/>
  <c r="K5187" i="8" l="1"/>
  <c r="L5187" i="8" s="1"/>
  <c r="H5188" i="8" s="1"/>
  <c r="N5188" i="8" l="1"/>
  <c r="I5188" i="8"/>
  <c r="M5188" i="8" s="1"/>
  <c r="J5188" i="8" l="1"/>
  <c r="K5188" i="8" l="1"/>
  <c r="L5188" i="8"/>
  <c r="H5189" i="8" s="1"/>
  <c r="N5189" i="8" l="1"/>
  <c r="I5189" i="8"/>
  <c r="M5189" i="8" s="1"/>
  <c r="J5189" i="8"/>
  <c r="K5189" i="8" l="1"/>
  <c r="L5189" i="8" s="1"/>
  <c r="H5190" i="8" s="1"/>
  <c r="N5190" i="8" l="1"/>
  <c r="I5190" i="8"/>
  <c r="M5190" i="8" s="1"/>
  <c r="J5190" i="8"/>
  <c r="K5190" i="8" l="1"/>
  <c r="L5190" i="8" s="1"/>
  <c r="H5191" i="8" s="1"/>
  <c r="N5191" i="8" l="1"/>
  <c r="I5191" i="8"/>
  <c r="M5191" i="8" s="1"/>
  <c r="J5191" i="8" l="1"/>
  <c r="K5191" i="8" l="1"/>
  <c r="L5191" i="8"/>
  <c r="H5192" i="8" s="1"/>
  <c r="I5192" i="8" l="1"/>
  <c r="M5192" i="8" s="1"/>
  <c r="N5192" i="8"/>
  <c r="J5192" i="8" l="1"/>
  <c r="K5192" i="8" l="1"/>
  <c r="L5192" i="8"/>
  <c r="H5193" i="8" s="1"/>
  <c r="N5193" i="8" l="1"/>
  <c r="I5193" i="8"/>
  <c r="M5193" i="8" s="1"/>
  <c r="J5193" i="8"/>
  <c r="K5193" i="8" l="1"/>
  <c r="L5193" i="8" s="1"/>
  <c r="H5194" i="8" s="1"/>
  <c r="N5194" i="8" l="1"/>
  <c r="I5194" i="8"/>
  <c r="M5194" i="8" s="1"/>
  <c r="J5194" i="8" l="1"/>
  <c r="K5194" i="8" l="1"/>
  <c r="L5194" i="8" s="1"/>
  <c r="H5195" i="8" s="1"/>
  <c r="N5195" i="8" l="1"/>
  <c r="I5195" i="8"/>
  <c r="M5195" i="8" s="1"/>
  <c r="J5195" i="8" l="1"/>
  <c r="K5195" i="8" l="1"/>
  <c r="L5195" i="8" s="1"/>
  <c r="H5196" i="8" s="1"/>
  <c r="N5196" i="8" l="1"/>
  <c r="I5196" i="8"/>
  <c r="M5196" i="8" s="1"/>
  <c r="J5196" i="8" l="1"/>
  <c r="K5196" i="8" l="1"/>
  <c r="L5196" i="8" s="1"/>
  <c r="H5197" i="8" s="1"/>
  <c r="I5197" i="8" l="1"/>
  <c r="M5197" i="8" s="1"/>
  <c r="N5197" i="8"/>
  <c r="J5197" i="8" l="1"/>
  <c r="K5197" i="8"/>
  <c r="L5197" i="8" s="1"/>
  <c r="H5198" i="8" s="1"/>
  <c r="N5198" i="8" l="1"/>
  <c r="I5198" i="8"/>
  <c r="M5198" i="8" s="1"/>
  <c r="J5198" i="8" l="1"/>
  <c r="K5198" i="8" l="1"/>
  <c r="L5198" i="8" s="1"/>
  <c r="H5199" i="8" s="1"/>
  <c r="I5199" i="8" l="1"/>
  <c r="M5199" i="8" s="1"/>
  <c r="N5199" i="8"/>
  <c r="J5199" i="8" l="1"/>
  <c r="K5199" i="8" l="1"/>
  <c r="L5199" i="8" s="1"/>
  <c r="H5200" i="8" s="1"/>
  <c r="I5200" i="8" l="1"/>
  <c r="M5200" i="8" s="1"/>
  <c r="N5200" i="8"/>
  <c r="J5200" i="8"/>
  <c r="K5200" i="8" l="1"/>
  <c r="L5200" i="8" s="1"/>
  <c r="H5201" i="8" s="1"/>
  <c r="N5201" i="8" l="1"/>
  <c r="I5201" i="8"/>
  <c r="M5201" i="8" s="1"/>
  <c r="J5201" i="8" l="1"/>
  <c r="K5201" i="8" l="1"/>
  <c r="L5201" i="8" s="1"/>
  <c r="H5202" i="8" s="1"/>
  <c r="I5202" i="8" l="1"/>
  <c r="M5202" i="8" s="1"/>
  <c r="N5202" i="8"/>
  <c r="J5202" i="8"/>
  <c r="K5202" i="8" l="1"/>
  <c r="L5202" i="8" s="1"/>
  <c r="H5203" i="8" s="1"/>
  <c r="I5203" i="8" l="1"/>
  <c r="M5203" i="8" s="1"/>
  <c r="N5203" i="8"/>
  <c r="J5203" i="8"/>
  <c r="K5203" i="8" l="1"/>
  <c r="L5203" i="8" s="1"/>
  <c r="H5204" i="8" s="1"/>
  <c r="I5204" i="8" l="1"/>
  <c r="M5204" i="8" s="1"/>
  <c r="N5204" i="8"/>
  <c r="J5204" i="8" l="1"/>
  <c r="K5204" i="8" l="1"/>
  <c r="L5204" i="8"/>
  <c r="H5205" i="8" s="1"/>
  <c r="I5205" i="8" l="1"/>
  <c r="M5205" i="8" s="1"/>
  <c r="J5205" i="8"/>
  <c r="N5205" i="8"/>
  <c r="K5205" i="8" l="1"/>
  <c r="L5205" i="8" s="1"/>
  <c r="H5206" i="8" s="1"/>
  <c r="N5206" i="8" l="1"/>
  <c r="I5206" i="8"/>
  <c r="M5206" i="8" s="1"/>
  <c r="J5206" i="8" l="1"/>
  <c r="K5206" i="8" l="1"/>
  <c r="L5206" i="8" s="1"/>
  <c r="H5207" i="8" s="1"/>
  <c r="I5207" i="8" l="1"/>
  <c r="M5207" i="8" s="1"/>
  <c r="N5207" i="8"/>
  <c r="J5207" i="8"/>
  <c r="K5207" i="8" l="1"/>
  <c r="L5207" i="8" s="1"/>
  <c r="H5208" i="8" s="1"/>
  <c r="N5208" i="8" l="1"/>
  <c r="I5208" i="8"/>
  <c r="M5208" i="8" s="1"/>
  <c r="J5208" i="8"/>
  <c r="K5208" i="8" l="1"/>
  <c r="L5208" i="8" s="1"/>
  <c r="H5209" i="8" s="1"/>
  <c r="I5209" i="8" l="1"/>
  <c r="M5209" i="8" s="1"/>
  <c r="N5209" i="8"/>
  <c r="J5209" i="8"/>
  <c r="K5209" i="8" l="1"/>
  <c r="L5209" i="8" s="1"/>
  <c r="H5210" i="8" s="1"/>
  <c r="I5210" i="8" l="1"/>
  <c r="M5210" i="8" s="1"/>
  <c r="N5210" i="8"/>
  <c r="J5210" i="8"/>
  <c r="K5210" i="8" l="1"/>
  <c r="L5210" i="8" s="1"/>
  <c r="H5211" i="8" s="1"/>
  <c r="I5211" i="8" l="1"/>
  <c r="M5211" i="8" s="1"/>
  <c r="N5211" i="8"/>
  <c r="J5211" i="8" l="1"/>
  <c r="K5211" i="8" l="1"/>
  <c r="L5211" i="8" s="1"/>
  <c r="H5212" i="8" s="1"/>
  <c r="N5212" i="8" l="1"/>
  <c r="I5212" i="8"/>
  <c r="M5212" i="8" s="1"/>
  <c r="J5212" i="8"/>
  <c r="K5212" i="8" l="1"/>
  <c r="L5212" i="8" s="1"/>
  <c r="H5213" i="8" s="1"/>
  <c r="N5213" i="8" l="1"/>
  <c r="I5213" i="8"/>
  <c r="M5213" i="8" s="1"/>
  <c r="J5213" i="8"/>
  <c r="K5213" i="8" l="1"/>
  <c r="L5213" i="8" s="1"/>
  <c r="H5214" i="8" s="1"/>
  <c r="N5214" i="8" l="1"/>
  <c r="I5214" i="8"/>
  <c r="M5214" i="8" s="1"/>
  <c r="J5214" i="8"/>
  <c r="K5214" i="8" l="1"/>
  <c r="L5214" i="8" s="1"/>
  <c r="H5215" i="8" s="1"/>
  <c r="N5215" i="8" l="1"/>
  <c r="I5215" i="8"/>
  <c r="M5215" i="8" s="1"/>
  <c r="J5215" i="8" l="1"/>
  <c r="K5215" i="8" l="1"/>
  <c r="L5215" i="8" s="1"/>
  <c r="H5216" i="8" s="1"/>
  <c r="I5216" i="8" l="1"/>
  <c r="M5216" i="8" s="1"/>
  <c r="N5216" i="8"/>
  <c r="J5216" i="8" l="1"/>
  <c r="K5216" i="8" l="1"/>
  <c r="L5216" i="8"/>
  <c r="H5217" i="8" s="1"/>
  <c r="N5217" i="8" l="1"/>
  <c r="I5217" i="8"/>
  <c r="M5217" i="8" s="1"/>
  <c r="J5217" i="8"/>
  <c r="K5217" i="8" l="1"/>
  <c r="L5217" i="8" s="1"/>
  <c r="H5218" i="8" s="1"/>
  <c r="N5218" i="8" l="1"/>
  <c r="I5218" i="8"/>
  <c r="M5218" i="8" s="1"/>
  <c r="J5218" i="8" l="1"/>
  <c r="K5218" i="8" l="1"/>
  <c r="L5218" i="8" s="1"/>
  <c r="H5219" i="8" s="1"/>
  <c r="N5219" i="8" l="1"/>
  <c r="I5219" i="8"/>
  <c r="M5219" i="8" s="1"/>
  <c r="J5219" i="8" l="1"/>
  <c r="K5219" i="8" l="1"/>
  <c r="L5219" i="8" s="1"/>
  <c r="H5220" i="8" s="1"/>
  <c r="N5220" i="8" l="1"/>
  <c r="I5220" i="8"/>
  <c r="M5220" i="8" s="1"/>
  <c r="J5220" i="8"/>
  <c r="K5220" i="8" l="1"/>
  <c r="L5220" i="8" s="1"/>
  <c r="H5221" i="8" s="1"/>
  <c r="I5221" i="8" l="1"/>
  <c r="M5221" i="8" s="1"/>
  <c r="J5221" i="8"/>
  <c r="N5221" i="8"/>
  <c r="K5221" i="8" l="1"/>
  <c r="L5221" i="8"/>
  <c r="H5222" i="8" s="1"/>
  <c r="N5222" i="8" l="1"/>
  <c r="I5222" i="8"/>
  <c r="M5222" i="8" s="1"/>
  <c r="J5222" i="8" l="1"/>
  <c r="K5222" i="8" l="1"/>
  <c r="L5222" i="8" s="1"/>
  <c r="H5223" i="8" s="1"/>
  <c r="I5223" i="8" l="1"/>
  <c r="M5223" i="8" s="1"/>
  <c r="N5223" i="8"/>
  <c r="J5223" i="8" l="1"/>
  <c r="K5223" i="8" l="1"/>
  <c r="L5223" i="8" s="1"/>
  <c r="H5224" i="8" s="1"/>
  <c r="I5224" i="8" l="1"/>
  <c r="M5224" i="8" s="1"/>
  <c r="N5224" i="8"/>
  <c r="J5224" i="8" l="1"/>
  <c r="K5224" i="8" l="1"/>
  <c r="L5224" i="8"/>
  <c r="H5225" i="8" s="1"/>
  <c r="N5225" i="8" l="1"/>
  <c r="I5225" i="8"/>
  <c r="M5225" i="8" s="1"/>
  <c r="J5225" i="8" l="1"/>
  <c r="K5225" i="8" l="1"/>
  <c r="L5225" i="8" s="1"/>
  <c r="H5226" i="8" s="1"/>
  <c r="N5226" i="8" l="1"/>
  <c r="I5226" i="8"/>
  <c r="M5226" i="8" s="1"/>
  <c r="J5226" i="8" l="1"/>
  <c r="K5226" i="8" l="1"/>
  <c r="L5226" i="8"/>
  <c r="H5227" i="8" s="1"/>
  <c r="I5227" i="8" l="1"/>
  <c r="M5227" i="8" s="1"/>
  <c r="N5227" i="8"/>
  <c r="J5227" i="8" l="1"/>
  <c r="K5227" i="8" l="1"/>
  <c r="L5227" i="8"/>
  <c r="H5228" i="8" s="1"/>
  <c r="I5228" i="8" l="1"/>
  <c r="M5228" i="8" s="1"/>
  <c r="N5228" i="8"/>
  <c r="J5228" i="8" l="1"/>
  <c r="K5228" i="8" l="1"/>
  <c r="L5228" i="8"/>
  <c r="H5229" i="8" s="1"/>
  <c r="N5229" i="8" l="1"/>
  <c r="I5229" i="8"/>
  <c r="M5229" i="8" s="1"/>
  <c r="J5229" i="8" l="1"/>
  <c r="K5229" i="8" l="1"/>
  <c r="L5229" i="8"/>
  <c r="H5230" i="8" s="1"/>
  <c r="N5230" i="8" l="1"/>
  <c r="I5230" i="8"/>
  <c r="M5230" i="8" s="1"/>
  <c r="J5230" i="8" l="1"/>
  <c r="K5230" i="8" l="1"/>
  <c r="L5230" i="8" s="1"/>
  <c r="H5231" i="8" s="1"/>
  <c r="N5231" i="8" l="1"/>
  <c r="I5231" i="8"/>
  <c r="M5231" i="8" s="1"/>
  <c r="J5231" i="8" l="1"/>
  <c r="K5231" i="8" l="1"/>
  <c r="L5231" i="8" s="1"/>
  <c r="H5232" i="8" s="1"/>
  <c r="N5232" i="8" l="1"/>
  <c r="I5232" i="8"/>
  <c r="M5232" i="8" s="1"/>
  <c r="J5232" i="8" l="1"/>
  <c r="K5232" i="8" l="1"/>
  <c r="L5232" i="8"/>
  <c r="H5233" i="8" s="1"/>
  <c r="I5233" i="8" l="1"/>
  <c r="M5233" i="8" s="1"/>
  <c r="N5233" i="8"/>
  <c r="J5233" i="8"/>
  <c r="K5233" i="8" l="1"/>
  <c r="L5233" i="8"/>
  <c r="H5234" i="8" s="1"/>
  <c r="I5234" i="8" l="1"/>
  <c r="M5234" i="8" s="1"/>
  <c r="N5234" i="8"/>
  <c r="J5234" i="8" l="1"/>
  <c r="K5234" i="8" l="1"/>
  <c r="L5234" i="8" s="1"/>
  <c r="H5235" i="8" s="1"/>
  <c r="I5235" i="8" l="1"/>
  <c r="M5235" i="8" s="1"/>
  <c r="N5235" i="8"/>
  <c r="J5235" i="8" l="1"/>
  <c r="K5235" i="8" l="1"/>
  <c r="L5235" i="8" s="1"/>
  <c r="H5236" i="8" s="1"/>
  <c r="N5236" i="8" l="1"/>
  <c r="I5236" i="8"/>
  <c r="M5236" i="8" s="1"/>
  <c r="J5236" i="8" l="1"/>
  <c r="K5236" i="8" l="1"/>
  <c r="L5236" i="8" s="1"/>
  <c r="H5237" i="8" s="1"/>
  <c r="N5237" i="8" l="1"/>
  <c r="I5237" i="8"/>
  <c r="M5237" i="8" s="1"/>
  <c r="J5237" i="8" l="1"/>
  <c r="K5237" i="8" l="1"/>
  <c r="L5237" i="8" s="1"/>
  <c r="H5238" i="8" s="1"/>
  <c r="N5238" i="8" l="1"/>
  <c r="I5238" i="8"/>
  <c r="M5238" i="8" s="1"/>
  <c r="J5238" i="8"/>
  <c r="K5238" i="8" l="1"/>
  <c r="L5238" i="8" s="1"/>
  <c r="H5239" i="8" s="1"/>
  <c r="N5239" i="8" l="1"/>
  <c r="I5239" i="8"/>
  <c r="M5239" i="8" s="1"/>
  <c r="J5239" i="8" l="1"/>
  <c r="K5239" i="8" l="1"/>
  <c r="L5239" i="8"/>
  <c r="H5240" i="8" s="1"/>
  <c r="I5240" i="8" l="1"/>
  <c r="M5240" i="8" s="1"/>
  <c r="N5240" i="8"/>
  <c r="J5240" i="8" l="1"/>
  <c r="K5240" i="8" l="1"/>
  <c r="L5240" i="8"/>
  <c r="H5241" i="8" s="1"/>
  <c r="N5241" i="8" l="1"/>
  <c r="I5241" i="8"/>
  <c r="M5241" i="8" s="1"/>
  <c r="J5241" i="8" l="1"/>
  <c r="K5241" i="8" l="1"/>
  <c r="L5241" i="8" s="1"/>
  <c r="H5242" i="8" s="1"/>
  <c r="N5242" i="8" l="1"/>
  <c r="I5242" i="8"/>
  <c r="M5242" i="8" s="1"/>
  <c r="J5242" i="8" l="1"/>
  <c r="K5242" i="8"/>
  <c r="L5242" i="8" s="1"/>
  <c r="H5243" i="8" s="1"/>
  <c r="N5243" i="8" l="1"/>
  <c r="I5243" i="8"/>
  <c r="M5243" i="8" s="1"/>
  <c r="J5243" i="8" l="1"/>
  <c r="K5243" i="8" l="1"/>
  <c r="L5243" i="8" s="1"/>
  <c r="H5244" i="8" s="1"/>
  <c r="N5244" i="8" l="1"/>
  <c r="I5244" i="8"/>
  <c r="M5244" i="8" s="1"/>
  <c r="J5244" i="8" l="1"/>
  <c r="K5244" i="8" l="1"/>
  <c r="L5244" i="8"/>
  <c r="H5245" i="8" s="1"/>
  <c r="I5245" i="8" l="1"/>
  <c r="M5245" i="8" s="1"/>
  <c r="J5245" i="8"/>
  <c r="N5245" i="8"/>
  <c r="K5245" i="8" l="1"/>
  <c r="L5245" i="8" s="1"/>
  <c r="H5246" i="8" s="1"/>
  <c r="N5246" i="8" l="1"/>
  <c r="I5246" i="8"/>
  <c r="M5246" i="8" s="1"/>
  <c r="J5246" i="8" l="1"/>
  <c r="K5246" i="8" l="1"/>
  <c r="L5246" i="8" s="1"/>
  <c r="H5247" i="8" s="1"/>
  <c r="I5247" i="8" l="1"/>
  <c r="M5247" i="8" s="1"/>
  <c r="N5247" i="8"/>
  <c r="J5247" i="8" l="1"/>
  <c r="K5247" i="8" l="1"/>
  <c r="L5247" i="8" s="1"/>
  <c r="H5248" i="8" s="1"/>
  <c r="I5248" i="8" l="1"/>
  <c r="M5248" i="8" s="1"/>
  <c r="N5248" i="8"/>
  <c r="J5248" i="8" l="1"/>
  <c r="K5248" i="8" l="1"/>
  <c r="L5248" i="8" s="1"/>
  <c r="H5249" i="8" s="1"/>
  <c r="N5249" i="8" l="1"/>
  <c r="I5249" i="8"/>
  <c r="M5249" i="8" s="1"/>
  <c r="J5249" i="8" l="1"/>
  <c r="K5249" i="8" l="1"/>
  <c r="L5249" i="8" s="1"/>
  <c r="H5250" i="8" s="1"/>
  <c r="I5250" i="8" l="1"/>
  <c r="M5250" i="8" s="1"/>
  <c r="N5250" i="8"/>
  <c r="J5250" i="8"/>
  <c r="K5250" i="8" l="1"/>
  <c r="L5250" i="8" s="1"/>
  <c r="H5251" i="8" s="1"/>
  <c r="I5251" i="8" l="1"/>
  <c r="M5251" i="8" s="1"/>
  <c r="N5251" i="8"/>
  <c r="J5251" i="8" l="1"/>
  <c r="K5251" i="8" l="1"/>
  <c r="L5251" i="8" s="1"/>
  <c r="H5252" i="8" s="1"/>
  <c r="I5252" i="8" l="1"/>
  <c r="M5252" i="8" s="1"/>
  <c r="N5252" i="8"/>
  <c r="J5252" i="8" l="1"/>
  <c r="K5252" i="8" l="1"/>
  <c r="L5252" i="8"/>
  <c r="H5253" i="8" s="1"/>
  <c r="I5253" i="8" l="1"/>
  <c r="M5253" i="8" s="1"/>
  <c r="N5253" i="8"/>
  <c r="J5253" i="8"/>
  <c r="K5253" i="8" l="1"/>
  <c r="L5253" i="8" s="1"/>
  <c r="H5254" i="8" s="1"/>
  <c r="N5254" i="8" l="1"/>
  <c r="I5254" i="8"/>
  <c r="M5254" i="8" s="1"/>
  <c r="J5254" i="8" l="1"/>
  <c r="K5254" i="8" l="1"/>
  <c r="L5254" i="8" s="1"/>
  <c r="H5255" i="8" s="1"/>
  <c r="I5255" i="8" l="1"/>
  <c r="M5255" i="8" s="1"/>
  <c r="N5255" i="8"/>
  <c r="J5255" i="8"/>
  <c r="K5255" i="8" l="1"/>
  <c r="L5255" i="8" s="1"/>
  <c r="H5256" i="8" s="1"/>
  <c r="N5256" i="8" l="1"/>
  <c r="I5256" i="8"/>
  <c r="M5256" i="8" s="1"/>
  <c r="J5256" i="8"/>
  <c r="K5256" i="8" l="1"/>
  <c r="L5256" i="8" s="1"/>
  <c r="H5257" i="8" s="1"/>
  <c r="I5257" i="8" l="1"/>
  <c r="M5257" i="8" s="1"/>
  <c r="N5257" i="8"/>
  <c r="J5257" i="8"/>
  <c r="K5257" i="8" l="1"/>
  <c r="L5257" i="8" s="1"/>
  <c r="H5258" i="8" s="1"/>
  <c r="I5258" i="8" l="1"/>
  <c r="M5258" i="8" s="1"/>
  <c r="J5258" i="8"/>
  <c r="N5258" i="8"/>
  <c r="K5258" i="8" l="1"/>
  <c r="L5258" i="8" s="1"/>
  <c r="H5259" i="8" s="1"/>
  <c r="I5259" i="8" l="1"/>
  <c r="M5259" i="8" s="1"/>
  <c r="N5259" i="8"/>
  <c r="J5259" i="8" l="1"/>
  <c r="K5259" i="8" l="1"/>
  <c r="L5259" i="8" s="1"/>
  <c r="H5260" i="8" s="1"/>
  <c r="N5260" i="8" l="1"/>
  <c r="I5260" i="8"/>
  <c r="M5260" i="8" s="1"/>
  <c r="J5260" i="8" l="1"/>
  <c r="K5260" i="8" l="1"/>
  <c r="L5260" i="8"/>
  <c r="H5261" i="8" s="1"/>
  <c r="N5261" i="8" l="1"/>
  <c r="I5261" i="8"/>
  <c r="M5261" i="8" s="1"/>
  <c r="J5261" i="8"/>
  <c r="K5261" i="8" l="1"/>
  <c r="L5261" i="8" s="1"/>
  <c r="H5262" i="8" s="1"/>
  <c r="N5262" i="8" l="1"/>
  <c r="I5262" i="8"/>
  <c r="M5262" i="8" s="1"/>
  <c r="J5262" i="8"/>
  <c r="K5262" i="8" l="1"/>
  <c r="L5262" i="8" s="1"/>
  <c r="H5263" i="8" s="1"/>
  <c r="I5263" i="8" l="1"/>
  <c r="M5263" i="8" s="1"/>
  <c r="N5263" i="8"/>
  <c r="J5263" i="8" l="1"/>
  <c r="K5263" i="8" l="1"/>
  <c r="L5263" i="8" s="1"/>
  <c r="H5264" i="8" s="1"/>
  <c r="I5264" i="8" l="1"/>
  <c r="M5264" i="8" s="1"/>
  <c r="N5264" i="8"/>
  <c r="J5264" i="8" l="1"/>
  <c r="K5264" i="8" l="1"/>
  <c r="L5264" i="8"/>
  <c r="H5265" i="8" s="1"/>
  <c r="N5265" i="8" l="1"/>
  <c r="I5265" i="8"/>
  <c r="M5265" i="8" s="1"/>
  <c r="J5265" i="8"/>
  <c r="K5265" i="8" l="1"/>
  <c r="L5265" i="8" s="1"/>
  <c r="H5266" i="8" s="1"/>
  <c r="N5266" i="8" l="1"/>
  <c r="I5266" i="8"/>
  <c r="M5266" i="8" s="1"/>
  <c r="J5266" i="8" l="1"/>
  <c r="K5266" i="8" l="1"/>
  <c r="L5266" i="8" s="1"/>
  <c r="H5267" i="8" s="1"/>
  <c r="N5267" i="8" l="1"/>
  <c r="I5267" i="8"/>
  <c r="M5267" i="8" s="1"/>
  <c r="J5267" i="8" l="1"/>
  <c r="K5267" i="8" l="1"/>
  <c r="L5267" i="8" s="1"/>
  <c r="H5268" i="8" s="1"/>
  <c r="N5268" i="8" l="1"/>
  <c r="I5268" i="8"/>
  <c r="M5268" i="8" s="1"/>
  <c r="J5268" i="8"/>
  <c r="K5268" i="8" l="1"/>
  <c r="L5268" i="8" s="1"/>
  <c r="H5269" i="8" s="1"/>
  <c r="I5269" i="8" l="1"/>
  <c r="M5269" i="8" s="1"/>
  <c r="J5269" i="8"/>
  <c r="N5269" i="8"/>
  <c r="K5269" i="8" l="1"/>
  <c r="L5269" i="8"/>
  <c r="H5270" i="8" s="1"/>
  <c r="N5270" i="8" l="1"/>
  <c r="I5270" i="8"/>
  <c r="M5270" i="8" s="1"/>
  <c r="J5270" i="8" l="1"/>
  <c r="K5270" i="8" l="1"/>
  <c r="L5270" i="8" s="1"/>
  <c r="H5271" i="8" s="1"/>
  <c r="I5271" i="8" l="1"/>
  <c r="M5271" i="8" s="1"/>
  <c r="N5271" i="8"/>
  <c r="J5271" i="8" l="1"/>
  <c r="K5271" i="8" l="1"/>
  <c r="L5271" i="8" s="1"/>
  <c r="H5272" i="8" s="1"/>
  <c r="I5272" i="8" l="1"/>
  <c r="M5272" i="8" s="1"/>
  <c r="N5272" i="8"/>
  <c r="J5272" i="8" l="1"/>
  <c r="K5272" i="8" l="1"/>
  <c r="L5272" i="8"/>
  <c r="H5273" i="8" s="1"/>
  <c r="N5273" i="8" l="1"/>
  <c r="I5273" i="8"/>
  <c r="M5273" i="8" s="1"/>
  <c r="J5273" i="8" l="1"/>
  <c r="K5273" i="8" l="1"/>
  <c r="L5273" i="8" s="1"/>
  <c r="H5274" i="8" s="1"/>
  <c r="N5274" i="8" l="1"/>
  <c r="I5274" i="8"/>
  <c r="M5274" i="8" s="1"/>
  <c r="J5274" i="8" l="1"/>
  <c r="K5274" i="8" l="1"/>
  <c r="L5274" i="8"/>
  <c r="H5275" i="8" s="1"/>
  <c r="I5275" i="8" l="1"/>
  <c r="M5275" i="8" s="1"/>
  <c r="N5275" i="8"/>
  <c r="J5275" i="8" l="1"/>
  <c r="K5275" i="8" l="1"/>
  <c r="L5275" i="8"/>
  <c r="H5276" i="8" s="1"/>
  <c r="I5276" i="8" l="1"/>
  <c r="M5276" i="8" s="1"/>
  <c r="N5276" i="8"/>
  <c r="J5276" i="8" l="1"/>
  <c r="K5276" i="8" l="1"/>
  <c r="L5276" i="8"/>
  <c r="H5277" i="8" s="1"/>
  <c r="N5277" i="8" l="1"/>
  <c r="I5277" i="8"/>
  <c r="M5277" i="8" s="1"/>
  <c r="J5277" i="8" l="1"/>
  <c r="K5277" i="8" l="1"/>
  <c r="L5277" i="8"/>
  <c r="H5278" i="8" s="1"/>
  <c r="N5278" i="8" l="1"/>
  <c r="I5278" i="8"/>
  <c r="M5278" i="8" s="1"/>
  <c r="J5278" i="8" l="1"/>
  <c r="K5278" i="8" l="1"/>
  <c r="L5278" i="8" s="1"/>
  <c r="H5279" i="8" s="1"/>
  <c r="I5279" i="8" l="1"/>
  <c r="M5279" i="8" s="1"/>
  <c r="N5279" i="8"/>
  <c r="J5279" i="8" l="1"/>
  <c r="K5279" i="8" l="1"/>
  <c r="L5279" i="8" s="1"/>
  <c r="H5280" i="8" s="1"/>
  <c r="N5280" i="8" l="1"/>
  <c r="I5280" i="8"/>
  <c r="M5280" i="8" s="1"/>
  <c r="J5280" i="8" l="1"/>
  <c r="K5280" i="8" l="1"/>
  <c r="L5280" i="8"/>
  <c r="H5281" i="8" s="1"/>
  <c r="I5281" i="8" l="1"/>
  <c r="M5281" i="8" s="1"/>
  <c r="N5281" i="8"/>
  <c r="J5281" i="8"/>
  <c r="K5281" i="8" l="1"/>
  <c r="L5281" i="8"/>
  <c r="H5282" i="8" s="1"/>
  <c r="I5282" i="8" l="1"/>
  <c r="M5282" i="8" s="1"/>
  <c r="N5282" i="8"/>
  <c r="J5282" i="8" l="1"/>
  <c r="K5282" i="8" l="1"/>
  <c r="L5282" i="8" s="1"/>
  <c r="H5283" i="8" s="1"/>
  <c r="I5283" i="8" l="1"/>
  <c r="M5283" i="8" s="1"/>
  <c r="N5283" i="8"/>
  <c r="J5283" i="8" l="1"/>
  <c r="K5283" i="8" l="1"/>
  <c r="L5283" i="8" s="1"/>
  <c r="H5284" i="8" s="1"/>
  <c r="N5284" i="8" l="1"/>
  <c r="I5284" i="8"/>
  <c r="M5284" i="8" s="1"/>
  <c r="J5284" i="8" l="1"/>
  <c r="K5284" i="8" l="1"/>
  <c r="L5284" i="8" s="1"/>
  <c r="H5285" i="8" s="1"/>
  <c r="N5285" i="8" l="1"/>
  <c r="I5285" i="8"/>
  <c r="M5285" i="8" s="1"/>
  <c r="J5285" i="8"/>
  <c r="K5285" i="8" l="1"/>
  <c r="L5285" i="8" s="1"/>
  <c r="H5286" i="8" s="1"/>
  <c r="N5286" i="8" l="1"/>
  <c r="I5286" i="8"/>
  <c r="M5286" i="8" s="1"/>
  <c r="J5286" i="8" l="1"/>
  <c r="K5286" i="8" l="1"/>
  <c r="L5286" i="8" s="1"/>
  <c r="H5287" i="8" s="1"/>
  <c r="N5287" i="8" l="1"/>
  <c r="I5287" i="8"/>
  <c r="M5287" i="8" s="1"/>
  <c r="J5287" i="8" l="1"/>
  <c r="K5287" i="8" l="1"/>
  <c r="L5287" i="8" s="1"/>
  <c r="H5288" i="8" s="1"/>
  <c r="I5288" i="8" l="1"/>
  <c r="M5288" i="8" s="1"/>
  <c r="N5288" i="8"/>
  <c r="J5288" i="8" l="1"/>
  <c r="K5288" i="8" l="1"/>
  <c r="L5288" i="8"/>
  <c r="H5289" i="8" s="1"/>
  <c r="N5289" i="8" l="1"/>
  <c r="I5289" i="8"/>
  <c r="M5289" i="8" s="1"/>
  <c r="J5289" i="8" l="1"/>
  <c r="K5289" i="8" l="1"/>
  <c r="L5289" i="8" s="1"/>
  <c r="H5290" i="8" s="1"/>
  <c r="N5290" i="8" l="1"/>
  <c r="I5290" i="8"/>
  <c r="M5290" i="8" s="1"/>
  <c r="J5290" i="8" l="1"/>
  <c r="K5290" i="8" l="1"/>
  <c r="L5290" i="8" s="1"/>
  <c r="H5291" i="8" s="1"/>
  <c r="N5291" i="8" l="1"/>
  <c r="I5291" i="8"/>
  <c r="M5291" i="8" s="1"/>
  <c r="J5291" i="8" l="1"/>
  <c r="K5291" i="8" l="1"/>
  <c r="L5291" i="8"/>
  <c r="H5292" i="8" s="1"/>
  <c r="N5292" i="8" l="1"/>
  <c r="I5292" i="8"/>
  <c r="M5292" i="8" s="1"/>
  <c r="J5292" i="8"/>
  <c r="K5292" i="8" l="1"/>
  <c r="L5292" i="8" s="1"/>
  <c r="H5293" i="8" s="1"/>
  <c r="I5293" i="8" l="1"/>
  <c r="M5293" i="8" s="1"/>
  <c r="N5293" i="8"/>
  <c r="J5293" i="8"/>
  <c r="K5293" i="8" l="1"/>
  <c r="L5293" i="8" s="1"/>
  <c r="H5294" i="8" s="1"/>
  <c r="I5294" i="8" l="1"/>
  <c r="M5294" i="8" s="1"/>
  <c r="N5294" i="8"/>
  <c r="J5294" i="8" l="1"/>
  <c r="K5294" i="8" l="1"/>
  <c r="L5294" i="8" s="1"/>
  <c r="H5295" i="8" s="1"/>
  <c r="I5295" i="8" l="1"/>
  <c r="M5295" i="8" s="1"/>
  <c r="N5295" i="8"/>
  <c r="J5295" i="8" l="1"/>
  <c r="K5295" i="8" l="1"/>
  <c r="L5295" i="8" s="1"/>
  <c r="H5296" i="8" s="1"/>
  <c r="N5296" i="8" l="1"/>
  <c r="I5296" i="8"/>
  <c r="M5296" i="8" s="1"/>
  <c r="J5296" i="8" l="1"/>
  <c r="K5296" i="8" l="1"/>
  <c r="L5296" i="8" s="1"/>
  <c r="H5297" i="8" s="1"/>
  <c r="N5297" i="8" l="1"/>
  <c r="I5297" i="8"/>
  <c r="M5297" i="8" s="1"/>
  <c r="J5297" i="8" l="1"/>
  <c r="K5297" i="8" l="1"/>
  <c r="L5297" i="8" s="1"/>
  <c r="H5298" i="8" s="1"/>
  <c r="N5298" i="8" l="1"/>
  <c r="I5298" i="8"/>
  <c r="M5298" i="8" s="1"/>
  <c r="J5298" i="8" l="1"/>
  <c r="K5298" i="8" l="1"/>
  <c r="L5298" i="8"/>
  <c r="H5299" i="8" s="1"/>
  <c r="N5299" i="8" l="1"/>
  <c r="I5299" i="8"/>
  <c r="M5299" i="8" s="1"/>
  <c r="J5299" i="8" l="1"/>
  <c r="K5299" i="8" l="1"/>
  <c r="L5299" i="8" s="1"/>
  <c r="H5300" i="8" s="1"/>
  <c r="I5300" i="8" l="1"/>
  <c r="M5300" i="8" s="1"/>
  <c r="N5300" i="8"/>
  <c r="J5300" i="8" l="1"/>
  <c r="K5300" i="8" l="1"/>
  <c r="L5300" i="8"/>
  <c r="H5301" i="8" s="1"/>
  <c r="N5301" i="8" l="1"/>
  <c r="I5301" i="8"/>
  <c r="M5301" i="8" s="1"/>
  <c r="J5301" i="8" l="1"/>
  <c r="K5301" i="8" l="1"/>
  <c r="L5301" i="8" s="1"/>
  <c r="H5302" i="8" s="1"/>
  <c r="N5302" i="8" l="1"/>
  <c r="I5302" i="8"/>
  <c r="M5302" i="8" s="1"/>
  <c r="J5302" i="8" l="1"/>
  <c r="K5302" i="8" l="1"/>
  <c r="L5302" i="8" s="1"/>
  <c r="H5303" i="8" s="1"/>
  <c r="N5303" i="8" l="1"/>
  <c r="I5303" i="8"/>
  <c r="M5303" i="8" s="1"/>
  <c r="J5303" i="8" l="1"/>
  <c r="K5303" i="8" l="1"/>
  <c r="L5303" i="8" s="1"/>
  <c r="H5304" i="8" s="1"/>
  <c r="N5304" i="8" l="1"/>
  <c r="I5304" i="8"/>
  <c r="M5304" i="8" s="1"/>
  <c r="J5304" i="8"/>
  <c r="K5304" i="8" l="1"/>
  <c r="L5304" i="8" s="1"/>
  <c r="H5305" i="8" s="1"/>
  <c r="I5305" i="8" l="1"/>
  <c r="M5305" i="8" s="1"/>
  <c r="N5305" i="8"/>
  <c r="J5305" i="8"/>
  <c r="K5305" i="8" l="1"/>
  <c r="L5305" i="8" s="1"/>
  <c r="H5306" i="8" s="1"/>
  <c r="I5306" i="8" l="1"/>
  <c r="M5306" i="8" s="1"/>
  <c r="N5306" i="8"/>
  <c r="J5306" i="8" l="1"/>
  <c r="K5306" i="8" l="1"/>
  <c r="L5306" i="8" s="1"/>
  <c r="H5307" i="8" s="1"/>
  <c r="I5307" i="8" l="1"/>
  <c r="M5307" i="8" s="1"/>
  <c r="N5307" i="8"/>
  <c r="J5307" i="8" l="1"/>
  <c r="K5307" i="8" l="1"/>
  <c r="L5307" i="8" s="1"/>
  <c r="H5308" i="8" s="1"/>
  <c r="N5308" i="8" l="1"/>
  <c r="I5308" i="8"/>
  <c r="M5308" i="8" s="1"/>
  <c r="J5308" i="8" l="1"/>
  <c r="K5308" i="8" l="1"/>
  <c r="L5308" i="8" s="1"/>
  <c r="H5309" i="8" s="1"/>
  <c r="N5309" i="8" l="1"/>
  <c r="I5309" i="8"/>
  <c r="M5309" i="8" s="1"/>
  <c r="J5309" i="8" l="1"/>
  <c r="K5309" i="8" l="1"/>
  <c r="L5309" i="8" s="1"/>
  <c r="H5310" i="8" s="1"/>
  <c r="N5310" i="8" l="1"/>
  <c r="I5310" i="8"/>
  <c r="M5310" i="8" s="1"/>
  <c r="J5310" i="8" l="1"/>
  <c r="K5310" i="8" l="1"/>
  <c r="L5310" i="8"/>
  <c r="H5311" i="8" s="1"/>
  <c r="N5311" i="8" l="1"/>
  <c r="I5311" i="8"/>
  <c r="M5311" i="8" s="1"/>
  <c r="J5311" i="8" l="1"/>
  <c r="K5311" i="8" l="1"/>
  <c r="L5311" i="8" s="1"/>
  <c r="H5312" i="8" s="1"/>
  <c r="I5312" i="8" l="1"/>
  <c r="M5312" i="8" s="1"/>
  <c r="N5312" i="8"/>
  <c r="J5312" i="8" l="1"/>
  <c r="K5312" i="8" l="1"/>
  <c r="L5312" i="8"/>
  <c r="H5313" i="8" s="1"/>
  <c r="I5313" i="8" l="1"/>
  <c r="M5313" i="8" s="1"/>
  <c r="N5313" i="8"/>
  <c r="J5313" i="8"/>
  <c r="K5313" i="8" l="1"/>
  <c r="L5313" i="8" s="1"/>
  <c r="H5314" i="8" s="1"/>
  <c r="N5314" i="8" l="1"/>
  <c r="I5314" i="8"/>
  <c r="M5314" i="8" s="1"/>
  <c r="J5314" i="8" l="1"/>
  <c r="K5314" i="8" l="1"/>
  <c r="L5314" i="8" s="1"/>
  <c r="H5315" i="8" s="1"/>
  <c r="N5315" i="8" l="1"/>
  <c r="I5315" i="8"/>
  <c r="M5315" i="8" s="1"/>
  <c r="J5315" i="8" l="1"/>
  <c r="K5315" i="8" l="1"/>
  <c r="L5315" i="8" s="1"/>
  <c r="H5316" i="8" s="1"/>
  <c r="N5316" i="8" l="1"/>
  <c r="I5316" i="8"/>
  <c r="M5316" i="8" s="1"/>
  <c r="J5316" i="8" l="1"/>
  <c r="K5316" i="8" l="1"/>
  <c r="L5316" i="8" s="1"/>
  <c r="H5317" i="8" s="1"/>
  <c r="I5317" i="8" l="1"/>
  <c r="M5317" i="8" s="1"/>
  <c r="N5317" i="8"/>
  <c r="J5317" i="8"/>
  <c r="K5317" i="8" l="1"/>
  <c r="L5317" i="8"/>
  <c r="H5318" i="8" s="1"/>
  <c r="N5318" i="8" l="1"/>
  <c r="I5318" i="8"/>
  <c r="M5318" i="8" s="1"/>
  <c r="J5318" i="8" l="1"/>
  <c r="K5318" i="8" l="1"/>
  <c r="L5318" i="8" s="1"/>
  <c r="H5319" i="8" s="1"/>
  <c r="I5319" i="8" l="1"/>
  <c r="M5319" i="8" s="1"/>
  <c r="N5319" i="8"/>
  <c r="J5319" i="8" l="1"/>
  <c r="K5319" i="8" l="1"/>
  <c r="L5319" i="8" s="1"/>
  <c r="H5320" i="8" s="1"/>
  <c r="N5320" i="8" l="1"/>
  <c r="I5320" i="8"/>
  <c r="M5320" i="8" s="1"/>
  <c r="J5320" i="8" l="1"/>
  <c r="K5320" i="8" l="1"/>
  <c r="L5320" i="8"/>
  <c r="H5321" i="8" s="1"/>
  <c r="N5321" i="8" l="1"/>
  <c r="I5321" i="8"/>
  <c r="M5321" i="8" s="1"/>
  <c r="J5321" i="8" l="1"/>
  <c r="K5321" i="8" l="1"/>
  <c r="L5321" i="8" s="1"/>
  <c r="H5322" i="8" s="1"/>
  <c r="N5322" i="8" l="1"/>
  <c r="I5322" i="8"/>
  <c r="M5322" i="8" s="1"/>
  <c r="J5322" i="8" l="1"/>
  <c r="K5322" i="8" l="1"/>
  <c r="L5322" i="8"/>
  <c r="H5323" i="8" s="1"/>
  <c r="N5323" i="8" l="1"/>
  <c r="I5323" i="8"/>
  <c r="M5323" i="8" s="1"/>
  <c r="J5323" i="8" l="1"/>
  <c r="K5323" i="8" l="1"/>
  <c r="L5323" i="8" s="1"/>
  <c r="H5324" i="8" s="1"/>
  <c r="I5324" i="8" l="1"/>
  <c r="M5324" i="8" s="1"/>
  <c r="N5324" i="8"/>
  <c r="J5324" i="8" l="1"/>
  <c r="K5324" i="8" l="1"/>
  <c r="L5324" i="8" s="1"/>
  <c r="H5325" i="8" s="1"/>
  <c r="N5325" i="8" l="1"/>
  <c r="I5325" i="8"/>
  <c r="M5325" i="8" s="1"/>
  <c r="J5325" i="8" l="1"/>
  <c r="K5325" i="8" l="1"/>
  <c r="L5325" i="8" s="1"/>
  <c r="H5326" i="8" s="1"/>
  <c r="N5326" i="8" l="1"/>
  <c r="I5326" i="8"/>
  <c r="M5326" i="8" s="1"/>
  <c r="J5326" i="8" l="1"/>
  <c r="K5326" i="8" l="1"/>
  <c r="L5326" i="8" s="1"/>
  <c r="H5327" i="8" s="1"/>
  <c r="N5327" i="8" l="1"/>
  <c r="I5327" i="8"/>
  <c r="M5327" i="8" s="1"/>
  <c r="J5327" i="8" l="1"/>
  <c r="K5327" i="8" l="1"/>
  <c r="L5327" i="8" s="1"/>
  <c r="H5328" i="8" s="1"/>
  <c r="N5328" i="8" l="1"/>
  <c r="I5328" i="8"/>
  <c r="M5328" i="8" s="1"/>
  <c r="J5328" i="8" l="1"/>
  <c r="K5328" i="8" l="1"/>
  <c r="L5328" i="8" s="1"/>
  <c r="H5329" i="8" s="1"/>
  <c r="I5329" i="8" l="1"/>
  <c r="M5329" i="8" s="1"/>
  <c r="N5329" i="8"/>
  <c r="J5329" i="8"/>
  <c r="K5329" i="8" l="1"/>
  <c r="L5329" i="8" s="1"/>
  <c r="H5330" i="8" s="1"/>
  <c r="I5330" i="8" l="1"/>
  <c r="M5330" i="8" s="1"/>
  <c r="N5330" i="8"/>
  <c r="J5330" i="8" l="1"/>
  <c r="K5330" i="8" l="1"/>
  <c r="L5330" i="8" s="1"/>
  <c r="H5331" i="8" s="1"/>
  <c r="I5331" i="8" l="1"/>
  <c r="M5331" i="8" s="1"/>
  <c r="N5331" i="8"/>
  <c r="J5331" i="8" l="1"/>
  <c r="K5331" i="8" l="1"/>
  <c r="L5331" i="8" s="1"/>
  <c r="H5332" i="8" s="1"/>
  <c r="N5332" i="8" l="1"/>
  <c r="I5332" i="8"/>
  <c r="M5332" i="8" s="1"/>
  <c r="J5332" i="8" l="1"/>
  <c r="K5332" i="8" l="1"/>
  <c r="L5332" i="8" s="1"/>
  <c r="H5333" i="8" s="1"/>
  <c r="N5333" i="8" l="1"/>
  <c r="I5333" i="8"/>
  <c r="M5333" i="8" s="1"/>
  <c r="J5333" i="8" l="1"/>
  <c r="K5333" i="8" l="1"/>
  <c r="L5333" i="8" s="1"/>
  <c r="H5334" i="8" s="1"/>
  <c r="I5334" i="8" l="1"/>
  <c r="M5334" i="8" s="1"/>
  <c r="N5334" i="8"/>
  <c r="J5334" i="8" l="1"/>
  <c r="K5334" i="8" l="1"/>
  <c r="L5334" i="8" s="1"/>
  <c r="H5335" i="8" s="1"/>
  <c r="N5335" i="8" l="1"/>
  <c r="I5335" i="8"/>
  <c r="M5335" i="8" s="1"/>
  <c r="J5335" i="8" l="1"/>
  <c r="K5335" i="8" l="1"/>
  <c r="L5335" i="8" s="1"/>
  <c r="H5336" i="8" s="1"/>
  <c r="I5336" i="8" l="1"/>
  <c r="M5336" i="8" s="1"/>
  <c r="N5336" i="8"/>
  <c r="J5336" i="8" l="1"/>
  <c r="K5336" i="8" l="1"/>
  <c r="L5336" i="8"/>
  <c r="H5337" i="8" s="1"/>
  <c r="N5337" i="8" l="1"/>
  <c r="I5337" i="8"/>
  <c r="M5337" i="8" s="1"/>
  <c r="J5337" i="8" l="1"/>
  <c r="K5337" i="8" l="1"/>
  <c r="L5337" i="8" s="1"/>
  <c r="H5338" i="8" s="1"/>
  <c r="N5338" i="8" l="1"/>
  <c r="I5338" i="8"/>
  <c r="M5338" i="8" s="1"/>
  <c r="J5338" i="8" l="1"/>
  <c r="K5338" i="8" l="1"/>
  <c r="L5338" i="8" s="1"/>
  <c r="H5339" i="8" s="1"/>
  <c r="I5339" i="8" l="1"/>
  <c r="M5339" i="8" s="1"/>
  <c r="N5339" i="8"/>
  <c r="J5339" i="8" l="1"/>
  <c r="K5339" i="8" l="1"/>
  <c r="L5339" i="8" s="1"/>
  <c r="H5340" i="8" s="1"/>
  <c r="N5340" i="8" l="1"/>
  <c r="I5340" i="8"/>
  <c r="M5340" i="8" s="1"/>
  <c r="J5340" i="8" l="1"/>
  <c r="K5340" i="8" l="1"/>
  <c r="L5340" i="8" s="1"/>
  <c r="H5341" i="8" s="1"/>
  <c r="I5341" i="8" l="1"/>
  <c r="M5341" i="8" s="1"/>
  <c r="J5341" i="8"/>
  <c r="N5341" i="8"/>
  <c r="K5341" i="8" l="1"/>
  <c r="L5341" i="8" s="1"/>
  <c r="H5342" i="8" s="1"/>
  <c r="N5342" i="8" l="1"/>
  <c r="I5342" i="8"/>
  <c r="M5342" i="8" s="1"/>
  <c r="J5342" i="8" l="1"/>
  <c r="K5342" i="8" l="1"/>
  <c r="L5342" i="8" s="1"/>
  <c r="H5343" i="8" s="1"/>
  <c r="I5343" i="8" l="1"/>
  <c r="M5343" i="8" s="1"/>
  <c r="N5343" i="8"/>
  <c r="J5343" i="8" l="1"/>
  <c r="K5343" i="8" l="1"/>
  <c r="L5343" i="8" s="1"/>
  <c r="H5344" i="8" s="1"/>
  <c r="N5344" i="8" l="1"/>
  <c r="I5344" i="8"/>
  <c r="M5344" i="8" s="1"/>
  <c r="J5344" i="8" l="1"/>
  <c r="K5344" i="8" l="1"/>
  <c r="L5344" i="8" s="1"/>
  <c r="H5345" i="8" s="1"/>
  <c r="N5345" i="8" l="1"/>
  <c r="I5345" i="8"/>
  <c r="M5345" i="8" s="1"/>
  <c r="J5345" i="8" l="1"/>
  <c r="K5345" i="8" l="1"/>
  <c r="L5345" i="8" s="1"/>
  <c r="H5346" i="8" s="1"/>
  <c r="N5346" i="8" l="1"/>
  <c r="I5346" i="8"/>
  <c r="M5346" i="8" s="1"/>
  <c r="J5346" i="8"/>
  <c r="K5346" i="8" l="1"/>
  <c r="L5346" i="8" s="1"/>
  <c r="H5347" i="8" s="1"/>
  <c r="N5347" i="8" l="1"/>
  <c r="I5347" i="8"/>
  <c r="M5347" i="8" s="1"/>
  <c r="J5347" i="8" l="1"/>
  <c r="K5347" i="8" l="1"/>
  <c r="L5347" i="8" s="1"/>
  <c r="H5348" i="8" s="1"/>
  <c r="I5348" i="8" l="1"/>
  <c r="M5348" i="8" s="1"/>
  <c r="N5348" i="8"/>
  <c r="J5348" i="8" l="1"/>
  <c r="K5348" i="8" l="1"/>
  <c r="L5348" i="8"/>
  <c r="H5349" i="8" s="1"/>
  <c r="N5349" i="8" l="1"/>
  <c r="I5349" i="8"/>
  <c r="M5349" i="8" s="1"/>
  <c r="J5349" i="8" l="1"/>
  <c r="K5349" i="8" l="1"/>
  <c r="L5349" i="8" s="1"/>
  <c r="H5350" i="8" s="1"/>
  <c r="N5350" i="8" l="1"/>
  <c r="I5350" i="8"/>
  <c r="M5350" i="8" s="1"/>
  <c r="J5350" i="8" l="1"/>
  <c r="K5350" i="8" l="1"/>
  <c r="L5350" i="8" s="1"/>
  <c r="H5351" i="8" s="1"/>
  <c r="N5351" i="8" l="1"/>
  <c r="I5351" i="8"/>
  <c r="M5351" i="8" s="1"/>
  <c r="J5351" i="8" l="1"/>
  <c r="K5351" i="8" l="1"/>
  <c r="L5351" i="8" s="1"/>
  <c r="H5352" i="8" s="1"/>
  <c r="N5352" i="8" l="1"/>
  <c r="I5352" i="8"/>
  <c r="M5352" i="8" s="1"/>
  <c r="J5352" i="8" l="1"/>
  <c r="K5352" i="8" l="1"/>
  <c r="L5352" i="8" s="1"/>
  <c r="H5353" i="8" s="1"/>
  <c r="I5353" i="8" l="1"/>
  <c r="M5353" i="8" s="1"/>
  <c r="N5353" i="8"/>
  <c r="J5353" i="8"/>
  <c r="K5353" i="8" l="1"/>
  <c r="L5353" i="8" s="1"/>
  <c r="H5354" i="8" s="1"/>
  <c r="I5354" i="8" l="1"/>
  <c r="M5354" i="8" s="1"/>
  <c r="N5354" i="8"/>
  <c r="J5354" i="8" l="1"/>
  <c r="K5354" i="8" l="1"/>
  <c r="L5354" i="8" s="1"/>
  <c r="H5355" i="8" s="1"/>
  <c r="I5355" i="8" l="1"/>
  <c r="M5355" i="8" s="1"/>
  <c r="N5355" i="8"/>
  <c r="J5355" i="8" l="1"/>
  <c r="K5355" i="8" l="1"/>
  <c r="L5355" i="8" s="1"/>
  <c r="H5356" i="8" s="1"/>
  <c r="N5356" i="8" l="1"/>
  <c r="I5356" i="8"/>
  <c r="M5356" i="8" s="1"/>
  <c r="J5356" i="8" l="1"/>
  <c r="K5356" i="8" l="1"/>
  <c r="L5356" i="8" s="1"/>
  <c r="H5357" i="8" s="1"/>
  <c r="N5357" i="8" l="1"/>
  <c r="I5357" i="8"/>
  <c r="M5357" i="8" s="1"/>
  <c r="J5357" i="8" l="1"/>
  <c r="K5357" i="8" l="1"/>
  <c r="L5357" i="8" s="1"/>
  <c r="H5358" i="8" s="1"/>
  <c r="N5358" i="8" l="1"/>
  <c r="I5358" i="8"/>
  <c r="M5358" i="8" s="1"/>
  <c r="J5358" i="8" l="1"/>
  <c r="K5358" i="8" l="1"/>
  <c r="L5358" i="8" s="1"/>
  <c r="H5359" i="8" s="1"/>
  <c r="N5359" i="8" l="1"/>
  <c r="I5359" i="8"/>
  <c r="M5359" i="8" s="1"/>
  <c r="J5359" i="8" l="1"/>
  <c r="K5359" i="8" l="1"/>
  <c r="L5359" i="8" s="1"/>
  <c r="H5360" i="8" s="1"/>
  <c r="I5360" i="8" l="1"/>
  <c r="M5360" i="8" s="1"/>
  <c r="N5360" i="8"/>
  <c r="J5360" i="8" l="1"/>
  <c r="K5360" i="8" l="1"/>
  <c r="L5360" i="8"/>
  <c r="H5361" i="8" s="1"/>
  <c r="N5361" i="8" l="1"/>
  <c r="I5361" i="8"/>
  <c r="M5361" i="8" s="1"/>
  <c r="J5361" i="8" l="1"/>
  <c r="K5361" i="8" l="1"/>
  <c r="L5361" i="8" s="1"/>
  <c r="H5362" i="8" s="1"/>
  <c r="N5362" i="8" l="1"/>
  <c r="I5362" i="8"/>
  <c r="M5362" i="8" s="1"/>
  <c r="J5362" i="8" l="1"/>
  <c r="K5362" i="8" l="1"/>
  <c r="L5362" i="8" s="1"/>
  <c r="H5363" i="8" s="1"/>
  <c r="I5363" i="8" l="1"/>
  <c r="M5363" i="8" s="1"/>
  <c r="N5363" i="8"/>
  <c r="J5363" i="8" l="1"/>
  <c r="K5363" i="8" l="1"/>
  <c r="L5363" i="8" s="1"/>
  <c r="H5364" i="8" s="1"/>
  <c r="N5364" i="8" l="1"/>
  <c r="I5364" i="8"/>
  <c r="M5364" i="8" s="1"/>
  <c r="J5364" i="8" l="1"/>
  <c r="K5364" i="8" l="1"/>
  <c r="L5364" i="8" s="1"/>
  <c r="H5365" i="8" s="1"/>
  <c r="I5365" i="8" l="1"/>
  <c r="M5365" i="8" s="1"/>
  <c r="J5365" i="8"/>
  <c r="N5365" i="8"/>
  <c r="K5365" i="8" l="1"/>
  <c r="L5365" i="8" s="1"/>
  <c r="H5366" i="8" s="1"/>
  <c r="N5366" i="8" l="1"/>
  <c r="I5366" i="8"/>
  <c r="M5366" i="8" s="1"/>
  <c r="J5366" i="8" l="1"/>
  <c r="K5366" i="8" l="1"/>
  <c r="L5366" i="8" s="1"/>
  <c r="H5367" i="8" s="1"/>
  <c r="I5367" i="8" l="1"/>
  <c r="M5367" i="8" s="1"/>
  <c r="N5367" i="8"/>
  <c r="J5367" i="8" l="1"/>
  <c r="K5367" i="8" l="1"/>
  <c r="L5367" i="8" s="1"/>
  <c r="H5368" i="8" s="1"/>
  <c r="N5368" i="8" l="1"/>
  <c r="I5368" i="8"/>
  <c r="M5368" i="8" s="1"/>
  <c r="J5368" i="8" l="1"/>
  <c r="K5368" i="8" l="1"/>
  <c r="L5368" i="8" s="1"/>
  <c r="H5369" i="8" s="1"/>
  <c r="N5369" i="8" l="1"/>
  <c r="I5369" i="8"/>
  <c r="M5369" i="8" s="1"/>
  <c r="J5369" i="8" l="1"/>
  <c r="K5369" i="8" l="1"/>
  <c r="L5369" i="8" s="1"/>
  <c r="H5370" i="8" s="1"/>
  <c r="N5370" i="8" l="1"/>
  <c r="I5370" i="8"/>
  <c r="M5370" i="8" s="1"/>
  <c r="J5370" i="8" l="1"/>
  <c r="K5370" i="8" l="1"/>
  <c r="L5370" i="8" s="1"/>
  <c r="H5371" i="8" s="1"/>
  <c r="N5371" i="8" l="1"/>
  <c r="I5371" i="8"/>
  <c r="M5371" i="8" s="1"/>
  <c r="J5371" i="8" l="1"/>
  <c r="K5371" i="8" l="1"/>
  <c r="L5371" i="8" s="1"/>
  <c r="H5372" i="8" s="1"/>
  <c r="I5372" i="8" l="1"/>
  <c r="M5372" i="8" s="1"/>
  <c r="N5372" i="8"/>
  <c r="J5372" i="8" l="1"/>
  <c r="K5372" i="8" l="1"/>
  <c r="L5372" i="8"/>
  <c r="H5373" i="8" s="1"/>
  <c r="I5373" i="8" l="1"/>
  <c r="M5373" i="8" s="1"/>
  <c r="N5373" i="8"/>
  <c r="J5373" i="8" l="1"/>
  <c r="K5373" i="8" l="1"/>
  <c r="L5373" i="8"/>
  <c r="H5374" i="8" s="1"/>
  <c r="N5374" i="8" l="1"/>
  <c r="I5374" i="8"/>
  <c r="M5374" i="8" s="1"/>
  <c r="J5374" i="8"/>
  <c r="K5374" i="8" l="1"/>
  <c r="L5374" i="8" s="1"/>
  <c r="H5375" i="8" s="1"/>
  <c r="I5375" i="8" l="1"/>
  <c r="M5375" i="8" s="1"/>
  <c r="N5375" i="8"/>
  <c r="J5375" i="8" l="1"/>
  <c r="K5375" i="8" l="1"/>
  <c r="L5375" i="8" s="1"/>
  <c r="H5376" i="8" s="1"/>
  <c r="N5376" i="8" l="1"/>
  <c r="I5376" i="8"/>
  <c r="M5376" i="8" s="1"/>
  <c r="J5376" i="8" l="1"/>
  <c r="K5376" i="8" l="1"/>
  <c r="L5376" i="8"/>
  <c r="H5377" i="8" s="1"/>
  <c r="N5377" i="8" l="1"/>
  <c r="I5377" i="8"/>
  <c r="M5377" i="8" s="1"/>
  <c r="J5377" i="8" l="1"/>
  <c r="K5377" i="8" l="1"/>
  <c r="L5377" i="8" s="1"/>
  <c r="H5378" i="8" s="1"/>
  <c r="I5378" i="8" l="1"/>
  <c r="M5378" i="8" s="1"/>
  <c r="N5378" i="8"/>
  <c r="J5378" i="8"/>
  <c r="K5378" i="8" l="1"/>
  <c r="L5378" i="8" s="1"/>
  <c r="H5379" i="8" s="1"/>
  <c r="N5379" i="8" l="1"/>
  <c r="I5379" i="8"/>
  <c r="M5379" i="8" s="1"/>
  <c r="J5379" i="8" l="1"/>
  <c r="K5379" i="8" l="1"/>
  <c r="L5379" i="8" s="1"/>
  <c r="H5380" i="8" s="1"/>
  <c r="I5380" i="8" l="1"/>
  <c r="M5380" i="8" s="1"/>
  <c r="N5380" i="8"/>
  <c r="J5380" i="8" l="1"/>
  <c r="K5380" i="8" l="1"/>
  <c r="L5380" i="8"/>
  <c r="H5381" i="8" s="1"/>
  <c r="I5381" i="8" l="1"/>
  <c r="M5381" i="8" s="1"/>
  <c r="N5381" i="8"/>
  <c r="J5381" i="8"/>
  <c r="K5381" i="8" l="1"/>
  <c r="L5381" i="8" s="1"/>
  <c r="H5382" i="8" s="1"/>
  <c r="N5382" i="8" l="1"/>
  <c r="I5382" i="8"/>
  <c r="M5382" i="8" s="1"/>
  <c r="J5382" i="8" l="1"/>
  <c r="K5382" i="8" l="1"/>
  <c r="L5382" i="8" s="1"/>
  <c r="H5383" i="8" s="1"/>
  <c r="N5383" i="8" l="1"/>
  <c r="I5383" i="8"/>
  <c r="M5383" i="8" s="1"/>
  <c r="J5383" i="8" l="1"/>
  <c r="K5383" i="8" l="1"/>
  <c r="L5383" i="8" s="1"/>
  <c r="H5384" i="8" s="1"/>
  <c r="N5384" i="8" l="1"/>
  <c r="I5384" i="8"/>
  <c r="M5384" i="8" s="1"/>
  <c r="J5384" i="8" l="1"/>
  <c r="K5384" i="8" l="1"/>
  <c r="L5384" i="8" s="1"/>
  <c r="H5385" i="8" s="1"/>
  <c r="N5385" i="8" l="1"/>
  <c r="I5385" i="8"/>
  <c r="M5385" i="8" s="1"/>
  <c r="J5385" i="8" l="1"/>
  <c r="K5385" i="8" l="1"/>
  <c r="L5385" i="8" s="1"/>
  <c r="H5386" i="8" s="1"/>
  <c r="N5386" i="8" l="1"/>
  <c r="I5386" i="8"/>
  <c r="M5386" i="8" s="1"/>
  <c r="J5386" i="8"/>
  <c r="K5386" i="8" l="1"/>
  <c r="L5386" i="8" s="1"/>
  <c r="H5387" i="8" s="1"/>
  <c r="I5387" i="8" l="1"/>
  <c r="M5387" i="8" s="1"/>
  <c r="N5387" i="8"/>
  <c r="J5387" i="8" l="1"/>
  <c r="K5387" i="8" l="1"/>
  <c r="L5387" i="8" s="1"/>
  <c r="H5388" i="8" s="1"/>
  <c r="N5388" i="8" l="1"/>
  <c r="I5388" i="8"/>
  <c r="M5388" i="8" s="1"/>
  <c r="J5388" i="8" l="1"/>
  <c r="K5388" i="8" l="1"/>
  <c r="L5388" i="8" s="1"/>
  <c r="H5389" i="8" s="1"/>
  <c r="N5389" i="8" l="1"/>
  <c r="I5389" i="8"/>
  <c r="M5389" i="8" s="1"/>
  <c r="J5389" i="8" l="1"/>
  <c r="K5389" i="8" l="1"/>
  <c r="L5389" i="8" s="1"/>
  <c r="H5390" i="8" s="1"/>
  <c r="I5390" i="8" l="1"/>
  <c r="M5390" i="8" s="1"/>
  <c r="N5390" i="8"/>
  <c r="J5390" i="8" l="1"/>
  <c r="K5390" i="8" l="1"/>
  <c r="L5390" i="8"/>
  <c r="H5391" i="8" s="1"/>
  <c r="N5391" i="8" l="1"/>
  <c r="I5391" i="8"/>
  <c r="M5391" i="8" s="1"/>
  <c r="J5391" i="8" l="1"/>
  <c r="K5391" i="8" l="1"/>
  <c r="L5391" i="8"/>
  <c r="H5392" i="8" s="1"/>
  <c r="I5392" i="8" l="1"/>
  <c r="M5392" i="8" s="1"/>
  <c r="N5392" i="8"/>
  <c r="J5392" i="8" l="1"/>
  <c r="K5392" i="8" l="1"/>
  <c r="L5392" i="8" s="1"/>
  <c r="H5393" i="8" s="1"/>
  <c r="I5393" i="8" l="1"/>
  <c r="M5393" i="8" s="1"/>
  <c r="N5393" i="8"/>
  <c r="J5393" i="8"/>
  <c r="K5393" i="8" l="1"/>
  <c r="L5393" i="8" s="1"/>
  <c r="H5394" i="8" s="1"/>
  <c r="N5394" i="8" l="1"/>
  <c r="I5394" i="8"/>
  <c r="M5394" i="8" s="1"/>
  <c r="J5394" i="8" l="1"/>
  <c r="K5394" i="8" l="1"/>
  <c r="L5394" i="8" s="1"/>
  <c r="H5395" i="8" s="1"/>
  <c r="N5395" i="8" l="1"/>
  <c r="I5395" i="8"/>
  <c r="M5395" i="8" s="1"/>
  <c r="J5395" i="8" l="1"/>
  <c r="K5395" i="8" l="1"/>
  <c r="L5395" i="8"/>
  <c r="H5396" i="8" s="1"/>
  <c r="N5396" i="8" l="1"/>
  <c r="I5396" i="8"/>
  <c r="M5396" i="8" s="1"/>
  <c r="J5396" i="8" l="1"/>
  <c r="K5396" i="8" l="1"/>
  <c r="L5396" i="8" s="1"/>
  <c r="H5397" i="8" s="1"/>
  <c r="N5397" i="8" l="1"/>
  <c r="I5397" i="8"/>
  <c r="M5397" i="8" s="1"/>
  <c r="J5397" i="8" l="1"/>
  <c r="K5397" i="8" l="1"/>
  <c r="L5397" i="8"/>
  <c r="H5398" i="8" s="1"/>
  <c r="N5398" i="8" l="1"/>
  <c r="I5398" i="8"/>
  <c r="M5398" i="8" s="1"/>
  <c r="J5398" i="8" l="1"/>
  <c r="K5398" i="8" l="1"/>
  <c r="L5398" i="8" s="1"/>
  <c r="H5399" i="8" s="1"/>
  <c r="I5399" i="8" l="1"/>
  <c r="M5399" i="8" s="1"/>
  <c r="N5399" i="8"/>
  <c r="J5399" i="8" l="1"/>
  <c r="K5399" i="8" l="1"/>
  <c r="L5399" i="8" s="1"/>
  <c r="H5400" i="8" s="1"/>
  <c r="I5400" i="8" l="1"/>
  <c r="M5400" i="8" s="1"/>
  <c r="N5400" i="8"/>
  <c r="J5400" i="8" l="1"/>
  <c r="K5400" i="8" l="1"/>
  <c r="L5400" i="8" s="1"/>
  <c r="H5401" i="8" s="1"/>
  <c r="N5401" i="8" l="1"/>
  <c r="I5401" i="8"/>
  <c r="M5401" i="8" s="1"/>
  <c r="J5401" i="8"/>
  <c r="K5401" i="8" l="1"/>
  <c r="L5401" i="8" s="1"/>
  <c r="H5402" i="8" s="1"/>
  <c r="I5402" i="8" l="1"/>
  <c r="M5402" i="8" s="1"/>
  <c r="N5402" i="8"/>
  <c r="J5402" i="8" l="1"/>
  <c r="K5402" i="8" l="1"/>
  <c r="L5402" i="8"/>
  <c r="H5403" i="8" s="1"/>
  <c r="N5403" i="8" l="1"/>
  <c r="I5403" i="8"/>
  <c r="M5403" i="8" s="1"/>
  <c r="J5403" i="8"/>
  <c r="K5403" i="8" l="1"/>
  <c r="L5403" i="8" s="1"/>
  <c r="H5404" i="8" s="1"/>
  <c r="I5404" i="8" l="1"/>
  <c r="M5404" i="8" s="1"/>
  <c r="N5404" i="8"/>
  <c r="J5404" i="8" l="1"/>
  <c r="K5404" i="8" l="1"/>
  <c r="L5404" i="8" s="1"/>
  <c r="H5405" i="8" s="1"/>
  <c r="I5405" i="8" l="1"/>
  <c r="M5405" i="8" s="1"/>
  <c r="N5405" i="8"/>
  <c r="J5405" i="8" l="1"/>
  <c r="K5405" i="8" l="1"/>
  <c r="L5405" i="8" s="1"/>
  <c r="H5406" i="8" s="1"/>
  <c r="N5406" i="8" l="1"/>
  <c r="I5406" i="8"/>
  <c r="M5406" i="8" s="1"/>
  <c r="J5406" i="8" l="1"/>
  <c r="K5406" i="8" l="1"/>
  <c r="L5406" i="8" s="1"/>
  <c r="H5407" i="8" s="1"/>
  <c r="N5407" i="8" l="1"/>
  <c r="I5407" i="8"/>
  <c r="M5407" i="8" s="1"/>
  <c r="J5407" i="8"/>
  <c r="K5407" i="8" l="1"/>
  <c r="L5407" i="8" s="1"/>
  <c r="H5408" i="8" s="1"/>
  <c r="N5408" i="8" l="1"/>
  <c r="I5408" i="8"/>
  <c r="M5408" i="8" s="1"/>
  <c r="J5408" i="8"/>
  <c r="K5408" i="8" l="1"/>
  <c r="L5408" i="8" s="1"/>
  <c r="H5409" i="8" s="1"/>
  <c r="N5409" i="8" l="1"/>
  <c r="I5409" i="8"/>
  <c r="M5409" i="8" s="1"/>
  <c r="J5409" i="8" l="1"/>
  <c r="K5409" i="8" l="1"/>
  <c r="L5409" i="8" s="1"/>
  <c r="H5410" i="8" s="1"/>
  <c r="N5410" i="8" l="1"/>
  <c r="I5410" i="8"/>
  <c r="M5410" i="8" s="1"/>
  <c r="J5410" i="8" l="1"/>
  <c r="K5410" i="8" l="1"/>
  <c r="L5410" i="8"/>
  <c r="H5411" i="8" s="1"/>
  <c r="I5411" i="8" l="1"/>
  <c r="M5411" i="8" s="1"/>
  <c r="N5411" i="8"/>
  <c r="J5411" i="8" l="1"/>
  <c r="K5411" i="8" l="1"/>
  <c r="L5411" i="8" s="1"/>
  <c r="H5412" i="8" s="1"/>
  <c r="N5412" i="8" l="1"/>
  <c r="I5412" i="8"/>
  <c r="M5412" i="8" s="1"/>
  <c r="J5412" i="8" l="1"/>
  <c r="K5412" i="8" l="1"/>
  <c r="L5412" i="8"/>
  <c r="H5413" i="8" s="1"/>
  <c r="N5413" i="8" l="1"/>
  <c r="I5413" i="8"/>
  <c r="M5413" i="8" s="1"/>
  <c r="J5413" i="8" l="1"/>
  <c r="K5413" i="8" l="1"/>
  <c r="L5413" i="8" s="1"/>
  <c r="H5414" i="8" s="1"/>
  <c r="I5414" i="8" l="1"/>
  <c r="M5414" i="8" s="1"/>
  <c r="N5414" i="8"/>
  <c r="J5414" i="8" l="1"/>
  <c r="K5414" i="8" l="1"/>
  <c r="L5414" i="8" s="1"/>
  <c r="H5415" i="8" s="1"/>
  <c r="I5415" i="8" l="1"/>
  <c r="M5415" i="8" s="1"/>
  <c r="N5415" i="8"/>
  <c r="J5415" i="8" l="1"/>
  <c r="K5415" i="8" l="1"/>
  <c r="L5415" i="8" s="1"/>
  <c r="H5416" i="8" s="1"/>
  <c r="I5416" i="8" l="1"/>
  <c r="M5416" i="8" s="1"/>
  <c r="N5416" i="8"/>
  <c r="J5416" i="8" l="1"/>
  <c r="K5416" i="8" l="1"/>
  <c r="L5416" i="8" s="1"/>
  <c r="H5417" i="8" s="1"/>
  <c r="I5417" i="8" l="1"/>
  <c r="M5417" i="8" s="1"/>
  <c r="N5417" i="8"/>
  <c r="J5417" i="8" l="1"/>
  <c r="K5417" i="8" l="1"/>
  <c r="L5417" i="8"/>
  <c r="H5418" i="8" s="1"/>
  <c r="N5418" i="8" l="1"/>
  <c r="I5418" i="8"/>
  <c r="M5418" i="8" s="1"/>
  <c r="J5418" i="8" l="1"/>
  <c r="K5418" i="8" l="1"/>
  <c r="L5418" i="8" s="1"/>
  <c r="H5419" i="8" s="1"/>
  <c r="I5419" i="8" l="1"/>
  <c r="M5419" i="8" s="1"/>
  <c r="J5419" i="8"/>
  <c r="N5419" i="8"/>
  <c r="K5419" i="8" l="1"/>
  <c r="L5419" i="8" s="1"/>
  <c r="H5420" i="8" s="1"/>
  <c r="N5420" i="8" l="1"/>
  <c r="I5420" i="8"/>
  <c r="M5420" i="8" s="1"/>
  <c r="J5420" i="8" l="1"/>
  <c r="K5420" i="8" l="1"/>
  <c r="L5420" i="8" s="1"/>
  <c r="H5421" i="8" s="1"/>
  <c r="I5421" i="8" l="1"/>
  <c r="M5421" i="8" s="1"/>
  <c r="N5421" i="8"/>
  <c r="J5421" i="8"/>
  <c r="K5421" i="8" l="1"/>
  <c r="L5421" i="8" s="1"/>
  <c r="H5422" i="8" s="1"/>
  <c r="N5422" i="8" l="1"/>
  <c r="I5422" i="8"/>
  <c r="M5422" i="8" s="1"/>
  <c r="J5422" i="8" l="1"/>
  <c r="K5422" i="8" l="1"/>
  <c r="L5422" i="8" s="1"/>
  <c r="H5423" i="8" s="1"/>
  <c r="I5423" i="8" l="1"/>
  <c r="M5423" i="8" s="1"/>
  <c r="N5423" i="8"/>
  <c r="J5423" i="8" l="1"/>
  <c r="K5423" i="8" l="1"/>
  <c r="L5423" i="8" s="1"/>
  <c r="H5424" i="8" s="1"/>
  <c r="I5424" i="8" l="1"/>
  <c r="M5424" i="8" s="1"/>
  <c r="N5424" i="8"/>
  <c r="J5424" i="8" l="1"/>
  <c r="K5424" i="8" l="1"/>
  <c r="L5424" i="8" s="1"/>
  <c r="H5425" i="8" s="1"/>
  <c r="N5425" i="8" l="1"/>
  <c r="I5425" i="8"/>
  <c r="M5425" i="8" s="1"/>
  <c r="J5425" i="8" l="1"/>
  <c r="K5425" i="8" l="1"/>
  <c r="L5425" i="8" s="1"/>
  <c r="H5426" i="8" s="1"/>
  <c r="I5426" i="8" l="1"/>
  <c r="M5426" i="8" s="1"/>
  <c r="N5426" i="8"/>
  <c r="J5426" i="8" l="1"/>
  <c r="K5426" i="8" l="1"/>
  <c r="L5426" i="8" s="1"/>
  <c r="H5427" i="8" s="1"/>
  <c r="N5427" i="8" l="1"/>
  <c r="I5427" i="8"/>
  <c r="M5427" i="8" s="1"/>
  <c r="J5427" i="8" l="1"/>
  <c r="K5427" i="8" l="1"/>
  <c r="L5427" i="8"/>
  <c r="H5428" i="8" s="1"/>
  <c r="I5428" i="8" l="1"/>
  <c r="M5428" i="8" s="1"/>
  <c r="N5428" i="8"/>
  <c r="J5428" i="8" l="1"/>
  <c r="K5428" i="8" l="1"/>
  <c r="L5428" i="8"/>
  <c r="H5429" i="8" s="1"/>
  <c r="I5429" i="8" l="1"/>
  <c r="M5429" i="8" s="1"/>
  <c r="N5429" i="8"/>
  <c r="J5429" i="8" l="1"/>
  <c r="K5429" i="8" l="1"/>
  <c r="L5429" i="8" s="1"/>
  <c r="H5430" i="8" s="1"/>
  <c r="N5430" i="8" l="1"/>
  <c r="I5430" i="8"/>
  <c r="M5430" i="8" s="1"/>
  <c r="J5430" i="8" l="1"/>
  <c r="K5430" i="8" l="1"/>
  <c r="L5430" i="8" s="1"/>
  <c r="H5431" i="8" s="1"/>
  <c r="N5431" i="8" l="1"/>
  <c r="I5431" i="8"/>
  <c r="M5431" i="8" s="1"/>
  <c r="J5431" i="8" l="1"/>
  <c r="K5431" i="8" l="1"/>
  <c r="L5431" i="8"/>
  <c r="H5432" i="8" s="1"/>
  <c r="N5432" i="8" l="1"/>
  <c r="I5432" i="8"/>
  <c r="M5432" i="8" s="1"/>
  <c r="J5432" i="8" l="1"/>
  <c r="K5432" i="8" l="1"/>
  <c r="L5432" i="8"/>
  <c r="H5433" i="8" s="1"/>
  <c r="N5433" i="8" l="1"/>
  <c r="I5433" i="8"/>
  <c r="M5433" i="8" s="1"/>
  <c r="J5433" i="8" l="1"/>
  <c r="K5433" i="8" l="1"/>
  <c r="L5433" i="8" s="1"/>
  <c r="H5434" i="8" s="1"/>
  <c r="I5434" i="8" l="1"/>
  <c r="M5434" i="8" s="1"/>
  <c r="N5434" i="8"/>
  <c r="J5434" i="8"/>
  <c r="K5434" i="8" l="1"/>
  <c r="L5434" i="8" s="1"/>
  <c r="H5435" i="8" s="1"/>
  <c r="I5435" i="8" l="1"/>
  <c r="M5435" i="8" s="1"/>
  <c r="N5435" i="8"/>
  <c r="J5435" i="8" l="1"/>
  <c r="K5435" i="8" l="1"/>
  <c r="L5435" i="8" s="1"/>
  <c r="H5436" i="8" s="1"/>
  <c r="I5436" i="8" l="1"/>
  <c r="M5436" i="8" s="1"/>
  <c r="N5436" i="8"/>
  <c r="J5436" i="8" l="1"/>
  <c r="K5436" i="8" l="1"/>
  <c r="L5436" i="8" s="1"/>
  <c r="H5437" i="8" s="1"/>
  <c r="N5437" i="8" l="1"/>
  <c r="I5437" i="8"/>
  <c r="M5437" i="8" s="1"/>
  <c r="J5437" i="8"/>
  <c r="K5437" i="8" l="1"/>
  <c r="L5437" i="8" s="1"/>
  <c r="H5438" i="8" s="1"/>
  <c r="N5438" i="8" l="1"/>
  <c r="I5438" i="8"/>
  <c r="M5438" i="8" s="1"/>
  <c r="J5438" i="8" l="1"/>
  <c r="K5438" i="8" l="1"/>
  <c r="L5438" i="8" s="1"/>
  <c r="H5439" i="8" s="1"/>
  <c r="N5439" i="8" l="1"/>
  <c r="I5439" i="8"/>
  <c r="M5439" i="8" s="1"/>
  <c r="J5439" i="8" l="1"/>
  <c r="K5439" i="8" l="1"/>
  <c r="L5439" i="8" s="1"/>
  <c r="H5440" i="8" s="1"/>
  <c r="I5440" i="8" l="1"/>
  <c r="M5440" i="8" s="1"/>
  <c r="N5440" i="8"/>
  <c r="J5440" i="8" l="1"/>
  <c r="K5440" i="8" l="1"/>
  <c r="L5440" i="8" s="1"/>
  <c r="H5441" i="8" s="1"/>
  <c r="I5441" i="8" l="1"/>
  <c r="M5441" i="8" s="1"/>
  <c r="N5441" i="8"/>
  <c r="J5441" i="8" l="1"/>
  <c r="K5441" i="8" l="1"/>
  <c r="L5441" i="8" s="1"/>
  <c r="H5442" i="8" s="1"/>
  <c r="N5442" i="8" l="1"/>
  <c r="I5442" i="8"/>
  <c r="M5442" i="8" s="1"/>
  <c r="J5442" i="8" l="1"/>
  <c r="K5442" i="8" l="1"/>
  <c r="L5442" i="8" s="1"/>
  <c r="H5443" i="8" s="1"/>
  <c r="N5443" i="8" l="1"/>
  <c r="I5443" i="8"/>
  <c r="M5443" i="8" s="1"/>
  <c r="J5443" i="8"/>
  <c r="K5443" i="8" l="1"/>
  <c r="L5443" i="8"/>
  <c r="H5444" i="8" s="1"/>
  <c r="N5444" i="8" l="1"/>
  <c r="I5444" i="8"/>
  <c r="M5444" i="8" s="1"/>
  <c r="J5444" i="8" l="1"/>
  <c r="K5444" i="8" l="1"/>
  <c r="L5444" i="8" s="1"/>
  <c r="H5445" i="8" s="1"/>
  <c r="N5445" i="8" l="1"/>
  <c r="I5445" i="8"/>
  <c r="M5445" i="8" s="1"/>
  <c r="J5445" i="8" l="1"/>
  <c r="K5445" i="8" l="1"/>
  <c r="L5445" i="8"/>
  <c r="H5446" i="8" s="1"/>
  <c r="N5446" i="8" l="1"/>
  <c r="I5446" i="8"/>
  <c r="M5446" i="8" s="1"/>
  <c r="J5446" i="8" l="1"/>
  <c r="K5446" i="8" l="1"/>
  <c r="L5446" i="8" s="1"/>
  <c r="H5447" i="8" s="1"/>
  <c r="I5447" i="8" l="1"/>
  <c r="M5447" i="8" s="1"/>
  <c r="N5447" i="8"/>
  <c r="J5447" i="8" l="1"/>
  <c r="K5447" i="8" l="1"/>
  <c r="L5447" i="8" s="1"/>
  <c r="H5448" i="8" s="1"/>
  <c r="N5448" i="8" l="1"/>
  <c r="I5448" i="8"/>
  <c r="M5448" i="8" s="1"/>
  <c r="J5448" i="8" l="1"/>
  <c r="K5448" i="8" l="1"/>
  <c r="L5448" i="8" s="1"/>
  <c r="H5449" i="8" s="1"/>
  <c r="N5449" i="8" l="1"/>
  <c r="I5449" i="8"/>
  <c r="M5449" i="8" s="1"/>
  <c r="J5449" i="8"/>
  <c r="K5449" i="8" l="1"/>
  <c r="L5449" i="8" s="1"/>
  <c r="H5450" i="8" s="1"/>
  <c r="N5450" i="8" l="1"/>
  <c r="I5450" i="8"/>
  <c r="M5450" i="8" s="1"/>
  <c r="J5450" i="8" l="1"/>
  <c r="K5450" i="8" l="1"/>
  <c r="L5450" i="8" s="1"/>
  <c r="H5451" i="8" s="1"/>
  <c r="I5451" i="8" l="1"/>
  <c r="M5451" i="8" s="1"/>
  <c r="N5451" i="8"/>
  <c r="J5451" i="8"/>
  <c r="K5451" i="8" l="1"/>
  <c r="L5451" i="8" s="1"/>
  <c r="H5452" i="8" s="1"/>
  <c r="I5452" i="8" l="1"/>
  <c r="M5452" i="8" s="1"/>
  <c r="N5452" i="8"/>
  <c r="J5452" i="8" l="1"/>
  <c r="K5452" i="8" l="1"/>
  <c r="L5452" i="8"/>
  <c r="H5453" i="8" s="1"/>
  <c r="N5453" i="8" l="1"/>
  <c r="I5453" i="8"/>
  <c r="M5453" i="8" s="1"/>
  <c r="J5453" i="8" l="1"/>
  <c r="K5453" i="8" l="1"/>
  <c r="L5453" i="8" s="1"/>
  <c r="H5454" i="8" s="1"/>
  <c r="N5454" i="8" l="1"/>
  <c r="I5454" i="8"/>
  <c r="M5454" i="8" s="1"/>
  <c r="J5454" i="8" l="1"/>
  <c r="K5454" i="8" l="1"/>
  <c r="L5454" i="8" s="1"/>
  <c r="H5455" i="8" s="1"/>
  <c r="N5455" i="8" l="1"/>
  <c r="I5455" i="8"/>
  <c r="M5455" i="8" s="1"/>
  <c r="J5455" i="8" l="1"/>
  <c r="K5455" i="8" l="1"/>
  <c r="L5455" i="8" s="1"/>
  <c r="H5456" i="8" s="1"/>
  <c r="N5456" i="8" l="1"/>
  <c r="I5456" i="8"/>
  <c r="M5456" i="8" s="1"/>
  <c r="J5456" i="8" l="1"/>
  <c r="K5456" i="8" l="1"/>
  <c r="L5456" i="8" s="1"/>
  <c r="H5457" i="8" s="1"/>
  <c r="I5457" i="8" l="1"/>
  <c r="M5457" i="8" s="1"/>
  <c r="N5457" i="8"/>
  <c r="J5457" i="8" l="1"/>
  <c r="K5457" i="8" l="1"/>
  <c r="L5457" i="8" s="1"/>
  <c r="H5458" i="8" s="1"/>
  <c r="N5458" i="8" l="1"/>
  <c r="I5458" i="8"/>
  <c r="M5458" i="8" s="1"/>
  <c r="J5458" i="8"/>
  <c r="K5458" i="8" l="1"/>
  <c r="L5458" i="8"/>
  <c r="H5459" i="8" s="1"/>
  <c r="I5459" i="8" l="1"/>
  <c r="M5459" i="8" s="1"/>
  <c r="N5459" i="8"/>
  <c r="J5459" i="8" l="1"/>
  <c r="K5459" i="8" l="1"/>
  <c r="L5459" i="8" s="1"/>
  <c r="H5460" i="8" s="1"/>
  <c r="N5460" i="8" l="1"/>
  <c r="I5460" i="8"/>
  <c r="M5460" i="8" s="1"/>
  <c r="J5460" i="8" l="1"/>
  <c r="K5460" i="8" l="1"/>
  <c r="L5460" i="8" s="1"/>
  <c r="H5461" i="8" s="1"/>
  <c r="N5461" i="8" l="1"/>
  <c r="I5461" i="8"/>
  <c r="M5461" i="8" s="1"/>
  <c r="J5461" i="8" l="1"/>
  <c r="K5461" i="8" l="1"/>
  <c r="L5461" i="8" s="1"/>
  <c r="H5462" i="8" s="1"/>
  <c r="N5462" i="8" l="1"/>
  <c r="I5462" i="8"/>
  <c r="M5462" i="8" s="1"/>
  <c r="J5462" i="8"/>
  <c r="K5462" i="8" l="1"/>
  <c r="L5462" i="8" s="1"/>
  <c r="H5463" i="8" s="1"/>
  <c r="N5463" i="8" l="1"/>
  <c r="I5463" i="8"/>
  <c r="M5463" i="8" s="1"/>
  <c r="J5463" i="8" l="1"/>
  <c r="K5463" i="8" l="1"/>
  <c r="L5463" i="8" s="1"/>
  <c r="H5464" i="8" s="1"/>
  <c r="I5464" i="8" l="1"/>
  <c r="M5464" i="8" s="1"/>
  <c r="N5464" i="8"/>
  <c r="J5464" i="8" l="1"/>
  <c r="K5464" i="8" l="1"/>
  <c r="L5464" i="8" s="1"/>
  <c r="H5465" i="8" s="1"/>
  <c r="N5465" i="8" l="1"/>
  <c r="I5465" i="8"/>
  <c r="M5465" i="8" s="1"/>
  <c r="J5465" i="8" l="1"/>
  <c r="K5465" i="8" l="1"/>
  <c r="L5465" i="8" s="1"/>
  <c r="H5466" i="8" s="1"/>
  <c r="N5466" i="8" l="1"/>
  <c r="I5466" i="8"/>
  <c r="M5466" i="8" s="1"/>
  <c r="J5466" i="8" l="1"/>
  <c r="K5466" i="8" l="1"/>
  <c r="L5466" i="8" s="1"/>
  <c r="H5467" i="8" s="1"/>
  <c r="N5467" i="8" l="1"/>
  <c r="I5467" i="8"/>
  <c r="M5467" i="8" s="1"/>
  <c r="J5467" i="8" l="1"/>
  <c r="K5467" i="8" l="1"/>
  <c r="L5467" i="8" s="1"/>
  <c r="H5468" i="8" s="1"/>
  <c r="N5468" i="8" l="1"/>
  <c r="I5468" i="8"/>
  <c r="M5468" i="8" s="1"/>
  <c r="J5468" i="8" l="1"/>
  <c r="K5468" i="8" l="1"/>
  <c r="L5468" i="8" s="1"/>
  <c r="H5469" i="8" s="1"/>
  <c r="I5469" i="8" l="1"/>
  <c r="M5469" i="8" s="1"/>
  <c r="J5469" i="8"/>
  <c r="N5469" i="8"/>
  <c r="K5469" i="8" l="1"/>
  <c r="L5469" i="8" s="1"/>
  <c r="H5470" i="8" s="1"/>
  <c r="I5470" i="8" l="1"/>
  <c r="M5470" i="8" s="1"/>
  <c r="N5470" i="8"/>
  <c r="J5470" i="8" l="1"/>
  <c r="K5470" i="8" l="1"/>
  <c r="L5470" i="8" s="1"/>
  <c r="H5471" i="8" s="1"/>
  <c r="I5471" i="8" l="1"/>
  <c r="M5471" i="8" s="1"/>
  <c r="N5471" i="8"/>
  <c r="J5471" i="8" l="1"/>
  <c r="K5471" i="8" l="1"/>
  <c r="L5471" i="8" s="1"/>
  <c r="H5472" i="8" s="1"/>
  <c r="N5472" i="8" l="1"/>
  <c r="I5472" i="8"/>
  <c r="M5472" i="8" s="1"/>
  <c r="J5472" i="8" l="1"/>
  <c r="K5472" i="8" l="1"/>
  <c r="L5472" i="8" s="1"/>
  <c r="H5473" i="8" s="1"/>
  <c r="N5473" i="8" l="1"/>
  <c r="I5473" i="8"/>
  <c r="M5473" i="8" s="1"/>
  <c r="J5473" i="8"/>
  <c r="K5473" i="8" l="1"/>
  <c r="L5473" i="8" s="1"/>
  <c r="H5474" i="8" s="1"/>
  <c r="N5474" i="8" l="1"/>
  <c r="I5474" i="8"/>
  <c r="M5474" i="8" s="1"/>
  <c r="J5474" i="8" l="1"/>
  <c r="K5474" i="8" l="1"/>
  <c r="L5474" i="8" s="1"/>
  <c r="H5475" i="8" s="1"/>
  <c r="N5475" i="8" l="1"/>
  <c r="I5475" i="8"/>
  <c r="M5475" i="8" s="1"/>
  <c r="J5475" i="8" l="1"/>
  <c r="K5475" i="8" l="1"/>
  <c r="L5475" i="8"/>
  <c r="H5476" i="8" s="1"/>
  <c r="I5476" i="8" l="1"/>
  <c r="M5476" i="8" s="1"/>
  <c r="N5476" i="8"/>
  <c r="J5476" i="8" l="1"/>
  <c r="K5476" i="8" l="1"/>
  <c r="L5476" i="8" s="1"/>
  <c r="H5477" i="8" s="1"/>
  <c r="N5477" i="8" l="1"/>
  <c r="I5477" i="8"/>
  <c r="M5477" i="8" s="1"/>
  <c r="J5477" i="8"/>
  <c r="K5477" i="8" l="1"/>
  <c r="L5477" i="8" s="1"/>
  <c r="H5478" i="8" s="1"/>
  <c r="N5478" i="8" l="1"/>
  <c r="I5478" i="8"/>
  <c r="M5478" i="8" s="1"/>
  <c r="J5478" i="8" l="1"/>
  <c r="K5478" i="8" l="1"/>
  <c r="L5478" i="8" s="1"/>
  <c r="H5479" i="8" s="1"/>
  <c r="N5479" i="8" l="1"/>
  <c r="I5479" i="8"/>
  <c r="M5479" i="8" s="1"/>
  <c r="J5479" i="8"/>
  <c r="K5479" i="8" l="1"/>
  <c r="L5479" i="8" s="1"/>
  <c r="H5480" i="8" s="1"/>
  <c r="N5480" i="8" l="1"/>
  <c r="I5480" i="8"/>
  <c r="M5480" i="8" s="1"/>
  <c r="J5480" i="8" l="1"/>
  <c r="K5480" i="8" l="1"/>
  <c r="L5480" i="8" s="1"/>
  <c r="H5481" i="8" s="1"/>
  <c r="I5481" i="8" l="1"/>
  <c r="M5481" i="8" s="1"/>
  <c r="N5481" i="8"/>
  <c r="J5481" i="8" l="1"/>
  <c r="K5481" i="8" l="1"/>
  <c r="L5481" i="8" s="1"/>
  <c r="H5482" i="8" s="1"/>
  <c r="N5482" i="8" l="1"/>
  <c r="I5482" i="8"/>
  <c r="M5482" i="8" s="1"/>
  <c r="J5482" i="8" l="1"/>
  <c r="K5482" i="8" l="1"/>
  <c r="L5482" i="8"/>
  <c r="H5483" i="8" s="1"/>
  <c r="I5483" i="8" l="1"/>
  <c r="M5483" i="8" s="1"/>
  <c r="N5483" i="8"/>
  <c r="J5483" i="8" l="1"/>
  <c r="K5483" i="8" l="1"/>
  <c r="L5483" i="8" s="1"/>
  <c r="H5484" i="8" s="1"/>
  <c r="I5484" i="8" l="1"/>
  <c r="M5484" i="8" s="1"/>
  <c r="N5484" i="8"/>
  <c r="J5484" i="8"/>
  <c r="K5484" i="8" l="1"/>
  <c r="L5484" i="8" s="1"/>
  <c r="H5485" i="8" s="1"/>
  <c r="N5485" i="8" l="1"/>
  <c r="I5485" i="8"/>
  <c r="M5485" i="8" s="1"/>
  <c r="J5485" i="8" l="1"/>
  <c r="K5485" i="8" l="1"/>
  <c r="L5485" i="8" s="1"/>
  <c r="H5486" i="8" s="1"/>
  <c r="N5486" i="8" l="1"/>
  <c r="I5486" i="8"/>
  <c r="M5486" i="8" s="1"/>
  <c r="J5486" i="8"/>
  <c r="K5486" i="8" l="1"/>
  <c r="L5486" i="8" s="1"/>
  <c r="H5487" i="8" s="1"/>
  <c r="N5487" i="8" l="1"/>
  <c r="I5487" i="8"/>
  <c r="M5487" i="8" s="1"/>
  <c r="J5487" i="8"/>
  <c r="K5487" i="8" l="1"/>
  <c r="L5487" i="8" s="1"/>
  <c r="H5488" i="8" s="1"/>
  <c r="I5488" i="8" l="1"/>
  <c r="M5488" i="8" s="1"/>
  <c r="N5488" i="8"/>
  <c r="J5488" i="8" l="1"/>
  <c r="K5488" i="8" l="1"/>
  <c r="L5488" i="8" s="1"/>
  <c r="H5489" i="8" s="1"/>
  <c r="N5489" i="8" l="1"/>
  <c r="I5489" i="8"/>
  <c r="M5489" i="8" s="1"/>
  <c r="J5489" i="8" l="1"/>
  <c r="K5489" i="8" l="1"/>
  <c r="L5489" i="8" s="1"/>
  <c r="H5490" i="8" s="1"/>
  <c r="N5490" i="8" l="1"/>
  <c r="I5490" i="8"/>
  <c r="M5490" i="8" s="1"/>
  <c r="J5490" i="8" l="1"/>
  <c r="K5490" i="8" l="1"/>
  <c r="L5490" i="8" s="1"/>
  <c r="H5491" i="8" s="1"/>
  <c r="I5491" i="8" l="1"/>
  <c r="M5491" i="8" s="1"/>
  <c r="N5491" i="8"/>
  <c r="J5491" i="8" l="1"/>
  <c r="K5491" i="8" l="1"/>
  <c r="L5491" i="8" s="1"/>
  <c r="H5492" i="8" s="1"/>
  <c r="N5492" i="8" l="1"/>
  <c r="I5492" i="8"/>
  <c r="M5492" i="8" s="1"/>
  <c r="J5492" i="8"/>
  <c r="K5492" i="8" l="1"/>
  <c r="L5492" i="8" s="1"/>
  <c r="H5493" i="8" s="1"/>
  <c r="N5493" i="8" l="1"/>
  <c r="I5493" i="8"/>
  <c r="M5493" i="8" s="1"/>
  <c r="J5493" i="8" l="1"/>
  <c r="K5493" i="8" l="1"/>
  <c r="L5493" i="8" s="1"/>
  <c r="H5494" i="8" s="1"/>
  <c r="I5494" i="8" l="1"/>
  <c r="M5494" i="8" s="1"/>
  <c r="J5494" i="8"/>
  <c r="N5494" i="8"/>
  <c r="K5494" i="8" l="1"/>
  <c r="L5494" i="8" s="1"/>
  <c r="H5495" i="8" s="1"/>
  <c r="I5495" i="8" l="1"/>
  <c r="M5495" i="8" s="1"/>
  <c r="N5495" i="8"/>
  <c r="J5495" i="8" l="1"/>
  <c r="K5495" i="8" l="1"/>
  <c r="L5495" i="8" s="1"/>
  <c r="H5496" i="8" s="1"/>
  <c r="N5496" i="8" l="1"/>
  <c r="I5496" i="8"/>
  <c r="M5496" i="8" s="1"/>
  <c r="J5496" i="8" l="1"/>
  <c r="K5496" i="8" l="1"/>
  <c r="L5496" i="8" s="1"/>
  <c r="H5497" i="8" s="1"/>
  <c r="N5497" i="8" l="1"/>
  <c r="I5497" i="8"/>
  <c r="M5497" i="8" s="1"/>
  <c r="J5497" i="8" l="1"/>
  <c r="K5497" i="8" l="1"/>
  <c r="L5497" i="8" s="1"/>
  <c r="H5498" i="8" s="1"/>
  <c r="N5498" i="8" l="1"/>
  <c r="I5498" i="8"/>
  <c r="M5498" i="8" s="1"/>
  <c r="J5498" i="8"/>
  <c r="K5498" i="8" l="1"/>
  <c r="L5498" i="8" s="1"/>
  <c r="H5499" i="8" s="1"/>
  <c r="N5499" i="8" l="1"/>
  <c r="I5499" i="8"/>
  <c r="M5499" i="8" s="1"/>
  <c r="J5499" i="8" l="1"/>
  <c r="K5499" i="8" l="1"/>
  <c r="L5499" i="8" s="1"/>
  <c r="H5500" i="8" s="1"/>
  <c r="I5500" i="8" l="1"/>
  <c r="M5500" i="8" s="1"/>
  <c r="N5500" i="8"/>
  <c r="J5500" i="8" l="1"/>
  <c r="K5500" i="8" l="1"/>
  <c r="L5500" i="8"/>
  <c r="H5501" i="8" s="1"/>
  <c r="N5501" i="8" l="1"/>
  <c r="I5501" i="8"/>
  <c r="M5501" i="8" s="1"/>
  <c r="J5501" i="8"/>
  <c r="K5501" i="8" l="1"/>
  <c r="L5501" i="8" s="1"/>
  <c r="H5502" i="8" s="1"/>
  <c r="N5502" i="8" l="1"/>
  <c r="I5502" i="8"/>
  <c r="M5502" i="8" s="1"/>
  <c r="J5502" i="8" l="1"/>
  <c r="K5502" i="8" l="1"/>
  <c r="L5502" i="8" s="1"/>
  <c r="H5503" i="8" s="1"/>
  <c r="I5503" i="8" l="1"/>
  <c r="M5503" i="8" s="1"/>
  <c r="N5503" i="8"/>
  <c r="J5503" i="8" l="1"/>
  <c r="K5503" i="8" l="1"/>
  <c r="L5503" i="8"/>
  <c r="H5504" i="8" s="1"/>
  <c r="N5504" i="8" l="1"/>
  <c r="I5504" i="8"/>
  <c r="M5504" i="8" s="1"/>
  <c r="J5504" i="8"/>
  <c r="K5504" i="8" l="1"/>
  <c r="L5504" i="8" s="1"/>
  <c r="H5505" i="8" s="1"/>
  <c r="N5505" i="8" l="1"/>
  <c r="I5505" i="8"/>
  <c r="M5505" i="8" s="1"/>
  <c r="J5505" i="8" l="1"/>
  <c r="K5505" i="8" l="1"/>
  <c r="L5505" i="8"/>
  <c r="H5506" i="8" s="1"/>
  <c r="I5506" i="8" l="1"/>
  <c r="M5506" i="8" s="1"/>
  <c r="N5506" i="8"/>
  <c r="J5506" i="8" l="1"/>
  <c r="K5506" i="8" l="1"/>
  <c r="L5506" i="8"/>
  <c r="H5507" i="8" s="1"/>
  <c r="I5507" i="8" l="1"/>
  <c r="M5507" i="8" s="1"/>
  <c r="N5507" i="8"/>
  <c r="J5507" i="8" l="1"/>
  <c r="K5507" i="8" l="1"/>
  <c r="L5507" i="8" s="1"/>
  <c r="H5508" i="8" s="1"/>
  <c r="N5508" i="8" l="1"/>
  <c r="I5508" i="8"/>
  <c r="M5508" i="8" s="1"/>
  <c r="J5508" i="8" l="1"/>
  <c r="K5508" i="8" l="1"/>
  <c r="L5508" i="8" s="1"/>
  <c r="H5509" i="8" s="1"/>
  <c r="N5509" i="8" l="1"/>
  <c r="I5509" i="8"/>
  <c r="M5509" i="8" s="1"/>
  <c r="J5509" i="8" l="1"/>
  <c r="K5509" i="8" l="1"/>
  <c r="L5509" i="8" s="1"/>
  <c r="H5510" i="8" s="1"/>
  <c r="N5510" i="8" l="1"/>
  <c r="I5510" i="8"/>
  <c r="M5510" i="8" s="1"/>
  <c r="J5510" i="8" l="1"/>
  <c r="K5510" i="8" l="1"/>
  <c r="L5510" i="8" s="1"/>
  <c r="H5511" i="8" s="1"/>
  <c r="N5511" i="8" l="1"/>
  <c r="I5511" i="8"/>
  <c r="M5511" i="8" s="1"/>
  <c r="J5511" i="8" l="1"/>
  <c r="K5511" i="8" l="1"/>
  <c r="L5511" i="8"/>
  <c r="H5512" i="8" s="1"/>
  <c r="I5512" i="8" l="1"/>
  <c r="M5512" i="8" s="1"/>
  <c r="N5512" i="8"/>
  <c r="J5512" i="8" l="1"/>
  <c r="K5512" i="8" l="1"/>
  <c r="L5512" i="8" s="1"/>
  <c r="H5513" i="8" s="1"/>
  <c r="N5513" i="8" l="1"/>
  <c r="I5513" i="8"/>
  <c r="M5513" i="8" s="1"/>
  <c r="J5513" i="8" l="1"/>
  <c r="K5513" i="8" l="1"/>
  <c r="L5513" i="8"/>
  <c r="H5514" i="8" s="1"/>
  <c r="N5514" i="8" l="1"/>
  <c r="I5514" i="8"/>
  <c r="M5514" i="8" s="1"/>
  <c r="J5514" i="8" l="1"/>
  <c r="K5514" i="8" l="1"/>
  <c r="L5514" i="8" s="1"/>
  <c r="H5515" i="8" s="1"/>
  <c r="N5515" i="8" l="1"/>
  <c r="I5515" i="8"/>
  <c r="M5515" i="8" s="1"/>
  <c r="J5515" i="8" l="1"/>
  <c r="K5515" i="8" l="1"/>
  <c r="L5515" i="8" s="1"/>
  <c r="H5516" i="8" s="1"/>
  <c r="N5516" i="8" l="1"/>
  <c r="I5516" i="8"/>
  <c r="M5516" i="8" s="1"/>
  <c r="J5516" i="8" l="1"/>
  <c r="K5516" i="8" l="1"/>
  <c r="L5516" i="8" s="1"/>
  <c r="H5517" i="8" s="1"/>
  <c r="N5517" i="8" l="1"/>
  <c r="I5517" i="8"/>
  <c r="M5517" i="8" s="1"/>
  <c r="J5517" i="8" l="1"/>
  <c r="K5517" i="8" l="1"/>
  <c r="L5517" i="8" s="1"/>
  <c r="H5518" i="8" s="1"/>
  <c r="N5518" i="8" l="1"/>
  <c r="I5518" i="8"/>
  <c r="M5518" i="8" s="1"/>
  <c r="J5518" i="8" l="1"/>
  <c r="K5518" i="8" l="1"/>
  <c r="L5518" i="8" s="1"/>
  <c r="H5519" i="8" s="1"/>
  <c r="I5519" i="8" l="1"/>
  <c r="M5519" i="8" s="1"/>
  <c r="N5519" i="8"/>
  <c r="J5519" i="8" l="1"/>
  <c r="K5519" i="8" l="1"/>
  <c r="L5519" i="8" s="1"/>
  <c r="H5520" i="8" s="1"/>
  <c r="N5520" i="8" l="1"/>
  <c r="I5520" i="8"/>
  <c r="M5520" i="8" s="1"/>
  <c r="J5520" i="8" l="1"/>
  <c r="K5520" i="8" l="1"/>
  <c r="L5520" i="8"/>
  <c r="H5521" i="8" s="1"/>
  <c r="N5521" i="8" l="1"/>
  <c r="I5521" i="8"/>
  <c r="M5521" i="8" s="1"/>
  <c r="J5521" i="8" l="1"/>
  <c r="K5521" i="8" l="1"/>
  <c r="L5521" i="8" s="1"/>
  <c r="H5522" i="8" s="1"/>
  <c r="I5522" i="8" l="1"/>
  <c r="M5522" i="8" s="1"/>
  <c r="N5522" i="8"/>
  <c r="J5522" i="8" l="1"/>
  <c r="K5522" i="8" l="1"/>
  <c r="L5522" i="8" s="1"/>
  <c r="H5523" i="8" s="1"/>
  <c r="N5523" i="8" l="1"/>
  <c r="I5523" i="8"/>
  <c r="M5523" i="8" s="1"/>
  <c r="J5523" i="8" l="1"/>
  <c r="K5523" i="8" l="1"/>
  <c r="L5523" i="8"/>
  <c r="H5524" i="8" s="1"/>
  <c r="I5524" i="8" l="1"/>
  <c r="M5524" i="8" s="1"/>
  <c r="N5524" i="8"/>
  <c r="J5524" i="8" l="1"/>
  <c r="K5524" i="8" l="1"/>
  <c r="L5524" i="8" s="1"/>
  <c r="H5525" i="8" s="1"/>
  <c r="I5525" i="8" l="1"/>
  <c r="M5525" i="8" s="1"/>
  <c r="N5525" i="8"/>
  <c r="J5525" i="8" l="1"/>
  <c r="K5525" i="8" l="1"/>
  <c r="L5525" i="8" s="1"/>
  <c r="H5526" i="8" s="1"/>
  <c r="N5526" i="8" l="1"/>
  <c r="I5526" i="8"/>
  <c r="M5526" i="8" s="1"/>
  <c r="J5526" i="8" l="1"/>
  <c r="K5526" i="8" l="1"/>
  <c r="L5526" i="8" s="1"/>
  <c r="H5527" i="8" s="1"/>
  <c r="I5527" i="8" l="1"/>
  <c r="M5527" i="8" s="1"/>
  <c r="N5527" i="8"/>
  <c r="J5527" i="8" l="1"/>
  <c r="K5527" i="8" l="1"/>
  <c r="L5527" i="8" s="1"/>
  <c r="H5528" i="8" s="1"/>
  <c r="N5528" i="8" l="1"/>
  <c r="I5528" i="8"/>
  <c r="M5528" i="8" s="1"/>
  <c r="J5528" i="8" l="1"/>
  <c r="K5528" i="8" l="1"/>
  <c r="L5528" i="8" s="1"/>
  <c r="H5529" i="8" s="1"/>
  <c r="I5529" i="8" l="1"/>
  <c r="M5529" i="8" s="1"/>
  <c r="N5529" i="8"/>
  <c r="J5529" i="8"/>
  <c r="K5529" i="8" l="1"/>
  <c r="L5529" i="8" s="1"/>
  <c r="H5530" i="8" s="1"/>
  <c r="N5530" i="8" l="1"/>
  <c r="I5530" i="8"/>
  <c r="M5530" i="8" s="1"/>
  <c r="J5530" i="8" l="1"/>
  <c r="K5530" i="8" l="1"/>
  <c r="L5530" i="8" s="1"/>
  <c r="H5531" i="8" s="1"/>
  <c r="I5531" i="8" l="1"/>
  <c r="M5531" i="8" s="1"/>
  <c r="N5531" i="8"/>
  <c r="J5531" i="8" l="1"/>
  <c r="K5531" i="8" l="1"/>
  <c r="L5531" i="8" s="1"/>
  <c r="H5532" i="8" s="1"/>
  <c r="I5532" i="8" l="1"/>
  <c r="M5532" i="8" s="1"/>
  <c r="J5532" i="8"/>
  <c r="N5532" i="8"/>
  <c r="K5532" i="8" l="1"/>
  <c r="L5532" i="8" s="1"/>
  <c r="H5533" i="8" s="1"/>
  <c r="N5533" i="8" l="1"/>
  <c r="I5533" i="8"/>
  <c r="M5533" i="8" s="1"/>
  <c r="J5533" i="8" l="1"/>
  <c r="K5533" i="8" l="1"/>
  <c r="L5533" i="8" s="1"/>
  <c r="H5534" i="8" s="1"/>
  <c r="N5534" i="8" l="1"/>
  <c r="I5534" i="8"/>
  <c r="M5534" i="8" s="1"/>
  <c r="J5534" i="8" l="1"/>
  <c r="K5534" i="8" l="1"/>
  <c r="L5534" i="8" s="1"/>
  <c r="H5535" i="8" s="1"/>
  <c r="N5535" i="8" l="1"/>
  <c r="I5535" i="8"/>
  <c r="M5535" i="8" s="1"/>
  <c r="J5535" i="8"/>
  <c r="K5535" i="8" l="1"/>
  <c r="L5535" i="8" s="1"/>
  <c r="H5536" i="8" s="1"/>
  <c r="I5536" i="8" l="1"/>
  <c r="M5536" i="8" s="1"/>
  <c r="N5536" i="8"/>
  <c r="J5536" i="8" l="1"/>
  <c r="K5536" i="8" l="1"/>
  <c r="L5536" i="8" s="1"/>
  <c r="H5537" i="8" s="1"/>
  <c r="N5537" i="8" l="1"/>
  <c r="I5537" i="8"/>
  <c r="M5537" i="8" s="1"/>
  <c r="J5537" i="8" l="1"/>
  <c r="K5537" i="8"/>
  <c r="L5537" i="8" s="1"/>
  <c r="H5538" i="8" s="1"/>
  <c r="N5538" i="8" l="1"/>
  <c r="I5538" i="8"/>
  <c r="M5538" i="8" s="1"/>
  <c r="J5538" i="8" l="1"/>
  <c r="K5538" i="8" l="1"/>
  <c r="L5538" i="8" s="1"/>
  <c r="H5539" i="8" s="1"/>
  <c r="I5539" i="8" l="1"/>
  <c r="M5539" i="8" s="1"/>
  <c r="N5539" i="8"/>
  <c r="J5539" i="8"/>
  <c r="K5539" i="8" l="1"/>
  <c r="L5539" i="8" s="1"/>
  <c r="H5540" i="8" s="1"/>
  <c r="N5540" i="8" l="1"/>
  <c r="I5540" i="8"/>
  <c r="M5540" i="8" s="1"/>
  <c r="J5540" i="8" l="1"/>
  <c r="K5540" i="8" l="1"/>
  <c r="L5540" i="8" s="1"/>
  <c r="H5541" i="8" s="1"/>
  <c r="N5541" i="8" l="1"/>
  <c r="I5541" i="8"/>
  <c r="M5541" i="8" s="1"/>
  <c r="J5541" i="8"/>
  <c r="K5541" i="8" l="1"/>
  <c r="L5541" i="8" s="1"/>
  <c r="H5542" i="8" s="1"/>
  <c r="N5542" i="8" l="1"/>
  <c r="I5542" i="8"/>
  <c r="M5542" i="8" s="1"/>
  <c r="J5542" i="8" l="1"/>
  <c r="K5542" i="8" l="1"/>
  <c r="L5542" i="8" s="1"/>
  <c r="H5543" i="8" s="1"/>
  <c r="I5543" i="8" l="1"/>
  <c r="M5543" i="8" s="1"/>
  <c r="N5543" i="8"/>
  <c r="J5543" i="8" l="1"/>
  <c r="K5543" i="8" l="1"/>
  <c r="L5543" i="8" s="1"/>
  <c r="H5544" i="8" s="1"/>
  <c r="N5544" i="8" l="1"/>
  <c r="I5544" i="8"/>
  <c r="M5544" i="8" s="1"/>
  <c r="J5544" i="8" l="1"/>
  <c r="K5544" i="8" l="1"/>
  <c r="L5544" i="8" s="1"/>
  <c r="H5545" i="8" s="1"/>
  <c r="N5545" i="8" l="1"/>
  <c r="I5545" i="8"/>
  <c r="M5545" i="8" s="1"/>
  <c r="J5545" i="8" l="1"/>
  <c r="K5545" i="8" l="1"/>
  <c r="L5545" i="8" s="1"/>
  <c r="H5546" i="8" s="1"/>
  <c r="N5546" i="8" l="1"/>
  <c r="I5546" i="8"/>
  <c r="M5546" i="8" s="1"/>
  <c r="J5546" i="8" l="1"/>
  <c r="K5546" i="8" l="1"/>
  <c r="L5546" i="8" s="1"/>
  <c r="H5547" i="8" s="1"/>
  <c r="N5547" i="8" l="1"/>
  <c r="I5547" i="8"/>
  <c r="M5547" i="8" s="1"/>
  <c r="J5547" i="8" l="1"/>
  <c r="K5547" i="8" l="1"/>
  <c r="L5547" i="8" s="1"/>
  <c r="H5548" i="8" s="1"/>
  <c r="I5548" i="8" l="1"/>
  <c r="M5548" i="8" s="1"/>
  <c r="N5548" i="8"/>
  <c r="J5548" i="8" l="1"/>
  <c r="K5548" i="8" l="1"/>
  <c r="L5548" i="8" s="1"/>
  <c r="H5549" i="8" s="1"/>
  <c r="N5549" i="8" l="1"/>
  <c r="I5549" i="8"/>
  <c r="M5549" i="8" s="1"/>
  <c r="J5549" i="8" l="1"/>
  <c r="K5549" i="8" l="1"/>
  <c r="L5549" i="8" s="1"/>
  <c r="H5550" i="8" s="1"/>
  <c r="N5550" i="8" l="1"/>
  <c r="I5550" i="8"/>
  <c r="M5550" i="8" s="1"/>
  <c r="J5550" i="8" l="1"/>
  <c r="K5550" i="8" l="1"/>
  <c r="L5550" i="8" s="1"/>
  <c r="H5551" i="8" s="1"/>
  <c r="N5551" i="8" l="1"/>
  <c r="I5551" i="8"/>
  <c r="M5551" i="8" s="1"/>
  <c r="J5551" i="8" l="1"/>
  <c r="K5551" i="8" l="1"/>
  <c r="L5551" i="8"/>
  <c r="H5552" i="8" s="1"/>
  <c r="N5552" i="8" l="1"/>
  <c r="I5552" i="8"/>
  <c r="M5552" i="8" s="1"/>
  <c r="J5552" i="8"/>
  <c r="K5552" i="8" l="1"/>
  <c r="L5552" i="8" s="1"/>
  <c r="H5553" i="8" s="1"/>
  <c r="N5553" i="8" l="1"/>
  <c r="I5553" i="8"/>
  <c r="M5553" i="8" s="1"/>
  <c r="J5553" i="8" l="1"/>
  <c r="K5553" i="8" l="1"/>
  <c r="L5553" i="8" s="1"/>
  <c r="H5554" i="8" s="1"/>
  <c r="N5554" i="8" l="1"/>
  <c r="I5554" i="8"/>
  <c r="M5554" i="8" s="1"/>
  <c r="J5554" i="8"/>
  <c r="K5554" i="8" l="1"/>
  <c r="L5554" i="8" s="1"/>
  <c r="H5555" i="8" s="1"/>
  <c r="I5555" i="8" l="1"/>
  <c r="M5555" i="8" s="1"/>
  <c r="N5555" i="8"/>
  <c r="J5555" i="8" l="1"/>
  <c r="K5555" i="8" l="1"/>
  <c r="L5555" i="8" s="1"/>
  <c r="H5556" i="8" s="1"/>
  <c r="N5556" i="8" l="1"/>
  <c r="I5556" i="8"/>
  <c r="M5556" i="8" s="1"/>
  <c r="J5556" i="8" l="1"/>
  <c r="K5556" i="8" l="1"/>
  <c r="L5556" i="8" s="1"/>
  <c r="H5557" i="8" s="1"/>
  <c r="N5557" i="8" l="1"/>
  <c r="I5557" i="8"/>
  <c r="M5557" i="8" s="1"/>
  <c r="J5557" i="8" l="1"/>
  <c r="K5557" i="8" l="1"/>
  <c r="L5557" i="8" s="1"/>
  <c r="H5558" i="8" s="1"/>
  <c r="I5558" i="8" l="1"/>
  <c r="M5558" i="8" s="1"/>
  <c r="N5558" i="8"/>
  <c r="J5558" i="8"/>
  <c r="K5558" i="8" l="1"/>
  <c r="L5558" i="8" s="1"/>
  <c r="H5559" i="8" s="1"/>
  <c r="N5559" i="8" l="1"/>
  <c r="I5559" i="8"/>
  <c r="M5559" i="8" s="1"/>
  <c r="J5559" i="8" l="1"/>
  <c r="K5559" i="8" l="1"/>
  <c r="L5559" i="8"/>
  <c r="H5560" i="8" s="1"/>
  <c r="I5560" i="8" l="1"/>
  <c r="M5560" i="8" s="1"/>
  <c r="N5560" i="8"/>
  <c r="J5560" i="8" l="1"/>
  <c r="K5560" i="8" l="1"/>
  <c r="L5560" i="8" s="1"/>
  <c r="H5561" i="8" s="1"/>
  <c r="N5561" i="8" l="1"/>
  <c r="I5561" i="8"/>
  <c r="M5561" i="8" s="1"/>
  <c r="J5561" i="8"/>
  <c r="K5561" i="8" l="1"/>
  <c r="L5561" i="8"/>
  <c r="H5562" i="8" s="1"/>
  <c r="N5562" i="8" l="1"/>
  <c r="I5562" i="8"/>
  <c r="M5562" i="8" s="1"/>
  <c r="J5562" i="8" l="1"/>
  <c r="K5562" i="8" l="1"/>
  <c r="L5562" i="8" s="1"/>
  <c r="H5563" i="8" s="1"/>
  <c r="I5563" i="8" l="1"/>
  <c r="M5563" i="8" s="1"/>
  <c r="N5563" i="8"/>
  <c r="J5563" i="8" l="1"/>
  <c r="K5563" i="8" l="1"/>
  <c r="L5563" i="8" s="1"/>
  <c r="H5564" i="8" s="1"/>
  <c r="N5564" i="8" l="1"/>
  <c r="I5564" i="8"/>
  <c r="M5564" i="8" s="1"/>
  <c r="J5564" i="8"/>
  <c r="K5564" i="8" l="1"/>
  <c r="L5564" i="8" s="1"/>
  <c r="H5565" i="8" s="1"/>
  <c r="N5565" i="8" l="1"/>
  <c r="I5565" i="8"/>
  <c r="M5565" i="8" s="1"/>
  <c r="J5565" i="8"/>
  <c r="K5565" i="8" l="1"/>
  <c r="L5565" i="8"/>
  <c r="H5566" i="8" s="1"/>
  <c r="I5566" i="8" l="1"/>
  <c r="M5566" i="8" s="1"/>
  <c r="N5566" i="8"/>
  <c r="J5566" i="8" l="1"/>
  <c r="K5566" i="8" l="1"/>
  <c r="L5566" i="8" s="1"/>
  <c r="H5567" i="8" s="1"/>
  <c r="I5567" i="8" l="1"/>
  <c r="M5567" i="8" s="1"/>
  <c r="N5567" i="8"/>
  <c r="J5567" i="8" l="1"/>
  <c r="K5567" i="8" l="1"/>
  <c r="L5567" i="8" s="1"/>
  <c r="H5568" i="8" s="1"/>
  <c r="N5568" i="8" l="1"/>
  <c r="I5568" i="8"/>
  <c r="M5568" i="8" s="1"/>
  <c r="J5568" i="8" l="1"/>
  <c r="K5568" i="8" l="1"/>
  <c r="L5568" i="8"/>
  <c r="H5569" i="8" s="1"/>
  <c r="N5569" i="8" l="1"/>
  <c r="I5569" i="8"/>
  <c r="M5569" i="8" s="1"/>
  <c r="J5569" i="8" l="1"/>
  <c r="K5569" i="8" l="1"/>
  <c r="L5569" i="8" s="1"/>
  <c r="H5570" i="8" s="1"/>
  <c r="I5570" i="8" l="1"/>
  <c r="M5570" i="8" s="1"/>
  <c r="N5570" i="8"/>
  <c r="J5570" i="8" l="1"/>
  <c r="K5570" i="8" l="1"/>
  <c r="L5570" i="8" s="1"/>
  <c r="H5571" i="8" s="1"/>
  <c r="N5571" i="8" l="1"/>
  <c r="I5571" i="8"/>
  <c r="M5571" i="8" s="1"/>
  <c r="J5571" i="8" l="1"/>
  <c r="K5571" i="8" l="1"/>
  <c r="L5571" i="8"/>
  <c r="H5572" i="8" s="1"/>
  <c r="I5572" i="8" l="1"/>
  <c r="M5572" i="8" s="1"/>
  <c r="N5572" i="8"/>
  <c r="J5572" i="8" l="1"/>
  <c r="K5572" i="8" l="1"/>
  <c r="L5572" i="8"/>
  <c r="H5573" i="8" s="1"/>
  <c r="N5573" i="8" l="1"/>
  <c r="I5573" i="8"/>
  <c r="M5573" i="8" s="1"/>
  <c r="J5573" i="8" l="1"/>
  <c r="K5573" i="8" l="1"/>
  <c r="L5573" i="8" s="1"/>
  <c r="H5574" i="8" s="1"/>
  <c r="N5574" i="8" l="1"/>
  <c r="I5574" i="8"/>
  <c r="M5574" i="8" s="1"/>
  <c r="J5574" i="8" l="1"/>
  <c r="K5574" i="8" l="1"/>
  <c r="L5574" i="8" s="1"/>
  <c r="H5575" i="8" s="1"/>
  <c r="I5575" i="8" l="1"/>
  <c r="M5575" i="8" s="1"/>
  <c r="N5575" i="8"/>
  <c r="J5575" i="8" l="1"/>
  <c r="K5575" i="8" l="1"/>
  <c r="L5575" i="8"/>
  <c r="H5576" i="8" s="1"/>
  <c r="N5576" i="8" l="1"/>
  <c r="I5576" i="8"/>
  <c r="M5576" i="8" s="1"/>
  <c r="J5576" i="8"/>
  <c r="K5576" i="8" l="1"/>
  <c r="L5576" i="8" s="1"/>
  <c r="H5577" i="8" s="1"/>
  <c r="N5577" i="8" l="1"/>
  <c r="I5577" i="8"/>
  <c r="M5577" i="8" s="1"/>
  <c r="J5577" i="8" l="1"/>
  <c r="K5577" i="8" l="1"/>
  <c r="L5577" i="8" s="1"/>
  <c r="H5578" i="8" s="1"/>
  <c r="N5578" i="8" l="1"/>
  <c r="I5578" i="8"/>
  <c r="M5578" i="8" s="1"/>
  <c r="J5578" i="8" l="1"/>
  <c r="K5578" i="8" l="1"/>
  <c r="L5578" i="8" s="1"/>
  <c r="H5579" i="8" s="1"/>
  <c r="I5579" i="8" l="1"/>
  <c r="M5579" i="8" s="1"/>
  <c r="N5579" i="8"/>
  <c r="J5579" i="8" l="1"/>
  <c r="K5579" i="8" l="1"/>
  <c r="L5579" i="8" s="1"/>
  <c r="H5580" i="8" s="1"/>
  <c r="N5580" i="8" l="1"/>
  <c r="I5580" i="8"/>
  <c r="M5580" i="8" s="1"/>
  <c r="J5580" i="8" l="1"/>
  <c r="K5580" i="8"/>
  <c r="L5580" i="8" s="1"/>
  <c r="H5581" i="8" s="1"/>
  <c r="N5581" i="8" l="1"/>
  <c r="I5581" i="8"/>
  <c r="M5581" i="8" s="1"/>
  <c r="J5581" i="8" l="1"/>
  <c r="K5581" i="8" l="1"/>
  <c r="L5581" i="8" s="1"/>
  <c r="H5582" i="8" s="1"/>
  <c r="N5582" i="8" l="1"/>
  <c r="I5582" i="8"/>
  <c r="M5582" i="8" s="1"/>
  <c r="J5582" i="8" l="1"/>
  <c r="K5582" i="8" l="1"/>
  <c r="L5582" i="8" s="1"/>
  <c r="H5583" i="8" s="1"/>
  <c r="N5583" i="8" l="1"/>
  <c r="I5583" i="8"/>
  <c r="M5583" i="8" s="1"/>
  <c r="J5583" i="8" l="1"/>
  <c r="K5583" i="8" l="1"/>
  <c r="L5583" i="8"/>
  <c r="H5584" i="8" s="1"/>
  <c r="I5584" i="8" l="1"/>
  <c r="M5584" i="8" s="1"/>
  <c r="N5584" i="8"/>
  <c r="J5584" i="8" l="1"/>
  <c r="K5584" i="8" l="1"/>
  <c r="L5584" i="8" s="1"/>
  <c r="H5585" i="8" s="1"/>
  <c r="I5585" i="8" l="1"/>
  <c r="M5585" i="8" s="1"/>
  <c r="N5585" i="8"/>
  <c r="J5585" i="8" l="1"/>
  <c r="K5585" i="8" l="1"/>
  <c r="L5585" i="8" s="1"/>
  <c r="H5586" i="8" s="1"/>
  <c r="N5586" i="8" l="1"/>
  <c r="I5586" i="8"/>
  <c r="M5586" i="8" s="1"/>
  <c r="J5586" i="8" l="1"/>
  <c r="K5586" i="8" l="1"/>
  <c r="L5586" i="8" s="1"/>
  <c r="H5587" i="8" s="1"/>
  <c r="N5587" i="8" l="1"/>
  <c r="I5587" i="8"/>
  <c r="M5587" i="8" s="1"/>
  <c r="J5587" i="8"/>
  <c r="K5587" i="8" l="1"/>
  <c r="L5587" i="8" s="1"/>
  <c r="H5588" i="8" s="1"/>
  <c r="N5588" i="8" l="1"/>
  <c r="I5588" i="8"/>
  <c r="M5588" i="8" s="1"/>
  <c r="J5588" i="8"/>
  <c r="K5588" i="8" l="1"/>
  <c r="L5588" i="8" s="1"/>
  <c r="H5589" i="8" s="1"/>
  <c r="I5589" i="8" l="1"/>
  <c r="M5589" i="8" s="1"/>
  <c r="J5589" i="8"/>
  <c r="N5589" i="8"/>
  <c r="K5589" i="8" l="1"/>
  <c r="L5589" i="8" s="1"/>
  <c r="H5590" i="8" s="1"/>
  <c r="N5590" i="8" l="1"/>
  <c r="I5590" i="8"/>
  <c r="M5590" i="8" s="1"/>
  <c r="J5590" i="8"/>
  <c r="K5590" i="8" l="1"/>
  <c r="L5590" i="8"/>
  <c r="H5591" i="8" s="1"/>
  <c r="I5591" i="8" l="1"/>
  <c r="M5591" i="8" s="1"/>
  <c r="N5591" i="8"/>
  <c r="J5591" i="8" l="1"/>
  <c r="K5591" i="8" l="1"/>
  <c r="L5591" i="8" s="1"/>
  <c r="H5592" i="8" s="1"/>
  <c r="I5592" i="8" l="1"/>
  <c r="M5592" i="8" s="1"/>
  <c r="N5592" i="8"/>
  <c r="J5592" i="8" l="1"/>
  <c r="K5592" i="8" l="1"/>
  <c r="L5592" i="8" s="1"/>
  <c r="H5593" i="8" s="1"/>
  <c r="N5593" i="8" l="1"/>
  <c r="I5593" i="8"/>
  <c r="M5593" i="8" s="1"/>
  <c r="J5593" i="8" l="1"/>
  <c r="K5593" i="8" l="1"/>
  <c r="L5593" i="8" s="1"/>
  <c r="H5594" i="8" s="1"/>
  <c r="N5594" i="8" l="1"/>
  <c r="I5594" i="8"/>
  <c r="M5594" i="8" s="1"/>
  <c r="J5594" i="8"/>
  <c r="K5594" i="8" l="1"/>
  <c r="L5594" i="8" s="1"/>
  <c r="H5595" i="8" s="1"/>
  <c r="N5595" i="8" l="1"/>
  <c r="I5595" i="8"/>
  <c r="M5595" i="8" s="1"/>
  <c r="J5595" i="8" l="1"/>
  <c r="K5595" i="8" l="1"/>
  <c r="L5595" i="8"/>
  <c r="H5596" i="8" s="1"/>
  <c r="I5596" i="8" l="1"/>
  <c r="M5596" i="8" s="1"/>
  <c r="N5596" i="8"/>
  <c r="J5596" i="8" l="1"/>
  <c r="K5596" i="8" l="1"/>
  <c r="L5596" i="8" s="1"/>
  <c r="H5597" i="8" s="1"/>
  <c r="N5597" i="8" l="1"/>
  <c r="I5597" i="8"/>
  <c r="M5597" i="8" s="1"/>
  <c r="J5597" i="8" l="1"/>
  <c r="K5597" i="8" l="1"/>
  <c r="L5597" i="8"/>
  <c r="H5598" i="8" s="1"/>
  <c r="N5598" i="8" l="1"/>
  <c r="I5598" i="8"/>
  <c r="M5598" i="8" s="1"/>
  <c r="J5598" i="8" l="1"/>
  <c r="K5598" i="8" l="1"/>
  <c r="L5598" i="8" s="1"/>
  <c r="H5599" i="8" s="1"/>
  <c r="N5599" i="8" l="1"/>
  <c r="I5599" i="8"/>
  <c r="M5599" i="8" s="1"/>
  <c r="J5599" i="8" l="1"/>
  <c r="K5599" i="8" l="1"/>
  <c r="L5599" i="8" s="1"/>
  <c r="H5600" i="8" s="1"/>
  <c r="N5600" i="8" l="1"/>
  <c r="I5600" i="8"/>
  <c r="M5600" i="8" s="1"/>
  <c r="J5600" i="8"/>
  <c r="K5600" i="8" l="1"/>
  <c r="L5600" i="8" s="1"/>
  <c r="H5601" i="8" s="1"/>
  <c r="I5601" i="8" l="1"/>
  <c r="M5601" i="8" s="1"/>
  <c r="N5601" i="8"/>
  <c r="J5601" i="8" l="1"/>
  <c r="K5601" i="8" l="1"/>
  <c r="L5601" i="8" s="1"/>
  <c r="H5602" i="8" s="1"/>
  <c r="I5602" i="8" l="1"/>
  <c r="M5602" i="8" s="1"/>
  <c r="N5602" i="8"/>
  <c r="J5602" i="8" l="1"/>
  <c r="K5602" i="8" l="1"/>
  <c r="L5602" i="8"/>
  <c r="H5603" i="8" s="1"/>
  <c r="I5603" i="8" l="1"/>
  <c r="M5603" i="8" s="1"/>
  <c r="N5603" i="8"/>
  <c r="J5603" i="8" l="1"/>
  <c r="K5603" i="8" l="1"/>
  <c r="L5603" i="8" s="1"/>
  <c r="H5604" i="8" s="1"/>
  <c r="N5604" i="8" l="1"/>
  <c r="I5604" i="8"/>
  <c r="M5604" i="8" s="1"/>
  <c r="J5604" i="8" l="1"/>
  <c r="K5604" i="8" l="1"/>
  <c r="L5604" i="8" s="1"/>
  <c r="H5605" i="8" s="1"/>
  <c r="N5605" i="8" l="1"/>
  <c r="I5605" i="8"/>
  <c r="M5605" i="8" s="1"/>
  <c r="J5605" i="8" l="1"/>
  <c r="K5605" i="8" l="1"/>
  <c r="L5605" i="8" s="1"/>
  <c r="H5606" i="8" s="1"/>
  <c r="N5606" i="8" l="1"/>
  <c r="I5606" i="8"/>
  <c r="M5606" i="8" s="1"/>
  <c r="J5606" i="8" l="1"/>
  <c r="K5606" i="8" l="1"/>
  <c r="L5606" i="8" s="1"/>
  <c r="H5607" i="8" s="1"/>
  <c r="N5607" i="8" l="1"/>
  <c r="I5607" i="8"/>
  <c r="M5607" i="8" s="1"/>
  <c r="J5607" i="8" l="1"/>
  <c r="K5607" i="8" l="1"/>
  <c r="L5607" i="8"/>
  <c r="H5608" i="8" s="1"/>
  <c r="I5608" i="8" l="1"/>
  <c r="M5608" i="8" s="1"/>
  <c r="N5608" i="8"/>
  <c r="J5608" i="8" l="1"/>
  <c r="K5608" i="8" l="1"/>
  <c r="L5608" i="8" s="1"/>
  <c r="H5609" i="8" s="1"/>
  <c r="N5609" i="8" l="1"/>
  <c r="I5609" i="8"/>
  <c r="M5609" i="8" s="1"/>
  <c r="J5609" i="8" l="1"/>
  <c r="K5609" i="8" l="1"/>
  <c r="L5609" i="8" s="1"/>
  <c r="H5610" i="8" s="1"/>
  <c r="N5610" i="8" l="1"/>
  <c r="I5610" i="8"/>
  <c r="M5610" i="8" s="1"/>
  <c r="J5610" i="8" l="1"/>
  <c r="K5610" i="8" l="1"/>
  <c r="L5610" i="8" s="1"/>
  <c r="H5611" i="8" s="1"/>
  <c r="N5611" i="8" l="1"/>
  <c r="I5611" i="8"/>
  <c r="M5611" i="8" s="1"/>
  <c r="J5611" i="8" l="1"/>
  <c r="K5611" i="8" l="1"/>
  <c r="L5611" i="8" s="1"/>
  <c r="H5612" i="8" s="1"/>
  <c r="N5612" i="8" l="1"/>
  <c r="I5612" i="8"/>
  <c r="M5612" i="8" s="1"/>
  <c r="J5612" i="8"/>
  <c r="K5612" i="8" l="1"/>
  <c r="L5612" i="8" s="1"/>
  <c r="H5613" i="8" s="1"/>
  <c r="N5613" i="8" l="1"/>
  <c r="I5613" i="8"/>
  <c r="M5613" i="8" s="1"/>
  <c r="J5613" i="8" l="1"/>
  <c r="K5613" i="8" l="1"/>
  <c r="L5613" i="8" s="1"/>
  <c r="H5614" i="8" s="1"/>
  <c r="I5614" i="8" l="1"/>
  <c r="M5614" i="8" s="1"/>
  <c r="N5614" i="8"/>
  <c r="J5614" i="8" l="1"/>
  <c r="K5614" i="8" l="1"/>
  <c r="L5614" i="8" s="1"/>
  <c r="H5615" i="8" s="1"/>
  <c r="I5615" i="8" l="1"/>
  <c r="M5615" i="8" s="1"/>
  <c r="N5615" i="8"/>
  <c r="J5615" i="8" l="1"/>
  <c r="K5615" i="8" l="1"/>
  <c r="L5615" i="8" s="1"/>
  <c r="H5616" i="8" s="1"/>
  <c r="N5616" i="8" l="1"/>
  <c r="I5616" i="8"/>
  <c r="M5616" i="8" s="1"/>
  <c r="J5616" i="8"/>
  <c r="K5616" i="8" l="1"/>
  <c r="L5616" i="8" s="1"/>
  <c r="H5617" i="8" s="1"/>
  <c r="N5617" i="8" l="1"/>
  <c r="I5617" i="8"/>
  <c r="M5617" i="8" s="1"/>
  <c r="J5617" i="8" l="1"/>
  <c r="K5617" i="8" l="1"/>
  <c r="L5617" i="8" s="1"/>
  <c r="H5618" i="8" s="1"/>
  <c r="I5618" i="8" l="1"/>
  <c r="M5618" i="8" s="1"/>
  <c r="N5618" i="8"/>
  <c r="J5618" i="8" l="1"/>
  <c r="K5618" i="8" l="1"/>
  <c r="L5618" i="8" s="1"/>
  <c r="H5619" i="8" s="1"/>
  <c r="N5619" i="8" l="1"/>
  <c r="I5619" i="8"/>
  <c r="M5619" i="8" s="1"/>
  <c r="J5619" i="8" l="1"/>
  <c r="K5619" i="8" l="1"/>
  <c r="L5619" i="8"/>
  <c r="H5620" i="8" s="1"/>
  <c r="I5620" i="8" l="1"/>
  <c r="M5620" i="8" s="1"/>
  <c r="N5620" i="8"/>
  <c r="J5620" i="8" l="1"/>
  <c r="K5620" i="8" l="1"/>
  <c r="L5620" i="8" s="1"/>
  <c r="H5621" i="8" s="1"/>
  <c r="N5621" i="8" l="1"/>
  <c r="I5621" i="8"/>
  <c r="M5621" i="8" s="1"/>
  <c r="J5621" i="8" l="1"/>
  <c r="K5621" i="8" l="1"/>
  <c r="L5621" i="8" s="1"/>
  <c r="H5622" i="8" s="1"/>
  <c r="N5622" i="8" l="1"/>
  <c r="I5622" i="8"/>
  <c r="M5622" i="8" s="1"/>
  <c r="J5622" i="8" l="1"/>
  <c r="K5622" i="8" l="1"/>
  <c r="L5622" i="8" s="1"/>
  <c r="H5623" i="8" s="1"/>
  <c r="N5623" i="8" l="1"/>
  <c r="I5623" i="8"/>
  <c r="M5623" i="8" s="1"/>
  <c r="J5623" i="8"/>
  <c r="K5623" i="8" l="1"/>
  <c r="L5623" i="8" s="1"/>
  <c r="H5624" i="8" s="1"/>
  <c r="N5624" i="8" l="1"/>
  <c r="I5624" i="8"/>
  <c r="M5624" i="8" s="1"/>
  <c r="J5624" i="8"/>
  <c r="K5624" i="8" l="1"/>
  <c r="L5624" i="8" s="1"/>
  <c r="H5625" i="8" s="1"/>
  <c r="N5625" i="8" l="1"/>
  <c r="I5625" i="8"/>
  <c r="M5625" i="8" s="1"/>
  <c r="J5625" i="8" l="1"/>
  <c r="K5625" i="8" l="1"/>
  <c r="L5625" i="8"/>
  <c r="H5626" i="8" s="1"/>
  <c r="I5626" i="8" l="1"/>
  <c r="M5626" i="8" s="1"/>
  <c r="N5626" i="8"/>
  <c r="J5626" i="8" l="1"/>
  <c r="K5626" i="8" l="1"/>
  <c r="L5626" i="8" s="1"/>
  <c r="H5627" i="8" s="1"/>
  <c r="I5627" i="8" l="1"/>
  <c r="M5627" i="8" s="1"/>
  <c r="N5627" i="8"/>
  <c r="J5627" i="8" l="1"/>
  <c r="K5627" i="8" l="1"/>
  <c r="L5627" i="8" s="1"/>
  <c r="H5628" i="8" s="1"/>
  <c r="N5628" i="8" l="1"/>
  <c r="I5628" i="8"/>
  <c r="M5628" i="8" s="1"/>
  <c r="J5628" i="8" l="1"/>
  <c r="K5628" i="8" l="1"/>
  <c r="L5628" i="8"/>
  <c r="H5629" i="8" s="1"/>
  <c r="N5629" i="8" l="1"/>
  <c r="I5629" i="8"/>
  <c r="M5629" i="8" s="1"/>
  <c r="J5629" i="8"/>
  <c r="K5629" i="8" l="1"/>
  <c r="L5629" i="8" s="1"/>
  <c r="H5630" i="8" s="1"/>
  <c r="N5630" i="8" l="1"/>
  <c r="I5630" i="8"/>
  <c r="M5630" i="8" s="1"/>
  <c r="J5630" i="8"/>
  <c r="K5630" i="8" l="1"/>
  <c r="L5630" i="8" s="1"/>
  <c r="H5631" i="8" s="1"/>
  <c r="N5631" i="8" l="1"/>
  <c r="I5631" i="8"/>
  <c r="M5631" i="8" s="1"/>
  <c r="J5631" i="8" l="1"/>
  <c r="K5631" i="8" l="1"/>
  <c r="L5631" i="8" s="1"/>
  <c r="H5632" i="8" s="1"/>
  <c r="N5632" i="8" l="1"/>
  <c r="I5632" i="8"/>
  <c r="M5632" i="8" s="1"/>
  <c r="J5632" i="8" l="1"/>
  <c r="K5632" i="8" l="1"/>
  <c r="L5632" i="8" s="1"/>
  <c r="H5633" i="8" s="1"/>
  <c r="I5633" i="8" l="1"/>
  <c r="M5633" i="8" s="1"/>
  <c r="N5633" i="8"/>
  <c r="J5633" i="8"/>
  <c r="K5633" i="8" l="1"/>
  <c r="L5633" i="8" s="1"/>
  <c r="H5634" i="8" s="1"/>
  <c r="I5634" i="8" l="1"/>
  <c r="M5634" i="8" s="1"/>
  <c r="N5634" i="8"/>
  <c r="J5634" i="8" l="1"/>
  <c r="K5634" i="8" l="1"/>
  <c r="L5634" i="8" s="1"/>
  <c r="H5635" i="8" s="1"/>
  <c r="I5635" i="8" l="1"/>
  <c r="M5635" i="8" s="1"/>
  <c r="N5635" i="8"/>
  <c r="J5635" i="8" l="1"/>
  <c r="K5635" i="8" l="1"/>
  <c r="L5635" i="8" s="1"/>
  <c r="H5636" i="8" s="1"/>
  <c r="N5636" i="8" l="1"/>
  <c r="I5636" i="8"/>
  <c r="M5636" i="8" s="1"/>
  <c r="J5636" i="8" l="1"/>
  <c r="K5636" i="8" l="1"/>
  <c r="L5636" i="8" s="1"/>
  <c r="H5637" i="8" s="1"/>
  <c r="N5637" i="8" l="1"/>
  <c r="I5637" i="8"/>
  <c r="M5637" i="8" s="1"/>
  <c r="J5637" i="8" l="1"/>
  <c r="K5637" i="8" l="1"/>
  <c r="L5637" i="8"/>
  <c r="H5638" i="8" s="1"/>
  <c r="I5638" i="8" l="1"/>
  <c r="M5638" i="8" s="1"/>
  <c r="N5638" i="8"/>
  <c r="J5638" i="8" l="1"/>
  <c r="K5638" i="8" l="1"/>
  <c r="L5638" i="8" s="1"/>
  <c r="H5639" i="8" s="1"/>
  <c r="N5639" i="8" l="1"/>
  <c r="I5639" i="8"/>
  <c r="M5639" i="8" s="1"/>
  <c r="J5639" i="8" l="1"/>
  <c r="K5639" i="8" l="1"/>
  <c r="L5639" i="8" s="1"/>
  <c r="H5640" i="8" s="1"/>
  <c r="I5640" i="8" l="1"/>
  <c r="M5640" i="8" s="1"/>
  <c r="N5640" i="8"/>
  <c r="J5640" i="8" l="1"/>
  <c r="K5640" i="8" l="1"/>
  <c r="L5640" i="8" s="1"/>
  <c r="H5641" i="8" s="1"/>
  <c r="I5641" i="8" l="1"/>
  <c r="M5641" i="8" s="1"/>
  <c r="N5641" i="8"/>
  <c r="J5641" i="8" l="1"/>
  <c r="K5641" i="8" l="1"/>
  <c r="L5641" i="8"/>
  <c r="H5642" i="8" s="1"/>
  <c r="N5642" i="8" l="1"/>
  <c r="I5642" i="8"/>
  <c r="M5642" i="8" s="1"/>
  <c r="J5642" i="8" l="1"/>
  <c r="K5642" i="8" l="1"/>
  <c r="L5642" i="8" s="1"/>
  <c r="H5643" i="8" s="1"/>
  <c r="N5643" i="8" l="1"/>
  <c r="I5643" i="8"/>
  <c r="M5643" i="8" s="1"/>
  <c r="J5643" i="8" l="1"/>
  <c r="K5643" i="8" l="1"/>
  <c r="L5643" i="8" s="1"/>
  <c r="H5644" i="8" s="1"/>
  <c r="I5644" i="8" l="1"/>
  <c r="M5644" i="8" s="1"/>
  <c r="N5644" i="8"/>
  <c r="J5644" i="8"/>
  <c r="K5644" i="8" l="1"/>
  <c r="L5644" i="8" s="1"/>
  <c r="H5645" i="8" s="1"/>
  <c r="N5645" i="8" l="1"/>
  <c r="I5645" i="8"/>
  <c r="M5645" i="8" s="1"/>
  <c r="J5645" i="8"/>
  <c r="K5645" i="8" l="1"/>
  <c r="L5645" i="8"/>
  <c r="H5646" i="8" s="1"/>
  <c r="N5646" i="8" l="1"/>
  <c r="I5646" i="8"/>
  <c r="M5646" i="8" s="1"/>
  <c r="J5646" i="8" l="1"/>
  <c r="K5646" i="8" l="1"/>
  <c r="L5646" i="8" s="1"/>
  <c r="H5647" i="8" s="1"/>
  <c r="I5647" i="8" l="1"/>
  <c r="M5647" i="8" s="1"/>
  <c r="N5647" i="8"/>
  <c r="J5647" i="8" l="1"/>
  <c r="K5647" i="8" l="1"/>
  <c r="L5647" i="8" s="1"/>
  <c r="H5648" i="8" s="1"/>
  <c r="I5648" i="8" l="1"/>
  <c r="M5648" i="8" s="1"/>
  <c r="J5648" i="8"/>
  <c r="N5648" i="8"/>
  <c r="K5648" i="8" l="1"/>
  <c r="L5648" i="8" s="1"/>
  <c r="H5649" i="8" s="1"/>
  <c r="N5649" i="8" l="1"/>
  <c r="I5649" i="8"/>
  <c r="M5649" i="8" s="1"/>
  <c r="J5649" i="8" l="1"/>
  <c r="K5649" i="8" l="1"/>
  <c r="L5649" i="8" s="1"/>
  <c r="H5650" i="8" s="1"/>
  <c r="I5650" i="8" l="1"/>
  <c r="M5650" i="8" s="1"/>
  <c r="N5650" i="8"/>
  <c r="J5650" i="8"/>
  <c r="K5650" i="8" l="1"/>
  <c r="L5650" i="8" s="1"/>
  <c r="H5651" i="8" s="1"/>
  <c r="N5651" i="8" l="1"/>
  <c r="I5651" i="8"/>
  <c r="M5651" i="8" s="1"/>
  <c r="J5651" i="8" l="1"/>
  <c r="K5651" i="8" l="1"/>
  <c r="L5651" i="8"/>
  <c r="H5652" i="8" s="1"/>
  <c r="I5652" i="8" l="1"/>
  <c r="M5652" i="8" s="1"/>
  <c r="N5652" i="8"/>
  <c r="J5652" i="8" l="1"/>
  <c r="K5652" i="8" l="1"/>
  <c r="L5652" i="8" s="1"/>
  <c r="H5653" i="8" s="1"/>
  <c r="I5653" i="8" l="1"/>
  <c r="M5653" i="8" s="1"/>
  <c r="N5653" i="8"/>
  <c r="J5653" i="8" l="1"/>
  <c r="K5653" i="8" l="1"/>
  <c r="L5653" i="8" s="1"/>
  <c r="H5654" i="8" s="1"/>
  <c r="N5654" i="8" l="1"/>
  <c r="I5654" i="8"/>
  <c r="M5654" i="8" s="1"/>
  <c r="J5654" i="8"/>
  <c r="K5654" i="8" l="1"/>
  <c r="L5654" i="8" s="1"/>
  <c r="H5655" i="8" s="1"/>
  <c r="N5655" i="8" l="1"/>
  <c r="I5655" i="8"/>
  <c r="M5655" i="8" s="1"/>
  <c r="J5655" i="8" l="1"/>
  <c r="K5655" i="8" l="1"/>
  <c r="L5655" i="8" s="1"/>
  <c r="H5656" i="8" s="1"/>
  <c r="N5656" i="8" l="1"/>
  <c r="I5656" i="8"/>
  <c r="M5656" i="8" s="1"/>
  <c r="J5656" i="8"/>
  <c r="K5656" i="8" l="1"/>
  <c r="L5656" i="8"/>
  <c r="H5657" i="8" s="1"/>
  <c r="N5657" i="8" l="1"/>
  <c r="I5657" i="8"/>
  <c r="M5657" i="8" s="1"/>
  <c r="J5657" i="8" l="1"/>
  <c r="K5657" i="8" l="1"/>
  <c r="L5657" i="8"/>
  <c r="H5658" i="8" s="1"/>
  <c r="I5658" i="8" l="1"/>
  <c r="M5658" i="8" s="1"/>
  <c r="N5658" i="8"/>
  <c r="J5658" i="8" l="1"/>
  <c r="K5658" i="8" l="1"/>
  <c r="L5658" i="8" s="1"/>
  <c r="H5659" i="8" s="1"/>
  <c r="I5659" i="8" l="1"/>
  <c r="M5659" i="8" s="1"/>
  <c r="N5659" i="8"/>
  <c r="J5659" i="8" l="1"/>
  <c r="K5659" i="8" l="1"/>
  <c r="L5659" i="8" s="1"/>
  <c r="H5660" i="8" s="1"/>
  <c r="I5660" i="8" l="1"/>
  <c r="M5660" i="8" s="1"/>
  <c r="N5660" i="8"/>
  <c r="J5660" i="8" l="1"/>
  <c r="K5660" i="8"/>
  <c r="L5660" i="8" s="1"/>
  <c r="H5661" i="8" s="1"/>
  <c r="N5661" i="8" l="1"/>
  <c r="I5661" i="8"/>
  <c r="M5661" i="8" s="1"/>
  <c r="J5661" i="8" l="1"/>
  <c r="K5661" i="8" l="1"/>
  <c r="L5661" i="8"/>
  <c r="H5662" i="8" s="1"/>
  <c r="I5662" i="8" l="1"/>
  <c r="M5662" i="8" s="1"/>
  <c r="N5662" i="8"/>
  <c r="J5662" i="8"/>
  <c r="K5662" i="8" l="1"/>
  <c r="L5662" i="8" s="1"/>
  <c r="H5663" i="8" s="1"/>
  <c r="N5663" i="8" l="1"/>
  <c r="I5663" i="8"/>
  <c r="M5663" i="8" s="1"/>
  <c r="J5663" i="8" l="1"/>
  <c r="K5663" i="8" l="1"/>
  <c r="L5663" i="8" s="1"/>
  <c r="H5664" i="8" s="1"/>
  <c r="I5664" i="8" l="1"/>
  <c r="M5664" i="8" s="1"/>
  <c r="N5664" i="8"/>
  <c r="J5664" i="8" l="1"/>
  <c r="K5664" i="8" l="1"/>
  <c r="L5664" i="8" s="1"/>
  <c r="H5665" i="8" s="1"/>
  <c r="N5665" i="8" l="1"/>
  <c r="I5665" i="8"/>
  <c r="M5665" i="8" s="1"/>
  <c r="J5665" i="8"/>
  <c r="K5665" i="8" l="1"/>
  <c r="L5665" i="8" s="1"/>
  <c r="H5666" i="8" s="1"/>
  <c r="N5666" i="8" l="1"/>
  <c r="I5666" i="8"/>
  <c r="M5666" i="8" s="1"/>
  <c r="J5666" i="8" l="1"/>
  <c r="K5666" i="8" l="1"/>
  <c r="L5666" i="8" s="1"/>
  <c r="H5667" i="8" s="1"/>
  <c r="I5667" i="8" l="1"/>
  <c r="M5667" i="8" s="1"/>
  <c r="N5667" i="8"/>
  <c r="J5667" i="8" l="1"/>
  <c r="K5667" i="8" l="1"/>
  <c r="L5667" i="8"/>
  <c r="H5668" i="8" s="1"/>
  <c r="N5668" i="8" l="1"/>
  <c r="I5668" i="8"/>
  <c r="M5668" i="8" s="1"/>
  <c r="J5668" i="8" l="1"/>
  <c r="K5668" i="8" l="1"/>
  <c r="L5668" i="8" s="1"/>
  <c r="H5669" i="8" s="1"/>
  <c r="N5669" i="8" l="1"/>
  <c r="I5669" i="8"/>
  <c r="M5669" i="8" s="1"/>
  <c r="J5669" i="8" l="1"/>
  <c r="K5669" i="8" l="1"/>
  <c r="L5669" i="8" s="1"/>
  <c r="H5670" i="8" s="1"/>
  <c r="I5670" i="8" l="1"/>
  <c r="M5670" i="8" s="1"/>
  <c r="N5670" i="8"/>
  <c r="J5670" i="8"/>
  <c r="K5670" i="8" l="1"/>
  <c r="L5670" i="8" s="1"/>
  <c r="H5671" i="8" s="1"/>
  <c r="I5671" i="8" l="1"/>
  <c r="M5671" i="8" s="1"/>
  <c r="N5671" i="8"/>
  <c r="J5671" i="8" l="1"/>
  <c r="K5671" i="8" l="1"/>
  <c r="L5671" i="8" s="1"/>
  <c r="H5672" i="8" s="1"/>
  <c r="N5672" i="8" l="1"/>
  <c r="I5672" i="8"/>
  <c r="M5672" i="8" s="1"/>
  <c r="J5672" i="8" l="1"/>
  <c r="K5672" i="8" l="1"/>
  <c r="L5672" i="8" s="1"/>
  <c r="H5673" i="8" s="1"/>
  <c r="N5673" i="8" l="1"/>
  <c r="I5673" i="8"/>
  <c r="M5673" i="8" s="1"/>
  <c r="J5673" i="8" l="1"/>
  <c r="K5673" i="8" l="1"/>
  <c r="L5673" i="8"/>
  <c r="H5674" i="8" s="1"/>
  <c r="N5674" i="8" l="1"/>
  <c r="I5674" i="8"/>
  <c r="M5674" i="8" s="1"/>
  <c r="J5674" i="8" l="1"/>
  <c r="K5674" i="8" l="1"/>
  <c r="L5674" i="8" s="1"/>
  <c r="H5675" i="8" s="1"/>
  <c r="N5675" i="8" l="1"/>
  <c r="I5675" i="8"/>
  <c r="M5675" i="8" s="1"/>
  <c r="J5675" i="8" l="1"/>
  <c r="K5675" i="8" l="1"/>
  <c r="L5675" i="8" s="1"/>
  <c r="H5676" i="8" s="1"/>
  <c r="I5676" i="8" l="1"/>
  <c r="M5676" i="8" s="1"/>
  <c r="N5676" i="8"/>
  <c r="J5676" i="8" l="1"/>
  <c r="K5676" i="8" l="1"/>
  <c r="L5676" i="8"/>
  <c r="H5677" i="8" s="1"/>
  <c r="N5677" i="8" l="1"/>
  <c r="I5677" i="8"/>
  <c r="M5677" i="8" s="1"/>
  <c r="J5677" i="8" l="1"/>
  <c r="K5677" i="8" l="1"/>
  <c r="L5677" i="8"/>
  <c r="H5678" i="8" s="1"/>
  <c r="N5678" i="8" l="1"/>
  <c r="I5678" i="8"/>
  <c r="M5678" i="8" s="1"/>
  <c r="J5678" i="8" l="1"/>
  <c r="K5678" i="8" l="1"/>
  <c r="L5678" i="8" s="1"/>
  <c r="H5679" i="8" s="1"/>
  <c r="N5679" i="8" l="1"/>
  <c r="I5679" i="8"/>
  <c r="M5679" i="8" s="1"/>
  <c r="J5679" i="8"/>
  <c r="K5679" i="8" l="1"/>
  <c r="L5679" i="8" s="1"/>
  <c r="H5680" i="8" s="1"/>
  <c r="N5680" i="8" l="1"/>
  <c r="I5680" i="8"/>
  <c r="M5680" i="8" s="1"/>
  <c r="J5680" i="8"/>
  <c r="K5680" i="8" l="1"/>
  <c r="L5680" i="8" s="1"/>
  <c r="H5681" i="8" s="1"/>
  <c r="N5681" i="8" l="1"/>
  <c r="I5681" i="8"/>
  <c r="M5681" i="8" s="1"/>
  <c r="J5681" i="8" l="1"/>
  <c r="K5681" i="8" l="1"/>
  <c r="L5681" i="8" s="1"/>
  <c r="H5682" i="8" s="1"/>
  <c r="I5682" i="8" l="1"/>
  <c r="M5682" i="8" s="1"/>
  <c r="N5682" i="8"/>
  <c r="J5682" i="8" l="1"/>
  <c r="K5682" i="8" l="1"/>
  <c r="L5682" i="8" s="1"/>
  <c r="H5683" i="8" s="1"/>
  <c r="I5683" i="8" l="1"/>
  <c r="M5683" i="8" s="1"/>
  <c r="N5683" i="8"/>
  <c r="J5683" i="8" l="1"/>
  <c r="K5683" i="8" l="1"/>
  <c r="L5683" i="8" s="1"/>
  <c r="H5684" i="8" s="1"/>
  <c r="N5684" i="8" l="1"/>
  <c r="I5684" i="8"/>
  <c r="M5684" i="8" s="1"/>
  <c r="J5684" i="8" l="1"/>
  <c r="K5684" i="8" l="1"/>
  <c r="L5684" i="8" s="1"/>
  <c r="H5685" i="8" s="1"/>
  <c r="N5685" i="8" l="1"/>
  <c r="I5685" i="8"/>
  <c r="M5685" i="8" s="1"/>
  <c r="J5685" i="8" l="1"/>
  <c r="K5685" i="8" l="1"/>
  <c r="L5685" i="8" s="1"/>
  <c r="H5686" i="8" s="1"/>
  <c r="N5686" i="8" l="1"/>
  <c r="I5686" i="8"/>
  <c r="M5686" i="8" s="1"/>
  <c r="J5686" i="8" l="1"/>
  <c r="K5686" i="8" l="1"/>
  <c r="L5686" i="8" s="1"/>
  <c r="H5687" i="8" s="1"/>
  <c r="N5687" i="8" l="1"/>
  <c r="I5687" i="8"/>
  <c r="M5687" i="8" s="1"/>
  <c r="J5687" i="8" l="1"/>
  <c r="K5687" i="8" l="1"/>
  <c r="L5687" i="8" s="1"/>
  <c r="H5688" i="8" s="1"/>
  <c r="I5688" i="8" l="1"/>
  <c r="M5688" i="8" s="1"/>
  <c r="N5688" i="8"/>
  <c r="J5688" i="8" l="1"/>
  <c r="K5688" i="8" l="1"/>
  <c r="L5688" i="8"/>
  <c r="H5689" i="8" s="1"/>
  <c r="N5689" i="8" l="1"/>
  <c r="I5689" i="8"/>
  <c r="M5689" i="8" s="1"/>
  <c r="J5689" i="8" l="1"/>
  <c r="K5689" i="8" l="1"/>
  <c r="L5689" i="8"/>
  <c r="H5690" i="8" s="1"/>
  <c r="N5690" i="8" l="1"/>
  <c r="I5690" i="8"/>
  <c r="M5690" i="8" s="1"/>
  <c r="J5690" i="8" l="1"/>
  <c r="K5690" i="8" l="1"/>
  <c r="L5690" i="8" s="1"/>
  <c r="H5691" i="8" s="1"/>
  <c r="I5691" i="8" l="1"/>
  <c r="M5691" i="8" s="1"/>
  <c r="N5691" i="8"/>
  <c r="J5691" i="8" l="1"/>
  <c r="K5691" i="8" l="1"/>
  <c r="L5691" i="8" s="1"/>
  <c r="H5692" i="8" s="1"/>
  <c r="N5692" i="8" l="1"/>
  <c r="I5692" i="8"/>
  <c r="M5692" i="8" s="1"/>
  <c r="J5692" i="8" l="1"/>
  <c r="K5692" i="8" l="1"/>
  <c r="L5692" i="8" s="1"/>
  <c r="H5693" i="8" s="1"/>
  <c r="N5693" i="8" l="1"/>
  <c r="I5693" i="8"/>
  <c r="M5693" i="8" s="1"/>
  <c r="J5693" i="8" l="1"/>
  <c r="K5693" i="8" l="1"/>
  <c r="L5693" i="8" s="1"/>
  <c r="H5694" i="8" s="1"/>
  <c r="I5694" i="8" l="1"/>
  <c r="M5694" i="8" s="1"/>
  <c r="N5694" i="8"/>
  <c r="J5694" i="8" l="1"/>
  <c r="K5694" i="8" l="1"/>
  <c r="L5694" i="8" s="1"/>
  <c r="H5695" i="8" s="1"/>
  <c r="I5695" i="8" l="1"/>
  <c r="M5695" i="8" s="1"/>
  <c r="N5695" i="8"/>
  <c r="J5695" i="8" l="1"/>
  <c r="K5695" i="8" l="1"/>
  <c r="L5695" i="8" s="1"/>
  <c r="H5696" i="8" s="1"/>
  <c r="N5696" i="8" l="1"/>
  <c r="I5696" i="8"/>
  <c r="M5696" i="8" s="1"/>
  <c r="J5696" i="8" l="1"/>
  <c r="K5696" i="8" l="1"/>
  <c r="L5696" i="8" s="1"/>
  <c r="H5697" i="8" s="1"/>
  <c r="N5697" i="8" l="1"/>
  <c r="I5697" i="8"/>
  <c r="M5697" i="8" s="1"/>
  <c r="J5697" i="8" l="1"/>
  <c r="K5697" i="8" l="1"/>
  <c r="L5697" i="8" s="1"/>
  <c r="H5698" i="8" s="1"/>
  <c r="I5698" i="8" l="1"/>
  <c r="M5698" i="8" s="1"/>
  <c r="N5698" i="8"/>
  <c r="J5698" i="8"/>
  <c r="K5698" i="8" l="1"/>
  <c r="L5698" i="8" s="1"/>
  <c r="H5699" i="8" s="1"/>
  <c r="N5699" i="8" l="1"/>
  <c r="I5699" i="8"/>
  <c r="M5699" i="8" s="1"/>
  <c r="J5699" i="8" l="1"/>
  <c r="K5699" i="8" l="1"/>
  <c r="L5699" i="8" s="1"/>
  <c r="H5700" i="8" s="1"/>
  <c r="I5700" i="8" l="1"/>
  <c r="M5700" i="8" s="1"/>
  <c r="N5700" i="8"/>
  <c r="J5700" i="8" l="1"/>
  <c r="K5700" i="8" l="1"/>
  <c r="L5700" i="8" s="1"/>
  <c r="H5701" i="8" s="1"/>
  <c r="N5701" i="8" l="1"/>
  <c r="I5701" i="8"/>
  <c r="M5701" i="8" s="1"/>
  <c r="J5701" i="8" l="1"/>
  <c r="K5701" i="8" l="1"/>
  <c r="L5701" i="8" s="1"/>
  <c r="H5702" i="8" s="1"/>
  <c r="N5702" i="8" l="1"/>
  <c r="I5702" i="8"/>
  <c r="M5702" i="8" s="1"/>
  <c r="J5702" i="8" l="1"/>
  <c r="K5702" i="8" l="1"/>
  <c r="L5702" i="8" s="1"/>
  <c r="H5703" i="8" s="1"/>
  <c r="I5703" i="8" l="1"/>
  <c r="M5703" i="8" s="1"/>
  <c r="J5703" i="8"/>
  <c r="N5703" i="8"/>
  <c r="K5703" i="8" l="1"/>
  <c r="L5703" i="8" s="1"/>
  <c r="H5704" i="8" s="1"/>
  <c r="N5704" i="8" l="1"/>
  <c r="I5704" i="8"/>
  <c r="M5704" i="8" s="1"/>
  <c r="J5704" i="8" l="1"/>
  <c r="K5704" i="8" l="1"/>
  <c r="L5704" i="8"/>
  <c r="H5705" i="8" s="1"/>
  <c r="N5705" i="8" l="1"/>
  <c r="I5705" i="8"/>
  <c r="M5705" i="8" s="1"/>
  <c r="J5705" i="8" l="1"/>
  <c r="K5705" i="8" l="1"/>
  <c r="L5705" i="8" s="1"/>
  <c r="H5706" i="8" s="1"/>
  <c r="N5706" i="8" l="1"/>
  <c r="I5706" i="8"/>
  <c r="M5706" i="8" s="1"/>
  <c r="J5706" i="8" l="1"/>
  <c r="K5706" i="8" l="1"/>
  <c r="L5706" i="8"/>
  <c r="H5707" i="8" s="1"/>
  <c r="I5707" i="8" l="1"/>
  <c r="M5707" i="8" s="1"/>
  <c r="N5707" i="8"/>
  <c r="J5707" i="8" l="1"/>
  <c r="K5707" i="8" l="1"/>
  <c r="L5707" i="8" s="1"/>
  <c r="H5708" i="8" s="1"/>
  <c r="N5708" i="8" l="1"/>
  <c r="I5708" i="8"/>
  <c r="M5708" i="8" s="1"/>
  <c r="J5708" i="8"/>
  <c r="K5708" i="8" l="1"/>
  <c r="L5708" i="8" s="1"/>
  <c r="H5709" i="8" s="1"/>
  <c r="N5709" i="8" l="1"/>
  <c r="I5709" i="8"/>
  <c r="M5709" i="8" s="1"/>
  <c r="J5709" i="8" l="1"/>
  <c r="K5709" i="8" l="1"/>
  <c r="L5709" i="8" s="1"/>
  <c r="H5710" i="8" s="1"/>
  <c r="N5710" i="8" l="1"/>
  <c r="I5710" i="8"/>
  <c r="M5710" i="8" s="1"/>
  <c r="J5710" i="8" l="1"/>
  <c r="K5710" i="8" l="1"/>
  <c r="L5710" i="8" s="1"/>
  <c r="H5711" i="8" s="1"/>
  <c r="N5711" i="8" l="1"/>
  <c r="I5711" i="8"/>
  <c r="M5711" i="8" s="1"/>
  <c r="J5711" i="8" l="1"/>
  <c r="K5711" i="8" l="1"/>
  <c r="L5711" i="8" s="1"/>
  <c r="H5712" i="8" s="1"/>
  <c r="I5712" i="8" l="1"/>
  <c r="M5712" i="8" s="1"/>
  <c r="N5712" i="8"/>
  <c r="J5712" i="8" l="1"/>
  <c r="K5712" i="8" l="1"/>
  <c r="L5712" i="8"/>
  <c r="H5713" i="8" s="1"/>
  <c r="I5713" i="8" l="1"/>
  <c r="M5713" i="8" s="1"/>
  <c r="N5713" i="8"/>
  <c r="J5713" i="8" l="1"/>
  <c r="K5713" i="8" l="1"/>
  <c r="L5713" i="8" s="1"/>
  <c r="H5714" i="8" s="1"/>
  <c r="N5714" i="8" l="1"/>
  <c r="I5714" i="8"/>
  <c r="M5714" i="8" s="1"/>
  <c r="J5714" i="8" l="1"/>
  <c r="K5714" i="8" l="1"/>
  <c r="L5714" i="8" s="1"/>
  <c r="H5715" i="8" s="1"/>
  <c r="I5715" i="8" l="1"/>
  <c r="M5715" i="8" s="1"/>
  <c r="N5715" i="8"/>
  <c r="J5715" i="8" l="1"/>
  <c r="K5715" i="8" l="1"/>
  <c r="L5715" i="8" s="1"/>
  <c r="H5716" i="8" s="1"/>
  <c r="N5716" i="8" l="1"/>
  <c r="I5716" i="8"/>
  <c r="M5716" i="8" s="1"/>
  <c r="J5716" i="8" l="1"/>
  <c r="K5716" i="8" l="1"/>
  <c r="L5716" i="8" s="1"/>
  <c r="H5717" i="8" s="1"/>
  <c r="N5717" i="8" l="1"/>
  <c r="I5717" i="8"/>
  <c r="M5717" i="8" s="1"/>
  <c r="J5717" i="8" l="1"/>
  <c r="K5717" i="8" l="1"/>
  <c r="L5717" i="8"/>
  <c r="H5718" i="8" s="1"/>
  <c r="I5718" i="8" l="1"/>
  <c r="M5718" i="8" s="1"/>
  <c r="N5718" i="8"/>
  <c r="J5718" i="8"/>
  <c r="K5718" i="8" l="1"/>
  <c r="L5718" i="8" s="1"/>
  <c r="H5719" i="8" s="1"/>
  <c r="I5719" i="8" l="1"/>
  <c r="M5719" i="8" s="1"/>
  <c r="N5719" i="8"/>
  <c r="J5719" i="8" l="1"/>
  <c r="K5719" i="8" l="1"/>
  <c r="L5719" i="8" s="1"/>
  <c r="H5720" i="8" s="1"/>
  <c r="N5720" i="8" l="1"/>
  <c r="I5720" i="8"/>
  <c r="M5720" i="8" s="1"/>
  <c r="J5720" i="8" l="1"/>
  <c r="K5720" i="8" l="1"/>
  <c r="L5720" i="8" s="1"/>
  <c r="H5721" i="8" s="1"/>
  <c r="N5721" i="8" l="1"/>
  <c r="I5721" i="8"/>
  <c r="M5721" i="8" s="1"/>
  <c r="J5721" i="8" l="1"/>
  <c r="K5721" i="8" l="1"/>
  <c r="L5721" i="8" s="1"/>
  <c r="H5722" i="8" s="1"/>
  <c r="N5722" i="8" l="1"/>
  <c r="I5722" i="8"/>
  <c r="M5722" i="8" s="1"/>
  <c r="J5722" i="8" l="1"/>
  <c r="K5722" i="8" l="1"/>
  <c r="L5722" i="8"/>
  <c r="H5723" i="8" s="1"/>
  <c r="N5723" i="8" l="1"/>
  <c r="I5723" i="8"/>
  <c r="M5723" i="8" s="1"/>
  <c r="J5723" i="8"/>
  <c r="K5723" i="8" l="1"/>
  <c r="L5723" i="8" s="1"/>
  <c r="H5724" i="8" s="1"/>
  <c r="I5724" i="8" l="1"/>
  <c r="M5724" i="8" s="1"/>
  <c r="N5724" i="8"/>
  <c r="J5724" i="8" l="1"/>
  <c r="K5724" i="8" l="1"/>
  <c r="L5724" i="8" s="1"/>
  <c r="H5725" i="8" s="1"/>
  <c r="N5725" i="8" l="1"/>
  <c r="I5725" i="8"/>
  <c r="M5725" i="8" s="1"/>
  <c r="J5725" i="8" l="1"/>
  <c r="K5725" i="8" l="1"/>
  <c r="L5725" i="8" s="1"/>
  <c r="H5726" i="8" s="1"/>
  <c r="N5726" i="8" l="1"/>
  <c r="I5726" i="8"/>
  <c r="M5726" i="8" s="1"/>
  <c r="J5726" i="8" l="1"/>
  <c r="K5726" i="8" l="1"/>
  <c r="L5726" i="8" s="1"/>
  <c r="H5727" i="8" s="1"/>
  <c r="I5727" i="8" l="1"/>
  <c r="M5727" i="8" s="1"/>
  <c r="N5727" i="8"/>
  <c r="J5727" i="8" l="1"/>
  <c r="K5727" i="8" l="1"/>
  <c r="L5727" i="8"/>
  <c r="H5728" i="8" s="1"/>
  <c r="N5728" i="8" l="1"/>
  <c r="I5728" i="8"/>
  <c r="M5728" i="8" s="1"/>
  <c r="J5728" i="8"/>
  <c r="K5728" i="8" l="1"/>
  <c r="L5728" i="8" s="1"/>
  <c r="H5729" i="8" s="1"/>
  <c r="N5729" i="8" l="1"/>
  <c r="I5729" i="8"/>
  <c r="M5729" i="8" s="1"/>
  <c r="J5729" i="8" l="1"/>
  <c r="K5729" i="8" l="1"/>
  <c r="L5729" i="8" s="1"/>
  <c r="H5730" i="8" s="1"/>
  <c r="I5730" i="8" l="1"/>
  <c r="M5730" i="8" s="1"/>
  <c r="N5730" i="8"/>
  <c r="J5730" i="8" l="1"/>
  <c r="K5730" i="8" l="1"/>
  <c r="L5730" i="8"/>
  <c r="H5731" i="8" s="1"/>
  <c r="I5731" i="8" l="1"/>
  <c r="M5731" i="8" s="1"/>
  <c r="N5731" i="8"/>
  <c r="J5731" i="8" l="1"/>
  <c r="K5731" i="8" l="1"/>
  <c r="L5731" i="8" s="1"/>
  <c r="H5732" i="8" s="1"/>
  <c r="N5732" i="8" l="1"/>
  <c r="I5732" i="8"/>
  <c r="M5732" i="8" s="1"/>
  <c r="J5732" i="8" l="1"/>
  <c r="K5732" i="8" l="1"/>
  <c r="L5732" i="8"/>
  <c r="H5733" i="8" s="1"/>
  <c r="N5733" i="8" l="1"/>
  <c r="I5733" i="8"/>
  <c r="M5733" i="8" s="1"/>
  <c r="J5733" i="8"/>
  <c r="K5733" i="8" l="1"/>
  <c r="L5733" i="8" s="1"/>
  <c r="H5734" i="8" s="1"/>
  <c r="N5734" i="8" l="1"/>
  <c r="I5734" i="8"/>
  <c r="M5734" i="8" s="1"/>
  <c r="J5734" i="8"/>
  <c r="K5734" i="8" l="1"/>
  <c r="L5734" i="8"/>
  <c r="H5735" i="8" s="1"/>
  <c r="N5735" i="8" l="1"/>
  <c r="I5735" i="8"/>
  <c r="M5735" i="8" s="1"/>
  <c r="J5735" i="8" l="1"/>
  <c r="K5735" i="8" l="1"/>
  <c r="L5735" i="8" s="1"/>
  <c r="H5736" i="8" s="1"/>
  <c r="I5736" i="8" l="1"/>
  <c r="M5736" i="8" s="1"/>
  <c r="N5736" i="8"/>
  <c r="J5736" i="8" l="1"/>
  <c r="K5736" i="8" l="1"/>
  <c r="L5736" i="8" s="1"/>
  <c r="H5737" i="8" s="1"/>
  <c r="N5737" i="8" l="1"/>
  <c r="I5737" i="8"/>
  <c r="M5737" i="8" s="1"/>
  <c r="J5737" i="8" l="1"/>
  <c r="K5737" i="8" l="1"/>
  <c r="L5737" i="8"/>
  <c r="H5738" i="8" s="1"/>
  <c r="N5738" i="8" l="1"/>
  <c r="I5738" i="8"/>
  <c r="M5738" i="8" s="1"/>
  <c r="J5738" i="8" l="1"/>
  <c r="K5738" i="8" l="1"/>
  <c r="L5738" i="8" s="1"/>
  <c r="H5739" i="8" s="1"/>
  <c r="I5739" i="8" l="1"/>
  <c r="M5739" i="8" s="1"/>
  <c r="N5739" i="8"/>
  <c r="J5739" i="8" l="1"/>
  <c r="K5739" i="8" l="1"/>
  <c r="L5739" i="8" s="1"/>
  <c r="H5740" i="8" s="1"/>
  <c r="N5740" i="8" l="1"/>
  <c r="I5740" i="8"/>
  <c r="M5740" i="8" s="1"/>
  <c r="J5740" i="8"/>
  <c r="K5740" i="8" l="1"/>
  <c r="L5740" i="8" s="1"/>
  <c r="H5741" i="8" s="1"/>
  <c r="I5741" i="8" l="1"/>
  <c r="M5741" i="8" s="1"/>
  <c r="N5741" i="8"/>
  <c r="J5741" i="8"/>
  <c r="K5741" i="8" l="1"/>
  <c r="L5741" i="8" s="1"/>
  <c r="H5742" i="8" s="1"/>
  <c r="I5742" i="8" l="1"/>
  <c r="M5742" i="8" s="1"/>
  <c r="N5742" i="8"/>
  <c r="J5742" i="8" l="1"/>
  <c r="K5742" i="8" l="1"/>
  <c r="L5742" i="8"/>
  <c r="H5743" i="8" s="1"/>
  <c r="I5743" i="8" l="1"/>
  <c r="M5743" i="8" s="1"/>
  <c r="N5743" i="8"/>
  <c r="J5743" i="8" l="1"/>
  <c r="K5743" i="8" l="1"/>
  <c r="L5743" i="8" s="1"/>
  <c r="H5744" i="8" s="1"/>
  <c r="N5744" i="8" l="1"/>
  <c r="I5744" i="8"/>
  <c r="M5744" i="8" s="1"/>
  <c r="J5744" i="8"/>
  <c r="K5744" i="8" l="1"/>
  <c r="L5744" i="8" s="1"/>
  <c r="H5745" i="8" s="1"/>
  <c r="N5745" i="8" l="1"/>
  <c r="I5745" i="8"/>
  <c r="M5745" i="8" s="1"/>
  <c r="J5745" i="8" l="1"/>
  <c r="K5745" i="8" l="1"/>
  <c r="L5745" i="8" s="1"/>
  <c r="H5746" i="8" s="1"/>
  <c r="N5746" i="8" l="1"/>
  <c r="I5746" i="8"/>
  <c r="M5746" i="8" s="1"/>
  <c r="J5746" i="8" l="1"/>
  <c r="K5746" i="8" l="1"/>
  <c r="L5746" i="8" s="1"/>
  <c r="H5747" i="8" s="1"/>
  <c r="N5747" i="8" l="1"/>
  <c r="I5747" i="8"/>
  <c r="M5747" i="8" s="1"/>
  <c r="J5747" i="8" l="1"/>
  <c r="K5747" i="8" l="1"/>
  <c r="L5747" i="8"/>
  <c r="H5748" i="8" s="1"/>
  <c r="I5748" i="8" l="1"/>
  <c r="M5748" i="8" s="1"/>
  <c r="N5748" i="8"/>
  <c r="J5748" i="8" l="1"/>
  <c r="K5748" i="8" l="1"/>
  <c r="L5748" i="8" s="1"/>
  <c r="H5749" i="8" s="1"/>
  <c r="N5749" i="8" l="1"/>
  <c r="I5749" i="8"/>
  <c r="M5749" i="8" s="1"/>
  <c r="J5749" i="8" l="1"/>
  <c r="K5749" i="8" l="1"/>
  <c r="L5749" i="8"/>
  <c r="H5750" i="8" s="1"/>
  <c r="N5750" i="8" l="1"/>
  <c r="I5750" i="8"/>
  <c r="M5750" i="8" s="1"/>
  <c r="J5750" i="8" l="1"/>
  <c r="K5750" i="8" l="1"/>
  <c r="L5750" i="8" s="1"/>
  <c r="H5751" i="8" s="1"/>
  <c r="I5751" i="8" l="1"/>
  <c r="M5751" i="8" s="1"/>
  <c r="N5751" i="8"/>
  <c r="J5751" i="8" l="1"/>
  <c r="K5751" i="8" l="1"/>
  <c r="L5751" i="8" s="1"/>
  <c r="H5752" i="8" s="1"/>
  <c r="N5752" i="8" l="1"/>
  <c r="I5752" i="8"/>
  <c r="M5752" i="8" s="1"/>
  <c r="J5752" i="8" l="1"/>
  <c r="K5752" i="8" l="1"/>
  <c r="L5752" i="8" s="1"/>
  <c r="H5753" i="8" s="1"/>
  <c r="N5753" i="8" l="1"/>
  <c r="I5753" i="8"/>
  <c r="M5753" i="8" s="1"/>
  <c r="J5753" i="8" l="1"/>
  <c r="K5753" i="8" l="1"/>
  <c r="L5753" i="8" s="1"/>
  <c r="H5754" i="8" s="1"/>
  <c r="I5754" i="8" l="1"/>
  <c r="M5754" i="8" s="1"/>
  <c r="N5754" i="8"/>
  <c r="J5754" i="8" l="1"/>
  <c r="K5754" i="8" l="1"/>
  <c r="L5754" i="8" s="1"/>
  <c r="H5755" i="8" s="1"/>
  <c r="I5755" i="8" l="1"/>
  <c r="M5755" i="8" s="1"/>
  <c r="N5755" i="8"/>
  <c r="J5755" i="8" l="1"/>
  <c r="K5755" i="8" l="1"/>
  <c r="L5755" i="8" s="1"/>
  <c r="H5756" i="8" s="1"/>
  <c r="I5756" i="8" l="1"/>
  <c r="M5756" i="8" s="1"/>
  <c r="N5756" i="8"/>
  <c r="J5756" i="8"/>
  <c r="K5756" i="8" l="1"/>
  <c r="L5756" i="8" s="1"/>
  <c r="H5757" i="8" s="1"/>
  <c r="N5757" i="8" l="1"/>
  <c r="I5757" i="8"/>
  <c r="M5757" i="8" s="1"/>
  <c r="J5757" i="8" l="1"/>
  <c r="K5757" i="8" l="1"/>
  <c r="L5757" i="8" s="1"/>
  <c r="H5758" i="8" s="1"/>
  <c r="I5758" i="8" l="1"/>
  <c r="M5758" i="8" s="1"/>
  <c r="N5758" i="8"/>
  <c r="J5758" i="8" l="1"/>
  <c r="K5758" i="8" l="1"/>
  <c r="L5758" i="8" s="1"/>
  <c r="H5759" i="8" s="1"/>
  <c r="N5759" i="8" l="1"/>
  <c r="I5759" i="8"/>
  <c r="M5759" i="8" s="1"/>
  <c r="J5759" i="8" l="1"/>
  <c r="K5759" i="8" l="1"/>
  <c r="L5759" i="8" s="1"/>
  <c r="H5760" i="8" s="1"/>
  <c r="I5760" i="8" l="1"/>
  <c r="M5760" i="8" s="1"/>
  <c r="N5760" i="8"/>
  <c r="J5760" i="8" l="1"/>
  <c r="K5760" i="8" l="1"/>
  <c r="L5760" i="8" s="1"/>
  <c r="H5761" i="8" s="1"/>
  <c r="N5761" i="8" l="1"/>
  <c r="I5761" i="8"/>
  <c r="M5761" i="8" s="1"/>
  <c r="J5761" i="8" l="1"/>
  <c r="K5761" i="8" l="1"/>
  <c r="L5761" i="8" s="1"/>
  <c r="H5762" i="8" s="1"/>
  <c r="N5762" i="8" l="1"/>
  <c r="I5762" i="8"/>
  <c r="M5762" i="8" s="1"/>
  <c r="J5762" i="8" l="1"/>
  <c r="K5762" i="8" l="1"/>
  <c r="L5762" i="8" s="1"/>
  <c r="H5763" i="8" s="1"/>
  <c r="N5763" i="8" l="1"/>
  <c r="I5763" i="8"/>
  <c r="M5763" i="8" s="1"/>
  <c r="J5763" i="8" l="1"/>
  <c r="K5763" i="8" l="1"/>
  <c r="L5763" i="8" s="1"/>
  <c r="H5764" i="8" s="1"/>
  <c r="N5764" i="8" l="1"/>
  <c r="I5764" i="8"/>
  <c r="M5764" i="8" s="1"/>
  <c r="J5764" i="8"/>
  <c r="K5764" i="8" l="1"/>
  <c r="L5764" i="8"/>
  <c r="H5765" i="8" s="1"/>
  <c r="N5765" i="8" l="1"/>
  <c r="I5765" i="8"/>
  <c r="M5765" i="8" s="1"/>
  <c r="J5765" i="8" l="1"/>
  <c r="K5765" i="8" l="1"/>
  <c r="L5765" i="8"/>
  <c r="H5766" i="8" s="1"/>
  <c r="I5766" i="8" l="1"/>
  <c r="M5766" i="8" s="1"/>
  <c r="N5766" i="8"/>
  <c r="J5766" i="8" l="1"/>
  <c r="K5766" i="8" l="1"/>
  <c r="L5766" i="8" s="1"/>
  <c r="H5767" i="8" s="1"/>
  <c r="I5767" i="8" l="1"/>
  <c r="M5767" i="8" s="1"/>
  <c r="N5767" i="8"/>
  <c r="J5767" i="8" l="1"/>
  <c r="K5767" i="8" l="1"/>
  <c r="L5767" i="8" s="1"/>
  <c r="H5768" i="8" s="1"/>
  <c r="N5768" i="8" l="1"/>
  <c r="I5768" i="8"/>
  <c r="M5768" i="8" s="1"/>
  <c r="J5768" i="8" l="1"/>
  <c r="K5768" i="8" l="1"/>
  <c r="L5768" i="8" s="1"/>
  <c r="H5769" i="8" s="1"/>
  <c r="N5769" i="8" l="1"/>
  <c r="I5769" i="8"/>
  <c r="M5769" i="8" s="1"/>
  <c r="J5769" i="8" l="1"/>
  <c r="K5769" i="8" l="1"/>
  <c r="L5769" i="8" s="1"/>
  <c r="H5770" i="8" s="1"/>
  <c r="N5770" i="8" l="1"/>
  <c r="I5770" i="8"/>
  <c r="M5770" i="8" s="1"/>
  <c r="J5770" i="8" l="1"/>
  <c r="K5770" i="8" l="1"/>
  <c r="L5770" i="8"/>
  <c r="H5771" i="8" s="1"/>
  <c r="I5771" i="8" l="1"/>
  <c r="M5771" i="8" s="1"/>
  <c r="J5771" i="8"/>
  <c r="N5771" i="8"/>
  <c r="K5771" i="8" l="1"/>
  <c r="L5771" i="8" s="1"/>
  <c r="H5772" i="8" s="1"/>
  <c r="I5772" i="8" l="1"/>
  <c r="M5772" i="8" s="1"/>
  <c r="N5772" i="8"/>
  <c r="J5772" i="8" l="1"/>
  <c r="K5772" i="8" l="1"/>
  <c r="L5772" i="8" s="1"/>
  <c r="H5773" i="8" s="1"/>
  <c r="N5773" i="8" l="1"/>
  <c r="I5773" i="8"/>
  <c r="M5773" i="8" s="1"/>
  <c r="J5773" i="8" l="1"/>
  <c r="K5773" i="8" l="1"/>
  <c r="L5773" i="8" s="1"/>
  <c r="H5774" i="8" s="1"/>
  <c r="N5774" i="8" l="1"/>
  <c r="I5774" i="8"/>
  <c r="M5774" i="8" s="1"/>
  <c r="J5774" i="8"/>
  <c r="K5774" i="8" l="1"/>
  <c r="L5774" i="8" s="1"/>
  <c r="H5775" i="8" s="1"/>
  <c r="N5775" i="8" l="1"/>
  <c r="I5775" i="8"/>
  <c r="M5775" i="8" s="1"/>
  <c r="J5775" i="8" l="1"/>
  <c r="K5775" i="8" l="1"/>
  <c r="L5775" i="8" s="1"/>
  <c r="H5776" i="8" s="1"/>
  <c r="I5776" i="8" l="1"/>
  <c r="M5776" i="8" s="1"/>
  <c r="N5776" i="8"/>
  <c r="J5776" i="8" l="1"/>
  <c r="K5776" i="8" l="1"/>
  <c r="L5776" i="8" s="1"/>
  <c r="H5777" i="8" s="1"/>
  <c r="I5777" i="8" l="1"/>
  <c r="M5777" i="8" s="1"/>
  <c r="N5777" i="8"/>
  <c r="J5777" i="8" l="1"/>
  <c r="K5777" i="8" l="1"/>
  <c r="L5777" i="8" s="1"/>
  <c r="H5778" i="8" s="1"/>
  <c r="I5778" i="8" l="1"/>
  <c r="M5778" i="8" s="1"/>
  <c r="N5778" i="8"/>
  <c r="J5778" i="8" l="1"/>
  <c r="K5778" i="8" l="1"/>
  <c r="L5778" i="8"/>
  <c r="H5779" i="8" s="1"/>
  <c r="I5779" i="8" l="1"/>
  <c r="M5779" i="8" s="1"/>
  <c r="N5779" i="8"/>
  <c r="J5779" i="8" l="1"/>
  <c r="K5779" i="8" l="1"/>
  <c r="L5779" i="8" s="1"/>
  <c r="H5780" i="8" s="1"/>
  <c r="N5780" i="8" l="1"/>
  <c r="I5780" i="8"/>
  <c r="M5780" i="8" s="1"/>
  <c r="J5780" i="8" l="1"/>
  <c r="K5780" i="8" l="1"/>
  <c r="L5780" i="8" s="1"/>
  <c r="H5781" i="8" s="1"/>
  <c r="N5781" i="8" l="1"/>
  <c r="I5781" i="8"/>
  <c r="M5781" i="8" s="1"/>
  <c r="J5781" i="8" l="1"/>
  <c r="K5781" i="8"/>
  <c r="L5781" i="8" s="1"/>
  <c r="H5782" i="8" s="1"/>
  <c r="N5782" i="8" l="1"/>
  <c r="I5782" i="8"/>
  <c r="M5782" i="8" s="1"/>
  <c r="J5782" i="8" l="1"/>
  <c r="K5782" i="8" l="1"/>
  <c r="L5782" i="8" s="1"/>
  <c r="H5783" i="8" s="1"/>
  <c r="I5783" i="8" l="1"/>
  <c r="M5783" i="8" s="1"/>
  <c r="J5783" i="8"/>
  <c r="N5783" i="8"/>
  <c r="K5783" i="8" l="1"/>
  <c r="L5783" i="8" s="1"/>
  <c r="H5784" i="8" s="1"/>
  <c r="N5784" i="8" l="1"/>
  <c r="I5784" i="8"/>
  <c r="M5784" i="8" s="1"/>
  <c r="J5784" i="8" l="1"/>
  <c r="K5784" i="8" l="1"/>
  <c r="L5784" i="8" s="1"/>
  <c r="H5785" i="8" s="1"/>
  <c r="N5785" i="8" l="1"/>
  <c r="I5785" i="8"/>
  <c r="M5785" i="8" s="1"/>
  <c r="J5785" i="8" l="1"/>
  <c r="K5785" i="8" l="1"/>
  <c r="L5785" i="8" s="1"/>
  <c r="H5786" i="8" s="1"/>
  <c r="I5786" i="8" l="1"/>
  <c r="M5786" i="8" s="1"/>
  <c r="N5786" i="8"/>
  <c r="J5786" i="8" l="1"/>
  <c r="K5786" i="8" l="1"/>
  <c r="L5786" i="8"/>
  <c r="H5787" i="8" s="1"/>
  <c r="N5787" i="8" l="1"/>
  <c r="I5787" i="8"/>
  <c r="M5787" i="8" s="1"/>
  <c r="J5787" i="8"/>
  <c r="K5787" i="8" l="1"/>
  <c r="L5787" i="8" s="1"/>
  <c r="H5788" i="8" s="1"/>
  <c r="N5788" i="8" l="1"/>
  <c r="I5788" i="8"/>
  <c r="M5788" i="8" s="1"/>
  <c r="J5788" i="8" l="1"/>
  <c r="K5788" i="8" l="1"/>
  <c r="L5788" i="8" s="1"/>
  <c r="H5789" i="8" s="1"/>
  <c r="I5789" i="8" l="1"/>
  <c r="M5789" i="8" s="1"/>
  <c r="N5789" i="8"/>
  <c r="J5789" i="8"/>
  <c r="K5789" i="8" l="1"/>
  <c r="L5789" i="8" s="1"/>
  <c r="H5790" i="8" s="1"/>
  <c r="I5790" i="8" l="1"/>
  <c r="M5790" i="8" s="1"/>
  <c r="N5790" i="8"/>
  <c r="J5790" i="8" l="1"/>
  <c r="K5790" i="8" l="1"/>
  <c r="L5790" i="8"/>
  <c r="H5791" i="8" s="1"/>
  <c r="N5791" i="8" l="1"/>
  <c r="I5791" i="8"/>
  <c r="M5791" i="8" s="1"/>
  <c r="J5791" i="8" l="1"/>
  <c r="K5791" i="8" l="1"/>
  <c r="L5791" i="8" s="1"/>
  <c r="H5792" i="8" s="1"/>
  <c r="N5792" i="8" l="1"/>
  <c r="I5792" i="8"/>
  <c r="M5792" i="8" s="1"/>
  <c r="J5792" i="8" l="1"/>
  <c r="K5792" i="8" l="1"/>
  <c r="L5792" i="8" s="1"/>
  <c r="H5793" i="8" s="1"/>
  <c r="N5793" i="8" l="1"/>
  <c r="I5793" i="8"/>
  <c r="M5793" i="8" s="1"/>
  <c r="J5793" i="8" l="1"/>
  <c r="K5793" i="8" l="1"/>
  <c r="L5793" i="8" s="1"/>
  <c r="H5794" i="8" s="1"/>
  <c r="N5794" i="8" l="1"/>
  <c r="I5794" i="8"/>
  <c r="M5794" i="8" s="1"/>
  <c r="J5794" i="8" l="1"/>
  <c r="K5794" i="8" l="1"/>
  <c r="L5794" i="8" s="1"/>
  <c r="H5795" i="8" s="1"/>
  <c r="I5795" i="8" l="1"/>
  <c r="M5795" i="8" s="1"/>
  <c r="N5795" i="8"/>
  <c r="J5795" i="8"/>
  <c r="K5795" i="8" l="1"/>
  <c r="L5795" i="8"/>
  <c r="H5796" i="8" s="1"/>
  <c r="I5796" i="8" l="1"/>
  <c r="M5796" i="8" s="1"/>
  <c r="N5796" i="8"/>
  <c r="J5796" i="8"/>
  <c r="K5796" i="8" l="1"/>
  <c r="L5796" i="8" s="1"/>
  <c r="H5797" i="8" s="1"/>
  <c r="N5797" i="8" l="1"/>
  <c r="I5797" i="8"/>
  <c r="M5797" i="8" s="1"/>
  <c r="J5797" i="8" l="1"/>
  <c r="K5797" i="8" l="1"/>
  <c r="L5797" i="8" s="1"/>
  <c r="H5798" i="8" s="1"/>
  <c r="I5798" i="8" l="1"/>
  <c r="M5798" i="8" s="1"/>
  <c r="N5798" i="8"/>
  <c r="J5798" i="8" l="1"/>
  <c r="K5798" i="8" l="1"/>
  <c r="L5798" i="8" s="1"/>
  <c r="H5799" i="8" s="1"/>
  <c r="N5799" i="8" l="1"/>
  <c r="I5799" i="8"/>
  <c r="M5799" i="8" s="1"/>
  <c r="J5799" i="8" l="1"/>
  <c r="K5799" i="8" l="1"/>
  <c r="L5799" i="8" s="1"/>
  <c r="H5800" i="8" s="1"/>
  <c r="N5800" i="8" l="1"/>
  <c r="I5800" i="8"/>
  <c r="M5800" i="8" s="1"/>
  <c r="J5800" i="8" l="1"/>
  <c r="K5800" i="8" l="1"/>
  <c r="L5800" i="8" s="1"/>
  <c r="H5801" i="8" s="1"/>
  <c r="I5801" i="8" l="1"/>
  <c r="M5801" i="8" s="1"/>
  <c r="N5801" i="8"/>
  <c r="J5801" i="8" l="1"/>
  <c r="K5801" i="8" l="1"/>
  <c r="L5801" i="8" s="1"/>
  <c r="H5802" i="8" s="1"/>
  <c r="I5802" i="8" l="1"/>
  <c r="M5802" i="8" s="1"/>
  <c r="N5802" i="8"/>
  <c r="J5802" i="8" l="1"/>
  <c r="K5802" i="8" l="1"/>
  <c r="L5802" i="8"/>
  <c r="H5803" i="8" s="1"/>
  <c r="I5803" i="8" l="1"/>
  <c r="M5803" i="8" s="1"/>
  <c r="N5803" i="8"/>
  <c r="J5803" i="8" l="1"/>
  <c r="K5803" i="8" l="1"/>
  <c r="L5803" i="8" s="1"/>
  <c r="H5804" i="8" s="1"/>
  <c r="N5804" i="8" l="1"/>
  <c r="I5804" i="8"/>
  <c r="M5804" i="8" s="1"/>
  <c r="J5804" i="8" l="1"/>
  <c r="K5804" i="8" l="1"/>
  <c r="L5804" i="8" s="1"/>
  <c r="H5805" i="8" s="1"/>
  <c r="I5805" i="8" l="1"/>
  <c r="M5805" i="8" s="1"/>
  <c r="N5805" i="8"/>
  <c r="J5805" i="8" l="1"/>
  <c r="K5805" i="8" l="1"/>
  <c r="L5805" i="8" s="1"/>
  <c r="H5806" i="8" s="1"/>
  <c r="I5806" i="8" l="1"/>
  <c r="M5806" i="8" s="1"/>
  <c r="N5806" i="8"/>
  <c r="J5806" i="8" l="1"/>
  <c r="K5806" i="8" l="1"/>
  <c r="L5806" i="8"/>
  <c r="H5807" i="8" s="1"/>
  <c r="I5807" i="8" l="1"/>
  <c r="M5807" i="8" s="1"/>
  <c r="N5807" i="8"/>
  <c r="J5807" i="8"/>
  <c r="K5807" i="8" l="1"/>
  <c r="L5807" i="8"/>
  <c r="H5808" i="8" s="1"/>
  <c r="I5808" i="8" l="1"/>
  <c r="M5808" i="8" s="1"/>
  <c r="N5808" i="8"/>
  <c r="J5808" i="8" l="1"/>
  <c r="K5808" i="8" l="1"/>
  <c r="L5808" i="8" s="1"/>
  <c r="H5809" i="8" s="1"/>
  <c r="I5809" i="8" l="1"/>
  <c r="M5809" i="8" s="1"/>
  <c r="N5809" i="8"/>
  <c r="J5809" i="8" l="1"/>
  <c r="K5809" i="8" l="1"/>
  <c r="L5809" i="8" s="1"/>
  <c r="H5810" i="8" s="1"/>
  <c r="N5810" i="8" l="1"/>
  <c r="I5810" i="8"/>
  <c r="M5810" i="8" s="1"/>
  <c r="J5810" i="8" l="1"/>
  <c r="K5810" i="8" l="1"/>
  <c r="L5810" i="8" s="1"/>
  <c r="H5811" i="8" s="1"/>
  <c r="N5811" i="8" l="1"/>
  <c r="I5811" i="8"/>
  <c r="M5811" i="8" s="1"/>
  <c r="J5811" i="8" l="1"/>
  <c r="K5811" i="8" l="1"/>
  <c r="L5811" i="8" s="1"/>
  <c r="H5812" i="8" s="1"/>
  <c r="I5812" i="8" l="1"/>
  <c r="M5812" i="8" s="1"/>
  <c r="N5812" i="8"/>
  <c r="J5812" i="8" l="1"/>
  <c r="K5812" i="8" l="1"/>
  <c r="L5812" i="8"/>
  <c r="H5813" i="8" s="1"/>
  <c r="N5813" i="8" l="1"/>
  <c r="I5813" i="8"/>
  <c r="M5813" i="8" s="1"/>
  <c r="J5813" i="8" l="1"/>
  <c r="K5813" i="8" l="1"/>
  <c r="L5813" i="8" s="1"/>
  <c r="H5814" i="8" s="1"/>
  <c r="I5814" i="8" l="1"/>
  <c r="M5814" i="8" s="1"/>
  <c r="N5814" i="8"/>
  <c r="J5814" i="8" l="1"/>
  <c r="K5814" i="8" l="1"/>
  <c r="L5814" i="8"/>
  <c r="H5815" i="8" s="1"/>
  <c r="I5815" i="8" l="1"/>
  <c r="M5815" i="8" s="1"/>
  <c r="N5815" i="8"/>
  <c r="J5815" i="8"/>
  <c r="K5815" i="8" l="1"/>
  <c r="L5815" i="8" s="1"/>
  <c r="H5816" i="8" s="1"/>
  <c r="N5816" i="8" l="1"/>
  <c r="I5816" i="8"/>
  <c r="M5816" i="8" s="1"/>
  <c r="J5816" i="8" l="1"/>
  <c r="K5816" i="8" l="1"/>
  <c r="L5816" i="8" s="1"/>
  <c r="H5817" i="8" s="1"/>
  <c r="N5817" i="8" l="1"/>
  <c r="I5817" i="8"/>
  <c r="M5817" i="8" s="1"/>
  <c r="J5817" i="8" l="1"/>
  <c r="K5817" i="8" l="1"/>
  <c r="L5817" i="8" s="1"/>
  <c r="H5818" i="8" s="1"/>
  <c r="I5818" i="8" l="1"/>
  <c r="M5818" i="8" s="1"/>
  <c r="N5818" i="8"/>
  <c r="J5818" i="8"/>
  <c r="K5818" i="8" l="1"/>
  <c r="L5818" i="8" s="1"/>
  <c r="H5819" i="8" s="1"/>
  <c r="I5819" i="8" l="1"/>
  <c r="M5819" i="8" s="1"/>
  <c r="N5819" i="8"/>
  <c r="J5819" i="8"/>
  <c r="K5819" i="8" l="1"/>
  <c r="L5819" i="8" s="1"/>
  <c r="H5820" i="8" s="1"/>
  <c r="N5820" i="8" l="1"/>
  <c r="I5820" i="8"/>
  <c r="M5820" i="8" s="1"/>
  <c r="J5820" i="8"/>
  <c r="K5820" i="8" l="1"/>
  <c r="L5820" i="8" s="1"/>
  <c r="H5821" i="8" s="1"/>
  <c r="N5821" i="8" l="1"/>
  <c r="I5821" i="8"/>
  <c r="M5821" i="8" s="1"/>
  <c r="J5821" i="8" l="1"/>
  <c r="K5821" i="8" l="1"/>
  <c r="L5821" i="8" s="1"/>
  <c r="H5822" i="8" s="1"/>
  <c r="N5822" i="8" l="1"/>
  <c r="I5822" i="8"/>
  <c r="M5822" i="8" s="1"/>
  <c r="J5822" i="8" l="1"/>
  <c r="K5822" i="8" l="1"/>
  <c r="L5822" i="8" s="1"/>
  <c r="H5823" i="8" s="1"/>
  <c r="N5823" i="8" l="1"/>
  <c r="I5823" i="8"/>
  <c r="M5823" i="8" s="1"/>
  <c r="J5823" i="8" l="1"/>
  <c r="K5823" i="8" l="1"/>
  <c r="L5823" i="8"/>
  <c r="H5824" i="8" s="1"/>
  <c r="N5824" i="8" l="1"/>
  <c r="I5824" i="8"/>
  <c r="M5824" i="8" s="1"/>
  <c r="J5824" i="8" l="1"/>
  <c r="K5824" i="8" l="1"/>
  <c r="L5824" i="8" s="1"/>
  <c r="H5825" i="8" s="1"/>
  <c r="N5825" i="8" l="1"/>
  <c r="I5825" i="8"/>
  <c r="M5825" i="8" s="1"/>
  <c r="J5825" i="8" l="1"/>
  <c r="K5825" i="8" l="1"/>
  <c r="L5825" i="8" s="1"/>
  <c r="H5826" i="8" s="1"/>
  <c r="I5826" i="8" l="1"/>
  <c r="M5826" i="8" s="1"/>
  <c r="N5826" i="8"/>
  <c r="J5826" i="8" l="1"/>
  <c r="K5826" i="8" l="1"/>
  <c r="L5826" i="8"/>
  <c r="H5827" i="8" s="1"/>
  <c r="I5827" i="8" l="1"/>
  <c r="M5827" i="8" s="1"/>
  <c r="N5827" i="8"/>
  <c r="J5827" i="8" l="1"/>
  <c r="K5827" i="8" l="1"/>
  <c r="L5827" i="8" s="1"/>
  <c r="H5828" i="8" s="1"/>
  <c r="N5828" i="8" l="1"/>
  <c r="I5828" i="8"/>
  <c r="M5828" i="8" s="1"/>
  <c r="J5828" i="8"/>
  <c r="K5828" i="8" l="1"/>
  <c r="L5828" i="8" s="1"/>
  <c r="H5829" i="8" s="1"/>
  <c r="N5829" i="8" l="1"/>
  <c r="I5829" i="8"/>
  <c r="M5829" i="8" s="1"/>
  <c r="J5829" i="8"/>
  <c r="K5829" i="8" l="1"/>
  <c r="L5829" i="8" s="1"/>
  <c r="H5830" i="8" s="1"/>
  <c r="N5830" i="8" l="1"/>
  <c r="I5830" i="8"/>
  <c r="M5830" i="8" s="1"/>
  <c r="J5830" i="8" l="1"/>
  <c r="K5830" i="8" l="1"/>
  <c r="L5830" i="8" s="1"/>
  <c r="H5831" i="8" s="1"/>
  <c r="I5831" i="8" l="1"/>
  <c r="M5831" i="8" s="1"/>
  <c r="J5831" i="8"/>
  <c r="N5831" i="8"/>
  <c r="K5831" i="8" l="1"/>
  <c r="L5831" i="8"/>
  <c r="H5832" i="8" s="1"/>
  <c r="N5832" i="8" l="1"/>
  <c r="I5832" i="8"/>
  <c r="M5832" i="8" s="1"/>
  <c r="J5832" i="8"/>
  <c r="K5832" i="8" l="1"/>
  <c r="L5832" i="8" s="1"/>
  <c r="H5833" i="8" s="1"/>
  <c r="I5833" i="8" l="1"/>
  <c r="M5833" i="8" s="1"/>
  <c r="N5833" i="8"/>
  <c r="J5833" i="8" l="1"/>
  <c r="K5833" i="8" l="1"/>
  <c r="L5833" i="8" s="1"/>
  <c r="H5834" i="8" s="1"/>
  <c r="N5834" i="8" l="1"/>
  <c r="I5834" i="8"/>
  <c r="M5834" i="8" s="1"/>
  <c r="J5834" i="8" l="1"/>
  <c r="K5834" i="8" l="1"/>
  <c r="L5834" i="8" s="1"/>
  <c r="H5835" i="8" s="1"/>
  <c r="N5835" i="8" l="1"/>
  <c r="I5835" i="8"/>
  <c r="M5835" i="8" s="1"/>
  <c r="J5835" i="8" l="1"/>
  <c r="K5835" i="8" l="1"/>
  <c r="L5835" i="8"/>
  <c r="H5836" i="8" s="1"/>
  <c r="I5836" i="8" l="1"/>
  <c r="M5836" i="8" s="1"/>
  <c r="N5836" i="8"/>
  <c r="J5836" i="8"/>
  <c r="K5836" i="8" l="1"/>
  <c r="L5836" i="8" s="1"/>
  <c r="H5837" i="8" s="1"/>
  <c r="N5837" i="8" l="1"/>
  <c r="I5837" i="8"/>
  <c r="M5837" i="8" s="1"/>
  <c r="J5837" i="8" l="1"/>
  <c r="K5837" i="8" l="1"/>
  <c r="L5837" i="8"/>
  <c r="H5838" i="8" s="1"/>
  <c r="I5838" i="8" l="1"/>
  <c r="M5838" i="8" s="1"/>
  <c r="N5838" i="8"/>
  <c r="J5838" i="8" l="1"/>
  <c r="K5838" i="8" l="1"/>
  <c r="L5838" i="8"/>
  <c r="H5839" i="8" s="1"/>
  <c r="I5839" i="8" l="1"/>
  <c r="M5839" i="8" s="1"/>
  <c r="N5839" i="8"/>
  <c r="J5839" i="8"/>
  <c r="K5839" i="8" l="1"/>
  <c r="L5839" i="8"/>
  <c r="H5840" i="8" s="1"/>
  <c r="N5840" i="8" l="1"/>
  <c r="I5840" i="8"/>
  <c r="M5840" i="8" s="1"/>
  <c r="J5840" i="8"/>
  <c r="K5840" i="8" l="1"/>
  <c r="L5840" i="8" s="1"/>
  <c r="H5841" i="8" s="1"/>
  <c r="N5841" i="8" l="1"/>
  <c r="I5841" i="8"/>
  <c r="M5841" i="8" s="1"/>
  <c r="J5841" i="8" l="1"/>
  <c r="K5841" i="8" l="1"/>
  <c r="L5841" i="8" s="1"/>
  <c r="H5842" i="8" s="1"/>
  <c r="N5842" i="8" l="1"/>
  <c r="I5842" i="8"/>
  <c r="M5842" i="8" s="1"/>
  <c r="J5842" i="8" l="1"/>
  <c r="K5842" i="8" l="1"/>
  <c r="L5842" i="8" s="1"/>
  <c r="H5843" i="8" s="1"/>
  <c r="I5843" i="8" l="1"/>
  <c r="M5843" i="8" s="1"/>
  <c r="N5843" i="8"/>
  <c r="J5843" i="8"/>
  <c r="K5843" i="8" l="1"/>
  <c r="L5843" i="8" s="1"/>
  <c r="H5844" i="8" s="1"/>
  <c r="N5844" i="8" l="1"/>
  <c r="I5844" i="8"/>
  <c r="M5844" i="8" s="1"/>
  <c r="J5844" i="8" l="1"/>
  <c r="K5844" i="8" l="1"/>
  <c r="L5844" i="8" s="1"/>
  <c r="H5845" i="8" s="1"/>
  <c r="N5845" i="8" l="1"/>
  <c r="I5845" i="8"/>
  <c r="M5845" i="8" s="1"/>
  <c r="J5845" i="8" l="1"/>
  <c r="K5845" i="8" l="1"/>
  <c r="L5845" i="8" s="1"/>
  <c r="H5846" i="8" s="1"/>
  <c r="I5846" i="8" l="1"/>
  <c r="M5846" i="8" s="1"/>
  <c r="N5846" i="8"/>
  <c r="J5846" i="8" l="1"/>
  <c r="K5846" i="8" l="1"/>
  <c r="L5846" i="8" s="1"/>
  <c r="H5847" i="8" s="1"/>
  <c r="N5847" i="8" l="1"/>
  <c r="I5847" i="8"/>
  <c r="M5847" i="8" s="1"/>
  <c r="J5847" i="8" l="1"/>
  <c r="K5847" i="8" l="1"/>
  <c r="L5847" i="8"/>
  <c r="H5848" i="8" s="1"/>
  <c r="I5848" i="8" l="1"/>
  <c r="M5848" i="8" s="1"/>
  <c r="N5848" i="8"/>
  <c r="J5848" i="8" l="1"/>
  <c r="K5848" i="8" l="1"/>
  <c r="L5848" i="8" s="1"/>
  <c r="H5849" i="8" s="1"/>
  <c r="N5849" i="8" l="1"/>
  <c r="I5849" i="8"/>
  <c r="M5849" i="8" s="1"/>
  <c r="J5849" i="8" l="1"/>
  <c r="K5849" i="8" l="1"/>
  <c r="L5849" i="8" s="1"/>
  <c r="H5850" i="8" s="1"/>
  <c r="I5850" i="8" l="1"/>
  <c r="M5850" i="8" s="1"/>
  <c r="N5850" i="8"/>
  <c r="J5850" i="8" l="1"/>
  <c r="K5850" i="8" l="1"/>
  <c r="L5850" i="8"/>
  <c r="H5851" i="8" s="1"/>
  <c r="I5851" i="8" l="1"/>
  <c r="M5851" i="8" s="1"/>
  <c r="N5851" i="8"/>
  <c r="J5851" i="8"/>
  <c r="K5851" i="8" l="1"/>
  <c r="L5851" i="8"/>
  <c r="H5852" i="8" s="1"/>
  <c r="N5852" i="8" l="1"/>
  <c r="I5852" i="8"/>
  <c r="M5852" i="8" s="1"/>
  <c r="J5852" i="8"/>
  <c r="K5852" i="8" l="1"/>
  <c r="L5852" i="8" s="1"/>
  <c r="H5853" i="8" s="1"/>
  <c r="N5853" i="8" l="1"/>
  <c r="I5853" i="8"/>
  <c r="M5853" i="8" s="1"/>
  <c r="J5853" i="8" l="1"/>
  <c r="K5853" i="8" l="1"/>
  <c r="L5853" i="8" s="1"/>
  <c r="H5854" i="8" s="1"/>
  <c r="I5854" i="8" l="1"/>
  <c r="M5854" i="8" s="1"/>
  <c r="N5854" i="8"/>
  <c r="J5854" i="8" l="1"/>
  <c r="K5854" i="8" l="1"/>
  <c r="L5854" i="8"/>
  <c r="H5855" i="8" s="1"/>
  <c r="I5855" i="8" l="1"/>
  <c r="M5855" i="8" s="1"/>
  <c r="N5855" i="8"/>
  <c r="J5855" i="8"/>
  <c r="K5855" i="8" l="1"/>
  <c r="L5855" i="8" s="1"/>
  <c r="H5856" i="8" s="1"/>
  <c r="N5856" i="8" l="1"/>
  <c r="I5856" i="8"/>
  <c r="M5856" i="8" s="1"/>
  <c r="J5856" i="8"/>
  <c r="K5856" i="8" l="1"/>
  <c r="L5856" i="8" s="1"/>
  <c r="H5857" i="8" s="1"/>
  <c r="I5857" i="8" l="1"/>
  <c r="M5857" i="8" s="1"/>
  <c r="N5857" i="8"/>
  <c r="J5857" i="8" l="1"/>
  <c r="K5857" i="8" l="1"/>
  <c r="L5857" i="8" s="1"/>
  <c r="H5858" i="8" s="1"/>
  <c r="I5858" i="8" l="1"/>
  <c r="M5858" i="8" s="1"/>
  <c r="N5858" i="8"/>
  <c r="J5858" i="8" l="1"/>
  <c r="K5858" i="8" l="1"/>
  <c r="L5858" i="8"/>
  <c r="H5859" i="8" s="1"/>
  <c r="N5859" i="8" l="1"/>
  <c r="I5859" i="8"/>
  <c r="M5859" i="8" s="1"/>
  <c r="J5859" i="8" l="1"/>
  <c r="K5859" i="8" l="1"/>
  <c r="L5859" i="8"/>
  <c r="H5860" i="8" s="1"/>
  <c r="I5860" i="8" l="1"/>
  <c r="M5860" i="8" s="1"/>
  <c r="N5860" i="8"/>
  <c r="J5860" i="8" l="1"/>
  <c r="K5860" i="8" l="1"/>
  <c r="L5860" i="8"/>
  <c r="H5861" i="8" s="1"/>
  <c r="N5861" i="8" l="1"/>
  <c r="I5861" i="8"/>
  <c r="M5861" i="8" s="1"/>
  <c r="J5861" i="8" l="1"/>
  <c r="K5861" i="8" l="1"/>
  <c r="L5861" i="8" s="1"/>
  <c r="H5862" i="8" s="1"/>
  <c r="I5862" i="8" l="1"/>
  <c r="M5862" i="8" s="1"/>
  <c r="N5862" i="8"/>
  <c r="J5862" i="8" l="1"/>
  <c r="K5862" i="8" l="1"/>
  <c r="L5862" i="8"/>
  <c r="H5863" i="8" s="1"/>
  <c r="I5863" i="8" l="1"/>
  <c r="M5863" i="8" s="1"/>
  <c r="N5863" i="8"/>
  <c r="J5863" i="8" l="1"/>
  <c r="K5863" i="8" l="1"/>
  <c r="L5863" i="8" s="1"/>
  <c r="H5864" i="8" s="1"/>
  <c r="N5864" i="8" l="1"/>
  <c r="I5864" i="8"/>
  <c r="M5864" i="8" s="1"/>
  <c r="J5864" i="8"/>
  <c r="K5864" i="8" l="1"/>
  <c r="L5864" i="8" s="1"/>
  <c r="H5865" i="8" s="1"/>
  <c r="N5865" i="8" l="1"/>
  <c r="I5865" i="8"/>
  <c r="M5865" i="8" s="1"/>
  <c r="J5865" i="8"/>
  <c r="K5865" i="8" l="1"/>
  <c r="L5865" i="8"/>
  <c r="H5866" i="8" s="1"/>
  <c r="I5866" i="8" l="1"/>
  <c r="M5866" i="8" s="1"/>
  <c r="N5866" i="8"/>
  <c r="J5866" i="8"/>
  <c r="K5866" i="8" l="1"/>
  <c r="L5866" i="8" s="1"/>
  <c r="H5867" i="8" s="1"/>
  <c r="I5867" i="8" l="1"/>
  <c r="M5867" i="8" s="1"/>
  <c r="J5867" i="8"/>
  <c r="N5867" i="8"/>
  <c r="K5867" i="8" l="1"/>
  <c r="L5867" i="8" s="1"/>
  <c r="H5868" i="8" s="1"/>
  <c r="N5868" i="8" l="1"/>
  <c r="I5868" i="8"/>
  <c r="M5868" i="8" s="1"/>
  <c r="J5868" i="8" l="1"/>
  <c r="K5868" i="8" l="1"/>
  <c r="L5868" i="8" s="1"/>
  <c r="H5869" i="8" s="1"/>
  <c r="I5869" i="8" l="1"/>
  <c r="M5869" i="8" s="1"/>
  <c r="N5869" i="8"/>
  <c r="J5869" i="8" l="1"/>
  <c r="K5869" i="8" l="1"/>
  <c r="L5869" i="8" s="1"/>
  <c r="H5870" i="8" s="1"/>
  <c r="N5870" i="8" l="1"/>
  <c r="I5870" i="8"/>
  <c r="M5870" i="8" s="1"/>
  <c r="J5870" i="8" l="1"/>
  <c r="K5870" i="8" l="1"/>
  <c r="L5870" i="8" s="1"/>
  <c r="H5871" i="8" s="1"/>
  <c r="N5871" i="8" l="1"/>
  <c r="I5871" i="8"/>
  <c r="M5871" i="8" s="1"/>
  <c r="J5871" i="8"/>
  <c r="K5871" i="8" l="1"/>
  <c r="L5871" i="8"/>
  <c r="H5872" i="8" s="1"/>
  <c r="I5872" i="8" l="1"/>
  <c r="M5872" i="8" s="1"/>
  <c r="N5872" i="8"/>
  <c r="J5872" i="8" l="1"/>
  <c r="K5872" i="8" l="1"/>
  <c r="L5872" i="8" s="1"/>
  <c r="H5873" i="8" s="1"/>
  <c r="N5873" i="8" l="1"/>
  <c r="I5873" i="8"/>
  <c r="M5873" i="8" s="1"/>
  <c r="J5873" i="8" l="1"/>
  <c r="K5873" i="8" l="1"/>
  <c r="L5873" i="8"/>
  <c r="H5874" i="8" s="1"/>
  <c r="I5874" i="8" l="1"/>
  <c r="M5874" i="8" s="1"/>
  <c r="N5874" i="8"/>
  <c r="J5874" i="8" l="1"/>
  <c r="K5874" i="8" l="1"/>
  <c r="L5874" i="8"/>
  <c r="H5875" i="8" s="1"/>
  <c r="I5875" i="8" l="1"/>
  <c r="M5875" i="8" s="1"/>
  <c r="N5875" i="8"/>
  <c r="J5875" i="8" l="1"/>
  <c r="K5875" i="8" l="1"/>
  <c r="L5875" i="8"/>
  <c r="H5876" i="8" s="1"/>
  <c r="N5876" i="8" l="1"/>
  <c r="I5876" i="8"/>
  <c r="M5876" i="8" s="1"/>
  <c r="J5876" i="8"/>
  <c r="K5876" i="8" l="1"/>
  <c r="L5876" i="8" s="1"/>
  <c r="H5877" i="8" s="1"/>
  <c r="N5877" i="8" l="1"/>
  <c r="I5877" i="8"/>
  <c r="M5877" i="8" s="1"/>
  <c r="J5877" i="8"/>
  <c r="K5877" i="8" l="1"/>
  <c r="L5877" i="8" s="1"/>
  <c r="H5878" i="8" s="1"/>
  <c r="I5878" i="8" l="1"/>
  <c r="M5878" i="8" s="1"/>
  <c r="N5878" i="8"/>
  <c r="J5878" i="8" l="1"/>
  <c r="K5878" i="8" l="1"/>
  <c r="L5878" i="8" s="1"/>
  <c r="H5879" i="8" s="1"/>
  <c r="I5879" i="8" l="1"/>
  <c r="M5879" i="8" s="1"/>
  <c r="N5879" i="8"/>
  <c r="J5879" i="8"/>
  <c r="K5879" i="8" l="1"/>
  <c r="L5879" i="8" s="1"/>
  <c r="H5880" i="8" s="1"/>
  <c r="N5880" i="8" l="1"/>
  <c r="I5880" i="8"/>
  <c r="M5880" i="8" s="1"/>
  <c r="J5880" i="8" l="1"/>
  <c r="K5880" i="8" l="1"/>
  <c r="L5880" i="8"/>
  <c r="H5881" i="8" s="1"/>
  <c r="N5881" i="8" l="1"/>
  <c r="I5881" i="8"/>
  <c r="M5881" i="8" s="1"/>
  <c r="J5881" i="8" l="1"/>
  <c r="K5881" i="8" l="1"/>
  <c r="L5881" i="8" s="1"/>
  <c r="H5882" i="8" s="1"/>
  <c r="N5882" i="8" l="1"/>
  <c r="I5882" i="8"/>
  <c r="M5882" i="8" s="1"/>
  <c r="J5882" i="8" l="1"/>
  <c r="K5882" i="8" l="1"/>
  <c r="L5882" i="8" s="1"/>
  <c r="H5883" i="8" s="1"/>
  <c r="N5883" i="8" l="1"/>
  <c r="I5883" i="8"/>
  <c r="M5883" i="8" s="1"/>
  <c r="J5883" i="8" l="1"/>
  <c r="K5883" i="8" l="1"/>
  <c r="L5883" i="8"/>
  <c r="H5884" i="8" s="1"/>
  <c r="I5884" i="8" l="1"/>
  <c r="M5884" i="8" s="1"/>
  <c r="N5884" i="8"/>
  <c r="J5884" i="8" l="1"/>
  <c r="K5884" i="8" l="1"/>
  <c r="L5884" i="8" s="1"/>
  <c r="H5885" i="8" s="1"/>
  <c r="N5885" i="8" l="1"/>
  <c r="I5885" i="8"/>
  <c r="M5885" i="8" s="1"/>
  <c r="J5885" i="8"/>
  <c r="K5885" i="8" l="1"/>
  <c r="L5885" i="8"/>
  <c r="H5886" i="8" s="1"/>
  <c r="I5886" i="8" l="1"/>
  <c r="M5886" i="8" s="1"/>
  <c r="N5886" i="8"/>
  <c r="J5886" i="8" l="1"/>
  <c r="K5886" i="8" l="1"/>
  <c r="L5886" i="8"/>
  <c r="H5887" i="8" s="1"/>
  <c r="I5887" i="8" l="1"/>
  <c r="M5887" i="8" s="1"/>
  <c r="N5887" i="8"/>
  <c r="J5887" i="8" l="1"/>
  <c r="K5887" i="8" l="1"/>
  <c r="L5887" i="8" s="1"/>
  <c r="H5888" i="8" s="1"/>
  <c r="N5888" i="8" l="1"/>
  <c r="I5888" i="8"/>
  <c r="M5888" i="8" s="1"/>
  <c r="J5888" i="8"/>
  <c r="K5888" i="8" l="1"/>
  <c r="L5888" i="8" s="1"/>
  <c r="H5889" i="8" s="1"/>
  <c r="N5889" i="8" l="1"/>
  <c r="I5889" i="8"/>
  <c r="M5889" i="8" s="1"/>
  <c r="J5889" i="8" l="1"/>
  <c r="K5889" i="8" l="1"/>
  <c r="L5889" i="8"/>
  <c r="H5890" i="8" s="1"/>
  <c r="I5890" i="8" l="1"/>
  <c r="M5890" i="8" s="1"/>
  <c r="N5890" i="8"/>
  <c r="J5890" i="8" l="1"/>
  <c r="K5890" i="8" l="1"/>
  <c r="L5890" i="8"/>
  <c r="H5891" i="8" s="1"/>
  <c r="I5891" i="8" l="1"/>
  <c r="M5891" i="8" s="1"/>
  <c r="N5891" i="8"/>
  <c r="J5891" i="8"/>
  <c r="K5891" i="8" l="1"/>
  <c r="L5891" i="8" s="1"/>
  <c r="H5892" i="8" s="1"/>
  <c r="N5892" i="8" l="1"/>
  <c r="I5892" i="8"/>
  <c r="M5892" i="8" s="1"/>
  <c r="J5892" i="8" l="1"/>
  <c r="K5892" i="8" l="1"/>
  <c r="L5892" i="8" s="1"/>
  <c r="H5893" i="8" s="1"/>
  <c r="N5893" i="8" l="1"/>
  <c r="I5893" i="8"/>
  <c r="M5893" i="8" s="1"/>
  <c r="J5893" i="8" l="1"/>
  <c r="K5893" i="8" l="1"/>
  <c r="L5893" i="8" s="1"/>
  <c r="H5894" i="8" s="1"/>
  <c r="I5894" i="8" l="1"/>
  <c r="M5894" i="8" s="1"/>
  <c r="N5894" i="8"/>
  <c r="J5894" i="8" l="1"/>
  <c r="K5894" i="8" l="1"/>
  <c r="L5894" i="8" s="1"/>
  <c r="H5895" i="8" s="1"/>
  <c r="N5895" i="8" l="1"/>
  <c r="I5895" i="8"/>
  <c r="M5895" i="8" s="1"/>
  <c r="J5895" i="8" l="1"/>
  <c r="K5895" i="8" l="1"/>
  <c r="L5895" i="8"/>
  <c r="H5896" i="8" s="1"/>
  <c r="N5896" i="8" l="1"/>
  <c r="I5896" i="8"/>
  <c r="M5896" i="8" s="1"/>
  <c r="J5896" i="8" l="1"/>
  <c r="K5896" i="8" l="1"/>
  <c r="L5896" i="8" s="1"/>
  <c r="H5897" i="8" s="1"/>
  <c r="N5897" i="8" l="1"/>
  <c r="I5897" i="8"/>
  <c r="M5897" i="8" s="1"/>
  <c r="J5897" i="8" l="1"/>
  <c r="K5897" i="8" l="1"/>
  <c r="L5897" i="8" s="1"/>
  <c r="H5898" i="8" s="1"/>
  <c r="I5898" i="8" l="1"/>
  <c r="M5898" i="8" s="1"/>
  <c r="N5898" i="8"/>
  <c r="J5898" i="8" l="1"/>
  <c r="K5898" i="8" l="1"/>
  <c r="L5898" i="8"/>
  <c r="H5899" i="8" s="1"/>
  <c r="I5899" i="8" l="1"/>
  <c r="M5899" i="8" s="1"/>
  <c r="N5899" i="8"/>
  <c r="J5899" i="8" l="1"/>
  <c r="K5899" i="8" l="1"/>
  <c r="L5899" i="8" s="1"/>
  <c r="H5900" i="8" s="1"/>
  <c r="N5900" i="8" l="1"/>
  <c r="I5900" i="8"/>
  <c r="M5900" i="8" s="1"/>
  <c r="J5900" i="8"/>
  <c r="K5900" i="8" l="1"/>
  <c r="L5900" i="8" s="1"/>
  <c r="H5901" i="8" s="1"/>
  <c r="N5901" i="8" l="1"/>
  <c r="I5901" i="8"/>
  <c r="M5901" i="8" s="1"/>
  <c r="J5901" i="8"/>
  <c r="K5901" i="8" l="1"/>
  <c r="L5901" i="8" s="1"/>
  <c r="H5902" i="8" s="1"/>
  <c r="N5902" i="8" l="1"/>
  <c r="I5902" i="8"/>
  <c r="M5902" i="8" s="1"/>
  <c r="J5902" i="8" l="1"/>
  <c r="K5902" i="8" l="1"/>
  <c r="L5902" i="8" s="1"/>
  <c r="H5903" i="8" s="1"/>
  <c r="I5903" i="8" l="1"/>
  <c r="M5903" i="8" s="1"/>
  <c r="N5903" i="8"/>
  <c r="J5903" i="8"/>
  <c r="K5903" i="8" l="1"/>
  <c r="L5903" i="8" s="1"/>
  <c r="H5904" i="8" s="1"/>
  <c r="N5904" i="8" l="1"/>
  <c r="I5904" i="8"/>
  <c r="M5904" i="8" s="1"/>
  <c r="J5904" i="8"/>
  <c r="K5904" i="8" l="1"/>
  <c r="L5904" i="8" s="1"/>
  <c r="H5905" i="8" s="1"/>
  <c r="N5905" i="8" l="1"/>
  <c r="I5905" i="8"/>
  <c r="M5905" i="8" s="1"/>
  <c r="J5905" i="8" l="1"/>
  <c r="K5905" i="8" l="1"/>
  <c r="L5905" i="8" s="1"/>
  <c r="H5906" i="8" s="1"/>
  <c r="N5906" i="8" l="1"/>
  <c r="I5906" i="8"/>
  <c r="M5906" i="8" s="1"/>
  <c r="J5906" i="8" l="1"/>
  <c r="K5906" i="8" l="1"/>
  <c r="L5906" i="8"/>
  <c r="H5907" i="8" s="1"/>
  <c r="N5907" i="8" l="1"/>
  <c r="I5907" i="8"/>
  <c r="M5907" i="8" s="1"/>
  <c r="J5907" i="8"/>
  <c r="K5907" i="8" l="1"/>
  <c r="L5907" i="8" s="1"/>
  <c r="H5908" i="8" s="1"/>
  <c r="N5908" i="8" l="1"/>
  <c r="I5908" i="8"/>
  <c r="M5908" i="8" s="1"/>
  <c r="J5908" i="8" l="1"/>
  <c r="K5908" i="8" l="1"/>
  <c r="L5908" i="8" s="1"/>
  <c r="H5909" i="8" s="1"/>
  <c r="I5909" i="8" l="1"/>
  <c r="M5909" i="8" s="1"/>
  <c r="J5909" i="8"/>
  <c r="N5909" i="8"/>
  <c r="K5909" i="8" l="1"/>
  <c r="L5909" i="8" s="1"/>
  <c r="H5910" i="8" s="1"/>
  <c r="I5910" i="8" l="1"/>
  <c r="M5910" i="8" s="1"/>
  <c r="N5910" i="8"/>
  <c r="J5910" i="8" l="1"/>
  <c r="K5910" i="8" l="1"/>
  <c r="L5910" i="8"/>
  <c r="H5911" i="8" s="1"/>
  <c r="N5911" i="8" l="1"/>
  <c r="I5911" i="8"/>
  <c r="M5911" i="8" s="1"/>
  <c r="J5911" i="8"/>
  <c r="K5911" i="8" l="1"/>
  <c r="L5911" i="8" s="1"/>
  <c r="H5912" i="8" s="1"/>
  <c r="N5912" i="8" l="1"/>
  <c r="I5912" i="8"/>
  <c r="M5912" i="8" s="1"/>
  <c r="J5912" i="8" l="1"/>
  <c r="K5912" i="8" l="1"/>
  <c r="L5912" i="8" s="1"/>
  <c r="H5913" i="8" s="1"/>
  <c r="N5913" i="8" l="1"/>
  <c r="I5913" i="8"/>
  <c r="M5913" i="8" s="1"/>
  <c r="J5913" i="8"/>
  <c r="K5913" i="8" l="1"/>
  <c r="L5913" i="8" s="1"/>
  <c r="H5914" i="8" s="1"/>
  <c r="N5914" i="8" l="1"/>
  <c r="I5914" i="8"/>
  <c r="M5914" i="8" s="1"/>
  <c r="J5914" i="8" l="1"/>
  <c r="K5914" i="8" l="1"/>
  <c r="L5914" i="8"/>
  <c r="H5915" i="8" s="1"/>
  <c r="I5915" i="8" l="1"/>
  <c r="M5915" i="8" s="1"/>
  <c r="N5915" i="8"/>
  <c r="J5915" i="8"/>
  <c r="K5915" i="8" l="1"/>
  <c r="L5915" i="8"/>
  <c r="H5916" i="8" s="1"/>
  <c r="N5916" i="8" l="1"/>
  <c r="I5916" i="8"/>
  <c r="M5916" i="8" s="1"/>
  <c r="J5916" i="8" l="1"/>
  <c r="K5916" i="8" l="1"/>
  <c r="L5916" i="8" s="1"/>
  <c r="H5917" i="8" s="1"/>
  <c r="I5917" i="8" l="1"/>
  <c r="M5917" i="8" s="1"/>
  <c r="N5917" i="8"/>
  <c r="J5917" i="8" l="1"/>
  <c r="K5917" i="8" l="1"/>
  <c r="L5917" i="8" s="1"/>
  <c r="H5918" i="8" s="1"/>
  <c r="N5918" i="8" l="1"/>
  <c r="I5918" i="8"/>
  <c r="M5918" i="8" s="1"/>
  <c r="J5918" i="8" l="1"/>
  <c r="K5918" i="8" l="1"/>
  <c r="L5918" i="8" s="1"/>
  <c r="H5919" i="8" s="1"/>
  <c r="N5919" i="8" l="1"/>
  <c r="I5919" i="8"/>
  <c r="M5919" i="8" s="1"/>
  <c r="J5919" i="8"/>
  <c r="K5919" i="8" l="1"/>
  <c r="L5919" i="8" s="1"/>
  <c r="H5920" i="8" s="1"/>
  <c r="I5920" i="8" l="1"/>
  <c r="M5920" i="8" s="1"/>
  <c r="N5920" i="8"/>
  <c r="J5920" i="8" l="1"/>
  <c r="K5920" i="8" l="1"/>
  <c r="L5920" i="8" s="1"/>
  <c r="H5921" i="8" s="1"/>
  <c r="N5921" i="8" l="1"/>
  <c r="I5921" i="8"/>
  <c r="M5921" i="8" s="1"/>
  <c r="J5921" i="8"/>
  <c r="K5921" i="8" l="1"/>
  <c r="L5921" i="8" s="1"/>
  <c r="H5922" i="8" s="1"/>
  <c r="I5922" i="8" l="1"/>
  <c r="M5922" i="8" s="1"/>
  <c r="N5922" i="8"/>
  <c r="J5922" i="8" l="1"/>
  <c r="K5922" i="8" l="1"/>
  <c r="L5922" i="8"/>
  <c r="H5923" i="8" s="1"/>
  <c r="N5923" i="8" l="1"/>
  <c r="I5923" i="8"/>
  <c r="M5923" i="8" s="1"/>
  <c r="J5923" i="8" l="1"/>
  <c r="K5923" i="8" l="1"/>
  <c r="L5923" i="8"/>
  <c r="H5924" i="8" s="1"/>
  <c r="N5924" i="8" l="1"/>
  <c r="I5924" i="8"/>
  <c r="M5924" i="8" s="1"/>
  <c r="J5924" i="8" l="1"/>
  <c r="K5924" i="8" l="1"/>
  <c r="L5924" i="8" s="1"/>
  <c r="H5925" i="8" s="1"/>
  <c r="N5925" i="8" l="1"/>
  <c r="I5925" i="8"/>
  <c r="M5925" i="8" s="1"/>
  <c r="J5925" i="8" l="1"/>
  <c r="K5925" i="8" l="1"/>
  <c r="L5925" i="8"/>
  <c r="H5926" i="8" s="1"/>
  <c r="N5926" i="8" l="1"/>
  <c r="I5926" i="8"/>
  <c r="M5926" i="8" s="1"/>
  <c r="J5926" i="8"/>
  <c r="K5926" i="8" l="1"/>
  <c r="L5926" i="8"/>
  <c r="H5927" i="8" s="1"/>
  <c r="I5927" i="8" l="1"/>
  <c r="M5927" i="8" s="1"/>
  <c r="N5927" i="8"/>
  <c r="J5927" i="8"/>
  <c r="K5927" i="8" l="1"/>
  <c r="L5927" i="8"/>
  <c r="H5928" i="8" s="1"/>
  <c r="N5928" i="8" l="1"/>
  <c r="I5928" i="8"/>
  <c r="M5928" i="8" s="1"/>
  <c r="J5928" i="8"/>
  <c r="K5928" i="8" l="1"/>
  <c r="L5928" i="8" s="1"/>
  <c r="H5929" i="8" s="1"/>
  <c r="I5929" i="8" l="1"/>
  <c r="M5929" i="8" s="1"/>
  <c r="N5929" i="8"/>
  <c r="J5929" i="8" l="1"/>
  <c r="K5929" i="8" l="1"/>
  <c r="L5929" i="8" s="1"/>
  <c r="H5930" i="8" s="1"/>
  <c r="N5930" i="8" l="1"/>
  <c r="I5930" i="8"/>
  <c r="M5930" i="8" s="1"/>
  <c r="J5930" i="8" l="1"/>
  <c r="K5930" i="8" l="1"/>
  <c r="L5930" i="8" s="1"/>
  <c r="H5931" i="8" s="1"/>
  <c r="N5931" i="8" l="1"/>
  <c r="I5931" i="8"/>
  <c r="M5931" i="8" s="1"/>
  <c r="J5931" i="8" l="1"/>
  <c r="K5931" i="8" l="1"/>
  <c r="L5931" i="8" s="1"/>
  <c r="H5932" i="8" s="1"/>
  <c r="N5932" i="8" l="1"/>
  <c r="I5932" i="8"/>
  <c r="M5932" i="8" s="1"/>
  <c r="J5932" i="8" l="1"/>
  <c r="K5932" i="8" l="1"/>
  <c r="L5932" i="8"/>
  <c r="H5933" i="8" s="1"/>
  <c r="I5933" i="8" l="1"/>
  <c r="M5933" i="8" s="1"/>
  <c r="N5933" i="8"/>
  <c r="J5933" i="8" l="1"/>
  <c r="K5933" i="8" l="1"/>
  <c r="L5933" i="8" s="1"/>
  <c r="H5934" i="8" s="1"/>
  <c r="N5934" i="8" l="1"/>
  <c r="I5934" i="8"/>
  <c r="M5934" i="8" s="1"/>
  <c r="J5934" i="8" l="1"/>
  <c r="K5934" i="8" l="1"/>
  <c r="L5934" i="8" s="1"/>
  <c r="H5935" i="8" s="1"/>
  <c r="I5935" i="8" l="1"/>
  <c r="M5935" i="8" s="1"/>
  <c r="N5935" i="8"/>
  <c r="J5935" i="8"/>
  <c r="K5935" i="8" l="1"/>
  <c r="L5935" i="8" s="1"/>
  <c r="H5936" i="8" s="1"/>
  <c r="N5936" i="8" l="1"/>
  <c r="I5936" i="8"/>
  <c r="M5936" i="8" s="1"/>
  <c r="J5936" i="8" l="1"/>
  <c r="K5936" i="8" l="1"/>
  <c r="L5936" i="8" s="1"/>
  <c r="H5937" i="8" s="1"/>
  <c r="N5937" i="8" l="1"/>
  <c r="I5937" i="8"/>
  <c r="M5937" i="8" s="1"/>
  <c r="J5937" i="8" l="1"/>
  <c r="K5937" i="8" l="1"/>
  <c r="L5937" i="8" s="1"/>
  <c r="H5938" i="8" s="1"/>
  <c r="I5938" i="8" l="1"/>
  <c r="M5938" i="8" s="1"/>
  <c r="N5938" i="8"/>
  <c r="J5938" i="8" l="1"/>
  <c r="K5938" i="8" l="1"/>
  <c r="L5938" i="8"/>
  <c r="H5939" i="8" s="1"/>
  <c r="N5939" i="8" l="1"/>
  <c r="I5939" i="8"/>
  <c r="M5939" i="8" s="1"/>
  <c r="J5939" i="8"/>
  <c r="K5939" i="8" l="1"/>
  <c r="L5939" i="8" s="1"/>
  <c r="H5940" i="8" s="1"/>
  <c r="N5940" i="8" l="1"/>
  <c r="I5940" i="8"/>
  <c r="M5940" i="8" s="1"/>
  <c r="J5940" i="8" l="1"/>
  <c r="K5940" i="8" l="1"/>
  <c r="L5940" i="8" s="1"/>
  <c r="H5941" i="8" s="1"/>
  <c r="I5941" i="8" l="1"/>
  <c r="M5941" i="8" s="1"/>
  <c r="N5941" i="8"/>
  <c r="J5941" i="8" l="1"/>
  <c r="K5941" i="8" l="1"/>
  <c r="L5941" i="8"/>
  <c r="H5942" i="8" s="1"/>
  <c r="N5942" i="8" l="1"/>
  <c r="I5942" i="8"/>
  <c r="M5942" i="8" s="1"/>
  <c r="J5942" i="8" l="1"/>
  <c r="K5942" i="8" l="1"/>
  <c r="L5942" i="8"/>
  <c r="H5943" i="8" s="1"/>
  <c r="I5943" i="8" l="1"/>
  <c r="M5943" i="8" s="1"/>
  <c r="N5943" i="8"/>
  <c r="J5943" i="8" l="1"/>
  <c r="K5943" i="8" l="1"/>
  <c r="L5943" i="8" s="1"/>
  <c r="H5944" i="8" s="1"/>
  <c r="N5944" i="8" l="1"/>
  <c r="I5944" i="8"/>
  <c r="M5944" i="8" s="1"/>
  <c r="J5944" i="8" l="1"/>
  <c r="K5944" i="8" l="1"/>
  <c r="L5944" i="8" s="1"/>
  <c r="H5945" i="8" s="1"/>
  <c r="N5945" i="8" l="1"/>
  <c r="I5945" i="8"/>
  <c r="M5945" i="8" s="1"/>
  <c r="J5945" i="8" l="1"/>
  <c r="K5945" i="8" l="1"/>
  <c r="L5945" i="8" s="1"/>
  <c r="H5946" i="8" s="1"/>
  <c r="N5946" i="8" l="1"/>
  <c r="I5946" i="8"/>
  <c r="M5946" i="8" s="1"/>
  <c r="J5946" i="8" l="1"/>
  <c r="K5946" i="8" l="1"/>
  <c r="L5946" i="8" s="1"/>
  <c r="H5947" i="8" s="1"/>
  <c r="I5947" i="8" l="1"/>
  <c r="M5947" i="8" s="1"/>
  <c r="J5947" i="8"/>
  <c r="N5947" i="8"/>
  <c r="K5947" i="8" l="1"/>
  <c r="L5947" i="8" s="1"/>
  <c r="H5948" i="8" s="1"/>
  <c r="N5948" i="8" l="1"/>
  <c r="I5948" i="8"/>
  <c r="M5948" i="8" s="1"/>
  <c r="J5948" i="8" l="1"/>
  <c r="K5948" i="8" l="1"/>
  <c r="L5948" i="8" s="1"/>
  <c r="H5949" i="8" s="1"/>
  <c r="I5949" i="8" l="1"/>
  <c r="M5949" i="8" s="1"/>
  <c r="N5949" i="8"/>
  <c r="J5949" i="8" l="1"/>
  <c r="K5949" i="8" l="1"/>
  <c r="L5949" i="8" s="1"/>
  <c r="H5950" i="8" s="1"/>
  <c r="I5950" i="8" l="1"/>
  <c r="M5950" i="8" s="1"/>
  <c r="N5950" i="8"/>
  <c r="J5950" i="8" l="1"/>
  <c r="K5950" i="8" l="1"/>
  <c r="L5950" i="8" s="1"/>
  <c r="H5951" i="8" s="1"/>
  <c r="N5951" i="8" l="1"/>
  <c r="I5951" i="8"/>
  <c r="M5951" i="8" s="1"/>
  <c r="J5951" i="8" l="1"/>
  <c r="K5951" i="8" l="1"/>
  <c r="L5951" i="8" s="1"/>
  <c r="H5952" i="8" s="1"/>
  <c r="I5952" i="8" l="1"/>
  <c r="M5952" i="8" s="1"/>
  <c r="N5952" i="8"/>
  <c r="J5952" i="8" l="1"/>
  <c r="K5952" i="8" l="1"/>
  <c r="L5952" i="8" s="1"/>
  <c r="H5953" i="8" s="1"/>
  <c r="I5953" i="8" l="1"/>
  <c r="M5953" i="8" s="1"/>
  <c r="N5953" i="8"/>
  <c r="J5953" i="8" l="1"/>
  <c r="K5953" i="8" l="1"/>
  <c r="L5953" i="8"/>
  <c r="H5954" i="8" s="1"/>
  <c r="N5954" i="8" l="1"/>
  <c r="I5954" i="8"/>
  <c r="M5954" i="8" s="1"/>
  <c r="J5954" i="8" l="1"/>
  <c r="K5954" i="8" l="1"/>
  <c r="L5954" i="8"/>
  <c r="H5955" i="8" s="1"/>
  <c r="N5955" i="8" l="1"/>
  <c r="I5955" i="8"/>
  <c r="M5955" i="8" s="1"/>
  <c r="J5955" i="8" l="1"/>
  <c r="K5955" i="8" l="1"/>
  <c r="L5955" i="8" s="1"/>
  <c r="H5956" i="8" s="1"/>
  <c r="N5956" i="8" l="1"/>
  <c r="I5956" i="8"/>
  <c r="M5956" i="8" s="1"/>
  <c r="J5956" i="8" l="1"/>
  <c r="K5956" i="8" l="1"/>
  <c r="L5956" i="8" s="1"/>
  <c r="H5957" i="8" s="1"/>
  <c r="N5957" i="8" l="1"/>
  <c r="I5957" i="8"/>
  <c r="M5957" i="8" s="1"/>
  <c r="J5957" i="8" l="1"/>
  <c r="K5957" i="8" l="1"/>
  <c r="L5957" i="8" s="1"/>
  <c r="H5958" i="8" s="1"/>
  <c r="N5958" i="8" l="1"/>
  <c r="I5958" i="8"/>
  <c r="M5958" i="8" s="1"/>
  <c r="J5958" i="8" l="1"/>
  <c r="K5958" i="8" l="1"/>
  <c r="L5958" i="8" s="1"/>
  <c r="H5959" i="8" s="1"/>
  <c r="I5959" i="8" l="1"/>
  <c r="M5959" i="8" s="1"/>
  <c r="N5959" i="8"/>
  <c r="J5959" i="8"/>
  <c r="K5959" i="8" l="1"/>
  <c r="L5959" i="8" s="1"/>
  <c r="H5960" i="8" s="1"/>
  <c r="N5960" i="8" l="1"/>
  <c r="I5960" i="8"/>
  <c r="M5960" i="8" s="1"/>
  <c r="J5960" i="8" l="1"/>
  <c r="K5960" i="8" l="1"/>
  <c r="L5960" i="8" s="1"/>
  <c r="H5961" i="8" s="1"/>
  <c r="N5961" i="8" l="1"/>
  <c r="I5961" i="8"/>
  <c r="M5961" i="8" s="1"/>
  <c r="J5961" i="8" l="1"/>
  <c r="K5961" i="8" l="1"/>
  <c r="L5961" i="8" s="1"/>
  <c r="H5962" i="8" s="1"/>
  <c r="N5962" i="8" l="1"/>
  <c r="I5962" i="8"/>
  <c r="M5962" i="8" s="1"/>
  <c r="J5962" i="8" l="1"/>
  <c r="K5962" i="8" l="1"/>
  <c r="L5962" i="8" s="1"/>
  <c r="H5963" i="8" s="1"/>
  <c r="N5963" i="8" l="1"/>
  <c r="I5963" i="8"/>
  <c r="M5963" i="8" s="1"/>
  <c r="J5963" i="8" l="1"/>
  <c r="K5963" i="8" l="1"/>
  <c r="L5963" i="8" s="1"/>
  <c r="H5964" i="8" s="1"/>
  <c r="N5964" i="8" l="1"/>
  <c r="I5964" i="8"/>
  <c r="M5964" i="8" s="1"/>
  <c r="J5964" i="8" l="1"/>
  <c r="K5964" i="8" l="1"/>
  <c r="L5964" i="8" s="1"/>
  <c r="H5965" i="8" s="1"/>
  <c r="N5965" i="8" l="1"/>
  <c r="I5965" i="8"/>
  <c r="M5965" i="8" s="1"/>
  <c r="J5965" i="8" l="1"/>
  <c r="K5965" i="8" l="1"/>
  <c r="L5965" i="8"/>
  <c r="H5966" i="8" s="1"/>
  <c r="N5966" i="8" l="1"/>
  <c r="I5966" i="8"/>
  <c r="M5966" i="8" s="1"/>
  <c r="J5966" i="8" l="1"/>
  <c r="K5966" i="8" l="1"/>
  <c r="L5966" i="8"/>
  <c r="H5967" i="8" s="1"/>
  <c r="N5967" i="8" l="1"/>
  <c r="I5967" i="8"/>
  <c r="M5967" i="8" s="1"/>
  <c r="J5967" i="8"/>
  <c r="K5967" i="8" l="1"/>
  <c r="L5967" i="8" s="1"/>
  <c r="H5968" i="8" s="1"/>
  <c r="N5968" i="8" l="1"/>
  <c r="I5968" i="8"/>
  <c r="M5968" i="8" s="1"/>
  <c r="J5968" i="8" l="1"/>
  <c r="K5968" i="8" l="1"/>
  <c r="L5968" i="8" s="1"/>
  <c r="H5969" i="8" s="1"/>
  <c r="I5969" i="8" l="1"/>
  <c r="M5969" i="8" s="1"/>
  <c r="N5969" i="8"/>
  <c r="J5969" i="8" l="1"/>
  <c r="K5969" i="8" l="1"/>
  <c r="L5969" i="8" s="1"/>
  <c r="H5970" i="8" s="1"/>
  <c r="N5970" i="8" l="1"/>
  <c r="I5970" i="8"/>
  <c r="M5970" i="8" s="1"/>
  <c r="J5970" i="8" l="1"/>
  <c r="K5970" i="8" l="1"/>
  <c r="L5970" i="8"/>
  <c r="H5971" i="8" s="1"/>
  <c r="I5971" i="8" l="1"/>
  <c r="M5971" i="8" s="1"/>
  <c r="N5971" i="8"/>
  <c r="J5971" i="8"/>
  <c r="K5971" i="8" l="1"/>
  <c r="L5971" i="8" s="1"/>
  <c r="H5972" i="8" s="1"/>
  <c r="I5972" i="8" l="1"/>
  <c r="M5972" i="8" s="1"/>
  <c r="N5972" i="8"/>
  <c r="J5972" i="8" l="1"/>
  <c r="K5972" i="8" l="1"/>
  <c r="L5972" i="8"/>
  <c r="H5973" i="8" s="1"/>
  <c r="N5973" i="8" l="1"/>
  <c r="I5973" i="8"/>
  <c r="M5973" i="8" s="1"/>
  <c r="J5973" i="8" l="1"/>
  <c r="K5973" i="8" l="1"/>
  <c r="L5973" i="8" s="1"/>
  <c r="H5974" i="8" s="1"/>
  <c r="N5974" i="8" l="1"/>
  <c r="I5974" i="8"/>
  <c r="M5974" i="8" s="1"/>
  <c r="J5974" i="8" l="1"/>
  <c r="K5974" i="8" l="1"/>
  <c r="L5974" i="8" s="1"/>
  <c r="H5975" i="8" s="1"/>
  <c r="N5975" i="8" l="1"/>
  <c r="I5975" i="8"/>
  <c r="M5975" i="8" s="1"/>
  <c r="J5975" i="8" l="1"/>
  <c r="K5975" i="8" l="1"/>
  <c r="L5975" i="8" s="1"/>
  <c r="H5976" i="8" s="1"/>
  <c r="N5976" i="8" l="1"/>
  <c r="I5976" i="8"/>
  <c r="M5976" i="8" s="1"/>
  <c r="J5976" i="8" l="1"/>
  <c r="K5976" i="8" l="1"/>
  <c r="L5976" i="8"/>
  <c r="H5977" i="8" s="1"/>
  <c r="N5977" i="8" l="1"/>
  <c r="I5977" i="8"/>
  <c r="M5977" i="8" s="1"/>
  <c r="J5977" i="8" l="1"/>
  <c r="K5977" i="8" l="1"/>
  <c r="L5977" i="8" s="1"/>
  <c r="H5978" i="8" s="1"/>
  <c r="I5978" i="8" l="1"/>
  <c r="M5978" i="8" s="1"/>
  <c r="N5978" i="8"/>
  <c r="J5978" i="8" l="1"/>
  <c r="K5978" i="8" l="1"/>
  <c r="L5978" i="8"/>
  <c r="H5979" i="8" s="1"/>
  <c r="N5979" i="8" l="1"/>
  <c r="I5979" i="8"/>
  <c r="M5979" i="8" s="1"/>
  <c r="J5979" i="8" l="1"/>
  <c r="K5979" i="8" l="1"/>
  <c r="L5979" i="8" s="1"/>
  <c r="H5980" i="8" s="1"/>
  <c r="N5980" i="8" l="1"/>
  <c r="I5980" i="8"/>
  <c r="M5980" i="8" s="1"/>
  <c r="J5980" i="8" l="1"/>
  <c r="K5980" i="8" l="1"/>
  <c r="L5980" i="8" s="1"/>
  <c r="H5981" i="8" s="1"/>
  <c r="N5981" i="8" l="1"/>
  <c r="I5981" i="8"/>
  <c r="M5981" i="8" s="1"/>
  <c r="J5981" i="8" l="1"/>
  <c r="K5981" i="8" l="1"/>
  <c r="L5981" i="8" s="1"/>
  <c r="H5982" i="8" s="1"/>
  <c r="N5982" i="8" l="1"/>
  <c r="I5982" i="8"/>
  <c r="M5982" i="8" s="1"/>
  <c r="J5982" i="8" l="1"/>
  <c r="K5982" i="8" l="1"/>
  <c r="L5982" i="8" s="1"/>
  <c r="H5983" i="8" s="1"/>
  <c r="I5983" i="8" l="1"/>
  <c r="M5983" i="8" s="1"/>
  <c r="N5983" i="8"/>
  <c r="J5983" i="8"/>
  <c r="K5983" i="8" l="1"/>
  <c r="L5983" i="8" s="1"/>
  <c r="H5984" i="8" s="1"/>
  <c r="N5984" i="8" l="1"/>
  <c r="I5984" i="8"/>
  <c r="M5984" i="8" s="1"/>
  <c r="J5984" i="8"/>
  <c r="K5984" i="8" l="1"/>
  <c r="L5984" i="8" s="1"/>
  <c r="H5985" i="8" s="1"/>
  <c r="N5985" i="8" l="1"/>
  <c r="I5985" i="8"/>
  <c r="M5985" i="8" s="1"/>
  <c r="J5985" i="8" l="1"/>
  <c r="K5985" i="8" l="1"/>
  <c r="L5985" i="8" s="1"/>
  <c r="H5986" i="8" s="1"/>
  <c r="N5986" i="8" l="1"/>
  <c r="I5986" i="8"/>
  <c r="M5986" i="8" s="1"/>
  <c r="J5986" i="8" l="1"/>
  <c r="K5986" i="8" l="1"/>
  <c r="L5986" i="8" s="1"/>
  <c r="H5987" i="8" s="1"/>
  <c r="N5987" i="8" l="1"/>
  <c r="I5987" i="8"/>
  <c r="M5987" i="8" s="1"/>
  <c r="J5987" i="8" l="1"/>
  <c r="K5987" i="8" l="1"/>
  <c r="L5987" i="8" s="1"/>
  <c r="H5988" i="8" s="1"/>
  <c r="N5988" i="8" l="1"/>
  <c r="I5988" i="8"/>
  <c r="M5988" i="8" s="1"/>
  <c r="J5988" i="8" l="1"/>
  <c r="K5988" i="8" l="1"/>
  <c r="L5988" i="8" s="1"/>
  <c r="H5989" i="8" s="1"/>
  <c r="I5989" i="8" l="1"/>
  <c r="M5989" i="8" s="1"/>
  <c r="N5989" i="8"/>
  <c r="J5989" i="8" l="1"/>
  <c r="K5989" i="8" l="1"/>
  <c r="L5989" i="8" s="1"/>
  <c r="H5990" i="8" s="1"/>
  <c r="I5990" i="8" l="1"/>
  <c r="M5990" i="8" s="1"/>
  <c r="N5990" i="8"/>
  <c r="J5990" i="8" l="1"/>
  <c r="K5990" i="8" l="1"/>
  <c r="L5990" i="8"/>
  <c r="H5991" i="8" s="1"/>
  <c r="N5991" i="8" l="1"/>
  <c r="I5991" i="8"/>
  <c r="M5991" i="8" s="1"/>
  <c r="J5991" i="8" l="1"/>
  <c r="K5991" i="8" l="1"/>
  <c r="L5991" i="8"/>
  <c r="H5992" i="8" s="1"/>
  <c r="N5992" i="8" l="1"/>
  <c r="I5992" i="8"/>
  <c r="M5992" i="8" s="1"/>
  <c r="J5992" i="8" l="1"/>
  <c r="K5992" i="8" l="1"/>
  <c r="L5992" i="8" s="1"/>
  <c r="H5993" i="8" s="1"/>
  <c r="N5993" i="8" l="1"/>
  <c r="I5993" i="8"/>
  <c r="M5993" i="8" s="1"/>
  <c r="J5993" i="8" l="1"/>
  <c r="K5993" i="8" l="1"/>
  <c r="L5993" i="8" s="1"/>
  <c r="H5994" i="8" s="1"/>
  <c r="N5994" i="8" l="1"/>
  <c r="I5994" i="8"/>
  <c r="M5994" i="8" s="1"/>
  <c r="J5994" i="8"/>
  <c r="K5994" i="8" l="1"/>
  <c r="L5994" i="8" s="1"/>
  <c r="H5995" i="8" s="1"/>
  <c r="I5995" i="8" l="1"/>
  <c r="M5995" i="8" s="1"/>
  <c r="J5995" i="8"/>
  <c r="N5995" i="8"/>
  <c r="K5995" i="8" l="1"/>
  <c r="L5995" i="8" s="1"/>
  <c r="H5996" i="8" s="1"/>
  <c r="N5996" i="8" l="1"/>
  <c r="I5996" i="8"/>
  <c r="M5996" i="8" s="1"/>
  <c r="J5996" i="8"/>
  <c r="K5996" i="8" l="1"/>
  <c r="L5996" i="8" s="1"/>
  <c r="H5997" i="8" s="1"/>
  <c r="N5997" i="8" l="1"/>
  <c r="I5997" i="8"/>
  <c r="M5997" i="8" s="1"/>
  <c r="J5997" i="8" l="1"/>
  <c r="K5997" i="8" l="1"/>
  <c r="L5997" i="8" s="1"/>
  <c r="H5998" i="8" s="1"/>
  <c r="I5998" i="8" l="1"/>
  <c r="M5998" i="8" s="1"/>
  <c r="N5998" i="8"/>
  <c r="J5998" i="8" l="1"/>
  <c r="K5998" i="8" l="1"/>
  <c r="L5998" i="8" s="1"/>
  <c r="H5999" i="8" s="1"/>
  <c r="N5999" i="8" l="1"/>
  <c r="I5999" i="8"/>
  <c r="M5999" i="8" s="1"/>
  <c r="J5999" i="8" l="1"/>
  <c r="K5999" i="8" l="1"/>
  <c r="L5999" i="8" s="1"/>
  <c r="H6000" i="8" s="1"/>
  <c r="N6000" i="8" l="1"/>
  <c r="I6000" i="8"/>
  <c r="M6000" i="8" s="1"/>
  <c r="J6000" i="8"/>
  <c r="K6000" i="8" l="1"/>
  <c r="L6000" i="8" s="1"/>
  <c r="H6001" i="8" s="1"/>
  <c r="N6001" i="8" l="1"/>
  <c r="I6001" i="8"/>
  <c r="M6001" i="8" s="1"/>
  <c r="J6001" i="8" l="1"/>
  <c r="K6001" i="8" l="1"/>
  <c r="L6001" i="8"/>
  <c r="H6002" i="8" s="1"/>
  <c r="I6002" i="8" l="1"/>
  <c r="M6002" i="8" s="1"/>
  <c r="N6002" i="8"/>
  <c r="J6002" i="8" l="1"/>
  <c r="K6002" i="8" l="1"/>
  <c r="L6002" i="8"/>
  <c r="H6003" i="8" s="1"/>
  <c r="N6003" i="8" l="1"/>
  <c r="I6003" i="8"/>
  <c r="M6003" i="8" s="1"/>
  <c r="J6003" i="8" l="1"/>
  <c r="K6003" i="8" l="1"/>
  <c r="L6003" i="8" s="1"/>
  <c r="H6004" i="8" s="1"/>
  <c r="N6004" i="8" l="1"/>
  <c r="I6004" i="8"/>
  <c r="M6004" i="8" s="1"/>
  <c r="J6004" i="8" l="1"/>
  <c r="K6004" i="8" l="1"/>
  <c r="L6004" i="8" s="1"/>
  <c r="H6005" i="8" s="1"/>
  <c r="N6005" i="8" l="1"/>
  <c r="I6005" i="8"/>
  <c r="M6005" i="8" s="1"/>
  <c r="J6005" i="8" l="1"/>
  <c r="K6005" i="8" l="1"/>
  <c r="L6005" i="8" s="1"/>
  <c r="H6006" i="8" s="1"/>
  <c r="N6006" i="8" l="1"/>
  <c r="I6006" i="8"/>
  <c r="M6006" i="8" s="1"/>
  <c r="J6006" i="8" l="1"/>
  <c r="K6006" i="8" l="1"/>
  <c r="L6006" i="8" s="1"/>
  <c r="H6007" i="8" s="1"/>
  <c r="I6007" i="8" l="1"/>
  <c r="M6007" i="8" s="1"/>
  <c r="J6007" i="8"/>
  <c r="N6007" i="8"/>
  <c r="K6007" i="8" l="1"/>
  <c r="L6007" i="8" s="1"/>
  <c r="H6008" i="8" s="1"/>
  <c r="N6008" i="8" l="1"/>
  <c r="I6008" i="8"/>
  <c r="M6008" i="8" s="1"/>
  <c r="J6008" i="8"/>
  <c r="K6008" i="8" l="1"/>
  <c r="L6008" i="8" s="1"/>
  <c r="H6009" i="8" s="1"/>
  <c r="N6009" i="8" l="1"/>
  <c r="I6009" i="8"/>
  <c r="M6009" i="8" s="1"/>
  <c r="J6009" i="8" l="1"/>
  <c r="K6009" i="8" l="1"/>
  <c r="L6009" i="8" s="1"/>
  <c r="H6010" i="8" s="1"/>
  <c r="I6010" i="8" l="1"/>
  <c r="M6010" i="8" s="1"/>
  <c r="N6010" i="8"/>
  <c r="J6010" i="8" l="1"/>
  <c r="K6010" i="8" l="1"/>
  <c r="L6010" i="8" s="1"/>
  <c r="H6011" i="8" s="1"/>
  <c r="N6011" i="8" l="1"/>
  <c r="I6011" i="8"/>
  <c r="M6011" i="8" s="1"/>
  <c r="J6011" i="8"/>
  <c r="K6011" i="8" l="1"/>
  <c r="L6011" i="8" s="1"/>
  <c r="H6012" i="8" s="1"/>
  <c r="N6012" i="8" l="1"/>
  <c r="I6012" i="8"/>
  <c r="M6012" i="8" s="1"/>
  <c r="J6012" i="8" l="1"/>
  <c r="K6012" i="8" l="1"/>
  <c r="L6012" i="8" s="1"/>
  <c r="H6013" i="8" s="1"/>
  <c r="N6013" i="8" l="1"/>
  <c r="I6013" i="8"/>
  <c r="M6013" i="8" s="1"/>
  <c r="J6013" i="8" l="1"/>
  <c r="K6013" i="8" l="1"/>
  <c r="L6013" i="8"/>
  <c r="H6014" i="8" s="1"/>
  <c r="I6014" i="8" l="1"/>
  <c r="M6014" i="8" s="1"/>
  <c r="N6014" i="8"/>
  <c r="J6014" i="8" l="1"/>
  <c r="K6014" i="8" l="1"/>
  <c r="L6014" i="8"/>
  <c r="H6015" i="8" s="1"/>
  <c r="I6015" i="8" l="1"/>
  <c r="M6015" i="8" s="1"/>
  <c r="N6015" i="8"/>
  <c r="J6015" i="8" l="1"/>
  <c r="K6015" i="8" l="1"/>
  <c r="L6015" i="8" s="1"/>
  <c r="H6016" i="8" s="1"/>
  <c r="N6016" i="8" l="1"/>
  <c r="I6016" i="8"/>
  <c r="M6016" i="8" s="1"/>
  <c r="J6016" i="8" l="1"/>
  <c r="K6016" i="8" l="1"/>
  <c r="L6016" i="8" s="1"/>
  <c r="H6017" i="8" s="1"/>
  <c r="N6017" i="8" l="1"/>
  <c r="I6017" i="8"/>
  <c r="M6017" i="8" s="1"/>
  <c r="J6017" i="8" l="1"/>
  <c r="K6017" i="8" l="1"/>
  <c r="L6017" i="8" s="1"/>
  <c r="H6018" i="8" s="1"/>
  <c r="N6018" i="8" l="1"/>
  <c r="I6018" i="8"/>
  <c r="M6018" i="8" s="1"/>
  <c r="J6018" i="8" l="1"/>
  <c r="K6018" i="8" l="1"/>
  <c r="L6018" i="8" s="1"/>
  <c r="H6019" i="8" s="1"/>
  <c r="I6019" i="8" l="1"/>
  <c r="M6019" i="8" s="1"/>
  <c r="J6019" i="8"/>
  <c r="N6019" i="8"/>
  <c r="K6019" i="8" l="1"/>
  <c r="L6019" i="8" s="1"/>
  <c r="H6020" i="8" s="1"/>
  <c r="N6020" i="8" l="1"/>
  <c r="I6020" i="8"/>
  <c r="M6020" i="8" s="1"/>
  <c r="J6020" i="8" l="1"/>
  <c r="K6020" i="8"/>
  <c r="L6020" i="8" s="1"/>
  <c r="H6021" i="8" s="1"/>
  <c r="I6021" i="8" l="1"/>
  <c r="M6021" i="8" s="1"/>
  <c r="N6021" i="8"/>
  <c r="J6021" i="8" l="1"/>
  <c r="K6021" i="8" l="1"/>
  <c r="L6021" i="8" s="1"/>
  <c r="H6022" i="8" s="1"/>
  <c r="N6022" i="8" l="1"/>
  <c r="I6022" i="8"/>
  <c r="M6022" i="8" s="1"/>
  <c r="J6022" i="8" l="1"/>
  <c r="K6022" i="8" l="1"/>
  <c r="L6022" i="8" s="1"/>
  <c r="H6023" i="8" s="1"/>
  <c r="N6023" i="8" l="1"/>
  <c r="I6023" i="8"/>
  <c r="M6023" i="8" s="1"/>
  <c r="J6023" i="8" l="1"/>
  <c r="K6023" i="8" l="1"/>
  <c r="L6023" i="8" s="1"/>
  <c r="H6024" i="8" s="1"/>
  <c r="I6024" i="8" l="1"/>
  <c r="M6024" i="8" s="1"/>
  <c r="N6024" i="8"/>
  <c r="J6024" i="8" l="1"/>
  <c r="K6024" i="8" l="1"/>
  <c r="L6024" i="8" s="1"/>
  <c r="H6025" i="8" s="1"/>
  <c r="N6025" i="8" l="1"/>
  <c r="I6025" i="8"/>
  <c r="M6025" i="8" s="1"/>
  <c r="J6025" i="8" l="1"/>
  <c r="K6025" i="8" l="1"/>
  <c r="L6025" i="8" s="1"/>
  <c r="H6026" i="8" s="1"/>
  <c r="N6026" i="8" l="1"/>
  <c r="I6026" i="8"/>
  <c r="M6026" i="8" s="1"/>
  <c r="J6026" i="8" l="1"/>
  <c r="K6026" i="8" l="1"/>
  <c r="L6026" i="8" s="1"/>
  <c r="H6027" i="8" s="1"/>
  <c r="I6027" i="8" l="1"/>
  <c r="M6027" i="8" s="1"/>
  <c r="N6027" i="8"/>
  <c r="J6027" i="8" l="1"/>
  <c r="K6027" i="8" l="1"/>
  <c r="L6027" i="8"/>
  <c r="H6028" i="8" s="1"/>
  <c r="N6028" i="8" l="1"/>
  <c r="I6028" i="8"/>
  <c r="M6028" i="8" s="1"/>
  <c r="J6028" i="8" l="1"/>
  <c r="K6028" i="8" l="1"/>
  <c r="L6028" i="8" s="1"/>
  <c r="H6029" i="8" s="1"/>
  <c r="N6029" i="8" l="1"/>
  <c r="I6029" i="8"/>
  <c r="M6029" i="8" s="1"/>
  <c r="J6029" i="8" l="1"/>
  <c r="K6029" i="8" l="1"/>
  <c r="L6029" i="8" s="1"/>
  <c r="H6030" i="8" s="1"/>
  <c r="N6030" i="8" l="1"/>
  <c r="I6030" i="8"/>
  <c r="M6030" i="8" s="1"/>
  <c r="J6030" i="8" l="1"/>
  <c r="K6030" i="8" l="1"/>
  <c r="L6030" i="8" s="1"/>
  <c r="H6031" i="8" s="1"/>
  <c r="I6031" i="8" l="1"/>
  <c r="M6031" i="8" s="1"/>
  <c r="J6031" i="8"/>
  <c r="N6031" i="8"/>
  <c r="K6031" i="8" l="1"/>
  <c r="L6031" i="8" s="1"/>
  <c r="H6032" i="8" s="1"/>
  <c r="N6032" i="8" l="1"/>
  <c r="I6032" i="8"/>
  <c r="M6032" i="8" s="1"/>
  <c r="J6032" i="8" l="1"/>
  <c r="K6032" i="8" l="1"/>
  <c r="L6032" i="8" s="1"/>
  <c r="H6033" i="8" s="1"/>
  <c r="N6033" i="8" l="1"/>
  <c r="I6033" i="8"/>
  <c r="M6033" i="8" s="1"/>
  <c r="J6033" i="8" l="1"/>
  <c r="K6033" i="8" l="1"/>
  <c r="L6033" i="8" s="1"/>
  <c r="H6034" i="8" s="1"/>
  <c r="N6034" i="8" l="1"/>
  <c r="I6034" i="8"/>
  <c r="M6034" i="8" s="1"/>
  <c r="J6034" i="8" l="1"/>
  <c r="K6034" i="8" l="1"/>
  <c r="L6034" i="8" s="1"/>
  <c r="H6035" i="8" s="1"/>
  <c r="N6035" i="8" l="1"/>
  <c r="I6035" i="8"/>
  <c r="M6035" i="8" s="1"/>
  <c r="J6035" i="8" l="1"/>
  <c r="K6035" i="8" l="1"/>
  <c r="L6035" i="8" s="1"/>
  <c r="H6036" i="8" s="1"/>
  <c r="I6036" i="8" l="1"/>
  <c r="M6036" i="8" s="1"/>
  <c r="N6036" i="8"/>
  <c r="J6036" i="8" l="1"/>
  <c r="K6036" i="8" l="1"/>
  <c r="L6036" i="8" s="1"/>
  <c r="H6037" i="8" s="1"/>
  <c r="N6037" i="8" l="1"/>
  <c r="I6037" i="8"/>
  <c r="M6037" i="8" s="1"/>
  <c r="J6037" i="8"/>
  <c r="K6037" i="8" l="1"/>
  <c r="L6037" i="8" s="1"/>
  <c r="H6038" i="8" s="1"/>
  <c r="N6038" i="8" l="1"/>
  <c r="I6038" i="8"/>
  <c r="M6038" i="8" s="1"/>
  <c r="J6038" i="8" l="1"/>
  <c r="K6038" i="8" l="1"/>
  <c r="L6038" i="8"/>
  <c r="H6039" i="8" s="1"/>
  <c r="I6039" i="8" l="1"/>
  <c r="M6039" i="8" s="1"/>
  <c r="N6039" i="8"/>
  <c r="J6039" i="8" l="1"/>
  <c r="K6039" i="8" l="1"/>
  <c r="L6039" i="8" s="1"/>
  <c r="H6040" i="8" s="1"/>
  <c r="N6040" i="8" l="1"/>
  <c r="I6040" i="8"/>
  <c r="M6040" i="8" s="1"/>
  <c r="J6040" i="8" l="1"/>
  <c r="K6040" i="8" l="1"/>
  <c r="L6040" i="8" s="1"/>
  <c r="H6041" i="8" s="1"/>
  <c r="N6041" i="8" l="1"/>
  <c r="I6041" i="8"/>
  <c r="M6041" i="8" s="1"/>
  <c r="J6041" i="8" l="1"/>
  <c r="K6041" i="8" l="1"/>
  <c r="L6041" i="8" s="1"/>
  <c r="H6042" i="8" s="1"/>
  <c r="N6042" i="8" l="1"/>
  <c r="I6042" i="8"/>
  <c r="M6042" i="8" s="1"/>
  <c r="J6042" i="8" l="1"/>
  <c r="K6042" i="8" l="1"/>
  <c r="L6042" i="8" s="1"/>
  <c r="H6043" i="8" s="1"/>
  <c r="I6043" i="8" l="1"/>
  <c r="M6043" i="8" s="1"/>
  <c r="N6043" i="8"/>
  <c r="J6043" i="8"/>
  <c r="K6043" i="8" l="1"/>
  <c r="L6043" i="8"/>
  <c r="H6044" i="8" s="1"/>
  <c r="N6044" i="8" l="1"/>
  <c r="I6044" i="8"/>
  <c r="M6044" i="8" s="1"/>
  <c r="J6044" i="8" l="1"/>
  <c r="K6044" i="8" l="1"/>
  <c r="L6044" i="8" s="1"/>
  <c r="H6045" i="8" s="1"/>
  <c r="N6045" i="8" l="1"/>
  <c r="I6045" i="8"/>
  <c r="M6045" i="8" s="1"/>
  <c r="J6045" i="8" l="1"/>
  <c r="K6045" i="8" l="1"/>
  <c r="L6045" i="8" s="1"/>
  <c r="H6046" i="8" s="1"/>
  <c r="N6046" i="8" l="1"/>
  <c r="I6046" i="8"/>
  <c r="M6046" i="8" s="1"/>
  <c r="J6046" i="8" l="1"/>
  <c r="K6046" i="8" l="1"/>
  <c r="L6046" i="8" s="1"/>
  <c r="H6047" i="8" s="1"/>
  <c r="N6047" i="8" l="1"/>
  <c r="I6047" i="8"/>
  <c r="M6047" i="8" s="1"/>
  <c r="J6047" i="8" l="1"/>
  <c r="K6047" i="8" l="1"/>
  <c r="L6047" i="8" s="1"/>
  <c r="H6048" i="8" s="1"/>
  <c r="N6048" i="8" l="1"/>
  <c r="I6048" i="8"/>
  <c r="M6048" i="8" s="1"/>
  <c r="J6048" i="8" l="1"/>
  <c r="K6048" i="8" l="1"/>
  <c r="L6048" i="8" s="1"/>
  <c r="H6049" i="8" s="1"/>
  <c r="N6049" i="8" l="1"/>
  <c r="I6049" i="8"/>
  <c r="M6049" i="8" s="1"/>
  <c r="J6049" i="8" l="1"/>
  <c r="K6049" i="8" l="1"/>
  <c r="L6049" i="8" s="1"/>
  <c r="H6050" i="8" s="1"/>
  <c r="N6050" i="8" l="1"/>
  <c r="I6050" i="8"/>
  <c r="M6050" i="8" s="1"/>
  <c r="J6050" i="8" l="1"/>
  <c r="K6050" i="8" l="1"/>
  <c r="L6050" i="8"/>
  <c r="H6051" i="8" s="1"/>
  <c r="I6051" i="8" l="1"/>
  <c r="M6051" i="8" s="1"/>
  <c r="N6051" i="8"/>
  <c r="J6051" i="8" l="1"/>
  <c r="K6051" i="8" l="1"/>
  <c r="L6051" i="8" s="1"/>
  <c r="H6052" i="8" s="1"/>
  <c r="N6052" i="8" l="1"/>
  <c r="I6052" i="8"/>
  <c r="M6052" i="8" s="1"/>
  <c r="J6052" i="8" l="1"/>
  <c r="K6052" i="8" l="1"/>
  <c r="L6052" i="8" s="1"/>
  <c r="H6053" i="8" s="1"/>
  <c r="N6053" i="8" l="1"/>
  <c r="I6053" i="8"/>
  <c r="M6053" i="8" s="1"/>
  <c r="J6053" i="8" l="1"/>
  <c r="K6053" i="8" l="1"/>
  <c r="L6053" i="8"/>
  <c r="H6054" i="8" s="1"/>
  <c r="N6054" i="8" l="1"/>
  <c r="I6054" i="8"/>
  <c r="M6054" i="8" s="1"/>
  <c r="J6054" i="8" l="1"/>
  <c r="K6054" i="8" l="1"/>
  <c r="L6054" i="8" s="1"/>
  <c r="H6055" i="8" s="1"/>
  <c r="I6055" i="8" l="1"/>
  <c r="M6055" i="8" s="1"/>
  <c r="J6055" i="8"/>
  <c r="N6055" i="8"/>
  <c r="K6055" i="8" l="1"/>
  <c r="L6055" i="8" s="1"/>
  <c r="H6056" i="8" s="1"/>
  <c r="I6056" i="8" l="1"/>
  <c r="M6056" i="8" s="1"/>
  <c r="N6056" i="8"/>
  <c r="J6056" i="8" l="1"/>
  <c r="K6056" i="8" l="1"/>
  <c r="L6056" i="8" s="1"/>
  <c r="H6057" i="8" s="1"/>
  <c r="N6057" i="8" l="1"/>
  <c r="I6057" i="8"/>
  <c r="M6057" i="8" s="1"/>
  <c r="J6057" i="8" l="1"/>
  <c r="K6057" i="8" l="1"/>
  <c r="L6057" i="8" s="1"/>
  <c r="H6058" i="8" s="1"/>
  <c r="N6058" i="8" l="1"/>
  <c r="I6058" i="8"/>
  <c r="M6058" i="8" s="1"/>
  <c r="J6058" i="8" l="1"/>
  <c r="K6058" i="8" l="1"/>
  <c r="L6058" i="8" s="1"/>
  <c r="H6059" i="8" s="1"/>
  <c r="N6059" i="8" l="1"/>
  <c r="I6059" i="8"/>
  <c r="M6059" i="8" s="1"/>
  <c r="J6059" i="8" l="1"/>
  <c r="K6059" i="8" l="1"/>
  <c r="L6059" i="8" s="1"/>
  <c r="H6060" i="8" s="1"/>
  <c r="N6060" i="8" l="1"/>
  <c r="I6060" i="8"/>
  <c r="M6060" i="8" s="1"/>
  <c r="J6060" i="8" l="1"/>
  <c r="K6060" i="8" l="1"/>
  <c r="L6060" i="8" s="1"/>
  <c r="H6061" i="8" s="1"/>
  <c r="N6061" i="8" l="1"/>
  <c r="I6061" i="8"/>
  <c r="M6061" i="8" s="1"/>
  <c r="J6061" i="8" l="1"/>
  <c r="K6061" i="8" l="1"/>
  <c r="L6061" i="8"/>
  <c r="H6062" i="8" s="1"/>
  <c r="N6062" i="8" l="1"/>
  <c r="I6062" i="8"/>
  <c r="M6062" i="8" s="1"/>
  <c r="J6062" i="8" l="1"/>
  <c r="K6062" i="8" l="1"/>
  <c r="L6062" i="8"/>
  <c r="H6063" i="8" s="1"/>
  <c r="N6063" i="8" l="1"/>
  <c r="I6063" i="8"/>
  <c r="M6063" i="8" s="1"/>
  <c r="J6063" i="8" l="1"/>
  <c r="K6063" i="8" l="1"/>
  <c r="L6063" i="8" s="1"/>
  <c r="H6064" i="8" s="1"/>
  <c r="N6064" i="8" l="1"/>
  <c r="I6064" i="8"/>
  <c r="M6064" i="8" s="1"/>
  <c r="J6064" i="8" l="1"/>
  <c r="K6064" i="8" l="1"/>
  <c r="L6064" i="8" s="1"/>
  <c r="H6065" i="8" s="1"/>
  <c r="N6065" i="8" l="1"/>
  <c r="I6065" i="8"/>
  <c r="M6065" i="8" s="1"/>
  <c r="J6065" i="8" l="1"/>
  <c r="K6065" i="8" l="1"/>
  <c r="L6065" i="8" s="1"/>
  <c r="H6066" i="8" s="1"/>
  <c r="N6066" i="8" l="1"/>
  <c r="I6066" i="8"/>
  <c r="M6066" i="8" s="1"/>
  <c r="J6066" i="8" l="1"/>
  <c r="K6066" i="8" l="1"/>
  <c r="L6066" i="8" s="1"/>
  <c r="H6067" i="8" s="1"/>
  <c r="I6067" i="8" l="1"/>
  <c r="M6067" i="8" s="1"/>
  <c r="J6067" i="8"/>
  <c r="N6067" i="8"/>
  <c r="K6067" i="8" l="1"/>
  <c r="L6067" i="8"/>
  <c r="H6068" i="8" s="1"/>
  <c r="N6068" i="8" l="1"/>
  <c r="I6068" i="8"/>
  <c r="M6068" i="8" s="1"/>
  <c r="J6068" i="8"/>
  <c r="K6068" i="8" l="1"/>
  <c r="L6068" i="8" s="1"/>
  <c r="H6069" i="8" s="1"/>
  <c r="I6069" i="8" l="1"/>
  <c r="M6069" i="8" s="1"/>
  <c r="N6069" i="8"/>
  <c r="J6069" i="8" l="1"/>
  <c r="K6069" i="8" l="1"/>
  <c r="L6069" i="8" s="1"/>
  <c r="H6070" i="8" s="1"/>
  <c r="I6070" i="8" l="1"/>
  <c r="M6070" i="8" s="1"/>
  <c r="N6070" i="8"/>
  <c r="J6070" i="8" l="1"/>
  <c r="K6070" i="8" l="1"/>
  <c r="L6070" i="8"/>
  <c r="H6071" i="8" s="1"/>
  <c r="N6071" i="8" l="1"/>
  <c r="I6071" i="8"/>
  <c r="M6071" i="8" s="1"/>
  <c r="J6071" i="8" l="1"/>
  <c r="K6071" i="8" l="1"/>
  <c r="L6071" i="8" s="1"/>
  <c r="H6072" i="8" s="1"/>
  <c r="N6072" i="8" l="1"/>
  <c r="I6072" i="8"/>
  <c r="M6072" i="8" s="1"/>
  <c r="J6072" i="8" l="1"/>
  <c r="K6072" i="8" l="1"/>
  <c r="L6072" i="8"/>
  <c r="H6073" i="8" s="1"/>
  <c r="N6073" i="8" l="1"/>
  <c r="I6073" i="8"/>
  <c r="M6073" i="8" s="1"/>
  <c r="J6073" i="8" l="1"/>
  <c r="K6073" i="8" l="1"/>
  <c r="L6073" i="8"/>
  <c r="H6074" i="8" s="1"/>
  <c r="N6074" i="8" l="1"/>
  <c r="I6074" i="8"/>
  <c r="M6074" i="8" s="1"/>
  <c r="J6074" i="8" l="1"/>
  <c r="K6074" i="8" l="1"/>
  <c r="L6074" i="8"/>
  <c r="H6075" i="8" s="1"/>
  <c r="N6075" i="8" l="1"/>
  <c r="I6075" i="8"/>
  <c r="M6075" i="8" s="1"/>
  <c r="J6075" i="8"/>
  <c r="K6075" i="8" l="1"/>
  <c r="L6075" i="8" s="1"/>
  <c r="H6076" i="8" s="1"/>
  <c r="N6076" i="8" l="1"/>
  <c r="I6076" i="8"/>
  <c r="M6076" i="8" s="1"/>
  <c r="J6076" i="8" l="1"/>
  <c r="K6076" i="8" l="1"/>
  <c r="L6076" i="8" s="1"/>
  <c r="H6077" i="8" s="1"/>
  <c r="N6077" i="8" l="1"/>
  <c r="I6077" i="8"/>
  <c r="M6077" i="8" s="1"/>
  <c r="J6077" i="8" l="1"/>
  <c r="K6077" i="8" l="1"/>
  <c r="L6077" i="8"/>
  <c r="H6078" i="8" s="1"/>
  <c r="N6078" i="8" l="1"/>
  <c r="I6078" i="8"/>
  <c r="M6078" i="8" s="1"/>
  <c r="J6078" i="8" l="1"/>
  <c r="K6078" i="8" l="1"/>
  <c r="L6078" i="8" s="1"/>
  <c r="H6079" i="8" s="1"/>
  <c r="I6079" i="8" l="1"/>
  <c r="M6079" i="8" s="1"/>
  <c r="N6079" i="8"/>
  <c r="J6079" i="8"/>
  <c r="K6079" i="8" l="1"/>
  <c r="L6079" i="8" s="1"/>
  <c r="H6080" i="8" s="1"/>
  <c r="N6080" i="8" l="1"/>
  <c r="I6080" i="8"/>
  <c r="M6080" i="8" s="1"/>
  <c r="J6080" i="8"/>
  <c r="K6080" i="8" l="1"/>
  <c r="L6080" i="8" s="1"/>
  <c r="H6081" i="8" s="1"/>
  <c r="I6081" i="8" l="1"/>
  <c r="M6081" i="8" s="1"/>
  <c r="N6081" i="8"/>
  <c r="J6081" i="8" l="1"/>
  <c r="K6081" i="8" l="1"/>
  <c r="L6081" i="8" s="1"/>
  <c r="H6082" i="8" s="1"/>
  <c r="N6082" i="8" l="1"/>
  <c r="I6082" i="8"/>
  <c r="M6082" i="8" s="1"/>
  <c r="J6082" i="8" l="1"/>
  <c r="K6082" i="8" l="1"/>
  <c r="L6082" i="8" s="1"/>
  <c r="H6083" i="8" s="1"/>
  <c r="N6083" i="8" l="1"/>
  <c r="I6083" i="8"/>
  <c r="M6083" i="8" s="1"/>
  <c r="J6083" i="8" l="1"/>
  <c r="K6083" i="8" l="1"/>
  <c r="L6083" i="8" s="1"/>
  <c r="H6084" i="8" s="1"/>
  <c r="I6084" i="8" l="1"/>
  <c r="M6084" i="8" s="1"/>
  <c r="N6084" i="8"/>
  <c r="J6084" i="8" l="1"/>
  <c r="K6084" i="8" l="1"/>
  <c r="L6084" i="8" s="1"/>
  <c r="H6085" i="8" s="1"/>
  <c r="N6085" i="8" l="1"/>
  <c r="I6085" i="8"/>
  <c r="M6085" i="8" s="1"/>
  <c r="J6085" i="8"/>
  <c r="K6085" i="8" l="1"/>
  <c r="L6085" i="8" s="1"/>
  <c r="H6086" i="8" s="1"/>
  <c r="I6086" i="8" l="1"/>
  <c r="M6086" i="8" s="1"/>
  <c r="N6086" i="8"/>
  <c r="J6086" i="8" l="1"/>
  <c r="K6086" i="8" l="1"/>
  <c r="L6086" i="8"/>
  <c r="H6087" i="8" s="1"/>
  <c r="N6087" i="8" l="1"/>
  <c r="I6087" i="8"/>
  <c r="M6087" i="8" s="1"/>
  <c r="J6087" i="8" l="1"/>
  <c r="K6087" i="8" l="1"/>
  <c r="L6087" i="8" s="1"/>
  <c r="H6088" i="8" s="1"/>
  <c r="N6088" i="8" l="1"/>
  <c r="I6088" i="8"/>
  <c r="M6088" i="8" s="1"/>
  <c r="J6088" i="8" l="1"/>
  <c r="K6088" i="8" l="1"/>
  <c r="L6088" i="8" s="1"/>
  <c r="H6089" i="8" s="1"/>
  <c r="I6089" i="8" l="1"/>
  <c r="M6089" i="8" s="1"/>
  <c r="N6089" i="8"/>
  <c r="J6089" i="8" l="1"/>
  <c r="K6089" i="8" l="1"/>
  <c r="L6089" i="8" s="1"/>
  <c r="H6090" i="8" s="1"/>
  <c r="N6090" i="8" l="1"/>
  <c r="I6090" i="8"/>
  <c r="M6090" i="8" s="1"/>
  <c r="J6090" i="8" l="1"/>
  <c r="K6090" i="8" l="1"/>
  <c r="L6090" i="8" s="1"/>
  <c r="H6091" i="8" s="1"/>
  <c r="I6091" i="8" l="1"/>
  <c r="M6091" i="8" s="1"/>
  <c r="N6091" i="8"/>
  <c r="J6091" i="8" l="1"/>
  <c r="K6091" i="8" l="1"/>
  <c r="L6091" i="8" s="1"/>
  <c r="H6092" i="8" s="1"/>
  <c r="N6092" i="8" l="1"/>
  <c r="I6092" i="8"/>
  <c r="M6092" i="8" s="1"/>
  <c r="J6092" i="8" l="1"/>
  <c r="K6092" i="8" l="1"/>
  <c r="L6092" i="8" s="1"/>
  <c r="H6093" i="8" s="1"/>
  <c r="N6093" i="8" l="1"/>
  <c r="I6093" i="8"/>
  <c r="M6093" i="8" s="1"/>
  <c r="J6093" i="8" l="1"/>
  <c r="K6093" i="8" l="1"/>
  <c r="L6093" i="8" s="1"/>
  <c r="H6094" i="8" s="1"/>
  <c r="N6094" i="8" l="1"/>
  <c r="I6094" i="8"/>
  <c r="M6094" i="8" s="1"/>
  <c r="J6094" i="8" l="1"/>
  <c r="K6094" i="8" l="1"/>
  <c r="L6094" i="8" s="1"/>
  <c r="H6095" i="8" s="1"/>
  <c r="N6095" i="8" l="1"/>
  <c r="I6095" i="8"/>
  <c r="M6095" i="8" s="1"/>
  <c r="J6095" i="8" l="1"/>
  <c r="K6095" i="8" l="1"/>
  <c r="L6095" i="8" s="1"/>
  <c r="H6096" i="8" s="1"/>
  <c r="I6096" i="8" l="1"/>
  <c r="M6096" i="8" s="1"/>
  <c r="N6096" i="8"/>
  <c r="J6096" i="8" l="1"/>
  <c r="K6096" i="8" l="1"/>
  <c r="L6096" i="8" s="1"/>
  <c r="H6097" i="8" s="1"/>
  <c r="N6097" i="8" l="1"/>
  <c r="I6097" i="8"/>
  <c r="M6097" i="8" s="1"/>
  <c r="J6097" i="8" l="1"/>
  <c r="K6097" i="8" l="1"/>
  <c r="L6097" i="8" s="1"/>
  <c r="H6098" i="8" s="1"/>
  <c r="N6098" i="8" l="1"/>
  <c r="I6098" i="8"/>
  <c r="M6098" i="8" s="1"/>
  <c r="J6098" i="8" l="1"/>
  <c r="K6098" i="8" l="1"/>
  <c r="L6098" i="8" s="1"/>
  <c r="H6099" i="8" s="1"/>
  <c r="I6099" i="8" l="1"/>
  <c r="M6099" i="8" s="1"/>
  <c r="N6099" i="8"/>
  <c r="J6099" i="8" l="1"/>
  <c r="K6099" i="8" l="1"/>
  <c r="L6099" i="8" s="1"/>
  <c r="H6100" i="8" s="1"/>
  <c r="I6100" i="8" l="1"/>
  <c r="M6100" i="8" s="1"/>
  <c r="N6100" i="8"/>
  <c r="J6100" i="8"/>
  <c r="K6100" i="8" l="1"/>
  <c r="L6100" i="8"/>
  <c r="H6101" i="8" s="1"/>
  <c r="I6101" i="8" l="1"/>
  <c r="M6101" i="8" s="1"/>
  <c r="N6101" i="8"/>
  <c r="J6101" i="8" l="1"/>
  <c r="K6101" i="8" l="1"/>
  <c r="L6101" i="8"/>
  <c r="H6102" i="8" s="1"/>
  <c r="N6102" i="8" l="1"/>
  <c r="I6102" i="8"/>
  <c r="M6102" i="8" s="1"/>
  <c r="J6102" i="8" l="1"/>
  <c r="K6102" i="8" l="1"/>
  <c r="L6102" i="8" s="1"/>
  <c r="H6103" i="8" s="1"/>
  <c r="N6103" i="8" l="1"/>
  <c r="I6103" i="8"/>
  <c r="M6103" i="8" s="1"/>
  <c r="J6103" i="8" l="1"/>
  <c r="K6103" i="8" l="1"/>
  <c r="L6103" i="8" s="1"/>
  <c r="H6104" i="8" s="1"/>
  <c r="N6104" i="8" l="1"/>
  <c r="I6104" i="8"/>
  <c r="M6104" i="8" s="1"/>
  <c r="J6104" i="8" l="1"/>
  <c r="K6104" i="8" l="1"/>
  <c r="L6104" i="8" s="1"/>
  <c r="H6105" i="8" s="1"/>
  <c r="N6105" i="8" l="1"/>
  <c r="I6105" i="8"/>
  <c r="M6105" i="8" s="1"/>
  <c r="J6105" i="8" l="1"/>
  <c r="K6105" i="8" l="1"/>
  <c r="L6105" i="8" s="1"/>
  <c r="H6106" i="8" s="1"/>
  <c r="I6106" i="8" l="1"/>
  <c r="M6106" i="8" s="1"/>
  <c r="N6106" i="8"/>
  <c r="J6106" i="8" l="1"/>
  <c r="K6106" i="8" l="1"/>
  <c r="L6106" i="8" s="1"/>
  <c r="H6107" i="8" s="1"/>
  <c r="I6107" i="8" l="1"/>
  <c r="M6107" i="8" s="1"/>
  <c r="N6107" i="8"/>
  <c r="J6107" i="8" l="1"/>
  <c r="K6107" i="8" l="1"/>
  <c r="L6107" i="8" s="1"/>
  <c r="H6108" i="8" s="1"/>
  <c r="N6108" i="8" l="1"/>
  <c r="I6108" i="8"/>
  <c r="M6108" i="8" s="1"/>
  <c r="J6108" i="8" l="1"/>
  <c r="K6108" i="8" l="1"/>
  <c r="L6108" i="8" s="1"/>
  <c r="H6109" i="8" s="1"/>
  <c r="N6109" i="8" l="1"/>
  <c r="I6109" i="8"/>
  <c r="M6109" i="8" s="1"/>
  <c r="J6109" i="8" l="1"/>
  <c r="K6109" i="8" l="1"/>
  <c r="L6109" i="8" s="1"/>
  <c r="H6110" i="8" s="1"/>
  <c r="I6110" i="8" l="1"/>
  <c r="M6110" i="8" s="1"/>
  <c r="N6110" i="8"/>
  <c r="J6110" i="8"/>
  <c r="K6110" i="8" l="1"/>
  <c r="L6110" i="8" s="1"/>
  <c r="H6111" i="8" s="1"/>
  <c r="I6111" i="8" l="1"/>
  <c r="M6111" i="8" s="1"/>
  <c r="N6111" i="8"/>
  <c r="J6111" i="8" l="1"/>
  <c r="K6111" i="8" l="1"/>
  <c r="L6111" i="8" s="1"/>
  <c r="H6112" i="8" s="1"/>
  <c r="N6112" i="8" l="1"/>
  <c r="I6112" i="8"/>
  <c r="M6112" i="8" s="1"/>
  <c r="J6112" i="8" l="1"/>
  <c r="K6112" i="8" l="1"/>
  <c r="L6112" i="8"/>
  <c r="H6113" i="8" s="1"/>
  <c r="N6113" i="8" l="1"/>
  <c r="I6113" i="8"/>
  <c r="M6113" i="8" s="1"/>
  <c r="J6113" i="8"/>
  <c r="K6113" i="8" l="1"/>
  <c r="L6113" i="8" s="1"/>
  <c r="H6114" i="8" s="1"/>
  <c r="N6114" i="8" l="1"/>
  <c r="I6114" i="8"/>
  <c r="M6114" i="8" s="1"/>
  <c r="J6114" i="8" l="1"/>
  <c r="K6114" i="8" l="1"/>
  <c r="L6114" i="8" s="1"/>
  <c r="H6115" i="8" s="1"/>
  <c r="N6115" i="8" l="1"/>
  <c r="I6115" i="8"/>
  <c r="M6115" i="8" s="1"/>
  <c r="J6115" i="8" l="1"/>
  <c r="K6115" i="8" l="1"/>
  <c r="L6115" i="8"/>
  <c r="H6116" i="8" s="1"/>
  <c r="N6116" i="8" l="1"/>
  <c r="I6116" i="8"/>
  <c r="M6116" i="8" s="1"/>
  <c r="J6116" i="8" l="1"/>
  <c r="K6116" i="8" l="1"/>
  <c r="L6116" i="8" s="1"/>
  <c r="H6117" i="8" s="1"/>
  <c r="I6117" i="8" l="1"/>
  <c r="M6117" i="8" s="1"/>
  <c r="N6117" i="8"/>
  <c r="J6117" i="8" l="1"/>
  <c r="K6117" i="8" l="1"/>
  <c r="L6117" i="8" s="1"/>
  <c r="H6118" i="8" s="1"/>
  <c r="N6118" i="8" l="1"/>
  <c r="I6118" i="8"/>
  <c r="M6118" i="8" s="1"/>
  <c r="J6118" i="8"/>
  <c r="K6118" i="8" l="1"/>
  <c r="L6118" i="8"/>
  <c r="H6119" i="8" s="1"/>
  <c r="I6119" i="8" l="1"/>
  <c r="M6119" i="8" s="1"/>
  <c r="N6119" i="8"/>
  <c r="J6119" i="8" l="1"/>
  <c r="K6119" i="8" l="1"/>
  <c r="L6119" i="8" s="1"/>
  <c r="H6120" i="8" s="1"/>
  <c r="N6120" i="8" l="1"/>
  <c r="I6120" i="8"/>
  <c r="M6120" i="8" s="1"/>
  <c r="J6120" i="8" l="1"/>
  <c r="K6120" i="8" l="1"/>
  <c r="L6120" i="8" s="1"/>
  <c r="H6121" i="8" s="1"/>
  <c r="N6121" i="8" l="1"/>
  <c r="I6121" i="8"/>
  <c r="M6121" i="8" s="1"/>
  <c r="J6121" i="8" l="1"/>
  <c r="K6121" i="8" l="1"/>
  <c r="L6121" i="8" s="1"/>
  <c r="H6122" i="8" s="1"/>
  <c r="N6122" i="8" l="1"/>
  <c r="I6122" i="8"/>
  <c r="M6122" i="8" s="1"/>
  <c r="J6122" i="8"/>
  <c r="K6122" i="8" l="1"/>
  <c r="L6122" i="8" s="1"/>
  <c r="H6123" i="8" s="1"/>
  <c r="N6123" i="8" l="1"/>
  <c r="I6123" i="8"/>
  <c r="M6123" i="8" s="1"/>
  <c r="J6123" i="8" l="1"/>
  <c r="K6123" i="8" l="1"/>
  <c r="L6123" i="8" s="1"/>
  <c r="H6124" i="8" s="1"/>
  <c r="I6124" i="8" l="1"/>
  <c r="M6124" i="8" s="1"/>
  <c r="N6124" i="8"/>
  <c r="J6124" i="8" l="1"/>
  <c r="K6124" i="8" l="1"/>
  <c r="L6124" i="8" s="1"/>
  <c r="H6125" i="8" s="1"/>
  <c r="I6125" i="8" l="1"/>
  <c r="M6125" i="8" s="1"/>
  <c r="N6125" i="8"/>
  <c r="J6125" i="8"/>
  <c r="K6125" i="8" l="1"/>
  <c r="L6125" i="8"/>
  <c r="H6126" i="8" s="1"/>
  <c r="N6126" i="8" l="1"/>
  <c r="I6126" i="8"/>
  <c r="M6126" i="8" s="1"/>
  <c r="J6126" i="8" l="1"/>
  <c r="K6126" i="8" l="1"/>
  <c r="L6126" i="8" s="1"/>
  <c r="H6127" i="8" s="1"/>
  <c r="N6127" i="8" l="1"/>
  <c r="I6127" i="8"/>
  <c r="M6127" i="8" s="1"/>
  <c r="J6127" i="8" l="1"/>
  <c r="K6127" i="8" l="1"/>
  <c r="L6127" i="8"/>
  <c r="H6128" i="8" s="1"/>
  <c r="N6128" i="8" l="1"/>
  <c r="I6128" i="8"/>
  <c r="M6128" i="8" s="1"/>
  <c r="J6128" i="8" l="1"/>
  <c r="K6128" i="8" l="1"/>
  <c r="L6128" i="8" s="1"/>
  <c r="H6129" i="8" s="1"/>
  <c r="N6129" i="8" l="1"/>
  <c r="I6129" i="8"/>
  <c r="M6129" i="8" s="1"/>
  <c r="J6129" i="8" l="1"/>
  <c r="K6129" i="8" l="1"/>
  <c r="L6129" i="8" s="1"/>
  <c r="H6130" i="8" s="1"/>
  <c r="N6130" i="8" l="1"/>
  <c r="I6130" i="8"/>
  <c r="M6130" i="8" s="1"/>
  <c r="J6130" i="8" l="1"/>
  <c r="K6130" i="8" l="1"/>
  <c r="L6130" i="8" s="1"/>
  <c r="H6131" i="8" s="1"/>
  <c r="N6131" i="8" l="1"/>
  <c r="I6131" i="8"/>
  <c r="M6131" i="8" s="1"/>
  <c r="J6131" i="8" l="1"/>
  <c r="K6131" i="8" l="1"/>
  <c r="L6131" i="8" s="1"/>
  <c r="H6132" i="8" s="1"/>
  <c r="I6132" i="8" l="1"/>
  <c r="M6132" i="8" s="1"/>
  <c r="N6132" i="8"/>
  <c r="J6132" i="8" l="1"/>
  <c r="K6132" i="8" l="1"/>
  <c r="L6132" i="8" s="1"/>
  <c r="H6133" i="8" s="1"/>
  <c r="N6133" i="8" l="1"/>
  <c r="I6133" i="8"/>
  <c r="M6133" i="8" s="1"/>
  <c r="J6133" i="8" l="1"/>
  <c r="K6133" i="8" l="1"/>
  <c r="L6133" i="8" s="1"/>
  <c r="H6134" i="8" s="1"/>
  <c r="N6134" i="8" l="1"/>
  <c r="I6134" i="8"/>
  <c r="M6134" i="8" s="1"/>
  <c r="J6134" i="8"/>
  <c r="K6134" i="8" l="1"/>
  <c r="L6134" i="8" s="1"/>
  <c r="H6135" i="8" s="1"/>
  <c r="N6135" i="8" l="1"/>
  <c r="I6135" i="8"/>
  <c r="M6135" i="8" s="1"/>
  <c r="J6135" i="8" l="1"/>
  <c r="K6135" i="8" l="1"/>
  <c r="L6135" i="8" s="1"/>
  <c r="H6136" i="8" s="1"/>
  <c r="N6136" i="8" l="1"/>
  <c r="I6136" i="8"/>
  <c r="M6136" i="8" s="1"/>
  <c r="J6136" i="8" l="1"/>
  <c r="K6136" i="8" l="1"/>
  <c r="L6136" i="8" s="1"/>
  <c r="H6137" i="8" s="1"/>
  <c r="I6137" i="8" l="1"/>
  <c r="M6137" i="8" s="1"/>
  <c r="N6137" i="8"/>
  <c r="J6137" i="8" l="1"/>
  <c r="K6137" i="8" l="1"/>
  <c r="L6137" i="8" s="1"/>
  <c r="H6138" i="8" s="1"/>
  <c r="N6138" i="8" l="1"/>
  <c r="I6138" i="8"/>
  <c r="M6138" i="8" s="1"/>
  <c r="J6138" i="8" l="1"/>
  <c r="K6138" i="8" l="1"/>
  <c r="L6138" i="8" s="1"/>
  <c r="H6139" i="8" s="1"/>
  <c r="N6139" i="8" l="1"/>
  <c r="I6139" i="8"/>
  <c r="M6139" i="8" s="1"/>
  <c r="J6139" i="8" l="1"/>
  <c r="K6139" i="8" l="1"/>
  <c r="L6139" i="8" s="1"/>
  <c r="H6140" i="8" s="1"/>
  <c r="N6140" i="8" l="1"/>
  <c r="I6140" i="8"/>
  <c r="M6140" i="8" s="1"/>
  <c r="J6140" i="8" l="1"/>
  <c r="K6140" i="8" l="1"/>
  <c r="L6140" i="8" s="1"/>
  <c r="H6141" i="8" s="1"/>
  <c r="N6141" i="8" l="1"/>
  <c r="I6141" i="8"/>
  <c r="M6141" i="8" s="1"/>
  <c r="J6141" i="8" l="1"/>
  <c r="K6141" i="8" l="1"/>
  <c r="L6141" i="8" s="1"/>
  <c r="H6142" i="8" s="1"/>
  <c r="N6142" i="8" l="1"/>
  <c r="I6142" i="8"/>
  <c r="M6142" i="8" s="1"/>
  <c r="J6142" i="8" l="1"/>
  <c r="K6142" i="8" l="1"/>
  <c r="L6142" i="8" s="1"/>
  <c r="H6143" i="8" s="1"/>
  <c r="N6143" i="8" l="1"/>
  <c r="I6143" i="8"/>
  <c r="M6143" i="8" s="1"/>
  <c r="J6143" i="8" l="1"/>
  <c r="K6143" i="8" l="1"/>
  <c r="L6143" i="8" s="1"/>
  <c r="H6144" i="8" s="1"/>
  <c r="N6144" i="8" l="1"/>
  <c r="I6144" i="8"/>
  <c r="M6144" i="8" s="1"/>
  <c r="J6144" i="8" l="1"/>
  <c r="K6144" i="8" l="1"/>
  <c r="L6144" i="8" s="1"/>
  <c r="H6145" i="8" s="1"/>
  <c r="N6145" i="8" l="1"/>
  <c r="I6145" i="8"/>
  <c r="M6145" i="8" s="1"/>
  <c r="J6145" i="8" l="1"/>
  <c r="K6145" i="8" l="1"/>
  <c r="L6145" i="8" s="1"/>
  <c r="H6146" i="8" s="1"/>
  <c r="N6146" i="8" l="1"/>
  <c r="I6146" i="8"/>
  <c r="M6146" i="8" s="1"/>
  <c r="J6146" i="8" l="1"/>
  <c r="K6146" i="8" l="1"/>
  <c r="L6146" i="8"/>
  <c r="H6147" i="8" s="1"/>
  <c r="N6147" i="8" l="1"/>
  <c r="I6147" i="8"/>
  <c r="M6147" i="8" s="1"/>
  <c r="J6147" i="8" l="1"/>
  <c r="K6147" i="8" l="1"/>
  <c r="L6147" i="8" s="1"/>
  <c r="H6148" i="8" s="1"/>
  <c r="I6148" i="8" l="1"/>
  <c r="M6148" i="8" s="1"/>
  <c r="N6148" i="8"/>
  <c r="J6148" i="8" l="1"/>
  <c r="K6148" i="8" l="1"/>
  <c r="L6148" i="8" s="1"/>
  <c r="H6149" i="8" s="1"/>
  <c r="I6149" i="8" l="1"/>
  <c r="M6149" i="8" s="1"/>
  <c r="N6149" i="8"/>
  <c r="J6149" i="8" l="1"/>
  <c r="K6149" i="8" l="1"/>
  <c r="L6149" i="8" s="1"/>
  <c r="H6150" i="8" s="1"/>
  <c r="N6150" i="8" l="1"/>
  <c r="I6150" i="8"/>
  <c r="M6150" i="8" s="1"/>
  <c r="J6150" i="8" l="1"/>
  <c r="K6150" i="8" l="1"/>
  <c r="L6150" i="8" s="1"/>
  <c r="H6151" i="8" s="1"/>
  <c r="N6151" i="8" l="1"/>
  <c r="I6151" i="8"/>
  <c r="M6151" i="8" s="1"/>
  <c r="J6151" i="8" l="1"/>
  <c r="K6151" i="8" l="1"/>
  <c r="L6151" i="8" s="1"/>
  <c r="H6152" i="8" s="1"/>
  <c r="N6152" i="8" l="1"/>
  <c r="I6152" i="8"/>
  <c r="M6152" i="8" s="1"/>
  <c r="J6152" i="8"/>
  <c r="K6152" i="8" l="1"/>
  <c r="L6152" i="8" s="1"/>
  <c r="H6153" i="8" s="1"/>
  <c r="I6153" i="8" l="1"/>
  <c r="M6153" i="8" s="1"/>
  <c r="N6153" i="8"/>
  <c r="J6153" i="8" l="1"/>
  <c r="K6153" i="8" l="1"/>
  <c r="L6153" i="8" s="1"/>
  <c r="H6154" i="8" s="1"/>
  <c r="N6154" i="8" l="1"/>
  <c r="I6154" i="8"/>
  <c r="M6154" i="8" s="1"/>
  <c r="J6154" i="8"/>
  <c r="K6154" i="8" l="1"/>
  <c r="L6154" i="8"/>
  <c r="H6155" i="8" s="1"/>
  <c r="I6155" i="8" l="1"/>
  <c r="M6155" i="8" s="1"/>
  <c r="N6155" i="8"/>
  <c r="J6155" i="8" l="1"/>
  <c r="K6155" i="8" l="1"/>
  <c r="L6155" i="8" s="1"/>
  <c r="H6156" i="8" s="1"/>
  <c r="I6156" i="8" l="1"/>
  <c r="M6156" i="8" s="1"/>
  <c r="N6156" i="8"/>
  <c r="J6156" i="8" l="1"/>
  <c r="K6156" i="8" l="1"/>
  <c r="L6156" i="8"/>
  <c r="H6157" i="8" s="1"/>
  <c r="N6157" i="8" l="1"/>
  <c r="I6157" i="8"/>
  <c r="M6157" i="8" s="1"/>
  <c r="J6157" i="8" l="1"/>
  <c r="K6157" i="8" l="1"/>
  <c r="L6157" i="8" s="1"/>
  <c r="H6158" i="8" s="1"/>
  <c r="N6158" i="8" l="1"/>
  <c r="I6158" i="8"/>
  <c r="M6158" i="8" s="1"/>
  <c r="J6158" i="8" l="1"/>
  <c r="K6158" i="8" l="1"/>
  <c r="L6158" i="8" s="1"/>
  <c r="H6159" i="8" s="1"/>
  <c r="N6159" i="8" l="1"/>
  <c r="I6159" i="8"/>
  <c r="M6159" i="8" s="1"/>
  <c r="J6159" i="8" l="1"/>
  <c r="K6159" i="8" l="1"/>
  <c r="L6159" i="8"/>
  <c r="H6160" i="8" s="1"/>
  <c r="N6160" i="8" l="1"/>
  <c r="I6160" i="8"/>
  <c r="M6160" i="8" s="1"/>
  <c r="J6160" i="8"/>
  <c r="K6160" i="8" l="1"/>
  <c r="L6160" i="8" s="1"/>
  <c r="H6161" i="8" s="1"/>
  <c r="N6161" i="8" l="1"/>
  <c r="I6161" i="8"/>
  <c r="M6161" i="8" s="1"/>
  <c r="J6161" i="8" l="1"/>
  <c r="K6161" i="8" l="1"/>
  <c r="L6161" i="8" s="1"/>
  <c r="H6162" i="8" s="1"/>
  <c r="N6162" i="8" l="1"/>
  <c r="I6162" i="8"/>
  <c r="M6162" i="8" s="1"/>
  <c r="J6162" i="8" l="1"/>
  <c r="K6162" i="8" l="1"/>
  <c r="L6162" i="8" s="1"/>
  <c r="H6163" i="8" s="1"/>
  <c r="N6163" i="8" l="1"/>
  <c r="I6163" i="8"/>
  <c r="M6163" i="8" s="1"/>
  <c r="J6163" i="8" l="1"/>
  <c r="K6163" i="8" l="1"/>
  <c r="L6163" i="8" s="1"/>
  <c r="H6164" i="8" s="1"/>
  <c r="N6164" i="8" l="1"/>
  <c r="I6164" i="8"/>
  <c r="M6164" i="8" s="1"/>
  <c r="J6164" i="8"/>
  <c r="K6164" i="8" l="1"/>
  <c r="L6164" i="8" s="1"/>
  <c r="H6165" i="8" s="1"/>
  <c r="N6165" i="8" l="1"/>
  <c r="I6165" i="8"/>
  <c r="M6165" i="8" s="1"/>
  <c r="J6165" i="8"/>
  <c r="K6165" i="8" l="1"/>
  <c r="L6165" i="8" s="1"/>
  <c r="H6166" i="8" s="1"/>
  <c r="I6166" i="8" l="1"/>
  <c r="M6166" i="8" s="1"/>
  <c r="N6166" i="8"/>
  <c r="J6166" i="8" l="1"/>
  <c r="K6166" i="8" l="1"/>
  <c r="L6166" i="8" s="1"/>
  <c r="H6167" i="8" s="1"/>
  <c r="I6167" i="8" l="1"/>
  <c r="M6167" i="8" s="1"/>
  <c r="N6167" i="8"/>
  <c r="J6167" i="8" l="1"/>
  <c r="K6167" i="8" l="1"/>
  <c r="L6167" i="8" s="1"/>
  <c r="H6168" i="8" s="1"/>
  <c r="I6168" i="8" l="1"/>
  <c r="M6168" i="8" s="1"/>
  <c r="N6168" i="8"/>
  <c r="J6168" i="8" l="1"/>
  <c r="K6168" i="8" l="1"/>
  <c r="L6168" i="8"/>
  <c r="H6169" i="8" s="1"/>
  <c r="N6169" i="8" l="1"/>
  <c r="I6169" i="8"/>
  <c r="M6169" i="8" s="1"/>
  <c r="J6169" i="8"/>
  <c r="K6169" i="8" l="1"/>
  <c r="L6169" i="8" s="1"/>
  <c r="H6170" i="8" s="1"/>
  <c r="N6170" i="8" l="1"/>
  <c r="I6170" i="8"/>
  <c r="M6170" i="8" s="1"/>
  <c r="J6170" i="8" l="1"/>
  <c r="K6170" i="8" l="1"/>
  <c r="L6170" i="8" s="1"/>
  <c r="H6171" i="8" s="1"/>
  <c r="N6171" i="8" l="1"/>
  <c r="I6171" i="8"/>
  <c r="M6171" i="8" s="1"/>
  <c r="J6171" i="8" l="1"/>
  <c r="K6171" i="8" l="1"/>
  <c r="L6171" i="8"/>
  <c r="H6172" i="8" s="1"/>
  <c r="I6172" i="8" l="1"/>
  <c r="M6172" i="8" s="1"/>
  <c r="N6172" i="8"/>
  <c r="J6172" i="8" l="1"/>
  <c r="K6172" i="8" l="1"/>
  <c r="L6172" i="8" s="1"/>
  <c r="H6173" i="8" s="1"/>
  <c r="I6173" i="8" l="1"/>
  <c r="M6173" i="8" s="1"/>
  <c r="N6173" i="8"/>
  <c r="J6173" i="8" l="1"/>
  <c r="K6173" i="8" l="1"/>
  <c r="L6173" i="8" s="1"/>
  <c r="H6174" i="8" s="1"/>
  <c r="N6174" i="8" l="1"/>
  <c r="I6174" i="8"/>
  <c r="M6174" i="8" s="1"/>
  <c r="J6174" i="8" l="1"/>
  <c r="K6174" i="8" l="1"/>
  <c r="L6174" i="8" s="1"/>
  <c r="H6175" i="8" s="1"/>
  <c r="N6175" i="8" l="1"/>
  <c r="I6175" i="8"/>
  <c r="M6175" i="8" s="1"/>
  <c r="J6175" i="8" l="1"/>
  <c r="K6175" i="8" l="1"/>
  <c r="L6175" i="8" s="1"/>
  <c r="H6176" i="8" s="1"/>
  <c r="N6176" i="8" l="1"/>
  <c r="I6176" i="8"/>
  <c r="M6176" i="8" s="1"/>
  <c r="J6176" i="8" l="1"/>
  <c r="K6176" i="8" l="1"/>
  <c r="L6176" i="8" s="1"/>
  <c r="H6177" i="8" s="1"/>
  <c r="N6177" i="8" l="1"/>
  <c r="I6177" i="8"/>
  <c r="M6177" i="8" s="1"/>
  <c r="J6177" i="8" l="1"/>
  <c r="K6177" i="8" l="1"/>
  <c r="L6177" i="8" s="1"/>
  <c r="H6178" i="8" s="1"/>
  <c r="N6178" i="8" l="1"/>
  <c r="I6178" i="8"/>
  <c r="M6178" i="8" s="1"/>
  <c r="J6178" i="8" l="1"/>
  <c r="K6178" i="8" l="1"/>
  <c r="L6178" i="8" s="1"/>
  <c r="H6179" i="8" s="1"/>
  <c r="N6179" i="8" l="1"/>
  <c r="I6179" i="8"/>
  <c r="M6179" i="8" s="1"/>
  <c r="J6179" i="8" l="1"/>
  <c r="K6179" i="8" l="1"/>
  <c r="L6179" i="8" s="1"/>
  <c r="H6180" i="8" s="1"/>
  <c r="I6180" i="8" l="1"/>
  <c r="M6180" i="8" s="1"/>
  <c r="J6180" i="8"/>
  <c r="N6180" i="8"/>
  <c r="K6180" i="8" l="1"/>
  <c r="L6180" i="8"/>
  <c r="H6181" i="8" s="1"/>
  <c r="I6181" i="8" l="1"/>
  <c r="M6181" i="8" s="1"/>
  <c r="N6181" i="8"/>
  <c r="J6181" i="8" l="1"/>
  <c r="K6181" i="8" l="1"/>
  <c r="L6181" i="8" s="1"/>
  <c r="H6182" i="8" s="1"/>
  <c r="N6182" i="8" l="1"/>
  <c r="I6182" i="8"/>
  <c r="M6182" i="8" s="1"/>
  <c r="J6182" i="8"/>
  <c r="K6182" i="8" l="1"/>
  <c r="L6182" i="8" s="1"/>
  <c r="H6183" i="8" s="1"/>
  <c r="N6183" i="8" l="1"/>
  <c r="I6183" i="8"/>
  <c r="M6183" i="8" s="1"/>
  <c r="J6183" i="8" l="1"/>
  <c r="K6183" i="8" l="1"/>
  <c r="L6183" i="8" s="1"/>
  <c r="H6184" i="8" s="1"/>
  <c r="I6184" i="8" l="1"/>
  <c r="M6184" i="8" s="1"/>
  <c r="N6184" i="8"/>
  <c r="J6184" i="8" l="1"/>
  <c r="K6184" i="8" l="1"/>
  <c r="L6184" i="8" s="1"/>
  <c r="H6185" i="8" s="1"/>
  <c r="N6185" i="8" l="1"/>
  <c r="I6185" i="8"/>
  <c r="M6185" i="8" s="1"/>
  <c r="J6185" i="8"/>
  <c r="K6185" i="8" l="1"/>
  <c r="L6185" i="8" s="1"/>
  <c r="H6186" i="8" s="1"/>
  <c r="N6186" i="8" l="1"/>
  <c r="I6186" i="8"/>
  <c r="M6186" i="8" s="1"/>
  <c r="J6186" i="8" l="1"/>
  <c r="K6186" i="8" l="1"/>
  <c r="L6186" i="8" s="1"/>
  <c r="H6187" i="8" s="1"/>
  <c r="N6187" i="8" l="1"/>
  <c r="I6187" i="8"/>
  <c r="M6187" i="8" s="1"/>
  <c r="J6187" i="8" l="1"/>
  <c r="K6187" i="8" l="1"/>
  <c r="L6187" i="8" s="1"/>
  <c r="H6188" i="8" s="1"/>
  <c r="N6188" i="8" l="1"/>
  <c r="I6188" i="8"/>
  <c r="M6188" i="8" s="1"/>
  <c r="J6188" i="8" l="1"/>
  <c r="K6188" i="8" l="1"/>
  <c r="L6188" i="8" s="1"/>
  <c r="H6189" i="8" s="1"/>
  <c r="N6189" i="8" l="1"/>
  <c r="I6189" i="8"/>
  <c r="M6189" i="8" s="1"/>
  <c r="J6189" i="8" l="1"/>
  <c r="K6189" i="8" l="1"/>
  <c r="L6189" i="8" s="1"/>
  <c r="H6190" i="8" s="1"/>
  <c r="N6190" i="8" l="1"/>
  <c r="I6190" i="8"/>
  <c r="M6190" i="8" s="1"/>
  <c r="J6190" i="8" l="1"/>
  <c r="K6190" i="8" l="1"/>
  <c r="L6190" i="8" s="1"/>
  <c r="H6191" i="8" s="1"/>
  <c r="N6191" i="8" l="1"/>
  <c r="I6191" i="8"/>
  <c r="M6191" i="8" s="1"/>
  <c r="J6191" i="8" l="1"/>
  <c r="K6191" i="8" l="1"/>
  <c r="L6191" i="8" s="1"/>
  <c r="H6192" i="8" s="1"/>
  <c r="I6192" i="8" l="1"/>
  <c r="M6192" i="8" s="1"/>
  <c r="N6192" i="8"/>
  <c r="J6192" i="8" l="1"/>
  <c r="K6192" i="8" l="1"/>
  <c r="L6192" i="8" s="1"/>
  <c r="H6193" i="8" s="1"/>
  <c r="I6193" i="8" l="1"/>
  <c r="M6193" i="8" s="1"/>
  <c r="N6193" i="8"/>
  <c r="J6193" i="8" l="1"/>
  <c r="K6193" i="8" l="1"/>
  <c r="L6193" i="8" s="1"/>
  <c r="H6194" i="8" s="1"/>
  <c r="N6194" i="8" l="1"/>
  <c r="I6194" i="8"/>
  <c r="M6194" i="8" s="1"/>
  <c r="J6194" i="8" l="1"/>
  <c r="K6194" i="8" l="1"/>
  <c r="L6194" i="8" s="1"/>
  <c r="H6195" i="8" s="1"/>
  <c r="N6195" i="8" l="1"/>
  <c r="I6195" i="8"/>
  <c r="M6195" i="8" s="1"/>
  <c r="J6195" i="8" l="1"/>
  <c r="K6195" i="8" l="1"/>
  <c r="L6195" i="8" s="1"/>
  <c r="H6196" i="8" s="1"/>
  <c r="N6196" i="8" l="1"/>
  <c r="I6196" i="8"/>
  <c r="M6196" i="8" s="1"/>
  <c r="J6196" i="8"/>
  <c r="K6196" i="8" l="1"/>
  <c r="L6196" i="8" s="1"/>
  <c r="H6197" i="8" s="1"/>
  <c r="N6197" i="8" l="1"/>
  <c r="I6197" i="8"/>
  <c r="M6197" i="8" s="1"/>
  <c r="J6197" i="8" l="1"/>
  <c r="K6197" i="8" l="1"/>
  <c r="L6197" i="8" s="1"/>
  <c r="H6198" i="8" s="1"/>
  <c r="N6198" i="8" l="1"/>
  <c r="I6198" i="8"/>
  <c r="M6198" i="8" s="1"/>
  <c r="J6198" i="8" l="1"/>
  <c r="K6198" i="8" l="1"/>
  <c r="L6198" i="8"/>
  <c r="H6199" i="8" s="1"/>
  <c r="N6199" i="8" l="1"/>
  <c r="I6199" i="8"/>
  <c r="M6199" i="8" s="1"/>
  <c r="J6199" i="8" l="1"/>
  <c r="K6199" i="8" l="1"/>
  <c r="L6199" i="8"/>
  <c r="H6200" i="8" s="1"/>
  <c r="I6200" i="8" l="1"/>
  <c r="M6200" i="8" s="1"/>
  <c r="N6200" i="8"/>
  <c r="J6200" i="8" l="1"/>
  <c r="K6200" i="8" l="1"/>
  <c r="L6200" i="8" s="1"/>
  <c r="H6201" i="8" s="1"/>
  <c r="N6201" i="8" l="1"/>
  <c r="I6201" i="8"/>
  <c r="M6201" i="8" s="1"/>
  <c r="J6201" i="8" l="1"/>
  <c r="K6201" i="8" l="1"/>
  <c r="L6201" i="8" s="1"/>
  <c r="H6202" i="8" s="1"/>
  <c r="N6202" i="8" l="1"/>
  <c r="I6202" i="8"/>
  <c r="M6202" i="8" s="1"/>
  <c r="J6202" i="8"/>
  <c r="K6202" i="8" l="1"/>
  <c r="L6202" i="8" s="1"/>
  <c r="H6203" i="8" s="1"/>
  <c r="I6203" i="8" l="1"/>
  <c r="M6203" i="8" s="1"/>
  <c r="N6203" i="8"/>
  <c r="J6203" i="8" l="1"/>
  <c r="K6203" i="8" l="1"/>
  <c r="L6203" i="8"/>
  <c r="H6204" i="8" s="1"/>
  <c r="I6204" i="8" l="1"/>
  <c r="M6204" i="8" s="1"/>
  <c r="N6204" i="8"/>
  <c r="J6204" i="8" l="1"/>
  <c r="K6204" i="8" l="1"/>
  <c r="L6204" i="8" s="1"/>
  <c r="H6205" i="8" s="1"/>
  <c r="I6205" i="8" l="1"/>
  <c r="M6205" i="8" s="1"/>
  <c r="N6205" i="8"/>
  <c r="J6205" i="8" l="1"/>
  <c r="K6205" i="8" l="1"/>
  <c r="L6205" i="8"/>
  <c r="H6206" i="8" s="1"/>
  <c r="I6206" i="8" l="1"/>
  <c r="M6206" i="8" s="1"/>
  <c r="N6206" i="8"/>
  <c r="J6206" i="8" l="1"/>
  <c r="K6206" i="8" l="1"/>
  <c r="L6206" i="8" s="1"/>
  <c r="H6207" i="8" s="1"/>
  <c r="N6207" i="8" l="1"/>
  <c r="I6207" i="8"/>
  <c r="M6207" i="8" s="1"/>
  <c r="J6207" i="8" l="1"/>
  <c r="K6207" i="8" l="1"/>
  <c r="L6207" i="8" s="1"/>
  <c r="H6208" i="8" s="1"/>
  <c r="N6208" i="8" l="1"/>
  <c r="I6208" i="8"/>
  <c r="M6208" i="8" s="1"/>
  <c r="J6208" i="8" l="1"/>
  <c r="K6208" i="8"/>
  <c r="L6208" i="8" s="1"/>
  <c r="H6209" i="8" s="1"/>
  <c r="N6209" i="8" l="1"/>
  <c r="I6209" i="8"/>
  <c r="M6209" i="8" s="1"/>
  <c r="J6209" i="8" l="1"/>
  <c r="K6209" i="8" l="1"/>
  <c r="L6209" i="8" s="1"/>
  <c r="H6210" i="8" s="1"/>
  <c r="N6210" i="8" l="1"/>
  <c r="I6210" i="8"/>
  <c r="M6210" i="8" s="1"/>
  <c r="J6210" i="8" l="1"/>
  <c r="K6210" i="8" l="1"/>
  <c r="L6210" i="8" s="1"/>
  <c r="H6211" i="8" s="1"/>
  <c r="N6211" i="8" l="1"/>
  <c r="I6211" i="8"/>
  <c r="M6211" i="8" s="1"/>
  <c r="J6211" i="8"/>
  <c r="K6211" i="8" l="1"/>
  <c r="L6211" i="8" s="1"/>
  <c r="H6212" i="8" s="1"/>
  <c r="N6212" i="8" l="1"/>
  <c r="I6212" i="8"/>
  <c r="M6212" i="8" s="1"/>
  <c r="J6212" i="8" l="1"/>
  <c r="K6212" i="8" l="1"/>
  <c r="L6212" i="8" s="1"/>
  <c r="H6213" i="8" s="1"/>
  <c r="N6213" i="8" l="1"/>
  <c r="I6213" i="8"/>
  <c r="M6213" i="8" s="1"/>
  <c r="J6213" i="8" l="1"/>
  <c r="K6213" i="8" l="1"/>
  <c r="L6213" i="8"/>
  <c r="H6214" i="8" s="1"/>
  <c r="N6214" i="8" l="1"/>
  <c r="I6214" i="8"/>
  <c r="M6214" i="8" s="1"/>
  <c r="J6214" i="8" l="1"/>
  <c r="K6214" i="8" l="1"/>
  <c r="L6214" i="8" s="1"/>
  <c r="H6215" i="8" s="1"/>
  <c r="N6215" i="8" l="1"/>
  <c r="I6215" i="8"/>
  <c r="M6215" i="8" s="1"/>
  <c r="J6215" i="8" l="1"/>
  <c r="K6215" i="8" l="1"/>
  <c r="L6215" i="8" s="1"/>
  <c r="H6216" i="8" s="1"/>
  <c r="I6216" i="8" l="1"/>
  <c r="M6216" i="8" s="1"/>
  <c r="N6216" i="8"/>
  <c r="J6216" i="8" l="1"/>
  <c r="K6216" i="8" l="1"/>
  <c r="L6216" i="8" s="1"/>
  <c r="H6217" i="8" s="1"/>
  <c r="I6217" i="8" l="1"/>
  <c r="M6217" i="8" s="1"/>
  <c r="N6217" i="8"/>
  <c r="J6217" i="8" l="1"/>
  <c r="K6217" i="8" l="1"/>
  <c r="L6217" i="8" s="1"/>
  <c r="H6218" i="8" s="1"/>
  <c r="I6218" i="8" l="1"/>
  <c r="M6218" i="8" s="1"/>
  <c r="N6218" i="8"/>
  <c r="J6218" i="8" l="1"/>
  <c r="K6218" i="8" l="1"/>
  <c r="L6218" i="8" s="1"/>
  <c r="H6219" i="8" s="1"/>
  <c r="N6219" i="8" l="1"/>
  <c r="I6219" i="8"/>
  <c r="M6219" i="8" s="1"/>
  <c r="J6219" i="8" l="1"/>
  <c r="K6219" i="8" l="1"/>
  <c r="L6219" i="8" s="1"/>
  <c r="H6220" i="8" s="1"/>
  <c r="N6220" i="8" l="1"/>
  <c r="I6220" i="8"/>
  <c r="M6220" i="8" s="1"/>
  <c r="J6220" i="8" l="1"/>
  <c r="K6220" i="8" l="1"/>
  <c r="L6220" i="8" s="1"/>
  <c r="H6221" i="8" s="1"/>
  <c r="N6221" i="8" l="1"/>
  <c r="I6221" i="8"/>
  <c r="M6221" i="8" s="1"/>
  <c r="J6221" i="8" l="1"/>
  <c r="K6221" i="8" l="1"/>
  <c r="L6221" i="8" s="1"/>
  <c r="H6222" i="8" s="1"/>
  <c r="I6222" i="8" l="1"/>
  <c r="M6222" i="8" s="1"/>
  <c r="N6222" i="8"/>
  <c r="J6222" i="8" l="1"/>
  <c r="K6222" i="8" l="1"/>
  <c r="L6222" i="8" s="1"/>
  <c r="H6223" i="8" s="1"/>
  <c r="I6223" i="8" l="1"/>
  <c r="M6223" i="8" s="1"/>
  <c r="N6223" i="8"/>
  <c r="J6223" i="8" l="1"/>
  <c r="K6223" i="8" l="1"/>
  <c r="L6223" i="8" s="1"/>
  <c r="H6224" i="8" s="1"/>
  <c r="N6224" i="8" l="1"/>
  <c r="I6224" i="8"/>
  <c r="M6224" i="8" s="1"/>
  <c r="J6224" i="8" l="1"/>
  <c r="K6224" i="8" l="1"/>
  <c r="L6224" i="8" s="1"/>
  <c r="H6225" i="8" s="1"/>
  <c r="I6225" i="8" l="1"/>
  <c r="M6225" i="8" s="1"/>
  <c r="N6225" i="8"/>
  <c r="J6225" i="8" l="1"/>
  <c r="K6225" i="8" l="1"/>
  <c r="L6225" i="8"/>
  <c r="H6226" i="8" s="1"/>
  <c r="N6226" i="8" l="1"/>
  <c r="I6226" i="8"/>
  <c r="M6226" i="8" s="1"/>
  <c r="J6226" i="8"/>
  <c r="K6226" i="8" l="1"/>
  <c r="L6226" i="8" s="1"/>
  <c r="H6227" i="8" s="1"/>
  <c r="N6227" i="8" l="1"/>
  <c r="I6227" i="8"/>
  <c r="M6227" i="8" s="1"/>
  <c r="J6227" i="8" l="1"/>
  <c r="K6227" i="8" l="1"/>
  <c r="L6227" i="8" s="1"/>
  <c r="H6228" i="8" s="1"/>
  <c r="N6228" i="8" l="1"/>
  <c r="I6228" i="8"/>
  <c r="M6228" i="8" s="1"/>
  <c r="J6228" i="8"/>
  <c r="K6228" i="8" l="1"/>
  <c r="L6228" i="8"/>
  <c r="H6229" i="8" s="1"/>
  <c r="I6229" i="8" l="1"/>
  <c r="M6229" i="8" s="1"/>
  <c r="N6229" i="8"/>
  <c r="J6229" i="8" l="1"/>
  <c r="K6229" i="8" l="1"/>
  <c r="L6229" i="8" s="1"/>
  <c r="H6230" i="8" s="1"/>
  <c r="I6230" i="8" l="1"/>
  <c r="M6230" i="8" s="1"/>
  <c r="N6230" i="8"/>
  <c r="J6230" i="8" l="1"/>
  <c r="K6230" i="8" l="1"/>
  <c r="L6230" i="8" s="1"/>
  <c r="H6231" i="8" s="1"/>
  <c r="N6231" i="8" l="1"/>
  <c r="I6231" i="8"/>
  <c r="M6231" i="8" s="1"/>
  <c r="J6231" i="8" l="1"/>
  <c r="K6231" i="8" l="1"/>
  <c r="L6231" i="8" s="1"/>
  <c r="H6232" i="8" s="1"/>
  <c r="I6232" i="8" l="1"/>
  <c r="M6232" i="8" s="1"/>
  <c r="N6232" i="8"/>
  <c r="J6232" i="8" l="1"/>
  <c r="K6232" i="8" l="1"/>
  <c r="L6232" i="8" s="1"/>
  <c r="H6233" i="8" s="1"/>
  <c r="N6233" i="8" l="1"/>
  <c r="I6233" i="8"/>
  <c r="M6233" i="8" s="1"/>
  <c r="J6233" i="8" l="1"/>
  <c r="K6233" i="8" l="1"/>
  <c r="L6233" i="8" s="1"/>
  <c r="H6234" i="8" s="1"/>
  <c r="N6234" i="8" l="1"/>
  <c r="I6234" i="8"/>
  <c r="M6234" i="8" s="1"/>
  <c r="J6234" i="8"/>
  <c r="K6234" i="8" l="1"/>
  <c r="L6234" i="8" s="1"/>
  <c r="H6235" i="8" s="1"/>
  <c r="I6235" i="8" l="1"/>
  <c r="M6235" i="8" s="1"/>
  <c r="N6235" i="8"/>
  <c r="J6235" i="8" l="1"/>
  <c r="K6235" i="8" l="1"/>
  <c r="L6235" i="8" s="1"/>
  <c r="H6236" i="8" s="1"/>
  <c r="N6236" i="8" l="1"/>
  <c r="I6236" i="8"/>
  <c r="M6236" i="8" s="1"/>
  <c r="J6236" i="8" l="1"/>
  <c r="K6236" i="8" l="1"/>
  <c r="L6236" i="8" s="1"/>
  <c r="H6237" i="8" s="1"/>
  <c r="N6237" i="8" l="1"/>
  <c r="I6237" i="8"/>
  <c r="M6237" i="8" s="1"/>
  <c r="J6237" i="8"/>
  <c r="K6237" i="8" l="1"/>
  <c r="L6237" i="8" s="1"/>
  <c r="H6238" i="8" s="1"/>
  <c r="N6238" i="8" l="1"/>
  <c r="I6238" i="8"/>
  <c r="M6238" i="8" s="1"/>
  <c r="J6238" i="8" l="1"/>
  <c r="K6238" i="8" l="1"/>
  <c r="L6238" i="8" s="1"/>
  <c r="H6239" i="8" s="1"/>
  <c r="N6239" i="8" l="1"/>
  <c r="I6239" i="8"/>
  <c r="M6239" i="8" s="1"/>
  <c r="J6239" i="8" l="1"/>
  <c r="K6239" i="8" l="1"/>
  <c r="L6239" i="8" s="1"/>
  <c r="H6240" i="8" s="1"/>
  <c r="N6240" i="8" l="1"/>
  <c r="I6240" i="8"/>
  <c r="M6240" i="8" s="1"/>
  <c r="J6240" i="8" l="1"/>
  <c r="K6240" i="8" l="1"/>
  <c r="L6240" i="8" s="1"/>
  <c r="H6241" i="8" s="1"/>
  <c r="I6241" i="8" l="1"/>
  <c r="M6241" i="8" s="1"/>
  <c r="N6241" i="8"/>
  <c r="J6241" i="8" l="1"/>
  <c r="K6241" i="8" l="1"/>
  <c r="L6241" i="8"/>
  <c r="H6242" i="8" s="1"/>
  <c r="I6242" i="8" l="1"/>
  <c r="M6242" i="8" s="1"/>
  <c r="N6242" i="8"/>
  <c r="J6242" i="8" l="1"/>
  <c r="K6242" i="8" l="1"/>
  <c r="L6242" i="8" s="1"/>
  <c r="H6243" i="8" s="1"/>
  <c r="N6243" i="8" l="1"/>
  <c r="I6243" i="8"/>
  <c r="M6243" i="8" s="1"/>
  <c r="J6243" i="8" l="1"/>
  <c r="K6243" i="8" l="1"/>
  <c r="L6243" i="8" s="1"/>
  <c r="H6244" i="8" s="1"/>
  <c r="I6244" i="8" l="1"/>
  <c r="M6244" i="8" s="1"/>
  <c r="N6244" i="8"/>
  <c r="J6244" i="8" l="1"/>
  <c r="K6244" i="8" l="1"/>
  <c r="L6244" i="8" s="1"/>
  <c r="H6245" i="8" s="1"/>
  <c r="N6245" i="8" l="1"/>
  <c r="I6245" i="8"/>
  <c r="M6245" i="8" s="1"/>
  <c r="J6245" i="8" l="1"/>
  <c r="K6245" i="8" l="1"/>
  <c r="L6245" i="8"/>
  <c r="H6246" i="8" s="1"/>
  <c r="N6246" i="8" l="1"/>
  <c r="I6246" i="8"/>
  <c r="M6246" i="8" s="1"/>
  <c r="J6246" i="8" l="1"/>
  <c r="K6246" i="8" l="1"/>
  <c r="L6246" i="8" s="1"/>
  <c r="H6247" i="8" s="1"/>
  <c r="I6247" i="8" l="1"/>
  <c r="M6247" i="8" s="1"/>
  <c r="N6247" i="8"/>
  <c r="J6247" i="8" l="1"/>
  <c r="K6247" i="8" l="1"/>
  <c r="L6247" i="8" s="1"/>
  <c r="H6248" i="8" s="1"/>
  <c r="N6248" i="8" l="1"/>
  <c r="I6248" i="8"/>
  <c r="M6248" i="8" s="1"/>
  <c r="J6248" i="8" l="1"/>
  <c r="K6248" i="8" l="1"/>
  <c r="L6248" i="8" s="1"/>
  <c r="H6249" i="8" s="1"/>
  <c r="I6249" i="8" l="1"/>
  <c r="M6249" i="8" s="1"/>
  <c r="N6249" i="8"/>
  <c r="J6249" i="8" l="1"/>
  <c r="K6249" i="8" l="1"/>
  <c r="L6249" i="8" s="1"/>
  <c r="H6250" i="8" s="1"/>
  <c r="N6250" i="8" l="1"/>
  <c r="I6250" i="8"/>
  <c r="M6250" i="8" s="1"/>
  <c r="J6250" i="8" l="1"/>
  <c r="K6250" i="8" l="1"/>
  <c r="L6250" i="8" s="1"/>
  <c r="H6251" i="8" s="1"/>
  <c r="N6251" i="8" l="1"/>
  <c r="I6251" i="8"/>
  <c r="M6251" i="8" s="1"/>
  <c r="J6251" i="8" l="1"/>
  <c r="K6251" i="8" l="1"/>
  <c r="L6251" i="8"/>
  <c r="H6252" i="8" s="1"/>
  <c r="N6252" i="8" l="1"/>
  <c r="I6252" i="8"/>
  <c r="M6252" i="8" s="1"/>
  <c r="J6252" i="8" l="1"/>
  <c r="K6252" i="8" l="1"/>
  <c r="L6252" i="8" s="1"/>
  <c r="H6253" i="8" s="1"/>
  <c r="I6253" i="8" l="1"/>
  <c r="M6253" i="8" s="1"/>
  <c r="N6253" i="8"/>
  <c r="J6253" i="8" l="1"/>
  <c r="K6253" i="8" l="1"/>
  <c r="L6253" i="8" s="1"/>
  <c r="H6254" i="8" s="1"/>
  <c r="N6254" i="8" l="1"/>
  <c r="I6254" i="8"/>
  <c r="M6254" i="8" s="1"/>
  <c r="J6254" i="8"/>
  <c r="K6254" i="8" l="1"/>
  <c r="L6254" i="8"/>
  <c r="H6255" i="8" s="1"/>
  <c r="N6255" i="8" l="1"/>
  <c r="I6255" i="8"/>
  <c r="M6255" i="8" s="1"/>
  <c r="J6255" i="8" l="1"/>
  <c r="K6255" i="8" l="1"/>
  <c r="L6255" i="8" s="1"/>
  <c r="H6256" i="8" s="1"/>
  <c r="I6256" i="8" l="1"/>
  <c r="M6256" i="8" s="1"/>
  <c r="N6256" i="8"/>
  <c r="J6256" i="8" l="1"/>
  <c r="K6256" i="8" l="1"/>
  <c r="L6256" i="8" s="1"/>
  <c r="H6257" i="8" s="1"/>
  <c r="N6257" i="8" l="1"/>
  <c r="I6257" i="8"/>
  <c r="M6257" i="8" s="1"/>
  <c r="J6257" i="8" l="1"/>
  <c r="K6257" i="8" l="1"/>
  <c r="L6257" i="8" s="1"/>
  <c r="H6258" i="8" s="1"/>
  <c r="I6258" i="8" l="1"/>
  <c r="M6258" i="8" s="1"/>
  <c r="N6258" i="8"/>
  <c r="J6258" i="8" l="1"/>
  <c r="K6258" i="8" l="1"/>
  <c r="L6258" i="8" s="1"/>
  <c r="H6259" i="8" s="1"/>
  <c r="I6259" i="8" l="1"/>
  <c r="M6259" i="8" s="1"/>
  <c r="N6259" i="8"/>
  <c r="J6259" i="8" l="1"/>
  <c r="K6259" i="8" l="1"/>
  <c r="L6259" i="8" s="1"/>
  <c r="H6260" i="8" s="1"/>
  <c r="N6260" i="8" l="1"/>
  <c r="I6260" i="8"/>
  <c r="M6260" i="8" s="1"/>
  <c r="J6260" i="8" l="1"/>
  <c r="K6260" i="8" l="1"/>
  <c r="L6260" i="8" s="1"/>
  <c r="H6261" i="8" s="1"/>
  <c r="N6261" i="8" l="1"/>
  <c r="I6261" i="8"/>
  <c r="M6261" i="8" s="1"/>
  <c r="J6261" i="8" l="1"/>
  <c r="K6261" i="8" l="1"/>
  <c r="L6261" i="8" s="1"/>
  <c r="H6262" i="8" s="1"/>
  <c r="N6262" i="8" l="1"/>
  <c r="I6262" i="8"/>
  <c r="M6262" i="8" s="1"/>
  <c r="J6262" i="8" l="1"/>
  <c r="K6262" i="8" l="1"/>
  <c r="L6262" i="8" s="1"/>
  <c r="H6263" i="8" s="1"/>
  <c r="N6263" i="8" l="1"/>
  <c r="I6263" i="8"/>
  <c r="M6263" i="8" s="1"/>
  <c r="J6263" i="8" l="1"/>
  <c r="K6263" i="8" l="1"/>
  <c r="L6263" i="8" s="1"/>
  <c r="H6264" i="8" s="1"/>
  <c r="N6264" i="8" l="1"/>
  <c r="I6264" i="8"/>
  <c r="M6264" i="8" s="1"/>
  <c r="J6264" i="8" l="1"/>
  <c r="K6264" i="8" l="1"/>
  <c r="L6264" i="8" s="1"/>
  <c r="H6265" i="8" s="1"/>
  <c r="I6265" i="8" l="1"/>
  <c r="M6265" i="8" s="1"/>
  <c r="N6265" i="8"/>
  <c r="J6265" i="8" l="1"/>
  <c r="K6265" i="8" l="1"/>
  <c r="L6265" i="8"/>
  <c r="H6266" i="8" s="1"/>
  <c r="N6266" i="8" l="1"/>
  <c r="I6266" i="8"/>
  <c r="M6266" i="8" s="1"/>
  <c r="J6266" i="8" l="1"/>
  <c r="K6266" i="8" l="1"/>
  <c r="L6266" i="8" s="1"/>
  <c r="H6267" i="8" s="1"/>
  <c r="N6267" i="8" l="1"/>
  <c r="I6267" i="8"/>
  <c r="M6267" i="8" s="1"/>
  <c r="J6267" i="8" l="1"/>
  <c r="K6267" i="8" l="1"/>
  <c r="L6267" i="8" s="1"/>
  <c r="H6268" i="8" s="1"/>
  <c r="N6268" i="8" l="1"/>
  <c r="I6268" i="8"/>
  <c r="M6268" i="8" s="1"/>
  <c r="J6268" i="8" l="1"/>
  <c r="K6268" i="8" l="1"/>
  <c r="L6268" i="8"/>
  <c r="H6269" i="8" s="1"/>
  <c r="N6269" i="8" l="1"/>
  <c r="I6269" i="8"/>
  <c r="M6269" i="8" s="1"/>
  <c r="J6269" i="8" l="1"/>
  <c r="K6269" i="8" l="1"/>
  <c r="L6269" i="8" s="1"/>
  <c r="H6270" i="8" s="1"/>
  <c r="I6270" i="8" l="1"/>
  <c r="M6270" i="8" s="1"/>
  <c r="N6270" i="8"/>
  <c r="J6270" i="8"/>
  <c r="K6270" i="8" l="1"/>
  <c r="L6270" i="8" s="1"/>
  <c r="H6271" i="8" s="1"/>
  <c r="N6271" i="8" l="1"/>
  <c r="I6271" i="8"/>
  <c r="M6271" i="8" s="1"/>
  <c r="J6271" i="8" l="1"/>
  <c r="K6271" i="8" l="1"/>
  <c r="L6271" i="8" s="1"/>
  <c r="H6272" i="8" s="1"/>
  <c r="N6272" i="8" l="1"/>
  <c r="I6272" i="8"/>
  <c r="M6272" i="8" s="1"/>
  <c r="J6272" i="8" l="1"/>
  <c r="K6272" i="8" l="1"/>
  <c r="L6272" i="8" s="1"/>
  <c r="H6273" i="8" s="1"/>
  <c r="N6273" i="8" l="1"/>
  <c r="I6273" i="8"/>
  <c r="M6273" i="8" s="1"/>
  <c r="J6273" i="8" l="1"/>
  <c r="K6273" i="8" l="1"/>
  <c r="L6273" i="8" s="1"/>
  <c r="H6274" i="8" s="1"/>
  <c r="N6274" i="8" l="1"/>
  <c r="I6274" i="8"/>
  <c r="M6274" i="8" s="1"/>
  <c r="J6274" i="8"/>
  <c r="K6274" i="8" l="1"/>
  <c r="L6274" i="8" s="1"/>
  <c r="H6275" i="8" s="1"/>
  <c r="N6275" i="8" l="1"/>
  <c r="I6275" i="8"/>
  <c r="M6275" i="8" s="1"/>
  <c r="J6275" i="8" l="1"/>
  <c r="K6275" i="8" l="1"/>
  <c r="L6275" i="8" s="1"/>
  <c r="H6276" i="8" s="1"/>
  <c r="I6276" i="8" l="1"/>
  <c r="M6276" i="8" s="1"/>
  <c r="N6276" i="8"/>
  <c r="J6276" i="8" l="1"/>
  <c r="K6276" i="8" l="1"/>
  <c r="L6276" i="8"/>
  <c r="H6277" i="8" s="1"/>
  <c r="I6277" i="8" l="1"/>
  <c r="M6277" i="8" s="1"/>
  <c r="N6277" i="8"/>
  <c r="J6277" i="8" l="1"/>
  <c r="K6277" i="8" l="1"/>
  <c r="L6277" i="8"/>
  <c r="H6278" i="8" s="1"/>
  <c r="I6278" i="8" l="1"/>
  <c r="M6278" i="8" s="1"/>
  <c r="N6278" i="8"/>
  <c r="J6278" i="8" l="1"/>
  <c r="K6278" i="8" l="1"/>
  <c r="L6278" i="8" s="1"/>
  <c r="H6279" i="8" s="1"/>
  <c r="N6279" i="8" l="1"/>
  <c r="I6279" i="8"/>
  <c r="M6279" i="8" s="1"/>
  <c r="J6279" i="8" l="1"/>
  <c r="K6279" i="8" l="1"/>
  <c r="L6279" i="8" s="1"/>
  <c r="H6280" i="8" s="1"/>
  <c r="N6280" i="8" l="1"/>
  <c r="I6280" i="8"/>
  <c r="M6280" i="8" s="1"/>
  <c r="J6280" i="8"/>
  <c r="K6280" i="8" l="1"/>
  <c r="L6280" i="8" s="1"/>
  <c r="H6281" i="8" s="1"/>
  <c r="N6281" i="8" l="1"/>
  <c r="I6281" i="8"/>
  <c r="M6281" i="8" s="1"/>
  <c r="J6281" i="8" l="1"/>
  <c r="K6281" i="8" l="1"/>
  <c r="L6281" i="8" s="1"/>
  <c r="H6282" i="8" s="1"/>
  <c r="I6282" i="8" l="1"/>
  <c r="M6282" i="8" s="1"/>
  <c r="J6282" i="8"/>
  <c r="N6282" i="8"/>
  <c r="K6282" i="8" l="1"/>
  <c r="L6282" i="8"/>
  <c r="H6283" i="8" s="1"/>
  <c r="N6283" i="8" l="1"/>
  <c r="I6283" i="8"/>
  <c r="M6283" i="8" s="1"/>
  <c r="J6283" i="8"/>
  <c r="K6283" i="8" l="1"/>
  <c r="L6283" i="8"/>
  <c r="H6284" i="8" s="1"/>
  <c r="N6284" i="8" l="1"/>
  <c r="I6284" i="8"/>
  <c r="M6284" i="8" s="1"/>
  <c r="J6284" i="8" l="1"/>
  <c r="K6284" i="8" l="1"/>
  <c r="L6284" i="8" s="1"/>
  <c r="H6285" i="8" s="1"/>
  <c r="N6285" i="8" l="1"/>
  <c r="I6285" i="8"/>
  <c r="M6285" i="8" s="1"/>
  <c r="J6285" i="8" l="1"/>
  <c r="K6285" i="8" l="1"/>
  <c r="L6285" i="8" s="1"/>
  <c r="H6286" i="8" s="1"/>
  <c r="N6286" i="8" l="1"/>
  <c r="I6286" i="8"/>
  <c r="M6286" i="8" s="1"/>
  <c r="J6286" i="8" l="1"/>
  <c r="K6286" i="8" l="1"/>
  <c r="L6286" i="8" s="1"/>
  <c r="H6287" i="8" s="1"/>
  <c r="N6287" i="8" l="1"/>
  <c r="I6287" i="8"/>
  <c r="M6287" i="8" s="1"/>
  <c r="J6287" i="8"/>
  <c r="K6287" i="8" l="1"/>
  <c r="L6287" i="8" s="1"/>
  <c r="H6288" i="8" s="1"/>
  <c r="N6288" i="8" l="1"/>
  <c r="I6288" i="8"/>
  <c r="M6288" i="8" s="1"/>
  <c r="J6288" i="8"/>
  <c r="K6288" i="8" l="1"/>
  <c r="L6288" i="8" s="1"/>
  <c r="H6289" i="8" s="1"/>
  <c r="I6289" i="8" l="1"/>
  <c r="M6289" i="8" s="1"/>
  <c r="N6289" i="8"/>
  <c r="J6289" i="8" l="1"/>
  <c r="K6289" i="8" l="1"/>
  <c r="L6289" i="8"/>
  <c r="H6290" i="8" s="1"/>
  <c r="N6290" i="8" l="1"/>
  <c r="I6290" i="8"/>
  <c r="M6290" i="8" s="1"/>
  <c r="J6290" i="8" l="1"/>
  <c r="K6290" i="8" l="1"/>
  <c r="L6290" i="8" s="1"/>
  <c r="H6291" i="8" s="1"/>
  <c r="N6291" i="8" l="1"/>
  <c r="I6291" i="8"/>
  <c r="M6291" i="8" s="1"/>
  <c r="J6291" i="8" l="1"/>
  <c r="K6291" i="8" l="1"/>
  <c r="L6291" i="8" s="1"/>
  <c r="H6292" i="8" s="1"/>
  <c r="N6292" i="8" l="1"/>
  <c r="I6292" i="8"/>
  <c r="M6292" i="8" s="1"/>
  <c r="J6292" i="8" l="1"/>
  <c r="K6292" i="8" l="1"/>
  <c r="L6292" i="8" s="1"/>
  <c r="H6293" i="8" s="1"/>
  <c r="N6293" i="8" l="1"/>
  <c r="I6293" i="8"/>
  <c r="M6293" i="8" s="1"/>
  <c r="J6293" i="8" l="1"/>
  <c r="K6293" i="8" l="1"/>
  <c r="L6293" i="8" s="1"/>
  <c r="H6294" i="8" s="1"/>
  <c r="I6294" i="8" l="1"/>
  <c r="M6294" i="8" s="1"/>
  <c r="N6294" i="8"/>
  <c r="J6294" i="8"/>
  <c r="K6294" i="8" l="1"/>
  <c r="L6294" i="8"/>
  <c r="H6295" i="8" s="1"/>
  <c r="N6295" i="8" l="1"/>
  <c r="I6295" i="8"/>
  <c r="M6295" i="8" s="1"/>
  <c r="J6295" i="8" l="1"/>
  <c r="K6295" i="8" l="1"/>
  <c r="L6295" i="8" s="1"/>
  <c r="H6296" i="8" s="1"/>
  <c r="N6296" i="8" l="1"/>
  <c r="I6296" i="8"/>
  <c r="M6296" i="8" s="1"/>
  <c r="J6296" i="8" l="1"/>
  <c r="K6296" i="8" l="1"/>
  <c r="L6296" i="8" s="1"/>
  <c r="H6297" i="8" s="1"/>
  <c r="I6297" i="8" l="1"/>
  <c r="M6297" i="8" s="1"/>
  <c r="N6297" i="8"/>
  <c r="J6297" i="8" l="1"/>
  <c r="K6297" i="8" l="1"/>
  <c r="L6297" i="8" s="1"/>
  <c r="H6298" i="8" s="1"/>
  <c r="N6298" i="8" l="1"/>
  <c r="I6298" i="8"/>
  <c r="M6298" i="8" s="1"/>
  <c r="J6298" i="8" l="1"/>
  <c r="K6298" i="8" l="1"/>
  <c r="L6298" i="8" s="1"/>
  <c r="H6299" i="8" s="1"/>
  <c r="N6299" i="8" l="1"/>
  <c r="I6299" i="8"/>
  <c r="M6299" i="8" s="1"/>
  <c r="J6299" i="8"/>
  <c r="K6299" i="8" l="1"/>
  <c r="L6299" i="8" s="1"/>
  <c r="H6300" i="8" s="1"/>
  <c r="N6300" i="8" l="1"/>
  <c r="I6300" i="8"/>
  <c r="M6300" i="8" s="1"/>
  <c r="J6300" i="8"/>
  <c r="K6300" i="8" l="1"/>
  <c r="L6300" i="8" s="1"/>
  <c r="H6301" i="8" s="1"/>
  <c r="I6301" i="8" l="1"/>
  <c r="M6301" i="8" s="1"/>
  <c r="N6301" i="8"/>
  <c r="J6301" i="8" l="1"/>
  <c r="K6301" i="8" l="1"/>
  <c r="L6301" i="8"/>
  <c r="H6302" i="8" s="1"/>
  <c r="N6302" i="8" l="1"/>
  <c r="I6302" i="8"/>
  <c r="M6302" i="8" s="1"/>
  <c r="J6302" i="8" l="1"/>
  <c r="K6302" i="8" l="1"/>
  <c r="L6302" i="8" s="1"/>
  <c r="H6303" i="8" s="1"/>
  <c r="N6303" i="8" l="1"/>
  <c r="I6303" i="8"/>
  <c r="M6303" i="8" s="1"/>
  <c r="J6303" i="8" l="1"/>
  <c r="K6303" i="8" l="1"/>
  <c r="L6303" i="8" s="1"/>
  <c r="H6304" i="8" s="1"/>
  <c r="N6304" i="8" l="1"/>
  <c r="I6304" i="8"/>
  <c r="M6304" i="8" s="1"/>
  <c r="J6304" i="8" l="1"/>
  <c r="K6304" i="8" l="1"/>
  <c r="L6304" i="8" s="1"/>
  <c r="H6305" i="8" s="1"/>
  <c r="N6305" i="8" l="1"/>
  <c r="I6305" i="8"/>
  <c r="M6305" i="8" s="1"/>
  <c r="J6305" i="8" l="1"/>
  <c r="K6305" i="8" l="1"/>
  <c r="L6305" i="8" s="1"/>
  <c r="H6306" i="8" s="1"/>
  <c r="I6306" i="8" l="1"/>
  <c r="M6306" i="8" s="1"/>
  <c r="J6306" i="8"/>
  <c r="N6306" i="8"/>
  <c r="K6306" i="8" l="1"/>
  <c r="L6306" i="8"/>
  <c r="H6307" i="8" s="1"/>
  <c r="N6307" i="8" l="1"/>
  <c r="I6307" i="8"/>
  <c r="M6307" i="8" s="1"/>
  <c r="J6307" i="8" l="1"/>
  <c r="K6307" i="8" l="1"/>
  <c r="L6307" i="8" s="1"/>
  <c r="H6308" i="8" s="1"/>
  <c r="N6308" i="8" l="1"/>
  <c r="I6308" i="8"/>
  <c r="M6308" i="8" s="1"/>
  <c r="J6308" i="8"/>
  <c r="K6308" i="8" l="1"/>
  <c r="L6308" i="8" s="1"/>
  <c r="H6309" i="8" s="1"/>
  <c r="N6309" i="8" l="1"/>
  <c r="I6309" i="8"/>
  <c r="M6309" i="8" s="1"/>
  <c r="J6309" i="8"/>
  <c r="K6309" i="8" l="1"/>
  <c r="L6309" i="8" s="1"/>
  <c r="H6310" i="8" s="1"/>
  <c r="I6310" i="8" l="1"/>
  <c r="M6310" i="8" s="1"/>
  <c r="N6310" i="8"/>
  <c r="J6310" i="8" l="1"/>
  <c r="K6310" i="8" l="1"/>
  <c r="L6310" i="8"/>
  <c r="H6311" i="8" s="1"/>
  <c r="N6311" i="8" l="1"/>
  <c r="I6311" i="8"/>
  <c r="M6311" i="8" s="1"/>
  <c r="J6311" i="8" l="1"/>
  <c r="K6311" i="8" s="1"/>
  <c r="L6311" i="8" s="1"/>
  <c r="H6312" i="8" s="1"/>
  <c r="I6312" i="8" l="1"/>
  <c r="M6312" i="8" s="1"/>
  <c r="J6312" i="8"/>
  <c r="N6312" i="8"/>
  <c r="K6312" i="8" l="1"/>
  <c r="L6312" i="8" s="1"/>
  <c r="H6313" i="8" s="1"/>
  <c r="I6313" i="8" l="1"/>
  <c r="M6313" i="8" s="1"/>
  <c r="J6313" i="8"/>
  <c r="N6313" i="8"/>
  <c r="K6313" i="8" l="1"/>
  <c r="L6313" i="8" s="1"/>
  <c r="H6314" i="8" s="1"/>
  <c r="I6314" i="8" l="1"/>
  <c r="M6314" i="8" s="1"/>
  <c r="N6314" i="8"/>
  <c r="J6314" i="8" l="1"/>
  <c r="K6314" i="8" l="1"/>
  <c r="L6314" i="8" s="1"/>
  <c r="H6315" i="8" s="1"/>
  <c r="I6315" i="8" l="1"/>
  <c r="M6315" i="8" s="1"/>
  <c r="N6315" i="8"/>
  <c r="J6315" i="8" l="1"/>
  <c r="K6315" i="8" l="1"/>
  <c r="L6315" i="8" s="1"/>
  <c r="H6316" i="8" s="1"/>
  <c r="N6316" i="8" l="1"/>
  <c r="I6316" i="8"/>
  <c r="M6316" i="8" s="1"/>
  <c r="J6316" i="8" l="1"/>
  <c r="K6316" i="8" l="1"/>
  <c r="L6316" i="8" s="1"/>
  <c r="H6317" i="8" s="1"/>
  <c r="I6317" i="8" l="1"/>
  <c r="M6317" i="8" s="1"/>
  <c r="N6317" i="8"/>
  <c r="J6317" i="8" l="1"/>
  <c r="K6317" i="8" l="1"/>
  <c r="L6317" i="8" s="1"/>
  <c r="H6318" i="8" s="1"/>
  <c r="N6318" i="8" l="1"/>
  <c r="I6318" i="8"/>
  <c r="M6318" i="8" s="1"/>
  <c r="J6318" i="8" l="1"/>
  <c r="K6318" i="8" l="1"/>
  <c r="L6318" i="8" s="1"/>
  <c r="H6319" i="8" s="1"/>
  <c r="I6319" i="8" l="1"/>
  <c r="M6319" i="8" s="1"/>
  <c r="N6319" i="8"/>
  <c r="J6319" i="8" l="1"/>
  <c r="K6319" i="8" l="1"/>
  <c r="L6319" i="8"/>
  <c r="H6320" i="8" s="1"/>
  <c r="N6320" i="8" l="1"/>
  <c r="I6320" i="8"/>
  <c r="M6320" i="8" s="1"/>
  <c r="J6320" i="8"/>
  <c r="K6320" i="8" l="1"/>
  <c r="L6320" i="8" s="1"/>
  <c r="H6321" i="8" s="1"/>
  <c r="N6321" i="8" l="1"/>
  <c r="I6321" i="8"/>
  <c r="M6321" i="8" s="1"/>
  <c r="J6321" i="8" l="1"/>
  <c r="K6321" i="8" l="1"/>
  <c r="L6321" i="8" s="1"/>
  <c r="H6322" i="8" s="1"/>
  <c r="N6322" i="8" l="1"/>
  <c r="I6322" i="8"/>
  <c r="M6322" i="8" s="1"/>
  <c r="J6322" i="8" l="1"/>
  <c r="K6322" i="8" l="1"/>
  <c r="L6322" i="8" s="1"/>
  <c r="H6323" i="8" s="1"/>
  <c r="N6323" i="8" l="1"/>
  <c r="I6323" i="8"/>
  <c r="M6323" i="8" s="1"/>
  <c r="J6323" i="8"/>
  <c r="K6323" i="8" l="1"/>
  <c r="L6323" i="8" s="1"/>
  <c r="H6324" i="8" s="1"/>
  <c r="I6324" i="8" l="1"/>
  <c r="M6324" i="8" s="1"/>
  <c r="N6324" i="8"/>
  <c r="J6324" i="8"/>
  <c r="K6324" i="8" l="1"/>
  <c r="L6324" i="8"/>
  <c r="H6325" i="8" s="1"/>
  <c r="I6325" i="8" l="1"/>
  <c r="M6325" i="8" s="1"/>
  <c r="N6325" i="8"/>
  <c r="J6325" i="8" l="1"/>
  <c r="K6325" i="8" l="1"/>
  <c r="L6325" i="8"/>
  <c r="H6326" i="8" s="1"/>
  <c r="I6326" i="8" l="1"/>
  <c r="M6326" i="8" s="1"/>
  <c r="N6326" i="8"/>
  <c r="J6326" i="8" l="1"/>
  <c r="K6326" i="8" l="1"/>
  <c r="L6326" i="8" s="1"/>
  <c r="H6327" i="8" s="1"/>
  <c r="N6327" i="8" l="1"/>
  <c r="I6327" i="8"/>
  <c r="M6327" i="8" s="1"/>
  <c r="J6327" i="8" l="1"/>
  <c r="K6327" i="8" l="1"/>
  <c r="L6327" i="8"/>
  <c r="H6328" i="8" s="1"/>
  <c r="N6328" i="8" l="1"/>
  <c r="I6328" i="8"/>
  <c r="M6328" i="8" s="1"/>
  <c r="J6328" i="8" l="1"/>
  <c r="K6328" i="8" l="1"/>
  <c r="L6328" i="8"/>
  <c r="H6329" i="8" s="1"/>
  <c r="I6329" i="8" l="1"/>
  <c r="M6329" i="8" s="1"/>
  <c r="N6329" i="8"/>
  <c r="J6329" i="8" l="1"/>
  <c r="K6329" i="8" l="1"/>
  <c r="L6329" i="8" s="1"/>
  <c r="H6330" i="8" s="1"/>
  <c r="N6330" i="8" l="1"/>
  <c r="I6330" i="8"/>
  <c r="M6330" i="8" s="1"/>
  <c r="J6330" i="8" l="1"/>
  <c r="K6330" i="8" l="1"/>
  <c r="L6330" i="8"/>
  <c r="H6331" i="8" s="1"/>
  <c r="I6331" i="8" l="1"/>
  <c r="M6331" i="8" s="1"/>
  <c r="N6331" i="8"/>
  <c r="J6331" i="8" l="1"/>
  <c r="K6331" i="8" l="1"/>
  <c r="L6331" i="8"/>
  <c r="H6332" i="8" s="1"/>
  <c r="N6332" i="8" l="1"/>
  <c r="I6332" i="8"/>
  <c r="M6332" i="8" s="1"/>
  <c r="J6332" i="8" l="1"/>
  <c r="K6332" i="8" l="1"/>
  <c r="L6332" i="8"/>
  <c r="H6333" i="8" s="1"/>
  <c r="N6333" i="8" l="1"/>
  <c r="I6333" i="8"/>
  <c r="M6333" i="8" s="1"/>
  <c r="J6333" i="8" l="1"/>
  <c r="K6333" i="8" l="1"/>
  <c r="L6333" i="8" s="1"/>
  <c r="H6334" i="8" s="1"/>
  <c r="I6334" i="8" l="1"/>
  <c r="M6334" i="8" s="1"/>
  <c r="N6334" i="8"/>
  <c r="J6334" i="8" l="1"/>
  <c r="K6334" i="8" l="1"/>
  <c r="L6334" i="8" s="1"/>
  <c r="H6335" i="8" s="1"/>
  <c r="N6335" i="8" l="1"/>
  <c r="I6335" i="8"/>
  <c r="M6335" i="8" s="1"/>
  <c r="J6335" i="8" l="1"/>
  <c r="K6335" i="8" l="1"/>
  <c r="L6335" i="8" s="1"/>
  <c r="H6336" i="8" s="1"/>
  <c r="I6336" i="8" l="1"/>
  <c r="M6336" i="8" s="1"/>
  <c r="N6336" i="8"/>
  <c r="J6336" i="8"/>
  <c r="K6336" i="8" l="1"/>
  <c r="L6336" i="8" s="1"/>
  <c r="H6337" i="8" s="1"/>
  <c r="I6337" i="8" l="1"/>
  <c r="M6337" i="8" s="1"/>
  <c r="N6337" i="8"/>
  <c r="J6337" i="8" l="1"/>
  <c r="K6337" i="8" l="1"/>
  <c r="L6337" i="8" s="1"/>
  <c r="H6338" i="8" s="1"/>
  <c r="I6338" i="8" l="1"/>
  <c r="M6338" i="8" s="1"/>
  <c r="N6338" i="8"/>
  <c r="J6338" i="8" l="1"/>
  <c r="K6338" i="8" l="1"/>
  <c r="L6338" i="8" s="1"/>
  <c r="H6339" i="8" s="1"/>
  <c r="N6339" i="8" l="1"/>
  <c r="I6339" i="8"/>
  <c r="M6339" i="8" s="1"/>
  <c r="J6339" i="8" l="1"/>
  <c r="K6339" i="8" l="1"/>
  <c r="L6339" i="8" s="1"/>
  <c r="H6340" i="8" s="1"/>
  <c r="N6340" i="8" l="1"/>
  <c r="I6340" i="8"/>
  <c r="M6340" i="8" s="1"/>
  <c r="J6340" i="8" l="1"/>
  <c r="K6340" i="8" l="1"/>
  <c r="L6340" i="8" s="1"/>
  <c r="H6341" i="8" s="1"/>
  <c r="N6341" i="8" l="1"/>
  <c r="I6341" i="8"/>
  <c r="M6341" i="8" s="1"/>
  <c r="J6341" i="8"/>
  <c r="K6341" i="8" l="1"/>
  <c r="L6341" i="8" s="1"/>
  <c r="H6342" i="8" s="1"/>
  <c r="N6342" i="8" l="1"/>
  <c r="I6342" i="8"/>
  <c r="M6342" i="8" s="1"/>
  <c r="J6342" i="8" l="1"/>
  <c r="K6342" i="8" l="1"/>
  <c r="L6342" i="8"/>
  <c r="H6343" i="8" s="1"/>
  <c r="I6343" i="8" l="1"/>
  <c r="M6343" i="8" s="1"/>
  <c r="N6343" i="8"/>
  <c r="J6343" i="8" l="1"/>
  <c r="K6343" i="8" l="1"/>
  <c r="L6343" i="8"/>
  <c r="H6344" i="8" s="1"/>
  <c r="I6344" i="8" l="1"/>
  <c r="M6344" i="8" s="1"/>
  <c r="N6344" i="8"/>
  <c r="J6344" i="8" l="1"/>
  <c r="K6344" i="8" l="1"/>
  <c r="L6344" i="8" s="1"/>
  <c r="H6345" i="8" s="1"/>
  <c r="N6345" i="8" l="1"/>
  <c r="I6345" i="8"/>
  <c r="M6345" i="8" s="1"/>
  <c r="J6345" i="8" l="1"/>
  <c r="K6345" i="8" l="1"/>
  <c r="L6345" i="8" s="1"/>
  <c r="H6346" i="8" s="1"/>
  <c r="N6346" i="8" l="1"/>
  <c r="I6346" i="8"/>
  <c r="M6346" i="8" s="1"/>
  <c r="J6346" i="8"/>
  <c r="K6346" i="8" l="1"/>
  <c r="L6346" i="8" s="1"/>
  <c r="H6347" i="8" s="1"/>
  <c r="N6347" i="8" l="1"/>
  <c r="I6347" i="8"/>
  <c r="M6347" i="8" s="1"/>
  <c r="J6347" i="8" l="1"/>
  <c r="K6347" i="8" l="1"/>
  <c r="L6347" i="8" s="1"/>
  <c r="H6348" i="8" s="1"/>
  <c r="I6348" i="8" l="1"/>
  <c r="M6348" i="8" s="1"/>
  <c r="N6348" i="8"/>
  <c r="J6348" i="8"/>
  <c r="K6348" i="8" l="1"/>
  <c r="L6348" i="8"/>
  <c r="H6349" i="8" s="1"/>
  <c r="I6349" i="8" l="1"/>
  <c r="M6349" i="8" s="1"/>
  <c r="N6349" i="8"/>
  <c r="J6349" i="8" l="1"/>
  <c r="K6349" i="8" l="1"/>
  <c r="L6349" i="8" s="1"/>
  <c r="H6350" i="8" s="1"/>
  <c r="I6350" i="8" l="1"/>
  <c r="M6350" i="8" s="1"/>
  <c r="N6350" i="8"/>
  <c r="J6350" i="8" l="1"/>
  <c r="K6350" i="8" l="1"/>
  <c r="L6350" i="8" s="1"/>
  <c r="H6351" i="8" s="1"/>
  <c r="N6351" i="8" l="1"/>
  <c r="I6351" i="8"/>
  <c r="M6351" i="8" s="1"/>
  <c r="J6351" i="8"/>
  <c r="K6351" i="8" l="1"/>
  <c r="L6351" i="8" s="1"/>
  <c r="H6352" i="8" s="1"/>
  <c r="N6352" i="8" l="1"/>
  <c r="I6352" i="8"/>
  <c r="M6352" i="8" s="1"/>
  <c r="J6352" i="8" l="1"/>
  <c r="K6352" i="8" l="1"/>
  <c r="L6352" i="8" s="1"/>
  <c r="H6353" i="8" s="1"/>
  <c r="N6353" i="8" l="1"/>
  <c r="I6353" i="8"/>
  <c r="M6353" i="8" s="1"/>
  <c r="J6353" i="8"/>
  <c r="K6353" i="8" l="1"/>
  <c r="L6353" i="8" s="1"/>
  <c r="H6354" i="8" s="1"/>
  <c r="N6354" i="8" l="1"/>
  <c r="I6354" i="8"/>
  <c r="M6354" i="8" s="1"/>
  <c r="J6354" i="8" l="1"/>
  <c r="K6354" i="8" l="1"/>
  <c r="L6354" i="8" s="1"/>
  <c r="H6355" i="8" s="1"/>
  <c r="I6355" i="8" l="1"/>
  <c r="M6355" i="8" s="1"/>
  <c r="N6355" i="8"/>
  <c r="J6355" i="8" l="1"/>
  <c r="K6355" i="8" l="1"/>
  <c r="L6355" i="8"/>
  <c r="H6356" i="8" s="1"/>
  <c r="N6356" i="8" l="1"/>
  <c r="I6356" i="8"/>
  <c r="M6356" i="8" s="1"/>
  <c r="J6356" i="8"/>
  <c r="K6356" i="8" l="1"/>
  <c r="L6356" i="8" s="1"/>
  <c r="H6357" i="8" s="1"/>
  <c r="N6357" i="8" l="1"/>
  <c r="I6357" i="8"/>
  <c r="M6357" i="8" s="1"/>
  <c r="J6357" i="8" l="1"/>
  <c r="K6357" i="8" l="1"/>
  <c r="L6357" i="8" s="1"/>
  <c r="H6358" i="8" s="1"/>
  <c r="N6358" i="8" l="1"/>
  <c r="I6358" i="8"/>
  <c r="M6358" i="8" s="1"/>
  <c r="J6358" i="8" l="1"/>
  <c r="K6358" i="8" l="1"/>
  <c r="L6358" i="8" s="1"/>
  <c r="H6359" i="8" s="1"/>
  <c r="N6359" i="8" l="1"/>
  <c r="I6359" i="8"/>
  <c r="M6359" i="8" s="1"/>
  <c r="J6359" i="8"/>
  <c r="K6359" i="8" l="1"/>
  <c r="L6359" i="8" s="1"/>
  <c r="H6360" i="8" s="1"/>
  <c r="I6360" i="8" l="1"/>
  <c r="M6360" i="8" s="1"/>
  <c r="J6360" i="8"/>
  <c r="N6360" i="8"/>
  <c r="K6360" i="8" l="1"/>
  <c r="L6360" i="8" s="1"/>
  <c r="H6361" i="8" s="1"/>
  <c r="I6361" i="8" l="1"/>
  <c r="M6361" i="8" s="1"/>
  <c r="N6361" i="8"/>
  <c r="J6361" i="8" l="1"/>
  <c r="K6361" i="8" l="1"/>
  <c r="L6361" i="8" s="1"/>
  <c r="H6362" i="8" s="1"/>
  <c r="I6362" i="8" l="1"/>
  <c r="M6362" i="8" s="1"/>
  <c r="N6362" i="8"/>
  <c r="J6362" i="8" l="1"/>
  <c r="K6362" i="8" l="1"/>
  <c r="L6362" i="8" s="1"/>
  <c r="H6363" i="8" s="1"/>
  <c r="I6363" i="8" l="1"/>
  <c r="M6363" i="8" s="1"/>
  <c r="N6363" i="8"/>
  <c r="J6363" i="8" l="1"/>
  <c r="K6363" i="8" l="1"/>
  <c r="L6363" i="8" s="1"/>
  <c r="H6364" i="8" s="1"/>
  <c r="N6364" i="8" l="1"/>
  <c r="I6364" i="8"/>
  <c r="M6364" i="8" s="1"/>
  <c r="J6364" i="8" l="1"/>
  <c r="K6364" i="8" l="1"/>
  <c r="L6364" i="8" s="1"/>
  <c r="H6365" i="8" s="1"/>
  <c r="I6365" i="8" l="1"/>
  <c r="M6365" i="8" s="1"/>
  <c r="N6365" i="8"/>
  <c r="J6365" i="8"/>
  <c r="K6365" i="8" l="1"/>
  <c r="L6365" i="8" s="1"/>
  <c r="H6366" i="8" s="1"/>
  <c r="N6366" i="8" l="1"/>
  <c r="I6366" i="8"/>
  <c r="M6366" i="8" s="1"/>
  <c r="J6366" i="8" l="1"/>
  <c r="K6366" i="8" l="1"/>
  <c r="L6366" i="8" s="1"/>
  <c r="H6367" i="8" s="1"/>
  <c r="I6367" i="8" l="1"/>
  <c r="M6367" i="8" s="1"/>
  <c r="N6367" i="8"/>
  <c r="J6367" i="8" l="1"/>
  <c r="K6367" i="8" l="1"/>
  <c r="L6367" i="8"/>
  <c r="H6368" i="8" s="1"/>
  <c r="I6368" i="8" l="1"/>
  <c r="M6368" i="8" s="1"/>
  <c r="N6368" i="8"/>
  <c r="J6368" i="8" l="1"/>
  <c r="K6368" i="8"/>
  <c r="L6368" i="8" s="1"/>
  <c r="H6369" i="8" s="1"/>
  <c r="N6369" i="8" l="1"/>
  <c r="I6369" i="8"/>
  <c r="M6369" i="8" s="1"/>
  <c r="J6369" i="8" l="1"/>
  <c r="K6369" i="8" l="1"/>
  <c r="L6369" i="8" s="1"/>
  <c r="H6370" i="8" s="1"/>
  <c r="I6370" i="8" l="1"/>
  <c r="M6370" i="8" s="1"/>
  <c r="J6370" i="8"/>
  <c r="N6370" i="8"/>
  <c r="K6370" i="8" l="1"/>
  <c r="L6370" i="8" s="1"/>
  <c r="H6371" i="8" s="1"/>
  <c r="N6371" i="8" l="1"/>
  <c r="I6371" i="8"/>
  <c r="M6371" i="8" s="1"/>
  <c r="J6371" i="8" l="1"/>
  <c r="K6371" i="8" l="1"/>
  <c r="L6371" i="8" s="1"/>
  <c r="H6372" i="8" s="1"/>
  <c r="I6372" i="8" l="1"/>
  <c r="M6372" i="8" s="1"/>
  <c r="N6372" i="8"/>
  <c r="J6372" i="8"/>
  <c r="K6372" i="8" l="1"/>
  <c r="L6372" i="8"/>
  <c r="H6373" i="8" s="1"/>
  <c r="N6373" i="8" l="1"/>
  <c r="I6373" i="8"/>
  <c r="M6373" i="8" s="1"/>
  <c r="J6373" i="8" l="1"/>
  <c r="K6373" i="8" l="1"/>
  <c r="L6373" i="8" s="1"/>
  <c r="H6374" i="8" s="1"/>
  <c r="I6374" i="8" l="1"/>
  <c r="M6374" i="8" s="1"/>
  <c r="N6374" i="8"/>
  <c r="J6374" i="8" l="1"/>
  <c r="K6374" i="8" l="1"/>
  <c r="L6374" i="8" s="1"/>
  <c r="H6375" i="8" s="1"/>
  <c r="N6375" i="8" l="1"/>
  <c r="I6375" i="8"/>
  <c r="M6375" i="8" s="1"/>
  <c r="J6375" i="8" l="1"/>
  <c r="K6375" i="8" l="1"/>
  <c r="L6375" i="8"/>
  <c r="H6376" i="8" s="1"/>
  <c r="N6376" i="8" l="1"/>
  <c r="I6376" i="8"/>
  <c r="M6376" i="8" s="1"/>
  <c r="J6376" i="8" l="1"/>
  <c r="K6376" i="8" l="1"/>
  <c r="L6376" i="8"/>
  <c r="H6377" i="8" s="1"/>
  <c r="N6377" i="8" l="1"/>
  <c r="I6377" i="8"/>
  <c r="M6377" i="8" s="1"/>
  <c r="J6377" i="8" l="1"/>
  <c r="K6377" i="8" l="1"/>
  <c r="L6377" i="8" s="1"/>
  <c r="H6378" i="8" s="1"/>
  <c r="N6378" i="8" l="1"/>
  <c r="I6378" i="8"/>
  <c r="M6378" i="8" s="1"/>
  <c r="J6378" i="8" l="1"/>
  <c r="K6378" i="8" l="1"/>
  <c r="L6378" i="8"/>
  <c r="H6379" i="8" s="1"/>
  <c r="I6379" i="8" l="1"/>
  <c r="M6379" i="8" s="1"/>
  <c r="N6379" i="8"/>
  <c r="J6379" i="8" l="1"/>
  <c r="K6379" i="8" l="1"/>
  <c r="L6379" i="8"/>
  <c r="H6380" i="8" s="1"/>
  <c r="N6380" i="8" l="1"/>
  <c r="I6380" i="8"/>
  <c r="M6380" i="8" s="1"/>
  <c r="J6380" i="8"/>
  <c r="K6380" i="8" l="1"/>
  <c r="L6380" i="8"/>
  <c r="H6381" i="8" s="1"/>
  <c r="N6381" i="8" l="1"/>
  <c r="I6381" i="8"/>
  <c r="M6381" i="8" s="1"/>
  <c r="J6381" i="8" l="1"/>
  <c r="K6381" i="8" l="1"/>
  <c r="L6381" i="8" s="1"/>
  <c r="H6382" i="8" s="1"/>
  <c r="I6382" i="8" l="1"/>
  <c r="M6382" i="8" s="1"/>
  <c r="N6382" i="8"/>
  <c r="J6382" i="8" l="1"/>
  <c r="K6382" i="8" l="1"/>
  <c r="L6382" i="8" s="1"/>
  <c r="H6383" i="8" s="1"/>
  <c r="N6383" i="8" l="1"/>
  <c r="I6383" i="8"/>
  <c r="M6383" i="8" s="1"/>
  <c r="J6383" i="8" l="1"/>
  <c r="K6383" i="8" l="1"/>
  <c r="L6383" i="8" s="1"/>
  <c r="H6384" i="8" s="1"/>
  <c r="I6384" i="8" l="1"/>
  <c r="M6384" i="8" s="1"/>
  <c r="N6384" i="8"/>
  <c r="J6384" i="8"/>
  <c r="K6384" i="8" l="1"/>
  <c r="L6384" i="8" s="1"/>
  <c r="H6385" i="8" s="1"/>
  <c r="I6385" i="8" l="1"/>
  <c r="M6385" i="8" s="1"/>
  <c r="N6385" i="8"/>
  <c r="J6385" i="8" l="1"/>
  <c r="K6385" i="8" l="1"/>
  <c r="L6385" i="8" s="1"/>
  <c r="H6386" i="8" s="1"/>
  <c r="I6386" i="8" l="1"/>
  <c r="M6386" i="8" s="1"/>
  <c r="N6386" i="8"/>
  <c r="J6386" i="8" l="1"/>
  <c r="K6386" i="8" l="1"/>
  <c r="L6386" i="8" s="1"/>
  <c r="H6387" i="8" s="1"/>
  <c r="N6387" i="8" l="1"/>
  <c r="I6387" i="8"/>
  <c r="M6387" i="8" s="1"/>
  <c r="J6387" i="8" l="1"/>
  <c r="K6387" i="8" l="1"/>
  <c r="L6387" i="8" s="1"/>
  <c r="H6388" i="8" s="1"/>
  <c r="N6388" i="8" l="1"/>
  <c r="I6388" i="8"/>
  <c r="M6388" i="8" s="1"/>
  <c r="J6388" i="8" l="1"/>
  <c r="K6388" i="8" l="1"/>
  <c r="L6388" i="8" s="1"/>
  <c r="H6389" i="8" s="1"/>
  <c r="N6389" i="8" l="1"/>
  <c r="I6389" i="8"/>
  <c r="M6389" i="8" s="1"/>
  <c r="J6389" i="8" l="1"/>
  <c r="K6389" i="8" l="1"/>
  <c r="L6389" i="8"/>
  <c r="H6390" i="8" s="1"/>
  <c r="N6390" i="8" l="1"/>
  <c r="I6390" i="8"/>
  <c r="M6390" i="8" s="1"/>
  <c r="J6390" i="8" l="1"/>
  <c r="K6390" i="8" l="1"/>
  <c r="L6390" i="8" s="1"/>
  <c r="H6391" i="8" s="1"/>
  <c r="I6391" i="8" l="1"/>
  <c r="M6391" i="8" s="1"/>
  <c r="N6391" i="8"/>
  <c r="J6391" i="8" l="1"/>
  <c r="K6391" i="8" l="1"/>
  <c r="L6391" i="8"/>
  <c r="H6392" i="8" s="1"/>
  <c r="N6392" i="8" l="1"/>
  <c r="I6392" i="8"/>
  <c r="M6392" i="8" s="1"/>
  <c r="J6392" i="8" l="1"/>
  <c r="K6392" i="8" l="1"/>
  <c r="L6392" i="8" s="1"/>
  <c r="H6393" i="8" s="1"/>
  <c r="N6393" i="8" l="1"/>
  <c r="I6393" i="8"/>
  <c r="M6393" i="8" s="1"/>
  <c r="J6393" i="8" l="1"/>
  <c r="K6393" i="8" l="1"/>
  <c r="L6393" i="8" s="1"/>
  <c r="H6394" i="8" s="1"/>
  <c r="I6394" i="8" l="1"/>
  <c r="M6394" i="8" s="1"/>
  <c r="J6394" i="8"/>
  <c r="N6394" i="8"/>
  <c r="K6394" i="8" l="1"/>
  <c r="L6394" i="8" s="1"/>
  <c r="H6395" i="8" s="1"/>
  <c r="N6395" i="8" l="1"/>
  <c r="I6395" i="8"/>
  <c r="M6395" i="8" s="1"/>
  <c r="J6395" i="8" l="1"/>
  <c r="K6395" i="8" l="1"/>
  <c r="L6395" i="8" s="1"/>
  <c r="H6396" i="8" s="1"/>
  <c r="I6396" i="8" l="1"/>
  <c r="M6396" i="8" s="1"/>
  <c r="N6396" i="8"/>
  <c r="J6396" i="8"/>
  <c r="K6396" i="8" l="1"/>
  <c r="L6396" i="8" s="1"/>
  <c r="H6397" i="8" s="1"/>
  <c r="N6397" i="8" l="1"/>
  <c r="I6397" i="8"/>
  <c r="M6397" i="8" s="1"/>
  <c r="J6397" i="8"/>
  <c r="K6397" i="8" l="1"/>
  <c r="L6397" i="8" s="1"/>
  <c r="H6398" i="8" s="1"/>
  <c r="I6398" i="8" l="1"/>
  <c r="M6398" i="8" s="1"/>
  <c r="N6398" i="8"/>
  <c r="J6398" i="8" l="1"/>
  <c r="K6398" i="8" l="1"/>
  <c r="L6398" i="8" s="1"/>
  <c r="H6399" i="8" s="1"/>
  <c r="I6399" i="8" l="1"/>
  <c r="M6399" i="8" s="1"/>
  <c r="N6399" i="8"/>
  <c r="J6399" i="8" l="1"/>
  <c r="K6399" i="8" l="1"/>
  <c r="L6399" i="8"/>
  <c r="H6400" i="8" s="1"/>
  <c r="N6400" i="8" l="1"/>
  <c r="I6400" i="8"/>
  <c r="M6400" i="8" s="1"/>
  <c r="J6400" i="8" l="1"/>
  <c r="K6400" i="8" l="1"/>
  <c r="L6400" i="8" s="1"/>
  <c r="H6401" i="8" s="1"/>
  <c r="N6401" i="8" l="1"/>
  <c r="I6401" i="8"/>
  <c r="M6401" i="8" s="1"/>
  <c r="J6401" i="8"/>
  <c r="K6401" i="8" l="1"/>
  <c r="L6401" i="8" s="1"/>
  <c r="H6402" i="8" s="1"/>
  <c r="N6402" i="8" l="1"/>
  <c r="I6402" i="8"/>
  <c r="M6402" i="8" s="1"/>
  <c r="J6402" i="8"/>
  <c r="K6402" i="8" l="1"/>
  <c r="L6402" i="8" s="1"/>
  <c r="H6403" i="8" s="1"/>
  <c r="I6403" i="8" l="1"/>
  <c r="M6403" i="8" s="1"/>
  <c r="N6403" i="8"/>
  <c r="J6403" i="8" l="1"/>
  <c r="K6403" i="8" l="1"/>
  <c r="L6403" i="8"/>
  <c r="H6404" i="8" s="1"/>
  <c r="N6404" i="8" l="1"/>
  <c r="I6404" i="8"/>
  <c r="M6404" i="8" s="1"/>
  <c r="J6404" i="8"/>
  <c r="K6404" i="8" l="1"/>
  <c r="L6404" i="8" s="1"/>
  <c r="H6405" i="8" s="1"/>
  <c r="N6405" i="8" l="1"/>
  <c r="I6405" i="8"/>
  <c r="M6405" i="8" s="1"/>
  <c r="J6405" i="8"/>
  <c r="K6405" i="8" l="1"/>
  <c r="L6405" i="8" s="1"/>
  <c r="H6406" i="8" s="1"/>
  <c r="I6406" i="8" l="1"/>
  <c r="M6406" i="8" s="1"/>
  <c r="N6406" i="8"/>
  <c r="J6406" i="8" l="1"/>
  <c r="K6406" i="8" l="1"/>
  <c r="L6406" i="8" s="1"/>
  <c r="H6407" i="8" s="1"/>
  <c r="N6407" i="8" l="1"/>
  <c r="I6407" i="8"/>
  <c r="M6407" i="8" s="1"/>
  <c r="J6407" i="8"/>
  <c r="K6407" i="8" l="1"/>
  <c r="L6407" i="8" s="1"/>
  <c r="H6408" i="8" s="1"/>
  <c r="I6408" i="8" l="1"/>
  <c r="M6408" i="8" s="1"/>
  <c r="J6408" i="8"/>
  <c r="N6408" i="8"/>
  <c r="K6408" i="8" l="1"/>
  <c r="L6408" i="8" s="1"/>
  <c r="H6409" i="8" s="1"/>
  <c r="N6409" i="8" l="1"/>
  <c r="I6409" i="8"/>
  <c r="M6409" i="8" s="1"/>
  <c r="J6409" i="8"/>
  <c r="K6409" i="8" l="1"/>
  <c r="L6409" i="8" s="1"/>
  <c r="H6410" i="8" s="1"/>
  <c r="I6410" i="8" l="1"/>
  <c r="M6410" i="8" s="1"/>
  <c r="N6410" i="8"/>
  <c r="J6410" i="8" l="1"/>
  <c r="K6410" i="8" l="1"/>
  <c r="L6410" i="8" s="1"/>
  <c r="H6411" i="8" s="1"/>
  <c r="I6411" i="8" l="1"/>
  <c r="M6411" i="8" s="1"/>
  <c r="N6411" i="8"/>
  <c r="J6411" i="8" l="1"/>
  <c r="K6411" i="8" l="1"/>
  <c r="L6411" i="8"/>
  <c r="H6412" i="8" s="1"/>
  <c r="N6412" i="8" l="1"/>
  <c r="I6412" i="8"/>
  <c r="M6412" i="8" s="1"/>
  <c r="J6412" i="8" l="1"/>
  <c r="K6412" i="8" l="1"/>
  <c r="L6412" i="8" s="1"/>
  <c r="H6413" i="8" s="1"/>
  <c r="N6413" i="8" l="1"/>
  <c r="I6413" i="8"/>
  <c r="M6413" i="8" s="1"/>
  <c r="J6413" i="8" l="1"/>
  <c r="K6413" i="8" l="1"/>
  <c r="L6413" i="8" s="1"/>
  <c r="H6414" i="8" s="1"/>
  <c r="N6414" i="8" l="1"/>
  <c r="I6414" i="8"/>
  <c r="M6414" i="8" s="1"/>
  <c r="J6414" i="8" l="1"/>
  <c r="K6414" i="8" l="1"/>
  <c r="L6414" i="8"/>
  <c r="H6415" i="8" s="1"/>
  <c r="I6415" i="8" l="1"/>
  <c r="M6415" i="8" s="1"/>
  <c r="N6415" i="8"/>
  <c r="J6415" i="8" l="1"/>
  <c r="K6415" i="8" l="1"/>
  <c r="L6415" i="8"/>
  <c r="H6416" i="8" s="1"/>
  <c r="N6416" i="8" l="1"/>
  <c r="I6416" i="8"/>
  <c r="M6416" i="8" s="1"/>
  <c r="J6416" i="8" l="1"/>
  <c r="K6416" i="8" l="1"/>
  <c r="L6416" i="8" s="1"/>
  <c r="H6417" i="8" s="1"/>
  <c r="N6417" i="8" l="1"/>
  <c r="I6417" i="8"/>
  <c r="M6417" i="8" s="1"/>
  <c r="J6417" i="8" l="1"/>
  <c r="K6417" i="8" l="1"/>
  <c r="L6417" i="8" s="1"/>
  <c r="H6418" i="8" s="1"/>
  <c r="N6418" i="8" l="1"/>
  <c r="I6418" i="8"/>
  <c r="M6418" i="8" s="1"/>
  <c r="J6418" i="8" l="1"/>
  <c r="K6418" i="8" l="1"/>
  <c r="L6418" i="8" s="1"/>
  <c r="H6419" i="8" s="1"/>
  <c r="N6419" i="8" l="1"/>
  <c r="I6419" i="8"/>
  <c r="M6419" i="8" s="1"/>
  <c r="J6419" i="8" l="1"/>
  <c r="K6419" i="8"/>
  <c r="L6419" i="8" s="1"/>
  <c r="H6420" i="8" s="1"/>
  <c r="I6420" i="8" l="1"/>
  <c r="M6420" i="8" s="1"/>
  <c r="N6420" i="8"/>
  <c r="J6420" i="8"/>
  <c r="K6420" i="8" l="1"/>
  <c r="L6420" i="8"/>
  <c r="H6421" i="8" s="1"/>
  <c r="N6421" i="8" l="1"/>
  <c r="I6421" i="8"/>
  <c r="M6421" i="8" s="1"/>
  <c r="J6421" i="8" l="1"/>
  <c r="K6421" i="8" l="1"/>
  <c r="L6421" i="8"/>
  <c r="H6422" i="8" s="1"/>
  <c r="I6422" i="8" l="1"/>
  <c r="M6422" i="8" s="1"/>
  <c r="N6422" i="8"/>
  <c r="J6422" i="8" l="1"/>
  <c r="K6422" i="8" l="1"/>
  <c r="L6422" i="8" s="1"/>
  <c r="H6423" i="8" s="1"/>
  <c r="N6423" i="8" l="1"/>
  <c r="I6423" i="8"/>
  <c r="M6423" i="8" s="1"/>
  <c r="J6423" i="8" l="1"/>
  <c r="K6423" i="8" l="1"/>
  <c r="L6423" i="8"/>
  <c r="H6424" i="8" s="1"/>
  <c r="N6424" i="8" l="1"/>
  <c r="I6424" i="8"/>
  <c r="M6424" i="8" s="1"/>
  <c r="J6424" i="8" l="1"/>
  <c r="K6424" i="8" l="1"/>
  <c r="L6424" i="8"/>
  <c r="H6425" i="8" s="1"/>
  <c r="N6425" i="8" l="1"/>
  <c r="I6425" i="8"/>
  <c r="M6425" i="8" s="1"/>
  <c r="J6425" i="8"/>
  <c r="K6425" i="8" l="1"/>
  <c r="L6425" i="8" s="1"/>
  <c r="H6426" i="8" s="1"/>
  <c r="N6426" i="8" l="1"/>
  <c r="I6426" i="8"/>
  <c r="M6426" i="8" s="1"/>
  <c r="J6426" i="8" l="1"/>
  <c r="K6426" i="8" l="1"/>
  <c r="L6426" i="8"/>
  <c r="H6427" i="8" s="1"/>
  <c r="I6427" i="8" l="1"/>
  <c r="M6427" i="8" s="1"/>
  <c r="N6427" i="8"/>
  <c r="J6427" i="8" l="1"/>
  <c r="K6427" i="8" l="1"/>
  <c r="L6427" i="8"/>
  <c r="H6428" i="8" s="1"/>
  <c r="N6428" i="8" l="1"/>
  <c r="I6428" i="8"/>
  <c r="M6428" i="8" s="1"/>
  <c r="J6428" i="8" l="1"/>
  <c r="K6428" i="8" l="1"/>
  <c r="L6428" i="8" s="1"/>
  <c r="H6429" i="8" s="1"/>
  <c r="N6429" i="8" l="1"/>
  <c r="I6429" i="8"/>
  <c r="M6429" i="8" s="1"/>
  <c r="J6429" i="8" l="1"/>
  <c r="K6429" i="8" l="1"/>
  <c r="L6429" i="8" s="1"/>
  <c r="H6430" i="8" s="1"/>
  <c r="I6430" i="8" l="1"/>
  <c r="M6430" i="8" s="1"/>
  <c r="N6430" i="8"/>
  <c r="J6430" i="8" l="1"/>
  <c r="K6430" i="8" l="1"/>
  <c r="L6430" i="8" s="1"/>
  <c r="H6431" i="8" s="1"/>
  <c r="N6431" i="8" l="1"/>
  <c r="I6431" i="8"/>
  <c r="M6431" i="8" s="1"/>
  <c r="J6431" i="8" l="1"/>
  <c r="K6431" i="8" l="1"/>
  <c r="L6431" i="8" s="1"/>
  <c r="H6432" i="8" s="1"/>
  <c r="I6432" i="8" l="1"/>
  <c r="M6432" i="8" s="1"/>
  <c r="N6432" i="8"/>
  <c r="J6432" i="8"/>
  <c r="K6432" i="8" l="1"/>
  <c r="L6432" i="8" s="1"/>
  <c r="H6433" i="8" s="1"/>
  <c r="I6433" i="8" l="1"/>
  <c r="M6433" i="8" s="1"/>
  <c r="N6433" i="8"/>
  <c r="J6433" i="8" l="1"/>
  <c r="K6433" i="8" l="1"/>
  <c r="L6433" i="8" s="1"/>
  <c r="H6434" i="8" s="1"/>
  <c r="I6434" i="8" l="1"/>
  <c r="M6434" i="8" s="1"/>
  <c r="N6434" i="8"/>
  <c r="J6434" i="8" l="1"/>
  <c r="K6434" i="8" l="1"/>
  <c r="L6434" i="8" s="1"/>
  <c r="H6435" i="8" s="1"/>
  <c r="N6435" i="8" l="1"/>
  <c r="I6435" i="8"/>
  <c r="M6435" i="8" s="1"/>
  <c r="J6435" i="8" l="1"/>
  <c r="K6435" i="8" l="1"/>
  <c r="L6435" i="8" s="1"/>
  <c r="H6436" i="8" s="1"/>
  <c r="N6436" i="8" l="1"/>
  <c r="I6436" i="8"/>
  <c r="M6436" i="8" s="1"/>
  <c r="J6436" i="8" l="1"/>
  <c r="K6436" i="8" l="1"/>
  <c r="L6436" i="8" s="1"/>
  <c r="H6437" i="8" s="1"/>
  <c r="N6437" i="8" l="1"/>
  <c r="I6437" i="8"/>
  <c r="M6437" i="8" s="1"/>
  <c r="J6437" i="8" l="1"/>
  <c r="K6437" i="8" l="1"/>
  <c r="L6437" i="8"/>
  <c r="H6438" i="8" s="1"/>
  <c r="N6438" i="8" l="1"/>
  <c r="I6438" i="8"/>
  <c r="M6438" i="8" s="1"/>
  <c r="J6438" i="8" l="1"/>
  <c r="K6438" i="8" l="1"/>
  <c r="L6438" i="8" s="1"/>
  <c r="H6439" i="8" s="1"/>
  <c r="I6439" i="8" l="1"/>
  <c r="M6439" i="8" s="1"/>
  <c r="N6439" i="8"/>
  <c r="J6439" i="8" l="1"/>
  <c r="K6439" i="8" l="1"/>
  <c r="L6439" i="8"/>
  <c r="H6440" i="8" s="1"/>
  <c r="N6440" i="8" l="1"/>
  <c r="I6440" i="8"/>
  <c r="M6440" i="8" s="1"/>
  <c r="J6440" i="8" l="1"/>
  <c r="K6440" i="8" l="1"/>
  <c r="L6440" i="8" s="1"/>
  <c r="H6441" i="8" s="1"/>
  <c r="N6441" i="8" l="1"/>
  <c r="I6441" i="8"/>
  <c r="M6441" i="8" s="1"/>
  <c r="J6441" i="8" l="1"/>
  <c r="K6441" i="8" l="1"/>
  <c r="L6441" i="8" s="1"/>
  <c r="H6442" i="8" s="1"/>
  <c r="I6442" i="8" l="1"/>
  <c r="M6442" i="8" s="1"/>
  <c r="N6442" i="8"/>
  <c r="J6442" i="8" l="1"/>
  <c r="K6442" i="8" l="1"/>
  <c r="L6442" i="8"/>
  <c r="H6443" i="8" s="1"/>
  <c r="N6443" i="8" l="1"/>
  <c r="I6443" i="8"/>
  <c r="M6443" i="8" s="1"/>
  <c r="J6443" i="8" l="1"/>
  <c r="K6443" i="8" l="1"/>
  <c r="L6443" i="8" s="1"/>
  <c r="H6444" i="8" s="1"/>
  <c r="I6444" i="8" l="1"/>
  <c r="M6444" i="8" s="1"/>
  <c r="N6444" i="8"/>
  <c r="J6444" i="8"/>
  <c r="K6444" i="8" l="1"/>
  <c r="L6444" i="8" s="1"/>
  <c r="H6445" i="8" s="1"/>
  <c r="I6445" i="8" l="1"/>
  <c r="M6445" i="8" s="1"/>
  <c r="N6445" i="8"/>
  <c r="J6445" i="8" l="1"/>
  <c r="K6445" i="8" l="1"/>
  <c r="L6445" i="8" s="1"/>
  <c r="H6446" i="8" s="1"/>
  <c r="I6446" i="8" l="1"/>
  <c r="M6446" i="8" s="1"/>
  <c r="N6446" i="8"/>
  <c r="J6446" i="8" l="1"/>
  <c r="K6446" i="8" l="1"/>
  <c r="L6446" i="8" s="1"/>
  <c r="H6447" i="8" s="1"/>
  <c r="I6447" i="8" l="1"/>
  <c r="M6447" i="8" s="1"/>
  <c r="N6447" i="8"/>
  <c r="J6447" i="8" l="1"/>
  <c r="K6447" i="8" l="1"/>
  <c r="L6447" i="8" s="1"/>
  <c r="H6448" i="8" s="1"/>
  <c r="N6448" i="8" l="1"/>
  <c r="I6448" i="8"/>
  <c r="M6448" i="8" s="1"/>
  <c r="J6448" i="8" l="1"/>
  <c r="K6448" i="8" l="1"/>
  <c r="L6448" i="8" s="1"/>
  <c r="H6449" i="8" s="1"/>
  <c r="N6449" i="8" l="1"/>
  <c r="I6449" i="8"/>
  <c r="M6449" i="8" s="1"/>
  <c r="J6449" i="8"/>
  <c r="K6449" i="8" l="1"/>
  <c r="L6449" i="8" s="1"/>
  <c r="H6450" i="8" s="1"/>
  <c r="N6450" i="8" l="1"/>
  <c r="I6450" i="8"/>
  <c r="M6450" i="8" s="1"/>
  <c r="J6450" i="8" l="1"/>
  <c r="K6450" i="8" l="1"/>
  <c r="L6450" i="8" s="1"/>
  <c r="H6451" i="8" s="1"/>
  <c r="I6451" i="8" l="1"/>
  <c r="M6451" i="8" s="1"/>
  <c r="N6451" i="8"/>
  <c r="J6451" i="8" l="1"/>
  <c r="K6451" i="8" l="1"/>
  <c r="L6451" i="8"/>
  <c r="H6452" i="8" s="1"/>
  <c r="N6452" i="8" l="1"/>
  <c r="I6452" i="8"/>
  <c r="M6452" i="8" s="1"/>
  <c r="J6452" i="8" l="1"/>
  <c r="K6452" i="8"/>
  <c r="L6452" i="8" s="1"/>
  <c r="H6453" i="8" s="1"/>
  <c r="N6453" i="8" l="1"/>
  <c r="I6453" i="8"/>
  <c r="M6453" i="8" s="1"/>
  <c r="J6453" i="8"/>
  <c r="K6453" i="8" l="1"/>
  <c r="L6453" i="8" s="1"/>
  <c r="H6454" i="8" s="1"/>
  <c r="N6454" i="8" l="1"/>
  <c r="I6454" i="8"/>
  <c r="M6454" i="8" s="1"/>
  <c r="J6454" i="8" l="1"/>
  <c r="K6454" i="8" l="1"/>
  <c r="L6454" i="8" s="1"/>
  <c r="H6455" i="8" s="1"/>
  <c r="N6455" i="8" l="1"/>
  <c r="I6455" i="8"/>
  <c r="M6455" i="8" s="1"/>
  <c r="J6455" i="8" l="1"/>
  <c r="K6455" i="8" l="1"/>
  <c r="L6455" i="8" s="1"/>
  <c r="H6456" i="8" s="1"/>
  <c r="I6456" i="8" l="1"/>
  <c r="M6456" i="8" s="1"/>
  <c r="N6456" i="8"/>
  <c r="J6456" i="8" l="1"/>
  <c r="K6456" i="8" l="1"/>
  <c r="L6456" i="8"/>
  <c r="H6457" i="8" s="1"/>
  <c r="N6457" i="8" l="1"/>
  <c r="I6457" i="8"/>
  <c r="M6457" i="8" s="1"/>
  <c r="J6457" i="8" l="1"/>
  <c r="K6457" i="8" l="1"/>
  <c r="L6457" i="8"/>
  <c r="H6458" i="8" s="1"/>
  <c r="N6458" i="8" l="1"/>
  <c r="I6458" i="8"/>
  <c r="M6458" i="8" s="1"/>
  <c r="J6458" i="8" l="1"/>
  <c r="K6458" i="8" l="1"/>
  <c r="L6458" i="8" s="1"/>
  <c r="H6459" i="8" s="1"/>
  <c r="N6459" i="8" l="1"/>
  <c r="I6459" i="8"/>
  <c r="M6459" i="8" s="1"/>
  <c r="J6459" i="8" l="1"/>
  <c r="K6459" i="8" l="1"/>
  <c r="L6459" i="8" s="1"/>
  <c r="H6460" i="8" s="1"/>
  <c r="N6460" i="8" l="1"/>
  <c r="I6460" i="8"/>
  <c r="M6460" i="8" s="1"/>
  <c r="J6460" i="8"/>
  <c r="K6460" i="8" l="1"/>
  <c r="L6460" i="8" s="1"/>
  <c r="H6461" i="8" s="1"/>
  <c r="I6461" i="8" l="1"/>
  <c r="M6461" i="8" s="1"/>
  <c r="N6461" i="8"/>
  <c r="J6461" i="8" l="1"/>
  <c r="K6461" i="8" l="1"/>
  <c r="L6461" i="8"/>
  <c r="H6462" i="8" s="1"/>
  <c r="N6462" i="8" l="1"/>
  <c r="I6462" i="8"/>
  <c r="M6462" i="8" s="1"/>
  <c r="J6462" i="8"/>
  <c r="K6462" i="8" l="1"/>
  <c r="L6462" i="8" s="1"/>
  <c r="H6463" i="8" s="1"/>
  <c r="N6463" i="8" l="1"/>
  <c r="I6463" i="8"/>
  <c r="M6463" i="8" s="1"/>
  <c r="J6463" i="8"/>
  <c r="K6463" i="8" l="1"/>
  <c r="L6463" i="8" s="1"/>
  <c r="H6464" i="8" s="1"/>
  <c r="N6464" i="8" l="1"/>
  <c r="I6464" i="8"/>
  <c r="M6464" i="8" s="1"/>
  <c r="J6464" i="8" l="1"/>
  <c r="K6464" i="8" l="1"/>
  <c r="L6464" i="8" s="1"/>
  <c r="H6465" i="8" s="1"/>
  <c r="N6465" i="8" l="1"/>
  <c r="I6465" i="8"/>
  <c r="M6465" i="8" s="1"/>
  <c r="J6465" i="8" l="1"/>
  <c r="K6465" i="8" l="1"/>
  <c r="L6465" i="8" s="1"/>
  <c r="H6466" i="8" s="1"/>
  <c r="I6466" i="8" l="1"/>
  <c r="M6466" i="8" s="1"/>
  <c r="N6466" i="8"/>
  <c r="J6466" i="8" l="1"/>
  <c r="K6466" i="8" l="1"/>
  <c r="L6466" i="8"/>
  <c r="H6467" i="8" s="1"/>
  <c r="I6467" i="8" l="1"/>
  <c r="M6467" i="8" s="1"/>
  <c r="N6467" i="8"/>
  <c r="J6467" i="8" l="1"/>
  <c r="K6467" i="8" l="1"/>
  <c r="L6467" i="8"/>
  <c r="H6468" i="8" s="1"/>
  <c r="N6468" i="8" l="1"/>
  <c r="I6468" i="8"/>
  <c r="M6468" i="8" s="1"/>
  <c r="J6468" i="8" l="1"/>
  <c r="K6468" i="8" l="1"/>
  <c r="L6468" i="8" s="1"/>
  <c r="H6469" i="8" s="1"/>
  <c r="N6469" i="8" l="1"/>
  <c r="I6469" i="8"/>
  <c r="M6469" i="8" s="1"/>
  <c r="J6469" i="8" l="1"/>
  <c r="K6469" i="8" l="1"/>
  <c r="L6469" i="8" s="1"/>
  <c r="H6470" i="8" s="1"/>
  <c r="N6470" i="8" l="1"/>
  <c r="I6470" i="8"/>
  <c r="M6470" i="8" s="1"/>
  <c r="J6470" i="8" l="1"/>
  <c r="K6470" i="8" l="1"/>
  <c r="L6470" i="8"/>
  <c r="H6471" i="8" s="1"/>
  <c r="I6471" i="8" l="1"/>
  <c r="M6471" i="8" s="1"/>
  <c r="N6471" i="8"/>
  <c r="J6471" i="8" l="1"/>
  <c r="K6471" i="8" l="1"/>
  <c r="L6471" i="8"/>
  <c r="H6472" i="8" s="1"/>
  <c r="N6472" i="8" l="1"/>
  <c r="I6472" i="8"/>
  <c r="M6472" i="8" s="1"/>
  <c r="J6472" i="8"/>
  <c r="K6472" i="8" l="1"/>
  <c r="L6472" i="8" s="1"/>
  <c r="H6473" i="8" s="1"/>
  <c r="N6473" i="8" l="1"/>
  <c r="I6473" i="8"/>
  <c r="M6473" i="8" s="1"/>
  <c r="J6473" i="8"/>
  <c r="K6473" i="8" l="1"/>
  <c r="L6473" i="8" s="1"/>
  <c r="H6474" i="8" s="1"/>
  <c r="N6474" i="8" l="1"/>
  <c r="I6474" i="8"/>
  <c r="M6474" i="8" s="1"/>
  <c r="J6474" i="8"/>
  <c r="K6474" i="8" l="1"/>
  <c r="L6474" i="8" s="1"/>
  <c r="H6475" i="8" s="1"/>
  <c r="N6475" i="8" l="1"/>
  <c r="I6475" i="8"/>
  <c r="M6475" i="8" s="1"/>
  <c r="J6475" i="8" l="1"/>
  <c r="K6475" i="8" l="1"/>
  <c r="L6475" i="8" s="1"/>
  <c r="H6476" i="8" s="1"/>
  <c r="I6476" i="8" l="1"/>
  <c r="M6476" i="8" s="1"/>
  <c r="N6476" i="8"/>
  <c r="J6476" i="8" l="1"/>
  <c r="K6476" i="8" l="1"/>
  <c r="L6476" i="8"/>
  <c r="H6477" i="8" s="1"/>
  <c r="I6477" i="8" l="1"/>
  <c r="M6477" i="8" s="1"/>
  <c r="N6477" i="8"/>
  <c r="J6477" i="8" l="1"/>
  <c r="K6477" i="8" l="1"/>
  <c r="L6477" i="8"/>
  <c r="H6478" i="8" s="1"/>
  <c r="N6478" i="8" l="1"/>
  <c r="I6478" i="8"/>
  <c r="M6478" i="8" s="1"/>
  <c r="J6478" i="8"/>
  <c r="K6478" i="8" l="1"/>
  <c r="L6478" i="8" s="1"/>
  <c r="H6479" i="8" s="1"/>
  <c r="N6479" i="8" l="1"/>
  <c r="I6479" i="8"/>
  <c r="M6479" i="8" s="1"/>
  <c r="J6479" i="8" l="1"/>
  <c r="K6479" i="8" l="1"/>
  <c r="L6479" i="8" s="1"/>
  <c r="H6480" i="8" s="1"/>
  <c r="N6480" i="8" l="1"/>
  <c r="I6480" i="8"/>
  <c r="M6480" i="8" s="1"/>
  <c r="J6480" i="8" l="1"/>
  <c r="K6480" i="8" l="1"/>
  <c r="L6480" i="8" s="1"/>
  <c r="H6481" i="8" s="1"/>
  <c r="I6481" i="8" l="1"/>
  <c r="M6481" i="8" s="1"/>
  <c r="N6481" i="8"/>
  <c r="J6481" i="8" l="1"/>
  <c r="K6481" i="8" l="1"/>
  <c r="L6481" i="8"/>
  <c r="H6482" i="8" s="1"/>
  <c r="N6482" i="8" l="1"/>
  <c r="I6482" i="8"/>
  <c r="M6482" i="8" s="1"/>
  <c r="J6482" i="8" l="1"/>
  <c r="K6482" i="8"/>
  <c r="L6482" i="8" s="1"/>
  <c r="H6483" i="8" s="1"/>
  <c r="N6483" i="8" l="1"/>
  <c r="I6483" i="8"/>
  <c r="M6483" i="8" s="1"/>
  <c r="J6483" i="8"/>
  <c r="K6483" i="8" l="1"/>
  <c r="L6483" i="8" s="1"/>
  <c r="H6484" i="8" s="1"/>
  <c r="N6484" i="8" l="1"/>
  <c r="I6484" i="8"/>
  <c r="M6484" i="8" s="1"/>
  <c r="J6484" i="8" l="1"/>
  <c r="K6484" i="8"/>
  <c r="L6484" i="8"/>
  <c r="H6485" i="8" s="1"/>
  <c r="N6485" i="8" l="1"/>
  <c r="I6485" i="8"/>
  <c r="M6485" i="8" s="1"/>
  <c r="J6485" i="8"/>
  <c r="K6485" i="8" l="1"/>
  <c r="L6485" i="8"/>
  <c r="H6486" i="8" s="1"/>
  <c r="I6486" i="8" l="1"/>
  <c r="M6486" i="8" s="1"/>
  <c r="N6486" i="8"/>
  <c r="J6486" i="8" l="1"/>
  <c r="K6486" i="8" l="1"/>
  <c r="L6486" i="8"/>
  <c r="H6487" i="8" s="1"/>
  <c r="N6487" i="8" l="1"/>
  <c r="I6487" i="8"/>
  <c r="M6487" i="8" s="1"/>
  <c r="J6487" i="8" l="1"/>
  <c r="K6487" i="8" l="1"/>
  <c r="L6487" i="8" s="1"/>
  <c r="H6488" i="8" s="1"/>
  <c r="N6488" i="8" l="1"/>
  <c r="I6488" i="8"/>
  <c r="M6488" i="8" s="1"/>
  <c r="J6488" i="8"/>
  <c r="K6488" i="8" l="1"/>
  <c r="L6488" i="8" s="1"/>
  <c r="H6489" i="8" s="1"/>
  <c r="N6489" i="8" l="1"/>
  <c r="I6489" i="8"/>
  <c r="M6489" i="8" s="1"/>
  <c r="J6489" i="8"/>
  <c r="K6489" i="8" l="1"/>
  <c r="L6489" i="8" s="1"/>
  <c r="H6490" i="8" s="1"/>
  <c r="N6490" i="8" l="1"/>
  <c r="I6490" i="8"/>
  <c r="M6490" i="8" s="1"/>
  <c r="J6490" i="8" l="1"/>
  <c r="K6490" i="8" l="1"/>
  <c r="L6490" i="8" s="1"/>
  <c r="H6491" i="8" s="1"/>
  <c r="I6491" i="8" l="1"/>
  <c r="M6491" i="8" s="1"/>
  <c r="N6491" i="8"/>
  <c r="J6491" i="8" l="1"/>
  <c r="K6491" i="8" l="1"/>
  <c r="L6491" i="8"/>
  <c r="H6492" i="8" s="1"/>
  <c r="I6492" i="8" l="1"/>
  <c r="M6492" i="8" s="1"/>
  <c r="N6492" i="8"/>
  <c r="J6492" i="8" l="1"/>
  <c r="K6492" i="8" l="1"/>
  <c r="L6492" i="8" s="1"/>
  <c r="H6493" i="8" s="1"/>
  <c r="N6493" i="8" l="1"/>
  <c r="I6493" i="8"/>
  <c r="M6493" i="8" s="1"/>
  <c r="J6493" i="8"/>
  <c r="K6493" i="8" l="1"/>
  <c r="L6493" i="8" s="1"/>
  <c r="H6494" i="8" s="1"/>
  <c r="N6494" i="8" l="1"/>
  <c r="I6494" i="8"/>
  <c r="M6494" i="8" s="1"/>
  <c r="J6494" i="8" l="1"/>
  <c r="K6494" i="8" l="1"/>
  <c r="L6494" i="8" s="1"/>
  <c r="H6495" i="8" s="1"/>
  <c r="N6495" i="8" l="1"/>
  <c r="I6495" i="8"/>
  <c r="M6495" i="8" s="1"/>
  <c r="J6495" i="8" l="1"/>
  <c r="K6495" i="8" l="1"/>
  <c r="L6495" i="8" s="1"/>
  <c r="H6496" i="8" s="1"/>
  <c r="I6496" i="8" l="1"/>
  <c r="M6496" i="8" s="1"/>
  <c r="N6496" i="8"/>
  <c r="J6496" i="8" l="1"/>
  <c r="K6496" i="8" l="1"/>
  <c r="L6496" i="8"/>
  <c r="H6497" i="8" s="1"/>
  <c r="N6497" i="8" l="1"/>
  <c r="I6497" i="8"/>
  <c r="M6497" i="8" s="1"/>
  <c r="J6497" i="8"/>
  <c r="K6497" i="8" l="1"/>
  <c r="L6497" i="8"/>
  <c r="H6498" i="8" s="1"/>
  <c r="N6498" i="8" l="1"/>
  <c r="I6498" i="8"/>
  <c r="M6498" i="8" s="1"/>
  <c r="J6498" i="8" l="1"/>
  <c r="K6498" i="8" l="1"/>
  <c r="L6498" i="8" s="1"/>
  <c r="H6499" i="8" s="1"/>
  <c r="N6499" i="8" l="1"/>
  <c r="I6499" i="8"/>
  <c r="M6499" i="8" s="1"/>
  <c r="J6499" i="8"/>
  <c r="K6499" i="8" l="1"/>
  <c r="L6499" i="8" s="1"/>
  <c r="H6500" i="8" s="1"/>
  <c r="I6500" i="8" l="1"/>
  <c r="M6500" i="8" s="1"/>
  <c r="N6500" i="8"/>
  <c r="J6500" i="8" l="1"/>
  <c r="K6500" i="8" l="1"/>
  <c r="L6500" i="8" s="1"/>
  <c r="H6501" i="8" s="1"/>
  <c r="I6501" i="8" l="1"/>
  <c r="M6501" i="8" s="1"/>
  <c r="N6501" i="8"/>
  <c r="J6501" i="8" l="1"/>
  <c r="K6501" i="8" l="1"/>
  <c r="L6501" i="8" s="1"/>
  <c r="H6502" i="8" s="1"/>
  <c r="N6502" i="8" l="1"/>
  <c r="I6502" i="8"/>
  <c r="M6502" i="8" s="1"/>
  <c r="J6502" i="8" l="1"/>
  <c r="K6502" i="8" l="1"/>
  <c r="L6502" i="8"/>
  <c r="H6503" i="8" s="1"/>
  <c r="N6503" i="8" l="1"/>
  <c r="I6503" i="8"/>
  <c r="M6503" i="8" s="1"/>
  <c r="J6503" i="8" l="1"/>
  <c r="K6503" i="8" l="1"/>
  <c r="L6503" i="8" s="1"/>
  <c r="H6504" i="8" s="1"/>
  <c r="I6504" i="8" l="1"/>
  <c r="M6504" i="8" s="1"/>
  <c r="N6504" i="8"/>
  <c r="J6504" i="8" l="1"/>
  <c r="K6504" i="8" l="1"/>
  <c r="L6504" i="8" s="1"/>
  <c r="H6505" i="8" s="1"/>
  <c r="I6505" i="8" l="1"/>
  <c r="M6505" i="8" s="1"/>
  <c r="N6505" i="8"/>
  <c r="J6505" i="8" l="1"/>
  <c r="K6505" i="8"/>
  <c r="L6505" i="8" s="1"/>
  <c r="H6506" i="8" s="1"/>
  <c r="N6506" i="8" l="1"/>
  <c r="I6506" i="8"/>
  <c r="M6506" i="8" s="1"/>
  <c r="J6506" i="8" l="1"/>
  <c r="K6506" i="8" l="1"/>
  <c r="L6506" i="8" s="1"/>
  <c r="H6507" i="8" s="1"/>
  <c r="N6507" i="8" l="1"/>
  <c r="I6507" i="8"/>
  <c r="M6507" i="8" s="1"/>
  <c r="J6507" i="8"/>
  <c r="K6507" i="8" l="1"/>
  <c r="L6507" i="8"/>
  <c r="H6508" i="8" s="1"/>
  <c r="N6508" i="8" l="1"/>
  <c r="I6508" i="8"/>
  <c r="M6508" i="8" s="1"/>
  <c r="J6508" i="8"/>
  <c r="K6508" i="8" l="1"/>
  <c r="L6508" i="8"/>
  <c r="H6509" i="8" s="1"/>
  <c r="I6509" i="8" l="1"/>
  <c r="M6509" i="8" s="1"/>
  <c r="N6509" i="8"/>
  <c r="J6509" i="8" l="1"/>
  <c r="K6509" i="8" l="1"/>
  <c r="L6509" i="8" s="1"/>
  <c r="H6510" i="8" s="1"/>
  <c r="N6510" i="8" l="1"/>
  <c r="I6510" i="8"/>
  <c r="M6510" i="8" s="1"/>
  <c r="J6510" i="8" l="1"/>
  <c r="K6510" i="8" l="1"/>
  <c r="L6510" i="8" s="1"/>
  <c r="H6511" i="8" s="1"/>
  <c r="N6511" i="8" l="1"/>
  <c r="I6511" i="8"/>
  <c r="M6511" i="8" s="1"/>
  <c r="J6511" i="8" l="1"/>
  <c r="K6511" i="8" l="1"/>
  <c r="L6511" i="8" s="1"/>
  <c r="H6512" i="8" s="1"/>
  <c r="I6512" i="8" l="1"/>
  <c r="M6512" i="8" s="1"/>
  <c r="N6512" i="8"/>
  <c r="J6512" i="8"/>
  <c r="K6512" i="8" l="1"/>
  <c r="L6512" i="8" s="1"/>
  <c r="H6513" i="8" s="1"/>
  <c r="N6513" i="8" l="1"/>
  <c r="I6513" i="8"/>
  <c r="M6513" i="8" s="1"/>
  <c r="J6513" i="8" l="1"/>
  <c r="K6513" i="8" l="1"/>
  <c r="L6513" i="8" s="1"/>
  <c r="H6514" i="8" s="1"/>
  <c r="N6514" i="8" l="1"/>
  <c r="I6514" i="8"/>
  <c r="M6514" i="8" s="1"/>
  <c r="J6514" i="8" l="1"/>
  <c r="K6514" i="8" l="1"/>
  <c r="L6514" i="8" s="1"/>
  <c r="H6515" i="8" s="1"/>
  <c r="I6515" i="8" l="1"/>
  <c r="M6515" i="8" s="1"/>
  <c r="N6515" i="8"/>
  <c r="J6515" i="8" l="1"/>
  <c r="K6515" i="8" l="1"/>
  <c r="L6515" i="8"/>
  <c r="H6516" i="8" s="1"/>
  <c r="N6516" i="8" l="1"/>
  <c r="I6516" i="8"/>
  <c r="M6516" i="8" s="1"/>
  <c r="J6516" i="8" l="1"/>
  <c r="K6516" i="8" l="1"/>
  <c r="L6516" i="8" s="1"/>
  <c r="H6517" i="8" s="1"/>
  <c r="I6517" i="8" l="1"/>
  <c r="M6517" i="8" s="1"/>
  <c r="N6517" i="8"/>
  <c r="J6517" i="8" l="1"/>
  <c r="K6517" i="8" l="1"/>
  <c r="L6517" i="8"/>
  <c r="H6518" i="8" s="1"/>
  <c r="N6518" i="8" l="1"/>
  <c r="I6518" i="8"/>
  <c r="M6518" i="8" s="1"/>
  <c r="J6518" i="8"/>
  <c r="K6518" i="8" l="1"/>
  <c r="L6518" i="8" s="1"/>
  <c r="H6519" i="8" s="1"/>
  <c r="N6519" i="8" l="1"/>
  <c r="I6519" i="8"/>
  <c r="M6519" i="8" s="1"/>
  <c r="J6519" i="8"/>
  <c r="K6519" i="8" l="1"/>
  <c r="L6519" i="8" s="1"/>
  <c r="H6520" i="8" s="1"/>
  <c r="N6520" i="8" l="1"/>
  <c r="I6520" i="8"/>
  <c r="M6520" i="8" s="1"/>
  <c r="J6520" i="8" l="1"/>
  <c r="K6520" i="8" l="1"/>
  <c r="L6520" i="8" s="1"/>
  <c r="H6521" i="8" s="1"/>
  <c r="I6521" i="8" l="1"/>
  <c r="M6521" i="8" s="1"/>
  <c r="N6521" i="8"/>
  <c r="J6521" i="8"/>
  <c r="K6521" i="8" l="1"/>
  <c r="L6521" i="8" s="1"/>
  <c r="H6522" i="8" s="1"/>
  <c r="I6522" i="8" l="1"/>
  <c r="M6522" i="8" s="1"/>
  <c r="N6522" i="8"/>
  <c r="J6522" i="8" l="1"/>
  <c r="K6522" i="8" l="1"/>
  <c r="L6522" i="8" s="1"/>
  <c r="H6523" i="8" s="1"/>
  <c r="N6523" i="8" l="1"/>
  <c r="I6523" i="8"/>
  <c r="M6523" i="8" s="1"/>
  <c r="J6523" i="8" l="1"/>
  <c r="K6523" i="8" l="1"/>
  <c r="L6523" i="8" s="1"/>
  <c r="H6524" i="8" s="1"/>
  <c r="I6524" i="8" l="1"/>
  <c r="M6524" i="8" s="1"/>
  <c r="N6524" i="8"/>
  <c r="J6524" i="8" l="1"/>
  <c r="K6524" i="8" l="1"/>
  <c r="L6524" i="8"/>
  <c r="H6525" i="8" s="1"/>
  <c r="I6525" i="8" l="1"/>
  <c r="M6525" i="8" s="1"/>
  <c r="N6525" i="8"/>
  <c r="J6525" i="8"/>
  <c r="K6525" i="8" l="1"/>
  <c r="L6525" i="8" s="1"/>
  <c r="H6526" i="8" s="1"/>
  <c r="I6526" i="8" l="1"/>
  <c r="M6526" i="8" s="1"/>
  <c r="N6526" i="8"/>
  <c r="J6526" i="8" l="1"/>
  <c r="K6526" i="8" l="1"/>
  <c r="L6526" i="8"/>
  <c r="H6527" i="8" s="1"/>
  <c r="N6527" i="8" l="1"/>
  <c r="I6527" i="8"/>
  <c r="M6527" i="8" s="1"/>
  <c r="J6527" i="8" l="1"/>
  <c r="K6527" i="8" l="1"/>
  <c r="L6527" i="8" s="1"/>
  <c r="H6528" i="8" s="1"/>
  <c r="I6528" i="8" l="1"/>
  <c r="M6528" i="8" s="1"/>
  <c r="N6528" i="8"/>
  <c r="J6528" i="8" l="1"/>
  <c r="K6528" i="8" l="1"/>
  <c r="L6528" i="8" s="1"/>
  <c r="H6529" i="8" s="1"/>
  <c r="N6529" i="8" l="1"/>
  <c r="I6529" i="8"/>
  <c r="M6529" i="8" s="1"/>
  <c r="J6529" i="8"/>
  <c r="K6529" i="8" l="1"/>
  <c r="L6529" i="8" s="1"/>
  <c r="H6530" i="8" s="1"/>
  <c r="N6530" i="8" l="1"/>
  <c r="I6530" i="8"/>
  <c r="M6530" i="8" s="1"/>
  <c r="J6530" i="8" l="1"/>
  <c r="K6530" i="8" l="1"/>
  <c r="L6530" i="8" s="1"/>
  <c r="H6531" i="8" s="1"/>
  <c r="N6531" i="8" l="1"/>
  <c r="I6531" i="8"/>
  <c r="M6531" i="8" s="1"/>
  <c r="J6531" i="8" l="1"/>
  <c r="K6531" i="8" l="1"/>
  <c r="L6531" i="8" s="1"/>
  <c r="H6532" i="8" s="1"/>
  <c r="N6532" i="8" l="1"/>
  <c r="I6532" i="8"/>
  <c r="M6532" i="8" s="1"/>
  <c r="J6532" i="8" l="1"/>
  <c r="K6532" i="8" l="1"/>
  <c r="L6532" i="8" s="1"/>
  <c r="H6533" i="8" s="1"/>
  <c r="N6533" i="8" l="1"/>
  <c r="I6533" i="8"/>
  <c r="M6533" i="8" s="1"/>
  <c r="J6533" i="8" l="1"/>
  <c r="K6533" i="8" l="1"/>
  <c r="L6533" i="8" s="1"/>
  <c r="H6534" i="8" s="1"/>
  <c r="I6534" i="8" l="1"/>
  <c r="M6534" i="8" s="1"/>
  <c r="N6534" i="8"/>
  <c r="J6534" i="8"/>
  <c r="K6534" i="8" l="1"/>
  <c r="L6534" i="8" s="1"/>
  <c r="H6535" i="8" s="1"/>
  <c r="N6535" i="8" l="1"/>
  <c r="I6535" i="8"/>
  <c r="M6535" i="8" s="1"/>
  <c r="J6535" i="8" l="1"/>
  <c r="K6535" i="8" l="1"/>
  <c r="L6535" i="8" s="1"/>
  <c r="H6536" i="8" s="1"/>
  <c r="N6536" i="8" l="1"/>
  <c r="I6536" i="8"/>
  <c r="M6536" i="8" s="1"/>
  <c r="J6536" i="8" l="1"/>
  <c r="K6536" i="8" l="1"/>
  <c r="L6536" i="8"/>
  <c r="H6537" i="8" s="1"/>
  <c r="I6537" i="8" l="1"/>
  <c r="M6537" i="8" s="1"/>
  <c r="N6537" i="8"/>
  <c r="J6537" i="8" l="1"/>
  <c r="K6537" i="8" l="1"/>
  <c r="L6537" i="8" s="1"/>
  <c r="H6538" i="8" s="1"/>
  <c r="I6538" i="8" l="1"/>
  <c r="M6538" i="8" s="1"/>
  <c r="N6538" i="8"/>
  <c r="J6538" i="8" l="1"/>
  <c r="K6538" i="8" l="1"/>
  <c r="L6538" i="8"/>
  <c r="H6539" i="8" s="1"/>
  <c r="N6539" i="8" l="1"/>
  <c r="I6539" i="8"/>
  <c r="M6539" i="8" s="1"/>
  <c r="J6539" i="8"/>
  <c r="K6539" i="8" l="1"/>
  <c r="L6539" i="8"/>
  <c r="H6540" i="8" s="1"/>
  <c r="N6540" i="8" l="1"/>
  <c r="I6540" i="8"/>
  <c r="M6540" i="8" s="1"/>
  <c r="J6540" i="8" l="1"/>
  <c r="K6540" i="8" l="1"/>
  <c r="L6540" i="8" s="1"/>
  <c r="H6541" i="8" s="1"/>
  <c r="I6541" i="8" l="1"/>
  <c r="M6541" i="8" s="1"/>
  <c r="N6541" i="8"/>
  <c r="J6541" i="8" l="1"/>
  <c r="K6541" i="8" l="1"/>
  <c r="L6541" i="8"/>
  <c r="H6542" i="8" s="1"/>
  <c r="I6542" i="8" l="1"/>
  <c r="M6542" i="8" s="1"/>
  <c r="J6542" i="8"/>
  <c r="N6542" i="8"/>
  <c r="K6542" i="8" l="1"/>
  <c r="L6542" i="8"/>
  <c r="H6543" i="8" s="1"/>
  <c r="N6543" i="8" l="1"/>
  <c r="I6543" i="8"/>
  <c r="M6543" i="8" s="1"/>
  <c r="J6543" i="8" l="1"/>
  <c r="K6543" i="8" l="1"/>
  <c r="L6543" i="8" s="1"/>
  <c r="H6544" i="8" s="1"/>
  <c r="N6544" i="8" l="1"/>
  <c r="I6544" i="8"/>
  <c r="M6544" i="8" s="1"/>
  <c r="J6544" i="8" l="1"/>
  <c r="K6544" i="8" l="1"/>
  <c r="L6544" i="8" s="1"/>
  <c r="H6545" i="8" s="1"/>
  <c r="N6545" i="8" l="1"/>
  <c r="I6545" i="8"/>
  <c r="M6545" i="8" s="1"/>
  <c r="J6545" i="8" l="1"/>
  <c r="K6545" i="8" l="1"/>
  <c r="L6545" i="8"/>
  <c r="H6546" i="8" s="1"/>
  <c r="N6546" i="8" l="1"/>
  <c r="I6546" i="8"/>
  <c r="M6546" i="8" s="1"/>
  <c r="J6546" i="8" l="1"/>
  <c r="K6546" i="8" l="1"/>
  <c r="L6546" i="8"/>
  <c r="H6547" i="8" s="1"/>
  <c r="N6547" i="8" l="1"/>
  <c r="I6547" i="8"/>
  <c r="M6547" i="8" s="1"/>
  <c r="J6547" i="8" l="1"/>
  <c r="K6547" i="8" l="1"/>
  <c r="L6547" i="8" s="1"/>
  <c r="H6548" i="8" s="1"/>
  <c r="N6548" i="8" l="1"/>
  <c r="I6548" i="8"/>
  <c r="M6548" i="8" s="1"/>
  <c r="J6548" i="8"/>
  <c r="K6548" i="8" l="1"/>
  <c r="L6548" i="8" s="1"/>
  <c r="H6549" i="8" s="1"/>
  <c r="I6549" i="8" l="1"/>
  <c r="M6549" i="8" s="1"/>
  <c r="J6549" i="8"/>
  <c r="N6549" i="8"/>
  <c r="K6549" i="8" l="1"/>
  <c r="L6549" i="8"/>
  <c r="H6550" i="8" s="1"/>
  <c r="N6550" i="8" l="1"/>
  <c r="I6550" i="8"/>
  <c r="M6550" i="8" s="1"/>
  <c r="J6550" i="8" l="1"/>
  <c r="K6550" i="8" l="1"/>
  <c r="L6550" i="8" s="1"/>
  <c r="H6551" i="8" s="1"/>
  <c r="N6551" i="8" l="1"/>
  <c r="I6551" i="8"/>
  <c r="M6551" i="8" s="1"/>
  <c r="J6551" i="8" l="1"/>
  <c r="K6551" i="8" l="1"/>
  <c r="L6551" i="8"/>
  <c r="H6552" i="8" s="1"/>
  <c r="N6552" i="8" l="1"/>
  <c r="I6552" i="8"/>
  <c r="M6552" i="8" s="1"/>
  <c r="J6552" i="8" l="1"/>
  <c r="K6552" i="8" l="1"/>
  <c r="L6552" i="8" s="1"/>
  <c r="H6553" i="8" s="1"/>
  <c r="I6553" i="8" l="1"/>
  <c r="M6553" i="8" s="1"/>
  <c r="N6553" i="8"/>
  <c r="J6553" i="8"/>
  <c r="K6553" i="8" l="1"/>
  <c r="L6553" i="8" s="1"/>
  <c r="H6554" i="8" s="1"/>
  <c r="I6554" i="8" l="1"/>
  <c r="M6554" i="8" s="1"/>
  <c r="N6554" i="8"/>
  <c r="J6554" i="8"/>
  <c r="K6554" i="8" l="1"/>
  <c r="L6554" i="8" s="1"/>
  <c r="H6555" i="8" s="1"/>
  <c r="N6555" i="8" l="1"/>
  <c r="I6555" i="8"/>
  <c r="M6555" i="8" s="1"/>
  <c r="J6555" i="8"/>
  <c r="K6555" i="8" l="1"/>
  <c r="L6555" i="8" s="1"/>
  <c r="H6556" i="8" s="1"/>
  <c r="N6556" i="8" l="1"/>
  <c r="I6556" i="8"/>
  <c r="M6556" i="8" s="1"/>
  <c r="J6556" i="8" l="1"/>
  <c r="K6556" i="8" l="1"/>
  <c r="L6556" i="8" s="1"/>
  <c r="H6557" i="8" s="1"/>
  <c r="N6557" i="8" l="1"/>
  <c r="I6557" i="8"/>
  <c r="M6557" i="8" s="1"/>
  <c r="J6557" i="8" l="1"/>
  <c r="K6557" i="8" l="1"/>
  <c r="L6557" i="8" s="1"/>
  <c r="H6558" i="8" s="1"/>
  <c r="N6558" i="8" l="1"/>
  <c r="I6558" i="8"/>
  <c r="M6558" i="8" s="1"/>
  <c r="J6558" i="8" l="1"/>
  <c r="K6558" i="8" l="1"/>
  <c r="L6558" i="8"/>
  <c r="H6559" i="8" s="1"/>
  <c r="N6559" i="8" l="1"/>
  <c r="I6559" i="8"/>
  <c r="M6559" i="8" s="1"/>
  <c r="J6559" i="8"/>
  <c r="K6559" i="8" l="1"/>
  <c r="L6559" i="8" s="1"/>
  <c r="H6560" i="8" s="1"/>
  <c r="I6560" i="8" l="1"/>
  <c r="M6560" i="8" s="1"/>
  <c r="N6560" i="8"/>
  <c r="J6560" i="8" l="1"/>
  <c r="K6560" i="8" l="1"/>
  <c r="L6560" i="8" s="1"/>
  <c r="H6561" i="8" s="1"/>
  <c r="N6561" i="8" l="1"/>
  <c r="I6561" i="8"/>
  <c r="M6561" i="8" s="1"/>
  <c r="J6561" i="8"/>
  <c r="K6561" i="8" l="1"/>
  <c r="L6561" i="8"/>
  <c r="H6562" i="8" s="1"/>
  <c r="N6562" i="8" l="1"/>
  <c r="I6562" i="8"/>
  <c r="M6562" i="8" s="1"/>
  <c r="J6562" i="8" l="1"/>
  <c r="K6562" i="8" l="1"/>
  <c r="L6562" i="8" s="1"/>
  <c r="H6563" i="8" s="1"/>
  <c r="I6563" i="8" l="1"/>
  <c r="M6563" i="8" s="1"/>
  <c r="N6563" i="8"/>
  <c r="J6563" i="8" l="1"/>
  <c r="K6563" i="8" l="1"/>
  <c r="L6563" i="8"/>
  <c r="H6564" i="8" s="1"/>
  <c r="I6564" i="8" l="1"/>
  <c r="M6564" i="8" s="1"/>
  <c r="N6564" i="8"/>
  <c r="J6564" i="8"/>
  <c r="K6564" i="8" l="1"/>
  <c r="L6564" i="8" s="1"/>
  <c r="H6565" i="8" s="1"/>
  <c r="I6565" i="8" l="1"/>
  <c r="M6565" i="8" s="1"/>
  <c r="N6565" i="8"/>
  <c r="J6565" i="8" l="1"/>
  <c r="K6565" i="8" l="1"/>
  <c r="L6565" i="8" s="1"/>
  <c r="H6566" i="8" s="1"/>
  <c r="N6566" i="8" l="1"/>
  <c r="I6566" i="8"/>
  <c r="M6566" i="8" s="1"/>
  <c r="J6566" i="8"/>
  <c r="K6566" i="8" l="1"/>
  <c r="L6566" i="8" s="1"/>
  <c r="H6567" i="8" s="1"/>
  <c r="N6567" i="8" l="1"/>
  <c r="I6567" i="8"/>
  <c r="M6567" i="8" s="1"/>
  <c r="J6567" i="8" l="1"/>
  <c r="K6567" i="8" l="1"/>
  <c r="L6567" i="8"/>
  <c r="H6568" i="8" s="1"/>
  <c r="N6568" i="8" l="1"/>
  <c r="I6568" i="8"/>
  <c r="M6568" i="8" s="1"/>
  <c r="J6568" i="8" l="1"/>
  <c r="K6568" i="8" l="1"/>
  <c r="L6568" i="8" s="1"/>
  <c r="H6569" i="8" s="1"/>
  <c r="I6569" i="8" l="1"/>
  <c r="M6569" i="8" s="1"/>
  <c r="N6569" i="8"/>
  <c r="J6569" i="8" l="1"/>
  <c r="K6569" i="8" l="1"/>
  <c r="L6569" i="8" s="1"/>
  <c r="H6570" i="8" s="1"/>
  <c r="I6570" i="8" l="1"/>
  <c r="M6570" i="8" s="1"/>
  <c r="B16" i="8" s="1"/>
  <c r="C16" i="8" s="1"/>
  <c r="N6570" i="8"/>
  <c r="B17" i="8" s="1"/>
  <c r="C17" i="8" s="1"/>
  <c r="J6570" i="8"/>
  <c r="B21" i="8"/>
  <c r="K6570" i="8" l="1"/>
  <c r="L6570" i="8" s="1"/>
</calcChain>
</file>

<file path=xl/comments1.xml><?xml version="1.0" encoding="utf-8"?>
<comments xmlns="http://schemas.openxmlformats.org/spreadsheetml/2006/main">
  <authors>
    <author>Autore</author>
  </authors>
  <commentList>
    <comment ref="G1" authorId="0" shapeId="0">
      <text>
        <r>
          <rPr>
            <sz val="10.5"/>
            <color rgb="FF000000"/>
            <rFont val="Times New Roman"/>
            <family val="1"/>
          </rPr>
          <t>Valore del portafoglio in ciascun scenario (migliaia di $)</t>
        </r>
      </text>
    </comment>
    <comment ref="H1" authorId="0" shapeId="0">
      <text>
        <r>
          <rPr>
            <sz val="10.5"/>
            <color rgb="FF000000"/>
            <rFont val="Times New Roman"/>
            <family val="1"/>
          </rPr>
          <t>Perdite subite in ciascun scenario (migliaia di $)</t>
        </r>
      </text>
    </comment>
  </commentList>
</comments>
</file>

<file path=xl/comments2.xml><?xml version="1.0" encoding="utf-8"?>
<comments xmlns="http://schemas.openxmlformats.org/spreadsheetml/2006/main">
  <authors>
    <author>Autore</author>
  </authors>
  <commentList>
    <comment ref="B1" authorId="0" shapeId="0">
      <text>
        <r>
          <rPr>
            <sz val="10.5"/>
            <color rgb="FF000000"/>
            <rFont val="Times New Roman"/>
            <family val="1"/>
          </rPr>
          <t>Perdite in migliaia di $ poste in ordine decrescente, iniziando dalla più elevata</t>
        </r>
      </text>
    </comment>
  </commentList>
</comments>
</file>

<file path=xl/comments3.xml><?xml version="1.0" encoding="utf-8"?>
<comments xmlns="http://schemas.openxmlformats.org/spreadsheetml/2006/main">
  <authors>
    <author>Autore</author>
  </authors>
  <commentList>
    <comment ref="H1" authorId="0" shapeId="0">
      <text>
        <r>
          <rPr>
            <sz val="10.5"/>
            <color rgb="FF000000"/>
            <rFont val="Times New Roman"/>
            <family val="1"/>
          </rPr>
          <t>Costante, compresa tra 0 e 1, che determina la velocità del decadimento esponenziale</t>
        </r>
      </text>
    </comment>
  </commentList>
</comments>
</file>

<file path=xl/sharedStrings.xml><?xml version="1.0" encoding="utf-8"?>
<sst xmlns="http://schemas.openxmlformats.org/spreadsheetml/2006/main" count="360" uniqueCount="233">
  <si>
    <t>K</t>
  </si>
  <si>
    <t>r</t>
  </si>
  <si>
    <t>q</t>
  </si>
  <si>
    <t>Function 1: Black_Scholes(S,K,r,q,vol,T,IsCall,IsFut,Divs,Result)</t>
  </si>
  <si>
    <t>Settimana</t>
  </si>
  <si>
    <t>Prezzo dell'azione</t>
  </si>
  <si>
    <t>Delta</t>
  </si>
  <si>
    <t>Guadagno</t>
  </si>
  <si>
    <t>σ</t>
  </si>
  <si>
    <t>N</t>
  </si>
  <si>
    <t>N. azioni acquistate</t>
  </si>
  <si>
    <t>Costo delle azioni acquistate ($000)</t>
  </si>
  <si>
    <t>cumulato</t>
  </si>
  <si>
    <t>settimanale</t>
  </si>
  <si>
    <t>interessi</t>
  </si>
  <si>
    <t>Valore opzione</t>
  </si>
  <si>
    <t>effettivo</t>
  </si>
  <si>
    <t>previsto</t>
  </si>
  <si>
    <t>Function 1: Black_Scholes(S, K, r, q, vol, T, IsCall, IsFut, Divs, Result)</t>
  </si>
  <si>
    <t>Carries out Black-Scholes calculations for European options on stocks, stock indices, currencies and futures</t>
  </si>
  <si>
    <t>Arguments:</t>
  </si>
  <si>
    <t>S</t>
  </si>
  <si>
    <t>Asset Price</t>
  </si>
  <si>
    <t>Strike price</t>
  </si>
  <si>
    <t>Domestic risk-free rate</t>
  </si>
  <si>
    <t>Dividend yield for stock index options, foreign risk free rate for currency options (Enter 0 if this parameter not applicable)</t>
  </si>
  <si>
    <t>vol</t>
  </si>
  <si>
    <t>Volatility. BUT Enter Price if Implied Volatility is to be calculated (i.e. Result=6)</t>
  </si>
  <si>
    <t>T</t>
  </si>
  <si>
    <t>Time to maturity (yrs)</t>
  </si>
  <si>
    <t>IsCall</t>
  </si>
  <si>
    <t>TRUE if call, FALSE if put</t>
  </si>
  <si>
    <t>IsFut</t>
  </si>
  <si>
    <t>TRUE if futures option, FALSE otherwise</t>
  </si>
  <si>
    <t>Divs</t>
  </si>
  <si>
    <t>Array containing time to dividend payment and size of dividend payment in cols 1 and 2. (Leave blank if not applicable)</t>
  </si>
  <si>
    <t>Result</t>
  </si>
  <si>
    <t>0=Price; 1=Delta; 2=Gamma; 3=Vega; 4=Theta; 5=Rho; 6=Implied Vol</t>
  </si>
  <si>
    <t>Probabilità</t>
  </si>
  <si>
    <t>Media</t>
  </si>
  <si>
    <t>Volatilità</t>
  </si>
  <si>
    <t>ponderata</t>
  </si>
  <si>
    <t>implicita</t>
  </si>
  <si>
    <t>Function 25: ImplyHazardRates(CDS_Spreads, Frequ, Recovery, Zeros</t>
  </si>
  <si>
    <t>Determines the term structure of hazard rates that are consistent with a term structure of CDS spreads</t>
  </si>
  <si>
    <t>CDS_Spreads</t>
  </si>
  <si>
    <t>Array containing term structure of CDS spreads: Maturities in the first column and spread in basis points in second column</t>
  </si>
  <si>
    <t>Frequ</t>
  </si>
  <si>
    <t xml:space="preserve">Frequency of payments on the CDS (=12, 4, 2, or 1) </t>
  </si>
  <si>
    <t>Recovery</t>
  </si>
  <si>
    <t>Recovery rate in the event of default (0&lt;= R &lt;=1)</t>
  </si>
  <si>
    <t>Zeros</t>
  </si>
  <si>
    <t>Array containing zero curve: Maturities in the first column and zero rates in second column</t>
  </si>
  <si>
    <t>Calculated hazard rates</t>
  </si>
  <si>
    <t>Check:</t>
  </si>
  <si>
    <t>Term Structure</t>
  </si>
  <si>
    <t>CDS Spreads</t>
  </si>
  <si>
    <t>Posizione</t>
  </si>
  <si>
    <t>lunga</t>
  </si>
  <si>
    <t>Data</t>
  </si>
  <si>
    <t>1 giorno</t>
  </si>
  <si>
    <t>2 giorni</t>
  </si>
  <si>
    <t>P&amp;L</t>
  </si>
  <si>
    <t>Margin call</t>
  </si>
  <si>
    <t>Prelievi</t>
  </si>
  <si>
    <t>Indicatori</t>
  </si>
  <si>
    <t>ρ</t>
  </si>
  <si>
    <t>h*</t>
  </si>
  <si>
    <t>β</t>
  </si>
  <si>
    <t>Numero dei contratti</t>
  </si>
  <si>
    <t>Livello corrente dell'indice ($)</t>
  </si>
  <si>
    <t>Livello dell'indice tra 2 mesi ($)</t>
  </si>
  <si>
    <t>Tasso di rendimento dell’indice (%)</t>
  </si>
  <si>
    <t>Tasso di rendimento dell’indice inclusi i dividendi (%)</t>
  </si>
  <si>
    <t>Tasso di rendimento extra dell’indice (%)</t>
  </si>
  <si>
    <t>Tasso di rendimento extra del portafoglio (%)</t>
  </si>
  <si>
    <t>Tasso di rendimento del portafoglio (%)</t>
  </si>
  <si>
    <t>Rendimento del portafoglio ($)</t>
  </si>
  <si>
    <t>Rendimento complessivo post copertura ($)</t>
  </si>
  <si>
    <t>Tasso di rendimento del portafoglio post copertura (%)</t>
  </si>
  <si>
    <t>Scadenza</t>
  </si>
  <si>
    <t>Tasso OIS</t>
  </si>
  <si>
    <t>Quotato</t>
  </si>
  <si>
    <t>Zero Rate</t>
  </si>
  <si>
    <t>Zero rate</t>
  </si>
  <si>
    <t>Pagamenti</t>
  </si>
  <si>
    <t>Valore attuale</t>
  </si>
  <si>
    <t>L</t>
  </si>
  <si>
    <t>m</t>
  </si>
  <si>
    <t>Giorno</t>
  </si>
  <si>
    <t>Indici azionari</t>
  </si>
  <si>
    <t>Tassi di cambio</t>
  </si>
  <si>
    <t>Indici azionari aggiustati</t>
  </si>
  <si>
    <t>FTSE 100</t>
  </si>
  <si>
    <t>CAC 40</t>
  </si>
  <si>
    <t>Nikkei 225</t>
  </si>
  <si>
    <t>USD/GBP</t>
  </si>
  <si>
    <t>EUR/USD</t>
  </si>
  <si>
    <t>YEN/USD</t>
  </si>
  <si>
    <t>Prezzi</t>
  </si>
  <si>
    <t>Quantità</t>
  </si>
  <si>
    <t>Valore</t>
  </si>
  <si>
    <t>Scenario</t>
  </si>
  <si>
    <t>Portafoglio</t>
  </si>
  <si>
    <t>Perdita</t>
  </si>
  <si>
    <t>Classe</t>
  </si>
  <si>
    <t>Frequenza</t>
  </si>
  <si>
    <t>Cumulata</t>
  </si>
  <si>
    <t>Graduatoria</t>
  </si>
  <si>
    <t>ES giornaliera al 99%</t>
  </si>
  <si>
    <t>VaR decadale al 99%</t>
  </si>
  <si>
    <t>Tassi di variazione</t>
  </si>
  <si>
    <t>Matrice delle correlazioni</t>
  </si>
  <si>
    <t>Colonna 1</t>
  </si>
  <si>
    <t>Colonna 2</t>
  </si>
  <si>
    <t>Colonna 3</t>
  </si>
  <si>
    <t>Colonna 4</t>
  </si>
  <si>
    <t>Matrice varianze-covarianze</t>
  </si>
  <si>
    <t>Matrice varianze-covarianze "bordata"</t>
  </si>
  <si>
    <t>x</t>
  </si>
  <si>
    <t>VaR</t>
  </si>
  <si>
    <t>ES</t>
  </si>
  <si>
    <t>λ</t>
  </si>
  <si>
    <t>Varianze</t>
  </si>
  <si>
    <t>Covarianze</t>
  </si>
  <si>
    <t>FTSE/CAC</t>
  </si>
  <si>
    <t>FTSE/Nikkei</t>
  </si>
  <si>
    <t>CAC/Nikkei</t>
  </si>
  <si>
    <t>Matrice delle correlazioni "bordata"</t>
  </si>
  <si>
    <t>Theta della call
(per anno)</t>
  </si>
  <si>
    <t>Gamma della call</t>
  </si>
  <si>
    <t>Total Return Indexes</t>
  </si>
  <si>
    <t>S&amp;P500</t>
  </si>
  <si>
    <t>Total</t>
  </si>
  <si>
    <t>Portafoglio corrente (migliaia di $)</t>
  </si>
  <si>
    <t>Ordine degli scenari</t>
  </si>
  <si>
    <t>(Calcolo automatico delle correlazioni)</t>
  </si>
  <si>
    <t>(Calcolo automatico delle covarianze)</t>
  </si>
  <si>
    <t>S&amp;P500/FTSE</t>
  </si>
  <si>
    <t>S&amp;P500/CAC</t>
  </si>
  <si>
    <t>S&amp;P500/Nikkei</t>
  </si>
  <si>
    <r>
      <t>q</t>
    </r>
    <r>
      <rPr>
        <vertAlign val="subscript"/>
        <sz val="10.5"/>
        <rFont val="Times New Roman"/>
        <family val="1"/>
      </rPr>
      <t>1</t>
    </r>
  </si>
  <si>
    <r>
      <t>q</t>
    </r>
    <r>
      <rPr>
        <vertAlign val="subscript"/>
        <sz val="10.5"/>
        <rFont val="Times New Roman"/>
        <family val="1"/>
      </rPr>
      <t>2</t>
    </r>
    <r>
      <rPr>
        <sz val="10.5"/>
        <color indexed="8"/>
        <rFont val="Times New Roman"/>
        <family val="1"/>
      </rPr>
      <t/>
    </r>
  </si>
  <si>
    <r>
      <t>α</t>
    </r>
    <r>
      <rPr>
        <i/>
        <vertAlign val="subscript"/>
        <sz val="10.5"/>
        <color indexed="8"/>
        <rFont val="Times New Roman"/>
        <family val="1"/>
      </rPr>
      <t>i</t>
    </r>
  </si>
  <si>
    <r>
      <t>σ</t>
    </r>
    <r>
      <rPr>
        <i/>
        <vertAlign val="subscript"/>
        <sz val="10.5"/>
        <color indexed="8"/>
        <rFont val="Times New Roman"/>
        <family val="1"/>
      </rPr>
      <t>i</t>
    </r>
  </si>
  <si>
    <r>
      <t>σ</t>
    </r>
    <r>
      <rPr>
        <i/>
        <vertAlign val="subscript"/>
        <sz val="10.5"/>
        <color indexed="8"/>
        <rFont val="Times New Roman"/>
        <family val="1"/>
      </rPr>
      <t>P</t>
    </r>
    <r>
      <rPr>
        <i/>
        <vertAlign val="superscript"/>
        <sz val="10.5"/>
        <color indexed="8"/>
        <rFont val="Times New Roman"/>
        <family val="1"/>
      </rPr>
      <t>2</t>
    </r>
  </si>
  <si>
    <r>
      <t>σ</t>
    </r>
    <r>
      <rPr>
        <i/>
        <vertAlign val="subscript"/>
        <sz val="10.5"/>
        <color indexed="8"/>
        <rFont val="Times New Roman"/>
        <family val="1"/>
      </rPr>
      <t>P</t>
    </r>
  </si>
  <si>
    <r>
      <t>σ</t>
    </r>
    <r>
      <rPr>
        <sz val="10.5"/>
        <rFont val="Times New Roman"/>
        <family val="1"/>
      </rPr>
      <t xml:space="preserve"> = 10%</t>
    </r>
  </si>
  <si>
    <r>
      <t xml:space="preserve">σ </t>
    </r>
    <r>
      <rPr>
        <sz val="10.5"/>
        <rFont val="Times New Roman"/>
        <family val="1"/>
      </rPr>
      <t>= 30%</t>
    </r>
  </si>
  <si>
    <r>
      <t xml:space="preserve">T </t>
    </r>
    <r>
      <rPr>
        <sz val="10.5"/>
        <rFont val="Times New Roman"/>
        <family val="1"/>
      </rPr>
      <t>(settimane)</t>
    </r>
  </si>
  <si>
    <r>
      <t>exp(</t>
    </r>
    <r>
      <rPr>
        <i/>
        <sz val="10.5"/>
        <rFont val="Times New Roman"/>
        <family val="1"/>
      </rPr>
      <t>r</t>
    </r>
    <r>
      <rPr>
        <sz val="10.5"/>
        <rFont val="Times New Roman"/>
        <family val="1"/>
      </rPr>
      <t>/52) – 1</t>
    </r>
  </si>
  <si>
    <r>
      <t>K</t>
    </r>
    <r>
      <rPr>
        <vertAlign val="subscript"/>
        <sz val="10.5"/>
        <rFont val="Times New Roman"/>
        <family val="1"/>
      </rPr>
      <t>1</t>
    </r>
  </si>
  <si>
    <r>
      <t>–</t>
    </r>
    <r>
      <rPr>
        <i/>
        <sz val="10.5"/>
        <rFont val="Times New Roman"/>
        <family val="1"/>
      </rPr>
      <t>p</t>
    </r>
    <r>
      <rPr>
        <vertAlign val="subscript"/>
        <sz val="10.5"/>
        <rFont val="Times New Roman"/>
        <family val="1"/>
      </rPr>
      <t>1</t>
    </r>
  </si>
  <si>
    <r>
      <t>c</t>
    </r>
    <r>
      <rPr>
        <vertAlign val="subscript"/>
        <sz val="10.5"/>
        <rFont val="Times New Roman"/>
        <family val="1"/>
      </rPr>
      <t>2</t>
    </r>
  </si>
  <si>
    <r>
      <t>–</t>
    </r>
    <r>
      <rPr>
        <i/>
        <sz val="10.5"/>
        <rFont val="Times New Roman"/>
        <family val="1"/>
      </rPr>
      <t>p</t>
    </r>
    <r>
      <rPr>
        <vertAlign val="subscript"/>
        <sz val="10.5"/>
        <rFont val="Times New Roman"/>
        <family val="1"/>
      </rPr>
      <t>1</t>
    </r>
    <r>
      <rPr>
        <sz val="10.5"/>
        <rFont val="Times New Roman"/>
        <family val="1"/>
      </rPr>
      <t xml:space="preserve"> + </t>
    </r>
    <r>
      <rPr>
        <i/>
        <sz val="10.5"/>
        <rFont val="Times New Roman"/>
        <family val="1"/>
      </rPr>
      <t>c</t>
    </r>
    <r>
      <rPr>
        <vertAlign val="subscript"/>
        <sz val="10.5"/>
        <rFont val="Times New Roman"/>
        <family val="1"/>
      </rPr>
      <t>2</t>
    </r>
  </si>
  <si>
    <r>
      <t>K</t>
    </r>
    <r>
      <rPr>
        <vertAlign val="subscript"/>
        <sz val="10.5"/>
        <rFont val="Times New Roman"/>
        <family val="1"/>
      </rPr>
      <t>2</t>
    </r>
    <r>
      <rPr>
        <sz val="10.5"/>
        <rFont val="Times New Roman"/>
        <family val="1"/>
      </rPr>
      <t/>
    </r>
  </si>
  <si>
    <r>
      <rPr>
        <i/>
        <sz val="10.5"/>
        <rFont val="Times New Roman"/>
        <family val="1"/>
      </rPr>
      <t>T</t>
    </r>
    <r>
      <rPr>
        <sz val="10.5"/>
        <rFont val="Times New Roman"/>
        <family val="1"/>
      </rPr>
      <t xml:space="preserve"> </t>
    </r>
    <r>
      <rPr>
        <sz val="10.5"/>
        <rFont val="Times New Roman"/>
        <family val="1"/>
      </rPr>
      <t>≤</t>
    </r>
    <r>
      <rPr>
        <sz val="10.5"/>
        <rFont val="Times New Roman"/>
        <family val="1"/>
      </rPr>
      <t xml:space="preserve"> 1</t>
    </r>
  </si>
  <si>
    <r>
      <rPr>
        <i/>
        <sz val="10.5"/>
        <rFont val="Times New Roman"/>
        <family val="1"/>
      </rPr>
      <t>T</t>
    </r>
    <r>
      <rPr>
        <sz val="10.5"/>
        <rFont val="Times New Roman"/>
        <family val="1"/>
      </rPr>
      <t xml:space="preserve"> </t>
    </r>
    <r>
      <rPr>
        <sz val="10.5"/>
        <rFont val="Times New Roman"/>
        <family val="1"/>
      </rPr>
      <t>=</t>
    </r>
    <r>
      <rPr>
        <sz val="10.5"/>
        <rFont val="Times New Roman"/>
        <family val="1"/>
      </rPr>
      <t xml:space="preserve"> 2</t>
    </r>
  </si>
  <si>
    <r>
      <rPr>
        <i/>
        <sz val="10.5"/>
        <rFont val="Times New Roman"/>
        <family val="1"/>
      </rPr>
      <t>T</t>
    </r>
    <r>
      <rPr>
        <sz val="10.5"/>
        <rFont val="Times New Roman"/>
        <family val="1"/>
      </rPr>
      <t xml:space="preserve"> </t>
    </r>
    <r>
      <rPr>
        <sz val="10.5"/>
        <rFont val="Times New Roman"/>
        <family val="1"/>
      </rPr>
      <t>=</t>
    </r>
    <r>
      <rPr>
        <sz val="10.5"/>
        <rFont val="Times New Roman"/>
        <family val="1"/>
      </rPr>
      <t xml:space="preserve"> 3</t>
    </r>
  </si>
  <si>
    <r>
      <t>V</t>
    </r>
    <r>
      <rPr>
        <i/>
        <vertAlign val="subscript"/>
        <sz val="10.5"/>
        <color indexed="8"/>
        <rFont val="Times New Roman"/>
        <family val="1"/>
      </rPr>
      <t>A</t>
    </r>
  </si>
  <si>
    <r>
      <t>T</t>
    </r>
    <r>
      <rPr>
        <vertAlign val="subscript"/>
        <sz val="10.5"/>
        <color indexed="8"/>
        <rFont val="Times New Roman"/>
        <family val="1"/>
      </rPr>
      <t>1</t>
    </r>
  </si>
  <si>
    <r>
      <t>T</t>
    </r>
    <r>
      <rPr>
        <vertAlign val="subscript"/>
        <sz val="10.5"/>
        <color indexed="8"/>
        <rFont val="Times New Roman"/>
        <family val="1"/>
      </rPr>
      <t>2</t>
    </r>
  </si>
  <si>
    <r>
      <t>q</t>
    </r>
    <r>
      <rPr>
        <i/>
        <vertAlign val="subscript"/>
        <sz val="10.5"/>
        <color indexed="8"/>
        <rFont val="Times New Roman"/>
        <family val="1"/>
      </rPr>
      <t>I</t>
    </r>
  </si>
  <si>
    <r>
      <t>V</t>
    </r>
    <r>
      <rPr>
        <i/>
        <vertAlign val="subscript"/>
        <sz val="10.5"/>
        <color indexed="8"/>
        <rFont val="Times New Roman"/>
        <family val="1"/>
      </rPr>
      <t>F</t>
    </r>
  </si>
  <si>
    <r>
      <t xml:space="preserve">Prezzo </t>
    </r>
    <r>
      <rPr>
        <i/>
        <sz val="10.5"/>
        <color indexed="8"/>
        <rFont val="Times New Roman"/>
        <family val="1"/>
      </rPr>
      <t>futures</t>
    </r>
    <r>
      <rPr>
        <sz val="10.5"/>
        <rFont val="Times New Roman"/>
        <family val="1"/>
      </rPr>
      <t xml:space="preserve"> corrente ($)</t>
    </r>
  </si>
  <si>
    <r>
      <t xml:space="preserve">Prezzo </t>
    </r>
    <r>
      <rPr>
        <i/>
        <sz val="10.5"/>
        <color indexed="8"/>
        <rFont val="Times New Roman"/>
        <family val="1"/>
      </rPr>
      <t>futures</t>
    </r>
    <r>
      <rPr>
        <sz val="10.5"/>
        <rFont val="Times New Roman"/>
        <family val="1"/>
      </rPr>
      <t xml:space="preserve"> tra 2 mesi ($)</t>
    </r>
  </si>
  <si>
    <r>
      <t xml:space="preserve">Profitto sui </t>
    </r>
    <r>
      <rPr>
        <i/>
        <sz val="10.5"/>
        <color indexed="8"/>
        <rFont val="Times New Roman"/>
        <family val="1"/>
      </rPr>
      <t>futures</t>
    </r>
    <r>
      <rPr>
        <sz val="10.5"/>
        <rFont val="Times New Roman"/>
        <family val="1"/>
      </rPr>
      <t xml:space="preserve"> ($)</t>
    </r>
  </si>
  <si>
    <r>
      <t>Δ</t>
    </r>
    <r>
      <rPr>
        <i/>
        <sz val="10.5"/>
        <color indexed="8"/>
        <rFont val="Times New Roman"/>
        <family val="1"/>
      </rPr>
      <t>S</t>
    </r>
  </si>
  <si>
    <r>
      <t>Δ</t>
    </r>
    <r>
      <rPr>
        <i/>
        <sz val="10.5"/>
        <color indexed="8"/>
        <rFont val="Times New Roman"/>
        <family val="1"/>
      </rPr>
      <t>F</t>
    </r>
  </si>
  <si>
    <r>
      <t>σ</t>
    </r>
    <r>
      <rPr>
        <i/>
        <vertAlign val="subscript"/>
        <sz val="10.5"/>
        <color indexed="8"/>
        <rFont val="Times New Roman"/>
        <family val="1"/>
      </rPr>
      <t>S</t>
    </r>
  </si>
  <si>
    <r>
      <t>σ</t>
    </r>
    <r>
      <rPr>
        <i/>
        <vertAlign val="subscript"/>
        <sz val="10.5"/>
        <color indexed="8"/>
        <rFont val="Times New Roman"/>
        <family val="1"/>
      </rPr>
      <t>F</t>
    </r>
  </si>
  <si>
    <t>Prezzo ($/barile)</t>
  </si>
  <si>
    <t>Yahoo Finance — serie CL=F</t>
  </si>
  <si>
    <t>Serie</t>
  </si>
  <si>
    <t>Petrolio greggio WTI — prezzi di chiusura</t>
  </si>
  <si>
    <t>Pagina della serie</t>
  </si>
  <si>
    <t>https://finance.yahoo.com/quote/CL%3DF/history/</t>
  </si>
  <si>
    <t>Unità</t>
  </si>
  <si>
    <t>Dollari per barile</t>
  </si>
  <si>
    <t>Fonte dichiarata</t>
  </si>
  <si>
    <t>Inizio</t>
  </si>
  <si>
    <t>Fine</t>
  </si>
  <si>
    <t>File di origine</t>
  </si>
  <si>
    <t>Futures_su_Petrolio_(Esercizio_2.40).xlsx</t>
  </si>
  <si>
    <t>Dati</t>
  </si>
  <si>
    <t>Tutti i prezzi dell’allegato; nessuna interpolazione o rettifica.</t>
  </si>
  <si>
    <t>Convenzione di calcolo</t>
  </si>
  <si>
    <t>P&amp;L = 1.000 × differenza fra prezzi consecutivi della serie.</t>
  </si>
  <si>
    <t>Limite dei dati</t>
  </si>
  <si>
    <t>L’allegato non identifica la scadenza del contratto per ogni data.</t>
  </si>
  <si>
    <t>Valore negativo</t>
  </si>
  <si>
    <t>Conservato il prezzo del 20/04/2020; non è sostituito o eliminato.</t>
  </si>
  <si>
    <t>Petrolio greggio — CL=F</t>
  </si>
  <si>
    <t>P&amp;L (1 giorno)</t>
  </si>
  <si>
    <t>P&amp;L (2 giorni)</t>
  </si>
  <si>
    <t>$/barile</t>
  </si>
  <si>
    <t>$/contratto</t>
  </si>
  <si>
    <t>Barili per contratto</t>
  </si>
  <si>
    <t>Probabilità di coda</t>
  </si>
  <si>
    <t>Quantile normale</t>
  </si>
  <si>
    <t>Deviazione standard ($)</t>
  </si>
  <si>
    <t>Quantile × dev. standard</t>
  </si>
  <si>
    <t>N. intervalli</t>
  </si>
  <si>
    <t>Deposito di garanzia ($)</t>
  </si>
  <si>
    <t>Deposito superato</t>
  </si>
  <si>
    <t>Numero</t>
  </si>
  <si>
    <t>Numero prezzi</t>
  </si>
  <si>
    <t>Variazioni giornaliere</t>
  </si>
  <si>
    <t>Dev. standard prezzo ($/barile)</t>
  </si>
  <si>
    <t>Inizio campione</t>
  </si>
  <si>
    <t>Fine campione</t>
  </si>
  <si>
    <t>Intervalli di due osservazioni</t>
  </si>
  <si>
    <t>consecutive, anche sovrapposti.</t>
  </si>
  <si>
    <t>Saldo prima</t>
  </si>
  <si>
    <t>Integrazione</t>
  </si>
  <si>
    <t>Saldo dopo</t>
  </si>
  <si>
    <t>Saldo finale</t>
  </si>
  <si>
    <t>Margin call ($)</t>
  </si>
  <si>
    <t>integrazione ($)</t>
  </si>
  <si>
    <t>$</t>
  </si>
  <si>
    <t>Saldo negativo</t>
  </si>
  <si>
    <t>Mantenimento / iniziale</t>
  </si>
  <si>
    <t>Margine di mantenimento ($)</t>
  </si>
  <si>
    <t>Margine iniziale ($)</t>
  </si>
  <si>
    <t>Margin calls</t>
  </si>
  <si>
    <t>Saldi negativi</t>
  </si>
  <si>
    <t>Saldo minimo prima dei versamenti</t>
  </si>
  <si>
    <t>Le integrazioni si effettuano solo</t>
  </si>
  <si>
    <t>sotto il margine di mantenimento.</t>
  </si>
  <si>
    <t>Le eccedenze rispetto al margine</t>
  </si>
  <si>
    <t>iniziale vengono prelevate.</t>
  </si>
  <si>
    <t>La simulazione prosegue anche</t>
  </si>
  <si>
    <t>dopo un saldo negativo.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</si>
</sst>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164" formatCode="[$$-409]#,##0"/>
    <numFmt numFmtId="165" formatCode="0.0000%"/>
    <numFmt numFmtId="166" formatCode="0.00000"/>
    <numFmt numFmtId="167" formatCode="#,##0.0"/>
    <numFmt numFmtId="168" formatCode="[$$-409]#,##0.00"/>
    <numFmt numFmtId="169" formatCode="#,##0.000"/>
    <numFmt numFmtId="170" formatCode="0.000"/>
    <numFmt numFmtId="171" formatCode="0.000%"/>
    <numFmt numFmtId="172" formatCode="d\ mmm\ yy"/>
    <numFmt numFmtId="173" formatCode="0.0%"/>
    <numFmt numFmtId="174" formatCode="[$$-409]#,##0.0000"/>
    <numFmt numFmtId="175" formatCode="#,##0.0000"/>
    <numFmt numFmtId="176" formatCode="0.000000"/>
    <numFmt numFmtId="177" formatCode="0.0000000"/>
    <numFmt numFmtId="178" formatCode="dd/mm/yyyy"/>
    <numFmt numFmtId="179" formatCode="0.00;[Red]\(0.00\);0.00"/>
    <numFmt numFmtId="180" formatCode="#,##0.00;[Red]\(#,##0.00\);&quot;-&quot;"/>
  </numFmts>
  <fonts count="37" x14ac:knownFonts="1">
    <font>
      <sz val="10.5"/>
      <name val="Times New Roman"/>
      <family val="1"/>
    </font>
    <font>
      <sz val="10.5"/>
      <name val="Times New Roman"/>
      <family val="1"/>
    </font>
    <font>
      <sz val="10.5"/>
      <color indexed="8"/>
      <name val="Times New Roman"/>
      <family val="1"/>
    </font>
    <font>
      <sz val="10.5"/>
      <color indexed="9"/>
      <name val="Times New Roman"/>
      <family val="1"/>
    </font>
    <font>
      <sz val="10.5"/>
      <color indexed="20"/>
      <name val="Times New Roman"/>
      <family val="1"/>
    </font>
    <font>
      <b/>
      <sz val="10.5"/>
      <color indexed="10"/>
      <name val="Times New Roman"/>
      <family val="1"/>
    </font>
    <font>
      <b/>
      <sz val="10.5"/>
      <color indexed="9"/>
      <name val="Times New Roman"/>
      <family val="1"/>
    </font>
    <font>
      <i/>
      <sz val="10.5"/>
      <color indexed="23"/>
      <name val="Times New Roman"/>
      <family val="1"/>
    </font>
    <font>
      <sz val="10.5"/>
      <color indexed="17"/>
      <name val="Times New Roman"/>
      <family val="1"/>
    </font>
    <font>
      <b/>
      <sz val="10.5"/>
      <color indexed="62"/>
      <name val="Times New Roman"/>
      <family val="1"/>
    </font>
    <font>
      <b/>
      <sz val="10.5"/>
      <color indexed="62"/>
      <name val="Times New Roman"/>
      <family val="1"/>
    </font>
    <font>
      <b/>
      <sz val="10.5"/>
      <color indexed="62"/>
      <name val="Times New Roman"/>
      <family val="1"/>
    </font>
    <font>
      <sz val="10.5"/>
      <color indexed="62"/>
      <name val="Times New Roman"/>
      <family val="1"/>
    </font>
    <font>
      <sz val="10.5"/>
      <color indexed="10"/>
      <name val="Times New Roman"/>
      <family val="1"/>
    </font>
    <font>
      <sz val="10.5"/>
      <name val="Times New Roman"/>
      <family val="1"/>
    </font>
    <font>
      <sz val="10.5"/>
      <color indexed="19"/>
      <name val="Times New Roman"/>
      <family val="1"/>
    </font>
    <font>
      <b/>
      <sz val="10.5"/>
      <color indexed="63"/>
      <name val="Times New Roman"/>
      <family val="1"/>
    </font>
    <font>
      <b/>
      <sz val="10.5"/>
      <color indexed="62"/>
      <name val="Times New Roman"/>
      <family val="1"/>
    </font>
    <font>
      <b/>
      <sz val="10.5"/>
      <color indexed="8"/>
      <name val="Times New Roman"/>
      <family val="1"/>
    </font>
    <font>
      <sz val="10.5"/>
      <name val="Times New Roman"/>
      <family val="1"/>
    </font>
    <font>
      <sz val="10.5"/>
      <color indexed="8"/>
      <name val="Times New Roman"/>
      <family val="1"/>
    </font>
    <font>
      <sz val="10.5"/>
      <name val="Times New Roman"/>
      <family val="1"/>
    </font>
    <font>
      <b/>
      <sz val="10.5"/>
      <name val="Times New Roman"/>
      <family val="1"/>
    </font>
    <font>
      <sz val="10.5"/>
      <color indexed="10"/>
      <name val="Times New Roman"/>
      <family val="1"/>
    </font>
    <font>
      <i/>
      <sz val="10.5"/>
      <name val="Times New Roman"/>
      <family val="1"/>
    </font>
    <font>
      <vertAlign val="subscript"/>
      <sz val="10.5"/>
      <name val="Times New Roman"/>
      <family val="1"/>
    </font>
    <font>
      <sz val="10.5"/>
      <color indexed="8"/>
      <name val="Times New Roman"/>
      <family val="1"/>
    </font>
    <font>
      <i/>
      <sz val="10.5"/>
      <color indexed="8"/>
      <name val="Times New Roman"/>
      <family val="1"/>
    </font>
    <font>
      <i/>
      <vertAlign val="subscript"/>
      <sz val="10.5"/>
      <color indexed="8"/>
      <name val="Times New Roman"/>
      <family val="1"/>
    </font>
    <font>
      <i/>
      <vertAlign val="superscript"/>
      <sz val="10.5"/>
      <color indexed="8"/>
      <name val="Times New Roman"/>
      <family val="1"/>
    </font>
    <font>
      <sz val="10.5"/>
      <color indexed="9"/>
      <name val="Times New Roman"/>
      <family val="1"/>
    </font>
    <font>
      <sz val="10.5"/>
      <color rgb="FFFF0000"/>
      <name val="Times New Roman"/>
      <family val="1"/>
    </font>
    <font>
      <vertAlign val="subscript"/>
      <sz val="10.5"/>
      <color indexed="8"/>
      <name val="Times New Roman"/>
      <family val="1"/>
    </font>
    <font>
      <sz val="10.5"/>
      <name val="Times New Roman"/>
      <family val="1"/>
    </font>
    <font>
      <b/>
      <sz val="10.5"/>
      <name val="Times New Roman"/>
      <family val="1"/>
    </font>
    <font>
      <b/>
      <sz val="10.5"/>
      <color rgb="FF000000"/>
      <name val="Times New Roman"/>
      <family val="1"/>
    </font>
    <font>
      <sz val="10.5"/>
      <color rgb="FF000000"/>
      <name val="Times New Roman"/>
      <family val="1"/>
    </font>
  </fonts>
  <fills count="24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56"/>
        <bgColor indexed="64"/>
      </patternFill>
    </fill>
    <fill>
      <patternFill patternType="solid">
        <fgColor indexed="13"/>
        <bgColor indexed="64"/>
      </patternFill>
    </fill>
    <fill>
      <patternFill patternType="none"/>
    </fill>
    <fill>
      <patternFill patternType="solid">
        <fgColor rgb="FFE7E6E6"/>
      </patternFill>
    </fill>
    <fill>
      <patternFill patternType="solid">
        <fgColor rgb="FFFFF2CC"/>
      </patternFill>
    </fill>
    <fill>
      <patternFill patternType="solid">
        <fgColor rgb="FFEEEEEE"/>
      </patternFill>
    </fill>
  </fills>
  <borders count="1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/>
      <diagonal/>
    </border>
  </borders>
  <cellStyleXfs count="49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4" borderId="0" applyNumberFormat="0" applyBorder="0" applyAlignment="0" applyProtection="0"/>
    <xf numFmtId="0" fontId="2" fillId="6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6" borderId="0" applyNumberFormat="0" applyBorder="0" applyAlignment="0" applyProtection="0"/>
    <xf numFmtId="0" fontId="2" fillId="4" borderId="0" applyNumberFormat="0" applyBorder="0" applyAlignment="0" applyProtection="0"/>
    <xf numFmtId="0" fontId="3" fillId="6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0" fontId="3" fillId="11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16" borderId="1" applyNumberFormat="0" applyAlignment="0" applyProtection="0"/>
    <xf numFmtId="0" fontId="6" fillId="17" borderId="2" applyNumberFormat="0" applyAlignment="0" applyProtection="0"/>
    <xf numFmtId="0" fontId="7" fillId="0" borderId="0" applyNumberFormat="0" applyFill="0" applyBorder="0" applyAlignment="0" applyProtection="0"/>
    <xf numFmtId="0" fontId="8" fillId="6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7" borderId="1" applyNumberFormat="0" applyAlignment="0" applyProtection="0"/>
    <xf numFmtId="0" fontId="13" fillId="0" borderId="6" applyNumberFormat="0" applyFill="0" applyAlignment="0" applyProtection="0"/>
    <xf numFmtId="0" fontId="15" fillId="7" borderId="0" applyNumberFormat="0" applyBorder="0" applyAlignment="0" applyProtection="0"/>
    <xf numFmtId="0" fontId="1" fillId="0" borderId="0"/>
    <xf numFmtId="0" fontId="14" fillId="4" borderId="7" applyNumberFormat="0" applyFont="0" applyAlignment="0" applyProtection="0"/>
    <xf numFmtId="0" fontId="16" fillId="16" borderId="8" applyNumberForma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3" fillId="0" borderId="0" applyNumberFormat="0" applyFill="0" applyBorder="0" applyAlignment="0" applyProtection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/>
    <xf numFmtId="0" fontId="20" fillId="0" borderId="0"/>
    <xf numFmtId="0" fontId="33" fillId="20" borderId="13" xfId="0" applyNumberFormat="1" applyFont="1" applyFill="1" applyBorder="1" applyAlignment="1"/>
  </cellStyleXfs>
  <cellXfs count="222">
    <xf numFmtId="0" fontId="0" fillId="0" borderId="0" xfId="0"/>
    <xf numFmtId="0" fontId="21" fillId="0" borderId="0" xfId="43" applyFont="1"/>
    <xf numFmtId="2" fontId="21" fillId="0" borderId="0" xfId="43" applyNumberFormat="1" applyFont="1"/>
    <xf numFmtId="0" fontId="22" fillId="0" borderId="0" xfId="43" quotePrefix="1" applyFont="1" applyAlignment="1">
      <alignment horizontal="left"/>
    </xf>
    <xf numFmtId="0" fontId="21" fillId="0" borderId="0" xfId="43" applyFont="1" applyAlignment="1">
      <alignment horizontal="center"/>
    </xf>
    <xf numFmtId="0" fontId="22" fillId="0" borderId="0" xfId="43" applyFont="1" applyAlignment="1">
      <alignment horizontal="left"/>
    </xf>
    <xf numFmtId="0" fontId="22" fillId="0" borderId="0" xfId="43" applyFont="1"/>
    <xf numFmtId="0" fontId="21" fillId="0" borderId="0" xfId="43" applyFont="1" applyAlignment="1">
      <alignment horizontal="right"/>
    </xf>
    <xf numFmtId="0" fontId="21" fillId="0" borderId="0" xfId="43" quotePrefix="1" applyFont="1" applyAlignment="1">
      <alignment horizontal="left"/>
    </xf>
    <xf numFmtId="9" fontId="21" fillId="0" borderId="0" xfId="43" applyNumberFormat="1" applyFont="1" applyAlignment="1">
      <alignment horizontal="center"/>
    </xf>
    <xf numFmtId="0" fontId="21" fillId="0" borderId="10" xfId="43" applyFont="1" applyBorder="1" applyAlignment="1">
      <alignment horizontal="center"/>
    </xf>
    <xf numFmtId="0" fontId="21" fillId="0" borderId="0" xfId="43" quotePrefix="1" applyFont="1" applyAlignment="1">
      <alignment horizontal="center"/>
    </xf>
    <xf numFmtId="171" fontId="23" fillId="0" borderId="0" xfId="44" applyNumberFormat="1" applyFont="1" applyAlignment="1">
      <alignment horizontal="center"/>
    </xf>
    <xf numFmtId="1" fontId="21" fillId="0" borderId="0" xfId="43" applyNumberFormat="1" applyFont="1" applyAlignment="1">
      <alignment horizontal="center"/>
    </xf>
    <xf numFmtId="0" fontId="21" fillId="0" borderId="0" xfId="43" applyFont="1" applyBorder="1" applyAlignment="1">
      <alignment horizontal="center"/>
    </xf>
    <xf numFmtId="171" fontId="21" fillId="0" borderId="0" xfId="43" applyNumberFormat="1" applyFont="1" applyBorder="1" applyAlignment="1">
      <alignment horizontal="center"/>
    </xf>
    <xf numFmtId="0" fontId="21" fillId="0" borderId="0" xfId="43" applyNumberFormat="1" applyFont="1" applyBorder="1" applyAlignment="1">
      <alignment horizontal="center"/>
    </xf>
    <xf numFmtId="0" fontId="24" fillId="0" borderId="0" xfId="43" applyFont="1"/>
    <xf numFmtId="165" fontId="23" fillId="0" borderId="0" xfId="43" applyNumberFormat="1" applyFont="1"/>
    <xf numFmtId="0" fontId="26" fillId="0" borderId="0" xfId="47" applyFont="1"/>
    <xf numFmtId="0" fontId="26" fillId="0" borderId="10" xfId="47" applyFont="1" applyBorder="1" applyAlignment="1">
      <alignment horizontal="center"/>
    </xf>
    <xf numFmtId="0" fontId="26" fillId="0" borderId="0" xfId="47" applyFont="1" applyAlignment="1">
      <alignment horizontal="center"/>
    </xf>
    <xf numFmtId="2" fontId="26" fillId="0" borderId="0" xfId="47" applyNumberFormat="1" applyFont="1"/>
    <xf numFmtId="0" fontId="26" fillId="0" borderId="11" xfId="47" applyFont="1" applyBorder="1" applyAlignment="1">
      <alignment horizontal="center"/>
    </xf>
    <xf numFmtId="177" fontId="26" fillId="0" borderId="0" xfId="47" applyNumberFormat="1" applyFont="1"/>
    <xf numFmtId="172" fontId="26" fillId="0" borderId="0" xfId="47" applyNumberFormat="1" applyFont="1"/>
    <xf numFmtId="3" fontId="26" fillId="0" borderId="0" xfId="47" applyNumberFormat="1" applyFont="1"/>
    <xf numFmtId="10" fontId="26" fillId="0" borderId="0" xfId="47" applyNumberFormat="1" applyFont="1"/>
    <xf numFmtId="176" fontId="26" fillId="0" borderId="0" xfId="47" applyNumberFormat="1" applyFont="1"/>
    <xf numFmtId="0" fontId="26" fillId="0" borderId="10" xfId="47" applyFont="1" applyBorder="1"/>
    <xf numFmtId="0" fontId="27" fillId="0" borderId="10" xfId="47" applyFont="1" applyBorder="1" applyAlignment="1">
      <alignment horizontal="center"/>
    </xf>
    <xf numFmtId="177" fontId="26" fillId="0" borderId="10" xfId="47" applyNumberFormat="1" applyFont="1" applyBorder="1"/>
    <xf numFmtId="3" fontId="26" fillId="0" borderId="10" xfId="47" applyNumberFormat="1" applyFont="1" applyBorder="1"/>
    <xf numFmtId="0" fontId="27" fillId="0" borderId="0" xfId="47" applyFont="1" applyBorder="1" applyAlignment="1">
      <alignment horizontal="center"/>
    </xf>
    <xf numFmtId="10" fontId="26" fillId="0" borderId="0" xfId="47" applyNumberFormat="1" applyFont="1" applyFill="1" applyBorder="1" applyAlignment="1"/>
    <xf numFmtId="169" fontId="26" fillId="0" borderId="0" xfId="47" applyNumberFormat="1" applyFont="1"/>
    <xf numFmtId="0" fontId="27" fillId="0" borderId="0" xfId="47" applyFont="1" applyAlignment="1">
      <alignment horizontal="center"/>
    </xf>
    <xf numFmtId="9" fontId="26" fillId="0" borderId="0" xfId="47" applyNumberFormat="1" applyFont="1"/>
    <xf numFmtId="170" fontId="30" fillId="18" borderId="0" xfId="47" applyNumberFormat="1" applyFont="1" applyFill="1"/>
    <xf numFmtId="170" fontId="30" fillId="18" borderId="0" xfId="43" applyNumberFormat="1" applyFont="1" applyFill="1"/>
    <xf numFmtId="1" fontId="26" fillId="0" borderId="0" xfId="47" applyNumberFormat="1" applyFont="1"/>
    <xf numFmtId="170" fontId="26" fillId="0" borderId="0" xfId="47" applyNumberFormat="1" applyFont="1"/>
    <xf numFmtId="170" fontId="26" fillId="0" borderId="10" xfId="47" applyNumberFormat="1" applyFont="1" applyBorder="1"/>
    <xf numFmtId="1" fontId="26" fillId="0" borderId="10" xfId="47" applyNumberFormat="1" applyFont="1" applyBorder="1"/>
    <xf numFmtId="176" fontId="26" fillId="0" borderId="10" xfId="47" applyNumberFormat="1" applyFont="1" applyBorder="1"/>
    <xf numFmtId="0" fontId="26" fillId="0" borderId="0" xfId="47" applyFont="1" applyBorder="1" applyAlignment="1">
      <alignment horizontal="center"/>
    </xf>
    <xf numFmtId="4" fontId="26" fillId="0" borderId="0" xfId="47" applyNumberFormat="1" applyFont="1"/>
    <xf numFmtId="175" fontId="26" fillId="0" borderId="0" xfId="47" applyNumberFormat="1" applyFont="1"/>
    <xf numFmtId="0" fontId="27" fillId="0" borderId="11" xfId="47" applyFont="1" applyFill="1" applyBorder="1" applyAlignment="1">
      <alignment horizontal="center"/>
    </xf>
    <xf numFmtId="0" fontId="26" fillId="0" borderId="11" xfId="47" applyFont="1" applyFill="1" applyBorder="1" applyAlignment="1">
      <alignment horizontal="center"/>
    </xf>
    <xf numFmtId="0" fontId="26" fillId="0" borderId="0" xfId="47" applyFont="1" applyFill="1" applyBorder="1" applyAlignment="1"/>
    <xf numFmtId="170" fontId="26" fillId="0" borderId="0" xfId="47" applyNumberFormat="1" applyFont="1" applyFill="1" applyBorder="1" applyAlignment="1"/>
    <xf numFmtId="0" fontId="26" fillId="0" borderId="10" xfId="47" applyFont="1" applyFill="1" applyBorder="1" applyAlignment="1"/>
    <xf numFmtId="170" fontId="26" fillId="0" borderId="10" xfId="47" applyNumberFormat="1" applyFont="1" applyFill="1" applyBorder="1" applyAlignment="1"/>
    <xf numFmtId="0" fontId="26" fillId="0" borderId="0" xfId="47" applyFont="1" applyBorder="1"/>
    <xf numFmtId="176" fontId="26" fillId="0" borderId="0" xfId="47" applyNumberFormat="1" applyFont="1" applyFill="1" applyBorder="1" applyAlignment="1"/>
    <xf numFmtId="176" fontId="26" fillId="0" borderId="10" xfId="47" applyNumberFormat="1" applyFont="1" applyFill="1" applyBorder="1" applyAlignment="1"/>
    <xf numFmtId="0" fontId="26" fillId="0" borderId="12" xfId="47" applyFont="1" applyBorder="1"/>
    <xf numFmtId="3" fontId="26" fillId="0" borderId="11" xfId="47" applyNumberFormat="1" applyFont="1" applyBorder="1"/>
    <xf numFmtId="10" fontId="26" fillId="0" borderId="10" xfId="47" applyNumberFormat="1" applyFont="1" applyBorder="1"/>
    <xf numFmtId="0" fontId="26" fillId="0" borderId="0" xfId="43" applyFont="1" applyAlignment="1">
      <alignment horizontal="center"/>
    </xf>
    <xf numFmtId="0" fontId="26" fillId="0" borderId="10" xfId="46" applyFont="1" applyBorder="1" applyAlignment="1">
      <alignment horizontal="center"/>
    </xf>
    <xf numFmtId="0" fontId="26" fillId="0" borderId="0" xfId="46" applyFont="1"/>
    <xf numFmtId="170" fontId="26" fillId="0" borderId="0" xfId="46" applyNumberFormat="1" applyFont="1"/>
    <xf numFmtId="0" fontId="26" fillId="0" borderId="0" xfId="46" applyNumberFormat="1" applyFont="1" applyAlignment="1"/>
    <xf numFmtId="0" fontId="26" fillId="19" borderId="0" xfId="46" applyFont="1" applyFill="1" applyAlignment="1"/>
    <xf numFmtId="170" fontId="26" fillId="19" borderId="0" xfId="46" applyNumberFormat="1" applyFont="1" applyFill="1" applyAlignment="1"/>
    <xf numFmtId="0" fontId="26" fillId="19" borderId="0" xfId="46" applyNumberFormat="1" applyFont="1" applyFill="1" applyAlignment="1"/>
    <xf numFmtId="4" fontId="26" fillId="0" borderId="10" xfId="46" applyNumberFormat="1" applyFont="1" applyBorder="1" applyAlignment="1">
      <alignment horizontal="center"/>
    </xf>
    <xf numFmtId="172" fontId="26" fillId="0" borderId="0" xfId="46" applyNumberFormat="1" applyFont="1" applyAlignment="1"/>
    <xf numFmtId="4" fontId="26" fillId="0" borderId="0" xfId="46" applyNumberFormat="1" applyFont="1"/>
    <xf numFmtId="169" fontId="26" fillId="0" borderId="0" xfId="46" applyNumberFormat="1" applyFont="1"/>
    <xf numFmtId="0" fontId="26" fillId="0" borderId="0" xfId="46" applyFont="1" applyAlignment="1"/>
    <xf numFmtId="0" fontId="26" fillId="0" borderId="0" xfId="46" applyFont="1" applyBorder="1" applyAlignment="1">
      <alignment horizontal="center"/>
    </xf>
    <xf numFmtId="0" fontId="26" fillId="0" borderId="11" xfId="46" applyFont="1" applyFill="1" applyBorder="1" applyAlignment="1">
      <alignment horizontal="center"/>
    </xf>
    <xf numFmtId="172" fontId="26" fillId="0" borderId="0" xfId="46" applyNumberFormat="1" applyFont="1"/>
    <xf numFmtId="175" fontId="26" fillId="0" borderId="0" xfId="46" applyNumberFormat="1" applyFont="1"/>
    <xf numFmtId="168" fontId="26" fillId="0" borderId="0" xfId="46" applyNumberFormat="1" applyFont="1"/>
    <xf numFmtId="0" fontId="26" fillId="0" borderId="10" xfId="46" applyFont="1" applyBorder="1"/>
    <xf numFmtId="3" fontId="26" fillId="0" borderId="10" xfId="46" applyNumberFormat="1" applyFont="1" applyBorder="1"/>
    <xf numFmtId="164" fontId="26" fillId="0" borderId="0" xfId="46" applyNumberFormat="1" applyFont="1"/>
    <xf numFmtId="0" fontId="21" fillId="0" borderId="0" xfId="43" applyFont="1" applyAlignment="1"/>
    <xf numFmtId="9" fontId="21" fillId="0" borderId="0" xfId="43" applyNumberFormat="1" applyFont="1" applyAlignment="1"/>
    <xf numFmtId="9" fontId="21" fillId="0" borderId="0" xfId="43" applyNumberFormat="1" applyFont="1" applyBorder="1" applyAlignment="1"/>
    <xf numFmtId="0" fontId="24" fillId="0" borderId="10" xfId="43" applyFont="1" applyBorder="1" applyAlignment="1">
      <alignment horizontal="center"/>
    </xf>
    <xf numFmtId="0" fontId="21" fillId="0" borderId="10" xfId="43" applyFont="1" applyFill="1" applyBorder="1" applyAlignment="1">
      <alignment horizontal="center"/>
    </xf>
    <xf numFmtId="170" fontId="31" fillId="0" borderId="0" xfId="43" applyNumberFormat="1" applyFont="1" applyAlignment="1"/>
    <xf numFmtId="10" fontId="31" fillId="0" borderId="0" xfId="43" applyNumberFormat="1" applyFont="1" applyAlignment="1"/>
    <xf numFmtId="170" fontId="21" fillId="0" borderId="0" xfId="43" applyNumberFormat="1" applyFont="1" applyAlignment="1"/>
    <xf numFmtId="10" fontId="21" fillId="0" borderId="0" xfId="43" applyNumberFormat="1" applyFont="1" applyAlignment="1"/>
    <xf numFmtId="0" fontId="22" fillId="0" borderId="0" xfId="37" applyFont="1"/>
    <xf numFmtId="0" fontId="21" fillId="0" borderId="0" xfId="37" applyFont="1" applyAlignment="1"/>
    <xf numFmtId="2" fontId="21" fillId="0" borderId="0" xfId="37" applyNumberFormat="1" applyFont="1" applyAlignment="1"/>
    <xf numFmtId="166" fontId="21" fillId="0" borderId="0" xfId="37" applyNumberFormat="1" applyFont="1" applyAlignment="1"/>
    <xf numFmtId="3" fontId="21" fillId="0" borderId="0" xfId="37" applyNumberFormat="1" applyFont="1" applyAlignment="1"/>
    <xf numFmtId="3" fontId="21" fillId="0" borderId="0" xfId="37" applyNumberFormat="1" applyFont="1"/>
    <xf numFmtId="0" fontId="21" fillId="0" borderId="0" xfId="37" applyFont="1"/>
    <xf numFmtId="166" fontId="22" fillId="0" borderId="0" xfId="37" applyNumberFormat="1" applyFont="1" applyBorder="1" applyAlignment="1">
      <alignment horizontal="center"/>
    </xf>
    <xf numFmtId="166" fontId="21" fillId="0" borderId="0" xfId="37" applyNumberFormat="1" applyFont="1" applyBorder="1" applyAlignment="1">
      <alignment horizontal="center"/>
    </xf>
    <xf numFmtId="169" fontId="21" fillId="0" borderId="0" xfId="37" applyNumberFormat="1" applyFont="1" applyAlignment="1"/>
    <xf numFmtId="167" fontId="21" fillId="0" borderId="0" xfId="37" applyNumberFormat="1" applyFont="1" applyAlignment="1"/>
    <xf numFmtId="167" fontId="21" fillId="0" borderId="0" xfId="37" applyNumberFormat="1" applyFont="1" applyBorder="1" applyAlignment="1"/>
    <xf numFmtId="168" fontId="21" fillId="0" borderId="0" xfId="37" applyNumberFormat="1" applyFont="1" applyAlignment="1"/>
    <xf numFmtId="164" fontId="31" fillId="0" borderId="0" xfId="37" applyNumberFormat="1" applyFont="1" applyAlignment="1"/>
    <xf numFmtId="164" fontId="21" fillId="0" borderId="0" xfId="37" applyNumberFormat="1" applyFont="1" applyAlignment="1"/>
    <xf numFmtId="0" fontId="21" fillId="0" borderId="10" xfId="37" applyFont="1" applyBorder="1" applyAlignment="1"/>
    <xf numFmtId="2" fontId="21" fillId="0" borderId="10" xfId="37" applyNumberFormat="1" applyFont="1" applyBorder="1" applyAlignment="1"/>
    <xf numFmtId="169" fontId="21" fillId="0" borderId="10" xfId="37" applyNumberFormat="1" applyFont="1" applyBorder="1" applyAlignment="1"/>
    <xf numFmtId="3" fontId="21" fillId="0" borderId="10" xfId="37" applyNumberFormat="1" applyFont="1" applyBorder="1" applyAlignment="1"/>
    <xf numFmtId="167" fontId="21" fillId="0" borderId="10" xfId="37" applyNumberFormat="1" applyFont="1" applyBorder="1" applyAlignment="1"/>
    <xf numFmtId="164" fontId="21" fillId="0" borderId="10" xfId="37" applyNumberFormat="1" applyFont="1" applyBorder="1" applyAlignment="1"/>
    <xf numFmtId="0" fontId="21" fillId="0" borderId="0" xfId="37" applyFont="1" applyBorder="1" applyAlignment="1"/>
    <xf numFmtId="2" fontId="21" fillId="0" borderId="0" xfId="37" applyNumberFormat="1" applyFont="1" applyBorder="1" applyAlignment="1"/>
    <xf numFmtId="166" fontId="21" fillId="0" borderId="0" xfId="37" applyNumberFormat="1" applyFont="1" applyBorder="1" applyAlignment="1"/>
    <xf numFmtId="169" fontId="21" fillId="0" borderId="0" xfId="37" applyNumberFormat="1" applyFont="1" applyBorder="1" applyAlignment="1"/>
    <xf numFmtId="164" fontId="21" fillId="0" borderId="0" xfId="37" applyNumberFormat="1" applyFont="1" applyBorder="1" applyAlignment="1"/>
    <xf numFmtId="3" fontId="21" fillId="0" borderId="0" xfId="37" applyNumberFormat="1" applyFont="1" applyBorder="1" applyAlignment="1"/>
    <xf numFmtId="0" fontId="24" fillId="0" borderId="0" xfId="37" applyFont="1"/>
    <xf numFmtId="9" fontId="21" fillId="0" borderId="0" xfId="37" applyNumberFormat="1" applyFont="1" applyAlignment="1"/>
    <xf numFmtId="165" fontId="21" fillId="0" borderId="0" xfId="37" applyNumberFormat="1" applyFont="1" applyAlignment="1"/>
    <xf numFmtId="0" fontId="27" fillId="0" borderId="10" xfId="43" applyFont="1" applyBorder="1" applyAlignment="1">
      <alignment horizontal="center"/>
    </xf>
    <xf numFmtId="0" fontId="21" fillId="0" borderId="10" xfId="43" quotePrefix="1" applyFont="1" applyBorder="1" applyAlignment="1">
      <alignment horizontal="center"/>
    </xf>
    <xf numFmtId="173" fontId="21" fillId="0" borderId="0" xfId="43" applyNumberFormat="1" applyFont="1"/>
    <xf numFmtId="165" fontId="31" fillId="0" borderId="0" xfId="45" applyNumberFormat="1" applyFont="1"/>
    <xf numFmtId="173" fontId="21" fillId="0" borderId="0" xfId="45" applyNumberFormat="1" applyFont="1"/>
    <xf numFmtId="165" fontId="31" fillId="0" borderId="0" xfId="43" applyNumberFormat="1" applyFont="1"/>
    <xf numFmtId="2" fontId="21" fillId="0" borderId="10" xfId="43" applyNumberFormat="1" applyFont="1" applyBorder="1"/>
    <xf numFmtId="173" fontId="21" fillId="0" borderId="10" xfId="43" applyNumberFormat="1" applyFont="1" applyBorder="1"/>
    <xf numFmtId="165" fontId="31" fillId="0" borderId="10" xfId="43" applyNumberFormat="1" applyFont="1" applyBorder="1"/>
    <xf numFmtId="165" fontId="21" fillId="0" borderId="0" xfId="45" applyNumberFormat="1" applyFont="1"/>
    <xf numFmtId="174" fontId="21" fillId="0" borderId="0" xfId="43" applyNumberFormat="1" applyFont="1"/>
    <xf numFmtId="164" fontId="21" fillId="0" borderId="0" xfId="43" applyNumberFormat="1" applyFont="1"/>
    <xf numFmtId="0" fontId="21" fillId="0" borderId="0" xfId="43" applyNumberFormat="1" applyFont="1"/>
    <xf numFmtId="165" fontId="21" fillId="0" borderId="10" xfId="45" applyNumberFormat="1" applyFont="1" applyBorder="1"/>
    <xf numFmtId="174" fontId="21" fillId="0" borderId="10" xfId="43" applyNumberFormat="1" applyFont="1" applyBorder="1"/>
    <xf numFmtId="174" fontId="21" fillId="0" borderId="0" xfId="43" applyNumberFormat="1" applyFont="1" applyBorder="1"/>
    <xf numFmtId="0" fontId="27" fillId="0" borderId="0" xfId="46" applyFont="1"/>
    <xf numFmtId="173" fontId="26" fillId="0" borderId="0" xfId="46" applyNumberFormat="1" applyFont="1"/>
    <xf numFmtId="4" fontId="26" fillId="0" borderId="0" xfId="46" applyNumberFormat="1" applyFont="1" applyBorder="1"/>
    <xf numFmtId="164" fontId="23" fillId="0" borderId="0" xfId="46" applyNumberFormat="1" applyFont="1"/>
    <xf numFmtId="1" fontId="23" fillId="0" borderId="0" xfId="46" applyNumberFormat="1" applyFont="1"/>
    <xf numFmtId="0" fontId="26" fillId="0" borderId="0" xfId="46" applyFont="1" applyBorder="1"/>
    <xf numFmtId="171" fontId="23" fillId="0" borderId="0" xfId="46" applyNumberFormat="1" applyFont="1" applyBorder="1"/>
    <xf numFmtId="3" fontId="23" fillId="0" borderId="0" xfId="46" applyNumberFormat="1" applyFont="1" applyBorder="1"/>
    <xf numFmtId="0" fontId="23" fillId="0" borderId="0" xfId="46" applyFont="1" applyBorder="1"/>
    <xf numFmtId="4" fontId="23" fillId="0" borderId="0" xfId="46" applyNumberFormat="1" applyFont="1" applyBorder="1"/>
    <xf numFmtId="0" fontId="26" fillId="0" borderId="0" xfId="46" applyFont="1" applyBorder="1" applyAlignment="1">
      <alignment wrapText="1"/>
    </xf>
    <xf numFmtId="0" fontId="26" fillId="0" borderId="0" xfId="46" applyFont="1" applyFill="1" applyBorder="1"/>
    <xf numFmtId="171" fontId="23" fillId="0" borderId="0" xfId="46" applyNumberFormat="1" applyFont="1"/>
    <xf numFmtId="2" fontId="26" fillId="0" borderId="0" xfId="46" applyNumberFormat="1" applyFont="1"/>
    <xf numFmtId="174" fontId="26" fillId="0" borderId="0" xfId="46" applyNumberFormat="1" applyFont="1"/>
    <xf numFmtId="170" fontId="23" fillId="0" borderId="0" xfId="46" applyNumberFormat="1" applyFont="1"/>
    <xf numFmtId="0" fontId="33" fillId="20" borderId="13" xfId="48" applyNumberFormat="1" applyFont="1" applyFill="1" applyBorder="1" applyAlignment="1"/>
    <xf numFmtId="178" fontId="33" fillId="20" borderId="13" xfId="48" applyNumberFormat="1" applyFont="1" applyFill="1" applyBorder="1" applyAlignment="1"/>
    <xf numFmtId="179" fontId="33" fillId="20" borderId="13" xfId="48" applyNumberFormat="1" applyFont="1" applyFill="1" applyBorder="1" applyAlignment="1"/>
    <xf numFmtId="3" fontId="33" fillId="20" borderId="13" xfId="48" applyNumberFormat="1" applyFont="1" applyFill="1" applyBorder="1" applyAlignment="1"/>
    <xf numFmtId="0" fontId="34" fillId="20" borderId="13" xfId="48" applyNumberFormat="1" applyFont="1" applyFill="1" applyBorder="1" applyAlignment="1"/>
    <xf numFmtId="180" fontId="33" fillId="20" borderId="13" xfId="48" applyNumberFormat="1" applyFont="1" applyFill="1" applyBorder="1" applyAlignment="1"/>
    <xf numFmtId="0" fontId="33" fillId="22" borderId="13" xfId="48" applyNumberFormat="1" applyFont="1" applyFill="1" applyBorder="1" applyAlignment="1"/>
    <xf numFmtId="10" fontId="33" fillId="22" borderId="13" xfId="48" applyNumberFormat="1" applyFont="1" applyFill="1" applyBorder="1" applyAlignment="1"/>
    <xf numFmtId="176" fontId="33" fillId="20" borderId="13" xfId="48" applyNumberFormat="1" applyFont="1" applyFill="1" applyBorder="1" applyAlignment="1"/>
    <xf numFmtId="4" fontId="33" fillId="20" borderId="13" xfId="48" applyNumberFormat="1" applyFont="1" applyFill="1" applyBorder="1" applyAlignment="1"/>
    <xf numFmtId="10" fontId="33" fillId="20" borderId="13" xfId="48" applyNumberFormat="1" applyFont="1" applyFill="1" applyBorder="1" applyAlignment="1"/>
    <xf numFmtId="166" fontId="33" fillId="20" borderId="13" xfId="48" applyNumberFormat="1" applyFont="1" applyFill="1" applyBorder="1" applyAlignment="1"/>
    <xf numFmtId="4" fontId="34" fillId="20" borderId="13" xfId="48" applyNumberFormat="1" applyFont="1" applyFill="1" applyBorder="1" applyAlignment="1"/>
    <xf numFmtId="3" fontId="34" fillId="20" borderId="13" xfId="48" applyNumberFormat="1" applyFont="1" applyFill="1" applyBorder="1" applyAlignment="1"/>
    <xf numFmtId="10" fontId="34" fillId="20" borderId="13" xfId="48" applyNumberFormat="1" applyFont="1" applyFill="1" applyBorder="1" applyAlignment="1"/>
    <xf numFmtId="1" fontId="33" fillId="20" borderId="13" xfId="48" applyNumberFormat="1" applyFont="1" applyFill="1" applyBorder="1" applyAlignment="1"/>
    <xf numFmtId="0" fontId="35" fillId="23" borderId="13" xfId="48" applyNumberFormat="1" applyFont="1" applyFill="1" applyBorder="1" applyAlignment="1">
      <alignment horizontal="center"/>
    </xf>
    <xf numFmtId="0" fontId="35" fillId="23" borderId="10" xfId="43" applyFont="1" applyFill="1" applyBorder="1" applyAlignment="1">
      <alignment horizontal="center"/>
    </xf>
    <xf numFmtId="0" fontId="35" fillId="23" borderId="11" xfId="43" applyFont="1" applyFill="1" applyBorder="1" applyAlignment="1">
      <alignment horizontal="center"/>
    </xf>
    <xf numFmtId="0" fontId="35" fillId="23" borderId="10" xfId="37" applyFont="1" applyFill="1" applyBorder="1" applyAlignment="1">
      <alignment horizontal="center" wrapText="1"/>
    </xf>
    <xf numFmtId="2" fontId="35" fillId="23" borderId="10" xfId="37" applyNumberFormat="1" applyFont="1" applyFill="1" applyBorder="1" applyAlignment="1">
      <alignment horizontal="center" wrapText="1"/>
    </xf>
    <xf numFmtId="166" fontId="35" fillId="23" borderId="10" xfId="37" applyNumberFormat="1" applyFont="1" applyFill="1" applyBorder="1" applyAlignment="1">
      <alignment horizontal="center"/>
    </xf>
    <xf numFmtId="3" fontId="35" fillId="23" borderId="10" xfId="37" applyNumberFormat="1" applyFont="1" applyFill="1" applyBorder="1" applyAlignment="1">
      <alignment horizontal="center" wrapText="1"/>
    </xf>
    <xf numFmtId="0" fontId="35" fillId="23" borderId="0" xfId="43" quotePrefix="1" applyFont="1" applyFill="1" applyAlignment="1">
      <alignment horizontal="left"/>
    </xf>
    <xf numFmtId="0" fontId="35" fillId="23" borderId="10" xfId="46" applyFont="1" applyFill="1" applyBorder="1" applyAlignment="1">
      <alignment horizontal="center"/>
    </xf>
    <xf numFmtId="0" fontId="35" fillId="23" borderId="0" xfId="46" applyFont="1" applyFill="1" applyBorder="1" applyAlignment="1">
      <alignment horizontal="center"/>
    </xf>
    <xf numFmtId="4" fontId="35" fillId="23" borderId="10" xfId="46" applyNumberFormat="1" applyFont="1" applyFill="1" applyBorder="1" applyAlignment="1">
      <alignment horizontal="center"/>
    </xf>
    <xf numFmtId="0" fontId="35" fillId="23" borderId="10" xfId="46" applyFont="1" applyFill="1" applyBorder="1" applyAlignment="1">
      <alignment horizontal="center"/>
    </xf>
    <xf numFmtId="2" fontId="35" fillId="23" borderId="10" xfId="46" applyNumberFormat="1" applyFont="1" applyFill="1" applyBorder="1" applyAlignment="1">
      <alignment horizontal="center"/>
    </xf>
    <xf numFmtId="170" fontId="35" fillId="23" borderId="10" xfId="46" applyNumberFormat="1" applyFont="1" applyFill="1" applyBorder="1" applyAlignment="1">
      <alignment horizontal="center"/>
    </xf>
    <xf numFmtId="0" fontId="35" fillId="23" borderId="10" xfId="46" applyNumberFormat="1" applyFont="1" applyFill="1" applyBorder="1" applyAlignment="1">
      <alignment horizontal="center"/>
    </xf>
    <xf numFmtId="0" fontId="35" fillId="23" borderId="0" xfId="46" applyFont="1" applyFill="1"/>
    <xf numFmtId="0" fontId="35" fillId="23" borderId="10" xfId="47" applyFont="1" applyFill="1" applyBorder="1" applyAlignment="1">
      <alignment horizontal="center"/>
    </xf>
    <xf numFmtId="0" fontId="35" fillId="23" borderId="0" xfId="47" applyFont="1" applyFill="1" applyBorder="1" applyAlignment="1">
      <alignment horizontal="center"/>
    </xf>
    <xf numFmtId="0" fontId="35" fillId="23" borderId="10" xfId="47" applyFont="1" applyFill="1" applyBorder="1" applyAlignment="1">
      <alignment horizontal="center"/>
    </xf>
    <xf numFmtId="0" fontId="35" fillId="23" borderId="11" xfId="47" applyFont="1" applyFill="1" applyBorder="1" applyAlignment="1">
      <alignment horizontal="center"/>
    </xf>
    <xf numFmtId="0" fontId="33" fillId="20" borderId="13" xfId="48" applyNumberFormat="1" applyFont="1" applyFill="1" applyBorder="1" applyAlignment="1"/>
    <xf numFmtId="3" fontId="33" fillId="20" borderId="13" xfId="48" applyNumberFormat="1" applyFont="1" applyFill="1" applyBorder="1" applyAlignment="1"/>
    <xf numFmtId="175" fontId="26" fillId="0" borderId="0" xfId="47" applyNumberFormat="1" applyFont="1"/>
    <xf numFmtId="178" fontId="33" fillId="20" borderId="13" xfId="48" applyNumberFormat="1" applyFont="1" applyFill="1" applyBorder="1" applyAlignment="1"/>
    <xf numFmtId="0" fontId="35" fillId="23" borderId="13" xfId="48" applyNumberFormat="1" applyFont="1" applyFill="1" applyBorder="1" applyAlignment="1">
      <alignment horizontal="center"/>
    </xf>
    <xf numFmtId="0" fontId="34" fillId="21" borderId="13" xfId="48" applyNumberFormat="1" applyFont="1" applyFill="1" applyBorder="1" applyAlignment="1">
      <alignment horizontal="center"/>
    </xf>
    <xf numFmtId="0" fontId="35" fillId="23" borderId="10" xfId="43" applyFont="1" applyFill="1" applyBorder="1" applyAlignment="1">
      <alignment horizontal="center"/>
    </xf>
    <xf numFmtId="0" fontId="21" fillId="0" borderId="10" xfId="43" applyFont="1" applyBorder="1" applyAlignment="1">
      <alignment horizontal="center"/>
    </xf>
    <xf numFmtId="166" fontId="35" fillId="23" borderId="0" xfId="37" applyNumberFormat="1" applyFont="1" applyFill="1" applyBorder="1" applyAlignment="1">
      <alignment horizontal="center" wrapText="1"/>
    </xf>
    <xf numFmtId="0" fontId="21" fillId="0" borderId="10" xfId="0" applyFont="1" applyBorder="1" applyAlignment="1">
      <alignment horizontal="center" wrapText="1"/>
    </xf>
    <xf numFmtId="0" fontId="35" fillId="23" borderId="0" xfId="37" applyFont="1" applyFill="1" applyBorder="1" applyAlignment="1">
      <alignment horizontal="center"/>
    </xf>
    <xf numFmtId="0" fontId="21" fillId="0" borderId="10" xfId="0" applyFont="1" applyBorder="1" applyAlignment="1">
      <alignment horizontal="center"/>
    </xf>
    <xf numFmtId="2" fontId="35" fillId="23" borderId="0" xfId="37" applyNumberFormat="1" applyFont="1" applyFill="1" applyBorder="1" applyAlignment="1">
      <alignment horizontal="center" wrapText="1"/>
    </xf>
    <xf numFmtId="166" fontId="35" fillId="23" borderId="0" xfId="37" applyNumberFormat="1" applyFont="1" applyFill="1" applyBorder="1" applyAlignment="1">
      <alignment horizontal="center"/>
    </xf>
    <xf numFmtId="2" fontId="35" fillId="23" borderId="10" xfId="37" applyNumberFormat="1" applyFont="1" applyFill="1" applyBorder="1" applyAlignment="1">
      <alignment horizontal="center"/>
    </xf>
    <xf numFmtId="3" fontId="35" fillId="23" borderId="0" xfId="37" applyNumberFormat="1" applyFont="1" applyFill="1" applyAlignment="1">
      <alignment horizontal="center" wrapText="1"/>
    </xf>
    <xf numFmtId="0" fontId="22" fillId="0" borderId="10" xfId="0" applyFont="1" applyBorder="1" applyAlignment="1">
      <alignment horizontal="center" wrapText="1"/>
    </xf>
    <xf numFmtId="3" fontId="35" fillId="23" borderId="10" xfId="37" applyNumberFormat="1" applyFont="1" applyFill="1" applyBorder="1" applyAlignment="1">
      <alignment horizontal="center" wrapText="1"/>
    </xf>
    <xf numFmtId="3" fontId="22" fillId="0" borderId="10" xfId="37" applyNumberFormat="1" applyFont="1" applyBorder="1" applyAlignment="1">
      <alignment horizontal="center" wrapText="1"/>
    </xf>
    <xf numFmtId="166" fontId="22" fillId="0" borderId="0" xfId="37" applyNumberFormat="1" applyFont="1" applyBorder="1" applyAlignment="1">
      <alignment horizontal="center" wrapText="1"/>
    </xf>
    <xf numFmtId="166" fontId="22" fillId="0" borderId="10" xfId="37" applyNumberFormat="1" applyFont="1" applyBorder="1" applyAlignment="1">
      <alignment horizontal="center" wrapText="1"/>
    </xf>
    <xf numFmtId="0" fontId="35" fillId="23" borderId="10" xfId="46" applyFont="1" applyFill="1" applyBorder="1" applyAlignment="1">
      <alignment horizontal="center"/>
    </xf>
    <xf numFmtId="0" fontId="26" fillId="0" borderId="10" xfId="46" applyFont="1" applyBorder="1" applyAlignment="1">
      <alignment horizontal="center"/>
    </xf>
    <xf numFmtId="0" fontId="26" fillId="0" borderId="10" xfId="46" applyFont="1" applyBorder="1" applyAlignment="1"/>
    <xf numFmtId="0" fontId="35" fillId="23" borderId="0" xfId="46" applyFont="1" applyFill="1" applyBorder="1" applyAlignment="1">
      <alignment horizontal="center"/>
    </xf>
    <xf numFmtId="172" fontId="35" fillId="23" borderId="0" xfId="46" applyNumberFormat="1" applyFont="1" applyFill="1" applyBorder="1" applyAlignment="1">
      <alignment horizontal="center"/>
    </xf>
    <xf numFmtId="0" fontId="27" fillId="0" borderId="10" xfId="47" applyFont="1" applyBorder="1" applyAlignment="1">
      <alignment horizontal="center"/>
    </xf>
    <xf numFmtId="0" fontId="26" fillId="0" borderId="10" xfId="47" applyFont="1" applyBorder="1" applyAlignment="1">
      <alignment horizontal="center"/>
    </xf>
    <xf numFmtId="0" fontId="35" fillId="23" borderId="0" xfId="47" applyFont="1" applyFill="1" applyBorder="1" applyAlignment="1">
      <alignment horizontal="center"/>
    </xf>
    <xf numFmtId="0" fontId="26" fillId="0" borderId="10" xfId="47" applyFont="1" applyBorder="1" applyAlignment="1"/>
    <xf numFmtId="172" fontId="35" fillId="23" borderId="0" xfId="47" applyNumberFormat="1" applyFont="1" applyFill="1" applyBorder="1" applyAlignment="1">
      <alignment horizontal="center"/>
    </xf>
    <xf numFmtId="0" fontId="35" fillId="23" borderId="10" xfId="47" applyFont="1" applyFill="1" applyBorder="1" applyAlignment="1">
      <alignment horizontal="center"/>
    </xf>
    <xf numFmtId="0" fontId="35" fillId="23" borderId="11" xfId="47" applyFont="1" applyFill="1" applyBorder="1" applyAlignment="1">
      <alignment horizontal="center"/>
    </xf>
    <xf numFmtId="0" fontId="26" fillId="0" borderId="11" xfId="47" applyFont="1" applyBorder="1" applyAlignment="1">
      <alignment horizontal="center"/>
    </xf>
  </cellXfs>
  <cellStyles count="48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 builtinId="20" customBuiltin="1"/>
    <cellStyle name="Linked Cell" xfId="35"/>
    <cellStyle name="Neutral" xfId="36"/>
    <cellStyle name="Normale" xfId="0" builtinId="0" customBuiltin="1"/>
    <cellStyle name="Normale 2" xfId="43"/>
    <cellStyle name="Normale 3" xfId="46"/>
    <cellStyle name="Normale_Ew17" xfId="37"/>
    <cellStyle name="Normale_VaROFOD8ModelBuildingExample" xfId="47"/>
    <cellStyle name="Note" xfId="38"/>
    <cellStyle name="Output" xfId="39" builtinId="21" customBuiltin="1"/>
    <cellStyle name="Percentuale 2" xfId="44"/>
    <cellStyle name="Percentuale 3" xfId="45"/>
    <cellStyle name="Title" xfId="40"/>
    <cellStyle name="Total" xfId="41"/>
    <cellStyle name="Warning Text" xfId="42"/>
  </cellStyles>
  <dxfs count="1">
    <dxf>
      <font>
        <b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365037947624327E-2"/>
          <c:y val="5.3380782918149468E-2"/>
          <c:w val="0.88714138149345245"/>
          <c:h val="0.8967971530249110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'12.29'!$D$2:$D$5</c:f>
              <c:numCache>
                <c:formatCode>General</c:formatCode>
                <c:ptCount val="4"/>
                <c:pt idx="0">
                  <c:v>15</c:v>
                </c:pt>
                <c:pt idx="1">
                  <c:v>25</c:v>
                </c:pt>
                <c:pt idx="2">
                  <c:v>35</c:v>
                </c:pt>
                <c:pt idx="3">
                  <c:v>45</c:v>
                </c:pt>
              </c:numCache>
            </c:numRef>
          </c:xVal>
          <c:yVal>
            <c:numRef>
              <c:f>'12.29'!$G$2:$G$5</c:f>
              <c:numCache>
                <c:formatCode>General</c:formatCode>
                <c:ptCount val="4"/>
                <c:pt idx="0">
                  <c:v>-10</c:v>
                </c:pt>
                <c:pt idx="1">
                  <c:v>0</c:v>
                </c:pt>
                <c:pt idx="2">
                  <c:v>0</c:v>
                </c:pt>
                <c:pt idx="3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9D-44A3-B04C-7FC5B6BCB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912896"/>
        <c:axId val="182914432"/>
      </c:scatterChart>
      <c:valAx>
        <c:axId val="182912896"/>
        <c:scaling>
          <c:orientation val="minMax"/>
          <c:max val="45"/>
          <c:min val="15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182914432"/>
        <c:crosses val="autoZero"/>
        <c:crossBetween val="midCat"/>
      </c:valAx>
      <c:valAx>
        <c:axId val="182914432"/>
        <c:scaling>
          <c:orientation val="minMax"/>
          <c:max val="10"/>
          <c:min val="-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18291289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it-IT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13513513513514"/>
          <c:y val="8.7412736650350764E-2"/>
          <c:w val="0.81081081081081086"/>
          <c:h val="0.76923208252308672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'20.30'!$A$19:$A$25</c:f>
              <c:numCache>
                <c:formatCode>General</c:formatCode>
                <c:ptCount val="7"/>
                <c:pt idx="0">
                  <c:v>34</c:v>
                </c:pt>
                <c:pt idx="1">
                  <c:v>36</c:v>
                </c:pt>
                <c:pt idx="2">
                  <c:v>38</c:v>
                </c:pt>
                <c:pt idx="3">
                  <c:v>40</c:v>
                </c:pt>
                <c:pt idx="4">
                  <c:v>42</c:v>
                </c:pt>
                <c:pt idx="5">
                  <c:v>44</c:v>
                </c:pt>
                <c:pt idx="6">
                  <c:v>46</c:v>
                </c:pt>
              </c:numCache>
            </c:numRef>
          </c:xVal>
          <c:yVal>
            <c:numRef>
              <c:f>'20.30'!$G$19:$G$25</c:f>
              <c:numCache>
                <c:formatCode>0.00%</c:formatCode>
                <c:ptCount val="7"/>
                <c:pt idx="0">
                  <c:v>0.23215433204014543</c:v>
                </c:pt>
                <c:pt idx="1">
                  <c:v>0.21025815174388729</c:v>
                </c:pt>
                <c:pt idx="2">
                  <c:v>0.18875751947860886</c:v>
                </c:pt>
                <c:pt idx="3">
                  <c:v>0.17994192537361967</c:v>
                </c:pt>
                <c:pt idx="4">
                  <c:v>0.18796497563936981</c:v>
                </c:pt>
                <c:pt idx="5">
                  <c:v>0.20597883406073414</c:v>
                </c:pt>
                <c:pt idx="6">
                  <c:v>0.22412766249775989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34-415E-9BE6-0E574B531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347008"/>
        <c:axId val="182009856"/>
      </c:scatterChart>
      <c:valAx>
        <c:axId val="174347008"/>
        <c:scaling>
          <c:orientation val="minMax"/>
          <c:max val="46"/>
          <c:min val="34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182009856"/>
        <c:crosses val="autoZero"/>
        <c:crossBetween val="midCat"/>
        <c:majorUnit val="2"/>
      </c:valAx>
      <c:valAx>
        <c:axId val="182009856"/>
        <c:scaling>
          <c:orientation val="minMax"/>
          <c:max val="0.25"/>
          <c:min val="0.15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174347008"/>
        <c:crosses val="autoZero"/>
        <c:crossBetween val="midCat"/>
        <c:majorUnit val="2.5000000000000001E-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767441860465115E-2"/>
          <c:y val="5.2447641990210458E-2"/>
          <c:w val="0.92177589852008457"/>
          <c:h val="0.83916227184336734"/>
        </c:manualLayout>
      </c:layout>
      <c:barChart>
        <c:barDir val="col"/>
        <c:grouping val="clustered"/>
        <c:varyColors val="0"/>
        <c:ser>
          <c:idx val="0"/>
          <c:order val="0"/>
          <c:spPr>
            <a:noFill/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'22.22-Scenari'!$J$3:$J$19</c:f>
              <c:numCache>
                <c:formatCode>General</c:formatCode>
                <c:ptCount val="17"/>
                <c:pt idx="0">
                  <c:v>-800</c:v>
                </c:pt>
                <c:pt idx="1">
                  <c:v>-700</c:v>
                </c:pt>
                <c:pt idx="2">
                  <c:v>-600</c:v>
                </c:pt>
                <c:pt idx="3">
                  <c:v>-500</c:v>
                </c:pt>
                <c:pt idx="4">
                  <c:v>-400</c:v>
                </c:pt>
                <c:pt idx="5">
                  <c:v>-300</c:v>
                </c:pt>
                <c:pt idx="6">
                  <c:v>-200</c:v>
                </c:pt>
                <c:pt idx="7">
                  <c:v>-100</c:v>
                </c:pt>
                <c:pt idx="8">
                  <c:v>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</c:numCache>
            </c:numRef>
          </c:cat>
          <c:val>
            <c:numRef>
              <c:f>'22.22-Scenari'!$K$3:$K$19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4</c:v>
                </c:pt>
                <c:pt idx="6">
                  <c:v>15</c:v>
                </c:pt>
                <c:pt idx="7">
                  <c:v>124</c:v>
                </c:pt>
                <c:pt idx="8">
                  <c:v>259</c:v>
                </c:pt>
                <c:pt idx="9">
                  <c:v>77</c:v>
                </c:pt>
                <c:pt idx="10">
                  <c:v>15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EA-4071-81FF-AC7FB01C4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260608"/>
        <c:axId val="46263680"/>
      </c:barChart>
      <c:catAx>
        <c:axId val="46260608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4626368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2636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it-IT"/>
          </a:p>
        </c:txPr>
        <c:crossAx val="4626060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it-IT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9</xdr:row>
      <xdr:rowOff>0</xdr:rowOff>
    </xdr:from>
    <xdr:to>
      <xdr:col>4</xdr:col>
      <xdr:colOff>0</xdr:colOff>
      <xdr:row>18</xdr:row>
      <xdr:rowOff>139700</xdr:rowOff>
    </xdr:to>
    <xdr:sp macro="" textlink="">
      <xdr:nvSpPr>
        <xdr:cNvPr id="2" name="Text Box 28"/>
        <xdr:cNvSpPr txBox="1">
          <a:spLocks noChangeArrowheads="1"/>
        </xdr:cNvSpPr>
      </xdr:nvSpPr>
      <xdr:spPr bwMode="auto">
        <a:xfrm>
          <a:off x="1" y="1285875"/>
          <a:ext cx="2133599" cy="1425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66" mc:Ignorable="a14" a14:legacySpreadsheetColorIndex="5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90000" tIns="46800" rIns="90000" bIns="46800" anchor="ctr" anchorCtr="1" upright="1"/>
        <a:lstStyle/>
        <a:p>
          <a:pPr algn="l" rtl="0">
            <a:defRPr sz="1000"/>
          </a:pPr>
          <a:r>
            <a:rPr lang="it-IT" sz="800" b="0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Il Risolutore viene utilizzato 2 volte.</a:t>
          </a:r>
        </a:p>
        <a:p>
          <a:pPr algn="l" rtl="0">
            <a:defRPr sz="1000"/>
          </a:pPr>
          <a:r>
            <a:rPr lang="it-IT" sz="800" b="0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La prima volta per calcolare lo </a:t>
          </a:r>
          <a:r>
            <a:rPr lang="it-IT" sz="800" b="0" i="1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zero rate</a:t>
          </a:r>
          <a:r>
            <a:rPr lang="it-IT" sz="800" b="0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 a 2 anni (cella G3) che rende pari a $100 (cella H14) il valore corrente di un </a:t>
          </a:r>
          <a:r>
            <a:rPr lang="it-IT" sz="800" b="0" i="1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coupon bond</a:t>
          </a:r>
          <a:r>
            <a:rPr lang="it-IT" sz="800" b="0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 a 2 anni con tasso cedolare del 4,5% pagabile trimestralmente.</a:t>
          </a:r>
        </a:p>
        <a:p>
          <a:pPr rtl="0"/>
          <a:r>
            <a:rPr lang="it-IT" sz="800" b="0" i="0" baseline="0">
              <a:solidFill>
                <a:schemeClr val="bg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La seconda volta per calcolare lo </a:t>
          </a:r>
          <a:r>
            <a:rPr lang="it-IT" sz="800" b="0" i="1" baseline="0">
              <a:solidFill>
                <a:schemeClr val="bg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zero rate</a:t>
          </a:r>
          <a:r>
            <a:rPr lang="it-IT" sz="800" b="0" i="0" baseline="0">
              <a:solidFill>
                <a:schemeClr val="bg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a 3 anni (cella L3) che rende pari a $100 (cella M18) il valore corrente di un </a:t>
          </a:r>
          <a:r>
            <a:rPr lang="it-IT" sz="800" b="0" i="1" baseline="0">
              <a:solidFill>
                <a:schemeClr val="bg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coupon bond</a:t>
          </a:r>
          <a:r>
            <a:rPr lang="it-IT" sz="800" b="0" i="0" baseline="0">
              <a:solidFill>
                <a:schemeClr val="bg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a 3 anni con tasso cedolare del 5,0% pagabile trimestralmente.</a:t>
          </a:r>
          <a:endParaRPr lang="it-IT" sz="800">
            <a:solidFill>
              <a:schemeClr val="bg1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l" rtl="0">
            <a:defRPr sz="1000"/>
          </a:pPr>
          <a:r>
            <a:rPr lang="it-IT" sz="800" b="0" i="0" u="none" strike="noStrike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6</xdr:row>
      <xdr:rowOff>47625</xdr:rowOff>
    </xdr:from>
    <xdr:to>
      <xdr:col>9</xdr:col>
      <xdr:colOff>447675</xdr:colOff>
      <xdr:row>25</xdr:row>
      <xdr:rowOff>9525</xdr:rowOff>
    </xdr:to>
    <xdr:graphicFrame macro="">
      <xdr:nvGraphicFramePr>
        <xdr:cNvPr id="2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0.09903</cdr:x>
      <cdr:y>0.02472</cdr:y>
    </cdr:from>
    <cdr:to>
      <cdr:x>0.31936</cdr:x>
      <cdr:y>0.08525</cdr:y>
    </cdr:to>
    <cdr:sp macro="" textlink="">
      <cdr:nvSpPr>
        <cdr:cNvPr id="204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63496" y="69583"/>
          <a:ext cx="801672" cy="16257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Valore finale</a:t>
          </a:r>
        </a:p>
      </cdr:txBody>
    </cdr:sp>
  </cdr:relSizeAnchor>
  <cdr:relSizeAnchor xmlns:cdr="http://schemas.openxmlformats.org/drawingml/2006/chartDrawing">
    <cdr:from>
      <cdr:x>0.91826</cdr:x>
      <cdr:y>0.42235</cdr:y>
    </cdr:from>
    <cdr:to>
      <cdr:x>0.97109</cdr:x>
      <cdr:y>0.48119</cdr:y>
    </cdr:to>
    <cdr:sp macro="" textlink="">
      <cdr:nvSpPr>
        <cdr:cNvPr id="205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344297" y="1137641"/>
          <a:ext cx="192224" cy="15803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it-IT" sz="8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</a:t>
          </a:r>
          <a:r>
            <a:rPr lang="it-IT" sz="8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T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13</xdr:row>
      <xdr:rowOff>133350</xdr:rowOff>
    </xdr:from>
    <xdr:to>
      <xdr:col>15</xdr:col>
      <xdr:colOff>142875</xdr:colOff>
      <xdr:row>33</xdr:row>
      <xdr:rowOff>0</xdr:rowOff>
    </xdr:to>
    <xdr:graphicFrame macro="">
      <xdr:nvGraphicFramePr>
        <xdr:cNvPr id="2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6</xdr:row>
      <xdr:rowOff>9525</xdr:rowOff>
    </xdr:from>
    <xdr:to>
      <xdr:col>18</xdr:col>
      <xdr:colOff>571500</xdr:colOff>
      <xdr:row>9</xdr:row>
      <xdr:rowOff>133350</xdr:rowOff>
    </xdr:to>
    <xdr:sp macro="" textlink="">
      <xdr:nvSpPr>
        <xdr:cNvPr id="2" name="Text Box 18"/>
        <xdr:cNvSpPr txBox="1">
          <a:spLocks noChangeArrowheads="1"/>
        </xdr:cNvSpPr>
      </xdr:nvSpPr>
      <xdr:spPr bwMode="auto">
        <a:xfrm>
          <a:off x="8543925" y="866775"/>
          <a:ext cx="1590675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66" mc:Ignorable="a14" a14:legacySpreadsheetColorIndex="5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it-IT" sz="800" b="0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Questo foglio contiene i dati utilizzati per stimare il VaR con il metodo delle simulazioni storiche.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21</xdr:row>
      <xdr:rowOff>0</xdr:rowOff>
    </xdr:from>
    <xdr:to>
      <xdr:col>13</xdr:col>
      <xdr:colOff>0</xdr:colOff>
      <xdr:row>24</xdr:row>
      <xdr:rowOff>133350</xdr:rowOff>
    </xdr:to>
    <xdr:sp macro="" textlink="">
      <xdr:nvSpPr>
        <xdr:cNvPr id="2" name="Text Box 107"/>
        <xdr:cNvSpPr txBox="1">
          <a:spLocks noChangeArrowheads="1"/>
        </xdr:cNvSpPr>
      </xdr:nvSpPr>
      <xdr:spPr bwMode="auto">
        <a:xfrm>
          <a:off x="4848225" y="3000375"/>
          <a:ext cx="2133600" cy="561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66" mc:Ignorable="a14" a14:legacySpreadsheetColorIndex="5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it-IT" sz="800" b="0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In questo foglio sono riportati i calcoli per la stima della distribuzione  probabilistica delle perdite sul portafoglio corrente</a:t>
          </a:r>
        </a:p>
      </xdr:txBody>
    </xdr:sp>
    <xdr:clientData/>
  </xdr:twoCellAnchor>
  <xdr:twoCellAnchor>
    <xdr:from>
      <xdr:col>12</xdr:col>
      <xdr:colOff>409575</xdr:colOff>
      <xdr:row>1</xdr:row>
      <xdr:rowOff>133350</xdr:rowOff>
    </xdr:from>
    <xdr:to>
      <xdr:col>21</xdr:col>
      <xdr:colOff>114300</xdr:colOff>
      <xdr:row>21</xdr:row>
      <xdr:rowOff>0</xdr:rowOff>
    </xdr:to>
    <xdr:graphicFrame macro="">
      <xdr:nvGraphicFramePr>
        <xdr:cNvPr id="3" name="Grafico 1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0.76137</cdr:x>
      <cdr:y>0.8115</cdr:y>
    </cdr:from>
    <cdr:to>
      <cdr:x>0.98945</cdr:x>
      <cdr:y>0.87086</cdr:y>
    </cdr:to>
    <cdr:sp macro="" textlink="">
      <cdr:nvSpPr>
        <cdr:cNvPr id="10444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40633" y="2221564"/>
          <a:ext cx="1029767" cy="1622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Perdite (migliaia di $)</a:t>
          </a:r>
        </a:p>
      </cdr:txBody>
    </cdr:sp>
  </cdr:relSizeAnchor>
  <cdr:relSizeAnchor xmlns:cdr="http://schemas.openxmlformats.org/drawingml/2006/chartDrawing">
    <cdr:from>
      <cdr:x>0.07785</cdr:x>
      <cdr:y>0.01742</cdr:y>
    </cdr:from>
    <cdr:to>
      <cdr:x>0.19189</cdr:x>
      <cdr:y>0.07654</cdr:y>
    </cdr:to>
    <cdr:sp macro="" textlink="">
      <cdr:nvSpPr>
        <cdr:cNvPr id="10445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4648" y="50800"/>
          <a:ext cx="514883" cy="1616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Frequenza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7</xdr:row>
      <xdr:rowOff>9525</xdr:rowOff>
    </xdr:from>
    <xdr:to>
      <xdr:col>9</xdr:col>
      <xdr:colOff>9525</xdr:colOff>
      <xdr:row>12</xdr:row>
      <xdr:rowOff>0</xdr:rowOff>
    </xdr:to>
    <xdr:sp macro="" textlink="">
      <xdr:nvSpPr>
        <xdr:cNvPr id="2" name="Text Box 18"/>
        <xdr:cNvSpPr txBox="1">
          <a:spLocks noChangeArrowheads="1"/>
        </xdr:cNvSpPr>
      </xdr:nvSpPr>
      <xdr:spPr bwMode="auto">
        <a:xfrm>
          <a:off x="2143125" y="1009650"/>
          <a:ext cx="2667000" cy="7048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3366" mc:Ignorable="a14" a14:legacySpreadsheetColorIndex="5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it-IT" sz="800" b="0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In questo foglio le perdite sono state poste in ordine decrescente, iniziando dalla più elevata.</a:t>
          </a:r>
        </a:p>
        <a:p>
          <a:pPr algn="l" rtl="0">
            <a:defRPr sz="1000"/>
          </a:pPr>
          <a:r>
            <a:rPr lang="it-IT" sz="800" b="0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Il VaR giornaliero al 99% è riportato nella cella B6.</a:t>
          </a:r>
        </a:p>
        <a:p>
          <a:pPr algn="l" rtl="0">
            <a:defRPr sz="1000"/>
          </a:pPr>
          <a:r>
            <a:rPr lang="it-IT" sz="800" b="0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L'ES giornaliera al 99% è pari alla media delle 5 peggiori perdite.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tabColor rgb="FF536878"/>
    <pageSetUpPr fitToPage="1"/>
  </sheetPr>
  <dimension ref="A1:L6569"/>
  <sheetViews>
    <sheetView showGridLines="0" tabSelected="1" zoomScaleNormal="100" workbookViewId="0">
      <pane ySplit="1" topLeftCell="A2" activePane="bottomLeft" state="frozen"/>
      <selection pane="bottomLeft"/>
    </sheetView>
  </sheetViews>
  <sheetFormatPr defaultRowHeight="15" customHeight="1" x14ac:dyDescent="0.2"/>
  <cols>
    <col min="1" max="1" width="15" customWidth="1"/>
    <col min="2" max="2" width="23" customWidth="1"/>
    <col min="4" max="4" width="23" customWidth="1"/>
    <col min="5" max="12" width="12" customWidth="1"/>
  </cols>
  <sheetData>
    <row r="1" spans="1:12" ht="15" customHeight="1" x14ac:dyDescent="0.2">
      <c r="A1" s="168" t="s">
        <v>59</v>
      </c>
      <c r="B1" s="168" t="s">
        <v>171</v>
      </c>
      <c r="D1" s="156" t="s">
        <v>179</v>
      </c>
      <c r="E1" s="190" t="s">
        <v>172</v>
      </c>
      <c r="F1" s="188"/>
      <c r="G1" s="188"/>
      <c r="H1" s="188"/>
      <c r="I1" s="188"/>
      <c r="J1" s="188"/>
      <c r="K1" s="188"/>
      <c r="L1" s="188"/>
    </row>
    <row r="2" spans="1:12" ht="15" customHeight="1" x14ac:dyDescent="0.2">
      <c r="A2" s="153">
        <v>36761.166666666664</v>
      </c>
      <c r="B2" s="154">
        <v>32.049999237060497</v>
      </c>
      <c r="D2" s="156" t="s">
        <v>173</v>
      </c>
      <c r="E2" s="188" t="s">
        <v>174</v>
      </c>
      <c r="F2" s="188"/>
      <c r="G2" s="188"/>
      <c r="H2" s="188"/>
      <c r="I2" s="188"/>
      <c r="J2" s="188"/>
      <c r="K2" s="188"/>
      <c r="L2" s="188"/>
    </row>
    <row r="3" spans="1:12" ht="15" customHeight="1" x14ac:dyDescent="0.2">
      <c r="A3" s="153">
        <v>36762.166666666664</v>
      </c>
      <c r="B3" s="154">
        <v>31.629999160766602</v>
      </c>
      <c r="D3" s="156" t="s">
        <v>175</v>
      </c>
      <c r="E3" s="188" t="s">
        <v>176</v>
      </c>
      <c r="F3" s="188"/>
      <c r="G3" s="188"/>
      <c r="H3" s="188"/>
      <c r="I3" s="188"/>
      <c r="J3" s="188"/>
      <c r="K3" s="188"/>
      <c r="L3" s="188"/>
    </row>
    <row r="4" spans="1:12" ht="15" customHeight="1" x14ac:dyDescent="0.2">
      <c r="A4" s="153">
        <v>36763.166666666664</v>
      </c>
      <c r="B4" s="154">
        <v>32.049999237060497</v>
      </c>
      <c r="D4" s="156" t="s">
        <v>180</v>
      </c>
      <c r="E4" s="191">
        <f>MIN(A2:A6569)</f>
        <v>36761.166666666664</v>
      </c>
      <c r="F4" s="188"/>
      <c r="G4" s="188"/>
      <c r="H4" s="188"/>
      <c r="I4" s="188"/>
      <c r="J4" s="188"/>
      <c r="K4" s="188"/>
      <c r="L4" s="188"/>
    </row>
    <row r="5" spans="1:12" ht="15" customHeight="1" x14ac:dyDescent="0.2">
      <c r="A5" s="153">
        <v>36766.166666666664</v>
      </c>
      <c r="B5" s="154">
        <v>32.869998931884702</v>
      </c>
      <c r="D5" s="156" t="s">
        <v>181</v>
      </c>
      <c r="E5" s="191">
        <f>MAX(A2:A6569)</f>
        <v>46315.166666666664</v>
      </c>
      <c r="F5" s="188"/>
      <c r="G5" s="188"/>
      <c r="H5" s="188"/>
      <c r="I5" s="188"/>
      <c r="J5" s="188"/>
      <c r="K5" s="188"/>
      <c r="L5" s="188"/>
    </row>
    <row r="6" spans="1:12" ht="15" customHeight="1" x14ac:dyDescent="0.2">
      <c r="A6" s="153">
        <v>36767.166666666664</v>
      </c>
      <c r="B6" s="154">
        <v>32.720001220703097</v>
      </c>
      <c r="D6" s="156" t="s">
        <v>99</v>
      </c>
      <c r="E6" s="189">
        <f>COUNT(B2:B6569)</f>
        <v>6568</v>
      </c>
      <c r="F6" s="188"/>
      <c r="G6" s="188"/>
      <c r="H6" s="188"/>
      <c r="I6" s="188"/>
      <c r="J6" s="188"/>
      <c r="K6" s="188"/>
      <c r="L6" s="188"/>
    </row>
    <row r="7" spans="1:12" ht="15" customHeight="1" x14ac:dyDescent="0.2">
      <c r="A7" s="153">
        <v>36768.166666666664</v>
      </c>
      <c r="B7" s="154">
        <v>33.400001525878899</v>
      </c>
      <c r="D7" s="156" t="s">
        <v>177</v>
      </c>
      <c r="E7" s="188" t="s">
        <v>178</v>
      </c>
      <c r="F7" s="188"/>
      <c r="G7" s="188"/>
      <c r="H7" s="188"/>
      <c r="I7" s="188"/>
      <c r="J7" s="188"/>
      <c r="K7" s="188"/>
      <c r="L7" s="188"/>
    </row>
    <row r="8" spans="1:12" ht="15" customHeight="1" x14ac:dyDescent="0.2">
      <c r="A8" s="153">
        <v>36769.166666666664</v>
      </c>
      <c r="B8" s="154">
        <v>33.099998474121001</v>
      </c>
      <c r="D8" s="156" t="s">
        <v>182</v>
      </c>
      <c r="E8" s="188" t="s">
        <v>183</v>
      </c>
      <c r="F8" s="188"/>
      <c r="G8" s="188"/>
      <c r="H8" s="188"/>
      <c r="I8" s="188"/>
      <c r="J8" s="188"/>
      <c r="K8" s="188"/>
      <c r="L8" s="188"/>
    </row>
    <row r="9" spans="1:12" ht="15" customHeight="1" x14ac:dyDescent="0.2">
      <c r="A9" s="153">
        <v>36770.166666666664</v>
      </c>
      <c r="B9" s="154">
        <v>33.380001068115199</v>
      </c>
      <c r="D9" s="156" t="s">
        <v>184</v>
      </c>
      <c r="E9" s="188" t="s">
        <v>185</v>
      </c>
      <c r="F9" s="188"/>
      <c r="G9" s="188"/>
      <c r="H9" s="188"/>
      <c r="I9" s="188"/>
      <c r="J9" s="188"/>
      <c r="K9" s="188"/>
      <c r="L9" s="188"/>
    </row>
    <row r="10" spans="1:12" ht="15" customHeight="1" x14ac:dyDescent="0.2">
      <c r="A10" s="153">
        <v>36774.166666666664</v>
      </c>
      <c r="B10" s="154">
        <v>33.799999237060497</v>
      </c>
      <c r="D10" s="156" t="s">
        <v>186</v>
      </c>
      <c r="E10" s="188" t="s">
        <v>187</v>
      </c>
      <c r="F10" s="188"/>
      <c r="G10" s="188"/>
      <c r="H10" s="188"/>
      <c r="I10" s="188"/>
      <c r="J10" s="188"/>
      <c r="K10" s="188"/>
      <c r="L10" s="188"/>
    </row>
    <row r="11" spans="1:12" ht="15" customHeight="1" x14ac:dyDescent="0.2">
      <c r="A11" s="153">
        <v>36775.166666666664</v>
      </c>
      <c r="B11" s="154">
        <v>34.950000762939403</v>
      </c>
      <c r="D11" s="156" t="s">
        <v>188</v>
      </c>
      <c r="E11" s="48" t="s">
        <v>189</v>
      </c>
      <c r="F11" s="188"/>
      <c r="G11" s="188"/>
      <c r="H11" s="188"/>
      <c r="I11" s="188"/>
      <c r="J11" s="188"/>
      <c r="K11" s="188"/>
      <c r="L11" s="188"/>
    </row>
    <row r="12" spans="1:12" ht="15" customHeight="1" x14ac:dyDescent="0.2">
      <c r="A12" s="153">
        <v>36776.166666666664</v>
      </c>
      <c r="B12" s="154">
        <v>35.330001831054602</v>
      </c>
      <c r="D12" s="156" t="s">
        <v>190</v>
      </c>
      <c r="E12" s="188" t="s">
        <v>191</v>
      </c>
      <c r="F12" s="188"/>
      <c r="G12" s="188"/>
      <c r="H12" s="188"/>
      <c r="I12" s="188"/>
      <c r="J12" s="188"/>
      <c r="K12" s="188"/>
      <c r="L12" s="188"/>
    </row>
    <row r="13" spans="1:12" ht="15" customHeight="1" x14ac:dyDescent="0.2">
      <c r="A13" s="153">
        <v>36777.166666666664</v>
      </c>
      <c r="B13" s="154">
        <v>33.700000762939403</v>
      </c>
    </row>
    <row r="14" spans="1:12" ht="15" customHeight="1" x14ac:dyDescent="0.2">
      <c r="A14" s="153">
        <v>36780.166666666664</v>
      </c>
      <c r="B14" s="154">
        <v>35.099998474121001</v>
      </c>
    </row>
    <row r="15" spans="1:12" ht="15" customHeight="1" x14ac:dyDescent="0.2">
      <c r="A15" s="153">
        <v>36781.166666666664</v>
      </c>
      <c r="B15" s="154">
        <v>34.200000762939403</v>
      </c>
    </row>
    <row r="16" spans="1:12" ht="15" customHeight="1" x14ac:dyDescent="0.2">
      <c r="A16" s="153">
        <v>36782.166666666664</v>
      </c>
      <c r="B16" s="154">
        <v>33.799999237060497</v>
      </c>
    </row>
    <row r="17" spans="1:2" ht="15" customHeight="1" x14ac:dyDescent="0.2">
      <c r="A17" s="153">
        <v>36783.166666666664</v>
      </c>
      <c r="B17" s="154">
        <v>34.099998474121001</v>
      </c>
    </row>
    <row r="18" spans="1:2" ht="15" customHeight="1" x14ac:dyDescent="0.2">
      <c r="A18" s="153">
        <v>36784.166666666664</v>
      </c>
      <c r="B18" s="154">
        <v>35.849998474121001</v>
      </c>
    </row>
    <row r="19" spans="1:2" ht="15" customHeight="1" x14ac:dyDescent="0.2">
      <c r="A19" s="153">
        <v>36787.166666666664</v>
      </c>
      <c r="B19" s="154">
        <v>36.880001068115199</v>
      </c>
    </row>
    <row r="20" spans="1:2" ht="15" customHeight="1" x14ac:dyDescent="0.2">
      <c r="A20" s="153">
        <v>36788.166666666664</v>
      </c>
      <c r="B20" s="154">
        <v>36.5</v>
      </c>
    </row>
    <row r="21" spans="1:2" ht="15" customHeight="1" x14ac:dyDescent="0.2">
      <c r="A21" s="153">
        <v>36789.166666666664</v>
      </c>
      <c r="B21" s="154">
        <v>37.5</v>
      </c>
    </row>
    <row r="22" spans="1:2" ht="15" customHeight="1" x14ac:dyDescent="0.2">
      <c r="A22" s="153">
        <v>36790.166666666664</v>
      </c>
      <c r="B22" s="154">
        <v>33.950000762939403</v>
      </c>
    </row>
    <row r="23" spans="1:2" ht="15" customHeight="1" x14ac:dyDescent="0.2">
      <c r="A23" s="153">
        <v>36791.166666666664</v>
      </c>
      <c r="B23" s="154">
        <v>32.650001525878899</v>
      </c>
    </row>
    <row r="24" spans="1:2" ht="15" customHeight="1" x14ac:dyDescent="0.2">
      <c r="A24" s="153">
        <v>36794.166666666664</v>
      </c>
      <c r="B24" s="154">
        <v>31.569999694824201</v>
      </c>
    </row>
    <row r="25" spans="1:2" ht="15" customHeight="1" x14ac:dyDescent="0.2">
      <c r="A25" s="153">
        <v>36795.166666666664</v>
      </c>
      <c r="B25" s="154">
        <v>31.5</v>
      </c>
    </row>
    <row r="26" spans="1:2" ht="15" customHeight="1" x14ac:dyDescent="0.2">
      <c r="A26" s="153">
        <v>36796.166666666664</v>
      </c>
      <c r="B26" s="154">
        <v>31.5</v>
      </c>
    </row>
    <row r="27" spans="1:2" ht="15" customHeight="1" x14ac:dyDescent="0.2">
      <c r="A27" s="153">
        <v>36797.166666666664</v>
      </c>
      <c r="B27" s="154">
        <v>30.299999237060501</v>
      </c>
    </row>
    <row r="28" spans="1:2" ht="15" customHeight="1" x14ac:dyDescent="0.2">
      <c r="A28" s="153">
        <v>36798.166666666664</v>
      </c>
      <c r="B28" s="154">
        <v>30.860000610351499</v>
      </c>
    </row>
    <row r="29" spans="1:2" ht="15" customHeight="1" x14ac:dyDescent="0.2">
      <c r="A29" s="153">
        <v>36801.166666666664</v>
      </c>
      <c r="B29" s="154">
        <v>32.150001525878899</v>
      </c>
    </row>
    <row r="30" spans="1:2" ht="15" customHeight="1" x14ac:dyDescent="0.2">
      <c r="A30" s="153">
        <v>36802.166666666664</v>
      </c>
      <c r="B30" s="154">
        <v>32.069999694824197</v>
      </c>
    </row>
    <row r="31" spans="1:2" ht="15" customHeight="1" x14ac:dyDescent="0.2">
      <c r="A31" s="153">
        <v>36803.166666666664</v>
      </c>
      <c r="B31" s="154">
        <v>31.5</v>
      </c>
    </row>
    <row r="32" spans="1:2" ht="15" customHeight="1" x14ac:dyDescent="0.2">
      <c r="A32" s="153">
        <v>36804.166666666664</v>
      </c>
      <c r="B32" s="154">
        <v>30.649999618530199</v>
      </c>
    </row>
    <row r="33" spans="1:2" ht="15" customHeight="1" x14ac:dyDescent="0.2">
      <c r="A33" s="153">
        <v>36805.166666666664</v>
      </c>
      <c r="B33" s="154">
        <v>30.850000381469702</v>
      </c>
    </row>
    <row r="34" spans="1:2" ht="15" customHeight="1" x14ac:dyDescent="0.2">
      <c r="A34" s="153">
        <v>36808.166666666664</v>
      </c>
      <c r="B34" s="154">
        <v>31.879999160766602</v>
      </c>
    </row>
    <row r="35" spans="1:2" ht="15" customHeight="1" x14ac:dyDescent="0.2">
      <c r="A35" s="153">
        <v>36809.166666666664</v>
      </c>
      <c r="B35" s="154">
        <v>33.150001525878899</v>
      </c>
    </row>
    <row r="36" spans="1:2" ht="15" customHeight="1" x14ac:dyDescent="0.2">
      <c r="A36" s="153">
        <v>36810.166666666664</v>
      </c>
      <c r="B36" s="154">
        <v>33.150001525878899</v>
      </c>
    </row>
    <row r="37" spans="1:2" ht="15" customHeight="1" x14ac:dyDescent="0.2">
      <c r="A37" s="153">
        <v>36811.166666666664</v>
      </c>
      <c r="B37" s="154">
        <v>36.099998474121001</v>
      </c>
    </row>
    <row r="38" spans="1:2" ht="15" customHeight="1" x14ac:dyDescent="0.2">
      <c r="A38" s="153">
        <v>36812.166666666664</v>
      </c>
      <c r="B38" s="154">
        <v>35.049999237060497</v>
      </c>
    </row>
    <row r="39" spans="1:2" ht="15" customHeight="1" x14ac:dyDescent="0.2">
      <c r="A39" s="153">
        <v>36815.166666666664</v>
      </c>
      <c r="B39" s="154">
        <v>33.099998474121001</v>
      </c>
    </row>
    <row r="40" spans="1:2" ht="15" customHeight="1" x14ac:dyDescent="0.2">
      <c r="A40" s="153">
        <v>36816.166666666664</v>
      </c>
      <c r="B40" s="154">
        <v>32.950000762939403</v>
      </c>
    </row>
    <row r="41" spans="1:2" ht="15" customHeight="1" x14ac:dyDescent="0.2">
      <c r="A41" s="153">
        <v>36817.166666666664</v>
      </c>
      <c r="B41" s="154">
        <v>33.549999237060497</v>
      </c>
    </row>
    <row r="42" spans="1:2" ht="15" customHeight="1" x14ac:dyDescent="0.2">
      <c r="A42" s="153">
        <v>36818.166666666664</v>
      </c>
      <c r="B42" s="154">
        <v>32.950000762939403</v>
      </c>
    </row>
    <row r="43" spans="1:2" ht="15" customHeight="1" x14ac:dyDescent="0.2">
      <c r="A43" s="153">
        <v>36819.166666666664</v>
      </c>
      <c r="B43" s="154">
        <v>34.299999237060497</v>
      </c>
    </row>
    <row r="44" spans="1:2" ht="15" customHeight="1" x14ac:dyDescent="0.2">
      <c r="A44" s="153">
        <v>36822.166666666664</v>
      </c>
      <c r="B44" s="154">
        <v>33.7299995422363</v>
      </c>
    </row>
    <row r="45" spans="1:2" ht="15" customHeight="1" x14ac:dyDescent="0.2">
      <c r="A45" s="153">
        <v>36823.166666666664</v>
      </c>
      <c r="B45" s="154">
        <v>33.369998931884702</v>
      </c>
    </row>
    <row r="46" spans="1:2" ht="15" customHeight="1" x14ac:dyDescent="0.2">
      <c r="A46" s="153">
        <v>36824.166666666664</v>
      </c>
      <c r="B46" s="154">
        <v>32.959999084472599</v>
      </c>
    </row>
    <row r="47" spans="1:2" ht="15" customHeight="1" x14ac:dyDescent="0.2">
      <c r="A47" s="153">
        <v>36825.166666666664</v>
      </c>
      <c r="B47" s="154">
        <v>33.75</v>
      </c>
    </row>
    <row r="48" spans="1:2" ht="15" customHeight="1" x14ac:dyDescent="0.2">
      <c r="A48" s="153">
        <v>36826.166666666664</v>
      </c>
      <c r="B48" s="154">
        <v>32.700000762939403</v>
      </c>
    </row>
    <row r="49" spans="1:2" ht="15" customHeight="1" x14ac:dyDescent="0.2">
      <c r="A49" s="153">
        <v>36829.208333333336</v>
      </c>
      <c r="B49" s="154">
        <v>32.810001373291001</v>
      </c>
    </row>
    <row r="50" spans="1:2" ht="15" customHeight="1" x14ac:dyDescent="0.2">
      <c r="A50" s="153">
        <v>36830.208333333336</v>
      </c>
      <c r="B50" s="154">
        <v>32.689998626708899</v>
      </c>
    </row>
    <row r="51" spans="1:2" ht="15" customHeight="1" x14ac:dyDescent="0.2">
      <c r="A51" s="153">
        <v>36831.208333333336</v>
      </c>
      <c r="B51" s="154">
        <v>33.200000762939403</v>
      </c>
    </row>
    <row r="52" spans="1:2" ht="15" customHeight="1" x14ac:dyDescent="0.2">
      <c r="A52" s="153">
        <v>36832.208333333336</v>
      </c>
      <c r="B52" s="154">
        <v>32.540000915527301</v>
      </c>
    </row>
    <row r="53" spans="1:2" ht="15" customHeight="1" x14ac:dyDescent="0.2">
      <c r="A53" s="153">
        <v>36833.208333333336</v>
      </c>
      <c r="B53" s="154">
        <v>32.599998474121001</v>
      </c>
    </row>
    <row r="54" spans="1:2" ht="15" customHeight="1" x14ac:dyDescent="0.2">
      <c r="A54" s="153">
        <v>36836.208333333336</v>
      </c>
      <c r="B54" s="154">
        <v>32.860000610351499</v>
      </c>
    </row>
    <row r="55" spans="1:2" ht="15" customHeight="1" x14ac:dyDescent="0.2">
      <c r="A55" s="153">
        <v>36837.208333333336</v>
      </c>
      <c r="B55" s="154">
        <v>33.400001525878899</v>
      </c>
    </row>
    <row r="56" spans="1:2" ht="15" customHeight="1" x14ac:dyDescent="0.2">
      <c r="A56" s="153">
        <v>36838.208333333336</v>
      </c>
      <c r="B56" s="154">
        <v>33.290000915527301</v>
      </c>
    </row>
    <row r="57" spans="1:2" ht="15" customHeight="1" x14ac:dyDescent="0.2">
      <c r="A57" s="153">
        <v>36839.208333333336</v>
      </c>
      <c r="B57" s="154">
        <v>33.950000762939403</v>
      </c>
    </row>
    <row r="58" spans="1:2" ht="15" customHeight="1" x14ac:dyDescent="0.2">
      <c r="A58" s="153">
        <v>36840.208333333336</v>
      </c>
      <c r="B58" s="154">
        <v>34.090000152587798</v>
      </c>
    </row>
    <row r="59" spans="1:2" ht="15" customHeight="1" x14ac:dyDescent="0.2">
      <c r="A59" s="153">
        <v>36843.208333333336</v>
      </c>
      <c r="B59" s="154">
        <v>34.430000305175703</v>
      </c>
    </row>
    <row r="60" spans="1:2" ht="15" customHeight="1" x14ac:dyDescent="0.2">
      <c r="A60" s="153">
        <v>36844.208333333336</v>
      </c>
      <c r="B60" s="154">
        <v>34.849998474121001</v>
      </c>
    </row>
    <row r="61" spans="1:2" ht="15" customHeight="1" x14ac:dyDescent="0.2">
      <c r="A61" s="153">
        <v>36845.208333333336</v>
      </c>
      <c r="B61" s="154">
        <v>35.599998474121001</v>
      </c>
    </row>
    <row r="62" spans="1:2" ht="15" customHeight="1" x14ac:dyDescent="0.2">
      <c r="A62" s="153">
        <v>36846.208333333336</v>
      </c>
      <c r="B62" s="154">
        <v>35.049999237060497</v>
      </c>
    </row>
    <row r="63" spans="1:2" ht="15" customHeight="1" x14ac:dyDescent="0.2">
      <c r="A63" s="153">
        <v>36847.208333333336</v>
      </c>
      <c r="B63" s="154">
        <v>35.599998474121001</v>
      </c>
    </row>
    <row r="64" spans="1:2" ht="15" customHeight="1" x14ac:dyDescent="0.2">
      <c r="A64" s="153">
        <v>36850.208333333336</v>
      </c>
      <c r="B64" s="154">
        <v>35.220001220703097</v>
      </c>
    </row>
    <row r="65" spans="1:2" ht="15" customHeight="1" x14ac:dyDescent="0.2">
      <c r="A65" s="153">
        <v>36851.208333333336</v>
      </c>
      <c r="B65" s="154">
        <v>35.150001525878899</v>
      </c>
    </row>
    <row r="66" spans="1:2" ht="15" customHeight="1" x14ac:dyDescent="0.2">
      <c r="A66" s="153">
        <v>36852.208333333336</v>
      </c>
      <c r="B66" s="154">
        <v>35.400001525878899</v>
      </c>
    </row>
    <row r="67" spans="1:2" ht="15" customHeight="1" x14ac:dyDescent="0.2">
      <c r="A67" s="153">
        <v>36857.208333333336</v>
      </c>
      <c r="B67" s="154">
        <v>35.380001068115199</v>
      </c>
    </row>
    <row r="68" spans="1:2" ht="15" customHeight="1" x14ac:dyDescent="0.2">
      <c r="A68" s="153">
        <v>36858.208333333336</v>
      </c>
      <c r="B68" s="154">
        <v>34.25</v>
      </c>
    </row>
    <row r="69" spans="1:2" ht="15" customHeight="1" x14ac:dyDescent="0.2">
      <c r="A69" s="153">
        <v>36859.208333333336</v>
      </c>
      <c r="B69" s="154">
        <v>34.630001068115199</v>
      </c>
    </row>
    <row r="70" spans="1:2" ht="15" customHeight="1" x14ac:dyDescent="0.2">
      <c r="A70" s="153">
        <v>36860.208333333336</v>
      </c>
      <c r="B70" s="154">
        <v>33.799999237060497</v>
      </c>
    </row>
    <row r="71" spans="1:2" ht="15" customHeight="1" x14ac:dyDescent="0.2">
      <c r="A71" s="153">
        <v>36861.208333333336</v>
      </c>
      <c r="B71" s="154">
        <v>32.049999237060497</v>
      </c>
    </row>
    <row r="72" spans="1:2" ht="15" customHeight="1" x14ac:dyDescent="0.2">
      <c r="A72" s="153">
        <v>36864.208333333336</v>
      </c>
      <c r="B72" s="154">
        <v>31.299999237060501</v>
      </c>
    </row>
    <row r="73" spans="1:2" ht="15" customHeight="1" x14ac:dyDescent="0.2">
      <c r="A73" s="153">
        <v>36865.208333333336</v>
      </c>
      <c r="B73" s="154">
        <v>29.549999237060501</v>
      </c>
    </row>
    <row r="74" spans="1:2" ht="15" customHeight="1" x14ac:dyDescent="0.2">
      <c r="A74" s="153">
        <v>36866.208333333336</v>
      </c>
      <c r="B74" s="154">
        <v>29.850000381469702</v>
      </c>
    </row>
    <row r="75" spans="1:2" ht="15" customHeight="1" x14ac:dyDescent="0.2">
      <c r="A75" s="153">
        <v>36867.208333333336</v>
      </c>
      <c r="B75" s="154">
        <v>29.360000610351499</v>
      </c>
    </row>
    <row r="76" spans="1:2" ht="15" customHeight="1" x14ac:dyDescent="0.2">
      <c r="A76" s="153">
        <v>36868.208333333336</v>
      </c>
      <c r="B76" s="154">
        <v>28.5</v>
      </c>
    </row>
    <row r="77" spans="1:2" ht="15" customHeight="1" x14ac:dyDescent="0.2">
      <c r="A77" s="153">
        <v>36871.208333333336</v>
      </c>
      <c r="B77" s="154">
        <v>29.4500007629394</v>
      </c>
    </row>
    <row r="78" spans="1:2" ht="15" customHeight="1" x14ac:dyDescent="0.2">
      <c r="A78" s="153">
        <v>36872.208333333336</v>
      </c>
      <c r="B78" s="154">
        <v>29.690000534057599</v>
      </c>
    </row>
    <row r="79" spans="1:2" ht="15" customHeight="1" x14ac:dyDescent="0.2">
      <c r="A79" s="153">
        <v>36873.208333333336</v>
      </c>
      <c r="B79" s="154">
        <v>28.5</v>
      </c>
    </row>
    <row r="80" spans="1:2" ht="15" customHeight="1" x14ac:dyDescent="0.2">
      <c r="A80" s="153">
        <v>36874.208333333336</v>
      </c>
      <c r="B80" s="154">
        <v>27.899999618530199</v>
      </c>
    </row>
    <row r="81" spans="1:2" ht="15" customHeight="1" x14ac:dyDescent="0.2">
      <c r="A81" s="153">
        <v>36875.208333333336</v>
      </c>
      <c r="B81" s="154">
        <v>28.850000381469702</v>
      </c>
    </row>
    <row r="82" spans="1:2" ht="15" customHeight="1" x14ac:dyDescent="0.2">
      <c r="A82" s="153">
        <v>36878.208333333336</v>
      </c>
      <c r="B82" s="154">
        <v>29.649999618530199</v>
      </c>
    </row>
    <row r="83" spans="1:2" ht="15" customHeight="1" x14ac:dyDescent="0.2">
      <c r="A83" s="153">
        <v>36879.208333333336</v>
      </c>
      <c r="B83" s="154">
        <v>28.799999237060501</v>
      </c>
    </row>
    <row r="84" spans="1:2" ht="15" customHeight="1" x14ac:dyDescent="0.2">
      <c r="A84" s="153">
        <v>36880.208333333336</v>
      </c>
      <c r="B84" s="154">
        <v>25.670000076293899</v>
      </c>
    </row>
    <row r="85" spans="1:2" ht="15" customHeight="1" x14ac:dyDescent="0.2">
      <c r="A85" s="153">
        <v>36881.208333333336</v>
      </c>
      <c r="B85" s="154">
        <v>26.049999237060501</v>
      </c>
    </row>
    <row r="86" spans="1:2" ht="15" customHeight="1" x14ac:dyDescent="0.2">
      <c r="A86" s="153">
        <v>36882.208333333336</v>
      </c>
      <c r="B86" s="154">
        <v>26.1800003051757</v>
      </c>
    </row>
    <row r="87" spans="1:2" ht="15" customHeight="1" x14ac:dyDescent="0.2">
      <c r="A87" s="153">
        <v>36886.208333333336</v>
      </c>
      <c r="B87" s="154">
        <v>26.649999618530199</v>
      </c>
    </row>
    <row r="88" spans="1:2" ht="15" customHeight="1" x14ac:dyDescent="0.2">
      <c r="A88" s="153">
        <v>36887.208333333336</v>
      </c>
      <c r="B88" s="154">
        <v>26.4500007629394</v>
      </c>
    </row>
    <row r="89" spans="1:2" ht="15" customHeight="1" x14ac:dyDescent="0.2">
      <c r="A89" s="153">
        <v>36888.208333333336</v>
      </c>
      <c r="B89" s="154">
        <v>25.850000381469702</v>
      </c>
    </row>
    <row r="90" spans="1:2" ht="15" customHeight="1" x14ac:dyDescent="0.2">
      <c r="A90" s="153">
        <v>36889.208333333336</v>
      </c>
      <c r="B90" s="154">
        <v>26.799999237060501</v>
      </c>
    </row>
    <row r="91" spans="1:2" ht="15" customHeight="1" x14ac:dyDescent="0.2">
      <c r="A91" s="153">
        <v>36893.208333333336</v>
      </c>
      <c r="B91" s="154">
        <v>27.2000007629394</v>
      </c>
    </row>
    <row r="92" spans="1:2" ht="15" customHeight="1" x14ac:dyDescent="0.2">
      <c r="A92" s="153">
        <v>36894.208333333336</v>
      </c>
      <c r="B92" s="154">
        <v>27.9500007629394</v>
      </c>
    </row>
    <row r="93" spans="1:2" ht="15" customHeight="1" x14ac:dyDescent="0.2">
      <c r="A93" s="153">
        <v>36895.208333333336</v>
      </c>
      <c r="B93" s="154">
        <v>28.2000007629394</v>
      </c>
    </row>
    <row r="94" spans="1:2" ht="15" customHeight="1" x14ac:dyDescent="0.2">
      <c r="A94" s="153">
        <v>36896.208333333336</v>
      </c>
      <c r="B94" s="154">
        <v>28</v>
      </c>
    </row>
    <row r="95" spans="1:2" ht="15" customHeight="1" x14ac:dyDescent="0.2">
      <c r="A95" s="153">
        <v>36899.208333333336</v>
      </c>
      <c r="B95" s="154">
        <v>27.350000381469702</v>
      </c>
    </row>
    <row r="96" spans="1:2" ht="15" customHeight="1" x14ac:dyDescent="0.2">
      <c r="A96" s="153">
        <v>36900.208333333336</v>
      </c>
      <c r="B96" s="154">
        <v>27.7199993133544</v>
      </c>
    </row>
    <row r="97" spans="1:2" ht="15" customHeight="1" x14ac:dyDescent="0.2">
      <c r="A97" s="153">
        <v>36901.208333333336</v>
      </c>
      <c r="B97" s="154">
        <v>29.5</v>
      </c>
    </row>
    <row r="98" spans="1:2" ht="15" customHeight="1" x14ac:dyDescent="0.2">
      <c r="A98" s="153">
        <v>36902.208333333336</v>
      </c>
      <c r="B98" s="154">
        <v>29.5</v>
      </c>
    </row>
    <row r="99" spans="1:2" ht="15" customHeight="1" x14ac:dyDescent="0.2">
      <c r="A99" s="153">
        <v>36903.208333333336</v>
      </c>
      <c r="B99" s="154">
        <v>30.049999237060501</v>
      </c>
    </row>
    <row r="100" spans="1:2" ht="15" customHeight="1" x14ac:dyDescent="0.2">
      <c r="A100" s="153">
        <v>36907.208333333336</v>
      </c>
      <c r="B100" s="154">
        <v>30.350000381469702</v>
      </c>
    </row>
    <row r="101" spans="1:2" ht="15" customHeight="1" x14ac:dyDescent="0.2">
      <c r="A101" s="153">
        <v>36908.208333333336</v>
      </c>
      <c r="B101" s="154">
        <v>29.649999618530199</v>
      </c>
    </row>
    <row r="102" spans="1:2" ht="15" customHeight="1" x14ac:dyDescent="0.2">
      <c r="A102" s="153">
        <v>36909.208333333336</v>
      </c>
      <c r="B102" s="154">
        <v>30.4500007629394</v>
      </c>
    </row>
    <row r="103" spans="1:2" ht="15" customHeight="1" x14ac:dyDescent="0.2">
      <c r="A103" s="153">
        <v>36910.208333333336</v>
      </c>
      <c r="B103" s="154">
        <v>32.099998474121001</v>
      </c>
    </row>
    <row r="104" spans="1:2" ht="15" customHeight="1" x14ac:dyDescent="0.2">
      <c r="A104" s="153">
        <v>36913.208333333336</v>
      </c>
      <c r="B104" s="154">
        <v>32</v>
      </c>
    </row>
    <row r="105" spans="1:2" ht="15" customHeight="1" x14ac:dyDescent="0.2">
      <c r="A105" s="153">
        <v>36914.208333333336</v>
      </c>
      <c r="B105" s="154">
        <v>29.569999694824201</v>
      </c>
    </row>
    <row r="106" spans="1:2" ht="15" customHeight="1" x14ac:dyDescent="0.2">
      <c r="A106" s="153">
        <v>36915.208333333336</v>
      </c>
      <c r="B106" s="154">
        <v>29.049999237060501</v>
      </c>
    </row>
    <row r="107" spans="1:2" ht="15" customHeight="1" x14ac:dyDescent="0.2">
      <c r="A107" s="153">
        <v>36916.208333333336</v>
      </c>
      <c r="B107" s="154">
        <v>29.360000610351499</v>
      </c>
    </row>
    <row r="108" spans="1:2" ht="15" customHeight="1" x14ac:dyDescent="0.2">
      <c r="A108" s="153">
        <v>36917.208333333336</v>
      </c>
      <c r="B108" s="154">
        <v>29.780000686645501</v>
      </c>
    </row>
    <row r="109" spans="1:2" ht="15" customHeight="1" x14ac:dyDescent="0.2">
      <c r="A109" s="153">
        <v>36920.208333333336</v>
      </c>
      <c r="B109" s="154">
        <v>29.059999465942301</v>
      </c>
    </row>
    <row r="110" spans="1:2" ht="15" customHeight="1" x14ac:dyDescent="0.2">
      <c r="A110" s="153">
        <v>36921.208333333336</v>
      </c>
      <c r="B110" s="154">
        <v>29.059999465942301</v>
      </c>
    </row>
    <row r="111" spans="1:2" ht="15" customHeight="1" x14ac:dyDescent="0.2">
      <c r="A111" s="153">
        <v>36922.208333333336</v>
      </c>
      <c r="B111" s="154">
        <v>28.7000007629394</v>
      </c>
    </row>
    <row r="112" spans="1:2" ht="15" customHeight="1" x14ac:dyDescent="0.2">
      <c r="A112" s="153">
        <v>36923.208333333336</v>
      </c>
      <c r="B112" s="154">
        <v>29.799999237060501</v>
      </c>
    </row>
    <row r="113" spans="1:2" ht="15" customHeight="1" x14ac:dyDescent="0.2">
      <c r="A113" s="153">
        <v>36924.208333333336</v>
      </c>
      <c r="B113" s="154">
        <v>31.25</v>
      </c>
    </row>
    <row r="114" spans="1:2" ht="15" customHeight="1" x14ac:dyDescent="0.2">
      <c r="A114" s="153">
        <v>36927.208333333336</v>
      </c>
      <c r="B114" s="154">
        <v>30.5</v>
      </c>
    </row>
    <row r="115" spans="1:2" ht="15" customHeight="1" x14ac:dyDescent="0.2">
      <c r="A115" s="153">
        <v>36928.208333333336</v>
      </c>
      <c r="B115" s="154">
        <v>30.350000381469702</v>
      </c>
    </row>
    <row r="116" spans="1:2" ht="15" customHeight="1" x14ac:dyDescent="0.2">
      <c r="A116" s="153">
        <v>36929.208333333336</v>
      </c>
      <c r="B116" s="154">
        <v>31.2000007629394</v>
      </c>
    </row>
    <row r="117" spans="1:2" ht="15" customHeight="1" x14ac:dyDescent="0.2">
      <c r="A117" s="153">
        <v>36930.208333333336</v>
      </c>
      <c r="B117" s="154">
        <v>31.559999465942301</v>
      </c>
    </row>
    <row r="118" spans="1:2" ht="15" customHeight="1" x14ac:dyDescent="0.2">
      <c r="A118" s="153">
        <v>36931.208333333336</v>
      </c>
      <c r="B118" s="154">
        <v>31.049999237060501</v>
      </c>
    </row>
    <row r="119" spans="1:2" ht="15" customHeight="1" x14ac:dyDescent="0.2">
      <c r="A119" s="153">
        <v>36934.208333333336</v>
      </c>
      <c r="B119" s="154">
        <v>30.549999237060501</v>
      </c>
    </row>
    <row r="120" spans="1:2" ht="15" customHeight="1" x14ac:dyDescent="0.2">
      <c r="A120" s="153">
        <v>36935.208333333336</v>
      </c>
      <c r="B120" s="154">
        <v>30.340000152587798</v>
      </c>
    </row>
    <row r="121" spans="1:2" ht="15" customHeight="1" x14ac:dyDescent="0.2">
      <c r="A121" s="153">
        <v>36936.208333333336</v>
      </c>
      <c r="B121" s="154">
        <v>29.75</v>
      </c>
    </row>
    <row r="122" spans="1:2" ht="15" customHeight="1" x14ac:dyDescent="0.2">
      <c r="A122" s="153">
        <v>36937.208333333336</v>
      </c>
      <c r="B122" s="154">
        <v>28.799999237060501</v>
      </c>
    </row>
    <row r="123" spans="1:2" ht="15" customHeight="1" x14ac:dyDescent="0.2">
      <c r="A123" s="153">
        <v>36938.208333333336</v>
      </c>
      <c r="B123" s="154">
        <v>29.159999847412099</v>
      </c>
    </row>
    <row r="124" spans="1:2" ht="15" customHeight="1" x14ac:dyDescent="0.2">
      <c r="A124" s="153">
        <v>36942.208333333336</v>
      </c>
      <c r="B124" s="154">
        <v>28.579999923706001</v>
      </c>
    </row>
    <row r="125" spans="1:2" ht="15" customHeight="1" x14ac:dyDescent="0.2">
      <c r="A125" s="153">
        <v>36943.208333333336</v>
      </c>
      <c r="B125" s="154">
        <v>28.549999237060501</v>
      </c>
    </row>
    <row r="126" spans="1:2" ht="15" customHeight="1" x14ac:dyDescent="0.2">
      <c r="A126" s="153">
        <v>36944.208333333336</v>
      </c>
      <c r="B126" s="154">
        <v>28.819999694824201</v>
      </c>
    </row>
    <row r="127" spans="1:2" ht="15" customHeight="1" x14ac:dyDescent="0.2">
      <c r="A127" s="153">
        <v>36945.208333333336</v>
      </c>
      <c r="B127" s="154">
        <v>29</v>
      </c>
    </row>
    <row r="128" spans="1:2" ht="15" customHeight="1" x14ac:dyDescent="0.2">
      <c r="A128" s="153">
        <v>36948.208333333336</v>
      </c>
      <c r="B128" s="154">
        <v>28.440000534057599</v>
      </c>
    </row>
    <row r="129" spans="1:2" ht="15" customHeight="1" x14ac:dyDescent="0.2">
      <c r="A129" s="153">
        <v>36949.208333333336</v>
      </c>
      <c r="B129" s="154">
        <v>28.120000839233398</v>
      </c>
    </row>
    <row r="130" spans="1:2" ht="15" customHeight="1" x14ac:dyDescent="0.2">
      <c r="A130" s="153">
        <v>36950.208333333336</v>
      </c>
      <c r="B130" s="154">
        <v>27.420000076293899</v>
      </c>
    </row>
    <row r="131" spans="1:2" ht="15" customHeight="1" x14ac:dyDescent="0.2">
      <c r="A131" s="153">
        <v>36951.208333333336</v>
      </c>
      <c r="B131" s="154">
        <v>27.649999618530199</v>
      </c>
    </row>
    <row r="132" spans="1:2" ht="15" customHeight="1" x14ac:dyDescent="0.2">
      <c r="A132" s="153">
        <v>36952.208333333336</v>
      </c>
      <c r="B132" s="154">
        <v>27.840000152587798</v>
      </c>
    </row>
    <row r="133" spans="1:2" ht="15" customHeight="1" x14ac:dyDescent="0.2">
      <c r="A133" s="153">
        <v>36955.208333333336</v>
      </c>
      <c r="B133" s="154">
        <v>28.600000381469702</v>
      </c>
    </row>
    <row r="134" spans="1:2" ht="15" customHeight="1" x14ac:dyDescent="0.2">
      <c r="A134" s="153">
        <v>36956.208333333336</v>
      </c>
      <c r="B134" s="154">
        <v>28.299999237060501</v>
      </c>
    </row>
    <row r="135" spans="1:2" ht="15" customHeight="1" x14ac:dyDescent="0.2">
      <c r="A135" s="153">
        <v>36957.208333333336</v>
      </c>
      <c r="B135" s="154">
        <v>28.9500007629394</v>
      </c>
    </row>
    <row r="136" spans="1:2" ht="15" customHeight="1" x14ac:dyDescent="0.2">
      <c r="A136" s="153">
        <v>36958.208333333336</v>
      </c>
      <c r="B136" s="154">
        <v>28.4899997711181</v>
      </c>
    </row>
    <row r="137" spans="1:2" ht="15" customHeight="1" x14ac:dyDescent="0.2">
      <c r="A137" s="153">
        <v>36959.208333333336</v>
      </c>
      <c r="B137" s="154">
        <v>27.799999237060501</v>
      </c>
    </row>
    <row r="138" spans="1:2" ht="15" customHeight="1" x14ac:dyDescent="0.2">
      <c r="A138" s="153">
        <v>36962.208333333336</v>
      </c>
      <c r="B138" s="154">
        <v>28</v>
      </c>
    </row>
    <row r="139" spans="1:2" ht="15" customHeight="1" x14ac:dyDescent="0.2">
      <c r="A139" s="153">
        <v>36963.208333333336</v>
      </c>
      <c r="B139" s="154">
        <v>27.4500007629394</v>
      </c>
    </row>
    <row r="140" spans="1:2" ht="15" customHeight="1" x14ac:dyDescent="0.2">
      <c r="A140" s="153">
        <v>36964.208333333336</v>
      </c>
      <c r="B140" s="154">
        <v>26.4500007629394</v>
      </c>
    </row>
    <row r="141" spans="1:2" ht="15" customHeight="1" x14ac:dyDescent="0.2">
      <c r="A141" s="153">
        <v>36965.208333333336</v>
      </c>
      <c r="B141" s="154">
        <v>26.649999618530199</v>
      </c>
    </row>
    <row r="142" spans="1:2" ht="15" customHeight="1" x14ac:dyDescent="0.2">
      <c r="A142" s="153">
        <v>36966.208333333336</v>
      </c>
      <c r="B142" s="154">
        <v>26.7000007629394</v>
      </c>
    </row>
    <row r="143" spans="1:2" ht="15" customHeight="1" x14ac:dyDescent="0.2">
      <c r="A143" s="153">
        <v>36969.208333333336</v>
      </c>
      <c r="B143" s="154">
        <v>26.1800003051757</v>
      </c>
    </row>
    <row r="144" spans="1:2" ht="15" customHeight="1" x14ac:dyDescent="0.2">
      <c r="A144" s="153">
        <v>36970.208333333336</v>
      </c>
      <c r="B144" s="154">
        <v>25.899999618530199</v>
      </c>
    </row>
    <row r="145" spans="1:2" ht="15" customHeight="1" x14ac:dyDescent="0.2">
      <c r="A145" s="153">
        <v>36971.208333333336</v>
      </c>
      <c r="B145" s="154">
        <v>26.799999237060501</v>
      </c>
    </row>
    <row r="146" spans="1:2" ht="15" customHeight="1" x14ac:dyDescent="0.2">
      <c r="A146" s="153">
        <v>36972.208333333336</v>
      </c>
      <c r="B146" s="154">
        <v>26.520000457763601</v>
      </c>
    </row>
    <row r="147" spans="1:2" ht="15" customHeight="1" x14ac:dyDescent="0.2">
      <c r="A147" s="153">
        <v>36973.208333333336</v>
      </c>
      <c r="B147" s="154">
        <v>27.299999237060501</v>
      </c>
    </row>
    <row r="148" spans="1:2" ht="15" customHeight="1" x14ac:dyDescent="0.2">
      <c r="A148" s="153">
        <v>36976.208333333336</v>
      </c>
      <c r="B148" s="154">
        <v>27.459999084472599</v>
      </c>
    </row>
    <row r="149" spans="1:2" ht="15" customHeight="1" x14ac:dyDescent="0.2">
      <c r="A149" s="153">
        <v>36977.208333333336</v>
      </c>
      <c r="B149" s="154">
        <v>27.75</v>
      </c>
    </row>
    <row r="150" spans="1:2" ht="15" customHeight="1" x14ac:dyDescent="0.2">
      <c r="A150" s="153">
        <v>36978.208333333336</v>
      </c>
      <c r="B150" s="154">
        <v>26.25</v>
      </c>
    </row>
    <row r="151" spans="1:2" ht="15" customHeight="1" x14ac:dyDescent="0.2">
      <c r="A151" s="153">
        <v>36979.208333333336</v>
      </c>
      <c r="B151" s="154">
        <v>26.350000381469702</v>
      </c>
    </row>
    <row r="152" spans="1:2" ht="15" customHeight="1" x14ac:dyDescent="0.2">
      <c r="A152" s="153">
        <v>36980.208333333336</v>
      </c>
      <c r="B152" s="154">
        <v>26.399999618530199</v>
      </c>
    </row>
    <row r="153" spans="1:2" ht="15" customHeight="1" x14ac:dyDescent="0.2">
      <c r="A153" s="153">
        <v>36983.166666666664</v>
      </c>
      <c r="B153" s="154">
        <v>25.590000152587798</v>
      </c>
    </row>
    <row r="154" spans="1:2" ht="15" customHeight="1" x14ac:dyDescent="0.2">
      <c r="A154" s="153">
        <v>36984.166666666664</v>
      </c>
      <c r="B154" s="154">
        <v>26.190000534057599</v>
      </c>
    </row>
    <row r="155" spans="1:2" ht="15" customHeight="1" x14ac:dyDescent="0.2">
      <c r="A155" s="153">
        <v>36985.166666666664</v>
      </c>
      <c r="B155" s="154">
        <v>27.120000839233398</v>
      </c>
    </row>
    <row r="156" spans="1:2" ht="15" customHeight="1" x14ac:dyDescent="0.2">
      <c r="A156" s="153">
        <v>36986.166666666664</v>
      </c>
      <c r="B156" s="154">
        <v>27.2600002288818</v>
      </c>
    </row>
    <row r="157" spans="1:2" ht="15" customHeight="1" x14ac:dyDescent="0.2">
      <c r="A157" s="153">
        <v>36987.166666666664</v>
      </c>
      <c r="B157" s="154">
        <v>27.059999465942301</v>
      </c>
    </row>
    <row r="158" spans="1:2" ht="15" customHeight="1" x14ac:dyDescent="0.2">
      <c r="A158" s="153">
        <v>36990.166666666664</v>
      </c>
      <c r="B158" s="154">
        <v>27.340000152587798</v>
      </c>
    </row>
    <row r="159" spans="1:2" ht="15" customHeight="1" x14ac:dyDescent="0.2">
      <c r="A159" s="153">
        <v>36991.166666666664</v>
      </c>
      <c r="B159" s="154">
        <v>28.4799995422363</v>
      </c>
    </row>
    <row r="160" spans="1:2" ht="15" customHeight="1" x14ac:dyDescent="0.2">
      <c r="A160" s="153">
        <v>36992.166666666664</v>
      </c>
      <c r="B160" s="154">
        <v>28.1800003051757</v>
      </c>
    </row>
    <row r="161" spans="1:2" ht="15" customHeight="1" x14ac:dyDescent="0.2">
      <c r="A161" s="153">
        <v>36993.166666666664</v>
      </c>
      <c r="B161" s="154">
        <v>28.25</v>
      </c>
    </row>
    <row r="162" spans="1:2" ht="15" customHeight="1" x14ac:dyDescent="0.2">
      <c r="A162" s="153">
        <v>36997.166666666664</v>
      </c>
      <c r="B162" s="154">
        <v>28.790000915527301</v>
      </c>
    </row>
    <row r="163" spans="1:2" ht="15" customHeight="1" x14ac:dyDescent="0.2">
      <c r="A163" s="153">
        <v>36998.166666666664</v>
      </c>
      <c r="B163" s="154">
        <v>28.2399997711181</v>
      </c>
    </row>
    <row r="164" spans="1:2" ht="15" customHeight="1" x14ac:dyDescent="0.2">
      <c r="A164" s="153">
        <v>36999.166666666664</v>
      </c>
      <c r="B164" s="154">
        <v>27.9500007629394</v>
      </c>
    </row>
    <row r="165" spans="1:2" ht="15" customHeight="1" x14ac:dyDescent="0.2">
      <c r="A165" s="153">
        <v>37000.166666666664</v>
      </c>
      <c r="B165" s="154">
        <v>27.829999923706001</v>
      </c>
    </row>
    <row r="166" spans="1:2" ht="15" customHeight="1" x14ac:dyDescent="0.2">
      <c r="A166" s="153">
        <v>37001.166666666664</v>
      </c>
      <c r="B166" s="154">
        <v>27.280000686645501</v>
      </c>
    </row>
    <row r="167" spans="1:2" ht="15" customHeight="1" x14ac:dyDescent="0.2">
      <c r="A167" s="153">
        <v>37004.166666666664</v>
      </c>
      <c r="B167" s="154">
        <v>27.610000610351499</v>
      </c>
    </row>
    <row r="168" spans="1:2" ht="15" customHeight="1" x14ac:dyDescent="0.2">
      <c r="A168" s="153">
        <v>37005.166666666664</v>
      </c>
      <c r="B168" s="154">
        <v>26.860000610351499</v>
      </c>
    </row>
    <row r="169" spans="1:2" ht="15" customHeight="1" x14ac:dyDescent="0.2">
      <c r="A169" s="153">
        <v>37006.166666666664</v>
      </c>
      <c r="B169" s="154">
        <v>27.290000915527301</v>
      </c>
    </row>
    <row r="170" spans="1:2" ht="15" customHeight="1" x14ac:dyDescent="0.2">
      <c r="A170" s="153">
        <v>37007.166666666664</v>
      </c>
      <c r="B170" s="154">
        <v>28.440000534057599</v>
      </c>
    </row>
    <row r="171" spans="1:2" ht="15" customHeight="1" x14ac:dyDescent="0.2">
      <c r="A171" s="153">
        <v>37008.166666666664</v>
      </c>
      <c r="B171" s="154">
        <v>28.270000457763601</v>
      </c>
    </row>
    <row r="172" spans="1:2" ht="15" customHeight="1" x14ac:dyDescent="0.2">
      <c r="A172" s="153">
        <v>37011.166666666664</v>
      </c>
      <c r="B172" s="154">
        <v>28.459999084472599</v>
      </c>
    </row>
    <row r="173" spans="1:2" ht="15" customHeight="1" x14ac:dyDescent="0.2">
      <c r="A173" s="153">
        <v>37012.166666666664</v>
      </c>
      <c r="B173" s="154">
        <v>28.940000534057599</v>
      </c>
    </row>
    <row r="174" spans="1:2" ht="15" customHeight="1" x14ac:dyDescent="0.2">
      <c r="A174" s="153">
        <v>37013.166666666664</v>
      </c>
      <c r="B174" s="154">
        <v>27.799999237060501</v>
      </c>
    </row>
    <row r="175" spans="1:2" ht="15" customHeight="1" x14ac:dyDescent="0.2">
      <c r="A175" s="153">
        <v>37014.166666666664</v>
      </c>
      <c r="B175" s="154">
        <v>28.4500007629394</v>
      </c>
    </row>
    <row r="176" spans="1:2" ht="15" customHeight="1" x14ac:dyDescent="0.2">
      <c r="A176" s="153">
        <v>37015.166666666664</v>
      </c>
      <c r="B176" s="154">
        <v>28.360000610351499</v>
      </c>
    </row>
    <row r="177" spans="1:2" ht="15" customHeight="1" x14ac:dyDescent="0.2">
      <c r="A177" s="153">
        <v>37018.166666666664</v>
      </c>
      <c r="B177" s="154">
        <v>27.770000457763601</v>
      </c>
    </row>
    <row r="178" spans="1:2" ht="15" customHeight="1" x14ac:dyDescent="0.2">
      <c r="A178" s="153">
        <v>37019.166666666664</v>
      </c>
      <c r="B178" s="154">
        <v>27.389999389648398</v>
      </c>
    </row>
    <row r="179" spans="1:2" ht="15" customHeight="1" x14ac:dyDescent="0.2">
      <c r="A179" s="153">
        <v>37020.166666666664</v>
      </c>
      <c r="B179" s="154">
        <v>28.2299995422363</v>
      </c>
    </row>
    <row r="180" spans="1:2" ht="15" customHeight="1" x14ac:dyDescent="0.2">
      <c r="A180" s="153">
        <v>37021.166666666664</v>
      </c>
      <c r="B180" s="154">
        <v>28.520000457763601</v>
      </c>
    </row>
    <row r="181" spans="1:2" ht="15" customHeight="1" x14ac:dyDescent="0.2">
      <c r="A181" s="153">
        <v>37022.166666666664</v>
      </c>
      <c r="B181" s="154">
        <v>28.549999237060501</v>
      </c>
    </row>
    <row r="182" spans="1:2" ht="15" customHeight="1" x14ac:dyDescent="0.2">
      <c r="A182" s="153">
        <v>37025.166666666664</v>
      </c>
      <c r="B182" s="154">
        <v>28.709999084472599</v>
      </c>
    </row>
    <row r="183" spans="1:2" ht="15" customHeight="1" x14ac:dyDescent="0.2">
      <c r="A183" s="153">
        <v>37026.166666666664</v>
      </c>
      <c r="B183" s="154">
        <v>28.9799995422363</v>
      </c>
    </row>
    <row r="184" spans="1:2" ht="15" customHeight="1" x14ac:dyDescent="0.2">
      <c r="A184" s="153">
        <v>37027.166666666664</v>
      </c>
      <c r="B184" s="154">
        <v>28.860000610351499</v>
      </c>
    </row>
    <row r="185" spans="1:2" ht="15" customHeight="1" x14ac:dyDescent="0.2">
      <c r="A185" s="153">
        <v>37028.166666666664</v>
      </c>
      <c r="B185" s="154">
        <v>28.909999847412099</v>
      </c>
    </row>
    <row r="186" spans="1:2" ht="15" customHeight="1" x14ac:dyDescent="0.2">
      <c r="A186" s="153">
        <v>37029.166666666664</v>
      </c>
      <c r="B186" s="154">
        <v>29.909999847412099</v>
      </c>
    </row>
    <row r="187" spans="1:2" ht="15" customHeight="1" x14ac:dyDescent="0.2">
      <c r="A187" s="153">
        <v>37032.166666666664</v>
      </c>
      <c r="B187" s="154">
        <v>29.9799995422363</v>
      </c>
    </row>
    <row r="188" spans="1:2" ht="15" customHeight="1" x14ac:dyDescent="0.2">
      <c r="A188" s="153">
        <v>37033.166666666664</v>
      </c>
      <c r="B188" s="154">
        <v>29.7399997711181</v>
      </c>
    </row>
    <row r="189" spans="1:2" ht="15" customHeight="1" x14ac:dyDescent="0.2">
      <c r="A189" s="153">
        <v>37034.166666666664</v>
      </c>
      <c r="B189" s="154">
        <v>29.579999923706001</v>
      </c>
    </row>
    <row r="190" spans="1:2" ht="15" customHeight="1" x14ac:dyDescent="0.2">
      <c r="A190" s="153">
        <v>37035.166666666664</v>
      </c>
      <c r="B190" s="154">
        <v>28.409999847412099</v>
      </c>
    </row>
    <row r="191" spans="1:2" ht="15" customHeight="1" x14ac:dyDescent="0.2">
      <c r="A191" s="153">
        <v>37036.166666666664</v>
      </c>
      <c r="B191" s="154">
        <v>28.379999160766602</v>
      </c>
    </row>
    <row r="192" spans="1:2" ht="15" customHeight="1" x14ac:dyDescent="0.2">
      <c r="A192" s="153">
        <v>37040.166666666664</v>
      </c>
      <c r="B192" s="154">
        <v>28.659999847412099</v>
      </c>
    </row>
    <row r="193" spans="1:2" ht="15" customHeight="1" x14ac:dyDescent="0.2">
      <c r="A193" s="153">
        <v>37041.166666666664</v>
      </c>
      <c r="B193" s="154">
        <v>28.549999237060501</v>
      </c>
    </row>
    <row r="194" spans="1:2" ht="15" customHeight="1" x14ac:dyDescent="0.2">
      <c r="A194" s="153">
        <v>37042.166666666664</v>
      </c>
      <c r="B194" s="154">
        <v>28.370000839233398</v>
      </c>
    </row>
    <row r="195" spans="1:2" ht="15" customHeight="1" x14ac:dyDescent="0.2">
      <c r="A195" s="153">
        <v>37043.166666666664</v>
      </c>
      <c r="B195" s="154">
        <v>27.9300003051757</v>
      </c>
    </row>
    <row r="196" spans="1:2" ht="15" customHeight="1" x14ac:dyDescent="0.2">
      <c r="A196" s="153">
        <v>37046.166666666664</v>
      </c>
      <c r="B196" s="154">
        <v>28.129999160766602</v>
      </c>
    </row>
    <row r="197" spans="1:2" ht="15" customHeight="1" x14ac:dyDescent="0.2">
      <c r="A197" s="153">
        <v>37047.166666666664</v>
      </c>
      <c r="B197" s="154">
        <v>28.2399997711181</v>
      </c>
    </row>
    <row r="198" spans="1:2" ht="15" customHeight="1" x14ac:dyDescent="0.2">
      <c r="A198" s="153">
        <v>37048.166666666664</v>
      </c>
      <c r="B198" s="154">
        <v>27.7199993133544</v>
      </c>
    </row>
    <row r="199" spans="1:2" ht="15" customHeight="1" x14ac:dyDescent="0.2">
      <c r="A199" s="153">
        <v>37049.166666666664</v>
      </c>
      <c r="B199" s="154">
        <v>27.75</v>
      </c>
    </row>
    <row r="200" spans="1:2" ht="15" customHeight="1" x14ac:dyDescent="0.2">
      <c r="A200" s="153">
        <v>37050.166666666664</v>
      </c>
      <c r="B200" s="154">
        <v>28.399999618530199</v>
      </c>
    </row>
    <row r="201" spans="1:2" ht="15" customHeight="1" x14ac:dyDescent="0.2">
      <c r="A201" s="153">
        <v>37053.166666666664</v>
      </c>
      <c r="B201" s="154">
        <v>29.040000915527301</v>
      </c>
    </row>
    <row r="202" spans="1:2" ht="15" customHeight="1" x14ac:dyDescent="0.2">
      <c r="A202" s="153">
        <v>37054.166666666664</v>
      </c>
      <c r="B202" s="154">
        <v>29.1800003051757</v>
      </c>
    </row>
    <row r="203" spans="1:2" ht="15" customHeight="1" x14ac:dyDescent="0.2">
      <c r="A203" s="153">
        <v>37055.166666666664</v>
      </c>
      <c r="B203" s="154">
        <v>28.840000152587798</v>
      </c>
    </row>
    <row r="204" spans="1:2" ht="15" customHeight="1" x14ac:dyDescent="0.2">
      <c r="A204" s="153">
        <v>37056.166666666664</v>
      </c>
      <c r="B204" s="154">
        <v>29.040000915527301</v>
      </c>
    </row>
    <row r="205" spans="1:2" ht="15" customHeight="1" x14ac:dyDescent="0.2">
      <c r="A205" s="153">
        <v>37057.166666666664</v>
      </c>
      <c r="B205" s="154">
        <v>28.5100002288818</v>
      </c>
    </row>
    <row r="206" spans="1:2" ht="15" customHeight="1" x14ac:dyDescent="0.2">
      <c r="A206" s="153">
        <v>37060.166666666664</v>
      </c>
      <c r="B206" s="154">
        <v>27.549999237060501</v>
      </c>
    </row>
    <row r="207" spans="1:2" ht="15" customHeight="1" x14ac:dyDescent="0.2">
      <c r="A207" s="153">
        <v>37061.166666666664</v>
      </c>
      <c r="B207" s="154">
        <v>27.4799995422363</v>
      </c>
    </row>
    <row r="208" spans="1:2" ht="15" customHeight="1" x14ac:dyDescent="0.2">
      <c r="A208" s="153">
        <v>37062.166666666664</v>
      </c>
      <c r="B208" s="154">
        <v>26.5</v>
      </c>
    </row>
    <row r="209" spans="1:2" ht="15" customHeight="1" x14ac:dyDescent="0.2">
      <c r="A209" s="153">
        <v>37063.166666666664</v>
      </c>
      <c r="B209" s="154">
        <v>26.559999465942301</v>
      </c>
    </row>
    <row r="210" spans="1:2" ht="15" customHeight="1" x14ac:dyDescent="0.2">
      <c r="A210" s="153">
        <v>37064.166666666664</v>
      </c>
      <c r="B210" s="154">
        <v>26.829999923706001</v>
      </c>
    </row>
    <row r="211" spans="1:2" ht="15" customHeight="1" x14ac:dyDescent="0.2">
      <c r="A211" s="153">
        <v>37067.166666666664</v>
      </c>
      <c r="B211" s="154">
        <v>27.25</v>
      </c>
    </row>
    <row r="212" spans="1:2" ht="15" customHeight="1" x14ac:dyDescent="0.2">
      <c r="A212" s="153">
        <v>37068.166666666664</v>
      </c>
      <c r="B212" s="154">
        <v>26.9799995422363</v>
      </c>
    </row>
    <row r="213" spans="1:2" ht="15" customHeight="1" x14ac:dyDescent="0.2">
      <c r="A213" s="153">
        <v>37069.166666666664</v>
      </c>
      <c r="B213" s="154">
        <v>25.610000610351499</v>
      </c>
    </row>
    <row r="214" spans="1:2" ht="15" customHeight="1" x14ac:dyDescent="0.2">
      <c r="A214" s="153">
        <v>37070.166666666664</v>
      </c>
      <c r="B214" s="154">
        <v>25.559999465942301</v>
      </c>
    </row>
    <row r="215" spans="1:2" ht="15" customHeight="1" x14ac:dyDescent="0.2">
      <c r="A215" s="153">
        <v>37071.166666666664</v>
      </c>
      <c r="B215" s="154">
        <v>26.25</v>
      </c>
    </row>
    <row r="216" spans="1:2" ht="15" customHeight="1" x14ac:dyDescent="0.2">
      <c r="A216" s="153">
        <v>37074.166666666664</v>
      </c>
      <c r="B216" s="154">
        <v>25.9500007629394</v>
      </c>
    </row>
    <row r="217" spans="1:2" ht="15" customHeight="1" x14ac:dyDescent="0.2">
      <c r="A217" s="153">
        <v>37075.166666666664</v>
      </c>
      <c r="B217" s="154">
        <v>26.2399997711181</v>
      </c>
    </row>
    <row r="218" spans="1:2" ht="15" customHeight="1" x14ac:dyDescent="0.2">
      <c r="A218" s="153">
        <v>37077.166666666664</v>
      </c>
      <c r="B218" s="154">
        <v>27.020000457763601</v>
      </c>
    </row>
    <row r="219" spans="1:2" ht="15" customHeight="1" x14ac:dyDescent="0.2">
      <c r="A219" s="153">
        <v>37078.166666666664</v>
      </c>
      <c r="B219" s="154">
        <v>28.209999084472599</v>
      </c>
    </row>
    <row r="220" spans="1:2" ht="15" customHeight="1" x14ac:dyDescent="0.2">
      <c r="A220" s="153">
        <v>37081.166666666664</v>
      </c>
      <c r="B220" s="154">
        <v>27.590000152587798</v>
      </c>
    </row>
    <row r="221" spans="1:2" ht="15" customHeight="1" x14ac:dyDescent="0.2">
      <c r="A221" s="153">
        <v>37082.166666666664</v>
      </c>
      <c r="B221" s="154">
        <v>27.4899997711181</v>
      </c>
    </row>
    <row r="222" spans="1:2" ht="15" customHeight="1" x14ac:dyDescent="0.2">
      <c r="A222" s="153">
        <v>37083.166666666664</v>
      </c>
      <c r="B222" s="154">
        <v>27.110000610351499</v>
      </c>
    </row>
    <row r="223" spans="1:2" ht="15" customHeight="1" x14ac:dyDescent="0.2">
      <c r="A223" s="153">
        <v>37084.166666666664</v>
      </c>
      <c r="B223" s="154">
        <v>26.799999237060501</v>
      </c>
    </row>
    <row r="224" spans="1:2" ht="15" customHeight="1" x14ac:dyDescent="0.2">
      <c r="A224" s="153">
        <v>37085.166666666664</v>
      </c>
      <c r="B224" s="154">
        <v>26.590000152587798</v>
      </c>
    </row>
    <row r="225" spans="1:2" ht="15" customHeight="1" x14ac:dyDescent="0.2">
      <c r="A225" s="153">
        <v>37088.166666666664</v>
      </c>
      <c r="B225" s="154">
        <v>26.059999465942301</v>
      </c>
    </row>
    <row r="226" spans="1:2" ht="15" customHeight="1" x14ac:dyDescent="0.2">
      <c r="A226" s="153">
        <v>37089.166666666664</v>
      </c>
      <c r="B226" s="154">
        <v>25.569999694824201</v>
      </c>
    </row>
    <row r="227" spans="1:2" ht="15" customHeight="1" x14ac:dyDescent="0.2">
      <c r="A227" s="153">
        <v>37090.166666666664</v>
      </c>
      <c r="B227" s="154">
        <v>24.889999389648398</v>
      </c>
    </row>
    <row r="228" spans="1:2" ht="15" customHeight="1" x14ac:dyDescent="0.2">
      <c r="A228" s="153">
        <v>37091.166666666664</v>
      </c>
      <c r="B228" s="154">
        <v>24.7000007629394</v>
      </c>
    </row>
    <row r="229" spans="1:2" ht="15" customHeight="1" x14ac:dyDescent="0.2">
      <c r="A229" s="153">
        <v>37092.166666666664</v>
      </c>
      <c r="B229" s="154">
        <v>25.590000152587798</v>
      </c>
    </row>
    <row r="230" spans="1:2" ht="15" customHeight="1" x14ac:dyDescent="0.2">
      <c r="A230" s="153">
        <v>37095.166666666664</v>
      </c>
      <c r="B230" s="154">
        <v>26.120000839233398</v>
      </c>
    </row>
    <row r="231" spans="1:2" ht="15" customHeight="1" x14ac:dyDescent="0.2">
      <c r="A231" s="153">
        <v>37096.166666666664</v>
      </c>
      <c r="B231" s="154">
        <v>26.309999465942301</v>
      </c>
    </row>
    <row r="232" spans="1:2" ht="15" customHeight="1" x14ac:dyDescent="0.2">
      <c r="A232" s="153">
        <v>37097.166666666664</v>
      </c>
      <c r="B232" s="154">
        <v>26.840000152587798</v>
      </c>
    </row>
    <row r="233" spans="1:2" ht="15" customHeight="1" x14ac:dyDescent="0.2">
      <c r="A233" s="153">
        <v>37098.166666666664</v>
      </c>
      <c r="B233" s="154">
        <v>26.7299995422363</v>
      </c>
    </row>
    <row r="234" spans="1:2" ht="15" customHeight="1" x14ac:dyDescent="0.2">
      <c r="A234" s="153">
        <v>37099.166666666664</v>
      </c>
      <c r="B234" s="154">
        <v>27.020000457763601</v>
      </c>
    </row>
    <row r="235" spans="1:2" ht="15" customHeight="1" x14ac:dyDescent="0.2">
      <c r="A235" s="153">
        <v>37102.166666666664</v>
      </c>
      <c r="B235" s="154">
        <v>26.629999160766602</v>
      </c>
    </row>
    <row r="236" spans="1:2" ht="15" customHeight="1" x14ac:dyDescent="0.2">
      <c r="A236" s="153">
        <v>37103.166666666664</v>
      </c>
      <c r="B236" s="154">
        <v>26.350000381469702</v>
      </c>
    </row>
    <row r="237" spans="1:2" ht="15" customHeight="1" x14ac:dyDescent="0.2">
      <c r="A237" s="153">
        <v>37104.166666666664</v>
      </c>
      <c r="B237" s="154">
        <v>26.770000457763601</v>
      </c>
    </row>
    <row r="238" spans="1:2" ht="15" customHeight="1" x14ac:dyDescent="0.2">
      <c r="A238" s="153">
        <v>37105.166666666664</v>
      </c>
      <c r="B238" s="154">
        <v>27.709999084472599</v>
      </c>
    </row>
    <row r="239" spans="1:2" ht="15" customHeight="1" x14ac:dyDescent="0.2">
      <c r="A239" s="153">
        <v>37106.166666666664</v>
      </c>
      <c r="B239" s="154">
        <v>27.620000839233398</v>
      </c>
    </row>
    <row r="240" spans="1:2" ht="15" customHeight="1" x14ac:dyDescent="0.2">
      <c r="A240" s="153">
        <v>37109.166666666664</v>
      </c>
      <c r="B240" s="154">
        <v>27.7399997711181</v>
      </c>
    </row>
    <row r="241" spans="1:2" ht="15" customHeight="1" x14ac:dyDescent="0.2">
      <c r="A241" s="153">
        <v>37110.166666666664</v>
      </c>
      <c r="B241" s="154">
        <v>27.940000534057599</v>
      </c>
    </row>
    <row r="242" spans="1:2" ht="15" customHeight="1" x14ac:dyDescent="0.2">
      <c r="A242" s="153">
        <v>37111.166666666664</v>
      </c>
      <c r="B242" s="154">
        <v>27.540000915527301</v>
      </c>
    </row>
    <row r="243" spans="1:2" ht="15" customHeight="1" x14ac:dyDescent="0.2">
      <c r="A243" s="153">
        <v>37112.166666666664</v>
      </c>
      <c r="B243" s="154">
        <v>27.639999389648398</v>
      </c>
    </row>
    <row r="244" spans="1:2" ht="15" customHeight="1" x14ac:dyDescent="0.2">
      <c r="A244" s="153">
        <v>37113.166666666664</v>
      </c>
      <c r="B244" s="154">
        <v>28.049999237060501</v>
      </c>
    </row>
    <row r="245" spans="1:2" ht="15" customHeight="1" x14ac:dyDescent="0.2">
      <c r="A245" s="153">
        <v>37116.166666666664</v>
      </c>
      <c r="B245" s="154">
        <v>27.819999694824201</v>
      </c>
    </row>
    <row r="246" spans="1:2" ht="15" customHeight="1" x14ac:dyDescent="0.2">
      <c r="A246" s="153">
        <v>37117.166666666664</v>
      </c>
      <c r="B246" s="154">
        <v>28.0100002288818</v>
      </c>
    </row>
    <row r="247" spans="1:2" ht="15" customHeight="1" x14ac:dyDescent="0.2">
      <c r="A247" s="153">
        <v>37118.166666666664</v>
      </c>
      <c r="B247" s="154">
        <v>27.559999465942301</v>
      </c>
    </row>
    <row r="248" spans="1:2" ht="15" customHeight="1" x14ac:dyDescent="0.2">
      <c r="A248" s="153">
        <v>37119.166666666664</v>
      </c>
      <c r="B248" s="154">
        <v>27.4500007629394</v>
      </c>
    </row>
    <row r="249" spans="1:2" ht="15" customHeight="1" x14ac:dyDescent="0.2">
      <c r="A249" s="153">
        <v>37120.166666666664</v>
      </c>
      <c r="B249" s="154">
        <v>26.629999160766602</v>
      </c>
    </row>
    <row r="250" spans="1:2" ht="15" customHeight="1" x14ac:dyDescent="0.2">
      <c r="A250" s="153">
        <v>37123.166666666664</v>
      </c>
      <c r="B250" s="154">
        <v>27.1800003051757</v>
      </c>
    </row>
    <row r="251" spans="1:2" ht="15" customHeight="1" x14ac:dyDescent="0.2">
      <c r="A251" s="153">
        <v>37124.166666666664</v>
      </c>
      <c r="B251" s="154">
        <v>27.850000381469702</v>
      </c>
    </row>
    <row r="252" spans="1:2" ht="15" customHeight="1" x14ac:dyDescent="0.2">
      <c r="A252" s="153">
        <v>37125.166666666664</v>
      </c>
      <c r="B252" s="154">
        <v>26.370000839233398</v>
      </c>
    </row>
    <row r="253" spans="1:2" ht="15" customHeight="1" x14ac:dyDescent="0.2">
      <c r="A253" s="153">
        <v>37126.166666666664</v>
      </c>
      <c r="B253" s="154">
        <v>26.629999160766602</v>
      </c>
    </row>
    <row r="254" spans="1:2" ht="15" customHeight="1" x14ac:dyDescent="0.2">
      <c r="A254" s="153">
        <v>37127.166666666664</v>
      </c>
      <c r="B254" s="154">
        <v>26.899999618530199</v>
      </c>
    </row>
    <row r="255" spans="1:2" ht="15" customHeight="1" x14ac:dyDescent="0.2">
      <c r="A255" s="153">
        <v>37130.166666666664</v>
      </c>
      <c r="B255" s="154">
        <v>26.670000076293899</v>
      </c>
    </row>
    <row r="256" spans="1:2" ht="15" customHeight="1" x14ac:dyDescent="0.2">
      <c r="A256" s="153">
        <v>37131.166666666664</v>
      </c>
      <c r="B256" s="154">
        <v>27.170000076293899</v>
      </c>
    </row>
    <row r="257" spans="1:2" ht="15" customHeight="1" x14ac:dyDescent="0.2">
      <c r="A257" s="153">
        <v>37132.166666666664</v>
      </c>
      <c r="B257" s="154">
        <v>27.049999237060501</v>
      </c>
    </row>
    <row r="258" spans="1:2" ht="15" customHeight="1" x14ac:dyDescent="0.2">
      <c r="A258" s="153">
        <v>37133.166666666664</v>
      </c>
      <c r="B258" s="154">
        <v>26.549999237060501</v>
      </c>
    </row>
    <row r="259" spans="1:2" ht="15" customHeight="1" x14ac:dyDescent="0.2">
      <c r="A259" s="153">
        <v>37134.166666666664</v>
      </c>
      <c r="B259" s="154">
        <v>27.2000007629394</v>
      </c>
    </row>
    <row r="260" spans="1:2" ht="15" customHeight="1" x14ac:dyDescent="0.2">
      <c r="A260" s="153">
        <v>37138.166666666664</v>
      </c>
      <c r="B260" s="154">
        <v>26.9300003051757</v>
      </c>
    </row>
    <row r="261" spans="1:2" ht="15" customHeight="1" x14ac:dyDescent="0.2">
      <c r="A261" s="153">
        <v>37139.166666666664</v>
      </c>
      <c r="B261" s="154">
        <v>26.9500007629394</v>
      </c>
    </row>
    <row r="262" spans="1:2" ht="15" customHeight="1" x14ac:dyDescent="0.2">
      <c r="A262" s="153">
        <v>37140.166666666664</v>
      </c>
      <c r="B262" s="154">
        <v>27.579999923706001</v>
      </c>
    </row>
    <row r="263" spans="1:2" ht="15" customHeight="1" x14ac:dyDescent="0.2">
      <c r="A263" s="153">
        <v>37141.166666666664</v>
      </c>
      <c r="B263" s="154">
        <v>28.030000686645501</v>
      </c>
    </row>
    <row r="264" spans="1:2" ht="15" customHeight="1" x14ac:dyDescent="0.2">
      <c r="A264" s="153">
        <v>37144.166666666664</v>
      </c>
      <c r="B264" s="154">
        <v>27.629999160766602</v>
      </c>
    </row>
    <row r="265" spans="1:2" ht="15" customHeight="1" x14ac:dyDescent="0.2">
      <c r="A265" s="153">
        <v>37148.166666666664</v>
      </c>
      <c r="B265" s="154">
        <v>29.530000686645501</v>
      </c>
    </row>
    <row r="266" spans="1:2" ht="15" customHeight="1" x14ac:dyDescent="0.2">
      <c r="A266" s="153">
        <v>37151.166666666664</v>
      </c>
      <c r="B266" s="154">
        <v>28.809999465942301</v>
      </c>
    </row>
    <row r="267" spans="1:2" ht="15" customHeight="1" x14ac:dyDescent="0.2">
      <c r="A267" s="153">
        <v>37152.166666666664</v>
      </c>
      <c r="B267" s="154">
        <v>27.7000007629394</v>
      </c>
    </row>
    <row r="268" spans="1:2" ht="15" customHeight="1" x14ac:dyDescent="0.2">
      <c r="A268" s="153">
        <v>37153.166666666664</v>
      </c>
      <c r="B268" s="154">
        <v>26.7199993133544</v>
      </c>
    </row>
    <row r="269" spans="1:2" ht="15" customHeight="1" x14ac:dyDescent="0.2">
      <c r="A269" s="153">
        <v>37154.166666666664</v>
      </c>
      <c r="B269" s="154">
        <v>26.590000152587798</v>
      </c>
    </row>
    <row r="270" spans="1:2" ht="15" customHeight="1" x14ac:dyDescent="0.2">
      <c r="A270" s="153">
        <v>37155.166666666664</v>
      </c>
      <c r="B270" s="154">
        <v>25.9699993133544</v>
      </c>
    </row>
    <row r="271" spans="1:2" ht="15" customHeight="1" x14ac:dyDescent="0.2">
      <c r="A271" s="153">
        <v>37158.166666666664</v>
      </c>
      <c r="B271" s="154">
        <v>22.0100002288818</v>
      </c>
    </row>
    <row r="272" spans="1:2" ht="15" customHeight="1" x14ac:dyDescent="0.2">
      <c r="A272" s="153">
        <v>37159.166666666664</v>
      </c>
      <c r="B272" s="154">
        <v>21.809999465942301</v>
      </c>
    </row>
    <row r="273" spans="1:2" ht="15" customHeight="1" x14ac:dyDescent="0.2">
      <c r="A273" s="153">
        <v>37160.166666666664</v>
      </c>
      <c r="B273" s="154">
        <v>22.379999160766602</v>
      </c>
    </row>
    <row r="274" spans="1:2" ht="15" customHeight="1" x14ac:dyDescent="0.2">
      <c r="A274" s="153">
        <v>37161.166666666664</v>
      </c>
      <c r="B274" s="154">
        <v>22.7399997711181</v>
      </c>
    </row>
    <row r="275" spans="1:2" ht="15" customHeight="1" x14ac:dyDescent="0.2">
      <c r="A275" s="153">
        <v>37162.166666666664</v>
      </c>
      <c r="B275" s="154">
        <v>23.4300003051757</v>
      </c>
    </row>
    <row r="276" spans="1:2" ht="15" customHeight="1" x14ac:dyDescent="0.2">
      <c r="A276" s="153">
        <v>37165.166666666664</v>
      </c>
      <c r="B276" s="154">
        <v>23.280000686645501</v>
      </c>
    </row>
    <row r="277" spans="1:2" ht="15" customHeight="1" x14ac:dyDescent="0.2">
      <c r="A277" s="153">
        <v>37166.166666666664</v>
      </c>
      <c r="B277" s="154">
        <v>22.790000915527301</v>
      </c>
    </row>
    <row r="278" spans="1:2" ht="15" customHeight="1" x14ac:dyDescent="0.2">
      <c r="A278" s="153">
        <v>37167.166666666664</v>
      </c>
      <c r="B278" s="154">
        <v>22.079999923706001</v>
      </c>
    </row>
    <row r="279" spans="1:2" ht="15" customHeight="1" x14ac:dyDescent="0.2">
      <c r="A279" s="153">
        <v>37168.166666666664</v>
      </c>
      <c r="B279" s="154">
        <v>22.629999160766602</v>
      </c>
    </row>
    <row r="280" spans="1:2" ht="15" customHeight="1" x14ac:dyDescent="0.2">
      <c r="A280" s="153">
        <v>37169.166666666664</v>
      </c>
      <c r="B280" s="154">
        <v>22.389999389648398</v>
      </c>
    </row>
    <row r="281" spans="1:2" ht="15" customHeight="1" x14ac:dyDescent="0.2">
      <c r="A281" s="153">
        <v>37172.166666666664</v>
      </c>
      <c r="B281" s="154">
        <v>22.4500007629394</v>
      </c>
    </row>
    <row r="282" spans="1:2" ht="15" customHeight="1" x14ac:dyDescent="0.2">
      <c r="A282" s="153">
        <v>37173.166666666664</v>
      </c>
      <c r="B282" s="154">
        <v>22.4799995422363</v>
      </c>
    </row>
    <row r="283" spans="1:2" ht="15" customHeight="1" x14ac:dyDescent="0.2">
      <c r="A283" s="153">
        <v>37174.166666666664</v>
      </c>
      <c r="B283" s="154">
        <v>22.530000686645501</v>
      </c>
    </row>
    <row r="284" spans="1:2" ht="15" customHeight="1" x14ac:dyDescent="0.2">
      <c r="A284" s="153">
        <v>37175.166666666664</v>
      </c>
      <c r="B284" s="154">
        <v>23.340000152587798</v>
      </c>
    </row>
    <row r="285" spans="1:2" ht="15" customHeight="1" x14ac:dyDescent="0.2">
      <c r="A285" s="153">
        <v>37176.166666666664</v>
      </c>
      <c r="B285" s="154">
        <v>22.5</v>
      </c>
    </row>
    <row r="286" spans="1:2" ht="15" customHeight="1" x14ac:dyDescent="0.2">
      <c r="A286" s="153">
        <v>37179.166666666664</v>
      </c>
      <c r="B286" s="154">
        <v>22.290000915527301</v>
      </c>
    </row>
    <row r="287" spans="1:2" ht="15" customHeight="1" x14ac:dyDescent="0.2">
      <c r="A287" s="153">
        <v>37180.166666666664</v>
      </c>
      <c r="B287" s="154">
        <v>22</v>
      </c>
    </row>
    <row r="288" spans="1:2" ht="15" customHeight="1" x14ac:dyDescent="0.2">
      <c r="A288" s="153">
        <v>37181.166666666664</v>
      </c>
      <c r="B288" s="154">
        <v>21.809999465942301</v>
      </c>
    </row>
    <row r="289" spans="1:2" ht="15" customHeight="1" x14ac:dyDescent="0.2">
      <c r="A289" s="153">
        <v>37182.166666666664</v>
      </c>
      <c r="B289" s="154">
        <v>21.309999465942301</v>
      </c>
    </row>
    <row r="290" spans="1:2" ht="15" customHeight="1" x14ac:dyDescent="0.2">
      <c r="A290" s="153">
        <v>37183.166666666664</v>
      </c>
      <c r="B290" s="154">
        <v>21.829999923706001</v>
      </c>
    </row>
    <row r="291" spans="1:2" ht="15" customHeight="1" x14ac:dyDescent="0.2">
      <c r="A291" s="153">
        <v>37186.166666666664</v>
      </c>
      <c r="B291" s="154">
        <v>21.7600002288818</v>
      </c>
    </row>
    <row r="292" spans="1:2" ht="15" customHeight="1" x14ac:dyDescent="0.2">
      <c r="A292" s="153">
        <v>37187.166666666664</v>
      </c>
      <c r="B292" s="154">
        <v>21.850000381469702</v>
      </c>
    </row>
    <row r="293" spans="1:2" ht="15" customHeight="1" x14ac:dyDescent="0.2">
      <c r="A293" s="153">
        <v>37188.166666666664</v>
      </c>
      <c r="B293" s="154">
        <v>22.329999923706001</v>
      </c>
    </row>
    <row r="294" spans="1:2" ht="15" customHeight="1" x14ac:dyDescent="0.2">
      <c r="A294" s="153">
        <v>37189.166666666664</v>
      </c>
      <c r="B294" s="154">
        <v>22.0100002288818</v>
      </c>
    </row>
    <row r="295" spans="1:2" ht="15" customHeight="1" x14ac:dyDescent="0.2">
      <c r="A295" s="153">
        <v>37190.166666666664</v>
      </c>
      <c r="B295" s="154">
        <v>22.049999237060501</v>
      </c>
    </row>
    <row r="296" spans="1:2" ht="15" customHeight="1" x14ac:dyDescent="0.2">
      <c r="A296" s="153">
        <v>37193.208333333336</v>
      </c>
      <c r="B296" s="154">
        <v>22.149999618530199</v>
      </c>
    </row>
    <row r="297" spans="1:2" ht="15" customHeight="1" x14ac:dyDescent="0.2">
      <c r="A297" s="153">
        <v>37194.208333333336</v>
      </c>
      <c r="B297" s="154">
        <v>21.870000839233398</v>
      </c>
    </row>
    <row r="298" spans="1:2" ht="15" customHeight="1" x14ac:dyDescent="0.2">
      <c r="A298" s="153">
        <v>37195.208333333336</v>
      </c>
      <c r="B298" s="154">
        <v>21.1800003051757</v>
      </c>
    </row>
    <row r="299" spans="1:2" ht="15" customHeight="1" x14ac:dyDescent="0.2">
      <c r="A299" s="153">
        <v>37196.208333333336</v>
      </c>
      <c r="B299" s="154">
        <v>20.389999389648398</v>
      </c>
    </row>
    <row r="300" spans="1:2" ht="15" customHeight="1" x14ac:dyDescent="0.2">
      <c r="A300" s="153">
        <v>37197.208333333336</v>
      </c>
      <c r="B300" s="154">
        <v>20.1800003051757</v>
      </c>
    </row>
    <row r="301" spans="1:2" ht="15" customHeight="1" x14ac:dyDescent="0.2">
      <c r="A301" s="153">
        <v>37200.208333333336</v>
      </c>
      <c r="B301" s="154">
        <v>20.020000457763601</v>
      </c>
    </row>
    <row r="302" spans="1:2" ht="15" customHeight="1" x14ac:dyDescent="0.2">
      <c r="A302" s="153">
        <v>37201.208333333336</v>
      </c>
      <c r="B302" s="154">
        <v>19.920000076293899</v>
      </c>
    </row>
    <row r="303" spans="1:2" ht="15" customHeight="1" x14ac:dyDescent="0.2">
      <c r="A303" s="153">
        <v>37202.208333333336</v>
      </c>
      <c r="B303" s="154">
        <v>20.090000152587798</v>
      </c>
    </row>
    <row r="304" spans="1:2" ht="15" customHeight="1" x14ac:dyDescent="0.2">
      <c r="A304" s="153">
        <v>37203.208333333336</v>
      </c>
      <c r="B304" s="154">
        <v>21.170000076293899</v>
      </c>
    </row>
    <row r="305" spans="1:2" ht="15" customHeight="1" x14ac:dyDescent="0.2">
      <c r="A305" s="153">
        <v>37204.208333333336</v>
      </c>
      <c r="B305" s="154">
        <v>22.2199993133544</v>
      </c>
    </row>
    <row r="306" spans="1:2" ht="15" customHeight="1" x14ac:dyDescent="0.2">
      <c r="A306" s="153">
        <v>37207.208333333336</v>
      </c>
      <c r="B306" s="154">
        <v>21.2299995422363</v>
      </c>
    </row>
    <row r="307" spans="1:2" ht="15" customHeight="1" x14ac:dyDescent="0.2">
      <c r="A307" s="153">
        <v>37208.208333333336</v>
      </c>
      <c r="B307" s="154">
        <v>21.670000076293899</v>
      </c>
    </row>
    <row r="308" spans="1:2" ht="15" customHeight="1" x14ac:dyDescent="0.2">
      <c r="A308" s="153">
        <v>37209.208333333336</v>
      </c>
      <c r="B308" s="154">
        <v>19.7399997711181</v>
      </c>
    </row>
    <row r="309" spans="1:2" ht="15" customHeight="1" x14ac:dyDescent="0.2">
      <c r="A309" s="153">
        <v>37210.208333333336</v>
      </c>
      <c r="B309" s="154">
        <v>17.4500007629394</v>
      </c>
    </row>
    <row r="310" spans="1:2" ht="15" customHeight="1" x14ac:dyDescent="0.2">
      <c r="A310" s="153">
        <v>37211.208333333336</v>
      </c>
      <c r="B310" s="154">
        <v>18.030000686645501</v>
      </c>
    </row>
    <row r="311" spans="1:2" ht="15" customHeight="1" x14ac:dyDescent="0.2">
      <c r="A311" s="153">
        <v>37214.208333333336</v>
      </c>
      <c r="B311" s="154">
        <v>17.7199993133544</v>
      </c>
    </row>
    <row r="312" spans="1:2" ht="15" customHeight="1" x14ac:dyDescent="0.2">
      <c r="A312" s="153">
        <v>37215.208333333336</v>
      </c>
      <c r="B312" s="154">
        <v>19.149999618530199</v>
      </c>
    </row>
    <row r="313" spans="1:2" ht="15" customHeight="1" x14ac:dyDescent="0.2">
      <c r="A313" s="153">
        <v>37216.208333333336</v>
      </c>
      <c r="B313" s="154">
        <v>18.959999084472599</v>
      </c>
    </row>
    <row r="314" spans="1:2" ht="15" customHeight="1" x14ac:dyDescent="0.2">
      <c r="A314" s="153">
        <v>37221.208333333336</v>
      </c>
      <c r="B314" s="154">
        <v>18.690000534057599</v>
      </c>
    </row>
    <row r="315" spans="1:2" ht="15" customHeight="1" x14ac:dyDescent="0.2">
      <c r="A315" s="153">
        <v>37222.208333333336</v>
      </c>
      <c r="B315" s="154">
        <v>19.4799995422363</v>
      </c>
    </row>
    <row r="316" spans="1:2" ht="15" customHeight="1" x14ac:dyDescent="0.2">
      <c r="A316" s="153">
        <v>37223.208333333336</v>
      </c>
      <c r="B316" s="154">
        <v>19.2199993133544</v>
      </c>
    </row>
    <row r="317" spans="1:2" ht="15" customHeight="1" x14ac:dyDescent="0.2">
      <c r="A317" s="153">
        <v>37224.208333333336</v>
      </c>
      <c r="B317" s="154">
        <v>18.620000839233398</v>
      </c>
    </row>
    <row r="318" spans="1:2" ht="15" customHeight="1" x14ac:dyDescent="0.2">
      <c r="A318" s="153">
        <v>37225.208333333336</v>
      </c>
      <c r="B318" s="154">
        <v>19.440000534057599</v>
      </c>
    </row>
    <row r="319" spans="1:2" ht="15" customHeight="1" x14ac:dyDescent="0.2">
      <c r="A319" s="153">
        <v>37228.208333333336</v>
      </c>
      <c r="B319" s="154">
        <v>20.090000152587798</v>
      </c>
    </row>
    <row r="320" spans="1:2" ht="15" customHeight="1" x14ac:dyDescent="0.2">
      <c r="A320" s="153">
        <v>37229.208333333336</v>
      </c>
      <c r="B320" s="154">
        <v>19.649999618530199</v>
      </c>
    </row>
    <row r="321" spans="1:2" ht="15" customHeight="1" x14ac:dyDescent="0.2">
      <c r="A321" s="153">
        <v>37230.208333333336</v>
      </c>
      <c r="B321" s="154">
        <v>19.4899997711181</v>
      </c>
    </row>
    <row r="322" spans="1:2" ht="15" customHeight="1" x14ac:dyDescent="0.2">
      <c r="A322" s="153">
        <v>37231.208333333336</v>
      </c>
      <c r="B322" s="154">
        <v>18.540000915527301</v>
      </c>
    </row>
    <row r="323" spans="1:2" ht="15" customHeight="1" x14ac:dyDescent="0.2">
      <c r="A323" s="153">
        <v>37232.208333333336</v>
      </c>
      <c r="B323" s="154">
        <v>19.040000915527301</v>
      </c>
    </row>
    <row r="324" spans="1:2" ht="15" customHeight="1" x14ac:dyDescent="0.2">
      <c r="A324" s="153">
        <v>37235.208333333336</v>
      </c>
      <c r="B324" s="154">
        <v>18.370000839233398</v>
      </c>
    </row>
    <row r="325" spans="1:2" ht="15" customHeight="1" x14ac:dyDescent="0.2">
      <c r="A325" s="153">
        <v>37236.208333333336</v>
      </c>
      <c r="B325" s="154">
        <v>18.079999923706001</v>
      </c>
    </row>
    <row r="326" spans="1:2" ht="15" customHeight="1" x14ac:dyDescent="0.2">
      <c r="A326" s="153">
        <v>37237.208333333336</v>
      </c>
      <c r="B326" s="154">
        <v>18.360000610351499</v>
      </c>
    </row>
    <row r="327" spans="1:2" ht="15" customHeight="1" x14ac:dyDescent="0.2">
      <c r="A327" s="153">
        <v>37238.208333333336</v>
      </c>
      <c r="B327" s="154">
        <v>18.120000839233398</v>
      </c>
    </row>
    <row r="328" spans="1:2" ht="15" customHeight="1" x14ac:dyDescent="0.2">
      <c r="A328" s="153">
        <v>37239.208333333336</v>
      </c>
      <c r="B328" s="154">
        <v>19.290000915527301</v>
      </c>
    </row>
    <row r="329" spans="1:2" ht="15" customHeight="1" x14ac:dyDescent="0.2">
      <c r="A329" s="153">
        <v>37242.208333333336</v>
      </c>
      <c r="B329" s="154">
        <v>19.2199993133544</v>
      </c>
    </row>
    <row r="330" spans="1:2" ht="15" customHeight="1" x14ac:dyDescent="0.2">
      <c r="A330" s="153">
        <v>37243.208333333336</v>
      </c>
      <c r="B330" s="154">
        <v>19.360000610351499</v>
      </c>
    </row>
    <row r="331" spans="1:2" ht="15" customHeight="1" x14ac:dyDescent="0.2">
      <c r="A331" s="153">
        <v>37244.208333333336</v>
      </c>
      <c r="B331" s="154">
        <v>19.799999237060501</v>
      </c>
    </row>
    <row r="332" spans="1:2" ht="15" customHeight="1" x14ac:dyDescent="0.2">
      <c r="A332" s="153">
        <v>37245.208333333336</v>
      </c>
      <c r="B332" s="154">
        <v>19.280000686645501</v>
      </c>
    </row>
    <row r="333" spans="1:2" ht="15" customHeight="1" x14ac:dyDescent="0.2">
      <c r="A333" s="153">
        <v>37246.208333333336</v>
      </c>
      <c r="B333" s="154">
        <v>19.620000839233398</v>
      </c>
    </row>
    <row r="334" spans="1:2" ht="15" customHeight="1" x14ac:dyDescent="0.2">
      <c r="A334" s="153">
        <v>37251.208333333336</v>
      </c>
      <c r="B334" s="154">
        <v>21.270000457763601</v>
      </c>
    </row>
    <row r="335" spans="1:2" ht="15" customHeight="1" x14ac:dyDescent="0.2">
      <c r="A335" s="153">
        <v>37252.208333333336</v>
      </c>
      <c r="B335" s="154">
        <v>20.899999618530199</v>
      </c>
    </row>
    <row r="336" spans="1:2" ht="15" customHeight="1" x14ac:dyDescent="0.2">
      <c r="A336" s="153">
        <v>37253.208333333336</v>
      </c>
      <c r="B336" s="154">
        <v>20.409999847412099</v>
      </c>
    </row>
    <row r="337" spans="1:2" ht="15" customHeight="1" x14ac:dyDescent="0.2">
      <c r="A337" s="153">
        <v>37256.208333333336</v>
      </c>
      <c r="B337" s="154">
        <v>19.840000152587798</v>
      </c>
    </row>
    <row r="338" spans="1:2" ht="15" customHeight="1" x14ac:dyDescent="0.2">
      <c r="A338" s="153">
        <v>37258.208333333336</v>
      </c>
      <c r="B338" s="154">
        <v>21.0100002288818</v>
      </c>
    </row>
    <row r="339" spans="1:2" ht="15" customHeight="1" x14ac:dyDescent="0.2">
      <c r="A339" s="153">
        <v>37259.208333333336</v>
      </c>
      <c r="B339" s="154">
        <v>20.370000839233398</v>
      </c>
    </row>
    <row r="340" spans="1:2" ht="15" customHeight="1" x14ac:dyDescent="0.2">
      <c r="A340" s="153">
        <v>37260.208333333336</v>
      </c>
      <c r="B340" s="154">
        <v>21.620000839233398</v>
      </c>
    </row>
    <row r="341" spans="1:2" ht="15" customHeight="1" x14ac:dyDescent="0.2">
      <c r="A341" s="153">
        <v>37263.208333333336</v>
      </c>
      <c r="B341" s="154">
        <v>21.4799995422363</v>
      </c>
    </row>
    <row r="342" spans="1:2" ht="15" customHeight="1" x14ac:dyDescent="0.2">
      <c r="A342" s="153">
        <v>37264.208333333336</v>
      </c>
      <c r="B342" s="154">
        <v>21.25</v>
      </c>
    </row>
    <row r="343" spans="1:2" ht="15" customHeight="1" x14ac:dyDescent="0.2">
      <c r="A343" s="153">
        <v>37265.208333333336</v>
      </c>
      <c r="B343" s="154">
        <v>20.1800003051757</v>
      </c>
    </row>
    <row r="344" spans="1:2" ht="15" customHeight="1" x14ac:dyDescent="0.2">
      <c r="A344" s="153">
        <v>37266.208333333336</v>
      </c>
      <c r="B344" s="154">
        <v>20.379999160766602</v>
      </c>
    </row>
    <row r="345" spans="1:2" ht="15" customHeight="1" x14ac:dyDescent="0.2">
      <c r="A345" s="153">
        <v>37267.208333333336</v>
      </c>
      <c r="B345" s="154">
        <v>19.6800003051757</v>
      </c>
    </row>
    <row r="346" spans="1:2" ht="15" customHeight="1" x14ac:dyDescent="0.2">
      <c r="A346" s="153">
        <v>37270.208333333336</v>
      </c>
      <c r="B346" s="154">
        <v>18.889999389648398</v>
      </c>
    </row>
    <row r="347" spans="1:2" ht="15" customHeight="1" x14ac:dyDescent="0.2">
      <c r="A347" s="153">
        <v>37271.208333333336</v>
      </c>
      <c r="B347" s="154">
        <v>18.899999618530199</v>
      </c>
    </row>
    <row r="348" spans="1:2" ht="15" customHeight="1" x14ac:dyDescent="0.2">
      <c r="A348" s="153">
        <v>37272.208333333336</v>
      </c>
      <c r="B348" s="154">
        <v>18.860000610351499</v>
      </c>
    </row>
    <row r="349" spans="1:2" ht="15" customHeight="1" x14ac:dyDescent="0.2">
      <c r="A349" s="153">
        <v>37273.208333333336</v>
      </c>
      <c r="B349" s="154">
        <v>18.040000915527301</v>
      </c>
    </row>
    <row r="350" spans="1:2" ht="15" customHeight="1" x14ac:dyDescent="0.2">
      <c r="A350" s="153">
        <v>37274.208333333336</v>
      </c>
      <c r="B350" s="154">
        <v>18</v>
      </c>
    </row>
    <row r="351" spans="1:2" ht="15" customHeight="1" x14ac:dyDescent="0.2">
      <c r="A351" s="153">
        <v>37278.208333333336</v>
      </c>
      <c r="B351" s="154">
        <v>18.600000381469702</v>
      </c>
    </row>
    <row r="352" spans="1:2" ht="15" customHeight="1" x14ac:dyDescent="0.2">
      <c r="A352" s="153">
        <v>37279.208333333336</v>
      </c>
      <c r="B352" s="154">
        <v>19.4799995422363</v>
      </c>
    </row>
    <row r="353" spans="1:2" ht="15" customHeight="1" x14ac:dyDescent="0.2">
      <c r="A353" s="153">
        <v>37280.208333333336</v>
      </c>
      <c r="B353" s="154">
        <v>19.7199993133544</v>
      </c>
    </row>
    <row r="354" spans="1:2" ht="15" customHeight="1" x14ac:dyDescent="0.2">
      <c r="A354" s="153">
        <v>37281.208333333336</v>
      </c>
      <c r="B354" s="154">
        <v>20</v>
      </c>
    </row>
    <row r="355" spans="1:2" ht="15" customHeight="1" x14ac:dyDescent="0.2">
      <c r="A355" s="153">
        <v>37284.208333333336</v>
      </c>
      <c r="B355" s="154">
        <v>20.049999237060501</v>
      </c>
    </row>
    <row r="356" spans="1:2" ht="15" customHeight="1" x14ac:dyDescent="0.2">
      <c r="A356" s="153">
        <v>37285.208333333336</v>
      </c>
      <c r="B356" s="154">
        <v>19.569999694824201</v>
      </c>
    </row>
    <row r="357" spans="1:2" ht="15" customHeight="1" x14ac:dyDescent="0.2">
      <c r="A357" s="153">
        <v>37286.208333333336</v>
      </c>
      <c r="B357" s="154">
        <v>19.149999618530199</v>
      </c>
    </row>
    <row r="358" spans="1:2" ht="15" customHeight="1" x14ac:dyDescent="0.2">
      <c r="A358" s="153">
        <v>37287.208333333336</v>
      </c>
      <c r="B358" s="154">
        <v>19.4799995422363</v>
      </c>
    </row>
    <row r="359" spans="1:2" ht="15" customHeight="1" x14ac:dyDescent="0.2">
      <c r="A359" s="153">
        <v>37288.208333333336</v>
      </c>
      <c r="B359" s="154">
        <v>20.399999618530199</v>
      </c>
    </row>
    <row r="360" spans="1:2" ht="15" customHeight="1" x14ac:dyDescent="0.2">
      <c r="A360" s="153">
        <v>37291.208333333336</v>
      </c>
      <c r="B360" s="154">
        <v>20.059999465942301</v>
      </c>
    </row>
    <row r="361" spans="1:2" ht="15" customHeight="1" x14ac:dyDescent="0.2">
      <c r="A361" s="153">
        <v>37292.208333333336</v>
      </c>
      <c r="B361" s="154">
        <v>20.049999237060501</v>
      </c>
    </row>
    <row r="362" spans="1:2" ht="15" customHeight="1" x14ac:dyDescent="0.2">
      <c r="A362" s="153">
        <v>37293.208333333336</v>
      </c>
      <c r="B362" s="154">
        <v>19.75</v>
      </c>
    </row>
    <row r="363" spans="1:2" ht="15" customHeight="1" x14ac:dyDescent="0.2">
      <c r="A363" s="153">
        <v>37294.208333333336</v>
      </c>
      <c r="B363" s="154">
        <v>19.6800003051757</v>
      </c>
    </row>
    <row r="364" spans="1:2" ht="15" customHeight="1" x14ac:dyDescent="0.2">
      <c r="A364" s="153">
        <v>37295.208333333336</v>
      </c>
      <c r="B364" s="154">
        <v>20.25</v>
      </c>
    </row>
    <row r="365" spans="1:2" ht="15" customHeight="1" x14ac:dyDescent="0.2">
      <c r="A365" s="153">
        <v>37298.208333333336</v>
      </c>
      <c r="B365" s="154">
        <v>21.319999694824201</v>
      </c>
    </row>
    <row r="366" spans="1:2" ht="15" customHeight="1" x14ac:dyDescent="0.2">
      <c r="A366" s="153">
        <v>37299.208333333336</v>
      </c>
      <c r="B366" s="154">
        <v>20.75</v>
      </c>
    </row>
    <row r="367" spans="1:2" ht="15" customHeight="1" x14ac:dyDescent="0.2">
      <c r="A367" s="153">
        <v>37300.208333333336</v>
      </c>
      <c r="B367" s="154">
        <v>21.149999618530199</v>
      </c>
    </row>
    <row r="368" spans="1:2" ht="15" customHeight="1" x14ac:dyDescent="0.2">
      <c r="A368" s="153">
        <v>37301.208333333336</v>
      </c>
      <c r="B368" s="154">
        <v>21.2199993133544</v>
      </c>
    </row>
    <row r="369" spans="1:2" ht="15" customHeight="1" x14ac:dyDescent="0.2">
      <c r="A369" s="153">
        <v>37302.208333333336</v>
      </c>
      <c r="B369" s="154">
        <v>21.5</v>
      </c>
    </row>
    <row r="370" spans="1:2" ht="15" customHeight="1" x14ac:dyDescent="0.2">
      <c r="A370" s="153">
        <v>37306.208333333336</v>
      </c>
      <c r="B370" s="154">
        <v>20.870000839233398</v>
      </c>
    </row>
    <row r="371" spans="1:2" ht="15" customHeight="1" x14ac:dyDescent="0.2">
      <c r="A371" s="153">
        <v>37307.208333333336</v>
      </c>
      <c r="B371" s="154">
        <v>20.2299995422363</v>
      </c>
    </row>
    <row r="372" spans="1:2" ht="15" customHeight="1" x14ac:dyDescent="0.2">
      <c r="A372" s="153">
        <v>37308.208333333336</v>
      </c>
      <c r="B372" s="154">
        <v>21.049999237060501</v>
      </c>
    </row>
    <row r="373" spans="1:2" ht="15" customHeight="1" x14ac:dyDescent="0.2">
      <c r="A373" s="153">
        <v>37309.208333333336</v>
      </c>
      <c r="B373" s="154">
        <v>21.079999923706001</v>
      </c>
    </row>
    <row r="374" spans="1:2" ht="15" customHeight="1" x14ac:dyDescent="0.2">
      <c r="A374" s="153">
        <v>37312.208333333336</v>
      </c>
      <c r="B374" s="154">
        <v>20.420000076293899</v>
      </c>
    </row>
    <row r="375" spans="1:2" ht="15" customHeight="1" x14ac:dyDescent="0.2">
      <c r="A375" s="153">
        <v>37313.208333333336</v>
      </c>
      <c r="B375" s="154">
        <v>21.360000610351499</v>
      </c>
    </row>
    <row r="376" spans="1:2" ht="15" customHeight="1" x14ac:dyDescent="0.2">
      <c r="A376" s="153">
        <v>37314.208333333336</v>
      </c>
      <c r="B376" s="154">
        <v>21.290000915527301</v>
      </c>
    </row>
    <row r="377" spans="1:2" ht="15" customHeight="1" x14ac:dyDescent="0.2">
      <c r="A377" s="153">
        <v>37315.208333333336</v>
      </c>
      <c r="B377" s="154">
        <v>21.850000381469702</v>
      </c>
    </row>
    <row r="378" spans="1:2" ht="15" customHeight="1" x14ac:dyDescent="0.2">
      <c r="A378" s="153">
        <v>37316.208333333336</v>
      </c>
      <c r="B378" s="154">
        <v>22.360000610351499</v>
      </c>
    </row>
    <row r="379" spans="1:2" ht="15" customHeight="1" x14ac:dyDescent="0.2">
      <c r="A379" s="153">
        <v>37319.208333333336</v>
      </c>
      <c r="B379" s="154">
        <v>22.5</v>
      </c>
    </row>
    <row r="380" spans="1:2" ht="15" customHeight="1" x14ac:dyDescent="0.2">
      <c r="A380" s="153">
        <v>37320.208333333336</v>
      </c>
      <c r="B380" s="154">
        <v>23.170000076293899</v>
      </c>
    </row>
    <row r="381" spans="1:2" ht="15" customHeight="1" x14ac:dyDescent="0.2">
      <c r="A381" s="153">
        <v>37321.208333333336</v>
      </c>
      <c r="B381" s="154">
        <v>23.2199993133544</v>
      </c>
    </row>
    <row r="382" spans="1:2" ht="15" customHeight="1" x14ac:dyDescent="0.2">
      <c r="A382" s="153">
        <v>37322.208333333336</v>
      </c>
      <c r="B382" s="154">
        <v>23.780000686645501</v>
      </c>
    </row>
    <row r="383" spans="1:2" ht="15" customHeight="1" x14ac:dyDescent="0.2">
      <c r="A383" s="153">
        <v>37323.208333333336</v>
      </c>
      <c r="B383" s="154">
        <v>23.850000381469702</v>
      </c>
    </row>
    <row r="384" spans="1:2" ht="15" customHeight="1" x14ac:dyDescent="0.2">
      <c r="A384" s="153">
        <v>37326.208333333336</v>
      </c>
      <c r="B384" s="154">
        <v>24.299999237060501</v>
      </c>
    </row>
    <row r="385" spans="1:2" ht="15" customHeight="1" x14ac:dyDescent="0.2">
      <c r="A385" s="153">
        <v>37327.208333333336</v>
      </c>
      <c r="B385" s="154">
        <v>24.149999618530199</v>
      </c>
    </row>
    <row r="386" spans="1:2" ht="15" customHeight="1" x14ac:dyDescent="0.2">
      <c r="A386" s="153">
        <v>37328.208333333336</v>
      </c>
      <c r="B386" s="154">
        <v>24.149999618530199</v>
      </c>
    </row>
    <row r="387" spans="1:2" ht="15" customHeight="1" x14ac:dyDescent="0.2">
      <c r="A387" s="153">
        <v>37329.208333333336</v>
      </c>
      <c r="B387" s="154">
        <v>24.549999237060501</v>
      </c>
    </row>
    <row r="388" spans="1:2" ht="15" customHeight="1" x14ac:dyDescent="0.2">
      <c r="A388" s="153">
        <v>37330.208333333336</v>
      </c>
      <c r="B388" s="154">
        <v>24.4799995422363</v>
      </c>
    </row>
    <row r="389" spans="1:2" ht="15" customHeight="1" x14ac:dyDescent="0.2">
      <c r="A389" s="153">
        <v>37333.208333333336</v>
      </c>
      <c r="B389" s="154">
        <v>25.049999237060501</v>
      </c>
    </row>
    <row r="390" spans="1:2" ht="15" customHeight="1" x14ac:dyDescent="0.2">
      <c r="A390" s="153">
        <v>37334.208333333336</v>
      </c>
      <c r="B390" s="154">
        <v>25.049999237060501</v>
      </c>
    </row>
    <row r="391" spans="1:2" ht="15" customHeight="1" x14ac:dyDescent="0.2">
      <c r="A391" s="153">
        <v>37335.208333333336</v>
      </c>
      <c r="B391" s="154">
        <v>24.7000007629394</v>
      </c>
    </row>
    <row r="392" spans="1:2" ht="15" customHeight="1" x14ac:dyDescent="0.2">
      <c r="A392" s="153">
        <v>37336.208333333336</v>
      </c>
      <c r="B392" s="154">
        <v>25.600000381469702</v>
      </c>
    </row>
    <row r="393" spans="1:2" ht="15" customHeight="1" x14ac:dyDescent="0.2">
      <c r="A393" s="153">
        <v>37337.208333333336</v>
      </c>
      <c r="B393" s="154">
        <v>25.2600002288818</v>
      </c>
    </row>
    <row r="394" spans="1:2" ht="15" customHeight="1" x14ac:dyDescent="0.2">
      <c r="A394" s="153">
        <v>37340.208333333336</v>
      </c>
      <c r="B394" s="154">
        <v>25.020000457763601</v>
      </c>
    </row>
    <row r="395" spans="1:2" ht="15" customHeight="1" x14ac:dyDescent="0.2">
      <c r="A395" s="153">
        <v>37341.208333333336</v>
      </c>
      <c r="B395" s="154">
        <v>25.4300003051757</v>
      </c>
    </row>
    <row r="396" spans="1:2" ht="15" customHeight="1" x14ac:dyDescent="0.2">
      <c r="A396" s="153">
        <v>37342.208333333336</v>
      </c>
      <c r="B396" s="154">
        <v>25.870000839233398</v>
      </c>
    </row>
    <row r="397" spans="1:2" ht="15" customHeight="1" x14ac:dyDescent="0.2">
      <c r="A397" s="153">
        <v>37343.208333333336</v>
      </c>
      <c r="B397" s="154">
        <v>26.2299995422363</v>
      </c>
    </row>
    <row r="398" spans="1:2" ht="15" customHeight="1" x14ac:dyDescent="0.2">
      <c r="A398" s="153">
        <v>37347.208333333336</v>
      </c>
      <c r="B398" s="154">
        <v>26.860000610351499</v>
      </c>
    </row>
    <row r="399" spans="1:2" ht="15" customHeight="1" x14ac:dyDescent="0.2">
      <c r="A399" s="153">
        <v>37348.208333333336</v>
      </c>
      <c r="B399" s="154">
        <v>27.7000007629394</v>
      </c>
    </row>
    <row r="400" spans="1:2" ht="15" customHeight="1" x14ac:dyDescent="0.2">
      <c r="A400" s="153">
        <v>37349.208333333336</v>
      </c>
      <c r="B400" s="154">
        <v>27.559999465942301</v>
      </c>
    </row>
    <row r="401" spans="1:2" ht="15" customHeight="1" x14ac:dyDescent="0.2">
      <c r="A401" s="153">
        <v>37350.208333333336</v>
      </c>
      <c r="B401" s="154">
        <v>26.6800003051757</v>
      </c>
    </row>
    <row r="402" spans="1:2" ht="15" customHeight="1" x14ac:dyDescent="0.2">
      <c r="A402" s="153">
        <v>37351.208333333336</v>
      </c>
      <c r="B402" s="154">
        <v>26.2199993133544</v>
      </c>
    </row>
    <row r="403" spans="1:2" ht="15" customHeight="1" x14ac:dyDescent="0.2">
      <c r="A403" s="153">
        <v>37354.166666666664</v>
      </c>
      <c r="B403" s="154">
        <v>26.549999237060501</v>
      </c>
    </row>
    <row r="404" spans="1:2" ht="15" customHeight="1" x14ac:dyDescent="0.2">
      <c r="A404" s="153">
        <v>37355.166666666664</v>
      </c>
      <c r="B404" s="154">
        <v>25.799999237060501</v>
      </c>
    </row>
    <row r="405" spans="1:2" ht="15" customHeight="1" x14ac:dyDescent="0.2">
      <c r="A405" s="153">
        <v>37356.166666666664</v>
      </c>
      <c r="B405" s="154">
        <v>26.120000839233398</v>
      </c>
    </row>
    <row r="406" spans="1:2" ht="15" customHeight="1" x14ac:dyDescent="0.2">
      <c r="A406" s="153">
        <v>37357.166666666664</v>
      </c>
      <c r="B406" s="154">
        <v>25.020000457763601</v>
      </c>
    </row>
    <row r="407" spans="1:2" ht="15" customHeight="1" x14ac:dyDescent="0.2">
      <c r="A407" s="153">
        <v>37358.166666666664</v>
      </c>
      <c r="B407" s="154">
        <v>23.4500007629394</v>
      </c>
    </row>
    <row r="408" spans="1:2" ht="15" customHeight="1" x14ac:dyDescent="0.2">
      <c r="A408" s="153">
        <v>37361.166666666664</v>
      </c>
      <c r="B408" s="154">
        <v>24.549999237060501</v>
      </c>
    </row>
    <row r="409" spans="1:2" ht="15" customHeight="1" x14ac:dyDescent="0.2">
      <c r="A409" s="153">
        <v>37362.166666666664</v>
      </c>
      <c r="B409" s="154">
        <v>24.850000381469702</v>
      </c>
    </row>
    <row r="410" spans="1:2" ht="15" customHeight="1" x14ac:dyDescent="0.2">
      <c r="A410" s="153">
        <v>37363.166666666664</v>
      </c>
      <c r="B410" s="154">
        <v>25.920000076293899</v>
      </c>
    </row>
    <row r="411" spans="1:2" ht="15" customHeight="1" x14ac:dyDescent="0.2">
      <c r="A411" s="153">
        <v>37364.166666666664</v>
      </c>
      <c r="B411" s="154">
        <v>26.090000152587798</v>
      </c>
    </row>
    <row r="412" spans="1:2" ht="15" customHeight="1" x14ac:dyDescent="0.2">
      <c r="A412" s="153">
        <v>37365.166666666664</v>
      </c>
      <c r="B412" s="154">
        <v>26.399999618530199</v>
      </c>
    </row>
    <row r="413" spans="1:2" ht="15" customHeight="1" x14ac:dyDescent="0.2">
      <c r="A413" s="153">
        <v>37368.166666666664</v>
      </c>
      <c r="B413" s="154">
        <v>26.299999237060501</v>
      </c>
    </row>
    <row r="414" spans="1:2" ht="15" customHeight="1" x14ac:dyDescent="0.2">
      <c r="A414" s="153">
        <v>37369.166666666664</v>
      </c>
      <c r="B414" s="154">
        <v>26.590000152587798</v>
      </c>
    </row>
    <row r="415" spans="1:2" ht="15" customHeight="1" x14ac:dyDescent="0.2">
      <c r="A415" s="153">
        <v>37370.166666666664</v>
      </c>
      <c r="B415" s="154">
        <v>26.4300003051757</v>
      </c>
    </row>
    <row r="416" spans="1:2" ht="15" customHeight="1" x14ac:dyDescent="0.2">
      <c r="A416" s="153">
        <v>37371.166666666664</v>
      </c>
      <c r="B416" s="154">
        <v>26.670000076293899</v>
      </c>
    </row>
    <row r="417" spans="1:2" ht="15" customHeight="1" x14ac:dyDescent="0.2">
      <c r="A417" s="153">
        <v>37372.166666666664</v>
      </c>
      <c r="B417" s="154">
        <v>27.149999618530199</v>
      </c>
    </row>
    <row r="418" spans="1:2" ht="15" customHeight="1" x14ac:dyDescent="0.2">
      <c r="A418" s="153">
        <v>37375.166666666664</v>
      </c>
      <c r="B418" s="154">
        <v>27.520000457763601</v>
      </c>
    </row>
    <row r="419" spans="1:2" ht="15" customHeight="1" x14ac:dyDescent="0.2">
      <c r="A419" s="153">
        <v>37376.166666666664</v>
      </c>
      <c r="B419" s="154">
        <v>27.290000915527301</v>
      </c>
    </row>
    <row r="420" spans="1:2" ht="15" customHeight="1" x14ac:dyDescent="0.2">
      <c r="A420" s="153">
        <v>37377.166666666664</v>
      </c>
      <c r="B420" s="154">
        <v>26.7399997711181</v>
      </c>
    </row>
    <row r="421" spans="1:2" ht="15" customHeight="1" x14ac:dyDescent="0.2">
      <c r="A421" s="153">
        <v>37378.166666666664</v>
      </c>
      <c r="B421" s="154">
        <v>26.350000381469702</v>
      </c>
    </row>
    <row r="422" spans="1:2" ht="15" customHeight="1" x14ac:dyDescent="0.2">
      <c r="A422" s="153">
        <v>37379.166666666664</v>
      </c>
      <c r="B422" s="154">
        <v>26.7199993133544</v>
      </c>
    </row>
    <row r="423" spans="1:2" ht="15" customHeight="1" x14ac:dyDescent="0.2">
      <c r="A423" s="153">
        <v>37382.166666666664</v>
      </c>
      <c r="B423" s="154">
        <v>26.079999923706001</v>
      </c>
    </row>
    <row r="424" spans="1:2" ht="15" customHeight="1" x14ac:dyDescent="0.2">
      <c r="A424" s="153">
        <v>37383.166666666664</v>
      </c>
      <c r="B424" s="154">
        <v>26.620000839233398</v>
      </c>
    </row>
    <row r="425" spans="1:2" ht="15" customHeight="1" x14ac:dyDescent="0.2">
      <c r="A425" s="153">
        <v>37384.166666666664</v>
      </c>
      <c r="B425" s="154">
        <v>27.7299995422363</v>
      </c>
    </row>
    <row r="426" spans="1:2" ht="15" customHeight="1" x14ac:dyDescent="0.2">
      <c r="A426" s="153">
        <v>37385.166666666664</v>
      </c>
      <c r="B426" s="154">
        <v>27.7000007629394</v>
      </c>
    </row>
    <row r="427" spans="1:2" ht="15" customHeight="1" x14ac:dyDescent="0.2">
      <c r="A427" s="153">
        <v>37386.166666666664</v>
      </c>
      <c r="B427" s="154">
        <v>27.879999160766602</v>
      </c>
    </row>
    <row r="428" spans="1:2" ht="15" customHeight="1" x14ac:dyDescent="0.2">
      <c r="A428" s="153">
        <v>37389.166666666664</v>
      </c>
      <c r="B428" s="154">
        <v>28.4500007629394</v>
      </c>
    </row>
    <row r="429" spans="1:2" ht="15" customHeight="1" x14ac:dyDescent="0.2">
      <c r="A429" s="153">
        <v>37390.166666666664</v>
      </c>
      <c r="B429" s="154">
        <v>29.299999237060501</v>
      </c>
    </row>
    <row r="430" spans="1:2" ht="15" customHeight="1" x14ac:dyDescent="0.2">
      <c r="A430" s="153">
        <v>37391.166666666664</v>
      </c>
      <c r="B430" s="154">
        <v>28.2000007629394</v>
      </c>
    </row>
    <row r="431" spans="1:2" ht="15" customHeight="1" x14ac:dyDescent="0.2">
      <c r="A431" s="153">
        <v>37392.166666666664</v>
      </c>
      <c r="B431" s="154">
        <v>27.9699993133544</v>
      </c>
    </row>
    <row r="432" spans="1:2" ht="15" customHeight="1" x14ac:dyDescent="0.2">
      <c r="A432" s="153">
        <v>37393.166666666664</v>
      </c>
      <c r="B432" s="154">
        <v>28.2000007629394</v>
      </c>
    </row>
    <row r="433" spans="1:2" ht="15" customHeight="1" x14ac:dyDescent="0.2">
      <c r="A433" s="153">
        <v>37396.166666666664</v>
      </c>
      <c r="B433" s="154">
        <v>28.2000007629394</v>
      </c>
    </row>
    <row r="434" spans="1:2" ht="15" customHeight="1" x14ac:dyDescent="0.2">
      <c r="A434" s="153">
        <v>37397.166666666664</v>
      </c>
      <c r="B434" s="154">
        <v>27</v>
      </c>
    </row>
    <row r="435" spans="1:2" ht="15" customHeight="1" x14ac:dyDescent="0.2">
      <c r="A435" s="153">
        <v>37398.166666666664</v>
      </c>
      <c r="B435" s="154">
        <v>26.4500007629394</v>
      </c>
    </row>
    <row r="436" spans="1:2" ht="15" customHeight="1" x14ac:dyDescent="0.2">
      <c r="A436" s="153">
        <v>37399.166666666664</v>
      </c>
      <c r="B436" s="154">
        <v>26.149999618530199</v>
      </c>
    </row>
    <row r="437" spans="1:2" ht="15" customHeight="1" x14ac:dyDescent="0.2">
      <c r="A437" s="153">
        <v>37400.166666666664</v>
      </c>
      <c r="B437" s="154">
        <v>25.879999160766602</v>
      </c>
    </row>
    <row r="438" spans="1:2" ht="15" customHeight="1" x14ac:dyDescent="0.2">
      <c r="A438" s="153">
        <v>37404.166666666664</v>
      </c>
      <c r="B438" s="154">
        <v>25.1800003051757</v>
      </c>
    </row>
    <row r="439" spans="1:2" ht="15" customHeight="1" x14ac:dyDescent="0.2">
      <c r="A439" s="153">
        <v>37405.166666666664</v>
      </c>
      <c r="B439" s="154">
        <v>25.7199993133544</v>
      </c>
    </row>
    <row r="440" spans="1:2" ht="15" customHeight="1" x14ac:dyDescent="0.2">
      <c r="A440" s="153">
        <v>37406.166666666664</v>
      </c>
      <c r="B440" s="154">
        <v>24.7000007629394</v>
      </c>
    </row>
    <row r="441" spans="1:2" ht="15" customHeight="1" x14ac:dyDescent="0.2">
      <c r="A441" s="153">
        <v>37407.166666666664</v>
      </c>
      <c r="B441" s="154">
        <v>25.350000381469702</v>
      </c>
    </row>
    <row r="442" spans="1:2" ht="15" customHeight="1" x14ac:dyDescent="0.2">
      <c r="A442" s="153">
        <v>37410.166666666664</v>
      </c>
      <c r="B442" s="154">
        <v>25.110000610351499</v>
      </c>
    </row>
    <row r="443" spans="1:2" ht="15" customHeight="1" x14ac:dyDescent="0.2">
      <c r="A443" s="153">
        <v>37411.166666666664</v>
      </c>
      <c r="B443" s="154">
        <v>25.299999237060501</v>
      </c>
    </row>
    <row r="444" spans="1:2" ht="15" customHeight="1" x14ac:dyDescent="0.2">
      <c r="A444" s="153">
        <v>37412.166666666664</v>
      </c>
      <c r="B444" s="154">
        <v>24.889999389648398</v>
      </c>
    </row>
    <row r="445" spans="1:2" ht="15" customHeight="1" x14ac:dyDescent="0.2">
      <c r="A445" s="153">
        <v>37413.166666666664</v>
      </c>
      <c r="B445" s="154">
        <v>24.9300003051757</v>
      </c>
    </row>
    <row r="446" spans="1:2" ht="15" customHeight="1" x14ac:dyDescent="0.2">
      <c r="A446" s="153">
        <v>37414.166666666664</v>
      </c>
      <c r="B446" s="154">
        <v>24.7299995422363</v>
      </c>
    </row>
    <row r="447" spans="1:2" ht="15" customHeight="1" x14ac:dyDescent="0.2">
      <c r="A447" s="153">
        <v>37417.166666666664</v>
      </c>
      <c r="B447" s="154">
        <v>24.319999694824201</v>
      </c>
    </row>
    <row r="448" spans="1:2" ht="15" customHeight="1" x14ac:dyDescent="0.2">
      <c r="A448" s="153">
        <v>37418.166666666664</v>
      </c>
      <c r="B448" s="154">
        <v>24.1800003051757</v>
      </c>
    </row>
    <row r="449" spans="1:2" ht="15" customHeight="1" x14ac:dyDescent="0.2">
      <c r="A449" s="153">
        <v>37419.166666666664</v>
      </c>
      <c r="B449" s="154">
        <v>24.6800003051757</v>
      </c>
    </row>
    <row r="450" spans="1:2" ht="15" customHeight="1" x14ac:dyDescent="0.2">
      <c r="A450" s="153">
        <v>37420.166666666664</v>
      </c>
      <c r="B450" s="154">
        <v>25.639999389648398</v>
      </c>
    </row>
    <row r="451" spans="1:2" ht="15" customHeight="1" x14ac:dyDescent="0.2">
      <c r="A451" s="153">
        <v>37421.166666666664</v>
      </c>
      <c r="B451" s="154">
        <v>25.870000839233398</v>
      </c>
    </row>
    <row r="452" spans="1:2" ht="15" customHeight="1" x14ac:dyDescent="0.2">
      <c r="A452" s="153">
        <v>37424.166666666664</v>
      </c>
      <c r="B452" s="154">
        <v>26.090000152587798</v>
      </c>
    </row>
    <row r="453" spans="1:2" ht="15" customHeight="1" x14ac:dyDescent="0.2">
      <c r="A453" s="153">
        <v>37425.166666666664</v>
      </c>
      <c r="B453" s="154">
        <v>25.350000381469702</v>
      </c>
    </row>
    <row r="454" spans="1:2" ht="15" customHeight="1" x14ac:dyDescent="0.2">
      <c r="A454" s="153">
        <v>37426.166666666664</v>
      </c>
      <c r="B454" s="154">
        <v>25.299999237060501</v>
      </c>
    </row>
    <row r="455" spans="1:2" ht="15" customHeight="1" x14ac:dyDescent="0.2">
      <c r="A455" s="153">
        <v>37427.166666666664</v>
      </c>
      <c r="B455" s="154">
        <v>25.600000381469702</v>
      </c>
    </row>
    <row r="456" spans="1:2" ht="15" customHeight="1" x14ac:dyDescent="0.2">
      <c r="A456" s="153">
        <v>37428.166666666664</v>
      </c>
      <c r="B456" s="154">
        <v>25.75</v>
      </c>
    </row>
    <row r="457" spans="1:2" ht="15" customHeight="1" x14ac:dyDescent="0.2">
      <c r="A457" s="153">
        <v>37431.166666666664</v>
      </c>
      <c r="B457" s="154">
        <v>26.4699993133544</v>
      </c>
    </row>
    <row r="458" spans="1:2" ht="15" customHeight="1" x14ac:dyDescent="0.2">
      <c r="A458" s="153">
        <v>37432.166666666664</v>
      </c>
      <c r="B458" s="154">
        <v>26.319999694824201</v>
      </c>
    </row>
    <row r="459" spans="1:2" ht="15" customHeight="1" x14ac:dyDescent="0.2">
      <c r="A459" s="153">
        <v>37433.166666666664</v>
      </c>
      <c r="B459" s="154">
        <v>26.7600002288818</v>
      </c>
    </row>
    <row r="460" spans="1:2" ht="15" customHeight="1" x14ac:dyDescent="0.2">
      <c r="A460" s="153">
        <v>37434.166666666664</v>
      </c>
      <c r="B460" s="154">
        <v>26.860000610351499</v>
      </c>
    </row>
    <row r="461" spans="1:2" ht="15" customHeight="1" x14ac:dyDescent="0.2">
      <c r="A461" s="153">
        <v>37435.166666666664</v>
      </c>
      <c r="B461" s="154">
        <v>26.860000610351499</v>
      </c>
    </row>
    <row r="462" spans="1:2" ht="15" customHeight="1" x14ac:dyDescent="0.2">
      <c r="A462" s="153">
        <v>37438.166666666664</v>
      </c>
      <c r="B462" s="154">
        <v>26.809999465942301</v>
      </c>
    </row>
    <row r="463" spans="1:2" ht="15" customHeight="1" x14ac:dyDescent="0.2">
      <c r="A463" s="153">
        <v>37439.166666666664</v>
      </c>
      <c r="B463" s="154">
        <v>26.770000457763601</v>
      </c>
    </row>
    <row r="464" spans="1:2" ht="15" customHeight="1" x14ac:dyDescent="0.2">
      <c r="A464" s="153">
        <v>37440.166666666664</v>
      </c>
      <c r="B464" s="154">
        <v>26.799999237060501</v>
      </c>
    </row>
    <row r="465" spans="1:2" ht="15" customHeight="1" x14ac:dyDescent="0.2">
      <c r="A465" s="153">
        <v>37445.166666666664</v>
      </c>
      <c r="B465" s="154">
        <v>26.069999694824201</v>
      </c>
    </row>
    <row r="466" spans="1:2" ht="15" customHeight="1" x14ac:dyDescent="0.2">
      <c r="A466" s="153">
        <v>37446.166666666664</v>
      </c>
      <c r="B466" s="154">
        <v>26.090000152587798</v>
      </c>
    </row>
    <row r="467" spans="1:2" ht="15" customHeight="1" x14ac:dyDescent="0.2">
      <c r="A467" s="153">
        <v>37447.166666666664</v>
      </c>
      <c r="B467" s="154">
        <v>26.770000457763601</v>
      </c>
    </row>
    <row r="468" spans="1:2" ht="15" customHeight="1" x14ac:dyDescent="0.2">
      <c r="A468" s="153">
        <v>37448.166666666664</v>
      </c>
      <c r="B468" s="154">
        <v>26.829999923706001</v>
      </c>
    </row>
    <row r="469" spans="1:2" ht="15" customHeight="1" x14ac:dyDescent="0.2">
      <c r="A469" s="153">
        <v>37449.166666666664</v>
      </c>
      <c r="B469" s="154">
        <v>27.4699993133544</v>
      </c>
    </row>
    <row r="470" spans="1:2" ht="15" customHeight="1" x14ac:dyDescent="0.2">
      <c r="A470" s="153">
        <v>37452.166666666664</v>
      </c>
      <c r="B470" s="154">
        <v>27.069999694824201</v>
      </c>
    </row>
    <row r="471" spans="1:2" ht="15" customHeight="1" x14ac:dyDescent="0.2">
      <c r="A471" s="153">
        <v>37453.166666666664</v>
      </c>
      <c r="B471" s="154">
        <v>27.75</v>
      </c>
    </row>
    <row r="472" spans="1:2" ht="15" customHeight="1" x14ac:dyDescent="0.2">
      <c r="A472" s="153">
        <v>37454.166666666664</v>
      </c>
      <c r="B472" s="154">
        <v>27.879999160766602</v>
      </c>
    </row>
    <row r="473" spans="1:2" ht="15" customHeight="1" x14ac:dyDescent="0.2">
      <c r="A473" s="153">
        <v>37455.166666666664</v>
      </c>
      <c r="B473" s="154">
        <v>27.569999694824201</v>
      </c>
    </row>
    <row r="474" spans="1:2" ht="15" customHeight="1" x14ac:dyDescent="0.2">
      <c r="A474" s="153">
        <v>37456.166666666664</v>
      </c>
      <c r="B474" s="154">
        <v>27.829999923706001</v>
      </c>
    </row>
    <row r="475" spans="1:2" ht="15" customHeight="1" x14ac:dyDescent="0.2">
      <c r="A475" s="153">
        <v>37459.166666666664</v>
      </c>
      <c r="B475" s="154">
        <v>26.600000381469702</v>
      </c>
    </row>
    <row r="476" spans="1:2" ht="15" customHeight="1" x14ac:dyDescent="0.2">
      <c r="A476" s="153">
        <v>37460.166666666664</v>
      </c>
      <c r="B476" s="154">
        <v>26.309999465942301</v>
      </c>
    </row>
    <row r="477" spans="1:2" ht="15" customHeight="1" x14ac:dyDescent="0.2">
      <c r="A477" s="153">
        <v>37461.166666666664</v>
      </c>
      <c r="B477" s="154">
        <v>26.870000839233398</v>
      </c>
    </row>
    <row r="478" spans="1:2" ht="15" customHeight="1" x14ac:dyDescent="0.2">
      <c r="A478" s="153">
        <v>37462.166666666664</v>
      </c>
      <c r="B478" s="154">
        <v>26.770000457763601</v>
      </c>
    </row>
    <row r="479" spans="1:2" ht="15" customHeight="1" x14ac:dyDescent="0.2">
      <c r="A479" s="153">
        <v>37463.166666666664</v>
      </c>
      <c r="B479" s="154">
        <v>26.540000915527301</v>
      </c>
    </row>
    <row r="480" spans="1:2" ht="15" customHeight="1" x14ac:dyDescent="0.2">
      <c r="A480" s="153">
        <v>37466.166666666664</v>
      </c>
      <c r="B480" s="154">
        <v>26.549999237060501</v>
      </c>
    </row>
    <row r="481" spans="1:2" ht="15" customHeight="1" x14ac:dyDescent="0.2">
      <c r="A481" s="153">
        <v>37467.166666666664</v>
      </c>
      <c r="B481" s="154">
        <v>27.360000610351499</v>
      </c>
    </row>
    <row r="482" spans="1:2" ht="15" customHeight="1" x14ac:dyDescent="0.2">
      <c r="A482" s="153">
        <v>37468.166666666664</v>
      </c>
      <c r="B482" s="154">
        <v>27.020000457763601</v>
      </c>
    </row>
    <row r="483" spans="1:2" ht="15" customHeight="1" x14ac:dyDescent="0.2">
      <c r="A483" s="153">
        <v>37469.166666666664</v>
      </c>
      <c r="B483" s="154">
        <v>26.4699993133544</v>
      </c>
    </row>
    <row r="484" spans="1:2" ht="15" customHeight="1" x14ac:dyDescent="0.2">
      <c r="A484" s="153">
        <v>37470.166666666664</v>
      </c>
      <c r="B484" s="154">
        <v>26.840000152587798</v>
      </c>
    </row>
    <row r="485" spans="1:2" ht="15" customHeight="1" x14ac:dyDescent="0.2">
      <c r="A485" s="153">
        <v>37473.166666666664</v>
      </c>
      <c r="B485" s="154">
        <v>26.579999923706001</v>
      </c>
    </row>
    <row r="486" spans="1:2" ht="15" customHeight="1" x14ac:dyDescent="0.2">
      <c r="A486" s="153">
        <v>37474.166666666664</v>
      </c>
      <c r="B486" s="154">
        <v>27.170000076293899</v>
      </c>
    </row>
    <row r="487" spans="1:2" ht="15" customHeight="1" x14ac:dyDescent="0.2">
      <c r="A487" s="153">
        <v>37475.166666666664</v>
      </c>
      <c r="B487" s="154">
        <v>26.5</v>
      </c>
    </row>
    <row r="488" spans="1:2" ht="15" customHeight="1" x14ac:dyDescent="0.2">
      <c r="A488" s="153">
        <v>37476.166666666664</v>
      </c>
      <c r="B488" s="154">
        <v>26.670000076293899</v>
      </c>
    </row>
    <row r="489" spans="1:2" ht="15" customHeight="1" x14ac:dyDescent="0.2">
      <c r="A489" s="153">
        <v>37477.166666666664</v>
      </c>
      <c r="B489" s="154">
        <v>26.860000610351499</v>
      </c>
    </row>
    <row r="490" spans="1:2" ht="15" customHeight="1" x14ac:dyDescent="0.2">
      <c r="A490" s="153">
        <v>37480.166666666664</v>
      </c>
      <c r="B490" s="154">
        <v>27.860000610351499</v>
      </c>
    </row>
    <row r="491" spans="1:2" ht="15" customHeight="1" x14ac:dyDescent="0.2">
      <c r="A491" s="153">
        <v>37481.166666666664</v>
      </c>
      <c r="B491" s="154">
        <v>27.899999618530199</v>
      </c>
    </row>
    <row r="492" spans="1:2" ht="15" customHeight="1" x14ac:dyDescent="0.2">
      <c r="A492" s="153">
        <v>37482.166666666664</v>
      </c>
      <c r="B492" s="154">
        <v>28.149999618530199</v>
      </c>
    </row>
    <row r="493" spans="1:2" ht="15" customHeight="1" x14ac:dyDescent="0.2">
      <c r="A493" s="153">
        <v>37483.166666666664</v>
      </c>
      <c r="B493" s="154">
        <v>29.059999465942301</v>
      </c>
    </row>
    <row r="494" spans="1:2" ht="15" customHeight="1" x14ac:dyDescent="0.2">
      <c r="A494" s="153">
        <v>37484.166666666664</v>
      </c>
      <c r="B494" s="154">
        <v>29.329999923706001</v>
      </c>
    </row>
    <row r="495" spans="1:2" ht="15" customHeight="1" x14ac:dyDescent="0.2">
      <c r="A495" s="153">
        <v>37487.166666666664</v>
      </c>
      <c r="B495" s="154">
        <v>29.840000152587798</v>
      </c>
    </row>
    <row r="496" spans="1:2" ht="15" customHeight="1" x14ac:dyDescent="0.2">
      <c r="A496" s="153">
        <v>37488.166666666664</v>
      </c>
      <c r="B496" s="154">
        <v>30.110000610351499</v>
      </c>
    </row>
    <row r="497" spans="1:2" ht="15" customHeight="1" x14ac:dyDescent="0.2">
      <c r="A497" s="153">
        <v>37489.166666666664</v>
      </c>
      <c r="B497" s="154">
        <v>29.2399997711181</v>
      </c>
    </row>
    <row r="498" spans="1:2" ht="15" customHeight="1" x14ac:dyDescent="0.2">
      <c r="A498" s="153">
        <v>37490.166666666664</v>
      </c>
      <c r="B498" s="154">
        <v>28.840000152587798</v>
      </c>
    </row>
    <row r="499" spans="1:2" ht="15" customHeight="1" x14ac:dyDescent="0.2">
      <c r="A499" s="153">
        <v>37491.166666666664</v>
      </c>
      <c r="B499" s="154">
        <v>28.7299995422363</v>
      </c>
    </row>
    <row r="500" spans="1:2" ht="15" customHeight="1" x14ac:dyDescent="0.2">
      <c r="A500" s="153">
        <v>37494.166666666664</v>
      </c>
      <c r="B500" s="154">
        <v>29.280000686645501</v>
      </c>
    </row>
    <row r="501" spans="1:2" ht="15" customHeight="1" x14ac:dyDescent="0.2">
      <c r="A501" s="153">
        <v>37495.166666666664</v>
      </c>
      <c r="B501" s="154">
        <v>28.829999923706001</v>
      </c>
    </row>
    <row r="502" spans="1:2" ht="15" customHeight="1" x14ac:dyDescent="0.2">
      <c r="A502" s="153">
        <v>37496.166666666664</v>
      </c>
      <c r="B502" s="154">
        <v>28.340000152587798</v>
      </c>
    </row>
    <row r="503" spans="1:2" ht="15" customHeight="1" x14ac:dyDescent="0.2">
      <c r="A503" s="153">
        <v>37497.166666666664</v>
      </c>
      <c r="B503" s="154">
        <v>28.920000076293899</v>
      </c>
    </row>
    <row r="504" spans="1:2" ht="15" customHeight="1" x14ac:dyDescent="0.2">
      <c r="A504" s="153">
        <v>37498.166666666664</v>
      </c>
      <c r="B504" s="154">
        <v>28.9799995422363</v>
      </c>
    </row>
    <row r="505" spans="1:2" ht="15" customHeight="1" x14ac:dyDescent="0.2">
      <c r="A505" s="153">
        <v>37502.166666666664</v>
      </c>
      <c r="B505" s="154">
        <v>27.790000915527301</v>
      </c>
    </row>
    <row r="506" spans="1:2" ht="15" customHeight="1" x14ac:dyDescent="0.2">
      <c r="A506" s="153">
        <v>37503.166666666664</v>
      </c>
      <c r="B506" s="154">
        <v>28.270000457763601</v>
      </c>
    </row>
    <row r="507" spans="1:2" ht="15" customHeight="1" x14ac:dyDescent="0.2">
      <c r="A507" s="153">
        <v>37504.166666666664</v>
      </c>
      <c r="B507" s="154">
        <v>28.9799995422363</v>
      </c>
    </row>
    <row r="508" spans="1:2" ht="15" customHeight="1" x14ac:dyDescent="0.2">
      <c r="A508" s="153">
        <v>37505.166666666664</v>
      </c>
      <c r="B508" s="154">
        <v>29.610000610351499</v>
      </c>
    </row>
    <row r="509" spans="1:2" ht="15" customHeight="1" x14ac:dyDescent="0.2">
      <c r="A509" s="153">
        <v>37508.166666666664</v>
      </c>
      <c r="B509" s="154">
        <v>29.7299995422363</v>
      </c>
    </row>
    <row r="510" spans="1:2" ht="15" customHeight="1" x14ac:dyDescent="0.2">
      <c r="A510" s="153">
        <v>37509.166666666664</v>
      </c>
      <c r="B510" s="154">
        <v>29.7299995422363</v>
      </c>
    </row>
    <row r="511" spans="1:2" ht="15" customHeight="1" x14ac:dyDescent="0.2">
      <c r="A511" s="153">
        <v>37510.166666666664</v>
      </c>
      <c r="B511" s="154">
        <v>29.770000457763601</v>
      </c>
    </row>
    <row r="512" spans="1:2" ht="15" customHeight="1" x14ac:dyDescent="0.2">
      <c r="A512" s="153">
        <v>37511.166666666664</v>
      </c>
      <c r="B512" s="154">
        <v>28.850000381469702</v>
      </c>
    </row>
    <row r="513" spans="1:2" ht="15" customHeight="1" x14ac:dyDescent="0.2">
      <c r="A513" s="153">
        <v>37512.166666666664</v>
      </c>
      <c r="B513" s="154">
        <v>29.809999465942301</v>
      </c>
    </row>
    <row r="514" spans="1:2" ht="15" customHeight="1" x14ac:dyDescent="0.2">
      <c r="A514" s="153">
        <v>37515.166666666664</v>
      </c>
      <c r="B514" s="154">
        <v>29.670000076293899</v>
      </c>
    </row>
    <row r="515" spans="1:2" ht="15" customHeight="1" x14ac:dyDescent="0.2">
      <c r="A515" s="153">
        <v>37516.166666666664</v>
      </c>
      <c r="B515" s="154">
        <v>29.079999923706001</v>
      </c>
    </row>
    <row r="516" spans="1:2" ht="15" customHeight="1" x14ac:dyDescent="0.2">
      <c r="A516" s="153">
        <v>37517.166666666664</v>
      </c>
      <c r="B516" s="154">
        <v>29.4799995422363</v>
      </c>
    </row>
    <row r="517" spans="1:2" ht="15" customHeight="1" x14ac:dyDescent="0.2">
      <c r="A517" s="153">
        <v>37518.166666666664</v>
      </c>
      <c r="B517" s="154">
        <v>29.5</v>
      </c>
    </row>
    <row r="518" spans="1:2" ht="15" customHeight="1" x14ac:dyDescent="0.2">
      <c r="A518" s="153">
        <v>37519.166666666664</v>
      </c>
      <c r="B518" s="154">
        <v>29.840000152587798</v>
      </c>
    </row>
    <row r="519" spans="1:2" ht="15" customHeight="1" x14ac:dyDescent="0.2">
      <c r="A519" s="153">
        <v>37522.166666666664</v>
      </c>
      <c r="B519" s="154">
        <v>30.709999084472599</v>
      </c>
    </row>
    <row r="520" spans="1:2" ht="15" customHeight="1" x14ac:dyDescent="0.2">
      <c r="A520" s="153">
        <v>37523.166666666664</v>
      </c>
      <c r="B520" s="154">
        <v>30.770000457763601</v>
      </c>
    </row>
    <row r="521" spans="1:2" ht="15" customHeight="1" x14ac:dyDescent="0.2">
      <c r="A521" s="153">
        <v>37524.166666666664</v>
      </c>
      <c r="B521" s="154">
        <v>30.639999389648398</v>
      </c>
    </row>
    <row r="522" spans="1:2" ht="15" customHeight="1" x14ac:dyDescent="0.2">
      <c r="A522" s="153">
        <v>37525.166666666664</v>
      </c>
      <c r="B522" s="154">
        <v>30.409999847412099</v>
      </c>
    </row>
    <row r="523" spans="1:2" ht="15" customHeight="1" x14ac:dyDescent="0.2">
      <c r="A523" s="153">
        <v>37526.166666666664</v>
      </c>
      <c r="B523" s="154">
        <v>30.540000915527301</v>
      </c>
    </row>
    <row r="524" spans="1:2" ht="15" customHeight="1" x14ac:dyDescent="0.2">
      <c r="A524" s="153">
        <v>37529.166666666664</v>
      </c>
      <c r="B524" s="154">
        <v>30.4699993133544</v>
      </c>
    </row>
    <row r="525" spans="1:2" ht="15" customHeight="1" x14ac:dyDescent="0.2">
      <c r="A525" s="153">
        <v>37530.166666666664</v>
      </c>
      <c r="B525" s="154">
        <v>30.829999923706001</v>
      </c>
    </row>
    <row r="526" spans="1:2" ht="15" customHeight="1" x14ac:dyDescent="0.2">
      <c r="A526" s="153">
        <v>37531.166666666664</v>
      </c>
      <c r="B526" s="154">
        <v>30.4899997711181</v>
      </c>
    </row>
    <row r="527" spans="1:2" ht="15" customHeight="1" x14ac:dyDescent="0.2">
      <c r="A527" s="153">
        <v>37532.166666666664</v>
      </c>
      <c r="B527" s="154">
        <v>29.7600002288818</v>
      </c>
    </row>
    <row r="528" spans="1:2" ht="15" customHeight="1" x14ac:dyDescent="0.2">
      <c r="A528" s="153">
        <v>37533.166666666664</v>
      </c>
      <c r="B528" s="154">
        <v>29.620000839233398</v>
      </c>
    </row>
    <row r="529" spans="1:2" ht="15" customHeight="1" x14ac:dyDescent="0.2">
      <c r="A529" s="153">
        <v>37536.166666666664</v>
      </c>
      <c r="B529" s="154">
        <v>29.639999389648398</v>
      </c>
    </row>
    <row r="530" spans="1:2" ht="15" customHeight="1" x14ac:dyDescent="0.2">
      <c r="A530" s="153">
        <v>37537.166666666664</v>
      </c>
      <c r="B530" s="154">
        <v>29.4799995422363</v>
      </c>
    </row>
    <row r="531" spans="1:2" ht="15" customHeight="1" x14ac:dyDescent="0.2">
      <c r="A531" s="153">
        <v>37538.166666666664</v>
      </c>
      <c r="B531" s="154">
        <v>29.350000381469702</v>
      </c>
    </row>
    <row r="532" spans="1:2" ht="15" customHeight="1" x14ac:dyDescent="0.2">
      <c r="A532" s="153">
        <v>37539.166666666664</v>
      </c>
      <c r="B532" s="154">
        <v>28.9699993133544</v>
      </c>
    </row>
    <row r="533" spans="1:2" ht="15" customHeight="1" x14ac:dyDescent="0.2">
      <c r="A533" s="153">
        <v>37540.166666666664</v>
      </c>
      <c r="B533" s="154">
        <v>29.370000839233398</v>
      </c>
    </row>
    <row r="534" spans="1:2" ht="15" customHeight="1" x14ac:dyDescent="0.2">
      <c r="A534" s="153">
        <v>37543.166666666664</v>
      </c>
      <c r="B534" s="154">
        <v>30.030000686645501</v>
      </c>
    </row>
    <row r="535" spans="1:2" ht="15" customHeight="1" x14ac:dyDescent="0.2">
      <c r="A535" s="153">
        <v>37544.166666666664</v>
      </c>
      <c r="B535" s="154">
        <v>29.7199993133544</v>
      </c>
    </row>
    <row r="536" spans="1:2" ht="15" customHeight="1" x14ac:dyDescent="0.2">
      <c r="A536" s="153">
        <v>37545.166666666664</v>
      </c>
      <c r="B536" s="154">
        <v>29.4699993133544</v>
      </c>
    </row>
    <row r="537" spans="1:2" ht="15" customHeight="1" x14ac:dyDescent="0.2">
      <c r="A537" s="153">
        <v>37546.166666666664</v>
      </c>
      <c r="B537" s="154">
        <v>29.620000839233398</v>
      </c>
    </row>
    <row r="538" spans="1:2" ht="15" customHeight="1" x14ac:dyDescent="0.2">
      <c r="A538" s="153">
        <v>37547.166666666664</v>
      </c>
      <c r="B538" s="154">
        <v>29.600000381469702</v>
      </c>
    </row>
    <row r="539" spans="1:2" ht="15" customHeight="1" x14ac:dyDescent="0.2">
      <c r="A539" s="153">
        <v>37550.166666666664</v>
      </c>
      <c r="B539" s="154">
        <v>28.379999160766602</v>
      </c>
    </row>
    <row r="540" spans="1:2" ht="15" customHeight="1" x14ac:dyDescent="0.2">
      <c r="A540" s="153">
        <v>37551.166666666664</v>
      </c>
      <c r="B540" s="154">
        <v>27.920000076293899</v>
      </c>
    </row>
    <row r="541" spans="1:2" ht="15" customHeight="1" x14ac:dyDescent="0.2">
      <c r="A541" s="153">
        <v>37552.166666666664</v>
      </c>
      <c r="B541" s="154">
        <v>28.1800003051757</v>
      </c>
    </row>
    <row r="542" spans="1:2" ht="15" customHeight="1" x14ac:dyDescent="0.2">
      <c r="A542" s="153">
        <v>37553.166666666664</v>
      </c>
      <c r="B542" s="154">
        <v>28.2000007629394</v>
      </c>
    </row>
    <row r="543" spans="1:2" ht="15" customHeight="1" x14ac:dyDescent="0.2">
      <c r="A543" s="153">
        <v>37554.166666666664</v>
      </c>
      <c r="B543" s="154">
        <v>27.049999237060501</v>
      </c>
    </row>
    <row r="544" spans="1:2" ht="15" customHeight="1" x14ac:dyDescent="0.2">
      <c r="A544" s="153">
        <v>37557.208333333336</v>
      </c>
      <c r="B544" s="154">
        <v>27.290000915527301</v>
      </c>
    </row>
    <row r="545" spans="1:2" ht="15" customHeight="1" x14ac:dyDescent="0.2">
      <c r="A545" s="153">
        <v>37558.208333333336</v>
      </c>
      <c r="B545" s="154">
        <v>26.860000610351499</v>
      </c>
    </row>
    <row r="546" spans="1:2" ht="15" customHeight="1" x14ac:dyDescent="0.2">
      <c r="A546" s="153">
        <v>37559.208333333336</v>
      </c>
      <c r="B546" s="154">
        <v>26.809999465942301</v>
      </c>
    </row>
    <row r="547" spans="1:2" ht="15" customHeight="1" x14ac:dyDescent="0.2">
      <c r="A547" s="153">
        <v>37560.208333333336</v>
      </c>
      <c r="B547" s="154">
        <v>27.2199993133544</v>
      </c>
    </row>
    <row r="548" spans="1:2" ht="15" customHeight="1" x14ac:dyDescent="0.2">
      <c r="A548" s="153">
        <v>37561.208333333336</v>
      </c>
      <c r="B548" s="154">
        <v>27.129999160766602</v>
      </c>
    </row>
    <row r="549" spans="1:2" ht="15" customHeight="1" x14ac:dyDescent="0.2">
      <c r="A549" s="153">
        <v>37564.208333333336</v>
      </c>
      <c r="B549" s="154">
        <v>26.9500007629394</v>
      </c>
    </row>
    <row r="550" spans="1:2" ht="15" customHeight="1" x14ac:dyDescent="0.2">
      <c r="A550" s="153">
        <v>37565.208333333336</v>
      </c>
      <c r="B550" s="154">
        <v>26.139999389648398</v>
      </c>
    </row>
    <row r="551" spans="1:2" ht="15" customHeight="1" x14ac:dyDescent="0.2">
      <c r="A551" s="153">
        <v>37566.208333333336</v>
      </c>
      <c r="B551" s="154">
        <v>25.770000457763601</v>
      </c>
    </row>
    <row r="552" spans="1:2" ht="15" customHeight="1" x14ac:dyDescent="0.2">
      <c r="A552" s="153">
        <v>37567.208333333336</v>
      </c>
      <c r="B552" s="154">
        <v>25.379999160766602</v>
      </c>
    </row>
    <row r="553" spans="1:2" ht="15" customHeight="1" x14ac:dyDescent="0.2">
      <c r="A553" s="153">
        <v>37568.208333333336</v>
      </c>
      <c r="B553" s="154">
        <v>25.780000686645501</v>
      </c>
    </row>
    <row r="554" spans="1:2" ht="15" customHeight="1" x14ac:dyDescent="0.2">
      <c r="A554" s="153">
        <v>37571.208333333336</v>
      </c>
      <c r="B554" s="154">
        <v>25.940000534057599</v>
      </c>
    </row>
    <row r="555" spans="1:2" ht="15" customHeight="1" x14ac:dyDescent="0.2">
      <c r="A555" s="153">
        <v>37572.208333333336</v>
      </c>
      <c r="B555" s="154">
        <v>25.899999618530199</v>
      </c>
    </row>
    <row r="556" spans="1:2" ht="15" customHeight="1" x14ac:dyDescent="0.2">
      <c r="A556" s="153">
        <v>37573.208333333336</v>
      </c>
      <c r="B556" s="154">
        <v>25.190000534057599</v>
      </c>
    </row>
    <row r="557" spans="1:2" ht="15" customHeight="1" x14ac:dyDescent="0.2">
      <c r="A557" s="153">
        <v>37574.208333333336</v>
      </c>
      <c r="B557" s="154">
        <v>25.290000915527301</v>
      </c>
    </row>
    <row r="558" spans="1:2" ht="15" customHeight="1" x14ac:dyDescent="0.2">
      <c r="A558" s="153">
        <v>37575.208333333336</v>
      </c>
      <c r="B558" s="154">
        <v>25.5100002288818</v>
      </c>
    </row>
    <row r="559" spans="1:2" ht="15" customHeight="1" x14ac:dyDescent="0.2">
      <c r="A559" s="153">
        <v>37578.208333333336</v>
      </c>
      <c r="B559" s="154">
        <v>26.709999084472599</v>
      </c>
    </row>
    <row r="560" spans="1:2" ht="15" customHeight="1" x14ac:dyDescent="0.2">
      <c r="A560" s="153">
        <v>37579.208333333336</v>
      </c>
      <c r="B560" s="154">
        <v>26.420000076293899</v>
      </c>
    </row>
    <row r="561" spans="1:2" ht="15" customHeight="1" x14ac:dyDescent="0.2">
      <c r="A561" s="153">
        <v>37580.208333333336</v>
      </c>
      <c r="B561" s="154">
        <v>26.9799995422363</v>
      </c>
    </row>
    <row r="562" spans="1:2" ht="15" customHeight="1" x14ac:dyDescent="0.2">
      <c r="A562" s="153">
        <v>37581.208333333336</v>
      </c>
      <c r="B562" s="154">
        <v>26.350000381469702</v>
      </c>
    </row>
    <row r="563" spans="1:2" ht="15" customHeight="1" x14ac:dyDescent="0.2">
      <c r="A563" s="153">
        <v>37582.208333333336</v>
      </c>
      <c r="B563" s="154">
        <v>26.7600002288818</v>
      </c>
    </row>
    <row r="564" spans="1:2" ht="15" customHeight="1" x14ac:dyDescent="0.2">
      <c r="A564" s="153">
        <v>37585.208333333336</v>
      </c>
      <c r="B564" s="154">
        <v>26.110000610351499</v>
      </c>
    </row>
    <row r="565" spans="1:2" ht="15" customHeight="1" x14ac:dyDescent="0.2">
      <c r="A565" s="153">
        <v>37586.208333333336</v>
      </c>
      <c r="B565" s="154">
        <v>26.399999618530199</v>
      </c>
    </row>
    <row r="566" spans="1:2" ht="15" customHeight="1" x14ac:dyDescent="0.2">
      <c r="A566" s="153">
        <v>37587.208333333336</v>
      </c>
      <c r="B566" s="154">
        <v>26.889999389648398</v>
      </c>
    </row>
    <row r="567" spans="1:2" ht="15" customHeight="1" x14ac:dyDescent="0.2">
      <c r="A567" s="153">
        <v>37592.208333333336</v>
      </c>
      <c r="B567" s="154">
        <v>27.2399997711181</v>
      </c>
    </row>
    <row r="568" spans="1:2" ht="15" customHeight="1" x14ac:dyDescent="0.2">
      <c r="A568" s="153">
        <v>37593.208333333336</v>
      </c>
      <c r="B568" s="154">
        <v>27.299999237060501</v>
      </c>
    </row>
    <row r="569" spans="1:2" ht="15" customHeight="1" x14ac:dyDescent="0.2">
      <c r="A569" s="153">
        <v>37594.208333333336</v>
      </c>
      <c r="B569" s="154">
        <v>26.7299995422363</v>
      </c>
    </row>
    <row r="570" spans="1:2" ht="15" customHeight="1" x14ac:dyDescent="0.2">
      <c r="A570" s="153">
        <v>37595.208333333336</v>
      </c>
      <c r="B570" s="154">
        <v>27.290000915527301</v>
      </c>
    </row>
    <row r="571" spans="1:2" ht="15" customHeight="1" x14ac:dyDescent="0.2">
      <c r="A571" s="153">
        <v>37596.208333333336</v>
      </c>
      <c r="B571" s="154">
        <v>26.9300003051757</v>
      </c>
    </row>
    <row r="572" spans="1:2" ht="15" customHeight="1" x14ac:dyDescent="0.2">
      <c r="A572" s="153">
        <v>37599.208333333336</v>
      </c>
      <c r="B572" s="154">
        <v>27.2600002288818</v>
      </c>
    </row>
    <row r="573" spans="1:2" ht="15" customHeight="1" x14ac:dyDescent="0.2">
      <c r="A573" s="153">
        <v>37600.208333333336</v>
      </c>
      <c r="B573" s="154">
        <v>27.75</v>
      </c>
    </row>
    <row r="574" spans="1:2" ht="15" customHeight="1" x14ac:dyDescent="0.2">
      <c r="A574" s="153">
        <v>37601.208333333336</v>
      </c>
      <c r="B574" s="154">
        <v>27.399999618530199</v>
      </c>
    </row>
    <row r="575" spans="1:2" ht="15" customHeight="1" x14ac:dyDescent="0.2">
      <c r="A575" s="153">
        <v>37602.208333333336</v>
      </c>
      <c r="B575" s="154">
        <v>27.920000076293899</v>
      </c>
    </row>
    <row r="576" spans="1:2" ht="15" customHeight="1" x14ac:dyDescent="0.2">
      <c r="A576" s="153">
        <v>37603.208333333336</v>
      </c>
      <c r="B576" s="154">
        <v>28.440000534057599</v>
      </c>
    </row>
    <row r="577" spans="1:2" ht="15" customHeight="1" x14ac:dyDescent="0.2">
      <c r="A577" s="153">
        <v>37606.208333333336</v>
      </c>
      <c r="B577" s="154">
        <v>30.100000381469702</v>
      </c>
    </row>
    <row r="578" spans="1:2" ht="15" customHeight="1" x14ac:dyDescent="0.2">
      <c r="A578" s="153">
        <v>37607.208333333336</v>
      </c>
      <c r="B578" s="154">
        <v>30.100000381469702</v>
      </c>
    </row>
    <row r="579" spans="1:2" ht="15" customHeight="1" x14ac:dyDescent="0.2">
      <c r="A579" s="153">
        <v>37608.208333333336</v>
      </c>
      <c r="B579" s="154">
        <v>30.440000534057599</v>
      </c>
    </row>
    <row r="580" spans="1:2" ht="15" customHeight="1" x14ac:dyDescent="0.2">
      <c r="A580" s="153">
        <v>37609.208333333336</v>
      </c>
      <c r="B580" s="154">
        <v>30.559999465942301</v>
      </c>
    </row>
    <row r="581" spans="1:2" ht="15" customHeight="1" x14ac:dyDescent="0.2">
      <c r="A581" s="153">
        <v>37610.208333333336</v>
      </c>
      <c r="B581" s="154">
        <v>30.299999237060501</v>
      </c>
    </row>
    <row r="582" spans="1:2" ht="15" customHeight="1" x14ac:dyDescent="0.2">
      <c r="A582" s="153">
        <v>37613.208333333336</v>
      </c>
      <c r="B582" s="154">
        <v>31.75</v>
      </c>
    </row>
    <row r="583" spans="1:2" ht="15" customHeight="1" x14ac:dyDescent="0.2">
      <c r="A583" s="153">
        <v>37614.208333333336</v>
      </c>
      <c r="B583" s="154">
        <v>31.9699993133544</v>
      </c>
    </row>
    <row r="584" spans="1:2" ht="15" customHeight="1" x14ac:dyDescent="0.2">
      <c r="A584" s="153">
        <v>37616.208333333336</v>
      </c>
      <c r="B584" s="154">
        <v>32.490001678466797</v>
      </c>
    </row>
    <row r="585" spans="1:2" ht="15" customHeight="1" x14ac:dyDescent="0.2">
      <c r="A585" s="153">
        <v>37617.208333333336</v>
      </c>
      <c r="B585" s="154">
        <v>32.720001220703097</v>
      </c>
    </row>
    <row r="586" spans="1:2" ht="15" customHeight="1" x14ac:dyDescent="0.2">
      <c r="A586" s="153">
        <v>37620.208333333336</v>
      </c>
      <c r="B586" s="154">
        <v>31.370000839233398</v>
      </c>
    </row>
    <row r="587" spans="1:2" ht="15" customHeight="1" x14ac:dyDescent="0.2">
      <c r="A587" s="153">
        <v>37621.208333333336</v>
      </c>
      <c r="B587" s="154">
        <v>31.2000007629394</v>
      </c>
    </row>
    <row r="588" spans="1:2" ht="15" customHeight="1" x14ac:dyDescent="0.2">
      <c r="A588" s="153">
        <v>37623.208333333336</v>
      </c>
      <c r="B588" s="154">
        <v>31.850000381469702</v>
      </c>
    </row>
    <row r="589" spans="1:2" ht="15" customHeight="1" x14ac:dyDescent="0.2">
      <c r="A589" s="153">
        <v>37624.208333333336</v>
      </c>
      <c r="B589" s="154">
        <v>33.080001831054602</v>
      </c>
    </row>
    <row r="590" spans="1:2" ht="15" customHeight="1" x14ac:dyDescent="0.2">
      <c r="A590" s="153">
        <v>37627.208333333336</v>
      </c>
      <c r="B590" s="154">
        <v>32.099998474121001</v>
      </c>
    </row>
    <row r="591" spans="1:2" ht="15" customHeight="1" x14ac:dyDescent="0.2">
      <c r="A591" s="153">
        <v>37628.208333333336</v>
      </c>
      <c r="B591" s="154">
        <v>31.079999923706001</v>
      </c>
    </row>
    <row r="592" spans="1:2" ht="15" customHeight="1" x14ac:dyDescent="0.2">
      <c r="A592" s="153">
        <v>37629.208333333336</v>
      </c>
      <c r="B592" s="154">
        <v>30.559999465942301</v>
      </c>
    </row>
    <row r="593" spans="1:2" ht="15" customHeight="1" x14ac:dyDescent="0.2">
      <c r="A593" s="153">
        <v>37630.208333333336</v>
      </c>
      <c r="B593" s="154">
        <v>31.9899997711181</v>
      </c>
    </row>
    <row r="594" spans="1:2" ht="15" customHeight="1" x14ac:dyDescent="0.2">
      <c r="A594" s="153">
        <v>37631.208333333336</v>
      </c>
      <c r="B594" s="154">
        <v>31.6800003051757</v>
      </c>
    </row>
    <row r="595" spans="1:2" ht="15" customHeight="1" x14ac:dyDescent="0.2">
      <c r="A595" s="153">
        <v>37634.208333333336</v>
      </c>
      <c r="B595" s="154">
        <v>32.259998321533203</v>
      </c>
    </row>
    <row r="596" spans="1:2" ht="15" customHeight="1" x14ac:dyDescent="0.2">
      <c r="A596" s="153">
        <v>37635.208333333336</v>
      </c>
      <c r="B596" s="154">
        <v>32.369998931884702</v>
      </c>
    </row>
    <row r="597" spans="1:2" ht="15" customHeight="1" x14ac:dyDescent="0.2">
      <c r="A597" s="153">
        <v>37636.208333333336</v>
      </c>
      <c r="B597" s="154">
        <v>33.200000762939403</v>
      </c>
    </row>
    <row r="598" spans="1:2" ht="15" customHeight="1" x14ac:dyDescent="0.2">
      <c r="A598" s="153">
        <v>37637.208333333336</v>
      </c>
      <c r="B598" s="154">
        <v>33.659999847412102</v>
      </c>
    </row>
    <row r="599" spans="1:2" ht="15" customHeight="1" x14ac:dyDescent="0.2">
      <c r="A599" s="153">
        <v>37638.208333333336</v>
      </c>
      <c r="B599" s="154">
        <v>33.909999847412102</v>
      </c>
    </row>
    <row r="600" spans="1:2" ht="15" customHeight="1" x14ac:dyDescent="0.2">
      <c r="A600" s="153">
        <v>37642.208333333336</v>
      </c>
      <c r="B600" s="154">
        <v>34.610000610351499</v>
      </c>
    </row>
    <row r="601" spans="1:2" ht="15" customHeight="1" x14ac:dyDescent="0.2">
      <c r="A601" s="153">
        <v>37643.208333333336</v>
      </c>
      <c r="B601" s="154">
        <v>32.849998474121001</v>
      </c>
    </row>
    <row r="602" spans="1:2" ht="15" customHeight="1" x14ac:dyDescent="0.2">
      <c r="A602" s="153">
        <v>37644.208333333336</v>
      </c>
      <c r="B602" s="154">
        <v>32.25</v>
      </c>
    </row>
    <row r="603" spans="1:2" ht="15" customHeight="1" x14ac:dyDescent="0.2">
      <c r="A603" s="153">
        <v>37645.208333333336</v>
      </c>
      <c r="B603" s="154">
        <v>33.279998779296797</v>
      </c>
    </row>
    <row r="604" spans="1:2" ht="15" customHeight="1" x14ac:dyDescent="0.2">
      <c r="A604" s="153">
        <v>37648.208333333336</v>
      </c>
      <c r="B604" s="154">
        <v>32.290000915527301</v>
      </c>
    </row>
    <row r="605" spans="1:2" ht="15" customHeight="1" x14ac:dyDescent="0.2">
      <c r="A605" s="153">
        <v>37649.208333333336</v>
      </c>
      <c r="B605" s="154">
        <v>32.669998168945298</v>
      </c>
    </row>
    <row r="606" spans="1:2" ht="15" customHeight="1" x14ac:dyDescent="0.2">
      <c r="A606" s="153">
        <v>37650.208333333336</v>
      </c>
      <c r="B606" s="154">
        <v>33.630001068115199</v>
      </c>
    </row>
    <row r="607" spans="1:2" ht="15" customHeight="1" x14ac:dyDescent="0.2">
      <c r="A607" s="153">
        <v>37651.208333333336</v>
      </c>
      <c r="B607" s="154">
        <v>33.849998474121001</v>
      </c>
    </row>
    <row r="608" spans="1:2" ht="15" customHeight="1" x14ac:dyDescent="0.2">
      <c r="A608" s="153">
        <v>37652.208333333336</v>
      </c>
      <c r="B608" s="154">
        <v>33.509998321533203</v>
      </c>
    </row>
    <row r="609" spans="1:2" ht="15" customHeight="1" x14ac:dyDescent="0.2">
      <c r="A609" s="153">
        <v>37655.208333333336</v>
      </c>
      <c r="B609" s="154">
        <v>32.759998321533203</v>
      </c>
    </row>
    <row r="610" spans="1:2" ht="15" customHeight="1" x14ac:dyDescent="0.2">
      <c r="A610" s="153">
        <v>37656.208333333336</v>
      </c>
      <c r="B610" s="154">
        <v>33.580001831054602</v>
      </c>
    </row>
    <row r="611" spans="1:2" ht="15" customHeight="1" x14ac:dyDescent="0.2">
      <c r="A611" s="153">
        <v>37657.208333333336</v>
      </c>
      <c r="B611" s="154">
        <v>33.930000305175703</v>
      </c>
    </row>
    <row r="612" spans="1:2" ht="15" customHeight="1" x14ac:dyDescent="0.2">
      <c r="A612" s="153">
        <v>37658.208333333336</v>
      </c>
      <c r="B612" s="154">
        <v>34.159999847412102</v>
      </c>
    </row>
    <row r="613" spans="1:2" ht="15" customHeight="1" x14ac:dyDescent="0.2">
      <c r="A613" s="153">
        <v>37659.208333333336</v>
      </c>
      <c r="B613" s="154">
        <v>35.119998931884702</v>
      </c>
    </row>
    <row r="614" spans="1:2" ht="15" customHeight="1" x14ac:dyDescent="0.2">
      <c r="A614" s="153">
        <v>37662.208333333336</v>
      </c>
      <c r="B614" s="154">
        <v>34.4799995422363</v>
      </c>
    </row>
    <row r="615" spans="1:2" ht="15" customHeight="1" x14ac:dyDescent="0.2">
      <c r="A615" s="153">
        <v>37663.208333333336</v>
      </c>
      <c r="B615" s="154">
        <v>35.439998626708899</v>
      </c>
    </row>
    <row r="616" spans="1:2" ht="15" customHeight="1" x14ac:dyDescent="0.2">
      <c r="A616" s="153">
        <v>37664.208333333336</v>
      </c>
      <c r="B616" s="154">
        <v>35.770000457763601</v>
      </c>
    </row>
    <row r="617" spans="1:2" ht="15" customHeight="1" x14ac:dyDescent="0.2">
      <c r="A617" s="153">
        <v>37665.208333333336</v>
      </c>
      <c r="B617" s="154">
        <v>36.360000610351499</v>
      </c>
    </row>
    <row r="618" spans="1:2" ht="15" customHeight="1" x14ac:dyDescent="0.2">
      <c r="A618" s="153">
        <v>37666.208333333336</v>
      </c>
      <c r="B618" s="154">
        <v>36.799999237060497</v>
      </c>
    </row>
    <row r="619" spans="1:2" ht="15" customHeight="1" x14ac:dyDescent="0.2">
      <c r="A619" s="153">
        <v>37670.208333333336</v>
      </c>
      <c r="B619" s="154">
        <v>36.959999084472599</v>
      </c>
    </row>
    <row r="620" spans="1:2" ht="15" customHeight="1" x14ac:dyDescent="0.2">
      <c r="A620" s="153">
        <v>37671.208333333336</v>
      </c>
      <c r="B620" s="154">
        <v>37.159999847412102</v>
      </c>
    </row>
    <row r="621" spans="1:2" ht="15" customHeight="1" x14ac:dyDescent="0.2">
      <c r="A621" s="153">
        <v>37672.208333333336</v>
      </c>
      <c r="B621" s="154">
        <v>36.790000915527301</v>
      </c>
    </row>
    <row r="622" spans="1:2" ht="15" customHeight="1" x14ac:dyDescent="0.2">
      <c r="A622" s="153">
        <v>37673.208333333336</v>
      </c>
      <c r="B622" s="154">
        <v>35.580001831054602</v>
      </c>
    </row>
    <row r="623" spans="1:2" ht="15" customHeight="1" x14ac:dyDescent="0.2">
      <c r="A623" s="153">
        <v>37676.208333333336</v>
      </c>
      <c r="B623" s="154">
        <v>36.4799995422363</v>
      </c>
    </row>
    <row r="624" spans="1:2" ht="15" customHeight="1" x14ac:dyDescent="0.2">
      <c r="A624" s="153">
        <v>37677.208333333336</v>
      </c>
      <c r="B624" s="154">
        <v>36.060001373291001</v>
      </c>
    </row>
    <row r="625" spans="1:2" ht="15" customHeight="1" x14ac:dyDescent="0.2">
      <c r="A625" s="153">
        <v>37678.208333333336</v>
      </c>
      <c r="B625" s="154">
        <v>37.700000762939403</v>
      </c>
    </row>
    <row r="626" spans="1:2" ht="15" customHeight="1" x14ac:dyDescent="0.2">
      <c r="A626" s="153">
        <v>37679.208333333336</v>
      </c>
      <c r="B626" s="154">
        <v>37.200000762939403</v>
      </c>
    </row>
    <row r="627" spans="1:2" ht="15" customHeight="1" x14ac:dyDescent="0.2">
      <c r="A627" s="153">
        <v>37680.208333333336</v>
      </c>
      <c r="B627" s="154">
        <v>36.599998474121001</v>
      </c>
    </row>
    <row r="628" spans="1:2" ht="15" customHeight="1" x14ac:dyDescent="0.2">
      <c r="A628" s="153">
        <v>37683.208333333336</v>
      </c>
      <c r="B628" s="154">
        <v>35.880001068115199</v>
      </c>
    </row>
    <row r="629" spans="1:2" ht="15" customHeight="1" x14ac:dyDescent="0.2">
      <c r="A629" s="153">
        <v>37684.208333333336</v>
      </c>
      <c r="B629" s="154">
        <v>36.889999389648402</v>
      </c>
    </row>
    <row r="630" spans="1:2" ht="15" customHeight="1" x14ac:dyDescent="0.2">
      <c r="A630" s="153">
        <v>37685.208333333336</v>
      </c>
      <c r="B630" s="154">
        <v>36.689998626708899</v>
      </c>
    </row>
    <row r="631" spans="1:2" ht="15" customHeight="1" x14ac:dyDescent="0.2">
      <c r="A631" s="153">
        <v>37686.208333333336</v>
      </c>
      <c r="B631" s="154">
        <v>37</v>
      </c>
    </row>
    <row r="632" spans="1:2" ht="15" customHeight="1" x14ac:dyDescent="0.2">
      <c r="A632" s="153">
        <v>37687.208333333336</v>
      </c>
      <c r="B632" s="154">
        <v>37.779998779296797</v>
      </c>
    </row>
    <row r="633" spans="1:2" ht="15" customHeight="1" x14ac:dyDescent="0.2">
      <c r="A633" s="153">
        <v>37690.208333333336</v>
      </c>
      <c r="B633" s="154">
        <v>37.270000457763601</v>
      </c>
    </row>
    <row r="634" spans="1:2" ht="15" customHeight="1" x14ac:dyDescent="0.2">
      <c r="A634" s="153">
        <v>37691.208333333336</v>
      </c>
      <c r="B634" s="154">
        <v>36.720001220703097</v>
      </c>
    </row>
    <row r="635" spans="1:2" ht="15" customHeight="1" x14ac:dyDescent="0.2">
      <c r="A635" s="153">
        <v>37692.208333333336</v>
      </c>
      <c r="B635" s="154">
        <v>37.830001831054602</v>
      </c>
    </row>
    <row r="636" spans="1:2" ht="15" customHeight="1" x14ac:dyDescent="0.2">
      <c r="A636" s="153">
        <v>37693.208333333336</v>
      </c>
      <c r="B636" s="154">
        <v>36.009998321533203</v>
      </c>
    </row>
    <row r="637" spans="1:2" ht="15" customHeight="1" x14ac:dyDescent="0.2">
      <c r="A637" s="153">
        <v>37694.208333333336</v>
      </c>
      <c r="B637" s="154">
        <v>35.380001068115199</v>
      </c>
    </row>
    <row r="638" spans="1:2" ht="15" customHeight="1" x14ac:dyDescent="0.2">
      <c r="A638" s="153">
        <v>37697.208333333336</v>
      </c>
      <c r="B638" s="154">
        <v>34.930000305175703</v>
      </c>
    </row>
    <row r="639" spans="1:2" ht="15" customHeight="1" x14ac:dyDescent="0.2">
      <c r="A639" s="153">
        <v>37698.208333333336</v>
      </c>
      <c r="B639" s="154">
        <v>31.670000076293899</v>
      </c>
    </row>
    <row r="640" spans="1:2" ht="15" customHeight="1" x14ac:dyDescent="0.2">
      <c r="A640" s="153">
        <v>37699.208333333336</v>
      </c>
      <c r="B640" s="154">
        <v>29.879999160766602</v>
      </c>
    </row>
    <row r="641" spans="1:2" ht="15" customHeight="1" x14ac:dyDescent="0.2">
      <c r="A641" s="153">
        <v>37700.208333333336</v>
      </c>
      <c r="B641" s="154">
        <v>28.610000610351499</v>
      </c>
    </row>
    <row r="642" spans="1:2" ht="15" customHeight="1" x14ac:dyDescent="0.2">
      <c r="A642" s="153">
        <v>37701.208333333336</v>
      </c>
      <c r="B642" s="154">
        <v>26.909999847412099</v>
      </c>
    </row>
    <row r="643" spans="1:2" ht="15" customHeight="1" x14ac:dyDescent="0.2">
      <c r="A643" s="153">
        <v>37704.208333333336</v>
      </c>
      <c r="B643" s="154">
        <v>28.659999847412099</v>
      </c>
    </row>
    <row r="644" spans="1:2" ht="15" customHeight="1" x14ac:dyDescent="0.2">
      <c r="A644" s="153">
        <v>37705.208333333336</v>
      </c>
      <c r="B644" s="154">
        <v>27.9699993133544</v>
      </c>
    </row>
    <row r="645" spans="1:2" ht="15" customHeight="1" x14ac:dyDescent="0.2">
      <c r="A645" s="153">
        <v>37706.208333333336</v>
      </c>
      <c r="B645" s="154">
        <v>28.629999160766602</v>
      </c>
    </row>
    <row r="646" spans="1:2" ht="15" customHeight="1" x14ac:dyDescent="0.2">
      <c r="A646" s="153">
        <v>37707.208333333336</v>
      </c>
      <c r="B646" s="154">
        <v>30.370000839233398</v>
      </c>
    </row>
    <row r="647" spans="1:2" ht="15" customHeight="1" x14ac:dyDescent="0.2">
      <c r="A647" s="153">
        <v>37708.208333333336</v>
      </c>
      <c r="B647" s="154">
        <v>30.159999847412099</v>
      </c>
    </row>
    <row r="648" spans="1:2" ht="15" customHeight="1" x14ac:dyDescent="0.2">
      <c r="A648" s="153">
        <v>37711.208333333336</v>
      </c>
      <c r="B648" s="154">
        <v>31.040000915527301</v>
      </c>
    </row>
    <row r="649" spans="1:2" ht="15" customHeight="1" x14ac:dyDescent="0.2">
      <c r="A649" s="153">
        <v>37712.208333333336</v>
      </c>
      <c r="B649" s="154">
        <v>29.780000686645501</v>
      </c>
    </row>
    <row r="650" spans="1:2" ht="15" customHeight="1" x14ac:dyDescent="0.2">
      <c r="A650" s="153">
        <v>37713.208333333336</v>
      </c>
      <c r="B650" s="154">
        <v>28.559999465942301</v>
      </c>
    </row>
    <row r="651" spans="1:2" ht="15" customHeight="1" x14ac:dyDescent="0.2">
      <c r="A651" s="153">
        <v>37714.208333333336</v>
      </c>
      <c r="B651" s="154">
        <v>28.9699993133544</v>
      </c>
    </row>
    <row r="652" spans="1:2" ht="15" customHeight="1" x14ac:dyDescent="0.2">
      <c r="A652" s="153">
        <v>37715.208333333336</v>
      </c>
      <c r="B652" s="154">
        <v>28.620000839233398</v>
      </c>
    </row>
    <row r="653" spans="1:2" ht="15" customHeight="1" x14ac:dyDescent="0.2">
      <c r="A653" s="153">
        <v>37718.166666666664</v>
      </c>
      <c r="B653" s="154">
        <v>27.959999084472599</v>
      </c>
    </row>
    <row r="654" spans="1:2" ht="15" customHeight="1" x14ac:dyDescent="0.2">
      <c r="A654" s="153">
        <v>37719.166666666664</v>
      </c>
      <c r="B654" s="154">
        <v>28</v>
      </c>
    </row>
    <row r="655" spans="1:2" ht="15" customHeight="1" x14ac:dyDescent="0.2">
      <c r="A655" s="153">
        <v>37720.166666666664</v>
      </c>
      <c r="B655" s="154">
        <v>28.850000381469702</v>
      </c>
    </row>
    <row r="656" spans="1:2" ht="15" customHeight="1" x14ac:dyDescent="0.2">
      <c r="A656" s="153">
        <v>37721.166666666664</v>
      </c>
      <c r="B656" s="154">
        <v>27.459999084472599</v>
      </c>
    </row>
    <row r="657" spans="1:2" ht="15" customHeight="1" x14ac:dyDescent="0.2">
      <c r="A657" s="153">
        <v>37722.166666666664</v>
      </c>
      <c r="B657" s="154">
        <v>28.139999389648398</v>
      </c>
    </row>
    <row r="658" spans="1:2" ht="15" customHeight="1" x14ac:dyDescent="0.2">
      <c r="A658" s="153">
        <v>37725.166666666664</v>
      </c>
      <c r="B658" s="154">
        <v>28.629999160766602</v>
      </c>
    </row>
    <row r="659" spans="1:2" ht="15" customHeight="1" x14ac:dyDescent="0.2">
      <c r="A659" s="153">
        <v>37726.166666666664</v>
      </c>
      <c r="B659" s="154">
        <v>29.290000915527301</v>
      </c>
    </row>
    <row r="660" spans="1:2" ht="15" customHeight="1" x14ac:dyDescent="0.2">
      <c r="A660" s="153">
        <v>37727.166666666664</v>
      </c>
      <c r="B660" s="154">
        <v>29.1800003051757</v>
      </c>
    </row>
    <row r="661" spans="1:2" ht="15" customHeight="1" x14ac:dyDescent="0.2">
      <c r="A661" s="153">
        <v>37728.166666666664</v>
      </c>
      <c r="B661" s="154">
        <v>30.549999237060501</v>
      </c>
    </row>
    <row r="662" spans="1:2" ht="15" customHeight="1" x14ac:dyDescent="0.2">
      <c r="A662" s="153">
        <v>37732.166666666664</v>
      </c>
      <c r="B662" s="154">
        <v>30.870000839233398</v>
      </c>
    </row>
    <row r="663" spans="1:2" ht="15" customHeight="1" x14ac:dyDescent="0.2">
      <c r="A663" s="153">
        <v>37733.166666666664</v>
      </c>
      <c r="B663" s="154">
        <v>29.909999847412099</v>
      </c>
    </row>
    <row r="664" spans="1:2" ht="15" customHeight="1" x14ac:dyDescent="0.2">
      <c r="A664" s="153">
        <v>37734.166666666664</v>
      </c>
      <c r="B664" s="154">
        <v>26.649999618530199</v>
      </c>
    </row>
    <row r="665" spans="1:2" ht="15" customHeight="1" x14ac:dyDescent="0.2">
      <c r="A665" s="153">
        <v>37735.166666666664</v>
      </c>
      <c r="B665" s="154">
        <v>26.639999389648398</v>
      </c>
    </row>
    <row r="666" spans="1:2" ht="15" customHeight="1" x14ac:dyDescent="0.2">
      <c r="A666" s="153">
        <v>37736.166666666664</v>
      </c>
      <c r="B666" s="154">
        <v>26.2600002288818</v>
      </c>
    </row>
    <row r="667" spans="1:2" ht="15" customHeight="1" x14ac:dyDescent="0.2">
      <c r="A667" s="153">
        <v>37739.166666666664</v>
      </c>
      <c r="B667" s="154">
        <v>25.4899997711181</v>
      </c>
    </row>
    <row r="668" spans="1:2" ht="15" customHeight="1" x14ac:dyDescent="0.2">
      <c r="A668" s="153">
        <v>37740.166666666664</v>
      </c>
      <c r="B668" s="154">
        <v>25.2399997711181</v>
      </c>
    </row>
    <row r="669" spans="1:2" ht="15" customHeight="1" x14ac:dyDescent="0.2">
      <c r="A669" s="153">
        <v>37741.166666666664</v>
      </c>
      <c r="B669" s="154">
        <v>25.799999237060501</v>
      </c>
    </row>
    <row r="670" spans="1:2" ht="15" customHeight="1" x14ac:dyDescent="0.2">
      <c r="A670" s="153">
        <v>37742.166666666664</v>
      </c>
      <c r="B670" s="154">
        <v>26.030000686645501</v>
      </c>
    </row>
    <row r="671" spans="1:2" ht="15" customHeight="1" x14ac:dyDescent="0.2">
      <c r="A671" s="153">
        <v>37743.166666666664</v>
      </c>
      <c r="B671" s="154">
        <v>25.670000076293899</v>
      </c>
    </row>
    <row r="672" spans="1:2" ht="15" customHeight="1" x14ac:dyDescent="0.2">
      <c r="A672" s="153">
        <v>37746.166666666664</v>
      </c>
      <c r="B672" s="154">
        <v>26.4899997711181</v>
      </c>
    </row>
    <row r="673" spans="1:2" ht="15" customHeight="1" x14ac:dyDescent="0.2">
      <c r="A673" s="153">
        <v>37747.166666666664</v>
      </c>
      <c r="B673" s="154">
        <v>25.7199993133544</v>
      </c>
    </row>
    <row r="674" spans="1:2" ht="15" customHeight="1" x14ac:dyDescent="0.2">
      <c r="A674" s="153">
        <v>37748.166666666664</v>
      </c>
      <c r="B674" s="154">
        <v>26.2299995422363</v>
      </c>
    </row>
    <row r="675" spans="1:2" ht="15" customHeight="1" x14ac:dyDescent="0.2">
      <c r="A675" s="153">
        <v>37749.166666666664</v>
      </c>
      <c r="B675" s="154">
        <v>26.9799995422363</v>
      </c>
    </row>
    <row r="676" spans="1:2" ht="15" customHeight="1" x14ac:dyDescent="0.2">
      <c r="A676" s="153">
        <v>37750.166666666664</v>
      </c>
      <c r="B676" s="154">
        <v>27.7199993133544</v>
      </c>
    </row>
    <row r="677" spans="1:2" ht="15" customHeight="1" x14ac:dyDescent="0.2">
      <c r="A677" s="153">
        <v>37753.166666666664</v>
      </c>
      <c r="B677" s="154">
        <v>27.350000381469702</v>
      </c>
    </row>
    <row r="678" spans="1:2" ht="15" customHeight="1" x14ac:dyDescent="0.2">
      <c r="A678" s="153">
        <v>37754.166666666664</v>
      </c>
      <c r="B678" s="154">
        <v>28.5</v>
      </c>
    </row>
    <row r="679" spans="1:2" ht="15" customHeight="1" x14ac:dyDescent="0.2">
      <c r="A679" s="153">
        <v>37755.166666666664</v>
      </c>
      <c r="B679" s="154">
        <v>29.170000076293899</v>
      </c>
    </row>
    <row r="680" spans="1:2" ht="15" customHeight="1" x14ac:dyDescent="0.2">
      <c r="A680" s="153">
        <v>37756.166666666664</v>
      </c>
      <c r="B680" s="154">
        <v>28.7399997711181</v>
      </c>
    </row>
    <row r="681" spans="1:2" ht="15" customHeight="1" x14ac:dyDescent="0.2">
      <c r="A681" s="153">
        <v>37757.166666666664</v>
      </c>
      <c r="B681" s="154">
        <v>29.139999389648398</v>
      </c>
    </row>
    <row r="682" spans="1:2" ht="15" customHeight="1" x14ac:dyDescent="0.2">
      <c r="A682" s="153">
        <v>37760.166666666664</v>
      </c>
      <c r="B682" s="154">
        <v>28.829999923706001</v>
      </c>
    </row>
    <row r="683" spans="1:2" ht="15" customHeight="1" x14ac:dyDescent="0.2">
      <c r="A683" s="153">
        <v>37761.166666666664</v>
      </c>
      <c r="B683" s="154">
        <v>29.280000686645501</v>
      </c>
    </row>
    <row r="684" spans="1:2" ht="15" customHeight="1" x14ac:dyDescent="0.2">
      <c r="A684" s="153">
        <v>37762.166666666664</v>
      </c>
      <c r="B684" s="154">
        <v>29.030000686645501</v>
      </c>
    </row>
    <row r="685" spans="1:2" ht="15" customHeight="1" x14ac:dyDescent="0.2">
      <c r="A685" s="153">
        <v>37763.166666666664</v>
      </c>
      <c r="B685" s="154">
        <v>28.850000381469702</v>
      </c>
    </row>
    <row r="686" spans="1:2" ht="15" customHeight="1" x14ac:dyDescent="0.2">
      <c r="A686" s="153">
        <v>37764.166666666664</v>
      </c>
      <c r="B686" s="154">
        <v>29.159999847412099</v>
      </c>
    </row>
    <row r="687" spans="1:2" ht="15" customHeight="1" x14ac:dyDescent="0.2">
      <c r="A687" s="153">
        <v>37768.166666666664</v>
      </c>
      <c r="B687" s="154">
        <v>29.350000381469702</v>
      </c>
    </row>
    <row r="688" spans="1:2" ht="15" customHeight="1" x14ac:dyDescent="0.2">
      <c r="A688" s="153">
        <v>37769.166666666664</v>
      </c>
      <c r="B688" s="154">
        <v>28.579999923706001</v>
      </c>
    </row>
    <row r="689" spans="1:2" ht="15" customHeight="1" x14ac:dyDescent="0.2">
      <c r="A689" s="153">
        <v>37770.166666666664</v>
      </c>
      <c r="B689" s="154">
        <v>29.100000381469702</v>
      </c>
    </row>
    <row r="690" spans="1:2" ht="15" customHeight="1" x14ac:dyDescent="0.2">
      <c r="A690" s="153">
        <v>37771.166666666664</v>
      </c>
      <c r="B690" s="154">
        <v>29.559999465942301</v>
      </c>
    </row>
    <row r="691" spans="1:2" ht="15" customHeight="1" x14ac:dyDescent="0.2">
      <c r="A691" s="153">
        <v>37774.166666666664</v>
      </c>
      <c r="B691" s="154">
        <v>30.709999084472599</v>
      </c>
    </row>
    <row r="692" spans="1:2" ht="15" customHeight="1" x14ac:dyDescent="0.2">
      <c r="A692" s="153">
        <v>37775.166666666664</v>
      </c>
      <c r="B692" s="154">
        <v>30.670000076293899</v>
      </c>
    </row>
    <row r="693" spans="1:2" ht="15" customHeight="1" x14ac:dyDescent="0.2">
      <c r="A693" s="153">
        <v>37776.166666666664</v>
      </c>
      <c r="B693" s="154">
        <v>30.049999237060501</v>
      </c>
    </row>
    <row r="694" spans="1:2" ht="15" customHeight="1" x14ac:dyDescent="0.2">
      <c r="A694" s="153">
        <v>37777.166666666664</v>
      </c>
      <c r="B694" s="154">
        <v>30.7399997711181</v>
      </c>
    </row>
    <row r="695" spans="1:2" ht="15" customHeight="1" x14ac:dyDescent="0.2">
      <c r="A695" s="153">
        <v>37778.166666666664</v>
      </c>
      <c r="B695" s="154">
        <v>31.280000686645501</v>
      </c>
    </row>
    <row r="696" spans="1:2" ht="15" customHeight="1" x14ac:dyDescent="0.2">
      <c r="A696" s="153">
        <v>37781.166666666664</v>
      </c>
      <c r="B696" s="154">
        <v>31.4500007629394</v>
      </c>
    </row>
    <row r="697" spans="1:2" ht="15" customHeight="1" x14ac:dyDescent="0.2">
      <c r="A697" s="153">
        <v>37782.166666666664</v>
      </c>
      <c r="B697" s="154">
        <v>31.7299995422363</v>
      </c>
    </row>
    <row r="698" spans="1:2" ht="15" customHeight="1" x14ac:dyDescent="0.2">
      <c r="A698" s="153">
        <v>37783.166666666664</v>
      </c>
      <c r="B698" s="154">
        <v>32.360000610351499</v>
      </c>
    </row>
    <row r="699" spans="1:2" ht="15" customHeight="1" x14ac:dyDescent="0.2">
      <c r="A699" s="153">
        <v>37784.166666666664</v>
      </c>
      <c r="B699" s="154">
        <v>31.5100002288818</v>
      </c>
    </row>
    <row r="700" spans="1:2" ht="15" customHeight="1" x14ac:dyDescent="0.2">
      <c r="A700" s="153">
        <v>37785.166666666664</v>
      </c>
      <c r="B700" s="154">
        <v>30.649999618530199</v>
      </c>
    </row>
    <row r="701" spans="1:2" ht="15" customHeight="1" x14ac:dyDescent="0.2">
      <c r="A701" s="153">
        <v>37788.166666666664</v>
      </c>
      <c r="B701" s="154">
        <v>31.1800003051757</v>
      </c>
    </row>
    <row r="702" spans="1:2" ht="15" customHeight="1" x14ac:dyDescent="0.2">
      <c r="A702" s="153">
        <v>37789.166666666664</v>
      </c>
      <c r="B702" s="154">
        <v>31.069999694824201</v>
      </c>
    </row>
    <row r="703" spans="1:2" ht="15" customHeight="1" x14ac:dyDescent="0.2">
      <c r="A703" s="153">
        <v>37790.166666666664</v>
      </c>
      <c r="B703" s="154">
        <v>30.360000610351499</v>
      </c>
    </row>
    <row r="704" spans="1:2" ht="15" customHeight="1" x14ac:dyDescent="0.2">
      <c r="A704" s="153">
        <v>37791.166666666664</v>
      </c>
      <c r="B704" s="154">
        <v>29.959999084472599</v>
      </c>
    </row>
    <row r="705" spans="1:2" ht="15" customHeight="1" x14ac:dyDescent="0.2">
      <c r="A705" s="153">
        <v>37792.166666666664</v>
      </c>
      <c r="B705" s="154">
        <v>30.819999694824201</v>
      </c>
    </row>
    <row r="706" spans="1:2" ht="15" customHeight="1" x14ac:dyDescent="0.2">
      <c r="A706" s="153">
        <v>37795.166666666664</v>
      </c>
      <c r="B706" s="154">
        <v>29.170000076293899</v>
      </c>
    </row>
    <row r="707" spans="1:2" ht="15" customHeight="1" x14ac:dyDescent="0.2">
      <c r="A707" s="153">
        <v>37796.166666666664</v>
      </c>
      <c r="B707" s="154">
        <v>28.780000686645501</v>
      </c>
    </row>
    <row r="708" spans="1:2" ht="15" customHeight="1" x14ac:dyDescent="0.2">
      <c r="A708" s="153">
        <v>37797.166666666664</v>
      </c>
      <c r="B708" s="154">
        <v>29.9500007629394</v>
      </c>
    </row>
    <row r="709" spans="1:2" ht="15" customHeight="1" x14ac:dyDescent="0.2">
      <c r="A709" s="153">
        <v>37798.166666666664</v>
      </c>
      <c r="B709" s="154">
        <v>29.0100002288818</v>
      </c>
    </row>
    <row r="710" spans="1:2" ht="15" customHeight="1" x14ac:dyDescent="0.2">
      <c r="A710" s="153">
        <v>37799.166666666664</v>
      </c>
      <c r="B710" s="154">
        <v>29.270000457763601</v>
      </c>
    </row>
    <row r="711" spans="1:2" ht="15" customHeight="1" x14ac:dyDescent="0.2">
      <c r="A711" s="153">
        <v>37802.166666666664</v>
      </c>
      <c r="B711" s="154">
        <v>30.190000534057599</v>
      </c>
    </row>
    <row r="712" spans="1:2" ht="15" customHeight="1" x14ac:dyDescent="0.2">
      <c r="A712" s="153">
        <v>37803.166666666664</v>
      </c>
      <c r="B712" s="154">
        <v>30.399999618530199</v>
      </c>
    </row>
    <row r="713" spans="1:2" ht="15" customHeight="1" x14ac:dyDescent="0.2">
      <c r="A713" s="153">
        <v>37804.166666666664</v>
      </c>
      <c r="B713" s="154">
        <v>30.149999618530199</v>
      </c>
    </row>
    <row r="714" spans="1:2" ht="15" customHeight="1" x14ac:dyDescent="0.2">
      <c r="A714" s="153">
        <v>37805.166666666664</v>
      </c>
      <c r="B714" s="154">
        <v>30.420000076293899</v>
      </c>
    </row>
    <row r="715" spans="1:2" ht="15" customHeight="1" x14ac:dyDescent="0.2">
      <c r="A715" s="153">
        <v>37809.166666666664</v>
      </c>
      <c r="B715" s="154">
        <v>30.129999160766602</v>
      </c>
    </row>
    <row r="716" spans="1:2" ht="15" customHeight="1" x14ac:dyDescent="0.2">
      <c r="A716" s="153">
        <v>37810.166666666664</v>
      </c>
      <c r="B716" s="154">
        <v>30.2199993133544</v>
      </c>
    </row>
    <row r="717" spans="1:2" ht="15" customHeight="1" x14ac:dyDescent="0.2">
      <c r="A717" s="153">
        <v>37811.166666666664</v>
      </c>
      <c r="B717" s="154">
        <v>30.879999160766602</v>
      </c>
    </row>
    <row r="718" spans="1:2" ht="15" customHeight="1" x14ac:dyDescent="0.2">
      <c r="A718" s="153">
        <v>37812.166666666664</v>
      </c>
      <c r="B718" s="154">
        <v>31.059999465942301</v>
      </c>
    </row>
    <row r="719" spans="1:2" ht="15" customHeight="1" x14ac:dyDescent="0.2">
      <c r="A719" s="153">
        <v>37813.166666666664</v>
      </c>
      <c r="B719" s="154">
        <v>31.280000686645501</v>
      </c>
    </row>
    <row r="720" spans="1:2" ht="15" customHeight="1" x14ac:dyDescent="0.2">
      <c r="A720" s="153">
        <v>37816.166666666664</v>
      </c>
      <c r="B720" s="154">
        <v>31.270000457763601</v>
      </c>
    </row>
    <row r="721" spans="1:2" ht="15" customHeight="1" x14ac:dyDescent="0.2">
      <c r="A721" s="153">
        <v>37817.166666666664</v>
      </c>
      <c r="B721" s="154">
        <v>31.620000839233398</v>
      </c>
    </row>
    <row r="722" spans="1:2" ht="15" customHeight="1" x14ac:dyDescent="0.2">
      <c r="A722" s="153">
        <v>37818.166666666664</v>
      </c>
      <c r="B722" s="154">
        <v>31.049999237060501</v>
      </c>
    </row>
    <row r="723" spans="1:2" ht="15" customHeight="1" x14ac:dyDescent="0.2">
      <c r="A723" s="153">
        <v>37819.166666666664</v>
      </c>
      <c r="B723" s="154">
        <v>31.409999847412099</v>
      </c>
    </row>
    <row r="724" spans="1:2" ht="15" customHeight="1" x14ac:dyDescent="0.2">
      <c r="A724" s="153">
        <v>37820.166666666664</v>
      </c>
      <c r="B724" s="154">
        <v>31.959999084472599</v>
      </c>
    </row>
    <row r="725" spans="1:2" ht="15" customHeight="1" x14ac:dyDescent="0.2">
      <c r="A725" s="153">
        <v>37823.166666666664</v>
      </c>
      <c r="B725" s="154">
        <v>31.780000686645501</v>
      </c>
    </row>
    <row r="726" spans="1:2" ht="15" customHeight="1" x14ac:dyDescent="0.2">
      <c r="A726" s="153">
        <v>37824.166666666664</v>
      </c>
      <c r="B726" s="154">
        <v>30.190000534057599</v>
      </c>
    </row>
    <row r="727" spans="1:2" ht="15" customHeight="1" x14ac:dyDescent="0.2">
      <c r="A727" s="153">
        <v>37825.166666666664</v>
      </c>
      <c r="B727" s="154">
        <v>29.670000076293899</v>
      </c>
    </row>
    <row r="728" spans="1:2" ht="15" customHeight="1" x14ac:dyDescent="0.2">
      <c r="A728" s="153">
        <v>37826.166666666664</v>
      </c>
      <c r="B728" s="154">
        <v>30.2199993133544</v>
      </c>
    </row>
    <row r="729" spans="1:2" ht="15" customHeight="1" x14ac:dyDescent="0.2">
      <c r="A729" s="153">
        <v>37827.166666666664</v>
      </c>
      <c r="B729" s="154">
        <v>30.170000076293899</v>
      </c>
    </row>
    <row r="730" spans="1:2" ht="15" customHeight="1" x14ac:dyDescent="0.2">
      <c r="A730" s="153">
        <v>37830.166666666664</v>
      </c>
      <c r="B730" s="154">
        <v>30.110000610351499</v>
      </c>
    </row>
    <row r="731" spans="1:2" ht="15" customHeight="1" x14ac:dyDescent="0.2">
      <c r="A731" s="153">
        <v>37831.166666666664</v>
      </c>
      <c r="B731" s="154">
        <v>30.2399997711181</v>
      </c>
    </row>
    <row r="732" spans="1:2" ht="15" customHeight="1" x14ac:dyDescent="0.2">
      <c r="A732" s="153">
        <v>37832.166666666664</v>
      </c>
      <c r="B732" s="154">
        <v>30.6800003051757</v>
      </c>
    </row>
    <row r="733" spans="1:2" ht="15" customHeight="1" x14ac:dyDescent="0.2">
      <c r="A733" s="153">
        <v>37833.166666666664</v>
      </c>
      <c r="B733" s="154">
        <v>30.540000915527301</v>
      </c>
    </row>
    <row r="734" spans="1:2" ht="15" customHeight="1" x14ac:dyDescent="0.2">
      <c r="A734" s="153">
        <v>37834.166666666664</v>
      </c>
      <c r="B734" s="154">
        <v>32.310001373291001</v>
      </c>
    </row>
    <row r="735" spans="1:2" ht="15" customHeight="1" x14ac:dyDescent="0.2">
      <c r="A735" s="153">
        <v>37837.166666666664</v>
      </c>
      <c r="B735" s="154">
        <v>31.840000152587798</v>
      </c>
    </row>
    <row r="736" spans="1:2" ht="15" customHeight="1" x14ac:dyDescent="0.2">
      <c r="A736" s="153">
        <v>37838.166666666664</v>
      </c>
      <c r="B736" s="154">
        <v>32.220001220703097</v>
      </c>
    </row>
    <row r="737" spans="1:2" ht="15" customHeight="1" x14ac:dyDescent="0.2">
      <c r="A737" s="153">
        <v>37839.166666666664</v>
      </c>
      <c r="B737" s="154">
        <v>31.7000007629394</v>
      </c>
    </row>
    <row r="738" spans="1:2" ht="15" customHeight="1" x14ac:dyDescent="0.2">
      <c r="A738" s="153">
        <v>37840.166666666664</v>
      </c>
      <c r="B738" s="154">
        <v>32.389999389648402</v>
      </c>
    </row>
    <row r="739" spans="1:2" ht="15" customHeight="1" x14ac:dyDescent="0.2">
      <c r="A739" s="153">
        <v>37841.166666666664</v>
      </c>
      <c r="B739" s="154">
        <v>32.180000305175703</v>
      </c>
    </row>
    <row r="740" spans="1:2" ht="15" customHeight="1" x14ac:dyDescent="0.2">
      <c r="A740" s="153">
        <v>37844.166666666664</v>
      </c>
      <c r="B740" s="154">
        <v>32.009998321533203</v>
      </c>
    </row>
    <row r="741" spans="1:2" ht="15" customHeight="1" x14ac:dyDescent="0.2">
      <c r="A741" s="153">
        <v>37845.166666666664</v>
      </c>
      <c r="B741" s="154">
        <v>31.920000076293899</v>
      </c>
    </row>
    <row r="742" spans="1:2" ht="15" customHeight="1" x14ac:dyDescent="0.2">
      <c r="A742" s="153">
        <v>37846.166666666664</v>
      </c>
      <c r="B742" s="154">
        <v>30.780000686645501</v>
      </c>
    </row>
    <row r="743" spans="1:2" ht="15" customHeight="1" x14ac:dyDescent="0.2">
      <c r="A743" s="153">
        <v>37847.166666666664</v>
      </c>
      <c r="B743" s="154">
        <v>31.090000152587798</v>
      </c>
    </row>
    <row r="744" spans="1:2" ht="15" customHeight="1" x14ac:dyDescent="0.2">
      <c r="A744" s="153">
        <v>37848.166666666664</v>
      </c>
      <c r="B744" s="154">
        <v>31.049999237060501</v>
      </c>
    </row>
    <row r="745" spans="1:2" ht="15" customHeight="1" x14ac:dyDescent="0.2">
      <c r="A745" s="153">
        <v>37851.166666666664</v>
      </c>
      <c r="B745" s="154">
        <v>30.889999389648398</v>
      </c>
    </row>
    <row r="746" spans="1:2" ht="15" customHeight="1" x14ac:dyDescent="0.2">
      <c r="A746" s="153">
        <v>37852.166666666664</v>
      </c>
      <c r="B746" s="154">
        <v>30.7000007629394</v>
      </c>
    </row>
    <row r="747" spans="1:2" ht="15" customHeight="1" x14ac:dyDescent="0.2">
      <c r="A747" s="153">
        <v>37853.166666666664</v>
      </c>
      <c r="B747" s="154">
        <v>30.9500007629394</v>
      </c>
    </row>
    <row r="748" spans="1:2" ht="15" customHeight="1" x14ac:dyDescent="0.2">
      <c r="A748" s="153">
        <v>37854.166666666664</v>
      </c>
      <c r="B748" s="154">
        <v>31.879999160766602</v>
      </c>
    </row>
    <row r="749" spans="1:2" ht="15" customHeight="1" x14ac:dyDescent="0.2">
      <c r="A749" s="153">
        <v>37855.166666666664</v>
      </c>
      <c r="B749" s="154">
        <v>31.840000152587798</v>
      </c>
    </row>
    <row r="750" spans="1:2" ht="15" customHeight="1" x14ac:dyDescent="0.2">
      <c r="A750" s="153">
        <v>37858.166666666664</v>
      </c>
      <c r="B750" s="154">
        <v>31.559999465942301</v>
      </c>
    </row>
    <row r="751" spans="1:2" ht="15" customHeight="1" x14ac:dyDescent="0.2">
      <c r="A751" s="153">
        <v>37859.166666666664</v>
      </c>
      <c r="B751" s="154">
        <v>31.9500007629394</v>
      </c>
    </row>
    <row r="752" spans="1:2" ht="15" customHeight="1" x14ac:dyDescent="0.2">
      <c r="A752" s="153">
        <v>37860.166666666664</v>
      </c>
      <c r="B752" s="154">
        <v>31.209999084472599</v>
      </c>
    </row>
    <row r="753" spans="1:2" ht="15" customHeight="1" x14ac:dyDescent="0.2">
      <c r="A753" s="153">
        <v>37861.166666666664</v>
      </c>
      <c r="B753" s="154">
        <v>31.5</v>
      </c>
    </row>
    <row r="754" spans="1:2" ht="15" customHeight="1" x14ac:dyDescent="0.2">
      <c r="A754" s="153">
        <v>37862.166666666664</v>
      </c>
      <c r="B754" s="154">
        <v>31.569999694824201</v>
      </c>
    </row>
    <row r="755" spans="1:2" ht="15" customHeight="1" x14ac:dyDescent="0.2">
      <c r="A755" s="153">
        <v>37866.166666666664</v>
      </c>
      <c r="B755" s="154">
        <v>29.409999847412099</v>
      </c>
    </row>
    <row r="756" spans="1:2" ht="15" customHeight="1" x14ac:dyDescent="0.2">
      <c r="A756" s="153">
        <v>37867.166666666664</v>
      </c>
      <c r="B756" s="154">
        <v>29.4899997711181</v>
      </c>
    </row>
    <row r="757" spans="1:2" ht="15" customHeight="1" x14ac:dyDescent="0.2">
      <c r="A757" s="153">
        <v>37868.166666666664</v>
      </c>
      <c r="B757" s="154">
        <v>28.9799995422363</v>
      </c>
    </row>
    <row r="758" spans="1:2" ht="15" customHeight="1" x14ac:dyDescent="0.2">
      <c r="A758" s="153">
        <v>37869.166666666664</v>
      </c>
      <c r="B758" s="154">
        <v>28.879999160766602</v>
      </c>
    </row>
    <row r="759" spans="1:2" ht="15" customHeight="1" x14ac:dyDescent="0.2">
      <c r="A759" s="153">
        <v>37872.166666666664</v>
      </c>
      <c r="B759" s="154">
        <v>28.850000381469702</v>
      </c>
    </row>
    <row r="760" spans="1:2" ht="15" customHeight="1" x14ac:dyDescent="0.2">
      <c r="A760" s="153">
        <v>37873.166666666664</v>
      </c>
      <c r="B760" s="154">
        <v>29.1800003051757</v>
      </c>
    </row>
    <row r="761" spans="1:2" ht="15" customHeight="1" x14ac:dyDescent="0.2">
      <c r="A761" s="153">
        <v>37874.166666666664</v>
      </c>
      <c r="B761" s="154">
        <v>29.350000381469702</v>
      </c>
    </row>
    <row r="762" spans="1:2" ht="15" customHeight="1" x14ac:dyDescent="0.2">
      <c r="A762" s="153">
        <v>37875.166666666664</v>
      </c>
      <c r="B762" s="154">
        <v>28.819999694824201</v>
      </c>
    </row>
    <row r="763" spans="1:2" ht="15" customHeight="1" x14ac:dyDescent="0.2">
      <c r="A763" s="153">
        <v>37876.166666666664</v>
      </c>
      <c r="B763" s="154">
        <v>28.270000457763601</v>
      </c>
    </row>
    <row r="764" spans="1:2" ht="15" customHeight="1" x14ac:dyDescent="0.2">
      <c r="A764" s="153">
        <v>37879.166666666664</v>
      </c>
      <c r="B764" s="154">
        <v>28.139999389648398</v>
      </c>
    </row>
    <row r="765" spans="1:2" ht="15" customHeight="1" x14ac:dyDescent="0.2">
      <c r="A765" s="153">
        <v>37880.166666666664</v>
      </c>
      <c r="B765" s="154">
        <v>27.559999465942301</v>
      </c>
    </row>
    <row r="766" spans="1:2" ht="15" customHeight="1" x14ac:dyDescent="0.2">
      <c r="A766" s="153">
        <v>37881.166666666664</v>
      </c>
      <c r="B766" s="154">
        <v>27.030000686645501</v>
      </c>
    </row>
    <row r="767" spans="1:2" ht="15" customHeight="1" x14ac:dyDescent="0.2">
      <c r="A767" s="153">
        <v>37882.166666666664</v>
      </c>
      <c r="B767" s="154">
        <v>27.170000076293899</v>
      </c>
    </row>
    <row r="768" spans="1:2" ht="15" customHeight="1" x14ac:dyDescent="0.2">
      <c r="A768" s="153">
        <v>37883.166666666664</v>
      </c>
      <c r="B768" s="154">
        <v>27.030000686645501</v>
      </c>
    </row>
    <row r="769" spans="1:2" ht="15" customHeight="1" x14ac:dyDescent="0.2">
      <c r="A769" s="153">
        <v>37886.166666666664</v>
      </c>
      <c r="B769" s="154">
        <v>26.959999084472599</v>
      </c>
    </row>
    <row r="770" spans="1:2" ht="15" customHeight="1" x14ac:dyDescent="0.2">
      <c r="A770" s="153">
        <v>37887.166666666664</v>
      </c>
      <c r="B770" s="154">
        <v>27.129999160766602</v>
      </c>
    </row>
    <row r="771" spans="1:2" ht="15" customHeight="1" x14ac:dyDescent="0.2">
      <c r="A771" s="153">
        <v>37888.166666666664</v>
      </c>
      <c r="B771" s="154">
        <v>28.2399997711181</v>
      </c>
    </row>
    <row r="772" spans="1:2" ht="15" customHeight="1" x14ac:dyDescent="0.2">
      <c r="A772" s="153">
        <v>37889.166666666664</v>
      </c>
      <c r="B772" s="154">
        <v>28.290000915527301</v>
      </c>
    </row>
    <row r="773" spans="1:2" ht="15" customHeight="1" x14ac:dyDescent="0.2">
      <c r="A773" s="153">
        <v>37890.166666666664</v>
      </c>
      <c r="B773" s="154">
        <v>28.159999847412099</v>
      </c>
    </row>
    <row r="774" spans="1:2" ht="15" customHeight="1" x14ac:dyDescent="0.2">
      <c r="A774" s="153">
        <v>37893.166666666664</v>
      </c>
      <c r="B774" s="154">
        <v>28.399999618530199</v>
      </c>
    </row>
    <row r="775" spans="1:2" ht="15" customHeight="1" x14ac:dyDescent="0.2">
      <c r="A775" s="153">
        <v>37894.166666666664</v>
      </c>
      <c r="B775" s="154">
        <v>29.2000007629394</v>
      </c>
    </row>
    <row r="776" spans="1:2" ht="15" customHeight="1" x14ac:dyDescent="0.2">
      <c r="A776" s="153">
        <v>37895.166666666664</v>
      </c>
      <c r="B776" s="154">
        <v>29.389999389648398</v>
      </c>
    </row>
    <row r="777" spans="1:2" ht="15" customHeight="1" x14ac:dyDescent="0.2">
      <c r="A777" s="153">
        <v>37896.166666666664</v>
      </c>
      <c r="B777" s="154">
        <v>29.840000152587798</v>
      </c>
    </row>
    <row r="778" spans="1:2" ht="15" customHeight="1" x14ac:dyDescent="0.2">
      <c r="A778" s="153">
        <v>37897.166666666664</v>
      </c>
      <c r="B778" s="154">
        <v>30.399999618530199</v>
      </c>
    </row>
    <row r="779" spans="1:2" ht="15" customHeight="1" x14ac:dyDescent="0.2">
      <c r="A779" s="153">
        <v>37900.166666666664</v>
      </c>
      <c r="B779" s="154">
        <v>30.4699993133544</v>
      </c>
    </row>
    <row r="780" spans="1:2" ht="15" customHeight="1" x14ac:dyDescent="0.2">
      <c r="A780" s="153">
        <v>37901.166666666664</v>
      </c>
      <c r="B780" s="154">
        <v>30.409999847412099</v>
      </c>
    </row>
    <row r="781" spans="1:2" ht="15" customHeight="1" x14ac:dyDescent="0.2">
      <c r="A781" s="153">
        <v>37902.166666666664</v>
      </c>
      <c r="B781" s="154">
        <v>29.809999465942301</v>
      </c>
    </row>
    <row r="782" spans="1:2" ht="15" customHeight="1" x14ac:dyDescent="0.2">
      <c r="A782" s="153">
        <v>37903.166666666664</v>
      </c>
      <c r="B782" s="154">
        <v>31.0100002288818</v>
      </c>
    </row>
    <row r="783" spans="1:2" ht="15" customHeight="1" x14ac:dyDescent="0.2">
      <c r="A783" s="153">
        <v>37904.166666666664</v>
      </c>
      <c r="B783" s="154">
        <v>31.9699993133544</v>
      </c>
    </row>
    <row r="784" spans="1:2" ht="15" customHeight="1" x14ac:dyDescent="0.2">
      <c r="A784" s="153">
        <v>37907.166666666664</v>
      </c>
      <c r="B784" s="154">
        <v>31.9500007629394</v>
      </c>
    </row>
    <row r="785" spans="1:2" ht="15" customHeight="1" x14ac:dyDescent="0.2">
      <c r="A785" s="153">
        <v>37908.166666666664</v>
      </c>
      <c r="B785" s="154">
        <v>31.819999694824201</v>
      </c>
    </row>
    <row r="786" spans="1:2" ht="15" customHeight="1" x14ac:dyDescent="0.2">
      <c r="A786" s="153">
        <v>37909.166666666664</v>
      </c>
      <c r="B786" s="154">
        <v>31.770000457763601</v>
      </c>
    </row>
    <row r="787" spans="1:2" ht="15" customHeight="1" x14ac:dyDescent="0.2">
      <c r="A787" s="153">
        <v>37910.166666666664</v>
      </c>
      <c r="B787" s="154">
        <v>31.540000915527301</v>
      </c>
    </row>
    <row r="788" spans="1:2" ht="15" customHeight="1" x14ac:dyDescent="0.2">
      <c r="A788" s="153">
        <v>37911.166666666664</v>
      </c>
      <c r="B788" s="154">
        <v>30.6800003051757</v>
      </c>
    </row>
    <row r="789" spans="1:2" ht="15" customHeight="1" x14ac:dyDescent="0.2">
      <c r="A789" s="153">
        <v>37914.166666666664</v>
      </c>
      <c r="B789" s="154">
        <v>30.350000381469702</v>
      </c>
    </row>
    <row r="790" spans="1:2" ht="15" customHeight="1" x14ac:dyDescent="0.2">
      <c r="A790" s="153">
        <v>37915.166666666664</v>
      </c>
      <c r="B790" s="154">
        <v>30.1800003051757</v>
      </c>
    </row>
    <row r="791" spans="1:2" ht="15" customHeight="1" x14ac:dyDescent="0.2">
      <c r="A791" s="153">
        <v>37916.166666666664</v>
      </c>
      <c r="B791" s="154">
        <v>29.920000076293899</v>
      </c>
    </row>
    <row r="792" spans="1:2" ht="15" customHeight="1" x14ac:dyDescent="0.2">
      <c r="A792" s="153">
        <v>37917.166666666664</v>
      </c>
      <c r="B792" s="154">
        <v>30.299999237060501</v>
      </c>
    </row>
    <row r="793" spans="1:2" ht="15" customHeight="1" x14ac:dyDescent="0.2">
      <c r="A793" s="153">
        <v>37918.166666666664</v>
      </c>
      <c r="B793" s="154">
        <v>30.159999847412099</v>
      </c>
    </row>
    <row r="794" spans="1:2" ht="15" customHeight="1" x14ac:dyDescent="0.2">
      <c r="A794" s="153">
        <v>37921.208333333336</v>
      </c>
      <c r="B794" s="154">
        <v>29.920000076293899</v>
      </c>
    </row>
    <row r="795" spans="1:2" ht="15" customHeight="1" x14ac:dyDescent="0.2">
      <c r="A795" s="153">
        <v>37922.208333333336</v>
      </c>
      <c r="B795" s="154">
        <v>29.559999465942301</v>
      </c>
    </row>
    <row r="796" spans="1:2" ht="15" customHeight="1" x14ac:dyDescent="0.2">
      <c r="A796" s="153">
        <v>37923.208333333336</v>
      </c>
      <c r="B796" s="154">
        <v>28.909999847412099</v>
      </c>
    </row>
    <row r="797" spans="1:2" ht="15" customHeight="1" x14ac:dyDescent="0.2">
      <c r="A797" s="153">
        <v>37924.208333333336</v>
      </c>
      <c r="B797" s="154">
        <v>28.4699993133544</v>
      </c>
    </row>
    <row r="798" spans="1:2" ht="15" customHeight="1" x14ac:dyDescent="0.2">
      <c r="A798" s="153">
        <v>37925.208333333336</v>
      </c>
      <c r="B798" s="154">
        <v>29.110000610351499</v>
      </c>
    </row>
    <row r="799" spans="1:2" ht="15" customHeight="1" x14ac:dyDescent="0.2">
      <c r="A799" s="153">
        <v>37928.208333333336</v>
      </c>
      <c r="B799" s="154">
        <v>28.899999618530199</v>
      </c>
    </row>
    <row r="800" spans="1:2" ht="15" customHeight="1" x14ac:dyDescent="0.2">
      <c r="A800" s="153">
        <v>37929.208333333336</v>
      </c>
      <c r="B800" s="154">
        <v>28.75</v>
      </c>
    </row>
    <row r="801" spans="1:2" ht="15" customHeight="1" x14ac:dyDescent="0.2">
      <c r="A801" s="153">
        <v>37930.208333333336</v>
      </c>
      <c r="B801" s="154">
        <v>30.299999237060501</v>
      </c>
    </row>
    <row r="802" spans="1:2" ht="15" customHeight="1" x14ac:dyDescent="0.2">
      <c r="A802" s="153">
        <v>37931.208333333336</v>
      </c>
      <c r="B802" s="154">
        <v>30.2600002288818</v>
      </c>
    </row>
    <row r="803" spans="1:2" ht="15" customHeight="1" x14ac:dyDescent="0.2">
      <c r="A803" s="153">
        <v>37932.208333333336</v>
      </c>
      <c r="B803" s="154">
        <v>30.850000381469702</v>
      </c>
    </row>
    <row r="804" spans="1:2" ht="15" customHeight="1" x14ac:dyDescent="0.2">
      <c r="A804" s="153">
        <v>37935.208333333336</v>
      </c>
      <c r="B804" s="154">
        <v>30.879999160766602</v>
      </c>
    </row>
    <row r="805" spans="1:2" ht="15" customHeight="1" x14ac:dyDescent="0.2">
      <c r="A805" s="153">
        <v>37936.208333333336</v>
      </c>
      <c r="B805" s="154">
        <v>31.149999618530199</v>
      </c>
    </row>
    <row r="806" spans="1:2" ht="15" customHeight="1" x14ac:dyDescent="0.2">
      <c r="A806" s="153">
        <v>37937.208333333336</v>
      </c>
      <c r="B806" s="154">
        <v>31.329999923706001</v>
      </c>
    </row>
    <row r="807" spans="1:2" ht="15" customHeight="1" x14ac:dyDescent="0.2">
      <c r="A807" s="153">
        <v>37938.208333333336</v>
      </c>
      <c r="B807" s="154">
        <v>31.899999618530199</v>
      </c>
    </row>
    <row r="808" spans="1:2" ht="15" customHeight="1" x14ac:dyDescent="0.2">
      <c r="A808" s="153">
        <v>37939.208333333336</v>
      </c>
      <c r="B808" s="154">
        <v>32.369998931884702</v>
      </c>
    </row>
    <row r="809" spans="1:2" ht="15" customHeight="1" x14ac:dyDescent="0.2">
      <c r="A809" s="153">
        <v>37942.208333333336</v>
      </c>
      <c r="B809" s="154">
        <v>31.7299995422363</v>
      </c>
    </row>
    <row r="810" spans="1:2" ht="15" customHeight="1" x14ac:dyDescent="0.2">
      <c r="A810" s="153">
        <v>37943.208333333336</v>
      </c>
      <c r="B810" s="154">
        <v>33.279998779296797</v>
      </c>
    </row>
    <row r="811" spans="1:2" ht="15" customHeight="1" x14ac:dyDescent="0.2">
      <c r="A811" s="153">
        <v>37944.208333333336</v>
      </c>
      <c r="B811" s="154">
        <v>32.919998168945298</v>
      </c>
    </row>
    <row r="812" spans="1:2" ht="15" customHeight="1" x14ac:dyDescent="0.2">
      <c r="A812" s="153">
        <v>37945.208333333336</v>
      </c>
      <c r="B812" s="154">
        <v>32.860000610351499</v>
      </c>
    </row>
    <row r="813" spans="1:2" ht="15" customHeight="1" x14ac:dyDescent="0.2">
      <c r="A813" s="153">
        <v>37946.208333333336</v>
      </c>
      <c r="B813" s="154">
        <v>31.610000610351499</v>
      </c>
    </row>
    <row r="814" spans="1:2" ht="15" customHeight="1" x14ac:dyDescent="0.2">
      <c r="A814" s="153">
        <v>37949.208333333336</v>
      </c>
      <c r="B814" s="154">
        <v>29.7399997711181</v>
      </c>
    </row>
    <row r="815" spans="1:2" ht="15" customHeight="1" x14ac:dyDescent="0.2">
      <c r="A815" s="153">
        <v>37950.208333333336</v>
      </c>
      <c r="B815" s="154">
        <v>29.770000457763601</v>
      </c>
    </row>
    <row r="816" spans="1:2" ht="15" customHeight="1" x14ac:dyDescent="0.2">
      <c r="A816" s="153">
        <v>37951.208333333336</v>
      </c>
      <c r="B816" s="154">
        <v>30.409999847412099</v>
      </c>
    </row>
    <row r="817" spans="1:2" ht="15" customHeight="1" x14ac:dyDescent="0.2">
      <c r="A817" s="153">
        <v>37956.208333333336</v>
      </c>
      <c r="B817" s="154">
        <v>29.9500007629394</v>
      </c>
    </row>
    <row r="818" spans="1:2" ht="15" customHeight="1" x14ac:dyDescent="0.2">
      <c r="A818" s="153">
        <v>37957.208333333336</v>
      </c>
      <c r="B818" s="154">
        <v>30.780000686645501</v>
      </c>
    </row>
    <row r="819" spans="1:2" ht="15" customHeight="1" x14ac:dyDescent="0.2">
      <c r="A819" s="153">
        <v>37958.208333333336</v>
      </c>
      <c r="B819" s="154">
        <v>31.100000381469702</v>
      </c>
    </row>
    <row r="820" spans="1:2" ht="15" customHeight="1" x14ac:dyDescent="0.2">
      <c r="A820" s="153">
        <v>37959.208333333336</v>
      </c>
      <c r="B820" s="154">
        <v>31.2600002288818</v>
      </c>
    </row>
    <row r="821" spans="1:2" ht="15" customHeight="1" x14ac:dyDescent="0.2">
      <c r="A821" s="153">
        <v>37960.208333333336</v>
      </c>
      <c r="B821" s="154">
        <v>30.7299995422363</v>
      </c>
    </row>
    <row r="822" spans="1:2" ht="15" customHeight="1" x14ac:dyDescent="0.2">
      <c r="A822" s="153">
        <v>37963.208333333336</v>
      </c>
      <c r="B822" s="154">
        <v>32.099998474121001</v>
      </c>
    </row>
    <row r="823" spans="1:2" ht="15" customHeight="1" x14ac:dyDescent="0.2">
      <c r="A823" s="153">
        <v>37964.208333333336</v>
      </c>
      <c r="B823" s="154">
        <v>31.7600002288818</v>
      </c>
    </row>
    <row r="824" spans="1:2" ht="15" customHeight="1" x14ac:dyDescent="0.2">
      <c r="A824" s="153">
        <v>37965.208333333336</v>
      </c>
      <c r="B824" s="154">
        <v>31.879999160766602</v>
      </c>
    </row>
    <row r="825" spans="1:2" ht="15" customHeight="1" x14ac:dyDescent="0.2">
      <c r="A825" s="153">
        <v>37966.208333333336</v>
      </c>
      <c r="B825" s="154">
        <v>31.850000381469702</v>
      </c>
    </row>
    <row r="826" spans="1:2" ht="15" customHeight="1" x14ac:dyDescent="0.2">
      <c r="A826" s="153">
        <v>37967.208333333336</v>
      </c>
      <c r="B826" s="154">
        <v>33.040000915527301</v>
      </c>
    </row>
    <row r="827" spans="1:2" ht="15" customHeight="1" x14ac:dyDescent="0.2">
      <c r="A827" s="153">
        <v>37970.208333333336</v>
      </c>
      <c r="B827" s="154">
        <v>33.180000305175703</v>
      </c>
    </row>
    <row r="828" spans="1:2" ht="15" customHeight="1" x14ac:dyDescent="0.2">
      <c r="A828" s="153">
        <v>37971.208333333336</v>
      </c>
      <c r="B828" s="154">
        <v>32.889999389648402</v>
      </c>
    </row>
    <row r="829" spans="1:2" ht="15" customHeight="1" x14ac:dyDescent="0.2">
      <c r="A829" s="153">
        <v>37972.208333333336</v>
      </c>
      <c r="B829" s="154">
        <v>33.349998474121001</v>
      </c>
    </row>
    <row r="830" spans="1:2" ht="15" customHeight="1" x14ac:dyDescent="0.2">
      <c r="A830" s="153">
        <v>37973.208333333336</v>
      </c>
      <c r="B830" s="154">
        <v>33.709999084472599</v>
      </c>
    </row>
    <row r="831" spans="1:2" ht="15" customHeight="1" x14ac:dyDescent="0.2">
      <c r="A831" s="153">
        <v>37974.208333333336</v>
      </c>
      <c r="B831" s="154">
        <v>33.020000457763601</v>
      </c>
    </row>
    <row r="832" spans="1:2" ht="15" customHeight="1" x14ac:dyDescent="0.2">
      <c r="A832" s="153">
        <v>37977.208333333336</v>
      </c>
      <c r="B832" s="154">
        <v>31.870000839233398</v>
      </c>
    </row>
    <row r="833" spans="1:2" ht="15" customHeight="1" x14ac:dyDescent="0.2">
      <c r="A833" s="153">
        <v>37978.208333333336</v>
      </c>
      <c r="B833" s="154">
        <v>31.9500007629394</v>
      </c>
    </row>
    <row r="834" spans="1:2" ht="15" customHeight="1" x14ac:dyDescent="0.2">
      <c r="A834" s="153">
        <v>37979.208333333336</v>
      </c>
      <c r="B834" s="154">
        <v>32.860000610351499</v>
      </c>
    </row>
    <row r="835" spans="1:2" ht="15" customHeight="1" x14ac:dyDescent="0.2">
      <c r="A835" s="153">
        <v>37984.208333333336</v>
      </c>
      <c r="B835" s="154">
        <v>32.400001525878899</v>
      </c>
    </row>
    <row r="836" spans="1:2" ht="15" customHeight="1" x14ac:dyDescent="0.2">
      <c r="A836" s="153">
        <v>37985.208333333336</v>
      </c>
      <c r="B836" s="154">
        <v>32.790000915527301</v>
      </c>
    </row>
    <row r="837" spans="1:2" ht="15" customHeight="1" x14ac:dyDescent="0.2">
      <c r="A837" s="153">
        <v>37986.208333333336</v>
      </c>
      <c r="B837" s="154">
        <v>32.520000457763601</v>
      </c>
    </row>
    <row r="838" spans="1:2" ht="15" customHeight="1" x14ac:dyDescent="0.2">
      <c r="A838" s="153">
        <v>37991.208333333336</v>
      </c>
      <c r="B838" s="154">
        <v>33.779998779296797</v>
      </c>
    </row>
    <row r="839" spans="1:2" ht="15" customHeight="1" x14ac:dyDescent="0.2">
      <c r="A839" s="153">
        <v>37992.208333333336</v>
      </c>
      <c r="B839" s="154">
        <v>33.700000762939403</v>
      </c>
    </row>
    <row r="840" spans="1:2" ht="15" customHeight="1" x14ac:dyDescent="0.2">
      <c r="A840" s="153">
        <v>37993.208333333336</v>
      </c>
      <c r="B840" s="154">
        <v>33.619998931884702</v>
      </c>
    </row>
    <row r="841" spans="1:2" ht="15" customHeight="1" x14ac:dyDescent="0.2">
      <c r="A841" s="153">
        <v>37994.208333333336</v>
      </c>
      <c r="B841" s="154">
        <v>33.9799995422363</v>
      </c>
    </row>
    <row r="842" spans="1:2" ht="15" customHeight="1" x14ac:dyDescent="0.2">
      <c r="A842" s="153">
        <v>37995.208333333336</v>
      </c>
      <c r="B842" s="154">
        <v>34.310001373291001</v>
      </c>
    </row>
    <row r="843" spans="1:2" ht="15" customHeight="1" x14ac:dyDescent="0.2">
      <c r="A843" s="153">
        <v>37998.208333333336</v>
      </c>
      <c r="B843" s="154">
        <v>34.720001220703097</v>
      </c>
    </row>
    <row r="844" spans="1:2" ht="15" customHeight="1" x14ac:dyDescent="0.2">
      <c r="A844" s="153">
        <v>37999.208333333336</v>
      </c>
      <c r="B844" s="154">
        <v>34.430000305175703</v>
      </c>
    </row>
    <row r="845" spans="1:2" ht="15" customHeight="1" x14ac:dyDescent="0.2">
      <c r="A845" s="153">
        <v>38000.208333333336</v>
      </c>
      <c r="B845" s="154">
        <v>34.5</v>
      </c>
    </row>
    <row r="846" spans="1:2" ht="15" customHeight="1" x14ac:dyDescent="0.2">
      <c r="A846" s="153">
        <v>38001.208333333336</v>
      </c>
      <c r="B846" s="154">
        <v>33.439998626708899</v>
      </c>
    </row>
    <row r="847" spans="1:2" ht="15" customHeight="1" x14ac:dyDescent="0.2">
      <c r="A847" s="153">
        <v>38002.208333333336</v>
      </c>
      <c r="B847" s="154">
        <v>35.069999694824197</v>
      </c>
    </row>
    <row r="848" spans="1:2" ht="15" customHeight="1" x14ac:dyDescent="0.2">
      <c r="A848" s="153">
        <v>38006.208333333336</v>
      </c>
      <c r="B848" s="154">
        <v>36.200000762939403</v>
      </c>
    </row>
    <row r="849" spans="1:2" ht="15" customHeight="1" x14ac:dyDescent="0.2">
      <c r="A849" s="153">
        <v>38007.208333333336</v>
      </c>
      <c r="B849" s="154">
        <v>34.580001831054602</v>
      </c>
    </row>
    <row r="850" spans="1:2" ht="15" customHeight="1" x14ac:dyDescent="0.2">
      <c r="A850" s="153">
        <v>38008.208333333336</v>
      </c>
      <c r="B850" s="154">
        <v>34.930000305175703</v>
      </c>
    </row>
    <row r="851" spans="1:2" ht="15" customHeight="1" x14ac:dyDescent="0.2">
      <c r="A851" s="153">
        <v>38009.208333333336</v>
      </c>
      <c r="B851" s="154">
        <v>34.939998626708899</v>
      </c>
    </row>
    <row r="852" spans="1:2" ht="15" customHeight="1" x14ac:dyDescent="0.2">
      <c r="A852" s="153">
        <v>38012.208333333336</v>
      </c>
      <c r="B852" s="154">
        <v>34.470001220703097</v>
      </c>
    </row>
    <row r="853" spans="1:2" ht="15" customHeight="1" x14ac:dyDescent="0.2">
      <c r="A853" s="153">
        <v>38013.208333333336</v>
      </c>
      <c r="B853" s="154">
        <v>34.119998931884702</v>
      </c>
    </row>
    <row r="854" spans="1:2" ht="15" customHeight="1" x14ac:dyDescent="0.2">
      <c r="A854" s="153">
        <v>38014.208333333336</v>
      </c>
      <c r="B854" s="154">
        <v>33.619998931884702</v>
      </c>
    </row>
    <row r="855" spans="1:2" ht="15" customHeight="1" x14ac:dyDescent="0.2">
      <c r="A855" s="153">
        <v>38015.208333333336</v>
      </c>
      <c r="B855" s="154">
        <v>32.810001373291001</v>
      </c>
    </row>
    <row r="856" spans="1:2" ht="15" customHeight="1" x14ac:dyDescent="0.2">
      <c r="A856" s="153">
        <v>38016.208333333336</v>
      </c>
      <c r="B856" s="154">
        <v>33.049999237060497</v>
      </c>
    </row>
    <row r="857" spans="1:2" ht="15" customHeight="1" x14ac:dyDescent="0.2">
      <c r="A857" s="153">
        <v>38019.208333333336</v>
      </c>
      <c r="B857" s="154">
        <v>34.9799995422363</v>
      </c>
    </row>
    <row r="858" spans="1:2" ht="15" customHeight="1" x14ac:dyDescent="0.2">
      <c r="A858" s="153">
        <v>38020.208333333336</v>
      </c>
      <c r="B858" s="154">
        <v>34.099998474121001</v>
      </c>
    </row>
    <row r="859" spans="1:2" ht="15" customHeight="1" x14ac:dyDescent="0.2">
      <c r="A859" s="153">
        <v>38021.208333333336</v>
      </c>
      <c r="B859" s="154">
        <v>33.099998474121001</v>
      </c>
    </row>
    <row r="860" spans="1:2" ht="15" customHeight="1" x14ac:dyDescent="0.2">
      <c r="A860" s="153">
        <v>38022.208333333336</v>
      </c>
      <c r="B860" s="154">
        <v>33.080001831054602</v>
      </c>
    </row>
    <row r="861" spans="1:2" ht="15" customHeight="1" x14ac:dyDescent="0.2">
      <c r="A861" s="153">
        <v>38023.208333333336</v>
      </c>
      <c r="B861" s="154">
        <v>32.4799995422363</v>
      </c>
    </row>
    <row r="862" spans="1:2" ht="15" customHeight="1" x14ac:dyDescent="0.2">
      <c r="A862" s="153">
        <v>38026.208333333336</v>
      </c>
      <c r="B862" s="154">
        <v>32.830001831054602</v>
      </c>
    </row>
    <row r="863" spans="1:2" ht="15" customHeight="1" x14ac:dyDescent="0.2">
      <c r="A863" s="153">
        <v>38027.208333333336</v>
      </c>
      <c r="B863" s="154">
        <v>33.869998931884702</v>
      </c>
    </row>
    <row r="864" spans="1:2" ht="15" customHeight="1" x14ac:dyDescent="0.2">
      <c r="A864" s="153">
        <v>38028.208333333336</v>
      </c>
      <c r="B864" s="154">
        <v>34</v>
      </c>
    </row>
    <row r="865" spans="1:2" ht="15" customHeight="1" x14ac:dyDescent="0.2">
      <c r="A865" s="153">
        <v>38029.208333333336</v>
      </c>
      <c r="B865" s="154">
        <v>33.9799995422363</v>
      </c>
    </row>
    <row r="866" spans="1:2" ht="15" customHeight="1" x14ac:dyDescent="0.2">
      <c r="A866" s="153">
        <v>38030.208333333336</v>
      </c>
      <c r="B866" s="154">
        <v>34.560001373291001</v>
      </c>
    </row>
    <row r="867" spans="1:2" ht="15" customHeight="1" x14ac:dyDescent="0.2">
      <c r="A867" s="153">
        <v>38034.208333333336</v>
      </c>
      <c r="B867" s="154">
        <v>35.159999847412102</v>
      </c>
    </row>
    <row r="868" spans="1:2" ht="15" customHeight="1" x14ac:dyDescent="0.2">
      <c r="A868" s="153">
        <v>38035.208333333336</v>
      </c>
      <c r="B868" s="154">
        <v>35.450000762939403</v>
      </c>
    </row>
    <row r="869" spans="1:2" ht="15" customHeight="1" x14ac:dyDescent="0.2">
      <c r="A869" s="153">
        <v>38036.208333333336</v>
      </c>
      <c r="B869" s="154">
        <v>36</v>
      </c>
    </row>
    <row r="870" spans="1:2" ht="15" customHeight="1" x14ac:dyDescent="0.2">
      <c r="A870" s="153">
        <v>38037.208333333336</v>
      </c>
      <c r="B870" s="154">
        <v>35.599998474121001</v>
      </c>
    </row>
    <row r="871" spans="1:2" ht="15" customHeight="1" x14ac:dyDescent="0.2">
      <c r="A871" s="153">
        <v>38040.208333333336</v>
      </c>
      <c r="B871" s="154">
        <v>34.349998474121001</v>
      </c>
    </row>
    <row r="872" spans="1:2" ht="15" customHeight="1" x14ac:dyDescent="0.2">
      <c r="A872" s="153">
        <v>38041.208333333336</v>
      </c>
      <c r="B872" s="154">
        <v>34.580001831054602</v>
      </c>
    </row>
    <row r="873" spans="1:2" ht="15" customHeight="1" x14ac:dyDescent="0.2">
      <c r="A873" s="153">
        <v>38042.208333333336</v>
      </c>
      <c r="B873" s="154">
        <v>35.680000305175703</v>
      </c>
    </row>
    <row r="874" spans="1:2" ht="15" customHeight="1" x14ac:dyDescent="0.2">
      <c r="A874" s="153">
        <v>38043.208333333336</v>
      </c>
      <c r="B874" s="154">
        <v>35.509998321533203</v>
      </c>
    </row>
    <row r="875" spans="1:2" ht="15" customHeight="1" x14ac:dyDescent="0.2">
      <c r="A875" s="153">
        <v>38044.208333333336</v>
      </c>
      <c r="B875" s="154">
        <v>36.159999847412102</v>
      </c>
    </row>
    <row r="876" spans="1:2" ht="15" customHeight="1" x14ac:dyDescent="0.2">
      <c r="A876" s="153">
        <v>38047.208333333336</v>
      </c>
      <c r="B876" s="154">
        <v>36.860000610351499</v>
      </c>
    </row>
    <row r="877" spans="1:2" ht="15" customHeight="1" x14ac:dyDescent="0.2">
      <c r="A877" s="153">
        <v>38048.208333333336</v>
      </c>
      <c r="B877" s="154">
        <v>36.659999847412102</v>
      </c>
    </row>
    <row r="878" spans="1:2" ht="15" customHeight="1" x14ac:dyDescent="0.2">
      <c r="A878" s="153">
        <v>38049.208333333336</v>
      </c>
      <c r="B878" s="154">
        <v>35.799999237060497</v>
      </c>
    </row>
    <row r="879" spans="1:2" ht="15" customHeight="1" x14ac:dyDescent="0.2">
      <c r="A879" s="153">
        <v>38050.208333333336</v>
      </c>
      <c r="B879" s="154">
        <v>36.639999389648402</v>
      </c>
    </row>
    <row r="880" spans="1:2" ht="15" customHeight="1" x14ac:dyDescent="0.2">
      <c r="A880" s="153">
        <v>38051.208333333336</v>
      </c>
      <c r="B880" s="154">
        <v>37.259998321533203</v>
      </c>
    </row>
    <row r="881" spans="1:2" ht="15" customHeight="1" x14ac:dyDescent="0.2">
      <c r="A881" s="153">
        <v>38054.208333333336</v>
      </c>
      <c r="B881" s="154">
        <v>36.569999694824197</v>
      </c>
    </row>
    <row r="882" spans="1:2" ht="15" customHeight="1" x14ac:dyDescent="0.2">
      <c r="A882" s="153">
        <v>38055.208333333336</v>
      </c>
      <c r="B882" s="154">
        <v>36.279998779296797</v>
      </c>
    </row>
    <row r="883" spans="1:2" ht="15" customHeight="1" x14ac:dyDescent="0.2">
      <c r="A883" s="153">
        <v>38056.208333333336</v>
      </c>
      <c r="B883" s="154">
        <v>36.099998474121001</v>
      </c>
    </row>
    <row r="884" spans="1:2" ht="15" customHeight="1" x14ac:dyDescent="0.2">
      <c r="A884" s="153">
        <v>38057.208333333336</v>
      </c>
      <c r="B884" s="154">
        <v>36.779998779296797</v>
      </c>
    </row>
    <row r="885" spans="1:2" ht="15" customHeight="1" x14ac:dyDescent="0.2">
      <c r="A885" s="153">
        <v>38058.208333333336</v>
      </c>
      <c r="B885" s="154">
        <v>36.189998626708899</v>
      </c>
    </row>
    <row r="886" spans="1:2" ht="15" customHeight="1" x14ac:dyDescent="0.2">
      <c r="A886" s="153">
        <v>38061.208333333336</v>
      </c>
      <c r="B886" s="154">
        <v>37.439998626708899</v>
      </c>
    </row>
    <row r="887" spans="1:2" ht="15" customHeight="1" x14ac:dyDescent="0.2">
      <c r="A887" s="153">
        <v>38062.208333333336</v>
      </c>
      <c r="B887" s="154">
        <v>37.4799995422363</v>
      </c>
    </row>
    <row r="888" spans="1:2" ht="15" customHeight="1" x14ac:dyDescent="0.2">
      <c r="A888" s="153">
        <v>38063.208333333336</v>
      </c>
      <c r="B888" s="154">
        <v>38.180000305175703</v>
      </c>
    </row>
    <row r="889" spans="1:2" ht="15" customHeight="1" x14ac:dyDescent="0.2">
      <c r="A889" s="153">
        <v>38064.208333333336</v>
      </c>
      <c r="B889" s="154">
        <v>37.930000305175703</v>
      </c>
    </row>
    <row r="890" spans="1:2" ht="15" customHeight="1" x14ac:dyDescent="0.2">
      <c r="A890" s="153">
        <v>38065.208333333336</v>
      </c>
      <c r="B890" s="154">
        <v>38.080001831054602</v>
      </c>
    </row>
    <row r="891" spans="1:2" ht="15" customHeight="1" x14ac:dyDescent="0.2">
      <c r="A891" s="153">
        <v>38068.208333333336</v>
      </c>
      <c r="B891" s="154">
        <v>37.110000610351499</v>
      </c>
    </row>
    <row r="892" spans="1:2" ht="15" customHeight="1" x14ac:dyDescent="0.2">
      <c r="A892" s="153">
        <v>38069.208333333336</v>
      </c>
      <c r="B892" s="154">
        <v>37.450000762939403</v>
      </c>
    </row>
    <row r="893" spans="1:2" ht="15" customHeight="1" x14ac:dyDescent="0.2">
      <c r="A893" s="153">
        <v>38070.208333333336</v>
      </c>
      <c r="B893" s="154">
        <v>37.009998321533203</v>
      </c>
    </row>
    <row r="894" spans="1:2" ht="15" customHeight="1" x14ac:dyDescent="0.2">
      <c r="A894" s="153">
        <v>38071.208333333336</v>
      </c>
      <c r="B894" s="154">
        <v>35.509998321533203</v>
      </c>
    </row>
    <row r="895" spans="1:2" ht="15" customHeight="1" x14ac:dyDescent="0.2">
      <c r="A895" s="153">
        <v>38072.208333333336</v>
      </c>
      <c r="B895" s="154">
        <v>35.7299995422363</v>
      </c>
    </row>
    <row r="896" spans="1:2" ht="15" customHeight="1" x14ac:dyDescent="0.2">
      <c r="A896" s="153">
        <v>38075.208333333336</v>
      </c>
      <c r="B896" s="154">
        <v>35.450000762939403</v>
      </c>
    </row>
    <row r="897" spans="1:2" ht="15" customHeight="1" x14ac:dyDescent="0.2">
      <c r="A897" s="153">
        <v>38076.208333333336</v>
      </c>
      <c r="B897" s="154">
        <v>36.25</v>
      </c>
    </row>
    <row r="898" spans="1:2" ht="15" customHeight="1" x14ac:dyDescent="0.2">
      <c r="A898" s="153">
        <v>38077.208333333336</v>
      </c>
      <c r="B898" s="154">
        <v>35.759998321533203</v>
      </c>
    </row>
    <row r="899" spans="1:2" ht="15" customHeight="1" x14ac:dyDescent="0.2">
      <c r="A899" s="153">
        <v>38078.208333333336</v>
      </c>
      <c r="B899" s="154">
        <v>34.270000457763601</v>
      </c>
    </row>
    <row r="900" spans="1:2" ht="15" customHeight="1" x14ac:dyDescent="0.2">
      <c r="A900" s="153">
        <v>38079.208333333336</v>
      </c>
      <c r="B900" s="154">
        <v>34.389999389648402</v>
      </c>
    </row>
    <row r="901" spans="1:2" ht="15" customHeight="1" x14ac:dyDescent="0.2">
      <c r="A901" s="153">
        <v>38082.166666666664</v>
      </c>
      <c r="B901" s="154">
        <v>34.380001068115199</v>
      </c>
    </row>
    <row r="902" spans="1:2" ht="15" customHeight="1" x14ac:dyDescent="0.2">
      <c r="A902" s="153">
        <v>38083.166666666664</v>
      </c>
      <c r="B902" s="154">
        <v>34.970001220703097</v>
      </c>
    </row>
    <row r="903" spans="1:2" ht="15" customHeight="1" x14ac:dyDescent="0.2">
      <c r="A903" s="153">
        <v>38084.166666666664</v>
      </c>
      <c r="B903" s="154">
        <v>36.150001525878899</v>
      </c>
    </row>
    <row r="904" spans="1:2" ht="15" customHeight="1" x14ac:dyDescent="0.2">
      <c r="A904" s="153">
        <v>38085.166666666664</v>
      </c>
      <c r="B904" s="154">
        <v>37.139999389648402</v>
      </c>
    </row>
    <row r="905" spans="1:2" ht="15" customHeight="1" x14ac:dyDescent="0.2">
      <c r="A905" s="153">
        <v>38089.166666666664</v>
      </c>
      <c r="B905" s="154">
        <v>37.840000152587798</v>
      </c>
    </row>
    <row r="906" spans="1:2" ht="15" customHeight="1" x14ac:dyDescent="0.2">
      <c r="A906" s="153">
        <v>38090.166666666664</v>
      </c>
      <c r="B906" s="154">
        <v>37.209999084472599</v>
      </c>
    </row>
    <row r="907" spans="1:2" ht="15" customHeight="1" x14ac:dyDescent="0.2">
      <c r="A907" s="153">
        <v>38091.166666666664</v>
      </c>
      <c r="B907" s="154">
        <v>36.720001220703097</v>
      </c>
    </row>
    <row r="908" spans="1:2" ht="15" customHeight="1" x14ac:dyDescent="0.2">
      <c r="A908" s="153">
        <v>38092.166666666664</v>
      </c>
      <c r="B908" s="154">
        <v>37.569999694824197</v>
      </c>
    </row>
    <row r="909" spans="1:2" ht="15" customHeight="1" x14ac:dyDescent="0.2">
      <c r="A909" s="153">
        <v>38093.166666666664</v>
      </c>
      <c r="B909" s="154">
        <v>37.740001678466797</v>
      </c>
    </row>
    <row r="910" spans="1:2" ht="15" customHeight="1" x14ac:dyDescent="0.2">
      <c r="A910" s="153">
        <v>38096.166666666664</v>
      </c>
      <c r="B910" s="154">
        <v>37.419998168945298</v>
      </c>
    </row>
    <row r="911" spans="1:2" ht="15" customHeight="1" x14ac:dyDescent="0.2">
      <c r="A911" s="153">
        <v>38097.166666666664</v>
      </c>
      <c r="B911" s="154">
        <v>37.599998474121001</v>
      </c>
    </row>
    <row r="912" spans="1:2" ht="15" customHeight="1" x14ac:dyDescent="0.2">
      <c r="A912" s="153">
        <v>38098.166666666664</v>
      </c>
      <c r="B912" s="154">
        <v>35.7299995422363</v>
      </c>
    </row>
    <row r="913" spans="1:2" ht="15" customHeight="1" x14ac:dyDescent="0.2">
      <c r="A913" s="153">
        <v>38099.166666666664</v>
      </c>
      <c r="B913" s="154">
        <v>36.709999084472599</v>
      </c>
    </row>
    <row r="914" spans="1:2" ht="15" customHeight="1" x14ac:dyDescent="0.2">
      <c r="A914" s="153">
        <v>38100.166666666664</v>
      </c>
      <c r="B914" s="154">
        <v>36.459999084472599</v>
      </c>
    </row>
    <row r="915" spans="1:2" ht="15" customHeight="1" x14ac:dyDescent="0.2">
      <c r="A915" s="153">
        <v>38103.166666666664</v>
      </c>
      <c r="B915" s="154">
        <v>36.970001220703097</v>
      </c>
    </row>
    <row r="916" spans="1:2" ht="15" customHeight="1" x14ac:dyDescent="0.2">
      <c r="A916" s="153">
        <v>38104.166666666664</v>
      </c>
      <c r="B916" s="154">
        <v>37.529998779296797</v>
      </c>
    </row>
    <row r="917" spans="1:2" ht="15" customHeight="1" x14ac:dyDescent="0.2">
      <c r="A917" s="153">
        <v>38105.166666666664</v>
      </c>
      <c r="B917" s="154">
        <v>37.459999084472599</v>
      </c>
    </row>
    <row r="918" spans="1:2" ht="15" customHeight="1" x14ac:dyDescent="0.2">
      <c r="A918" s="153">
        <v>38106.166666666664</v>
      </c>
      <c r="B918" s="154">
        <v>37.310001373291001</v>
      </c>
    </row>
    <row r="919" spans="1:2" ht="15" customHeight="1" x14ac:dyDescent="0.2">
      <c r="A919" s="153">
        <v>38107.166666666664</v>
      </c>
      <c r="B919" s="154">
        <v>37.380001068115199</v>
      </c>
    </row>
    <row r="920" spans="1:2" ht="15" customHeight="1" x14ac:dyDescent="0.2">
      <c r="A920" s="153">
        <v>38110.166666666664</v>
      </c>
      <c r="B920" s="154">
        <v>38.209999084472599</v>
      </c>
    </row>
    <row r="921" spans="1:2" ht="15" customHeight="1" x14ac:dyDescent="0.2">
      <c r="A921" s="153">
        <v>38111.166666666664</v>
      </c>
      <c r="B921" s="154">
        <v>38.9799995422363</v>
      </c>
    </row>
    <row r="922" spans="1:2" ht="15" customHeight="1" x14ac:dyDescent="0.2">
      <c r="A922" s="153">
        <v>38112.166666666664</v>
      </c>
      <c r="B922" s="154">
        <v>39.569999694824197</v>
      </c>
    </row>
    <row r="923" spans="1:2" ht="15" customHeight="1" x14ac:dyDescent="0.2">
      <c r="A923" s="153">
        <v>38113.166666666664</v>
      </c>
      <c r="B923" s="154">
        <v>39.369998931884702</v>
      </c>
    </row>
    <row r="924" spans="1:2" ht="15" customHeight="1" x14ac:dyDescent="0.2">
      <c r="A924" s="153">
        <v>38114.166666666664</v>
      </c>
      <c r="B924" s="154">
        <v>39.930000305175703</v>
      </c>
    </row>
    <row r="925" spans="1:2" ht="15" customHeight="1" x14ac:dyDescent="0.2">
      <c r="A925" s="153">
        <v>38117.166666666664</v>
      </c>
      <c r="B925" s="154">
        <v>38.930000305175703</v>
      </c>
    </row>
    <row r="926" spans="1:2" ht="15" customHeight="1" x14ac:dyDescent="0.2">
      <c r="A926" s="153">
        <v>38118.166666666664</v>
      </c>
      <c r="B926" s="154">
        <v>40.060001373291001</v>
      </c>
    </row>
    <row r="927" spans="1:2" ht="15" customHeight="1" x14ac:dyDescent="0.2">
      <c r="A927" s="153">
        <v>38119.166666666664</v>
      </c>
      <c r="B927" s="154">
        <v>40.770000457763601</v>
      </c>
    </row>
    <row r="928" spans="1:2" ht="15" customHeight="1" x14ac:dyDescent="0.2">
      <c r="A928" s="153">
        <v>38120.166666666664</v>
      </c>
      <c r="B928" s="154">
        <v>41.080001831054602</v>
      </c>
    </row>
    <row r="929" spans="1:2" ht="15" customHeight="1" x14ac:dyDescent="0.2">
      <c r="A929" s="153">
        <v>38121.166666666664</v>
      </c>
      <c r="B929" s="154">
        <v>41.380001068115199</v>
      </c>
    </row>
    <row r="930" spans="1:2" ht="15" customHeight="1" x14ac:dyDescent="0.2">
      <c r="A930" s="153">
        <v>38124.166666666664</v>
      </c>
      <c r="B930" s="154">
        <v>41.549999237060497</v>
      </c>
    </row>
    <row r="931" spans="1:2" ht="15" customHeight="1" x14ac:dyDescent="0.2">
      <c r="A931" s="153">
        <v>38125.166666666664</v>
      </c>
      <c r="B931" s="154">
        <v>40.540000915527301</v>
      </c>
    </row>
    <row r="932" spans="1:2" ht="15" customHeight="1" x14ac:dyDescent="0.2">
      <c r="A932" s="153">
        <v>38126.166666666664</v>
      </c>
      <c r="B932" s="154">
        <v>41.5</v>
      </c>
    </row>
    <row r="933" spans="1:2" ht="15" customHeight="1" x14ac:dyDescent="0.2">
      <c r="A933" s="153">
        <v>38127.166666666664</v>
      </c>
      <c r="B933" s="154">
        <v>40.919998168945298</v>
      </c>
    </row>
    <row r="934" spans="1:2" ht="15" customHeight="1" x14ac:dyDescent="0.2">
      <c r="A934" s="153">
        <v>38128.166666666664</v>
      </c>
      <c r="B934" s="154">
        <v>39.930000305175703</v>
      </c>
    </row>
    <row r="935" spans="1:2" ht="15" customHeight="1" x14ac:dyDescent="0.2">
      <c r="A935" s="153">
        <v>38131.166666666664</v>
      </c>
      <c r="B935" s="154">
        <v>41.720001220703097</v>
      </c>
    </row>
    <row r="936" spans="1:2" ht="15" customHeight="1" x14ac:dyDescent="0.2">
      <c r="A936" s="153">
        <v>38132.166666666664</v>
      </c>
      <c r="B936" s="154">
        <v>41.139999389648402</v>
      </c>
    </row>
    <row r="937" spans="1:2" ht="15" customHeight="1" x14ac:dyDescent="0.2">
      <c r="A937" s="153">
        <v>38133.166666666664</v>
      </c>
      <c r="B937" s="154">
        <v>40.700000762939403</v>
      </c>
    </row>
    <row r="938" spans="1:2" ht="15" customHeight="1" x14ac:dyDescent="0.2">
      <c r="A938" s="153">
        <v>38134.166666666664</v>
      </c>
      <c r="B938" s="154">
        <v>39.439998626708899</v>
      </c>
    </row>
    <row r="939" spans="1:2" ht="15" customHeight="1" x14ac:dyDescent="0.2">
      <c r="A939" s="153">
        <v>38135.166666666664</v>
      </c>
      <c r="B939" s="154">
        <v>39.880001068115199</v>
      </c>
    </row>
    <row r="940" spans="1:2" ht="15" customHeight="1" x14ac:dyDescent="0.2">
      <c r="A940" s="153">
        <v>38139.166666666664</v>
      </c>
      <c r="B940" s="154">
        <v>42.330001831054602</v>
      </c>
    </row>
    <row r="941" spans="1:2" ht="15" customHeight="1" x14ac:dyDescent="0.2">
      <c r="A941" s="153">
        <v>38140.166666666664</v>
      </c>
      <c r="B941" s="154">
        <v>39.959999084472599</v>
      </c>
    </row>
    <row r="942" spans="1:2" ht="15" customHeight="1" x14ac:dyDescent="0.2">
      <c r="A942" s="153">
        <v>38141.166666666664</v>
      </c>
      <c r="B942" s="154">
        <v>39.279998779296797</v>
      </c>
    </row>
    <row r="943" spans="1:2" ht="15" customHeight="1" x14ac:dyDescent="0.2">
      <c r="A943" s="153">
        <v>38142.166666666664</v>
      </c>
      <c r="B943" s="154">
        <v>38.490001678466797</v>
      </c>
    </row>
    <row r="944" spans="1:2" ht="15" customHeight="1" x14ac:dyDescent="0.2">
      <c r="A944" s="153">
        <v>38145.166666666664</v>
      </c>
      <c r="B944" s="154">
        <v>38.659999847412102</v>
      </c>
    </row>
    <row r="945" spans="1:2" ht="15" customHeight="1" x14ac:dyDescent="0.2">
      <c r="A945" s="153">
        <v>38146.166666666664</v>
      </c>
      <c r="B945" s="154">
        <v>37.279998779296797</v>
      </c>
    </row>
    <row r="946" spans="1:2" ht="15" customHeight="1" x14ac:dyDescent="0.2">
      <c r="A946" s="153">
        <v>38147.166666666664</v>
      </c>
      <c r="B946" s="154">
        <v>37.540000915527301</v>
      </c>
    </row>
    <row r="947" spans="1:2" ht="15" customHeight="1" x14ac:dyDescent="0.2">
      <c r="A947" s="153">
        <v>38148.166666666664</v>
      </c>
      <c r="B947" s="154">
        <v>38.450000762939403</v>
      </c>
    </row>
    <row r="948" spans="1:2" ht="15" customHeight="1" x14ac:dyDescent="0.2">
      <c r="A948" s="153">
        <v>38152.166666666664</v>
      </c>
      <c r="B948" s="154">
        <v>37.590000152587798</v>
      </c>
    </row>
    <row r="949" spans="1:2" ht="15" customHeight="1" x14ac:dyDescent="0.2">
      <c r="A949" s="153">
        <v>38153.166666666664</v>
      </c>
      <c r="B949" s="154">
        <v>37.189998626708899</v>
      </c>
    </row>
    <row r="950" spans="1:2" ht="15" customHeight="1" x14ac:dyDescent="0.2">
      <c r="A950" s="153">
        <v>38154.166666666664</v>
      </c>
      <c r="B950" s="154">
        <v>37.319999694824197</v>
      </c>
    </row>
    <row r="951" spans="1:2" ht="15" customHeight="1" x14ac:dyDescent="0.2">
      <c r="A951" s="153">
        <v>38155.166666666664</v>
      </c>
      <c r="B951" s="154">
        <v>38.459999084472599</v>
      </c>
    </row>
    <row r="952" spans="1:2" ht="15" customHeight="1" x14ac:dyDescent="0.2">
      <c r="A952" s="153">
        <v>38156.166666666664</v>
      </c>
      <c r="B952" s="154">
        <v>38.75</v>
      </c>
    </row>
    <row r="953" spans="1:2" ht="15" customHeight="1" x14ac:dyDescent="0.2">
      <c r="A953" s="153">
        <v>38159.166666666664</v>
      </c>
      <c r="B953" s="154">
        <v>37.630001068115199</v>
      </c>
    </row>
    <row r="954" spans="1:2" ht="15" customHeight="1" x14ac:dyDescent="0.2">
      <c r="A954" s="153">
        <v>38160.166666666664</v>
      </c>
      <c r="B954" s="154">
        <v>38.110000610351499</v>
      </c>
    </row>
    <row r="955" spans="1:2" ht="15" customHeight="1" x14ac:dyDescent="0.2">
      <c r="A955" s="153">
        <v>38161.166666666664</v>
      </c>
      <c r="B955" s="154">
        <v>37.569999694824197</v>
      </c>
    </row>
    <row r="956" spans="1:2" ht="15" customHeight="1" x14ac:dyDescent="0.2">
      <c r="A956" s="153">
        <v>38162.166666666664</v>
      </c>
      <c r="B956" s="154">
        <v>37.930000305175703</v>
      </c>
    </row>
    <row r="957" spans="1:2" ht="15" customHeight="1" x14ac:dyDescent="0.2">
      <c r="A957" s="153">
        <v>38163.166666666664</v>
      </c>
      <c r="B957" s="154">
        <v>37.549999237060497</v>
      </c>
    </row>
    <row r="958" spans="1:2" ht="15" customHeight="1" x14ac:dyDescent="0.2">
      <c r="A958" s="153">
        <v>38166.166666666664</v>
      </c>
      <c r="B958" s="154">
        <v>36.240001678466797</v>
      </c>
    </row>
    <row r="959" spans="1:2" ht="15" customHeight="1" x14ac:dyDescent="0.2">
      <c r="A959" s="153">
        <v>38167.166666666664</v>
      </c>
      <c r="B959" s="154">
        <v>35.659999847412102</v>
      </c>
    </row>
    <row r="960" spans="1:2" ht="15" customHeight="1" x14ac:dyDescent="0.2">
      <c r="A960" s="153">
        <v>38168.166666666664</v>
      </c>
      <c r="B960" s="154">
        <v>37.049999237060497</v>
      </c>
    </row>
    <row r="961" spans="1:2" ht="15" customHeight="1" x14ac:dyDescent="0.2">
      <c r="A961" s="153">
        <v>38169.166666666664</v>
      </c>
      <c r="B961" s="154">
        <v>38.740001678466797</v>
      </c>
    </row>
    <row r="962" spans="1:2" ht="15" customHeight="1" x14ac:dyDescent="0.2">
      <c r="A962" s="153">
        <v>38170.166666666664</v>
      </c>
      <c r="B962" s="154">
        <v>38.389999389648402</v>
      </c>
    </row>
    <row r="963" spans="1:2" ht="15" customHeight="1" x14ac:dyDescent="0.2">
      <c r="A963" s="153">
        <v>38174.166666666664</v>
      </c>
      <c r="B963" s="154">
        <v>39.650001525878899</v>
      </c>
    </row>
    <row r="964" spans="1:2" ht="15" customHeight="1" x14ac:dyDescent="0.2">
      <c r="A964" s="153">
        <v>38175.166666666664</v>
      </c>
      <c r="B964" s="154">
        <v>39.080001831054602</v>
      </c>
    </row>
    <row r="965" spans="1:2" ht="15" customHeight="1" x14ac:dyDescent="0.2">
      <c r="A965" s="153">
        <v>38176.166666666664</v>
      </c>
      <c r="B965" s="154">
        <v>40.330001831054602</v>
      </c>
    </row>
    <row r="966" spans="1:2" ht="15" customHeight="1" x14ac:dyDescent="0.2">
      <c r="A966" s="153">
        <v>38177.166666666664</v>
      </c>
      <c r="B966" s="154">
        <v>39.959999084472599</v>
      </c>
    </row>
    <row r="967" spans="1:2" ht="15" customHeight="1" x14ac:dyDescent="0.2">
      <c r="A967" s="153">
        <v>38180.166666666664</v>
      </c>
      <c r="B967" s="154">
        <v>39.5</v>
      </c>
    </row>
    <row r="968" spans="1:2" ht="15" customHeight="1" x14ac:dyDescent="0.2">
      <c r="A968" s="153">
        <v>38181.166666666664</v>
      </c>
      <c r="B968" s="154">
        <v>39.439998626708899</v>
      </c>
    </row>
    <row r="969" spans="1:2" ht="15" customHeight="1" x14ac:dyDescent="0.2">
      <c r="A969" s="153">
        <v>38182.166666666664</v>
      </c>
      <c r="B969" s="154">
        <v>40.970001220703097</v>
      </c>
    </row>
    <row r="970" spans="1:2" ht="15" customHeight="1" x14ac:dyDescent="0.2">
      <c r="A970" s="153">
        <v>38183.166666666664</v>
      </c>
      <c r="B970" s="154">
        <v>40.770000457763601</v>
      </c>
    </row>
    <row r="971" spans="1:2" ht="15" customHeight="1" x14ac:dyDescent="0.2">
      <c r="A971" s="153">
        <v>38184.166666666664</v>
      </c>
      <c r="B971" s="154">
        <v>41.25</v>
      </c>
    </row>
    <row r="972" spans="1:2" ht="15" customHeight="1" x14ac:dyDescent="0.2">
      <c r="A972" s="153">
        <v>38187.166666666664</v>
      </c>
      <c r="B972" s="154">
        <v>41.639999389648402</v>
      </c>
    </row>
    <row r="973" spans="1:2" ht="15" customHeight="1" x14ac:dyDescent="0.2">
      <c r="A973" s="153">
        <v>38188.166666666664</v>
      </c>
      <c r="B973" s="154">
        <v>40.860000610351499</v>
      </c>
    </row>
    <row r="974" spans="1:2" ht="15" customHeight="1" x14ac:dyDescent="0.2">
      <c r="A974" s="153">
        <v>38189.166666666664</v>
      </c>
      <c r="B974" s="154">
        <v>40.580001831054602</v>
      </c>
    </row>
    <row r="975" spans="1:2" ht="15" customHeight="1" x14ac:dyDescent="0.2">
      <c r="A975" s="153">
        <v>38190.166666666664</v>
      </c>
      <c r="B975" s="154">
        <v>41.360000610351499</v>
      </c>
    </row>
    <row r="976" spans="1:2" ht="15" customHeight="1" x14ac:dyDescent="0.2">
      <c r="A976" s="153">
        <v>38191.166666666664</v>
      </c>
      <c r="B976" s="154">
        <v>41.709999084472599</v>
      </c>
    </row>
    <row r="977" spans="1:2" ht="15" customHeight="1" x14ac:dyDescent="0.2">
      <c r="A977" s="153">
        <v>38194.166666666664</v>
      </c>
      <c r="B977" s="154">
        <v>41.439998626708899</v>
      </c>
    </row>
    <row r="978" spans="1:2" ht="15" customHeight="1" x14ac:dyDescent="0.2">
      <c r="A978" s="153">
        <v>38195.166666666664</v>
      </c>
      <c r="B978" s="154">
        <v>41.840000152587798</v>
      </c>
    </row>
    <row r="979" spans="1:2" ht="15" customHeight="1" x14ac:dyDescent="0.2">
      <c r="A979" s="153">
        <v>38196.166666666664</v>
      </c>
      <c r="B979" s="154">
        <v>42.900001525878899</v>
      </c>
    </row>
    <row r="980" spans="1:2" ht="15" customHeight="1" x14ac:dyDescent="0.2">
      <c r="A980" s="153">
        <v>38197.166666666664</v>
      </c>
      <c r="B980" s="154">
        <v>42.75</v>
      </c>
    </row>
    <row r="981" spans="1:2" ht="15" customHeight="1" x14ac:dyDescent="0.2">
      <c r="A981" s="153">
        <v>38198.166666666664</v>
      </c>
      <c r="B981" s="154">
        <v>43.799999237060497</v>
      </c>
    </row>
    <row r="982" spans="1:2" ht="15" customHeight="1" x14ac:dyDescent="0.2">
      <c r="A982" s="153">
        <v>38201.166666666664</v>
      </c>
      <c r="B982" s="154">
        <v>43.819999694824197</v>
      </c>
    </row>
    <row r="983" spans="1:2" ht="15" customHeight="1" x14ac:dyDescent="0.2">
      <c r="A983" s="153">
        <v>38202.166666666664</v>
      </c>
      <c r="B983" s="154">
        <v>44.150001525878899</v>
      </c>
    </row>
    <row r="984" spans="1:2" ht="15" customHeight="1" x14ac:dyDescent="0.2">
      <c r="A984" s="153">
        <v>38203.166666666664</v>
      </c>
      <c r="B984" s="154">
        <v>42.830001831054602</v>
      </c>
    </row>
    <row r="985" spans="1:2" ht="15" customHeight="1" x14ac:dyDescent="0.2">
      <c r="A985" s="153">
        <v>38204.166666666664</v>
      </c>
      <c r="B985" s="154">
        <v>44.409999847412102</v>
      </c>
    </row>
    <row r="986" spans="1:2" ht="15" customHeight="1" x14ac:dyDescent="0.2">
      <c r="A986" s="153">
        <v>38205.166666666664</v>
      </c>
      <c r="B986" s="154">
        <v>43.950000762939403</v>
      </c>
    </row>
    <row r="987" spans="1:2" ht="15" customHeight="1" x14ac:dyDescent="0.2">
      <c r="A987" s="153">
        <v>38208.166666666664</v>
      </c>
      <c r="B987" s="154">
        <v>44.840000152587798</v>
      </c>
    </row>
    <row r="988" spans="1:2" ht="15" customHeight="1" x14ac:dyDescent="0.2">
      <c r="A988" s="153">
        <v>38209.166666666664</v>
      </c>
      <c r="B988" s="154">
        <v>44.520000457763601</v>
      </c>
    </row>
    <row r="989" spans="1:2" ht="15" customHeight="1" x14ac:dyDescent="0.2">
      <c r="A989" s="153">
        <v>38210.166666666664</v>
      </c>
      <c r="B989" s="154">
        <v>44.799999237060497</v>
      </c>
    </row>
    <row r="990" spans="1:2" ht="15" customHeight="1" x14ac:dyDescent="0.2">
      <c r="A990" s="153">
        <v>38211.166666666664</v>
      </c>
      <c r="B990" s="154">
        <v>45.5</v>
      </c>
    </row>
    <row r="991" spans="1:2" ht="15" customHeight="1" x14ac:dyDescent="0.2">
      <c r="A991" s="153">
        <v>38212.166666666664</v>
      </c>
      <c r="B991" s="154">
        <v>46.580001831054602</v>
      </c>
    </row>
    <row r="992" spans="1:2" ht="15" customHeight="1" x14ac:dyDescent="0.2">
      <c r="A992" s="153">
        <v>38215.166666666664</v>
      </c>
      <c r="B992" s="154">
        <v>46.049999237060497</v>
      </c>
    </row>
    <row r="993" spans="1:2" ht="15" customHeight="1" x14ac:dyDescent="0.2">
      <c r="A993" s="153">
        <v>38216.166666666664</v>
      </c>
      <c r="B993" s="154">
        <v>46.75</v>
      </c>
    </row>
    <row r="994" spans="1:2" ht="15" customHeight="1" x14ac:dyDescent="0.2">
      <c r="A994" s="153">
        <v>38217.166666666664</v>
      </c>
      <c r="B994" s="154">
        <v>47.270000457763601</v>
      </c>
    </row>
    <row r="995" spans="1:2" ht="15" customHeight="1" x14ac:dyDescent="0.2">
      <c r="A995" s="153">
        <v>38218.166666666664</v>
      </c>
      <c r="B995" s="154">
        <v>48.700000762939403</v>
      </c>
    </row>
    <row r="996" spans="1:2" ht="15" customHeight="1" x14ac:dyDescent="0.2">
      <c r="A996" s="153">
        <v>38219.166666666664</v>
      </c>
      <c r="B996" s="154">
        <v>47.860000610351499</v>
      </c>
    </row>
    <row r="997" spans="1:2" ht="15" customHeight="1" x14ac:dyDescent="0.2">
      <c r="A997" s="153">
        <v>38222.166666666664</v>
      </c>
      <c r="B997" s="154">
        <v>46.049999237060497</v>
      </c>
    </row>
    <row r="998" spans="1:2" ht="15" customHeight="1" x14ac:dyDescent="0.2">
      <c r="A998" s="153">
        <v>38223.166666666664</v>
      </c>
      <c r="B998" s="154">
        <v>45.209999084472599</v>
      </c>
    </row>
    <row r="999" spans="1:2" ht="15" customHeight="1" x14ac:dyDescent="0.2">
      <c r="A999" s="153">
        <v>38224.166666666664</v>
      </c>
      <c r="B999" s="154">
        <v>43.470001220703097</v>
      </c>
    </row>
    <row r="1000" spans="1:2" ht="15" customHeight="1" x14ac:dyDescent="0.2">
      <c r="A1000" s="153">
        <v>38225.166666666664</v>
      </c>
      <c r="B1000" s="154">
        <v>43.099998474121001</v>
      </c>
    </row>
    <row r="1001" spans="1:2" ht="15" customHeight="1" x14ac:dyDescent="0.2">
      <c r="A1001" s="153">
        <v>38226.166666666664</v>
      </c>
      <c r="B1001" s="154">
        <v>43.180000305175703</v>
      </c>
    </row>
    <row r="1002" spans="1:2" ht="15" customHeight="1" x14ac:dyDescent="0.2">
      <c r="A1002" s="153">
        <v>38229.166666666664</v>
      </c>
      <c r="B1002" s="154">
        <v>42.279998779296797</v>
      </c>
    </row>
    <row r="1003" spans="1:2" ht="15" customHeight="1" x14ac:dyDescent="0.2">
      <c r="A1003" s="153">
        <v>38230.166666666664</v>
      </c>
      <c r="B1003" s="154">
        <v>42.119998931884702</v>
      </c>
    </row>
    <row r="1004" spans="1:2" ht="15" customHeight="1" x14ac:dyDescent="0.2">
      <c r="A1004" s="153">
        <v>38231.166666666664</v>
      </c>
      <c r="B1004" s="154">
        <v>44</v>
      </c>
    </row>
    <row r="1005" spans="1:2" ht="15" customHeight="1" x14ac:dyDescent="0.2">
      <c r="A1005" s="153">
        <v>38232.166666666664</v>
      </c>
      <c r="B1005" s="154">
        <v>44.060001373291001</v>
      </c>
    </row>
    <row r="1006" spans="1:2" ht="15" customHeight="1" x14ac:dyDescent="0.2">
      <c r="A1006" s="153">
        <v>38233.166666666664</v>
      </c>
      <c r="B1006" s="154">
        <v>43.990001678466797</v>
      </c>
    </row>
    <row r="1007" spans="1:2" ht="15" customHeight="1" x14ac:dyDescent="0.2">
      <c r="A1007" s="153">
        <v>38237.166666666664</v>
      </c>
      <c r="B1007" s="154">
        <v>43.310001373291001</v>
      </c>
    </row>
    <row r="1008" spans="1:2" ht="15" customHeight="1" x14ac:dyDescent="0.2">
      <c r="A1008" s="153">
        <v>38238.166666666664</v>
      </c>
      <c r="B1008" s="154">
        <v>42.770000457763601</v>
      </c>
    </row>
    <row r="1009" spans="1:2" ht="15" customHeight="1" x14ac:dyDescent="0.2">
      <c r="A1009" s="153">
        <v>38239.166666666664</v>
      </c>
      <c r="B1009" s="154">
        <v>44.610000610351499</v>
      </c>
    </row>
    <row r="1010" spans="1:2" ht="15" customHeight="1" x14ac:dyDescent="0.2">
      <c r="A1010" s="153">
        <v>38240.166666666664</v>
      </c>
      <c r="B1010" s="154">
        <v>42.810001373291001</v>
      </c>
    </row>
    <row r="1011" spans="1:2" ht="15" customHeight="1" x14ac:dyDescent="0.2">
      <c r="A1011" s="153">
        <v>38243.166666666664</v>
      </c>
      <c r="B1011" s="154">
        <v>43.869998931884702</v>
      </c>
    </row>
    <row r="1012" spans="1:2" ht="15" customHeight="1" x14ac:dyDescent="0.2">
      <c r="A1012" s="153">
        <v>38244.166666666664</v>
      </c>
      <c r="B1012" s="154">
        <v>44.389999389648402</v>
      </c>
    </row>
    <row r="1013" spans="1:2" ht="15" customHeight="1" x14ac:dyDescent="0.2">
      <c r="A1013" s="153">
        <v>38245.166666666664</v>
      </c>
      <c r="B1013" s="154">
        <v>43.580001831054602</v>
      </c>
    </row>
    <row r="1014" spans="1:2" ht="15" customHeight="1" x14ac:dyDescent="0.2">
      <c r="A1014" s="153">
        <v>38246.166666666664</v>
      </c>
      <c r="B1014" s="154">
        <v>43.880001068115199</v>
      </c>
    </row>
    <row r="1015" spans="1:2" ht="15" customHeight="1" x14ac:dyDescent="0.2">
      <c r="A1015" s="153">
        <v>38247.166666666664</v>
      </c>
      <c r="B1015" s="154">
        <v>45.590000152587798</v>
      </c>
    </row>
    <row r="1016" spans="1:2" ht="15" customHeight="1" x14ac:dyDescent="0.2">
      <c r="A1016" s="153">
        <v>38250.166666666664</v>
      </c>
      <c r="B1016" s="154">
        <v>46.349998474121001</v>
      </c>
    </row>
    <row r="1017" spans="1:2" ht="15" customHeight="1" x14ac:dyDescent="0.2">
      <c r="A1017" s="153">
        <v>38251.166666666664</v>
      </c>
      <c r="B1017" s="154">
        <v>47.099998474121001</v>
      </c>
    </row>
    <row r="1018" spans="1:2" ht="15" customHeight="1" x14ac:dyDescent="0.2">
      <c r="A1018" s="153">
        <v>38252.166666666664</v>
      </c>
      <c r="B1018" s="154">
        <v>48.349998474121001</v>
      </c>
    </row>
    <row r="1019" spans="1:2" ht="15" customHeight="1" x14ac:dyDescent="0.2">
      <c r="A1019" s="153">
        <v>38253.166666666664</v>
      </c>
      <c r="B1019" s="154">
        <v>48.459999084472599</v>
      </c>
    </row>
    <row r="1020" spans="1:2" ht="15" customHeight="1" x14ac:dyDescent="0.2">
      <c r="A1020" s="153">
        <v>38254.166666666664</v>
      </c>
      <c r="B1020" s="154">
        <v>48.880001068115199</v>
      </c>
    </row>
    <row r="1021" spans="1:2" ht="15" customHeight="1" x14ac:dyDescent="0.2">
      <c r="A1021" s="153">
        <v>38257.166666666664</v>
      </c>
      <c r="B1021" s="154">
        <v>49.639999389648402</v>
      </c>
    </row>
    <row r="1022" spans="1:2" ht="15" customHeight="1" x14ac:dyDescent="0.2">
      <c r="A1022" s="153">
        <v>38258.166666666664</v>
      </c>
      <c r="B1022" s="154">
        <v>49.900001525878899</v>
      </c>
    </row>
    <row r="1023" spans="1:2" ht="15" customHeight="1" x14ac:dyDescent="0.2">
      <c r="A1023" s="153">
        <v>38259.166666666664</v>
      </c>
      <c r="B1023" s="154">
        <v>49.509998321533203</v>
      </c>
    </row>
    <row r="1024" spans="1:2" ht="15" customHeight="1" x14ac:dyDescent="0.2">
      <c r="A1024" s="153">
        <v>38260.166666666664</v>
      </c>
      <c r="B1024" s="154">
        <v>49.639999389648402</v>
      </c>
    </row>
    <row r="1025" spans="1:2" ht="15" customHeight="1" x14ac:dyDescent="0.2">
      <c r="A1025" s="153">
        <v>38261.166666666664</v>
      </c>
      <c r="B1025" s="154">
        <v>50.119998931884702</v>
      </c>
    </row>
    <row r="1026" spans="1:2" ht="15" customHeight="1" x14ac:dyDescent="0.2">
      <c r="A1026" s="153">
        <v>38264.166666666664</v>
      </c>
      <c r="B1026" s="154">
        <v>49.909999847412102</v>
      </c>
    </row>
    <row r="1027" spans="1:2" ht="15" customHeight="1" x14ac:dyDescent="0.2">
      <c r="A1027" s="153">
        <v>38265.166666666664</v>
      </c>
      <c r="B1027" s="154">
        <v>51.090000152587798</v>
      </c>
    </row>
    <row r="1028" spans="1:2" ht="15" customHeight="1" x14ac:dyDescent="0.2">
      <c r="A1028" s="153">
        <v>38266.166666666664</v>
      </c>
      <c r="B1028" s="154">
        <v>52.020000457763601</v>
      </c>
    </row>
    <row r="1029" spans="1:2" ht="15" customHeight="1" x14ac:dyDescent="0.2">
      <c r="A1029" s="153">
        <v>38267.166666666664</v>
      </c>
      <c r="B1029" s="154">
        <v>52.669998168945298</v>
      </c>
    </row>
    <row r="1030" spans="1:2" ht="15" customHeight="1" x14ac:dyDescent="0.2">
      <c r="A1030" s="153">
        <v>38268.166666666664</v>
      </c>
      <c r="B1030" s="154">
        <v>53.310001373291001</v>
      </c>
    </row>
    <row r="1031" spans="1:2" ht="15" customHeight="1" x14ac:dyDescent="0.2">
      <c r="A1031" s="153">
        <v>38271.166666666664</v>
      </c>
      <c r="B1031" s="154">
        <v>53.639999389648402</v>
      </c>
    </row>
    <row r="1032" spans="1:2" ht="15" customHeight="1" x14ac:dyDescent="0.2">
      <c r="A1032" s="153">
        <v>38272.166666666664</v>
      </c>
      <c r="B1032" s="154">
        <v>52.509998321533203</v>
      </c>
    </row>
    <row r="1033" spans="1:2" ht="15" customHeight="1" x14ac:dyDescent="0.2">
      <c r="A1033" s="153">
        <v>38273.166666666664</v>
      </c>
      <c r="B1033" s="154">
        <v>53.639999389648402</v>
      </c>
    </row>
    <row r="1034" spans="1:2" ht="15" customHeight="1" x14ac:dyDescent="0.2">
      <c r="A1034" s="153">
        <v>38274.166666666664</v>
      </c>
      <c r="B1034" s="154">
        <v>54.759998321533203</v>
      </c>
    </row>
    <row r="1035" spans="1:2" ht="15" customHeight="1" x14ac:dyDescent="0.2">
      <c r="A1035" s="153">
        <v>38275.166666666664</v>
      </c>
      <c r="B1035" s="154">
        <v>54.930000305175703</v>
      </c>
    </row>
    <row r="1036" spans="1:2" ht="15" customHeight="1" x14ac:dyDescent="0.2">
      <c r="A1036" s="153">
        <v>38278.166666666664</v>
      </c>
      <c r="B1036" s="154">
        <v>53.669998168945298</v>
      </c>
    </row>
    <row r="1037" spans="1:2" ht="15" customHeight="1" x14ac:dyDescent="0.2">
      <c r="A1037" s="153">
        <v>38279.166666666664</v>
      </c>
      <c r="B1037" s="154">
        <v>53.290000915527301</v>
      </c>
    </row>
    <row r="1038" spans="1:2" ht="15" customHeight="1" x14ac:dyDescent="0.2">
      <c r="A1038" s="153">
        <v>38280.166666666664</v>
      </c>
      <c r="B1038" s="154">
        <v>54.919998168945298</v>
      </c>
    </row>
    <row r="1039" spans="1:2" ht="15" customHeight="1" x14ac:dyDescent="0.2">
      <c r="A1039" s="153">
        <v>38281.166666666664</v>
      </c>
      <c r="B1039" s="154">
        <v>54.470001220703097</v>
      </c>
    </row>
    <row r="1040" spans="1:2" ht="15" customHeight="1" x14ac:dyDescent="0.2">
      <c r="A1040" s="153">
        <v>38282.166666666664</v>
      </c>
      <c r="B1040" s="154">
        <v>55.169998168945298</v>
      </c>
    </row>
    <row r="1041" spans="1:2" ht="15" customHeight="1" x14ac:dyDescent="0.2">
      <c r="A1041" s="153">
        <v>38285.166666666664</v>
      </c>
      <c r="B1041" s="154">
        <v>54.540000915527301</v>
      </c>
    </row>
    <row r="1042" spans="1:2" ht="15" customHeight="1" x14ac:dyDescent="0.2">
      <c r="A1042" s="153">
        <v>38286.166666666664</v>
      </c>
      <c r="B1042" s="154">
        <v>55.169998168945298</v>
      </c>
    </row>
    <row r="1043" spans="1:2" ht="15" customHeight="1" x14ac:dyDescent="0.2">
      <c r="A1043" s="153">
        <v>38287.166666666664</v>
      </c>
      <c r="B1043" s="154">
        <v>52.459999084472599</v>
      </c>
    </row>
    <row r="1044" spans="1:2" ht="15" customHeight="1" x14ac:dyDescent="0.2">
      <c r="A1044" s="153">
        <v>38288.166666666664</v>
      </c>
      <c r="B1044" s="154">
        <v>50.919998168945298</v>
      </c>
    </row>
    <row r="1045" spans="1:2" ht="15" customHeight="1" x14ac:dyDescent="0.2">
      <c r="A1045" s="153">
        <v>38289.166666666664</v>
      </c>
      <c r="B1045" s="154">
        <v>51.759998321533203</v>
      </c>
    </row>
    <row r="1046" spans="1:2" ht="15" customHeight="1" x14ac:dyDescent="0.2">
      <c r="A1046" s="153">
        <v>38292.208333333336</v>
      </c>
      <c r="B1046" s="154">
        <v>50.130001068115199</v>
      </c>
    </row>
    <row r="1047" spans="1:2" ht="15" customHeight="1" x14ac:dyDescent="0.2">
      <c r="A1047" s="153">
        <v>38293.208333333336</v>
      </c>
      <c r="B1047" s="154">
        <v>49.619998931884702</v>
      </c>
    </row>
    <row r="1048" spans="1:2" ht="15" customHeight="1" x14ac:dyDescent="0.2">
      <c r="A1048" s="153">
        <v>38294.208333333336</v>
      </c>
      <c r="B1048" s="154">
        <v>50.880001068115199</v>
      </c>
    </row>
    <row r="1049" spans="1:2" ht="15" customHeight="1" x14ac:dyDescent="0.2">
      <c r="A1049" s="153">
        <v>38295.208333333336</v>
      </c>
      <c r="B1049" s="154">
        <v>48.819999694824197</v>
      </c>
    </row>
    <row r="1050" spans="1:2" ht="15" customHeight="1" x14ac:dyDescent="0.2">
      <c r="A1050" s="153">
        <v>38296.208333333336</v>
      </c>
      <c r="B1050" s="154">
        <v>49.610000610351499</v>
      </c>
    </row>
    <row r="1051" spans="1:2" ht="15" customHeight="1" x14ac:dyDescent="0.2">
      <c r="A1051" s="153">
        <v>38299.208333333336</v>
      </c>
      <c r="B1051" s="154">
        <v>49.090000152587798</v>
      </c>
    </row>
    <row r="1052" spans="1:2" ht="15" customHeight="1" x14ac:dyDescent="0.2">
      <c r="A1052" s="153">
        <v>38300.208333333336</v>
      </c>
      <c r="B1052" s="154">
        <v>47.369998931884702</v>
      </c>
    </row>
    <row r="1053" spans="1:2" ht="15" customHeight="1" x14ac:dyDescent="0.2">
      <c r="A1053" s="153">
        <v>38301.208333333336</v>
      </c>
      <c r="B1053" s="154">
        <v>48.860000610351499</v>
      </c>
    </row>
    <row r="1054" spans="1:2" ht="15" customHeight="1" x14ac:dyDescent="0.2">
      <c r="A1054" s="153">
        <v>38302.208333333336</v>
      </c>
      <c r="B1054" s="154">
        <v>47.419998168945298</v>
      </c>
    </row>
    <row r="1055" spans="1:2" ht="15" customHeight="1" x14ac:dyDescent="0.2">
      <c r="A1055" s="153">
        <v>38303.208333333336</v>
      </c>
      <c r="B1055" s="154">
        <v>47.319999694824197</v>
      </c>
    </row>
    <row r="1056" spans="1:2" ht="15" customHeight="1" x14ac:dyDescent="0.2">
      <c r="A1056" s="153">
        <v>38306.208333333336</v>
      </c>
      <c r="B1056" s="154">
        <v>46.869998931884702</v>
      </c>
    </row>
    <row r="1057" spans="1:2" ht="15" customHeight="1" x14ac:dyDescent="0.2">
      <c r="A1057" s="153">
        <v>38307.208333333336</v>
      </c>
      <c r="B1057" s="154">
        <v>46.110000610351499</v>
      </c>
    </row>
    <row r="1058" spans="1:2" ht="15" customHeight="1" x14ac:dyDescent="0.2">
      <c r="A1058" s="153">
        <v>38308.208333333336</v>
      </c>
      <c r="B1058" s="154">
        <v>46.840000152587798</v>
      </c>
    </row>
    <row r="1059" spans="1:2" ht="15" customHeight="1" x14ac:dyDescent="0.2">
      <c r="A1059" s="153">
        <v>38309.208333333336</v>
      </c>
      <c r="B1059" s="154">
        <v>46.220001220703097</v>
      </c>
    </row>
    <row r="1060" spans="1:2" ht="15" customHeight="1" x14ac:dyDescent="0.2">
      <c r="A1060" s="153">
        <v>38310.208333333336</v>
      </c>
      <c r="B1060" s="154">
        <v>48.439998626708899</v>
      </c>
    </row>
    <row r="1061" spans="1:2" ht="15" customHeight="1" x14ac:dyDescent="0.2">
      <c r="A1061" s="153">
        <v>38313.208333333336</v>
      </c>
      <c r="B1061" s="154">
        <v>48.639999389648402</v>
      </c>
    </row>
    <row r="1062" spans="1:2" ht="15" customHeight="1" x14ac:dyDescent="0.2">
      <c r="A1062" s="153">
        <v>38314.208333333336</v>
      </c>
      <c r="B1062" s="154">
        <v>48.939998626708899</v>
      </c>
    </row>
    <row r="1063" spans="1:2" ht="15" customHeight="1" x14ac:dyDescent="0.2">
      <c r="A1063" s="153">
        <v>38315.208333333336</v>
      </c>
      <c r="B1063" s="154">
        <v>49.439998626708899</v>
      </c>
    </row>
    <row r="1064" spans="1:2" ht="15" customHeight="1" x14ac:dyDescent="0.2">
      <c r="A1064" s="153">
        <v>38320.208333333336</v>
      </c>
      <c r="B1064" s="154">
        <v>49.759998321533203</v>
      </c>
    </row>
    <row r="1065" spans="1:2" ht="15" customHeight="1" x14ac:dyDescent="0.2">
      <c r="A1065" s="153">
        <v>38321.208333333336</v>
      </c>
      <c r="B1065" s="154">
        <v>49.130001068115199</v>
      </c>
    </row>
    <row r="1066" spans="1:2" ht="15" customHeight="1" x14ac:dyDescent="0.2">
      <c r="A1066" s="153">
        <v>38322.208333333336</v>
      </c>
      <c r="B1066" s="154">
        <v>45.490001678466797</v>
      </c>
    </row>
    <row r="1067" spans="1:2" ht="15" customHeight="1" x14ac:dyDescent="0.2">
      <c r="A1067" s="153">
        <v>38323.208333333336</v>
      </c>
      <c r="B1067" s="154">
        <v>43.25</v>
      </c>
    </row>
    <row r="1068" spans="1:2" ht="15" customHeight="1" x14ac:dyDescent="0.2">
      <c r="A1068" s="153">
        <v>38324.208333333336</v>
      </c>
      <c r="B1068" s="154">
        <v>42.540000915527301</v>
      </c>
    </row>
    <row r="1069" spans="1:2" ht="15" customHeight="1" x14ac:dyDescent="0.2">
      <c r="A1069" s="153">
        <v>38327.208333333336</v>
      </c>
      <c r="B1069" s="154">
        <v>42.9799995422363</v>
      </c>
    </row>
    <row r="1070" spans="1:2" ht="15" customHeight="1" x14ac:dyDescent="0.2">
      <c r="A1070" s="153">
        <v>38328.208333333336</v>
      </c>
      <c r="B1070" s="154">
        <v>41.459999084472599</v>
      </c>
    </row>
    <row r="1071" spans="1:2" ht="15" customHeight="1" x14ac:dyDescent="0.2">
      <c r="A1071" s="153">
        <v>38329.208333333336</v>
      </c>
      <c r="B1071" s="154">
        <v>41.939998626708899</v>
      </c>
    </row>
    <row r="1072" spans="1:2" ht="15" customHeight="1" x14ac:dyDescent="0.2">
      <c r="A1072" s="153">
        <v>38330.208333333336</v>
      </c>
      <c r="B1072" s="154">
        <v>42.529998779296797</v>
      </c>
    </row>
    <row r="1073" spans="1:2" ht="15" customHeight="1" x14ac:dyDescent="0.2">
      <c r="A1073" s="153">
        <v>38331.208333333336</v>
      </c>
      <c r="B1073" s="154">
        <v>40.709999084472599</v>
      </c>
    </row>
    <row r="1074" spans="1:2" ht="15" customHeight="1" x14ac:dyDescent="0.2">
      <c r="A1074" s="153">
        <v>38334.208333333336</v>
      </c>
      <c r="B1074" s="154">
        <v>41.009998321533203</v>
      </c>
    </row>
    <row r="1075" spans="1:2" ht="15" customHeight="1" x14ac:dyDescent="0.2">
      <c r="A1075" s="153">
        <v>38335.208333333336</v>
      </c>
      <c r="B1075" s="154">
        <v>41.819999694824197</v>
      </c>
    </row>
    <row r="1076" spans="1:2" ht="15" customHeight="1" x14ac:dyDescent="0.2">
      <c r="A1076" s="153">
        <v>38336.208333333336</v>
      </c>
      <c r="B1076" s="154">
        <v>44.189998626708899</v>
      </c>
    </row>
    <row r="1077" spans="1:2" ht="15" customHeight="1" x14ac:dyDescent="0.2">
      <c r="A1077" s="153">
        <v>38337.208333333336</v>
      </c>
      <c r="B1077" s="154">
        <v>44.180000305175703</v>
      </c>
    </row>
    <row r="1078" spans="1:2" ht="15" customHeight="1" x14ac:dyDescent="0.2">
      <c r="A1078" s="153">
        <v>38338.208333333336</v>
      </c>
      <c r="B1078" s="154">
        <v>46.279998779296797</v>
      </c>
    </row>
    <row r="1079" spans="1:2" ht="15" customHeight="1" x14ac:dyDescent="0.2">
      <c r="A1079" s="153">
        <v>38341.208333333336</v>
      </c>
      <c r="B1079" s="154">
        <v>45.639999389648402</v>
      </c>
    </row>
    <row r="1080" spans="1:2" ht="15" customHeight="1" x14ac:dyDescent="0.2">
      <c r="A1080" s="153">
        <v>38342.208333333336</v>
      </c>
      <c r="B1080" s="154">
        <v>45.759998321533203</v>
      </c>
    </row>
    <row r="1081" spans="1:2" ht="15" customHeight="1" x14ac:dyDescent="0.2">
      <c r="A1081" s="153">
        <v>38343.208333333336</v>
      </c>
      <c r="B1081" s="154">
        <v>44.240001678466797</v>
      </c>
    </row>
    <row r="1082" spans="1:2" ht="15" customHeight="1" x14ac:dyDescent="0.2">
      <c r="A1082" s="153">
        <v>38344.208333333336</v>
      </c>
      <c r="B1082" s="154">
        <v>44.180000305175703</v>
      </c>
    </row>
    <row r="1083" spans="1:2" ht="15" customHeight="1" x14ac:dyDescent="0.2">
      <c r="A1083" s="153">
        <v>38348.208333333336</v>
      </c>
      <c r="B1083" s="154">
        <v>41.319999694824197</v>
      </c>
    </row>
    <row r="1084" spans="1:2" ht="15" customHeight="1" x14ac:dyDescent="0.2">
      <c r="A1084" s="153">
        <v>38349.208333333336</v>
      </c>
      <c r="B1084" s="154">
        <v>41.770000457763601</v>
      </c>
    </row>
    <row r="1085" spans="1:2" ht="15" customHeight="1" x14ac:dyDescent="0.2">
      <c r="A1085" s="153">
        <v>38350.208333333336</v>
      </c>
      <c r="B1085" s="154">
        <v>43.639999389648402</v>
      </c>
    </row>
    <row r="1086" spans="1:2" ht="15" customHeight="1" x14ac:dyDescent="0.2">
      <c r="A1086" s="153">
        <v>38351.208333333336</v>
      </c>
      <c r="B1086" s="154">
        <v>43.450000762939403</v>
      </c>
    </row>
    <row r="1087" spans="1:2" ht="15" customHeight="1" x14ac:dyDescent="0.2">
      <c r="A1087" s="153">
        <v>38355.208333333336</v>
      </c>
      <c r="B1087" s="154">
        <v>42.119998931884702</v>
      </c>
    </row>
    <row r="1088" spans="1:2" ht="15" customHeight="1" x14ac:dyDescent="0.2">
      <c r="A1088" s="153">
        <v>38356.208333333336</v>
      </c>
      <c r="B1088" s="154">
        <v>43.909999847412102</v>
      </c>
    </row>
    <row r="1089" spans="1:2" ht="15" customHeight="1" x14ac:dyDescent="0.2">
      <c r="A1089" s="153">
        <v>38357.208333333336</v>
      </c>
      <c r="B1089" s="154">
        <v>43.389999389648402</v>
      </c>
    </row>
    <row r="1090" spans="1:2" ht="15" customHeight="1" x14ac:dyDescent="0.2">
      <c r="A1090" s="153">
        <v>38358.208333333336</v>
      </c>
      <c r="B1090" s="154">
        <v>45.560001373291001</v>
      </c>
    </row>
    <row r="1091" spans="1:2" ht="15" customHeight="1" x14ac:dyDescent="0.2">
      <c r="A1091" s="153">
        <v>38359.208333333336</v>
      </c>
      <c r="B1091" s="154">
        <v>45.430000305175703</v>
      </c>
    </row>
    <row r="1092" spans="1:2" ht="15" customHeight="1" x14ac:dyDescent="0.2">
      <c r="A1092" s="153">
        <v>38362.208333333336</v>
      </c>
      <c r="B1092" s="154">
        <v>45.330001831054602</v>
      </c>
    </row>
    <row r="1093" spans="1:2" ht="15" customHeight="1" x14ac:dyDescent="0.2">
      <c r="A1093" s="153">
        <v>38363.208333333336</v>
      </c>
      <c r="B1093" s="154">
        <v>45.680000305175703</v>
      </c>
    </row>
    <row r="1094" spans="1:2" ht="15" customHeight="1" x14ac:dyDescent="0.2">
      <c r="A1094" s="153">
        <v>38364.208333333336</v>
      </c>
      <c r="B1094" s="154">
        <v>46.369998931884702</v>
      </c>
    </row>
    <row r="1095" spans="1:2" ht="15" customHeight="1" x14ac:dyDescent="0.2">
      <c r="A1095" s="153">
        <v>38365.208333333336</v>
      </c>
      <c r="B1095" s="154">
        <v>48.040000915527301</v>
      </c>
    </row>
    <row r="1096" spans="1:2" ht="15" customHeight="1" x14ac:dyDescent="0.2">
      <c r="A1096" s="153">
        <v>38366.208333333336</v>
      </c>
      <c r="B1096" s="154">
        <v>48.380001068115199</v>
      </c>
    </row>
    <row r="1097" spans="1:2" ht="15" customHeight="1" x14ac:dyDescent="0.2">
      <c r="A1097" s="153">
        <v>38370.208333333336</v>
      </c>
      <c r="B1097" s="154">
        <v>48.380001068115199</v>
      </c>
    </row>
    <row r="1098" spans="1:2" ht="15" customHeight="1" x14ac:dyDescent="0.2">
      <c r="A1098" s="153">
        <v>38371.208333333336</v>
      </c>
      <c r="B1098" s="154">
        <v>47.549999237060497</v>
      </c>
    </row>
    <row r="1099" spans="1:2" ht="15" customHeight="1" x14ac:dyDescent="0.2">
      <c r="A1099" s="153">
        <v>38372.208333333336</v>
      </c>
      <c r="B1099" s="154">
        <v>46.909999847412102</v>
      </c>
    </row>
    <row r="1100" spans="1:2" ht="15" customHeight="1" x14ac:dyDescent="0.2">
      <c r="A1100" s="153">
        <v>38373.208333333336</v>
      </c>
      <c r="B1100" s="154">
        <v>48.529998779296797</v>
      </c>
    </row>
    <row r="1101" spans="1:2" ht="15" customHeight="1" x14ac:dyDescent="0.2">
      <c r="A1101" s="153">
        <v>38376.208333333336</v>
      </c>
      <c r="B1101" s="154">
        <v>48.810001373291001</v>
      </c>
    </row>
    <row r="1102" spans="1:2" ht="15" customHeight="1" x14ac:dyDescent="0.2">
      <c r="A1102" s="153">
        <v>38377.208333333336</v>
      </c>
      <c r="B1102" s="154">
        <v>49.639999389648402</v>
      </c>
    </row>
    <row r="1103" spans="1:2" ht="15" customHeight="1" x14ac:dyDescent="0.2">
      <c r="A1103" s="153">
        <v>38378.208333333336</v>
      </c>
      <c r="B1103" s="154">
        <v>48.779998779296797</v>
      </c>
    </row>
    <row r="1104" spans="1:2" ht="15" customHeight="1" x14ac:dyDescent="0.2">
      <c r="A1104" s="153">
        <v>38379.208333333336</v>
      </c>
      <c r="B1104" s="154">
        <v>48.840000152587798</v>
      </c>
    </row>
    <row r="1105" spans="1:2" ht="15" customHeight="1" x14ac:dyDescent="0.2">
      <c r="A1105" s="153">
        <v>38380.208333333336</v>
      </c>
      <c r="B1105" s="154">
        <v>47.180000305175703</v>
      </c>
    </row>
    <row r="1106" spans="1:2" ht="15" customHeight="1" x14ac:dyDescent="0.2">
      <c r="A1106" s="153">
        <v>38383.208333333336</v>
      </c>
      <c r="B1106" s="154">
        <v>48.200000762939403</v>
      </c>
    </row>
    <row r="1107" spans="1:2" ht="15" customHeight="1" x14ac:dyDescent="0.2">
      <c r="A1107" s="153">
        <v>38384.208333333336</v>
      </c>
      <c r="B1107" s="154">
        <v>47.119998931884702</v>
      </c>
    </row>
    <row r="1108" spans="1:2" ht="15" customHeight="1" x14ac:dyDescent="0.2">
      <c r="A1108" s="153">
        <v>38385.208333333336</v>
      </c>
      <c r="B1108" s="154">
        <v>46.689998626708899</v>
      </c>
    </row>
    <row r="1109" spans="1:2" ht="15" customHeight="1" x14ac:dyDescent="0.2">
      <c r="A1109" s="153">
        <v>38386.208333333336</v>
      </c>
      <c r="B1109" s="154">
        <v>46.450000762939403</v>
      </c>
    </row>
    <row r="1110" spans="1:2" ht="15" customHeight="1" x14ac:dyDescent="0.2">
      <c r="A1110" s="153">
        <v>38387.208333333336</v>
      </c>
      <c r="B1110" s="154">
        <v>46.4799995422363</v>
      </c>
    </row>
    <row r="1111" spans="1:2" ht="15" customHeight="1" x14ac:dyDescent="0.2">
      <c r="A1111" s="153">
        <v>38390.208333333336</v>
      </c>
      <c r="B1111" s="154">
        <v>45.279998779296797</v>
      </c>
    </row>
    <row r="1112" spans="1:2" ht="15" customHeight="1" x14ac:dyDescent="0.2">
      <c r="A1112" s="153">
        <v>38391.208333333336</v>
      </c>
      <c r="B1112" s="154">
        <v>45.400001525878899</v>
      </c>
    </row>
    <row r="1113" spans="1:2" ht="15" customHeight="1" x14ac:dyDescent="0.2">
      <c r="A1113" s="153">
        <v>38392.208333333336</v>
      </c>
      <c r="B1113" s="154">
        <v>45.459999084472599</v>
      </c>
    </row>
    <row r="1114" spans="1:2" ht="15" customHeight="1" x14ac:dyDescent="0.2">
      <c r="A1114" s="153">
        <v>38393.208333333336</v>
      </c>
      <c r="B1114" s="154">
        <v>47.099998474121001</v>
      </c>
    </row>
    <row r="1115" spans="1:2" ht="15" customHeight="1" x14ac:dyDescent="0.2">
      <c r="A1115" s="153">
        <v>38394.208333333336</v>
      </c>
      <c r="B1115" s="154">
        <v>47.159999847412102</v>
      </c>
    </row>
    <row r="1116" spans="1:2" ht="15" customHeight="1" x14ac:dyDescent="0.2">
      <c r="A1116" s="153">
        <v>38397.208333333336</v>
      </c>
      <c r="B1116" s="154">
        <v>47.439998626708899</v>
      </c>
    </row>
    <row r="1117" spans="1:2" ht="15" customHeight="1" x14ac:dyDescent="0.2">
      <c r="A1117" s="153">
        <v>38398.208333333336</v>
      </c>
      <c r="B1117" s="154">
        <v>47.259998321533203</v>
      </c>
    </row>
    <row r="1118" spans="1:2" ht="15" customHeight="1" x14ac:dyDescent="0.2">
      <c r="A1118" s="153">
        <v>38399.208333333336</v>
      </c>
      <c r="B1118" s="154">
        <v>48.330001831054602</v>
      </c>
    </row>
    <row r="1119" spans="1:2" ht="15" customHeight="1" x14ac:dyDescent="0.2">
      <c r="A1119" s="153">
        <v>38400.208333333336</v>
      </c>
      <c r="B1119" s="154">
        <v>47.540000915527301</v>
      </c>
    </row>
    <row r="1120" spans="1:2" ht="15" customHeight="1" x14ac:dyDescent="0.2">
      <c r="A1120" s="153">
        <v>38401.208333333336</v>
      </c>
      <c r="B1120" s="154">
        <v>48.349998474121001</v>
      </c>
    </row>
    <row r="1121" spans="1:2" ht="15" customHeight="1" x14ac:dyDescent="0.2">
      <c r="A1121" s="153">
        <v>38405.208333333336</v>
      </c>
      <c r="B1121" s="154">
        <v>51.150001525878899</v>
      </c>
    </row>
    <row r="1122" spans="1:2" ht="15" customHeight="1" x14ac:dyDescent="0.2">
      <c r="A1122" s="153">
        <v>38406.208333333336</v>
      </c>
      <c r="B1122" s="154">
        <v>51.169998168945298</v>
      </c>
    </row>
    <row r="1123" spans="1:2" ht="15" customHeight="1" x14ac:dyDescent="0.2">
      <c r="A1123" s="153">
        <v>38407.208333333336</v>
      </c>
      <c r="B1123" s="154">
        <v>51.389999389648402</v>
      </c>
    </row>
    <row r="1124" spans="1:2" ht="15" customHeight="1" x14ac:dyDescent="0.2">
      <c r="A1124" s="153">
        <v>38408.208333333336</v>
      </c>
      <c r="B1124" s="154">
        <v>51.490001678466797</v>
      </c>
    </row>
    <row r="1125" spans="1:2" ht="15" customHeight="1" x14ac:dyDescent="0.2">
      <c r="A1125" s="153">
        <v>38411.208333333336</v>
      </c>
      <c r="B1125" s="154">
        <v>51.75</v>
      </c>
    </row>
    <row r="1126" spans="1:2" ht="15" customHeight="1" x14ac:dyDescent="0.2">
      <c r="A1126" s="153">
        <v>38412.208333333336</v>
      </c>
      <c r="B1126" s="154">
        <v>51.680000305175703</v>
      </c>
    </row>
    <row r="1127" spans="1:2" ht="15" customHeight="1" x14ac:dyDescent="0.2">
      <c r="A1127" s="153">
        <v>38413.208333333336</v>
      </c>
      <c r="B1127" s="154">
        <v>53.049999237060497</v>
      </c>
    </row>
    <row r="1128" spans="1:2" ht="15" customHeight="1" x14ac:dyDescent="0.2">
      <c r="A1128" s="153">
        <v>38414.208333333336</v>
      </c>
      <c r="B1128" s="154">
        <v>53.569999694824197</v>
      </c>
    </row>
    <row r="1129" spans="1:2" ht="15" customHeight="1" x14ac:dyDescent="0.2">
      <c r="A1129" s="153">
        <v>38415.208333333336</v>
      </c>
      <c r="B1129" s="154">
        <v>53.779998779296797</v>
      </c>
    </row>
    <row r="1130" spans="1:2" ht="15" customHeight="1" x14ac:dyDescent="0.2">
      <c r="A1130" s="153">
        <v>38418.208333333336</v>
      </c>
      <c r="B1130" s="154">
        <v>53.889999389648402</v>
      </c>
    </row>
    <row r="1131" spans="1:2" ht="15" customHeight="1" x14ac:dyDescent="0.2">
      <c r="A1131" s="153">
        <v>38419.208333333336</v>
      </c>
      <c r="B1131" s="154">
        <v>54.590000152587798</v>
      </c>
    </row>
    <row r="1132" spans="1:2" ht="15" customHeight="1" x14ac:dyDescent="0.2">
      <c r="A1132" s="153">
        <v>38420.208333333336</v>
      </c>
      <c r="B1132" s="154">
        <v>54.770000457763601</v>
      </c>
    </row>
    <row r="1133" spans="1:2" ht="15" customHeight="1" x14ac:dyDescent="0.2">
      <c r="A1133" s="153">
        <v>38421.208333333336</v>
      </c>
      <c r="B1133" s="154">
        <v>53.540000915527301</v>
      </c>
    </row>
    <row r="1134" spans="1:2" ht="15" customHeight="1" x14ac:dyDescent="0.2">
      <c r="A1134" s="153">
        <v>38422.208333333336</v>
      </c>
      <c r="B1134" s="154">
        <v>54.430000305175703</v>
      </c>
    </row>
    <row r="1135" spans="1:2" ht="15" customHeight="1" x14ac:dyDescent="0.2">
      <c r="A1135" s="153">
        <v>38425.208333333336</v>
      </c>
      <c r="B1135" s="154">
        <v>54.950000762939403</v>
      </c>
    </row>
    <row r="1136" spans="1:2" ht="15" customHeight="1" x14ac:dyDescent="0.2">
      <c r="A1136" s="153">
        <v>38426.208333333336</v>
      </c>
      <c r="B1136" s="154">
        <v>55.049999237060497</v>
      </c>
    </row>
    <row r="1137" spans="1:2" ht="15" customHeight="1" x14ac:dyDescent="0.2">
      <c r="A1137" s="153">
        <v>38427.208333333336</v>
      </c>
      <c r="B1137" s="154">
        <v>56.459999084472599</v>
      </c>
    </row>
    <row r="1138" spans="1:2" ht="15" customHeight="1" x14ac:dyDescent="0.2">
      <c r="A1138" s="153">
        <v>38428.208333333336</v>
      </c>
      <c r="B1138" s="154">
        <v>56.400001525878899</v>
      </c>
    </row>
    <row r="1139" spans="1:2" ht="15" customHeight="1" x14ac:dyDescent="0.2">
      <c r="A1139" s="153">
        <v>38429.208333333336</v>
      </c>
      <c r="B1139" s="154">
        <v>56.720001220703097</v>
      </c>
    </row>
    <row r="1140" spans="1:2" ht="15" customHeight="1" x14ac:dyDescent="0.2">
      <c r="A1140" s="153">
        <v>38432.208333333336</v>
      </c>
      <c r="B1140" s="154">
        <v>56.619998931884702</v>
      </c>
    </row>
    <row r="1141" spans="1:2" ht="15" customHeight="1" x14ac:dyDescent="0.2">
      <c r="A1141" s="153">
        <v>38433.208333333336</v>
      </c>
      <c r="B1141" s="154">
        <v>56.029998779296797</v>
      </c>
    </row>
    <row r="1142" spans="1:2" ht="15" customHeight="1" x14ac:dyDescent="0.2">
      <c r="A1142" s="153">
        <v>38434.208333333336</v>
      </c>
      <c r="B1142" s="154">
        <v>53.810001373291001</v>
      </c>
    </row>
    <row r="1143" spans="1:2" ht="15" customHeight="1" x14ac:dyDescent="0.2">
      <c r="A1143" s="153">
        <v>38435.208333333336</v>
      </c>
      <c r="B1143" s="154">
        <v>54.840000152587798</v>
      </c>
    </row>
    <row r="1144" spans="1:2" ht="15" customHeight="1" x14ac:dyDescent="0.2">
      <c r="A1144" s="153">
        <v>38439.208333333336</v>
      </c>
      <c r="B1144" s="154">
        <v>54.049999237060497</v>
      </c>
    </row>
    <row r="1145" spans="1:2" ht="15" customHeight="1" x14ac:dyDescent="0.2">
      <c r="A1145" s="153">
        <v>38440.208333333336</v>
      </c>
      <c r="B1145" s="154">
        <v>54.2299995422363</v>
      </c>
    </row>
    <row r="1146" spans="1:2" ht="15" customHeight="1" x14ac:dyDescent="0.2">
      <c r="A1146" s="153">
        <v>38441.208333333336</v>
      </c>
      <c r="B1146" s="154">
        <v>53.990001678466797</v>
      </c>
    </row>
    <row r="1147" spans="1:2" ht="15" customHeight="1" x14ac:dyDescent="0.2">
      <c r="A1147" s="153">
        <v>38442.208333333336</v>
      </c>
      <c r="B1147" s="154">
        <v>55.400001525878899</v>
      </c>
    </row>
    <row r="1148" spans="1:2" ht="15" customHeight="1" x14ac:dyDescent="0.2">
      <c r="A1148" s="153">
        <v>38443.208333333336</v>
      </c>
      <c r="B1148" s="154">
        <v>57.270000457763601</v>
      </c>
    </row>
    <row r="1149" spans="1:2" ht="15" customHeight="1" x14ac:dyDescent="0.2">
      <c r="A1149" s="153">
        <v>38446.166666666664</v>
      </c>
      <c r="B1149" s="154">
        <v>57.009998321533203</v>
      </c>
    </row>
    <row r="1150" spans="1:2" ht="15" customHeight="1" x14ac:dyDescent="0.2">
      <c r="A1150" s="153">
        <v>38447.166666666664</v>
      </c>
      <c r="B1150" s="154">
        <v>56.040000915527301</v>
      </c>
    </row>
    <row r="1151" spans="1:2" ht="15" customHeight="1" x14ac:dyDescent="0.2">
      <c r="A1151" s="153">
        <v>38448.166666666664</v>
      </c>
      <c r="B1151" s="154">
        <v>55.849998474121001</v>
      </c>
    </row>
    <row r="1152" spans="1:2" ht="15" customHeight="1" x14ac:dyDescent="0.2">
      <c r="A1152" s="153">
        <v>38449.166666666664</v>
      </c>
      <c r="B1152" s="154">
        <v>54.110000610351499</v>
      </c>
    </row>
    <row r="1153" spans="1:2" ht="15" customHeight="1" x14ac:dyDescent="0.2">
      <c r="A1153" s="153">
        <v>38450.166666666664</v>
      </c>
      <c r="B1153" s="154">
        <v>53.319999694824197</v>
      </c>
    </row>
    <row r="1154" spans="1:2" ht="15" customHeight="1" x14ac:dyDescent="0.2">
      <c r="A1154" s="153">
        <v>38453.166666666664</v>
      </c>
      <c r="B1154" s="154">
        <v>53.709999084472599</v>
      </c>
    </row>
    <row r="1155" spans="1:2" ht="15" customHeight="1" x14ac:dyDescent="0.2">
      <c r="A1155" s="153">
        <v>38454.166666666664</v>
      </c>
      <c r="B1155" s="154">
        <v>51.860000610351499</v>
      </c>
    </row>
    <row r="1156" spans="1:2" ht="15" customHeight="1" x14ac:dyDescent="0.2">
      <c r="A1156" s="153">
        <v>38455.166666666664</v>
      </c>
      <c r="B1156" s="154">
        <v>50.220001220703097</v>
      </c>
    </row>
    <row r="1157" spans="1:2" ht="15" customHeight="1" x14ac:dyDescent="0.2">
      <c r="A1157" s="153">
        <v>38456.166666666664</v>
      </c>
      <c r="B1157" s="154">
        <v>51.130001068115199</v>
      </c>
    </row>
    <row r="1158" spans="1:2" ht="15" customHeight="1" x14ac:dyDescent="0.2">
      <c r="A1158" s="153">
        <v>38457.166666666664</v>
      </c>
      <c r="B1158" s="154">
        <v>50.490001678466797</v>
      </c>
    </row>
    <row r="1159" spans="1:2" ht="15" customHeight="1" x14ac:dyDescent="0.2">
      <c r="A1159" s="153">
        <v>38460.166666666664</v>
      </c>
      <c r="B1159" s="154">
        <v>50.369998931884702</v>
      </c>
    </row>
    <row r="1160" spans="1:2" ht="15" customHeight="1" x14ac:dyDescent="0.2">
      <c r="A1160" s="153">
        <v>38461.166666666664</v>
      </c>
      <c r="B1160" s="154">
        <v>52.290000915527301</v>
      </c>
    </row>
    <row r="1161" spans="1:2" ht="15" customHeight="1" x14ac:dyDescent="0.2">
      <c r="A1161" s="153">
        <v>38462.166666666664</v>
      </c>
      <c r="B1161" s="154">
        <v>52.439998626708899</v>
      </c>
    </row>
    <row r="1162" spans="1:2" ht="15" customHeight="1" x14ac:dyDescent="0.2">
      <c r="A1162" s="153">
        <v>38463.166666666664</v>
      </c>
      <c r="B1162" s="154">
        <v>54.200000762939403</v>
      </c>
    </row>
    <row r="1163" spans="1:2" ht="15" customHeight="1" x14ac:dyDescent="0.2">
      <c r="A1163" s="153">
        <v>38464.166666666664</v>
      </c>
      <c r="B1163" s="154">
        <v>55.389999389648402</v>
      </c>
    </row>
    <row r="1164" spans="1:2" ht="15" customHeight="1" x14ac:dyDescent="0.2">
      <c r="A1164" s="153">
        <v>38467.166666666664</v>
      </c>
      <c r="B1164" s="154">
        <v>54.569999694824197</v>
      </c>
    </row>
    <row r="1165" spans="1:2" ht="15" customHeight="1" x14ac:dyDescent="0.2">
      <c r="A1165" s="153">
        <v>38468.166666666664</v>
      </c>
      <c r="B1165" s="154">
        <v>54.200000762939403</v>
      </c>
    </row>
    <row r="1166" spans="1:2" ht="15" customHeight="1" x14ac:dyDescent="0.2">
      <c r="A1166" s="153">
        <v>38469.166666666664</v>
      </c>
      <c r="B1166" s="154">
        <v>51.610000610351499</v>
      </c>
    </row>
    <row r="1167" spans="1:2" ht="15" customHeight="1" x14ac:dyDescent="0.2">
      <c r="A1167" s="153">
        <v>38470.166666666664</v>
      </c>
      <c r="B1167" s="154">
        <v>51.770000457763601</v>
      </c>
    </row>
    <row r="1168" spans="1:2" ht="15" customHeight="1" x14ac:dyDescent="0.2">
      <c r="A1168" s="153">
        <v>38471.166666666664</v>
      </c>
      <c r="B1168" s="154">
        <v>49.720001220703097</v>
      </c>
    </row>
    <row r="1169" spans="1:2" ht="15" customHeight="1" x14ac:dyDescent="0.2">
      <c r="A1169" s="153">
        <v>38474.166666666664</v>
      </c>
      <c r="B1169" s="154">
        <v>50.919998168945298</v>
      </c>
    </row>
    <row r="1170" spans="1:2" ht="15" customHeight="1" x14ac:dyDescent="0.2">
      <c r="A1170" s="153">
        <v>38475.166666666664</v>
      </c>
      <c r="B1170" s="154">
        <v>49.5</v>
      </c>
    </row>
    <row r="1171" spans="1:2" ht="15" customHeight="1" x14ac:dyDescent="0.2">
      <c r="A1171" s="153">
        <v>38476.166666666664</v>
      </c>
      <c r="B1171" s="154">
        <v>50.130001068115199</v>
      </c>
    </row>
    <row r="1172" spans="1:2" ht="15" customHeight="1" x14ac:dyDescent="0.2">
      <c r="A1172" s="153">
        <v>38477.166666666664</v>
      </c>
      <c r="B1172" s="154">
        <v>50.830001831054602</v>
      </c>
    </row>
    <row r="1173" spans="1:2" ht="15" customHeight="1" x14ac:dyDescent="0.2">
      <c r="A1173" s="153">
        <v>38478.166666666664</v>
      </c>
      <c r="B1173" s="154">
        <v>50.959999084472599</v>
      </c>
    </row>
    <row r="1174" spans="1:2" ht="15" customHeight="1" x14ac:dyDescent="0.2">
      <c r="A1174" s="153">
        <v>38481.166666666664</v>
      </c>
      <c r="B1174" s="154">
        <v>52.029998779296797</v>
      </c>
    </row>
    <row r="1175" spans="1:2" ht="15" customHeight="1" x14ac:dyDescent="0.2">
      <c r="A1175" s="153">
        <v>38482.166666666664</v>
      </c>
      <c r="B1175" s="154">
        <v>52.069999694824197</v>
      </c>
    </row>
    <row r="1176" spans="1:2" ht="15" customHeight="1" x14ac:dyDescent="0.2">
      <c r="A1176" s="153">
        <v>38483.166666666664</v>
      </c>
      <c r="B1176" s="154">
        <v>50.450000762939403</v>
      </c>
    </row>
    <row r="1177" spans="1:2" ht="15" customHeight="1" x14ac:dyDescent="0.2">
      <c r="A1177" s="153">
        <v>38484.166666666664</v>
      </c>
      <c r="B1177" s="154">
        <v>48.540000915527301</v>
      </c>
    </row>
    <row r="1178" spans="1:2" ht="15" customHeight="1" x14ac:dyDescent="0.2">
      <c r="A1178" s="153">
        <v>38485.166666666664</v>
      </c>
      <c r="B1178" s="154">
        <v>48.669998168945298</v>
      </c>
    </row>
    <row r="1179" spans="1:2" ht="15" customHeight="1" x14ac:dyDescent="0.2">
      <c r="A1179" s="153">
        <v>38488.166666666664</v>
      </c>
      <c r="B1179" s="154">
        <v>48.610000610351499</v>
      </c>
    </row>
    <row r="1180" spans="1:2" ht="15" customHeight="1" x14ac:dyDescent="0.2">
      <c r="A1180" s="153">
        <v>38489.166666666664</v>
      </c>
      <c r="B1180" s="154">
        <v>48.970001220703097</v>
      </c>
    </row>
    <row r="1181" spans="1:2" ht="15" customHeight="1" x14ac:dyDescent="0.2">
      <c r="A1181" s="153">
        <v>38490.166666666664</v>
      </c>
      <c r="B1181" s="154">
        <v>47.25</v>
      </c>
    </row>
    <row r="1182" spans="1:2" ht="15" customHeight="1" x14ac:dyDescent="0.2">
      <c r="A1182" s="153">
        <v>38491.166666666664</v>
      </c>
      <c r="B1182" s="154">
        <v>46.919998168945298</v>
      </c>
    </row>
    <row r="1183" spans="1:2" ht="15" customHeight="1" x14ac:dyDescent="0.2">
      <c r="A1183" s="153">
        <v>38492.166666666664</v>
      </c>
      <c r="B1183" s="154">
        <v>46.799999237060497</v>
      </c>
    </row>
    <row r="1184" spans="1:2" ht="15" customHeight="1" x14ac:dyDescent="0.2">
      <c r="A1184" s="153">
        <v>38495.166666666664</v>
      </c>
      <c r="B1184" s="154">
        <v>49.159999847412102</v>
      </c>
    </row>
    <row r="1185" spans="1:2" ht="15" customHeight="1" x14ac:dyDescent="0.2">
      <c r="A1185" s="153">
        <v>38496.166666666664</v>
      </c>
      <c r="B1185" s="154">
        <v>49.669998168945298</v>
      </c>
    </row>
    <row r="1186" spans="1:2" ht="15" customHeight="1" x14ac:dyDescent="0.2">
      <c r="A1186" s="153">
        <v>38497.166666666664</v>
      </c>
      <c r="B1186" s="154">
        <v>50.9799995422363</v>
      </c>
    </row>
    <row r="1187" spans="1:2" ht="15" customHeight="1" x14ac:dyDescent="0.2">
      <c r="A1187" s="153">
        <v>38498.166666666664</v>
      </c>
      <c r="B1187" s="154">
        <v>51.009998321533203</v>
      </c>
    </row>
    <row r="1188" spans="1:2" ht="15" customHeight="1" x14ac:dyDescent="0.2">
      <c r="A1188" s="153">
        <v>38499.166666666664</v>
      </c>
      <c r="B1188" s="154">
        <v>51.849998474121001</v>
      </c>
    </row>
    <row r="1189" spans="1:2" ht="15" customHeight="1" x14ac:dyDescent="0.2">
      <c r="A1189" s="153">
        <v>38503.166666666664</v>
      </c>
      <c r="B1189" s="154">
        <v>51.970001220703097</v>
      </c>
    </row>
    <row r="1190" spans="1:2" ht="15" customHeight="1" x14ac:dyDescent="0.2">
      <c r="A1190" s="153">
        <v>38504.166666666664</v>
      </c>
      <c r="B1190" s="154">
        <v>54.599998474121001</v>
      </c>
    </row>
    <row r="1191" spans="1:2" ht="15" customHeight="1" x14ac:dyDescent="0.2">
      <c r="A1191" s="153">
        <v>38505.166666666664</v>
      </c>
      <c r="B1191" s="154">
        <v>53.630001068115199</v>
      </c>
    </row>
    <row r="1192" spans="1:2" ht="15" customHeight="1" x14ac:dyDescent="0.2">
      <c r="A1192" s="153">
        <v>38506.166666666664</v>
      </c>
      <c r="B1192" s="154">
        <v>55.029998779296797</v>
      </c>
    </row>
    <row r="1193" spans="1:2" ht="15" customHeight="1" x14ac:dyDescent="0.2">
      <c r="A1193" s="153">
        <v>38509.166666666664</v>
      </c>
      <c r="B1193" s="154">
        <v>54.490001678466797</v>
      </c>
    </row>
    <row r="1194" spans="1:2" ht="15" customHeight="1" x14ac:dyDescent="0.2">
      <c r="A1194" s="153">
        <v>38510.166666666664</v>
      </c>
      <c r="B1194" s="154">
        <v>53.759998321533203</v>
      </c>
    </row>
    <row r="1195" spans="1:2" ht="15" customHeight="1" x14ac:dyDescent="0.2">
      <c r="A1195" s="153">
        <v>38511.166666666664</v>
      </c>
      <c r="B1195" s="154">
        <v>52.540000915527301</v>
      </c>
    </row>
    <row r="1196" spans="1:2" ht="15" customHeight="1" x14ac:dyDescent="0.2">
      <c r="A1196" s="153">
        <v>38512.166666666664</v>
      </c>
      <c r="B1196" s="154">
        <v>54.279998779296797</v>
      </c>
    </row>
    <row r="1197" spans="1:2" ht="15" customHeight="1" x14ac:dyDescent="0.2">
      <c r="A1197" s="153">
        <v>38513.166666666664</v>
      </c>
      <c r="B1197" s="154">
        <v>53.540000915527301</v>
      </c>
    </row>
    <row r="1198" spans="1:2" ht="15" customHeight="1" x14ac:dyDescent="0.2">
      <c r="A1198" s="153">
        <v>38516.166666666664</v>
      </c>
      <c r="B1198" s="154">
        <v>55.619998931884702</v>
      </c>
    </row>
    <row r="1199" spans="1:2" ht="15" customHeight="1" x14ac:dyDescent="0.2">
      <c r="A1199" s="153">
        <v>38517.166666666664</v>
      </c>
      <c r="B1199" s="154">
        <v>55</v>
      </c>
    </row>
    <row r="1200" spans="1:2" ht="15" customHeight="1" x14ac:dyDescent="0.2">
      <c r="A1200" s="153">
        <v>38518.166666666664</v>
      </c>
      <c r="B1200" s="154">
        <v>55.569999694824197</v>
      </c>
    </row>
    <row r="1201" spans="1:2" ht="15" customHeight="1" x14ac:dyDescent="0.2">
      <c r="A1201" s="153">
        <v>38519.166666666664</v>
      </c>
      <c r="B1201" s="154">
        <v>56.580001831054602</v>
      </c>
    </row>
    <row r="1202" spans="1:2" ht="15" customHeight="1" x14ac:dyDescent="0.2">
      <c r="A1202" s="153">
        <v>38520.166666666664</v>
      </c>
      <c r="B1202" s="154">
        <v>58.470001220703097</v>
      </c>
    </row>
    <row r="1203" spans="1:2" ht="15" customHeight="1" x14ac:dyDescent="0.2">
      <c r="A1203" s="153">
        <v>38523.166666666664</v>
      </c>
      <c r="B1203" s="154">
        <v>59.369998931884702</v>
      </c>
    </row>
    <row r="1204" spans="1:2" ht="15" customHeight="1" x14ac:dyDescent="0.2">
      <c r="A1204" s="153">
        <v>38524.166666666664</v>
      </c>
      <c r="B1204" s="154">
        <v>58.900001525878899</v>
      </c>
    </row>
    <row r="1205" spans="1:2" ht="15" customHeight="1" x14ac:dyDescent="0.2">
      <c r="A1205" s="153">
        <v>38525.166666666664</v>
      </c>
      <c r="B1205" s="154">
        <v>58.090000152587798</v>
      </c>
    </row>
    <row r="1206" spans="1:2" ht="15" customHeight="1" x14ac:dyDescent="0.2">
      <c r="A1206" s="153">
        <v>38526.166666666664</v>
      </c>
      <c r="B1206" s="154">
        <v>59.419998168945298</v>
      </c>
    </row>
    <row r="1207" spans="1:2" ht="15" customHeight="1" x14ac:dyDescent="0.2">
      <c r="A1207" s="153">
        <v>38527.166666666664</v>
      </c>
      <c r="B1207" s="154">
        <v>59.840000152587798</v>
      </c>
    </row>
    <row r="1208" spans="1:2" ht="15" customHeight="1" x14ac:dyDescent="0.2">
      <c r="A1208" s="153">
        <v>38530.166666666664</v>
      </c>
      <c r="B1208" s="154">
        <v>60.540000915527301</v>
      </c>
    </row>
    <row r="1209" spans="1:2" ht="15" customHeight="1" x14ac:dyDescent="0.2">
      <c r="A1209" s="153">
        <v>38531.166666666664</v>
      </c>
      <c r="B1209" s="154">
        <v>58.200000762939403</v>
      </c>
    </row>
    <row r="1210" spans="1:2" ht="15" customHeight="1" x14ac:dyDescent="0.2">
      <c r="A1210" s="153">
        <v>38532.166666666664</v>
      </c>
      <c r="B1210" s="154">
        <v>57.259998321533203</v>
      </c>
    </row>
    <row r="1211" spans="1:2" ht="15" customHeight="1" x14ac:dyDescent="0.2">
      <c r="A1211" s="153">
        <v>38533.166666666664</v>
      </c>
      <c r="B1211" s="154">
        <v>56.5</v>
      </c>
    </row>
    <row r="1212" spans="1:2" ht="15" customHeight="1" x14ac:dyDescent="0.2">
      <c r="A1212" s="153">
        <v>38534.166666666664</v>
      </c>
      <c r="B1212" s="154">
        <v>58.75</v>
      </c>
    </row>
    <row r="1213" spans="1:2" ht="15" customHeight="1" x14ac:dyDescent="0.2">
      <c r="A1213" s="153">
        <v>38538.166666666664</v>
      </c>
      <c r="B1213" s="154">
        <v>59.590000152587798</v>
      </c>
    </row>
    <row r="1214" spans="1:2" ht="15" customHeight="1" x14ac:dyDescent="0.2">
      <c r="A1214" s="153">
        <v>38539.166666666664</v>
      </c>
      <c r="B1214" s="154">
        <v>61.279998779296797</v>
      </c>
    </row>
    <row r="1215" spans="1:2" ht="15" customHeight="1" x14ac:dyDescent="0.2">
      <c r="A1215" s="153">
        <v>38540.166666666664</v>
      </c>
      <c r="B1215" s="154">
        <v>60.7299995422363</v>
      </c>
    </row>
    <row r="1216" spans="1:2" ht="15" customHeight="1" x14ac:dyDescent="0.2">
      <c r="A1216" s="153">
        <v>38541.166666666664</v>
      </c>
      <c r="B1216" s="154">
        <v>59.630001068115199</v>
      </c>
    </row>
    <row r="1217" spans="1:2" ht="15" customHeight="1" x14ac:dyDescent="0.2">
      <c r="A1217" s="153">
        <v>38544.166666666664</v>
      </c>
      <c r="B1217" s="154">
        <v>58.919998168945298</v>
      </c>
    </row>
    <row r="1218" spans="1:2" ht="15" customHeight="1" x14ac:dyDescent="0.2">
      <c r="A1218" s="153">
        <v>38545.166666666664</v>
      </c>
      <c r="B1218" s="154">
        <v>60.619998931884702</v>
      </c>
    </row>
    <row r="1219" spans="1:2" ht="15" customHeight="1" x14ac:dyDescent="0.2">
      <c r="A1219" s="153">
        <v>38546.166666666664</v>
      </c>
      <c r="B1219" s="154">
        <v>60.009998321533203</v>
      </c>
    </row>
    <row r="1220" spans="1:2" ht="15" customHeight="1" x14ac:dyDescent="0.2">
      <c r="A1220" s="153">
        <v>38547.166666666664</v>
      </c>
      <c r="B1220" s="154">
        <v>57.799999237060497</v>
      </c>
    </row>
    <row r="1221" spans="1:2" ht="15" customHeight="1" x14ac:dyDescent="0.2">
      <c r="A1221" s="153">
        <v>38548.166666666664</v>
      </c>
      <c r="B1221" s="154">
        <v>58.090000152587798</v>
      </c>
    </row>
    <row r="1222" spans="1:2" ht="15" customHeight="1" x14ac:dyDescent="0.2">
      <c r="A1222" s="153">
        <v>38551.166666666664</v>
      </c>
      <c r="B1222" s="154">
        <v>57.319999694824197</v>
      </c>
    </row>
    <row r="1223" spans="1:2" ht="15" customHeight="1" x14ac:dyDescent="0.2">
      <c r="A1223" s="153">
        <v>38552.166666666664</v>
      </c>
      <c r="B1223" s="154">
        <v>57.459999084472599</v>
      </c>
    </row>
    <row r="1224" spans="1:2" ht="15" customHeight="1" x14ac:dyDescent="0.2">
      <c r="A1224" s="153">
        <v>38553.166666666664</v>
      </c>
      <c r="B1224" s="154">
        <v>56.720001220703097</v>
      </c>
    </row>
    <row r="1225" spans="1:2" ht="15" customHeight="1" x14ac:dyDescent="0.2">
      <c r="A1225" s="153">
        <v>38554.166666666664</v>
      </c>
      <c r="B1225" s="154">
        <v>57.130001068115199</v>
      </c>
    </row>
    <row r="1226" spans="1:2" ht="15" customHeight="1" x14ac:dyDescent="0.2">
      <c r="A1226" s="153">
        <v>38555.166666666664</v>
      </c>
      <c r="B1226" s="154">
        <v>58.650001525878899</v>
      </c>
    </row>
    <row r="1227" spans="1:2" ht="15" customHeight="1" x14ac:dyDescent="0.2">
      <c r="A1227" s="153">
        <v>38558.166666666664</v>
      </c>
      <c r="B1227" s="154">
        <v>59</v>
      </c>
    </row>
    <row r="1228" spans="1:2" ht="15" customHeight="1" x14ac:dyDescent="0.2">
      <c r="A1228" s="153">
        <v>38559.166666666664</v>
      </c>
      <c r="B1228" s="154">
        <v>59.200000762939403</v>
      </c>
    </row>
    <row r="1229" spans="1:2" ht="15" customHeight="1" x14ac:dyDescent="0.2">
      <c r="A1229" s="153">
        <v>38560.166666666664</v>
      </c>
      <c r="B1229" s="154">
        <v>59.110000610351499</v>
      </c>
    </row>
    <row r="1230" spans="1:2" ht="15" customHeight="1" x14ac:dyDescent="0.2">
      <c r="A1230" s="153">
        <v>38561.166666666664</v>
      </c>
      <c r="B1230" s="154">
        <v>59.939998626708899</v>
      </c>
    </row>
    <row r="1231" spans="1:2" ht="15" customHeight="1" x14ac:dyDescent="0.2">
      <c r="A1231" s="153">
        <v>38562.166666666664</v>
      </c>
      <c r="B1231" s="154">
        <v>60.569999694824197</v>
      </c>
    </row>
    <row r="1232" spans="1:2" ht="15" customHeight="1" x14ac:dyDescent="0.2">
      <c r="A1232" s="153">
        <v>38565.166666666664</v>
      </c>
      <c r="B1232" s="154">
        <v>61.569999694824197</v>
      </c>
    </row>
    <row r="1233" spans="1:2" ht="15" customHeight="1" x14ac:dyDescent="0.2">
      <c r="A1233" s="153">
        <v>38566.166666666664</v>
      </c>
      <c r="B1233" s="154">
        <v>61.889999389648402</v>
      </c>
    </row>
    <row r="1234" spans="1:2" ht="15" customHeight="1" x14ac:dyDescent="0.2">
      <c r="A1234" s="153">
        <v>38567.166666666664</v>
      </c>
      <c r="B1234" s="154">
        <v>60.860000610351499</v>
      </c>
    </row>
    <row r="1235" spans="1:2" ht="15" customHeight="1" x14ac:dyDescent="0.2">
      <c r="A1235" s="153">
        <v>38568.166666666664</v>
      </c>
      <c r="B1235" s="154">
        <v>61.380001068115199</v>
      </c>
    </row>
    <row r="1236" spans="1:2" ht="15" customHeight="1" x14ac:dyDescent="0.2">
      <c r="A1236" s="153">
        <v>38569.166666666664</v>
      </c>
      <c r="B1236" s="154">
        <v>62.310001373291001</v>
      </c>
    </row>
    <row r="1237" spans="1:2" ht="15" customHeight="1" x14ac:dyDescent="0.2">
      <c r="A1237" s="153">
        <v>38572.166666666664</v>
      </c>
      <c r="B1237" s="154">
        <v>63.939998626708899</v>
      </c>
    </row>
    <row r="1238" spans="1:2" ht="15" customHeight="1" x14ac:dyDescent="0.2">
      <c r="A1238" s="153">
        <v>38573.166666666664</v>
      </c>
      <c r="B1238" s="154">
        <v>63.069999694824197</v>
      </c>
    </row>
    <row r="1239" spans="1:2" ht="15" customHeight="1" x14ac:dyDescent="0.2">
      <c r="A1239" s="153">
        <v>38574.166666666664</v>
      </c>
      <c r="B1239" s="154">
        <v>64.900001525878906</v>
      </c>
    </row>
    <row r="1240" spans="1:2" ht="15" customHeight="1" x14ac:dyDescent="0.2">
      <c r="A1240" s="153">
        <v>38575.166666666664</v>
      </c>
      <c r="B1240" s="154">
        <v>65.800003051757798</v>
      </c>
    </row>
    <row r="1241" spans="1:2" ht="15" customHeight="1" x14ac:dyDescent="0.2">
      <c r="A1241" s="153">
        <v>38576.166666666664</v>
      </c>
      <c r="B1241" s="154">
        <v>66.860000610351506</v>
      </c>
    </row>
    <row r="1242" spans="1:2" ht="15" customHeight="1" x14ac:dyDescent="0.2">
      <c r="A1242" s="153">
        <v>38579.166666666664</v>
      </c>
      <c r="B1242" s="154">
        <v>66.269996643066406</v>
      </c>
    </row>
    <row r="1243" spans="1:2" ht="15" customHeight="1" x14ac:dyDescent="0.2">
      <c r="A1243" s="153">
        <v>38580.166666666664</v>
      </c>
      <c r="B1243" s="154">
        <v>66.080001831054602</v>
      </c>
    </row>
    <row r="1244" spans="1:2" ht="15" customHeight="1" x14ac:dyDescent="0.2">
      <c r="A1244" s="153">
        <v>38581.166666666664</v>
      </c>
      <c r="B1244" s="154">
        <v>63.25</v>
      </c>
    </row>
    <row r="1245" spans="1:2" ht="15" customHeight="1" x14ac:dyDescent="0.2">
      <c r="A1245" s="153">
        <v>38582.166666666664</v>
      </c>
      <c r="B1245" s="154">
        <v>63.270000457763601</v>
      </c>
    </row>
    <row r="1246" spans="1:2" ht="15" customHeight="1" x14ac:dyDescent="0.2">
      <c r="A1246" s="153">
        <v>38583.166666666664</v>
      </c>
      <c r="B1246" s="154">
        <v>65.349998474121094</v>
      </c>
    </row>
    <row r="1247" spans="1:2" ht="15" customHeight="1" x14ac:dyDescent="0.2">
      <c r="A1247" s="153">
        <v>38586.166666666664</v>
      </c>
      <c r="B1247" s="154">
        <v>65.449996948242102</v>
      </c>
    </row>
    <row r="1248" spans="1:2" ht="15" customHeight="1" x14ac:dyDescent="0.2">
      <c r="A1248" s="153">
        <v>38587.166666666664</v>
      </c>
      <c r="B1248" s="154">
        <v>65.709999084472599</v>
      </c>
    </row>
    <row r="1249" spans="1:2" ht="15" customHeight="1" x14ac:dyDescent="0.2">
      <c r="A1249" s="153">
        <v>38588.166666666664</v>
      </c>
      <c r="B1249" s="154">
        <v>67.319999694824205</v>
      </c>
    </row>
    <row r="1250" spans="1:2" ht="15" customHeight="1" x14ac:dyDescent="0.2">
      <c r="A1250" s="153">
        <v>38589.166666666664</v>
      </c>
      <c r="B1250" s="154">
        <v>67.489997863769503</v>
      </c>
    </row>
    <row r="1251" spans="1:2" ht="15" customHeight="1" x14ac:dyDescent="0.2">
      <c r="A1251" s="153">
        <v>38590.166666666664</v>
      </c>
      <c r="B1251" s="154">
        <v>66.129997253417898</v>
      </c>
    </row>
    <row r="1252" spans="1:2" ht="15" customHeight="1" x14ac:dyDescent="0.2">
      <c r="A1252" s="153">
        <v>38593.166666666664</v>
      </c>
      <c r="B1252" s="154">
        <v>67.199996948242102</v>
      </c>
    </row>
    <row r="1253" spans="1:2" ht="15" customHeight="1" x14ac:dyDescent="0.2">
      <c r="A1253" s="153">
        <v>38594.166666666664</v>
      </c>
      <c r="B1253" s="154">
        <v>69.809997558593693</v>
      </c>
    </row>
    <row r="1254" spans="1:2" ht="15" customHeight="1" x14ac:dyDescent="0.2">
      <c r="A1254" s="153">
        <v>38595.166666666664</v>
      </c>
      <c r="B1254" s="154">
        <v>68.940002441406193</v>
      </c>
    </row>
    <row r="1255" spans="1:2" ht="15" customHeight="1" x14ac:dyDescent="0.2">
      <c r="A1255" s="153">
        <v>38596.166666666664</v>
      </c>
      <c r="B1255" s="154">
        <v>69.470001220703097</v>
      </c>
    </row>
    <row r="1256" spans="1:2" ht="15" customHeight="1" x14ac:dyDescent="0.2">
      <c r="A1256" s="153">
        <v>38597.166666666664</v>
      </c>
      <c r="B1256" s="154">
        <v>67.569999694824205</v>
      </c>
    </row>
    <row r="1257" spans="1:2" ht="15" customHeight="1" x14ac:dyDescent="0.2">
      <c r="A1257" s="153">
        <v>38601.166666666664</v>
      </c>
      <c r="B1257" s="154">
        <v>65.959999084472599</v>
      </c>
    </row>
    <row r="1258" spans="1:2" ht="15" customHeight="1" x14ac:dyDescent="0.2">
      <c r="A1258" s="153">
        <v>38602.166666666664</v>
      </c>
      <c r="B1258" s="154">
        <v>64.370002746582003</v>
      </c>
    </row>
    <row r="1259" spans="1:2" ht="15" customHeight="1" x14ac:dyDescent="0.2">
      <c r="A1259" s="153">
        <v>38603.166666666664</v>
      </c>
      <c r="B1259" s="154">
        <v>64.489997863769503</v>
      </c>
    </row>
    <row r="1260" spans="1:2" ht="15" customHeight="1" x14ac:dyDescent="0.2">
      <c r="A1260" s="153">
        <v>38604.166666666664</v>
      </c>
      <c r="B1260" s="154">
        <v>64.080001831054602</v>
      </c>
    </row>
    <row r="1261" spans="1:2" ht="15" customHeight="1" x14ac:dyDescent="0.2">
      <c r="A1261" s="153">
        <v>38607.166666666664</v>
      </c>
      <c r="B1261" s="154">
        <v>63.330001831054602</v>
      </c>
    </row>
    <row r="1262" spans="1:2" ht="15" customHeight="1" x14ac:dyDescent="0.2">
      <c r="A1262" s="153">
        <v>38608.166666666664</v>
      </c>
      <c r="B1262" s="154">
        <v>63.110000610351499</v>
      </c>
    </row>
    <row r="1263" spans="1:2" ht="15" customHeight="1" x14ac:dyDescent="0.2">
      <c r="A1263" s="153">
        <v>38609.166666666664</v>
      </c>
      <c r="B1263" s="154">
        <v>65.089996337890597</v>
      </c>
    </row>
    <row r="1264" spans="1:2" ht="15" customHeight="1" x14ac:dyDescent="0.2">
      <c r="A1264" s="153">
        <v>38610.166666666664</v>
      </c>
      <c r="B1264" s="154">
        <v>64.75</v>
      </c>
    </row>
    <row r="1265" spans="1:2" ht="15" customHeight="1" x14ac:dyDescent="0.2">
      <c r="A1265" s="153">
        <v>38611.166666666664</v>
      </c>
      <c r="B1265" s="154">
        <v>63</v>
      </c>
    </row>
    <row r="1266" spans="1:2" ht="15" customHeight="1" x14ac:dyDescent="0.2">
      <c r="A1266" s="153">
        <v>38614.166666666664</v>
      </c>
      <c r="B1266" s="154">
        <v>67.389999389648395</v>
      </c>
    </row>
    <row r="1267" spans="1:2" ht="15" customHeight="1" x14ac:dyDescent="0.2">
      <c r="A1267" s="153">
        <v>38615.166666666664</v>
      </c>
      <c r="B1267" s="154">
        <v>66.230003356933594</v>
      </c>
    </row>
    <row r="1268" spans="1:2" ht="15" customHeight="1" x14ac:dyDescent="0.2">
      <c r="A1268" s="153">
        <v>38616.166666666664</v>
      </c>
      <c r="B1268" s="154">
        <v>66.800003051757798</v>
      </c>
    </row>
    <row r="1269" spans="1:2" ht="15" customHeight="1" x14ac:dyDescent="0.2">
      <c r="A1269" s="153">
        <v>38617.166666666664</v>
      </c>
      <c r="B1269" s="154">
        <v>66.5</v>
      </c>
    </row>
    <row r="1270" spans="1:2" ht="15" customHeight="1" x14ac:dyDescent="0.2">
      <c r="A1270" s="153">
        <v>38618.166666666664</v>
      </c>
      <c r="B1270" s="154">
        <v>64.190002441406193</v>
      </c>
    </row>
    <row r="1271" spans="1:2" ht="15" customHeight="1" x14ac:dyDescent="0.2">
      <c r="A1271" s="153">
        <v>38621.166666666664</v>
      </c>
      <c r="B1271" s="154">
        <v>65.819999694824205</v>
      </c>
    </row>
    <row r="1272" spans="1:2" ht="15" customHeight="1" x14ac:dyDescent="0.2">
      <c r="A1272" s="153">
        <v>38622.166666666664</v>
      </c>
      <c r="B1272" s="154">
        <v>65.069999694824205</v>
      </c>
    </row>
    <row r="1273" spans="1:2" ht="15" customHeight="1" x14ac:dyDescent="0.2">
      <c r="A1273" s="153">
        <v>38623.166666666664</v>
      </c>
      <c r="B1273" s="154">
        <v>66.349998474121094</v>
      </c>
    </row>
    <row r="1274" spans="1:2" ht="15" customHeight="1" x14ac:dyDescent="0.2">
      <c r="A1274" s="153">
        <v>38624.166666666664</v>
      </c>
      <c r="B1274" s="154">
        <v>66.790000915527301</v>
      </c>
    </row>
    <row r="1275" spans="1:2" ht="15" customHeight="1" x14ac:dyDescent="0.2">
      <c r="A1275" s="153">
        <v>38625.166666666664</v>
      </c>
      <c r="B1275" s="154">
        <v>66.239997863769503</v>
      </c>
    </row>
    <row r="1276" spans="1:2" ht="15" customHeight="1" x14ac:dyDescent="0.2">
      <c r="A1276" s="153">
        <v>38628.166666666664</v>
      </c>
      <c r="B1276" s="154">
        <v>65.470001220703097</v>
      </c>
    </row>
    <row r="1277" spans="1:2" ht="15" customHeight="1" x14ac:dyDescent="0.2">
      <c r="A1277" s="153">
        <v>38629.166666666664</v>
      </c>
      <c r="B1277" s="154">
        <v>63.900001525878899</v>
      </c>
    </row>
    <row r="1278" spans="1:2" ht="15" customHeight="1" x14ac:dyDescent="0.2">
      <c r="A1278" s="153">
        <v>38630.166666666664</v>
      </c>
      <c r="B1278" s="154">
        <v>62.790000915527301</v>
      </c>
    </row>
    <row r="1279" spans="1:2" ht="15" customHeight="1" x14ac:dyDescent="0.2">
      <c r="A1279" s="153">
        <v>38631.166666666664</v>
      </c>
      <c r="B1279" s="154">
        <v>61.360000610351499</v>
      </c>
    </row>
    <row r="1280" spans="1:2" ht="15" customHeight="1" x14ac:dyDescent="0.2">
      <c r="A1280" s="153">
        <v>38632.166666666664</v>
      </c>
      <c r="B1280" s="154">
        <v>61.840000152587798</v>
      </c>
    </row>
    <row r="1281" spans="1:2" ht="15" customHeight="1" x14ac:dyDescent="0.2">
      <c r="A1281" s="153">
        <v>38635.166666666664</v>
      </c>
      <c r="B1281" s="154">
        <v>61.799999237060497</v>
      </c>
    </row>
    <row r="1282" spans="1:2" ht="15" customHeight="1" x14ac:dyDescent="0.2">
      <c r="A1282" s="153">
        <v>38636.166666666664</v>
      </c>
      <c r="B1282" s="154">
        <v>63.529998779296797</v>
      </c>
    </row>
    <row r="1283" spans="1:2" ht="15" customHeight="1" x14ac:dyDescent="0.2">
      <c r="A1283" s="153">
        <v>38637.166666666664</v>
      </c>
      <c r="B1283" s="154">
        <v>64.120002746582003</v>
      </c>
    </row>
    <row r="1284" spans="1:2" ht="15" customHeight="1" x14ac:dyDescent="0.2">
      <c r="A1284" s="153">
        <v>38638.166666666664</v>
      </c>
      <c r="B1284" s="154">
        <v>63.080001831054602</v>
      </c>
    </row>
    <row r="1285" spans="1:2" ht="15" customHeight="1" x14ac:dyDescent="0.2">
      <c r="A1285" s="153">
        <v>38639.166666666664</v>
      </c>
      <c r="B1285" s="154">
        <v>62.630001068115199</v>
      </c>
    </row>
    <row r="1286" spans="1:2" ht="15" customHeight="1" x14ac:dyDescent="0.2">
      <c r="A1286" s="153">
        <v>38642.166666666664</v>
      </c>
      <c r="B1286" s="154">
        <v>64.360000610351506</v>
      </c>
    </row>
    <row r="1287" spans="1:2" ht="15" customHeight="1" x14ac:dyDescent="0.2">
      <c r="A1287" s="153">
        <v>38643.166666666664</v>
      </c>
      <c r="B1287" s="154">
        <v>63.200000762939403</v>
      </c>
    </row>
    <row r="1288" spans="1:2" ht="15" customHeight="1" x14ac:dyDescent="0.2">
      <c r="A1288" s="153">
        <v>38644.166666666664</v>
      </c>
      <c r="B1288" s="154">
        <v>62.409999847412102</v>
      </c>
    </row>
    <row r="1289" spans="1:2" ht="15" customHeight="1" x14ac:dyDescent="0.2">
      <c r="A1289" s="153">
        <v>38645.166666666664</v>
      </c>
      <c r="B1289" s="154">
        <v>61.029998779296797</v>
      </c>
    </row>
    <row r="1290" spans="1:2" ht="15" customHeight="1" x14ac:dyDescent="0.2">
      <c r="A1290" s="153">
        <v>38646.166666666664</v>
      </c>
      <c r="B1290" s="154">
        <v>60.630001068115199</v>
      </c>
    </row>
    <row r="1291" spans="1:2" ht="15" customHeight="1" x14ac:dyDescent="0.2">
      <c r="A1291" s="153">
        <v>38649.166666666664</v>
      </c>
      <c r="B1291" s="154">
        <v>60.319999694824197</v>
      </c>
    </row>
    <row r="1292" spans="1:2" ht="15" customHeight="1" x14ac:dyDescent="0.2">
      <c r="A1292" s="153">
        <v>38650.166666666664</v>
      </c>
      <c r="B1292" s="154">
        <v>62.439998626708899</v>
      </c>
    </row>
    <row r="1293" spans="1:2" ht="15" customHeight="1" x14ac:dyDescent="0.2">
      <c r="A1293" s="153">
        <v>38651.166666666664</v>
      </c>
      <c r="B1293" s="154">
        <v>60.659999847412102</v>
      </c>
    </row>
    <row r="1294" spans="1:2" ht="15" customHeight="1" x14ac:dyDescent="0.2">
      <c r="A1294" s="153">
        <v>38652.166666666664</v>
      </c>
      <c r="B1294" s="154">
        <v>61.090000152587798</v>
      </c>
    </row>
    <row r="1295" spans="1:2" ht="15" customHeight="1" x14ac:dyDescent="0.2">
      <c r="A1295" s="153">
        <v>38653.166666666664</v>
      </c>
      <c r="B1295" s="154">
        <v>61.220001220703097</v>
      </c>
    </row>
    <row r="1296" spans="1:2" ht="15" customHeight="1" x14ac:dyDescent="0.2">
      <c r="A1296" s="153">
        <v>38656.208333333336</v>
      </c>
      <c r="B1296" s="154">
        <v>59.759998321533203</v>
      </c>
    </row>
    <row r="1297" spans="1:2" ht="15" customHeight="1" x14ac:dyDescent="0.2">
      <c r="A1297" s="153">
        <v>38657.208333333336</v>
      </c>
      <c r="B1297" s="154">
        <v>59.849998474121001</v>
      </c>
    </row>
    <row r="1298" spans="1:2" ht="15" customHeight="1" x14ac:dyDescent="0.2">
      <c r="A1298" s="153">
        <v>38658.208333333336</v>
      </c>
      <c r="B1298" s="154">
        <v>59.75</v>
      </c>
    </row>
    <row r="1299" spans="1:2" ht="15" customHeight="1" x14ac:dyDescent="0.2">
      <c r="A1299" s="153">
        <v>38659.208333333336</v>
      </c>
      <c r="B1299" s="154">
        <v>61.779998779296797</v>
      </c>
    </row>
    <row r="1300" spans="1:2" ht="15" customHeight="1" x14ac:dyDescent="0.2">
      <c r="A1300" s="153">
        <v>38660.208333333336</v>
      </c>
      <c r="B1300" s="154">
        <v>60.580001831054602</v>
      </c>
    </row>
    <row r="1301" spans="1:2" ht="15" customHeight="1" x14ac:dyDescent="0.2">
      <c r="A1301" s="153">
        <v>38663.208333333336</v>
      </c>
      <c r="B1301" s="154">
        <v>59.470001220703097</v>
      </c>
    </row>
    <row r="1302" spans="1:2" ht="15" customHeight="1" x14ac:dyDescent="0.2">
      <c r="A1302" s="153">
        <v>38664.208333333336</v>
      </c>
      <c r="B1302" s="154">
        <v>59.709999084472599</v>
      </c>
    </row>
    <row r="1303" spans="1:2" ht="15" customHeight="1" x14ac:dyDescent="0.2">
      <c r="A1303" s="153">
        <v>38665.208333333336</v>
      </c>
      <c r="B1303" s="154">
        <v>58.930000305175703</v>
      </c>
    </row>
    <row r="1304" spans="1:2" ht="15" customHeight="1" x14ac:dyDescent="0.2">
      <c r="A1304" s="153">
        <v>38666.208333333336</v>
      </c>
      <c r="B1304" s="154">
        <v>57.799999237060497</v>
      </c>
    </row>
    <row r="1305" spans="1:2" ht="15" customHeight="1" x14ac:dyDescent="0.2">
      <c r="A1305" s="153">
        <v>38667.208333333336</v>
      </c>
      <c r="B1305" s="154">
        <v>57.529998779296797</v>
      </c>
    </row>
    <row r="1306" spans="1:2" ht="15" customHeight="1" x14ac:dyDescent="0.2">
      <c r="A1306" s="153">
        <v>38670.208333333336</v>
      </c>
      <c r="B1306" s="154">
        <v>57.689998626708899</v>
      </c>
    </row>
    <row r="1307" spans="1:2" ht="15" customHeight="1" x14ac:dyDescent="0.2">
      <c r="A1307" s="153">
        <v>38671.208333333336</v>
      </c>
      <c r="B1307" s="154">
        <v>56.9799995422363</v>
      </c>
    </row>
    <row r="1308" spans="1:2" ht="15" customHeight="1" x14ac:dyDescent="0.2">
      <c r="A1308" s="153">
        <v>38672.208333333336</v>
      </c>
      <c r="B1308" s="154">
        <v>57.880001068115199</v>
      </c>
    </row>
    <row r="1309" spans="1:2" ht="15" customHeight="1" x14ac:dyDescent="0.2">
      <c r="A1309" s="153">
        <v>38673.208333333336</v>
      </c>
      <c r="B1309" s="154">
        <v>56.330001831054602</v>
      </c>
    </row>
    <row r="1310" spans="1:2" ht="15" customHeight="1" x14ac:dyDescent="0.2">
      <c r="A1310" s="153">
        <v>38674.208333333336</v>
      </c>
      <c r="B1310" s="154">
        <v>56.139999389648402</v>
      </c>
    </row>
    <row r="1311" spans="1:2" ht="15" customHeight="1" x14ac:dyDescent="0.2">
      <c r="A1311" s="153">
        <v>38677.208333333336</v>
      </c>
      <c r="B1311" s="154">
        <v>57.700000762939403</v>
      </c>
    </row>
    <row r="1312" spans="1:2" ht="15" customHeight="1" x14ac:dyDescent="0.2">
      <c r="A1312" s="153">
        <v>38678.208333333336</v>
      </c>
      <c r="B1312" s="154">
        <v>58.840000152587798</v>
      </c>
    </row>
    <row r="1313" spans="1:2" ht="15" customHeight="1" x14ac:dyDescent="0.2">
      <c r="A1313" s="153">
        <v>38679.208333333336</v>
      </c>
      <c r="B1313" s="154">
        <v>58.709999084472599</v>
      </c>
    </row>
    <row r="1314" spans="1:2" ht="15" customHeight="1" x14ac:dyDescent="0.2">
      <c r="A1314" s="153">
        <v>38684.208333333336</v>
      </c>
      <c r="B1314" s="154">
        <v>57.360000610351499</v>
      </c>
    </row>
    <row r="1315" spans="1:2" ht="15" customHeight="1" x14ac:dyDescent="0.2">
      <c r="A1315" s="153">
        <v>38685.208333333336</v>
      </c>
      <c r="B1315" s="154">
        <v>56.5</v>
      </c>
    </row>
    <row r="1316" spans="1:2" ht="15" customHeight="1" x14ac:dyDescent="0.2">
      <c r="A1316" s="153">
        <v>38686.208333333336</v>
      </c>
      <c r="B1316" s="154">
        <v>57.319999694824197</v>
      </c>
    </row>
    <row r="1317" spans="1:2" ht="15" customHeight="1" x14ac:dyDescent="0.2">
      <c r="A1317" s="153">
        <v>38687.208333333336</v>
      </c>
      <c r="B1317" s="154">
        <v>58.470001220703097</v>
      </c>
    </row>
    <row r="1318" spans="1:2" ht="15" customHeight="1" x14ac:dyDescent="0.2">
      <c r="A1318" s="153">
        <v>38688.208333333336</v>
      </c>
      <c r="B1318" s="154">
        <v>59.319999694824197</v>
      </c>
    </row>
    <row r="1319" spans="1:2" ht="15" customHeight="1" x14ac:dyDescent="0.2">
      <c r="A1319" s="153">
        <v>38691.208333333336</v>
      </c>
      <c r="B1319" s="154">
        <v>59.909999847412102</v>
      </c>
    </row>
    <row r="1320" spans="1:2" ht="15" customHeight="1" x14ac:dyDescent="0.2">
      <c r="A1320" s="153">
        <v>38692.208333333336</v>
      </c>
      <c r="B1320" s="154">
        <v>59.939998626708899</v>
      </c>
    </row>
    <row r="1321" spans="1:2" ht="15" customHeight="1" x14ac:dyDescent="0.2">
      <c r="A1321" s="153">
        <v>38693.208333333336</v>
      </c>
      <c r="B1321" s="154">
        <v>59.209999084472599</v>
      </c>
    </row>
    <row r="1322" spans="1:2" ht="15" customHeight="1" x14ac:dyDescent="0.2">
      <c r="A1322" s="153">
        <v>38694.208333333336</v>
      </c>
      <c r="B1322" s="154">
        <v>60.659999847412102</v>
      </c>
    </row>
    <row r="1323" spans="1:2" ht="15" customHeight="1" x14ac:dyDescent="0.2">
      <c r="A1323" s="153">
        <v>38695.208333333336</v>
      </c>
      <c r="B1323" s="154">
        <v>59.389999389648402</v>
      </c>
    </row>
    <row r="1324" spans="1:2" ht="15" customHeight="1" x14ac:dyDescent="0.2">
      <c r="A1324" s="153">
        <v>38698.208333333336</v>
      </c>
      <c r="B1324" s="154">
        <v>61.299999237060497</v>
      </c>
    </row>
    <row r="1325" spans="1:2" ht="15" customHeight="1" x14ac:dyDescent="0.2">
      <c r="A1325" s="153">
        <v>38699.208333333336</v>
      </c>
      <c r="B1325" s="154">
        <v>61.369998931884702</v>
      </c>
    </row>
    <row r="1326" spans="1:2" ht="15" customHeight="1" x14ac:dyDescent="0.2">
      <c r="A1326" s="153">
        <v>38700.208333333336</v>
      </c>
      <c r="B1326" s="154">
        <v>60.849998474121001</v>
      </c>
    </row>
    <row r="1327" spans="1:2" ht="15" customHeight="1" x14ac:dyDescent="0.2">
      <c r="A1327" s="153">
        <v>38701.208333333336</v>
      </c>
      <c r="B1327" s="154">
        <v>59.990001678466797</v>
      </c>
    </row>
    <row r="1328" spans="1:2" ht="15" customHeight="1" x14ac:dyDescent="0.2">
      <c r="A1328" s="153">
        <v>38702.208333333336</v>
      </c>
      <c r="B1328" s="154">
        <v>58.060001373291001</v>
      </c>
    </row>
    <row r="1329" spans="1:2" ht="15" customHeight="1" x14ac:dyDescent="0.2">
      <c r="A1329" s="153">
        <v>38705.208333333336</v>
      </c>
      <c r="B1329" s="154">
        <v>57.330001831054602</v>
      </c>
    </row>
    <row r="1330" spans="1:2" ht="15" customHeight="1" x14ac:dyDescent="0.2">
      <c r="A1330" s="153">
        <v>38706.208333333336</v>
      </c>
      <c r="B1330" s="154">
        <v>57.9799995422363</v>
      </c>
    </row>
    <row r="1331" spans="1:2" ht="15" customHeight="1" x14ac:dyDescent="0.2">
      <c r="A1331" s="153">
        <v>38707.208333333336</v>
      </c>
      <c r="B1331" s="154">
        <v>58.560001373291001</v>
      </c>
    </row>
    <row r="1332" spans="1:2" ht="15" customHeight="1" x14ac:dyDescent="0.2">
      <c r="A1332" s="153">
        <v>38708.208333333336</v>
      </c>
      <c r="B1332" s="154">
        <v>58.279998779296797</v>
      </c>
    </row>
    <row r="1333" spans="1:2" ht="15" customHeight="1" x14ac:dyDescent="0.2">
      <c r="A1333" s="153">
        <v>38709.208333333336</v>
      </c>
      <c r="B1333" s="154">
        <v>58.430000305175703</v>
      </c>
    </row>
    <row r="1334" spans="1:2" ht="15" customHeight="1" x14ac:dyDescent="0.2">
      <c r="A1334" s="153">
        <v>38713.208333333336</v>
      </c>
      <c r="B1334" s="154">
        <v>58.159999847412102</v>
      </c>
    </row>
    <row r="1335" spans="1:2" ht="15" customHeight="1" x14ac:dyDescent="0.2">
      <c r="A1335" s="153">
        <v>38714.208333333336</v>
      </c>
      <c r="B1335" s="154">
        <v>59.819999694824197</v>
      </c>
    </row>
    <row r="1336" spans="1:2" ht="15" customHeight="1" x14ac:dyDescent="0.2">
      <c r="A1336" s="153">
        <v>38715.208333333336</v>
      </c>
      <c r="B1336" s="154">
        <v>60.319999694824197</v>
      </c>
    </row>
    <row r="1337" spans="1:2" ht="15" customHeight="1" x14ac:dyDescent="0.2">
      <c r="A1337" s="153">
        <v>38716.208333333336</v>
      </c>
      <c r="B1337" s="154">
        <v>61.040000915527301</v>
      </c>
    </row>
    <row r="1338" spans="1:2" ht="15" customHeight="1" x14ac:dyDescent="0.2">
      <c r="A1338" s="153">
        <v>38720.208333333336</v>
      </c>
      <c r="B1338" s="154">
        <v>63.139999389648402</v>
      </c>
    </row>
    <row r="1339" spans="1:2" ht="15" customHeight="1" x14ac:dyDescent="0.2">
      <c r="A1339" s="153">
        <v>38721.208333333336</v>
      </c>
      <c r="B1339" s="154">
        <v>63.419998168945298</v>
      </c>
    </row>
    <row r="1340" spans="1:2" ht="15" customHeight="1" x14ac:dyDescent="0.2">
      <c r="A1340" s="153">
        <v>38722.208333333336</v>
      </c>
      <c r="B1340" s="154">
        <v>62.790000915527301</v>
      </c>
    </row>
    <row r="1341" spans="1:2" ht="15" customHeight="1" x14ac:dyDescent="0.2">
      <c r="A1341" s="153">
        <v>38723.208333333336</v>
      </c>
      <c r="B1341" s="154">
        <v>64.209999084472599</v>
      </c>
    </row>
    <row r="1342" spans="1:2" ht="15" customHeight="1" x14ac:dyDescent="0.2">
      <c r="A1342" s="153">
        <v>38726.208333333336</v>
      </c>
      <c r="B1342" s="154">
        <v>63.5</v>
      </c>
    </row>
    <row r="1343" spans="1:2" ht="15" customHeight="1" x14ac:dyDescent="0.2">
      <c r="A1343" s="153">
        <v>38727.208333333336</v>
      </c>
      <c r="B1343" s="154">
        <v>63.369998931884702</v>
      </c>
    </row>
    <row r="1344" spans="1:2" ht="15" customHeight="1" x14ac:dyDescent="0.2">
      <c r="A1344" s="153">
        <v>38728.208333333336</v>
      </c>
      <c r="B1344" s="154">
        <v>63.939998626708899</v>
      </c>
    </row>
    <row r="1345" spans="1:2" ht="15" customHeight="1" x14ac:dyDescent="0.2">
      <c r="A1345" s="153">
        <v>38729.208333333336</v>
      </c>
      <c r="B1345" s="154">
        <v>63.939998626708899</v>
      </c>
    </row>
    <row r="1346" spans="1:2" ht="15" customHeight="1" x14ac:dyDescent="0.2">
      <c r="A1346" s="153">
        <v>38730.208333333336</v>
      </c>
      <c r="B1346" s="154">
        <v>63.919998168945298</v>
      </c>
    </row>
    <row r="1347" spans="1:2" ht="15" customHeight="1" x14ac:dyDescent="0.2">
      <c r="A1347" s="153">
        <v>38734.208333333336</v>
      </c>
      <c r="B1347" s="154">
        <v>66.309997558593693</v>
      </c>
    </row>
    <row r="1348" spans="1:2" ht="15" customHeight="1" x14ac:dyDescent="0.2">
      <c r="A1348" s="153">
        <v>38735.208333333336</v>
      </c>
      <c r="B1348" s="154">
        <v>65.730003356933594</v>
      </c>
    </row>
    <row r="1349" spans="1:2" ht="15" customHeight="1" x14ac:dyDescent="0.2">
      <c r="A1349" s="153">
        <v>38736.208333333336</v>
      </c>
      <c r="B1349" s="154">
        <v>66.830001831054602</v>
      </c>
    </row>
    <row r="1350" spans="1:2" ht="15" customHeight="1" x14ac:dyDescent="0.2">
      <c r="A1350" s="153">
        <v>38737.208333333336</v>
      </c>
      <c r="B1350" s="154">
        <v>68.349998474121094</v>
      </c>
    </row>
    <row r="1351" spans="1:2" ht="15" customHeight="1" x14ac:dyDescent="0.2">
      <c r="A1351" s="153">
        <v>38740.208333333336</v>
      </c>
      <c r="B1351" s="154">
        <v>68.099998474121094</v>
      </c>
    </row>
    <row r="1352" spans="1:2" ht="15" customHeight="1" x14ac:dyDescent="0.2">
      <c r="A1352" s="153">
        <v>38741.208333333336</v>
      </c>
      <c r="B1352" s="154">
        <v>67.059997558593693</v>
      </c>
    </row>
    <row r="1353" spans="1:2" ht="15" customHeight="1" x14ac:dyDescent="0.2">
      <c r="A1353" s="153">
        <v>38742.208333333336</v>
      </c>
      <c r="B1353" s="154">
        <v>65.849998474121094</v>
      </c>
    </row>
    <row r="1354" spans="1:2" ht="15" customHeight="1" x14ac:dyDescent="0.2">
      <c r="A1354" s="153">
        <v>38743.208333333336</v>
      </c>
      <c r="B1354" s="154">
        <v>66.260002136230398</v>
      </c>
    </row>
    <row r="1355" spans="1:2" ht="15" customHeight="1" x14ac:dyDescent="0.2">
      <c r="A1355" s="153">
        <v>38744.208333333336</v>
      </c>
      <c r="B1355" s="154">
        <v>67.760002136230398</v>
      </c>
    </row>
    <row r="1356" spans="1:2" ht="15" customHeight="1" x14ac:dyDescent="0.2">
      <c r="A1356" s="153">
        <v>38747.208333333336</v>
      </c>
      <c r="B1356" s="154">
        <v>68.349998474121094</v>
      </c>
    </row>
    <row r="1357" spans="1:2" ht="15" customHeight="1" x14ac:dyDescent="0.2">
      <c r="A1357" s="153">
        <v>38748.208333333336</v>
      </c>
      <c r="B1357" s="154">
        <v>67.919998168945298</v>
      </c>
    </row>
    <row r="1358" spans="1:2" ht="15" customHeight="1" x14ac:dyDescent="0.2">
      <c r="A1358" s="153">
        <v>38749.208333333336</v>
      </c>
      <c r="B1358" s="154">
        <v>66.559997558593693</v>
      </c>
    </row>
    <row r="1359" spans="1:2" ht="15" customHeight="1" x14ac:dyDescent="0.2">
      <c r="A1359" s="153">
        <v>38750.208333333336</v>
      </c>
      <c r="B1359" s="154">
        <v>64.680000305175696</v>
      </c>
    </row>
    <row r="1360" spans="1:2" ht="15" customHeight="1" x14ac:dyDescent="0.2">
      <c r="A1360" s="153">
        <v>38751.208333333336</v>
      </c>
      <c r="B1360" s="154">
        <v>65.370002746582003</v>
      </c>
    </row>
    <row r="1361" spans="1:2" ht="15" customHeight="1" x14ac:dyDescent="0.2">
      <c r="A1361" s="153">
        <v>38754.208333333336</v>
      </c>
      <c r="B1361" s="154">
        <v>65.110000610351506</v>
      </c>
    </row>
    <row r="1362" spans="1:2" ht="15" customHeight="1" x14ac:dyDescent="0.2">
      <c r="A1362" s="153">
        <v>38755.208333333336</v>
      </c>
      <c r="B1362" s="154">
        <v>63.090000152587798</v>
      </c>
    </row>
    <row r="1363" spans="1:2" ht="15" customHeight="1" x14ac:dyDescent="0.2">
      <c r="A1363" s="153">
        <v>38756.208333333336</v>
      </c>
      <c r="B1363" s="154">
        <v>62.549999237060497</v>
      </c>
    </row>
    <row r="1364" spans="1:2" ht="15" customHeight="1" x14ac:dyDescent="0.2">
      <c r="A1364" s="153">
        <v>38757.208333333336</v>
      </c>
      <c r="B1364" s="154">
        <v>62.619998931884702</v>
      </c>
    </row>
    <row r="1365" spans="1:2" ht="15" customHeight="1" x14ac:dyDescent="0.2">
      <c r="A1365" s="153">
        <v>38758.208333333336</v>
      </c>
      <c r="B1365" s="154">
        <v>61.840000152587798</v>
      </c>
    </row>
    <row r="1366" spans="1:2" ht="15" customHeight="1" x14ac:dyDescent="0.2">
      <c r="A1366" s="153">
        <v>38761.208333333336</v>
      </c>
      <c r="B1366" s="154">
        <v>61.240001678466797</v>
      </c>
    </row>
    <row r="1367" spans="1:2" ht="15" customHeight="1" x14ac:dyDescent="0.2">
      <c r="A1367" s="153">
        <v>38762.208333333336</v>
      </c>
      <c r="B1367" s="154">
        <v>59.569999694824197</v>
      </c>
    </row>
    <row r="1368" spans="1:2" ht="15" customHeight="1" x14ac:dyDescent="0.2">
      <c r="A1368" s="153">
        <v>38763.208333333336</v>
      </c>
      <c r="B1368" s="154">
        <v>57.700000762939403</v>
      </c>
    </row>
    <row r="1369" spans="1:2" ht="15" customHeight="1" x14ac:dyDescent="0.2">
      <c r="A1369" s="153">
        <v>38764.208333333336</v>
      </c>
      <c r="B1369" s="154">
        <v>58.459999084472599</v>
      </c>
    </row>
    <row r="1370" spans="1:2" ht="15" customHeight="1" x14ac:dyDescent="0.2">
      <c r="A1370" s="153">
        <v>38765.208333333336</v>
      </c>
      <c r="B1370" s="154">
        <v>59.880001068115199</v>
      </c>
    </row>
    <row r="1371" spans="1:2" ht="15" customHeight="1" x14ac:dyDescent="0.2">
      <c r="A1371" s="153">
        <v>38769.208333333336</v>
      </c>
      <c r="B1371" s="154">
        <v>61.099998474121001</v>
      </c>
    </row>
    <row r="1372" spans="1:2" ht="15" customHeight="1" x14ac:dyDescent="0.2">
      <c r="A1372" s="153">
        <v>38770.208333333336</v>
      </c>
      <c r="B1372" s="154">
        <v>61.009998321533203</v>
      </c>
    </row>
    <row r="1373" spans="1:2" ht="15" customHeight="1" x14ac:dyDescent="0.2">
      <c r="A1373" s="153">
        <v>38771.208333333336</v>
      </c>
      <c r="B1373" s="154">
        <v>60.540000915527301</v>
      </c>
    </row>
    <row r="1374" spans="1:2" ht="15" customHeight="1" x14ac:dyDescent="0.2">
      <c r="A1374" s="153">
        <v>38772.208333333336</v>
      </c>
      <c r="B1374" s="154">
        <v>62.909999847412102</v>
      </c>
    </row>
    <row r="1375" spans="1:2" ht="15" customHeight="1" x14ac:dyDescent="0.2">
      <c r="A1375" s="153">
        <v>38775.208333333336</v>
      </c>
      <c r="B1375" s="154">
        <v>61</v>
      </c>
    </row>
    <row r="1376" spans="1:2" ht="15" customHeight="1" x14ac:dyDescent="0.2">
      <c r="A1376" s="153">
        <v>38776.208333333336</v>
      </c>
      <c r="B1376" s="154">
        <v>61.409999847412102</v>
      </c>
    </row>
    <row r="1377" spans="1:2" ht="15" customHeight="1" x14ac:dyDescent="0.2">
      <c r="A1377" s="153">
        <v>38777.208333333336</v>
      </c>
      <c r="B1377" s="154">
        <v>61.970001220703097</v>
      </c>
    </row>
    <row r="1378" spans="1:2" ht="15" customHeight="1" x14ac:dyDescent="0.2">
      <c r="A1378" s="153">
        <v>38778.208333333336</v>
      </c>
      <c r="B1378" s="154">
        <v>63.360000610351499</v>
      </c>
    </row>
    <row r="1379" spans="1:2" ht="15" customHeight="1" x14ac:dyDescent="0.2">
      <c r="A1379" s="153">
        <v>38779.208333333336</v>
      </c>
      <c r="B1379" s="154">
        <v>63.669998168945298</v>
      </c>
    </row>
    <row r="1380" spans="1:2" ht="15" customHeight="1" x14ac:dyDescent="0.2">
      <c r="A1380" s="153">
        <v>38782.208333333336</v>
      </c>
      <c r="B1380" s="154">
        <v>62.409999847412102</v>
      </c>
    </row>
    <row r="1381" spans="1:2" ht="15" customHeight="1" x14ac:dyDescent="0.2">
      <c r="A1381" s="153">
        <v>38783.208333333336</v>
      </c>
      <c r="B1381" s="154">
        <v>61.580001831054602</v>
      </c>
    </row>
    <row r="1382" spans="1:2" ht="15" customHeight="1" x14ac:dyDescent="0.2">
      <c r="A1382" s="153">
        <v>38784.208333333336</v>
      </c>
      <c r="B1382" s="154">
        <v>60.020000457763601</v>
      </c>
    </row>
    <row r="1383" spans="1:2" ht="15" customHeight="1" x14ac:dyDescent="0.2">
      <c r="A1383" s="153">
        <v>38785.208333333336</v>
      </c>
      <c r="B1383" s="154">
        <v>60.470001220703097</v>
      </c>
    </row>
    <row r="1384" spans="1:2" ht="15" customHeight="1" x14ac:dyDescent="0.2">
      <c r="A1384" s="153">
        <v>38786.208333333336</v>
      </c>
      <c r="B1384" s="154">
        <v>59.959999084472599</v>
      </c>
    </row>
    <row r="1385" spans="1:2" ht="15" customHeight="1" x14ac:dyDescent="0.2">
      <c r="A1385" s="153">
        <v>38789.208333333336</v>
      </c>
      <c r="B1385" s="154">
        <v>61.770000457763601</v>
      </c>
    </row>
    <row r="1386" spans="1:2" ht="15" customHeight="1" x14ac:dyDescent="0.2">
      <c r="A1386" s="153">
        <v>38790.208333333336</v>
      </c>
      <c r="B1386" s="154">
        <v>63.099998474121001</v>
      </c>
    </row>
    <row r="1387" spans="1:2" ht="15" customHeight="1" x14ac:dyDescent="0.2">
      <c r="A1387" s="153">
        <v>38791.208333333336</v>
      </c>
      <c r="B1387" s="154">
        <v>62.169998168945298</v>
      </c>
    </row>
    <row r="1388" spans="1:2" ht="15" customHeight="1" x14ac:dyDescent="0.2">
      <c r="A1388" s="153">
        <v>38792.208333333336</v>
      </c>
      <c r="B1388" s="154">
        <v>63.580001831054602</v>
      </c>
    </row>
    <row r="1389" spans="1:2" ht="15" customHeight="1" x14ac:dyDescent="0.2">
      <c r="A1389" s="153">
        <v>38793.208333333336</v>
      </c>
      <c r="B1389" s="154">
        <v>62.770000457763601</v>
      </c>
    </row>
    <row r="1390" spans="1:2" ht="15" customHeight="1" x14ac:dyDescent="0.2">
      <c r="A1390" s="153">
        <v>38796.208333333336</v>
      </c>
      <c r="B1390" s="154">
        <v>60.419998168945298</v>
      </c>
    </row>
    <row r="1391" spans="1:2" ht="15" customHeight="1" x14ac:dyDescent="0.2">
      <c r="A1391" s="153">
        <v>38797.208333333336</v>
      </c>
      <c r="B1391" s="154">
        <v>60.569999694824197</v>
      </c>
    </row>
    <row r="1392" spans="1:2" ht="15" customHeight="1" x14ac:dyDescent="0.2">
      <c r="A1392" s="153">
        <v>38798.208333333336</v>
      </c>
      <c r="B1392" s="154">
        <v>61.770000457763601</v>
      </c>
    </row>
    <row r="1393" spans="1:2" ht="15" customHeight="1" x14ac:dyDescent="0.2">
      <c r="A1393" s="153">
        <v>38799.208333333336</v>
      </c>
      <c r="B1393" s="154">
        <v>63.909999847412102</v>
      </c>
    </row>
    <row r="1394" spans="1:2" ht="15" customHeight="1" x14ac:dyDescent="0.2">
      <c r="A1394" s="153">
        <v>38800.208333333336</v>
      </c>
      <c r="B1394" s="154">
        <v>64.260002136230398</v>
      </c>
    </row>
    <row r="1395" spans="1:2" ht="15" customHeight="1" x14ac:dyDescent="0.2">
      <c r="A1395" s="153">
        <v>38803.208333333336</v>
      </c>
      <c r="B1395" s="154">
        <v>64.160003662109304</v>
      </c>
    </row>
    <row r="1396" spans="1:2" ht="15" customHeight="1" x14ac:dyDescent="0.2">
      <c r="A1396" s="153">
        <v>38804.208333333336</v>
      </c>
      <c r="B1396" s="154">
        <v>66.069999694824205</v>
      </c>
    </row>
    <row r="1397" spans="1:2" ht="15" customHeight="1" x14ac:dyDescent="0.2">
      <c r="A1397" s="153">
        <v>38805.208333333336</v>
      </c>
      <c r="B1397" s="154">
        <v>66.449996948242102</v>
      </c>
    </row>
    <row r="1398" spans="1:2" ht="15" customHeight="1" x14ac:dyDescent="0.2">
      <c r="A1398" s="153">
        <v>38806.208333333336</v>
      </c>
      <c r="B1398" s="154">
        <v>67.150001525878906</v>
      </c>
    </row>
    <row r="1399" spans="1:2" ht="15" customHeight="1" x14ac:dyDescent="0.2">
      <c r="A1399" s="153">
        <v>38807.208333333336</v>
      </c>
      <c r="B1399" s="154">
        <v>66.629997253417898</v>
      </c>
    </row>
    <row r="1400" spans="1:2" ht="15" customHeight="1" x14ac:dyDescent="0.2">
      <c r="A1400" s="153">
        <v>38810.166666666664</v>
      </c>
      <c r="B1400" s="154">
        <v>66.739997863769503</v>
      </c>
    </row>
    <row r="1401" spans="1:2" ht="15" customHeight="1" x14ac:dyDescent="0.2">
      <c r="A1401" s="153">
        <v>38811.166666666664</v>
      </c>
      <c r="B1401" s="154">
        <v>66.230003356933594</v>
      </c>
    </row>
    <row r="1402" spans="1:2" ht="15" customHeight="1" x14ac:dyDescent="0.2">
      <c r="A1402" s="153">
        <v>38812.166666666664</v>
      </c>
      <c r="B1402" s="154">
        <v>67.069999694824205</v>
      </c>
    </row>
    <row r="1403" spans="1:2" ht="15" customHeight="1" x14ac:dyDescent="0.2">
      <c r="A1403" s="153">
        <v>38813.166666666664</v>
      </c>
      <c r="B1403" s="154">
        <v>67.940002441406193</v>
      </c>
    </row>
    <row r="1404" spans="1:2" ht="15" customHeight="1" x14ac:dyDescent="0.2">
      <c r="A1404" s="153">
        <v>38814.166666666664</v>
      </c>
      <c r="B1404" s="154">
        <v>67.389999389648395</v>
      </c>
    </row>
    <row r="1405" spans="1:2" ht="15" customHeight="1" x14ac:dyDescent="0.2">
      <c r="A1405" s="153">
        <v>38817.166666666664</v>
      </c>
      <c r="B1405" s="154">
        <v>68.739997863769503</v>
      </c>
    </row>
    <row r="1406" spans="1:2" ht="15" customHeight="1" x14ac:dyDescent="0.2">
      <c r="A1406" s="153">
        <v>38818.166666666664</v>
      </c>
      <c r="B1406" s="154">
        <v>68.980003356933594</v>
      </c>
    </row>
    <row r="1407" spans="1:2" ht="15" customHeight="1" x14ac:dyDescent="0.2">
      <c r="A1407" s="153">
        <v>38819.166666666664</v>
      </c>
      <c r="B1407" s="154">
        <v>68.620002746582003</v>
      </c>
    </row>
    <row r="1408" spans="1:2" ht="15" customHeight="1" x14ac:dyDescent="0.2">
      <c r="A1408" s="153">
        <v>38820.166666666664</v>
      </c>
      <c r="B1408" s="154">
        <v>69.319999694824205</v>
      </c>
    </row>
    <row r="1409" spans="1:2" ht="15" customHeight="1" x14ac:dyDescent="0.2">
      <c r="A1409" s="153">
        <v>38824.166666666664</v>
      </c>
      <c r="B1409" s="154">
        <v>70.400001525878906</v>
      </c>
    </row>
    <row r="1410" spans="1:2" ht="15" customHeight="1" x14ac:dyDescent="0.2">
      <c r="A1410" s="153">
        <v>38825.166666666664</v>
      </c>
      <c r="B1410" s="154">
        <v>71.349998474121094</v>
      </c>
    </row>
    <row r="1411" spans="1:2" ht="15" customHeight="1" x14ac:dyDescent="0.2">
      <c r="A1411" s="153">
        <v>38826.166666666664</v>
      </c>
      <c r="B1411" s="154">
        <v>72.169998168945298</v>
      </c>
    </row>
    <row r="1412" spans="1:2" ht="15" customHeight="1" x14ac:dyDescent="0.2">
      <c r="A1412" s="153">
        <v>38827.166666666664</v>
      </c>
      <c r="B1412" s="154">
        <v>71.949996948242102</v>
      </c>
    </row>
    <row r="1413" spans="1:2" ht="15" customHeight="1" x14ac:dyDescent="0.2">
      <c r="A1413" s="153">
        <v>38828.166666666664</v>
      </c>
      <c r="B1413" s="154">
        <v>75.169998168945298</v>
      </c>
    </row>
    <row r="1414" spans="1:2" ht="15" customHeight="1" x14ac:dyDescent="0.2">
      <c r="A1414" s="153">
        <v>38831.166666666664</v>
      </c>
      <c r="B1414" s="154">
        <v>73.330001831054602</v>
      </c>
    </row>
    <row r="1415" spans="1:2" ht="15" customHeight="1" x14ac:dyDescent="0.2">
      <c r="A1415" s="153">
        <v>38832.166666666664</v>
      </c>
      <c r="B1415" s="154">
        <v>72.879997253417898</v>
      </c>
    </row>
    <row r="1416" spans="1:2" ht="15" customHeight="1" x14ac:dyDescent="0.2">
      <c r="A1416" s="153">
        <v>38833.166666666664</v>
      </c>
      <c r="B1416" s="154">
        <v>71.930000305175696</v>
      </c>
    </row>
    <row r="1417" spans="1:2" ht="15" customHeight="1" x14ac:dyDescent="0.2">
      <c r="A1417" s="153">
        <v>38834.166666666664</v>
      </c>
      <c r="B1417" s="154">
        <v>70.970001220703097</v>
      </c>
    </row>
    <row r="1418" spans="1:2" ht="15" customHeight="1" x14ac:dyDescent="0.2">
      <c r="A1418" s="153">
        <v>38835.166666666664</v>
      </c>
      <c r="B1418" s="154">
        <v>71.879997253417898</v>
      </c>
    </row>
    <row r="1419" spans="1:2" ht="15" customHeight="1" x14ac:dyDescent="0.2">
      <c r="A1419" s="153">
        <v>38838.166666666664</v>
      </c>
      <c r="B1419" s="154">
        <v>73.699996948242102</v>
      </c>
    </row>
    <row r="1420" spans="1:2" ht="15" customHeight="1" x14ac:dyDescent="0.2">
      <c r="A1420" s="153">
        <v>38839.166666666664</v>
      </c>
      <c r="B1420" s="154">
        <v>74.610000610351506</v>
      </c>
    </row>
    <row r="1421" spans="1:2" ht="15" customHeight="1" x14ac:dyDescent="0.2">
      <c r="A1421" s="153">
        <v>38840.166666666664</v>
      </c>
      <c r="B1421" s="154">
        <v>72.279998779296804</v>
      </c>
    </row>
    <row r="1422" spans="1:2" ht="15" customHeight="1" x14ac:dyDescent="0.2">
      <c r="A1422" s="153">
        <v>38841.166666666664</v>
      </c>
      <c r="B1422" s="154">
        <v>69.940002441406193</v>
      </c>
    </row>
    <row r="1423" spans="1:2" ht="15" customHeight="1" x14ac:dyDescent="0.2">
      <c r="A1423" s="153">
        <v>38842.166666666664</v>
      </c>
      <c r="B1423" s="154">
        <v>70.190002441406193</v>
      </c>
    </row>
    <row r="1424" spans="1:2" ht="15" customHeight="1" x14ac:dyDescent="0.2">
      <c r="A1424" s="153">
        <v>38845.166666666664</v>
      </c>
      <c r="B1424" s="154">
        <v>69.769996643066406</v>
      </c>
    </row>
    <row r="1425" spans="1:2" ht="15" customHeight="1" x14ac:dyDescent="0.2">
      <c r="A1425" s="153">
        <v>38846.166666666664</v>
      </c>
      <c r="B1425" s="154">
        <v>70.690002441406193</v>
      </c>
    </row>
    <row r="1426" spans="1:2" ht="15" customHeight="1" x14ac:dyDescent="0.2">
      <c r="A1426" s="153">
        <v>38847.166666666664</v>
      </c>
      <c r="B1426" s="154">
        <v>72.129997253417898</v>
      </c>
    </row>
    <row r="1427" spans="1:2" ht="15" customHeight="1" x14ac:dyDescent="0.2">
      <c r="A1427" s="153">
        <v>38848.166666666664</v>
      </c>
      <c r="B1427" s="154">
        <v>73.319999694824205</v>
      </c>
    </row>
    <row r="1428" spans="1:2" ht="15" customHeight="1" x14ac:dyDescent="0.2">
      <c r="A1428" s="153">
        <v>38849.166666666664</v>
      </c>
      <c r="B1428" s="154">
        <v>72.040000915527301</v>
      </c>
    </row>
    <row r="1429" spans="1:2" ht="15" customHeight="1" x14ac:dyDescent="0.2">
      <c r="A1429" s="153">
        <v>38852.166666666664</v>
      </c>
      <c r="B1429" s="154">
        <v>69.410003662109304</v>
      </c>
    </row>
    <row r="1430" spans="1:2" ht="15" customHeight="1" x14ac:dyDescent="0.2">
      <c r="A1430" s="153">
        <v>38853.166666666664</v>
      </c>
      <c r="B1430" s="154">
        <v>69.529998779296804</v>
      </c>
    </row>
    <row r="1431" spans="1:2" ht="15" customHeight="1" x14ac:dyDescent="0.2">
      <c r="A1431" s="153">
        <v>38854.166666666664</v>
      </c>
      <c r="B1431" s="154">
        <v>68.699996948242102</v>
      </c>
    </row>
    <row r="1432" spans="1:2" ht="15" customHeight="1" x14ac:dyDescent="0.2">
      <c r="A1432" s="153">
        <v>38855.166666666664</v>
      </c>
      <c r="B1432" s="154">
        <v>69.449996948242102</v>
      </c>
    </row>
    <row r="1433" spans="1:2" ht="15" customHeight="1" x14ac:dyDescent="0.2">
      <c r="A1433" s="153">
        <v>38856.166666666664</v>
      </c>
      <c r="B1433" s="154">
        <v>68.529998779296804</v>
      </c>
    </row>
    <row r="1434" spans="1:2" ht="15" customHeight="1" x14ac:dyDescent="0.2">
      <c r="A1434" s="153">
        <v>38859.166666666664</v>
      </c>
      <c r="B1434" s="154">
        <v>69.230003356933594</v>
      </c>
    </row>
    <row r="1435" spans="1:2" ht="15" customHeight="1" x14ac:dyDescent="0.2">
      <c r="A1435" s="153">
        <v>38860.166666666664</v>
      </c>
      <c r="B1435" s="154">
        <v>71.760002136230398</v>
      </c>
    </row>
    <row r="1436" spans="1:2" ht="15" customHeight="1" x14ac:dyDescent="0.2">
      <c r="A1436" s="153">
        <v>38861.166666666664</v>
      </c>
      <c r="B1436" s="154">
        <v>69.860000610351506</v>
      </c>
    </row>
    <row r="1437" spans="1:2" ht="15" customHeight="1" x14ac:dyDescent="0.2">
      <c r="A1437" s="153">
        <v>38862.166666666664</v>
      </c>
      <c r="B1437" s="154">
        <v>71.319999694824205</v>
      </c>
    </row>
    <row r="1438" spans="1:2" ht="15" customHeight="1" x14ac:dyDescent="0.2">
      <c r="A1438" s="153">
        <v>38863.166666666664</v>
      </c>
      <c r="B1438" s="154">
        <v>71.370002746582003</v>
      </c>
    </row>
    <row r="1439" spans="1:2" ht="15" customHeight="1" x14ac:dyDescent="0.2">
      <c r="A1439" s="153">
        <v>38867.166666666664</v>
      </c>
      <c r="B1439" s="154">
        <v>72.029998779296804</v>
      </c>
    </row>
    <row r="1440" spans="1:2" ht="15" customHeight="1" x14ac:dyDescent="0.2">
      <c r="A1440" s="153">
        <v>38868.166666666664</v>
      </c>
      <c r="B1440" s="154">
        <v>71.290000915527301</v>
      </c>
    </row>
    <row r="1441" spans="1:2" ht="15" customHeight="1" x14ac:dyDescent="0.2">
      <c r="A1441" s="153">
        <v>38869.166666666664</v>
      </c>
      <c r="B1441" s="154">
        <v>70.339996337890597</v>
      </c>
    </row>
    <row r="1442" spans="1:2" ht="15" customHeight="1" x14ac:dyDescent="0.2">
      <c r="A1442" s="153">
        <v>38870.166666666664</v>
      </c>
      <c r="B1442" s="154">
        <v>72.330001831054602</v>
      </c>
    </row>
    <row r="1443" spans="1:2" ht="15" customHeight="1" x14ac:dyDescent="0.2">
      <c r="A1443" s="153">
        <v>38873.166666666664</v>
      </c>
      <c r="B1443" s="154">
        <v>72.599998474121094</v>
      </c>
    </row>
    <row r="1444" spans="1:2" ht="15" customHeight="1" x14ac:dyDescent="0.2">
      <c r="A1444" s="153">
        <v>38874.166666666664</v>
      </c>
      <c r="B1444" s="154">
        <v>72.5</v>
      </c>
    </row>
    <row r="1445" spans="1:2" ht="15" customHeight="1" x14ac:dyDescent="0.2">
      <c r="A1445" s="153">
        <v>38875.166666666664</v>
      </c>
      <c r="B1445" s="154">
        <v>70.819999694824205</v>
      </c>
    </row>
    <row r="1446" spans="1:2" ht="15" customHeight="1" x14ac:dyDescent="0.2">
      <c r="A1446" s="153">
        <v>38876.166666666664</v>
      </c>
      <c r="B1446" s="154">
        <v>70.349998474121094</v>
      </c>
    </row>
    <row r="1447" spans="1:2" ht="15" customHeight="1" x14ac:dyDescent="0.2">
      <c r="A1447" s="153">
        <v>38877.166666666664</v>
      </c>
      <c r="B1447" s="154">
        <v>71.629997253417898</v>
      </c>
    </row>
    <row r="1448" spans="1:2" ht="15" customHeight="1" x14ac:dyDescent="0.2">
      <c r="A1448" s="153">
        <v>38880.166666666664</v>
      </c>
      <c r="B1448" s="154">
        <v>70.360000610351506</v>
      </c>
    </row>
    <row r="1449" spans="1:2" ht="15" customHeight="1" x14ac:dyDescent="0.2">
      <c r="A1449" s="153">
        <v>38881.166666666664</v>
      </c>
      <c r="B1449" s="154">
        <v>68.559997558593693</v>
      </c>
    </row>
    <row r="1450" spans="1:2" ht="15" customHeight="1" x14ac:dyDescent="0.2">
      <c r="A1450" s="153">
        <v>38882.166666666664</v>
      </c>
      <c r="B1450" s="154">
        <v>69.139999389648395</v>
      </c>
    </row>
    <row r="1451" spans="1:2" ht="15" customHeight="1" x14ac:dyDescent="0.2">
      <c r="A1451" s="153">
        <v>38883.166666666664</v>
      </c>
      <c r="B1451" s="154">
        <v>69.5</v>
      </c>
    </row>
    <row r="1452" spans="1:2" ht="15" customHeight="1" x14ac:dyDescent="0.2">
      <c r="A1452" s="153">
        <v>38884.166666666664</v>
      </c>
      <c r="B1452" s="154">
        <v>69.879997253417898</v>
      </c>
    </row>
    <row r="1453" spans="1:2" ht="15" customHeight="1" x14ac:dyDescent="0.2">
      <c r="A1453" s="153">
        <v>38887.166666666664</v>
      </c>
      <c r="B1453" s="154">
        <v>68.980003356933594</v>
      </c>
    </row>
    <row r="1454" spans="1:2" ht="15" customHeight="1" x14ac:dyDescent="0.2">
      <c r="A1454" s="153">
        <v>38888.166666666664</v>
      </c>
      <c r="B1454" s="154">
        <v>68.940002441406193</v>
      </c>
    </row>
    <row r="1455" spans="1:2" ht="15" customHeight="1" x14ac:dyDescent="0.2">
      <c r="A1455" s="153">
        <v>38889.166666666664</v>
      </c>
      <c r="B1455" s="154">
        <v>70.330001831054602</v>
      </c>
    </row>
    <row r="1456" spans="1:2" ht="15" customHeight="1" x14ac:dyDescent="0.2">
      <c r="A1456" s="153">
        <v>38890.166666666664</v>
      </c>
      <c r="B1456" s="154">
        <v>70.839996337890597</v>
      </c>
    </row>
    <row r="1457" spans="1:2" ht="15" customHeight="1" x14ac:dyDescent="0.2">
      <c r="A1457" s="153">
        <v>38891.166666666664</v>
      </c>
      <c r="B1457" s="154">
        <v>70.870002746582003</v>
      </c>
    </row>
    <row r="1458" spans="1:2" ht="15" customHeight="1" x14ac:dyDescent="0.2">
      <c r="A1458" s="153">
        <v>38894.166666666664</v>
      </c>
      <c r="B1458" s="154">
        <v>71.800003051757798</v>
      </c>
    </row>
    <row r="1459" spans="1:2" ht="15" customHeight="1" x14ac:dyDescent="0.2">
      <c r="A1459" s="153">
        <v>38895.166666666664</v>
      </c>
      <c r="B1459" s="154">
        <v>71.919998168945298</v>
      </c>
    </row>
    <row r="1460" spans="1:2" ht="15" customHeight="1" x14ac:dyDescent="0.2">
      <c r="A1460" s="153">
        <v>38896.166666666664</v>
      </c>
      <c r="B1460" s="154">
        <v>72.190002441406193</v>
      </c>
    </row>
    <row r="1461" spans="1:2" ht="15" customHeight="1" x14ac:dyDescent="0.2">
      <c r="A1461" s="153">
        <v>38897.166666666664</v>
      </c>
      <c r="B1461" s="154">
        <v>73.519996643066406</v>
      </c>
    </row>
    <row r="1462" spans="1:2" ht="15" customHeight="1" x14ac:dyDescent="0.2">
      <c r="A1462" s="153">
        <v>38898.166666666664</v>
      </c>
      <c r="B1462" s="154">
        <v>73.980003356933594</v>
      </c>
    </row>
    <row r="1463" spans="1:2" ht="15" customHeight="1" x14ac:dyDescent="0.2">
      <c r="A1463" s="153">
        <v>38903.166666666664</v>
      </c>
      <c r="B1463" s="154">
        <v>75.190002441406193</v>
      </c>
    </row>
    <row r="1464" spans="1:2" ht="15" customHeight="1" x14ac:dyDescent="0.2">
      <c r="A1464" s="153">
        <v>38904.166666666664</v>
      </c>
      <c r="B1464" s="154">
        <v>75.139999389648395</v>
      </c>
    </row>
    <row r="1465" spans="1:2" ht="15" customHeight="1" x14ac:dyDescent="0.2">
      <c r="A1465" s="153">
        <v>38905.166666666664</v>
      </c>
      <c r="B1465" s="154">
        <v>74.089996337890597</v>
      </c>
    </row>
    <row r="1466" spans="1:2" ht="15" customHeight="1" x14ac:dyDescent="0.2">
      <c r="A1466" s="153">
        <v>38908.166666666664</v>
      </c>
      <c r="B1466" s="154">
        <v>73.610000610351506</v>
      </c>
    </row>
    <row r="1467" spans="1:2" ht="15" customHeight="1" x14ac:dyDescent="0.2">
      <c r="A1467" s="153">
        <v>38909.166666666664</v>
      </c>
      <c r="B1467" s="154">
        <v>74.160003662109304</v>
      </c>
    </row>
    <row r="1468" spans="1:2" ht="15" customHeight="1" x14ac:dyDescent="0.2">
      <c r="A1468" s="153">
        <v>38910.166666666664</v>
      </c>
      <c r="B1468" s="154">
        <v>74.949996948242102</v>
      </c>
    </row>
    <row r="1469" spans="1:2" ht="15" customHeight="1" x14ac:dyDescent="0.2">
      <c r="A1469" s="153">
        <v>38911.166666666664</v>
      </c>
      <c r="B1469" s="154">
        <v>76.699996948242102</v>
      </c>
    </row>
    <row r="1470" spans="1:2" ht="15" customHeight="1" x14ac:dyDescent="0.2">
      <c r="A1470" s="153">
        <v>38912.166666666664</v>
      </c>
      <c r="B1470" s="154">
        <v>77.029998779296804</v>
      </c>
    </row>
    <row r="1471" spans="1:2" ht="15" customHeight="1" x14ac:dyDescent="0.2">
      <c r="A1471" s="153">
        <v>38915.166666666664</v>
      </c>
      <c r="B1471" s="154">
        <v>75.300003051757798</v>
      </c>
    </row>
    <row r="1472" spans="1:2" ht="15" customHeight="1" x14ac:dyDescent="0.2">
      <c r="A1472" s="153">
        <v>38916.166666666664</v>
      </c>
      <c r="B1472" s="154">
        <v>73.540000915527301</v>
      </c>
    </row>
    <row r="1473" spans="1:2" ht="15" customHeight="1" x14ac:dyDescent="0.2">
      <c r="A1473" s="153">
        <v>38917.166666666664</v>
      </c>
      <c r="B1473" s="154">
        <v>72.660003662109304</v>
      </c>
    </row>
    <row r="1474" spans="1:2" ht="15" customHeight="1" x14ac:dyDescent="0.2">
      <c r="A1474" s="153">
        <v>38918.166666666664</v>
      </c>
      <c r="B1474" s="154">
        <v>73.080001831054602</v>
      </c>
    </row>
    <row r="1475" spans="1:2" ht="15" customHeight="1" x14ac:dyDescent="0.2">
      <c r="A1475" s="153">
        <v>38919.166666666664</v>
      </c>
      <c r="B1475" s="154">
        <v>74.430000305175696</v>
      </c>
    </row>
    <row r="1476" spans="1:2" ht="15" customHeight="1" x14ac:dyDescent="0.2">
      <c r="A1476" s="153">
        <v>38922.166666666664</v>
      </c>
      <c r="B1476" s="154">
        <v>75.050003051757798</v>
      </c>
    </row>
    <row r="1477" spans="1:2" ht="15" customHeight="1" x14ac:dyDescent="0.2">
      <c r="A1477" s="153">
        <v>38923.166666666664</v>
      </c>
      <c r="B1477" s="154">
        <v>73.75</v>
      </c>
    </row>
    <row r="1478" spans="1:2" ht="15" customHeight="1" x14ac:dyDescent="0.2">
      <c r="A1478" s="153">
        <v>38924.166666666664</v>
      </c>
      <c r="B1478" s="154">
        <v>73.940002441406193</v>
      </c>
    </row>
    <row r="1479" spans="1:2" ht="15" customHeight="1" x14ac:dyDescent="0.2">
      <c r="A1479" s="153">
        <v>38925.166666666664</v>
      </c>
      <c r="B1479" s="154">
        <v>74.540000915527301</v>
      </c>
    </row>
    <row r="1480" spans="1:2" ht="15" customHeight="1" x14ac:dyDescent="0.2">
      <c r="A1480" s="153">
        <v>38926.166666666664</v>
      </c>
      <c r="B1480" s="154">
        <v>73.239997863769503</v>
      </c>
    </row>
    <row r="1481" spans="1:2" ht="15" customHeight="1" x14ac:dyDescent="0.2">
      <c r="A1481" s="153">
        <v>38929.166666666664</v>
      </c>
      <c r="B1481" s="154">
        <v>74.400001525878906</v>
      </c>
    </row>
    <row r="1482" spans="1:2" ht="15" customHeight="1" x14ac:dyDescent="0.2">
      <c r="A1482" s="153">
        <v>38930.166666666664</v>
      </c>
      <c r="B1482" s="154">
        <v>74.910003662109304</v>
      </c>
    </row>
    <row r="1483" spans="1:2" ht="15" customHeight="1" x14ac:dyDescent="0.2">
      <c r="A1483" s="153">
        <v>38931.166666666664</v>
      </c>
      <c r="B1483" s="154">
        <v>75.809997558593693</v>
      </c>
    </row>
    <row r="1484" spans="1:2" ht="15" customHeight="1" x14ac:dyDescent="0.2">
      <c r="A1484" s="153">
        <v>38932.166666666664</v>
      </c>
      <c r="B1484" s="154">
        <v>75.459999084472599</v>
      </c>
    </row>
    <row r="1485" spans="1:2" ht="15" customHeight="1" x14ac:dyDescent="0.2">
      <c r="A1485" s="153">
        <v>38933.166666666664</v>
      </c>
      <c r="B1485" s="154">
        <v>74.760002136230398</v>
      </c>
    </row>
    <row r="1486" spans="1:2" ht="15" customHeight="1" x14ac:dyDescent="0.2">
      <c r="A1486" s="153">
        <v>38936.166666666664</v>
      </c>
      <c r="B1486" s="154">
        <v>76.980003356933594</v>
      </c>
    </row>
    <row r="1487" spans="1:2" ht="15" customHeight="1" x14ac:dyDescent="0.2">
      <c r="A1487" s="153">
        <v>38937.166666666664</v>
      </c>
      <c r="B1487" s="154">
        <v>76.309997558593693</v>
      </c>
    </row>
    <row r="1488" spans="1:2" ht="15" customHeight="1" x14ac:dyDescent="0.2">
      <c r="A1488" s="153">
        <v>38938.166666666664</v>
      </c>
      <c r="B1488" s="154">
        <v>76.349998474121094</v>
      </c>
    </row>
    <row r="1489" spans="1:2" ht="15" customHeight="1" x14ac:dyDescent="0.2">
      <c r="A1489" s="153">
        <v>38939.166666666664</v>
      </c>
      <c r="B1489" s="154">
        <v>74</v>
      </c>
    </row>
    <row r="1490" spans="1:2" ht="15" customHeight="1" x14ac:dyDescent="0.2">
      <c r="A1490" s="153">
        <v>38940.166666666664</v>
      </c>
      <c r="B1490" s="154">
        <v>74.349998474121094</v>
      </c>
    </row>
    <row r="1491" spans="1:2" ht="15" customHeight="1" x14ac:dyDescent="0.2">
      <c r="A1491" s="153">
        <v>38943.166666666664</v>
      </c>
      <c r="B1491" s="154">
        <v>73.529998779296804</v>
      </c>
    </row>
    <row r="1492" spans="1:2" ht="15" customHeight="1" x14ac:dyDescent="0.2">
      <c r="A1492" s="153">
        <v>38944.166666666664</v>
      </c>
      <c r="B1492" s="154">
        <v>73.050003051757798</v>
      </c>
    </row>
    <row r="1493" spans="1:2" ht="15" customHeight="1" x14ac:dyDescent="0.2">
      <c r="A1493" s="153">
        <v>38945.166666666664</v>
      </c>
      <c r="B1493" s="154">
        <v>71.889999389648395</v>
      </c>
    </row>
    <row r="1494" spans="1:2" ht="15" customHeight="1" x14ac:dyDescent="0.2">
      <c r="A1494" s="153">
        <v>38946.166666666664</v>
      </c>
      <c r="B1494" s="154">
        <v>70.059997558593693</v>
      </c>
    </row>
    <row r="1495" spans="1:2" ht="15" customHeight="1" x14ac:dyDescent="0.2">
      <c r="A1495" s="153">
        <v>38947.166666666664</v>
      </c>
      <c r="B1495" s="154">
        <v>71.139999389648395</v>
      </c>
    </row>
    <row r="1496" spans="1:2" ht="15" customHeight="1" x14ac:dyDescent="0.2">
      <c r="A1496" s="153">
        <v>38950.166666666664</v>
      </c>
      <c r="B1496" s="154">
        <v>72.449996948242102</v>
      </c>
    </row>
    <row r="1497" spans="1:2" ht="15" customHeight="1" x14ac:dyDescent="0.2">
      <c r="A1497" s="153">
        <v>38951.166666666664</v>
      </c>
      <c r="B1497" s="154">
        <v>72.629997253417898</v>
      </c>
    </row>
    <row r="1498" spans="1:2" ht="15" customHeight="1" x14ac:dyDescent="0.2">
      <c r="A1498" s="153">
        <v>38952.166666666664</v>
      </c>
      <c r="B1498" s="154">
        <v>71.760002136230398</v>
      </c>
    </row>
    <row r="1499" spans="1:2" ht="15" customHeight="1" x14ac:dyDescent="0.2">
      <c r="A1499" s="153">
        <v>38953.166666666664</v>
      </c>
      <c r="B1499" s="154">
        <v>72.360000610351506</v>
      </c>
    </row>
    <row r="1500" spans="1:2" ht="15" customHeight="1" x14ac:dyDescent="0.2">
      <c r="A1500" s="153">
        <v>38954.166666666664</v>
      </c>
      <c r="B1500" s="154">
        <v>72.510002136230398</v>
      </c>
    </row>
    <row r="1501" spans="1:2" ht="15" customHeight="1" x14ac:dyDescent="0.2">
      <c r="A1501" s="153">
        <v>38957.166666666664</v>
      </c>
      <c r="B1501" s="154">
        <v>70.610000610351506</v>
      </c>
    </row>
    <row r="1502" spans="1:2" ht="15" customHeight="1" x14ac:dyDescent="0.2">
      <c r="A1502" s="153">
        <v>38958.166666666664</v>
      </c>
      <c r="B1502" s="154">
        <v>69.709999084472599</v>
      </c>
    </row>
    <row r="1503" spans="1:2" ht="15" customHeight="1" x14ac:dyDescent="0.2">
      <c r="A1503" s="153">
        <v>38959.166666666664</v>
      </c>
      <c r="B1503" s="154">
        <v>70.029998779296804</v>
      </c>
    </row>
    <row r="1504" spans="1:2" ht="15" customHeight="1" x14ac:dyDescent="0.2">
      <c r="A1504" s="153">
        <v>38960.166666666664</v>
      </c>
      <c r="B1504" s="154">
        <v>70.260002136230398</v>
      </c>
    </row>
    <row r="1505" spans="1:2" ht="15" customHeight="1" x14ac:dyDescent="0.2">
      <c r="A1505" s="153">
        <v>38961.166666666664</v>
      </c>
      <c r="B1505" s="154">
        <v>69.190002441406193</v>
      </c>
    </row>
    <row r="1506" spans="1:2" ht="15" customHeight="1" x14ac:dyDescent="0.2">
      <c r="A1506" s="153">
        <v>38964.166666666664</v>
      </c>
      <c r="B1506" s="154">
        <v>68.019996643066406</v>
      </c>
    </row>
    <row r="1507" spans="1:2" ht="15" customHeight="1" x14ac:dyDescent="0.2">
      <c r="A1507" s="153">
        <v>38965.166666666664</v>
      </c>
      <c r="B1507" s="154">
        <v>68.599998474121094</v>
      </c>
    </row>
    <row r="1508" spans="1:2" ht="15" customHeight="1" x14ac:dyDescent="0.2">
      <c r="A1508" s="153">
        <v>38966.166666666664</v>
      </c>
      <c r="B1508" s="154">
        <v>67.5</v>
      </c>
    </row>
    <row r="1509" spans="1:2" ht="15" customHeight="1" x14ac:dyDescent="0.2">
      <c r="A1509" s="153">
        <v>38967.166666666664</v>
      </c>
      <c r="B1509" s="154">
        <v>67.319999694824205</v>
      </c>
    </row>
    <row r="1510" spans="1:2" ht="15" customHeight="1" x14ac:dyDescent="0.2">
      <c r="A1510" s="153">
        <v>38968.166666666664</v>
      </c>
      <c r="B1510" s="154">
        <v>66.25</v>
      </c>
    </row>
    <row r="1511" spans="1:2" ht="15" customHeight="1" x14ac:dyDescent="0.2">
      <c r="A1511" s="153">
        <v>38971.166666666664</v>
      </c>
      <c r="B1511" s="154">
        <v>65.610000610351506</v>
      </c>
    </row>
    <row r="1512" spans="1:2" ht="15" customHeight="1" x14ac:dyDescent="0.2">
      <c r="A1512" s="153">
        <v>38972.166666666664</v>
      </c>
      <c r="B1512" s="154">
        <v>63.759998321533203</v>
      </c>
    </row>
    <row r="1513" spans="1:2" ht="15" customHeight="1" x14ac:dyDescent="0.2">
      <c r="A1513" s="153">
        <v>38973.166666666664</v>
      </c>
      <c r="B1513" s="154">
        <v>63.970001220703097</v>
      </c>
    </row>
    <row r="1514" spans="1:2" ht="15" customHeight="1" x14ac:dyDescent="0.2">
      <c r="A1514" s="153">
        <v>38974.166666666664</v>
      </c>
      <c r="B1514" s="154">
        <v>63.220001220703097</v>
      </c>
    </row>
    <row r="1515" spans="1:2" ht="15" customHeight="1" x14ac:dyDescent="0.2">
      <c r="A1515" s="153">
        <v>38975.166666666664</v>
      </c>
      <c r="B1515" s="154">
        <v>63.330001831054602</v>
      </c>
    </row>
    <row r="1516" spans="1:2" ht="15" customHeight="1" x14ac:dyDescent="0.2">
      <c r="A1516" s="153">
        <v>38978.166666666664</v>
      </c>
      <c r="B1516" s="154">
        <v>63.799999237060497</v>
      </c>
    </row>
    <row r="1517" spans="1:2" ht="15" customHeight="1" x14ac:dyDescent="0.2">
      <c r="A1517" s="153">
        <v>38979.166666666664</v>
      </c>
      <c r="B1517" s="154">
        <v>61.659999847412102</v>
      </c>
    </row>
    <row r="1518" spans="1:2" ht="15" customHeight="1" x14ac:dyDescent="0.2">
      <c r="A1518" s="153">
        <v>38980.166666666664</v>
      </c>
      <c r="B1518" s="154">
        <v>60.459999084472599</v>
      </c>
    </row>
    <row r="1519" spans="1:2" ht="15" customHeight="1" x14ac:dyDescent="0.2">
      <c r="A1519" s="153">
        <v>38981.166666666664</v>
      </c>
      <c r="B1519" s="154">
        <v>61.590000152587798</v>
      </c>
    </row>
    <row r="1520" spans="1:2" ht="15" customHeight="1" x14ac:dyDescent="0.2">
      <c r="A1520" s="153">
        <v>38982.166666666664</v>
      </c>
      <c r="B1520" s="154">
        <v>60.549999237060497</v>
      </c>
    </row>
    <row r="1521" spans="1:2" ht="15" customHeight="1" x14ac:dyDescent="0.2">
      <c r="A1521" s="153">
        <v>38985.166666666664</v>
      </c>
      <c r="B1521" s="154">
        <v>61.450000762939403</v>
      </c>
    </row>
    <row r="1522" spans="1:2" ht="15" customHeight="1" x14ac:dyDescent="0.2">
      <c r="A1522" s="153">
        <v>38986.166666666664</v>
      </c>
      <c r="B1522" s="154">
        <v>61.009998321533203</v>
      </c>
    </row>
    <row r="1523" spans="1:2" ht="15" customHeight="1" x14ac:dyDescent="0.2">
      <c r="A1523" s="153">
        <v>38987.166666666664</v>
      </c>
      <c r="B1523" s="154">
        <v>62.959999084472599</v>
      </c>
    </row>
    <row r="1524" spans="1:2" ht="15" customHeight="1" x14ac:dyDescent="0.2">
      <c r="A1524" s="153">
        <v>38988.166666666664</v>
      </c>
      <c r="B1524" s="154">
        <v>62.759998321533203</v>
      </c>
    </row>
    <row r="1525" spans="1:2" ht="15" customHeight="1" x14ac:dyDescent="0.2">
      <c r="A1525" s="153">
        <v>38989.166666666664</v>
      </c>
      <c r="B1525" s="154">
        <v>62.909999847412102</v>
      </c>
    </row>
    <row r="1526" spans="1:2" ht="15" customHeight="1" x14ac:dyDescent="0.2">
      <c r="A1526" s="153">
        <v>38992.166666666664</v>
      </c>
      <c r="B1526" s="154">
        <v>61.029998779296797</v>
      </c>
    </row>
    <row r="1527" spans="1:2" ht="15" customHeight="1" x14ac:dyDescent="0.2">
      <c r="A1527" s="153">
        <v>38993.166666666664</v>
      </c>
      <c r="B1527" s="154">
        <v>58.680000305175703</v>
      </c>
    </row>
    <row r="1528" spans="1:2" ht="15" customHeight="1" x14ac:dyDescent="0.2">
      <c r="A1528" s="153">
        <v>38994.166666666664</v>
      </c>
      <c r="B1528" s="154">
        <v>59.409999847412102</v>
      </c>
    </row>
    <row r="1529" spans="1:2" ht="15" customHeight="1" x14ac:dyDescent="0.2">
      <c r="A1529" s="153">
        <v>38995.166666666664</v>
      </c>
      <c r="B1529" s="154">
        <v>60.029998779296797</v>
      </c>
    </row>
    <row r="1530" spans="1:2" ht="15" customHeight="1" x14ac:dyDescent="0.2">
      <c r="A1530" s="153">
        <v>38996.166666666664</v>
      </c>
      <c r="B1530" s="154">
        <v>59.759998321533203</v>
      </c>
    </row>
    <row r="1531" spans="1:2" ht="15" customHeight="1" x14ac:dyDescent="0.2">
      <c r="A1531" s="153">
        <v>38999.166666666664</v>
      </c>
      <c r="B1531" s="154">
        <v>59.959999084472599</v>
      </c>
    </row>
    <row r="1532" spans="1:2" ht="15" customHeight="1" x14ac:dyDescent="0.2">
      <c r="A1532" s="153">
        <v>39000.166666666664</v>
      </c>
      <c r="B1532" s="154">
        <v>58.520000457763601</v>
      </c>
    </row>
    <row r="1533" spans="1:2" ht="15" customHeight="1" x14ac:dyDescent="0.2">
      <c r="A1533" s="153">
        <v>39001.166666666664</v>
      </c>
      <c r="B1533" s="154">
        <v>57.590000152587798</v>
      </c>
    </row>
    <row r="1534" spans="1:2" ht="15" customHeight="1" x14ac:dyDescent="0.2">
      <c r="A1534" s="153">
        <v>39002.166666666664</v>
      </c>
      <c r="B1534" s="154">
        <v>57.860000610351499</v>
      </c>
    </row>
    <row r="1535" spans="1:2" ht="15" customHeight="1" x14ac:dyDescent="0.2">
      <c r="A1535" s="153">
        <v>39003.166666666664</v>
      </c>
      <c r="B1535" s="154">
        <v>58.569999694824197</v>
      </c>
    </row>
    <row r="1536" spans="1:2" ht="15" customHeight="1" x14ac:dyDescent="0.2">
      <c r="A1536" s="153">
        <v>39006.166666666664</v>
      </c>
      <c r="B1536" s="154">
        <v>59.939998626708899</v>
      </c>
    </row>
    <row r="1537" spans="1:2" ht="15" customHeight="1" x14ac:dyDescent="0.2">
      <c r="A1537" s="153">
        <v>39007.166666666664</v>
      </c>
      <c r="B1537" s="154">
        <v>58.930000305175703</v>
      </c>
    </row>
    <row r="1538" spans="1:2" ht="15" customHeight="1" x14ac:dyDescent="0.2">
      <c r="A1538" s="153">
        <v>39008.166666666664</v>
      </c>
      <c r="B1538" s="154">
        <v>57.650001525878899</v>
      </c>
    </row>
    <row r="1539" spans="1:2" ht="15" customHeight="1" x14ac:dyDescent="0.2">
      <c r="A1539" s="153">
        <v>39009.166666666664</v>
      </c>
      <c r="B1539" s="154">
        <v>58.5</v>
      </c>
    </row>
    <row r="1540" spans="1:2" ht="15" customHeight="1" x14ac:dyDescent="0.2">
      <c r="A1540" s="153">
        <v>39010.166666666664</v>
      </c>
      <c r="B1540" s="154">
        <v>56.819999694824197</v>
      </c>
    </row>
    <row r="1541" spans="1:2" ht="15" customHeight="1" x14ac:dyDescent="0.2">
      <c r="A1541" s="153">
        <v>39013.166666666664</v>
      </c>
      <c r="B1541" s="154">
        <v>58.810001373291001</v>
      </c>
    </row>
    <row r="1542" spans="1:2" ht="15" customHeight="1" x14ac:dyDescent="0.2">
      <c r="A1542" s="153">
        <v>39014.166666666664</v>
      </c>
      <c r="B1542" s="154">
        <v>59.349998474121001</v>
      </c>
    </row>
    <row r="1543" spans="1:2" ht="15" customHeight="1" x14ac:dyDescent="0.2">
      <c r="A1543" s="153">
        <v>39015.166666666664</v>
      </c>
      <c r="B1543" s="154">
        <v>61.400001525878899</v>
      </c>
    </row>
    <row r="1544" spans="1:2" ht="15" customHeight="1" x14ac:dyDescent="0.2">
      <c r="A1544" s="153">
        <v>39016.166666666664</v>
      </c>
      <c r="B1544" s="154">
        <v>60.360000610351499</v>
      </c>
    </row>
    <row r="1545" spans="1:2" ht="15" customHeight="1" x14ac:dyDescent="0.2">
      <c r="A1545" s="153">
        <v>39017.166666666664</v>
      </c>
      <c r="B1545" s="154">
        <v>60.75</v>
      </c>
    </row>
    <row r="1546" spans="1:2" ht="15" customHeight="1" x14ac:dyDescent="0.2">
      <c r="A1546" s="153">
        <v>39020.208333333336</v>
      </c>
      <c r="B1546" s="154">
        <v>58.360000610351499</v>
      </c>
    </row>
    <row r="1547" spans="1:2" ht="15" customHeight="1" x14ac:dyDescent="0.2">
      <c r="A1547" s="153">
        <v>39021.208333333336</v>
      </c>
      <c r="B1547" s="154">
        <v>58.7299995422363</v>
      </c>
    </row>
    <row r="1548" spans="1:2" ht="15" customHeight="1" x14ac:dyDescent="0.2">
      <c r="A1548" s="153">
        <v>39022.208333333336</v>
      </c>
      <c r="B1548" s="154">
        <v>58.709999084472599</v>
      </c>
    </row>
    <row r="1549" spans="1:2" ht="15" customHeight="1" x14ac:dyDescent="0.2">
      <c r="A1549" s="153">
        <v>39023.208333333336</v>
      </c>
      <c r="B1549" s="154">
        <v>57.880001068115199</v>
      </c>
    </row>
    <row r="1550" spans="1:2" ht="15" customHeight="1" x14ac:dyDescent="0.2">
      <c r="A1550" s="153">
        <v>39024.208333333336</v>
      </c>
      <c r="B1550" s="154">
        <v>59.139999389648402</v>
      </c>
    </row>
    <row r="1551" spans="1:2" ht="15" customHeight="1" x14ac:dyDescent="0.2">
      <c r="A1551" s="153">
        <v>39027.208333333336</v>
      </c>
      <c r="B1551" s="154">
        <v>60.020000457763601</v>
      </c>
    </row>
    <row r="1552" spans="1:2" ht="15" customHeight="1" x14ac:dyDescent="0.2">
      <c r="A1552" s="153">
        <v>39028.208333333336</v>
      </c>
      <c r="B1552" s="154">
        <v>58.930000305175703</v>
      </c>
    </row>
    <row r="1553" spans="1:2" ht="15" customHeight="1" x14ac:dyDescent="0.2">
      <c r="A1553" s="153">
        <v>39029.208333333336</v>
      </c>
      <c r="B1553" s="154">
        <v>59.830001831054602</v>
      </c>
    </row>
    <row r="1554" spans="1:2" ht="15" customHeight="1" x14ac:dyDescent="0.2">
      <c r="A1554" s="153">
        <v>39030.208333333336</v>
      </c>
      <c r="B1554" s="154">
        <v>61.159999847412102</v>
      </c>
    </row>
    <row r="1555" spans="1:2" ht="15" customHeight="1" x14ac:dyDescent="0.2">
      <c r="A1555" s="153">
        <v>39031.208333333336</v>
      </c>
      <c r="B1555" s="154">
        <v>59.590000152587798</v>
      </c>
    </row>
    <row r="1556" spans="1:2" ht="15" customHeight="1" x14ac:dyDescent="0.2">
      <c r="A1556" s="153">
        <v>39034.208333333336</v>
      </c>
      <c r="B1556" s="154">
        <v>58.580001831054602</v>
      </c>
    </row>
    <row r="1557" spans="1:2" ht="15" customHeight="1" x14ac:dyDescent="0.2">
      <c r="A1557" s="153">
        <v>39035.208333333336</v>
      </c>
      <c r="B1557" s="154">
        <v>58.279998779296797</v>
      </c>
    </row>
    <row r="1558" spans="1:2" ht="15" customHeight="1" x14ac:dyDescent="0.2">
      <c r="A1558" s="153">
        <v>39036.208333333336</v>
      </c>
      <c r="B1558" s="154">
        <v>58.759998321533203</v>
      </c>
    </row>
    <row r="1559" spans="1:2" ht="15" customHeight="1" x14ac:dyDescent="0.2">
      <c r="A1559" s="153">
        <v>39037.208333333336</v>
      </c>
      <c r="B1559" s="154">
        <v>56.259998321533203</v>
      </c>
    </row>
    <row r="1560" spans="1:2" ht="15" customHeight="1" x14ac:dyDescent="0.2">
      <c r="A1560" s="153">
        <v>39038.208333333336</v>
      </c>
      <c r="B1560" s="154">
        <v>55.810001373291001</v>
      </c>
    </row>
    <row r="1561" spans="1:2" ht="15" customHeight="1" x14ac:dyDescent="0.2">
      <c r="A1561" s="153">
        <v>39041.208333333336</v>
      </c>
      <c r="B1561" s="154">
        <v>58.799999237060497</v>
      </c>
    </row>
    <row r="1562" spans="1:2" ht="15" customHeight="1" x14ac:dyDescent="0.2">
      <c r="A1562" s="153">
        <v>39042.208333333336</v>
      </c>
      <c r="B1562" s="154">
        <v>60.169998168945298</v>
      </c>
    </row>
    <row r="1563" spans="1:2" ht="15" customHeight="1" x14ac:dyDescent="0.2">
      <c r="A1563" s="153">
        <v>39043.208333333336</v>
      </c>
      <c r="B1563" s="154">
        <v>59.240001678466797</v>
      </c>
    </row>
    <row r="1564" spans="1:2" ht="15" customHeight="1" x14ac:dyDescent="0.2">
      <c r="A1564" s="153">
        <v>39048.208333333336</v>
      </c>
      <c r="B1564" s="154">
        <v>60.319999694824197</v>
      </c>
    </row>
    <row r="1565" spans="1:2" ht="15" customHeight="1" x14ac:dyDescent="0.2">
      <c r="A1565" s="153">
        <v>39049.208333333336</v>
      </c>
      <c r="B1565" s="154">
        <v>60.990001678466797</v>
      </c>
    </row>
    <row r="1566" spans="1:2" ht="15" customHeight="1" x14ac:dyDescent="0.2">
      <c r="A1566" s="153">
        <v>39050.208333333336</v>
      </c>
      <c r="B1566" s="154">
        <v>62.459999084472599</v>
      </c>
    </row>
    <row r="1567" spans="1:2" ht="15" customHeight="1" x14ac:dyDescent="0.2">
      <c r="A1567" s="153">
        <v>39051.208333333336</v>
      </c>
      <c r="B1567" s="154">
        <v>63.130001068115199</v>
      </c>
    </row>
    <row r="1568" spans="1:2" ht="15" customHeight="1" x14ac:dyDescent="0.2">
      <c r="A1568" s="153">
        <v>39052.208333333336</v>
      </c>
      <c r="B1568" s="154">
        <v>63.430000305175703</v>
      </c>
    </row>
    <row r="1569" spans="1:2" ht="15" customHeight="1" x14ac:dyDescent="0.2">
      <c r="A1569" s="153">
        <v>39055.208333333336</v>
      </c>
      <c r="B1569" s="154">
        <v>62.439998626708899</v>
      </c>
    </row>
    <row r="1570" spans="1:2" ht="15" customHeight="1" x14ac:dyDescent="0.2">
      <c r="A1570" s="153">
        <v>39056.208333333336</v>
      </c>
      <c r="B1570" s="154">
        <v>62.430000305175703</v>
      </c>
    </row>
    <row r="1571" spans="1:2" ht="15" customHeight="1" x14ac:dyDescent="0.2">
      <c r="A1571" s="153">
        <v>39057.208333333336</v>
      </c>
      <c r="B1571" s="154">
        <v>62.189998626708899</v>
      </c>
    </row>
    <row r="1572" spans="1:2" ht="15" customHeight="1" x14ac:dyDescent="0.2">
      <c r="A1572" s="153">
        <v>39058.208333333336</v>
      </c>
      <c r="B1572" s="154">
        <v>62.490001678466797</v>
      </c>
    </row>
    <row r="1573" spans="1:2" ht="15" customHeight="1" x14ac:dyDescent="0.2">
      <c r="A1573" s="153">
        <v>39059.208333333336</v>
      </c>
      <c r="B1573" s="154">
        <v>62.029998779296797</v>
      </c>
    </row>
    <row r="1574" spans="1:2" ht="15" customHeight="1" x14ac:dyDescent="0.2">
      <c r="A1574" s="153">
        <v>39062.208333333336</v>
      </c>
      <c r="B1574" s="154">
        <v>61.220001220703097</v>
      </c>
    </row>
    <row r="1575" spans="1:2" ht="15" customHeight="1" x14ac:dyDescent="0.2">
      <c r="A1575" s="153">
        <v>39063.208333333336</v>
      </c>
      <c r="B1575" s="154">
        <v>61.020000457763601</v>
      </c>
    </row>
    <row r="1576" spans="1:2" ht="15" customHeight="1" x14ac:dyDescent="0.2">
      <c r="A1576" s="153">
        <v>39064.208333333336</v>
      </c>
      <c r="B1576" s="154">
        <v>61.369998931884702</v>
      </c>
    </row>
    <row r="1577" spans="1:2" ht="15" customHeight="1" x14ac:dyDescent="0.2">
      <c r="A1577" s="153">
        <v>39065.208333333336</v>
      </c>
      <c r="B1577" s="154">
        <v>62.509998321533203</v>
      </c>
    </row>
    <row r="1578" spans="1:2" ht="15" customHeight="1" x14ac:dyDescent="0.2">
      <c r="A1578" s="153">
        <v>39066.208333333336</v>
      </c>
      <c r="B1578" s="154">
        <v>63.430000305175703</v>
      </c>
    </row>
    <row r="1579" spans="1:2" ht="15" customHeight="1" x14ac:dyDescent="0.2">
      <c r="A1579" s="153">
        <v>39069.208333333336</v>
      </c>
      <c r="B1579" s="154">
        <v>62.209999084472599</v>
      </c>
    </row>
    <row r="1580" spans="1:2" ht="15" customHeight="1" x14ac:dyDescent="0.2">
      <c r="A1580" s="153">
        <v>39070.208333333336</v>
      </c>
      <c r="B1580" s="154">
        <v>63.150001525878899</v>
      </c>
    </row>
    <row r="1581" spans="1:2" ht="15" customHeight="1" x14ac:dyDescent="0.2">
      <c r="A1581" s="153">
        <v>39071.208333333336</v>
      </c>
      <c r="B1581" s="154">
        <v>63.720001220703097</v>
      </c>
    </row>
    <row r="1582" spans="1:2" ht="15" customHeight="1" x14ac:dyDescent="0.2">
      <c r="A1582" s="153">
        <v>39072.208333333336</v>
      </c>
      <c r="B1582" s="154">
        <v>62.659999847412102</v>
      </c>
    </row>
    <row r="1583" spans="1:2" ht="15" customHeight="1" x14ac:dyDescent="0.2">
      <c r="A1583" s="153">
        <v>39073.208333333336</v>
      </c>
      <c r="B1583" s="154">
        <v>62.409999847412102</v>
      </c>
    </row>
    <row r="1584" spans="1:2" ht="15" customHeight="1" x14ac:dyDescent="0.2">
      <c r="A1584" s="153">
        <v>39077.208333333336</v>
      </c>
      <c r="B1584" s="154">
        <v>61.099998474121001</v>
      </c>
    </row>
    <row r="1585" spans="1:2" ht="15" customHeight="1" x14ac:dyDescent="0.2">
      <c r="A1585" s="153">
        <v>39078.208333333336</v>
      </c>
      <c r="B1585" s="154">
        <v>60.340000152587798</v>
      </c>
    </row>
    <row r="1586" spans="1:2" ht="15" customHeight="1" x14ac:dyDescent="0.2">
      <c r="A1586" s="153">
        <v>39079.208333333336</v>
      </c>
      <c r="B1586" s="154">
        <v>60.529998779296797</v>
      </c>
    </row>
    <row r="1587" spans="1:2" ht="15" customHeight="1" x14ac:dyDescent="0.2">
      <c r="A1587" s="153">
        <v>39080.208333333336</v>
      </c>
      <c r="B1587" s="154">
        <v>61.049999237060497</v>
      </c>
    </row>
    <row r="1588" spans="1:2" ht="15" customHeight="1" x14ac:dyDescent="0.2">
      <c r="A1588" s="153">
        <v>39084.208333333336</v>
      </c>
      <c r="B1588" s="154">
        <v>61.049999237060497</v>
      </c>
    </row>
    <row r="1589" spans="1:2" ht="15" customHeight="1" x14ac:dyDescent="0.2">
      <c r="A1589" s="153">
        <v>39085.208333333336</v>
      </c>
      <c r="B1589" s="154">
        <v>58.319999694824197</v>
      </c>
    </row>
    <row r="1590" spans="1:2" ht="15" customHeight="1" x14ac:dyDescent="0.2">
      <c r="A1590" s="153">
        <v>39086.208333333336</v>
      </c>
      <c r="B1590" s="154">
        <v>55.590000152587798</v>
      </c>
    </row>
    <row r="1591" spans="1:2" ht="15" customHeight="1" x14ac:dyDescent="0.2">
      <c r="A1591" s="153">
        <v>39087.208333333336</v>
      </c>
      <c r="B1591" s="154">
        <v>56.310001373291001</v>
      </c>
    </row>
    <row r="1592" spans="1:2" ht="15" customHeight="1" x14ac:dyDescent="0.2">
      <c r="A1592" s="153">
        <v>39090.208333333336</v>
      </c>
      <c r="B1592" s="154">
        <v>56.090000152587798</v>
      </c>
    </row>
    <row r="1593" spans="1:2" ht="15" customHeight="1" x14ac:dyDescent="0.2">
      <c r="A1593" s="153">
        <v>39091.208333333336</v>
      </c>
      <c r="B1593" s="154">
        <v>55.639999389648402</v>
      </c>
    </row>
    <row r="1594" spans="1:2" ht="15" customHeight="1" x14ac:dyDescent="0.2">
      <c r="A1594" s="153">
        <v>39092.208333333336</v>
      </c>
      <c r="B1594" s="154">
        <v>54.020000457763601</v>
      </c>
    </row>
    <row r="1595" spans="1:2" ht="15" customHeight="1" x14ac:dyDescent="0.2">
      <c r="A1595" s="153">
        <v>39093.208333333336</v>
      </c>
      <c r="B1595" s="154">
        <v>51.880001068115199</v>
      </c>
    </row>
    <row r="1596" spans="1:2" ht="15" customHeight="1" x14ac:dyDescent="0.2">
      <c r="A1596" s="153">
        <v>39094.208333333336</v>
      </c>
      <c r="B1596" s="154">
        <v>52.990001678466797</v>
      </c>
    </row>
    <row r="1597" spans="1:2" ht="15" customHeight="1" x14ac:dyDescent="0.2">
      <c r="A1597" s="153">
        <v>39098.208333333336</v>
      </c>
      <c r="B1597" s="154">
        <v>51.209999084472599</v>
      </c>
    </row>
    <row r="1598" spans="1:2" ht="15" customHeight="1" x14ac:dyDescent="0.2">
      <c r="A1598" s="153">
        <v>39099.208333333336</v>
      </c>
      <c r="B1598" s="154">
        <v>52.240001678466797</v>
      </c>
    </row>
    <row r="1599" spans="1:2" ht="15" customHeight="1" x14ac:dyDescent="0.2">
      <c r="A1599" s="153">
        <v>39100.208333333336</v>
      </c>
      <c r="B1599" s="154">
        <v>50.4799995422363</v>
      </c>
    </row>
    <row r="1600" spans="1:2" ht="15" customHeight="1" x14ac:dyDescent="0.2">
      <c r="A1600" s="153">
        <v>39101.208333333336</v>
      </c>
      <c r="B1600" s="154">
        <v>51.990001678466797</v>
      </c>
    </row>
    <row r="1601" spans="1:2" ht="15" customHeight="1" x14ac:dyDescent="0.2">
      <c r="A1601" s="153">
        <v>39104.208333333336</v>
      </c>
      <c r="B1601" s="154">
        <v>51.130001068115199</v>
      </c>
    </row>
    <row r="1602" spans="1:2" ht="15" customHeight="1" x14ac:dyDescent="0.2">
      <c r="A1602" s="153">
        <v>39105.208333333336</v>
      </c>
      <c r="B1602" s="154">
        <v>55.040000915527301</v>
      </c>
    </row>
    <row r="1603" spans="1:2" ht="15" customHeight="1" x14ac:dyDescent="0.2">
      <c r="A1603" s="153">
        <v>39106.208333333336</v>
      </c>
      <c r="B1603" s="154">
        <v>55.369998931884702</v>
      </c>
    </row>
    <row r="1604" spans="1:2" ht="15" customHeight="1" x14ac:dyDescent="0.2">
      <c r="A1604" s="153">
        <v>39107.208333333336</v>
      </c>
      <c r="B1604" s="154">
        <v>54.2299995422363</v>
      </c>
    </row>
    <row r="1605" spans="1:2" ht="15" customHeight="1" x14ac:dyDescent="0.2">
      <c r="A1605" s="153">
        <v>39108.208333333336</v>
      </c>
      <c r="B1605" s="154">
        <v>55.419998168945298</v>
      </c>
    </row>
    <row r="1606" spans="1:2" ht="15" customHeight="1" x14ac:dyDescent="0.2">
      <c r="A1606" s="153">
        <v>39111.208333333336</v>
      </c>
      <c r="B1606" s="154">
        <v>54.009998321533203</v>
      </c>
    </row>
    <row r="1607" spans="1:2" ht="15" customHeight="1" x14ac:dyDescent="0.2">
      <c r="A1607" s="153">
        <v>39112.208333333336</v>
      </c>
      <c r="B1607" s="154">
        <v>56.970001220703097</v>
      </c>
    </row>
    <row r="1608" spans="1:2" ht="15" customHeight="1" x14ac:dyDescent="0.2">
      <c r="A1608" s="153">
        <v>39113.208333333336</v>
      </c>
      <c r="B1608" s="154">
        <v>58.139999389648402</v>
      </c>
    </row>
    <row r="1609" spans="1:2" ht="15" customHeight="1" x14ac:dyDescent="0.2">
      <c r="A1609" s="153">
        <v>39114.208333333336</v>
      </c>
      <c r="B1609" s="154">
        <v>57.299999237060497</v>
      </c>
    </row>
    <row r="1610" spans="1:2" ht="15" customHeight="1" x14ac:dyDescent="0.2">
      <c r="A1610" s="153">
        <v>39115.208333333336</v>
      </c>
      <c r="B1610" s="154">
        <v>59.020000457763601</v>
      </c>
    </row>
    <row r="1611" spans="1:2" ht="15" customHeight="1" x14ac:dyDescent="0.2">
      <c r="A1611" s="153">
        <v>39118.208333333336</v>
      </c>
      <c r="B1611" s="154">
        <v>58.740001678466797</v>
      </c>
    </row>
    <row r="1612" spans="1:2" ht="15" customHeight="1" x14ac:dyDescent="0.2">
      <c r="A1612" s="153">
        <v>39119.208333333336</v>
      </c>
      <c r="B1612" s="154">
        <v>58.880001068115199</v>
      </c>
    </row>
    <row r="1613" spans="1:2" ht="15" customHeight="1" x14ac:dyDescent="0.2">
      <c r="A1613" s="153">
        <v>39120.208333333336</v>
      </c>
      <c r="B1613" s="154">
        <v>57.709999084472599</v>
      </c>
    </row>
    <row r="1614" spans="1:2" ht="15" customHeight="1" x14ac:dyDescent="0.2">
      <c r="A1614" s="153">
        <v>39121.208333333336</v>
      </c>
      <c r="B1614" s="154">
        <v>59.709999084472599</v>
      </c>
    </row>
    <row r="1615" spans="1:2" ht="15" customHeight="1" x14ac:dyDescent="0.2">
      <c r="A1615" s="153">
        <v>39122.208333333336</v>
      </c>
      <c r="B1615" s="154">
        <v>59.889999389648402</v>
      </c>
    </row>
    <row r="1616" spans="1:2" ht="15" customHeight="1" x14ac:dyDescent="0.2">
      <c r="A1616" s="153">
        <v>39125.208333333336</v>
      </c>
      <c r="B1616" s="154">
        <v>57.810001373291001</v>
      </c>
    </row>
    <row r="1617" spans="1:2" ht="15" customHeight="1" x14ac:dyDescent="0.2">
      <c r="A1617" s="153">
        <v>39126.208333333336</v>
      </c>
      <c r="B1617" s="154">
        <v>59.060001373291001</v>
      </c>
    </row>
    <row r="1618" spans="1:2" ht="15" customHeight="1" x14ac:dyDescent="0.2">
      <c r="A1618" s="153">
        <v>39127.208333333336</v>
      </c>
      <c r="B1618" s="154">
        <v>58</v>
      </c>
    </row>
    <row r="1619" spans="1:2" ht="15" customHeight="1" x14ac:dyDescent="0.2">
      <c r="A1619" s="153">
        <v>39128.208333333336</v>
      </c>
      <c r="B1619" s="154">
        <v>57.990001678466797</v>
      </c>
    </row>
    <row r="1620" spans="1:2" ht="15" customHeight="1" x14ac:dyDescent="0.2">
      <c r="A1620" s="153">
        <v>39129.208333333336</v>
      </c>
      <c r="B1620" s="154">
        <v>59.389999389648402</v>
      </c>
    </row>
    <row r="1621" spans="1:2" ht="15" customHeight="1" x14ac:dyDescent="0.2">
      <c r="A1621" s="153">
        <v>39133.208333333336</v>
      </c>
      <c r="B1621" s="154">
        <v>58.069999694824197</v>
      </c>
    </row>
    <row r="1622" spans="1:2" ht="15" customHeight="1" x14ac:dyDescent="0.2">
      <c r="A1622" s="153">
        <v>39134.208333333336</v>
      </c>
      <c r="B1622" s="154">
        <v>60.069999694824197</v>
      </c>
    </row>
    <row r="1623" spans="1:2" ht="15" customHeight="1" x14ac:dyDescent="0.2">
      <c r="A1623" s="153">
        <v>39135.208333333336</v>
      </c>
      <c r="B1623" s="154">
        <v>60.950000762939403</v>
      </c>
    </row>
    <row r="1624" spans="1:2" ht="15" customHeight="1" x14ac:dyDescent="0.2">
      <c r="A1624" s="153">
        <v>39136.208333333336</v>
      </c>
      <c r="B1624" s="154">
        <v>61.139999389648402</v>
      </c>
    </row>
    <row r="1625" spans="1:2" ht="15" customHeight="1" x14ac:dyDescent="0.2">
      <c r="A1625" s="153">
        <v>39139.208333333336</v>
      </c>
      <c r="B1625" s="154">
        <v>61.389999389648402</v>
      </c>
    </row>
    <row r="1626" spans="1:2" ht="15" customHeight="1" x14ac:dyDescent="0.2">
      <c r="A1626" s="153">
        <v>39140.208333333336</v>
      </c>
      <c r="B1626" s="154">
        <v>61.459999084472599</v>
      </c>
    </row>
    <row r="1627" spans="1:2" ht="15" customHeight="1" x14ac:dyDescent="0.2">
      <c r="A1627" s="153">
        <v>39141.208333333336</v>
      </c>
      <c r="B1627" s="154">
        <v>61.790000915527301</v>
      </c>
    </row>
    <row r="1628" spans="1:2" ht="15" customHeight="1" x14ac:dyDescent="0.2">
      <c r="A1628" s="153">
        <v>39142.208333333336</v>
      </c>
      <c r="B1628" s="154">
        <v>62</v>
      </c>
    </row>
    <row r="1629" spans="1:2" ht="15" customHeight="1" x14ac:dyDescent="0.2">
      <c r="A1629" s="153">
        <v>39143.208333333336</v>
      </c>
      <c r="B1629" s="154">
        <v>61.639999389648402</v>
      </c>
    </row>
    <row r="1630" spans="1:2" ht="15" customHeight="1" x14ac:dyDescent="0.2">
      <c r="A1630" s="153">
        <v>39146.208333333336</v>
      </c>
      <c r="B1630" s="154">
        <v>60.069999694824197</v>
      </c>
    </row>
    <row r="1631" spans="1:2" ht="15" customHeight="1" x14ac:dyDescent="0.2">
      <c r="A1631" s="153">
        <v>39147.208333333336</v>
      </c>
      <c r="B1631" s="154">
        <v>60.689998626708899</v>
      </c>
    </row>
    <row r="1632" spans="1:2" ht="15" customHeight="1" x14ac:dyDescent="0.2">
      <c r="A1632" s="153">
        <v>39148.208333333336</v>
      </c>
      <c r="B1632" s="154">
        <v>61.819999694824197</v>
      </c>
    </row>
    <row r="1633" spans="1:2" ht="15" customHeight="1" x14ac:dyDescent="0.2">
      <c r="A1633" s="153">
        <v>39149.208333333336</v>
      </c>
      <c r="B1633" s="154">
        <v>61.639999389648402</v>
      </c>
    </row>
    <row r="1634" spans="1:2" ht="15" customHeight="1" x14ac:dyDescent="0.2">
      <c r="A1634" s="153">
        <v>39150.208333333336</v>
      </c>
      <c r="B1634" s="154">
        <v>60.049999237060497</v>
      </c>
    </row>
    <row r="1635" spans="1:2" ht="15" customHeight="1" x14ac:dyDescent="0.2">
      <c r="A1635" s="153">
        <v>39153.166666666664</v>
      </c>
      <c r="B1635" s="154">
        <v>58.909999847412102</v>
      </c>
    </row>
    <row r="1636" spans="1:2" ht="15" customHeight="1" x14ac:dyDescent="0.2">
      <c r="A1636" s="153">
        <v>39154.166666666664</v>
      </c>
      <c r="B1636" s="154">
        <v>57.930000305175703</v>
      </c>
    </row>
    <row r="1637" spans="1:2" ht="15" customHeight="1" x14ac:dyDescent="0.2">
      <c r="A1637" s="153">
        <v>39155.166666666664</v>
      </c>
      <c r="B1637" s="154">
        <v>58.159999847412102</v>
      </c>
    </row>
    <row r="1638" spans="1:2" ht="15" customHeight="1" x14ac:dyDescent="0.2">
      <c r="A1638" s="153">
        <v>39156.166666666664</v>
      </c>
      <c r="B1638" s="154">
        <v>57.549999237060497</v>
      </c>
    </row>
    <row r="1639" spans="1:2" ht="15" customHeight="1" x14ac:dyDescent="0.2">
      <c r="A1639" s="153">
        <v>39157.166666666664</v>
      </c>
      <c r="B1639" s="154">
        <v>57.110000610351499</v>
      </c>
    </row>
    <row r="1640" spans="1:2" ht="15" customHeight="1" x14ac:dyDescent="0.2">
      <c r="A1640" s="153">
        <v>39160.166666666664</v>
      </c>
      <c r="B1640" s="154">
        <v>56.590000152587798</v>
      </c>
    </row>
    <row r="1641" spans="1:2" ht="15" customHeight="1" x14ac:dyDescent="0.2">
      <c r="A1641" s="153">
        <v>39161.166666666664</v>
      </c>
      <c r="B1641" s="154">
        <v>56.7299995422363</v>
      </c>
    </row>
    <row r="1642" spans="1:2" ht="15" customHeight="1" x14ac:dyDescent="0.2">
      <c r="A1642" s="153">
        <v>39162.166666666664</v>
      </c>
      <c r="B1642" s="154">
        <v>59.610000610351499</v>
      </c>
    </row>
    <row r="1643" spans="1:2" ht="15" customHeight="1" x14ac:dyDescent="0.2">
      <c r="A1643" s="153">
        <v>39163.166666666664</v>
      </c>
      <c r="B1643" s="154">
        <v>61.689998626708899</v>
      </c>
    </row>
    <row r="1644" spans="1:2" ht="15" customHeight="1" x14ac:dyDescent="0.2">
      <c r="A1644" s="153">
        <v>39164.166666666664</v>
      </c>
      <c r="B1644" s="154">
        <v>62.279998779296797</v>
      </c>
    </row>
    <row r="1645" spans="1:2" ht="15" customHeight="1" x14ac:dyDescent="0.2">
      <c r="A1645" s="153">
        <v>39167.166666666664</v>
      </c>
      <c r="B1645" s="154">
        <v>62.909999847412102</v>
      </c>
    </row>
    <row r="1646" spans="1:2" ht="15" customHeight="1" x14ac:dyDescent="0.2">
      <c r="A1646" s="153">
        <v>39168.166666666664</v>
      </c>
      <c r="B1646" s="154">
        <v>62.930000305175703</v>
      </c>
    </row>
    <row r="1647" spans="1:2" ht="15" customHeight="1" x14ac:dyDescent="0.2">
      <c r="A1647" s="153">
        <v>39169.166666666664</v>
      </c>
      <c r="B1647" s="154">
        <v>64.080001831054602</v>
      </c>
    </row>
    <row r="1648" spans="1:2" ht="15" customHeight="1" x14ac:dyDescent="0.2">
      <c r="A1648" s="153">
        <v>39170.166666666664</v>
      </c>
      <c r="B1648" s="154">
        <v>66.029998779296804</v>
      </c>
    </row>
    <row r="1649" spans="1:2" ht="15" customHeight="1" x14ac:dyDescent="0.2">
      <c r="A1649" s="153">
        <v>39171.166666666664</v>
      </c>
      <c r="B1649" s="154">
        <v>65.870002746582003</v>
      </c>
    </row>
    <row r="1650" spans="1:2" ht="15" customHeight="1" x14ac:dyDescent="0.2">
      <c r="A1650" s="153">
        <v>39174.166666666664</v>
      </c>
      <c r="B1650" s="154">
        <v>65.940002441406193</v>
      </c>
    </row>
    <row r="1651" spans="1:2" ht="15" customHeight="1" x14ac:dyDescent="0.2">
      <c r="A1651" s="153">
        <v>39175.166666666664</v>
      </c>
      <c r="B1651" s="154">
        <v>64.639999389648395</v>
      </c>
    </row>
    <row r="1652" spans="1:2" ht="15" customHeight="1" x14ac:dyDescent="0.2">
      <c r="A1652" s="153">
        <v>39176.166666666664</v>
      </c>
      <c r="B1652" s="154">
        <v>64.379997253417898</v>
      </c>
    </row>
    <row r="1653" spans="1:2" ht="15" customHeight="1" x14ac:dyDescent="0.2">
      <c r="A1653" s="153">
        <v>39177.166666666664</v>
      </c>
      <c r="B1653" s="154">
        <v>64.279998779296804</v>
      </c>
    </row>
    <row r="1654" spans="1:2" ht="15" customHeight="1" x14ac:dyDescent="0.2">
      <c r="A1654" s="153">
        <v>39181.166666666664</v>
      </c>
      <c r="B1654" s="154">
        <v>61.509998321533203</v>
      </c>
    </row>
    <row r="1655" spans="1:2" ht="15" customHeight="1" x14ac:dyDescent="0.2">
      <c r="A1655" s="153">
        <v>39182.166666666664</v>
      </c>
      <c r="B1655" s="154">
        <v>61.889999389648402</v>
      </c>
    </row>
    <row r="1656" spans="1:2" ht="15" customHeight="1" x14ac:dyDescent="0.2">
      <c r="A1656" s="153">
        <v>39183.166666666664</v>
      </c>
      <c r="B1656" s="154">
        <v>62.009998321533203</v>
      </c>
    </row>
    <row r="1657" spans="1:2" ht="15" customHeight="1" x14ac:dyDescent="0.2">
      <c r="A1657" s="153">
        <v>39184.166666666664</v>
      </c>
      <c r="B1657" s="154">
        <v>63.849998474121001</v>
      </c>
    </row>
    <row r="1658" spans="1:2" ht="15" customHeight="1" x14ac:dyDescent="0.2">
      <c r="A1658" s="153">
        <v>39185.166666666664</v>
      </c>
      <c r="B1658" s="154">
        <v>63.630001068115199</v>
      </c>
    </row>
    <row r="1659" spans="1:2" ht="15" customHeight="1" x14ac:dyDescent="0.2">
      <c r="A1659" s="153">
        <v>39188.166666666664</v>
      </c>
      <c r="B1659" s="154">
        <v>63.610000610351499</v>
      </c>
    </row>
    <row r="1660" spans="1:2" ht="15" customHeight="1" x14ac:dyDescent="0.2">
      <c r="A1660" s="153">
        <v>39189.166666666664</v>
      </c>
      <c r="B1660" s="154">
        <v>63.099998474121001</v>
      </c>
    </row>
    <row r="1661" spans="1:2" ht="15" customHeight="1" x14ac:dyDescent="0.2">
      <c r="A1661" s="153">
        <v>39190.166666666664</v>
      </c>
      <c r="B1661" s="154">
        <v>63.130001068115199</v>
      </c>
    </row>
    <row r="1662" spans="1:2" ht="15" customHeight="1" x14ac:dyDescent="0.2">
      <c r="A1662" s="153">
        <v>39191.166666666664</v>
      </c>
      <c r="B1662" s="154">
        <v>61.830001831054602</v>
      </c>
    </row>
    <row r="1663" spans="1:2" ht="15" customHeight="1" x14ac:dyDescent="0.2">
      <c r="A1663" s="153">
        <v>39192.166666666664</v>
      </c>
      <c r="B1663" s="154">
        <v>63.380001068115199</v>
      </c>
    </row>
    <row r="1664" spans="1:2" ht="15" customHeight="1" x14ac:dyDescent="0.2">
      <c r="A1664" s="153">
        <v>39195.166666666664</v>
      </c>
      <c r="B1664" s="154">
        <v>65.889999389648395</v>
      </c>
    </row>
    <row r="1665" spans="1:2" ht="15" customHeight="1" x14ac:dyDescent="0.2">
      <c r="A1665" s="153">
        <v>39196.166666666664</v>
      </c>
      <c r="B1665" s="154">
        <v>64.580001831054602</v>
      </c>
    </row>
    <row r="1666" spans="1:2" ht="15" customHeight="1" x14ac:dyDescent="0.2">
      <c r="A1666" s="153">
        <v>39197.166666666664</v>
      </c>
      <c r="B1666" s="154">
        <v>65.839996337890597</v>
      </c>
    </row>
    <row r="1667" spans="1:2" ht="15" customHeight="1" x14ac:dyDescent="0.2">
      <c r="A1667" s="153">
        <v>39198.166666666664</v>
      </c>
      <c r="B1667" s="154">
        <v>65.059997558593693</v>
      </c>
    </row>
    <row r="1668" spans="1:2" ht="15" customHeight="1" x14ac:dyDescent="0.2">
      <c r="A1668" s="153">
        <v>39199.166666666664</v>
      </c>
      <c r="B1668" s="154">
        <v>66.459999084472599</v>
      </c>
    </row>
    <row r="1669" spans="1:2" ht="15" customHeight="1" x14ac:dyDescent="0.2">
      <c r="A1669" s="153">
        <v>39202.166666666664</v>
      </c>
      <c r="B1669" s="154">
        <v>65.709999084472599</v>
      </c>
    </row>
    <row r="1670" spans="1:2" ht="15" customHeight="1" x14ac:dyDescent="0.2">
      <c r="A1670" s="153">
        <v>39203.166666666664</v>
      </c>
      <c r="B1670" s="154">
        <v>64.400001525878906</v>
      </c>
    </row>
    <row r="1671" spans="1:2" ht="15" customHeight="1" x14ac:dyDescent="0.2">
      <c r="A1671" s="153">
        <v>39204.166666666664</v>
      </c>
      <c r="B1671" s="154">
        <v>63.680000305175703</v>
      </c>
    </row>
    <row r="1672" spans="1:2" ht="15" customHeight="1" x14ac:dyDescent="0.2">
      <c r="A1672" s="153">
        <v>39205.166666666664</v>
      </c>
      <c r="B1672" s="154">
        <v>63.189998626708899</v>
      </c>
    </row>
    <row r="1673" spans="1:2" ht="15" customHeight="1" x14ac:dyDescent="0.2">
      <c r="A1673" s="153">
        <v>39206.166666666664</v>
      </c>
      <c r="B1673" s="154">
        <v>61.930000305175703</v>
      </c>
    </row>
    <row r="1674" spans="1:2" ht="15" customHeight="1" x14ac:dyDescent="0.2">
      <c r="A1674" s="153">
        <v>39209.166666666664</v>
      </c>
      <c r="B1674" s="154">
        <v>61.470001220703097</v>
      </c>
    </row>
    <row r="1675" spans="1:2" ht="15" customHeight="1" x14ac:dyDescent="0.2">
      <c r="A1675" s="153">
        <v>39210.166666666664</v>
      </c>
      <c r="B1675" s="154">
        <v>62.259998321533203</v>
      </c>
    </row>
    <row r="1676" spans="1:2" ht="15" customHeight="1" x14ac:dyDescent="0.2">
      <c r="A1676" s="153">
        <v>39211.166666666664</v>
      </c>
      <c r="B1676" s="154">
        <v>61.549999237060497</v>
      </c>
    </row>
    <row r="1677" spans="1:2" ht="15" customHeight="1" x14ac:dyDescent="0.2">
      <c r="A1677" s="153">
        <v>39212.166666666664</v>
      </c>
      <c r="B1677" s="154">
        <v>61.810001373291001</v>
      </c>
    </row>
    <row r="1678" spans="1:2" ht="15" customHeight="1" x14ac:dyDescent="0.2">
      <c r="A1678" s="153">
        <v>39213.166666666664</v>
      </c>
      <c r="B1678" s="154">
        <v>62.369998931884702</v>
      </c>
    </row>
    <row r="1679" spans="1:2" ht="15" customHeight="1" x14ac:dyDescent="0.2">
      <c r="A1679" s="153">
        <v>39216.166666666664</v>
      </c>
      <c r="B1679" s="154">
        <v>62.459999084472599</v>
      </c>
    </row>
    <row r="1680" spans="1:2" ht="15" customHeight="1" x14ac:dyDescent="0.2">
      <c r="A1680" s="153">
        <v>39217.166666666664</v>
      </c>
      <c r="B1680" s="154">
        <v>63.169998168945298</v>
      </c>
    </row>
    <row r="1681" spans="1:2" ht="15" customHeight="1" x14ac:dyDescent="0.2">
      <c r="A1681" s="153">
        <v>39218.166666666664</v>
      </c>
      <c r="B1681" s="154">
        <v>62.549999237060497</v>
      </c>
    </row>
    <row r="1682" spans="1:2" ht="15" customHeight="1" x14ac:dyDescent="0.2">
      <c r="A1682" s="153">
        <v>39219.166666666664</v>
      </c>
      <c r="B1682" s="154">
        <v>64.860000610351506</v>
      </c>
    </row>
    <row r="1683" spans="1:2" ht="15" customHeight="1" x14ac:dyDescent="0.2">
      <c r="A1683" s="153">
        <v>39220.166666666664</v>
      </c>
      <c r="B1683" s="154">
        <v>64.940002441406193</v>
      </c>
    </row>
    <row r="1684" spans="1:2" ht="15" customHeight="1" x14ac:dyDescent="0.2">
      <c r="A1684" s="153">
        <v>39223.166666666664</v>
      </c>
      <c r="B1684" s="154">
        <v>66.269996643066406</v>
      </c>
    </row>
    <row r="1685" spans="1:2" ht="15" customHeight="1" x14ac:dyDescent="0.2">
      <c r="A1685" s="153">
        <v>39224.166666666664</v>
      </c>
      <c r="B1685" s="154">
        <v>64.970001220703097</v>
      </c>
    </row>
    <row r="1686" spans="1:2" ht="15" customHeight="1" x14ac:dyDescent="0.2">
      <c r="A1686" s="153">
        <v>39225.166666666664</v>
      </c>
      <c r="B1686" s="154">
        <v>65.769996643066406</v>
      </c>
    </row>
    <row r="1687" spans="1:2" ht="15" customHeight="1" x14ac:dyDescent="0.2">
      <c r="A1687" s="153">
        <v>39226.166666666664</v>
      </c>
      <c r="B1687" s="154">
        <v>64.180000305175696</v>
      </c>
    </row>
    <row r="1688" spans="1:2" ht="15" customHeight="1" x14ac:dyDescent="0.2">
      <c r="A1688" s="153">
        <v>39227.166666666664</v>
      </c>
      <c r="B1688" s="154">
        <v>65.199996948242102</v>
      </c>
    </row>
    <row r="1689" spans="1:2" ht="15" customHeight="1" x14ac:dyDescent="0.2">
      <c r="A1689" s="153">
        <v>39231.166666666664</v>
      </c>
      <c r="B1689" s="154">
        <v>63.150001525878899</v>
      </c>
    </row>
    <row r="1690" spans="1:2" ht="15" customHeight="1" x14ac:dyDescent="0.2">
      <c r="A1690" s="153">
        <v>39232.166666666664</v>
      </c>
      <c r="B1690" s="154">
        <v>63.490001678466797</v>
      </c>
    </row>
    <row r="1691" spans="1:2" ht="15" customHeight="1" x14ac:dyDescent="0.2">
      <c r="A1691" s="153">
        <v>39233.166666666664</v>
      </c>
      <c r="B1691" s="154">
        <v>64.010002136230398</v>
      </c>
    </row>
    <row r="1692" spans="1:2" ht="15" customHeight="1" x14ac:dyDescent="0.2">
      <c r="A1692" s="153">
        <v>39234.166666666664</v>
      </c>
      <c r="B1692" s="154">
        <v>65.080001831054602</v>
      </c>
    </row>
    <row r="1693" spans="1:2" ht="15" customHeight="1" x14ac:dyDescent="0.2">
      <c r="A1693" s="153">
        <v>39237.166666666664</v>
      </c>
      <c r="B1693" s="154">
        <v>66.209999084472599</v>
      </c>
    </row>
    <row r="1694" spans="1:2" ht="15" customHeight="1" x14ac:dyDescent="0.2">
      <c r="A1694" s="153">
        <v>39238.166666666664</v>
      </c>
      <c r="B1694" s="154">
        <v>65.610000610351506</v>
      </c>
    </row>
    <row r="1695" spans="1:2" ht="15" customHeight="1" x14ac:dyDescent="0.2">
      <c r="A1695" s="153">
        <v>39239.166666666664</v>
      </c>
      <c r="B1695" s="154">
        <v>65.959999084472599</v>
      </c>
    </row>
    <row r="1696" spans="1:2" ht="15" customHeight="1" x14ac:dyDescent="0.2">
      <c r="A1696" s="153">
        <v>39240.166666666664</v>
      </c>
      <c r="B1696" s="154">
        <v>66.930000305175696</v>
      </c>
    </row>
    <row r="1697" spans="1:2" ht="15" customHeight="1" x14ac:dyDescent="0.2">
      <c r="A1697" s="153">
        <v>39241.166666666664</v>
      </c>
      <c r="B1697" s="154">
        <v>64.760002136230398</v>
      </c>
    </row>
    <row r="1698" spans="1:2" ht="15" customHeight="1" x14ac:dyDescent="0.2">
      <c r="A1698" s="153">
        <v>39244.166666666664</v>
      </c>
      <c r="B1698" s="154">
        <v>65.970001220703097</v>
      </c>
    </row>
    <row r="1699" spans="1:2" ht="15" customHeight="1" x14ac:dyDescent="0.2">
      <c r="A1699" s="153">
        <v>39245.166666666664</v>
      </c>
      <c r="B1699" s="154">
        <v>65.349998474121094</v>
      </c>
    </row>
    <row r="1700" spans="1:2" ht="15" customHeight="1" x14ac:dyDescent="0.2">
      <c r="A1700" s="153">
        <v>39246.166666666664</v>
      </c>
      <c r="B1700" s="154">
        <v>66.260002136230398</v>
      </c>
    </row>
    <row r="1701" spans="1:2" ht="15" customHeight="1" x14ac:dyDescent="0.2">
      <c r="A1701" s="153">
        <v>39247.166666666664</v>
      </c>
      <c r="B1701" s="154">
        <v>67.650001525878906</v>
      </c>
    </row>
    <row r="1702" spans="1:2" ht="15" customHeight="1" x14ac:dyDescent="0.2">
      <c r="A1702" s="153">
        <v>39248.166666666664</v>
      </c>
      <c r="B1702" s="154">
        <v>68</v>
      </c>
    </row>
    <row r="1703" spans="1:2" ht="15" customHeight="1" x14ac:dyDescent="0.2">
      <c r="A1703" s="153">
        <v>39251.166666666664</v>
      </c>
      <c r="B1703" s="154">
        <v>69.089996337890597</v>
      </c>
    </row>
    <row r="1704" spans="1:2" ht="15" customHeight="1" x14ac:dyDescent="0.2">
      <c r="A1704" s="153">
        <v>39252.166666666664</v>
      </c>
      <c r="B1704" s="154">
        <v>69.099998474121094</v>
      </c>
    </row>
    <row r="1705" spans="1:2" ht="15" customHeight="1" x14ac:dyDescent="0.2">
      <c r="A1705" s="153">
        <v>39253.166666666664</v>
      </c>
      <c r="B1705" s="154">
        <v>68.190002441406193</v>
      </c>
    </row>
    <row r="1706" spans="1:2" ht="15" customHeight="1" x14ac:dyDescent="0.2">
      <c r="A1706" s="153">
        <v>39254.166666666664</v>
      </c>
      <c r="B1706" s="154">
        <v>68.650001525878906</v>
      </c>
    </row>
    <row r="1707" spans="1:2" ht="15" customHeight="1" x14ac:dyDescent="0.2">
      <c r="A1707" s="153">
        <v>39255.166666666664</v>
      </c>
      <c r="B1707" s="154">
        <v>69.139999389648395</v>
      </c>
    </row>
    <row r="1708" spans="1:2" ht="15" customHeight="1" x14ac:dyDescent="0.2">
      <c r="A1708" s="153">
        <v>39258.166666666664</v>
      </c>
      <c r="B1708" s="154">
        <v>69.180000305175696</v>
      </c>
    </row>
    <row r="1709" spans="1:2" ht="15" customHeight="1" x14ac:dyDescent="0.2">
      <c r="A1709" s="153">
        <v>39259.166666666664</v>
      </c>
      <c r="B1709" s="154">
        <v>67.769996643066406</v>
      </c>
    </row>
    <row r="1710" spans="1:2" ht="15" customHeight="1" x14ac:dyDescent="0.2">
      <c r="A1710" s="153">
        <v>39260.166666666664</v>
      </c>
      <c r="B1710" s="154">
        <v>68.970001220703097</v>
      </c>
    </row>
    <row r="1711" spans="1:2" ht="15" customHeight="1" x14ac:dyDescent="0.2">
      <c r="A1711" s="153">
        <v>39261.166666666664</v>
      </c>
      <c r="B1711" s="154">
        <v>69.569999694824205</v>
      </c>
    </row>
    <row r="1712" spans="1:2" ht="15" customHeight="1" x14ac:dyDescent="0.2">
      <c r="A1712" s="153">
        <v>39262.166666666664</v>
      </c>
      <c r="B1712" s="154">
        <v>70.680000305175696</v>
      </c>
    </row>
    <row r="1713" spans="1:2" ht="15" customHeight="1" x14ac:dyDescent="0.2">
      <c r="A1713" s="153">
        <v>39265.166666666664</v>
      </c>
      <c r="B1713" s="154">
        <v>71.089996337890597</v>
      </c>
    </row>
    <row r="1714" spans="1:2" ht="15" customHeight="1" x14ac:dyDescent="0.2">
      <c r="A1714" s="153">
        <v>39266.5625</v>
      </c>
      <c r="B1714" s="154">
        <v>71.410003662109304</v>
      </c>
    </row>
    <row r="1715" spans="1:2" ht="15" customHeight="1" x14ac:dyDescent="0.2">
      <c r="A1715" s="153">
        <v>39268.166666666664</v>
      </c>
      <c r="B1715" s="154">
        <v>71.809997558593693</v>
      </c>
    </row>
    <row r="1716" spans="1:2" ht="15" customHeight="1" x14ac:dyDescent="0.2">
      <c r="A1716" s="153">
        <v>39269.166666666664</v>
      </c>
      <c r="B1716" s="154">
        <v>72.809997558593693</v>
      </c>
    </row>
    <row r="1717" spans="1:2" ht="15" customHeight="1" x14ac:dyDescent="0.2">
      <c r="A1717" s="153">
        <v>39272.166666666664</v>
      </c>
      <c r="B1717" s="154">
        <v>72.190002441406193</v>
      </c>
    </row>
    <row r="1718" spans="1:2" ht="15" customHeight="1" x14ac:dyDescent="0.2">
      <c r="A1718" s="153">
        <v>39273.166666666664</v>
      </c>
      <c r="B1718" s="154">
        <v>72.809997558593693</v>
      </c>
    </row>
    <row r="1719" spans="1:2" ht="15" customHeight="1" x14ac:dyDescent="0.2">
      <c r="A1719" s="153">
        <v>39274.166666666664</v>
      </c>
      <c r="B1719" s="154">
        <v>72.559997558593693</v>
      </c>
    </row>
    <row r="1720" spans="1:2" ht="15" customHeight="1" x14ac:dyDescent="0.2">
      <c r="A1720" s="153">
        <v>39275.166666666664</v>
      </c>
      <c r="B1720" s="154">
        <v>72.5</v>
      </c>
    </row>
    <row r="1721" spans="1:2" ht="15" customHeight="1" x14ac:dyDescent="0.2">
      <c r="A1721" s="153">
        <v>39276.166666666664</v>
      </c>
      <c r="B1721" s="154">
        <v>73.930000305175696</v>
      </c>
    </row>
    <row r="1722" spans="1:2" ht="15" customHeight="1" x14ac:dyDescent="0.2">
      <c r="A1722" s="153">
        <v>39279.166666666664</v>
      </c>
      <c r="B1722" s="154">
        <v>74.150001525878906</v>
      </c>
    </row>
    <row r="1723" spans="1:2" ht="15" customHeight="1" x14ac:dyDescent="0.2">
      <c r="A1723" s="153">
        <v>39280.166666666664</v>
      </c>
      <c r="B1723" s="154">
        <v>74.019996643066406</v>
      </c>
    </row>
    <row r="1724" spans="1:2" ht="15" customHeight="1" x14ac:dyDescent="0.2">
      <c r="A1724" s="153">
        <v>39281.166666666664</v>
      </c>
      <c r="B1724" s="154">
        <v>75.050003051757798</v>
      </c>
    </row>
    <row r="1725" spans="1:2" ht="15" customHeight="1" x14ac:dyDescent="0.2">
      <c r="A1725" s="153">
        <v>39282.166666666664</v>
      </c>
      <c r="B1725" s="154">
        <v>75.919998168945298</v>
      </c>
    </row>
    <row r="1726" spans="1:2" ht="15" customHeight="1" x14ac:dyDescent="0.2">
      <c r="A1726" s="153">
        <v>39283.166666666664</v>
      </c>
      <c r="B1726" s="154">
        <v>75.569999694824205</v>
      </c>
    </row>
    <row r="1727" spans="1:2" ht="15" customHeight="1" x14ac:dyDescent="0.2">
      <c r="A1727" s="153">
        <v>39286.166666666664</v>
      </c>
      <c r="B1727" s="154">
        <v>74.889999389648395</v>
      </c>
    </row>
    <row r="1728" spans="1:2" ht="15" customHeight="1" x14ac:dyDescent="0.2">
      <c r="A1728" s="153">
        <v>39287.166666666664</v>
      </c>
      <c r="B1728" s="154">
        <v>73.559997558593693</v>
      </c>
    </row>
    <row r="1729" spans="1:2" ht="15" customHeight="1" x14ac:dyDescent="0.2">
      <c r="A1729" s="153">
        <v>39288.166666666664</v>
      </c>
      <c r="B1729" s="154">
        <v>75.879997253417898</v>
      </c>
    </row>
    <row r="1730" spans="1:2" ht="15" customHeight="1" x14ac:dyDescent="0.2">
      <c r="A1730" s="153">
        <v>39289.166666666664</v>
      </c>
      <c r="B1730" s="154">
        <v>74.949996948242102</v>
      </c>
    </row>
    <row r="1731" spans="1:2" ht="15" customHeight="1" x14ac:dyDescent="0.2">
      <c r="A1731" s="153">
        <v>39290.166666666664</v>
      </c>
      <c r="B1731" s="154">
        <v>77.019996643066406</v>
      </c>
    </row>
    <row r="1732" spans="1:2" ht="15" customHeight="1" x14ac:dyDescent="0.2">
      <c r="A1732" s="153">
        <v>39293.166666666664</v>
      </c>
      <c r="B1732" s="154">
        <v>76.830001831054602</v>
      </c>
    </row>
    <row r="1733" spans="1:2" ht="15" customHeight="1" x14ac:dyDescent="0.2">
      <c r="A1733" s="153">
        <v>39294.166666666664</v>
      </c>
      <c r="B1733" s="154">
        <v>78.209999084472599</v>
      </c>
    </row>
    <row r="1734" spans="1:2" ht="15" customHeight="1" x14ac:dyDescent="0.2">
      <c r="A1734" s="153">
        <v>39295.166666666664</v>
      </c>
      <c r="B1734" s="154">
        <v>76.529998779296804</v>
      </c>
    </row>
    <row r="1735" spans="1:2" ht="15" customHeight="1" x14ac:dyDescent="0.2">
      <c r="A1735" s="153">
        <v>39296.166666666664</v>
      </c>
      <c r="B1735" s="154">
        <v>76.860000610351506</v>
      </c>
    </row>
    <row r="1736" spans="1:2" ht="15" customHeight="1" x14ac:dyDescent="0.2">
      <c r="A1736" s="153">
        <v>39297.166666666664</v>
      </c>
      <c r="B1736" s="154">
        <v>75.480003356933594</v>
      </c>
    </row>
    <row r="1737" spans="1:2" ht="15" customHeight="1" x14ac:dyDescent="0.2">
      <c r="A1737" s="153">
        <v>39300.166666666664</v>
      </c>
      <c r="B1737" s="154">
        <v>72.059997558593693</v>
      </c>
    </row>
    <row r="1738" spans="1:2" ht="15" customHeight="1" x14ac:dyDescent="0.2">
      <c r="A1738" s="153">
        <v>39301.166666666664</v>
      </c>
      <c r="B1738" s="154">
        <v>72.419998168945298</v>
      </c>
    </row>
    <row r="1739" spans="1:2" ht="15" customHeight="1" x14ac:dyDescent="0.2">
      <c r="A1739" s="153">
        <v>39302.166666666664</v>
      </c>
      <c r="B1739" s="154">
        <v>72.150001525878906</v>
      </c>
    </row>
    <row r="1740" spans="1:2" ht="15" customHeight="1" x14ac:dyDescent="0.2">
      <c r="A1740" s="153">
        <v>39303.166666666664</v>
      </c>
      <c r="B1740" s="154">
        <v>71.589996337890597</v>
      </c>
    </row>
    <row r="1741" spans="1:2" ht="15" customHeight="1" x14ac:dyDescent="0.2">
      <c r="A1741" s="153">
        <v>39304.166666666664</v>
      </c>
      <c r="B1741" s="154">
        <v>71.470001220703097</v>
      </c>
    </row>
    <row r="1742" spans="1:2" ht="15" customHeight="1" x14ac:dyDescent="0.2">
      <c r="A1742" s="153">
        <v>39307.166666666664</v>
      </c>
      <c r="B1742" s="154">
        <v>71.620002746582003</v>
      </c>
    </row>
    <row r="1743" spans="1:2" ht="15" customHeight="1" x14ac:dyDescent="0.2">
      <c r="A1743" s="153">
        <v>39308.166666666664</v>
      </c>
      <c r="B1743" s="154">
        <v>72.379997253417898</v>
      </c>
    </row>
    <row r="1744" spans="1:2" ht="15" customHeight="1" x14ac:dyDescent="0.2">
      <c r="A1744" s="153">
        <v>39309.166666666664</v>
      </c>
      <c r="B1744" s="154">
        <v>73.330001831054602</v>
      </c>
    </row>
    <row r="1745" spans="1:2" ht="15" customHeight="1" x14ac:dyDescent="0.2">
      <c r="A1745" s="153">
        <v>39310.166666666664</v>
      </c>
      <c r="B1745" s="154">
        <v>71</v>
      </c>
    </row>
    <row r="1746" spans="1:2" ht="15" customHeight="1" x14ac:dyDescent="0.2">
      <c r="A1746" s="153">
        <v>39311.166666666664</v>
      </c>
      <c r="B1746" s="154">
        <v>71.980003356933594</v>
      </c>
    </row>
    <row r="1747" spans="1:2" ht="15" customHeight="1" x14ac:dyDescent="0.2">
      <c r="A1747" s="153">
        <v>39314.166666666664</v>
      </c>
      <c r="B1747" s="154">
        <v>71.120002746582003</v>
      </c>
    </row>
    <row r="1748" spans="1:2" ht="15" customHeight="1" x14ac:dyDescent="0.2">
      <c r="A1748" s="153">
        <v>39315.166666666664</v>
      </c>
      <c r="B1748" s="154">
        <v>69.470001220703097</v>
      </c>
    </row>
    <row r="1749" spans="1:2" ht="15" customHeight="1" x14ac:dyDescent="0.2">
      <c r="A1749" s="153">
        <v>39316.166666666664</v>
      </c>
      <c r="B1749" s="154">
        <v>69.260002136230398</v>
      </c>
    </row>
    <row r="1750" spans="1:2" ht="15" customHeight="1" x14ac:dyDescent="0.2">
      <c r="A1750" s="153">
        <v>39317.166666666664</v>
      </c>
      <c r="B1750" s="154">
        <v>69.830001831054602</v>
      </c>
    </row>
    <row r="1751" spans="1:2" ht="15" customHeight="1" x14ac:dyDescent="0.2">
      <c r="A1751" s="153">
        <v>39318.166666666664</v>
      </c>
      <c r="B1751" s="154">
        <v>71.089996337890597</v>
      </c>
    </row>
    <row r="1752" spans="1:2" ht="15" customHeight="1" x14ac:dyDescent="0.2">
      <c r="A1752" s="153">
        <v>39321.166666666664</v>
      </c>
      <c r="B1752" s="154">
        <v>71.970001220703097</v>
      </c>
    </row>
    <row r="1753" spans="1:2" ht="15" customHeight="1" x14ac:dyDescent="0.2">
      <c r="A1753" s="153">
        <v>39322.166666666664</v>
      </c>
      <c r="B1753" s="154">
        <v>71.730003356933594</v>
      </c>
    </row>
    <row r="1754" spans="1:2" ht="15" customHeight="1" x14ac:dyDescent="0.2">
      <c r="A1754" s="153">
        <v>39323.166666666664</v>
      </c>
      <c r="B1754" s="154">
        <v>73.510002136230398</v>
      </c>
    </row>
    <row r="1755" spans="1:2" ht="15" customHeight="1" x14ac:dyDescent="0.2">
      <c r="A1755" s="153">
        <v>39324.166666666664</v>
      </c>
      <c r="B1755" s="154">
        <v>73.360000610351506</v>
      </c>
    </row>
    <row r="1756" spans="1:2" ht="15" customHeight="1" x14ac:dyDescent="0.2">
      <c r="A1756" s="153">
        <v>39325.166666666664</v>
      </c>
      <c r="B1756" s="154">
        <v>74.040000915527301</v>
      </c>
    </row>
    <row r="1757" spans="1:2" ht="15" customHeight="1" x14ac:dyDescent="0.2">
      <c r="A1757" s="153">
        <v>39329.166666666664</v>
      </c>
      <c r="B1757" s="154">
        <v>75.080001831054602</v>
      </c>
    </row>
    <row r="1758" spans="1:2" ht="15" customHeight="1" x14ac:dyDescent="0.2">
      <c r="A1758" s="153">
        <v>39330.166666666664</v>
      </c>
      <c r="B1758" s="154">
        <v>75.730003356933594</v>
      </c>
    </row>
    <row r="1759" spans="1:2" ht="15" customHeight="1" x14ac:dyDescent="0.2">
      <c r="A1759" s="153">
        <v>39331.166666666664</v>
      </c>
      <c r="B1759" s="154">
        <v>76.300003051757798</v>
      </c>
    </row>
    <row r="1760" spans="1:2" ht="15" customHeight="1" x14ac:dyDescent="0.2">
      <c r="A1760" s="153">
        <v>39332.166666666664</v>
      </c>
      <c r="B1760" s="154">
        <v>76.699996948242102</v>
      </c>
    </row>
    <row r="1761" spans="1:2" ht="15" customHeight="1" x14ac:dyDescent="0.2">
      <c r="A1761" s="153">
        <v>39335.166666666664</v>
      </c>
      <c r="B1761" s="154">
        <v>77.489997863769503</v>
      </c>
    </row>
    <row r="1762" spans="1:2" ht="15" customHeight="1" x14ac:dyDescent="0.2">
      <c r="A1762" s="153">
        <v>39336.166666666664</v>
      </c>
      <c r="B1762" s="154">
        <v>78.230003356933594</v>
      </c>
    </row>
    <row r="1763" spans="1:2" ht="15" customHeight="1" x14ac:dyDescent="0.2">
      <c r="A1763" s="153">
        <v>39337.166666666664</v>
      </c>
      <c r="B1763" s="154">
        <v>79.910003662109304</v>
      </c>
    </row>
    <row r="1764" spans="1:2" ht="15" customHeight="1" x14ac:dyDescent="0.2">
      <c r="A1764" s="153">
        <v>39338.166666666664</v>
      </c>
      <c r="B1764" s="154">
        <v>80.089996337890597</v>
      </c>
    </row>
    <row r="1765" spans="1:2" ht="15" customHeight="1" x14ac:dyDescent="0.2">
      <c r="A1765" s="153">
        <v>39339.166666666664</v>
      </c>
      <c r="B1765" s="154">
        <v>79.099998474121094</v>
      </c>
    </row>
    <row r="1766" spans="1:2" ht="15" customHeight="1" x14ac:dyDescent="0.2">
      <c r="A1766" s="153">
        <v>39342.166666666664</v>
      </c>
      <c r="B1766" s="154">
        <v>80.569999694824205</v>
      </c>
    </row>
    <row r="1767" spans="1:2" ht="15" customHeight="1" x14ac:dyDescent="0.2">
      <c r="A1767" s="153">
        <v>39343.166666666664</v>
      </c>
      <c r="B1767" s="154">
        <v>81.510002136230398</v>
      </c>
    </row>
    <row r="1768" spans="1:2" ht="15" customHeight="1" x14ac:dyDescent="0.2">
      <c r="A1768" s="153">
        <v>39344.166666666664</v>
      </c>
      <c r="B1768" s="154">
        <v>81.930000305175696</v>
      </c>
    </row>
    <row r="1769" spans="1:2" ht="15" customHeight="1" x14ac:dyDescent="0.2">
      <c r="A1769" s="153">
        <v>39345.166666666664</v>
      </c>
      <c r="B1769" s="154">
        <v>83.319999694824205</v>
      </c>
    </row>
    <row r="1770" spans="1:2" ht="15" customHeight="1" x14ac:dyDescent="0.2">
      <c r="A1770" s="153">
        <v>39346.166666666664</v>
      </c>
      <c r="B1770" s="154">
        <v>81.620002746582003</v>
      </c>
    </row>
    <row r="1771" spans="1:2" ht="15" customHeight="1" x14ac:dyDescent="0.2">
      <c r="A1771" s="153">
        <v>39349.166666666664</v>
      </c>
      <c r="B1771" s="154">
        <v>80.949996948242102</v>
      </c>
    </row>
    <row r="1772" spans="1:2" ht="15" customHeight="1" x14ac:dyDescent="0.2">
      <c r="A1772" s="153">
        <v>39350.166666666664</v>
      </c>
      <c r="B1772" s="154">
        <v>79.529998779296804</v>
      </c>
    </row>
    <row r="1773" spans="1:2" ht="15" customHeight="1" x14ac:dyDescent="0.2">
      <c r="A1773" s="153">
        <v>39351.166666666664</v>
      </c>
      <c r="B1773" s="154">
        <v>80.300003051757798</v>
      </c>
    </row>
    <row r="1774" spans="1:2" ht="15" customHeight="1" x14ac:dyDescent="0.2">
      <c r="A1774" s="153">
        <v>39352.166666666664</v>
      </c>
      <c r="B1774" s="154">
        <v>82.879997253417898</v>
      </c>
    </row>
    <row r="1775" spans="1:2" ht="15" customHeight="1" x14ac:dyDescent="0.2">
      <c r="A1775" s="153">
        <v>39353.166666666664</v>
      </c>
      <c r="B1775" s="154">
        <v>81.660003662109304</v>
      </c>
    </row>
    <row r="1776" spans="1:2" ht="15" customHeight="1" x14ac:dyDescent="0.2">
      <c r="A1776" s="153">
        <v>39356.166666666664</v>
      </c>
      <c r="B1776" s="154">
        <v>80.239997863769503</v>
      </c>
    </row>
    <row r="1777" spans="1:2" ht="15" customHeight="1" x14ac:dyDescent="0.2">
      <c r="A1777" s="153">
        <v>39357.166666666664</v>
      </c>
      <c r="B1777" s="154">
        <v>80.050003051757798</v>
      </c>
    </row>
    <row r="1778" spans="1:2" ht="15" customHeight="1" x14ac:dyDescent="0.2">
      <c r="A1778" s="153">
        <v>39358.166666666664</v>
      </c>
      <c r="B1778" s="154">
        <v>79.940002441406193</v>
      </c>
    </row>
    <row r="1779" spans="1:2" ht="15" customHeight="1" x14ac:dyDescent="0.2">
      <c r="A1779" s="153">
        <v>39359.166666666664</v>
      </c>
      <c r="B1779" s="154">
        <v>81.440002441406193</v>
      </c>
    </row>
    <row r="1780" spans="1:2" ht="15" customHeight="1" x14ac:dyDescent="0.2">
      <c r="A1780" s="153">
        <v>39360.166666666664</v>
      </c>
      <c r="B1780" s="154">
        <v>81.220001220703097</v>
      </c>
    </row>
    <row r="1781" spans="1:2" ht="15" customHeight="1" x14ac:dyDescent="0.2">
      <c r="A1781" s="153">
        <v>39363.166666666664</v>
      </c>
      <c r="B1781" s="154">
        <v>79.019996643066406</v>
      </c>
    </row>
    <row r="1782" spans="1:2" ht="15" customHeight="1" x14ac:dyDescent="0.2">
      <c r="A1782" s="153">
        <v>39364.166666666664</v>
      </c>
      <c r="B1782" s="154">
        <v>80.260002136230398</v>
      </c>
    </row>
    <row r="1783" spans="1:2" ht="15" customHeight="1" x14ac:dyDescent="0.2">
      <c r="A1783" s="153">
        <v>39365.166666666664</v>
      </c>
      <c r="B1783" s="154">
        <v>81.300003051757798</v>
      </c>
    </row>
    <row r="1784" spans="1:2" ht="15" customHeight="1" x14ac:dyDescent="0.2">
      <c r="A1784" s="153">
        <v>39366.166666666664</v>
      </c>
      <c r="B1784" s="154">
        <v>83.080001831054602</v>
      </c>
    </row>
    <row r="1785" spans="1:2" ht="15" customHeight="1" x14ac:dyDescent="0.2">
      <c r="A1785" s="153">
        <v>39367.166666666664</v>
      </c>
      <c r="B1785" s="154">
        <v>83.690002441406193</v>
      </c>
    </row>
    <row r="1786" spans="1:2" ht="15" customHeight="1" x14ac:dyDescent="0.2">
      <c r="A1786" s="153">
        <v>39370.166666666664</v>
      </c>
      <c r="B1786" s="154">
        <v>86.129997253417898</v>
      </c>
    </row>
    <row r="1787" spans="1:2" ht="15" customHeight="1" x14ac:dyDescent="0.2">
      <c r="A1787" s="153">
        <v>39371.166666666664</v>
      </c>
      <c r="B1787" s="154">
        <v>87.610000610351506</v>
      </c>
    </row>
    <row r="1788" spans="1:2" ht="15" customHeight="1" x14ac:dyDescent="0.2">
      <c r="A1788" s="153">
        <v>39372.166666666664</v>
      </c>
      <c r="B1788" s="154">
        <v>87.400001525878906</v>
      </c>
    </row>
    <row r="1789" spans="1:2" ht="15" customHeight="1" x14ac:dyDescent="0.2">
      <c r="A1789" s="153">
        <v>39373.166666666664</v>
      </c>
      <c r="B1789" s="154">
        <v>89.470001220703097</v>
      </c>
    </row>
    <row r="1790" spans="1:2" ht="15" customHeight="1" x14ac:dyDescent="0.2">
      <c r="A1790" s="153">
        <v>39374.166666666664</v>
      </c>
      <c r="B1790" s="154">
        <v>88.599998474121094</v>
      </c>
    </row>
    <row r="1791" spans="1:2" ht="15" customHeight="1" x14ac:dyDescent="0.2">
      <c r="A1791" s="153">
        <v>39377.166666666664</v>
      </c>
      <c r="B1791" s="154">
        <v>87.559997558593693</v>
      </c>
    </row>
    <row r="1792" spans="1:2" ht="15" customHeight="1" x14ac:dyDescent="0.2">
      <c r="A1792" s="153">
        <v>39378.166666666664</v>
      </c>
      <c r="B1792" s="154">
        <v>85.269996643066406</v>
      </c>
    </row>
    <row r="1793" spans="1:2" ht="15" customHeight="1" x14ac:dyDescent="0.2">
      <c r="A1793" s="153">
        <v>39379.166666666664</v>
      </c>
      <c r="B1793" s="154">
        <v>87.099998474121094</v>
      </c>
    </row>
    <row r="1794" spans="1:2" ht="15" customHeight="1" x14ac:dyDescent="0.2">
      <c r="A1794" s="153">
        <v>39380.166666666664</v>
      </c>
      <c r="B1794" s="154">
        <v>90.459999084472599</v>
      </c>
    </row>
    <row r="1795" spans="1:2" ht="15" customHeight="1" x14ac:dyDescent="0.2">
      <c r="A1795" s="153">
        <v>39381.166666666664</v>
      </c>
      <c r="B1795" s="154">
        <v>91.860000610351506</v>
      </c>
    </row>
    <row r="1796" spans="1:2" ht="15" customHeight="1" x14ac:dyDescent="0.2">
      <c r="A1796" s="153">
        <v>39384.166666666664</v>
      </c>
      <c r="B1796" s="154">
        <v>93.529998779296804</v>
      </c>
    </row>
    <row r="1797" spans="1:2" ht="15" customHeight="1" x14ac:dyDescent="0.2">
      <c r="A1797" s="153">
        <v>39385.166666666664</v>
      </c>
      <c r="B1797" s="154">
        <v>90.379997253417898</v>
      </c>
    </row>
    <row r="1798" spans="1:2" ht="15" customHeight="1" x14ac:dyDescent="0.2">
      <c r="A1798" s="153">
        <v>39386.166666666664</v>
      </c>
      <c r="B1798" s="154">
        <v>94.529998779296804</v>
      </c>
    </row>
    <row r="1799" spans="1:2" ht="15" customHeight="1" x14ac:dyDescent="0.2">
      <c r="A1799" s="153">
        <v>39387.166666666664</v>
      </c>
      <c r="B1799" s="154">
        <v>93.489997863769503</v>
      </c>
    </row>
    <row r="1800" spans="1:2" ht="15" customHeight="1" x14ac:dyDescent="0.2">
      <c r="A1800" s="153">
        <v>39388.166666666664</v>
      </c>
      <c r="B1800" s="154">
        <v>95.930000305175696</v>
      </c>
    </row>
    <row r="1801" spans="1:2" ht="15" customHeight="1" x14ac:dyDescent="0.2">
      <c r="A1801" s="153">
        <v>39391.208333333336</v>
      </c>
      <c r="B1801" s="154">
        <v>93.980003356933594</v>
      </c>
    </row>
    <row r="1802" spans="1:2" ht="15" customHeight="1" x14ac:dyDescent="0.2">
      <c r="A1802" s="153">
        <v>39392.208333333336</v>
      </c>
      <c r="B1802" s="154">
        <v>96.699996948242102</v>
      </c>
    </row>
    <row r="1803" spans="1:2" ht="15" customHeight="1" x14ac:dyDescent="0.2">
      <c r="A1803" s="153">
        <v>39393.208333333336</v>
      </c>
      <c r="B1803" s="154">
        <v>96.370002746582003</v>
      </c>
    </row>
    <row r="1804" spans="1:2" ht="15" customHeight="1" x14ac:dyDescent="0.2">
      <c r="A1804" s="153">
        <v>39394.208333333336</v>
      </c>
      <c r="B1804" s="154">
        <v>95.459999084472599</v>
      </c>
    </row>
    <row r="1805" spans="1:2" ht="15" customHeight="1" x14ac:dyDescent="0.2">
      <c r="A1805" s="153">
        <v>39395.208333333336</v>
      </c>
      <c r="B1805" s="154">
        <v>96.319999694824205</v>
      </c>
    </row>
    <row r="1806" spans="1:2" ht="15" customHeight="1" x14ac:dyDescent="0.2">
      <c r="A1806" s="153">
        <v>39398.208333333336</v>
      </c>
      <c r="B1806" s="154">
        <v>94.620002746582003</v>
      </c>
    </row>
    <row r="1807" spans="1:2" ht="15" customHeight="1" x14ac:dyDescent="0.2">
      <c r="A1807" s="153">
        <v>39399.208333333336</v>
      </c>
      <c r="B1807" s="154">
        <v>91.169998168945298</v>
      </c>
    </row>
    <row r="1808" spans="1:2" ht="15" customHeight="1" x14ac:dyDescent="0.2">
      <c r="A1808" s="153">
        <v>39400.208333333336</v>
      </c>
      <c r="B1808" s="154">
        <v>94.089996337890597</v>
      </c>
    </row>
    <row r="1809" spans="1:2" ht="15" customHeight="1" x14ac:dyDescent="0.2">
      <c r="A1809" s="153">
        <v>39401.208333333336</v>
      </c>
      <c r="B1809" s="154">
        <v>93.430000305175696</v>
      </c>
    </row>
    <row r="1810" spans="1:2" ht="15" customHeight="1" x14ac:dyDescent="0.2">
      <c r="A1810" s="153">
        <v>39402.208333333336</v>
      </c>
      <c r="B1810" s="154">
        <v>95.099998474121094</v>
      </c>
    </row>
    <row r="1811" spans="1:2" ht="15" customHeight="1" x14ac:dyDescent="0.2">
      <c r="A1811" s="153">
        <v>39405.208333333336</v>
      </c>
      <c r="B1811" s="154">
        <v>94.639999389648395</v>
      </c>
    </row>
    <row r="1812" spans="1:2" ht="15" customHeight="1" x14ac:dyDescent="0.2">
      <c r="A1812" s="153">
        <v>39406.208333333336</v>
      </c>
      <c r="B1812" s="154">
        <v>98.029998779296804</v>
      </c>
    </row>
    <row r="1813" spans="1:2" ht="15" customHeight="1" x14ac:dyDescent="0.2">
      <c r="A1813" s="153">
        <v>39407.208333333336</v>
      </c>
      <c r="B1813" s="154">
        <v>97.290000915527301</v>
      </c>
    </row>
    <row r="1814" spans="1:2" ht="15" customHeight="1" x14ac:dyDescent="0.2">
      <c r="A1814" s="153">
        <v>39409.604166666664</v>
      </c>
      <c r="B1814" s="154">
        <v>98.180000305175696</v>
      </c>
    </row>
    <row r="1815" spans="1:2" ht="15" customHeight="1" x14ac:dyDescent="0.2">
      <c r="A1815" s="153">
        <v>39412.208333333336</v>
      </c>
      <c r="B1815" s="154">
        <v>97.699996948242102</v>
      </c>
    </row>
    <row r="1816" spans="1:2" ht="15" customHeight="1" x14ac:dyDescent="0.2">
      <c r="A1816" s="153">
        <v>39413.208333333336</v>
      </c>
      <c r="B1816" s="154">
        <v>94.419998168945298</v>
      </c>
    </row>
    <row r="1817" spans="1:2" ht="15" customHeight="1" x14ac:dyDescent="0.2">
      <c r="A1817" s="153">
        <v>39414.208333333336</v>
      </c>
      <c r="B1817" s="154">
        <v>90.620002746582003</v>
      </c>
    </row>
    <row r="1818" spans="1:2" ht="15" customHeight="1" x14ac:dyDescent="0.2">
      <c r="A1818" s="153">
        <v>39415.208333333336</v>
      </c>
      <c r="B1818" s="154">
        <v>91.010002136230398</v>
      </c>
    </row>
    <row r="1819" spans="1:2" ht="15" customHeight="1" x14ac:dyDescent="0.2">
      <c r="A1819" s="153">
        <v>39416.208333333336</v>
      </c>
      <c r="B1819" s="154">
        <v>88.709999084472599</v>
      </c>
    </row>
    <row r="1820" spans="1:2" ht="15" customHeight="1" x14ac:dyDescent="0.2">
      <c r="A1820" s="153">
        <v>39419.208333333336</v>
      </c>
      <c r="B1820" s="154">
        <v>89.309997558593693</v>
      </c>
    </row>
    <row r="1821" spans="1:2" ht="15" customHeight="1" x14ac:dyDescent="0.2">
      <c r="A1821" s="153">
        <v>39420.208333333336</v>
      </c>
      <c r="B1821" s="154">
        <v>88.319999694824205</v>
      </c>
    </row>
    <row r="1822" spans="1:2" ht="15" customHeight="1" x14ac:dyDescent="0.2">
      <c r="A1822" s="153">
        <v>39421.208333333336</v>
      </c>
      <c r="B1822" s="154">
        <v>87.489997863769503</v>
      </c>
    </row>
    <row r="1823" spans="1:2" ht="15" customHeight="1" x14ac:dyDescent="0.2">
      <c r="A1823" s="153">
        <v>39422.208333333336</v>
      </c>
      <c r="B1823" s="154">
        <v>90.230003356933594</v>
      </c>
    </row>
    <row r="1824" spans="1:2" ht="15" customHeight="1" x14ac:dyDescent="0.2">
      <c r="A1824" s="153">
        <v>39423.208333333336</v>
      </c>
      <c r="B1824" s="154">
        <v>88.279998779296804</v>
      </c>
    </row>
    <row r="1825" spans="1:2" ht="15" customHeight="1" x14ac:dyDescent="0.2">
      <c r="A1825" s="153">
        <v>39426.208333333336</v>
      </c>
      <c r="B1825" s="154">
        <v>87.860000610351506</v>
      </c>
    </row>
    <row r="1826" spans="1:2" ht="15" customHeight="1" x14ac:dyDescent="0.2">
      <c r="A1826" s="153">
        <v>39427.208333333336</v>
      </c>
      <c r="B1826" s="154">
        <v>90.019996643066406</v>
      </c>
    </row>
    <row r="1827" spans="1:2" ht="15" customHeight="1" x14ac:dyDescent="0.2">
      <c r="A1827" s="153">
        <v>39428.208333333336</v>
      </c>
      <c r="B1827" s="154">
        <v>94.389999389648395</v>
      </c>
    </row>
    <row r="1828" spans="1:2" ht="15" customHeight="1" x14ac:dyDescent="0.2">
      <c r="A1828" s="153">
        <v>39429.208333333336</v>
      </c>
      <c r="B1828" s="154">
        <v>92.25</v>
      </c>
    </row>
    <row r="1829" spans="1:2" ht="15" customHeight="1" x14ac:dyDescent="0.2">
      <c r="A1829" s="153">
        <v>39430.208333333336</v>
      </c>
      <c r="B1829" s="154">
        <v>91.269996643066406</v>
      </c>
    </row>
    <row r="1830" spans="1:2" ht="15" customHeight="1" x14ac:dyDescent="0.2">
      <c r="A1830" s="153">
        <v>39433.208333333336</v>
      </c>
      <c r="B1830" s="154">
        <v>90.629997253417898</v>
      </c>
    </row>
    <row r="1831" spans="1:2" ht="15" customHeight="1" x14ac:dyDescent="0.2">
      <c r="A1831" s="153">
        <v>39434.208333333336</v>
      </c>
      <c r="B1831" s="154">
        <v>90.489997863769503</v>
      </c>
    </row>
    <row r="1832" spans="1:2" ht="15" customHeight="1" x14ac:dyDescent="0.2">
      <c r="A1832" s="153">
        <v>39435.208333333336</v>
      </c>
      <c r="B1832" s="154">
        <v>91.239997863769503</v>
      </c>
    </row>
    <row r="1833" spans="1:2" ht="15" customHeight="1" x14ac:dyDescent="0.2">
      <c r="A1833" s="153">
        <v>39436.208333333336</v>
      </c>
      <c r="B1833" s="154">
        <v>91.059997558593693</v>
      </c>
    </row>
    <row r="1834" spans="1:2" ht="15" customHeight="1" x14ac:dyDescent="0.2">
      <c r="A1834" s="153">
        <v>39437.208333333336</v>
      </c>
      <c r="B1834" s="154">
        <v>93.309997558593693</v>
      </c>
    </row>
    <row r="1835" spans="1:2" ht="15" customHeight="1" x14ac:dyDescent="0.2">
      <c r="A1835" s="153">
        <v>39440.604166666664</v>
      </c>
      <c r="B1835" s="154">
        <v>94.129997253417898</v>
      </c>
    </row>
    <row r="1836" spans="1:2" ht="15" customHeight="1" x14ac:dyDescent="0.2">
      <c r="A1836" s="153">
        <v>39442.208333333336</v>
      </c>
      <c r="B1836" s="154">
        <v>95.970001220703097</v>
      </c>
    </row>
    <row r="1837" spans="1:2" ht="15" customHeight="1" x14ac:dyDescent="0.2">
      <c r="A1837" s="153">
        <v>39443.208333333336</v>
      </c>
      <c r="B1837" s="154">
        <v>96.620002746582003</v>
      </c>
    </row>
    <row r="1838" spans="1:2" ht="15" customHeight="1" x14ac:dyDescent="0.2">
      <c r="A1838" s="153">
        <v>39444.208333333336</v>
      </c>
      <c r="B1838" s="154">
        <v>96</v>
      </c>
    </row>
    <row r="1839" spans="1:2" ht="15" customHeight="1" x14ac:dyDescent="0.2">
      <c r="A1839" s="153">
        <v>39447.208333333336</v>
      </c>
      <c r="B1839" s="154">
        <v>95.980003356933594</v>
      </c>
    </row>
    <row r="1840" spans="1:2" ht="15" customHeight="1" x14ac:dyDescent="0.2">
      <c r="A1840" s="153">
        <v>39449.208333333336</v>
      </c>
      <c r="B1840" s="154">
        <v>99.620002746582003</v>
      </c>
    </row>
    <row r="1841" spans="1:2" ht="15" customHeight="1" x14ac:dyDescent="0.2">
      <c r="A1841" s="153">
        <v>39450.208333333336</v>
      </c>
      <c r="B1841" s="154">
        <v>99.180000305175696</v>
      </c>
    </row>
    <row r="1842" spans="1:2" ht="15" customHeight="1" x14ac:dyDescent="0.2">
      <c r="A1842" s="153">
        <v>39451.208333333336</v>
      </c>
      <c r="B1842" s="154">
        <v>97.910003662109304</v>
      </c>
    </row>
    <row r="1843" spans="1:2" ht="15" customHeight="1" x14ac:dyDescent="0.2">
      <c r="A1843" s="153">
        <v>39454.208333333336</v>
      </c>
      <c r="B1843" s="154">
        <v>95.089996337890597</v>
      </c>
    </row>
    <row r="1844" spans="1:2" ht="15" customHeight="1" x14ac:dyDescent="0.2">
      <c r="A1844" s="153">
        <v>39455.208333333336</v>
      </c>
      <c r="B1844" s="154">
        <v>96.330001831054602</v>
      </c>
    </row>
    <row r="1845" spans="1:2" ht="15" customHeight="1" x14ac:dyDescent="0.2">
      <c r="A1845" s="153">
        <v>39456.208333333336</v>
      </c>
      <c r="B1845" s="154">
        <v>95.669998168945298</v>
      </c>
    </row>
    <row r="1846" spans="1:2" ht="15" customHeight="1" x14ac:dyDescent="0.2">
      <c r="A1846" s="153">
        <v>39457.208333333336</v>
      </c>
      <c r="B1846" s="154">
        <v>93.709999084472599</v>
      </c>
    </row>
    <row r="1847" spans="1:2" ht="15" customHeight="1" x14ac:dyDescent="0.2">
      <c r="A1847" s="153">
        <v>39458.208333333336</v>
      </c>
      <c r="B1847" s="154">
        <v>92.690002441406193</v>
      </c>
    </row>
    <row r="1848" spans="1:2" ht="15" customHeight="1" x14ac:dyDescent="0.2">
      <c r="A1848" s="153">
        <v>39461.208333333336</v>
      </c>
      <c r="B1848" s="154">
        <v>94.199996948242102</v>
      </c>
    </row>
    <row r="1849" spans="1:2" ht="15" customHeight="1" x14ac:dyDescent="0.2">
      <c r="A1849" s="153">
        <v>39462.208333333336</v>
      </c>
      <c r="B1849" s="154">
        <v>91.900001525878906</v>
      </c>
    </row>
    <row r="1850" spans="1:2" ht="15" customHeight="1" x14ac:dyDescent="0.2">
      <c r="A1850" s="153">
        <v>39463.208333333336</v>
      </c>
      <c r="B1850" s="154">
        <v>90.839996337890597</v>
      </c>
    </row>
    <row r="1851" spans="1:2" ht="15" customHeight="1" x14ac:dyDescent="0.2">
      <c r="A1851" s="153">
        <v>39464.208333333336</v>
      </c>
      <c r="B1851" s="154">
        <v>90.129997253417898</v>
      </c>
    </row>
    <row r="1852" spans="1:2" ht="15" customHeight="1" x14ac:dyDescent="0.2">
      <c r="A1852" s="153">
        <v>39465.208333333336</v>
      </c>
      <c r="B1852" s="154">
        <v>90.569999694824205</v>
      </c>
    </row>
    <row r="1853" spans="1:2" ht="15" customHeight="1" x14ac:dyDescent="0.2">
      <c r="A1853" s="153">
        <v>39469.208333333336</v>
      </c>
      <c r="B1853" s="154">
        <v>89.849998474121094</v>
      </c>
    </row>
    <row r="1854" spans="1:2" ht="15" customHeight="1" x14ac:dyDescent="0.2">
      <c r="A1854" s="153">
        <v>39470.208333333336</v>
      </c>
      <c r="B1854" s="154">
        <v>86.989997863769503</v>
      </c>
    </row>
    <row r="1855" spans="1:2" ht="15" customHeight="1" x14ac:dyDescent="0.2">
      <c r="A1855" s="153">
        <v>39471.208333333336</v>
      </c>
      <c r="B1855" s="154">
        <v>89.410003662109304</v>
      </c>
    </row>
    <row r="1856" spans="1:2" ht="15" customHeight="1" x14ac:dyDescent="0.2">
      <c r="A1856" s="153">
        <v>39472.208333333336</v>
      </c>
      <c r="B1856" s="154">
        <v>90.709999084472599</v>
      </c>
    </row>
    <row r="1857" spans="1:2" ht="15" customHeight="1" x14ac:dyDescent="0.2">
      <c r="A1857" s="153">
        <v>39475.208333333336</v>
      </c>
      <c r="B1857" s="154">
        <v>90.989997863769503</v>
      </c>
    </row>
    <row r="1858" spans="1:2" ht="15" customHeight="1" x14ac:dyDescent="0.2">
      <c r="A1858" s="153">
        <v>39476.208333333336</v>
      </c>
      <c r="B1858" s="154">
        <v>91.639999389648395</v>
      </c>
    </row>
    <row r="1859" spans="1:2" ht="15" customHeight="1" x14ac:dyDescent="0.2">
      <c r="A1859" s="153">
        <v>39477.208333333336</v>
      </c>
      <c r="B1859" s="154">
        <v>92.330001831054602</v>
      </c>
    </row>
    <row r="1860" spans="1:2" ht="15" customHeight="1" x14ac:dyDescent="0.2">
      <c r="A1860" s="153">
        <v>39478.208333333336</v>
      </c>
      <c r="B1860" s="154">
        <v>91.75</v>
      </c>
    </row>
    <row r="1861" spans="1:2" ht="15" customHeight="1" x14ac:dyDescent="0.2">
      <c r="A1861" s="153">
        <v>39479.208333333336</v>
      </c>
      <c r="B1861" s="154">
        <v>88.959999084472599</v>
      </c>
    </row>
    <row r="1862" spans="1:2" ht="15" customHeight="1" x14ac:dyDescent="0.2">
      <c r="A1862" s="153">
        <v>39482.208333333336</v>
      </c>
      <c r="B1862" s="154">
        <v>90.019996643066406</v>
      </c>
    </row>
    <row r="1863" spans="1:2" ht="15" customHeight="1" x14ac:dyDescent="0.2">
      <c r="A1863" s="153">
        <v>39483.208333333336</v>
      </c>
      <c r="B1863" s="154">
        <v>88.410003662109304</v>
      </c>
    </row>
    <row r="1864" spans="1:2" ht="15" customHeight="1" x14ac:dyDescent="0.2">
      <c r="A1864" s="153">
        <v>39484.208333333336</v>
      </c>
      <c r="B1864" s="154">
        <v>87.139999389648395</v>
      </c>
    </row>
    <row r="1865" spans="1:2" ht="15" customHeight="1" x14ac:dyDescent="0.2">
      <c r="A1865" s="153">
        <v>39485.208333333336</v>
      </c>
      <c r="B1865" s="154">
        <v>88.110000610351506</v>
      </c>
    </row>
    <row r="1866" spans="1:2" ht="15" customHeight="1" x14ac:dyDescent="0.2">
      <c r="A1866" s="153">
        <v>39486.208333333336</v>
      </c>
      <c r="B1866" s="154">
        <v>91.769996643066406</v>
      </c>
    </row>
    <row r="1867" spans="1:2" ht="15" customHeight="1" x14ac:dyDescent="0.2">
      <c r="A1867" s="153">
        <v>39489.208333333336</v>
      </c>
      <c r="B1867" s="154">
        <v>93.589996337890597</v>
      </c>
    </row>
    <row r="1868" spans="1:2" ht="15" customHeight="1" x14ac:dyDescent="0.2">
      <c r="A1868" s="153">
        <v>39490.208333333336</v>
      </c>
      <c r="B1868" s="154">
        <v>92.779998779296804</v>
      </c>
    </row>
    <row r="1869" spans="1:2" ht="15" customHeight="1" x14ac:dyDescent="0.2">
      <c r="A1869" s="153">
        <v>39491.208333333336</v>
      </c>
      <c r="B1869" s="154">
        <v>93.269996643066406</v>
      </c>
    </row>
    <row r="1870" spans="1:2" ht="15" customHeight="1" x14ac:dyDescent="0.2">
      <c r="A1870" s="153">
        <v>39492.208333333336</v>
      </c>
      <c r="B1870" s="154">
        <v>95.459999084472599</v>
      </c>
    </row>
    <row r="1871" spans="1:2" ht="15" customHeight="1" x14ac:dyDescent="0.2">
      <c r="A1871" s="153">
        <v>39493.208333333336</v>
      </c>
      <c r="B1871" s="154">
        <v>95.5</v>
      </c>
    </row>
    <row r="1872" spans="1:2" ht="15" customHeight="1" x14ac:dyDescent="0.2">
      <c r="A1872" s="153">
        <v>39497.208333333336</v>
      </c>
      <c r="B1872" s="154">
        <v>100.01000213623</v>
      </c>
    </row>
    <row r="1873" spans="1:2" ht="15" customHeight="1" x14ac:dyDescent="0.2">
      <c r="A1873" s="153">
        <v>39498.208333333336</v>
      </c>
      <c r="B1873" s="154">
        <v>100.73999786376901</v>
      </c>
    </row>
    <row r="1874" spans="1:2" ht="15" customHeight="1" x14ac:dyDescent="0.2">
      <c r="A1874" s="153">
        <v>39499.208333333336</v>
      </c>
      <c r="B1874" s="154">
        <v>98.230003356933594</v>
      </c>
    </row>
    <row r="1875" spans="1:2" ht="15" customHeight="1" x14ac:dyDescent="0.2">
      <c r="A1875" s="153">
        <v>39500.208333333336</v>
      </c>
      <c r="B1875" s="154">
        <v>98.809997558593693</v>
      </c>
    </row>
    <row r="1876" spans="1:2" ht="15" customHeight="1" x14ac:dyDescent="0.2">
      <c r="A1876" s="153">
        <v>39503.208333333336</v>
      </c>
      <c r="B1876" s="154">
        <v>99.230003356933594</v>
      </c>
    </row>
    <row r="1877" spans="1:2" ht="15" customHeight="1" x14ac:dyDescent="0.2">
      <c r="A1877" s="153">
        <v>39504.208333333336</v>
      </c>
      <c r="B1877" s="154">
        <v>100.879997253417</v>
      </c>
    </row>
    <row r="1878" spans="1:2" ht="15" customHeight="1" x14ac:dyDescent="0.2">
      <c r="A1878" s="153">
        <v>39505.208333333336</v>
      </c>
      <c r="B1878" s="154">
        <v>99.639999389648395</v>
      </c>
    </row>
    <row r="1879" spans="1:2" ht="15" customHeight="1" x14ac:dyDescent="0.2">
      <c r="A1879" s="153">
        <v>39506.208333333336</v>
      </c>
      <c r="B1879" s="154">
        <v>102.58999633789</v>
      </c>
    </row>
    <row r="1880" spans="1:2" ht="15" customHeight="1" x14ac:dyDescent="0.2">
      <c r="A1880" s="153">
        <v>39507.208333333336</v>
      </c>
      <c r="B1880" s="154">
        <v>101.83999633789</v>
      </c>
    </row>
    <row r="1881" spans="1:2" ht="15" customHeight="1" x14ac:dyDescent="0.2">
      <c r="A1881" s="153">
        <v>39510.208333333336</v>
      </c>
      <c r="B1881" s="154">
        <v>102.449996948242</v>
      </c>
    </row>
    <row r="1882" spans="1:2" ht="15" customHeight="1" x14ac:dyDescent="0.2">
      <c r="A1882" s="153">
        <v>39511.208333333336</v>
      </c>
      <c r="B1882" s="154">
        <v>99.519996643066406</v>
      </c>
    </row>
    <row r="1883" spans="1:2" ht="15" customHeight="1" x14ac:dyDescent="0.2">
      <c r="A1883" s="153">
        <v>39512.208333333336</v>
      </c>
      <c r="B1883" s="154">
        <v>104.51999664306599</v>
      </c>
    </row>
    <row r="1884" spans="1:2" ht="15" customHeight="1" x14ac:dyDescent="0.2">
      <c r="A1884" s="153">
        <v>39513.208333333336</v>
      </c>
      <c r="B1884" s="154">
        <v>105.470001220703</v>
      </c>
    </row>
    <row r="1885" spans="1:2" ht="15" customHeight="1" x14ac:dyDescent="0.2">
      <c r="A1885" s="153">
        <v>39514.208333333336</v>
      </c>
      <c r="B1885" s="154">
        <v>105.150001525878</v>
      </c>
    </row>
    <row r="1886" spans="1:2" ht="15" customHeight="1" x14ac:dyDescent="0.2">
      <c r="A1886" s="153">
        <v>39517.166666666664</v>
      </c>
      <c r="B1886" s="154">
        <v>107.900001525878</v>
      </c>
    </row>
    <row r="1887" spans="1:2" ht="15" customHeight="1" x14ac:dyDescent="0.2">
      <c r="A1887" s="153">
        <v>39518.166666666664</v>
      </c>
      <c r="B1887" s="154">
        <v>108.75</v>
      </c>
    </row>
    <row r="1888" spans="1:2" ht="15" customHeight="1" x14ac:dyDescent="0.2">
      <c r="A1888" s="153">
        <v>39519.166666666664</v>
      </c>
      <c r="B1888" s="154">
        <v>109.919998168945</v>
      </c>
    </row>
    <row r="1889" spans="1:2" ht="15" customHeight="1" x14ac:dyDescent="0.2">
      <c r="A1889" s="153">
        <v>39520.166666666664</v>
      </c>
      <c r="B1889" s="154">
        <v>110.33000183105401</v>
      </c>
    </row>
    <row r="1890" spans="1:2" ht="15" customHeight="1" x14ac:dyDescent="0.2">
      <c r="A1890" s="153">
        <v>39521.166666666664</v>
      </c>
      <c r="B1890" s="154">
        <v>110.209999084472</v>
      </c>
    </row>
    <row r="1891" spans="1:2" ht="15" customHeight="1" x14ac:dyDescent="0.2">
      <c r="A1891" s="153">
        <v>39524.166666666664</v>
      </c>
      <c r="B1891" s="154">
        <v>105.680000305175</v>
      </c>
    </row>
    <row r="1892" spans="1:2" ht="15" customHeight="1" x14ac:dyDescent="0.2">
      <c r="A1892" s="153">
        <v>39525.166666666664</v>
      </c>
      <c r="B1892" s="154">
        <v>109.419998168945</v>
      </c>
    </row>
    <row r="1893" spans="1:2" ht="15" customHeight="1" x14ac:dyDescent="0.2">
      <c r="A1893" s="153">
        <v>39526.166666666664</v>
      </c>
      <c r="B1893" s="154">
        <v>104.480003356933</v>
      </c>
    </row>
    <row r="1894" spans="1:2" ht="15" customHeight="1" x14ac:dyDescent="0.2">
      <c r="A1894" s="153">
        <v>39527.166666666664</v>
      </c>
      <c r="B1894" s="154">
        <v>101.83999633789</v>
      </c>
    </row>
    <row r="1895" spans="1:2" ht="15" customHeight="1" x14ac:dyDescent="0.2">
      <c r="A1895" s="153">
        <v>39531.166666666664</v>
      </c>
      <c r="B1895" s="154">
        <v>100.86000061035099</v>
      </c>
    </row>
    <row r="1896" spans="1:2" ht="15" customHeight="1" x14ac:dyDescent="0.2">
      <c r="A1896" s="153">
        <v>39532.166666666664</v>
      </c>
      <c r="B1896" s="154">
        <v>101.220001220703</v>
      </c>
    </row>
    <row r="1897" spans="1:2" ht="15" customHeight="1" x14ac:dyDescent="0.2">
      <c r="A1897" s="153">
        <v>39533.166666666664</v>
      </c>
      <c r="B1897" s="154">
        <v>105.900001525878</v>
      </c>
    </row>
    <row r="1898" spans="1:2" ht="15" customHeight="1" x14ac:dyDescent="0.2">
      <c r="A1898" s="153">
        <v>39534.166666666664</v>
      </c>
      <c r="B1898" s="154">
        <v>107.58000183105401</v>
      </c>
    </row>
    <row r="1899" spans="1:2" ht="15" customHeight="1" x14ac:dyDescent="0.2">
      <c r="A1899" s="153">
        <v>39535.166666666664</v>
      </c>
      <c r="B1899" s="154">
        <v>105.620002746582</v>
      </c>
    </row>
    <row r="1900" spans="1:2" ht="15" customHeight="1" x14ac:dyDescent="0.2">
      <c r="A1900" s="153">
        <v>39538.166666666664</v>
      </c>
      <c r="B1900" s="154">
        <v>101.58000183105401</v>
      </c>
    </row>
    <row r="1901" spans="1:2" ht="15" customHeight="1" x14ac:dyDescent="0.2">
      <c r="A1901" s="153">
        <v>39539.166666666664</v>
      </c>
      <c r="B1901" s="154">
        <v>100.980003356933</v>
      </c>
    </row>
    <row r="1902" spans="1:2" ht="15" customHeight="1" x14ac:dyDescent="0.2">
      <c r="A1902" s="153">
        <v>39540.166666666664</v>
      </c>
      <c r="B1902" s="154">
        <v>104.83000183105401</v>
      </c>
    </row>
    <row r="1903" spans="1:2" ht="15" customHeight="1" x14ac:dyDescent="0.2">
      <c r="A1903" s="153">
        <v>39541.166666666664</v>
      </c>
      <c r="B1903" s="154">
        <v>103.83000183105401</v>
      </c>
    </row>
    <row r="1904" spans="1:2" ht="15" customHeight="1" x14ac:dyDescent="0.2">
      <c r="A1904" s="153">
        <v>39542.166666666664</v>
      </c>
      <c r="B1904" s="154">
        <v>106.230003356933</v>
      </c>
    </row>
    <row r="1905" spans="1:2" ht="15" customHeight="1" x14ac:dyDescent="0.2">
      <c r="A1905" s="153">
        <v>39545.166666666664</v>
      </c>
      <c r="B1905" s="154">
        <v>109.08999633789</v>
      </c>
    </row>
    <row r="1906" spans="1:2" ht="15" customHeight="1" x14ac:dyDescent="0.2">
      <c r="A1906" s="153">
        <v>39546.166666666664</v>
      </c>
      <c r="B1906" s="154">
        <v>108.5</v>
      </c>
    </row>
    <row r="1907" spans="1:2" ht="15" customHeight="1" x14ac:dyDescent="0.2">
      <c r="A1907" s="153">
        <v>39547.166666666664</v>
      </c>
      <c r="B1907" s="154">
        <v>110.870002746582</v>
      </c>
    </row>
    <row r="1908" spans="1:2" ht="15" customHeight="1" x14ac:dyDescent="0.2">
      <c r="A1908" s="153">
        <v>39548.166666666664</v>
      </c>
      <c r="B1908" s="154">
        <v>110.11000061035099</v>
      </c>
    </row>
    <row r="1909" spans="1:2" ht="15" customHeight="1" x14ac:dyDescent="0.2">
      <c r="A1909" s="153">
        <v>39549.166666666664</v>
      </c>
      <c r="B1909" s="154">
        <v>110.139999389648</v>
      </c>
    </row>
    <row r="1910" spans="1:2" ht="15" customHeight="1" x14ac:dyDescent="0.2">
      <c r="A1910" s="153">
        <v>39552.166666666664</v>
      </c>
      <c r="B1910" s="154">
        <v>111.76000213623</v>
      </c>
    </row>
    <row r="1911" spans="1:2" ht="15" customHeight="1" x14ac:dyDescent="0.2">
      <c r="A1911" s="153">
        <v>39553.166666666664</v>
      </c>
      <c r="B1911" s="154">
        <v>113.790000915527</v>
      </c>
    </row>
    <row r="1912" spans="1:2" ht="15" customHeight="1" x14ac:dyDescent="0.2">
      <c r="A1912" s="153">
        <v>39554.166666666664</v>
      </c>
      <c r="B1912" s="154">
        <v>114.930000305175</v>
      </c>
    </row>
    <row r="1913" spans="1:2" ht="15" customHeight="1" x14ac:dyDescent="0.2">
      <c r="A1913" s="153">
        <v>39555.166666666664</v>
      </c>
      <c r="B1913" s="154">
        <v>114.86000061035099</v>
      </c>
    </row>
    <row r="1914" spans="1:2" ht="15" customHeight="1" x14ac:dyDescent="0.2">
      <c r="A1914" s="153">
        <v>39556.166666666664</v>
      </c>
      <c r="B1914" s="154">
        <v>116.69000244140599</v>
      </c>
    </row>
    <row r="1915" spans="1:2" ht="15" customHeight="1" x14ac:dyDescent="0.2">
      <c r="A1915" s="153">
        <v>39559.166666666664</v>
      </c>
      <c r="B1915" s="154">
        <v>117.480003356933</v>
      </c>
    </row>
    <row r="1916" spans="1:2" ht="15" customHeight="1" x14ac:dyDescent="0.2">
      <c r="A1916" s="153">
        <v>39560.166666666664</v>
      </c>
      <c r="B1916" s="154">
        <v>119.370002746582</v>
      </c>
    </row>
    <row r="1917" spans="1:2" ht="15" customHeight="1" x14ac:dyDescent="0.2">
      <c r="A1917" s="153">
        <v>39561.166666666664</v>
      </c>
      <c r="B1917" s="154">
        <v>118.300003051757</v>
      </c>
    </row>
    <row r="1918" spans="1:2" ht="15" customHeight="1" x14ac:dyDescent="0.2">
      <c r="A1918" s="153">
        <v>39562.166666666664</v>
      </c>
      <c r="B1918" s="154">
        <v>116.059997558593</v>
      </c>
    </row>
    <row r="1919" spans="1:2" ht="15" customHeight="1" x14ac:dyDescent="0.2">
      <c r="A1919" s="153">
        <v>39563.166666666664</v>
      </c>
      <c r="B1919" s="154">
        <v>118.51999664306599</v>
      </c>
    </row>
    <row r="1920" spans="1:2" ht="15" customHeight="1" x14ac:dyDescent="0.2">
      <c r="A1920" s="153">
        <v>39566.166666666664</v>
      </c>
      <c r="B1920" s="154">
        <v>118.75</v>
      </c>
    </row>
    <row r="1921" spans="1:2" ht="15" customHeight="1" x14ac:dyDescent="0.2">
      <c r="A1921" s="153">
        <v>39567.166666666664</v>
      </c>
      <c r="B1921" s="154">
        <v>115.629997253417</v>
      </c>
    </row>
    <row r="1922" spans="1:2" ht="15" customHeight="1" x14ac:dyDescent="0.2">
      <c r="A1922" s="153">
        <v>39568.166666666664</v>
      </c>
      <c r="B1922" s="154">
        <v>113.459999084472</v>
      </c>
    </row>
    <row r="1923" spans="1:2" ht="15" customHeight="1" x14ac:dyDescent="0.2">
      <c r="A1923" s="153">
        <v>39569.166666666664</v>
      </c>
      <c r="B1923" s="154">
        <v>112.51999664306599</v>
      </c>
    </row>
    <row r="1924" spans="1:2" ht="15" customHeight="1" x14ac:dyDescent="0.2">
      <c r="A1924" s="153">
        <v>39570.166666666664</v>
      </c>
      <c r="B1924" s="154">
        <v>116.31999969482401</v>
      </c>
    </row>
    <row r="1925" spans="1:2" ht="15" customHeight="1" x14ac:dyDescent="0.2">
      <c r="A1925" s="153">
        <v>39573.166666666664</v>
      </c>
      <c r="B1925" s="154">
        <v>119.970001220703</v>
      </c>
    </row>
    <row r="1926" spans="1:2" ht="15" customHeight="1" x14ac:dyDescent="0.2">
      <c r="A1926" s="153">
        <v>39574.166666666664</v>
      </c>
      <c r="B1926" s="154">
        <v>121.83999633789</v>
      </c>
    </row>
    <row r="1927" spans="1:2" ht="15" customHeight="1" x14ac:dyDescent="0.2">
      <c r="A1927" s="153">
        <v>39575.166666666664</v>
      </c>
      <c r="B1927" s="154">
        <v>123.52999877929599</v>
      </c>
    </row>
    <row r="1928" spans="1:2" ht="15" customHeight="1" x14ac:dyDescent="0.2">
      <c r="A1928" s="153">
        <v>39576.166666666664</v>
      </c>
      <c r="B1928" s="154">
        <v>123.69000244140599</v>
      </c>
    </row>
    <row r="1929" spans="1:2" ht="15" customHeight="1" x14ac:dyDescent="0.2">
      <c r="A1929" s="153">
        <v>39577.166666666664</v>
      </c>
      <c r="B1929" s="154">
        <v>125.959999084472</v>
      </c>
    </row>
    <row r="1930" spans="1:2" ht="15" customHeight="1" x14ac:dyDescent="0.2">
      <c r="A1930" s="153">
        <v>39580.166666666664</v>
      </c>
      <c r="B1930" s="154">
        <v>124.230003356933</v>
      </c>
    </row>
    <row r="1931" spans="1:2" ht="15" customHeight="1" x14ac:dyDescent="0.2">
      <c r="A1931" s="153">
        <v>39581.166666666664</v>
      </c>
      <c r="B1931" s="154">
        <v>125.800003051757</v>
      </c>
    </row>
    <row r="1932" spans="1:2" ht="15" customHeight="1" x14ac:dyDescent="0.2">
      <c r="A1932" s="153">
        <v>39582.166666666664</v>
      </c>
      <c r="B1932" s="154">
        <v>124.220001220703</v>
      </c>
    </row>
    <row r="1933" spans="1:2" ht="15" customHeight="1" x14ac:dyDescent="0.2">
      <c r="A1933" s="153">
        <v>39583.166666666664</v>
      </c>
      <c r="B1933" s="154">
        <v>124.120002746582</v>
      </c>
    </row>
    <row r="1934" spans="1:2" ht="15" customHeight="1" x14ac:dyDescent="0.2">
      <c r="A1934" s="153">
        <v>39584.166666666664</v>
      </c>
      <c r="B1934" s="154">
        <v>126.290000915527</v>
      </c>
    </row>
    <row r="1935" spans="1:2" ht="15" customHeight="1" x14ac:dyDescent="0.2">
      <c r="A1935" s="153">
        <v>39587.166666666664</v>
      </c>
      <c r="B1935" s="154">
        <v>127.050003051757</v>
      </c>
    </row>
    <row r="1936" spans="1:2" ht="15" customHeight="1" x14ac:dyDescent="0.2">
      <c r="A1936" s="153">
        <v>39588.166666666664</v>
      </c>
      <c r="B1936" s="154">
        <v>129.07000732421801</v>
      </c>
    </row>
    <row r="1937" spans="1:2" ht="15" customHeight="1" x14ac:dyDescent="0.2">
      <c r="A1937" s="153">
        <v>39589.166666666664</v>
      </c>
      <c r="B1937" s="154">
        <v>133.169998168945</v>
      </c>
    </row>
    <row r="1938" spans="1:2" ht="15" customHeight="1" x14ac:dyDescent="0.2">
      <c r="A1938" s="153">
        <v>39590.166666666664</v>
      </c>
      <c r="B1938" s="154">
        <v>130.80999755859301</v>
      </c>
    </row>
    <row r="1939" spans="1:2" ht="15" customHeight="1" x14ac:dyDescent="0.2">
      <c r="A1939" s="153">
        <v>39591.166666666664</v>
      </c>
      <c r="B1939" s="154">
        <v>132.19000244140599</v>
      </c>
    </row>
    <row r="1940" spans="1:2" ht="15" customHeight="1" x14ac:dyDescent="0.2">
      <c r="A1940" s="153">
        <v>39595.166666666664</v>
      </c>
      <c r="B1940" s="154">
        <v>128.850006103515</v>
      </c>
    </row>
    <row r="1941" spans="1:2" ht="15" customHeight="1" x14ac:dyDescent="0.2">
      <c r="A1941" s="153">
        <v>39596.166666666664</v>
      </c>
      <c r="B1941" s="154">
        <v>131.02999877929599</v>
      </c>
    </row>
    <row r="1942" spans="1:2" ht="15" customHeight="1" x14ac:dyDescent="0.2">
      <c r="A1942" s="153">
        <v>39597.166666666664</v>
      </c>
      <c r="B1942" s="154">
        <v>126.620002746582</v>
      </c>
    </row>
    <row r="1943" spans="1:2" ht="15" customHeight="1" x14ac:dyDescent="0.2">
      <c r="A1943" s="153">
        <v>39598.166666666664</v>
      </c>
      <c r="B1943" s="154">
        <v>127.34999847412099</v>
      </c>
    </row>
    <row r="1944" spans="1:2" ht="15" customHeight="1" x14ac:dyDescent="0.2">
      <c r="A1944" s="153">
        <v>39601.166666666664</v>
      </c>
      <c r="B1944" s="154">
        <v>127.76000213623</v>
      </c>
    </row>
    <row r="1945" spans="1:2" ht="15" customHeight="1" x14ac:dyDescent="0.2">
      <c r="A1945" s="153">
        <v>39602.166666666664</v>
      </c>
      <c r="B1945" s="154">
        <v>124.309997558593</v>
      </c>
    </row>
    <row r="1946" spans="1:2" ht="15" customHeight="1" x14ac:dyDescent="0.2">
      <c r="A1946" s="153">
        <v>39603.166666666664</v>
      </c>
      <c r="B1946" s="154">
        <v>122.300003051757</v>
      </c>
    </row>
    <row r="1947" spans="1:2" ht="15" customHeight="1" x14ac:dyDescent="0.2">
      <c r="A1947" s="153">
        <v>39604.166666666664</v>
      </c>
      <c r="B1947" s="154">
        <v>127.790000915527</v>
      </c>
    </row>
    <row r="1948" spans="1:2" ht="15" customHeight="1" x14ac:dyDescent="0.2">
      <c r="A1948" s="153">
        <v>39605.166666666664</v>
      </c>
      <c r="B1948" s="154">
        <v>138.53999328613199</v>
      </c>
    </row>
    <row r="1949" spans="1:2" ht="15" customHeight="1" x14ac:dyDescent="0.2">
      <c r="A1949" s="153">
        <v>39608.166666666664</v>
      </c>
      <c r="B1949" s="154">
        <v>134.350006103515</v>
      </c>
    </row>
    <row r="1950" spans="1:2" ht="15" customHeight="1" x14ac:dyDescent="0.2">
      <c r="A1950" s="153">
        <v>39609.166666666664</v>
      </c>
      <c r="B1950" s="154">
        <v>131.30999755859301</v>
      </c>
    </row>
    <row r="1951" spans="1:2" ht="15" customHeight="1" x14ac:dyDescent="0.2">
      <c r="A1951" s="153">
        <v>39610.166666666664</v>
      </c>
      <c r="B1951" s="154">
        <v>136.38000488281199</v>
      </c>
    </row>
    <row r="1952" spans="1:2" ht="15" customHeight="1" x14ac:dyDescent="0.2">
      <c r="A1952" s="153">
        <v>39611.166666666664</v>
      </c>
      <c r="B1952" s="154">
        <v>136.74000549316401</v>
      </c>
    </row>
    <row r="1953" spans="1:2" ht="15" customHeight="1" x14ac:dyDescent="0.2">
      <c r="A1953" s="153">
        <v>39612.166666666664</v>
      </c>
      <c r="B1953" s="154">
        <v>134.86000061035099</v>
      </c>
    </row>
    <row r="1954" spans="1:2" ht="15" customHeight="1" x14ac:dyDescent="0.2">
      <c r="A1954" s="153">
        <v>39615.166666666664</v>
      </c>
      <c r="B1954" s="154">
        <v>134.61000061035099</v>
      </c>
    </row>
    <row r="1955" spans="1:2" ht="15" customHeight="1" x14ac:dyDescent="0.2">
      <c r="A1955" s="153">
        <v>39616.166666666664</v>
      </c>
      <c r="B1955" s="154">
        <v>134.009994506835</v>
      </c>
    </row>
    <row r="1956" spans="1:2" ht="15" customHeight="1" x14ac:dyDescent="0.2">
      <c r="A1956" s="153">
        <v>39617.166666666664</v>
      </c>
      <c r="B1956" s="154">
        <v>136.67999267578099</v>
      </c>
    </row>
    <row r="1957" spans="1:2" ht="15" customHeight="1" x14ac:dyDescent="0.2">
      <c r="A1957" s="153">
        <v>39618.166666666664</v>
      </c>
      <c r="B1957" s="154">
        <v>131.92999267578099</v>
      </c>
    </row>
    <row r="1958" spans="1:2" ht="15" customHeight="1" x14ac:dyDescent="0.2">
      <c r="A1958" s="153">
        <v>39619.166666666664</v>
      </c>
      <c r="B1958" s="154">
        <v>134.61999511718699</v>
      </c>
    </row>
    <row r="1959" spans="1:2" ht="15" customHeight="1" x14ac:dyDescent="0.2">
      <c r="A1959" s="153">
        <v>39622.166666666664</v>
      </c>
      <c r="B1959" s="154">
        <v>136.74000549316401</v>
      </c>
    </row>
    <row r="1960" spans="1:2" ht="15" customHeight="1" x14ac:dyDescent="0.2">
      <c r="A1960" s="153">
        <v>39623.166666666664</v>
      </c>
      <c r="B1960" s="154">
        <v>137</v>
      </c>
    </row>
    <row r="1961" spans="1:2" ht="15" customHeight="1" x14ac:dyDescent="0.2">
      <c r="A1961" s="153">
        <v>39624.166666666664</v>
      </c>
      <c r="B1961" s="154">
        <v>134.55000305175699</v>
      </c>
    </row>
    <row r="1962" spans="1:2" ht="15" customHeight="1" x14ac:dyDescent="0.2">
      <c r="A1962" s="153">
        <v>39625.166666666664</v>
      </c>
      <c r="B1962" s="154">
        <v>139.63999938964801</v>
      </c>
    </row>
    <row r="1963" spans="1:2" ht="15" customHeight="1" x14ac:dyDescent="0.2">
      <c r="A1963" s="153">
        <v>39626.166666666664</v>
      </c>
      <c r="B1963" s="154">
        <v>140.21000671386699</v>
      </c>
    </row>
    <row r="1964" spans="1:2" ht="15" customHeight="1" x14ac:dyDescent="0.2">
      <c r="A1964" s="153">
        <v>39629.166666666664</v>
      </c>
      <c r="B1964" s="154">
        <v>140</v>
      </c>
    </row>
    <row r="1965" spans="1:2" ht="15" customHeight="1" x14ac:dyDescent="0.2">
      <c r="A1965" s="153">
        <v>39630.166666666664</v>
      </c>
      <c r="B1965" s="154">
        <v>140.97000122070301</v>
      </c>
    </row>
    <row r="1966" spans="1:2" ht="15" customHeight="1" x14ac:dyDescent="0.2">
      <c r="A1966" s="153">
        <v>39631.166666666664</v>
      </c>
      <c r="B1966" s="154">
        <v>143.57000732421801</v>
      </c>
    </row>
    <row r="1967" spans="1:2" ht="15" customHeight="1" x14ac:dyDescent="0.2">
      <c r="A1967" s="153">
        <v>39632.5625</v>
      </c>
      <c r="B1967" s="154">
        <v>145.28999328613199</v>
      </c>
    </row>
    <row r="1968" spans="1:2" ht="15" customHeight="1" x14ac:dyDescent="0.2">
      <c r="A1968" s="153">
        <v>39636.166666666664</v>
      </c>
      <c r="B1968" s="154">
        <v>141.36999511718699</v>
      </c>
    </row>
    <row r="1969" spans="1:2" ht="15" customHeight="1" x14ac:dyDescent="0.2">
      <c r="A1969" s="153">
        <v>39637.166666666664</v>
      </c>
      <c r="B1969" s="154">
        <v>136.03999328613199</v>
      </c>
    </row>
    <row r="1970" spans="1:2" ht="15" customHeight="1" x14ac:dyDescent="0.2">
      <c r="A1970" s="153">
        <v>39638.166666666664</v>
      </c>
      <c r="B1970" s="154">
        <v>136.05000305175699</v>
      </c>
    </row>
    <row r="1971" spans="1:2" ht="15" customHeight="1" x14ac:dyDescent="0.2">
      <c r="A1971" s="153">
        <v>39639.166666666664</v>
      </c>
      <c r="B1971" s="154">
        <v>141.64999389648401</v>
      </c>
    </row>
    <row r="1972" spans="1:2" ht="15" customHeight="1" x14ac:dyDescent="0.2">
      <c r="A1972" s="153">
        <v>39640.166666666664</v>
      </c>
      <c r="B1972" s="154">
        <v>145.08000183105401</v>
      </c>
    </row>
    <row r="1973" spans="1:2" ht="15" customHeight="1" x14ac:dyDescent="0.2">
      <c r="A1973" s="153">
        <v>39643.166666666664</v>
      </c>
      <c r="B1973" s="154">
        <v>145.17999267578099</v>
      </c>
    </row>
    <row r="1974" spans="1:2" ht="15" customHeight="1" x14ac:dyDescent="0.2">
      <c r="A1974" s="153">
        <v>39644.166666666664</v>
      </c>
      <c r="B1974" s="154">
        <v>138.74000549316401</v>
      </c>
    </row>
    <row r="1975" spans="1:2" ht="15" customHeight="1" x14ac:dyDescent="0.2">
      <c r="A1975" s="153">
        <v>39645.166666666664</v>
      </c>
      <c r="B1975" s="154">
        <v>134.600006103515</v>
      </c>
    </row>
    <row r="1976" spans="1:2" ht="15" customHeight="1" x14ac:dyDescent="0.2">
      <c r="A1976" s="153">
        <v>39646.166666666664</v>
      </c>
      <c r="B1976" s="154">
        <v>129.28999328613199</v>
      </c>
    </row>
    <row r="1977" spans="1:2" ht="15" customHeight="1" x14ac:dyDescent="0.2">
      <c r="A1977" s="153">
        <v>39647.166666666664</v>
      </c>
      <c r="B1977" s="154">
        <v>128.88000488281199</v>
      </c>
    </row>
    <row r="1978" spans="1:2" ht="15" customHeight="1" x14ac:dyDescent="0.2">
      <c r="A1978" s="153">
        <v>39650.166666666664</v>
      </c>
      <c r="B1978" s="154">
        <v>131.03999328613199</v>
      </c>
    </row>
    <row r="1979" spans="1:2" ht="15" customHeight="1" x14ac:dyDescent="0.2">
      <c r="A1979" s="153">
        <v>39651.166666666664</v>
      </c>
      <c r="B1979" s="154">
        <v>127.949996948242</v>
      </c>
    </row>
    <row r="1980" spans="1:2" ht="15" customHeight="1" x14ac:dyDescent="0.2">
      <c r="A1980" s="153">
        <v>39652.166666666664</v>
      </c>
      <c r="B1980" s="154">
        <v>124.44000244140599</v>
      </c>
    </row>
    <row r="1981" spans="1:2" ht="15" customHeight="1" x14ac:dyDescent="0.2">
      <c r="A1981" s="153">
        <v>39653.166666666664</v>
      </c>
      <c r="B1981" s="154">
        <v>125.48999786376901</v>
      </c>
    </row>
    <row r="1982" spans="1:2" ht="15" customHeight="1" x14ac:dyDescent="0.2">
      <c r="A1982" s="153">
        <v>39654.166666666664</v>
      </c>
      <c r="B1982" s="154">
        <v>123.26000213623</v>
      </c>
    </row>
    <row r="1983" spans="1:2" ht="15" customHeight="1" x14ac:dyDescent="0.2">
      <c r="A1983" s="153">
        <v>39657.166666666664</v>
      </c>
      <c r="B1983" s="154">
        <v>124.730003356933</v>
      </c>
    </row>
    <row r="1984" spans="1:2" ht="15" customHeight="1" x14ac:dyDescent="0.2">
      <c r="A1984" s="153">
        <v>39658.166666666664</v>
      </c>
      <c r="B1984" s="154">
        <v>122.19000244140599</v>
      </c>
    </row>
    <row r="1985" spans="1:2" ht="15" customHeight="1" x14ac:dyDescent="0.2">
      <c r="A1985" s="153">
        <v>39659.166666666664</v>
      </c>
      <c r="B1985" s="154">
        <v>126.76999664306599</v>
      </c>
    </row>
    <row r="1986" spans="1:2" ht="15" customHeight="1" x14ac:dyDescent="0.2">
      <c r="A1986" s="153">
        <v>39660.166666666664</v>
      </c>
      <c r="B1986" s="154">
        <v>124.08000183105401</v>
      </c>
    </row>
    <row r="1987" spans="1:2" ht="15" customHeight="1" x14ac:dyDescent="0.2">
      <c r="A1987" s="153">
        <v>39661.166666666664</v>
      </c>
      <c r="B1987" s="154">
        <v>125.09999847412099</v>
      </c>
    </row>
    <row r="1988" spans="1:2" ht="15" customHeight="1" x14ac:dyDescent="0.2">
      <c r="A1988" s="153">
        <v>39664.166666666664</v>
      </c>
      <c r="B1988" s="154">
        <v>121.41000366210901</v>
      </c>
    </row>
    <row r="1989" spans="1:2" ht="15" customHeight="1" x14ac:dyDescent="0.2">
      <c r="A1989" s="153">
        <v>39665.166666666664</v>
      </c>
      <c r="B1989" s="154">
        <v>119.169998168945</v>
      </c>
    </row>
    <row r="1990" spans="1:2" ht="15" customHeight="1" x14ac:dyDescent="0.2">
      <c r="A1990" s="153">
        <v>39666.166666666664</v>
      </c>
      <c r="B1990" s="154">
        <v>118.58000183105401</v>
      </c>
    </row>
    <row r="1991" spans="1:2" ht="15" customHeight="1" x14ac:dyDescent="0.2">
      <c r="A1991" s="153">
        <v>39667.166666666664</v>
      </c>
      <c r="B1991" s="154">
        <v>120.01999664306599</v>
      </c>
    </row>
    <row r="1992" spans="1:2" ht="15" customHeight="1" x14ac:dyDescent="0.2">
      <c r="A1992" s="153">
        <v>39668.166666666664</v>
      </c>
      <c r="B1992" s="154">
        <v>115.199996948242</v>
      </c>
    </row>
    <row r="1993" spans="1:2" ht="15" customHeight="1" x14ac:dyDescent="0.2">
      <c r="A1993" s="153">
        <v>39671.166666666664</v>
      </c>
      <c r="B1993" s="154">
        <v>114.449996948242</v>
      </c>
    </row>
    <row r="1994" spans="1:2" ht="15" customHeight="1" x14ac:dyDescent="0.2">
      <c r="A1994" s="153">
        <v>39672.166666666664</v>
      </c>
      <c r="B1994" s="154">
        <v>113.01000213623</v>
      </c>
    </row>
    <row r="1995" spans="1:2" ht="15" customHeight="1" x14ac:dyDescent="0.2">
      <c r="A1995" s="153">
        <v>39673.166666666664</v>
      </c>
      <c r="B1995" s="154">
        <v>116</v>
      </c>
    </row>
    <row r="1996" spans="1:2" ht="15" customHeight="1" x14ac:dyDescent="0.2">
      <c r="A1996" s="153">
        <v>39674.166666666664</v>
      </c>
      <c r="B1996" s="154">
        <v>115.01000213623</v>
      </c>
    </row>
    <row r="1997" spans="1:2" ht="15" customHeight="1" x14ac:dyDescent="0.2">
      <c r="A1997" s="153">
        <v>39675.166666666664</v>
      </c>
      <c r="B1997" s="154">
        <v>113.76999664306599</v>
      </c>
    </row>
    <row r="1998" spans="1:2" ht="15" customHeight="1" x14ac:dyDescent="0.2">
      <c r="A1998" s="153">
        <v>39678.166666666664</v>
      </c>
      <c r="B1998" s="154">
        <v>112.870002746582</v>
      </c>
    </row>
    <row r="1999" spans="1:2" ht="15" customHeight="1" x14ac:dyDescent="0.2">
      <c r="A1999" s="153">
        <v>39679.166666666664</v>
      </c>
      <c r="B1999" s="154">
        <v>114.52999877929599</v>
      </c>
    </row>
    <row r="2000" spans="1:2" ht="15" customHeight="1" x14ac:dyDescent="0.2">
      <c r="A2000" s="153">
        <v>39680.166666666664</v>
      </c>
      <c r="B2000" s="154">
        <v>114.980003356933</v>
      </c>
    </row>
    <row r="2001" spans="1:2" ht="15" customHeight="1" x14ac:dyDescent="0.2">
      <c r="A2001" s="153">
        <v>39681.166666666664</v>
      </c>
      <c r="B2001" s="154">
        <v>121.180000305175</v>
      </c>
    </row>
    <row r="2002" spans="1:2" ht="15" customHeight="1" x14ac:dyDescent="0.2">
      <c r="A2002" s="153">
        <v>39682.166666666664</v>
      </c>
      <c r="B2002" s="154">
        <v>114.58999633789</v>
      </c>
    </row>
    <row r="2003" spans="1:2" ht="15" customHeight="1" x14ac:dyDescent="0.2">
      <c r="A2003" s="153">
        <v>39685.166666666664</v>
      </c>
      <c r="B2003" s="154">
        <v>115.11000061035099</v>
      </c>
    </row>
    <row r="2004" spans="1:2" ht="15" customHeight="1" x14ac:dyDescent="0.2">
      <c r="A2004" s="153">
        <v>39686.166666666664</v>
      </c>
      <c r="B2004" s="154">
        <v>116.26999664306599</v>
      </c>
    </row>
    <row r="2005" spans="1:2" ht="15" customHeight="1" x14ac:dyDescent="0.2">
      <c r="A2005" s="153">
        <v>39687.166666666664</v>
      </c>
      <c r="B2005" s="154">
        <v>118.150001525878</v>
      </c>
    </row>
    <row r="2006" spans="1:2" ht="15" customHeight="1" x14ac:dyDescent="0.2">
      <c r="A2006" s="153">
        <v>39688.166666666664</v>
      </c>
      <c r="B2006" s="154">
        <v>115.58999633789</v>
      </c>
    </row>
    <row r="2007" spans="1:2" ht="15" customHeight="1" x14ac:dyDescent="0.2">
      <c r="A2007" s="153">
        <v>39689.166666666664</v>
      </c>
      <c r="B2007" s="154">
        <v>115.459999084472</v>
      </c>
    </row>
    <row r="2008" spans="1:2" ht="15" customHeight="1" x14ac:dyDescent="0.2">
      <c r="A2008" s="153">
        <v>39693.166666666664</v>
      </c>
      <c r="B2008" s="154">
        <v>109.709999084472</v>
      </c>
    </row>
    <row r="2009" spans="1:2" ht="15" customHeight="1" x14ac:dyDescent="0.2">
      <c r="A2009" s="153">
        <v>39694.166666666664</v>
      </c>
      <c r="B2009" s="154">
        <v>109.34999847412099</v>
      </c>
    </row>
    <row r="2010" spans="1:2" ht="15" customHeight="1" x14ac:dyDescent="0.2">
      <c r="A2010" s="153">
        <v>39695.166666666664</v>
      </c>
      <c r="B2010" s="154">
        <v>107.889999389648</v>
      </c>
    </row>
    <row r="2011" spans="1:2" ht="15" customHeight="1" x14ac:dyDescent="0.2">
      <c r="A2011" s="153">
        <v>39696.166666666664</v>
      </c>
      <c r="B2011" s="154">
        <v>106.230003356933</v>
      </c>
    </row>
    <row r="2012" spans="1:2" ht="15" customHeight="1" x14ac:dyDescent="0.2">
      <c r="A2012" s="153">
        <v>39699.166666666664</v>
      </c>
      <c r="B2012" s="154">
        <v>106.33999633789</v>
      </c>
    </row>
    <row r="2013" spans="1:2" ht="15" customHeight="1" x14ac:dyDescent="0.2">
      <c r="A2013" s="153">
        <v>39700.166666666664</v>
      </c>
      <c r="B2013" s="154">
        <v>103.26000213623</v>
      </c>
    </row>
    <row r="2014" spans="1:2" ht="15" customHeight="1" x14ac:dyDescent="0.2">
      <c r="A2014" s="153">
        <v>39701.166666666664</v>
      </c>
      <c r="B2014" s="154">
        <v>102.58000183105401</v>
      </c>
    </row>
    <row r="2015" spans="1:2" ht="15" customHeight="1" x14ac:dyDescent="0.2">
      <c r="A2015" s="153">
        <v>39702.166666666664</v>
      </c>
      <c r="B2015" s="154">
        <v>100.870002746582</v>
      </c>
    </row>
    <row r="2016" spans="1:2" ht="15" customHeight="1" x14ac:dyDescent="0.2">
      <c r="A2016" s="153">
        <v>39703.166666666664</v>
      </c>
      <c r="B2016" s="154">
        <v>101.180000305175</v>
      </c>
    </row>
    <row r="2017" spans="1:2" ht="15" customHeight="1" x14ac:dyDescent="0.2">
      <c r="A2017" s="153">
        <v>39706.166666666664</v>
      </c>
      <c r="B2017" s="154">
        <v>95.709999084472599</v>
      </c>
    </row>
    <row r="2018" spans="1:2" ht="15" customHeight="1" x14ac:dyDescent="0.2">
      <c r="A2018" s="153">
        <v>39707.166666666664</v>
      </c>
      <c r="B2018" s="154">
        <v>91.150001525878906</v>
      </c>
    </row>
    <row r="2019" spans="1:2" ht="15" customHeight="1" x14ac:dyDescent="0.2">
      <c r="A2019" s="153">
        <v>39708.166666666664</v>
      </c>
      <c r="B2019" s="154">
        <v>97.160003662109304</v>
      </c>
    </row>
    <row r="2020" spans="1:2" ht="15" customHeight="1" x14ac:dyDescent="0.2">
      <c r="A2020" s="153">
        <v>39709.166666666664</v>
      </c>
      <c r="B2020" s="154">
        <v>97.879997253417898</v>
      </c>
    </row>
    <row r="2021" spans="1:2" ht="15" customHeight="1" x14ac:dyDescent="0.2">
      <c r="A2021" s="153">
        <v>39710.166666666664</v>
      </c>
      <c r="B2021" s="154">
        <v>104.550003051757</v>
      </c>
    </row>
    <row r="2022" spans="1:2" ht="15" customHeight="1" x14ac:dyDescent="0.2">
      <c r="A2022" s="153">
        <v>39713.166666666664</v>
      </c>
      <c r="B2022" s="154">
        <v>120.919998168945</v>
      </c>
    </row>
    <row r="2023" spans="1:2" ht="15" customHeight="1" x14ac:dyDescent="0.2">
      <c r="A2023" s="153">
        <v>39714.166666666664</v>
      </c>
      <c r="B2023" s="154">
        <v>106.61000061035099</v>
      </c>
    </row>
    <row r="2024" spans="1:2" ht="15" customHeight="1" x14ac:dyDescent="0.2">
      <c r="A2024" s="153">
        <v>39715.166666666664</v>
      </c>
      <c r="B2024" s="154">
        <v>105.730003356933</v>
      </c>
    </row>
    <row r="2025" spans="1:2" ht="15" customHeight="1" x14ac:dyDescent="0.2">
      <c r="A2025" s="153">
        <v>39716.166666666664</v>
      </c>
      <c r="B2025" s="154">
        <v>108.01999664306599</v>
      </c>
    </row>
    <row r="2026" spans="1:2" ht="15" customHeight="1" x14ac:dyDescent="0.2">
      <c r="A2026" s="153">
        <v>39717.166666666664</v>
      </c>
      <c r="B2026" s="154">
        <v>106.889999389648</v>
      </c>
    </row>
    <row r="2027" spans="1:2" ht="15" customHeight="1" x14ac:dyDescent="0.2">
      <c r="A2027" s="153">
        <v>39720.166666666664</v>
      </c>
      <c r="B2027" s="154">
        <v>96.370002746582003</v>
      </c>
    </row>
    <row r="2028" spans="1:2" ht="15" customHeight="1" x14ac:dyDescent="0.2">
      <c r="A2028" s="153">
        <v>39721.166666666664</v>
      </c>
      <c r="B2028" s="154">
        <v>100.639999389648</v>
      </c>
    </row>
    <row r="2029" spans="1:2" ht="15" customHeight="1" x14ac:dyDescent="0.2">
      <c r="A2029" s="153">
        <v>39722.166666666664</v>
      </c>
      <c r="B2029" s="154">
        <v>98.529998779296804</v>
      </c>
    </row>
    <row r="2030" spans="1:2" ht="15" customHeight="1" x14ac:dyDescent="0.2">
      <c r="A2030" s="153">
        <v>39723.166666666664</v>
      </c>
      <c r="B2030" s="154">
        <v>93.970001220703097</v>
      </c>
    </row>
    <row r="2031" spans="1:2" ht="15" customHeight="1" x14ac:dyDescent="0.2">
      <c r="A2031" s="153">
        <v>39724.166666666664</v>
      </c>
      <c r="B2031" s="154">
        <v>93.879997253417898</v>
      </c>
    </row>
    <row r="2032" spans="1:2" ht="15" customHeight="1" x14ac:dyDescent="0.2">
      <c r="A2032" s="153">
        <v>39727.166666666664</v>
      </c>
      <c r="B2032" s="154">
        <v>87.809997558593693</v>
      </c>
    </row>
    <row r="2033" spans="1:2" ht="15" customHeight="1" x14ac:dyDescent="0.2">
      <c r="A2033" s="153">
        <v>39728.166666666664</v>
      </c>
      <c r="B2033" s="154">
        <v>90.059997558593693</v>
      </c>
    </row>
    <row r="2034" spans="1:2" ht="15" customHeight="1" x14ac:dyDescent="0.2">
      <c r="A2034" s="153">
        <v>39729.166666666664</v>
      </c>
      <c r="B2034" s="154">
        <v>88.949996948242102</v>
      </c>
    </row>
    <row r="2035" spans="1:2" ht="15" customHeight="1" x14ac:dyDescent="0.2">
      <c r="A2035" s="153">
        <v>39730.166666666664</v>
      </c>
      <c r="B2035" s="154">
        <v>86.589996337890597</v>
      </c>
    </row>
    <row r="2036" spans="1:2" ht="15" customHeight="1" x14ac:dyDescent="0.2">
      <c r="A2036" s="153">
        <v>39731.166666666664</v>
      </c>
      <c r="B2036" s="154">
        <v>77.699996948242102</v>
      </c>
    </row>
    <row r="2037" spans="1:2" ht="15" customHeight="1" x14ac:dyDescent="0.2">
      <c r="A2037" s="153">
        <v>39734.166666666664</v>
      </c>
      <c r="B2037" s="154">
        <v>81.190002441406193</v>
      </c>
    </row>
    <row r="2038" spans="1:2" ht="15" customHeight="1" x14ac:dyDescent="0.2">
      <c r="A2038" s="153">
        <v>39735.166666666664</v>
      </c>
      <c r="B2038" s="154">
        <v>78.629997253417898</v>
      </c>
    </row>
    <row r="2039" spans="1:2" ht="15" customHeight="1" x14ac:dyDescent="0.2">
      <c r="A2039" s="153">
        <v>39736.166666666664</v>
      </c>
      <c r="B2039" s="154">
        <v>74.540000915527301</v>
      </c>
    </row>
    <row r="2040" spans="1:2" ht="15" customHeight="1" x14ac:dyDescent="0.2">
      <c r="A2040" s="153">
        <v>39737.166666666664</v>
      </c>
      <c r="B2040" s="154">
        <v>69.849998474121094</v>
      </c>
    </row>
    <row r="2041" spans="1:2" ht="15" customHeight="1" x14ac:dyDescent="0.2">
      <c r="A2041" s="153">
        <v>39738.166666666664</v>
      </c>
      <c r="B2041" s="154">
        <v>71.849998474121094</v>
      </c>
    </row>
    <row r="2042" spans="1:2" ht="15" customHeight="1" x14ac:dyDescent="0.2">
      <c r="A2042" s="153">
        <v>39741.166666666664</v>
      </c>
      <c r="B2042" s="154">
        <v>74.25</v>
      </c>
    </row>
    <row r="2043" spans="1:2" ht="15" customHeight="1" x14ac:dyDescent="0.2">
      <c r="A2043" s="153">
        <v>39742.166666666664</v>
      </c>
      <c r="B2043" s="154">
        <v>70.889999389648395</v>
      </c>
    </row>
    <row r="2044" spans="1:2" ht="15" customHeight="1" x14ac:dyDescent="0.2">
      <c r="A2044" s="153">
        <v>39743.166666666664</v>
      </c>
      <c r="B2044" s="154">
        <v>66.75</v>
      </c>
    </row>
    <row r="2045" spans="1:2" ht="15" customHeight="1" x14ac:dyDescent="0.2">
      <c r="A2045" s="153">
        <v>39744.166666666664</v>
      </c>
      <c r="B2045" s="154">
        <v>67.839996337890597</v>
      </c>
    </row>
    <row r="2046" spans="1:2" ht="15" customHeight="1" x14ac:dyDescent="0.2">
      <c r="A2046" s="153">
        <v>39745.166666666664</v>
      </c>
      <c r="B2046" s="154">
        <v>64.150001525878906</v>
      </c>
    </row>
    <row r="2047" spans="1:2" ht="15" customHeight="1" x14ac:dyDescent="0.2">
      <c r="A2047" s="153">
        <v>39748.166666666664</v>
      </c>
      <c r="B2047" s="154">
        <v>63.220001220703097</v>
      </c>
    </row>
    <row r="2048" spans="1:2" ht="15" customHeight="1" x14ac:dyDescent="0.2">
      <c r="A2048" s="153">
        <v>39749.166666666664</v>
      </c>
      <c r="B2048" s="154">
        <v>62.7299995422363</v>
      </c>
    </row>
    <row r="2049" spans="1:2" ht="15" customHeight="1" x14ac:dyDescent="0.2">
      <c r="A2049" s="153">
        <v>39750.166666666664</v>
      </c>
      <c r="B2049" s="154">
        <v>67.5</v>
      </c>
    </row>
    <row r="2050" spans="1:2" ht="15" customHeight="1" x14ac:dyDescent="0.2">
      <c r="A2050" s="153">
        <v>39751.166666666664</v>
      </c>
      <c r="B2050" s="154">
        <v>65.959999084472599</v>
      </c>
    </row>
    <row r="2051" spans="1:2" ht="15" customHeight="1" x14ac:dyDescent="0.2">
      <c r="A2051" s="153">
        <v>39752.166666666664</v>
      </c>
      <c r="B2051" s="154">
        <v>67.809997558593693</v>
      </c>
    </row>
    <row r="2052" spans="1:2" ht="15" customHeight="1" x14ac:dyDescent="0.2">
      <c r="A2052" s="153">
        <v>39755.208333333336</v>
      </c>
      <c r="B2052" s="154">
        <v>63.909999847412102</v>
      </c>
    </row>
    <row r="2053" spans="1:2" ht="15" customHeight="1" x14ac:dyDescent="0.2">
      <c r="A2053" s="153">
        <v>39756.208333333336</v>
      </c>
      <c r="B2053" s="154">
        <v>70.529998779296804</v>
      </c>
    </row>
    <row r="2054" spans="1:2" ht="15" customHeight="1" x14ac:dyDescent="0.2">
      <c r="A2054" s="153">
        <v>39757.208333333336</v>
      </c>
      <c r="B2054" s="154">
        <v>65.300003051757798</v>
      </c>
    </row>
    <row r="2055" spans="1:2" ht="15" customHeight="1" x14ac:dyDescent="0.2">
      <c r="A2055" s="153">
        <v>39758.208333333336</v>
      </c>
      <c r="B2055" s="154">
        <v>60.770000457763601</v>
      </c>
    </row>
    <row r="2056" spans="1:2" ht="15" customHeight="1" x14ac:dyDescent="0.2">
      <c r="A2056" s="153">
        <v>39759.208333333336</v>
      </c>
      <c r="B2056" s="154">
        <v>61.040000915527301</v>
      </c>
    </row>
    <row r="2057" spans="1:2" ht="15" customHeight="1" x14ac:dyDescent="0.2">
      <c r="A2057" s="153">
        <v>39762.208333333336</v>
      </c>
      <c r="B2057" s="154">
        <v>62.409999847412102</v>
      </c>
    </row>
    <row r="2058" spans="1:2" ht="15" customHeight="1" x14ac:dyDescent="0.2">
      <c r="A2058" s="153">
        <v>39763.208333333336</v>
      </c>
      <c r="B2058" s="154">
        <v>59.330001831054602</v>
      </c>
    </row>
    <row r="2059" spans="1:2" ht="15" customHeight="1" x14ac:dyDescent="0.2">
      <c r="A2059" s="153">
        <v>39764.208333333336</v>
      </c>
      <c r="B2059" s="154">
        <v>56.159999847412102</v>
      </c>
    </row>
    <row r="2060" spans="1:2" ht="15" customHeight="1" x14ac:dyDescent="0.2">
      <c r="A2060" s="153">
        <v>39765.208333333336</v>
      </c>
      <c r="B2060" s="154">
        <v>58.240001678466797</v>
      </c>
    </row>
    <row r="2061" spans="1:2" ht="15" customHeight="1" x14ac:dyDescent="0.2">
      <c r="A2061" s="153">
        <v>39766.208333333336</v>
      </c>
      <c r="B2061" s="154">
        <v>57.040000915527301</v>
      </c>
    </row>
    <row r="2062" spans="1:2" ht="15" customHeight="1" x14ac:dyDescent="0.2">
      <c r="A2062" s="153">
        <v>39769.208333333336</v>
      </c>
      <c r="B2062" s="154">
        <v>54.950000762939403</v>
      </c>
    </row>
    <row r="2063" spans="1:2" ht="15" customHeight="1" x14ac:dyDescent="0.2">
      <c r="A2063" s="153">
        <v>39770.208333333336</v>
      </c>
      <c r="B2063" s="154">
        <v>54.389999389648402</v>
      </c>
    </row>
    <row r="2064" spans="1:2" ht="15" customHeight="1" x14ac:dyDescent="0.2">
      <c r="A2064" s="153">
        <v>39771.208333333336</v>
      </c>
      <c r="B2064" s="154">
        <v>53.619998931884702</v>
      </c>
    </row>
    <row r="2065" spans="1:2" ht="15" customHeight="1" x14ac:dyDescent="0.2">
      <c r="A2065" s="153">
        <v>39772.208333333336</v>
      </c>
      <c r="B2065" s="154">
        <v>49.619998931884702</v>
      </c>
    </row>
    <row r="2066" spans="1:2" ht="15" customHeight="1" x14ac:dyDescent="0.2">
      <c r="A2066" s="153">
        <v>39773.208333333336</v>
      </c>
      <c r="B2066" s="154">
        <v>49.930000305175703</v>
      </c>
    </row>
    <row r="2067" spans="1:2" ht="15" customHeight="1" x14ac:dyDescent="0.2">
      <c r="A2067" s="153">
        <v>39776.208333333336</v>
      </c>
      <c r="B2067" s="154">
        <v>54.5</v>
      </c>
    </row>
    <row r="2068" spans="1:2" ht="15" customHeight="1" x14ac:dyDescent="0.2">
      <c r="A2068" s="153">
        <v>39777.208333333336</v>
      </c>
      <c r="B2068" s="154">
        <v>50.770000457763601</v>
      </c>
    </row>
    <row r="2069" spans="1:2" ht="15" customHeight="1" x14ac:dyDescent="0.2">
      <c r="A2069" s="153">
        <v>39778.208333333336</v>
      </c>
      <c r="B2069" s="154">
        <v>54.439998626708899</v>
      </c>
    </row>
    <row r="2070" spans="1:2" ht="15" customHeight="1" x14ac:dyDescent="0.2">
      <c r="A2070" s="153">
        <v>39780.604166666664</v>
      </c>
      <c r="B2070" s="154">
        <v>54.430000305175703</v>
      </c>
    </row>
    <row r="2071" spans="1:2" ht="15" customHeight="1" x14ac:dyDescent="0.2">
      <c r="A2071" s="153">
        <v>39783.208333333336</v>
      </c>
      <c r="B2071" s="154">
        <v>49.279998779296797</v>
      </c>
    </row>
    <row r="2072" spans="1:2" ht="15" customHeight="1" x14ac:dyDescent="0.2">
      <c r="A2072" s="153">
        <v>39784.208333333336</v>
      </c>
      <c r="B2072" s="154">
        <v>46.959999084472599</v>
      </c>
    </row>
    <row r="2073" spans="1:2" ht="15" customHeight="1" x14ac:dyDescent="0.2">
      <c r="A2073" s="153">
        <v>39785.208333333336</v>
      </c>
      <c r="B2073" s="154">
        <v>46.790000915527301</v>
      </c>
    </row>
    <row r="2074" spans="1:2" ht="15" customHeight="1" x14ac:dyDescent="0.2">
      <c r="A2074" s="153">
        <v>39786.208333333336</v>
      </c>
      <c r="B2074" s="154">
        <v>43.669998168945298</v>
      </c>
    </row>
    <row r="2075" spans="1:2" ht="15" customHeight="1" x14ac:dyDescent="0.2">
      <c r="A2075" s="153">
        <v>39787.208333333336</v>
      </c>
      <c r="B2075" s="154">
        <v>40.810001373291001</v>
      </c>
    </row>
    <row r="2076" spans="1:2" ht="15" customHeight="1" x14ac:dyDescent="0.2">
      <c r="A2076" s="153">
        <v>39790.208333333336</v>
      </c>
      <c r="B2076" s="154">
        <v>43.709999084472599</v>
      </c>
    </row>
    <row r="2077" spans="1:2" ht="15" customHeight="1" x14ac:dyDescent="0.2">
      <c r="A2077" s="153">
        <v>39791.208333333336</v>
      </c>
      <c r="B2077" s="154">
        <v>42.069999694824197</v>
      </c>
    </row>
    <row r="2078" spans="1:2" ht="15" customHeight="1" x14ac:dyDescent="0.2">
      <c r="A2078" s="153">
        <v>39792.208333333336</v>
      </c>
      <c r="B2078" s="154">
        <v>43.520000457763601</v>
      </c>
    </row>
    <row r="2079" spans="1:2" ht="15" customHeight="1" x14ac:dyDescent="0.2">
      <c r="A2079" s="153">
        <v>39793.208333333336</v>
      </c>
      <c r="B2079" s="154">
        <v>47.9799995422363</v>
      </c>
    </row>
    <row r="2080" spans="1:2" ht="15" customHeight="1" x14ac:dyDescent="0.2">
      <c r="A2080" s="153">
        <v>39794.208333333336</v>
      </c>
      <c r="B2080" s="154">
        <v>46.279998779296797</v>
      </c>
    </row>
    <row r="2081" spans="1:2" ht="15" customHeight="1" x14ac:dyDescent="0.2">
      <c r="A2081" s="153">
        <v>39797.208333333336</v>
      </c>
      <c r="B2081" s="154">
        <v>44.509998321533203</v>
      </c>
    </row>
    <row r="2082" spans="1:2" ht="15" customHeight="1" x14ac:dyDescent="0.2">
      <c r="A2082" s="153">
        <v>39798.208333333336</v>
      </c>
      <c r="B2082" s="154">
        <v>43.599998474121001</v>
      </c>
    </row>
    <row r="2083" spans="1:2" ht="15" customHeight="1" x14ac:dyDescent="0.2">
      <c r="A2083" s="153">
        <v>39799.208333333336</v>
      </c>
      <c r="B2083" s="154">
        <v>40.060001373291001</v>
      </c>
    </row>
    <row r="2084" spans="1:2" ht="15" customHeight="1" x14ac:dyDescent="0.2">
      <c r="A2084" s="153">
        <v>39800.208333333336</v>
      </c>
      <c r="B2084" s="154">
        <v>36.220001220703097</v>
      </c>
    </row>
    <row r="2085" spans="1:2" ht="15" customHeight="1" x14ac:dyDescent="0.2">
      <c r="A2085" s="153">
        <v>39801.208333333336</v>
      </c>
      <c r="B2085" s="154">
        <v>33.869998931884702</v>
      </c>
    </row>
    <row r="2086" spans="1:2" ht="15" customHeight="1" x14ac:dyDescent="0.2">
      <c r="A2086" s="153">
        <v>39804.208333333336</v>
      </c>
      <c r="B2086" s="154">
        <v>39.909999847412102</v>
      </c>
    </row>
    <row r="2087" spans="1:2" ht="15" customHeight="1" x14ac:dyDescent="0.2">
      <c r="A2087" s="153">
        <v>39805.208333333336</v>
      </c>
      <c r="B2087" s="154">
        <v>38.9799995422363</v>
      </c>
    </row>
    <row r="2088" spans="1:2" ht="15" customHeight="1" x14ac:dyDescent="0.2">
      <c r="A2088" s="153">
        <v>39806.604166666664</v>
      </c>
      <c r="B2088" s="154">
        <v>35.349998474121001</v>
      </c>
    </row>
    <row r="2089" spans="1:2" ht="15" customHeight="1" x14ac:dyDescent="0.2">
      <c r="A2089" s="153">
        <v>39808.208333333336</v>
      </c>
      <c r="B2089" s="154">
        <v>37.709999084472599</v>
      </c>
    </row>
    <row r="2090" spans="1:2" ht="15" customHeight="1" x14ac:dyDescent="0.2">
      <c r="A2090" s="153">
        <v>39811.208333333336</v>
      </c>
      <c r="B2090" s="154">
        <v>40.020000457763601</v>
      </c>
    </row>
    <row r="2091" spans="1:2" ht="15" customHeight="1" x14ac:dyDescent="0.2">
      <c r="A2091" s="153">
        <v>39812.208333333336</v>
      </c>
      <c r="B2091" s="154">
        <v>39.029998779296797</v>
      </c>
    </row>
    <row r="2092" spans="1:2" ht="15" customHeight="1" x14ac:dyDescent="0.2">
      <c r="A2092" s="153">
        <v>39813.604166666664</v>
      </c>
      <c r="B2092" s="154">
        <v>44.599998474121001</v>
      </c>
    </row>
    <row r="2093" spans="1:2" ht="15" customHeight="1" x14ac:dyDescent="0.2">
      <c r="A2093" s="153">
        <v>39815.208333333336</v>
      </c>
      <c r="B2093" s="154">
        <v>46.340000152587798</v>
      </c>
    </row>
    <row r="2094" spans="1:2" ht="15" customHeight="1" x14ac:dyDescent="0.2">
      <c r="A2094" s="153">
        <v>39818.208333333336</v>
      </c>
      <c r="B2094" s="154">
        <v>48.810001373291001</v>
      </c>
    </row>
    <row r="2095" spans="1:2" ht="15" customHeight="1" x14ac:dyDescent="0.2">
      <c r="A2095" s="153">
        <v>39819.208333333336</v>
      </c>
      <c r="B2095" s="154">
        <v>48.580001831054602</v>
      </c>
    </row>
    <row r="2096" spans="1:2" ht="15" customHeight="1" x14ac:dyDescent="0.2">
      <c r="A2096" s="153">
        <v>39820.208333333336</v>
      </c>
      <c r="B2096" s="154">
        <v>42.630001068115199</v>
      </c>
    </row>
    <row r="2097" spans="1:2" ht="15" customHeight="1" x14ac:dyDescent="0.2">
      <c r="A2097" s="153">
        <v>39821.208333333336</v>
      </c>
      <c r="B2097" s="154">
        <v>41.700000762939403</v>
      </c>
    </row>
    <row r="2098" spans="1:2" ht="15" customHeight="1" x14ac:dyDescent="0.2">
      <c r="A2098" s="153">
        <v>39822.208333333336</v>
      </c>
      <c r="B2098" s="154">
        <v>40.830001831054602</v>
      </c>
    </row>
    <row r="2099" spans="1:2" ht="15" customHeight="1" x14ac:dyDescent="0.2">
      <c r="A2099" s="153">
        <v>39825.208333333336</v>
      </c>
      <c r="B2099" s="154">
        <v>37.590000152587798</v>
      </c>
    </row>
    <row r="2100" spans="1:2" ht="15" customHeight="1" x14ac:dyDescent="0.2">
      <c r="A2100" s="153">
        <v>39826.208333333336</v>
      </c>
      <c r="B2100" s="154">
        <v>37.779998779296797</v>
      </c>
    </row>
    <row r="2101" spans="1:2" ht="15" customHeight="1" x14ac:dyDescent="0.2">
      <c r="A2101" s="153">
        <v>39827.208333333336</v>
      </c>
      <c r="B2101" s="154">
        <v>37.279998779296797</v>
      </c>
    </row>
    <row r="2102" spans="1:2" ht="15" customHeight="1" x14ac:dyDescent="0.2">
      <c r="A2102" s="153">
        <v>39828.208333333336</v>
      </c>
      <c r="B2102" s="154">
        <v>35.400001525878899</v>
      </c>
    </row>
    <row r="2103" spans="1:2" ht="15" customHeight="1" x14ac:dyDescent="0.2">
      <c r="A2103" s="153">
        <v>39829.208333333336</v>
      </c>
      <c r="B2103" s="154">
        <v>36.509998321533203</v>
      </c>
    </row>
    <row r="2104" spans="1:2" ht="15" customHeight="1" x14ac:dyDescent="0.2">
      <c r="A2104" s="153">
        <v>39833.208333333336</v>
      </c>
      <c r="B2104" s="154">
        <v>38.740001678466797</v>
      </c>
    </row>
    <row r="2105" spans="1:2" ht="15" customHeight="1" x14ac:dyDescent="0.2">
      <c r="A2105" s="153">
        <v>39834.208333333336</v>
      </c>
      <c r="B2105" s="154">
        <v>43.549999237060497</v>
      </c>
    </row>
    <row r="2106" spans="1:2" ht="15" customHeight="1" x14ac:dyDescent="0.2">
      <c r="A2106" s="153">
        <v>39835.208333333336</v>
      </c>
      <c r="B2106" s="154">
        <v>43.669998168945298</v>
      </c>
    </row>
    <row r="2107" spans="1:2" ht="15" customHeight="1" x14ac:dyDescent="0.2">
      <c r="A2107" s="153">
        <v>39836.208333333336</v>
      </c>
      <c r="B2107" s="154">
        <v>46.470001220703097</v>
      </c>
    </row>
    <row r="2108" spans="1:2" ht="15" customHeight="1" x14ac:dyDescent="0.2">
      <c r="A2108" s="153">
        <v>39839.208333333336</v>
      </c>
      <c r="B2108" s="154">
        <v>45.7299995422363</v>
      </c>
    </row>
    <row r="2109" spans="1:2" ht="15" customHeight="1" x14ac:dyDescent="0.2">
      <c r="A2109" s="153">
        <v>39840.208333333336</v>
      </c>
      <c r="B2109" s="154">
        <v>41.580001831054602</v>
      </c>
    </row>
    <row r="2110" spans="1:2" ht="15" customHeight="1" x14ac:dyDescent="0.2">
      <c r="A2110" s="153">
        <v>39841.208333333336</v>
      </c>
      <c r="B2110" s="154">
        <v>42.159999847412102</v>
      </c>
    </row>
    <row r="2111" spans="1:2" ht="15" customHeight="1" x14ac:dyDescent="0.2">
      <c r="A2111" s="153">
        <v>39842.208333333336</v>
      </c>
      <c r="B2111" s="154">
        <v>41.439998626708899</v>
      </c>
    </row>
    <row r="2112" spans="1:2" ht="15" customHeight="1" x14ac:dyDescent="0.2">
      <c r="A2112" s="153">
        <v>39843.208333333336</v>
      </c>
      <c r="B2112" s="154">
        <v>41.680000305175703</v>
      </c>
    </row>
    <row r="2113" spans="1:2" ht="15" customHeight="1" x14ac:dyDescent="0.2">
      <c r="A2113" s="153">
        <v>39846.208333333336</v>
      </c>
      <c r="B2113" s="154">
        <v>40.080001831054602</v>
      </c>
    </row>
    <row r="2114" spans="1:2" ht="15" customHeight="1" x14ac:dyDescent="0.2">
      <c r="A2114" s="153">
        <v>39847.208333333336</v>
      </c>
      <c r="B2114" s="154">
        <v>40.779998779296797</v>
      </c>
    </row>
    <row r="2115" spans="1:2" ht="15" customHeight="1" x14ac:dyDescent="0.2">
      <c r="A2115" s="153">
        <v>39848.208333333336</v>
      </c>
      <c r="B2115" s="154">
        <v>40.319999694824197</v>
      </c>
    </row>
    <row r="2116" spans="1:2" ht="15" customHeight="1" x14ac:dyDescent="0.2">
      <c r="A2116" s="153">
        <v>39849.208333333336</v>
      </c>
      <c r="B2116" s="154">
        <v>41.169998168945298</v>
      </c>
    </row>
    <row r="2117" spans="1:2" ht="15" customHeight="1" x14ac:dyDescent="0.2">
      <c r="A2117" s="153">
        <v>39850.208333333336</v>
      </c>
      <c r="B2117" s="154">
        <v>40.169998168945298</v>
      </c>
    </row>
    <row r="2118" spans="1:2" ht="15" customHeight="1" x14ac:dyDescent="0.2">
      <c r="A2118" s="153">
        <v>39853.208333333336</v>
      </c>
      <c r="B2118" s="154">
        <v>39.560001373291001</v>
      </c>
    </row>
    <row r="2119" spans="1:2" ht="15" customHeight="1" x14ac:dyDescent="0.2">
      <c r="A2119" s="153">
        <v>39854.208333333336</v>
      </c>
      <c r="B2119" s="154">
        <v>37.549999237060497</v>
      </c>
    </row>
    <row r="2120" spans="1:2" ht="15" customHeight="1" x14ac:dyDescent="0.2">
      <c r="A2120" s="153">
        <v>39855.208333333336</v>
      </c>
      <c r="B2120" s="154">
        <v>35.939998626708899</v>
      </c>
    </row>
    <row r="2121" spans="1:2" ht="15" customHeight="1" x14ac:dyDescent="0.2">
      <c r="A2121" s="153">
        <v>39856.208333333336</v>
      </c>
      <c r="B2121" s="154">
        <v>33.9799995422363</v>
      </c>
    </row>
    <row r="2122" spans="1:2" ht="15" customHeight="1" x14ac:dyDescent="0.2">
      <c r="A2122" s="153">
        <v>39857.208333333336</v>
      </c>
      <c r="B2122" s="154">
        <v>37.509998321533203</v>
      </c>
    </row>
    <row r="2123" spans="1:2" ht="15" customHeight="1" x14ac:dyDescent="0.2">
      <c r="A2123" s="153">
        <v>39861.208333333336</v>
      </c>
      <c r="B2123" s="154">
        <v>34.930000305175703</v>
      </c>
    </row>
    <row r="2124" spans="1:2" ht="15" customHeight="1" x14ac:dyDescent="0.2">
      <c r="A2124" s="153">
        <v>39862.208333333336</v>
      </c>
      <c r="B2124" s="154">
        <v>34.619998931884702</v>
      </c>
    </row>
    <row r="2125" spans="1:2" ht="15" customHeight="1" x14ac:dyDescent="0.2">
      <c r="A2125" s="153">
        <v>39863.208333333336</v>
      </c>
      <c r="B2125" s="154">
        <v>39.4799995422363</v>
      </c>
    </row>
    <row r="2126" spans="1:2" ht="15" customHeight="1" x14ac:dyDescent="0.2">
      <c r="A2126" s="153">
        <v>39864.208333333336</v>
      </c>
      <c r="B2126" s="154">
        <v>38.939998626708899</v>
      </c>
    </row>
    <row r="2127" spans="1:2" ht="15" customHeight="1" x14ac:dyDescent="0.2">
      <c r="A2127" s="153">
        <v>39867.208333333336</v>
      </c>
      <c r="B2127" s="154">
        <v>38.439998626708899</v>
      </c>
    </row>
    <row r="2128" spans="1:2" ht="15" customHeight="1" x14ac:dyDescent="0.2">
      <c r="A2128" s="153">
        <v>39868.208333333336</v>
      </c>
      <c r="B2128" s="154">
        <v>39.959999084472599</v>
      </c>
    </row>
    <row r="2129" spans="1:2" ht="15" customHeight="1" x14ac:dyDescent="0.2">
      <c r="A2129" s="153">
        <v>39869.208333333336</v>
      </c>
      <c r="B2129" s="154">
        <v>42.5</v>
      </c>
    </row>
    <row r="2130" spans="1:2" ht="15" customHeight="1" x14ac:dyDescent="0.2">
      <c r="A2130" s="153">
        <v>39870.208333333336</v>
      </c>
      <c r="B2130" s="154">
        <v>45.220001220703097</v>
      </c>
    </row>
    <row r="2131" spans="1:2" ht="15" customHeight="1" x14ac:dyDescent="0.2">
      <c r="A2131" s="153">
        <v>39871.208333333336</v>
      </c>
      <c r="B2131" s="154">
        <v>44.759998321533203</v>
      </c>
    </row>
    <row r="2132" spans="1:2" ht="15" customHeight="1" x14ac:dyDescent="0.2">
      <c r="A2132" s="153">
        <v>39874.208333333336</v>
      </c>
      <c r="B2132" s="154">
        <v>40.150001525878899</v>
      </c>
    </row>
    <row r="2133" spans="1:2" ht="15" customHeight="1" x14ac:dyDescent="0.2">
      <c r="A2133" s="153">
        <v>39875.208333333336</v>
      </c>
      <c r="B2133" s="154">
        <v>41.650001525878899</v>
      </c>
    </row>
    <row r="2134" spans="1:2" ht="15" customHeight="1" x14ac:dyDescent="0.2">
      <c r="A2134" s="153">
        <v>39876.208333333336</v>
      </c>
      <c r="B2134" s="154">
        <v>45.380001068115199</v>
      </c>
    </row>
    <row r="2135" spans="1:2" ht="15" customHeight="1" x14ac:dyDescent="0.2">
      <c r="A2135" s="153">
        <v>39877.208333333336</v>
      </c>
      <c r="B2135" s="154">
        <v>43.610000610351499</v>
      </c>
    </row>
    <row r="2136" spans="1:2" ht="15" customHeight="1" x14ac:dyDescent="0.2">
      <c r="A2136" s="153">
        <v>39878.208333333336</v>
      </c>
      <c r="B2136" s="154">
        <v>45.520000457763601</v>
      </c>
    </row>
    <row r="2137" spans="1:2" ht="15" customHeight="1" x14ac:dyDescent="0.2">
      <c r="A2137" s="153">
        <v>39881.166666666664</v>
      </c>
      <c r="B2137" s="154">
        <v>47.069999694824197</v>
      </c>
    </row>
    <row r="2138" spans="1:2" ht="15" customHeight="1" x14ac:dyDescent="0.2">
      <c r="A2138" s="153">
        <v>39882.166666666664</v>
      </c>
      <c r="B2138" s="154">
        <v>45.709999084472599</v>
      </c>
    </row>
    <row r="2139" spans="1:2" ht="15" customHeight="1" x14ac:dyDescent="0.2">
      <c r="A2139" s="153">
        <v>39883.166666666664</v>
      </c>
      <c r="B2139" s="154">
        <v>42.330001831054602</v>
      </c>
    </row>
    <row r="2140" spans="1:2" ht="15" customHeight="1" x14ac:dyDescent="0.2">
      <c r="A2140" s="153">
        <v>39884.166666666664</v>
      </c>
      <c r="B2140" s="154">
        <v>47.029998779296797</v>
      </c>
    </row>
    <row r="2141" spans="1:2" ht="15" customHeight="1" x14ac:dyDescent="0.2">
      <c r="A2141" s="153">
        <v>39885.166666666664</v>
      </c>
      <c r="B2141" s="154">
        <v>46.25</v>
      </c>
    </row>
    <row r="2142" spans="1:2" ht="15" customHeight="1" x14ac:dyDescent="0.2">
      <c r="A2142" s="153">
        <v>39888.166666666664</v>
      </c>
      <c r="B2142" s="154">
        <v>47.349998474121001</v>
      </c>
    </row>
    <row r="2143" spans="1:2" ht="15" customHeight="1" x14ac:dyDescent="0.2">
      <c r="A2143" s="153">
        <v>39889.166666666664</v>
      </c>
      <c r="B2143" s="154">
        <v>49.159999847412102</v>
      </c>
    </row>
    <row r="2144" spans="1:2" ht="15" customHeight="1" x14ac:dyDescent="0.2">
      <c r="A2144" s="153">
        <v>39890.166666666664</v>
      </c>
      <c r="B2144" s="154">
        <v>48.139999389648402</v>
      </c>
    </row>
    <row r="2145" spans="1:2" ht="15" customHeight="1" x14ac:dyDescent="0.2">
      <c r="A2145" s="153">
        <v>39891.166666666664</v>
      </c>
      <c r="B2145" s="154">
        <v>51.610000610351499</v>
      </c>
    </row>
    <row r="2146" spans="1:2" ht="15" customHeight="1" x14ac:dyDescent="0.2">
      <c r="A2146" s="153">
        <v>39892.166666666664</v>
      </c>
      <c r="B2146" s="154">
        <v>51.060001373291001</v>
      </c>
    </row>
    <row r="2147" spans="1:2" ht="15" customHeight="1" x14ac:dyDescent="0.2">
      <c r="A2147" s="153">
        <v>39895.166666666664</v>
      </c>
      <c r="B2147" s="154">
        <v>53.799999237060497</v>
      </c>
    </row>
    <row r="2148" spans="1:2" ht="15" customHeight="1" x14ac:dyDescent="0.2">
      <c r="A2148" s="153">
        <v>39896.166666666664</v>
      </c>
      <c r="B2148" s="154">
        <v>53.9799995422363</v>
      </c>
    </row>
    <row r="2149" spans="1:2" ht="15" customHeight="1" x14ac:dyDescent="0.2">
      <c r="A2149" s="153">
        <v>39897.166666666664</v>
      </c>
      <c r="B2149" s="154">
        <v>52.770000457763601</v>
      </c>
    </row>
    <row r="2150" spans="1:2" ht="15" customHeight="1" x14ac:dyDescent="0.2">
      <c r="A2150" s="153">
        <v>39898.166666666664</v>
      </c>
      <c r="B2150" s="154">
        <v>54.340000152587798</v>
      </c>
    </row>
    <row r="2151" spans="1:2" ht="15" customHeight="1" x14ac:dyDescent="0.2">
      <c r="A2151" s="153">
        <v>39899.166666666664</v>
      </c>
      <c r="B2151" s="154">
        <v>52.380001068115199</v>
      </c>
    </row>
    <row r="2152" spans="1:2" ht="15" customHeight="1" x14ac:dyDescent="0.2">
      <c r="A2152" s="153">
        <v>39902.166666666664</v>
      </c>
      <c r="B2152" s="154">
        <v>48.409999847412102</v>
      </c>
    </row>
    <row r="2153" spans="1:2" ht="15" customHeight="1" x14ac:dyDescent="0.2">
      <c r="A2153" s="153">
        <v>39903.166666666664</v>
      </c>
      <c r="B2153" s="154">
        <v>49.659999847412102</v>
      </c>
    </row>
    <row r="2154" spans="1:2" ht="15" customHeight="1" x14ac:dyDescent="0.2">
      <c r="A2154" s="153">
        <v>39904.166666666664</v>
      </c>
      <c r="B2154" s="154">
        <v>48.389999389648402</v>
      </c>
    </row>
    <row r="2155" spans="1:2" ht="15" customHeight="1" x14ac:dyDescent="0.2">
      <c r="A2155" s="153">
        <v>39905.166666666664</v>
      </c>
      <c r="B2155" s="154">
        <v>52.639999389648402</v>
      </c>
    </row>
    <row r="2156" spans="1:2" ht="15" customHeight="1" x14ac:dyDescent="0.2">
      <c r="A2156" s="153">
        <v>39906.166666666664</v>
      </c>
      <c r="B2156" s="154">
        <v>52.509998321533203</v>
      </c>
    </row>
    <row r="2157" spans="1:2" ht="15" customHeight="1" x14ac:dyDescent="0.2">
      <c r="A2157" s="153">
        <v>39909.166666666664</v>
      </c>
      <c r="B2157" s="154">
        <v>51.049999237060497</v>
      </c>
    </row>
    <row r="2158" spans="1:2" ht="15" customHeight="1" x14ac:dyDescent="0.2">
      <c r="A2158" s="153">
        <v>39910.166666666664</v>
      </c>
      <c r="B2158" s="154">
        <v>49.150001525878899</v>
      </c>
    </row>
    <row r="2159" spans="1:2" ht="15" customHeight="1" x14ac:dyDescent="0.2">
      <c r="A2159" s="153">
        <v>39911.166666666664</v>
      </c>
      <c r="B2159" s="154">
        <v>49.380001068115199</v>
      </c>
    </row>
    <row r="2160" spans="1:2" ht="15" customHeight="1" x14ac:dyDescent="0.2">
      <c r="A2160" s="153">
        <v>39912.166666666664</v>
      </c>
      <c r="B2160" s="154">
        <v>52.240001678466797</v>
      </c>
    </row>
    <row r="2161" spans="1:2" ht="15" customHeight="1" x14ac:dyDescent="0.2">
      <c r="A2161" s="153">
        <v>39916.166666666664</v>
      </c>
      <c r="B2161" s="154">
        <v>50.049999237060497</v>
      </c>
    </row>
    <row r="2162" spans="1:2" ht="15" customHeight="1" x14ac:dyDescent="0.2">
      <c r="A2162" s="153">
        <v>39917.166666666664</v>
      </c>
      <c r="B2162" s="154">
        <v>49.409999847412102</v>
      </c>
    </row>
    <row r="2163" spans="1:2" ht="15" customHeight="1" x14ac:dyDescent="0.2">
      <c r="A2163" s="153">
        <v>39918.166666666664</v>
      </c>
      <c r="B2163" s="154">
        <v>49.25</v>
      </c>
    </row>
    <row r="2164" spans="1:2" ht="15" customHeight="1" x14ac:dyDescent="0.2">
      <c r="A2164" s="153">
        <v>39919.166666666664</v>
      </c>
      <c r="B2164" s="154">
        <v>49.9799995422363</v>
      </c>
    </row>
    <row r="2165" spans="1:2" ht="15" customHeight="1" x14ac:dyDescent="0.2">
      <c r="A2165" s="153">
        <v>39920.166666666664</v>
      </c>
      <c r="B2165" s="154">
        <v>50.330001831054602</v>
      </c>
    </row>
    <row r="2166" spans="1:2" ht="15" customHeight="1" x14ac:dyDescent="0.2">
      <c r="A2166" s="153">
        <v>39923.166666666664</v>
      </c>
      <c r="B2166" s="154">
        <v>45.880001068115199</v>
      </c>
    </row>
    <row r="2167" spans="1:2" ht="15" customHeight="1" x14ac:dyDescent="0.2">
      <c r="A2167" s="153">
        <v>39924.166666666664</v>
      </c>
      <c r="B2167" s="154">
        <v>46.509998321533203</v>
      </c>
    </row>
    <row r="2168" spans="1:2" ht="15" customHeight="1" x14ac:dyDescent="0.2">
      <c r="A2168" s="153">
        <v>39925.166666666664</v>
      </c>
      <c r="B2168" s="154">
        <v>48.849998474121001</v>
      </c>
    </row>
    <row r="2169" spans="1:2" ht="15" customHeight="1" x14ac:dyDescent="0.2">
      <c r="A2169" s="153">
        <v>39926.166666666664</v>
      </c>
      <c r="B2169" s="154">
        <v>49.619998931884702</v>
      </c>
    </row>
    <row r="2170" spans="1:2" ht="15" customHeight="1" x14ac:dyDescent="0.2">
      <c r="A2170" s="153">
        <v>39927.166666666664</v>
      </c>
      <c r="B2170" s="154">
        <v>51.549999237060497</v>
      </c>
    </row>
    <row r="2171" spans="1:2" ht="15" customHeight="1" x14ac:dyDescent="0.2">
      <c r="A2171" s="153">
        <v>39930.166666666664</v>
      </c>
      <c r="B2171" s="154">
        <v>50.139999389648402</v>
      </c>
    </row>
    <row r="2172" spans="1:2" ht="15" customHeight="1" x14ac:dyDescent="0.2">
      <c r="A2172" s="153">
        <v>39931.166666666664</v>
      </c>
      <c r="B2172" s="154">
        <v>49.919998168945298</v>
      </c>
    </row>
    <row r="2173" spans="1:2" ht="15" customHeight="1" x14ac:dyDescent="0.2">
      <c r="A2173" s="153">
        <v>39932.166666666664</v>
      </c>
      <c r="B2173" s="154">
        <v>50.970001220703097</v>
      </c>
    </row>
    <row r="2174" spans="1:2" ht="15" customHeight="1" x14ac:dyDescent="0.2">
      <c r="A2174" s="153">
        <v>39933.166666666664</v>
      </c>
      <c r="B2174" s="154">
        <v>51.119998931884702</v>
      </c>
    </row>
    <row r="2175" spans="1:2" ht="15" customHeight="1" x14ac:dyDescent="0.2">
      <c r="A2175" s="153">
        <v>39934.166666666664</v>
      </c>
      <c r="B2175" s="154">
        <v>53.200000762939403</v>
      </c>
    </row>
    <row r="2176" spans="1:2" ht="15" customHeight="1" x14ac:dyDescent="0.2">
      <c r="A2176" s="153">
        <v>39937.166666666664</v>
      </c>
      <c r="B2176" s="154">
        <v>54.470001220703097</v>
      </c>
    </row>
    <row r="2177" spans="1:2" ht="15" customHeight="1" x14ac:dyDescent="0.2">
      <c r="A2177" s="153">
        <v>39938.166666666664</v>
      </c>
      <c r="B2177" s="154">
        <v>53.840000152587798</v>
      </c>
    </row>
    <row r="2178" spans="1:2" ht="15" customHeight="1" x14ac:dyDescent="0.2">
      <c r="A2178" s="153">
        <v>39939.166666666664</v>
      </c>
      <c r="B2178" s="154">
        <v>56.340000152587798</v>
      </c>
    </row>
    <row r="2179" spans="1:2" ht="15" customHeight="1" x14ac:dyDescent="0.2">
      <c r="A2179" s="153">
        <v>39940.166666666664</v>
      </c>
      <c r="B2179" s="154">
        <v>56.709999084472599</v>
      </c>
    </row>
    <row r="2180" spans="1:2" ht="15" customHeight="1" x14ac:dyDescent="0.2">
      <c r="A2180" s="153">
        <v>39941.166666666664</v>
      </c>
      <c r="B2180" s="154">
        <v>58.630001068115199</v>
      </c>
    </row>
    <row r="2181" spans="1:2" ht="15" customHeight="1" x14ac:dyDescent="0.2">
      <c r="A2181" s="153">
        <v>39944.166666666664</v>
      </c>
      <c r="B2181" s="154">
        <v>58.5</v>
      </c>
    </row>
    <row r="2182" spans="1:2" ht="15" customHeight="1" x14ac:dyDescent="0.2">
      <c r="A2182" s="153">
        <v>39945.166666666664</v>
      </c>
      <c r="B2182" s="154">
        <v>58.849998474121001</v>
      </c>
    </row>
    <row r="2183" spans="1:2" ht="15" customHeight="1" x14ac:dyDescent="0.2">
      <c r="A2183" s="153">
        <v>39946.166666666664</v>
      </c>
      <c r="B2183" s="154">
        <v>58.020000457763601</v>
      </c>
    </row>
    <row r="2184" spans="1:2" ht="15" customHeight="1" x14ac:dyDescent="0.2">
      <c r="A2184" s="153">
        <v>39947.166666666664</v>
      </c>
      <c r="B2184" s="154">
        <v>58.619998931884702</v>
      </c>
    </row>
    <row r="2185" spans="1:2" ht="15" customHeight="1" x14ac:dyDescent="0.2">
      <c r="A2185" s="153">
        <v>39948.166666666664</v>
      </c>
      <c r="B2185" s="154">
        <v>56.340000152587798</v>
      </c>
    </row>
    <row r="2186" spans="1:2" ht="15" customHeight="1" x14ac:dyDescent="0.2">
      <c r="A2186" s="153">
        <v>39951.166666666664</v>
      </c>
      <c r="B2186" s="154">
        <v>59.029998779296797</v>
      </c>
    </row>
    <row r="2187" spans="1:2" ht="15" customHeight="1" x14ac:dyDescent="0.2">
      <c r="A2187" s="153">
        <v>39952.166666666664</v>
      </c>
      <c r="B2187" s="154">
        <v>59.650001525878899</v>
      </c>
    </row>
    <row r="2188" spans="1:2" ht="15" customHeight="1" x14ac:dyDescent="0.2">
      <c r="A2188" s="153">
        <v>39953.166666666664</v>
      </c>
      <c r="B2188" s="154">
        <v>62.040000915527301</v>
      </c>
    </row>
    <row r="2189" spans="1:2" ht="15" customHeight="1" x14ac:dyDescent="0.2">
      <c r="A2189" s="153">
        <v>39954.166666666664</v>
      </c>
      <c r="B2189" s="154">
        <v>61.049999237060497</v>
      </c>
    </row>
    <row r="2190" spans="1:2" ht="15" customHeight="1" x14ac:dyDescent="0.2">
      <c r="A2190" s="153">
        <v>39955.166666666664</v>
      </c>
      <c r="B2190" s="154">
        <v>61.669998168945298</v>
      </c>
    </row>
    <row r="2191" spans="1:2" ht="15" customHeight="1" x14ac:dyDescent="0.2">
      <c r="A2191" s="153">
        <v>39959.166666666664</v>
      </c>
      <c r="B2191" s="154">
        <v>62.450000762939403</v>
      </c>
    </row>
    <row r="2192" spans="1:2" ht="15" customHeight="1" x14ac:dyDescent="0.2">
      <c r="A2192" s="153">
        <v>39960.166666666664</v>
      </c>
      <c r="B2192" s="154">
        <v>63.450000762939403</v>
      </c>
    </row>
    <row r="2193" spans="1:2" ht="15" customHeight="1" x14ac:dyDescent="0.2">
      <c r="A2193" s="153">
        <v>39961.166666666664</v>
      </c>
      <c r="B2193" s="154">
        <v>65.080001831054602</v>
      </c>
    </row>
    <row r="2194" spans="1:2" ht="15" customHeight="1" x14ac:dyDescent="0.2">
      <c r="A2194" s="153">
        <v>39962.166666666664</v>
      </c>
      <c r="B2194" s="154">
        <v>66.309997558593693</v>
      </c>
    </row>
    <row r="2195" spans="1:2" ht="15" customHeight="1" x14ac:dyDescent="0.2">
      <c r="A2195" s="153">
        <v>39965.166666666664</v>
      </c>
      <c r="B2195" s="154">
        <v>68.580001831054602</v>
      </c>
    </row>
    <row r="2196" spans="1:2" ht="15" customHeight="1" x14ac:dyDescent="0.2">
      <c r="A2196" s="153">
        <v>39966.166666666664</v>
      </c>
      <c r="B2196" s="154">
        <v>68.550003051757798</v>
      </c>
    </row>
    <row r="2197" spans="1:2" ht="15" customHeight="1" x14ac:dyDescent="0.2">
      <c r="A2197" s="153">
        <v>39967.166666666664</v>
      </c>
      <c r="B2197" s="154">
        <v>66.120002746582003</v>
      </c>
    </row>
    <row r="2198" spans="1:2" ht="15" customHeight="1" x14ac:dyDescent="0.2">
      <c r="A2198" s="153">
        <v>39968.166666666664</v>
      </c>
      <c r="B2198" s="154">
        <v>68.809997558593693</v>
      </c>
    </row>
    <row r="2199" spans="1:2" ht="15" customHeight="1" x14ac:dyDescent="0.2">
      <c r="A2199" s="153">
        <v>39969.166666666664</v>
      </c>
      <c r="B2199" s="154">
        <v>68.440002441406193</v>
      </c>
    </row>
    <row r="2200" spans="1:2" ht="15" customHeight="1" x14ac:dyDescent="0.2">
      <c r="A2200" s="153">
        <v>39972.166666666664</v>
      </c>
      <c r="B2200" s="154">
        <v>68.089996337890597</v>
      </c>
    </row>
    <row r="2201" spans="1:2" ht="15" customHeight="1" x14ac:dyDescent="0.2">
      <c r="A2201" s="153">
        <v>39973.166666666664</v>
      </c>
      <c r="B2201" s="154">
        <v>70.010002136230398</v>
      </c>
    </row>
    <row r="2202" spans="1:2" ht="15" customHeight="1" x14ac:dyDescent="0.2">
      <c r="A2202" s="153">
        <v>39974.166666666664</v>
      </c>
      <c r="B2202" s="154">
        <v>71.330001831054602</v>
      </c>
    </row>
    <row r="2203" spans="1:2" ht="15" customHeight="1" x14ac:dyDescent="0.2">
      <c r="A2203" s="153">
        <v>39975.166666666664</v>
      </c>
      <c r="B2203" s="154">
        <v>72.680000305175696</v>
      </c>
    </row>
    <row r="2204" spans="1:2" ht="15" customHeight="1" x14ac:dyDescent="0.2">
      <c r="A2204" s="153">
        <v>39976.166666666664</v>
      </c>
      <c r="B2204" s="154">
        <v>72.040000915527301</v>
      </c>
    </row>
    <row r="2205" spans="1:2" ht="15" customHeight="1" x14ac:dyDescent="0.2">
      <c r="A2205" s="153">
        <v>39979.166666666664</v>
      </c>
      <c r="B2205" s="154">
        <v>70.620002746582003</v>
      </c>
    </row>
    <row r="2206" spans="1:2" ht="15" customHeight="1" x14ac:dyDescent="0.2">
      <c r="A2206" s="153">
        <v>39980.166666666664</v>
      </c>
      <c r="B2206" s="154">
        <v>70.470001220703097</v>
      </c>
    </row>
    <row r="2207" spans="1:2" ht="15" customHeight="1" x14ac:dyDescent="0.2">
      <c r="A2207" s="153">
        <v>39981.166666666664</v>
      </c>
      <c r="B2207" s="154">
        <v>71.029998779296804</v>
      </c>
    </row>
    <row r="2208" spans="1:2" ht="15" customHeight="1" x14ac:dyDescent="0.2">
      <c r="A2208" s="153">
        <v>39982.166666666664</v>
      </c>
      <c r="B2208" s="154">
        <v>71.370002746582003</v>
      </c>
    </row>
    <row r="2209" spans="1:2" ht="15" customHeight="1" x14ac:dyDescent="0.2">
      <c r="A2209" s="153">
        <v>39983.166666666664</v>
      </c>
      <c r="B2209" s="154">
        <v>69.550003051757798</v>
      </c>
    </row>
    <row r="2210" spans="1:2" ht="15" customHeight="1" x14ac:dyDescent="0.2">
      <c r="A2210" s="153">
        <v>39986.166666666664</v>
      </c>
      <c r="B2210" s="154">
        <v>66.930000305175696</v>
      </c>
    </row>
    <row r="2211" spans="1:2" ht="15" customHeight="1" x14ac:dyDescent="0.2">
      <c r="A2211" s="153">
        <v>39987.166666666664</v>
      </c>
      <c r="B2211" s="154">
        <v>69.239997863769503</v>
      </c>
    </row>
    <row r="2212" spans="1:2" ht="15" customHeight="1" x14ac:dyDescent="0.2">
      <c r="A2212" s="153">
        <v>39988.166666666664</v>
      </c>
      <c r="B2212" s="154">
        <v>68.669998168945298</v>
      </c>
    </row>
    <row r="2213" spans="1:2" ht="15" customHeight="1" x14ac:dyDescent="0.2">
      <c r="A2213" s="153">
        <v>39989.166666666664</v>
      </c>
      <c r="B2213" s="154">
        <v>70.230003356933594</v>
      </c>
    </row>
    <row r="2214" spans="1:2" ht="15" customHeight="1" x14ac:dyDescent="0.2">
      <c r="A2214" s="153">
        <v>39990.166666666664</v>
      </c>
      <c r="B2214" s="154">
        <v>69.160003662109304</v>
      </c>
    </row>
    <row r="2215" spans="1:2" ht="15" customHeight="1" x14ac:dyDescent="0.2">
      <c r="A2215" s="153">
        <v>39993.166666666664</v>
      </c>
      <c r="B2215" s="154">
        <v>71.489997863769503</v>
      </c>
    </row>
    <row r="2216" spans="1:2" ht="15" customHeight="1" x14ac:dyDescent="0.2">
      <c r="A2216" s="153">
        <v>39994.166666666664</v>
      </c>
      <c r="B2216" s="154">
        <v>69.889999389648395</v>
      </c>
    </row>
    <row r="2217" spans="1:2" ht="15" customHeight="1" x14ac:dyDescent="0.2">
      <c r="A2217" s="153">
        <v>39995.166666666664</v>
      </c>
      <c r="B2217" s="154">
        <v>69.309997558593693</v>
      </c>
    </row>
    <row r="2218" spans="1:2" ht="15" customHeight="1" x14ac:dyDescent="0.2">
      <c r="A2218" s="153">
        <v>39996.166666666664</v>
      </c>
      <c r="B2218" s="154">
        <v>66.730003356933594</v>
      </c>
    </row>
    <row r="2219" spans="1:2" ht="15" customHeight="1" x14ac:dyDescent="0.2">
      <c r="A2219" s="153">
        <v>40000.166666666664</v>
      </c>
      <c r="B2219" s="154">
        <v>64.050003051757798</v>
      </c>
    </row>
    <row r="2220" spans="1:2" ht="15" customHeight="1" x14ac:dyDescent="0.2">
      <c r="A2220" s="153">
        <v>40001.166666666664</v>
      </c>
      <c r="B2220" s="154">
        <v>62.930000305175703</v>
      </c>
    </row>
    <row r="2221" spans="1:2" ht="15" customHeight="1" x14ac:dyDescent="0.2">
      <c r="A2221" s="153">
        <v>40002.166666666664</v>
      </c>
      <c r="B2221" s="154">
        <v>60.139999389648402</v>
      </c>
    </row>
    <row r="2222" spans="1:2" ht="15" customHeight="1" x14ac:dyDescent="0.2">
      <c r="A2222" s="153">
        <v>40003.166666666664</v>
      </c>
      <c r="B2222" s="154">
        <v>60.409999847412102</v>
      </c>
    </row>
    <row r="2223" spans="1:2" ht="15" customHeight="1" x14ac:dyDescent="0.2">
      <c r="A2223" s="153">
        <v>40004.166666666664</v>
      </c>
      <c r="B2223" s="154">
        <v>59.889999389648402</v>
      </c>
    </row>
    <row r="2224" spans="1:2" ht="15" customHeight="1" x14ac:dyDescent="0.2">
      <c r="A2224" s="153">
        <v>40007.166666666664</v>
      </c>
      <c r="B2224" s="154">
        <v>59.689998626708899</v>
      </c>
    </row>
    <row r="2225" spans="1:2" ht="15" customHeight="1" x14ac:dyDescent="0.2">
      <c r="A2225" s="153">
        <v>40008.166666666664</v>
      </c>
      <c r="B2225" s="154">
        <v>59.520000457763601</v>
      </c>
    </row>
    <row r="2226" spans="1:2" ht="15" customHeight="1" x14ac:dyDescent="0.2">
      <c r="A2226" s="153">
        <v>40009.166666666664</v>
      </c>
      <c r="B2226" s="154">
        <v>61.540000915527301</v>
      </c>
    </row>
    <row r="2227" spans="1:2" ht="15" customHeight="1" x14ac:dyDescent="0.2">
      <c r="A2227" s="153">
        <v>40010.166666666664</v>
      </c>
      <c r="B2227" s="154">
        <v>62.020000457763601</v>
      </c>
    </row>
    <row r="2228" spans="1:2" ht="15" customHeight="1" x14ac:dyDescent="0.2">
      <c r="A2228" s="153">
        <v>40011.166666666664</v>
      </c>
      <c r="B2228" s="154">
        <v>63.560001373291001</v>
      </c>
    </row>
    <row r="2229" spans="1:2" ht="15" customHeight="1" x14ac:dyDescent="0.2">
      <c r="A2229" s="153">
        <v>40014.166666666664</v>
      </c>
      <c r="B2229" s="154">
        <v>63.9799995422363</v>
      </c>
    </row>
    <row r="2230" spans="1:2" ht="15" customHeight="1" x14ac:dyDescent="0.2">
      <c r="A2230" s="153">
        <v>40015.166666666664</v>
      </c>
      <c r="B2230" s="154">
        <v>64.720001220703097</v>
      </c>
    </row>
    <row r="2231" spans="1:2" ht="15" customHeight="1" x14ac:dyDescent="0.2">
      <c r="A2231" s="153">
        <v>40016.166666666664</v>
      </c>
      <c r="B2231" s="154">
        <v>65.400001525878906</v>
      </c>
    </row>
    <row r="2232" spans="1:2" ht="15" customHeight="1" x14ac:dyDescent="0.2">
      <c r="A2232" s="153">
        <v>40017.166666666664</v>
      </c>
      <c r="B2232" s="154">
        <v>67.160003662109304</v>
      </c>
    </row>
    <row r="2233" spans="1:2" ht="15" customHeight="1" x14ac:dyDescent="0.2">
      <c r="A2233" s="153">
        <v>40018.166666666664</v>
      </c>
      <c r="B2233" s="154">
        <v>68.050003051757798</v>
      </c>
    </row>
    <row r="2234" spans="1:2" ht="15" customHeight="1" x14ac:dyDescent="0.2">
      <c r="A2234" s="153">
        <v>40021.166666666664</v>
      </c>
      <c r="B2234" s="154">
        <v>68.379997253417898</v>
      </c>
    </row>
    <row r="2235" spans="1:2" ht="15" customHeight="1" x14ac:dyDescent="0.2">
      <c r="A2235" s="153">
        <v>40022.166666666664</v>
      </c>
      <c r="B2235" s="154">
        <v>67.230003356933594</v>
      </c>
    </row>
    <row r="2236" spans="1:2" ht="15" customHeight="1" x14ac:dyDescent="0.2">
      <c r="A2236" s="153">
        <v>40023.166666666664</v>
      </c>
      <c r="B2236" s="154">
        <v>63.349998474121001</v>
      </c>
    </row>
    <row r="2237" spans="1:2" ht="15" customHeight="1" x14ac:dyDescent="0.2">
      <c r="A2237" s="153">
        <v>40024.166666666664</v>
      </c>
      <c r="B2237" s="154">
        <v>66.940002441406193</v>
      </c>
    </row>
    <row r="2238" spans="1:2" ht="15" customHeight="1" x14ac:dyDescent="0.2">
      <c r="A2238" s="153">
        <v>40025.166666666664</v>
      </c>
      <c r="B2238" s="154">
        <v>69.449996948242102</v>
      </c>
    </row>
    <row r="2239" spans="1:2" ht="15" customHeight="1" x14ac:dyDescent="0.2">
      <c r="A2239" s="153">
        <v>40028.166666666664</v>
      </c>
      <c r="B2239" s="154">
        <v>71.580001831054602</v>
      </c>
    </row>
    <row r="2240" spans="1:2" ht="15" customHeight="1" x14ac:dyDescent="0.2">
      <c r="A2240" s="153">
        <v>40029.166666666664</v>
      </c>
      <c r="B2240" s="154">
        <v>71.419998168945298</v>
      </c>
    </row>
    <row r="2241" spans="1:2" ht="15" customHeight="1" x14ac:dyDescent="0.2">
      <c r="A2241" s="153">
        <v>40030.166666666664</v>
      </c>
      <c r="B2241" s="154">
        <v>71.970001220703097</v>
      </c>
    </row>
    <row r="2242" spans="1:2" ht="15" customHeight="1" x14ac:dyDescent="0.2">
      <c r="A2242" s="153">
        <v>40031.166666666664</v>
      </c>
      <c r="B2242" s="154">
        <v>71.940002441406193</v>
      </c>
    </row>
    <row r="2243" spans="1:2" ht="15" customHeight="1" x14ac:dyDescent="0.2">
      <c r="A2243" s="153">
        <v>40032.166666666664</v>
      </c>
      <c r="B2243" s="154">
        <v>70.930000305175696</v>
      </c>
    </row>
    <row r="2244" spans="1:2" ht="15" customHeight="1" x14ac:dyDescent="0.2">
      <c r="A2244" s="153">
        <v>40035.166666666664</v>
      </c>
      <c r="B2244" s="154">
        <v>70.599998474121094</v>
      </c>
    </row>
    <row r="2245" spans="1:2" ht="15" customHeight="1" x14ac:dyDescent="0.2">
      <c r="A2245" s="153">
        <v>40036.166666666664</v>
      </c>
      <c r="B2245" s="154">
        <v>69.449996948242102</v>
      </c>
    </row>
    <row r="2246" spans="1:2" ht="15" customHeight="1" x14ac:dyDescent="0.2">
      <c r="A2246" s="153">
        <v>40037.166666666664</v>
      </c>
      <c r="B2246" s="154">
        <v>70.160003662109304</v>
      </c>
    </row>
    <row r="2247" spans="1:2" ht="15" customHeight="1" x14ac:dyDescent="0.2">
      <c r="A2247" s="153">
        <v>40038.166666666664</v>
      </c>
      <c r="B2247" s="154">
        <v>70.519996643066406</v>
      </c>
    </row>
    <row r="2248" spans="1:2" ht="15" customHeight="1" x14ac:dyDescent="0.2">
      <c r="A2248" s="153">
        <v>40039.166666666664</v>
      </c>
      <c r="B2248" s="154">
        <v>67.510002136230398</v>
      </c>
    </row>
    <row r="2249" spans="1:2" ht="15" customHeight="1" x14ac:dyDescent="0.2">
      <c r="A2249" s="153">
        <v>40042.166666666664</v>
      </c>
      <c r="B2249" s="154">
        <v>66.75</v>
      </c>
    </row>
    <row r="2250" spans="1:2" ht="15" customHeight="1" x14ac:dyDescent="0.2">
      <c r="A2250" s="153">
        <v>40043.166666666664</v>
      </c>
      <c r="B2250" s="154">
        <v>69.190002441406193</v>
      </c>
    </row>
    <row r="2251" spans="1:2" ht="15" customHeight="1" x14ac:dyDescent="0.2">
      <c r="A2251" s="153">
        <v>40044.166666666664</v>
      </c>
      <c r="B2251" s="154">
        <v>72.419998168945298</v>
      </c>
    </row>
    <row r="2252" spans="1:2" ht="15" customHeight="1" x14ac:dyDescent="0.2">
      <c r="A2252" s="153">
        <v>40045.166666666664</v>
      </c>
      <c r="B2252" s="154">
        <v>72.540000915527301</v>
      </c>
    </row>
    <row r="2253" spans="1:2" ht="15" customHeight="1" x14ac:dyDescent="0.2">
      <c r="A2253" s="153">
        <v>40046.166666666664</v>
      </c>
      <c r="B2253" s="154">
        <v>73.889999389648395</v>
      </c>
    </row>
    <row r="2254" spans="1:2" ht="15" customHeight="1" x14ac:dyDescent="0.2">
      <c r="A2254" s="153">
        <v>40049.166666666664</v>
      </c>
      <c r="B2254" s="154">
        <v>74.370002746582003</v>
      </c>
    </row>
    <row r="2255" spans="1:2" ht="15" customHeight="1" x14ac:dyDescent="0.2">
      <c r="A2255" s="153">
        <v>40050.166666666664</v>
      </c>
      <c r="B2255" s="154">
        <v>72.050003051757798</v>
      </c>
    </row>
    <row r="2256" spans="1:2" ht="15" customHeight="1" x14ac:dyDescent="0.2">
      <c r="A2256" s="153">
        <v>40051.166666666664</v>
      </c>
      <c r="B2256" s="154">
        <v>71.430000305175696</v>
      </c>
    </row>
    <row r="2257" spans="1:2" ht="15" customHeight="1" x14ac:dyDescent="0.2">
      <c r="A2257" s="153">
        <v>40052.166666666664</v>
      </c>
      <c r="B2257" s="154">
        <v>72.489997863769503</v>
      </c>
    </row>
    <row r="2258" spans="1:2" ht="15" customHeight="1" x14ac:dyDescent="0.2">
      <c r="A2258" s="153">
        <v>40053.166666666664</v>
      </c>
      <c r="B2258" s="154">
        <v>72.739997863769503</v>
      </c>
    </row>
    <row r="2259" spans="1:2" ht="15" customHeight="1" x14ac:dyDescent="0.2">
      <c r="A2259" s="153">
        <v>40056.166666666664</v>
      </c>
      <c r="B2259" s="154">
        <v>69.959999084472599</v>
      </c>
    </row>
    <row r="2260" spans="1:2" ht="15" customHeight="1" x14ac:dyDescent="0.2">
      <c r="A2260" s="153">
        <v>40057.166666666664</v>
      </c>
      <c r="B2260" s="154">
        <v>68.050003051757798</v>
      </c>
    </row>
    <row r="2261" spans="1:2" ht="15" customHeight="1" x14ac:dyDescent="0.2">
      <c r="A2261" s="153">
        <v>40058.166666666664</v>
      </c>
      <c r="B2261" s="154">
        <v>68.050003051757798</v>
      </c>
    </row>
    <row r="2262" spans="1:2" ht="15" customHeight="1" x14ac:dyDescent="0.2">
      <c r="A2262" s="153">
        <v>40059.166666666664</v>
      </c>
      <c r="B2262" s="154">
        <v>67.959999084472599</v>
      </c>
    </row>
    <row r="2263" spans="1:2" ht="15" customHeight="1" x14ac:dyDescent="0.2">
      <c r="A2263" s="153">
        <v>40060.166666666664</v>
      </c>
      <c r="B2263" s="154">
        <v>68.019996643066406</v>
      </c>
    </row>
    <row r="2264" spans="1:2" ht="15" customHeight="1" x14ac:dyDescent="0.2">
      <c r="A2264" s="153">
        <v>40064.166666666664</v>
      </c>
      <c r="B2264" s="154">
        <v>71.099998474121094</v>
      </c>
    </row>
    <row r="2265" spans="1:2" ht="15" customHeight="1" x14ac:dyDescent="0.2">
      <c r="A2265" s="153">
        <v>40065.166666666664</v>
      </c>
      <c r="B2265" s="154">
        <v>71.309997558593693</v>
      </c>
    </row>
    <row r="2266" spans="1:2" ht="15" customHeight="1" x14ac:dyDescent="0.2">
      <c r="A2266" s="153">
        <v>40066.166666666664</v>
      </c>
      <c r="B2266" s="154">
        <v>71.940002441406193</v>
      </c>
    </row>
    <row r="2267" spans="1:2" ht="15" customHeight="1" x14ac:dyDescent="0.2">
      <c r="A2267" s="153">
        <v>40067.166666666664</v>
      </c>
      <c r="B2267" s="154">
        <v>69.290000915527301</v>
      </c>
    </row>
    <row r="2268" spans="1:2" ht="15" customHeight="1" x14ac:dyDescent="0.2">
      <c r="A2268" s="153">
        <v>40070.166666666664</v>
      </c>
      <c r="B2268" s="154">
        <v>68.860000610351506</v>
      </c>
    </row>
    <row r="2269" spans="1:2" ht="15" customHeight="1" x14ac:dyDescent="0.2">
      <c r="A2269" s="153">
        <v>40071.166666666664</v>
      </c>
      <c r="B2269" s="154">
        <v>70.930000305175696</v>
      </c>
    </row>
    <row r="2270" spans="1:2" ht="15" customHeight="1" x14ac:dyDescent="0.2">
      <c r="A2270" s="153">
        <v>40072.166666666664</v>
      </c>
      <c r="B2270" s="154">
        <v>72.510002136230398</v>
      </c>
    </row>
    <row r="2271" spans="1:2" ht="15" customHeight="1" x14ac:dyDescent="0.2">
      <c r="A2271" s="153">
        <v>40073.166666666664</v>
      </c>
      <c r="B2271" s="154">
        <v>72.470001220703097</v>
      </c>
    </row>
    <row r="2272" spans="1:2" ht="15" customHeight="1" x14ac:dyDescent="0.2">
      <c r="A2272" s="153">
        <v>40074.166666666664</v>
      </c>
      <c r="B2272" s="154">
        <v>72.040000915527301</v>
      </c>
    </row>
    <row r="2273" spans="1:2" ht="15" customHeight="1" x14ac:dyDescent="0.2">
      <c r="A2273" s="153">
        <v>40077.166666666664</v>
      </c>
      <c r="B2273" s="154">
        <v>69.709999084472599</v>
      </c>
    </row>
    <row r="2274" spans="1:2" ht="15" customHeight="1" x14ac:dyDescent="0.2">
      <c r="A2274" s="153">
        <v>40078.166666666664</v>
      </c>
      <c r="B2274" s="154">
        <v>71.550003051757798</v>
      </c>
    </row>
    <row r="2275" spans="1:2" ht="15" customHeight="1" x14ac:dyDescent="0.2">
      <c r="A2275" s="153">
        <v>40079.166666666664</v>
      </c>
      <c r="B2275" s="154">
        <v>68.970001220703097</v>
      </c>
    </row>
    <row r="2276" spans="1:2" ht="15" customHeight="1" x14ac:dyDescent="0.2">
      <c r="A2276" s="153">
        <v>40080.166666666664</v>
      </c>
      <c r="B2276" s="154">
        <v>65.889999389648395</v>
      </c>
    </row>
    <row r="2277" spans="1:2" ht="15" customHeight="1" x14ac:dyDescent="0.2">
      <c r="A2277" s="153">
        <v>40081.166666666664</v>
      </c>
      <c r="B2277" s="154">
        <v>66.019996643066406</v>
      </c>
    </row>
    <row r="2278" spans="1:2" ht="15" customHeight="1" x14ac:dyDescent="0.2">
      <c r="A2278" s="153">
        <v>40084.166666666664</v>
      </c>
      <c r="B2278" s="154">
        <v>66.839996337890597</v>
      </c>
    </row>
    <row r="2279" spans="1:2" ht="15" customHeight="1" x14ac:dyDescent="0.2">
      <c r="A2279" s="153">
        <v>40085.166666666664</v>
      </c>
      <c r="B2279" s="154">
        <v>66.709999084472599</v>
      </c>
    </row>
    <row r="2280" spans="1:2" ht="15" customHeight="1" x14ac:dyDescent="0.2">
      <c r="A2280" s="153">
        <v>40086.166666666664</v>
      </c>
      <c r="B2280" s="154">
        <v>70.610000610351506</v>
      </c>
    </row>
    <row r="2281" spans="1:2" ht="15" customHeight="1" x14ac:dyDescent="0.2">
      <c r="A2281" s="153">
        <v>40087.166666666664</v>
      </c>
      <c r="B2281" s="154">
        <v>70.819999694824205</v>
      </c>
    </row>
    <row r="2282" spans="1:2" ht="15" customHeight="1" x14ac:dyDescent="0.2">
      <c r="A2282" s="153">
        <v>40088.166666666664</v>
      </c>
      <c r="B2282" s="154">
        <v>69.949996948242102</v>
      </c>
    </row>
    <row r="2283" spans="1:2" ht="15" customHeight="1" x14ac:dyDescent="0.2">
      <c r="A2283" s="153">
        <v>40091.166666666664</v>
      </c>
      <c r="B2283" s="154">
        <v>70.410003662109304</v>
      </c>
    </row>
    <row r="2284" spans="1:2" ht="15" customHeight="1" x14ac:dyDescent="0.2">
      <c r="A2284" s="153">
        <v>40092.166666666664</v>
      </c>
      <c r="B2284" s="154">
        <v>70.879997253417898</v>
      </c>
    </row>
    <row r="2285" spans="1:2" ht="15" customHeight="1" x14ac:dyDescent="0.2">
      <c r="A2285" s="153">
        <v>40093.166666666664</v>
      </c>
      <c r="B2285" s="154">
        <v>69.569999694824205</v>
      </c>
    </row>
    <row r="2286" spans="1:2" ht="15" customHeight="1" x14ac:dyDescent="0.2">
      <c r="A2286" s="153">
        <v>40094.166666666664</v>
      </c>
      <c r="B2286" s="154">
        <v>71.690002441406193</v>
      </c>
    </row>
    <row r="2287" spans="1:2" ht="15" customHeight="1" x14ac:dyDescent="0.2">
      <c r="A2287" s="153">
        <v>40095.166666666664</v>
      </c>
      <c r="B2287" s="154">
        <v>71.769996643066406</v>
      </c>
    </row>
    <row r="2288" spans="1:2" ht="15" customHeight="1" x14ac:dyDescent="0.2">
      <c r="A2288" s="153">
        <v>40098.166666666664</v>
      </c>
      <c r="B2288" s="154">
        <v>73.269996643066406</v>
      </c>
    </row>
    <row r="2289" spans="1:2" ht="15" customHeight="1" x14ac:dyDescent="0.2">
      <c r="A2289" s="153">
        <v>40099.166666666664</v>
      </c>
      <c r="B2289" s="154">
        <v>74.150001525878906</v>
      </c>
    </row>
    <row r="2290" spans="1:2" ht="15" customHeight="1" x14ac:dyDescent="0.2">
      <c r="A2290" s="153">
        <v>40100.166666666664</v>
      </c>
      <c r="B2290" s="154">
        <v>75.180000305175696</v>
      </c>
    </row>
    <row r="2291" spans="1:2" ht="15" customHeight="1" x14ac:dyDescent="0.2">
      <c r="A2291" s="153">
        <v>40101.166666666664</v>
      </c>
      <c r="B2291" s="154">
        <v>77.580001831054602</v>
      </c>
    </row>
    <row r="2292" spans="1:2" ht="15" customHeight="1" x14ac:dyDescent="0.2">
      <c r="A2292" s="153">
        <v>40102.166666666664</v>
      </c>
      <c r="B2292" s="154">
        <v>78.529998779296804</v>
      </c>
    </row>
    <row r="2293" spans="1:2" ht="15" customHeight="1" x14ac:dyDescent="0.2">
      <c r="A2293" s="153">
        <v>40105.166666666664</v>
      </c>
      <c r="B2293" s="154">
        <v>79.610000610351506</v>
      </c>
    </row>
    <row r="2294" spans="1:2" ht="15" customHeight="1" x14ac:dyDescent="0.2">
      <c r="A2294" s="153">
        <v>40106.166666666664</v>
      </c>
      <c r="B2294" s="154">
        <v>79.089996337890597</v>
      </c>
    </row>
    <row r="2295" spans="1:2" ht="15" customHeight="1" x14ac:dyDescent="0.2">
      <c r="A2295" s="153">
        <v>40107.166666666664</v>
      </c>
      <c r="B2295" s="154">
        <v>81.370002746582003</v>
      </c>
    </row>
    <row r="2296" spans="1:2" ht="15" customHeight="1" x14ac:dyDescent="0.2">
      <c r="A2296" s="153">
        <v>40108.166666666664</v>
      </c>
      <c r="B2296" s="154">
        <v>81.190002441406193</v>
      </c>
    </row>
    <row r="2297" spans="1:2" ht="15" customHeight="1" x14ac:dyDescent="0.2">
      <c r="A2297" s="153">
        <v>40109.166666666664</v>
      </c>
      <c r="B2297" s="154">
        <v>80.5</v>
      </c>
    </row>
    <row r="2298" spans="1:2" ht="15" customHeight="1" x14ac:dyDescent="0.2">
      <c r="A2298" s="153">
        <v>40112.166666666664</v>
      </c>
      <c r="B2298" s="154">
        <v>78.680000305175696</v>
      </c>
    </row>
    <row r="2299" spans="1:2" ht="15" customHeight="1" x14ac:dyDescent="0.2">
      <c r="A2299" s="153">
        <v>40113.166666666664</v>
      </c>
      <c r="B2299" s="154">
        <v>79.550003051757798</v>
      </c>
    </row>
    <row r="2300" spans="1:2" ht="15" customHeight="1" x14ac:dyDescent="0.2">
      <c r="A2300" s="153">
        <v>40114.166666666664</v>
      </c>
      <c r="B2300" s="154">
        <v>77.459999084472599</v>
      </c>
    </row>
    <row r="2301" spans="1:2" ht="15" customHeight="1" x14ac:dyDescent="0.2">
      <c r="A2301" s="153">
        <v>40115.166666666664</v>
      </c>
      <c r="B2301" s="154">
        <v>79.870002746582003</v>
      </c>
    </row>
    <row r="2302" spans="1:2" ht="15" customHeight="1" x14ac:dyDescent="0.2">
      <c r="A2302" s="153">
        <v>40116.166666666664</v>
      </c>
      <c r="B2302" s="154">
        <v>77</v>
      </c>
    </row>
    <row r="2303" spans="1:2" ht="15" customHeight="1" x14ac:dyDescent="0.2">
      <c r="A2303" s="153">
        <v>40119.208333333336</v>
      </c>
      <c r="B2303" s="154">
        <v>78.129997253417898</v>
      </c>
    </row>
    <row r="2304" spans="1:2" ht="15" customHeight="1" x14ac:dyDescent="0.2">
      <c r="A2304" s="153">
        <v>40120.208333333336</v>
      </c>
      <c r="B2304" s="154">
        <v>79.599998474121094</v>
      </c>
    </row>
    <row r="2305" spans="1:2" ht="15" customHeight="1" x14ac:dyDescent="0.2">
      <c r="A2305" s="153">
        <v>40121.208333333336</v>
      </c>
      <c r="B2305" s="154">
        <v>80.400001525878906</v>
      </c>
    </row>
    <row r="2306" spans="1:2" ht="15" customHeight="1" x14ac:dyDescent="0.2">
      <c r="A2306" s="153">
        <v>40122.208333333336</v>
      </c>
      <c r="B2306" s="154">
        <v>79.620002746582003</v>
      </c>
    </row>
    <row r="2307" spans="1:2" ht="15" customHeight="1" x14ac:dyDescent="0.2">
      <c r="A2307" s="153">
        <v>40123.208333333336</v>
      </c>
      <c r="B2307" s="154">
        <v>77.430000305175696</v>
      </c>
    </row>
    <row r="2308" spans="1:2" ht="15" customHeight="1" x14ac:dyDescent="0.2">
      <c r="A2308" s="153">
        <v>40126.208333333336</v>
      </c>
      <c r="B2308" s="154">
        <v>79.430000305175696</v>
      </c>
    </row>
    <row r="2309" spans="1:2" ht="15" customHeight="1" x14ac:dyDescent="0.2">
      <c r="A2309" s="153">
        <v>40127.208333333336</v>
      </c>
      <c r="B2309" s="154">
        <v>79.050003051757798</v>
      </c>
    </row>
    <row r="2310" spans="1:2" ht="15" customHeight="1" x14ac:dyDescent="0.2">
      <c r="A2310" s="153">
        <v>40128.208333333336</v>
      </c>
      <c r="B2310" s="154">
        <v>79.279998779296804</v>
      </c>
    </row>
    <row r="2311" spans="1:2" ht="15" customHeight="1" x14ac:dyDescent="0.2">
      <c r="A2311" s="153">
        <v>40129.208333333336</v>
      </c>
      <c r="B2311" s="154">
        <v>76.940002441406193</v>
      </c>
    </row>
    <row r="2312" spans="1:2" ht="15" customHeight="1" x14ac:dyDescent="0.2">
      <c r="A2312" s="153">
        <v>40130.208333333336</v>
      </c>
      <c r="B2312" s="154">
        <v>76.349998474121094</v>
      </c>
    </row>
    <row r="2313" spans="1:2" ht="15" customHeight="1" x14ac:dyDescent="0.2">
      <c r="A2313" s="153">
        <v>40133.208333333336</v>
      </c>
      <c r="B2313" s="154">
        <v>78.900001525878906</v>
      </c>
    </row>
    <row r="2314" spans="1:2" ht="15" customHeight="1" x14ac:dyDescent="0.2">
      <c r="A2314" s="153">
        <v>40134.208333333336</v>
      </c>
      <c r="B2314" s="154">
        <v>79.139999389648395</v>
      </c>
    </row>
    <row r="2315" spans="1:2" ht="15" customHeight="1" x14ac:dyDescent="0.2">
      <c r="A2315" s="153">
        <v>40135.208333333336</v>
      </c>
      <c r="B2315" s="154">
        <v>79.580001831054602</v>
      </c>
    </row>
    <row r="2316" spans="1:2" ht="15" customHeight="1" x14ac:dyDescent="0.2">
      <c r="A2316" s="153">
        <v>40136.208333333336</v>
      </c>
      <c r="B2316" s="154">
        <v>77.459999084472599</v>
      </c>
    </row>
    <row r="2317" spans="1:2" ht="15" customHeight="1" x14ac:dyDescent="0.2">
      <c r="A2317" s="153">
        <v>40137.208333333336</v>
      </c>
      <c r="B2317" s="154">
        <v>76.720001220703097</v>
      </c>
    </row>
    <row r="2318" spans="1:2" ht="15" customHeight="1" x14ac:dyDescent="0.2">
      <c r="A2318" s="153">
        <v>40140.208333333336</v>
      </c>
      <c r="B2318" s="154">
        <v>77.559997558593693</v>
      </c>
    </row>
    <row r="2319" spans="1:2" ht="15" customHeight="1" x14ac:dyDescent="0.2">
      <c r="A2319" s="153">
        <v>40141.208333333336</v>
      </c>
      <c r="B2319" s="154">
        <v>76.019996643066406</v>
      </c>
    </row>
    <row r="2320" spans="1:2" ht="15" customHeight="1" x14ac:dyDescent="0.2">
      <c r="A2320" s="153">
        <v>40142.208333333336</v>
      </c>
      <c r="B2320" s="154">
        <v>77.959999084472599</v>
      </c>
    </row>
    <row r="2321" spans="1:2" ht="15" customHeight="1" x14ac:dyDescent="0.2">
      <c r="A2321" s="153">
        <v>40144.604166666664</v>
      </c>
      <c r="B2321" s="154">
        <v>76.050003051757798</v>
      </c>
    </row>
    <row r="2322" spans="1:2" ht="15" customHeight="1" x14ac:dyDescent="0.2">
      <c r="A2322" s="153">
        <v>40147.208333333336</v>
      </c>
      <c r="B2322" s="154">
        <v>77.279998779296804</v>
      </c>
    </row>
    <row r="2323" spans="1:2" ht="15" customHeight="1" x14ac:dyDescent="0.2">
      <c r="A2323" s="153">
        <v>40148.208333333336</v>
      </c>
      <c r="B2323" s="154">
        <v>78.370002746582003</v>
      </c>
    </row>
    <row r="2324" spans="1:2" ht="15" customHeight="1" x14ac:dyDescent="0.2">
      <c r="A2324" s="153">
        <v>40149.208333333336</v>
      </c>
      <c r="B2324" s="154">
        <v>76.599998474121094</v>
      </c>
    </row>
    <row r="2325" spans="1:2" ht="15" customHeight="1" x14ac:dyDescent="0.2">
      <c r="A2325" s="153">
        <v>40150.208333333336</v>
      </c>
      <c r="B2325" s="154">
        <v>76.459999084472599</v>
      </c>
    </row>
    <row r="2326" spans="1:2" ht="15" customHeight="1" x14ac:dyDescent="0.2">
      <c r="A2326" s="153">
        <v>40151.208333333336</v>
      </c>
      <c r="B2326" s="154">
        <v>75.470001220703097</v>
      </c>
    </row>
    <row r="2327" spans="1:2" ht="15" customHeight="1" x14ac:dyDescent="0.2">
      <c r="A2327" s="153">
        <v>40154.208333333336</v>
      </c>
      <c r="B2327" s="154">
        <v>73.930000305175696</v>
      </c>
    </row>
    <row r="2328" spans="1:2" ht="15" customHeight="1" x14ac:dyDescent="0.2">
      <c r="A2328" s="153">
        <v>40155.208333333336</v>
      </c>
      <c r="B2328" s="154">
        <v>72.620002746582003</v>
      </c>
    </row>
    <row r="2329" spans="1:2" ht="15" customHeight="1" x14ac:dyDescent="0.2">
      <c r="A2329" s="153">
        <v>40156.208333333336</v>
      </c>
      <c r="B2329" s="154">
        <v>70.669998168945298</v>
      </c>
    </row>
    <row r="2330" spans="1:2" ht="15" customHeight="1" x14ac:dyDescent="0.2">
      <c r="A2330" s="153">
        <v>40157.208333333336</v>
      </c>
      <c r="B2330" s="154">
        <v>70.540000915527301</v>
      </c>
    </row>
    <row r="2331" spans="1:2" ht="15" customHeight="1" x14ac:dyDescent="0.2">
      <c r="A2331" s="153">
        <v>40158.208333333336</v>
      </c>
      <c r="B2331" s="154">
        <v>69.870002746582003</v>
      </c>
    </row>
    <row r="2332" spans="1:2" ht="15" customHeight="1" x14ac:dyDescent="0.2">
      <c r="A2332" s="153">
        <v>40161.208333333336</v>
      </c>
      <c r="B2332" s="154">
        <v>69.510002136230398</v>
      </c>
    </row>
    <row r="2333" spans="1:2" ht="15" customHeight="1" x14ac:dyDescent="0.2">
      <c r="A2333" s="153">
        <v>40162.208333333336</v>
      </c>
      <c r="B2333" s="154">
        <v>70.690002441406193</v>
      </c>
    </row>
    <row r="2334" spans="1:2" ht="15" customHeight="1" x14ac:dyDescent="0.2">
      <c r="A2334" s="153">
        <v>40163.208333333336</v>
      </c>
      <c r="B2334" s="154">
        <v>72.660003662109304</v>
      </c>
    </row>
    <row r="2335" spans="1:2" ht="15" customHeight="1" x14ac:dyDescent="0.2">
      <c r="A2335" s="153">
        <v>40164.208333333336</v>
      </c>
      <c r="B2335" s="154">
        <v>72.650001525878906</v>
      </c>
    </row>
    <row r="2336" spans="1:2" ht="15" customHeight="1" x14ac:dyDescent="0.2">
      <c r="A2336" s="153">
        <v>40165.208333333336</v>
      </c>
      <c r="B2336" s="154">
        <v>73.360000610351506</v>
      </c>
    </row>
    <row r="2337" spans="1:2" ht="15" customHeight="1" x14ac:dyDescent="0.2">
      <c r="A2337" s="153">
        <v>40168.208333333336</v>
      </c>
      <c r="B2337" s="154">
        <v>72.470001220703097</v>
      </c>
    </row>
    <row r="2338" spans="1:2" ht="15" customHeight="1" x14ac:dyDescent="0.2">
      <c r="A2338" s="153">
        <v>40169.208333333336</v>
      </c>
      <c r="B2338" s="154">
        <v>74.400001525878906</v>
      </c>
    </row>
    <row r="2339" spans="1:2" ht="15" customHeight="1" x14ac:dyDescent="0.2">
      <c r="A2339" s="153">
        <v>40170.208333333336</v>
      </c>
      <c r="B2339" s="154">
        <v>76.669998168945298</v>
      </c>
    </row>
    <row r="2340" spans="1:2" ht="15" customHeight="1" x14ac:dyDescent="0.2">
      <c r="A2340" s="153">
        <v>40171.604166666664</v>
      </c>
      <c r="B2340" s="154">
        <v>78.050003051757798</v>
      </c>
    </row>
    <row r="2341" spans="1:2" ht="15" customHeight="1" x14ac:dyDescent="0.2">
      <c r="A2341" s="153">
        <v>40175.208333333336</v>
      </c>
      <c r="B2341" s="154">
        <v>78.769996643066406</v>
      </c>
    </row>
    <row r="2342" spans="1:2" ht="15" customHeight="1" x14ac:dyDescent="0.2">
      <c r="A2342" s="153">
        <v>40176.208333333336</v>
      </c>
      <c r="B2342" s="154">
        <v>78.870002746582003</v>
      </c>
    </row>
    <row r="2343" spans="1:2" ht="15" customHeight="1" x14ac:dyDescent="0.2">
      <c r="A2343" s="153">
        <v>40177.208333333336</v>
      </c>
      <c r="B2343" s="154">
        <v>79.279998779296804</v>
      </c>
    </row>
    <row r="2344" spans="1:2" ht="15" customHeight="1" x14ac:dyDescent="0.2">
      <c r="A2344" s="153">
        <v>40178.208333333336</v>
      </c>
      <c r="B2344" s="154">
        <v>79.360000610351506</v>
      </c>
    </row>
    <row r="2345" spans="1:2" ht="15" customHeight="1" x14ac:dyDescent="0.2">
      <c r="A2345" s="153">
        <v>40182.208333333336</v>
      </c>
      <c r="B2345" s="154">
        <v>81.510002136230398</v>
      </c>
    </row>
    <row r="2346" spans="1:2" ht="15" customHeight="1" x14ac:dyDescent="0.2">
      <c r="A2346" s="153">
        <v>40183.208333333336</v>
      </c>
      <c r="B2346" s="154">
        <v>81.769996643066406</v>
      </c>
    </row>
    <row r="2347" spans="1:2" ht="15" customHeight="1" x14ac:dyDescent="0.2">
      <c r="A2347" s="153">
        <v>40184.208333333336</v>
      </c>
      <c r="B2347" s="154">
        <v>83.180000305175696</v>
      </c>
    </row>
    <row r="2348" spans="1:2" ht="15" customHeight="1" x14ac:dyDescent="0.2">
      <c r="A2348" s="153">
        <v>40185.208333333336</v>
      </c>
      <c r="B2348" s="154">
        <v>82.660003662109304</v>
      </c>
    </row>
    <row r="2349" spans="1:2" ht="15" customHeight="1" x14ac:dyDescent="0.2">
      <c r="A2349" s="153">
        <v>40186.208333333336</v>
      </c>
      <c r="B2349" s="154">
        <v>82.75</v>
      </c>
    </row>
    <row r="2350" spans="1:2" ht="15" customHeight="1" x14ac:dyDescent="0.2">
      <c r="A2350" s="153">
        <v>40189.208333333336</v>
      </c>
      <c r="B2350" s="154">
        <v>82.519996643066406</v>
      </c>
    </row>
    <row r="2351" spans="1:2" ht="15" customHeight="1" x14ac:dyDescent="0.2">
      <c r="A2351" s="153">
        <v>40190.208333333336</v>
      </c>
      <c r="B2351" s="154">
        <v>80.790000915527301</v>
      </c>
    </row>
    <row r="2352" spans="1:2" ht="15" customHeight="1" x14ac:dyDescent="0.2">
      <c r="A2352" s="153">
        <v>40191.208333333336</v>
      </c>
      <c r="B2352" s="154">
        <v>79.650001525878906</v>
      </c>
    </row>
    <row r="2353" spans="1:2" ht="15" customHeight="1" x14ac:dyDescent="0.2">
      <c r="A2353" s="153">
        <v>40192.208333333336</v>
      </c>
      <c r="B2353" s="154">
        <v>79.389999389648395</v>
      </c>
    </row>
    <row r="2354" spans="1:2" ht="15" customHeight="1" x14ac:dyDescent="0.2">
      <c r="A2354" s="153">
        <v>40193.208333333336</v>
      </c>
      <c r="B2354" s="154">
        <v>78</v>
      </c>
    </row>
    <row r="2355" spans="1:2" ht="15" customHeight="1" x14ac:dyDescent="0.2">
      <c r="A2355" s="153">
        <v>40197.208333333336</v>
      </c>
      <c r="B2355" s="154">
        <v>79.019996643066406</v>
      </c>
    </row>
    <row r="2356" spans="1:2" ht="15" customHeight="1" x14ac:dyDescent="0.2">
      <c r="A2356" s="153">
        <v>40198.208333333336</v>
      </c>
      <c r="B2356" s="154">
        <v>77.620002746582003</v>
      </c>
    </row>
    <row r="2357" spans="1:2" ht="15" customHeight="1" x14ac:dyDescent="0.2">
      <c r="A2357" s="153">
        <v>40199.208333333336</v>
      </c>
      <c r="B2357" s="154">
        <v>76.080001831054602</v>
      </c>
    </row>
    <row r="2358" spans="1:2" ht="15" customHeight="1" x14ac:dyDescent="0.2">
      <c r="A2358" s="153">
        <v>40200.208333333336</v>
      </c>
      <c r="B2358" s="154">
        <v>74.540000915527301</v>
      </c>
    </row>
    <row r="2359" spans="1:2" ht="15" customHeight="1" x14ac:dyDescent="0.2">
      <c r="A2359" s="153">
        <v>40203.208333333336</v>
      </c>
      <c r="B2359" s="154">
        <v>75.260002136230398</v>
      </c>
    </row>
    <row r="2360" spans="1:2" ht="15" customHeight="1" x14ac:dyDescent="0.2">
      <c r="A2360" s="153">
        <v>40204.208333333336</v>
      </c>
      <c r="B2360" s="154">
        <v>74.709999084472599</v>
      </c>
    </row>
    <row r="2361" spans="1:2" ht="15" customHeight="1" x14ac:dyDescent="0.2">
      <c r="A2361" s="153">
        <v>40205.208333333336</v>
      </c>
      <c r="B2361" s="154">
        <v>73.669998168945298</v>
      </c>
    </row>
    <row r="2362" spans="1:2" ht="15" customHeight="1" x14ac:dyDescent="0.2">
      <c r="A2362" s="153">
        <v>40206.208333333336</v>
      </c>
      <c r="B2362" s="154">
        <v>73.639999389648395</v>
      </c>
    </row>
    <row r="2363" spans="1:2" ht="15" customHeight="1" x14ac:dyDescent="0.2">
      <c r="A2363" s="153">
        <v>40207.208333333336</v>
      </c>
      <c r="B2363" s="154">
        <v>72.889999389648395</v>
      </c>
    </row>
    <row r="2364" spans="1:2" ht="15" customHeight="1" x14ac:dyDescent="0.2">
      <c r="A2364" s="153">
        <v>40210.208333333336</v>
      </c>
      <c r="B2364" s="154">
        <v>74.430000305175696</v>
      </c>
    </row>
    <row r="2365" spans="1:2" ht="15" customHeight="1" x14ac:dyDescent="0.2">
      <c r="A2365" s="153">
        <v>40211.208333333336</v>
      </c>
      <c r="B2365" s="154">
        <v>77.230003356933594</v>
      </c>
    </row>
    <row r="2366" spans="1:2" ht="15" customHeight="1" x14ac:dyDescent="0.2">
      <c r="A2366" s="153">
        <v>40212.208333333336</v>
      </c>
      <c r="B2366" s="154">
        <v>76.980003356933594</v>
      </c>
    </row>
    <row r="2367" spans="1:2" ht="15" customHeight="1" x14ac:dyDescent="0.2">
      <c r="A2367" s="153">
        <v>40213.208333333336</v>
      </c>
      <c r="B2367" s="154">
        <v>73.139999389648395</v>
      </c>
    </row>
    <row r="2368" spans="1:2" ht="15" customHeight="1" x14ac:dyDescent="0.2">
      <c r="A2368" s="153">
        <v>40214.208333333336</v>
      </c>
      <c r="B2368" s="154">
        <v>71.190002441406193</v>
      </c>
    </row>
    <row r="2369" spans="1:2" ht="15" customHeight="1" x14ac:dyDescent="0.2">
      <c r="A2369" s="153">
        <v>40217.208333333336</v>
      </c>
      <c r="B2369" s="154">
        <v>71.889999389648395</v>
      </c>
    </row>
    <row r="2370" spans="1:2" ht="15" customHeight="1" x14ac:dyDescent="0.2">
      <c r="A2370" s="153">
        <v>40218.208333333336</v>
      </c>
      <c r="B2370" s="154">
        <v>73.75</v>
      </c>
    </row>
    <row r="2371" spans="1:2" ht="15" customHeight="1" x14ac:dyDescent="0.2">
      <c r="A2371" s="153">
        <v>40219.208333333336</v>
      </c>
      <c r="B2371" s="154">
        <v>74.519996643066406</v>
      </c>
    </row>
    <row r="2372" spans="1:2" ht="15" customHeight="1" x14ac:dyDescent="0.2">
      <c r="A2372" s="153">
        <v>40220.208333333336</v>
      </c>
      <c r="B2372" s="154">
        <v>75.279998779296804</v>
      </c>
    </row>
    <row r="2373" spans="1:2" ht="15" customHeight="1" x14ac:dyDescent="0.2">
      <c r="A2373" s="153">
        <v>40221.208333333336</v>
      </c>
      <c r="B2373" s="154">
        <v>74.129997253417898</v>
      </c>
    </row>
    <row r="2374" spans="1:2" ht="15" customHeight="1" x14ac:dyDescent="0.2">
      <c r="A2374" s="153">
        <v>40225.208333333336</v>
      </c>
      <c r="B2374" s="154">
        <v>77.010002136230398</v>
      </c>
    </row>
    <row r="2375" spans="1:2" ht="15" customHeight="1" x14ac:dyDescent="0.2">
      <c r="A2375" s="153">
        <v>40226.208333333336</v>
      </c>
      <c r="B2375" s="154">
        <v>77.330001831054602</v>
      </c>
    </row>
    <row r="2376" spans="1:2" ht="15" customHeight="1" x14ac:dyDescent="0.2">
      <c r="A2376" s="153">
        <v>40227.208333333336</v>
      </c>
      <c r="B2376" s="154">
        <v>79.059997558593693</v>
      </c>
    </row>
    <row r="2377" spans="1:2" ht="15" customHeight="1" x14ac:dyDescent="0.2">
      <c r="A2377" s="153">
        <v>40228.208333333336</v>
      </c>
      <c r="B2377" s="154">
        <v>79.809997558593693</v>
      </c>
    </row>
    <row r="2378" spans="1:2" ht="15" customHeight="1" x14ac:dyDescent="0.2">
      <c r="A2378" s="153">
        <v>40231.208333333336</v>
      </c>
      <c r="B2378" s="154">
        <v>80.160003662109304</v>
      </c>
    </row>
    <row r="2379" spans="1:2" ht="15" customHeight="1" x14ac:dyDescent="0.2">
      <c r="A2379" s="153">
        <v>40232.208333333336</v>
      </c>
      <c r="B2379" s="154">
        <v>78.860000610351506</v>
      </c>
    </row>
    <row r="2380" spans="1:2" ht="15" customHeight="1" x14ac:dyDescent="0.2">
      <c r="A2380" s="153">
        <v>40233.208333333336</v>
      </c>
      <c r="B2380" s="154">
        <v>80</v>
      </c>
    </row>
    <row r="2381" spans="1:2" ht="15" customHeight="1" x14ac:dyDescent="0.2">
      <c r="A2381" s="153">
        <v>40234.208333333336</v>
      </c>
      <c r="B2381" s="154">
        <v>78.169998168945298</v>
      </c>
    </row>
    <row r="2382" spans="1:2" ht="15" customHeight="1" x14ac:dyDescent="0.2">
      <c r="A2382" s="153">
        <v>40235.208333333336</v>
      </c>
      <c r="B2382" s="154">
        <v>79.660003662109304</v>
      </c>
    </row>
    <row r="2383" spans="1:2" ht="15" customHeight="1" x14ac:dyDescent="0.2">
      <c r="A2383" s="153">
        <v>40238.208333333336</v>
      </c>
      <c r="B2383" s="154">
        <v>78.699996948242102</v>
      </c>
    </row>
    <row r="2384" spans="1:2" ht="15" customHeight="1" x14ac:dyDescent="0.2">
      <c r="A2384" s="153">
        <v>40239.208333333336</v>
      </c>
      <c r="B2384" s="154">
        <v>79.680000305175696</v>
      </c>
    </row>
    <row r="2385" spans="1:2" ht="15" customHeight="1" x14ac:dyDescent="0.2">
      <c r="A2385" s="153">
        <v>40240.208333333336</v>
      </c>
      <c r="B2385" s="154">
        <v>80.870002746582003</v>
      </c>
    </row>
    <row r="2386" spans="1:2" ht="15" customHeight="1" x14ac:dyDescent="0.2">
      <c r="A2386" s="153">
        <v>40241.208333333336</v>
      </c>
      <c r="B2386" s="154">
        <v>80.209999084472599</v>
      </c>
    </row>
    <row r="2387" spans="1:2" ht="15" customHeight="1" x14ac:dyDescent="0.2">
      <c r="A2387" s="153">
        <v>40242.208333333336</v>
      </c>
      <c r="B2387" s="154">
        <v>81.5</v>
      </c>
    </row>
    <row r="2388" spans="1:2" ht="15" customHeight="1" x14ac:dyDescent="0.2">
      <c r="A2388" s="153">
        <v>40245.208333333336</v>
      </c>
      <c r="B2388" s="154">
        <v>81.870002746582003</v>
      </c>
    </row>
    <row r="2389" spans="1:2" ht="15" customHeight="1" x14ac:dyDescent="0.2">
      <c r="A2389" s="153">
        <v>40246.208333333336</v>
      </c>
      <c r="B2389" s="154">
        <v>81.489997863769503</v>
      </c>
    </row>
    <row r="2390" spans="1:2" ht="15" customHeight="1" x14ac:dyDescent="0.2">
      <c r="A2390" s="153">
        <v>40247.208333333336</v>
      </c>
      <c r="B2390" s="154">
        <v>82.089996337890597</v>
      </c>
    </row>
    <row r="2391" spans="1:2" ht="15" customHeight="1" x14ac:dyDescent="0.2">
      <c r="A2391" s="153">
        <v>40248.208333333336</v>
      </c>
      <c r="B2391" s="154">
        <v>82.110000610351506</v>
      </c>
    </row>
    <row r="2392" spans="1:2" ht="15" customHeight="1" x14ac:dyDescent="0.2">
      <c r="A2392" s="153">
        <v>40249.208333333336</v>
      </c>
      <c r="B2392" s="154">
        <v>81.239997863769503</v>
      </c>
    </row>
    <row r="2393" spans="1:2" ht="15" customHeight="1" x14ac:dyDescent="0.2">
      <c r="A2393" s="153">
        <v>40252.166666666664</v>
      </c>
      <c r="B2393" s="154">
        <v>79.800003051757798</v>
      </c>
    </row>
    <row r="2394" spans="1:2" ht="15" customHeight="1" x14ac:dyDescent="0.2">
      <c r="A2394" s="153">
        <v>40253.166666666664</v>
      </c>
      <c r="B2394" s="154">
        <v>81.699996948242102</v>
      </c>
    </row>
    <row r="2395" spans="1:2" ht="15" customHeight="1" x14ac:dyDescent="0.2">
      <c r="A2395" s="153">
        <v>40254.166666666664</v>
      </c>
      <c r="B2395" s="154">
        <v>82.930000305175696</v>
      </c>
    </row>
    <row r="2396" spans="1:2" ht="15" customHeight="1" x14ac:dyDescent="0.2">
      <c r="A2396" s="153">
        <v>40255.166666666664</v>
      </c>
      <c r="B2396" s="154">
        <v>82.199996948242102</v>
      </c>
    </row>
    <row r="2397" spans="1:2" ht="15" customHeight="1" x14ac:dyDescent="0.2">
      <c r="A2397" s="153">
        <v>40256.166666666664</v>
      </c>
      <c r="B2397" s="154">
        <v>80.680000305175696</v>
      </c>
    </row>
    <row r="2398" spans="1:2" ht="15" customHeight="1" x14ac:dyDescent="0.2">
      <c r="A2398" s="153">
        <v>40259.166666666664</v>
      </c>
      <c r="B2398" s="154">
        <v>81.25</v>
      </c>
    </row>
    <row r="2399" spans="1:2" ht="15" customHeight="1" x14ac:dyDescent="0.2">
      <c r="A2399" s="153">
        <v>40260.166666666664</v>
      </c>
      <c r="B2399" s="154">
        <v>81.910003662109304</v>
      </c>
    </row>
    <row r="2400" spans="1:2" ht="15" customHeight="1" x14ac:dyDescent="0.2">
      <c r="A2400" s="153">
        <v>40261.166666666664</v>
      </c>
      <c r="B2400" s="154">
        <v>80.610000610351506</v>
      </c>
    </row>
    <row r="2401" spans="1:2" ht="15" customHeight="1" x14ac:dyDescent="0.2">
      <c r="A2401" s="153">
        <v>40262.166666666664</v>
      </c>
      <c r="B2401" s="154">
        <v>80.529998779296804</v>
      </c>
    </row>
    <row r="2402" spans="1:2" ht="15" customHeight="1" x14ac:dyDescent="0.2">
      <c r="A2402" s="153">
        <v>40263.166666666664</v>
      </c>
      <c r="B2402" s="154">
        <v>80</v>
      </c>
    </row>
    <row r="2403" spans="1:2" ht="15" customHeight="1" x14ac:dyDescent="0.2">
      <c r="A2403" s="153">
        <v>40266.166666666664</v>
      </c>
      <c r="B2403" s="154">
        <v>82.169998168945298</v>
      </c>
    </row>
    <row r="2404" spans="1:2" ht="15" customHeight="1" x14ac:dyDescent="0.2">
      <c r="A2404" s="153">
        <v>40267.166666666664</v>
      </c>
      <c r="B2404" s="154">
        <v>82.370002746582003</v>
      </c>
    </row>
    <row r="2405" spans="1:2" ht="15" customHeight="1" x14ac:dyDescent="0.2">
      <c r="A2405" s="153">
        <v>40268.166666666664</v>
      </c>
      <c r="B2405" s="154">
        <v>83.760002136230398</v>
      </c>
    </row>
    <row r="2406" spans="1:2" ht="15" customHeight="1" x14ac:dyDescent="0.2">
      <c r="A2406" s="153">
        <v>40269.166666666664</v>
      </c>
      <c r="B2406" s="154">
        <v>84.870002746582003</v>
      </c>
    </row>
    <row r="2407" spans="1:2" ht="15" customHeight="1" x14ac:dyDescent="0.2">
      <c r="A2407" s="153">
        <v>40273.166666666664</v>
      </c>
      <c r="B2407" s="154">
        <v>86.620002746582003</v>
      </c>
    </row>
    <row r="2408" spans="1:2" ht="15" customHeight="1" x14ac:dyDescent="0.2">
      <c r="A2408" s="153">
        <v>40274.166666666664</v>
      </c>
      <c r="B2408" s="154">
        <v>86.839996337890597</v>
      </c>
    </row>
    <row r="2409" spans="1:2" ht="15" customHeight="1" x14ac:dyDescent="0.2">
      <c r="A2409" s="153">
        <v>40275.166666666664</v>
      </c>
      <c r="B2409" s="154">
        <v>85.879997253417898</v>
      </c>
    </row>
    <row r="2410" spans="1:2" ht="15" customHeight="1" x14ac:dyDescent="0.2">
      <c r="A2410" s="153">
        <v>40276.166666666664</v>
      </c>
      <c r="B2410" s="154">
        <v>85.389999389648395</v>
      </c>
    </row>
    <row r="2411" spans="1:2" ht="15" customHeight="1" x14ac:dyDescent="0.2">
      <c r="A2411" s="153">
        <v>40277.166666666664</v>
      </c>
      <c r="B2411" s="154">
        <v>84.919998168945298</v>
      </c>
    </row>
    <row r="2412" spans="1:2" ht="15" customHeight="1" x14ac:dyDescent="0.2">
      <c r="A2412" s="153">
        <v>40280.166666666664</v>
      </c>
      <c r="B2412" s="154">
        <v>84.339996337890597</v>
      </c>
    </row>
    <row r="2413" spans="1:2" ht="15" customHeight="1" x14ac:dyDescent="0.2">
      <c r="A2413" s="153">
        <v>40281.166666666664</v>
      </c>
      <c r="B2413" s="154">
        <v>84.050003051757798</v>
      </c>
    </row>
    <row r="2414" spans="1:2" ht="15" customHeight="1" x14ac:dyDescent="0.2">
      <c r="A2414" s="153">
        <v>40282.166666666664</v>
      </c>
      <c r="B2414" s="154">
        <v>85.839996337890597</v>
      </c>
    </row>
    <row r="2415" spans="1:2" ht="15" customHeight="1" x14ac:dyDescent="0.2">
      <c r="A2415" s="153">
        <v>40283.166666666664</v>
      </c>
      <c r="B2415" s="154">
        <v>85.510002136230398</v>
      </c>
    </row>
    <row r="2416" spans="1:2" ht="15" customHeight="1" x14ac:dyDescent="0.2">
      <c r="A2416" s="153">
        <v>40284.166666666664</v>
      </c>
      <c r="B2416" s="154">
        <v>83.239997863769503</v>
      </c>
    </row>
    <row r="2417" spans="1:2" ht="15" customHeight="1" x14ac:dyDescent="0.2">
      <c r="A2417" s="153">
        <v>40287.166666666664</v>
      </c>
      <c r="B2417" s="154">
        <v>81.449996948242102</v>
      </c>
    </row>
    <row r="2418" spans="1:2" ht="15" customHeight="1" x14ac:dyDescent="0.2">
      <c r="A2418" s="153">
        <v>40288.166666666664</v>
      </c>
      <c r="B2418" s="154">
        <v>83.449996948242102</v>
      </c>
    </row>
    <row r="2419" spans="1:2" ht="15" customHeight="1" x14ac:dyDescent="0.2">
      <c r="A2419" s="153">
        <v>40289.166666666664</v>
      </c>
      <c r="B2419" s="154">
        <v>83.680000305175696</v>
      </c>
    </row>
    <row r="2420" spans="1:2" ht="15" customHeight="1" x14ac:dyDescent="0.2">
      <c r="A2420" s="153">
        <v>40290.166666666664</v>
      </c>
      <c r="B2420" s="154">
        <v>83.699996948242102</v>
      </c>
    </row>
    <row r="2421" spans="1:2" ht="15" customHeight="1" x14ac:dyDescent="0.2">
      <c r="A2421" s="153">
        <v>40291.166666666664</v>
      </c>
      <c r="B2421" s="154">
        <v>85.120002746582003</v>
      </c>
    </row>
    <row r="2422" spans="1:2" ht="15" customHeight="1" x14ac:dyDescent="0.2">
      <c r="A2422" s="153">
        <v>40294.166666666664</v>
      </c>
      <c r="B2422" s="154">
        <v>84.199996948242102</v>
      </c>
    </row>
    <row r="2423" spans="1:2" ht="15" customHeight="1" x14ac:dyDescent="0.2">
      <c r="A2423" s="153">
        <v>40295.166666666664</v>
      </c>
      <c r="B2423" s="154">
        <v>82.440002441406193</v>
      </c>
    </row>
    <row r="2424" spans="1:2" ht="15" customHeight="1" x14ac:dyDescent="0.2">
      <c r="A2424" s="153">
        <v>40296.166666666664</v>
      </c>
      <c r="B2424" s="154">
        <v>83.220001220703097</v>
      </c>
    </row>
    <row r="2425" spans="1:2" ht="15" customHeight="1" x14ac:dyDescent="0.2">
      <c r="A2425" s="153">
        <v>40297.166666666664</v>
      </c>
      <c r="B2425" s="154">
        <v>85.169998168945298</v>
      </c>
    </row>
    <row r="2426" spans="1:2" ht="15" customHeight="1" x14ac:dyDescent="0.2">
      <c r="A2426" s="153">
        <v>40298.166666666664</v>
      </c>
      <c r="B2426" s="154">
        <v>86.150001525878906</v>
      </c>
    </row>
    <row r="2427" spans="1:2" ht="15" customHeight="1" x14ac:dyDescent="0.2">
      <c r="A2427" s="153">
        <v>40301.166666666664</v>
      </c>
      <c r="B2427" s="154">
        <v>86.190002441406193</v>
      </c>
    </row>
    <row r="2428" spans="1:2" ht="15" customHeight="1" x14ac:dyDescent="0.2">
      <c r="A2428" s="153">
        <v>40302.166666666664</v>
      </c>
      <c r="B2428" s="154">
        <v>82.739997863769503</v>
      </c>
    </row>
    <row r="2429" spans="1:2" ht="15" customHeight="1" x14ac:dyDescent="0.2">
      <c r="A2429" s="153">
        <v>40303.166666666664</v>
      </c>
      <c r="B2429" s="154">
        <v>79.970001220703097</v>
      </c>
    </row>
    <row r="2430" spans="1:2" ht="15" customHeight="1" x14ac:dyDescent="0.2">
      <c r="A2430" s="153">
        <v>40304.166666666664</v>
      </c>
      <c r="B2430" s="154">
        <v>77.110000610351506</v>
      </c>
    </row>
    <row r="2431" spans="1:2" ht="15" customHeight="1" x14ac:dyDescent="0.2">
      <c r="A2431" s="153">
        <v>40305.166666666664</v>
      </c>
      <c r="B2431" s="154">
        <v>75.110000610351506</v>
      </c>
    </row>
    <row r="2432" spans="1:2" ht="15" customHeight="1" x14ac:dyDescent="0.2">
      <c r="A2432" s="153">
        <v>40308.166666666664</v>
      </c>
      <c r="B2432" s="154">
        <v>76.800003051757798</v>
      </c>
    </row>
    <row r="2433" spans="1:2" ht="15" customHeight="1" x14ac:dyDescent="0.2">
      <c r="A2433" s="153">
        <v>40309.166666666664</v>
      </c>
      <c r="B2433" s="154">
        <v>76.370002746582003</v>
      </c>
    </row>
    <row r="2434" spans="1:2" ht="15" customHeight="1" x14ac:dyDescent="0.2">
      <c r="A2434" s="153">
        <v>40310.166666666664</v>
      </c>
      <c r="B2434" s="154">
        <v>75.650001525878906</v>
      </c>
    </row>
    <row r="2435" spans="1:2" ht="15" customHeight="1" x14ac:dyDescent="0.2">
      <c r="A2435" s="153">
        <v>40311.166666666664</v>
      </c>
      <c r="B2435" s="154">
        <v>74.400001525878906</v>
      </c>
    </row>
    <row r="2436" spans="1:2" ht="15" customHeight="1" x14ac:dyDescent="0.2">
      <c r="A2436" s="153">
        <v>40312.166666666664</v>
      </c>
      <c r="B2436" s="154">
        <v>71.610000610351506</v>
      </c>
    </row>
    <row r="2437" spans="1:2" ht="15" customHeight="1" x14ac:dyDescent="0.2">
      <c r="A2437" s="153">
        <v>40315.166666666664</v>
      </c>
      <c r="B2437" s="154">
        <v>70.080001831054602</v>
      </c>
    </row>
    <row r="2438" spans="1:2" ht="15" customHeight="1" x14ac:dyDescent="0.2">
      <c r="A2438" s="153">
        <v>40316.166666666664</v>
      </c>
      <c r="B2438" s="154">
        <v>69.410003662109304</v>
      </c>
    </row>
    <row r="2439" spans="1:2" ht="15" customHeight="1" x14ac:dyDescent="0.2">
      <c r="A2439" s="153">
        <v>40317.166666666664</v>
      </c>
      <c r="B2439" s="154">
        <v>69.870002746582003</v>
      </c>
    </row>
    <row r="2440" spans="1:2" ht="15" customHeight="1" x14ac:dyDescent="0.2">
      <c r="A2440" s="153">
        <v>40318.166666666664</v>
      </c>
      <c r="B2440" s="154">
        <v>68.010002136230398</v>
      </c>
    </row>
    <row r="2441" spans="1:2" ht="15" customHeight="1" x14ac:dyDescent="0.2">
      <c r="A2441" s="153">
        <v>40319.166666666664</v>
      </c>
      <c r="B2441" s="154">
        <v>70.040000915527301</v>
      </c>
    </row>
    <row r="2442" spans="1:2" ht="15" customHeight="1" x14ac:dyDescent="0.2">
      <c r="A2442" s="153">
        <v>40322.166666666664</v>
      </c>
      <c r="B2442" s="154">
        <v>70.209999084472599</v>
      </c>
    </row>
    <row r="2443" spans="1:2" ht="15" customHeight="1" x14ac:dyDescent="0.2">
      <c r="A2443" s="153">
        <v>40323.166666666664</v>
      </c>
      <c r="B2443" s="154">
        <v>68.75</v>
      </c>
    </row>
    <row r="2444" spans="1:2" ht="15" customHeight="1" x14ac:dyDescent="0.2">
      <c r="A2444" s="153">
        <v>40324.166666666664</v>
      </c>
      <c r="B2444" s="154">
        <v>71.510002136230398</v>
      </c>
    </row>
    <row r="2445" spans="1:2" ht="15" customHeight="1" x14ac:dyDescent="0.2">
      <c r="A2445" s="153">
        <v>40325.166666666664</v>
      </c>
      <c r="B2445" s="154">
        <v>74.550003051757798</v>
      </c>
    </row>
    <row r="2446" spans="1:2" ht="15" customHeight="1" x14ac:dyDescent="0.2">
      <c r="A2446" s="153">
        <v>40326.166666666664</v>
      </c>
      <c r="B2446" s="154">
        <v>73.970001220703097</v>
      </c>
    </row>
    <row r="2447" spans="1:2" ht="15" customHeight="1" x14ac:dyDescent="0.2">
      <c r="A2447" s="153">
        <v>40330.166666666664</v>
      </c>
      <c r="B2447" s="154">
        <v>72.580001831054602</v>
      </c>
    </row>
    <row r="2448" spans="1:2" ht="15" customHeight="1" x14ac:dyDescent="0.2">
      <c r="A2448" s="153">
        <v>40331.166666666664</v>
      </c>
      <c r="B2448" s="154">
        <v>72.860000610351506</v>
      </c>
    </row>
    <row r="2449" spans="1:2" ht="15" customHeight="1" x14ac:dyDescent="0.2">
      <c r="A2449" s="153">
        <v>40332.166666666664</v>
      </c>
      <c r="B2449" s="154">
        <v>74.610000610351506</v>
      </c>
    </row>
    <row r="2450" spans="1:2" ht="15" customHeight="1" x14ac:dyDescent="0.2">
      <c r="A2450" s="153">
        <v>40333.166666666664</v>
      </c>
      <c r="B2450" s="154">
        <v>71.510002136230398</v>
      </c>
    </row>
    <row r="2451" spans="1:2" ht="15" customHeight="1" x14ac:dyDescent="0.2">
      <c r="A2451" s="153">
        <v>40336.166666666664</v>
      </c>
      <c r="B2451" s="154">
        <v>71.440002441406193</v>
      </c>
    </row>
    <row r="2452" spans="1:2" ht="15" customHeight="1" x14ac:dyDescent="0.2">
      <c r="A2452" s="153">
        <v>40337.166666666664</v>
      </c>
      <c r="B2452" s="154">
        <v>71.989997863769503</v>
      </c>
    </row>
    <row r="2453" spans="1:2" ht="15" customHeight="1" x14ac:dyDescent="0.2">
      <c r="A2453" s="153">
        <v>40338.166666666664</v>
      </c>
      <c r="B2453" s="154">
        <v>74.379997253417898</v>
      </c>
    </row>
    <row r="2454" spans="1:2" ht="15" customHeight="1" x14ac:dyDescent="0.2">
      <c r="A2454" s="153">
        <v>40339.166666666664</v>
      </c>
      <c r="B2454" s="154">
        <v>75.480003356933594</v>
      </c>
    </row>
    <row r="2455" spans="1:2" ht="15" customHeight="1" x14ac:dyDescent="0.2">
      <c r="A2455" s="153">
        <v>40340.166666666664</v>
      </c>
      <c r="B2455" s="154">
        <v>73.779998779296804</v>
      </c>
    </row>
    <row r="2456" spans="1:2" ht="15" customHeight="1" x14ac:dyDescent="0.2">
      <c r="A2456" s="153">
        <v>40343.166666666664</v>
      </c>
      <c r="B2456" s="154">
        <v>75.120002746582003</v>
      </c>
    </row>
    <row r="2457" spans="1:2" ht="15" customHeight="1" x14ac:dyDescent="0.2">
      <c r="A2457" s="153">
        <v>40344.166666666664</v>
      </c>
      <c r="B2457" s="154">
        <v>76.940002441406193</v>
      </c>
    </row>
    <row r="2458" spans="1:2" ht="15" customHeight="1" x14ac:dyDescent="0.2">
      <c r="A2458" s="153">
        <v>40345.166666666664</v>
      </c>
      <c r="B2458" s="154">
        <v>77.669998168945298</v>
      </c>
    </row>
    <row r="2459" spans="1:2" ht="15" customHeight="1" x14ac:dyDescent="0.2">
      <c r="A2459" s="153">
        <v>40346.166666666664</v>
      </c>
      <c r="B2459" s="154">
        <v>76.790000915527301</v>
      </c>
    </row>
    <row r="2460" spans="1:2" ht="15" customHeight="1" x14ac:dyDescent="0.2">
      <c r="A2460" s="153">
        <v>40347.166666666664</v>
      </c>
      <c r="B2460" s="154">
        <v>77.180000305175696</v>
      </c>
    </row>
    <row r="2461" spans="1:2" ht="15" customHeight="1" x14ac:dyDescent="0.2">
      <c r="A2461" s="153">
        <v>40350.166666666664</v>
      </c>
      <c r="B2461" s="154">
        <v>77.819999694824205</v>
      </c>
    </row>
    <row r="2462" spans="1:2" ht="15" customHeight="1" x14ac:dyDescent="0.2">
      <c r="A2462" s="153">
        <v>40351.166666666664</v>
      </c>
      <c r="B2462" s="154">
        <v>77.209999084472599</v>
      </c>
    </row>
    <row r="2463" spans="1:2" ht="15" customHeight="1" x14ac:dyDescent="0.2">
      <c r="A2463" s="153">
        <v>40352.166666666664</v>
      </c>
      <c r="B2463" s="154">
        <v>76.349998474121094</v>
      </c>
    </row>
    <row r="2464" spans="1:2" ht="15" customHeight="1" x14ac:dyDescent="0.2">
      <c r="A2464" s="153">
        <v>40353.166666666664</v>
      </c>
      <c r="B2464" s="154">
        <v>76.510002136230398</v>
      </c>
    </row>
    <row r="2465" spans="1:2" ht="15" customHeight="1" x14ac:dyDescent="0.2">
      <c r="A2465" s="153">
        <v>40354.166666666664</v>
      </c>
      <c r="B2465" s="154">
        <v>78.860000610351506</v>
      </c>
    </row>
    <row r="2466" spans="1:2" ht="15" customHeight="1" x14ac:dyDescent="0.2">
      <c r="A2466" s="153">
        <v>40357.166666666664</v>
      </c>
      <c r="B2466" s="154">
        <v>78.25</v>
      </c>
    </row>
    <row r="2467" spans="1:2" ht="15" customHeight="1" x14ac:dyDescent="0.2">
      <c r="A2467" s="153">
        <v>40358.166666666664</v>
      </c>
      <c r="B2467" s="154">
        <v>75.940002441406193</v>
      </c>
    </row>
    <row r="2468" spans="1:2" ht="15" customHeight="1" x14ac:dyDescent="0.2">
      <c r="A2468" s="153">
        <v>40359.166666666664</v>
      </c>
      <c r="B2468" s="154">
        <v>75.629997253417898</v>
      </c>
    </row>
    <row r="2469" spans="1:2" ht="15" customHeight="1" x14ac:dyDescent="0.2">
      <c r="A2469" s="153">
        <v>40360.166666666664</v>
      </c>
      <c r="B2469" s="154">
        <v>72.949996948242102</v>
      </c>
    </row>
    <row r="2470" spans="1:2" ht="15" customHeight="1" x14ac:dyDescent="0.2">
      <c r="A2470" s="153">
        <v>40361.166666666664</v>
      </c>
      <c r="B2470" s="154">
        <v>72.139999389648395</v>
      </c>
    </row>
    <row r="2471" spans="1:2" ht="15" customHeight="1" x14ac:dyDescent="0.2">
      <c r="A2471" s="153">
        <v>40365.166666666664</v>
      </c>
      <c r="B2471" s="154">
        <v>71.980003356933594</v>
      </c>
    </row>
    <row r="2472" spans="1:2" ht="15" customHeight="1" x14ac:dyDescent="0.2">
      <c r="A2472" s="153">
        <v>40366.166666666664</v>
      </c>
      <c r="B2472" s="154">
        <v>74.069999694824205</v>
      </c>
    </row>
    <row r="2473" spans="1:2" ht="15" customHeight="1" x14ac:dyDescent="0.2">
      <c r="A2473" s="153">
        <v>40367.166666666664</v>
      </c>
      <c r="B2473" s="154">
        <v>75.440002441406193</v>
      </c>
    </row>
    <row r="2474" spans="1:2" ht="15" customHeight="1" x14ac:dyDescent="0.2">
      <c r="A2474" s="153">
        <v>40368.166666666664</v>
      </c>
      <c r="B2474" s="154">
        <v>76.089996337890597</v>
      </c>
    </row>
    <row r="2475" spans="1:2" ht="15" customHeight="1" x14ac:dyDescent="0.2">
      <c r="A2475" s="153">
        <v>40371.166666666664</v>
      </c>
      <c r="B2475" s="154">
        <v>74.949996948242102</v>
      </c>
    </row>
    <row r="2476" spans="1:2" ht="15" customHeight="1" x14ac:dyDescent="0.2">
      <c r="A2476" s="153">
        <v>40372.166666666664</v>
      </c>
      <c r="B2476" s="154">
        <v>77.150001525878906</v>
      </c>
    </row>
    <row r="2477" spans="1:2" ht="15" customHeight="1" x14ac:dyDescent="0.2">
      <c r="A2477" s="153">
        <v>40373.166666666664</v>
      </c>
      <c r="B2477" s="154">
        <v>77.040000915527301</v>
      </c>
    </row>
    <row r="2478" spans="1:2" ht="15" customHeight="1" x14ac:dyDescent="0.2">
      <c r="A2478" s="153">
        <v>40374.166666666664</v>
      </c>
      <c r="B2478" s="154">
        <v>76.620002746582003</v>
      </c>
    </row>
    <row r="2479" spans="1:2" ht="15" customHeight="1" x14ac:dyDescent="0.2">
      <c r="A2479" s="153">
        <v>40375.166666666664</v>
      </c>
      <c r="B2479" s="154">
        <v>76.010002136230398</v>
      </c>
    </row>
    <row r="2480" spans="1:2" ht="15" customHeight="1" x14ac:dyDescent="0.2">
      <c r="A2480" s="153">
        <v>40378.166666666664</v>
      </c>
      <c r="B2480" s="154">
        <v>76.540000915527301</v>
      </c>
    </row>
    <row r="2481" spans="1:2" ht="15" customHeight="1" x14ac:dyDescent="0.2">
      <c r="A2481" s="153">
        <v>40379.166666666664</v>
      </c>
      <c r="B2481" s="154">
        <v>77.440002441406193</v>
      </c>
    </row>
    <row r="2482" spans="1:2" ht="15" customHeight="1" x14ac:dyDescent="0.2">
      <c r="A2482" s="153">
        <v>40380.166666666664</v>
      </c>
      <c r="B2482" s="154">
        <v>76.559997558593693</v>
      </c>
    </row>
    <row r="2483" spans="1:2" ht="15" customHeight="1" x14ac:dyDescent="0.2">
      <c r="A2483" s="153">
        <v>40381.166666666664</v>
      </c>
      <c r="B2483" s="154">
        <v>79.300003051757798</v>
      </c>
    </row>
    <row r="2484" spans="1:2" ht="15" customHeight="1" x14ac:dyDescent="0.2">
      <c r="A2484" s="153">
        <v>40382.166666666664</v>
      </c>
      <c r="B2484" s="154">
        <v>78.980003356933594</v>
      </c>
    </row>
    <row r="2485" spans="1:2" ht="15" customHeight="1" x14ac:dyDescent="0.2">
      <c r="A2485" s="153">
        <v>40385.166666666664</v>
      </c>
      <c r="B2485" s="154">
        <v>78.980003356933594</v>
      </c>
    </row>
    <row r="2486" spans="1:2" ht="15" customHeight="1" x14ac:dyDescent="0.2">
      <c r="A2486" s="153">
        <v>40386.166666666664</v>
      </c>
      <c r="B2486" s="154">
        <v>77.5</v>
      </c>
    </row>
    <row r="2487" spans="1:2" ht="15" customHeight="1" x14ac:dyDescent="0.2">
      <c r="A2487" s="153">
        <v>40387.166666666664</v>
      </c>
      <c r="B2487" s="154">
        <v>76.989997863769503</v>
      </c>
    </row>
    <row r="2488" spans="1:2" ht="15" customHeight="1" x14ac:dyDescent="0.2">
      <c r="A2488" s="153">
        <v>40388.166666666664</v>
      </c>
      <c r="B2488" s="154">
        <v>78.360000610351506</v>
      </c>
    </row>
    <row r="2489" spans="1:2" ht="15" customHeight="1" x14ac:dyDescent="0.2">
      <c r="A2489" s="153">
        <v>40389.166666666664</v>
      </c>
      <c r="B2489" s="154">
        <v>78.949996948242102</v>
      </c>
    </row>
    <row r="2490" spans="1:2" ht="15" customHeight="1" x14ac:dyDescent="0.2">
      <c r="A2490" s="153">
        <v>40392.166666666664</v>
      </c>
      <c r="B2490" s="154">
        <v>81.339996337890597</v>
      </c>
    </row>
    <row r="2491" spans="1:2" ht="15" customHeight="1" x14ac:dyDescent="0.2">
      <c r="A2491" s="153">
        <v>40393.166666666664</v>
      </c>
      <c r="B2491" s="154">
        <v>82.550003051757798</v>
      </c>
    </row>
    <row r="2492" spans="1:2" ht="15" customHeight="1" x14ac:dyDescent="0.2">
      <c r="A2492" s="153">
        <v>40394.166666666664</v>
      </c>
      <c r="B2492" s="154">
        <v>82.470001220703097</v>
      </c>
    </row>
    <row r="2493" spans="1:2" ht="15" customHeight="1" x14ac:dyDescent="0.2">
      <c r="A2493" s="153">
        <v>40395.166666666664</v>
      </c>
      <c r="B2493" s="154">
        <v>82.010002136230398</v>
      </c>
    </row>
    <row r="2494" spans="1:2" ht="15" customHeight="1" x14ac:dyDescent="0.2">
      <c r="A2494" s="153">
        <v>40396.166666666664</v>
      </c>
      <c r="B2494" s="154">
        <v>80.699996948242102</v>
      </c>
    </row>
    <row r="2495" spans="1:2" ht="15" customHeight="1" x14ac:dyDescent="0.2">
      <c r="A2495" s="153">
        <v>40399.166666666664</v>
      </c>
      <c r="B2495" s="154">
        <v>81.480003356933594</v>
      </c>
    </row>
    <row r="2496" spans="1:2" ht="15" customHeight="1" x14ac:dyDescent="0.2">
      <c r="A2496" s="153">
        <v>40400.166666666664</v>
      </c>
      <c r="B2496" s="154">
        <v>80.25</v>
      </c>
    </row>
    <row r="2497" spans="1:2" ht="15" customHeight="1" x14ac:dyDescent="0.2">
      <c r="A2497" s="153">
        <v>40401.166666666664</v>
      </c>
      <c r="B2497" s="154">
        <v>78.019996643066406</v>
      </c>
    </row>
    <row r="2498" spans="1:2" ht="15" customHeight="1" x14ac:dyDescent="0.2">
      <c r="A2498" s="153">
        <v>40402.166666666664</v>
      </c>
      <c r="B2498" s="154">
        <v>75.739997863769503</v>
      </c>
    </row>
    <row r="2499" spans="1:2" ht="15" customHeight="1" x14ac:dyDescent="0.2">
      <c r="A2499" s="153">
        <v>40403.166666666664</v>
      </c>
      <c r="B2499" s="154">
        <v>75.389999389648395</v>
      </c>
    </row>
    <row r="2500" spans="1:2" ht="15" customHeight="1" x14ac:dyDescent="0.2">
      <c r="A2500" s="153">
        <v>40406.166666666664</v>
      </c>
      <c r="B2500" s="154">
        <v>75.239997863769503</v>
      </c>
    </row>
    <row r="2501" spans="1:2" ht="15" customHeight="1" x14ac:dyDescent="0.2">
      <c r="A2501" s="153">
        <v>40407.166666666664</v>
      </c>
      <c r="B2501" s="154">
        <v>75.769996643066406</v>
      </c>
    </row>
    <row r="2502" spans="1:2" ht="15" customHeight="1" x14ac:dyDescent="0.2">
      <c r="A2502" s="153">
        <v>40408.166666666664</v>
      </c>
      <c r="B2502" s="154">
        <v>75.419998168945298</v>
      </c>
    </row>
    <row r="2503" spans="1:2" ht="15" customHeight="1" x14ac:dyDescent="0.2">
      <c r="A2503" s="153">
        <v>40409.166666666664</v>
      </c>
      <c r="B2503" s="154">
        <v>74.430000305175696</v>
      </c>
    </row>
    <row r="2504" spans="1:2" ht="15" customHeight="1" x14ac:dyDescent="0.2">
      <c r="A2504" s="153">
        <v>40410.166666666664</v>
      </c>
      <c r="B2504" s="154">
        <v>73.459999084472599</v>
      </c>
    </row>
    <row r="2505" spans="1:2" ht="15" customHeight="1" x14ac:dyDescent="0.2">
      <c r="A2505" s="153">
        <v>40413.166666666664</v>
      </c>
      <c r="B2505" s="154">
        <v>73.099998474121094</v>
      </c>
    </row>
    <row r="2506" spans="1:2" ht="15" customHeight="1" x14ac:dyDescent="0.2">
      <c r="A2506" s="153">
        <v>40414.166666666664</v>
      </c>
      <c r="B2506" s="154">
        <v>71.629997253417898</v>
      </c>
    </row>
    <row r="2507" spans="1:2" ht="15" customHeight="1" x14ac:dyDescent="0.2">
      <c r="A2507" s="153">
        <v>40415.166666666664</v>
      </c>
      <c r="B2507" s="154">
        <v>72.519996643066406</v>
      </c>
    </row>
    <row r="2508" spans="1:2" ht="15" customHeight="1" x14ac:dyDescent="0.2">
      <c r="A2508" s="153">
        <v>40416.166666666664</v>
      </c>
      <c r="B2508" s="154">
        <v>73.360000610351506</v>
      </c>
    </row>
    <row r="2509" spans="1:2" ht="15" customHeight="1" x14ac:dyDescent="0.2">
      <c r="A2509" s="153">
        <v>40417.166666666664</v>
      </c>
      <c r="B2509" s="154">
        <v>75.169998168945298</v>
      </c>
    </row>
    <row r="2510" spans="1:2" ht="15" customHeight="1" x14ac:dyDescent="0.2">
      <c r="A2510" s="153">
        <v>40420.166666666664</v>
      </c>
      <c r="B2510" s="154">
        <v>74.699996948242102</v>
      </c>
    </row>
    <row r="2511" spans="1:2" ht="15" customHeight="1" x14ac:dyDescent="0.2">
      <c r="A2511" s="153">
        <v>40421.166666666664</v>
      </c>
      <c r="B2511" s="154">
        <v>71.919998168945298</v>
      </c>
    </row>
    <row r="2512" spans="1:2" ht="15" customHeight="1" x14ac:dyDescent="0.2">
      <c r="A2512" s="153">
        <v>40422.166666666664</v>
      </c>
      <c r="B2512" s="154">
        <v>73.910003662109304</v>
      </c>
    </row>
    <row r="2513" spans="1:2" ht="15" customHeight="1" x14ac:dyDescent="0.2">
      <c r="A2513" s="153">
        <v>40423.166666666664</v>
      </c>
      <c r="B2513" s="154">
        <v>75.019996643066406</v>
      </c>
    </row>
    <row r="2514" spans="1:2" ht="15" customHeight="1" x14ac:dyDescent="0.2">
      <c r="A2514" s="153">
        <v>40424.166666666664</v>
      </c>
      <c r="B2514" s="154">
        <v>74.599998474121094</v>
      </c>
    </row>
    <row r="2515" spans="1:2" ht="15" customHeight="1" x14ac:dyDescent="0.2">
      <c r="A2515" s="153">
        <v>40428.166666666664</v>
      </c>
      <c r="B2515" s="154">
        <v>74.089996337890597</v>
      </c>
    </row>
    <row r="2516" spans="1:2" ht="15" customHeight="1" x14ac:dyDescent="0.2">
      <c r="A2516" s="153">
        <v>40429.166666666664</v>
      </c>
      <c r="B2516" s="154">
        <v>74.669998168945298</v>
      </c>
    </row>
    <row r="2517" spans="1:2" ht="15" customHeight="1" x14ac:dyDescent="0.2">
      <c r="A2517" s="153">
        <v>40430.166666666664</v>
      </c>
      <c r="B2517" s="154">
        <v>74.25</v>
      </c>
    </row>
    <row r="2518" spans="1:2" ht="15" customHeight="1" x14ac:dyDescent="0.2">
      <c r="A2518" s="153">
        <v>40431.166666666664</v>
      </c>
      <c r="B2518" s="154">
        <v>76.449996948242102</v>
      </c>
    </row>
    <row r="2519" spans="1:2" ht="15" customHeight="1" x14ac:dyDescent="0.2">
      <c r="A2519" s="153">
        <v>40434.166666666664</v>
      </c>
      <c r="B2519" s="154">
        <v>77.190002441406193</v>
      </c>
    </row>
    <row r="2520" spans="1:2" ht="15" customHeight="1" x14ac:dyDescent="0.2">
      <c r="A2520" s="153">
        <v>40435.166666666664</v>
      </c>
      <c r="B2520" s="154">
        <v>76.800003051757798</v>
      </c>
    </row>
    <row r="2521" spans="1:2" ht="15" customHeight="1" x14ac:dyDescent="0.2">
      <c r="A2521" s="153">
        <v>40436.166666666664</v>
      </c>
      <c r="B2521" s="154">
        <v>76.019996643066406</v>
      </c>
    </row>
    <row r="2522" spans="1:2" ht="15" customHeight="1" x14ac:dyDescent="0.2">
      <c r="A2522" s="153">
        <v>40437.166666666664</v>
      </c>
      <c r="B2522" s="154">
        <v>74.569999694824205</v>
      </c>
    </row>
    <row r="2523" spans="1:2" ht="15" customHeight="1" x14ac:dyDescent="0.2">
      <c r="A2523" s="153">
        <v>40438.166666666664</v>
      </c>
      <c r="B2523" s="154">
        <v>73.660003662109304</v>
      </c>
    </row>
    <row r="2524" spans="1:2" ht="15" customHeight="1" x14ac:dyDescent="0.2">
      <c r="A2524" s="153">
        <v>40441.166666666664</v>
      </c>
      <c r="B2524" s="154">
        <v>74.860000610351506</v>
      </c>
    </row>
    <row r="2525" spans="1:2" ht="15" customHeight="1" x14ac:dyDescent="0.2">
      <c r="A2525" s="153">
        <v>40442.166666666664</v>
      </c>
      <c r="B2525" s="154">
        <v>73.519996643066406</v>
      </c>
    </row>
    <row r="2526" spans="1:2" ht="15" customHeight="1" x14ac:dyDescent="0.2">
      <c r="A2526" s="153">
        <v>40443.166666666664</v>
      </c>
      <c r="B2526" s="154">
        <v>74.709999084472599</v>
      </c>
    </row>
    <row r="2527" spans="1:2" ht="15" customHeight="1" x14ac:dyDescent="0.2">
      <c r="A2527" s="153">
        <v>40444.166666666664</v>
      </c>
      <c r="B2527" s="154">
        <v>75.180000305175696</v>
      </c>
    </row>
    <row r="2528" spans="1:2" ht="15" customHeight="1" x14ac:dyDescent="0.2">
      <c r="A2528" s="153">
        <v>40445.166666666664</v>
      </c>
      <c r="B2528" s="154">
        <v>76.489997863769503</v>
      </c>
    </row>
    <row r="2529" spans="1:2" ht="15" customHeight="1" x14ac:dyDescent="0.2">
      <c r="A2529" s="153">
        <v>40448.166666666664</v>
      </c>
      <c r="B2529" s="154">
        <v>76.519996643066406</v>
      </c>
    </row>
    <row r="2530" spans="1:2" ht="15" customHeight="1" x14ac:dyDescent="0.2">
      <c r="A2530" s="153">
        <v>40449.166666666664</v>
      </c>
      <c r="B2530" s="154">
        <v>76.180000305175696</v>
      </c>
    </row>
    <row r="2531" spans="1:2" ht="15" customHeight="1" x14ac:dyDescent="0.2">
      <c r="A2531" s="153">
        <v>40450.166666666664</v>
      </c>
      <c r="B2531" s="154">
        <v>77.860000610351506</v>
      </c>
    </row>
    <row r="2532" spans="1:2" ht="15" customHeight="1" x14ac:dyDescent="0.2">
      <c r="A2532" s="153">
        <v>40451.166666666664</v>
      </c>
      <c r="B2532" s="154">
        <v>79.970001220703097</v>
      </c>
    </row>
    <row r="2533" spans="1:2" ht="15" customHeight="1" x14ac:dyDescent="0.2">
      <c r="A2533" s="153">
        <v>40452.166666666664</v>
      </c>
      <c r="B2533" s="154">
        <v>81.580001831054602</v>
      </c>
    </row>
    <row r="2534" spans="1:2" ht="15" customHeight="1" x14ac:dyDescent="0.2">
      <c r="A2534" s="153">
        <v>40455.166666666664</v>
      </c>
      <c r="B2534" s="154">
        <v>81.470001220703097</v>
      </c>
    </row>
    <row r="2535" spans="1:2" ht="15" customHeight="1" x14ac:dyDescent="0.2">
      <c r="A2535" s="153">
        <v>40456.166666666664</v>
      </c>
      <c r="B2535" s="154">
        <v>82.819999694824205</v>
      </c>
    </row>
    <row r="2536" spans="1:2" ht="15" customHeight="1" x14ac:dyDescent="0.2">
      <c r="A2536" s="153">
        <v>40457.166666666664</v>
      </c>
      <c r="B2536" s="154">
        <v>83.230003356933594</v>
      </c>
    </row>
    <row r="2537" spans="1:2" ht="15" customHeight="1" x14ac:dyDescent="0.2">
      <c r="A2537" s="153">
        <v>40458.166666666664</v>
      </c>
      <c r="B2537" s="154">
        <v>81.669998168945298</v>
      </c>
    </row>
    <row r="2538" spans="1:2" ht="15" customHeight="1" x14ac:dyDescent="0.2">
      <c r="A2538" s="153">
        <v>40459.166666666664</v>
      </c>
      <c r="B2538" s="154">
        <v>82.660003662109304</v>
      </c>
    </row>
    <row r="2539" spans="1:2" ht="15" customHeight="1" x14ac:dyDescent="0.2">
      <c r="A2539" s="153">
        <v>40462.166666666664</v>
      </c>
      <c r="B2539" s="154">
        <v>82.209999084472599</v>
      </c>
    </row>
    <row r="2540" spans="1:2" ht="15" customHeight="1" x14ac:dyDescent="0.2">
      <c r="A2540" s="153">
        <v>40463.166666666664</v>
      </c>
      <c r="B2540" s="154">
        <v>81.669998168945298</v>
      </c>
    </row>
    <row r="2541" spans="1:2" ht="15" customHeight="1" x14ac:dyDescent="0.2">
      <c r="A2541" s="153">
        <v>40464.166666666664</v>
      </c>
      <c r="B2541" s="154">
        <v>83.010002136230398</v>
      </c>
    </row>
    <row r="2542" spans="1:2" ht="15" customHeight="1" x14ac:dyDescent="0.2">
      <c r="A2542" s="153">
        <v>40465.166666666664</v>
      </c>
      <c r="B2542" s="154">
        <v>82.690002441406193</v>
      </c>
    </row>
    <row r="2543" spans="1:2" ht="15" customHeight="1" x14ac:dyDescent="0.2">
      <c r="A2543" s="153">
        <v>40466.166666666664</v>
      </c>
      <c r="B2543" s="154">
        <v>81.25</v>
      </c>
    </row>
    <row r="2544" spans="1:2" ht="15" customHeight="1" x14ac:dyDescent="0.2">
      <c r="A2544" s="153">
        <v>40469.166666666664</v>
      </c>
      <c r="B2544" s="154">
        <v>83.080001831054602</v>
      </c>
    </row>
    <row r="2545" spans="1:2" ht="15" customHeight="1" x14ac:dyDescent="0.2">
      <c r="A2545" s="153">
        <v>40470.166666666664</v>
      </c>
      <c r="B2545" s="154">
        <v>79.489997863769503</v>
      </c>
    </row>
    <row r="2546" spans="1:2" ht="15" customHeight="1" x14ac:dyDescent="0.2">
      <c r="A2546" s="153">
        <v>40471.166666666664</v>
      </c>
      <c r="B2546" s="154">
        <v>81.769996643066406</v>
      </c>
    </row>
    <row r="2547" spans="1:2" ht="15" customHeight="1" x14ac:dyDescent="0.2">
      <c r="A2547" s="153">
        <v>40472.166666666664</v>
      </c>
      <c r="B2547" s="154">
        <v>80.559997558593693</v>
      </c>
    </row>
    <row r="2548" spans="1:2" ht="15" customHeight="1" x14ac:dyDescent="0.2">
      <c r="A2548" s="153">
        <v>40473.166666666664</v>
      </c>
      <c r="B2548" s="154">
        <v>81.690002441406193</v>
      </c>
    </row>
    <row r="2549" spans="1:2" ht="15" customHeight="1" x14ac:dyDescent="0.2">
      <c r="A2549" s="153">
        <v>40476.166666666664</v>
      </c>
      <c r="B2549" s="154">
        <v>82.519996643066406</v>
      </c>
    </row>
    <row r="2550" spans="1:2" ht="15" customHeight="1" x14ac:dyDescent="0.2">
      <c r="A2550" s="153">
        <v>40477.166666666664</v>
      </c>
      <c r="B2550" s="154">
        <v>82.550003051757798</v>
      </c>
    </row>
    <row r="2551" spans="1:2" ht="15" customHeight="1" x14ac:dyDescent="0.2">
      <c r="A2551" s="153">
        <v>40478.166666666664</v>
      </c>
      <c r="B2551" s="154">
        <v>81.940002441406193</v>
      </c>
    </row>
    <row r="2552" spans="1:2" ht="15" customHeight="1" x14ac:dyDescent="0.2">
      <c r="A2552" s="153">
        <v>40479.166666666664</v>
      </c>
      <c r="B2552" s="154">
        <v>82.180000305175696</v>
      </c>
    </row>
    <row r="2553" spans="1:2" ht="15" customHeight="1" x14ac:dyDescent="0.2">
      <c r="A2553" s="153">
        <v>40480.166666666664</v>
      </c>
      <c r="B2553" s="154">
        <v>81.430000305175696</v>
      </c>
    </row>
    <row r="2554" spans="1:2" ht="15" customHeight="1" x14ac:dyDescent="0.2">
      <c r="A2554" s="153">
        <v>40483.166666666664</v>
      </c>
      <c r="B2554" s="154">
        <v>82.949996948242102</v>
      </c>
    </row>
    <row r="2555" spans="1:2" ht="15" customHeight="1" x14ac:dyDescent="0.2">
      <c r="A2555" s="153">
        <v>40484.166666666664</v>
      </c>
      <c r="B2555" s="154">
        <v>83.900001525878906</v>
      </c>
    </row>
    <row r="2556" spans="1:2" ht="15" customHeight="1" x14ac:dyDescent="0.2">
      <c r="A2556" s="153">
        <v>40485.166666666664</v>
      </c>
      <c r="B2556" s="154">
        <v>84.690002441406193</v>
      </c>
    </row>
    <row r="2557" spans="1:2" ht="15" customHeight="1" x14ac:dyDescent="0.2">
      <c r="A2557" s="153">
        <v>40486.166666666664</v>
      </c>
      <c r="B2557" s="154">
        <v>86.489997863769503</v>
      </c>
    </row>
    <row r="2558" spans="1:2" ht="15" customHeight="1" x14ac:dyDescent="0.2">
      <c r="A2558" s="153">
        <v>40487.166666666664</v>
      </c>
      <c r="B2558" s="154">
        <v>86.849998474121094</v>
      </c>
    </row>
    <row r="2559" spans="1:2" ht="15" customHeight="1" x14ac:dyDescent="0.2">
      <c r="A2559" s="153">
        <v>40490.208333333336</v>
      </c>
      <c r="B2559" s="154">
        <v>87.059997558593693</v>
      </c>
    </row>
    <row r="2560" spans="1:2" ht="15" customHeight="1" x14ac:dyDescent="0.2">
      <c r="A2560" s="153">
        <v>40491.208333333336</v>
      </c>
      <c r="B2560" s="154">
        <v>86.720001220703097</v>
      </c>
    </row>
    <row r="2561" spans="1:2" ht="15" customHeight="1" x14ac:dyDescent="0.2">
      <c r="A2561" s="153">
        <v>40492.208333333336</v>
      </c>
      <c r="B2561" s="154">
        <v>87.809997558593693</v>
      </c>
    </row>
    <row r="2562" spans="1:2" ht="15" customHeight="1" x14ac:dyDescent="0.2">
      <c r="A2562" s="153">
        <v>40493.208333333336</v>
      </c>
      <c r="B2562" s="154">
        <v>87.809997558593693</v>
      </c>
    </row>
    <row r="2563" spans="1:2" ht="15" customHeight="1" x14ac:dyDescent="0.2">
      <c r="A2563" s="153">
        <v>40494.208333333336</v>
      </c>
      <c r="B2563" s="154">
        <v>84.879997253417898</v>
      </c>
    </row>
    <row r="2564" spans="1:2" ht="15" customHeight="1" x14ac:dyDescent="0.2">
      <c r="A2564" s="153">
        <v>40497.208333333336</v>
      </c>
      <c r="B2564" s="154">
        <v>84.860000610351506</v>
      </c>
    </row>
    <row r="2565" spans="1:2" ht="15" customHeight="1" x14ac:dyDescent="0.2">
      <c r="A2565" s="153">
        <v>40498.208333333336</v>
      </c>
      <c r="B2565" s="154">
        <v>82.339996337890597</v>
      </c>
    </row>
    <row r="2566" spans="1:2" ht="15" customHeight="1" x14ac:dyDescent="0.2">
      <c r="A2566" s="153">
        <v>40499.208333333336</v>
      </c>
      <c r="B2566" s="154">
        <v>80.440002441406193</v>
      </c>
    </row>
    <row r="2567" spans="1:2" ht="15" customHeight="1" x14ac:dyDescent="0.2">
      <c r="A2567" s="153">
        <v>40500.208333333336</v>
      </c>
      <c r="B2567" s="154">
        <v>81.849998474121094</v>
      </c>
    </row>
    <row r="2568" spans="1:2" ht="15" customHeight="1" x14ac:dyDescent="0.2">
      <c r="A2568" s="153">
        <v>40501.208333333336</v>
      </c>
      <c r="B2568" s="154">
        <v>81.510002136230398</v>
      </c>
    </row>
    <row r="2569" spans="1:2" ht="15" customHeight="1" x14ac:dyDescent="0.2">
      <c r="A2569" s="153">
        <v>40504.208333333336</v>
      </c>
      <c r="B2569" s="154">
        <v>81.739997863769503</v>
      </c>
    </row>
    <row r="2570" spans="1:2" ht="15" customHeight="1" x14ac:dyDescent="0.2">
      <c r="A2570" s="153">
        <v>40505.208333333336</v>
      </c>
      <c r="B2570" s="154">
        <v>81.25</v>
      </c>
    </row>
    <row r="2571" spans="1:2" ht="15" customHeight="1" x14ac:dyDescent="0.2">
      <c r="A2571" s="153">
        <v>40506.208333333336</v>
      </c>
      <c r="B2571" s="154">
        <v>83.860000610351506</v>
      </c>
    </row>
    <row r="2572" spans="1:2" ht="15" customHeight="1" x14ac:dyDescent="0.2">
      <c r="A2572" s="153">
        <v>40508.604166666664</v>
      </c>
      <c r="B2572" s="154">
        <v>83.760002136230398</v>
      </c>
    </row>
    <row r="2573" spans="1:2" ht="15" customHeight="1" x14ac:dyDescent="0.2">
      <c r="A2573" s="153">
        <v>40511.208333333336</v>
      </c>
      <c r="B2573" s="154">
        <v>85.730003356933594</v>
      </c>
    </row>
    <row r="2574" spans="1:2" ht="15" customHeight="1" x14ac:dyDescent="0.2">
      <c r="A2574" s="153">
        <v>40512.208333333336</v>
      </c>
      <c r="B2574" s="154">
        <v>84.110000610351506</v>
      </c>
    </row>
    <row r="2575" spans="1:2" ht="15" customHeight="1" x14ac:dyDescent="0.2">
      <c r="A2575" s="153">
        <v>40513.208333333336</v>
      </c>
      <c r="B2575" s="154">
        <v>86.75</v>
      </c>
    </row>
    <row r="2576" spans="1:2" ht="15" customHeight="1" x14ac:dyDescent="0.2">
      <c r="A2576" s="153">
        <v>40514.208333333336</v>
      </c>
      <c r="B2576" s="154">
        <v>88</v>
      </c>
    </row>
    <row r="2577" spans="1:2" ht="15" customHeight="1" x14ac:dyDescent="0.2">
      <c r="A2577" s="153">
        <v>40515.208333333336</v>
      </c>
      <c r="B2577" s="154">
        <v>89.190002441406193</v>
      </c>
    </row>
    <row r="2578" spans="1:2" ht="15" customHeight="1" x14ac:dyDescent="0.2">
      <c r="A2578" s="153">
        <v>40518.208333333336</v>
      </c>
      <c r="B2578" s="154">
        <v>89.379997253417898</v>
      </c>
    </row>
    <row r="2579" spans="1:2" ht="15" customHeight="1" x14ac:dyDescent="0.2">
      <c r="A2579" s="153">
        <v>40519.208333333336</v>
      </c>
      <c r="B2579" s="154">
        <v>88.690002441406193</v>
      </c>
    </row>
    <row r="2580" spans="1:2" ht="15" customHeight="1" x14ac:dyDescent="0.2">
      <c r="A2580" s="153">
        <v>40520.208333333336</v>
      </c>
      <c r="B2580" s="154">
        <v>88.279998779296804</v>
      </c>
    </row>
    <row r="2581" spans="1:2" ht="15" customHeight="1" x14ac:dyDescent="0.2">
      <c r="A2581" s="153">
        <v>40521.208333333336</v>
      </c>
      <c r="B2581" s="154">
        <v>88.370002746582003</v>
      </c>
    </row>
    <row r="2582" spans="1:2" ht="15" customHeight="1" x14ac:dyDescent="0.2">
      <c r="A2582" s="153">
        <v>40522.208333333336</v>
      </c>
      <c r="B2582" s="154">
        <v>87.790000915527301</v>
      </c>
    </row>
    <row r="2583" spans="1:2" ht="15" customHeight="1" x14ac:dyDescent="0.2">
      <c r="A2583" s="153">
        <v>40525.208333333336</v>
      </c>
      <c r="B2583" s="154">
        <v>88.610000610351506</v>
      </c>
    </row>
    <row r="2584" spans="1:2" ht="15" customHeight="1" x14ac:dyDescent="0.2">
      <c r="A2584" s="153">
        <v>40526.208333333336</v>
      </c>
      <c r="B2584" s="154">
        <v>88.279998779296804</v>
      </c>
    </row>
    <row r="2585" spans="1:2" ht="15" customHeight="1" x14ac:dyDescent="0.2">
      <c r="A2585" s="153">
        <v>40527.208333333336</v>
      </c>
      <c r="B2585" s="154">
        <v>88.620002746582003</v>
      </c>
    </row>
    <row r="2586" spans="1:2" ht="15" customHeight="1" x14ac:dyDescent="0.2">
      <c r="A2586" s="153">
        <v>40528.208333333336</v>
      </c>
      <c r="B2586" s="154">
        <v>87.699996948242102</v>
      </c>
    </row>
    <row r="2587" spans="1:2" ht="15" customHeight="1" x14ac:dyDescent="0.2">
      <c r="A2587" s="153">
        <v>40529.208333333336</v>
      </c>
      <c r="B2587" s="154">
        <v>88.019996643066406</v>
      </c>
    </row>
    <row r="2588" spans="1:2" ht="15" customHeight="1" x14ac:dyDescent="0.2">
      <c r="A2588" s="153">
        <v>40532.208333333336</v>
      </c>
      <c r="B2588" s="154">
        <v>88.809997558593693</v>
      </c>
    </row>
    <row r="2589" spans="1:2" ht="15" customHeight="1" x14ac:dyDescent="0.2">
      <c r="A2589" s="153">
        <v>40533.208333333336</v>
      </c>
      <c r="B2589" s="154">
        <v>89.819999694824205</v>
      </c>
    </row>
    <row r="2590" spans="1:2" ht="15" customHeight="1" x14ac:dyDescent="0.2">
      <c r="A2590" s="153">
        <v>40534.208333333336</v>
      </c>
      <c r="B2590" s="154">
        <v>90.480003356933594</v>
      </c>
    </row>
    <row r="2591" spans="1:2" ht="15" customHeight="1" x14ac:dyDescent="0.2">
      <c r="A2591" s="153">
        <v>40535.208333333336</v>
      </c>
      <c r="B2591" s="154">
        <v>91.510002136230398</v>
      </c>
    </row>
    <row r="2592" spans="1:2" ht="15" customHeight="1" x14ac:dyDescent="0.2">
      <c r="A2592" s="153">
        <v>40539.208333333336</v>
      </c>
      <c r="B2592" s="154">
        <v>91</v>
      </c>
    </row>
    <row r="2593" spans="1:2" ht="15" customHeight="1" x14ac:dyDescent="0.2">
      <c r="A2593" s="153">
        <v>40540.208333333336</v>
      </c>
      <c r="B2593" s="154">
        <v>91.489997863769503</v>
      </c>
    </row>
    <row r="2594" spans="1:2" ht="15" customHeight="1" x14ac:dyDescent="0.2">
      <c r="A2594" s="153">
        <v>40541.208333333336</v>
      </c>
      <c r="B2594" s="154">
        <v>91.120002746582003</v>
      </c>
    </row>
    <row r="2595" spans="1:2" ht="15" customHeight="1" x14ac:dyDescent="0.2">
      <c r="A2595" s="153">
        <v>40542.208333333336</v>
      </c>
      <c r="B2595" s="154">
        <v>89.839996337890597</v>
      </c>
    </row>
    <row r="2596" spans="1:2" ht="15" customHeight="1" x14ac:dyDescent="0.2">
      <c r="A2596" s="153">
        <v>40543.208333333336</v>
      </c>
      <c r="B2596" s="154">
        <v>91.379997253417898</v>
      </c>
    </row>
    <row r="2597" spans="1:2" ht="15" customHeight="1" x14ac:dyDescent="0.2">
      <c r="A2597" s="153">
        <v>40546.208333333336</v>
      </c>
      <c r="B2597" s="154">
        <v>91.550003051757798</v>
      </c>
    </row>
    <row r="2598" spans="1:2" ht="15" customHeight="1" x14ac:dyDescent="0.2">
      <c r="A2598" s="153">
        <v>40547.208333333336</v>
      </c>
      <c r="B2598" s="154">
        <v>89.379997253417898</v>
      </c>
    </row>
    <row r="2599" spans="1:2" ht="15" customHeight="1" x14ac:dyDescent="0.2">
      <c r="A2599" s="153">
        <v>40548.208333333336</v>
      </c>
      <c r="B2599" s="154">
        <v>90.300003051757798</v>
      </c>
    </row>
    <row r="2600" spans="1:2" ht="15" customHeight="1" x14ac:dyDescent="0.2">
      <c r="A2600" s="153">
        <v>40549.208333333336</v>
      </c>
      <c r="B2600" s="154">
        <v>88.379997253417898</v>
      </c>
    </row>
    <row r="2601" spans="1:2" ht="15" customHeight="1" x14ac:dyDescent="0.2">
      <c r="A2601" s="153">
        <v>40550.208333333336</v>
      </c>
      <c r="B2601" s="154">
        <v>88.029998779296804</v>
      </c>
    </row>
    <row r="2602" spans="1:2" ht="15" customHeight="1" x14ac:dyDescent="0.2">
      <c r="A2602" s="153">
        <v>40553.208333333336</v>
      </c>
      <c r="B2602" s="154">
        <v>89.25</v>
      </c>
    </row>
    <row r="2603" spans="1:2" ht="15" customHeight="1" x14ac:dyDescent="0.2">
      <c r="A2603" s="153">
        <v>40554.208333333336</v>
      </c>
      <c r="B2603" s="154">
        <v>91.110000610351506</v>
      </c>
    </row>
    <row r="2604" spans="1:2" ht="15" customHeight="1" x14ac:dyDescent="0.2">
      <c r="A2604" s="153">
        <v>40555.208333333336</v>
      </c>
      <c r="B2604" s="154">
        <v>91.860000610351506</v>
      </c>
    </row>
    <row r="2605" spans="1:2" ht="15" customHeight="1" x14ac:dyDescent="0.2">
      <c r="A2605" s="153">
        <v>40556.208333333336</v>
      </c>
      <c r="B2605" s="154">
        <v>91.400001525878906</v>
      </c>
    </row>
    <row r="2606" spans="1:2" ht="15" customHeight="1" x14ac:dyDescent="0.2">
      <c r="A2606" s="153">
        <v>40557.208333333336</v>
      </c>
      <c r="B2606" s="154">
        <v>91.540000915527301</v>
      </c>
    </row>
    <row r="2607" spans="1:2" ht="15" customHeight="1" x14ac:dyDescent="0.2">
      <c r="A2607" s="153">
        <v>40561.208333333336</v>
      </c>
      <c r="B2607" s="154">
        <v>91.379997253417898</v>
      </c>
    </row>
    <row r="2608" spans="1:2" ht="15" customHeight="1" x14ac:dyDescent="0.2">
      <c r="A2608" s="153">
        <v>40562.208333333336</v>
      </c>
      <c r="B2608" s="154">
        <v>90.860000610351506</v>
      </c>
    </row>
    <row r="2609" spans="1:2" ht="15" customHeight="1" x14ac:dyDescent="0.2">
      <c r="A2609" s="153">
        <v>40563.208333333336</v>
      </c>
      <c r="B2609" s="154">
        <v>88.860000610351506</v>
      </c>
    </row>
    <row r="2610" spans="1:2" ht="15" customHeight="1" x14ac:dyDescent="0.2">
      <c r="A2610" s="153">
        <v>40564.208333333336</v>
      </c>
      <c r="B2610" s="154">
        <v>89.110000610351506</v>
      </c>
    </row>
    <row r="2611" spans="1:2" ht="15" customHeight="1" x14ac:dyDescent="0.2">
      <c r="A2611" s="153">
        <v>40567.208333333336</v>
      </c>
      <c r="B2611" s="154">
        <v>87.870002746582003</v>
      </c>
    </row>
    <row r="2612" spans="1:2" ht="15" customHeight="1" x14ac:dyDescent="0.2">
      <c r="A2612" s="153">
        <v>40568.208333333336</v>
      </c>
      <c r="B2612" s="154">
        <v>86.190002441406193</v>
      </c>
    </row>
    <row r="2613" spans="1:2" ht="15" customHeight="1" x14ac:dyDescent="0.2">
      <c r="A2613" s="153">
        <v>40569.208333333336</v>
      </c>
      <c r="B2613" s="154">
        <v>87.330001831054602</v>
      </c>
    </row>
    <row r="2614" spans="1:2" ht="15" customHeight="1" x14ac:dyDescent="0.2">
      <c r="A2614" s="153">
        <v>40570.208333333336</v>
      </c>
      <c r="B2614" s="154">
        <v>85.639999389648395</v>
      </c>
    </row>
    <row r="2615" spans="1:2" ht="15" customHeight="1" x14ac:dyDescent="0.2">
      <c r="A2615" s="153">
        <v>40571.208333333336</v>
      </c>
      <c r="B2615" s="154">
        <v>89.339996337890597</v>
      </c>
    </row>
    <row r="2616" spans="1:2" ht="15" customHeight="1" x14ac:dyDescent="0.2">
      <c r="A2616" s="153">
        <v>40574.208333333336</v>
      </c>
      <c r="B2616" s="154">
        <v>92.190002441406193</v>
      </c>
    </row>
    <row r="2617" spans="1:2" ht="15" customHeight="1" x14ac:dyDescent="0.2">
      <c r="A2617" s="153">
        <v>40575.208333333336</v>
      </c>
      <c r="B2617" s="154">
        <v>90.769996643066406</v>
      </c>
    </row>
    <row r="2618" spans="1:2" ht="15" customHeight="1" x14ac:dyDescent="0.2">
      <c r="A2618" s="153">
        <v>40576.208333333336</v>
      </c>
      <c r="B2618" s="154">
        <v>90.860000610351506</v>
      </c>
    </row>
    <row r="2619" spans="1:2" ht="15" customHeight="1" x14ac:dyDescent="0.2">
      <c r="A2619" s="153">
        <v>40577.208333333336</v>
      </c>
      <c r="B2619" s="154">
        <v>90.540000915527301</v>
      </c>
    </row>
    <row r="2620" spans="1:2" ht="15" customHeight="1" x14ac:dyDescent="0.2">
      <c r="A2620" s="153">
        <v>40578.208333333336</v>
      </c>
      <c r="B2620" s="154">
        <v>89.029998779296804</v>
      </c>
    </row>
    <row r="2621" spans="1:2" ht="15" customHeight="1" x14ac:dyDescent="0.2">
      <c r="A2621" s="153">
        <v>40581.208333333336</v>
      </c>
      <c r="B2621" s="154">
        <v>87.480003356933594</v>
      </c>
    </row>
    <row r="2622" spans="1:2" ht="15" customHeight="1" x14ac:dyDescent="0.2">
      <c r="A2622" s="153">
        <v>40582.208333333336</v>
      </c>
      <c r="B2622" s="154">
        <v>86.940002441406193</v>
      </c>
    </row>
    <row r="2623" spans="1:2" ht="15" customHeight="1" x14ac:dyDescent="0.2">
      <c r="A2623" s="153">
        <v>40583.208333333336</v>
      </c>
      <c r="B2623" s="154">
        <v>86.709999084472599</v>
      </c>
    </row>
    <row r="2624" spans="1:2" ht="15" customHeight="1" x14ac:dyDescent="0.2">
      <c r="A2624" s="153">
        <v>40584.208333333336</v>
      </c>
      <c r="B2624" s="154">
        <v>86.730003356933594</v>
      </c>
    </row>
    <row r="2625" spans="1:2" ht="15" customHeight="1" x14ac:dyDescent="0.2">
      <c r="A2625" s="153">
        <v>40585.208333333336</v>
      </c>
      <c r="B2625" s="154">
        <v>85.580001831054602</v>
      </c>
    </row>
    <row r="2626" spans="1:2" ht="15" customHeight="1" x14ac:dyDescent="0.2">
      <c r="A2626" s="153">
        <v>40588.208333333336</v>
      </c>
      <c r="B2626" s="154">
        <v>84.809997558593693</v>
      </c>
    </row>
    <row r="2627" spans="1:2" ht="15" customHeight="1" x14ac:dyDescent="0.2">
      <c r="A2627" s="153">
        <v>40589.208333333336</v>
      </c>
      <c r="B2627" s="154">
        <v>84.319999694824205</v>
      </c>
    </row>
    <row r="2628" spans="1:2" ht="15" customHeight="1" x14ac:dyDescent="0.2">
      <c r="A2628" s="153">
        <v>40590.208333333336</v>
      </c>
      <c r="B2628" s="154">
        <v>84.989997863769503</v>
      </c>
    </row>
    <row r="2629" spans="1:2" ht="15" customHeight="1" x14ac:dyDescent="0.2">
      <c r="A2629" s="153">
        <v>40591.208333333336</v>
      </c>
      <c r="B2629" s="154">
        <v>86.360000610351506</v>
      </c>
    </row>
    <row r="2630" spans="1:2" ht="15" customHeight="1" x14ac:dyDescent="0.2">
      <c r="A2630" s="153">
        <v>40592.208333333336</v>
      </c>
      <c r="B2630" s="154">
        <v>86.199996948242102</v>
      </c>
    </row>
    <row r="2631" spans="1:2" ht="15" customHeight="1" x14ac:dyDescent="0.2">
      <c r="A2631" s="153">
        <v>40596.208333333336</v>
      </c>
      <c r="B2631" s="154">
        <v>93.569999694824205</v>
      </c>
    </row>
    <row r="2632" spans="1:2" ht="15" customHeight="1" x14ac:dyDescent="0.2">
      <c r="A2632" s="153">
        <v>40597.208333333336</v>
      </c>
      <c r="B2632" s="154">
        <v>98.099998474121094</v>
      </c>
    </row>
    <row r="2633" spans="1:2" ht="15" customHeight="1" x14ac:dyDescent="0.2">
      <c r="A2633" s="153">
        <v>40598.208333333336</v>
      </c>
      <c r="B2633" s="154">
        <v>97.279998779296804</v>
      </c>
    </row>
    <row r="2634" spans="1:2" ht="15" customHeight="1" x14ac:dyDescent="0.2">
      <c r="A2634" s="153">
        <v>40599.208333333336</v>
      </c>
      <c r="B2634" s="154">
        <v>97.879997253417898</v>
      </c>
    </row>
    <row r="2635" spans="1:2" ht="15" customHeight="1" x14ac:dyDescent="0.2">
      <c r="A2635" s="153">
        <v>40602.208333333336</v>
      </c>
      <c r="B2635" s="154">
        <v>96.970001220703097</v>
      </c>
    </row>
    <row r="2636" spans="1:2" ht="15" customHeight="1" x14ac:dyDescent="0.2">
      <c r="A2636" s="153">
        <v>40603.208333333336</v>
      </c>
      <c r="B2636" s="154">
        <v>99.629997253417898</v>
      </c>
    </row>
    <row r="2637" spans="1:2" ht="15" customHeight="1" x14ac:dyDescent="0.2">
      <c r="A2637" s="153">
        <v>40604.208333333336</v>
      </c>
      <c r="B2637" s="154">
        <v>102.230003356933</v>
      </c>
    </row>
    <row r="2638" spans="1:2" ht="15" customHeight="1" x14ac:dyDescent="0.2">
      <c r="A2638" s="153">
        <v>40605.208333333336</v>
      </c>
      <c r="B2638" s="154">
        <v>101.91000366210901</v>
      </c>
    </row>
    <row r="2639" spans="1:2" ht="15" customHeight="1" x14ac:dyDescent="0.2">
      <c r="A2639" s="153">
        <v>40606.208333333336</v>
      </c>
      <c r="B2639" s="154">
        <v>104.419998168945</v>
      </c>
    </row>
    <row r="2640" spans="1:2" ht="15" customHeight="1" x14ac:dyDescent="0.2">
      <c r="A2640" s="153">
        <v>40609.208333333336</v>
      </c>
      <c r="B2640" s="154">
        <v>105.44000244140599</v>
      </c>
    </row>
    <row r="2641" spans="1:2" ht="15" customHeight="1" x14ac:dyDescent="0.2">
      <c r="A2641" s="153">
        <v>40610.208333333336</v>
      </c>
      <c r="B2641" s="154">
        <v>105.01999664306599</v>
      </c>
    </row>
    <row r="2642" spans="1:2" ht="15" customHeight="1" x14ac:dyDescent="0.2">
      <c r="A2642" s="153">
        <v>40611.208333333336</v>
      </c>
      <c r="B2642" s="154">
        <v>104.379997253417</v>
      </c>
    </row>
    <row r="2643" spans="1:2" ht="15" customHeight="1" x14ac:dyDescent="0.2">
      <c r="A2643" s="153">
        <v>40612.208333333336</v>
      </c>
      <c r="B2643" s="154">
        <v>102.699996948242</v>
      </c>
    </row>
    <row r="2644" spans="1:2" ht="15" customHeight="1" x14ac:dyDescent="0.2">
      <c r="A2644" s="153">
        <v>40613.208333333336</v>
      </c>
      <c r="B2644" s="154">
        <v>101.16000366210901</v>
      </c>
    </row>
    <row r="2645" spans="1:2" ht="15" customHeight="1" x14ac:dyDescent="0.2">
      <c r="A2645" s="153">
        <v>40616.166666666664</v>
      </c>
      <c r="B2645" s="154">
        <v>101.19000244140599</v>
      </c>
    </row>
    <row r="2646" spans="1:2" ht="15" customHeight="1" x14ac:dyDescent="0.2">
      <c r="A2646" s="153">
        <v>40617.166666666664</v>
      </c>
      <c r="B2646" s="154">
        <v>97.180000305175696</v>
      </c>
    </row>
    <row r="2647" spans="1:2" ht="15" customHeight="1" x14ac:dyDescent="0.2">
      <c r="A2647" s="153">
        <v>40618.166666666664</v>
      </c>
      <c r="B2647" s="154">
        <v>97.980003356933594</v>
      </c>
    </row>
    <row r="2648" spans="1:2" ht="15" customHeight="1" x14ac:dyDescent="0.2">
      <c r="A2648" s="153">
        <v>40619.166666666664</v>
      </c>
      <c r="B2648" s="154">
        <v>101.419998168945</v>
      </c>
    </row>
    <row r="2649" spans="1:2" ht="15" customHeight="1" x14ac:dyDescent="0.2">
      <c r="A2649" s="153">
        <v>40620.166666666664</v>
      </c>
      <c r="B2649" s="154">
        <v>101.06999969482401</v>
      </c>
    </row>
    <row r="2650" spans="1:2" ht="15" customHeight="1" x14ac:dyDescent="0.2">
      <c r="A2650" s="153">
        <v>40623.166666666664</v>
      </c>
      <c r="B2650" s="154">
        <v>102.33000183105401</v>
      </c>
    </row>
    <row r="2651" spans="1:2" ht="15" customHeight="1" x14ac:dyDescent="0.2">
      <c r="A2651" s="153">
        <v>40624.166666666664</v>
      </c>
      <c r="B2651" s="154">
        <v>104</v>
      </c>
    </row>
    <row r="2652" spans="1:2" ht="15" customHeight="1" x14ac:dyDescent="0.2">
      <c r="A2652" s="153">
        <v>40625.166666666664</v>
      </c>
      <c r="B2652" s="154">
        <v>105.75</v>
      </c>
    </row>
    <row r="2653" spans="1:2" ht="15" customHeight="1" x14ac:dyDescent="0.2">
      <c r="A2653" s="153">
        <v>40626.166666666664</v>
      </c>
      <c r="B2653" s="154">
        <v>105.59999847412099</v>
      </c>
    </row>
    <row r="2654" spans="1:2" ht="15" customHeight="1" x14ac:dyDescent="0.2">
      <c r="A2654" s="153">
        <v>40627.166666666664</v>
      </c>
      <c r="B2654" s="154">
        <v>105.400001525878</v>
      </c>
    </row>
    <row r="2655" spans="1:2" ht="15" customHeight="1" x14ac:dyDescent="0.2">
      <c r="A2655" s="153">
        <v>40630.166666666664</v>
      </c>
      <c r="B2655" s="154">
        <v>103.980003356933</v>
      </c>
    </row>
    <row r="2656" spans="1:2" ht="15" customHeight="1" x14ac:dyDescent="0.2">
      <c r="A2656" s="153">
        <v>40631.166666666664</v>
      </c>
      <c r="B2656" s="154">
        <v>104.790000915527</v>
      </c>
    </row>
    <row r="2657" spans="1:2" ht="15" customHeight="1" x14ac:dyDescent="0.2">
      <c r="A2657" s="153">
        <v>40632.166666666664</v>
      </c>
      <c r="B2657" s="154">
        <v>104.26999664306599</v>
      </c>
    </row>
    <row r="2658" spans="1:2" ht="15" customHeight="1" x14ac:dyDescent="0.2">
      <c r="A2658" s="153">
        <v>40633.166666666664</v>
      </c>
      <c r="B2658" s="154">
        <v>106.720001220703</v>
      </c>
    </row>
    <row r="2659" spans="1:2" ht="15" customHeight="1" x14ac:dyDescent="0.2">
      <c r="A2659" s="153">
        <v>40634.166666666664</v>
      </c>
      <c r="B2659" s="154">
        <v>107.94000244140599</v>
      </c>
    </row>
    <row r="2660" spans="1:2" ht="15" customHeight="1" x14ac:dyDescent="0.2">
      <c r="A2660" s="153">
        <v>40637.166666666664</v>
      </c>
      <c r="B2660" s="154">
        <v>108.470001220703</v>
      </c>
    </row>
    <row r="2661" spans="1:2" ht="15" customHeight="1" x14ac:dyDescent="0.2">
      <c r="A2661" s="153">
        <v>40638.166666666664</v>
      </c>
      <c r="B2661" s="154">
        <v>108.33999633789</v>
      </c>
    </row>
    <row r="2662" spans="1:2" ht="15" customHeight="1" x14ac:dyDescent="0.2">
      <c r="A2662" s="153">
        <v>40639.166666666664</v>
      </c>
      <c r="B2662" s="154">
        <v>108.83000183105401</v>
      </c>
    </row>
    <row r="2663" spans="1:2" ht="15" customHeight="1" x14ac:dyDescent="0.2">
      <c r="A2663" s="153">
        <v>40640.166666666664</v>
      </c>
      <c r="B2663" s="154">
        <v>110.300003051757</v>
      </c>
    </row>
    <row r="2664" spans="1:2" ht="15" customHeight="1" x14ac:dyDescent="0.2">
      <c r="A2664" s="153">
        <v>40641.166666666664</v>
      </c>
      <c r="B2664" s="154">
        <v>112.790000915527</v>
      </c>
    </row>
    <row r="2665" spans="1:2" ht="15" customHeight="1" x14ac:dyDescent="0.2">
      <c r="A2665" s="153">
        <v>40644.166666666664</v>
      </c>
      <c r="B2665" s="154">
        <v>109.919998168945</v>
      </c>
    </row>
    <row r="2666" spans="1:2" ht="15" customHeight="1" x14ac:dyDescent="0.2">
      <c r="A2666" s="153">
        <v>40645.166666666664</v>
      </c>
      <c r="B2666" s="154">
        <v>106.25</v>
      </c>
    </row>
    <row r="2667" spans="1:2" ht="15" customHeight="1" x14ac:dyDescent="0.2">
      <c r="A2667" s="153">
        <v>40646.166666666664</v>
      </c>
      <c r="B2667" s="154">
        <v>107.11000061035099</v>
      </c>
    </row>
    <row r="2668" spans="1:2" ht="15" customHeight="1" x14ac:dyDescent="0.2">
      <c r="A2668" s="153">
        <v>40647.166666666664</v>
      </c>
      <c r="B2668" s="154">
        <v>108.11000061035099</v>
      </c>
    </row>
    <row r="2669" spans="1:2" ht="15" customHeight="1" x14ac:dyDescent="0.2">
      <c r="A2669" s="153">
        <v>40648.166666666664</v>
      </c>
      <c r="B2669" s="154">
        <v>109.66000366210901</v>
      </c>
    </row>
    <row r="2670" spans="1:2" ht="15" customHeight="1" x14ac:dyDescent="0.2">
      <c r="A2670" s="153">
        <v>40651.166666666664</v>
      </c>
      <c r="B2670" s="154">
        <v>107.120002746582</v>
      </c>
    </row>
    <row r="2671" spans="1:2" ht="15" customHeight="1" x14ac:dyDescent="0.2">
      <c r="A2671" s="153">
        <v>40652.166666666664</v>
      </c>
      <c r="B2671" s="154">
        <v>108.150001525878</v>
      </c>
    </row>
    <row r="2672" spans="1:2" ht="15" customHeight="1" x14ac:dyDescent="0.2">
      <c r="A2672" s="153">
        <v>40653.166666666664</v>
      </c>
      <c r="B2672" s="154">
        <v>111.449996948242</v>
      </c>
    </row>
    <row r="2673" spans="1:2" ht="15" customHeight="1" x14ac:dyDescent="0.2">
      <c r="A2673" s="153">
        <v>40654.166666666664</v>
      </c>
      <c r="B2673" s="154">
        <v>112.290000915527</v>
      </c>
    </row>
    <row r="2674" spans="1:2" ht="15" customHeight="1" x14ac:dyDescent="0.2">
      <c r="A2674" s="153">
        <v>40658.166666666664</v>
      </c>
      <c r="B2674" s="154">
        <v>112.27999877929599</v>
      </c>
    </row>
    <row r="2675" spans="1:2" ht="15" customHeight="1" x14ac:dyDescent="0.2">
      <c r="A2675" s="153">
        <v>40659.166666666664</v>
      </c>
      <c r="B2675" s="154">
        <v>112.209999084472</v>
      </c>
    </row>
    <row r="2676" spans="1:2" ht="15" customHeight="1" x14ac:dyDescent="0.2">
      <c r="A2676" s="153">
        <v>40660.166666666664</v>
      </c>
      <c r="B2676" s="154">
        <v>112.76000213623</v>
      </c>
    </row>
    <row r="2677" spans="1:2" ht="15" customHeight="1" x14ac:dyDescent="0.2">
      <c r="A2677" s="153">
        <v>40661.166666666664</v>
      </c>
      <c r="B2677" s="154">
        <v>112.86000061035099</v>
      </c>
    </row>
    <row r="2678" spans="1:2" ht="15" customHeight="1" x14ac:dyDescent="0.2">
      <c r="A2678" s="153">
        <v>40662.166666666664</v>
      </c>
      <c r="B2678" s="154">
        <v>113.930000305175</v>
      </c>
    </row>
    <row r="2679" spans="1:2" ht="15" customHeight="1" x14ac:dyDescent="0.2">
      <c r="A2679" s="153">
        <v>40665.166666666664</v>
      </c>
      <c r="B2679" s="154">
        <v>113.51999664306599</v>
      </c>
    </row>
    <row r="2680" spans="1:2" ht="15" customHeight="1" x14ac:dyDescent="0.2">
      <c r="A2680" s="153">
        <v>40666.166666666664</v>
      </c>
      <c r="B2680" s="154">
        <v>111.050003051757</v>
      </c>
    </row>
    <row r="2681" spans="1:2" ht="15" customHeight="1" x14ac:dyDescent="0.2">
      <c r="A2681" s="153">
        <v>40667.166666666664</v>
      </c>
      <c r="B2681" s="154">
        <v>109.23999786376901</v>
      </c>
    </row>
    <row r="2682" spans="1:2" ht="15" customHeight="1" x14ac:dyDescent="0.2">
      <c r="A2682" s="153">
        <v>40668.166666666664</v>
      </c>
      <c r="B2682" s="154">
        <v>99.800003051757798</v>
      </c>
    </row>
    <row r="2683" spans="1:2" ht="15" customHeight="1" x14ac:dyDescent="0.2">
      <c r="A2683" s="153">
        <v>40669.166666666664</v>
      </c>
      <c r="B2683" s="154">
        <v>97.180000305175696</v>
      </c>
    </row>
    <row r="2684" spans="1:2" ht="15" customHeight="1" x14ac:dyDescent="0.2">
      <c r="A2684" s="153">
        <v>40672.166666666664</v>
      </c>
      <c r="B2684" s="154">
        <v>102.550003051757</v>
      </c>
    </row>
    <row r="2685" spans="1:2" ht="15" customHeight="1" x14ac:dyDescent="0.2">
      <c r="A2685" s="153">
        <v>40673.166666666664</v>
      </c>
      <c r="B2685" s="154">
        <v>103.879997253417</v>
      </c>
    </row>
    <row r="2686" spans="1:2" ht="15" customHeight="1" x14ac:dyDescent="0.2">
      <c r="A2686" s="153">
        <v>40674.166666666664</v>
      </c>
      <c r="B2686" s="154">
        <v>98.209999084472599</v>
      </c>
    </row>
    <row r="2687" spans="1:2" ht="15" customHeight="1" x14ac:dyDescent="0.2">
      <c r="A2687" s="153">
        <v>40675.166666666664</v>
      </c>
      <c r="B2687" s="154">
        <v>98.970001220703097</v>
      </c>
    </row>
    <row r="2688" spans="1:2" ht="15" customHeight="1" x14ac:dyDescent="0.2">
      <c r="A2688" s="153">
        <v>40676.166666666664</v>
      </c>
      <c r="B2688" s="154">
        <v>99.650001525878906</v>
      </c>
    </row>
    <row r="2689" spans="1:2" ht="15" customHeight="1" x14ac:dyDescent="0.2">
      <c r="A2689" s="153">
        <v>40679.166666666664</v>
      </c>
      <c r="B2689" s="154">
        <v>97.370002746582003</v>
      </c>
    </row>
    <row r="2690" spans="1:2" ht="15" customHeight="1" x14ac:dyDescent="0.2">
      <c r="A2690" s="153">
        <v>40680.166666666664</v>
      </c>
      <c r="B2690" s="154">
        <v>96.910003662109304</v>
      </c>
    </row>
    <row r="2691" spans="1:2" ht="15" customHeight="1" x14ac:dyDescent="0.2">
      <c r="A2691" s="153">
        <v>40681.166666666664</v>
      </c>
      <c r="B2691" s="154">
        <v>100.09999847412099</v>
      </c>
    </row>
    <row r="2692" spans="1:2" ht="15" customHeight="1" x14ac:dyDescent="0.2">
      <c r="A2692" s="153">
        <v>40682.166666666664</v>
      </c>
      <c r="B2692" s="154">
        <v>98.440002441406193</v>
      </c>
    </row>
    <row r="2693" spans="1:2" ht="15" customHeight="1" x14ac:dyDescent="0.2">
      <c r="A2693" s="153">
        <v>40683.166666666664</v>
      </c>
      <c r="B2693" s="154">
        <v>99.489997863769503</v>
      </c>
    </row>
    <row r="2694" spans="1:2" ht="15" customHeight="1" x14ac:dyDescent="0.2">
      <c r="A2694" s="153">
        <v>40686.166666666664</v>
      </c>
      <c r="B2694" s="154">
        <v>97.699996948242102</v>
      </c>
    </row>
    <row r="2695" spans="1:2" ht="15" customHeight="1" x14ac:dyDescent="0.2">
      <c r="A2695" s="153">
        <v>40687.166666666664</v>
      </c>
      <c r="B2695" s="154">
        <v>99.589996337890597</v>
      </c>
    </row>
    <row r="2696" spans="1:2" ht="15" customHeight="1" x14ac:dyDescent="0.2">
      <c r="A2696" s="153">
        <v>40688.166666666664</v>
      </c>
      <c r="B2696" s="154">
        <v>101.31999969482401</v>
      </c>
    </row>
    <row r="2697" spans="1:2" ht="15" customHeight="1" x14ac:dyDescent="0.2">
      <c r="A2697" s="153">
        <v>40689.166666666664</v>
      </c>
      <c r="B2697" s="154">
        <v>100.230003356933</v>
      </c>
    </row>
    <row r="2698" spans="1:2" ht="15" customHeight="1" x14ac:dyDescent="0.2">
      <c r="A2698" s="153">
        <v>40690.166666666664</v>
      </c>
      <c r="B2698" s="154">
        <v>100.58999633789</v>
      </c>
    </row>
    <row r="2699" spans="1:2" ht="15" customHeight="1" x14ac:dyDescent="0.2">
      <c r="A2699" s="153">
        <v>40694.166666666664</v>
      </c>
      <c r="B2699" s="154">
        <v>102.699996948242</v>
      </c>
    </row>
    <row r="2700" spans="1:2" ht="15" customHeight="1" x14ac:dyDescent="0.2">
      <c r="A2700" s="153">
        <v>40695.166666666664</v>
      </c>
      <c r="B2700" s="154">
        <v>100.290000915527</v>
      </c>
    </row>
    <row r="2701" spans="1:2" ht="15" customHeight="1" x14ac:dyDescent="0.2">
      <c r="A2701" s="153">
        <v>40696.166666666664</v>
      </c>
      <c r="B2701" s="154">
        <v>100.400001525878</v>
      </c>
    </row>
    <row r="2702" spans="1:2" ht="15" customHeight="1" x14ac:dyDescent="0.2">
      <c r="A2702" s="153">
        <v>40697.166666666664</v>
      </c>
      <c r="B2702" s="154">
        <v>100.220001220703</v>
      </c>
    </row>
    <row r="2703" spans="1:2" ht="15" customHeight="1" x14ac:dyDescent="0.2">
      <c r="A2703" s="153">
        <v>40700.166666666664</v>
      </c>
      <c r="B2703" s="154">
        <v>99.010002136230398</v>
      </c>
    </row>
    <row r="2704" spans="1:2" ht="15" customHeight="1" x14ac:dyDescent="0.2">
      <c r="A2704" s="153">
        <v>40701.166666666664</v>
      </c>
      <c r="B2704" s="154">
        <v>99.089996337890597</v>
      </c>
    </row>
    <row r="2705" spans="1:2" ht="15" customHeight="1" x14ac:dyDescent="0.2">
      <c r="A2705" s="153">
        <v>40702.166666666664</v>
      </c>
      <c r="B2705" s="154">
        <v>100.73999786376901</v>
      </c>
    </row>
    <row r="2706" spans="1:2" ht="15" customHeight="1" x14ac:dyDescent="0.2">
      <c r="A2706" s="153">
        <v>40703.166666666664</v>
      </c>
      <c r="B2706" s="154">
        <v>101.930000305175</v>
      </c>
    </row>
    <row r="2707" spans="1:2" ht="15" customHeight="1" x14ac:dyDescent="0.2">
      <c r="A2707" s="153">
        <v>40704.166666666664</v>
      </c>
      <c r="B2707" s="154">
        <v>99.290000915527301</v>
      </c>
    </row>
    <row r="2708" spans="1:2" ht="15" customHeight="1" x14ac:dyDescent="0.2">
      <c r="A2708" s="153">
        <v>40707.166666666664</v>
      </c>
      <c r="B2708" s="154">
        <v>97.300003051757798</v>
      </c>
    </row>
    <row r="2709" spans="1:2" ht="15" customHeight="1" x14ac:dyDescent="0.2">
      <c r="A2709" s="153">
        <v>40708.166666666664</v>
      </c>
      <c r="B2709" s="154">
        <v>99.370002746582003</v>
      </c>
    </row>
    <row r="2710" spans="1:2" ht="15" customHeight="1" x14ac:dyDescent="0.2">
      <c r="A2710" s="153">
        <v>40709.166666666664</v>
      </c>
      <c r="B2710" s="154">
        <v>94.809997558593693</v>
      </c>
    </row>
    <row r="2711" spans="1:2" ht="15" customHeight="1" x14ac:dyDescent="0.2">
      <c r="A2711" s="153">
        <v>40710.166666666664</v>
      </c>
      <c r="B2711" s="154">
        <v>94.949996948242102</v>
      </c>
    </row>
    <row r="2712" spans="1:2" ht="15" customHeight="1" x14ac:dyDescent="0.2">
      <c r="A2712" s="153">
        <v>40711.166666666664</v>
      </c>
      <c r="B2712" s="154">
        <v>93.010002136230398</v>
      </c>
    </row>
    <row r="2713" spans="1:2" ht="15" customHeight="1" x14ac:dyDescent="0.2">
      <c r="A2713" s="153">
        <v>40714.166666666664</v>
      </c>
      <c r="B2713" s="154">
        <v>93.260002136230398</v>
      </c>
    </row>
    <row r="2714" spans="1:2" ht="15" customHeight="1" x14ac:dyDescent="0.2">
      <c r="A2714" s="153">
        <v>40715.166666666664</v>
      </c>
      <c r="B2714" s="154">
        <v>93.400001525878906</v>
      </c>
    </row>
    <row r="2715" spans="1:2" ht="15" customHeight="1" x14ac:dyDescent="0.2">
      <c r="A2715" s="153">
        <v>40716.166666666664</v>
      </c>
      <c r="B2715" s="154">
        <v>95.410003662109304</v>
      </c>
    </row>
    <row r="2716" spans="1:2" ht="15" customHeight="1" x14ac:dyDescent="0.2">
      <c r="A2716" s="153">
        <v>40717.166666666664</v>
      </c>
      <c r="B2716" s="154">
        <v>91.019996643066406</v>
      </c>
    </row>
    <row r="2717" spans="1:2" ht="15" customHeight="1" x14ac:dyDescent="0.2">
      <c r="A2717" s="153">
        <v>40718.166666666664</v>
      </c>
      <c r="B2717" s="154">
        <v>91.160003662109304</v>
      </c>
    </row>
    <row r="2718" spans="1:2" ht="15" customHeight="1" x14ac:dyDescent="0.2">
      <c r="A2718" s="153">
        <v>40721.166666666664</v>
      </c>
      <c r="B2718" s="154">
        <v>90.610000610351506</v>
      </c>
    </row>
    <row r="2719" spans="1:2" ht="15" customHeight="1" x14ac:dyDescent="0.2">
      <c r="A2719" s="153">
        <v>40722.166666666664</v>
      </c>
      <c r="B2719" s="154">
        <v>92.889999389648395</v>
      </c>
    </row>
    <row r="2720" spans="1:2" ht="15" customHeight="1" x14ac:dyDescent="0.2">
      <c r="A2720" s="153">
        <v>40723.166666666664</v>
      </c>
      <c r="B2720" s="154">
        <v>94.769996643066406</v>
      </c>
    </row>
    <row r="2721" spans="1:2" ht="15" customHeight="1" x14ac:dyDescent="0.2">
      <c r="A2721" s="153">
        <v>40724.166666666664</v>
      </c>
      <c r="B2721" s="154">
        <v>95.419998168945298</v>
      </c>
    </row>
    <row r="2722" spans="1:2" ht="15" customHeight="1" x14ac:dyDescent="0.2">
      <c r="A2722" s="153">
        <v>40725.166666666664</v>
      </c>
      <c r="B2722" s="154">
        <v>94.940002441406193</v>
      </c>
    </row>
    <row r="2723" spans="1:2" ht="15" customHeight="1" x14ac:dyDescent="0.2">
      <c r="A2723" s="153">
        <v>40729.166666666664</v>
      </c>
      <c r="B2723" s="154">
        <v>96.889999389648395</v>
      </c>
    </row>
    <row r="2724" spans="1:2" ht="15" customHeight="1" x14ac:dyDescent="0.2">
      <c r="A2724" s="153">
        <v>40730.166666666664</v>
      </c>
      <c r="B2724" s="154">
        <v>96.650001525878906</v>
      </c>
    </row>
    <row r="2725" spans="1:2" ht="15" customHeight="1" x14ac:dyDescent="0.2">
      <c r="A2725" s="153">
        <v>40731.166666666664</v>
      </c>
      <c r="B2725" s="154">
        <v>98.669998168945298</v>
      </c>
    </row>
    <row r="2726" spans="1:2" ht="15" customHeight="1" x14ac:dyDescent="0.2">
      <c r="A2726" s="153">
        <v>40732.166666666664</v>
      </c>
      <c r="B2726" s="154">
        <v>96.199996948242102</v>
      </c>
    </row>
    <row r="2727" spans="1:2" ht="15" customHeight="1" x14ac:dyDescent="0.2">
      <c r="A2727" s="153">
        <v>40735.166666666664</v>
      </c>
      <c r="B2727" s="154">
        <v>95.150001525878906</v>
      </c>
    </row>
    <row r="2728" spans="1:2" ht="15" customHeight="1" x14ac:dyDescent="0.2">
      <c r="A2728" s="153">
        <v>40736.166666666664</v>
      </c>
      <c r="B2728" s="154">
        <v>97.430000305175696</v>
      </c>
    </row>
    <row r="2729" spans="1:2" ht="15" customHeight="1" x14ac:dyDescent="0.2">
      <c r="A2729" s="153">
        <v>40737.166666666664</v>
      </c>
      <c r="B2729" s="154">
        <v>98.050003051757798</v>
      </c>
    </row>
    <row r="2730" spans="1:2" ht="15" customHeight="1" x14ac:dyDescent="0.2">
      <c r="A2730" s="153">
        <v>40738.166666666664</v>
      </c>
      <c r="B2730" s="154">
        <v>95.690002441406193</v>
      </c>
    </row>
    <row r="2731" spans="1:2" ht="15" customHeight="1" x14ac:dyDescent="0.2">
      <c r="A2731" s="153">
        <v>40739.166666666664</v>
      </c>
      <c r="B2731" s="154">
        <v>97.239997863769503</v>
      </c>
    </row>
    <row r="2732" spans="1:2" ht="15" customHeight="1" x14ac:dyDescent="0.2">
      <c r="A2732" s="153">
        <v>40742.166666666664</v>
      </c>
      <c r="B2732" s="154">
        <v>95.930000305175696</v>
      </c>
    </row>
    <row r="2733" spans="1:2" ht="15" customHeight="1" x14ac:dyDescent="0.2">
      <c r="A2733" s="153">
        <v>40743.166666666664</v>
      </c>
      <c r="B2733" s="154">
        <v>97.5</v>
      </c>
    </row>
    <row r="2734" spans="1:2" ht="15" customHeight="1" x14ac:dyDescent="0.2">
      <c r="A2734" s="153">
        <v>40744.166666666664</v>
      </c>
      <c r="B2734" s="154">
        <v>98.139999389648395</v>
      </c>
    </row>
    <row r="2735" spans="1:2" ht="15" customHeight="1" x14ac:dyDescent="0.2">
      <c r="A2735" s="153">
        <v>40745.166666666664</v>
      </c>
      <c r="B2735" s="154">
        <v>99.129997253417898</v>
      </c>
    </row>
    <row r="2736" spans="1:2" ht="15" customHeight="1" x14ac:dyDescent="0.2">
      <c r="A2736" s="153">
        <v>40746.166666666664</v>
      </c>
      <c r="B2736" s="154">
        <v>99.870002746582003</v>
      </c>
    </row>
    <row r="2737" spans="1:2" ht="15" customHeight="1" x14ac:dyDescent="0.2">
      <c r="A2737" s="153">
        <v>40749.166666666664</v>
      </c>
      <c r="B2737" s="154">
        <v>99.199996948242102</v>
      </c>
    </row>
    <row r="2738" spans="1:2" ht="15" customHeight="1" x14ac:dyDescent="0.2">
      <c r="A2738" s="153">
        <v>40750.166666666664</v>
      </c>
      <c r="B2738" s="154">
        <v>99.589996337890597</v>
      </c>
    </row>
    <row r="2739" spans="1:2" ht="15" customHeight="1" x14ac:dyDescent="0.2">
      <c r="A2739" s="153">
        <v>40751.166666666664</v>
      </c>
      <c r="B2739" s="154">
        <v>97.400001525878906</v>
      </c>
    </row>
    <row r="2740" spans="1:2" ht="15" customHeight="1" x14ac:dyDescent="0.2">
      <c r="A2740" s="153">
        <v>40752.166666666664</v>
      </c>
      <c r="B2740" s="154">
        <v>97.440002441406193</v>
      </c>
    </row>
    <row r="2741" spans="1:2" ht="15" customHeight="1" x14ac:dyDescent="0.2">
      <c r="A2741" s="153">
        <v>40753.166666666664</v>
      </c>
      <c r="B2741" s="154">
        <v>95.699996948242102</v>
      </c>
    </row>
    <row r="2742" spans="1:2" ht="15" customHeight="1" x14ac:dyDescent="0.2">
      <c r="A2742" s="153">
        <v>40756.166666666664</v>
      </c>
      <c r="B2742" s="154">
        <v>94.889999389648395</v>
      </c>
    </row>
    <row r="2743" spans="1:2" ht="15" customHeight="1" x14ac:dyDescent="0.2">
      <c r="A2743" s="153">
        <v>40757.166666666664</v>
      </c>
      <c r="B2743" s="154">
        <v>93.790000915527301</v>
      </c>
    </row>
    <row r="2744" spans="1:2" ht="15" customHeight="1" x14ac:dyDescent="0.2">
      <c r="A2744" s="153">
        <v>40758.166666666664</v>
      </c>
      <c r="B2744" s="154">
        <v>91.930000305175696</v>
      </c>
    </row>
    <row r="2745" spans="1:2" ht="15" customHeight="1" x14ac:dyDescent="0.2">
      <c r="A2745" s="153">
        <v>40759.166666666664</v>
      </c>
      <c r="B2745" s="154">
        <v>86.629997253417898</v>
      </c>
    </row>
    <row r="2746" spans="1:2" ht="15" customHeight="1" x14ac:dyDescent="0.2">
      <c r="A2746" s="153">
        <v>40760.166666666664</v>
      </c>
      <c r="B2746" s="154">
        <v>86.879997253417898</v>
      </c>
    </row>
    <row r="2747" spans="1:2" ht="15" customHeight="1" x14ac:dyDescent="0.2">
      <c r="A2747" s="153">
        <v>40763.166666666664</v>
      </c>
      <c r="B2747" s="154">
        <v>81.309997558593693</v>
      </c>
    </row>
    <row r="2748" spans="1:2" ht="15" customHeight="1" x14ac:dyDescent="0.2">
      <c r="A2748" s="153">
        <v>40764.166666666664</v>
      </c>
      <c r="B2748" s="154">
        <v>79.300003051757798</v>
      </c>
    </row>
    <row r="2749" spans="1:2" ht="15" customHeight="1" x14ac:dyDescent="0.2">
      <c r="A2749" s="153">
        <v>40765.166666666664</v>
      </c>
      <c r="B2749" s="154">
        <v>82.889999389648395</v>
      </c>
    </row>
    <row r="2750" spans="1:2" ht="15" customHeight="1" x14ac:dyDescent="0.2">
      <c r="A2750" s="153">
        <v>40766.166666666664</v>
      </c>
      <c r="B2750" s="154">
        <v>85.720001220703097</v>
      </c>
    </row>
    <row r="2751" spans="1:2" ht="15" customHeight="1" x14ac:dyDescent="0.2">
      <c r="A2751" s="153">
        <v>40767.166666666664</v>
      </c>
      <c r="B2751" s="154">
        <v>85.379997253417898</v>
      </c>
    </row>
    <row r="2752" spans="1:2" ht="15" customHeight="1" x14ac:dyDescent="0.2">
      <c r="A2752" s="153">
        <v>40770.166666666664</v>
      </c>
      <c r="B2752" s="154">
        <v>87.879997253417898</v>
      </c>
    </row>
    <row r="2753" spans="1:2" ht="15" customHeight="1" x14ac:dyDescent="0.2">
      <c r="A2753" s="153">
        <v>40771.166666666664</v>
      </c>
      <c r="B2753" s="154">
        <v>86.650001525878906</v>
      </c>
    </row>
    <row r="2754" spans="1:2" ht="15" customHeight="1" x14ac:dyDescent="0.2">
      <c r="A2754" s="153">
        <v>40772.166666666664</v>
      </c>
      <c r="B2754" s="154">
        <v>87.580001831054602</v>
      </c>
    </row>
    <row r="2755" spans="1:2" ht="15" customHeight="1" x14ac:dyDescent="0.2">
      <c r="A2755" s="153">
        <v>40773.166666666664</v>
      </c>
      <c r="B2755" s="154">
        <v>82.379997253417898</v>
      </c>
    </row>
    <row r="2756" spans="1:2" ht="15" customHeight="1" x14ac:dyDescent="0.2">
      <c r="A2756" s="153">
        <v>40774.166666666664</v>
      </c>
      <c r="B2756" s="154">
        <v>82.260002136230398</v>
      </c>
    </row>
    <row r="2757" spans="1:2" ht="15" customHeight="1" x14ac:dyDescent="0.2">
      <c r="A2757" s="153">
        <v>40777.166666666664</v>
      </c>
      <c r="B2757" s="154">
        <v>84.120002746582003</v>
      </c>
    </row>
    <row r="2758" spans="1:2" ht="15" customHeight="1" x14ac:dyDescent="0.2">
      <c r="A2758" s="153">
        <v>40778.166666666664</v>
      </c>
      <c r="B2758" s="154">
        <v>85.440002441406193</v>
      </c>
    </row>
    <row r="2759" spans="1:2" ht="15" customHeight="1" x14ac:dyDescent="0.2">
      <c r="A2759" s="153">
        <v>40779.166666666664</v>
      </c>
      <c r="B2759" s="154">
        <v>85.160003662109304</v>
      </c>
    </row>
    <row r="2760" spans="1:2" ht="15" customHeight="1" x14ac:dyDescent="0.2">
      <c r="A2760" s="153">
        <v>40780.166666666664</v>
      </c>
      <c r="B2760" s="154">
        <v>85.300003051757798</v>
      </c>
    </row>
    <row r="2761" spans="1:2" ht="15" customHeight="1" x14ac:dyDescent="0.2">
      <c r="A2761" s="153">
        <v>40781.166666666664</v>
      </c>
      <c r="B2761" s="154">
        <v>85.370002746582003</v>
      </c>
    </row>
    <row r="2762" spans="1:2" ht="15" customHeight="1" x14ac:dyDescent="0.2">
      <c r="A2762" s="153">
        <v>40784.166666666664</v>
      </c>
      <c r="B2762" s="154">
        <v>87.269996643066406</v>
      </c>
    </row>
    <row r="2763" spans="1:2" ht="15" customHeight="1" x14ac:dyDescent="0.2">
      <c r="A2763" s="153">
        <v>40785.166666666664</v>
      </c>
      <c r="B2763" s="154">
        <v>88.900001525878906</v>
      </c>
    </row>
    <row r="2764" spans="1:2" ht="15" customHeight="1" x14ac:dyDescent="0.2">
      <c r="A2764" s="153">
        <v>40786.166666666664</v>
      </c>
      <c r="B2764" s="154">
        <v>88.809997558593693</v>
      </c>
    </row>
    <row r="2765" spans="1:2" ht="15" customHeight="1" x14ac:dyDescent="0.2">
      <c r="A2765" s="153">
        <v>40787.166666666664</v>
      </c>
      <c r="B2765" s="154">
        <v>88.930000305175696</v>
      </c>
    </row>
    <row r="2766" spans="1:2" ht="15" customHeight="1" x14ac:dyDescent="0.2">
      <c r="A2766" s="153">
        <v>40788.166666666664</v>
      </c>
      <c r="B2766" s="154">
        <v>86.449996948242102</v>
      </c>
    </row>
    <row r="2767" spans="1:2" ht="15" customHeight="1" x14ac:dyDescent="0.2">
      <c r="A2767" s="153">
        <v>40792.166666666664</v>
      </c>
      <c r="B2767" s="154">
        <v>86.019996643066406</v>
      </c>
    </row>
    <row r="2768" spans="1:2" ht="15" customHeight="1" x14ac:dyDescent="0.2">
      <c r="A2768" s="153">
        <v>40793.166666666664</v>
      </c>
      <c r="B2768" s="154">
        <v>89.339996337890597</v>
      </c>
    </row>
    <row r="2769" spans="1:2" ht="15" customHeight="1" x14ac:dyDescent="0.2">
      <c r="A2769" s="153">
        <v>40794.166666666664</v>
      </c>
      <c r="B2769" s="154">
        <v>89.050003051757798</v>
      </c>
    </row>
    <row r="2770" spans="1:2" ht="15" customHeight="1" x14ac:dyDescent="0.2">
      <c r="A2770" s="153">
        <v>40795.166666666664</v>
      </c>
      <c r="B2770" s="154">
        <v>87.239997863769503</v>
      </c>
    </row>
    <row r="2771" spans="1:2" ht="15" customHeight="1" x14ac:dyDescent="0.2">
      <c r="A2771" s="153">
        <v>40798.166666666664</v>
      </c>
      <c r="B2771" s="154">
        <v>88.190002441406193</v>
      </c>
    </row>
    <row r="2772" spans="1:2" ht="15" customHeight="1" x14ac:dyDescent="0.2">
      <c r="A2772" s="153">
        <v>40799.166666666664</v>
      </c>
      <c r="B2772" s="154">
        <v>90.209999084472599</v>
      </c>
    </row>
    <row r="2773" spans="1:2" ht="15" customHeight="1" x14ac:dyDescent="0.2">
      <c r="A2773" s="153">
        <v>40800.166666666664</v>
      </c>
      <c r="B2773" s="154">
        <v>88.910003662109304</v>
      </c>
    </row>
    <row r="2774" spans="1:2" ht="15" customHeight="1" x14ac:dyDescent="0.2">
      <c r="A2774" s="153">
        <v>40801.166666666664</v>
      </c>
      <c r="B2774" s="154">
        <v>89.400001525878906</v>
      </c>
    </row>
    <row r="2775" spans="1:2" ht="15" customHeight="1" x14ac:dyDescent="0.2">
      <c r="A2775" s="153">
        <v>40802.166666666664</v>
      </c>
      <c r="B2775" s="154">
        <v>87.959999084472599</v>
      </c>
    </row>
    <row r="2776" spans="1:2" ht="15" customHeight="1" x14ac:dyDescent="0.2">
      <c r="A2776" s="153">
        <v>40805.166666666664</v>
      </c>
      <c r="B2776" s="154">
        <v>85.699996948242102</v>
      </c>
    </row>
    <row r="2777" spans="1:2" ht="15" customHeight="1" x14ac:dyDescent="0.2">
      <c r="A2777" s="153">
        <v>40806.166666666664</v>
      </c>
      <c r="B2777" s="154">
        <v>86.889999389648395</v>
      </c>
    </row>
    <row r="2778" spans="1:2" ht="15" customHeight="1" x14ac:dyDescent="0.2">
      <c r="A2778" s="153">
        <v>40807.166666666664</v>
      </c>
      <c r="B2778" s="154">
        <v>85.919998168945298</v>
      </c>
    </row>
    <row r="2779" spans="1:2" ht="15" customHeight="1" x14ac:dyDescent="0.2">
      <c r="A2779" s="153">
        <v>40808.166666666664</v>
      </c>
      <c r="B2779" s="154">
        <v>80.510002136230398</v>
      </c>
    </row>
    <row r="2780" spans="1:2" ht="15" customHeight="1" x14ac:dyDescent="0.2">
      <c r="A2780" s="153">
        <v>40809.166666666664</v>
      </c>
      <c r="B2780" s="154">
        <v>79.849998474121094</v>
      </c>
    </row>
    <row r="2781" spans="1:2" ht="15" customHeight="1" x14ac:dyDescent="0.2">
      <c r="A2781" s="153">
        <v>40812.166666666664</v>
      </c>
      <c r="B2781" s="154">
        <v>80.239997863769503</v>
      </c>
    </row>
    <row r="2782" spans="1:2" ht="15" customHeight="1" x14ac:dyDescent="0.2">
      <c r="A2782" s="153">
        <v>40813.166666666664</v>
      </c>
      <c r="B2782" s="154">
        <v>84.449996948242102</v>
      </c>
    </row>
    <row r="2783" spans="1:2" ht="15" customHeight="1" x14ac:dyDescent="0.2">
      <c r="A2783" s="153">
        <v>40814.166666666664</v>
      </c>
      <c r="B2783" s="154">
        <v>81.209999084472599</v>
      </c>
    </row>
    <row r="2784" spans="1:2" ht="15" customHeight="1" x14ac:dyDescent="0.2">
      <c r="A2784" s="153">
        <v>40815.166666666664</v>
      </c>
      <c r="B2784" s="154">
        <v>82.139999389648395</v>
      </c>
    </row>
    <row r="2785" spans="1:2" ht="15" customHeight="1" x14ac:dyDescent="0.2">
      <c r="A2785" s="153">
        <v>40816.166666666664</v>
      </c>
      <c r="B2785" s="154">
        <v>79.199996948242102</v>
      </c>
    </row>
    <row r="2786" spans="1:2" ht="15" customHeight="1" x14ac:dyDescent="0.2">
      <c r="A2786" s="153">
        <v>40819.166666666664</v>
      </c>
      <c r="B2786" s="154">
        <v>77.610000610351506</v>
      </c>
    </row>
    <row r="2787" spans="1:2" ht="15" customHeight="1" x14ac:dyDescent="0.2">
      <c r="A2787" s="153">
        <v>40820.166666666664</v>
      </c>
      <c r="B2787" s="154">
        <v>75.669998168945298</v>
      </c>
    </row>
    <row r="2788" spans="1:2" ht="15" customHeight="1" x14ac:dyDescent="0.2">
      <c r="A2788" s="153">
        <v>40821.166666666664</v>
      </c>
      <c r="B2788" s="154">
        <v>79.680000305175696</v>
      </c>
    </row>
    <row r="2789" spans="1:2" ht="15" customHeight="1" x14ac:dyDescent="0.2">
      <c r="A2789" s="153">
        <v>40822.166666666664</v>
      </c>
      <c r="B2789" s="154">
        <v>82.589996337890597</v>
      </c>
    </row>
    <row r="2790" spans="1:2" ht="15" customHeight="1" x14ac:dyDescent="0.2">
      <c r="A2790" s="153">
        <v>40823.166666666664</v>
      </c>
      <c r="B2790" s="154">
        <v>82.980003356933594</v>
      </c>
    </row>
    <row r="2791" spans="1:2" ht="15" customHeight="1" x14ac:dyDescent="0.2">
      <c r="A2791" s="153">
        <v>40826.166666666664</v>
      </c>
      <c r="B2791" s="154">
        <v>85.410003662109304</v>
      </c>
    </row>
    <row r="2792" spans="1:2" ht="15" customHeight="1" x14ac:dyDescent="0.2">
      <c r="A2792" s="153">
        <v>40827.166666666664</v>
      </c>
      <c r="B2792" s="154">
        <v>85.809997558593693</v>
      </c>
    </row>
    <row r="2793" spans="1:2" ht="15" customHeight="1" x14ac:dyDescent="0.2">
      <c r="A2793" s="153">
        <v>40828.166666666664</v>
      </c>
      <c r="B2793" s="154">
        <v>85.569999694824205</v>
      </c>
    </row>
    <row r="2794" spans="1:2" ht="15" customHeight="1" x14ac:dyDescent="0.2">
      <c r="A2794" s="153">
        <v>40829.166666666664</v>
      </c>
      <c r="B2794" s="154">
        <v>84.230003356933594</v>
      </c>
    </row>
    <row r="2795" spans="1:2" ht="15" customHeight="1" x14ac:dyDescent="0.2">
      <c r="A2795" s="153">
        <v>40830.166666666664</v>
      </c>
      <c r="B2795" s="154">
        <v>86.800003051757798</v>
      </c>
    </row>
    <row r="2796" spans="1:2" ht="15" customHeight="1" x14ac:dyDescent="0.2">
      <c r="A2796" s="153">
        <v>40833.166666666664</v>
      </c>
      <c r="B2796" s="154">
        <v>86.379997253417898</v>
      </c>
    </row>
    <row r="2797" spans="1:2" ht="15" customHeight="1" x14ac:dyDescent="0.2">
      <c r="A2797" s="153">
        <v>40834.166666666664</v>
      </c>
      <c r="B2797" s="154">
        <v>88.339996337890597</v>
      </c>
    </row>
    <row r="2798" spans="1:2" ht="15" customHeight="1" x14ac:dyDescent="0.2">
      <c r="A2798" s="153">
        <v>40835.166666666664</v>
      </c>
      <c r="B2798" s="154">
        <v>86.110000610351506</v>
      </c>
    </row>
    <row r="2799" spans="1:2" ht="15" customHeight="1" x14ac:dyDescent="0.2">
      <c r="A2799" s="153">
        <v>40836.166666666664</v>
      </c>
      <c r="B2799" s="154">
        <v>85.300003051757798</v>
      </c>
    </row>
    <row r="2800" spans="1:2" ht="15" customHeight="1" x14ac:dyDescent="0.2">
      <c r="A2800" s="153">
        <v>40837.166666666664</v>
      </c>
      <c r="B2800" s="154">
        <v>87.400001525878906</v>
      </c>
    </row>
    <row r="2801" spans="1:2" ht="15" customHeight="1" x14ac:dyDescent="0.2">
      <c r="A2801" s="153">
        <v>40840.166666666664</v>
      </c>
      <c r="B2801" s="154">
        <v>91.269996643066406</v>
      </c>
    </row>
    <row r="2802" spans="1:2" ht="15" customHeight="1" x14ac:dyDescent="0.2">
      <c r="A2802" s="153">
        <v>40841.166666666664</v>
      </c>
      <c r="B2802" s="154">
        <v>93.169998168945298</v>
      </c>
    </row>
    <row r="2803" spans="1:2" ht="15" customHeight="1" x14ac:dyDescent="0.2">
      <c r="A2803" s="153">
        <v>40842.166666666664</v>
      </c>
      <c r="B2803" s="154">
        <v>90.199996948242102</v>
      </c>
    </row>
    <row r="2804" spans="1:2" ht="15" customHeight="1" x14ac:dyDescent="0.2">
      <c r="A2804" s="153">
        <v>40843.166666666664</v>
      </c>
      <c r="B2804" s="154">
        <v>93.959999084472599</v>
      </c>
    </row>
    <row r="2805" spans="1:2" ht="15" customHeight="1" x14ac:dyDescent="0.2">
      <c r="A2805" s="153">
        <v>40844.166666666664</v>
      </c>
      <c r="B2805" s="154">
        <v>93.319999694824205</v>
      </c>
    </row>
    <row r="2806" spans="1:2" ht="15" customHeight="1" x14ac:dyDescent="0.2">
      <c r="A2806" s="153">
        <v>40847.166666666664</v>
      </c>
      <c r="B2806" s="154">
        <v>93.190002441406193</v>
      </c>
    </row>
    <row r="2807" spans="1:2" ht="15" customHeight="1" x14ac:dyDescent="0.2">
      <c r="A2807" s="153">
        <v>40848.166666666664</v>
      </c>
      <c r="B2807" s="154">
        <v>92.190002441406193</v>
      </c>
    </row>
    <row r="2808" spans="1:2" ht="15" customHeight="1" x14ac:dyDescent="0.2">
      <c r="A2808" s="153">
        <v>40849.166666666664</v>
      </c>
      <c r="B2808" s="154">
        <v>92.510002136230398</v>
      </c>
    </row>
    <row r="2809" spans="1:2" ht="15" customHeight="1" x14ac:dyDescent="0.2">
      <c r="A2809" s="153">
        <v>40850.166666666664</v>
      </c>
      <c r="B2809" s="154">
        <v>94.069999694824205</v>
      </c>
    </row>
    <row r="2810" spans="1:2" ht="15" customHeight="1" x14ac:dyDescent="0.2">
      <c r="A2810" s="153">
        <v>40851.166666666664</v>
      </c>
      <c r="B2810" s="154">
        <v>94.260002136230398</v>
      </c>
    </row>
    <row r="2811" spans="1:2" ht="15" customHeight="1" x14ac:dyDescent="0.2">
      <c r="A2811" s="153">
        <v>40854.208333333336</v>
      </c>
      <c r="B2811" s="154">
        <v>95.519996643066406</v>
      </c>
    </row>
    <row r="2812" spans="1:2" ht="15" customHeight="1" x14ac:dyDescent="0.2">
      <c r="A2812" s="153">
        <v>40855.208333333336</v>
      </c>
      <c r="B2812" s="154">
        <v>96.800003051757798</v>
      </c>
    </row>
    <row r="2813" spans="1:2" ht="15" customHeight="1" x14ac:dyDescent="0.2">
      <c r="A2813" s="153">
        <v>40856.208333333336</v>
      </c>
      <c r="B2813" s="154">
        <v>95.739997863769503</v>
      </c>
    </row>
    <row r="2814" spans="1:2" ht="15" customHeight="1" x14ac:dyDescent="0.2">
      <c r="A2814" s="153">
        <v>40857.208333333336</v>
      </c>
      <c r="B2814" s="154">
        <v>97.779998779296804</v>
      </c>
    </row>
    <row r="2815" spans="1:2" ht="15" customHeight="1" x14ac:dyDescent="0.2">
      <c r="A2815" s="153">
        <v>40858.208333333336</v>
      </c>
      <c r="B2815" s="154">
        <v>98.989997863769503</v>
      </c>
    </row>
    <row r="2816" spans="1:2" ht="15" customHeight="1" x14ac:dyDescent="0.2">
      <c r="A2816" s="153">
        <v>40861.208333333336</v>
      </c>
      <c r="B2816" s="154">
        <v>98.139999389648395</v>
      </c>
    </row>
    <row r="2817" spans="1:2" ht="15" customHeight="1" x14ac:dyDescent="0.2">
      <c r="A2817" s="153">
        <v>40862.208333333336</v>
      </c>
      <c r="B2817" s="154">
        <v>99.370002746582003</v>
      </c>
    </row>
    <row r="2818" spans="1:2" ht="15" customHeight="1" x14ac:dyDescent="0.2">
      <c r="A2818" s="153">
        <v>40863.208333333336</v>
      </c>
      <c r="B2818" s="154">
        <v>102.58999633789</v>
      </c>
    </row>
    <row r="2819" spans="1:2" ht="15" customHeight="1" x14ac:dyDescent="0.2">
      <c r="A2819" s="153">
        <v>40864.208333333336</v>
      </c>
      <c r="B2819" s="154">
        <v>98.819999694824205</v>
      </c>
    </row>
    <row r="2820" spans="1:2" ht="15" customHeight="1" x14ac:dyDescent="0.2">
      <c r="A2820" s="153">
        <v>40865.208333333336</v>
      </c>
      <c r="B2820" s="154">
        <v>97.410003662109304</v>
      </c>
    </row>
    <row r="2821" spans="1:2" ht="15" customHeight="1" x14ac:dyDescent="0.2">
      <c r="A2821" s="153">
        <v>40868.208333333336</v>
      </c>
      <c r="B2821" s="154">
        <v>96.919998168945298</v>
      </c>
    </row>
    <row r="2822" spans="1:2" ht="15" customHeight="1" x14ac:dyDescent="0.2">
      <c r="A2822" s="153">
        <v>40869.208333333336</v>
      </c>
      <c r="B2822" s="154">
        <v>98.010002136230398</v>
      </c>
    </row>
    <row r="2823" spans="1:2" ht="15" customHeight="1" x14ac:dyDescent="0.2">
      <c r="A2823" s="153">
        <v>40870.208333333336</v>
      </c>
      <c r="B2823" s="154">
        <v>96.169998168945298</v>
      </c>
    </row>
    <row r="2824" spans="1:2" ht="15" customHeight="1" x14ac:dyDescent="0.2">
      <c r="A2824" s="153">
        <v>40872.604166666664</v>
      </c>
      <c r="B2824" s="154">
        <v>96.769996643066406</v>
      </c>
    </row>
    <row r="2825" spans="1:2" ht="15" customHeight="1" x14ac:dyDescent="0.2">
      <c r="A2825" s="153">
        <v>40875.208333333336</v>
      </c>
      <c r="B2825" s="154">
        <v>98.209999084472599</v>
      </c>
    </row>
    <row r="2826" spans="1:2" ht="15" customHeight="1" x14ac:dyDescent="0.2">
      <c r="A2826" s="153">
        <v>40876.208333333336</v>
      </c>
      <c r="B2826" s="154">
        <v>99.790000915527301</v>
      </c>
    </row>
    <row r="2827" spans="1:2" ht="15" customHeight="1" x14ac:dyDescent="0.2">
      <c r="A2827" s="153">
        <v>40877.208333333336</v>
      </c>
      <c r="B2827" s="154">
        <v>100.36000061035099</v>
      </c>
    </row>
    <row r="2828" spans="1:2" ht="15" customHeight="1" x14ac:dyDescent="0.2">
      <c r="A2828" s="153">
        <v>40878.208333333336</v>
      </c>
      <c r="B2828" s="154">
        <v>100.199996948242</v>
      </c>
    </row>
    <row r="2829" spans="1:2" ht="15" customHeight="1" x14ac:dyDescent="0.2">
      <c r="A2829" s="153">
        <v>40879.208333333336</v>
      </c>
      <c r="B2829" s="154">
        <v>100.959999084472</v>
      </c>
    </row>
    <row r="2830" spans="1:2" ht="15" customHeight="1" x14ac:dyDescent="0.2">
      <c r="A2830" s="153">
        <v>40882.208333333336</v>
      </c>
      <c r="B2830" s="154">
        <v>100.98999786376901</v>
      </c>
    </row>
    <row r="2831" spans="1:2" ht="15" customHeight="1" x14ac:dyDescent="0.2">
      <c r="A2831" s="153">
        <v>40883.208333333336</v>
      </c>
      <c r="B2831" s="154">
        <v>101.27999877929599</v>
      </c>
    </row>
    <row r="2832" spans="1:2" ht="15" customHeight="1" x14ac:dyDescent="0.2">
      <c r="A2832" s="153">
        <v>40884.208333333336</v>
      </c>
      <c r="B2832" s="154">
        <v>100.48999786376901</v>
      </c>
    </row>
    <row r="2833" spans="1:2" ht="15" customHeight="1" x14ac:dyDescent="0.2">
      <c r="A2833" s="153">
        <v>40885.208333333336</v>
      </c>
      <c r="B2833" s="154">
        <v>98.339996337890597</v>
      </c>
    </row>
    <row r="2834" spans="1:2" ht="15" customHeight="1" x14ac:dyDescent="0.2">
      <c r="A2834" s="153">
        <v>40886.208333333336</v>
      </c>
      <c r="B2834" s="154">
        <v>99.410003662109304</v>
      </c>
    </row>
    <row r="2835" spans="1:2" ht="15" customHeight="1" x14ac:dyDescent="0.2">
      <c r="A2835" s="153">
        <v>40889.208333333336</v>
      </c>
      <c r="B2835" s="154">
        <v>97.769996643066406</v>
      </c>
    </row>
    <row r="2836" spans="1:2" ht="15" customHeight="1" x14ac:dyDescent="0.2">
      <c r="A2836" s="153">
        <v>40890.208333333336</v>
      </c>
      <c r="B2836" s="154">
        <v>100.139999389648</v>
      </c>
    </row>
    <row r="2837" spans="1:2" ht="15" customHeight="1" x14ac:dyDescent="0.2">
      <c r="A2837" s="153">
        <v>40891.208333333336</v>
      </c>
      <c r="B2837" s="154">
        <v>94.949996948242102</v>
      </c>
    </row>
    <row r="2838" spans="1:2" ht="15" customHeight="1" x14ac:dyDescent="0.2">
      <c r="A2838" s="153">
        <v>40892.208333333336</v>
      </c>
      <c r="B2838" s="154">
        <v>93.870002746582003</v>
      </c>
    </row>
    <row r="2839" spans="1:2" ht="15" customHeight="1" x14ac:dyDescent="0.2">
      <c r="A2839" s="153">
        <v>40893.208333333336</v>
      </c>
      <c r="B2839" s="154">
        <v>93.529998779296804</v>
      </c>
    </row>
    <row r="2840" spans="1:2" ht="15" customHeight="1" x14ac:dyDescent="0.2">
      <c r="A2840" s="153">
        <v>40896.208333333336</v>
      </c>
      <c r="B2840" s="154">
        <v>93.879997253417898</v>
      </c>
    </row>
    <row r="2841" spans="1:2" ht="15" customHeight="1" x14ac:dyDescent="0.2">
      <c r="A2841" s="153">
        <v>40897.208333333336</v>
      </c>
      <c r="B2841" s="154">
        <v>97.220001220703097</v>
      </c>
    </row>
    <row r="2842" spans="1:2" ht="15" customHeight="1" x14ac:dyDescent="0.2">
      <c r="A2842" s="153">
        <v>40898.208333333336</v>
      </c>
      <c r="B2842" s="154">
        <v>98.669998168945298</v>
      </c>
    </row>
    <row r="2843" spans="1:2" ht="15" customHeight="1" x14ac:dyDescent="0.2">
      <c r="A2843" s="153">
        <v>40899.208333333336</v>
      </c>
      <c r="B2843" s="154">
        <v>99.529998779296804</v>
      </c>
    </row>
    <row r="2844" spans="1:2" ht="15" customHeight="1" x14ac:dyDescent="0.2">
      <c r="A2844" s="153">
        <v>40900.208333333336</v>
      </c>
      <c r="B2844" s="154">
        <v>99.680000305175696</v>
      </c>
    </row>
    <row r="2845" spans="1:2" ht="15" customHeight="1" x14ac:dyDescent="0.2">
      <c r="A2845" s="153">
        <v>40904.208333333336</v>
      </c>
      <c r="B2845" s="154">
        <v>101.33999633789</v>
      </c>
    </row>
    <row r="2846" spans="1:2" ht="15" customHeight="1" x14ac:dyDescent="0.2">
      <c r="A2846" s="153">
        <v>40905.208333333336</v>
      </c>
      <c r="B2846" s="154">
        <v>99.360000610351506</v>
      </c>
    </row>
    <row r="2847" spans="1:2" ht="15" customHeight="1" x14ac:dyDescent="0.2">
      <c r="A2847" s="153">
        <v>40906.208333333336</v>
      </c>
      <c r="B2847" s="154">
        <v>99.650001525878906</v>
      </c>
    </row>
    <row r="2848" spans="1:2" ht="15" customHeight="1" x14ac:dyDescent="0.2">
      <c r="A2848" s="153">
        <v>40907.208333333336</v>
      </c>
      <c r="B2848" s="154">
        <v>98.830001831054602</v>
      </c>
    </row>
    <row r="2849" spans="1:2" ht="15" customHeight="1" x14ac:dyDescent="0.2">
      <c r="A2849" s="153">
        <v>40911.208333333336</v>
      </c>
      <c r="B2849" s="154">
        <v>102.959999084472</v>
      </c>
    </row>
    <row r="2850" spans="1:2" ht="15" customHeight="1" x14ac:dyDescent="0.2">
      <c r="A2850" s="153">
        <v>40912.208333333336</v>
      </c>
      <c r="B2850" s="154">
        <v>103.220001220703</v>
      </c>
    </row>
    <row r="2851" spans="1:2" ht="15" customHeight="1" x14ac:dyDescent="0.2">
      <c r="A2851" s="153">
        <v>40913.208333333336</v>
      </c>
      <c r="B2851" s="154">
        <v>101.809997558593</v>
      </c>
    </row>
    <row r="2852" spans="1:2" ht="15" customHeight="1" x14ac:dyDescent="0.2">
      <c r="A2852" s="153">
        <v>40914.208333333336</v>
      </c>
      <c r="B2852" s="154">
        <v>101.559997558593</v>
      </c>
    </row>
    <row r="2853" spans="1:2" ht="15" customHeight="1" x14ac:dyDescent="0.2">
      <c r="A2853" s="153">
        <v>40917.208333333336</v>
      </c>
      <c r="B2853" s="154">
        <v>101.309997558593</v>
      </c>
    </row>
    <row r="2854" spans="1:2" ht="15" customHeight="1" x14ac:dyDescent="0.2">
      <c r="A2854" s="153">
        <v>40918.208333333336</v>
      </c>
      <c r="B2854" s="154">
        <v>102.23999786376901</v>
      </c>
    </row>
    <row r="2855" spans="1:2" ht="15" customHeight="1" x14ac:dyDescent="0.2">
      <c r="A2855" s="153">
        <v>40919.208333333336</v>
      </c>
      <c r="B2855" s="154">
        <v>100.870002746582</v>
      </c>
    </row>
    <row r="2856" spans="1:2" ht="15" customHeight="1" x14ac:dyDescent="0.2">
      <c r="A2856" s="153">
        <v>40920.208333333336</v>
      </c>
      <c r="B2856" s="154">
        <v>99.099998474121094</v>
      </c>
    </row>
    <row r="2857" spans="1:2" ht="15" customHeight="1" x14ac:dyDescent="0.2">
      <c r="A2857" s="153">
        <v>40921.208333333336</v>
      </c>
      <c r="B2857" s="154">
        <v>98.699996948242102</v>
      </c>
    </row>
    <row r="2858" spans="1:2" ht="15" customHeight="1" x14ac:dyDescent="0.2">
      <c r="A2858" s="153">
        <v>40925.208333333336</v>
      </c>
      <c r="B2858" s="154">
        <v>100.709999084472</v>
      </c>
    </row>
    <row r="2859" spans="1:2" ht="15" customHeight="1" x14ac:dyDescent="0.2">
      <c r="A2859" s="153">
        <v>40926.208333333336</v>
      </c>
      <c r="B2859" s="154">
        <v>100.58999633789</v>
      </c>
    </row>
    <row r="2860" spans="1:2" ht="15" customHeight="1" x14ac:dyDescent="0.2">
      <c r="A2860" s="153">
        <v>40927.208333333336</v>
      </c>
      <c r="B2860" s="154">
        <v>100.389999389648</v>
      </c>
    </row>
    <row r="2861" spans="1:2" ht="15" customHeight="1" x14ac:dyDescent="0.2">
      <c r="A2861" s="153">
        <v>40928.208333333336</v>
      </c>
      <c r="B2861" s="154">
        <v>98.459999084472599</v>
      </c>
    </row>
    <row r="2862" spans="1:2" ht="15" customHeight="1" x14ac:dyDescent="0.2">
      <c r="A2862" s="153">
        <v>40931.208333333336</v>
      </c>
      <c r="B2862" s="154">
        <v>99.580001831054602</v>
      </c>
    </row>
    <row r="2863" spans="1:2" ht="15" customHeight="1" x14ac:dyDescent="0.2">
      <c r="A2863" s="153">
        <v>40932.208333333336</v>
      </c>
      <c r="B2863" s="154">
        <v>98.949996948242102</v>
      </c>
    </row>
    <row r="2864" spans="1:2" ht="15" customHeight="1" x14ac:dyDescent="0.2">
      <c r="A2864" s="153">
        <v>40933.208333333336</v>
      </c>
      <c r="B2864" s="154">
        <v>99.400001525878906</v>
      </c>
    </row>
    <row r="2865" spans="1:2" ht="15" customHeight="1" x14ac:dyDescent="0.2">
      <c r="A2865" s="153">
        <v>40934.208333333336</v>
      </c>
      <c r="B2865" s="154">
        <v>99.699996948242102</v>
      </c>
    </row>
    <row r="2866" spans="1:2" ht="15" customHeight="1" x14ac:dyDescent="0.2">
      <c r="A2866" s="153">
        <v>40935.208333333336</v>
      </c>
      <c r="B2866" s="154">
        <v>99.559997558593693</v>
      </c>
    </row>
    <row r="2867" spans="1:2" ht="15" customHeight="1" x14ac:dyDescent="0.2">
      <c r="A2867" s="153">
        <v>40938.208333333336</v>
      </c>
      <c r="B2867" s="154">
        <v>98.779998779296804</v>
      </c>
    </row>
    <row r="2868" spans="1:2" ht="15" customHeight="1" x14ac:dyDescent="0.2">
      <c r="A2868" s="153">
        <v>40939.208333333336</v>
      </c>
      <c r="B2868" s="154">
        <v>98.480003356933594</v>
      </c>
    </row>
    <row r="2869" spans="1:2" ht="15" customHeight="1" x14ac:dyDescent="0.2">
      <c r="A2869" s="153">
        <v>40940.208333333336</v>
      </c>
      <c r="B2869" s="154">
        <v>97.610000610351506</v>
      </c>
    </row>
    <row r="2870" spans="1:2" ht="15" customHeight="1" x14ac:dyDescent="0.2">
      <c r="A2870" s="153">
        <v>40941.208333333336</v>
      </c>
      <c r="B2870" s="154">
        <v>96.360000610351506</v>
      </c>
    </row>
    <row r="2871" spans="1:2" ht="15" customHeight="1" x14ac:dyDescent="0.2">
      <c r="A2871" s="153">
        <v>40942.208333333336</v>
      </c>
      <c r="B2871" s="154">
        <v>97.839996337890597</v>
      </c>
    </row>
    <row r="2872" spans="1:2" ht="15" customHeight="1" x14ac:dyDescent="0.2">
      <c r="A2872" s="153">
        <v>40945.208333333336</v>
      </c>
      <c r="B2872" s="154">
        <v>96.910003662109304</v>
      </c>
    </row>
    <row r="2873" spans="1:2" ht="15" customHeight="1" x14ac:dyDescent="0.2">
      <c r="A2873" s="153">
        <v>40946.208333333336</v>
      </c>
      <c r="B2873" s="154">
        <v>98.410003662109304</v>
      </c>
    </row>
    <row r="2874" spans="1:2" ht="15" customHeight="1" x14ac:dyDescent="0.2">
      <c r="A2874" s="153">
        <v>40947.208333333336</v>
      </c>
      <c r="B2874" s="154">
        <v>98.709999084472599</v>
      </c>
    </row>
    <row r="2875" spans="1:2" ht="15" customHeight="1" x14ac:dyDescent="0.2">
      <c r="A2875" s="153">
        <v>40948.208333333336</v>
      </c>
      <c r="B2875" s="154">
        <v>99.839996337890597</v>
      </c>
    </row>
    <row r="2876" spans="1:2" ht="15" customHeight="1" x14ac:dyDescent="0.2">
      <c r="A2876" s="153">
        <v>40949.208333333336</v>
      </c>
      <c r="B2876" s="154">
        <v>98.669998168945298</v>
      </c>
    </row>
    <row r="2877" spans="1:2" ht="15" customHeight="1" x14ac:dyDescent="0.2">
      <c r="A2877" s="153">
        <v>40952.208333333336</v>
      </c>
      <c r="B2877" s="154">
        <v>100.91000366210901</v>
      </c>
    </row>
    <row r="2878" spans="1:2" ht="15" customHeight="1" x14ac:dyDescent="0.2">
      <c r="A2878" s="153">
        <v>40953.208333333336</v>
      </c>
      <c r="B2878" s="154">
        <v>100.73999786376901</v>
      </c>
    </row>
    <row r="2879" spans="1:2" ht="15" customHeight="1" x14ac:dyDescent="0.2">
      <c r="A2879" s="153">
        <v>40954.208333333336</v>
      </c>
      <c r="B2879" s="154">
        <v>101.800003051757</v>
      </c>
    </row>
    <row r="2880" spans="1:2" ht="15" customHeight="1" x14ac:dyDescent="0.2">
      <c r="A2880" s="153">
        <v>40955.208333333336</v>
      </c>
      <c r="B2880" s="154">
        <v>102.309997558593</v>
      </c>
    </row>
    <row r="2881" spans="1:2" ht="15" customHeight="1" x14ac:dyDescent="0.2">
      <c r="A2881" s="153">
        <v>40956.208333333336</v>
      </c>
      <c r="B2881" s="154">
        <v>103.23999786376901</v>
      </c>
    </row>
    <row r="2882" spans="1:2" ht="15" customHeight="1" x14ac:dyDescent="0.2">
      <c r="A2882" s="153">
        <v>40960.208333333336</v>
      </c>
      <c r="B2882" s="154">
        <v>105.83999633789</v>
      </c>
    </row>
    <row r="2883" spans="1:2" ht="15" customHeight="1" x14ac:dyDescent="0.2">
      <c r="A2883" s="153">
        <v>40961.208333333336</v>
      </c>
      <c r="B2883" s="154">
        <v>106.27999877929599</v>
      </c>
    </row>
    <row r="2884" spans="1:2" ht="15" customHeight="1" x14ac:dyDescent="0.2">
      <c r="A2884" s="153">
        <v>40962.208333333336</v>
      </c>
      <c r="B2884" s="154">
        <v>107.83000183105401</v>
      </c>
    </row>
    <row r="2885" spans="1:2" ht="15" customHeight="1" x14ac:dyDescent="0.2">
      <c r="A2885" s="153">
        <v>40963.208333333336</v>
      </c>
      <c r="B2885" s="154">
        <v>109.76999664306599</v>
      </c>
    </row>
    <row r="2886" spans="1:2" ht="15" customHeight="1" x14ac:dyDescent="0.2">
      <c r="A2886" s="153">
        <v>40966.208333333336</v>
      </c>
      <c r="B2886" s="154">
        <v>108.559997558593</v>
      </c>
    </row>
    <row r="2887" spans="1:2" ht="15" customHeight="1" x14ac:dyDescent="0.2">
      <c r="A2887" s="153">
        <v>40967.208333333336</v>
      </c>
      <c r="B2887" s="154">
        <v>106.550003051757</v>
      </c>
    </row>
    <row r="2888" spans="1:2" ht="15" customHeight="1" x14ac:dyDescent="0.2">
      <c r="A2888" s="153">
        <v>40968.208333333336</v>
      </c>
      <c r="B2888" s="154">
        <v>107.06999969482401</v>
      </c>
    </row>
    <row r="2889" spans="1:2" ht="15" customHeight="1" x14ac:dyDescent="0.2">
      <c r="A2889" s="153">
        <v>40969.208333333336</v>
      </c>
      <c r="B2889" s="154">
        <v>108.83999633789</v>
      </c>
    </row>
    <row r="2890" spans="1:2" ht="15" customHeight="1" x14ac:dyDescent="0.2">
      <c r="A2890" s="153">
        <v>40970.208333333336</v>
      </c>
      <c r="B2890" s="154">
        <v>106.699996948242</v>
      </c>
    </row>
    <row r="2891" spans="1:2" ht="15" customHeight="1" x14ac:dyDescent="0.2">
      <c r="A2891" s="153">
        <v>40973.208333333336</v>
      </c>
      <c r="B2891" s="154">
        <v>106.720001220703</v>
      </c>
    </row>
    <row r="2892" spans="1:2" ht="15" customHeight="1" x14ac:dyDescent="0.2">
      <c r="A2892" s="153">
        <v>40974.208333333336</v>
      </c>
      <c r="B2892" s="154">
        <v>104.699996948242</v>
      </c>
    </row>
    <row r="2893" spans="1:2" ht="15" customHeight="1" x14ac:dyDescent="0.2">
      <c r="A2893" s="153">
        <v>40975.208333333336</v>
      </c>
      <c r="B2893" s="154">
        <v>106.16000366210901</v>
      </c>
    </row>
    <row r="2894" spans="1:2" ht="15" customHeight="1" x14ac:dyDescent="0.2">
      <c r="A2894" s="153">
        <v>40976.208333333336</v>
      </c>
      <c r="B2894" s="154">
        <v>106.58000183105401</v>
      </c>
    </row>
    <row r="2895" spans="1:2" ht="15" customHeight="1" x14ac:dyDescent="0.2">
      <c r="A2895" s="153">
        <v>40977.208333333336</v>
      </c>
      <c r="B2895" s="154">
        <v>107.400001525878</v>
      </c>
    </row>
    <row r="2896" spans="1:2" ht="15" customHeight="1" x14ac:dyDescent="0.2">
      <c r="A2896" s="153">
        <v>40980.166666666664</v>
      </c>
      <c r="B2896" s="154">
        <v>106.33999633789</v>
      </c>
    </row>
    <row r="2897" spans="1:2" ht="15" customHeight="1" x14ac:dyDescent="0.2">
      <c r="A2897" s="153">
        <v>40981.166666666664</v>
      </c>
      <c r="B2897" s="154">
        <v>106.709999084472</v>
      </c>
    </row>
    <row r="2898" spans="1:2" ht="15" customHeight="1" x14ac:dyDescent="0.2">
      <c r="A2898" s="153">
        <v>40982.166666666664</v>
      </c>
      <c r="B2898" s="154">
        <v>105.430000305175</v>
      </c>
    </row>
    <row r="2899" spans="1:2" ht="15" customHeight="1" x14ac:dyDescent="0.2">
      <c r="A2899" s="153">
        <v>40983.166666666664</v>
      </c>
      <c r="B2899" s="154">
        <v>105.11000061035099</v>
      </c>
    </row>
    <row r="2900" spans="1:2" ht="15" customHeight="1" x14ac:dyDescent="0.2">
      <c r="A2900" s="153">
        <v>40984.166666666664</v>
      </c>
      <c r="B2900" s="154">
        <v>107.059997558593</v>
      </c>
    </row>
    <row r="2901" spans="1:2" ht="15" customHeight="1" x14ac:dyDescent="0.2">
      <c r="A2901" s="153">
        <v>40987.166666666664</v>
      </c>
      <c r="B2901" s="154">
        <v>108.08999633789</v>
      </c>
    </row>
    <row r="2902" spans="1:2" ht="15" customHeight="1" x14ac:dyDescent="0.2">
      <c r="A2902" s="153">
        <v>40988.166666666664</v>
      </c>
      <c r="B2902" s="154">
        <v>105.61000061035099</v>
      </c>
    </row>
    <row r="2903" spans="1:2" ht="15" customHeight="1" x14ac:dyDescent="0.2">
      <c r="A2903" s="153">
        <v>40989.166666666664</v>
      </c>
      <c r="B2903" s="154">
        <v>107.26999664306599</v>
      </c>
    </row>
    <row r="2904" spans="1:2" ht="15" customHeight="1" x14ac:dyDescent="0.2">
      <c r="A2904" s="153">
        <v>40990.166666666664</v>
      </c>
      <c r="B2904" s="154">
        <v>105.34999847412099</v>
      </c>
    </row>
    <row r="2905" spans="1:2" ht="15" customHeight="1" x14ac:dyDescent="0.2">
      <c r="A2905" s="153">
        <v>40991.166666666664</v>
      </c>
      <c r="B2905" s="154">
        <v>106.870002746582</v>
      </c>
    </row>
    <row r="2906" spans="1:2" ht="15" customHeight="1" x14ac:dyDescent="0.2">
      <c r="A2906" s="153">
        <v>40994.166666666664</v>
      </c>
      <c r="B2906" s="154">
        <v>107.02999877929599</v>
      </c>
    </row>
    <row r="2907" spans="1:2" ht="15" customHeight="1" x14ac:dyDescent="0.2">
      <c r="A2907" s="153">
        <v>40995.166666666664</v>
      </c>
      <c r="B2907" s="154">
        <v>107.33000183105401</v>
      </c>
    </row>
    <row r="2908" spans="1:2" ht="15" customHeight="1" x14ac:dyDescent="0.2">
      <c r="A2908" s="153">
        <v>40996.166666666664</v>
      </c>
      <c r="B2908" s="154">
        <v>105.41000366210901</v>
      </c>
    </row>
    <row r="2909" spans="1:2" ht="15" customHeight="1" x14ac:dyDescent="0.2">
      <c r="A2909" s="153">
        <v>40997.166666666664</v>
      </c>
      <c r="B2909" s="154">
        <v>102.77999877929599</v>
      </c>
    </row>
    <row r="2910" spans="1:2" ht="15" customHeight="1" x14ac:dyDescent="0.2">
      <c r="A2910" s="153">
        <v>40998.166666666664</v>
      </c>
      <c r="B2910" s="154">
        <v>103.01999664306599</v>
      </c>
    </row>
    <row r="2911" spans="1:2" ht="15" customHeight="1" x14ac:dyDescent="0.2">
      <c r="A2911" s="153">
        <v>41001.166666666664</v>
      </c>
      <c r="B2911" s="154">
        <v>105.230003356933</v>
      </c>
    </row>
    <row r="2912" spans="1:2" ht="15" customHeight="1" x14ac:dyDescent="0.2">
      <c r="A2912" s="153">
        <v>41002.166666666664</v>
      </c>
      <c r="B2912" s="154">
        <v>104.01000213623</v>
      </c>
    </row>
    <row r="2913" spans="1:2" ht="15" customHeight="1" x14ac:dyDescent="0.2">
      <c r="A2913" s="153">
        <v>41003.166666666664</v>
      </c>
      <c r="B2913" s="154">
        <v>101.470001220703</v>
      </c>
    </row>
    <row r="2914" spans="1:2" ht="15" customHeight="1" x14ac:dyDescent="0.2">
      <c r="A2914" s="153">
        <v>41004.166666666664</v>
      </c>
      <c r="B2914" s="154">
        <v>103.309997558593</v>
      </c>
    </row>
    <row r="2915" spans="1:2" ht="15" customHeight="1" x14ac:dyDescent="0.2">
      <c r="A2915" s="153">
        <v>41008.166666666664</v>
      </c>
      <c r="B2915" s="154">
        <v>102.459999084472</v>
      </c>
    </row>
    <row r="2916" spans="1:2" ht="15" customHeight="1" x14ac:dyDescent="0.2">
      <c r="A2916" s="153">
        <v>41009.166666666664</v>
      </c>
      <c r="B2916" s="154">
        <v>101.01999664306599</v>
      </c>
    </row>
    <row r="2917" spans="1:2" ht="15" customHeight="1" x14ac:dyDescent="0.2">
      <c r="A2917" s="153">
        <v>41010.166666666664</v>
      </c>
      <c r="B2917" s="154">
        <v>102.699996948242</v>
      </c>
    </row>
    <row r="2918" spans="1:2" ht="15" customHeight="1" x14ac:dyDescent="0.2">
      <c r="A2918" s="153">
        <v>41011.166666666664</v>
      </c>
      <c r="B2918" s="154">
        <v>103.639999389648</v>
      </c>
    </row>
    <row r="2919" spans="1:2" ht="15" customHeight="1" x14ac:dyDescent="0.2">
      <c r="A2919" s="153">
        <v>41012.166666666664</v>
      </c>
      <c r="B2919" s="154">
        <v>102.83000183105401</v>
      </c>
    </row>
    <row r="2920" spans="1:2" ht="15" customHeight="1" x14ac:dyDescent="0.2">
      <c r="A2920" s="153">
        <v>41015.166666666664</v>
      </c>
      <c r="B2920" s="154">
        <v>102.930000305175</v>
      </c>
    </row>
    <row r="2921" spans="1:2" ht="15" customHeight="1" x14ac:dyDescent="0.2">
      <c r="A2921" s="153">
        <v>41016.166666666664</v>
      </c>
      <c r="B2921" s="154">
        <v>104.199996948242</v>
      </c>
    </row>
    <row r="2922" spans="1:2" ht="15" customHeight="1" x14ac:dyDescent="0.2">
      <c r="A2922" s="153">
        <v>41017.166666666664</v>
      </c>
      <c r="B2922" s="154">
        <v>102.669998168945</v>
      </c>
    </row>
    <row r="2923" spans="1:2" ht="15" customHeight="1" x14ac:dyDescent="0.2">
      <c r="A2923" s="153">
        <v>41018.166666666664</v>
      </c>
      <c r="B2923" s="154">
        <v>102.26999664306599</v>
      </c>
    </row>
    <row r="2924" spans="1:2" ht="15" customHeight="1" x14ac:dyDescent="0.2">
      <c r="A2924" s="153">
        <v>41019.166666666664</v>
      </c>
      <c r="B2924" s="154">
        <v>103.050003051757</v>
      </c>
    </row>
    <row r="2925" spans="1:2" ht="15" customHeight="1" x14ac:dyDescent="0.2">
      <c r="A2925" s="153">
        <v>41022.166666666664</v>
      </c>
      <c r="B2925" s="154">
        <v>103.11000061035099</v>
      </c>
    </row>
    <row r="2926" spans="1:2" ht="15" customHeight="1" x14ac:dyDescent="0.2">
      <c r="A2926" s="153">
        <v>41023.166666666664</v>
      </c>
      <c r="B2926" s="154">
        <v>103.550003051757</v>
      </c>
    </row>
    <row r="2927" spans="1:2" ht="15" customHeight="1" x14ac:dyDescent="0.2">
      <c r="A2927" s="153">
        <v>41024.166666666664</v>
      </c>
      <c r="B2927" s="154">
        <v>104.120002746582</v>
      </c>
    </row>
    <row r="2928" spans="1:2" ht="15" customHeight="1" x14ac:dyDescent="0.2">
      <c r="A2928" s="153">
        <v>41025.166666666664</v>
      </c>
      <c r="B2928" s="154">
        <v>104.550003051757</v>
      </c>
    </row>
    <row r="2929" spans="1:2" ht="15" customHeight="1" x14ac:dyDescent="0.2">
      <c r="A2929" s="153">
        <v>41026.166666666664</v>
      </c>
      <c r="B2929" s="154">
        <v>104.930000305175</v>
      </c>
    </row>
    <row r="2930" spans="1:2" ht="15" customHeight="1" x14ac:dyDescent="0.2">
      <c r="A2930" s="153">
        <v>41029.166666666664</v>
      </c>
      <c r="B2930" s="154">
        <v>104.870002746582</v>
      </c>
    </row>
    <row r="2931" spans="1:2" ht="15" customHeight="1" x14ac:dyDescent="0.2">
      <c r="A2931" s="153">
        <v>41030.166666666664</v>
      </c>
      <c r="B2931" s="154">
        <v>106.16000366210901</v>
      </c>
    </row>
    <row r="2932" spans="1:2" ht="15" customHeight="1" x14ac:dyDescent="0.2">
      <c r="A2932" s="153">
        <v>41031.166666666664</v>
      </c>
      <c r="B2932" s="154">
        <v>105.220001220703</v>
      </c>
    </row>
    <row r="2933" spans="1:2" ht="15" customHeight="1" x14ac:dyDescent="0.2">
      <c r="A2933" s="153">
        <v>41032.166666666664</v>
      </c>
      <c r="B2933" s="154">
        <v>102.540000915527</v>
      </c>
    </row>
    <row r="2934" spans="1:2" ht="15" customHeight="1" x14ac:dyDescent="0.2">
      <c r="A2934" s="153">
        <v>41033.166666666664</v>
      </c>
      <c r="B2934" s="154">
        <v>98.489997863769503</v>
      </c>
    </row>
    <row r="2935" spans="1:2" ht="15" customHeight="1" x14ac:dyDescent="0.2">
      <c r="A2935" s="153">
        <v>41036.166666666664</v>
      </c>
      <c r="B2935" s="154">
        <v>97.940002441406193</v>
      </c>
    </row>
    <row r="2936" spans="1:2" ht="15" customHeight="1" x14ac:dyDescent="0.2">
      <c r="A2936" s="153">
        <v>41037.166666666664</v>
      </c>
      <c r="B2936" s="154">
        <v>97.010002136230398</v>
      </c>
    </row>
    <row r="2937" spans="1:2" ht="15" customHeight="1" x14ac:dyDescent="0.2">
      <c r="A2937" s="153">
        <v>41038.166666666664</v>
      </c>
      <c r="B2937" s="154">
        <v>96.809997558593693</v>
      </c>
    </row>
    <row r="2938" spans="1:2" ht="15" customHeight="1" x14ac:dyDescent="0.2">
      <c r="A2938" s="153">
        <v>41039.166666666664</v>
      </c>
      <c r="B2938" s="154">
        <v>97.080001831054602</v>
      </c>
    </row>
    <row r="2939" spans="1:2" ht="15" customHeight="1" x14ac:dyDescent="0.2">
      <c r="A2939" s="153">
        <v>41040.166666666664</v>
      </c>
      <c r="B2939" s="154">
        <v>96.129997253417898</v>
      </c>
    </row>
    <row r="2940" spans="1:2" ht="15" customHeight="1" x14ac:dyDescent="0.2">
      <c r="A2940" s="153">
        <v>41043.166666666664</v>
      </c>
      <c r="B2940" s="154">
        <v>94.779998779296804</v>
      </c>
    </row>
    <row r="2941" spans="1:2" ht="15" customHeight="1" x14ac:dyDescent="0.2">
      <c r="A2941" s="153">
        <v>41044.166666666664</v>
      </c>
      <c r="B2941" s="154">
        <v>93.980003356933594</v>
      </c>
    </row>
    <row r="2942" spans="1:2" ht="15" customHeight="1" x14ac:dyDescent="0.2">
      <c r="A2942" s="153">
        <v>41045.166666666664</v>
      </c>
      <c r="B2942" s="154">
        <v>92.809997558593693</v>
      </c>
    </row>
    <row r="2943" spans="1:2" ht="15" customHeight="1" x14ac:dyDescent="0.2">
      <c r="A2943" s="153">
        <v>41046.166666666664</v>
      </c>
      <c r="B2943" s="154">
        <v>92.559997558593693</v>
      </c>
    </row>
    <row r="2944" spans="1:2" ht="15" customHeight="1" x14ac:dyDescent="0.2">
      <c r="A2944" s="153">
        <v>41047.166666666664</v>
      </c>
      <c r="B2944" s="154">
        <v>91.480003356933594</v>
      </c>
    </row>
    <row r="2945" spans="1:2" ht="15" customHeight="1" x14ac:dyDescent="0.2">
      <c r="A2945" s="153">
        <v>41050.166666666664</v>
      </c>
      <c r="B2945" s="154">
        <v>92.569999694824205</v>
      </c>
    </row>
    <row r="2946" spans="1:2" ht="15" customHeight="1" x14ac:dyDescent="0.2">
      <c r="A2946" s="153">
        <v>41051.166666666664</v>
      </c>
      <c r="B2946" s="154">
        <v>91.660003662109304</v>
      </c>
    </row>
    <row r="2947" spans="1:2" ht="15" customHeight="1" x14ac:dyDescent="0.2">
      <c r="A2947" s="153">
        <v>41052.166666666664</v>
      </c>
      <c r="B2947" s="154">
        <v>89.900001525878906</v>
      </c>
    </row>
    <row r="2948" spans="1:2" ht="15" customHeight="1" x14ac:dyDescent="0.2">
      <c r="A2948" s="153">
        <v>41053.166666666664</v>
      </c>
      <c r="B2948" s="154">
        <v>90.660003662109304</v>
      </c>
    </row>
    <row r="2949" spans="1:2" ht="15" customHeight="1" x14ac:dyDescent="0.2">
      <c r="A2949" s="153">
        <v>41054.166666666664</v>
      </c>
      <c r="B2949" s="154">
        <v>90.860000610351506</v>
      </c>
    </row>
    <row r="2950" spans="1:2" ht="15" customHeight="1" x14ac:dyDescent="0.2">
      <c r="A2950" s="153">
        <v>41058.166666666664</v>
      </c>
      <c r="B2950" s="154">
        <v>90.760002136230398</v>
      </c>
    </row>
    <row r="2951" spans="1:2" ht="15" customHeight="1" x14ac:dyDescent="0.2">
      <c r="A2951" s="153">
        <v>41059.166666666664</v>
      </c>
      <c r="B2951" s="154">
        <v>87.819999694824205</v>
      </c>
    </row>
    <row r="2952" spans="1:2" ht="15" customHeight="1" x14ac:dyDescent="0.2">
      <c r="A2952" s="153">
        <v>41060.166666666664</v>
      </c>
      <c r="B2952" s="154">
        <v>86.529998779296804</v>
      </c>
    </row>
    <row r="2953" spans="1:2" ht="15" customHeight="1" x14ac:dyDescent="0.2">
      <c r="A2953" s="153">
        <v>41061.166666666664</v>
      </c>
      <c r="B2953" s="154">
        <v>83.230003356933594</v>
      </c>
    </row>
    <row r="2954" spans="1:2" ht="15" customHeight="1" x14ac:dyDescent="0.2">
      <c r="A2954" s="153">
        <v>41064.166666666664</v>
      </c>
      <c r="B2954" s="154">
        <v>83.980003356933594</v>
      </c>
    </row>
    <row r="2955" spans="1:2" ht="15" customHeight="1" x14ac:dyDescent="0.2">
      <c r="A2955" s="153">
        <v>41065.166666666664</v>
      </c>
      <c r="B2955" s="154">
        <v>84.290000915527301</v>
      </c>
    </row>
    <row r="2956" spans="1:2" ht="15" customHeight="1" x14ac:dyDescent="0.2">
      <c r="A2956" s="153">
        <v>41066.166666666664</v>
      </c>
      <c r="B2956" s="154">
        <v>85.019996643066406</v>
      </c>
    </row>
    <row r="2957" spans="1:2" ht="15" customHeight="1" x14ac:dyDescent="0.2">
      <c r="A2957" s="153">
        <v>41067.166666666664</v>
      </c>
      <c r="B2957" s="154">
        <v>84.819999694824205</v>
      </c>
    </row>
    <row r="2958" spans="1:2" ht="15" customHeight="1" x14ac:dyDescent="0.2">
      <c r="A2958" s="153">
        <v>41068.166666666664</v>
      </c>
      <c r="B2958" s="154">
        <v>84.099998474121094</v>
      </c>
    </row>
    <row r="2959" spans="1:2" ht="15" customHeight="1" x14ac:dyDescent="0.2">
      <c r="A2959" s="153">
        <v>41071.166666666664</v>
      </c>
      <c r="B2959" s="154">
        <v>82.699996948242102</v>
      </c>
    </row>
    <row r="2960" spans="1:2" ht="15" customHeight="1" x14ac:dyDescent="0.2">
      <c r="A2960" s="153">
        <v>41072.166666666664</v>
      </c>
      <c r="B2960" s="154">
        <v>83.319999694824205</v>
      </c>
    </row>
    <row r="2961" spans="1:2" ht="15" customHeight="1" x14ac:dyDescent="0.2">
      <c r="A2961" s="153">
        <v>41073.166666666664</v>
      </c>
      <c r="B2961" s="154">
        <v>82.620002746582003</v>
      </c>
    </row>
    <row r="2962" spans="1:2" ht="15" customHeight="1" x14ac:dyDescent="0.2">
      <c r="A2962" s="153">
        <v>41074.166666666664</v>
      </c>
      <c r="B2962" s="154">
        <v>83.910003662109304</v>
      </c>
    </row>
    <row r="2963" spans="1:2" ht="15" customHeight="1" x14ac:dyDescent="0.2">
      <c r="A2963" s="153">
        <v>41075.166666666664</v>
      </c>
      <c r="B2963" s="154">
        <v>84.029998779296804</v>
      </c>
    </row>
    <row r="2964" spans="1:2" ht="15" customHeight="1" x14ac:dyDescent="0.2">
      <c r="A2964" s="153">
        <v>41078.166666666664</v>
      </c>
      <c r="B2964" s="154">
        <v>83.269996643066406</v>
      </c>
    </row>
    <row r="2965" spans="1:2" ht="15" customHeight="1" x14ac:dyDescent="0.2">
      <c r="A2965" s="153">
        <v>41079.166666666664</v>
      </c>
      <c r="B2965" s="154">
        <v>84.029998779296804</v>
      </c>
    </row>
    <row r="2966" spans="1:2" ht="15" customHeight="1" x14ac:dyDescent="0.2">
      <c r="A2966" s="153">
        <v>41080.166666666664</v>
      </c>
      <c r="B2966" s="154">
        <v>81.800003051757798</v>
      </c>
    </row>
    <row r="2967" spans="1:2" ht="15" customHeight="1" x14ac:dyDescent="0.2">
      <c r="A2967" s="153">
        <v>41081.166666666664</v>
      </c>
      <c r="B2967" s="154">
        <v>78.199996948242102</v>
      </c>
    </row>
    <row r="2968" spans="1:2" ht="15" customHeight="1" x14ac:dyDescent="0.2">
      <c r="A2968" s="153">
        <v>41082.166666666664</v>
      </c>
      <c r="B2968" s="154">
        <v>79.760002136230398</v>
      </c>
    </row>
    <row r="2969" spans="1:2" ht="15" customHeight="1" x14ac:dyDescent="0.2">
      <c r="A2969" s="153">
        <v>41085.166666666664</v>
      </c>
      <c r="B2969" s="154">
        <v>79.209999084472599</v>
      </c>
    </row>
    <row r="2970" spans="1:2" ht="15" customHeight="1" x14ac:dyDescent="0.2">
      <c r="A2970" s="153">
        <v>41086.166666666664</v>
      </c>
      <c r="B2970" s="154">
        <v>79.360000610351506</v>
      </c>
    </row>
    <row r="2971" spans="1:2" ht="15" customHeight="1" x14ac:dyDescent="0.2">
      <c r="A2971" s="153">
        <v>41087.166666666664</v>
      </c>
      <c r="B2971" s="154">
        <v>80.209999084472599</v>
      </c>
    </row>
    <row r="2972" spans="1:2" ht="15" customHeight="1" x14ac:dyDescent="0.2">
      <c r="A2972" s="153">
        <v>41088.166666666664</v>
      </c>
      <c r="B2972" s="154">
        <v>77.690002441406193</v>
      </c>
    </row>
    <row r="2973" spans="1:2" ht="15" customHeight="1" x14ac:dyDescent="0.2">
      <c r="A2973" s="153">
        <v>41089.166666666664</v>
      </c>
      <c r="B2973" s="154">
        <v>84.959999084472599</v>
      </c>
    </row>
    <row r="2974" spans="1:2" ht="15" customHeight="1" x14ac:dyDescent="0.2">
      <c r="A2974" s="153">
        <v>41092.166666666664</v>
      </c>
      <c r="B2974" s="154">
        <v>83.75</v>
      </c>
    </row>
    <row r="2975" spans="1:2" ht="15" customHeight="1" x14ac:dyDescent="0.2">
      <c r="A2975" s="153">
        <v>41093.5625</v>
      </c>
      <c r="B2975" s="154">
        <v>87.660003662109304</v>
      </c>
    </row>
    <row r="2976" spans="1:2" ht="15" customHeight="1" x14ac:dyDescent="0.2">
      <c r="A2976" s="153">
        <v>41095.166666666664</v>
      </c>
      <c r="B2976" s="154">
        <v>87.220001220703097</v>
      </c>
    </row>
    <row r="2977" spans="1:2" ht="15" customHeight="1" x14ac:dyDescent="0.2">
      <c r="A2977" s="153">
        <v>41096.166666666664</v>
      </c>
      <c r="B2977" s="154">
        <v>84.449996948242102</v>
      </c>
    </row>
    <row r="2978" spans="1:2" ht="15" customHeight="1" x14ac:dyDescent="0.2">
      <c r="A2978" s="153">
        <v>41099.166666666664</v>
      </c>
      <c r="B2978" s="154">
        <v>85.989997863769503</v>
      </c>
    </row>
    <row r="2979" spans="1:2" ht="15" customHeight="1" x14ac:dyDescent="0.2">
      <c r="A2979" s="153">
        <v>41100.166666666664</v>
      </c>
      <c r="B2979" s="154">
        <v>83.910003662109304</v>
      </c>
    </row>
    <row r="2980" spans="1:2" ht="15" customHeight="1" x14ac:dyDescent="0.2">
      <c r="A2980" s="153">
        <v>41101.166666666664</v>
      </c>
      <c r="B2980" s="154">
        <v>85.809997558593693</v>
      </c>
    </row>
    <row r="2981" spans="1:2" ht="15" customHeight="1" x14ac:dyDescent="0.2">
      <c r="A2981" s="153">
        <v>41102.166666666664</v>
      </c>
      <c r="B2981" s="154">
        <v>86.080001831054602</v>
      </c>
    </row>
    <row r="2982" spans="1:2" ht="15" customHeight="1" x14ac:dyDescent="0.2">
      <c r="A2982" s="153">
        <v>41103.166666666664</v>
      </c>
      <c r="B2982" s="154">
        <v>87.099998474121094</v>
      </c>
    </row>
    <row r="2983" spans="1:2" ht="15" customHeight="1" x14ac:dyDescent="0.2">
      <c r="A2983" s="153">
        <v>41106.166666666664</v>
      </c>
      <c r="B2983" s="154">
        <v>88.430000305175696</v>
      </c>
    </row>
    <row r="2984" spans="1:2" ht="15" customHeight="1" x14ac:dyDescent="0.2">
      <c r="A2984" s="153">
        <v>41107.166666666664</v>
      </c>
      <c r="B2984" s="154">
        <v>89.220001220703097</v>
      </c>
    </row>
    <row r="2985" spans="1:2" ht="15" customHeight="1" x14ac:dyDescent="0.2">
      <c r="A2985" s="153">
        <v>41108.166666666664</v>
      </c>
      <c r="B2985" s="154">
        <v>89.870002746582003</v>
      </c>
    </row>
    <row r="2986" spans="1:2" ht="15" customHeight="1" x14ac:dyDescent="0.2">
      <c r="A2986" s="153">
        <v>41109.166666666664</v>
      </c>
      <c r="B2986" s="154">
        <v>92.660003662109304</v>
      </c>
    </row>
    <row r="2987" spans="1:2" ht="15" customHeight="1" x14ac:dyDescent="0.2">
      <c r="A2987" s="153">
        <v>41110.166666666664</v>
      </c>
      <c r="B2987" s="154">
        <v>91.440002441406193</v>
      </c>
    </row>
    <row r="2988" spans="1:2" ht="15" customHeight="1" x14ac:dyDescent="0.2">
      <c r="A2988" s="153">
        <v>41113.166666666664</v>
      </c>
      <c r="B2988" s="154">
        <v>88.139999389648395</v>
      </c>
    </row>
    <row r="2989" spans="1:2" ht="15" customHeight="1" x14ac:dyDescent="0.2">
      <c r="A2989" s="153">
        <v>41114.166666666664</v>
      </c>
      <c r="B2989" s="154">
        <v>88.5</v>
      </c>
    </row>
    <row r="2990" spans="1:2" ht="15" customHeight="1" x14ac:dyDescent="0.2">
      <c r="A2990" s="153">
        <v>41115.166666666664</v>
      </c>
      <c r="B2990" s="154">
        <v>88.970001220703097</v>
      </c>
    </row>
    <row r="2991" spans="1:2" ht="15" customHeight="1" x14ac:dyDescent="0.2">
      <c r="A2991" s="153">
        <v>41116.166666666664</v>
      </c>
      <c r="B2991" s="154">
        <v>89.389999389648395</v>
      </c>
    </row>
    <row r="2992" spans="1:2" ht="15" customHeight="1" x14ac:dyDescent="0.2">
      <c r="A2992" s="153">
        <v>41117.166666666664</v>
      </c>
      <c r="B2992" s="154">
        <v>90.129997253417898</v>
      </c>
    </row>
    <row r="2993" spans="1:2" ht="15" customHeight="1" x14ac:dyDescent="0.2">
      <c r="A2993" s="153">
        <v>41120.166666666664</v>
      </c>
      <c r="B2993" s="154">
        <v>89.779998779296804</v>
      </c>
    </row>
    <row r="2994" spans="1:2" ht="15" customHeight="1" x14ac:dyDescent="0.2">
      <c r="A2994" s="153">
        <v>41121.166666666664</v>
      </c>
      <c r="B2994" s="154">
        <v>88.059997558593693</v>
      </c>
    </row>
    <row r="2995" spans="1:2" ht="15" customHeight="1" x14ac:dyDescent="0.2">
      <c r="A2995" s="153">
        <v>41122.166666666664</v>
      </c>
      <c r="B2995" s="154">
        <v>88.910003662109304</v>
      </c>
    </row>
    <row r="2996" spans="1:2" ht="15" customHeight="1" x14ac:dyDescent="0.2">
      <c r="A2996" s="153">
        <v>41123.166666666664</v>
      </c>
      <c r="B2996" s="154">
        <v>87.129997253417898</v>
      </c>
    </row>
    <row r="2997" spans="1:2" ht="15" customHeight="1" x14ac:dyDescent="0.2">
      <c r="A2997" s="153">
        <v>41124.166666666664</v>
      </c>
      <c r="B2997" s="154">
        <v>91.400001525878906</v>
      </c>
    </row>
    <row r="2998" spans="1:2" ht="15" customHeight="1" x14ac:dyDescent="0.2">
      <c r="A2998" s="153">
        <v>41127.166666666664</v>
      </c>
      <c r="B2998" s="154">
        <v>92.199996948242102</v>
      </c>
    </row>
    <row r="2999" spans="1:2" ht="15" customHeight="1" x14ac:dyDescent="0.2">
      <c r="A2999" s="153">
        <v>41128.166666666664</v>
      </c>
      <c r="B2999" s="154">
        <v>93.669998168945298</v>
      </c>
    </row>
    <row r="3000" spans="1:2" ht="15" customHeight="1" x14ac:dyDescent="0.2">
      <c r="A3000" s="153">
        <v>41129.166666666664</v>
      </c>
      <c r="B3000" s="154">
        <v>93.349998474121094</v>
      </c>
    </row>
    <row r="3001" spans="1:2" ht="15" customHeight="1" x14ac:dyDescent="0.2">
      <c r="A3001" s="153">
        <v>41130.166666666664</v>
      </c>
      <c r="B3001" s="154">
        <v>93.360000610351506</v>
      </c>
    </row>
    <row r="3002" spans="1:2" ht="15" customHeight="1" x14ac:dyDescent="0.2">
      <c r="A3002" s="153">
        <v>41131.166666666664</v>
      </c>
      <c r="B3002" s="154">
        <v>92.870002746582003</v>
      </c>
    </row>
    <row r="3003" spans="1:2" ht="15" customHeight="1" x14ac:dyDescent="0.2">
      <c r="A3003" s="153">
        <v>41134.166666666664</v>
      </c>
      <c r="B3003" s="154">
        <v>92.730003356933594</v>
      </c>
    </row>
    <row r="3004" spans="1:2" ht="15" customHeight="1" x14ac:dyDescent="0.2">
      <c r="A3004" s="153">
        <v>41135.166666666664</v>
      </c>
      <c r="B3004" s="154">
        <v>93.430000305175696</v>
      </c>
    </row>
    <row r="3005" spans="1:2" ht="15" customHeight="1" x14ac:dyDescent="0.2">
      <c r="A3005" s="153">
        <v>41136.166666666664</v>
      </c>
      <c r="B3005" s="154">
        <v>94.330001831054602</v>
      </c>
    </row>
    <row r="3006" spans="1:2" ht="15" customHeight="1" x14ac:dyDescent="0.2">
      <c r="A3006" s="153">
        <v>41137.166666666664</v>
      </c>
      <c r="B3006" s="154">
        <v>95.599998474121094</v>
      </c>
    </row>
    <row r="3007" spans="1:2" ht="15" customHeight="1" x14ac:dyDescent="0.2">
      <c r="A3007" s="153">
        <v>41138.166666666664</v>
      </c>
      <c r="B3007" s="154">
        <v>96.010002136230398</v>
      </c>
    </row>
    <row r="3008" spans="1:2" ht="15" customHeight="1" x14ac:dyDescent="0.2">
      <c r="A3008" s="153">
        <v>41141.166666666664</v>
      </c>
      <c r="B3008" s="154">
        <v>95.970001220703097</v>
      </c>
    </row>
    <row r="3009" spans="1:2" ht="15" customHeight="1" x14ac:dyDescent="0.2">
      <c r="A3009" s="153">
        <v>41142.166666666664</v>
      </c>
      <c r="B3009" s="154">
        <v>96.680000305175696</v>
      </c>
    </row>
    <row r="3010" spans="1:2" ht="15" customHeight="1" x14ac:dyDescent="0.2">
      <c r="A3010" s="153">
        <v>41143.166666666664</v>
      </c>
      <c r="B3010" s="154">
        <v>97.260002136230398</v>
      </c>
    </row>
    <row r="3011" spans="1:2" ht="15" customHeight="1" x14ac:dyDescent="0.2">
      <c r="A3011" s="153">
        <v>41144.166666666664</v>
      </c>
      <c r="B3011" s="154">
        <v>96.269996643066406</v>
      </c>
    </row>
    <row r="3012" spans="1:2" ht="15" customHeight="1" x14ac:dyDescent="0.2">
      <c r="A3012" s="153">
        <v>41145.166666666664</v>
      </c>
      <c r="B3012" s="154">
        <v>96.150001525878906</v>
      </c>
    </row>
    <row r="3013" spans="1:2" ht="15" customHeight="1" x14ac:dyDescent="0.2">
      <c r="A3013" s="153">
        <v>41148.166666666664</v>
      </c>
      <c r="B3013" s="154">
        <v>95.470001220703097</v>
      </c>
    </row>
    <row r="3014" spans="1:2" ht="15" customHeight="1" x14ac:dyDescent="0.2">
      <c r="A3014" s="153">
        <v>41149.166666666664</v>
      </c>
      <c r="B3014" s="154">
        <v>96.330001831054602</v>
      </c>
    </row>
    <row r="3015" spans="1:2" ht="15" customHeight="1" x14ac:dyDescent="0.2">
      <c r="A3015" s="153">
        <v>41150.166666666664</v>
      </c>
      <c r="B3015" s="154">
        <v>95.489997863769503</v>
      </c>
    </row>
    <row r="3016" spans="1:2" ht="15" customHeight="1" x14ac:dyDescent="0.2">
      <c r="A3016" s="153">
        <v>41151.166666666664</v>
      </c>
      <c r="B3016" s="154">
        <v>94.620002746582003</v>
      </c>
    </row>
    <row r="3017" spans="1:2" ht="15" customHeight="1" x14ac:dyDescent="0.2">
      <c r="A3017" s="153">
        <v>41152.166666666664</v>
      </c>
      <c r="B3017" s="154">
        <v>96.470001220703097</v>
      </c>
    </row>
    <row r="3018" spans="1:2" ht="15" customHeight="1" x14ac:dyDescent="0.2">
      <c r="A3018" s="153">
        <v>41156.166666666664</v>
      </c>
      <c r="B3018" s="154">
        <v>95.300003051757798</v>
      </c>
    </row>
    <row r="3019" spans="1:2" ht="15" customHeight="1" x14ac:dyDescent="0.2">
      <c r="A3019" s="153">
        <v>41157.166666666664</v>
      </c>
      <c r="B3019" s="154">
        <v>95.360000610351506</v>
      </c>
    </row>
    <row r="3020" spans="1:2" ht="15" customHeight="1" x14ac:dyDescent="0.2">
      <c r="A3020" s="153">
        <v>41158.166666666664</v>
      </c>
      <c r="B3020" s="154">
        <v>95.529998779296804</v>
      </c>
    </row>
    <row r="3021" spans="1:2" ht="15" customHeight="1" x14ac:dyDescent="0.2">
      <c r="A3021" s="153">
        <v>41159.166666666664</v>
      </c>
      <c r="B3021" s="154">
        <v>96.419998168945298</v>
      </c>
    </row>
    <row r="3022" spans="1:2" ht="15" customHeight="1" x14ac:dyDescent="0.2">
      <c r="A3022" s="153">
        <v>41162.166666666664</v>
      </c>
      <c r="B3022" s="154">
        <v>96.540000915527301</v>
      </c>
    </row>
    <row r="3023" spans="1:2" ht="15" customHeight="1" x14ac:dyDescent="0.2">
      <c r="A3023" s="153">
        <v>41163.166666666664</v>
      </c>
      <c r="B3023" s="154">
        <v>97.169998168945298</v>
      </c>
    </row>
    <row r="3024" spans="1:2" ht="15" customHeight="1" x14ac:dyDescent="0.2">
      <c r="A3024" s="153">
        <v>41164.166666666664</v>
      </c>
      <c r="B3024" s="154">
        <v>97.010002136230398</v>
      </c>
    </row>
    <row r="3025" spans="1:2" ht="15" customHeight="1" x14ac:dyDescent="0.2">
      <c r="A3025" s="153">
        <v>41165.166666666664</v>
      </c>
      <c r="B3025" s="154">
        <v>98.309997558593693</v>
      </c>
    </row>
    <row r="3026" spans="1:2" ht="15" customHeight="1" x14ac:dyDescent="0.2">
      <c r="A3026" s="153">
        <v>41166.166666666664</v>
      </c>
      <c r="B3026" s="154">
        <v>99</v>
      </c>
    </row>
    <row r="3027" spans="1:2" ht="15" customHeight="1" x14ac:dyDescent="0.2">
      <c r="A3027" s="153">
        <v>41169.166666666664</v>
      </c>
      <c r="B3027" s="154">
        <v>96.620002746582003</v>
      </c>
    </row>
    <row r="3028" spans="1:2" ht="15" customHeight="1" x14ac:dyDescent="0.2">
      <c r="A3028" s="153">
        <v>41170.166666666664</v>
      </c>
      <c r="B3028" s="154">
        <v>95.290000915527301</v>
      </c>
    </row>
    <row r="3029" spans="1:2" ht="15" customHeight="1" x14ac:dyDescent="0.2">
      <c r="A3029" s="153">
        <v>41171.166666666664</v>
      </c>
      <c r="B3029" s="154">
        <v>91.980003356933594</v>
      </c>
    </row>
    <row r="3030" spans="1:2" ht="15" customHeight="1" x14ac:dyDescent="0.2">
      <c r="A3030" s="153">
        <v>41172.166666666664</v>
      </c>
      <c r="B3030" s="154">
        <v>91.870002746582003</v>
      </c>
    </row>
    <row r="3031" spans="1:2" ht="15" customHeight="1" x14ac:dyDescent="0.2">
      <c r="A3031" s="153">
        <v>41173.166666666664</v>
      </c>
      <c r="B3031" s="154">
        <v>92.889999389648395</v>
      </c>
    </row>
    <row r="3032" spans="1:2" ht="15" customHeight="1" x14ac:dyDescent="0.2">
      <c r="A3032" s="153">
        <v>41176.166666666664</v>
      </c>
      <c r="B3032" s="154">
        <v>91.930000305175696</v>
      </c>
    </row>
    <row r="3033" spans="1:2" ht="15" customHeight="1" x14ac:dyDescent="0.2">
      <c r="A3033" s="153">
        <v>41177.166666666664</v>
      </c>
      <c r="B3033" s="154">
        <v>91.370002746582003</v>
      </c>
    </row>
    <row r="3034" spans="1:2" ht="15" customHeight="1" x14ac:dyDescent="0.2">
      <c r="A3034" s="153">
        <v>41178.166666666664</v>
      </c>
      <c r="B3034" s="154">
        <v>89.980003356933594</v>
      </c>
    </row>
    <row r="3035" spans="1:2" ht="15" customHeight="1" x14ac:dyDescent="0.2">
      <c r="A3035" s="153">
        <v>41179.166666666664</v>
      </c>
      <c r="B3035" s="154">
        <v>91.849998474121094</v>
      </c>
    </row>
    <row r="3036" spans="1:2" ht="15" customHeight="1" x14ac:dyDescent="0.2">
      <c r="A3036" s="153">
        <v>41180.166666666664</v>
      </c>
      <c r="B3036" s="154">
        <v>92.190002441406193</v>
      </c>
    </row>
    <row r="3037" spans="1:2" ht="15" customHeight="1" x14ac:dyDescent="0.2">
      <c r="A3037" s="153">
        <v>41183.166666666664</v>
      </c>
      <c r="B3037" s="154">
        <v>92.480003356933594</v>
      </c>
    </row>
    <row r="3038" spans="1:2" ht="15" customHeight="1" x14ac:dyDescent="0.2">
      <c r="A3038" s="153">
        <v>41184.166666666664</v>
      </c>
      <c r="B3038" s="154">
        <v>91.889999389648395</v>
      </c>
    </row>
    <row r="3039" spans="1:2" ht="15" customHeight="1" x14ac:dyDescent="0.2">
      <c r="A3039" s="153">
        <v>41185.166666666664</v>
      </c>
      <c r="B3039" s="154">
        <v>88.139999389648395</v>
      </c>
    </row>
    <row r="3040" spans="1:2" ht="15" customHeight="1" x14ac:dyDescent="0.2">
      <c r="A3040" s="153">
        <v>41186.166666666664</v>
      </c>
      <c r="B3040" s="154">
        <v>91.709999084472599</v>
      </c>
    </row>
    <row r="3041" spans="1:2" ht="15" customHeight="1" x14ac:dyDescent="0.2">
      <c r="A3041" s="153">
        <v>41187.166666666664</v>
      </c>
      <c r="B3041" s="154">
        <v>89.879997253417898</v>
      </c>
    </row>
    <row r="3042" spans="1:2" ht="15" customHeight="1" x14ac:dyDescent="0.2">
      <c r="A3042" s="153">
        <v>41190.166666666664</v>
      </c>
      <c r="B3042" s="154">
        <v>89.330001831054602</v>
      </c>
    </row>
    <row r="3043" spans="1:2" ht="15" customHeight="1" x14ac:dyDescent="0.2">
      <c r="A3043" s="153">
        <v>41191.166666666664</v>
      </c>
      <c r="B3043" s="154">
        <v>92.389999389648395</v>
      </c>
    </row>
    <row r="3044" spans="1:2" ht="15" customHeight="1" x14ac:dyDescent="0.2">
      <c r="A3044" s="153">
        <v>41192.166666666664</v>
      </c>
      <c r="B3044" s="154">
        <v>91.25</v>
      </c>
    </row>
    <row r="3045" spans="1:2" ht="15" customHeight="1" x14ac:dyDescent="0.2">
      <c r="A3045" s="153">
        <v>41193.166666666664</v>
      </c>
      <c r="B3045" s="154">
        <v>92.069999694824205</v>
      </c>
    </row>
    <row r="3046" spans="1:2" ht="15" customHeight="1" x14ac:dyDescent="0.2">
      <c r="A3046" s="153">
        <v>41194.166666666664</v>
      </c>
      <c r="B3046" s="154">
        <v>91.860000610351506</v>
      </c>
    </row>
    <row r="3047" spans="1:2" ht="15" customHeight="1" x14ac:dyDescent="0.2">
      <c r="A3047" s="153">
        <v>41197.166666666664</v>
      </c>
      <c r="B3047" s="154">
        <v>91.849998474121094</v>
      </c>
    </row>
    <row r="3048" spans="1:2" ht="15" customHeight="1" x14ac:dyDescent="0.2">
      <c r="A3048" s="153">
        <v>41198.166666666664</v>
      </c>
      <c r="B3048" s="154">
        <v>92.089996337890597</v>
      </c>
    </row>
    <row r="3049" spans="1:2" ht="15" customHeight="1" x14ac:dyDescent="0.2">
      <c r="A3049" s="153">
        <v>41199.166666666664</v>
      </c>
      <c r="B3049" s="154">
        <v>92.120002746582003</v>
      </c>
    </row>
    <row r="3050" spans="1:2" ht="15" customHeight="1" x14ac:dyDescent="0.2">
      <c r="A3050" s="153">
        <v>41200.166666666664</v>
      </c>
      <c r="B3050" s="154">
        <v>92.099998474121094</v>
      </c>
    </row>
    <row r="3051" spans="1:2" ht="15" customHeight="1" x14ac:dyDescent="0.2">
      <c r="A3051" s="153">
        <v>41201.166666666664</v>
      </c>
      <c r="B3051" s="154">
        <v>90.050003051757798</v>
      </c>
    </row>
    <row r="3052" spans="1:2" ht="15" customHeight="1" x14ac:dyDescent="0.2">
      <c r="A3052" s="153">
        <v>41204.166666666664</v>
      </c>
      <c r="B3052" s="154">
        <v>88.730003356933594</v>
      </c>
    </row>
    <row r="3053" spans="1:2" ht="15" customHeight="1" x14ac:dyDescent="0.2">
      <c r="A3053" s="153">
        <v>41205.166666666664</v>
      </c>
      <c r="B3053" s="154">
        <v>86.669998168945298</v>
      </c>
    </row>
    <row r="3054" spans="1:2" ht="15" customHeight="1" x14ac:dyDescent="0.2">
      <c r="A3054" s="153">
        <v>41206.166666666664</v>
      </c>
      <c r="B3054" s="154">
        <v>85.730003356933594</v>
      </c>
    </row>
    <row r="3055" spans="1:2" ht="15" customHeight="1" x14ac:dyDescent="0.2">
      <c r="A3055" s="153">
        <v>41207.166666666664</v>
      </c>
      <c r="B3055" s="154">
        <v>86.050003051757798</v>
      </c>
    </row>
    <row r="3056" spans="1:2" ht="15" customHeight="1" x14ac:dyDescent="0.2">
      <c r="A3056" s="153">
        <v>41208.166666666664</v>
      </c>
      <c r="B3056" s="154">
        <v>86.279998779296804</v>
      </c>
    </row>
    <row r="3057" spans="1:2" ht="15" customHeight="1" x14ac:dyDescent="0.2">
      <c r="A3057" s="153">
        <v>41213.166666666664</v>
      </c>
      <c r="B3057" s="154">
        <v>86.239997863769503</v>
      </c>
    </row>
    <row r="3058" spans="1:2" ht="15" customHeight="1" x14ac:dyDescent="0.2">
      <c r="A3058" s="153">
        <v>41214.166666666664</v>
      </c>
      <c r="B3058" s="154">
        <v>87.089996337890597</v>
      </c>
    </row>
    <row r="3059" spans="1:2" ht="15" customHeight="1" x14ac:dyDescent="0.2">
      <c r="A3059" s="153">
        <v>41215.166666666664</v>
      </c>
      <c r="B3059" s="154">
        <v>84.860000610351506</v>
      </c>
    </row>
    <row r="3060" spans="1:2" ht="15" customHeight="1" x14ac:dyDescent="0.2">
      <c r="A3060" s="153">
        <v>41218.208333333336</v>
      </c>
      <c r="B3060" s="154">
        <v>85.650001525878906</v>
      </c>
    </row>
    <row r="3061" spans="1:2" ht="15" customHeight="1" x14ac:dyDescent="0.2">
      <c r="A3061" s="153">
        <v>41219.208333333336</v>
      </c>
      <c r="B3061" s="154">
        <v>88.709999084472599</v>
      </c>
    </row>
    <row r="3062" spans="1:2" ht="15" customHeight="1" x14ac:dyDescent="0.2">
      <c r="A3062" s="153">
        <v>41220.208333333336</v>
      </c>
      <c r="B3062" s="154">
        <v>84.440002441406193</v>
      </c>
    </row>
    <row r="3063" spans="1:2" ht="15" customHeight="1" x14ac:dyDescent="0.2">
      <c r="A3063" s="153">
        <v>41221.208333333336</v>
      </c>
      <c r="B3063" s="154">
        <v>85.089996337890597</v>
      </c>
    </row>
    <row r="3064" spans="1:2" ht="15" customHeight="1" x14ac:dyDescent="0.2">
      <c r="A3064" s="153">
        <v>41222.208333333336</v>
      </c>
      <c r="B3064" s="154">
        <v>86.069999694824205</v>
      </c>
    </row>
    <row r="3065" spans="1:2" ht="15" customHeight="1" x14ac:dyDescent="0.2">
      <c r="A3065" s="153">
        <v>41225.208333333336</v>
      </c>
      <c r="B3065" s="154">
        <v>85.569999694824205</v>
      </c>
    </row>
    <row r="3066" spans="1:2" ht="15" customHeight="1" x14ac:dyDescent="0.2">
      <c r="A3066" s="153">
        <v>41226.208333333336</v>
      </c>
      <c r="B3066" s="154">
        <v>85.379997253417898</v>
      </c>
    </row>
    <row r="3067" spans="1:2" ht="15" customHeight="1" x14ac:dyDescent="0.2">
      <c r="A3067" s="153">
        <v>41227.208333333336</v>
      </c>
      <c r="B3067" s="154">
        <v>86.319999694824205</v>
      </c>
    </row>
    <row r="3068" spans="1:2" ht="15" customHeight="1" x14ac:dyDescent="0.2">
      <c r="A3068" s="153">
        <v>41228.208333333336</v>
      </c>
      <c r="B3068" s="154">
        <v>85.449996948242102</v>
      </c>
    </row>
    <row r="3069" spans="1:2" ht="15" customHeight="1" x14ac:dyDescent="0.2">
      <c r="A3069" s="153">
        <v>41229.208333333336</v>
      </c>
      <c r="B3069" s="154">
        <v>86.669998168945298</v>
      </c>
    </row>
    <row r="3070" spans="1:2" ht="15" customHeight="1" x14ac:dyDescent="0.2">
      <c r="A3070" s="153">
        <v>41232.208333333336</v>
      </c>
      <c r="B3070" s="154">
        <v>89.279998779296804</v>
      </c>
    </row>
    <row r="3071" spans="1:2" ht="15" customHeight="1" x14ac:dyDescent="0.2">
      <c r="A3071" s="153">
        <v>41233.208333333336</v>
      </c>
      <c r="B3071" s="154">
        <v>86.75</v>
      </c>
    </row>
    <row r="3072" spans="1:2" ht="15" customHeight="1" x14ac:dyDescent="0.2">
      <c r="A3072" s="153">
        <v>41234.208333333336</v>
      </c>
      <c r="B3072" s="154">
        <v>87.379997253417898</v>
      </c>
    </row>
    <row r="3073" spans="1:2" ht="15" customHeight="1" x14ac:dyDescent="0.2">
      <c r="A3073" s="153">
        <v>41236.604166666664</v>
      </c>
      <c r="B3073" s="154">
        <v>88.279998779296804</v>
      </c>
    </row>
    <row r="3074" spans="1:2" ht="15" customHeight="1" x14ac:dyDescent="0.2">
      <c r="A3074" s="153">
        <v>41239.208333333336</v>
      </c>
      <c r="B3074" s="154">
        <v>87.739997863769503</v>
      </c>
    </row>
    <row r="3075" spans="1:2" ht="15" customHeight="1" x14ac:dyDescent="0.2">
      <c r="A3075" s="153">
        <v>41240.208333333336</v>
      </c>
      <c r="B3075" s="154">
        <v>87.180000305175696</v>
      </c>
    </row>
    <row r="3076" spans="1:2" ht="15" customHeight="1" x14ac:dyDescent="0.2">
      <c r="A3076" s="153">
        <v>41241.208333333336</v>
      </c>
      <c r="B3076" s="154">
        <v>86.489997863769503</v>
      </c>
    </row>
    <row r="3077" spans="1:2" ht="15" customHeight="1" x14ac:dyDescent="0.2">
      <c r="A3077" s="153">
        <v>41242.208333333336</v>
      </c>
      <c r="B3077" s="154">
        <v>88.069999694824205</v>
      </c>
    </row>
    <row r="3078" spans="1:2" ht="15" customHeight="1" x14ac:dyDescent="0.2">
      <c r="A3078" s="153">
        <v>41243.208333333336</v>
      </c>
      <c r="B3078" s="154">
        <v>88.910003662109304</v>
      </c>
    </row>
    <row r="3079" spans="1:2" ht="15" customHeight="1" x14ac:dyDescent="0.2">
      <c r="A3079" s="153">
        <v>41246.208333333336</v>
      </c>
      <c r="B3079" s="154">
        <v>89.089996337890597</v>
      </c>
    </row>
    <row r="3080" spans="1:2" ht="15" customHeight="1" x14ac:dyDescent="0.2">
      <c r="A3080" s="153">
        <v>41247.208333333336</v>
      </c>
      <c r="B3080" s="154">
        <v>88.5</v>
      </c>
    </row>
    <row r="3081" spans="1:2" ht="15" customHeight="1" x14ac:dyDescent="0.2">
      <c r="A3081" s="153">
        <v>41248.208333333336</v>
      </c>
      <c r="B3081" s="154">
        <v>87.879997253417898</v>
      </c>
    </row>
    <row r="3082" spans="1:2" ht="15" customHeight="1" x14ac:dyDescent="0.2">
      <c r="A3082" s="153">
        <v>41249.208333333336</v>
      </c>
      <c r="B3082" s="154">
        <v>86.260002136230398</v>
      </c>
    </row>
    <row r="3083" spans="1:2" ht="15" customHeight="1" x14ac:dyDescent="0.2">
      <c r="A3083" s="153">
        <v>41250.208333333336</v>
      </c>
      <c r="B3083" s="154">
        <v>85.930000305175696</v>
      </c>
    </row>
    <row r="3084" spans="1:2" ht="15" customHeight="1" x14ac:dyDescent="0.2">
      <c r="A3084" s="153">
        <v>41253.208333333336</v>
      </c>
      <c r="B3084" s="154">
        <v>85.559997558593693</v>
      </c>
    </row>
    <row r="3085" spans="1:2" ht="15" customHeight="1" x14ac:dyDescent="0.2">
      <c r="A3085" s="153">
        <v>41254.208333333336</v>
      </c>
      <c r="B3085" s="154">
        <v>85.790000915527301</v>
      </c>
    </row>
    <row r="3086" spans="1:2" ht="15" customHeight="1" x14ac:dyDescent="0.2">
      <c r="A3086" s="153">
        <v>41255.208333333336</v>
      </c>
      <c r="B3086" s="154">
        <v>86.769996643066406</v>
      </c>
    </row>
    <row r="3087" spans="1:2" ht="15" customHeight="1" x14ac:dyDescent="0.2">
      <c r="A3087" s="153">
        <v>41256.208333333336</v>
      </c>
      <c r="B3087" s="154">
        <v>85.889999389648395</v>
      </c>
    </row>
    <row r="3088" spans="1:2" ht="15" customHeight="1" x14ac:dyDescent="0.2">
      <c r="A3088" s="153">
        <v>41257.208333333336</v>
      </c>
      <c r="B3088" s="154">
        <v>86.730003356933594</v>
      </c>
    </row>
    <row r="3089" spans="1:2" ht="15" customHeight="1" x14ac:dyDescent="0.2">
      <c r="A3089" s="153">
        <v>41260.208333333336</v>
      </c>
      <c r="B3089" s="154">
        <v>87.199996948242102</v>
      </c>
    </row>
    <row r="3090" spans="1:2" ht="15" customHeight="1" x14ac:dyDescent="0.2">
      <c r="A3090" s="153">
        <v>41261.208333333336</v>
      </c>
      <c r="B3090" s="154">
        <v>87.930000305175696</v>
      </c>
    </row>
    <row r="3091" spans="1:2" ht="15" customHeight="1" x14ac:dyDescent="0.2">
      <c r="A3091" s="153">
        <v>41262.208333333336</v>
      </c>
      <c r="B3091" s="154">
        <v>89.510002136230398</v>
      </c>
    </row>
    <row r="3092" spans="1:2" ht="15" customHeight="1" x14ac:dyDescent="0.2">
      <c r="A3092" s="153">
        <v>41263.208333333336</v>
      </c>
      <c r="B3092" s="154">
        <v>90.129997253417898</v>
      </c>
    </row>
    <row r="3093" spans="1:2" ht="15" customHeight="1" x14ac:dyDescent="0.2">
      <c r="A3093" s="153">
        <v>41264.208333333336</v>
      </c>
      <c r="B3093" s="154">
        <v>88.660003662109304</v>
      </c>
    </row>
    <row r="3094" spans="1:2" ht="15" customHeight="1" x14ac:dyDescent="0.2">
      <c r="A3094" s="153">
        <v>41267.604166666664</v>
      </c>
      <c r="B3094" s="154">
        <v>88.610000610351506</v>
      </c>
    </row>
    <row r="3095" spans="1:2" ht="15" customHeight="1" x14ac:dyDescent="0.2">
      <c r="A3095" s="153">
        <v>41269.208333333336</v>
      </c>
      <c r="B3095" s="154">
        <v>90.980003356933594</v>
      </c>
    </row>
    <row r="3096" spans="1:2" ht="15" customHeight="1" x14ac:dyDescent="0.2">
      <c r="A3096" s="153">
        <v>41270.208333333336</v>
      </c>
      <c r="B3096" s="154">
        <v>90.870002746582003</v>
      </c>
    </row>
    <row r="3097" spans="1:2" ht="15" customHeight="1" x14ac:dyDescent="0.2">
      <c r="A3097" s="153">
        <v>41271.208333333336</v>
      </c>
      <c r="B3097" s="154">
        <v>90.800003051757798</v>
      </c>
    </row>
    <row r="3098" spans="1:2" ht="15" customHeight="1" x14ac:dyDescent="0.2">
      <c r="A3098" s="153">
        <v>41274.208333333336</v>
      </c>
      <c r="B3098" s="154">
        <v>91.819999694824205</v>
      </c>
    </row>
    <row r="3099" spans="1:2" ht="15" customHeight="1" x14ac:dyDescent="0.2">
      <c r="A3099" s="153">
        <v>41276.208333333336</v>
      </c>
      <c r="B3099" s="154">
        <v>93.120002746582003</v>
      </c>
    </row>
    <row r="3100" spans="1:2" ht="15" customHeight="1" x14ac:dyDescent="0.2">
      <c r="A3100" s="153">
        <v>41277.208333333336</v>
      </c>
      <c r="B3100" s="154">
        <v>92.919998168945298</v>
      </c>
    </row>
    <row r="3101" spans="1:2" ht="15" customHeight="1" x14ac:dyDescent="0.2">
      <c r="A3101" s="153">
        <v>41278.208333333336</v>
      </c>
      <c r="B3101" s="154">
        <v>93.089996337890597</v>
      </c>
    </row>
    <row r="3102" spans="1:2" ht="15" customHeight="1" x14ac:dyDescent="0.2">
      <c r="A3102" s="153">
        <v>41281.208333333336</v>
      </c>
      <c r="B3102" s="154">
        <v>93.190002441406193</v>
      </c>
    </row>
    <row r="3103" spans="1:2" ht="15" customHeight="1" x14ac:dyDescent="0.2">
      <c r="A3103" s="153">
        <v>41282.208333333336</v>
      </c>
      <c r="B3103" s="154">
        <v>93.150001525878906</v>
      </c>
    </row>
    <row r="3104" spans="1:2" ht="15" customHeight="1" x14ac:dyDescent="0.2">
      <c r="A3104" s="153">
        <v>41283.208333333336</v>
      </c>
      <c r="B3104" s="154">
        <v>93.099998474121094</v>
      </c>
    </row>
    <row r="3105" spans="1:2" ht="15" customHeight="1" x14ac:dyDescent="0.2">
      <c r="A3105" s="153">
        <v>41284.208333333336</v>
      </c>
      <c r="B3105" s="154">
        <v>93.819999694824205</v>
      </c>
    </row>
    <row r="3106" spans="1:2" ht="15" customHeight="1" x14ac:dyDescent="0.2">
      <c r="A3106" s="153">
        <v>41285.208333333336</v>
      </c>
      <c r="B3106" s="154">
        <v>93.559997558593693</v>
      </c>
    </row>
    <row r="3107" spans="1:2" ht="15" customHeight="1" x14ac:dyDescent="0.2">
      <c r="A3107" s="153">
        <v>41288.208333333336</v>
      </c>
      <c r="B3107" s="154">
        <v>94.139999389648395</v>
      </c>
    </row>
    <row r="3108" spans="1:2" ht="15" customHeight="1" x14ac:dyDescent="0.2">
      <c r="A3108" s="153">
        <v>41289.208333333336</v>
      </c>
      <c r="B3108" s="154">
        <v>93.279998779296804</v>
      </c>
    </row>
    <row r="3109" spans="1:2" ht="15" customHeight="1" x14ac:dyDescent="0.2">
      <c r="A3109" s="153">
        <v>41290.208333333336</v>
      </c>
      <c r="B3109" s="154">
        <v>94.239997863769503</v>
      </c>
    </row>
    <row r="3110" spans="1:2" ht="15" customHeight="1" x14ac:dyDescent="0.2">
      <c r="A3110" s="153">
        <v>41291.208333333336</v>
      </c>
      <c r="B3110" s="154">
        <v>95.489997863769503</v>
      </c>
    </row>
    <row r="3111" spans="1:2" ht="15" customHeight="1" x14ac:dyDescent="0.2">
      <c r="A3111" s="153">
        <v>41292.208333333336</v>
      </c>
      <c r="B3111" s="154">
        <v>95.559997558593693</v>
      </c>
    </row>
    <row r="3112" spans="1:2" ht="15" customHeight="1" x14ac:dyDescent="0.2">
      <c r="A3112" s="153">
        <v>41296.208333333336</v>
      </c>
      <c r="B3112" s="154">
        <v>96.239997863769503</v>
      </c>
    </row>
    <row r="3113" spans="1:2" ht="15" customHeight="1" x14ac:dyDescent="0.2">
      <c r="A3113" s="153">
        <v>41297.208333333336</v>
      </c>
      <c r="B3113" s="154">
        <v>95.230003356933594</v>
      </c>
    </row>
    <row r="3114" spans="1:2" ht="15" customHeight="1" x14ac:dyDescent="0.2">
      <c r="A3114" s="153">
        <v>41298.208333333336</v>
      </c>
      <c r="B3114" s="154">
        <v>95.949996948242102</v>
      </c>
    </row>
    <row r="3115" spans="1:2" ht="15" customHeight="1" x14ac:dyDescent="0.2">
      <c r="A3115" s="153">
        <v>41299.208333333336</v>
      </c>
      <c r="B3115" s="154">
        <v>95.879997253417898</v>
      </c>
    </row>
    <row r="3116" spans="1:2" ht="15" customHeight="1" x14ac:dyDescent="0.2">
      <c r="A3116" s="153">
        <v>41302.208333333336</v>
      </c>
      <c r="B3116" s="154">
        <v>96.440002441406193</v>
      </c>
    </row>
    <row r="3117" spans="1:2" ht="15" customHeight="1" x14ac:dyDescent="0.2">
      <c r="A3117" s="153">
        <v>41303.208333333336</v>
      </c>
      <c r="B3117" s="154">
        <v>97.569999694824205</v>
      </c>
    </row>
    <row r="3118" spans="1:2" ht="15" customHeight="1" x14ac:dyDescent="0.2">
      <c r="A3118" s="153">
        <v>41304.208333333336</v>
      </c>
      <c r="B3118" s="154">
        <v>97.940002441406193</v>
      </c>
    </row>
    <row r="3119" spans="1:2" ht="15" customHeight="1" x14ac:dyDescent="0.2">
      <c r="A3119" s="153">
        <v>41305.208333333336</v>
      </c>
      <c r="B3119" s="154">
        <v>97.489997863769503</v>
      </c>
    </row>
    <row r="3120" spans="1:2" ht="15" customHeight="1" x14ac:dyDescent="0.2">
      <c r="A3120" s="153">
        <v>41306.208333333336</v>
      </c>
      <c r="B3120" s="154">
        <v>97.769996643066406</v>
      </c>
    </row>
    <row r="3121" spans="1:2" ht="15" customHeight="1" x14ac:dyDescent="0.2">
      <c r="A3121" s="153">
        <v>41309.208333333336</v>
      </c>
      <c r="B3121" s="154">
        <v>96.169998168945298</v>
      </c>
    </row>
    <row r="3122" spans="1:2" ht="15" customHeight="1" x14ac:dyDescent="0.2">
      <c r="A3122" s="153">
        <v>41310.208333333336</v>
      </c>
      <c r="B3122" s="154">
        <v>96.639999389648395</v>
      </c>
    </row>
    <row r="3123" spans="1:2" ht="15" customHeight="1" x14ac:dyDescent="0.2">
      <c r="A3123" s="153">
        <v>41311.208333333336</v>
      </c>
      <c r="B3123" s="154">
        <v>96.620002746582003</v>
      </c>
    </row>
    <row r="3124" spans="1:2" ht="15" customHeight="1" x14ac:dyDescent="0.2">
      <c r="A3124" s="153">
        <v>41312.208333333336</v>
      </c>
      <c r="B3124" s="154">
        <v>95.830001831054602</v>
      </c>
    </row>
    <row r="3125" spans="1:2" ht="15" customHeight="1" x14ac:dyDescent="0.2">
      <c r="A3125" s="153">
        <v>41313.208333333336</v>
      </c>
      <c r="B3125" s="154">
        <v>95.720001220703097</v>
      </c>
    </row>
    <row r="3126" spans="1:2" ht="15" customHeight="1" x14ac:dyDescent="0.2">
      <c r="A3126" s="153">
        <v>41316.208333333336</v>
      </c>
      <c r="B3126" s="154">
        <v>97.029998779296804</v>
      </c>
    </row>
    <row r="3127" spans="1:2" ht="15" customHeight="1" x14ac:dyDescent="0.2">
      <c r="A3127" s="153">
        <v>41317.208333333336</v>
      </c>
      <c r="B3127" s="154">
        <v>97.510002136230398</v>
      </c>
    </row>
    <row r="3128" spans="1:2" ht="15" customHeight="1" x14ac:dyDescent="0.2">
      <c r="A3128" s="153">
        <v>41318.208333333336</v>
      </c>
      <c r="B3128" s="154">
        <v>97.010002136230398</v>
      </c>
    </row>
    <row r="3129" spans="1:2" ht="15" customHeight="1" x14ac:dyDescent="0.2">
      <c r="A3129" s="153">
        <v>41319.208333333336</v>
      </c>
      <c r="B3129" s="154">
        <v>97.309997558593693</v>
      </c>
    </row>
    <row r="3130" spans="1:2" ht="15" customHeight="1" x14ac:dyDescent="0.2">
      <c r="A3130" s="153">
        <v>41320.208333333336</v>
      </c>
      <c r="B3130" s="154">
        <v>95.860000610351506</v>
      </c>
    </row>
    <row r="3131" spans="1:2" ht="15" customHeight="1" x14ac:dyDescent="0.2">
      <c r="A3131" s="153">
        <v>41324.208333333336</v>
      </c>
      <c r="B3131" s="154">
        <v>96.660003662109304</v>
      </c>
    </row>
    <row r="3132" spans="1:2" ht="15" customHeight="1" x14ac:dyDescent="0.2">
      <c r="A3132" s="153">
        <v>41325.208333333336</v>
      </c>
      <c r="B3132" s="154">
        <v>94.459999084472599</v>
      </c>
    </row>
    <row r="3133" spans="1:2" ht="15" customHeight="1" x14ac:dyDescent="0.2">
      <c r="A3133" s="153">
        <v>41326.208333333336</v>
      </c>
      <c r="B3133" s="154">
        <v>92.839996337890597</v>
      </c>
    </row>
    <row r="3134" spans="1:2" ht="15" customHeight="1" x14ac:dyDescent="0.2">
      <c r="A3134" s="153">
        <v>41327.208333333336</v>
      </c>
      <c r="B3134" s="154">
        <v>93.129997253417898</v>
      </c>
    </row>
    <row r="3135" spans="1:2" ht="15" customHeight="1" x14ac:dyDescent="0.2">
      <c r="A3135" s="153">
        <v>41330.208333333336</v>
      </c>
      <c r="B3135" s="154">
        <v>93.110000610351506</v>
      </c>
    </row>
    <row r="3136" spans="1:2" ht="15" customHeight="1" x14ac:dyDescent="0.2">
      <c r="A3136" s="153">
        <v>41331.208333333336</v>
      </c>
      <c r="B3136" s="154">
        <v>92.629997253417898</v>
      </c>
    </row>
    <row r="3137" spans="1:2" ht="15" customHeight="1" x14ac:dyDescent="0.2">
      <c r="A3137" s="153">
        <v>41332.208333333336</v>
      </c>
      <c r="B3137" s="154">
        <v>92.760002136230398</v>
      </c>
    </row>
    <row r="3138" spans="1:2" ht="15" customHeight="1" x14ac:dyDescent="0.2">
      <c r="A3138" s="153">
        <v>41333.208333333336</v>
      </c>
      <c r="B3138" s="154">
        <v>92.050003051757798</v>
      </c>
    </row>
    <row r="3139" spans="1:2" ht="15" customHeight="1" x14ac:dyDescent="0.2">
      <c r="A3139" s="153">
        <v>41334.208333333336</v>
      </c>
      <c r="B3139" s="154">
        <v>90.680000305175696</v>
      </c>
    </row>
    <row r="3140" spans="1:2" ht="15" customHeight="1" x14ac:dyDescent="0.2">
      <c r="A3140" s="153">
        <v>41337.208333333336</v>
      </c>
      <c r="B3140" s="154">
        <v>90.120002746582003</v>
      </c>
    </row>
    <row r="3141" spans="1:2" ht="15" customHeight="1" x14ac:dyDescent="0.2">
      <c r="A3141" s="153">
        <v>41338.208333333336</v>
      </c>
      <c r="B3141" s="154">
        <v>90.819999694824205</v>
      </c>
    </row>
    <row r="3142" spans="1:2" ht="15" customHeight="1" x14ac:dyDescent="0.2">
      <c r="A3142" s="153">
        <v>41339.208333333336</v>
      </c>
      <c r="B3142" s="154">
        <v>90.430000305175696</v>
      </c>
    </row>
    <row r="3143" spans="1:2" ht="15" customHeight="1" x14ac:dyDescent="0.2">
      <c r="A3143" s="153">
        <v>41340.208333333336</v>
      </c>
      <c r="B3143" s="154">
        <v>91.559997558593693</v>
      </c>
    </row>
    <row r="3144" spans="1:2" ht="15" customHeight="1" x14ac:dyDescent="0.2">
      <c r="A3144" s="153">
        <v>41341.208333333336</v>
      </c>
      <c r="B3144" s="154">
        <v>91.949996948242102</v>
      </c>
    </row>
    <row r="3145" spans="1:2" ht="15" customHeight="1" x14ac:dyDescent="0.2">
      <c r="A3145" s="153">
        <v>41344.166666666664</v>
      </c>
      <c r="B3145" s="154">
        <v>92.059997558593693</v>
      </c>
    </row>
    <row r="3146" spans="1:2" ht="15" customHeight="1" x14ac:dyDescent="0.2">
      <c r="A3146" s="153">
        <v>41345.166666666664</v>
      </c>
      <c r="B3146" s="154">
        <v>92.540000915527301</v>
      </c>
    </row>
    <row r="3147" spans="1:2" ht="15" customHeight="1" x14ac:dyDescent="0.2">
      <c r="A3147" s="153">
        <v>41346.166666666664</v>
      </c>
      <c r="B3147" s="154">
        <v>92.519996643066406</v>
      </c>
    </row>
    <row r="3148" spans="1:2" ht="15" customHeight="1" x14ac:dyDescent="0.2">
      <c r="A3148" s="153">
        <v>41347.166666666664</v>
      </c>
      <c r="B3148" s="154">
        <v>93.029998779296804</v>
      </c>
    </row>
    <row r="3149" spans="1:2" ht="15" customHeight="1" x14ac:dyDescent="0.2">
      <c r="A3149" s="153">
        <v>41348.166666666664</v>
      </c>
      <c r="B3149" s="154">
        <v>93.449996948242102</v>
      </c>
    </row>
    <row r="3150" spans="1:2" ht="15" customHeight="1" x14ac:dyDescent="0.2">
      <c r="A3150" s="153">
        <v>41351.166666666664</v>
      </c>
      <c r="B3150" s="154">
        <v>93.739997863769503</v>
      </c>
    </row>
    <row r="3151" spans="1:2" ht="15" customHeight="1" x14ac:dyDescent="0.2">
      <c r="A3151" s="153">
        <v>41352.166666666664</v>
      </c>
      <c r="B3151" s="154">
        <v>92.160003662109304</v>
      </c>
    </row>
    <row r="3152" spans="1:2" ht="15" customHeight="1" x14ac:dyDescent="0.2">
      <c r="A3152" s="153">
        <v>41353.166666666664</v>
      </c>
      <c r="B3152" s="154">
        <v>92.959999084472599</v>
      </c>
    </row>
    <row r="3153" spans="1:2" ht="15" customHeight="1" x14ac:dyDescent="0.2">
      <c r="A3153" s="153">
        <v>41354.166666666664</v>
      </c>
      <c r="B3153" s="154">
        <v>92.449996948242102</v>
      </c>
    </row>
    <row r="3154" spans="1:2" ht="15" customHeight="1" x14ac:dyDescent="0.2">
      <c r="A3154" s="153">
        <v>41355.166666666664</v>
      </c>
      <c r="B3154" s="154">
        <v>93.709999084472599</v>
      </c>
    </row>
    <row r="3155" spans="1:2" ht="15" customHeight="1" x14ac:dyDescent="0.2">
      <c r="A3155" s="153">
        <v>41358.166666666664</v>
      </c>
      <c r="B3155" s="154">
        <v>94.809997558593693</v>
      </c>
    </row>
    <row r="3156" spans="1:2" ht="15" customHeight="1" x14ac:dyDescent="0.2">
      <c r="A3156" s="153">
        <v>41359.166666666664</v>
      </c>
      <c r="B3156" s="154">
        <v>96.339996337890597</v>
      </c>
    </row>
    <row r="3157" spans="1:2" ht="15" customHeight="1" x14ac:dyDescent="0.2">
      <c r="A3157" s="153">
        <v>41360.166666666664</v>
      </c>
      <c r="B3157" s="154">
        <v>96.580001831054602</v>
      </c>
    </row>
    <row r="3158" spans="1:2" ht="15" customHeight="1" x14ac:dyDescent="0.2">
      <c r="A3158" s="153">
        <v>41361.166666666664</v>
      </c>
      <c r="B3158" s="154">
        <v>97.230003356933594</v>
      </c>
    </row>
    <row r="3159" spans="1:2" ht="15" customHeight="1" x14ac:dyDescent="0.2">
      <c r="A3159" s="153">
        <v>41365.166666666664</v>
      </c>
      <c r="B3159" s="154">
        <v>97.069999694824205</v>
      </c>
    </row>
    <row r="3160" spans="1:2" ht="15" customHeight="1" x14ac:dyDescent="0.2">
      <c r="A3160" s="153">
        <v>41366.166666666664</v>
      </c>
      <c r="B3160" s="154">
        <v>97.190002441406193</v>
      </c>
    </row>
    <row r="3161" spans="1:2" ht="15" customHeight="1" x14ac:dyDescent="0.2">
      <c r="A3161" s="153">
        <v>41367.166666666664</v>
      </c>
      <c r="B3161" s="154">
        <v>94.449996948242102</v>
      </c>
    </row>
    <row r="3162" spans="1:2" ht="15" customHeight="1" x14ac:dyDescent="0.2">
      <c r="A3162" s="153">
        <v>41368.166666666664</v>
      </c>
      <c r="B3162" s="154">
        <v>93.260002136230398</v>
      </c>
    </row>
    <row r="3163" spans="1:2" ht="15" customHeight="1" x14ac:dyDescent="0.2">
      <c r="A3163" s="153">
        <v>41369.166666666664</v>
      </c>
      <c r="B3163" s="154">
        <v>92.699996948242102</v>
      </c>
    </row>
    <row r="3164" spans="1:2" ht="15" customHeight="1" x14ac:dyDescent="0.2">
      <c r="A3164" s="153">
        <v>41372.166666666664</v>
      </c>
      <c r="B3164" s="154">
        <v>93.360000610351506</v>
      </c>
    </row>
    <row r="3165" spans="1:2" ht="15" customHeight="1" x14ac:dyDescent="0.2">
      <c r="A3165" s="153">
        <v>41373.166666666664</v>
      </c>
      <c r="B3165" s="154">
        <v>94.199996948242102</v>
      </c>
    </row>
    <row r="3166" spans="1:2" ht="15" customHeight="1" x14ac:dyDescent="0.2">
      <c r="A3166" s="153">
        <v>41374.166666666664</v>
      </c>
      <c r="B3166" s="154">
        <v>94.639999389648395</v>
      </c>
    </row>
    <row r="3167" spans="1:2" ht="15" customHeight="1" x14ac:dyDescent="0.2">
      <c r="A3167" s="153">
        <v>41375.166666666664</v>
      </c>
      <c r="B3167" s="154">
        <v>93.510002136230398</v>
      </c>
    </row>
    <row r="3168" spans="1:2" ht="15" customHeight="1" x14ac:dyDescent="0.2">
      <c r="A3168" s="153">
        <v>41376.166666666664</v>
      </c>
      <c r="B3168" s="154">
        <v>91.290000915527301</v>
      </c>
    </row>
    <row r="3169" spans="1:2" ht="15" customHeight="1" x14ac:dyDescent="0.2">
      <c r="A3169" s="153">
        <v>41379.166666666664</v>
      </c>
      <c r="B3169" s="154">
        <v>88.709999084472599</v>
      </c>
    </row>
    <row r="3170" spans="1:2" ht="15" customHeight="1" x14ac:dyDescent="0.2">
      <c r="A3170" s="153">
        <v>41380.166666666664</v>
      </c>
      <c r="B3170" s="154">
        <v>88.720001220703097</v>
      </c>
    </row>
    <row r="3171" spans="1:2" ht="15" customHeight="1" x14ac:dyDescent="0.2">
      <c r="A3171" s="153">
        <v>41381.166666666664</v>
      </c>
      <c r="B3171" s="154">
        <v>86.680000305175696</v>
      </c>
    </row>
    <row r="3172" spans="1:2" ht="15" customHeight="1" x14ac:dyDescent="0.2">
      <c r="A3172" s="153">
        <v>41382.166666666664</v>
      </c>
      <c r="B3172" s="154">
        <v>87.730003356933594</v>
      </c>
    </row>
    <row r="3173" spans="1:2" ht="15" customHeight="1" x14ac:dyDescent="0.2">
      <c r="A3173" s="153">
        <v>41383.166666666664</v>
      </c>
      <c r="B3173" s="154">
        <v>88.010002136230398</v>
      </c>
    </row>
    <row r="3174" spans="1:2" ht="15" customHeight="1" x14ac:dyDescent="0.2">
      <c r="A3174" s="153">
        <v>41386.166666666664</v>
      </c>
      <c r="B3174" s="154">
        <v>88.760002136230398</v>
      </c>
    </row>
    <row r="3175" spans="1:2" ht="15" customHeight="1" x14ac:dyDescent="0.2">
      <c r="A3175" s="153">
        <v>41387.166666666664</v>
      </c>
      <c r="B3175" s="154">
        <v>89.180000305175696</v>
      </c>
    </row>
    <row r="3176" spans="1:2" ht="15" customHeight="1" x14ac:dyDescent="0.2">
      <c r="A3176" s="153">
        <v>41388.166666666664</v>
      </c>
      <c r="B3176" s="154">
        <v>91.430000305175696</v>
      </c>
    </row>
    <row r="3177" spans="1:2" ht="15" customHeight="1" x14ac:dyDescent="0.2">
      <c r="A3177" s="153">
        <v>41389.166666666664</v>
      </c>
      <c r="B3177" s="154">
        <v>93.639999389648395</v>
      </c>
    </row>
    <row r="3178" spans="1:2" ht="15" customHeight="1" x14ac:dyDescent="0.2">
      <c r="A3178" s="153">
        <v>41390.166666666664</v>
      </c>
      <c r="B3178" s="154">
        <v>93</v>
      </c>
    </row>
    <row r="3179" spans="1:2" ht="15" customHeight="1" x14ac:dyDescent="0.2">
      <c r="A3179" s="153">
        <v>41393.166666666664</v>
      </c>
      <c r="B3179" s="154">
        <v>94.5</v>
      </c>
    </row>
    <row r="3180" spans="1:2" ht="15" customHeight="1" x14ac:dyDescent="0.2">
      <c r="A3180" s="153">
        <v>41394.166666666664</v>
      </c>
      <c r="B3180" s="154">
        <v>93.459999084472599</v>
      </c>
    </row>
    <row r="3181" spans="1:2" ht="15" customHeight="1" x14ac:dyDescent="0.2">
      <c r="A3181" s="153">
        <v>41395.166666666664</v>
      </c>
      <c r="B3181" s="154">
        <v>91.029998779296804</v>
      </c>
    </row>
    <row r="3182" spans="1:2" ht="15" customHeight="1" x14ac:dyDescent="0.2">
      <c r="A3182" s="153">
        <v>41396.166666666664</v>
      </c>
      <c r="B3182" s="154">
        <v>93.989997863769503</v>
      </c>
    </row>
    <row r="3183" spans="1:2" ht="15" customHeight="1" x14ac:dyDescent="0.2">
      <c r="A3183" s="153">
        <v>41397.166666666664</v>
      </c>
      <c r="B3183" s="154">
        <v>95.610000610351506</v>
      </c>
    </row>
    <row r="3184" spans="1:2" ht="15" customHeight="1" x14ac:dyDescent="0.2">
      <c r="A3184" s="153">
        <v>41400.166666666664</v>
      </c>
      <c r="B3184" s="154">
        <v>96.160003662109304</v>
      </c>
    </row>
    <row r="3185" spans="1:2" ht="15" customHeight="1" x14ac:dyDescent="0.2">
      <c r="A3185" s="153">
        <v>41401.166666666664</v>
      </c>
      <c r="B3185" s="154">
        <v>95.620002746582003</v>
      </c>
    </row>
    <row r="3186" spans="1:2" ht="15" customHeight="1" x14ac:dyDescent="0.2">
      <c r="A3186" s="153">
        <v>41402.166666666664</v>
      </c>
      <c r="B3186" s="154">
        <v>96.620002746582003</v>
      </c>
    </row>
    <row r="3187" spans="1:2" ht="15" customHeight="1" x14ac:dyDescent="0.2">
      <c r="A3187" s="153">
        <v>41403.166666666664</v>
      </c>
      <c r="B3187" s="154">
        <v>96.389999389648395</v>
      </c>
    </row>
    <row r="3188" spans="1:2" ht="15" customHeight="1" x14ac:dyDescent="0.2">
      <c r="A3188" s="153">
        <v>41404.166666666664</v>
      </c>
      <c r="B3188" s="154">
        <v>96.040000915527301</v>
      </c>
    </row>
    <row r="3189" spans="1:2" ht="15" customHeight="1" x14ac:dyDescent="0.2">
      <c r="A3189" s="153">
        <v>41407.166666666664</v>
      </c>
      <c r="B3189" s="154">
        <v>95.169998168945298</v>
      </c>
    </row>
    <row r="3190" spans="1:2" ht="15" customHeight="1" x14ac:dyDescent="0.2">
      <c r="A3190" s="153">
        <v>41408.166666666664</v>
      </c>
      <c r="B3190" s="154">
        <v>94.209999084472599</v>
      </c>
    </row>
    <row r="3191" spans="1:2" ht="15" customHeight="1" x14ac:dyDescent="0.2">
      <c r="A3191" s="153">
        <v>41409.166666666664</v>
      </c>
      <c r="B3191" s="154">
        <v>94.300003051757798</v>
      </c>
    </row>
    <row r="3192" spans="1:2" ht="15" customHeight="1" x14ac:dyDescent="0.2">
      <c r="A3192" s="153">
        <v>41410.166666666664</v>
      </c>
      <c r="B3192" s="154">
        <v>95.160003662109304</v>
      </c>
    </row>
    <row r="3193" spans="1:2" ht="15" customHeight="1" x14ac:dyDescent="0.2">
      <c r="A3193" s="153">
        <v>41411.166666666664</v>
      </c>
      <c r="B3193" s="154">
        <v>96.019996643066406</v>
      </c>
    </row>
    <row r="3194" spans="1:2" ht="15" customHeight="1" x14ac:dyDescent="0.2">
      <c r="A3194" s="153">
        <v>41414.166666666664</v>
      </c>
      <c r="B3194" s="154">
        <v>96.709999084472599</v>
      </c>
    </row>
    <row r="3195" spans="1:2" ht="15" customHeight="1" x14ac:dyDescent="0.2">
      <c r="A3195" s="153">
        <v>41415.166666666664</v>
      </c>
      <c r="B3195" s="154">
        <v>96.160003662109304</v>
      </c>
    </row>
    <row r="3196" spans="1:2" ht="15" customHeight="1" x14ac:dyDescent="0.2">
      <c r="A3196" s="153">
        <v>41416.166666666664</v>
      </c>
      <c r="B3196" s="154">
        <v>94.279998779296804</v>
      </c>
    </row>
    <row r="3197" spans="1:2" ht="15" customHeight="1" x14ac:dyDescent="0.2">
      <c r="A3197" s="153">
        <v>41417.166666666664</v>
      </c>
      <c r="B3197" s="154">
        <v>94.25</v>
      </c>
    </row>
    <row r="3198" spans="1:2" ht="15" customHeight="1" x14ac:dyDescent="0.2">
      <c r="A3198" s="153">
        <v>41418.166666666664</v>
      </c>
      <c r="B3198" s="154">
        <v>94.150001525878906</v>
      </c>
    </row>
    <row r="3199" spans="1:2" ht="15" customHeight="1" x14ac:dyDescent="0.2">
      <c r="A3199" s="153">
        <v>41422.166666666664</v>
      </c>
      <c r="B3199" s="154">
        <v>95.010002136230398</v>
      </c>
    </row>
    <row r="3200" spans="1:2" ht="15" customHeight="1" x14ac:dyDescent="0.2">
      <c r="A3200" s="153">
        <v>41423.166666666664</v>
      </c>
      <c r="B3200" s="154">
        <v>93.129997253417898</v>
      </c>
    </row>
    <row r="3201" spans="1:2" ht="15" customHeight="1" x14ac:dyDescent="0.2">
      <c r="A3201" s="153">
        <v>41424.166666666664</v>
      </c>
      <c r="B3201" s="154">
        <v>93.610000610351506</v>
      </c>
    </row>
    <row r="3202" spans="1:2" ht="15" customHeight="1" x14ac:dyDescent="0.2">
      <c r="A3202" s="153">
        <v>41425.166666666664</v>
      </c>
      <c r="B3202" s="154">
        <v>91.970001220703097</v>
      </c>
    </row>
    <row r="3203" spans="1:2" ht="15" customHeight="1" x14ac:dyDescent="0.2">
      <c r="A3203" s="153">
        <v>41428.166666666664</v>
      </c>
      <c r="B3203" s="154">
        <v>93.449996948242102</v>
      </c>
    </row>
    <row r="3204" spans="1:2" ht="15" customHeight="1" x14ac:dyDescent="0.2">
      <c r="A3204" s="153">
        <v>41429.166666666664</v>
      </c>
      <c r="B3204" s="154">
        <v>93.309997558593693</v>
      </c>
    </row>
    <row r="3205" spans="1:2" ht="15" customHeight="1" x14ac:dyDescent="0.2">
      <c r="A3205" s="153">
        <v>41430.166666666664</v>
      </c>
      <c r="B3205" s="154">
        <v>93.739997863769503</v>
      </c>
    </row>
    <row r="3206" spans="1:2" ht="15" customHeight="1" x14ac:dyDescent="0.2">
      <c r="A3206" s="153">
        <v>41431.166666666664</v>
      </c>
      <c r="B3206" s="154">
        <v>94.760002136230398</v>
      </c>
    </row>
    <row r="3207" spans="1:2" ht="15" customHeight="1" x14ac:dyDescent="0.2">
      <c r="A3207" s="153">
        <v>41432.166666666664</v>
      </c>
      <c r="B3207" s="154">
        <v>96.029998779296804</v>
      </c>
    </row>
    <row r="3208" spans="1:2" ht="15" customHeight="1" x14ac:dyDescent="0.2">
      <c r="A3208" s="153">
        <v>41435.166666666664</v>
      </c>
      <c r="B3208" s="154">
        <v>95.769996643066406</v>
      </c>
    </row>
    <row r="3209" spans="1:2" ht="15" customHeight="1" x14ac:dyDescent="0.2">
      <c r="A3209" s="153">
        <v>41436.166666666664</v>
      </c>
      <c r="B3209" s="154">
        <v>95.379997253417898</v>
      </c>
    </row>
    <row r="3210" spans="1:2" ht="15" customHeight="1" x14ac:dyDescent="0.2">
      <c r="A3210" s="153">
        <v>41437.166666666664</v>
      </c>
      <c r="B3210" s="154">
        <v>95.879997253417898</v>
      </c>
    </row>
    <row r="3211" spans="1:2" ht="15" customHeight="1" x14ac:dyDescent="0.2">
      <c r="A3211" s="153">
        <v>41438.166666666664</v>
      </c>
      <c r="B3211" s="154">
        <v>96.690002441406193</v>
      </c>
    </row>
    <row r="3212" spans="1:2" ht="15" customHeight="1" x14ac:dyDescent="0.2">
      <c r="A3212" s="153">
        <v>41439.166666666664</v>
      </c>
      <c r="B3212" s="154">
        <v>97.849998474121094</v>
      </c>
    </row>
    <row r="3213" spans="1:2" ht="15" customHeight="1" x14ac:dyDescent="0.2">
      <c r="A3213" s="153">
        <v>41442.166666666664</v>
      </c>
      <c r="B3213" s="154">
        <v>97.769996643066406</v>
      </c>
    </row>
    <row r="3214" spans="1:2" ht="15" customHeight="1" x14ac:dyDescent="0.2">
      <c r="A3214" s="153">
        <v>41443.166666666664</v>
      </c>
      <c r="B3214" s="154">
        <v>98.440002441406193</v>
      </c>
    </row>
    <row r="3215" spans="1:2" ht="15" customHeight="1" x14ac:dyDescent="0.2">
      <c r="A3215" s="153">
        <v>41444.166666666664</v>
      </c>
      <c r="B3215" s="154">
        <v>98.239997863769503</v>
      </c>
    </row>
    <row r="3216" spans="1:2" ht="15" customHeight="1" x14ac:dyDescent="0.2">
      <c r="A3216" s="153">
        <v>41445.166666666664</v>
      </c>
      <c r="B3216" s="154">
        <v>95.400001525878906</v>
      </c>
    </row>
    <row r="3217" spans="1:2" ht="15" customHeight="1" x14ac:dyDescent="0.2">
      <c r="A3217" s="153">
        <v>41446.166666666664</v>
      </c>
      <c r="B3217" s="154">
        <v>93.690002441406193</v>
      </c>
    </row>
    <row r="3218" spans="1:2" ht="15" customHeight="1" x14ac:dyDescent="0.2">
      <c r="A3218" s="153">
        <v>41449.166666666664</v>
      </c>
      <c r="B3218" s="154">
        <v>95.180000305175696</v>
      </c>
    </row>
    <row r="3219" spans="1:2" ht="15" customHeight="1" x14ac:dyDescent="0.2">
      <c r="A3219" s="153">
        <v>41450.166666666664</v>
      </c>
      <c r="B3219" s="154">
        <v>95.319999694824205</v>
      </c>
    </row>
    <row r="3220" spans="1:2" ht="15" customHeight="1" x14ac:dyDescent="0.2">
      <c r="A3220" s="153">
        <v>41451.166666666664</v>
      </c>
      <c r="B3220" s="154">
        <v>95.5</v>
      </c>
    </row>
    <row r="3221" spans="1:2" ht="15" customHeight="1" x14ac:dyDescent="0.2">
      <c r="A3221" s="153">
        <v>41452.166666666664</v>
      </c>
      <c r="B3221" s="154">
        <v>97.050003051757798</v>
      </c>
    </row>
    <row r="3222" spans="1:2" ht="15" customHeight="1" x14ac:dyDescent="0.2">
      <c r="A3222" s="153">
        <v>41453.166666666664</v>
      </c>
      <c r="B3222" s="154">
        <v>96.559997558593693</v>
      </c>
    </row>
    <row r="3223" spans="1:2" ht="15" customHeight="1" x14ac:dyDescent="0.2">
      <c r="A3223" s="153">
        <v>41456.166666666664</v>
      </c>
      <c r="B3223" s="154">
        <v>97.989997863769503</v>
      </c>
    </row>
    <row r="3224" spans="1:2" ht="15" customHeight="1" x14ac:dyDescent="0.2">
      <c r="A3224" s="153">
        <v>41457.166666666664</v>
      </c>
      <c r="B3224" s="154">
        <v>99.599998474121094</v>
      </c>
    </row>
    <row r="3225" spans="1:2" ht="15" customHeight="1" x14ac:dyDescent="0.2">
      <c r="A3225" s="153">
        <v>41458.5625</v>
      </c>
      <c r="B3225" s="154">
        <v>101.23999786376901</v>
      </c>
    </row>
    <row r="3226" spans="1:2" ht="15" customHeight="1" x14ac:dyDescent="0.2">
      <c r="A3226" s="153">
        <v>41460.166666666664</v>
      </c>
      <c r="B3226" s="154">
        <v>103.220001220703</v>
      </c>
    </row>
    <row r="3227" spans="1:2" ht="15" customHeight="1" x14ac:dyDescent="0.2">
      <c r="A3227" s="153">
        <v>41463.166666666664</v>
      </c>
      <c r="B3227" s="154">
        <v>103.139999389648</v>
      </c>
    </row>
    <row r="3228" spans="1:2" ht="15" customHeight="1" x14ac:dyDescent="0.2">
      <c r="A3228" s="153">
        <v>41464.166666666664</v>
      </c>
      <c r="B3228" s="154">
        <v>103.52999877929599</v>
      </c>
    </row>
    <row r="3229" spans="1:2" ht="15" customHeight="1" x14ac:dyDescent="0.2">
      <c r="A3229" s="153">
        <v>41465.166666666664</v>
      </c>
      <c r="B3229" s="154">
        <v>106.51999664306599</v>
      </c>
    </row>
    <row r="3230" spans="1:2" ht="15" customHeight="1" x14ac:dyDescent="0.2">
      <c r="A3230" s="153">
        <v>41466.166666666664</v>
      </c>
      <c r="B3230" s="154">
        <v>104.91000366210901</v>
      </c>
    </row>
    <row r="3231" spans="1:2" ht="15" customHeight="1" x14ac:dyDescent="0.2">
      <c r="A3231" s="153">
        <v>41467.166666666664</v>
      </c>
      <c r="B3231" s="154">
        <v>105.949996948242</v>
      </c>
    </row>
    <row r="3232" spans="1:2" ht="15" customHeight="1" x14ac:dyDescent="0.2">
      <c r="A3232" s="153">
        <v>41470.166666666664</v>
      </c>
      <c r="B3232" s="154">
        <v>106.31999969482401</v>
      </c>
    </row>
    <row r="3233" spans="1:2" ht="15" customHeight="1" x14ac:dyDescent="0.2">
      <c r="A3233" s="153">
        <v>41471.166666666664</v>
      </c>
      <c r="B3233" s="154">
        <v>106</v>
      </c>
    </row>
    <row r="3234" spans="1:2" ht="15" customHeight="1" x14ac:dyDescent="0.2">
      <c r="A3234" s="153">
        <v>41472.166666666664</v>
      </c>
      <c r="B3234" s="154">
        <v>106.480003356933</v>
      </c>
    </row>
    <row r="3235" spans="1:2" ht="15" customHeight="1" x14ac:dyDescent="0.2">
      <c r="A3235" s="153">
        <v>41473.166666666664</v>
      </c>
      <c r="B3235" s="154">
        <v>108.040000915527</v>
      </c>
    </row>
    <row r="3236" spans="1:2" ht="15" customHeight="1" x14ac:dyDescent="0.2">
      <c r="A3236" s="153">
        <v>41474.166666666664</v>
      </c>
      <c r="B3236" s="154">
        <v>108.050003051757</v>
      </c>
    </row>
    <row r="3237" spans="1:2" ht="15" customHeight="1" x14ac:dyDescent="0.2">
      <c r="A3237" s="153">
        <v>41477.166666666664</v>
      </c>
      <c r="B3237" s="154">
        <v>106.91000366210901</v>
      </c>
    </row>
    <row r="3238" spans="1:2" ht="15" customHeight="1" x14ac:dyDescent="0.2">
      <c r="A3238" s="153">
        <v>41478.166666666664</v>
      </c>
      <c r="B3238" s="154">
        <v>107.230003356933</v>
      </c>
    </row>
    <row r="3239" spans="1:2" ht="15" customHeight="1" x14ac:dyDescent="0.2">
      <c r="A3239" s="153">
        <v>41479.166666666664</v>
      </c>
      <c r="B3239" s="154">
        <v>105.389999389648</v>
      </c>
    </row>
    <row r="3240" spans="1:2" ht="15" customHeight="1" x14ac:dyDescent="0.2">
      <c r="A3240" s="153">
        <v>41480.166666666664</v>
      </c>
      <c r="B3240" s="154">
        <v>105.48999786376901</v>
      </c>
    </row>
    <row r="3241" spans="1:2" ht="15" customHeight="1" x14ac:dyDescent="0.2">
      <c r="A3241" s="153">
        <v>41481.166666666664</v>
      </c>
      <c r="B3241" s="154">
        <v>104.699996948242</v>
      </c>
    </row>
    <row r="3242" spans="1:2" ht="15" customHeight="1" x14ac:dyDescent="0.2">
      <c r="A3242" s="153">
        <v>41484.166666666664</v>
      </c>
      <c r="B3242" s="154">
        <v>104.550003051757</v>
      </c>
    </row>
    <row r="3243" spans="1:2" ht="15" customHeight="1" x14ac:dyDescent="0.2">
      <c r="A3243" s="153">
        <v>41485.166666666664</v>
      </c>
      <c r="B3243" s="154">
        <v>103.08000183105401</v>
      </c>
    </row>
    <row r="3244" spans="1:2" ht="15" customHeight="1" x14ac:dyDescent="0.2">
      <c r="A3244" s="153">
        <v>41486.166666666664</v>
      </c>
      <c r="B3244" s="154">
        <v>105.02999877929599</v>
      </c>
    </row>
    <row r="3245" spans="1:2" ht="15" customHeight="1" x14ac:dyDescent="0.2">
      <c r="A3245" s="153">
        <v>41487.166666666664</v>
      </c>
      <c r="B3245" s="154">
        <v>107.889999389648</v>
      </c>
    </row>
    <row r="3246" spans="1:2" ht="15" customHeight="1" x14ac:dyDescent="0.2">
      <c r="A3246" s="153">
        <v>41488.166666666664</v>
      </c>
      <c r="B3246" s="154">
        <v>106.94000244140599</v>
      </c>
    </row>
    <row r="3247" spans="1:2" ht="15" customHeight="1" x14ac:dyDescent="0.2">
      <c r="A3247" s="153">
        <v>41491.166666666664</v>
      </c>
      <c r="B3247" s="154">
        <v>106.559997558593</v>
      </c>
    </row>
    <row r="3248" spans="1:2" ht="15" customHeight="1" x14ac:dyDescent="0.2">
      <c r="A3248" s="153">
        <v>41492.166666666664</v>
      </c>
      <c r="B3248" s="154">
        <v>105.300003051757</v>
      </c>
    </row>
    <row r="3249" spans="1:2" ht="15" customHeight="1" x14ac:dyDescent="0.2">
      <c r="A3249" s="153">
        <v>41493.166666666664</v>
      </c>
      <c r="B3249" s="154">
        <v>104.370002746582</v>
      </c>
    </row>
    <row r="3250" spans="1:2" ht="15" customHeight="1" x14ac:dyDescent="0.2">
      <c r="A3250" s="153">
        <v>41494.166666666664</v>
      </c>
      <c r="B3250" s="154">
        <v>103.400001525878</v>
      </c>
    </row>
    <row r="3251" spans="1:2" ht="15" customHeight="1" x14ac:dyDescent="0.2">
      <c r="A3251" s="153">
        <v>41495.166666666664</v>
      </c>
      <c r="B3251" s="154">
        <v>105.970001220703</v>
      </c>
    </row>
    <row r="3252" spans="1:2" ht="15" customHeight="1" x14ac:dyDescent="0.2">
      <c r="A3252" s="153">
        <v>41498.166666666664</v>
      </c>
      <c r="B3252" s="154">
        <v>106.11000061035099</v>
      </c>
    </row>
    <row r="3253" spans="1:2" ht="15" customHeight="1" x14ac:dyDescent="0.2">
      <c r="A3253" s="153">
        <v>41499.166666666664</v>
      </c>
      <c r="B3253" s="154">
        <v>106.83000183105401</v>
      </c>
    </row>
    <row r="3254" spans="1:2" ht="15" customHeight="1" x14ac:dyDescent="0.2">
      <c r="A3254" s="153">
        <v>41500.166666666664</v>
      </c>
      <c r="B3254" s="154">
        <v>106.84999847412099</v>
      </c>
    </row>
    <row r="3255" spans="1:2" ht="15" customHeight="1" x14ac:dyDescent="0.2">
      <c r="A3255" s="153">
        <v>41501.166666666664</v>
      </c>
      <c r="B3255" s="154">
        <v>107.33000183105401</v>
      </c>
    </row>
    <row r="3256" spans="1:2" ht="15" customHeight="1" x14ac:dyDescent="0.2">
      <c r="A3256" s="153">
        <v>41502.166666666664</v>
      </c>
      <c r="B3256" s="154">
        <v>107.459999084472</v>
      </c>
    </row>
    <row r="3257" spans="1:2" ht="15" customHeight="1" x14ac:dyDescent="0.2">
      <c r="A3257" s="153">
        <v>41505.166666666664</v>
      </c>
      <c r="B3257" s="154">
        <v>107.09999847412099</v>
      </c>
    </row>
    <row r="3258" spans="1:2" ht="15" customHeight="1" x14ac:dyDescent="0.2">
      <c r="A3258" s="153">
        <v>41506.166666666664</v>
      </c>
      <c r="B3258" s="154">
        <v>104.970001220703</v>
      </c>
    </row>
    <row r="3259" spans="1:2" ht="15" customHeight="1" x14ac:dyDescent="0.2">
      <c r="A3259" s="153">
        <v>41507.166666666664</v>
      </c>
      <c r="B3259" s="154">
        <v>103.84999847412099</v>
      </c>
    </row>
    <row r="3260" spans="1:2" ht="15" customHeight="1" x14ac:dyDescent="0.2">
      <c r="A3260" s="153">
        <v>41508.166666666664</v>
      </c>
      <c r="B3260" s="154">
        <v>105.02999877929599</v>
      </c>
    </row>
    <row r="3261" spans="1:2" ht="15" customHeight="1" x14ac:dyDescent="0.2">
      <c r="A3261" s="153">
        <v>41509.166666666664</v>
      </c>
      <c r="B3261" s="154">
        <v>106.419998168945</v>
      </c>
    </row>
    <row r="3262" spans="1:2" ht="15" customHeight="1" x14ac:dyDescent="0.2">
      <c r="A3262" s="153">
        <v>41512.166666666664</v>
      </c>
      <c r="B3262" s="154">
        <v>105.919998168945</v>
      </c>
    </row>
    <row r="3263" spans="1:2" ht="15" customHeight="1" x14ac:dyDescent="0.2">
      <c r="A3263" s="153">
        <v>41513.166666666664</v>
      </c>
      <c r="B3263" s="154">
        <v>109.01000213623</v>
      </c>
    </row>
    <row r="3264" spans="1:2" ht="15" customHeight="1" x14ac:dyDescent="0.2">
      <c r="A3264" s="153">
        <v>41514.166666666664</v>
      </c>
      <c r="B3264" s="154">
        <v>110.09999847412099</v>
      </c>
    </row>
    <row r="3265" spans="1:2" ht="15" customHeight="1" x14ac:dyDescent="0.2">
      <c r="A3265" s="153">
        <v>41515.166666666664</v>
      </c>
      <c r="B3265" s="154">
        <v>108.800003051757</v>
      </c>
    </row>
    <row r="3266" spans="1:2" ht="15" customHeight="1" x14ac:dyDescent="0.2">
      <c r="A3266" s="153">
        <v>41516.166666666664</v>
      </c>
      <c r="B3266" s="154">
        <v>107.650001525878</v>
      </c>
    </row>
    <row r="3267" spans="1:2" ht="15" customHeight="1" x14ac:dyDescent="0.2">
      <c r="A3267" s="153">
        <v>41520.166666666664</v>
      </c>
      <c r="B3267" s="154">
        <v>108.540000915527</v>
      </c>
    </row>
    <row r="3268" spans="1:2" ht="15" customHeight="1" x14ac:dyDescent="0.2">
      <c r="A3268" s="153">
        <v>41521.166666666664</v>
      </c>
      <c r="B3268" s="154">
        <v>107.230003356933</v>
      </c>
    </row>
    <row r="3269" spans="1:2" ht="15" customHeight="1" x14ac:dyDescent="0.2">
      <c r="A3269" s="153">
        <v>41522.166666666664</v>
      </c>
      <c r="B3269" s="154">
        <v>108.370002746582</v>
      </c>
    </row>
    <row r="3270" spans="1:2" ht="15" customHeight="1" x14ac:dyDescent="0.2">
      <c r="A3270" s="153">
        <v>41523.166666666664</v>
      </c>
      <c r="B3270" s="154">
        <v>110.52999877929599</v>
      </c>
    </row>
    <row r="3271" spans="1:2" ht="15" customHeight="1" x14ac:dyDescent="0.2">
      <c r="A3271" s="153">
        <v>41526.166666666664</v>
      </c>
      <c r="B3271" s="154">
        <v>109.51999664306599</v>
      </c>
    </row>
    <row r="3272" spans="1:2" ht="15" customHeight="1" x14ac:dyDescent="0.2">
      <c r="A3272" s="153">
        <v>41527.166666666664</v>
      </c>
      <c r="B3272" s="154">
        <v>107.389999389648</v>
      </c>
    </row>
    <row r="3273" spans="1:2" ht="15" customHeight="1" x14ac:dyDescent="0.2">
      <c r="A3273" s="153">
        <v>41528.166666666664</v>
      </c>
      <c r="B3273" s="154">
        <v>107.559997558593</v>
      </c>
    </row>
    <row r="3274" spans="1:2" ht="15" customHeight="1" x14ac:dyDescent="0.2">
      <c r="A3274" s="153">
        <v>41529.166666666664</v>
      </c>
      <c r="B3274" s="154">
        <v>108.59999847412099</v>
      </c>
    </row>
    <row r="3275" spans="1:2" ht="15" customHeight="1" x14ac:dyDescent="0.2">
      <c r="A3275" s="153">
        <v>41530.166666666664</v>
      </c>
      <c r="B3275" s="154">
        <v>108.209999084472</v>
      </c>
    </row>
    <row r="3276" spans="1:2" ht="15" customHeight="1" x14ac:dyDescent="0.2">
      <c r="A3276" s="153">
        <v>41533.166666666664</v>
      </c>
      <c r="B3276" s="154">
        <v>106.58999633789</v>
      </c>
    </row>
    <row r="3277" spans="1:2" ht="15" customHeight="1" x14ac:dyDescent="0.2">
      <c r="A3277" s="153">
        <v>41534.166666666664</v>
      </c>
      <c r="B3277" s="154">
        <v>105.419998168945</v>
      </c>
    </row>
    <row r="3278" spans="1:2" ht="15" customHeight="1" x14ac:dyDescent="0.2">
      <c r="A3278" s="153">
        <v>41535.166666666664</v>
      </c>
      <c r="B3278" s="154">
        <v>108.06999969482401</v>
      </c>
    </row>
    <row r="3279" spans="1:2" ht="15" customHeight="1" x14ac:dyDescent="0.2">
      <c r="A3279" s="153">
        <v>41536.166666666664</v>
      </c>
      <c r="B3279" s="154">
        <v>106.389999389648</v>
      </c>
    </row>
    <row r="3280" spans="1:2" ht="15" customHeight="1" x14ac:dyDescent="0.2">
      <c r="A3280" s="153">
        <v>41537.166666666664</v>
      </c>
      <c r="B3280" s="154">
        <v>104.680000305175</v>
      </c>
    </row>
    <row r="3281" spans="1:2" ht="15" customHeight="1" x14ac:dyDescent="0.2">
      <c r="A3281" s="153">
        <v>41540.166666666664</v>
      </c>
      <c r="B3281" s="154">
        <v>103.58999633789</v>
      </c>
    </row>
    <row r="3282" spans="1:2" ht="15" customHeight="1" x14ac:dyDescent="0.2">
      <c r="A3282" s="153">
        <v>41541.166666666664</v>
      </c>
      <c r="B3282" s="154">
        <v>103.129997253417</v>
      </c>
    </row>
    <row r="3283" spans="1:2" ht="15" customHeight="1" x14ac:dyDescent="0.2">
      <c r="A3283" s="153">
        <v>41542.166666666664</v>
      </c>
      <c r="B3283" s="154">
        <v>102.66000366210901</v>
      </c>
    </row>
    <row r="3284" spans="1:2" ht="15" customHeight="1" x14ac:dyDescent="0.2">
      <c r="A3284" s="153">
        <v>41543.166666666664</v>
      </c>
      <c r="B3284" s="154">
        <v>103.02999877929599</v>
      </c>
    </row>
    <row r="3285" spans="1:2" ht="15" customHeight="1" x14ac:dyDescent="0.2">
      <c r="A3285" s="153">
        <v>41544.166666666664</v>
      </c>
      <c r="B3285" s="154">
        <v>102.870002746582</v>
      </c>
    </row>
    <row r="3286" spans="1:2" ht="15" customHeight="1" x14ac:dyDescent="0.2">
      <c r="A3286" s="153">
        <v>41547.166666666664</v>
      </c>
      <c r="B3286" s="154">
        <v>102.33000183105401</v>
      </c>
    </row>
    <row r="3287" spans="1:2" ht="15" customHeight="1" x14ac:dyDescent="0.2">
      <c r="A3287" s="153">
        <v>41548.166666666664</v>
      </c>
      <c r="B3287" s="154">
        <v>102.040000915527</v>
      </c>
    </row>
    <row r="3288" spans="1:2" ht="15" customHeight="1" x14ac:dyDescent="0.2">
      <c r="A3288" s="153">
        <v>41549.166666666664</v>
      </c>
      <c r="B3288" s="154">
        <v>104.09999847412099</v>
      </c>
    </row>
    <row r="3289" spans="1:2" ht="15" customHeight="1" x14ac:dyDescent="0.2">
      <c r="A3289" s="153">
        <v>41550.166666666664</v>
      </c>
      <c r="B3289" s="154">
        <v>103.309997558593</v>
      </c>
    </row>
    <row r="3290" spans="1:2" ht="15" customHeight="1" x14ac:dyDescent="0.2">
      <c r="A3290" s="153">
        <v>41551.166666666664</v>
      </c>
      <c r="B3290" s="154">
        <v>103.83999633789</v>
      </c>
    </row>
    <row r="3291" spans="1:2" ht="15" customHeight="1" x14ac:dyDescent="0.2">
      <c r="A3291" s="153">
        <v>41554.166666666664</v>
      </c>
      <c r="B3291" s="154">
        <v>103.02999877929599</v>
      </c>
    </row>
    <row r="3292" spans="1:2" ht="15" customHeight="1" x14ac:dyDescent="0.2">
      <c r="A3292" s="153">
        <v>41555.166666666664</v>
      </c>
      <c r="B3292" s="154">
        <v>103.48999786376901</v>
      </c>
    </row>
    <row r="3293" spans="1:2" ht="15" customHeight="1" x14ac:dyDescent="0.2">
      <c r="A3293" s="153">
        <v>41556.166666666664</v>
      </c>
      <c r="B3293" s="154">
        <v>101.61000061035099</v>
      </c>
    </row>
    <row r="3294" spans="1:2" ht="15" customHeight="1" x14ac:dyDescent="0.2">
      <c r="A3294" s="153">
        <v>41557.166666666664</v>
      </c>
      <c r="B3294" s="154">
        <v>103.01000213623</v>
      </c>
    </row>
    <row r="3295" spans="1:2" ht="15" customHeight="1" x14ac:dyDescent="0.2">
      <c r="A3295" s="153">
        <v>41558.166666666664</v>
      </c>
      <c r="B3295" s="154">
        <v>102.01999664306599</v>
      </c>
    </row>
    <row r="3296" spans="1:2" ht="15" customHeight="1" x14ac:dyDescent="0.2">
      <c r="A3296" s="153">
        <v>41561.166666666664</v>
      </c>
      <c r="B3296" s="154">
        <v>102.41000366210901</v>
      </c>
    </row>
    <row r="3297" spans="1:2" ht="15" customHeight="1" x14ac:dyDescent="0.2">
      <c r="A3297" s="153">
        <v>41562.166666666664</v>
      </c>
      <c r="B3297" s="154">
        <v>101.209999084472</v>
      </c>
    </row>
    <row r="3298" spans="1:2" ht="15" customHeight="1" x14ac:dyDescent="0.2">
      <c r="A3298" s="153">
        <v>41563.166666666664</v>
      </c>
      <c r="B3298" s="154">
        <v>102.290000915527</v>
      </c>
    </row>
    <row r="3299" spans="1:2" ht="15" customHeight="1" x14ac:dyDescent="0.2">
      <c r="A3299" s="153">
        <v>41564.166666666664</v>
      </c>
      <c r="B3299" s="154">
        <v>100.669998168945</v>
      </c>
    </row>
    <row r="3300" spans="1:2" ht="15" customHeight="1" x14ac:dyDescent="0.2">
      <c r="A3300" s="153">
        <v>41565.166666666664</v>
      </c>
      <c r="B3300" s="154">
        <v>100.809997558593</v>
      </c>
    </row>
    <row r="3301" spans="1:2" ht="15" customHeight="1" x14ac:dyDescent="0.2">
      <c r="A3301" s="153">
        <v>41568.166666666664</v>
      </c>
      <c r="B3301" s="154">
        <v>99.220001220703097</v>
      </c>
    </row>
    <row r="3302" spans="1:2" ht="15" customHeight="1" x14ac:dyDescent="0.2">
      <c r="A3302" s="153">
        <v>41569.166666666664</v>
      </c>
      <c r="B3302" s="154">
        <v>97.800003051757798</v>
      </c>
    </row>
    <row r="3303" spans="1:2" ht="15" customHeight="1" x14ac:dyDescent="0.2">
      <c r="A3303" s="153">
        <v>41570.166666666664</v>
      </c>
      <c r="B3303" s="154">
        <v>96.860000610351506</v>
      </c>
    </row>
    <row r="3304" spans="1:2" ht="15" customHeight="1" x14ac:dyDescent="0.2">
      <c r="A3304" s="153">
        <v>41571.166666666664</v>
      </c>
      <c r="B3304" s="154">
        <v>97.110000610351506</v>
      </c>
    </row>
    <row r="3305" spans="1:2" ht="15" customHeight="1" x14ac:dyDescent="0.2">
      <c r="A3305" s="153">
        <v>41572.166666666664</v>
      </c>
      <c r="B3305" s="154">
        <v>97.849998474121094</v>
      </c>
    </row>
    <row r="3306" spans="1:2" ht="15" customHeight="1" x14ac:dyDescent="0.2">
      <c r="A3306" s="153">
        <v>41575.166666666664</v>
      </c>
      <c r="B3306" s="154">
        <v>98.680000305175696</v>
      </c>
    </row>
    <row r="3307" spans="1:2" ht="15" customHeight="1" x14ac:dyDescent="0.2">
      <c r="A3307" s="153">
        <v>41576.166666666664</v>
      </c>
      <c r="B3307" s="154">
        <v>98.199996948242102</v>
      </c>
    </row>
    <row r="3308" spans="1:2" ht="15" customHeight="1" x14ac:dyDescent="0.2">
      <c r="A3308" s="153">
        <v>41577.166666666664</v>
      </c>
      <c r="B3308" s="154">
        <v>96.769996643066406</v>
      </c>
    </row>
    <row r="3309" spans="1:2" ht="15" customHeight="1" x14ac:dyDescent="0.2">
      <c r="A3309" s="153">
        <v>41578.166666666664</v>
      </c>
      <c r="B3309" s="154">
        <v>96.379997253417898</v>
      </c>
    </row>
    <row r="3310" spans="1:2" ht="15" customHeight="1" x14ac:dyDescent="0.2">
      <c r="A3310" s="153">
        <v>41579.166666666664</v>
      </c>
      <c r="B3310" s="154">
        <v>94.610000610351506</v>
      </c>
    </row>
    <row r="3311" spans="1:2" ht="15" customHeight="1" x14ac:dyDescent="0.2">
      <c r="A3311" s="153">
        <v>41582.208333333336</v>
      </c>
      <c r="B3311" s="154">
        <v>94.620002746582003</v>
      </c>
    </row>
    <row r="3312" spans="1:2" ht="15" customHeight="1" x14ac:dyDescent="0.2">
      <c r="A3312" s="153">
        <v>41583.208333333336</v>
      </c>
      <c r="B3312" s="154">
        <v>93.370002746582003</v>
      </c>
    </row>
    <row r="3313" spans="1:2" ht="15" customHeight="1" x14ac:dyDescent="0.2">
      <c r="A3313" s="153">
        <v>41584.208333333336</v>
      </c>
      <c r="B3313" s="154">
        <v>94.800003051757798</v>
      </c>
    </row>
    <row r="3314" spans="1:2" ht="15" customHeight="1" x14ac:dyDescent="0.2">
      <c r="A3314" s="153">
        <v>41585.208333333336</v>
      </c>
      <c r="B3314" s="154">
        <v>94.199996948242102</v>
      </c>
    </row>
    <row r="3315" spans="1:2" ht="15" customHeight="1" x14ac:dyDescent="0.2">
      <c r="A3315" s="153">
        <v>41586.208333333336</v>
      </c>
      <c r="B3315" s="154">
        <v>94.599998474121094</v>
      </c>
    </row>
    <row r="3316" spans="1:2" ht="15" customHeight="1" x14ac:dyDescent="0.2">
      <c r="A3316" s="153">
        <v>41589.208333333336</v>
      </c>
      <c r="B3316" s="154">
        <v>95.139999389648395</v>
      </c>
    </row>
    <row r="3317" spans="1:2" ht="15" customHeight="1" x14ac:dyDescent="0.2">
      <c r="A3317" s="153">
        <v>41590.208333333336</v>
      </c>
      <c r="B3317" s="154">
        <v>93.040000915527301</v>
      </c>
    </row>
    <row r="3318" spans="1:2" ht="15" customHeight="1" x14ac:dyDescent="0.2">
      <c r="A3318" s="153">
        <v>41591.208333333336</v>
      </c>
      <c r="B3318" s="154">
        <v>93.879997253417898</v>
      </c>
    </row>
    <row r="3319" spans="1:2" ht="15" customHeight="1" x14ac:dyDescent="0.2">
      <c r="A3319" s="153">
        <v>41592.208333333336</v>
      </c>
      <c r="B3319" s="154">
        <v>93.760002136230398</v>
      </c>
    </row>
    <row r="3320" spans="1:2" ht="15" customHeight="1" x14ac:dyDescent="0.2">
      <c r="A3320" s="153">
        <v>41593.208333333336</v>
      </c>
      <c r="B3320" s="154">
        <v>93.839996337890597</v>
      </c>
    </row>
    <row r="3321" spans="1:2" ht="15" customHeight="1" x14ac:dyDescent="0.2">
      <c r="A3321" s="153">
        <v>41596.208333333336</v>
      </c>
      <c r="B3321" s="154">
        <v>93.029998779296804</v>
      </c>
    </row>
    <row r="3322" spans="1:2" ht="15" customHeight="1" x14ac:dyDescent="0.2">
      <c r="A3322" s="153">
        <v>41597.208333333336</v>
      </c>
      <c r="B3322" s="154">
        <v>93.339996337890597</v>
      </c>
    </row>
    <row r="3323" spans="1:2" ht="15" customHeight="1" x14ac:dyDescent="0.2">
      <c r="A3323" s="153">
        <v>41598.208333333336</v>
      </c>
      <c r="B3323" s="154">
        <v>93.330001831054602</v>
      </c>
    </row>
    <row r="3324" spans="1:2" ht="15" customHeight="1" x14ac:dyDescent="0.2">
      <c r="A3324" s="153">
        <v>41599.208333333336</v>
      </c>
      <c r="B3324" s="154">
        <v>95.440002441406193</v>
      </c>
    </row>
    <row r="3325" spans="1:2" ht="15" customHeight="1" x14ac:dyDescent="0.2">
      <c r="A3325" s="153">
        <v>41600.208333333336</v>
      </c>
      <c r="B3325" s="154">
        <v>94.839996337890597</v>
      </c>
    </row>
    <row r="3326" spans="1:2" ht="15" customHeight="1" x14ac:dyDescent="0.2">
      <c r="A3326" s="153">
        <v>41603.208333333336</v>
      </c>
      <c r="B3326" s="154">
        <v>94.089996337890597</v>
      </c>
    </row>
    <row r="3327" spans="1:2" ht="15" customHeight="1" x14ac:dyDescent="0.2">
      <c r="A3327" s="153">
        <v>41604.208333333336</v>
      </c>
      <c r="B3327" s="154">
        <v>93.680000305175696</v>
      </c>
    </row>
    <row r="3328" spans="1:2" ht="15" customHeight="1" x14ac:dyDescent="0.2">
      <c r="A3328" s="153">
        <v>41605.208333333336</v>
      </c>
      <c r="B3328" s="154">
        <v>92.300003051757798</v>
      </c>
    </row>
    <row r="3329" spans="1:2" ht="15" customHeight="1" x14ac:dyDescent="0.2">
      <c r="A3329" s="153">
        <v>41607.604166666664</v>
      </c>
      <c r="B3329" s="154">
        <v>92.720001220703097</v>
      </c>
    </row>
    <row r="3330" spans="1:2" ht="15" customHeight="1" x14ac:dyDescent="0.2">
      <c r="A3330" s="153">
        <v>41610.208333333336</v>
      </c>
      <c r="B3330" s="154">
        <v>93.819999694824205</v>
      </c>
    </row>
    <row r="3331" spans="1:2" ht="15" customHeight="1" x14ac:dyDescent="0.2">
      <c r="A3331" s="153">
        <v>41611.208333333336</v>
      </c>
      <c r="B3331" s="154">
        <v>96.040000915527301</v>
      </c>
    </row>
    <row r="3332" spans="1:2" ht="15" customHeight="1" x14ac:dyDescent="0.2">
      <c r="A3332" s="153">
        <v>41612.208333333336</v>
      </c>
      <c r="B3332" s="154">
        <v>97.199996948242102</v>
      </c>
    </row>
    <row r="3333" spans="1:2" ht="15" customHeight="1" x14ac:dyDescent="0.2">
      <c r="A3333" s="153">
        <v>41613.208333333336</v>
      </c>
      <c r="B3333" s="154">
        <v>97.379997253417898</v>
      </c>
    </row>
    <row r="3334" spans="1:2" ht="15" customHeight="1" x14ac:dyDescent="0.2">
      <c r="A3334" s="153">
        <v>41614.208333333336</v>
      </c>
      <c r="B3334" s="154">
        <v>97.650001525878906</v>
      </c>
    </row>
    <row r="3335" spans="1:2" ht="15" customHeight="1" x14ac:dyDescent="0.2">
      <c r="A3335" s="153">
        <v>41617.208333333336</v>
      </c>
      <c r="B3335" s="154">
        <v>97.339996337890597</v>
      </c>
    </row>
    <row r="3336" spans="1:2" ht="15" customHeight="1" x14ac:dyDescent="0.2">
      <c r="A3336" s="153">
        <v>41618.208333333336</v>
      </c>
      <c r="B3336" s="154">
        <v>98.510002136230398</v>
      </c>
    </row>
    <row r="3337" spans="1:2" ht="15" customHeight="1" x14ac:dyDescent="0.2">
      <c r="A3337" s="153">
        <v>41619.208333333336</v>
      </c>
      <c r="B3337" s="154">
        <v>97.440002441406193</v>
      </c>
    </row>
    <row r="3338" spans="1:2" ht="15" customHeight="1" x14ac:dyDescent="0.2">
      <c r="A3338" s="153">
        <v>41620.208333333336</v>
      </c>
      <c r="B3338" s="154">
        <v>97.5</v>
      </c>
    </row>
    <row r="3339" spans="1:2" ht="15" customHeight="1" x14ac:dyDescent="0.2">
      <c r="A3339" s="153">
        <v>41621.208333333336</v>
      </c>
      <c r="B3339" s="154">
        <v>96.599998474121094</v>
      </c>
    </row>
    <row r="3340" spans="1:2" ht="15" customHeight="1" x14ac:dyDescent="0.2">
      <c r="A3340" s="153">
        <v>41624.208333333336</v>
      </c>
      <c r="B3340" s="154">
        <v>97.480003356933594</v>
      </c>
    </row>
    <row r="3341" spans="1:2" ht="15" customHeight="1" x14ac:dyDescent="0.2">
      <c r="A3341" s="153">
        <v>41625.208333333336</v>
      </c>
      <c r="B3341" s="154">
        <v>97.220001220703097</v>
      </c>
    </row>
    <row r="3342" spans="1:2" ht="15" customHeight="1" x14ac:dyDescent="0.2">
      <c r="A3342" s="153">
        <v>41626.208333333336</v>
      </c>
      <c r="B3342" s="154">
        <v>97.800003051757798</v>
      </c>
    </row>
    <row r="3343" spans="1:2" ht="15" customHeight="1" x14ac:dyDescent="0.2">
      <c r="A3343" s="153">
        <v>41627.208333333336</v>
      </c>
      <c r="B3343" s="154">
        <v>98.769996643066406</v>
      </c>
    </row>
    <row r="3344" spans="1:2" ht="15" customHeight="1" x14ac:dyDescent="0.2">
      <c r="A3344" s="153">
        <v>41628.208333333336</v>
      </c>
      <c r="B3344" s="154">
        <v>99.319999694824205</v>
      </c>
    </row>
    <row r="3345" spans="1:2" ht="15" customHeight="1" x14ac:dyDescent="0.2">
      <c r="A3345" s="153">
        <v>41631.208333333336</v>
      </c>
      <c r="B3345" s="154">
        <v>98.910003662109304</v>
      </c>
    </row>
    <row r="3346" spans="1:2" ht="15" customHeight="1" x14ac:dyDescent="0.2">
      <c r="A3346" s="153">
        <v>41632.513888888891</v>
      </c>
      <c r="B3346" s="154">
        <v>99.220001220703097</v>
      </c>
    </row>
    <row r="3347" spans="1:2" ht="15" customHeight="1" x14ac:dyDescent="0.2">
      <c r="A3347" s="153">
        <v>41634.208333333336</v>
      </c>
      <c r="B3347" s="154">
        <v>99.550003051757798</v>
      </c>
    </row>
    <row r="3348" spans="1:2" ht="15" customHeight="1" x14ac:dyDescent="0.2">
      <c r="A3348" s="153">
        <v>41635.208333333336</v>
      </c>
      <c r="B3348" s="154">
        <v>100.31999969482401</v>
      </c>
    </row>
    <row r="3349" spans="1:2" ht="15" customHeight="1" x14ac:dyDescent="0.2">
      <c r="A3349" s="153">
        <v>41638.208333333336</v>
      </c>
      <c r="B3349" s="154">
        <v>99.290000915527301</v>
      </c>
    </row>
    <row r="3350" spans="1:2" ht="15" customHeight="1" x14ac:dyDescent="0.2">
      <c r="A3350" s="153">
        <v>41639.208333333336</v>
      </c>
      <c r="B3350" s="154">
        <v>98.419998168945298</v>
      </c>
    </row>
    <row r="3351" spans="1:2" ht="15" customHeight="1" x14ac:dyDescent="0.2">
      <c r="A3351" s="153">
        <v>41641.208333333336</v>
      </c>
      <c r="B3351" s="154">
        <v>95.440002441406193</v>
      </c>
    </row>
    <row r="3352" spans="1:2" ht="15" customHeight="1" x14ac:dyDescent="0.2">
      <c r="A3352" s="153">
        <v>41642.208333333336</v>
      </c>
      <c r="B3352" s="154">
        <v>93.959999084472599</v>
      </c>
    </row>
    <row r="3353" spans="1:2" ht="15" customHeight="1" x14ac:dyDescent="0.2">
      <c r="A3353" s="153">
        <v>41645.208333333336</v>
      </c>
      <c r="B3353" s="154">
        <v>93.430000305175696</v>
      </c>
    </row>
    <row r="3354" spans="1:2" ht="15" customHeight="1" x14ac:dyDescent="0.2">
      <c r="A3354" s="153">
        <v>41646.208333333336</v>
      </c>
      <c r="B3354" s="154">
        <v>93.669998168945298</v>
      </c>
    </row>
    <row r="3355" spans="1:2" ht="15" customHeight="1" x14ac:dyDescent="0.2">
      <c r="A3355" s="153">
        <v>41647.208333333336</v>
      </c>
      <c r="B3355" s="154">
        <v>92.330001831054602</v>
      </c>
    </row>
    <row r="3356" spans="1:2" ht="15" customHeight="1" x14ac:dyDescent="0.2">
      <c r="A3356" s="153">
        <v>41648.208333333336</v>
      </c>
      <c r="B3356" s="154">
        <v>91.660003662109304</v>
      </c>
    </row>
    <row r="3357" spans="1:2" ht="15" customHeight="1" x14ac:dyDescent="0.2">
      <c r="A3357" s="153">
        <v>41649.208333333336</v>
      </c>
      <c r="B3357" s="154">
        <v>92.720001220703097</v>
      </c>
    </row>
    <row r="3358" spans="1:2" ht="15" customHeight="1" x14ac:dyDescent="0.2">
      <c r="A3358" s="153">
        <v>41652.208333333336</v>
      </c>
      <c r="B3358" s="154">
        <v>91.800003051757798</v>
      </c>
    </row>
    <row r="3359" spans="1:2" ht="15" customHeight="1" x14ac:dyDescent="0.2">
      <c r="A3359" s="153">
        <v>41653.208333333336</v>
      </c>
      <c r="B3359" s="154">
        <v>92.589996337890597</v>
      </c>
    </row>
    <row r="3360" spans="1:2" ht="15" customHeight="1" x14ac:dyDescent="0.2">
      <c r="A3360" s="153">
        <v>41654.208333333336</v>
      </c>
      <c r="B3360" s="154">
        <v>94.169998168945298</v>
      </c>
    </row>
    <row r="3361" spans="1:2" ht="15" customHeight="1" x14ac:dyDescent="0.2">
      <c r="A3361" s="153">
        <v>41655.208333333336</v>
      </c>
      <c r="B3361" s="154">
        <v>93.959999084472599</v>
      </c>
    </row>
    <row r="3362" spans="1:2" ht="15" customHeight="1" x14ac:dyDescent="0.2">
      <c r="A3362" s="153">
        <v>41656.208333333336</v>
      </c>
      <c r="B3362" s="154">
        <v>94.370002746582003</v>
      </c>
    </row>
    <row r="3363" spans="1:2" ht="15" customHeight="1" x14ac:dyDescent="0.2">
      <c r="A3363" s="153">
        <v>41660.208333333336</v>
      </c>
      <c r="B3363" s="154">
        <v>94.989997863769503</v>
      </c>
    </row>
    <row r="3364" spans="1:2" ht="15" customHeight="1" x14ac:dyDescent="0.2">
      <c r="A3364" s="153">
        <v>41661.208333333336</v>
      </c>
      <c r="B3364" s="154">
        <v>96.730003356933594</v>
      </c>
    </row>
    <row r="3365" spans="1:2" ht="15" customHeight="1" x14ac:dyDescent="0.2">
      <c r="A3365" s="153">
        <v>41662.208333333336</v>
      </c>
      <c r="B3365" s="154">
        <v>97.319999694824205</v>
      </c>
    </row>
    <row r="3366" spans="1:2" ht="15" customHeight="1" x14ac:dyDescent="0.2">
      <c r="A3366" s="153">
        <v>41663.208333333336</v>
      </c>
      <c r="B3366" s="154">
        <v>96.639999389648395</v>
      </c>
    </row>
    <row r="3367" spans="1:2" ht="15" customHeight="1" x14ac:dyDescent="0.2">
      <c r="A3367" s="153">
        <v>41666.208333333336</v>
      </c>
      <c r="B3367" s="154">
        <v>95.720001220703097</v>
      </c>
    </row>
    <row r="3368" spans="1:2" ht="15" customHeight="1" x14ac:dyDescent="0.2">
      <c r="A3368" s="153">
        <v>41667.208333333336</v>
      </c>
      <c r="B3368" s="154">
        <v>97.410003662109304</v>
      </c>
    </row>
    <row r="3369" spans="1:2" ht="15" customHeight="1" x14ac:dyDescent="0.2">
      <c r="A3369" s="153">
        <v>41668.208333333336</v>
      </c>
      <c r="B3369" s="154">
        <v>97.360000610351506</v>
      </c>
    </row>
    <row r="3370" spans="1:2" ht="15" customHeight="1" x14ac:dyDescent="0.2">
      <c r="A3370" s="153">
        <v>41669.208333333336</v>
      </c>
      <c r="B3370" s="154">
        <v>98.230003356933594</v>
      </c>
    </row>
    <row r="3371" spans="1:2" ht="15" customHeight="1" x14ac:dyDescent="0.2">
      <c r="A3371" s="153">
        <v>41670.208333333336</v>
      </c>
      <c r="B3371" s="154">
        <v>97.489997863769503</v>
      </c>
    </row>
    <row r="3372" spans="1:2" ht="15" customHeight="1" x14ac:dyDescent="0.2">
      <c r="A3372" s="153">
        <v>41673.208333333336</v>
      </c>
      <c r="B3372" s="154">
        <v>96.430000305175696</v>
      </c>
    </row>
    <row r="3373" spans="1:2" ht="15" customHeight="1" x14ac:dyDescent="0.2">
      <c r="A3373" s="153">
        <v>41674.208333333336</v>
      </c>
      <c r="B3373" s="154">
        <v>97.190002441406193</v>
      </c>
    </row>
    <row r="3374" spans="1:2" ht="15" customHeight="1" x14ac:dyDescent="0.2">
      <c r="A3374" s="153">
        <v>41675.208333333336</v>
      </c>
      <c r="B3374" s="154">
        <v>97.379997253417898</v>
      </c>
    </row>
    <row r="3375" spans="1:2" ht="15" customHeight="1" x14ac:dyDescent="0.2">
      <c r="A3375" s="153">
        <v>41676.208333333336</v>
      </c>
      <c r="B3375" s="154">
        <v>97.839996337890597</v>
      </c>
    </row>
    <row r="3376" spans="1:2" ht="15" customHeight="1" x14ac:dyDescent="0.2">
      <c r="A3376" s="153">
        <v>41677.208333333336</v>
      </c>
      <c r="B3376" s="154">
        <v>99.879997253417898</v>
      </c>
    </row>
    <row r="3377" spans="1:2" ht="15" customHeight="1" x14ac:dyDescent="0.2">
      <c r="A3377" s="153">
        <v>41680.208333333336</v>
      </c>
      <c r="B3377" s="154">
        <v>100.059997558593</v>
      </c>
    </row>
    <row r="3378" spans="1:2" ht="15" customHeight="1" x14ac:dyDescent="0.2">
      <c r="A3378" s="153">
        <v>41681.208333333336</v>
      </c>
      <c r="B3378" s="154">
        <v>99.940002441406193</v>
      </c>
    </row>
    <row r="3379" spans="1:2" ht="15" customHeight="1" x14ac:dyDescent="0.2">
      <c r="A3379" s="153">
        <v>41682.208333333336</v>
      </c>
      <c r="B3379" s="154">
        <v>100.370002746582</v>
      </c>
    </row>
    <row r="3380" spans="1:2" ht="15" customHeight="1" x14ac:dyDescent="0.2">
      <c r="A3380" s="153">
        <v>41683.208333333336</v>
      </c>
      <c r="B3380" s="154">
        <v>100.34999847412099</v>
      </c>
    </row>
    <row r="3381" spans="1:2" ht="15" customHeight="1" x14ac:dyDescent="0.2">
      <c r="A3381" s="153">
        <v>41684.208333333336</v>
      </c>
      <c r="B3381" s="154">
        <v>100.300003051757</v>
      </c>
    </row>
    <row r="3382" spans="1:2" ht="15" customHeight="1" x14ac:dyDescent="0.2">
      <c r="A3382" s="153">
        <v>41688.208333333336</v>
      </c>
      <c r="B3382" s="154">
        <v>102.430000305175</v>
      </c>
    </row>
    <row r="3383" spans="1:2" ht="15" customHeight="1" x14ac:dyDescent="0.2">
      <c r="A3383" s="153">
        <v>41689.208333333336</v>
      </c>
      <c r="B3383" s="154">
        <v>103.309997558593</v>
      </c>
    </row>
    <row r="3384" spans="1:2" ht="15" customHeight="1" x14ac:dyDescent="0.2">
      <c r="A3384" s="153">
        <v>41690.208333333336</v>
      </c>
      <c r="B3384" s="154">
        <v>102.919998168945</v>
      </c>
    </row>
    <row r="3385" spans="1:2" ht="15" customHeight="1" x14ac:dyDescent="0.2">
      <c r="A3385" s="153">
        <v>41691.208333333336</v>
      </c>
      <c r="B3385" s="154">
        <v>102.199996948242</v>
      </c>
    </row>
    <row r="3386" spans="1:2" ht="15" customHeight="1" x14ac:dyDescent="0.2">
      <c r="A3386" s="153">
        <v>41694.208333333336</v>
      </c>
      <c r="B3386" s="154">
        <v>102.81999969482401</v>
      </c>
    </row>
    <row r="3387" spans="1:2" ht="15" customHeight="1" x14ac:dyDescent="0.2">
      <c r="A3387" s="153">
        <v>41695.208333333336</v>
      </c>
      <c r="B3387" s="154">
        <v>101.83000183105401</v>
      </c>
    </row>
    <row r="3388" spans="1:2" ht="15" customHeight="1" x14ac:dyDescent="0.2">
      <c r="A3388" s="153">
        <v>41696.208333333336</v>
      </c>
      <c r="B3388" s="154">
        <v>102.58999633789</v>
      </c>
    </row>
    <row r="3389" spans="1:2" ht="15" customHeight="1" x14ac:dyDescent="0.2">
      <c r="A3389" s="153">
        <v>41697.208333333336</v>
      </c>
      <c r="B3389" s="154">
        <v>102.400001525878</v>
      </c>
    </row>
    <row r="3390" spans="1:2" ht="15" customHeight="1" x14ac:dyDescent="0.2">
      <c r="A3390" s="153">
        <v>41698.208333333336</v>
      </c>
      <c r="B3390" s="154">
        <v>102.58999633789</v>
      </c>
    </row>
    <row r="3391" spans="1:2" ht="15" customHeight="1" x14ac:dyDescent="0.2">
      <c r="A3391" s="153">
        <v>41701.208333333336</v>
      </c>
      <c r="B3391" s="154">
        <v>104.919998168945</v>
      </c>
    </row>
    <row r="3392" spans="1:2" ht="15" customHeight="1" x14ac:dyDescent="0.2">
      <c r="A3392" s="153">
        <v>41702.208333333336</v>
      </c>
      <c r="B3392" s="154">
        <v>103.33000183105401</v>
      </c>
    </row>
    <row r="3393" spans="1:2" ht="15" customHeight="1" x14ac:dyDescent="0.2">
      <c r="A3393" s="153">
        <v>41703.208333333336</v>
      </c>
      <c r="B3393" s="154">
        <v>101.449996948242</v>
      </c>
    </row>
    <row r="3394" spans="1:2" ht="15" customHeight="1" x14ac:dyDescent="0.2">
      <c r="A3394" s="153">
        <v>41704.208333333336</v>
      </c>
      <c r="B3394" s="154">
        <v>101.559997558593</v>
      </c>
    </row>
    <row r="3395" spans="1:2" ht="15" customHeight="1" x14ac:dyDescent="0.2">
      <c r="A3395" s="153">
        <v>41705.208333333336</v>
      </c>
      <c r="B3395" s="154">
        <v>102.58000183105401</v>
      </c>
    </row>
    <row r="3396" spans="1:2" ht="15" customHeight="1" x14ac:dyDescent="0.2">
      <c r="A3396" s="153">
        <v>41708.166666666664</v>
      </c>
      <c r="B3396" s="154">
        <v>101.120002746582</v>
      </c>
    </row>
    <row r="3397" spans="1:2" ht="15" customHeight="1" x14ac:dyDescent="0.2">
      <c r="A3397" s="153">
        <v>41709.166666666664</v>
      </c>
      <c r="B3397" s="154">
        <v>100.02999877929599</v>
      </c>
    </row>
    <row r="3398" spans="1:2" ht="15" customHeight="1" x14ac:dyDescent="0.2">
      <c r="A3398" s="153">
        <v>41710.166666666664</v>
      </c>
      <c r="B3398" s="154">
        <v>97.989997863769503</v>
      </c>
    </row>
    <row r="3399" spans="1:2" ht="15" customHeight="1" x14ac:dyDescent="0.2">
      <c r="A3399" s="153">
        <v>41711.166666666664</v>
      </c>
      <c r="B3399" s="154">
        <v>98.199996948242102</v>
      </c>
    </row>
    <row r="3400" spans="1:2" ht="15" customHeight="1" x14ac:dyDescent="0.2">
      <c r="A3400" s="153">
        <v>41712.166666666664</v>
      </c>
      <c r="B3400" s="154">
        <v>98.889999389648395</v>
      </c>
    </row>
    <row r="3401" spans="1:2" ht="15" customHeight="1" x14ac:dyDescent="0.2">
      <c r="A3401" s="153">
        <v>41715.166666666664</v>
      </c>
      <c r="B3401" s="154">
        <v>98.080001831054602</v>
      </c>
    </row>
    <row r="3402" spans="1:2" ht="15" customHeight="1" x14ac:dyDescent="0.2">
      <c r="A3402" s="153">
        <v>41716.166666666664</v>
      </c>
      <c r="B3402" s="154">
        <v>99.699996948242102</v>
      </c>
    </row>
    <row r="3403" spans="1:2" ht="15" customHeight="1" x14ac:dyDescent="0.2">
      <c r="A3403" s="153">
        <v>41717.166666666664</v>
      </c>
      <c r="B3403" s="154">
        <v>100.370002746582</v>
      </c>
    </row>
    <row r="3404" spans="1:2" ht="15" customHeight="1" x14ac:dyDescent="0.2">
      <c r="A3404" s="153">
        <v>41718.166666666664</v>
      </c>
      <c r="B3404" s="154">
        <v>99.430000305175696</v>
      </c>
    </row>
    <row r="3405" spans="1:2" ht="15" customHeight="1" x14ac:dyDescent="0.2">
      <c r="A3405" s="153">
        <v>41719.166666666664</v>
      </c>
      <c r="B3405" s="154">
        <v>99.459999084472599</v>
      </c>
    </row>
    <row r="3406" spans="1:2" ht="15" customHeight="1" x14ac:dyDescent="0.2">
      <c r="A3406" s="153">
        <v>41722.166666666664</v>
      </c>
      <c r="B3406" s="154">
        <v>99.599998474121094</v>
      </c>
    </row>
    <row r="3407" spans="1:2" ht="15" customHeight="1" x14ac:dyDescent="0.2">
      <c r="A3407" s="153">
        <v>41723.166666666664</v>
      </c>
      <c r="B3407" s="154">
        <v>99.190002441406193</v>
      </c>
    </row>
    <row r="3408" spans="1:2" ht="15" customHeight="1" x14ac:dyDescent="0.2">
      <c r="A3408" s="153">
        <v>41724.166666666664</v>
      </c>
      <c r="B3408" s="154">
        <v>100.26000213623</v>
      </c>
    </row>
    <row r="3409" spans="1:2" ht="15" customHeight="1" x14ac:dyDescent="0.2">
      <c r="A3409" s="153">
        <v>41725.166666666664</v>
      </c>
      <c r="B3409" s="154">
        <v>101.27999877929599</v>
      </c>
    </row>
    <row r="3410" spans="1:2" ht="15" customHeight="1" x14ac:dyDescent="0.2">
      <c r="A3410" s="153">
        <v>41726.166666666664</v>
      </c>
      <c r="B3410" s="154">
        <v>101.669998168945</v>
      </c>
    </row>
    <row r="3411" spans="1:2" ht="15" customHeight="1" x14ac:dyDescent="0.2">
      <c r="A3411" s="153">
        <v>41729.166666666664</v>
      </c>
      <c r="B3411" s="154">
        <v>101.58000183105401</v>
      </c>
    </row>
    <row r="3412" spans="1:2" ht="15" customHeight="1" x14ac:dyDescent="0.2">
      <c r="A3412" s="153">
        <v>41730.166666666664</v>
      </c>
      <c r="B3412" s="154">
        <v>99.739997863769503</v>
      </c>
    </row>
    <row r="3413" spans="1:2" ht="15" customHeight="1" x14ac:dyDescent="0.2">
      <c r="A3413" s="153">
        <v>41731.166666666664</v>
      </c>
      <c r="B3413" s="154">
        <v>99.620002746582003</v>
      </c>
    </row>
    <row r="3414" spans="1:2" ht="15" customHeight="1" x14ac:dyDescent="0.2">
      <c r="A3414" s="153">
        <v>41732.166666666664</v>
      </c>
      <c r="B3414" s="154">
        <v>100.290000915527</v>
      </c>
    </row>
    <row r="3415" spans="1:2" ht="15" customHeight="1" x14ac:dyDescent="0.2">
      <c r="A3415" s="153">
        <v>41733.166666666664</v>
      </c>
      <c r="B3415" s="154">
        <v>101.139999389648</v>
      </c>
    </row>
    <row r="3416" spans="1:2" ht="15" customHeight="1" x14ac:dyDescent="0.2">
      <c r="A3416" s="153">
        <v>41736.166666666664</v>
      </c>
      <c r="B3416" s="154">
        <v>100.44000244140599</v>
      </c>
    </row>
    <row r="3417" spans="1:2" ht="15" customHeight="1" x14ac:dyDescent="0.2">
      <c r="A3417" s="153">
        <v>41737.166666666664</v>
      </c>
      <c r="B3417" s="154">
        <v>102.559997558593</v>
      </c>
    </row>
    <row r="3418" spans="1:2" ht="15" customHeight="1" x14ac:dyDescent="0.2">
      <c r="A3418" s="153">
        <v>41738.166666666664</v>
      </c>
      <c r="B3418" s="154">
        <v>103.59999847412099</v>
      </c>
    </row>
    <row r="3419" spans="1:2" ht="15" customHeight="1" x14ac:dyDescent="0.2">
      <c r="A3419" s="153">
        <v>41739.166666666664</v>
      </c>
      <c r="B3419" s="154">
        <v>103.400001525878</v>
      </c>
    </row>
    <row r="3420" spans="1:2" ht="15" customHeight="1" x14ac:dyDescent="0.2">
      <c r="A3420" s="153">
        <v>41740.166666666664</v>
      </c>
      <c r="B3420" s="154">
        <v>103.73999786376901</v>
      </c>
    </row>
    <row r="3421" spans="1:2" ht="15" customHeight="1" x14ac:dyDescent="0.2">
      <c r="A3421" s="153">
        <v>41743.166666666664</v>
      </c>
      <c r="B3421" s="154">
        <v>104.050003051757</v>
      </c>
    </row>
    <row r="3422" spans="1:2" ht="15" customHeight="1" x14ac:dyDescent="0.2">
      <c r="A3422" s="153">
        <v>41744.166666666664</v>
      </c>
      <c r="B3422" s="154">
        <v>103.75</v>
      </c>
    </row>
    <row r="3423" spans="1:2" ht="15" customHeight="1" x14ac:dyDescent="0.2">
      <c r="A3423" s="153">
        <v>41745.166666666664</v>
      </c>
      <c r="B3423" s="154">
        <v>103.76000213623</v>
      </c>
    </row>
    <row r="3424" spans="1:2" ht="15" customHeight="1" x14ac:dyDescent="0.2">
      <c r="A3424" s="153">
        <v>41746.166666666664</v>
      </c>
      <c r="B3424" s="154">
        <v>104.300003051757</v>
      </c>
    </row>
    <row r="3425" spans="1:2" ht="15" customHeight="1" x14ac:dyDescent="0.2">
      <c r="A3425" s="153">
        <v>41750.166666666664</v>
      </c>
      <c r="B3425" s="154">
        <v>104.370002746582</v>
      </c>
    </row>
    <row r="3426" spans="1:2" ht="15" customHeight="1" x14ac:dyDescent="0.2">
      <c r="A3426" s="153">
        <v>41751.166666666664</v>
      </c>
      <c r="B3426" s="154">
        <v>102.129997253417</v>
      </c>
    </row>
    <row r="3427" spans="1:2" ht="15" customHeight="1" x14ac:dyDescent="0.2">
      <c r="A3427" s="153">
        <v>41752.166666666664</v>
      </c>
      <c r="B3427" s="154">
        <v>101.44000244140599</v>
      </c>
    </row>
    <row r="3428" spans="1:2" ht="15" customHeight="1" x14ac:dyDescent="0.2">
      <c r="A3428" s="153">
        <v>41753.166666666664</v>
      </c>
      <c r="B3428" s="154">
        <v>101.94000244140599</v>
      </c>
    </row>
    <row r="3429" spans="1:2" ht="15" customHeight="1" x14ac:dyDescent="0.2">
      <c r="A3429" s="153">
        <v>41754.166666666664</v>
      </c>
      <c r="B3429" s="154">
        <v>100.59999847412099</v>
      </c>
    </row>
    <row r="3430" spans="1:2" ht="15" customHeight="1" x14ac:dyDescent="0.2">
      <c r="A3430" s="153">
        <v>41757.166666666664</v>
      </c>
      <c r="B3430" s="154">
        <v>100.83999633789</v>
      </c>
    </row>
    <row r="3431" spans="1:2" ht="15" customHeight="1" x14ac:dyDescent="0.2">
      <c r="A3431" s="153">
        <v>41758.166666666664</v>
      </c>
      <c r="B3431" s="154">
        <v>101.27999877929599</v>
      </c>
    </row>
    <row r="3432" spans="1:2" ht="15" customHeight="1" x14ac:dyDescent="0.2">
      <c r="A3432" s="153">
        <v>41759.166666666664</v>
      </c>
      <c r="B3432" s="154">
        <v>99.739997863769503</v>
      </c>
    </row>
    <row r="3433" spans="1:2" ht="15" customHeight="1" x14ac:dyDescent="0.2">
      <c r="A3433" s="153">
        <v>41760.166666666664</v>
      </c>
      <c r="B3433" s="154">
        <v>99.419998168945298</v>
      </c>
    </row>
    <row r="3434" spans="1:2" ht="15" customHeight="1" x14ac:dyDescent="0.2">
      <c r="A3434" s="153">
        <v>41761.166666666664</v>
      </c>
      <c r="B3434" s="154">
        <v>99.760002136230398</v>
      </c>
    </row>
    <row r="3435" spans="1:2" ht="15" customHeight="1" x14ac:dyDescent="0.2">
      <c r="A3435" s="153">
        <v>41764.166666666664</v>
      </c>
      <c r="B3435" s="154">
        <v>99.480003356933594</v>
      </c>
    </row>
    <row r="3436" spans="1:2" ht="15" customHeight="1" x14ac:dyDescent="0.2">
      <c r="A3436" s="153">
        <v>41765.166666666664</v>
      </c>
      <c r="B3436" s="154">
        <v>99.5</v>
      </c>
    </row>
    <row r="3437" spans="1:2" ht="15" customHeight="1" x14ac:dyDescent="0.2">
      <c r="A3437" s="153">
        <v>41766.166666666664</v>
      </c>
      <c r="B3437" s="154">
        <v>100.76999664306599</v>
      </c>
    </row>
    <row r="3438" spans="1:2" ht="15" customHeight="1" x14ac:dyDescent="0.2">
      <c r="A3438" s="153">
        <v>41767.166666666664</v>
      </c>
      <c r="B3438" s="154">
        <v>100.26000213623</v>
      </c>
    </row>
    <row r="3439" spans="1:2" ht="15" customHeight="1" x14ac:dyDescent="0.2">
      <c r="A3439" s="153">
        <v>41768.166666666664</v>
      </c>
      <c r="B3439" s="154">
        <v>99.989997863769503</v>
      </c>
    </row>
    <row r="3440" spans="1:2" ht="15" customHeight="1" x14ac:dyDescent="0.2">
      <c r="A3440" s="153">
        <v>41771.166666666664</v>
      </c>
      <c r="B3440" s="154">
        <v>100.58999633789</v>
      </c>
    </row>
    <row r="3441" spans="1:2" ht="15" customHeight="1" x14ac:dyDescent="0.2">
      <c r="A3441" s="153">
        <v>41772.166666666664</v>
      </c>
      <c r="B3441" s="154">
        <v>101.699996948242</v>
      </c>
    </row>
    <row r="3442" spans="1:2" ht="15" customHeight="1" x14ac:dyDescent="0.2">
      <c r="A3442" s="153">
        <v>41773.166666666664</v>
      </c>
      <c r="B3442" s="154">
        <v>102.370002746582</v>
      </c>
    </row>
    <row r="3443" spans="1:2" ht="15" customHeight="1" x14ac:dyDescent="0.2">
      <c r="A3443" s="153">
        <v>41774.166666666664</v>
      </c>
      <c r="B3443" s="154">
        <v>101.5</v>
      </c>
    </row>
    <row r="3444" spans="1:2" ht="15" customHeight="1" x14ac:dyDescent="0.2">
      <c r="A3444" s="153">
        <v>41775.166666666664</v>
      </c>
      <c r="B3444" s="154">
        <v>102.01999664306599</v>
      </c>
    </row>
    <row r="3445" spans="1:2" ht="15" customHeight="1" x14ac:dyDescent="0.2">
      <c r="A3445" s="153">
        <v>41778.166666666664</v>
      </c>
      <c r="B3445" s="154">
        <v>102.61000061035099</v>
      </c>
    </row>
    <row r="3446" spans="1:2" ht="15" customHeight="1" x14ac:dyDescent="0.2">
      <c r="A3446" s="153">
        <v>41779.166666666664</v>
      </c>
      <c r="B3446" s="154">
        <v>102.44000244140599</v>
      </c>
    </row>
    <row r="3447" spans="1:2" ht="15" customHeight="1" x14ac:dyDescent="0.2">
      <c r="A3447" s="153">
        <v>41780.166666666664</v>
      </c>
      <c r="B3447" s="154">
        <v>104.06999969482401</v>
      </c>
    </row>
    <row r="3448" spans="1:2" ht="15" customHeight="1" x14ac:dyDescent="0.2">
      <c r="A3448" s="153">
        <v>41781.166666666664</v>
      </c>
      <c r="B3448" s="154">
        <v>103.73999786376901</v>
      </c>
    </row>
    <row r="3449" spans="1:2" ht="15" customHeight="1" x14ac:dyDescent="0.2">
      <c r="A3449" s="153">
        <v>41782.166666666664</v>
      </c>
      <c r="B3449" s="154">
        <v>104.34999847412099</v>
      </c>
    </row>
    <row r="3450" spans="1:2" ht="15" customHeight="1" x14ac:dyDescent="0.2">
      <c r="A3450" s="153">
        <v>41786.166666666664</v>
      </c>
      <c r="B3450" s="154">
        <v>104.11000061035099</v>
      </c>
    </row>
    <row r="3451" spans="1:2" ht="15" customHeight="1" x14ac:dyDescent="0.2">
      <c r="A3451" s="153">
        <v>41787.166666666664</v>
      </c>
      <c r="B3451" s="154">
        <v>102.720001220703</v>
      </c>
    </row>
    <row r="3452" spans="1:2" ht="15" customHeight="1" x14ac:dyDescent="0.2">
      <c r="A3452" s="153">
        <v>41788.166666666664</v>
      </c>
      <c r="B3452" s="154">
        <v>103.58000183105401</v>
      </c>
    </row>
    <row r="3453" spans="1:2" ht="15" customHeight="1" x14ac:dyDescent="0.2">
      <c r="A3453" s="153">
        <v>41789.166666666664</v>
      </c>
      <c r="B3453" s="154">
        <v>102.709999084472</v>
      </c>
    </row>
    <row r="3454" spans="1:2" ht="15" customHeight="1" x14ac:dyDescent="0.2">
      <c r="A3454" s="153">
        <v>41792.166666666664</v>
      </c>
      <c r="B3454" s="154">
        <v>102.470001220703</v>
      </c>
    </row>
    <row r="3455" spans="1:2" ht="15" customHeight="1" x14ac:dyDescent="0.2">
      <c r="A3455" s="153">
        <v>41793.166666666664</v>
      </c>
      <c r="B3455" s="154">
        <v>102.66000366210901</v>
      </c>
    </row>
    <row r="3456" spans="1:2" ht="15" customHeight="1" x14ac:dyDescent="0.2">
      <c r="A3456" s="153">
        <v>41794.166666666664</v>
      </c>
      <c r="B3456" s="154">
        <v>102.639999389648</v>
      </c>
    </row>
    <row r="3457" spans="1:2" ht="15" customHeight="1" x14ac:dyDescent="0.2">
      <c r="A3457" s="153">
        <v>41795.166666666664</v>
      </c>
      <c r="B3457" s="154">
        <v>102.480003356933</v>
      </c>
    </row>
    <row r="3458" spans="1:2" ht="15" customHeight="1" x14ac:dyDescent="0.2">
      <c r="A3458" s="153">
        <v>41796.166666666664</v>
      </c>
      <c r="B3458" s="154">
        <v>102.66000366210901</v>
      </c>
    </row>
    <row r="3459" spans="1:2" ht="15" customHeight="1" x14ac:dyDescent="0.2">
      <c r="A3459" s="153">
        <v>41799.166666666664</v>
      </c>
      <c r="B3459" s="154">
        <v>104.41000366210901</v>
      </c>
    </row>
    <row r="3460" spans="1:2" ht="15" customHeight="1" x14ac:dyDescent="0.2">
      <c r="A3460" s="153">
        <v>41800.166666666664</v>
      </c>
      <c r="B3460" s="154">
        <v>104.34999847412099</v>
      </c>
    </row>
    <row r="3461" spans="1:2" ht="15" customHeight="1" x14ac:dyDescent="0.2">
      <c r="A3461" s="153">
        <v>41801.166666666664</v>
      </c>
      <c r="B3461" s="154">
        <v>104.400001525878</v>
      </c>
    </row>
    <row r="3462" spans="1:2" ht="15" customHeight="1" x14ac:dyDescent="0.2">
      <c r="A3462" s="153">
        <v>41802.166666666664</v>
      </c>
      <c r="B3462" s="154">
        <v>106.52999877929599</v>
      </c>
    </row>
    <row r="3463" spans="1:2" ht="15" customHeight="1" x14ac:dyDescent="0.2">
      <c r="A3463" s="153">
        <v>41803.166666666664</v>
      </c>
      <c r="B3463" s="154">
        <v>106.91000366210901</v>
      </c>
    </row>
    <row r="3464" spans="1:2" ht="15" customHeight="1" x14ac:dyDescent="0.2">
      <c r="A3464" s="153">
        <v>41806.166666666664</v>
      </c>
      <c r="B3464" s="154">
        <v>106.900001525878</v>
      </c>
    </row>
    <row r="3465" spans="1:2" ht="15" customHeight="1" x14ac:dyDescent="0.2">
      <c r="A3465" s="153">
        <v>41807.166666666664</v>
      </c>
      <c r="B3465" s="154">
        <v>106.36000061035099</v>
      </c>
    </row>
    <row r="3466" spans="1:2" ht="15" customHeight="1" x14ac:dyDescent="0.2">
      <c r="A3466" s="153">
        <v>41808.166666666664</v>
      </c>
      <c r="B3466" s="154">
        <v>105.970001220703</v>
      </c>
    </row>
    <row r="3467" spans="1:2" ht="15" customHeight="1" x14ac:dyDescent="0.2">
      <c r="A3467" s="153">
        <v>41809.166666666664</v>
      </c>
      <c r="B3467" s="154">
        <v>106.430000305175</v>
      </c>
    </row>
    <row r="3468" spans="1:2" ht="15" customHeight="1" x14ac:dyDescent="0.2">
      <c r="A3468" s="153">
        <v>41810.166666666664</v>
      </c>
      <c r="B3468" s="154">
        <v>107.26000213623</v>
      </c>
    </row>
    <row r="3469" spans="1:2" ht="15" customHeight="1" x14ac:dyDescent="0.2">
      <c r="A3469" s="153">
        <v>41813.166666666664</v>
      </c>
      <c r="B3469" s="154">
        <v>106.169998168945</v>
      </c>
    </row>
    <row r="3470" spans="1:2" ht="15" customHeight="1" x14ac:dyDescent="0.2">
      <c r="A3470" s="153">
        <v>41814.166666666664</v>
      </c>
      <c r="B3470" s="154">
        <v>106.02999877929599</v>
      </c>
    </row>
    <row r="3471" spans="1:2" ht="15" customHeight="1" x14ac:dyDescent="0.2">
      <c r="A3471" s="153">
        <v>41815.166666666664</v>
      </c>
      <c r="B3471" s="154">
        <v>106.5</v>
      </c>
    </row>
    <row r="3472" spans="1:2" ht="15" customHeight="1" x14ac:dyDescent="0.2">
      <c r="A3472" s="153">
        <v>41816.166666666664</v>
      </c>
      <c r="B3472" s="154">
        <v>105.83999633789</v>
      </c>
    </row>
    <row r="3473" spans="1:2" ht="15" customHeight="1" x14ac:dyDescent="0.2">
      <c r="A3473" s="153">
        <v>41817.166666666664</v>
      </c>
      <c r="B3473" s="154">
        <v>105.73999786376901</v>
      </c>
    </row>
    <row r="3474" spans="1:2" ht="15" customHeight="1" x14ac:dyDescent="0.2">
      <c r="A3474" s="153">
        <v>41820.166666666664</v>
      </c>
      <c r="B3474" s="154">
        <v>105.370002746582</v>
      </c>
    </row>
    <row r="3475" spans="1:2" ht="15" customHeight="1" x14ac:dyDescent="0.2">
      <c r="A3475" s="153">
        <v>41821.166666666664</v>
      </c>
      <c r="B3475" s="154">
        <v>105.33999633789</v>
      </c>
    </row>
    <row r="3476" spans="1:2" ht="15" customHeight="1" x14ac:dyDescent="0.2">
      <c r="A3476" s="153">
        <v>41822.166666666664</v>
      </c>
      <c r="B3476" s="154">
        <v>104.480003356933</v>
      </c>
    </row>
    <row r="3477" spans="1:2" ht="15" customHeight="1" x14ac:dyDescent="0.2">
      <c r="A3477" s="153">
        <v>41823.472222222219</v>
      </c>
      <c r="B3477" s="154">
        <v>104.059997558593</v>
      </c>
    </row>
    <row r="3478" spans="1:2" ht="15" customHeight="1" x14ac:dyDescent="0.2">
      <c r="A3478" s="153">
        <v>41827.166666666664</v>
      </c>
      <c r="B3478" s="154">
        <v>103.52999877929599</v>
      </c>
    </row>
    <row r="3479" spans="1:2" ht="15" customHeight="1" x14ac:dyDescent="0.2">
      <c r="A3479" s="153">
        <v>41828.166666666664</v>
      </c>
      <c r="B3479" s="154">
        <v>103.400001525878</v>
      </c>
    </row>
    <row r="3480" spans="1:2" ht="15" customHeight="1" x14ac:dyDescent="0.2">
      <c r="A3480" s="153">
        <v>41829.166666666664</v>
      </c>
      <c r="B3480" s="154">
        <v>102.290000915527</v>
      </c>
    </row>
    <row r="3481" spans="1:2" ht="15" customHeight="1" x14ac:dyDescent="0.2">
      <c r="A3481" s="153">
        <v>41830.166666666664</v>
      </c>
      <c r="B3481" s="154">
        <v>102.930000305175</v>
      </c>
    </row>
    <row r="3482" spans="1:2" ht="15" customHeight="1" x14ac:dyDescent="0.2">
      <c r="A3482" s="153">
        <v>41831.166666666664</v>
      </c>
      <c r="B3482" s="154">
        <v>100.83000183105401</v>
      </c>
    </row>
    <row r="3483" spans="1:2" ht="15" customHeight="1" x14ac:dyDescent="0.2">
      <c r="A3483" s="153">
        <v>41834.166666666664</v>
      </c>
      <c r="B3483" s="154">
        <v>100.91000366210901</v>
      </c>
    </row>
    <row r="3484" spans="1:2" ht="15" customHeight="1" x14ac:dyDescent="0.2">
      <c r="A3484" s="153">
        <v>41835.166666666664</v>
      </c>
      <c r="B3484" s="154">
        <v>99.959999084472599</v>
      </c>
    </row>
    <row r="3485" spans="1:2" ht="15" customHeight="1" x14ac:dyDescent="0.2">
      <c r="A3485" s="153">
        <v>41836.166666666664</v>
      </c>
      <c r="B3485" s="154">
        <v>101.199996948242</v>
      </c>
    </row>
    <row r="3486" spans="1:2" ht="15" customHeight="1" x14ac:dyDescent="0.2">
      <c r="A3486" s="153">
        <v>41837.166666666664</v>
      </c>
      <c r="B3486" s="154">
        <v>103.19000244140599</v>
      </c>
    </row>
    <row r="3487" spans="1:2" ht="15" customHeight="1" x14ac:dyDescent="0.2">
      <c r="A3487" s="153">
        <v>41838.166666666664</v>
      </c>
      <c r="B3487" s="154">
        <v>103.129997253417</v>
      </c>
    </row>
    <row r="3488" spans="1:2" ht="15" customHeight="1" x14ac:dyDescent="0.2">
      <c r="A3488" s="153">
        <v>41841.166666666664</v>
      </c>
      <c r="B3488" s="154">
        <v>104.58999633789</v>
      </c>
    </row>
    <row r="3489" spans="1:2" ht="15" customHeight="1" x14ac:dyDescent="0.2">
      <c r="A3489" s="153">
        <v>41842.166666666664</v>
      </c>
      <c r="B3489" s="154">
        <v>104.419998168945</v>
      </c>
    </row>
    <row r="3490" spans="1:2" ht="15" customHeight="1" x14ac:dyDescent="0.2">
      <c r="A3490" s="153">
        <v>41843.166666666664</v>
      </c>
      <c r="B3490" s="154">
        <v>103.120002746582</v>
      </c>
    </row>
    <row r="3491" spans="1:2" ht="15" customHeight="1" x14ac:dyDescent="0.2">
      <c r="A3491" s="153">
        <v>41844.166666666664</v>
      </c>
      <c r="B3491" s="154">
        <v>102.06999969482401</v>
      </c>
    </row>
    <row r="3492" spans="1:2" ht="15" customHeight="1" x14ac:dyDescent="0.2">
      <c r="A3492" s="153">
        <v>41845.166666666664</v>
      </c>
      <c r="B3492" s="154">
        <v>102.08999633789</v>
      </c>
    </row>
    <row r="3493" spans="1:2" ht="15" customHeight="1" x14ac:dyDescent="0.2">
      <c r="A3493" s="153">
        <v>41848.166666666664</v>
      </c>
      <c r="B3493" s="154">
        <v>101.669998168945</v>
      </c>
    </row>
    <row r="3494" spans="1:2" ht="15" customHeight="1" x14ac:dyDescent="0.2">
      <c r="A3494" s="153">
        <v>41849.166666666664</v>
      </c>
      <c r="B3494" s="154">
        <v>100.970001220703</v>
      </c>
    </row>
    <row r="3495" spans="1:2" ht="15" customHeight="1" x14ac:dyDescent="0.2">
      <c r="A3495" s="153">
        <v>41850.166666666664</v>
      </c>
      <c r="B3495" s="154">
        <v>100.26999664306599</v>
      </c>
    </row>
    <row r="3496" spans="1:2" ht="15" customHeight="1" x14ac:dyDescent="0.2">
      <c r="A3496" s="153">
        <v>41851.166666666664</v>
      </c>
      <c r="B3496" s="154">
        <v>98.169998168945298</v>
      </c>
    </row>
    <row r="3497" spans="1:2" ht="15" customHeight="1" x14ac:dyDescent="0.2">
      <c r="A3497" s="153">
        <v>41852.166666666664</v>
      </c>
      <c r="B3497" s="154">
        <v>97.879997253417898</v>
      </c>
    </row>
    <row r="3498" spans="1:2" ht="15" customHeight="1" x14ac:dyDescent="0.2">
      <c r="A3498" s="153">
        <v>41855.166666666664</v>
      </c>
      <c r="B3498" s="154">
        <v>98.290000915527301</v>
      </c>
    </row>
    <row r="3499" spans="1:2" ht="15" customHeight="1" x14ac:dyDescent="0.2">
      <c r="A3499" s="153">
        <v>41856.166666666664</v>
      </c>
      <c r="B3499" s="154">
        <v>97.379997253417898</v>
      </c>
    </row>
    <row r="3500" spans="1:2" ht="15" customHeight="1" x14ac:dyDescent="0.2">
      <c r="A3500" s="153">
        <v>41857.166666666664</v>
      </c>
      <c r="B3500" s="154">
        <v>96.919998168945298</v>
      </c>
    </row>
    <row r="3501" spans="1:2" ht="15" customHeight="1" x14ac:dyDescent="0.2">
      <c r="A3501" s="153">
        <v>41858.166666666664</v>
      </c>
      <c r="B3501" s="154">
        <v>97.339996337890597</v>
      </c>
    </row>
    <row r="3502" spans="1:2" ht="15" customHeight="1" x14ac:dyDescent="0.2">
      <c r="A3502" s="153">
        <v>41859.166666666664</v>
      </c>
      <c r="B3502" s="154">
        <v>97.650001525878906</v>
      </c>
    </row>
    <row r="3503" spans="1:2" ht="15" customHeight="1" x14ac:dyDescent="0.2">
      <c r="A3503" s="153">
        <v>41862.166666666664</v>
      </c>
      <c r="B3503" s="154">
        <v>98.080001831054602</v>
      </c>
    </row>
    <row r="3504" spans="1:2" ht="15" customHeight="1" x14ac:dyDescent="0.2">
      <c r="A3504" s="153">
        <v>41863.166666666664</v>
      </c>
      <c r="B3504" s="154">
        <v>97.370002746582003</v>
      </c>
    </row>
    <row r="3505" spans="1:2" ht="15" customHeight="1" x14ac:dyDescent="0.2">
      <c r="A3505" s="153">
        <v>41864.166666666664</v>
      </c>
      <c r="B3505" s="154">
        <v>97.589996337890597</v>
      </c>
    </row>
    <row r="3506" spans="1:2" ht="15" customHeight="1" x14ac:dyDescent="0.2">
      <c r="A3506" s="153">
        <v>41865.166666666664</v>
      </c>
      <c r="B3506" s="154">
        <v>95.580001831054602</v>
      </c>
    </row>
    <row r="3507" spans="1:2" ht="15" customHeight="1" x14ac:dyDescent="0.2">
      <c r="A3507" s="153">
        <v>41866.166666666664</v>
      </c>
      <c r="B3507" s="154">
        <v>97.349998474121094</v>
      </c>
    </row>
    <row r="3508" spans="1:2" ht="15" customHeight="1" x14ac:dyDescent="0.2">
      <c r="A3508" s="153">
        <v>41869.166666666664</v>
      </c>
      <c r="B3508" s="154">
        <v>96.410003662109304</v>
      </c>
    </row>
    <row r="3509" spans="1:2" ht="15" customHeight="1" x14ac:dyDescent="0.2">
      <c r="A3509" s="153">
        <v>41870.166666666664</v>
      </c>
      <c r="B3509" s="154">
        <v>94.480003356933594</v>
      </c>
    </row>
    <row r="3510" spans="1:2" ht="15" customHeight="1" x14ac:dyDescent="0.2">
      <c r="A3510" s="153">
        <v>41871.166666666664</v>
      </c>
      <c r="B3510" s="154">
        <v>96.069999694824205</v>
      </c>
    </row>
    <row r="3511" spans="1:2" ht="15" customHeight="1" x14ac:dyDescent="0.2">
      <c r="A3511" s="153">
        <v>41872.166666666664</v>
      </c>
      <c r="B3511" s="154">
        <v>93.959999084472599</v>
      </c>
    </row>
    <row r="3512" spans="1:2" ht="15" customHeight="1" x14ac:dyDescent="0.2">
      <c r="A3512" s="153">
        <v>41873.166666666664</v>
      </c>
      <c r="B3512" s="154">
        <v>93.650001525878906</v>
      </c>
    </row>
    <row r="3513" spans="1:2" ht="15" customHeight="1" x14ac:dyDescent="0.2">
      <c r="A3513" s="153">
        <v>41876.166666666664</v>
      </c>
      <c r="B3513" s="154">
        <v>93.349998474121094</v>
      </c>
    </row>
    <row r="3514" spans="1:2" ht="15" customHeight="1" x14ac:dyDescent="0.2">
      <c r="A3514" s="153">
        <v>41877.166666666664</v>
      </c>
      <c r="B3514" s="154">
        <v>93.860000610351506</v>
      </c>
    </row>
    <row r="3515" spans="1:2" ht="15" customHeight="1" x14ac:dyDescent="0.2">
      <c r="A3515" s="153">
        <v>41878.166666666664</v>
      </c>
      <c r="B3515" s="154">
        <v>93.879997253417898</v>
      </c>
    </row>
    <row r="3516" spans="1:2" ht="15" customHeight="1" x14ac:dyDescent="0.2">
      <c r="A3516" s="153">
        <v>41879.166666666664</v>
      </c>
      <c r="B3516" s="154">
        <v>94.550003051757798</v>
      </c>
    </row>
    <row r="3517" spans="1:2" ht="15" customHeight="1" x14ac:dyDescent="0.2">
      <c r="A3517" s="153">
        <v>41880.166666666664</v>
      </c>
      <c r="B3517" s="154">
        <v>95.959999084472599</v>
      </c>
    </row>
    <row r="3518" spans="1:2" ht="15" customHeight="1" x14ac:dyDescent="0.2">
      <c r="A3518" s="153">
        <v>41884.166666666664</v>
      </c>
      <c r="B3518" s="154">
        <v>92.879997253417898</v>
      </c>
    </row>
    <row r="3519" spans="1:2" ht="15" customHeight="1" x14ac:dyDescent="0.2">
      <c r="A3519" s="153">
        <v>41885.166666666664</v>
      </c>
      <c r="B3519" s="154">
        <v>95.540000915527301</v>
      </c>
    </row>
    <row r="3520" spans="1:2" ht="15" customHeight="1" x14ac:dyDescent="0.2">
      <c r="A3520" s="153">
        <v>41886.166666666664</v>
      </c>
      <c r="B3520" s="154">
        <v>94.449996948242102</v>
      </c>
    </row>
    <row r="3521" spans="1:2" ht="15" customHeight="1" x14ac:dyDescent="0.2">
      <c r="A3521" s="153">
        <v>41887.166666666664</v>
      </c>
      <c r="B3521" s="154">
        <v>93.290000915527301</v>
      </c>
    </row>
    <row r="3522" spans="1:2" ht="15" customHeight="1" x14ac:dyDescent="0.2">
      <c r="A3522" s="153">
        <v>41890.166666666664</v>
      </c>
      <c r="B3522" s="154">
        <v>92.660003662109304</v>
      </c>
    </row>
    <row r="3523" spans="1:2" ht="15" customHeight="1" x14ac:dyDescent="0.2">
      <c r="A3523" s="153">
        <v>41891.166666666664</v>
      </c>
      <c r="B3523" s="154">
        <v>92.75</v>
      </c>
    </row>
    <row r="3524" spans="1:2" ht="15" customHeight="1" x14ac:dyDescent="0.2">
      <c r="A3524" s="153">
        <v>41892.166666666664</v>
      </c>
      <c r="B3524" s="154">
        <v>91.669998168945298</v>
      </c>
    </row>
    <row r="3525" spans="1:2" ht="15" customHeight="1" x14ac:dyDescent="0.2">
      <c r="A3525" s="153">
        <v>41893.166666666664</v>
      </c>
      <c r="B3525" s="154">
        <v>92.830001831054602</v>
      </c>
    </row>
    <row r="3526" spans="1:2" ht="15" customHeight="1" x14ac:dyDescent="0.2">
      <c r="A3526" s="153">
        <v>41894.166666666664</v>
      </c>
      <c r="B3526" s="154">
        <v>92.269996643066406</v>
      </c>
    </row>
    <row r="3527" spans="1:2" ht="15" customHeight="1" x14ac:dyDescent="0.2">
      <c r="A3527" s="153">
        <v>41897.166666666664</v>
      </c>
      <c r="B3527" s="154">
        <v>92.919998168945298</v>
      </c>
    </row>
    <row r="3528" spans="1:2" ht="15" customHeight="1" x14ac:dyDescent="0.2">
      <c r="A3528" s="153">
        <v>41898.166666666664</v>
      </c>
      <c r="B3528" s="154">
        <v>94.879997253417898</v>
      </c>
    </row>
    <row r="3529" spans="1:2" ht="15" customHeight="1" x14ac:dyDescent="0.2">
      <c r="A3529" s="153">
        <v>41899.166666666664</v>
      </c>
      <c r="B3529" s="154">
        <v>94.419998168945298</v>
      </c>
    </row>
    <row r="3530" spans="1:2" ht="15" customHeight="1" x14ac:dyDescent="0.2">
      <c r="A3530" s="153">
        <v>41900.166666666664</v>
      </c>
      <c r="B3530" s="154">
        <v>93.069999694824205</v>
      </c>
    </row>
    <row r="3531" spans="1:2" ht="15" customHeight="1" x14ac:dyDescent="0.2">
      <c r="A3531" s="153">
        <v>41901.166666666664</v>
      </c>
      <c r="B3531" s="154">
        <v>92.410003662109304</v>
      </c>
    </row>
    <row r="3532" spans="1:2" ht="15" customHeight="1" x14ac:dyDescent="0.2">
      <c r="A3532" s="153">
        <v>41904.166666666664</v>
      </c>
      <c r="B3532" s="154">
        <v>91.519996643066406</v>
      </c>
    </row>
    <row r="3533" spans="1:2" ht="15" customHeight="1" x14ac:dyDescent="0.2">
      <c r="A3533" s="153">
        <v>41905.166666666664</v>
      </c>
      <c r="B3533" s="154">
        <v>91.559997558593693</v>
      </c>
    </row>
    <row r="3534" spans="1:2" ht="15" customHeight="1" x14ac:dyDescent="0.2">
      <c r="A3534" s="153">
        <v>41906.166666666664</v>
      </c>
      <c r="B3534" s="154">
        <v>92.800003051757798</v>
      </c>
    </row>
    <row r="3535" spans="1:2" ht="15" customHeight="1" x14ac:dyDescent="0.2">
      <c r="A3535" s="153">
        <v>41907.166666666664</v>
      </c>
      <c r="B3535" s="154">
        <v>92.529998779296804</v>
      </c>
    </row>
    <row r="3536" spans="1:2" ht="15" customHeight="1" x14ac:dyDescent="0.2">
      <c r="A3536" s="153">
        <v>41908.166666666664</v>
      </c>
      <c r="B3536" s="154">
        <v>93.540000915527301</v>
      </c>
    </row>
    <row r="3537" spans="1:2" ht="15" customHeight="1" x14ac:dyDescent="0.2">
      <c r="A3537" s="153">
        <v>41911.166666666664</v>
      </c>
      <c r="B3537" s="154">
        <v>94.569999694824205</v>
      </c>
    </row>
    <row r="3538" spans="1:2" ht="15" customHeight="1" x14ac:dyDescent="0.2">
      <c r="A3538" s="153">
        <v>41912.166666666664</v>
      </c>
      <c r="B3538" s="154">
        <v>91.160003662109304</v>
      </c>
    </row>
    <row r="3539" spans="1:2" ht="15" customHeight="1" x14ac:dyDescent="0.2">
      <c r="A3539" s="153">
        <v>41913.166666666664</v>
      </c>
      <c r="B3539" s="154">
        <v>90.730003356933594</v>
      </c>
    </row>
    <row r="3540" spans="1:2" ht="15" customHeight="1" x14ac:dyDescent="0.2">
      <c r="A3540" s="153">
        <v>41914.166666666664</v>
      </c>
      <c r="B3540" s="154">
        <v>91.010002136230398</v>
      </c>
    </row>
    <row r="3541" spans="1:2" ht="15" customHeight="1" x14ac:dyDescent="0.2">
      <c r="A3541" s="153">
        <v>41915.166666666664</v>
      </c>
      <c r="B3541" s="154">
        <v>89.739997863769503</v>
      </c>
    </row>
    <row r="3542" spans="1:2" ht="15" customHeight="1" x14ac:dyDescent="0.2">
      <c r="A3542" s="153">
        <v>41918.166666666664</v>
      </c>
      <c r="B3542" s="154">
        <v>90.339996337890597</v>
      </c>
    </row>
    <row r="3543" spans="1:2" ht="15" customHeight="1" x14ac:dyDescent="0.2">
      <c r="A3543" s="153">
        <v>41919.166666666664</v>
      </c>
      <c r="B3543" s="154">
        <v>88.849998474121094</v>
      </c>
    </row>
    <row r="3544" spans="1:2" ht="15" customHeight="1" x14ac:dyDescent="0.2">
      <c r="A3544" s="153">
        <v>41920.166666666664</v>
      </c>
      <c r="B3544" s="154">
        <v>87.309997558593693</v>
      </c>
    </row>
    <row r="3545" spans="1:2" ht="15" customHeight="1" x14ac:dyDescent="0.2">
      <c r="A3545" s="153">
        <v>41921.166666666664</v>
      </c>
      <c r="B3545" s="154">
        <v>85.769996643066406</v>
      </c>
    </row>
    <row r="3546" spans="1:2" ht="15" customHeight="1" x14ac:dyDescent="0.2">
      <c r="A3546" s="153">
        <v>41922.166666666664</v>
      </c>
      <c r="B3546" s="154">
        <v>85.819999694824205</v>
      </c>
    </row>
    <row r="3547" spans="1:2" ht="15" customHeight="1" x14ac:dyDescent="0.2">
      <c r="A3547" s="153">
        <v>41925.166666666664</v>
      </c>
      <c r="B3547" s="154">
        <v>85.739997863769503</v>
      </c>
    </row>
    <row r="3548" spans="1:2" ht="15" customHeight="1" x14ac:dyDescent="0.2">
      <c r="A3548" s="153">
        <v>41926.166666666664</v>
      </c>
      <c r="B3548" s="154">
        <v>81.839996337890597</v>
      </c>
    </row>
    <row r="3549" spans="1:2" ht="15" customHeight="1" x14ac:dyDescent="0.2">
      <c r="A3549" s="153">
        <v>41927.166666666664</v>
      </c>
      <c r="B3549" s="154">
        <v>81.779998779296804</v>
      </c>
    </row>
    <row r="3550" spans="1:2" ht="15" customHeight="1" x14ac:dyDescent="0.2">
      <c r="A3550" s="153">
        <v>41928.166666666664</v>
      </c>
      <c r="B3550" s="154">
        <v>82.699996948242102</v>
      </c>
    </row>
    <row r="3551" spans="1:2" ht="15" customHeight="1" x14ac:dyDescent="0.2">
      <c r="A3551" s="153">
        <v>41929.166666666664</v>
      </c>
      <c r="B3551" s="154">
        <v>82.75</v>
      </c>
    </row>
    <row r="3552" spans="1:2" ht="15" customHeight="1" x14ac:dyDescent="0.2">
      <c r="A3552" s="153">
        <v>41932.166666666664</v>
      </c>
      <c r="B3552" s="154">
        <v>82.709999084472599</v>
      </c>
    </row>
    <row r="3553" spans="1:2" ht="15" customHeight="1" x14ac:dyDescent="0.2">
      <c r="A3553" s="153">
        <v>41933.166666666664</v>
      </c>
      <c r="B3553" s="154">
        <v>82.809997558593693</v>
      </c>
    </row>
    <row r="3554" spans="1:2" ht="15" customHeight="1" x14ac:dyDescent="0.2">
      <c r="A3554" s="153">
        <v>41934.166666666664</v>
      </c>
      <c r="B3554" s="154">
        <v>80.519996643066406</v>
      </c>
    </row>
    <row r="3555" spans="1:2" ht="15" customHeight="1" x14ac:dyDescent="0.2">
      <c r="A3555" s="153">
        <v>41935.166666666664</v>
      </c>
      <c r="B3555" s="154">
        <v>82.089996337890597</v>
      </c>
    </row>
    <row r="3556" spans="1:2" ht="15" customHeight="1" x14ac:dyDescent="0.2">
      <c r="A3556" s="153">
        <v>41936.166666666664</v>
      </c>
      <c r="B3556" s="154">
        <v>81.010002136230398</v>
      </c>
    </row>
    <row r="3557" spans="1:2" ht="15" customHeight="1" x14ac:dyDescent="0.2">
      <c r="A3557" s="153">
        <v>41939.166666666664</v>
      </c>
      <c r="B3557" s="154">
        <v>81</v>
      </c>
    </row>
    <row r="3558" spans="1:2" ht="15" customHeight="1" x14ac:dyDescent="0.2">
      <c r="A3558" s="153">
        <v>41940.166666666664</v>
      </c>
      <c r="B3558" s="154">
        <v>81.419998168945298</v>
      </c>
    </row>
    <row r="3559" spans="1:2" ht="15" customHeight="1" x14ac:dyDescent="0.2">
      <c r="A3559" s="153">
        <v>41941.166666666664</v>
      </c>
      <c r="B3559" s="154">
        <v>82.199996948242102</v>
      </c>
    </row>
    <row r="3560" spans="1:2" ht="15" customHeight="1" x14ac:dyDescent="0.2">
      <c r="A3560" s="153">
        <v>41942.166666666664</v>
      </c>
      <c r="B3560" s="154">
        <v>81.120002746582003</v>
      </c>
    </row>
    <row r="3561" spans="1:2" ht="15" customHeight="1" x14ac:dyDescent="0.2">
      <c r="A3561" s="153">
        <v>41943.166666666664</v>
      </c>
      <c r="B3561" s="154">
        <v>80.540000915527301</v>
      </c>
    </row>
    <row r="3562" spans="1:2" ht="15" customHeight="1" x14ac:dyDescent="0.2">
      <c r="A3562" s="153">
        <v>41946.208333333336</v>
      </c>
      <c r="B3562" s="154">
        <v>78.779998779296804</v>
      </c>
    </row>
    <row r="3563" spans="1:2" ht="15" customHeight="1" x14ac:dyDescent="0.2">
      <c r="A3563" s="153">
        <v>41947.208333333336</v>
      </c>
      <c r="B3563" s="154">
        <v>77.190002441406193</v>
      </c>
    </row>
    <row r="3564" spans="1:2" ht="15" customHeight="1" x14ac:dyDescent="0.2">
      <c r="A3564" s="153">
        <v>41948.208333333336</v>
      </c>
      <c r="B3564" s="154">
        <v>78.680000305175696</v>
      </c>
    </row>
    <row r="3565" spans="1:2" ht="15" customHeight="1" x14ac:dyDescent="0.2">
      <c r="A3565" s="153">
        <v>41949.208333333336</v>
      </c>
      <c r="B3565" s="154">
        <v>77.910003662109304</v>
      </c>
    </row>
    <row r="3566" spans="1:2" ht="15" customHeight="1" x14ac:dyDescent="0.2">
      <c r="A3566" s="153">
        <v>41950.208333333336</v>
      </c>
      <c r="B3566" s="154">
        <v>78.650001525878906</v>
      </c>
    </row>
    <row r="3567" spans="1:2" ht="15" customHeight="1" x14ac:dyDescent="0.2">
      <c r="A3567" s="153">
        <v>41953.208333333336</v>
      </c>
      <c r="B3567" s="154">
        <v>77.400001525878906</v>
      </c>
    </row>
    <row r="3568" spans="1:2" ht="15" customHeight="1" x14ac:dyDescent="0.2">
      <c r="A3568" s="153">
        <v>41954.208333333336</v>
      </c>
      <c r="B3568" s="154">
        <v>77.940002441406193</v>
      </c>
    </row>
    <row r="3569" spans="1:2" ht="15" customHeight="1" x14ac:dyDescent="0.2">
      <c r="A3569" s="153">
        <v>41955.208333333336</v>
      </c>
      <c r="B3569" s="154">
        <v>77.180000305175696</v>
      </c>
    </row>
    <row r="3570" spans="1:2" ht="15" customHeight="1" x14ac:dyDescent="0.2">
      <c r="A3570" s="153">
        <v>41956.208333333336</v>
      </c>
      <c r="B3570" s="154">
        <v>74.209999084472599</v>
      </c>
    </row>
    <row r="3571" spans="1:2" ht="15" customHeight="1" x14ac:dyDescent="0.2">
      <c r="A3571" s="153">
        <v>41957.208333333336</v>
      </c>
      <c r="B3571" s="154">
        <v>75.819999694824205</v>
      </c>
    </row>
    <row r="3572" spans="1:2" ht="15" customHeight="1" x14ac:dyDescent="0.2">
      <c r="A3572" s="153">
        <v>41960.208333333336</v>
      </c>
      <c r="B3572" s="154">
        <v>75.639999389648395</v>
      </c>
    </row>
    <row r="3573" spans="1:2" ht="15" customHeight="1" x14ac:dyDescent="0.2">
      <c r="A3573" s="153">
        <v>41961.208333333336</v>
      </c>
      <c r="B3573" s="154">
        <v>74.610000610351506</v>
      </c>
    </row>
    <row r="3574" spans="1:2" ht="15" customHeight="1" x14ac:dyDescent="0.2">
      <c r="A3574" s="153">
        <v>41962.208333333336</v>
      </c>
      <c r="B3574" s="154">
        <v>74.580001831054602</v>
      </c>
    </row>
    <row r="3575" spans="1:2" ht="15" customHeight="1" x14ac:dyDescent="0.2">
      <c r="A3575" s="153">
        <v>41963.208333333336</v>
      </c>
      <c r="B3575" s="154">
        <v>75.580001831054602</v>
      </c>
    </row>
    <row r="3576" spans="1:2" ht="15" customHeight="1" x14ac:dyDescent="0.2">
      <c r="A3576" s="153">
        <v>41964.208333333336</v>
      </c>
      <c r="B3576" s="154">
        <v>76.510002136230398</v>
      </c>
    </row>
    <row r="3577" spans="1:2" ht="15" customHeight="1" x14ac:dyDescent="0.2">
      <c r="A3577" s="153">
        <v>41967.208333333336</v>
      </c>
      <c r="B3577" s="154">
        <v>75.779998779296804</v>
      </c>
    </row>
    <row r="3578" spans="1:2" ht="15" customHeight="1" x14ac:dyDescent="0.2">
      <c r="A3578" s="153">
        <v>41968.208333333336</v>
      </c>
      <c r="B3578" s="154">
        <v>74.089996337890597</v>
      </c>
    </row>
    <row r="3579" spans="1:2" ht="15" customHeight="1" x14ac:dyDescent="0.2">
      <c r="A3579" s="153">
        <v>41969.208333333336</v>
      </c>
      <c r="B3579" s="154">
        <v>73.690002441406193</v>
      </c>
    </row>
    <row r="3580" spans="1:2" ht="15" customHeight="1" x14ac:dyDescent="0.2">
      <c r="A3580" s="153">
        <v>41971.513888888891</v>
      </c>
      <c r="B3580" s="154">
        <v>66.150001525878906</v>
      </c>
    </row>
    <row r="3581" spans="1:2" ht="15" customHeight="1" x14ac:dyDescent="0.2">
      <c r="A3581" s="153">
        <v>41974.208333333336</v>
      </c>
      <c r="B3581" s="154">
        <v>69</v>
      </c>
    </row>
    <row r="3582" spans="1:2" ht="15" customHeight="1" x14ac:dyDescent="0.2">
      <c r="A3582" s="153">
        <v>41975.208333333336</v>
      </c>
      <c r="B3582" s="154">
        <v>66.879997253417898</v>
      </c>
    </row>
    <row r="3583" spans="1:2" ht="15" customHeight="1" x14ac:dyDescent="0.2">
      <c r="A3583" s="153">
        <v>41976.208333333336</v>
      </c>
      <c r="B3583" s="154">
        <v>67.379997253417898</v>
      </c>
    </row>
    <row r="3584" spans="1:2" ht="15" customHeight="1" x14ac:dyDescent="0.2">
      <c r="A3584" s="153">
        <v>41977.208333333336</v>
      </c>
      <c r="B3584" s="154">
        <v>66.809997558593693</v>
      </c>
    </row>
    <row r="3585" spans="1:2" ht="15" customHeight="1" x14ac:dyDescent="0.2">
      <c r="A3585" s="153">
        <v>41978.208333333336</v>
      </c>
      <c r="B3585" s="154">
        <v>65.839996337890597</v>
      </c>
    </row>
    <row r="3586" spans="1:2" ht="15" customHeight="1" x14ac:dyDescent="0.2">
      <c r="A3586" s="153">
        <v>41981.208333333336</v>
      </c>
      <c r="B3586" s="154">
        <v>63.049999237060497</v>
      </c>
    </row>
    <row r="3587" spans="1:2" ht="15" customHeight="1" x14ac:dyDescent="0.2">
      <c r="A3587" s="153">
        <v>41982.208333333336</v>
      </c>
      <c r="B3587" s="154">
        <v>63.819999694824197</v>
      </c>
    </row>
    <row r="3588" spans="1:2" ht="15" customHeight="1" x14ac:dyDescent="0.2">
      <c r="A3588" s="153">
        <v>41983.208333333336</v>
      </c>
      <c r="B3588" s="154">
        <v>60.939998626708899</v>
      </c>
    </row>
    <row r="3589" spans="1:2" ht="15" customHeight="1" x14ac:dyDescent="0.2">
      <c r="A3589" s="153">
        <v>41984.208333333336</v>
      </c>
      <c r="B3589" s="154">
        <v>59.950000762939403</v>
      </c>
    </row>
    <row r="3590" spans="1:2" ht="15" customHeight="1" x14ac:dyDescent="0.2">
      <c r="A3590" s="153">
        <v>41985.208333333336</v>
      </c>
      <c r="B3590" s="154">
        <v>57.810001373291001</v>
      </c>
    </row>
    <row r="3591" spans="1:2" ht="15" customHeight="1" x14ac:dyDescent="0.2">
      <c r="A3591" s="153">
        <v>41988.208333333336</v>
      </c>
      <c r="B3591" s="154">
        <v>55.909999847412102</v>
      </c>
    </row>
    <row r="3592" spans="1:2" ht="15" customHeight="1" x14ac:dyDescent="0.2">
      <c r="A3592" s="153">
        <v>41989.208333333336</v>
      </c>
      <c r="B3592" s="154">
        <v>55.930000305175703</v>
      </c>
    </row>
    <row r="3593" spans="1:2" ht="15" customHeight="1" x14ac:dyDescent="0.2">
      <c r="A3593" s="153">
        <v>41990.208333333336</v>
      </c>
      <c r="B3593" s="154">
        <v>56.470001220703097</v>
      </c>
    </row>
    <row r="3594" spans="1:2" ht="15" customHeight="1" x14ac:dyDescent="0.2">
      <c r="A3594" s="153">
        <v>41991.208333333336</v>
      </c>
      <c r="B3594" s="154">
        <v>54.110000610351499</v>
      </c>
    </row>
    <row r="3595" spans="1:2" ht="15" customHeight="1" x14ac:dyDescent="0.2">
      <c r="A3595" s="153">
        <v>41992.208333333336</v>
      </c>
      <c r="B3595" s="154">
        <v>56.520000457763601</v>
      </c>
    </row>
    <row r="3596" spans="1:2" ht="15" customHeight="1" x14ac:dyDescent="0.2">
      <c r="A3596" s="153">
        <v>41995.208333333336</v>
      </c>
      <c r="B3596" s="154">
        <v>55.259998321533203</v>
      </c>
    </row>
    <row r="3597" spans="1:2" ht="15" customHeight="1" x14ac:dyDescent="0.2">
      <c r="A3597" s="153">
        <v>41996.208333333336</v>
      </c>
      <c r="B3597" s="154">
        <v>57.119998931884702</v>
      </c>
    </row>
    <row r="3598" spans="1:2" ht="15" customHeight="1" x14ac:dyDescent="0.2">
      <c r="A3598" s="153">
        <v>41997.513888888891</v>
      </c>
      <c r="B3598" s="154">
        <v>55.840000152587798</v>
      </c>
    </row>
    <row r="3599" spans="1:2" ht="15" customHeight="1" x14ac:dyDescent="0.2">
      <c r="A3599" s="153">
        <v>41999.208333333336</v>
      </c>
      <c r="B3599" s="154">
        <v>54.7299995422363</v>
      </c>
    </row>
    <row r="3600" spans="1:2" ht="15" customHeight="1" x14ac:dyDescent="0.2">
      <c r="A3600" s="153">
        <v>42002.208333333336</v>
      </c>
      <c r="B3600" s="154">
        <v>53.610000610351499</v>
      </c>
    </row>
    <row r="3601" spans="1:2" ht="15" customHeight="1" x14ac:dyDescent="0.2">
      <c r="A3601" s="153">
        <v>42003.208333333336</v>
      </c>
      <c r="B3601" s="154">
        <v>54.119998931884702</v>
      </c>
    </row>
    <row r="3602" spans="1:2" ht="15" customHeight="1" x14ac:dyDescent="0.2">
      <c r="A3602" s="153">
        <v>42004.208333333336</v>
      </c>
      <c r="B3602" s="154">
        <v>53.270000457763601</v>
      </c>
    </row>
    <row r="3603" spans="1:2" ht="15" customHeight="1" x14ac:dyDescent="0.2">
      <c r="A3603" s="153">
        <v>42006.208333333336</v>
      </c>
      <c r="B3603" s="154">
        <v>52.689998626708899</v>
      </c>
    </row>
    <row r="3604" spans="1:2" ht="15" customHeight="1" x14ac:dyDescent="0.2">
      <c r="A3604" s="153">
        <v>42009.208333333336</v>
      </c>
      <c r="B3604" s="154">
        <v>50.040000915527301</v>
      </c>
    </row>
    <row r="3605" spans="1:2" ht="15" customHeight="1" x14ac:dyDescent="0.2">
      <c r="A3605" s="153">
        <v>42010.208333333336</v>
      </c>
      <c r="B3605" s="154">
        <v>47.930000305175703</v>
      </c>
    </row>
    <row r="3606" spans="1:2" ht="15" customHeight="1" x14ac:dyDescent="0.2">
      <c r="A3606" s="153">
        <v>42011.208333333336</v>
      </c>
      <c r="B3606" s="154">
        <v>48.650001525878899</v>
      </c>
    </row>
    <row r="3607" spans="1:2" ht="15" customHeight="1" x14ac:dyDescent="0.2">
      <c r="A3607" s="153">
        <v>42012.208333333336</v>
      </c>
      <c r="B3607" s="154">
        <v>48.790000915527301</v>
      </c>
    </row>
    <row r="3608" spans="1:2" ht="15" customHeight="1" x14ac:dyDescent="0.2">
      <c r="A3608" s="153">
        <v>42013.208333333336</v>
      </c>
      <c r="B3608" s="154">
        <v>48.360000610351499</v>
      </c>
    </row>
    <row r="3609" spans="1:2" ht="15" customHeight="1" x14ac:dyDescent="0.2">
      <c r="A3609" s="153">
        <v>42016.208333333336</v>
      </c>
      <c r="B3609" s="154">
        <v>46.069999694824197</v>
      </c>
    </row>
    <row r="3610" spans="1:2" ht="15" customHeight="1" x14ac:dyDescent="0.2">
      <c r="A3610" s="153">
        <v>42017.208333333336</v>
      </c>
      <c r="B3610" s="154">
        <v>45.889999389648402</v>
      </c>
    </row>
    <row r="3611" spans="1:2" ht="15" customHeight="1" x14ac:dyDescent="0.2">
      <c r="A3611" s="153">
        <v>42018.208333333336</v>
      </c>
      <c r="B3611" s="154">
        <v>48.4799995422363</v>
      </c>
    </row>
    <row r="3612" spans="1:2" ht="15" customHeight="1" x14ac:dyDescent="0.2">
      <c r="A3612" s="153">
        <v>42019.208333333336</v>
      </c>
      <c r="B3612" s="154">
        <v>46.25</v>
      </c>
    </row>
    <row r="3613" spans="1:2" ht="15" customHeight="1" x14ac:dyDescent="0.2">
      <c r="A3613" s="153">
        <v>42020.208333333336</v>
      </c>
      <c r="B3613" s="154">
        <v>48.689998626708899</v>
      </c>
    </row>
    <row r="3614" spans="1:2" ht="15" customHeight="1" x14ac:dyDescent="0.2">
      <c r="A3614" s="153">
        <v>42024.208333333336</v>
      </c>
      <c r="B3614" s="154">
        <v>46.389999389648402</v>
      </c>
    </row>
    <row r="3615" spans="1:2" ht="15" customHeight="1" x14ac:dyDescent="0.2">
      <c r="A3615" s="153">
        <v>42025.208333333336</v>
      </c>
      <c r="B3615" s="154">
        <v>47.779998779296797</v>
      </c>
    </row>
    <row r="3616" spans="1:2" ht="15" customHeight="1" x14ac:dyDescent="0.2">
      <c r="A3616" s="153">
        <v>42026.208333333336</v>
      </c>
      <c r="B3616" s="154">
        <v>46.310001373291001</v>
      </c>
    </row>
    <row r="3617" spans="1:2" ht="15" customHeight="1" x14ac:dyDescent="0.2">
      <c r="A3617" s="153">
        <v>42027.208333333336</v>
      </c>
      <c r="B3617" s="154">
        <v>45.590000152587798</v>
      </c>
    </row>
    <row r="3618" spans="1:2" ht="15" customHeight="1" x14ac:dyDescent="0.2">
      <c r="A3618" s="153">
        <v>42030.208333333336</v>
      </c>
      <c r="B3618" s="154">
        <v>45.150001525878899</v>
      </c>
    </row>
    <row r="3619" spans="1:2" ht="15" customHeight="1" x14ac:dyDescent="0.2">
      <c r="A3619" s="153">
        <v>42031.208333333336</v>
      </c>
      <c r="B3619" s="154">
        <v>46.2299995422363</v>
      </c>
    </row>
    <row r="3620" spans="1:2" ht="15" customHeight="1" x14ac:dyDescent="0.2">
      <c r="A3620" s="153">
        <v>42032.208333333336</v>
      </c>
      <c r="B3620" s="154">
        <v>44.450000762939403</v>
      </c>
    </row>
    <row r="3621" spans="1:2" ht="15" customHeight="1" x14ac:dyDescent="0.2">
      <c r="A3621" s="153">
        <v>42033.208333333336</v>
      </c>
      <c r="B3621" s="154">
        <v>44.529998779296797</v>
      </c>
    </row>
    <row r="3622" spans="1:2" ht="15" customHeight="1" x14ac:dyDescent="0.2">
      <c r="A3622" s="153">
        <v>42034.208333333336</v>
      </c>
      <c r="B3622" s="154">
        <v>48.240001678466797</v>
      </c>
    </row>
    <row r="3623" spans="1:2" ht="15" customHeight="1" x14ac:dyDescent="0.2">
      <c r="A3623" s="153">
        <v>42037.208333333336</v>
      </c>
      <c r="B3623" s="154">
        <v>49.569999694824197</v>
      </c>
    </row>
    <row r="3624" spans="1:2" ht="15" customHeight="1" x14ac:dyDescent="0.2">
      <c r="A3624" s="153">
        <v>42038.208333333336</v>
      </c>
      <c r="B3624" s="154">
        <v>53.049999237060497</v>
      </c>
    </row>
    <row r="3625" spans="1:2" ht="15" customHeight="1" x14ac:dyDescent="0.2">
      <c r="A3625" s="153">
        <v>42039.208333333336</v>
      </c>
      <c r="B3625" s="154">
        <v>48.450000762939403</v>
      </c>
    </row>
    <row r="3626" spans="1:2" ht="15" customHeight="1" x14ac:dyDescent="0.2">
      <c r="A3626" s="153">
        <v>42040.208333333336</v>
      </c>
      <c r="B3626" s="154">
        <v>50.4799995422363</v>
      </c>
    </row>
    <row r="3627" spans="1:2" ht="15" customHeight="1" x14ac:dyDescent="0.2">
      <c r="A3627" s="153">
        <v>42041.208333333336</v>
      </c>
      <c r="B3627" s="154">
        <v>51.689998626708899</v>
      </c>
    </row>
    <row r="3628" spans="1:2" ht="15" customHeight="1" x14ac:dyDescent="0.2">
      <c r="A3628" s="153">
        <v>42044.208333333336</v>
      </c>
      <c r="B3628" s="154">
        <v>52.860000610351499</v>
      </c>
    </row>
    <row r="3629" spans="1:2" ht="15" customHeight="1" x14ac:dyDescent="0.2">
      <c r="A3629" s="153">
        <v>42045.208333333336</v>
      </c>
      <c r="B3629" s="154">
        <v>50.020000457763601</v>
      </c>
    </row>
    <row r="3630" spans="1:2" ht="15" customHeight="1" x14ac:dyDescent="0.2">
      <c r="A3630" s="153">
        <v>42046.208333333336</v>
      </c>
      <c r="B3630" s="154">
        <v>48.840000152587798</v>
      </c>
    </row>
    <row r="3631" spans="1:2" ht="15" customHeight="1" x14ac:dyDescent="0.2">
      <c r="A3631" s="153">
        <v>42047.208333333336</v>
      </c>
      <c r="B3631" s="154">
        <v>51.209999084472599</v>
      </c>
    </row>
    <row r="3632" spans="1:2" ht="15" customHeight="1" x14ac:dyDescent="0.2">
      <c r="A3632" s="153">
        <v>42048.208333333336</v>
      </c>
      <c r="B3632" s="154">
        <v>52.779998779296797</v>
      </c>
    </row>
    <row r="3633" spans="1:2" ht="15" customHeight="1" x14ac:dyDescent="0.2">
      <c r="A3633" s="153">
        <v>42052.208333333336</v>
      </c>
      <c r="B3633" s="154">
        <v>53.529998779296797</v>
      </c>
    </row>
    <row r="3634" spans="1:2" ht="15" customHeight="1" x14ac:dyDescent="0.2">
      <c r="A3634" s="153">
        <v>42053.208333333336</v>
      </c>
      <c r="B3634" s="154">
        <v>52.139999389648402</v>
      </c>
    </row>
    <row r="3635" spans="1:2" ht="15" customHeight="1" x14ac:dyDescent="0.2">
      <c r="A3635" s="153">
        <v>42054.208333333336</v>
      </c>
      <c r="B3635" s="154">
        <v>51.159999847412102</v>
      </c>
    </row>
    <row r="3636" spans="1:2" ht="15" customHeight="1" x14ac:dyDescent="0.2">
      <c r="A3636" s="153">
        <v>42055.208333333336</v>
      </c>
      <c r="B3636" s="154">
        <v>50.340000152587798</v>
      </c>
    </row>
    <row r="3637" spans="1:2" ht="15" customHeight="1" x14ac:dyDescent="0.2">
      <c r="A3637" s="153">
        <v>42058.208333333336</v>
      </c>
      <c r="B3637" s="154">
        <v>49.450000762939403</v>
      </c>
    </row>
    <row r="3638" spans="1:2" ht="15" customHeight="1" x14ac:dyDescent="0.2">
      <c r="A3638" s="153">
        <v>42059.208333333336</v>
      </c>
      <c r="B3638" s="154">
        <v>49.279998779296797</v>
      </c>
    </row>
    <row r="3639" spans="1:2" ht="15" customHeight="1" x14ac:dyDescent="0.2">
      <c r="A3639" s="153">
        <v>42060.208333333336</v>
      </c>
      <c r="B3639" s="154">
        <v>50.990001678466797</v>
      </c>
    </row>
    <row r="3640" spans="1:2" ht="15" customHeight="1" x14ac:dyDescent="0.2">
      <c r="A3640" s="153">
        <v>42061.208333333336</v>
      </c>
      <c r="B3640" s="154">
        <v>48.169998168945298</v>
      </c>
    </row>
    <row r="3641" spans="1:2" ht="15" customHeight="1" x14ac:dyDescent="0.2">
      <c r="A3641" s="153">
        <v>42062.208333333336</v>
      </c>
      <c r="B3641" s="154">
        <v>49.759998321533203</v>
      </c>
    </row>
    <row r="3642" spans="1:2" ht="15" customHeight="1" x14ac:dyDescent="0.2">
      <c r="A3642" s="153">
        <v>42065.208333333336</v>
      </c>
      <c r="B3642" s="154">
        <v>49.590000152587798</v>
      </c>
    </row>
    <row r="3643" spans="1:2" ht="15" customHeight="1" x14ac:dyDescent="0.2">
      <c r="A3643" s="153">
        <v>42066.208333333336</v>
      </c>
      <c r="B3643" s="154">
        <v>50.520000457763601</v>
      </c>
    </row>
    <row r="3644" spans="1:2" ht="15" customHeight="1" x14ac:dyDescent="0.2">
      <c r="A3644" s="153">
        <v>42067.208333333336</v>
      </c>
      <c r="B3644" s="154">
        <v>51.529998779296797</v>
      </c>
    </row>
    <row r="3645" spans="1:2" ht="15" customHeight="1" x14ac:dyDescent="0.2">
      <c r="A3645" s="153">
        <v>42068.208333333336</v>
      </c>
      <c r="B3645" s="154">
        <v>50.759998321533203</v>
      </c>
    </row>
    <row r="3646" spans="1:2" ht="15" customHeight="1" x14ac:dyDescent="0.2">
      <c r="A3646" s="153">
        <v>42069.208333333336</v>
      </c>
      <c r="B3646" s="154">
        <v>49.610000610351499</v>
      </c>
    </row>
    <row r="3647" spans="1:2" ht="15" customHeight="1" x14ac:dyDescent="0.2">
      <c r="A3647" s="153">
        <v>42072.166666666664</v>
      </c>
      <c r="B3647" s="154">
        <v>50</v>
      </c>
    </row>
    <row r="3648" spans="1:2" ht="15" customHeight="1" x14ac:dyDescent="0.2">
      <c r="A3648" s="153">
        <v>42073.166666666664</v>
      </c>
      <c r="B3648" s="154">
        <v>48.290000915527301</v>
      </c>
    </row>
    <row r="3649" spans="1:2" ht="15" customHeight="1" x14ac:dyDescent="0.2">
      <c r="A3649" s="153">
        <v>42074.166666666664</v>
      </c>
      <c r="B3649" s="154">
        <v>48.169998168945298</v>
      </c>
    </row>
    <row r="3650" spans="1:2" ht="15" customHeight="1" x14ac:dyDescent="0.2">
      <c r="A3650" s="153">
        <v>42075.166666666664</v>
      </c>
      <c r="B3650" s="154">
        <v>47.049999237060497</v>
      </c>
    </row>
    <row r="3651" spans="1:2" ht="15" customHeight="1" x14ac:dyDescent="0.2">
      <c r="A3651" s="153">
        <v>42076.166666666664</v>
      </c>
      <c r="B3651" s="154">
        <v>44.840000152587798</v>
      </c>
    </row>
    <row r="3652" spans="1:2" ht="15" customHeight="1" x14ac:dyDescent="0.2">
      <c r="A3652" s="153">
        <v>42079.166666666664</v>
      </c>
      <c r="B3652" s="154">
        <v>43.880001068115199</v>
      </c>
    </row>
    <row r="3653" spans="1:2" ht="15" customHeight="1" x14ac:dyDescent="0.2">
      <c r="A3653" s="153">
        <v>42080.166666666664</v>
      </c>
      <c r="B3653" s="154">
        <v>43.459999084472599</v>
      </c>
    </row>
    <row r="3654" spans="1:2" ht="15" customHeight="1" x14ac:dyDescent="0.2">
      <c r="A3654" s="153">
        <v>42081.166666666664</v>
      </c>
      <c r="B3654" s="154">
        <v>44.659999847412102</v>
      </c>
    </row>
    <row r="3655" spans="1:2" ht="15" customHeight="1" x14ac:dyDescent="0.2">
      <c r="A3655" s="153">
        <v>42082.166666666664</v>
      </c>
      <c r="B3655" s="154">
        <v>43.959999084472599</v>
      </c>
    </row>
    <row r="3656" spans="1:2" ht="15" customHeight="1" x14ac:dyDescent="0.2">
      <c r="A3656" s="153">
        <v>42083.166666666664</v>
      </c>
      <c r="B3656" s="154">
        <v>45.720001220703097</v>
      </c>
    </row>
    <row r="3657" spans="1:2" ht="15" customHeight="1" x14ac:dyDescent="0.2">
      <c r="A3657" s="153">
        <v>42086.166666666664</v>
      </c>
      <c r="B3657" s="154">
        <v>47.450000762939403</v>
      </c>
    </row>
    <row r="3658" spans="1:2" ht="15" customHeight="1" x14ac:dyDescent="0.2">
      <c r="A3658" s="153">
        <v>42087.166666666664</v>
      </c>
      <c r="B3658" s="154">
        <v>47.509998321533203</v>
      </c>
    </row>
    <row r="3659" spans="1:2" ht="15" customHeight="1" x14ac:dyDescent="0.2">
      <c r="A3659" s="153">
        <v>42088.166666666664</v>
      </c>
      <c r="B3659" s="154">
        <v>49.209999084472599</v>
      </c>
    </row>
    <row r="3660" spans="1:2" ht="15" customHeight="1" x14ac:dyDescent="0.2">
      <c r="A3660" s="153">
        <v>42089.166666666664</v>
      </c>
      <c r="B3660" s="154">
        <v>51.430000305175703</v>
      </c>
    </row>
    <row r="3661" spans="1:2" ht="15" customHeight="1" x14ac:dyDescent="0.2">
      <c r="A3661" s="153">
        <v>42090.166666666664</v>
      </c>
      <c r="B3661" s="154">
        <v>48.869998931884702</v>
      </c>
    </row>
    <row r="3662" spans="1:2" ht="15" customHeight="1" x14ac:dyDescent="0.2">
      <c r="A3662" s="153">
        <v>42093.166666666664</v>
      </c>
      <c r="B3662" s="154">
        <v>48.680000305175703</v>
      </c>
    </row>
    <row r="3663" spans="1:2" ht="15" customHeight="1" x14ac:dyDescent="0.2">
      <c r="A3663" s="153">
        <v>42094.166666666664</v>
      </c>
      <c r="B3663" s="154">
        <v>47.599998474121001</v>
      </c>
    </row>
    <row r="3664" spans="1:2" ht="15" customHeight="1" x14ac:dyDescent="0.2">
      <c r="A3664" s="153">
        <v>42095.166666666664</v>
      </c>
      <c r="B3664" s="154">
        <v>50.090000152587798</v>
      </c>
    </row>
    <row r="3665" spans="1:2" ht="15" customHeight="1" x14ac:dyDescent="0.2">
      <c r="A3665" s="153">
        <v>42096.166666666664</v>
      </c>
      <c r="B3665" s="154">
        <v>49.139999389648402</v>
      </c>
    </row>
    <row r="3666" spans="1:2" ht="15" customHeight="1" x14ac:dyDescent="0.2">
      <c r="A3666" s="153">
        <v>42100.166666666664</v>
      </c>
      <c r="B3666" s="154">
        <v>52.139999389648402</v>
      </c>
    </row>
    <row r="3667" spans="1:2" ht="15" customHeight="1" x14ac:dyDescent="0.2">
      <c r="A3667" s="153">
        <v>42101.166666666664</v>
      </c>
      <c r="B3667" s="154">
        <v>53.9799995422363</v>
      </c>
    </row>
    <row r="3668" spans="1:2" ht="15" customHeight="1" x14ac:dyDescent="0.2">
      <c r="A3668" s="153">
        <v>42102.166666666664</v>
      </c>
      <c r="B3668" s="154">
        <v>50.419998168945298</v>
      </c>
    </row>
    <row r="3669" spans="1:2" ht="15" customHeight="1" x14ac:dyDescent="0.2">
      <c r="A3669" s="153">
        <v>42103.166666666664</v>
      </c>
      <c r="B3669" s="154">
        <v>50.790000915527301</v>
      </c>
    </row>
    <row r="3670" spans="1:2" ht="15" customHeight="1" x14ac:dyDescent="0.2">
      <c r="A3670" s="153">
        <v>42104.166666666664</v>
      </c>
      <c r="B3670" s="154">
        <v>51.639999389648402</v>
      </c>
    </row>
    <row r="3671" spans="1:2" ht="15" customHeight="1" x14ac:dyDescent="0.2">
      <c r="A3671" s="153">
        <v>42107.166666666664</v>
      </c>
      <c r="B3671" s="154">
        <v>51.909999847412102</v>
      </c>
    </row>
    <row r="3672" spans="1:2" ht="15" customHeight="1" x14ac:dyDescent="0.2">
      <c r="A3672" s="153">
        <v>42108.166666666664</v>
      </c>
      <c r="B3672" s="154">
        <v>53.290000915527301</v>
      </c>
    </row>
    <row r="3673" spans="1:2" ht="15" customHeight="1" x14ac:dyDescent="0.2">
      <c r="A3673" s="153">
        <v>42109.166666666664</v>
      </c>
      <c r="B3673" s="154">
        <v>56.389999389648402</v>
      </c>
    </row>
    <row r="3674" spans="1:2" ht="15" customHeight="1" x14ac:dyDescent="0.2">
      <c r="A3674" s="153">
        <v>42110.166666666664</v>
      </c>
      <c r="B3674" s="154">
        <v>56.709999084472599</v>
      </c>
    </row>
    <row r="3675" spans="1:2" ht="15" customHeight="1" x14ac:dyDescent="0.2">
      <c r="A3675" s="153">
        <v>42111.166666666664</v>
      </c>
      <c r="B3675" s="154">
        <v>55.740001678466797</v>
      </c>
    </row>
    <row r="3676" spans="1:2" ht="15" customHeight="1" x14ac:dyDescent="0.2">
      <c r="A3676" s="153">
        <v>42114.166666666664</v>
      </c>
      <c r="B3676" s="154">
        <v>56.380001068115199</v>
      </c>
    </row>
    <row r="3677" spans="1:2" ht="15" customHeight="1" x14ac:dyDescent="0.2">
      <c r="A3677" s="153">
        <v>42115.166666666664</v>
      </c>
      <c r="B3677" s="154">
        <v>55.259998321533203</v>
      </c>
    </row>
    <row r="3678" spans="1:2" ht="15" customHeight="1" x14ac:dyDescent="0.2">
      <c r="A3678" s="153">
        <v>42116.166666666664</v>
      </c>
      <c r="B3678" s="154">
        <v>56.159999847412102</v>
      </c>
    </row>
    <row r="3679" spans="1:2" ht="15" customHeight="1" x14ac:dyDescent="0.2">
      <c r="A3679" s="153">
        <v>42117.166666666664</v>
      </c>
      <c r="B3679" s="154">
        <v>57.740001678466797</v>
      </c>
    </row>
    <row r="3680" spans="1:2" ht="15" customHeight="1" x14ac:dyDescent="0.2">
      <c r="A3680" s="153">
        <v>42118.166666666664</v>
      </c>
      <c r="B3680" s="154">
        <v>57.150001525878899</v>
      </c>
    </row>
    <row r="3681" spans="1:2" ht="15" customHeight="1" x14ac:dyDescent="0.2">
      <c r="A3681" s="153">
        <v>42121.166666666664</v>
      </c>
      <c r="B3681" s="154">
        <v>56.990001678466797</v>
      </c>
    </row>
    <row r="3682" spans="1:2" ht="15" customHeight="1" x14ac:dyDescent="0.2">
      <c r="A3682" s="153">
        <v>42122.166666666664</v>
      </c>
      <c r="B3682" s="154">
        <v>57.060001373291001</v>
      </c>
    </row>
    <row r="3683" spans="1:2" ht="15" customHeight="1" x14ac:dyDescent="0.2">
      <c r="A3683" s="153">
        <v>42123.166666666664</v>
      </c>
      <c r="B3683" s="154">
        <v>58.580001831054602</v>
      </c>
    </row>
    <row r="3684" spans="1:2" ht="15" customHeight="1" x14ac:dyDescent="0.2">
      <c r="A3684" s="153">
        <v>42124.166666666664</v>
      </c>
      <c r="B3684" s="154">
        <v>59.630001068115199</v>
      </c>
    </row>
    <row r="3685" spans="1:2" ht="15" customHeight="1" x14ac:dyDescent="0.2">
      <c r="A3685" s="153">
        <v>42125.166666666664</v>
      </c>
      <c r="B3685" s="154">
        <v>59.150001525878899</v>
      </c>
    </row>
    <row r="3686" spans="1:2" ht="15" customHeight="1" x14ac:dyDescent="0.2">
      <c r="A3686" s="153">
        <v>42128.166666666664</v>
      </c>
      <c r="B3686" s="154">
        <v>58.930000305175703</v>
      </c>
    </row>
    <row r="3687" spans="1:2" ht="15" customHeight="1" x14ac:dyDescent="0.2">
      <c r="A3687" s="153">
        <v>42129.166666666664</v>
      </c>
      <c r="B3687" s="154">
        <v>60.400001525878899</v>
      </c>
    </row>
    <row r="3688" spans="1:2" ht="15" customHeight="1" x14ac:dyDescent="0.2">
      <c r="A3688" s="153">
        <v>42130.166666666664</v>
      </c>
      <c r="B3688" s="154">
        <v>60.930000305175703</v>
      </c>
    </row>
    <row r="3689" spans="1:2" ht="15" customHeight="1" x14ac:dyDescent="0.2">
      <c r="A3689" s="153">
        <v>42131.166666666664</v>
      </c>
      <c r="B3689" s="154">
        <v>58.939998626708899</v>
      </c>
    </row>
    <row r="3690" spans="1:2" ht="15" customHeight="1" x14ac:dyDescent="0.2">
      <c r="A3690" s="153">
        <v>42132.166666666664</v>
      </c>
      <c r="B3690" s="154">
        <v>59.389999389648402</v>
      </c>
    </row>
    <row r="3691" spans="1:2" ht="15" customHeight="1" x14ac:dyDescent="0.2">
      <c r="A3691" s="153">
        <v>42135.166666666664</v>
      </c>
      <c r="B3691" s="154">
        <v>59.25</v>
      </c>
    </row>
    <row r="3692" spans="1:2" ht="15" customHeight="1" x14ac:dyDescent="0.2">
      <c r="A3692" s="153">
        <v>42136.166666666664</v>
      </c>
      <c r="B3692" s="154">
        <v>60.75</v>
      </c>
    </row>
    <row r="3693" spans="1:2" ht="15" customHeight="1" x14ac:dyDescent="0.2">
      <c r="A3693" s="153">
        <v>42137.166666666664</v>
      </c>
      <c r="B3693" s="154">
        <v>60.5</v>
      </c>
    </row>
    <row r="3694" spans="1:2" ht="15" customHeight="1" x14ac:dyDescent="0.2">
      <c r="A3694" s="153">
        <v>42138.166666666664</v>
      </c>
      <c r="B3694" s="154">
        <v>59.880001068115199</v>
      </c>
    </row>
    <row r="3695" spans="1:2" ht="15" customHeight="1" x14ac:dyDescent="0.2">
      <c r="A3695" s="153">
        <v>42139.166666666664</v>
      </c>
      <c r="B3695" s="154">
        <v>59.689998626708899</v>
      </c>
    </row>
    <row r="3696" spans="1:2" ht="15" customHeight="1" x14ac:dyDescent="0.2">
      <c r="A3696" s="153">
        <v>42142.166666666664</v>
      </c>
      <c r="B3696" s="154">
        <v>59.430000305175703</v>
      </c>
    </row>
    <row r="3697" spans="1:2" ht="15" customHeight="1" x14ac:dyDescent="0.2">
      <c r="A3697" s="153">
        <v>42143.166666666664</v>
      </c>
      <c r="B3697" s="154">
        <v>57.259998321533203</v>
      </c>
    </row>
    <row r="3698" spans="1:2" ht="15" customHeight="1" x14ac:dyDescent="0.2">
      <c r="A3698" s="153">
        <v>42144.166666666664</v>
      </c>
      <c r="B3698" s="154">
        <v>58.9799995422363</v>
      </c>
    </row>
    <row r="3699" spans="1:2" ht="15" customHeight="1" x14ac:dyDescent="0.2">
      <c r="A3699" s="153">
        <v>42145.166666666664</v>
      </c>
      <c r="B3699" s="154">
        <v>60.720001220703097</v>
      </c>
    </row>
    <row r="3700" spans="1:2" ht="15" customHeight="1" x14ac:dyDescent="0.2">
      <c r="A3700" s="153">
        <v>42146.166666666664</v>
      </c>
      <c r="B3700" s="154">
        <v>59.720001220703097</v>
      </c>
    </row>
    <row r="3701" spans="1:2" ht="15" customHeight="1" x14ac:dyDescent="0.2">
      <c r="A3701" s="153">
        <v>42150.166666666664</v>
      </c>
      <c r="B3701" s="154">
        <v>58.029998779296797</v>
      </c>
    </row>
    <row r="3702" spans="1:2" ht="15" customHeight="1" x14ac:dyDescent="0.2">
      <c r="A3702" s="153">
        <v>42151.166666666664</v>
      </c>
      <c r="B3702" s="154">
        <v>57.509998321533203</v>
      </c>
    </row>
    <row r="3703" spans="1:2" ht="15" customHeight="1" x14ac:dyDescent="0.2">
      <c r="A3703" s="153">
        <v>42152.166666666664</v>
      </c>
      <c r="B3703" s="154">
        <v>57.680000305175703</v>
      </c>
    </row>
    <row r="3704" spans="1:2" ht="15" customHeight="1" x14ac:dyDescent="0.2">
      <c r="A3704" s="153">
        <v>42153.166666666664</v>
      </c>
      <c r="B3704" s="154">
        <v>60.299999237060497</v>
      </c>
    </row>
    <row r="3705" spans="1:2" ht="15" customHeight="1" x14ac:dyDescent="0.2">
      <c r="A3705" s="153">
        <v>42156.166666666664</v>
      </c>
      <c r="B3705" s="154">
        <v>60.200000762939403</v>
      </c>
    </row>
    <row r="3706" spans="1:2" ht="15" customHeight="1" x14ac:dyDescent="0.2">
      <c r="A3706" s="153">
        <v>42157.166666666664</v>
      </c>
      <c r="B3706" s="154">
        <v>61.259998321533203</v>
      </c>
    </row>
    <row r="3707" spans="1:2" ht="15" customHeight="1" x14ac:dyDescent="0.2">
      <c r="A3707" s="153">
        <v>42158.166666666664</v>
      </c>
      <c r="B3707" s="154">
        <v>59.639999389648402</v>
      </c>
    </row>
    <row r="3708" spans="1:2" ht="15" customHeight="1" x14ac:dyDescent="0.2">
      <c r="A3708" s="153">
        <v>42159.166666666664</v>
      </c>
      <c r="B3708" s="154">
        <v>58</v>
      </c>
    </row>
    <row r="3709" spans="1:2" ht="15" customHeight="1" x14ac:dyDescent="0.2">
      <c r="A3709" s="153">
        <v>42160.166666666664</v>
      </c>
      <c r="B3709" s="154">
        <v>59.130001068115199</v>
      </c>
    </row>
    <row r="3710" spans="1:2" ht="15" customHeight="1" x14ac:dyDescent="0.2">
      <c r="A3710" s="153">
        <v>42163.166666666664</v>
      </c>
      <c r="B3710" s="154">
        <v>58.139999389648402</v>
      </c>
    </row>
    <row r="3711" spans="1:2" ht="15" customHeight="1" x14ac:dyDescent="0.2">
      <c r="A3711" s="153">
        <v>42164.166666666664</v>
      </c>
      <c r="B3711" s="154">
        <v>60.139999389648402</v>
      </c>
    </row>
    <row r="3712" spans="1:2" ht="15" customHeight="1" x14ac:dyDescent="0.2">
      <c r="A3712" s="153">
        <v>42165.166666666664</v>
      </c>
      <c r="B3712" s="154">
        <v>61.430000305175703</v>
      </c>
    </row>
    <row r="3713" spans="1:2" ht="15" customHeight="1" x14ac:dyDescent="0.2">
      <c r="A3713" s="153">
        <v>42166.166666666664</v>
      </c>
      <c r="B3713" s="154">
        <v>60.770000457763601</v>
      </c>
    </row>
    <row r="3714" spans="1:2" ht="15" customHeight="1" x14ac:dyDescent="0.2">
      <c r="A3714" s="153">
        <v>42167.166666666664</v>
      </c>
      <c r="B3714" s="154">
        <v>59.959999084472599</v>
      </c>
    </row>
    <row r="3715" spans="1:2" ht="15" customHeight="1" x14ac:dyDescent="0.2">
      <c r="A3715" s="153">
        <v>42170.166666666664</v>
      </c>
      <c r="B3715" s="154">
        <v>59.520000457763601</v>
      </c>
    </row>
    <row r="3716" spans="1:2" ht="15" customHeight="1" x14ac:dyDescent="0.2">
      <c r="A3716" s="153">
        <v>42171.166666666664</v>
      </c>
      <c r="B3716" s="154">
        <v>59.970001220703097</v>
      </c>
    </row>
    <row r="3717" spans="1:2" ht="15" customHeight="1" x14ac:dyDescent="0.2">
      <c r="A3717" s="153">
        <v>42172.166666666664</v>
      </c>
      <c r="B3717" s="154">
        <v>59.919998168945298</v>
      </c>
    </row>
    <row r="3718" spans="1:2" ht="15" customHeight="1" x14ac:dyDescent="0.2">
      <c r="A3718" s="153">
        <v>42173.166666666664</v>
      </c>
      <c r="B3718" s="154">
        <v>60.450000762939403</v>
      </c>
    </row>
    <row r="3719" spans="1:2" ht="15" customHeight="1" x14ac:dyDescent="0.2">
      <c r="A3719" s="153">
        <v>42174.166666666664</v>
      </c>
      <c r="B3719" s="154">
        <v>59.610000610351499</v>
      </c>
    </row>
    <row r="3720" spans="1:2" ht="15" customHeight="1" x14ac:dyDescent="0.2">
      <c r="A3720" s="153">
        <v>42177.166666666664</v>
      </c>
      <c r="B3720" s="154">
        <v>59.680000305175703</v>
      </c>
    </row>
    <row r="3721" spans="1:2" ht="15" customHeight="1" x14ac:dyDescent="0.2">
      <c r="A3721" s="153">
        <v>42178.166666666664</v>
      </c>
      <c r="B3721" s="154">
        <v>61.009998321533203</v>
      </c>
    </row>
    <row r="3722" spans="1:2" ht="15" customHeight="1" x14ac:dyDescent="0.2">
      <c r="A3722" s="153">
        <v>42179.166666666664</v>
      </c>
      <c r="B3722" s="154">
        <v>60.270000457763601</v>
      </c>
    </row>
    <row r="3723" spans="1:2" ht="15" customHeight="1" x14ac:dyDescent="0.2">
      <c r="A3723" s="153">
        <v>42180.166666666664</v>
      </c>
      <c r="B3723" s="154">
        <v>59.700000762939403</v>
      </c>
    </row>
    <row r="3724" spans="1:2" ht="15" customHeight="1" x14ac:dyDescent="0.2">
      <c r="A3724" s="153">
        <v>42181.166666666664</v>
      </c>
      <c r="B3724" s="154">
        <v>59.630001068115199</v>
      </c>
    </row>
    <row r="3725" spans="1:2" ht="15" customHeight="1" x14ac:dyDescent="0.2">
      <c r="A3725" s="153">
        <v>42184.166666666664</v>
      </c>
      <c r="B3725" s="154">
        <v>58.330001831054602</v>
      </c>
    </row>
    <row r="3726" spans="1:2" ht="15" customHeight="1" x14ac:dyDescent="0.2">
      <c r="A3726" s="153">
        <v>42185.166666666664</v>
      </c>
      <c r="B3726" s="154">
        <v>59.470001220703097</v>
      </c>
    </row>
    <row r="3727" spans="1:2" ht="15" customHeight="1" x14ac:dyDescent="0.2">
      <c r="A3727" s="153">
        <v>42186.166666666664</v>
      </c>
      <c r="B3727" s="154">
        <v>56.959999084472599</v>
      </c>
    </row>
    <row r="3728" spans="1:2" ht="15" customHeight="1" x14ac:dyDescent="0.2">
      <c r="A3728" s="153">
        <v>42187.166666666664</v>
      </c>
      <c r="B3728" s="154">
        <v>56.930000305175703</v>
      </c>
    </row>
    <row r="3729" spans="1:2" ht="15" customHeight="1" x14ac:dyDescent="0.2">
      <c r="A3729" s="153">
        <v>42191.166666666664</v>
      </c>
      <c r="B3729" s="154">
        <v>52.529998779296797</v>
      </c>
    </row>
    <row r="3730" spans="1:2" ht="15" customHeight="1" x14ac:dyDescent="0.2">
      <c r="A3730" s="153">
        <v>42192.166666666664</v>
      </c>
      <c r="B3730" s="154">
        <v>52.330001831054602</v>
      </c>
    </row>
    <row r="3731" spans="1:2" ht="15" customHeight="1" x14ac:dyDescent="0.2">
      <c r="A3731" s="153">
        <v>42193.166666666664</v>
      </c>
      <c r="B3731" s="154">
        <v>51.650001525878899</v>
      </c>
    </row>
    <row r="3732" spans="1:2" ht="15" customHeight="1" x14ac:dyDescent="0.2">
      <c r="A3732" s="153">
        <v>42194.166666666664</v>
      </c>
      <c r="B3732" s="154">
        <v>52.779998779296797</v>
      </c>
    </row>
    <row r="3733" spans="1:2" ht="15" customHeight="1" x14ac:dyDescent="0.2">
      <c r="A3733" s="153">
        <v>42195.166666666664</v>
      </c>
      <c r="B3733" s="154">
        <v>52.740001678466797</v>
      </c>
    </row>
    <row r="3734" spans="1:2" ht="15" customHeight="1" x14ac:dyDescent="0.2">
      <c r="A3734" s="153">
        <v>42198.166666666664</v>
      </c>
      <c r="B3734" s="154">
        <v>52.200000762939403</v>
      </c>
    </row>
    <row r="3735" spans="1:2" ht="15" customHeight="1" x14ac:dyDescent="0.2">
      <c r="A3735" s="153">
        <v>42199.166666666664</v>
      </c>
      <c r="B3735" s="154">
        <v>53.040000915527301</v>
      </c>
    </row>
    <row r="3736" spans="1:2" ht="15" customHeight="1" x14ac:dyDescent="0.2">
      <c r="A3736" s="153">
        <v>42200.166666666664</v>
      </c>
      <c r="B3736" s="154">
        <v>51.409999847412102</v>
      </c>
    </row>
    <row r="3737" spans="1:2" ht="15" customHeight="1" x14ac:dyDescent="0.2">
      <c r="A3737" s="153">
        <v>42201.166666666664</v>
      </c>
      <c r="B3737" s="154">
        <v>50.909999847412102</v>
      </c>
    </row>
    <row r="3738" spans="1:2" ht="15" customHeight="1" x14ac:dyDescent="0.2">
      <c r="A3738" s="153">
        <v>42202.166666666664</v>
      </c>
      <c r="B3738" s="154">
        <v>50.889999389648402</v>
      </c>
    </row>
    <row r="3739" spans="1:2" ht="15" customHeight="1" x14ac:dyDescent="0.2">
      <c r="A3739" s="153">
        <v>42205.166666666664</v>
      </c>
      <c r="B3739" s="154">
        <v>50.150001525878899</v>
      </c>
    </row>
    <row r="3740" spans="1:2" ht="15" customHeight="1" x14ac:dyDescent="0.2">
      <c r="A3740" s="153">
        <v>42206.166666666664</v>
      </c>
      <c r="B3740" s="154">
        <v>50.360000610351499</v>
      </c>
    </row>
    <row r="3741" spans="1:2" ht="15" customHeight="1" x14ac:dyDescent="0.2">
      <c r="A3741" s="153">
        <v>42207.166666666664</v>
      </c>
      <c r="B3741" s="154">
        <v>49.189998626708899</v>
      </c>
    </row>
    <row r="3742" spans="1:2" ht="15" customHeight="1" x14ac:dyDescent="0.2">
      <c r="A3742" s="153">
        <v>42208.166666666664</v>
      </c>
      <c r="B3742" s="154">
        <v>48.450000762939403</v>
      </c>
    </row>
    <row r="3743" spans="1:2" ht="15" customHeight="1" x14ac:dyDescent="0.2">
      <c r="A3743" s="153">
        <v>42209.166666666664</v>
      </c>
      <c r="B3743" s="154">
        <v>48.139999389648402</v>
      </c>
    </row>
    <row r="3744" spans="1:2" ht="15" customHeight="1" x14ac:dyDescent="0.2">
      <c r="A3744" s="153">
        <v>42212.166666666664</v>
      </c>
      <c r="B3744" s="154">
        <v>47.389999389648402</v>
      </c>
    </row>
    <row r="3745" spans="1:2" ht="15" customHeight="1" x14ac:dyDescent="0.2">
      <c r="A3745" s="153">
        <v>42213.166666666664</v>
      </c>
      <c r="B3745" s="154">
        <v>47.9799995422363</v>
      </c>
    </row>
    <row r="3746" spans="1:2" ht="15" customHeight="1" x14ac:dyDescent="0.2">
      <c r="A3746" s="153">
        <v>42214.166666666664</v>
      </c>
      <c r="B3746" s="154">
        <v>48.790000915527301</v>
      </c>
    </row>
    <row r="3747" spans="1:2" ht="15" customHeight="1" x14ac:dyDescent="0.2">
      <c r="A3747" s="153">
        <v>42215.166666666664</v>
      </c>
      <c r="B3747" s="154">
        <v>48.520000457763601</v>
      </c>
    </row>
    <row r="3748" spans="1:2" ht="15" customHeight="1" x14ac:dyDescent="0.2">
      <c r="A3748" s="153">
        <v>42216.166666666664</v>
      </c>
      <c r="B3748" s="154">
        <v>47.119998931884702</v>
      </c>
    </row>
    <row r="3749" spans="1:2" ht="15" customHeight="1" x14ac:dyDescent="0.2">
      <c r="A3749" s="153">
        <v>42219.166666666664</v>
      </c>
      <c r="B3749" s="154">
        <v>45.169998168945298</v>
      </c>
    </row>
    <row r="3750" spans="1:2" ht="15" customHeight="1" x14ac:dyDescent="0.2">
      <c r="A3750" s="153">
        <v>42220.166666666664</v>
      </c>
      <c r="B3750" s="154">
        <v>45.740001678466797</v>
      </c>
    </row>
    <row r="3751" spans="1:2" ht="15" customHeight="1" x14ac:dyDescent="0.2">
      <c r="A3751" s="153">
        <v>42221.166666666664</v>
      </c>
      <c r="B3751" s="154">
        <v>45.150001525878899</v>
      </c>
    </row>
    <row r="3752" spans="1:2" ht="15" customHeight="1" x14ac:dyDescent="0.2">
      <c r="A3752" s="153">
        <v>42222.166666666664</v>
      </c>
      <c r="B3752" s="154">
        <v>44.659999847412102</v>
      </c>
    </row>
    <row r="3753" spans="1:2" ht="15" customHeight="1" x14ac:dyDescent="0.2">
      <c r="A3753" s="153">
        <v>42223.166666666664</v>
      </c>
      <c r="B3753" s="154">
        <v>43.869998931884702</v>
      </c>
    </row>
    <row r="3754" spans="1:2" ht="15" customHeight="1" x14ac:dyDescent="0.2">
      <c r="A3754" s="153">
        <v>42226.166666666664</v>
      </c>
      <c r="B3754" s="154">
        <v>44.959999084472599</v>
      </c>
    </row>
    <row r="3755" spans="1:2" ht="15" customHeight="1" x14ac:dyDescent="0.2">
      <c r="A3755" s="153">
        <v>42227.166666666664</v>
      </c>
      <c r="B3755" s="154">
        <v>43.080001831054602</v>
      </c>
    </row>
    <row r="3756" spans="1:2" ht="15" customHeight="1" x14ac:dyDescent="0.2">
      <c r="A3756" s="153">
        <v>42228.166666666664</v>
      </c>
      <c r="B3756" s="154">
        <v>43.299999237060497</v>
      </c>
    </row>
    <row r="3757" spans="1:2" ht="15" customHeight="1" x14ac:dyDescent="0.2">
      <c r="A3757" s="153">
        <v>42229.166666666664</v>
      </c>
      <c r="B3757" s="154">
        <v>42.2299995422363</v>
      </c>
    </row>
    <row r="3758" spans="1:2" ht="15" customHeight="1" x14ac:dyDescent="0.2">
      <c r="A3758" s="153">
        <v>42230.166666666664</v>
      </c>
      <c r="B3758" s="154">
        <v>42.5</v>
      </c>
    </row>
    <row r="3759" spans="1:2" ht="15" customHeight="1" x14ac:dyDescent="0.2">
      <c r="A3759" s="153">
        <v>42233.166666666664</v>
      </c>
      <c r="B3759" s="154">
        <v>41.869998931884702</v>
      </c>
    </row>
    <row r="3760" spans="1:2" ht="15" customHeight="1" x14ac:dyDescent="0.2">
      <c r="A3760" s="153">
        <v>42234.166666666664</v>
      </c>
      <c r="B3760" s="154">
        <v>42.619998931884702</v>
      </c>
    </row>
    <row r="3761" spans="1:2" ht="15" customHeight="1" x14ac:dyDescent="0.2">
      <c r="A3761" s="153">
        <v>42235.166666666664</v>
      </c>
      <c r="B3761" s="154">
        <v>40.799999237060497</v>
      </c>
    </row>
    <row r="3762" spans="1:2" ht="15" customHeight="1" x14ac:dyDescent="0.2">
      <c r="A3762" s="153">
        <v>42236.166666666664</v>
      </c>
      <c r="B3762" s="154">
        <v>41.139999389648402</v>
      </c>
    </row>
    <row r="3763" spans="1:2" ht="15" customHeight="1" x14ac:dyDescent="0.2">
      <c r="A3763" s="153">
        <v>42237.166666666664</v>
      </c>
      <c r="B3763" s="154">
        <v>40.450000762939403</v>
      </c>
    </row>
    <row r="3764" spans="1:2" ht="15" customHeight="1" x14ac:dyDescent="0.2">
      <c r="A3764" s="153">
        <v>42240.166666666664</v>
      </c>
      <c r="B3764" s="154">
        <v>38.240001678466797</v>
      </c>
    </row>
    <row r="3765" spans="1:2" ht="15" customHeight="1" x14ac:dyDescent="0.2">
      <c r="A3765" s="153">
        <v>42241.166666666664</v>
      </c>
      <c r="B3765" s="154">
        <v>39.310001373291001</v>
      </c>
    </row>
    <row r="3766" spans="1:2" ht="15" customHeight="1" x14ac:dyDescent="0.2">
      <c r="A3766" s="153">
        <v>42242.166666666664</v>
      </c>
      <c r="B3766" s="154">
        <v>38.599998474121001</v>
      </c>
    </row>
    <row r="3767" spans="1:2" ht="15" customHeight="1" x14ac:dyDescent="0.2">
      <c r="A3767" s="153">
        <v>42243.166666666664</v>
      </c>
      <c r="B3767" s="154">
        <v>42.560001373291001</v>
      </c>
    </row>
    <row r="3768" spans="1:2" ht="15" customHeight="1" x14ac:dyDescent="0.2">
      <c r="A3768" s="153">
        <v>42244.166666666664</v>
      </c>
      <c r="B3768" s="154">
        <v>45.220001220703097</v>
      </c>
    </row>
    <row r="3769" spans="1:2" ht="15" customHeight="1" x14ac:dyDescent="0.2">
      <c r="A3769" s="153">
        <v>42247.166666666664</v>
      </c>
      <c r="B3769" s="154">
        <v>49.200000762939403</v>
      </c>
    </row>
    <row r="3770" spans="1:2" ht="15" customHeight="1" x14ac:dyDescent="0.2">
      <c r="A3770" s="153">
        <v>42248.166666666664</v>
      </c>
      <c r="B3770" s="154">
        <v>45.409999847412102</v>
      </c>
    </row>
    <row r="3771" spans="1:2" ht="15" customHeight="1" x14ac:dyDescent="0.2">
      <c r="A3771" s="153">
        <v>42249.166666666664</v>
      </c>
      <c r="B3771" s="154">
        <v>46.25</v>
      </c>
    </row>
    <row r="3772" spans="1:2" ht="15" customHeight="1" x14ac:dyDescent="0.2">
      <c r="A3772" s="153">
        <v>42250.166666666664</v>
      </c>
      <c r="B3772" s="154">
        <v>46.75</v>
      </c>
    </row>
    <row r="3773" spans="1:2" ht="15" customHeight="1" x14ac:dyDescent="0.2">
      <c r="A3773" s="153">
        <v>42251.166666666664</v>
      </c>
      <c r="B3773" s="154">
        <v>46.049999237060497</v>
      </c>
    </row>
    <row r="3774" spans="1:2" ht="15" customHeight="1" x14ac:dyDescent="0.2">
      <c r="A3774" s="153">
        <v>42255.166666666664</v>
      </c>
      <c r="B3774" s="154">
        <v>45.939998626708899</v>
      </c>
    </row>
    <row r="3775" spans="1:2" ht="15" customHeight="1" x14ac:dyDescent="0.2">
      <c r="A3775" s="153">
        <v>42256.166666666664</v>
      </c>
      <c r="B3775" s="154">
        <v>44.150001525878899</v>
      </c>
    </row>
    <row r="3776" spans="1:2" ht="15" customHeight="1" x14ac:dyDescent="0.2">
      <c r="A3776" s="153">
        <v>42257.166666666664</v>
      </c>
      <c r="B3776" s="154">
        <v>45.919998168945298</v>
      </c>
    </row>
    <row r="3777" spans="1:2" ht="15" customHeight="1" x14ac:dyDescent="0.2">
      <c r="A3777" s="153">
        <v>42258.166666666664</v>
      </c>
      <c r="B3777" s="154">
        <v>44.630001068115199</v>
      </c>
    </row>
    <row r="3778" spans="1:2" ht="15" customHeight="1" x14ac:dyDescent="0.2">
      <c r="A3778" s="153">
        <v>42261.166666666664</v>
      </c>
      <c r="B3778" s="154">
        <v>44</v>
      </c>
    </row>
    <row r="3779" spans="1:2" ht="15" customHeight="1" x14ac:dyDescent="0.2">
      <c r="A3779" s="153">
        <v>42262.166666666664</v>
      </c>
      <c r="B3779" s="154">
        <v>44.590000152587798</v>
      </c>
    </row>
    <row r="3780" spans="1:2" ht="15" customHeight="1" x14ac:dyDescent="0.2">
      <c r="A3780" s="153">
        <v>42263.166666666664</v>
      </c>
      <c r="B3780" s="154">
        <v>47.150001525878899</v>
      </c>
    </row>
    <row r="3781" spans="1:2" ht="15" customHeight="1" x14ac:dyDescent="0.2">
      <c r="A3781" s="153">
        <v>42264.166666666664</v>
      </c>
      <c r="B3781" s="154">
        <v>46.900001525878899</v>
      </c>
    </row>
    <row r="3782" spans="1:2" ht="15" customHeight="1" x14ac:dyDescent="0.2">
      <c r="A3782" s="153">
        <v>42265.166666666664</v>
      </c>
      <c r="B3782" s="154">
        <v>44.680000305175703</v>
      </c>
    </row>
    <row r="3783" spans="1:2" ht="15" customHeight="1" x14ac:dyDescent="0.2">
      <c r="A3783" s="153">
        <v>42268.166666666664</v>
      </c>
      <c r="B3783" s="154">
        <v>46.680000305175703</v>
      </c>
    </row>
    <row r="3784" spans="1:2" ht="15" customHeight="1" x14ac:dyDescent="0.2">
      <c r="A3784" s="153">
        <v>42269.166666666664</v>
      </c>
      <c r="B3784" s="154">
        <v>45.830001831054602</v>
      </c>
    </row>
    <row r="3785" spans="1:2" ht="15" customHeight="1" x14ac:dyDescent="0.2">
      <c r="A3785" s="153">
        <v>42270.166666666664</v>
      </c>
      <c r="B3785" s="154">
        <v>44.4799995422363</v>
      </c>
    </row>
    <row r="3786" spans="1:2" ht="15" customHeight="1" x14ac:dyDescent="0.2">
      <c r="A3786" s="153">
        <v>42271.166666666664</v>
      </c>
      <c r="B3786" s="154">
        <v>44.909999847412102</v>
      </c>
    </row>
    <row r="3787" spans="1:2" ht="15" customHeight="1" x14ac:dyDescent="0.2">
      <c r="A3787" s="153">
        <v>42272.166666666664</v>
      </c>
      <c r="B3787" s="154">
        <v>45.700000762939403</v>
      </c>
    </row>
    <row r="3788" spans="1:2" ht="15" customHeight="1" x14ac:dyDescent="0.2">
      <c r="A3788" s="153">
        <v>42275.166666666664</v>
      </c>
      <c r="B3788" s="154">
        <v>44.430000305175703</v>
      </c>
    </row>
    <row r="3789" spans="1:2" ht="15" customHeight="1" x14ac:dyDescent="0.2">
      <c r="A3789" s="153">
        <v>42276.166666666664</v>
      </c>
      <c r="B3789" s="154">
        <v>45.2299995422363</v>
      </c>
    </row>
    <row r="3790" spans="1:2" ht="15" customHeight="1" x14ac:dyDescent="0.2">
      <c r="A3790" s="153">
        <v>42277.166666666664</v>
      </c>
      <c r="B3790" s="154">
        <v>45.090000152587798</v>
      </c>
    </row>
    <row r="3791" spans="1:2" ht="15" customHeight="1" x14ac:dyDescent="0.2">
      <c r="A3791" s="153">
        <v>42278.166666666664</v>
      </c>
      <c r="B3791" s="154">
        <v>44.740001678466797</v>
      </c>
    </row>
    <row r="3792" spans="1:2" ht="15" customHeight="1" x14ac:dyDescent="0.2">
      <c r="A3792" s="153">
        <v>42279.166666666664</v>
      </c>
      <c r="B3792" s="154">
        <v>45.540000915527301</v>
      </c>
    </row>
    <row r="3793" spans="1:2" ht="15" customHeight="1" x14ac:dyDescent="0.2">
      <c r="A3793" s="153">
        <v>42282.166666666664</v>
      </c>
      <c r="B3793" s="154">
        <v>46.259998321533203</v>
      </c>
    </row>
    <row r="3794" spans="1:2" ht="15" customHeight="1" x14ac:dyDescent="0.2">
      <c r="A3794" s="153">
        <v>42283.166666666664</v>
      </c>
      <c r="B3794" s="154">
        <v>48.529998779296797</v>
      </c>
    </row>
    <row r="3795" spans="1:2" ht="15" customHeight="1" x14ac:dyDescent="0.2">
      <c r="A3795" s="153">
        <v>42284.166666666664</v>
      </c>
      <c r="B3795" s="154">
        <v>47.810001373291001</v>
      </c>
    </row>
    <row r="3796" spans="1:2" ht="15" customHeight="1" x14ac:dyDescent="0.2">
      <c r="A3796" s="153">
        <v>42285.166666666664</v>
      </c>
      <c r="B3796" s="154">
        <v>49.430000305175703</v>
      </c>
    </row>
    <row r="3797" spans="1:2" ht="15" customHeight="1" x14ac:dyDescent="0.2">
      <c r="A3797" s="153">
        <v>42286.166666666664</v>
      </c>
      <c r="B3797" s="154">
        <v>49.630001068115199</v>
      </c>
    </row>
    <row r="3798" spans="1:2" ht="15" customHeight="1" x14ac:dyDescent="0.2">
      <c r="A3798" s="153">
        <v>42289.166666666664</v>
      </c>
      <c r="B3798" s="154">
        <v>47.099998474121001</v>
      </c>
    </row>
    <row r="3799" spans="1:2" ht="15" customHeight="1" x14ac:dyDescent="0.2">
      <c r="A3799" s="153">
        <v>42290.166666666664</v>
      </c>
      <c r="B3799" s="154">
        <v>46.659999847412102</v>
      </c>
    </row>
    <row r="3800" spans="1:2" ht="15" customHeight="1" x14ac:dyDescent="0.2">
      <c r="A3800" s="153">
        <v>42291.166666666664</v>
      </c>
      <c r="B3800" s="154">
        <v>46.639999389648402</v>
      </c>
    </row>
    <row r="3801" spans="1:2" ht="15" customHeight="1" x14ac:dyDescent="0.2">
      <c r="A3801" s="153">
        <v>42292.166666666664</v>
      </c>
      <c r="B3801" s="154">
        <v>46.380001068115199</v>
      </c>
    </row>
    <row r="3802" spans="1:2" ht="15" customHeight="1" x14ac:dyDescent="0.2">
      <c r="A3802" s="153">
        <v>42293.166666666664</v>
      </c>
      <c r="B3802" s="154">
        <v>47.259998321533203</v>
      </c>
    </row>
    <row r="3803" spans="1:2" ht="15" customHeight="1" x14ac:dyDescent="0.2">
      <c r="A3803" s="153">
        <v>42296.166666666664</v>
      </c>
      <c r="B3803" s="154">
        <v>45.889999389648402</v>
      </c>
    </row>
    <row r="3804" spans="1:2" ht="15" customHeight="1" x14ac:dyDescent="0.2">
      <c r="A3804" s="153">
        <v>42297.166666666664</v>
      </c>
      <c r="B3804" s="154">
        <v>45.549999237060497</v>
      </c>
    </row>
    <row r="3805" spans="1:2" ht="15" customHeight="1" x14ac:dyDescent="0.2">
      <c r="A3805" s="153">
        <v>42298.166666666664</v>
      </c>
      <c r="B3805" s="154">
        <v>45.200000762939403</v>
      </c>
    </row>
    <row r="3806" spans="1:2" ht="15" customHeight="1" x14ac:dyDescent="0.2">
      <c r="A3806" s="153">
        <v>42299.166666666664</v>
      </c>
      <c r="B3806" s="154">
        <v>45.380001068115199</v>
      </c>
    </row>
    <row r="3807" spans="1:2" ht="15" customHeight="1" x14ac:dyDescent="0.2">
      <c r="A3807" s="153">
        <v>42300.166666666664</v>
      </c>
      <c r="B3807" s="154">
        <v>44.599998474121001</v>
      </c>
    </row>
    <row r="3808" spans="1:2" ht="15" customHeight="1" x14ac:dyDescent="0.2">
      <c r="A3808" s="153">
        <v>42303.166666666664</v>
      </c>
      <c r="B3808" s="154">
        <v>43.9799995422363</v>
      </c>
    </row>
    <row r="3809" spans="1:2" ht="15" customHeight="1" x14ac:dyDescent="0.2">
      <c r="A3809" s="153">
        <v>42304.166666666664</v>
      </c>
      <c r="B3809" s="154">
        <v>43.200000762939403</v>
      </c>
    </row>
    <row r="3810" spans="1:2" ht="15" customHeight="1" x14ac:dyDescent="0.2">
      <c r="A3810" s="153">
        <v>42305.166666666664</v>
      </c>
      <c r="B3810" s="154">
        <v>45.939998626708899</v>
      </c>
    </row>
    <row r="3811" spans="1:2" ht="15" customHeight="1" x14ac:dyDescent="0.2">
      <c r="A3811" s="153">
        <v>42306.166666666664</v>
      </c>
      <c r="B3811" s="154">
        <v>46.060001373291001</v>
      </c>
    </row>
    <row r="3812" spans="1:2" ht="15" customHeight="1" x14ac:dyDescent="0.2">
      <c r="A3812" s="153">
        <v>42307.166666666664</v>
      </c>
      <c r="B3812" s="154">
        <v>46.590000152587798</v>
      </c>
    </row>
    <row r="3813" spans="1:2" ht="15" customHeight="1" x14ac:dyDescent="0.2">
      <c r="A3813" s="153">
        <v>42310.208333333336</v>
      </c>
      <c r="B3813" s="154">
        <v>46.139999389648402</v>
      </c>
    </row>
    <row r="3814" spans="1:2" ht="15" customHeight="1" x14ac:dyDescent="0.2">
      <c r="A3814" s="153">
        <v>42311.208333333336</v>
      </c>
      <c r="B3814" s="154">
        <v>47.900001525878899</v>
      </c>
    </row>
    <row r="3815" spans="1:2" ht="15" customHeight="1" x14ac:dyDescent="0.2">
      <c r="A3815" s="153">
        <v>42312.208333333336</v>
      </c>
      <c r="B3815" s="154">
        <v>46.319999694824197</v>
      </c>
    </row>
    <row r="3816" spans="1:2" ht="15" customHeight="1" x14ac:dyDescent="0.2">
      <c r="A3816" s="153">
        <v>42313.208333333336</v>
      </c>
      <c r="B3816" s="154">
        <v>45.200000762939403</v>
      </c>
    </row>
    <row r="3817" spans="1:2" ht="15" customHeight="1" x14ac:dyDescent="0.2">
      <c r="A3817" s="153">
        <v>42314.208333333336</v>
      </c>
      <c r="B3817" s="154">
        <v>44.290000915527301</v>
      </c>
    </row>
    <row r="3818" spans="1:2" ht="15" customHeight="1" x14ac:dyDescent="0.2">
      <c r="A3818" s="153">
        <v>42317.208333333336</v>
      </c>
      <c r="B3818" s="154">
        <v>43.869998931884702</v>
      </c>
    </row>
    <row r="3819" spans="1:2" ht="15" customHeight="1" x14ac:dyDescent="0.2">
      <c r="A3819" s="153">
        <v>42318.208333333336</v>
      </c>
      <c r="B3819" s="154">
        <v>44.209999084472599</v>
      </c>
    </row>
    <row r="3820" spans="1:2" ht="15" customHeight="1" x14ac:dyDescent="0.2">
      <c r="A3820" s="153">
        <v>42319.208333333336</v>
      </c>
      <c r="B3820" s="154">
        <v>42.930000305175703</v>
      </c>
    </row>
    <row r="3821" spans="1:2" ht="15" customHeight="1" x14ac:dyDescent="0.2">
      <c r="A3821" s="153">
        <v>42320.208333333336</v>
      </c>
      <c r="B3821" s="154">
        <v>41.75</v>
      </c>
    </row>
    <row r="3822" spans="1:2" ht="15" customHeight="1" x14ac:dyDescent="0.2">
      <c r="A3822" s="153">
        <v>42321.208333333336</v>
      </c>
      <c r="B3822" s="154">
        <v>40.740001678466797</v>
      </c>
    </row>
    <row r="3823" spans="1:2" ht="15" customHeight="1" x14ac:dyDescent="0.2">
      <c r="A3823" s="153">
        <v>42324.208333333336</v>
      </c>
      <c r="B3823" s="154">
        <v>41.740001678466797</v>
      </c>
    </row>
    <row r="3824" spans="1:2" ht="15" customHeight="1" x14ac:dyDescent="0.2">
      <c r="A3824" s="153">
        <v>42325.208333333336</v>
      </c>
      <c r="B3824" s="154">
        <v>40.669998168945298</v>
      </c>
    </row>
    <row r="3825" spans="1:2" ht="15" customHeight="1" x14ac:dyDescent="0.2">
      <c r="A3825" s="153">
        <v>42326.208333333336</v>
      </c>
      <c r="B3825" s="154">
        <v>40.75</v>
      </c>
    </row>
    <row r="3826" spans="1:2" ht="15" customHeight="1" x14ac:dyDescent="0.2">
      <c r="A3826" s="153">
        <v>42327.208333333336</v>
      </c>
      <c r="B3826" s="154">
        <v>40.540000915527301</v>
      </c>
    </row>
    <row r="3827" spans="1:2" ht="15" customHeight="1" x14ac:dyDescent="0.2">
      <c r="A3827" s="153">
        <v>42328.208333333336</v>
      </c>
      <c r="B3827" s="154">
        <v>40.389999389648402</v>
      </c>
    </row>
    <row r="3828" spans="1:2" ht="15" customHeight="1" x14ac:dyDescent="0.2">
      <c r="A3828" s="153">
        <v>42331.208333333336</v>
      </c>
      <c r="B3828" s="154">
        <v>41.75</v>
      </c>
    </row>
    <row r="3829" spans="1:2" ht="15" customHeight="1" x14ac:dyDescent="0.2">
      <c r="A3829" s="153">
        <v>42332.208333333336</v>
      </c>
      <c r="B3829" s="154">
        <v>42.869998931884702</v>
      </c>
    </row>
    <row r="3830" spans="1:2" ht="15" customHeight="1" x14ac:dyDescent="0.2">
      <c r="A3830" s="153">
        <v>42333.208333333336</v>
      </c>
      <c r="B3830" s="154">
        <v>43.040000915527301</v>
      </c>
    </row>
    <row r="3831" spans="1:2" ht="15" customHeight="1" x14ac:dyDescent="0.2">
      <c r="A3831" s="153">
        <v>42335.208333333336</v>
      </c>
      <c r="B3831" s="154">
        <v>41.709999084472599</v>
      </c>
    </row>
    <row r="3832" spans="1:2" ht="15" customHeight="1" x14ac:dyDescent="0.2">
      <c r="A3832" s="153">
        <v>42338.208333333336</v>
      </c>
      <c r="B3832" s="154">
        <v>41.650001525878899</v>
      </c>
    </row>
    <row r="3833" spans="1:2" ht="15" customHeight="1" x14ac:dyDescent="0.2">
      <c r="A3833" s="153">
        <v>42339.208333333336</v>
      </c>
      <c r="B3833" s="154">
        <v>41.849998474121001</v>
      </c>
    </row>
    <row r="3834" spans="1:2" ht="15" customHeight="1" x14ac:dyDescent="0.2">
      <c r="A3834" s="153">
        <v>42340.208333333336</v>
      </c>
      <c r="B3834" s="154">
        <v>39.939998626708899</v>
      </c>
    </row>
    <row r="3835" spans="1:2" ht="15" customHeight="1" x14ac:dyDescent="0.2">
      <c r="A3835" s="153">
        <v>42341.208333333336</v>
      </c>
      <c r="B3835" s="154">
        <v>41.080001831054602</v>
      </c>
    </row>
    <row r="3836" spans="1:2" ht="15" customHeight="1" x14ac:dyDescent="0.2">
      <c r="A3836" s="153">
        <v>42342.208333333336</v>
      </c>
      <c r="B3836" s="154">
        <v>39.970001220703097</v>
      </c>
    </row>
    <row r="3837" spans="1:2" ht="15" customHeight="1" x14ac:dyDescent="0.2">
      <c r="A3837" s="153">
        <v>42345.208333333336</v>
      </c>
      <c r="B3837" s="154">
        <v>37.650001525878899</v>
      </c>
    </row>
    <row r="3838" spans="1:2" ht="15" customHeight="1" x14ac:dyDescent="0.2">
      <c r="A3838" s="153">
        <v>42346.208333333336</v>
      </c>
      <c r="B3838" s="154">
        <v>37.509998321533203</v>
      </c>
    </row>
    <row r="3839" spans="1:2" ht="15" customHeight="1" x14ac:dyDescent="0.2">
      <c r="A3839" s="153">
        <v>42347.208333333336</v>
      </c>
      <c r="B3839" s="154">
        <v>37.159999847412102</v>
      </c>
    </row>
    <row r="3840" spans="1:2" ht="15" customHeight="1" x14ac:dyDescent="0.2">
      <c r="A3840" s="153">
        <v>42348.208333333336</v>
      </c>
      <c r="B3840" s="154">
        <v>36.759998321533203</v>
      </c>
    </row>
    <row r="3841" spans="1:2" ht="15" customHeight="1" x14ac:dyDescent="0.2">
      <c r="A3841" s="153">
        <v>42349.208333333336</v>
      </c>
      <c r="B3841" s="154">
        <v>35.619998931884702</v>
      </c>
    </row>
    <row r="3842" spans="1:2" ht="15" customHeight="1" x14ac:dyDescent="0.2">
      <c r="A3842" s="153">
        <v>42352.208333333336</v>
      </c>
      <c r="B3842" s="154">
        <v>36.310001373291001</v>
      </c>
    </row>
    <row r="3843" spans="1:2" ht="15" customHeight="1" x14ac:dyDescent="0.2">
      <c r="A3843" s="153">
        <v>42353.208333333336</v>
      </c>
      <c r="B3843" s="154">
        <v>37.349998474121001</v>
      </c>
    </row>
    <row r="3844" spans="1:2" ht="15" customHeight="1" x14ac:dyDescent="0.2">
      <c r="A3844" s="153">
        <v>42354.208333333336</v>
      </c>
      <c r="B3844" s="154">
        <v>35.520000457763601</v>
      </c>
    </row>
    <row r="3845" spans="1:2" ht="15" customHeight="1" x14ac:dyDescent="0.2">
      <c r="A3845" s="153">
        <v>42355.208333333336</v>
      </c>
      <c r="B3845" s="154">
        <v>34.950000762939403</v>
      </c>
    </row>
    <row r="3846" spans="1:2" ht="15" customHeight="1" x14ac:dyDescent="0.2">
      <c r="A3846" s="153">
        <v>42356.208333333336</v>
      </c>
      <c r="B3846" s="154">
        <v>34.7299995422363</v>
      </c>
    </row>
    <row r="3847" spans="1:2" ht="15" customHeight="1" x14ac:dyDescent="0.2">
      <c r="A3847" s="153">
        <v>42359.208333333336</v>
      </c>
      <c r="B3847" s="154">
        <v>34.740001678466797</v>
      </c>
    </row>
    <row r="3848" spans="1:2" ht="15" customHeight="1" x14ac:dyDescent="0.2">
      <c r="A3848" s="153">
        <v>42360.208333333336</v>
      </c>
      <c r="B3848" s="154">
        <v>36.139999389648402</v>
      </c>
    </row>
    <row r="3849" spans="1:2" ht="15" customHeight="1" x14ac:dyDescent="0.2">
      <c r="A3849" s="153">
        <v>42361.208333333336</v>
      </c>
      <c r="B3849" s="154">
        <v>37.5</v>
      </c>
    </row>
    <row r="3850" spans="1:2" ht="15" customHeight="1" x14ac:dyDescent="0.2">
      <c r="A3850" s="153">
        <v>42362.208333333336</v>
      </c>
      <c r="B3850" s="154">
        <v>38.099998474121001</v>
      </c>
    </row>
    <row r="3851" spans="1:2" ht="15" customHeight="1" x14ac:dyDescent="0.2">
      <c r="A3851" s="153">
        <v>42366.208333333336</v>
      </c>
      <c r="B3851" s="154">
        <v>36.810001373291001</v>
      </c>
    </row>
    <row r="3852" spans="1:2" ht="15" customHeight="1" x14ac:dyDescent="0.2">
      <c r="A3852" s="153">
        <v>42367.208333333336</v>
      </c>
      <c r="B3852" s="154">
        <v>37.869998931884702</v>
      </c>
    </row>
    <row r="3853" spans="1:2" ht="15" customHeight="1" x14ac:dyDescent="0.2">
      <c r="A3853" s="153">
        <v>42368.208333333336</v>
      </c>
      <c r="B3853" s="154">
        <v>36.599998474121001</v>
      </c>
    </row>
    <row r="3854" spans="1:2" ht="15" customHeight="1" x14ac:dyDescent="0.2">
      <c r="A3854" s="153">
        <v>42369.208333333336</v>
      </c>
      <c r="B3854" s="154">
        <v>37.040000915527301</v>
      </c>
    </row>
    <row r="3855" spans="1:2" ht="15" customHeight="1" x14ac:dyDescent="0.2">
      <c r="A3855" s="153">
        <v>42373.208333333336</v>
      </c>
      <c r="B3855" s="154">
        <v>36.759998321533203</v>
      </c>
    </row>
    <row r="3856" spans="1:2" ht="15" customHeight="1" x14ac:dyDescent="0.2">
      <c r="A3856" s="153">
        <v>42374.208333333336</v>
      </c>
      <c r="B3856" s="154">
        <v>35.970001220703097</v>
      </c>
    </row>
    <row r="3857" spans="1:2" ht="15" customHeight="1" x14ac:dyDescent="0.2">
      <c r="A3857" s="153">
        <v>42375.208333333336</v>
      </c>
      <c r="B3857" s="154">
        <v>33.970001220703097</v>
      </c>
    </row>
    <row r="3858" spans="1:2" ht="15" customHeight="1" x14ac:dyDescent="0.2">
      <c r="A3858" s="153">
        <v>42376.208333333336</v>
      </c>
      <c r="B3858" s="154">
        <v>33.270000457763601</v>
      </c>
    </row>
    <row r="3859" spans="1:2" ht="15" customHeight="1" x14ac:dyDescent="0.2">
      <c r="A3859" s="153">
        <v>42377.208333333336</v>
      </c>
      <c r="B3859" s="154">
        <v>33.159999847412102</v>
      </c>
    </row>
    <row r="3860" spans="1:2" ht="15" customHeight="1" x14ac:dyDescent="0.2">
      <c r="A3860" s="153">
        <v>42380.208333333336</v>
      </c>
      <c r="B3860" s="154">
        <v>31.409999847412099</v>
      </c>
    </row>
    <row r="3861" spans="1:2" ht="15" customHeight="1" x14ac:dyDescent="0.2">
      <c r="A3861" s="153">
        <v>42381.208333333336</v>
      </c>
      <c r="B3861" s="154">
        <v>30.440000534057599</v>
      </c>
    </row>
    <row r="3862" spans="1:2" ht="15" customHeight="1" x14ac:dyDescent="0.2">
      <c r="A3862" s="153">
        <v>42382.208333333336</v>
      </c>
      <c r="B3862" s="154">
        <v>30.4799995422363</v>
      </c>
    </row>
    <row r="3863" spans="1:2" ht="15" customHeight="1" x14ac:dyDescent="0.2">
      <c r="A3863" s="153">
        <v>42383.208333333336</v>
      </c>
      <c r="B3863" s="154">
        <v>31.2000007629394</v>
      </c>
    </row>
    <row r="3864" spans="1:2" ht="15" customHeight="1" x14ac:dyDescent="0.2">
      <c r="A3864" s="153">
        <v>42384.208333333336</v>
      </c>
      <c r="B3864" s="154">
        <v>29.420000076293899</v>
      </c>
    </row>
    <row r="3865" spans="1:2" ht="15" customHeight="1" x14ac:dyDescent="0.2">
      <c r="A3865" s="153">
        <v>42388.208333333336</v>
      </c>
      <c r="B3865" s="154">
        <v>28.459999084472599</v>
      </c>
    </row>
    <row r="3866" spans="1:2" ht="15" customHeight="1" x14ac:dyDescent="0.2">
      <c r="A3866" s="153">
        <v>42389.208333333336</v>
      </c>
      <c r="B3866" s="154">
        <v>26.549999237060501</v>
      </c>
    </row>
    <row r="3867" spans="1:2" ht="15" customHeight="1" x14ac:dyDescent="0.2">
      <c r="A3867" s="153">
        <v>42390.208333333336</v>
      </c>
      <c r="B3867" s="154">
        <v>29.530000686645501</v>
      </c>
    </row>
    <row r="3868" spans="1:2" ht="15" customHeight="1" x14ac:dyDescent="0.2">
      <c r="A3868" s="153">
        <v>42391.208333333336</v>
      </c>
      <c r="B3868" s="154">
        <v>32.189998626708899</v>
      </c>
    </row>
    <row r="3869" spans="1:2" ht="15" customHeight="1" x14ac:dyDescent="0.2">
      <c r="A3869" s="153">
        <v>42394.208333333336</v>
      </c>
      <c r="B3869" s="154">
        <v>30.340000152587798</v>
      </c>
    </row>
    <row r="3870" spans="1:2" ht="15" customHeight="1" x14ac:dyDescent="0.2">
      <c r="A3870" s="153">
        <v>42395.208333333336</v>
      </c>
      <c r="B3870" s="154">
        <v>31.4500007629394</v>
      </c>
    </row>
    <row r="3871" spans="1:2" ht="15" customHeight="1" x14ac:dyDescent="0.2">
      <c r="A3871" s="153">
        <v>42396.208333333336</v>
      </c>
      <c r="B3871" s="154">
        <v>32.299999237060497</v>
      </c>
    </row>
    <row r="3872" spans="1:2" ht="15" customHeight="1" x14ac:dyDescent="0.2">
      <c r="A3872" s="153">
        <v>42397.208333333336</v>
      </c>
      <c r="B3872" s="154">
        <v>33.220001220703097</v>
      </c>
    </row>
    <row r="3873" spans="1:2" ht="15" customHeight="1" x14ac:dyDescent="0.2">
      <c r="A3873" s="153">
        <v>42398.208333333336</v>
      </c>
      <c r="B3873" s="154">
        <v>33.619998931884702</v>
      </c>
    </row>
    <row r="3874" spans="1:2" ht="15" customHeight="1" x14ac:dyDescent="0.2">
      <c r="A3874" s="153">
        <v>42401.208333333336</v>
      </c>
      <c r="B3874" s="154">
        <v>31.620000839233398</v>
      </c>
    </row>
    <row r="3875" spans="1:2" ht="15" customHeight="1" x14ac:dyDescent="0.2">
      <c r="A3875" s="153">
        <v>42402.208333333336</v>
      </c>
      <c r="B3875" s="154">
        <v>29.879999160766602</v>
      </c>
    </row>
    <row r="3876" spans="1:2" ht="15" customHeight="1" x14ac:dyDescent="0.2">
      <c r="A3876" s="153">
        <v>42403.208333333336</v>
      </c>
      <c r="B3876" s="154">
        <v>32.279998779296797</v>
      </c>
    </row>
    <row r="3877" spans="1:2" ht="15" customHeight="1" x14ac:dyDescent="0.2">
      <c r="A3877" s="153">
        <v>42404.208333333336</v>
      </c>
      <c r="B3877" s="154">
        <v>31.7199993133544</v>
      </c>
    </row>
    <row r="3878" spans="1:2" ht="15" customHeight="1" x14ac:dyDescent="0.2">
      <c r="A3878" s="153">
        <v>42405.208333333336</v>
      </c>
      <c r="B3878" s="154">
        <v>30.889999389648398</v>
      </c>
    </row>
    <row r="3879" spans="1:2" ht="15" customHeight="1" x14ac:dyDescent="0.2">
      <c r="A3879" s="153">
        <v>42408.208333333336</v>
      </c>
      <c r="B3879" s="154">
        <v>29.690000534057599</v>
      </c>
    </row>
    <row r="3880" spans="1:2" ht="15" customHeight="1" x14ac:dyDescent="0.2">
      <c r="A3880" s="153">
        <v>42409.208333333336</v>
      </c>
      <c r="B3880" s="154">
        <v>27.940000534057599</v>
      </c>
    </row>
    <row r="3881" spans="1:2" ht="15" customHeight="1" x14ac:dyDescent="0.2">
      <c r="A3881" s="153">
        <v>42410.208333333336</v>
      </c>
      <c r="B3881" s="154">
        <v>27.4500007629394</v>
      </c>
    </row>
    <row r="3882" spans="1:2" ht="15" customHeight="1" x14ac:dyDescent="0.2">
      <c r="A3882" s="153">
        <v>42411.208333333336</v>
      </c>
      <c r="B3882" s="154">
        <v>26.209999084472599</v>
      </c>
    </row>
    <row r="3883" spans="1:2" ht="15" customHeight="1" x14ac:dyDescent="0.2">
      <c r="A3883" s="153">
        <v>42412.208333333336</v>
      </c>
      <c r="B3883" s="154">
        <v>29.440000534057599</v>
      </c>
    </row>
    <row r="3884" spans="1:2" ht="15" customHeight="1" x14ac:dyDescent="0.2">
      <c r="A3884" s="153">
        <v>42416.208333333336</v>
      </c>
      <c r="B3884" s="154">
        <v>29.040000915527301</v>
      </c>
    </row>
    <row r="3885" spans="1:2" ht="15" customHeight="1" x14ac:dyDescent="0.2">
      <c r="A3885" s="153">
        <v>42417.208333333336</v>
      </c>
      <c r="B3885" s="154">
        <v>30.659999847412099</v>
      </c>
    </row>
    <row r="3886" spans="1:2" ht="15" customHeight="1" x14ac:dyDescent="0.2">
      <c r="A3886" s="153">
        <v>42418.208333333336</v>
      </c>
      <c r="B3886" s="154">
        <v>30.770000457763601</v>
      </c>
    </row>
    <row r="3887" spans="1:2" ht="15" customHeight="1" x14ac:dyDescent="0.2">
      <c r="A3887" s="153">
        <v>42419.208333333336</v>
      </c>
      <c r="B3887" s="154">
        <v>29.639999389648398</v>
      </c>
    </row>
    <row r="3888" spans="1:2" ht="15" customHeight="1" x14ac:dyDescent="0.2">
      <c r="A3888" s="153">
        <v>42422.208333333336</v>
      </c>
      <c r="B3888" s="154">
        <v>31.4799995422363</v>
      </c>
    </row>
    <row r="3889" spans="1:2" ht="15" customHeight="1" x14ac:dyDescent="0.2">
      <c r="A3889" s="153">
        <v>42423.208333333336</v>
      </c>
      <c r="B3889" s="154">
        <v>31.870000839233398</v>
      </c>
    </row>
    <row r="3890" spans="1:2" ht="15" customHeight="1" x14ac:dyDescent="0.2">
      <c r="A3890" s="153">
        <v>42424.208333333336</v>
      </c>
      <c r="B3890" s="154">
        <v>32.150001525878899</v>
      </c>
    </row>
    <row r="3891" spans="1:2" ht="15" customHeight="1" x14ac:dyDescent="0.2">
      <c r="A3891" s="153">
        <v>42425.208333333336</v>
      </c>
      <c r="B3891" s="154">
        <v>33.069999694824197</v>
      </c>
    </row>
    <row r="3892" spans="1:2" ht="15" customHeight="1" x14ac:dyDescent="0.2">
      <c r="A3892" s="153">
        <v>42426.208333333336</v>
      </c>
      <c r="B3892" s="154">
        <v>32.779998779296797</v>
      </c>
    </row>
    <row r="3893" spans="1:2" ht="15" customHeight="1" x14ac:dyDescent="0.2">
      <c r="A3893" s="153">
        <v>42429.208333333336</v>
      </c>
      <c r="B3893" s="154">
        <v>33.75</v>
      </c>
    </row>
    <row r="3894" spans="1:2" ht="15" customHeight="1" x14ac:dyDescent="0.2">
      <c r="A3894" s="153">
        <v>42430.208333333336</v>
      </c>
      <c r="B3894" s="154">
        <v>34.400001525878899</v>
      </c>
    </row>
    <row r="3895" spans="1:2" ht="15" customHeight="1" x14ac:dyDescent="0.2">
      <c r="A3895" s="153">
        <v>42431.208333333336</v>
      </c>
      <c r="B3895" s="154">
        <v>34.659999847412102</v>
      </c>
    </row>
    <row r="3896" spans="1:2" ht="15" customHeight="1" x14ac:dyDescent="0.2">
      <c r="A3896" s="153">
        <v>42432.208333333336</v>
      </c>
      <c r="B3896" s="154">
        <v>34.569999694824197</v>
      </c>
    </row>
    <row r="3897" spans="1:2" ht="15" customHeight="1" x14ac:dyDescent="0.2">
      <c r="A3897" s="153">
        <v>42433.208333333336</v>
      </c>
      <c r="B3897" s="154">
        <v>35.919998168945298</v>
      </c>
    </row>
    <row r="3898" spans="1:2" ht="15" customHeight="1" x14ac:dyDescent="0.2">
      <c r="A3898" s="153">
        <v>42436.208333333336</v>
      </c>
      <c r="B3898" s="154">
        <v>37.900001525878899</v>
      </c>
    </row>
    <row r="3899" spans="1:2" ht="15" customHeight="1" x14ac:dyDescent="0.2">
      <c r="A3899" s="153">
        <v>42437.208333333336</v>
      </c>
      <c r="B3899" s="154">
        <v>36.5</v>
      </c>
    </row>
    <row r="3900" spans="1:2" ht="15" customHeight="1" x14ac:dyDescent="0.2">
      <c r="A3900" s="153">
        <v>42438.208333333336</v>
      </c>
      <c r="B3900" s="154">
        <v>38.290000915527301</v>
      </c>
    </row>
    <row r="3901" spans="1:2" ht="15" customHeight="1" x14ac:dyDescent="0.2">
      <c r="A3901" s="153">
        <v>42439.208333333336</v>
      </c>
      <c r="B3901" s="154">
        <v>37.840000152587798</v>
      </c>
    </row>
    <row r="3902" spans="1:2" ht="15" customHeight="1" x14ac:dyDescent="0.2">
      <c r="A3902" s="153">
        <v>42440.208333333336</v>
      </c>
      <c r="B3902" s="154">
        <v>38.5</v>
      </c>
    </row>
    <row r="3903" spans="1:2" ht="15" customHeight="1" x14ac:dyDescent="0.2">
      <c r="A3903" s="153">
        <v>42443.166666666664</v>
      </c>
      <c r="B3903" s="154">
        <v>37.180000305175703</v>
      </c>
    </row>
    <row r="3904" spans="1:2" ht="15" customHeight="1" x14ac:dyDescent="0.2">
      <c r="A3904" s="153">
        <v>42444.166666666664</v>
      </c>
      <c r="B3904" s="154">
        <v>36.340000152587798</v>
      </c>
    </row>
    <row r="3905" spans="1:2" ht="15" customHeight="1" x14ac:dyDescent="0.2">
      <c r="A3905" s="153">
        <v>42445.166666666664</v>
      </c>
      <c r="B3905" s="154">
        <v>38.459999084472599</v>
      </c>
    </row>
    <row r="3906" spans="1:2" ht="15" customHeight="1" x14ac:dyDescent="0.2">
      <c r="A3906" s="153">
        <v>42446.166666666664</v>
      </c>
      <c r="B3906" s="154">
        <v>40.200000762939403</v>
      </c>
    </row>
    <row r="3907" spans="1:2" ht="15" customHeight="1" x14ac:dyDescent="0.2">
      <c r="A3907" s="153">
        <v>42447.166666666664</v>
      </c>
      <c r="B3907" s="154">
        <v>39.439998626708899</v>
      </c>
    </row>
    <row r="3908" spans="1:2" ht="15" customHeight="1" x14ac:dyDescent="0.2">
      <c r="A3908" s="153">
        <v>42450.166666666664</v>
      </c>
      <c r="B3908" s="154">
        <v>39.909999847412102</v>
      </c>
    </row>
    <row r="3909" spans="1:2" ht="15" customHeight="1" x14ac:dyDescent="0.2">
      <c r="A3909" s="153">
        <v>42451.166666666664</v>
      </c>
      <c r="B3909" s="154">
        <v>41.450000762939403</v>
      </c>
    </row>
    <row r="3910" spans="1:2" ht="15" customHeight="1" x14ac:dyDescent="0.2">
      <c r="A3910" s="153">
        <v>42452.166666666664</v>
      </c>
      <c r="B3910" s="154">
        <v>39.790000915527301</v>
      </c>
    </row>
    <row r="3911" spans="1:2" ht="15" customHeight="1" x14ac:dyDescent="0.2">
      <c r="A3911" s="153">
        <v>42453.166666666664</v>
      </c>
      <c r="B3911" s="154">
        <v>39.459999084472599</v>
      </c>
    </row>
    <row r="3912" spans="1:2" ht="15" customHeight="1" x14ac:dyDescent="0.2">
      <c r="A3912" s="153">
        <v>42457.166666666664</v>
      </c>
      <c r="B3912" s="154">
        <v>39.389999389648402</v>
      </c>
    </row>
    <row r="3913" spans="1:2" ht="15" customHeight="1" x14ac:dyDescent="0.2">
      <c r="A3913" s="153">
        <v>42458.166666666664</v>
      </c>
      <c r="B3913" s="154">
        <v>38.279998779296797</v>
      </c>
    </row>
    <row r="3914" spans="1:2" ht="15" customHeight="1" x14ac:dyDescent="0.2">
      <c r="A3914" s="153">
        <v>42459.166666666664</v>
      </c>
      <c r="B3914" s="154">
        <v>38.319999694824197</v>
      </c>
    </row>
    <row r="3915" spans="1:2" ht="15" customHeight="1" x14ac:dyDescent="0.2">
      <c r="A3915" s="153">
        <v>42460.166666666664</v>
      </c>
      <c r="B3915" s="154">
        <v>38.340000152587798</v>
      </c>
    </row>
    <row r="3916" spans="1:2" ht="15" customHeight="1" x14ac:dyDescent="0.2">
      <c r="A3916" s="153">
        <v>42461.166666666664</v>
      </c>
      <c r="B3916" s="154">
        <v>36.790000915527301</v>
      </c>
    </row>
    <row r="3917" spans="1:2" ht="15" customHeight="1" x14ac:dyDescent="0.2">
      <c r="A3917" s="153">
        <v>42464.166666666664</v>
      </c>
      <c r="B3917" s="154">
        <v>35.700000762939403</v>
      </c>
    </row>
    <row r="3918" spans="1:2" ht="15" customHeight="1" x14ac:dyDescent="0.2">
      <c r="A3918" s="153">
        <v>42465.166666666664</v>
      </c>
      <c r="B3918" s="154">
        <v>35.889999389648402</v>
      </c>
    </row>
    <row r="3919" spans="1:2" ht="15" customHeight="1" x14ac:dyDescent="0.2">
      <c r="A3919" s="153">
        <v>42466.166666666664</v>
      </c>
      <c r="B3919" s="154">
        <v>37.75</v>
      </c>
    </row>
    <row r="3920" spans="1:2" ht="15" customHeight="1" x14ac:dyDescent="0.2">
      <c r="A3920" s="153">
        <v>42467.166666666664</v>
      </c>
      <c r="B3920" s="154">
        <v>37.259998321533203</v>
      </c>
    </row>
    <row r="3921" spans="1:2" ht="15" customHeight="1" x14ac:dyDescent="0.2">
      <c r="A3921" s="153">
        <v>42468.166666666664</v>
      </c>
      <c r="B3921" s="154">
        <v>39.720001220703097</v>
      </c>
    </row>
    <row r="3922" spans="1:2" ht="15" customHeight="1" x14ac:dyDescent="0.2">
      <c r="A3922" s="153">
        <v>42471.166666666664</v>
      </c>
      <c r="B3922" s="154">
        <v>40.360000610351499</v>
      </c>
    </row>
    <row r="3923" spans="1:2" ht="15" customHeight="1" x14ac:dyDescent="0.2">
      <c r="A3923" s="153">
        <v>42472.166666666664</v>
      </c>
      <c r="B3923" s="154">
        <v>42.169998168945298</v>
      </c>
    </row>
    <row r="3924" spans="1:2" ht="15" customHeight="1" x14ac:dyDescent="0.2">
      <c r="A3924" s="153">
        <v>42473.166666666664</v>
      </c>
      <c r="B3924" s="154">
        <v>41.759998321533203</v>
      </c>
    </row>
    <row r="3925" spans="1:2" ht="15" customHeight="1" x14ac:dyDescent="0.2">
      <c r="A3925" s="153">
        <v>42474.166666666664</v>
      </c>
      <c r="B3925" s="154">
        <v>41.5</v>
      </c>
    </row>
    <row r="3926" spans="1:2" ht="15" customHeight="1" x14ac:dyDescent="0.2">
      <c r="A3926" s="153">
        <v>42475.166666666664</v>
      </c>
      <c r="B3926" s="154">
        <v>40.360000610351499</v>
      </c>
    </row>
    <row r="3927" spans="1:2" ht="15" customHeight="1" x14ac:dyDescent="0.2">
      <c r="A3927" s="153">
        <v>42478.166666666664</v>
      </c>
      <c r="B3927" s="154">
        <v>39.779998779296797</v>
      </c>
    </row>
    <row r="3928" spans="1:2" ht="15" customHeight="1" x14ac:dyDescent="0.2">
      <c r="A3928" s="153">
        <v>42479.166666666664</v>
      </c>
      <c r="B3928" s="154">
        <v>41.080001831054602</v>
      </c>
    </row>
    <row r="3929" spans="1:2" ht="15" customHeight="1" x14ac:dyDescent="0.2">
      <c r="A3929" s="153">
        <v>42480.166666666664</v>
      </c>
      <c r="B3929" s="154">
        <v>42.630001068115199</v>
      </c>
    </row>
    <row r="3930" spans="1:2" ht="15" customHeight="1" x14ac:dyDescent="0.2">
      <c r="A3930" s="153">
        <v>42481.166666666664</v>
      </c>
      <c r="B3930" s="154">
        <v>43.180000305175703</v>
      </c>
    </row>
    <row r="3931" spans="1:2" ht="15" customHeight="1" x14ac:dyDescent="0.2">
      <c r="A3931" s="153">
        <v>42482.166666666664</v>
      </c>
      <c r="B3931" s="154">
        <v>43.7299995422363</v>
      </c>
    </row>
    <row r="3932" spans="1:2" ht="15" customHeight="1" x14ac:dyDescent="0.2">
      <c r="A3932" s="153">
        <v>42485.166666666664</v>
      </c>
      <c r="B3932" s="154">
        <v>42.639999389648402</v>
      </c>
    </row>
    <row r="3933" spans="1:2" ht="15" customHeight="1" x14ac:dyDescent="0.2">
      <c r="A3933" s="153">
        <v>42486.166666666664</v>
      </c>
      <c r="B3933" s="154">
        <v>44.040000915527301</v>
      </c>
    </row>
    <row r="3934" spans="1:2" ht="15" customHeight="1" x14ac:dyDescent="0.2">
      <c r="A3934" s="153">
        <v>42487.166666666664</v>
      </c>
      <c r="B3934" s="154">
        <v>45.330001831054602</v>
      </c>
    </row>
    <row r="3935" spans="1:2" ht="15" customHeight="1" x14ac:dyDescent="0.2">
      <c r="A3935" s="153">
        <v>42488.166666666664</v>
      </c>
      <c r="B3935" s="154">
        <v>46.029998779296797</v>
      </c>
    </row>
    <row r="3936" spans="1:2" ht="15" customHeight="1" x14ac:dyDescent="0.2">
      <c r="A3936" s="153">
        <v>42489.166666666664</v>
      </c>
      <c r="B3936" s="154">
        <v>45.919998168945298</v>
      </c>
    </row>
    <row r="3937" spans="1:2" ht="15" customHeight="1" x14ac:dyDescent="0.2">
      <c r="A3937" s="153">
        <v>42492.166666666664</v>
      </c>
      <c r="B3937" s="154">
        <v>44.779998779296797</v>
      </c>
    </row>
    <row r="3938" spans="1:2" ht="15" customHeight="1" x14ac:dyDescent="0.2">
      <c r="A3938" s="153">
        <v>42493.166666666664</v>
      </c>
      <c r="B3938" s="154">
        <v>43.650001525878899</v>
      </c>
    </row>
    <row r="3939" spans="1:2" ht="15" customHeight="1" x14ac:dyDescent="0.2">
      <c r="A3939" s="153">
        <v>42494.166666666664</v>
      </c>
      <c r="B3939" s="154">
        <v>43.779998779296797</v>
      </c>
    </row>
    <row r="3940" spans="1:2" ht="15" customHeight="1" x14ac:dyDescent="0.2">
      <c r="A3940" s="153">
        <v>42495.166666666664</v>
      </c>
      <c r="B3940" s="154">
        <v>44.319999694824197</v>
      </c>
    </row>
    <row r="3941" spans="1:2" ht="15" customHeight="1" x14ac:dyDescent="0.2">
      <c r="A3941" s="153">
        <v>42496.166666666664</v>
      </c>
      <c r="B3941" s="154">
        <v>44.659999847412102</v>
      </c>
    </row>
    <row r="3942" spans="1:2" ht="15" customHeight="1" x14ac:dyDescent="0.2">
      <c r="A3942" s="153">
        <v>42499.166666666664</v>
      </c>
      <c r="B3942" s="154">
        <v>43.439998626708899</v>
      </c>
    </row>
    <row r="3943" spans="1:2" ht="15" customHeight="1" x14ac:dyDescent="0.2">
      <c r="A3943" s="153">
        <v>42500.166666666664</v>
      </c>
      <c r="B3943" s="154">
        <v>44.659999847412102</v>
      </c>
    </row>
    <row r="3944" spans="1:2" ht="15" customHeight="1" x14ac:dyDescent="0.2">
      <c r="A3944" s="153">
        <v>42501.166666666664</v>
      </c>
      <c r="B3944" s="154">
        <v>46.2299995422363</v>
      </c>
    </row>
    <row r="3945" spans="1:2" ht="15" customHeight="1" x14ac:dyDescent="0.2">
      <c r="A3945" s="153">
        <v>42502.166666666664</v>
      </c>
      <c r="B3945" s="154">
        <v>46.700000762939403</v>
      </c>
    </row>
    <row r="3946" spans="1:2" ht="15" customHeight="1" x14ac:dyDescent="0.2">
      <c r="A3946" s="153">
        <v>42503.166666666664</v>
      </c>
      <c r="B3946" s="154">
        <v>46.209999084472599</v>
      </c>
    </row>
    <row r="3947" spans="1:2" ht="15" customHeight="1" x14ac:dyDescent="0.2">
      <c r="A3947" s="153">
        <v>42506.166666666664</v>
      </c>
      <c r="B3947" s="154">
        <v>47.720001220703097</v>
      </c>
    </row>
    <row r="3948" spans="1:2" ht="15" customHeight="1" x14ac:dyDescent="0.2">
      <c r="A3948" s="153">
        <v>42507.166666666664</v>
      </c>
      <c r="B3948" s="154">
        <v>48.310001373291001</v>
      </c>
    </row>
    <row r="3949" spans="1:2" ht="15" customHeight="1" x14ac:dyDescent="0.2">
      <c r="A3949" s="153">
        <v>42508.166666666664</v>
      </c>
      <c r="B3949" s="154">
        <v>48.189998626708899</v>
      </c>
    </row>
    <row r="3950" spans="1:2" ht="15" customHeight="1" x14ac:dyDescent="0.2">
      <c r="A3950" s="153">
        <v>42509.166666666664</v>
      </c>
      <c r="B3950" s="154">
        <v>48.159999847412102</v>
      </c>
    </row>
    <row r="3951" spans="1:2" ht="15" customHeight="1" x14ac:dyDescent="0.2">
      <c r="A3951" s="153">
        <v>42510.166666666664</v>
      </c>
      <c r="B3951" s="154">
        <v>47.75</v>
      </c>
    </row>
    <row r="3952" spans="1:2" ht="15" customHeight="1" x14ac:dyDescent="0.2">
      <c r="A3952" s="153">
        <v>42513.166666666664</v>
      </c>
      <c r="B3952" s="154">
        <v>48.080001831054602</v>
      </c>
    </row>
    <row r="3953" spans="1:2" ht="15" customHeight="1" x14ac:dyDescent="0.2">
      <c r="A3953" s="153">
        <v>42514.166666666664</v>
      </c>
      <c r="B3953" s="154">
        <v>48.619998931884702</v>
      </c>
    </row>
    <row r="3954" spans="1:2" ht="15" customHeight="1" x14ac:dyDescent="0.2">
      <c r="A3954" s="153">
        <v>42515.166666666664</v>
      </c>
      <c r="B3954" s="154">
        <v>49.560001373291001</v>
      </c>
    </row>
    <row r="3955" spans="1:2" ht="15" customHeight="1" x14ac:dyDescent="0.2">
      <c r="A3955" s="153">
        <v>42516.166666666664</v>
      </c>
      <c r="B3955" s="154">
        <v>49.4799995422363</v>
      </c>
    </row>
    <row r="3956" spans="1:2" ht="15" customHeight="1" x14ac:dyDescent="0.2">
      <c r="A3956" s="153">
        <v>42517.166666666664</v>
      </c>
      <c r="B3956" s="154">
        <v>49.330001831054602</v>
      </c>
    </row>
    <row r="3957" spans="1:2" ht="15" customHeight="1" x14ac:dyDescent="0.2">
      <c r="A3957" s="153">
        <v>42521.166666666664</v>
      </c>
      <c r="B3957" s="154">
        <v>49.099998474121001</v>
      </c>
    </row>
    <row r="3958" spans="1:2" ht="15" customHeight="1" x14ac:dyDescent="0.2">
      <c r="A3958" s="153">
        <v>42522.166666666664</v>
      </c>
      <c r="B3958" s="154">
        <v>49.009998321533203</v>
      </c>
    </row>
    <row r="3959" spans="1:2" ht="15" customHeight="1" x14ac:dyDescent="0.2">
      <c r="A3959" s="153">
        <v>42523.166666666664</v>
      </c>
      <c r="B3959" s="154">
        <v>49.169998168945298</v>
      </c>
    </row>
    <row r="3960" spans="1:2" ht="15" customHeight="1" x14ac:dyDescent="0.2">
      <c r="A3960" s="153">
        <v>42524.166666666664</v>
      </c>
      <c r="B3960" s="154">
        <v>48.619998931884702</v>
      </c>
    </row>
    <row r="3961" spans="1:2" ht="15" customHeight="1" x14ac:dyDescent="0.2">
      <c r="A3961" s="153">
        <v>42527.166666666664</v>
      </c>
      <c r="B3961" s="154">
        <v>49.689998626708899</v>
      </c>
    </row>
    <row r="3962" spans="1:2" ht="15" customHeight="1" x14ac:dyDescent="0.2">
      <c r="A3962" s="153">
        <v>42528.166666666664</v>
      </c>
      <c r="B3962" s="154">
        <v>50.360000610351499</v>
      </c>
    </row>
    <row r="3963" spans="1:2" ht="15" customHeight="1" x14ac:dyDescent="0.2">
      <c r="A3963" s="153">
        <v>42529.166666666664</v>
      </c>
      <c r="B3963" s="154">
        <v>51.2299995422363</v>
      </c>
    </row>
    <row r="3964" spans="1:2" ht="15" customHeight="1" x14ac:dyDescent="0.2">
      <c r="A3964" s="153">
        <v>42530.166666666664</v>
      </c>
      <c r="B3964" s="154">
        <v>50.560001373291001</v>
      </c>
    </row>
    <row r="3965" spans="1:2" ht="15" customHeight="1" x14ac:dyDescent="0.2">
      <c r="A3965" s="153">
        <v>42531.166666666664</v>
      </c>
      <c r="B3965" s="154">
        <v>49.069999694824197</v>
      </c>
    </row>
    <row r="3966" spans="1:2" ht="15" customHeight="1" x14ac:dyDescent="0.2">
      <c r="A3966" s="153">
        <v>42534.166666666664</v>
      </c>
      <c r="B3966" s="154">
        <v>48.880001068115199</v>
      </c>
    </row>
    <row r="3967" spans="1:2" ht="15" customHeight="1" x14ac:dyDescent="0.2">
      <c r="A3967" s="153">
        <v>42535.166666666664</v>
      </c>
      <c r="B3967" s="154">
        <v>48.490001678466797</v>
      </c>
    </row>
    <row r="3968" spans="1:2" ht="15" customHeight="1" x14ac:dyDescent="0.2">
      <c r="A3968" s="153">
        <v>42536.166666666664</v>
      </c>
      <c r="B3968" s="154">
        <v>48.009998321533203</v>
      </c>
    </row>
    <row r="3969" spans="1:2" ht="15" customHeight="1" x14ac:dyDescent="0.2">
      <c r="A3969" s="153">
        <v>42537.166666666664</v>
      </c>
      <c r="B3969" s="154">
        <v>46.209999084472599</v>
      </c>
    </row>
    <row r="3970" spans="1:2" ht="15" customHeight="1" x14ac:dyDescent="0.2">
      <c r="A3970" s="153">
        <v>42538.166666666664</v>
      </c>
      <c r="B3970" s="154">
        <v>47.9799995422363</v>
      </c>
    </row>
    <row r="3971" spans="1:2" ht="15" customHeight="1" x14ac:dyDescent="0.2">
      <c r="A3971" s="153">
        <v>42541.166666666664</v>
      </c>
      <c r="B3971" s="154">
        <v>49.369998931884702</v>
      </c>
    </row>
    <row r="3972" spans="1:2" ht="15" customHeight="1" x14ac:dyDescent="0.2">
      <c r="A3972" s="153">
        <v>42542.166666666664</v>
      </c>
      <c r="B3972" s="154">
        <v>48.849998474121001</v>
      </c>
    </row>
    <row r="3973" spans="1:2" ht="15" customHeight="1" x14ac:dyDescent="0.2">
      <c r="A3973" s="153">
        <v>42543.166666666664</v>
      </c>
      <c r="B3973" s="154">
        <v>49.130001068115199</v>
      </c>
    </row>
    <row r="3974" spans="1:2" ht="15" customHeight="1" x14ac:dyDescent="0.2">
      <c r="A3974" s="153">
        <v>42544.166666666664</v>
      </c>
      <c r="B3974" s="154">
        <v>50.110000610351499</v>
      </c>
    </row>
    <row r="3975" spans="1:2" ht="15" customHeight="1" x14ac:dyDescent="0.2">
      <c r="A3975" s="153">
        <v>42545.166666666664</v>
      </c>
      <c r="B3975" s="154">
        <v>47.639999389648402</v>
      </c>
    </row>
    <row r="3976" spans="1:2" ht="15" customHeight="1" x14ac:dyDescent="0.2">
      <c r="A3976" s="153">
        <v>42548.166666666664</v>
      </c>
      <c r="B3976" s="154">
        <v>46.330001831054602</v>
      </c>
    </row>
    <row r="3977" spans="1:2" ht="15" customHeight="1" x14ac:dyDescent="0.2">
      <c r="A3977" s="153">
        <v>42549.166666666664</v>
      </c>
      <c r="B3977" s="154">
        <v>47.849998474121001</v>
      </c>
    </row>
    <row r="3978" spans="1:2" ht="15" customHeight="1" x14ac:dyDescent="0.2">
      <c r="A3978" s="153">
        <v>42550.166666666664</v>
      </c>
      <c r="B3978" s="154">
        <v>49.880001068115199</v>
      </c>
    </row>
    <row r="3979" spans="1:2" ht="15" customHeight="1" x14ac:dyDescent="0.2">
      <c r="A3979" s="153">
        <v>42551.166666666664</v>
      </c>
      <c r="B3979" s="154">
        <v>48.330001831054602</v>
      </c>
    </row>
    <row r="3980" spans="1:2" ht="15" customHeight="1" x14ac:dyDescent="0.2">
      <c r="A3980" s="153">
        <v>42552.166666666664</v>
      </c>
      <c r="B3980" s="154">
        <v>48.990001678466797</v>
      </c>
    </row>
    <row r="3981" spans="1:2" ht="15" customHeight="1" x14ac:dyDescent="0.2">
      <c r="A3981" s="153">
        <v>42556.166666666664</v>
      </c>
      <c r="B3981" s="154">
        <v>46.599998474121001</v>
      </c>
    </row>
    <row r="3982" spans="1:2" ht="15" customHeight="1" x14ac:dyDescent="0.2">
      <c r="A3982" s="153">
        <v>42557.166666666664</v>
      </c>
      <c r="B3982" s="154">
        <v>47.430000305175703</v>
      </c>
    </row>
    <row r="3983" spans="1:2" ht="15" customHeight="1" x14ac:dyDescent="0.2">
      <c r="A3983" s="153">
        <v>42558.166666666664</v>
      </c>
      <c r="B3983" s="154">
        <v>45.139999389648402</v>
      </c>
    </row>
    <row r="3984" spans="1:2" ht="15" customHeight="1" x14ac:dyDescent="0.2">
      <c r="A3984" s="153">
        <v>42559.166666666664</v>
      </c>
      <c r="B3984" s="154">
        <v>45.409999847412102</v>
      </c>
    </row>
    <row r="3985" spans="1:2" ht="15" customHeight="1" x14ac:dyDescent="0.2">
      <c r="A3985" s="153">
        <v>42562.166666666664</v>
      </c>
      <c r="B3985" s="154">
        <v>44.759998321533203</v>
      </c>
    </row>
    <row r="3986" spans="1:2" ht="15" customHeight="1" x14ac:dyDescent="0.2">
      <c r="A3986" s="153">
        <v>42563.166666666664</v>
      </c>
      <c r="B3986" s="154">
        <v>46.799999237060497</v>
      </c>
    </row>
    <row r="3987" spans="1:2" ht="15" customHeight="1" x14ac:dyDescent="0.2">
      <c r="A3987" s="153">
        <v>42564.166666666664</v>
      </c>
      <c r="B3987" s="154">
        <v>44.75</v>
      </c>
    </row>
    <row r="3988" spans="1:2" ht="15" customHeight="1" x14ac:dyDescent="0.2">
      <c r="A3988" s="153">
        <v>42565.166666666664</v>
      </c>
      <c r="B3988" s="154">
        <v>45.680000305175703</v>
      </c>
    </row>
    <row r="3989" spans="1:2" ht="15" customHeight="1" x14ac:dyDescent="0.2">
      <c r="A3989" s="153">
        <v>42566.166666666664</v>
      </c>
      <c r="B3989" s="154">
        <v>45.950000762939403</v>
      </c>
    </row>
    <row r="3990" spans="1:2" ht="15" customHeight="1" x14ac:dyDescent="0.2">
      <c r="A3990" s="153">
        <v>42569.166666666664</v>
      </c>
      <c r="B3990" s="154">
        <v>45.240001678466797</v>
      </c>
    </row>
    <row r="3991" spans="1:2" ht="15" customHeight="1" x14ac:dyDescent="0.2">
      <c r="A3991" s="153">
        <v>42570.166666666664</v>
      </c>
      <c r="B3991" s="154">
        <v>44.650001525878899</v>
      </c>
    </row>
    <row r="3992" spans="1:2" ht="15" customHeight="1" x14ac:dyDescent="0.2">
      <c r="A3992" s="153">
        <v>42571.166666666664</v>
      </c>
      <c r="B3992" s="154">
        <v>44.939998626708899</v>
      </c>
    </row>
    <row r="3993" spans="1:2" ht="15" customHeight="1" x14ac:dyDescent="0.2">
      <c r="A3993" s="153">
        <v>42572.166666666664</v>
      </c>
      <c r="B3993" s="154">
        <v>44.75</v>
      </c>
    </row>
    <row r="3994" spans="1:2" ht="15" customHeight="1" x14ac:dyDescent="0.2">
      <c r="A3994" s="153">
        <v>42573.166666666664</v>
      </c>
      <c r="B3994" s="154">
        <v>44.189998626708899</v>
      </c>
    </row>
    <row r="3995" spans="1:2" ht="15" customHeight="1" x14ac:dyDescent="0.2">
      <c r="A3995" s="153">
        <v>42576.166666666664</v>
      </c>
      <c r="B3995" s="154">
        <v>43.130001068115199</v>
      </c>
    </row>
    <row r="3996" spans="1:2" ht="15" customHeight="1" x14ac:dyDescent="0.2">
      <c r="A3996" s="153">
        <v>42577.166666666664</v>
      </c>
      <c r="B3996" s="154">
        <v>42.919998168945298</v>
      </c>
    </row>
    <row r="3997" spans="1:2" ht="15" customHeight="1" x14ac:dyDescent="0.2">
      <c r="A3997" s="153">
        <v>42578.166666666664</v>
      </c>
      <c r="B3997" s="154">
        <v>41.919998168945298</v>
      </c>
    </row>
    <row r="3998" spans="1:2" ht="15" customHeight="1" x14ac:dyDescent="0.2">
      <c r="A3998" s="153">
        <v>42579.166666666664</v>
      </c>
      <c r="B3998" s="154">
        <v>41.139999389648402</v>
      </c>
    </row>
    <row r="3999" spans="1:2" ht="15" customHeight="1" x14ac:dyDescent="0.2">
      <c r="A3999" s="153">
        <v>42580.166666666664</v>
      </c>
      <c r="B3999" s="154">
        <v>41.599998474121001</v>
      </c>
    </row>
    <row r="4000" spans="1:2" ht="15" customHeight="1" x14ac:dyDescent="0.2">
      <c r="A4000" s="153">
        <v>42583.166666666664</v>
      </c>
      <c r="B4000" s="154">
        <v>40.060001373291001</v>
      </c>
    </row>
    <row r="4001" spans="1:2" ht="15" customHeight="1" x14ac:dyDescent="0.2">
      <c r="A4001" s="153">
        <v>42584.166666666664</v>
      </c>
      <c r="B4001" s="154">
        <v>39.509998321533203</v>
      </c>
    </row>
    <row r="4002" spans="1:2" ht="15" customHeight="1" x14ac:dyDescent="0.2">
      <c r="A4002" s="153">
        <v>42585.166666666664</v>
      </c>
      <c r="B4002" s="154">
        <v>40.830001831054602</v>
      </c>
    </row>
    <row r="4003" spans="1:2" ht="15" customHeight="1" x14ac:dyDescent="0.2">
      <c r="A4003" s="153">
        <v>42586.166666666664</v>
      </c>
      <c r="B4003" s="154">
        <v>41.930000305175703</v>
      </c>
    </row>
    <row r="4004" spans="1:2" ht="15" customHeight="1" x14ac:dyDescent="0.2">
      <c r="A4004" s="153">
        <v>42587.166666666664</v>
      </c>
      <c r="B4004" s="154">
        <v>41.799999237060497</v>
      </c>
    </row>
    <row r="4005" spans="1:2" ht="15" customHeight="1" x14ac:dyDescent="0.2">
      <c r="A4005" s="153">
        <v>42590.166666666664</v>
      </c>
      <c r="B4005" s="154">
        <v>43.020000457763601</v>
      </c>
    </row>
    <row r="4006" spans="1:2" ht="15" customHeight="1" x14ac:dyDescent="0.2">
      <c r="A4006" s="153">
        <v>42591.166666666664</v>
      </c>
      <c r="B4006" s="154">
        <v>42.770000457763601</v>
      </c>
    </row>
    <row r="4007" spans="1:2" ht="15" customHeight="1" x14ac:dyDescent="0.2">
      <c r="A4007" s="153">
        <v>42592.166666666664</v>
      </c>
      <c r="B4007" s="154">
        <v>41.709999084472599</v>
      </c>
    </row>
    <row r="4008" spans="1:2" ht="15" customHeight="1" x14ac:dyDescent="0.2">
      <c r="A4008" s="153">
        <v>42593.166666666664</v>
      </c>
      <c r="B4008" s="154">
        <v>43.490001678466797</v>
      </c>
    </row>
    <row r="4009" spans="1:2" ht="15" customHeight="1" x14ac:dyDescent="0.2">
      <c r="A4009" s="153">
        <v>42594.166666666664</v>
      </c>
      <c r="B4009" s="154">
        <v>44.490001678466797</v>
      </c>
    </row>
    <row r="4010" spans="1:2" ht="15" customHeight="1" x14ac:dyDescent="0.2">
      <c r="A4010" s="153">
        <v>42597.166666666664</v>
      </c>
      <c r="B4010" s="154">
        <v>45.740001678466797</v>
      </c>
    </row>
    <row r="4011" spans="1:2" ht="15" customHeight="1" x14ac:dyDescent="0.2">
      <c r="A4011" s="153">
        <v>42598.166666666664</v>
      </c>
      <c r="B4011" s="154">
        <v>46.580001831054602</v>
      </c>
    </row>
    <row r="4012" spans="1:2" ht="15" customHeight="1" x14ac:dyDescent="0.2">
      <c r="A4012" s="153">
        <v>42599.166666666664</v>
      </c>
      <c r="B4012" s="154">
        <v>46.790000915527301</v>
      </c>
    </row>
    <row r="4013" spans="1:2" ht="15" customHeight="1" x14ac:dyDescent="0.2">
      <c r="A4013" s="153">
        <v>42600.166666666664</v>
      </c>
      <c r="B4013" s="154">
        <v>48.220001220703097</v>
      </c>
    </row>
    <row r="4014" spans="1:2" ht="15" customHeight="1" x14ac:dyDescent="0.2">
      <c r="A4014" s="153">
        <v>42601.166666666664</v>
      </c>
      <c r="B4014" s="154">
        <v>48.520000457763601</v>
      </c>
    </row>
    <row r="4015" spans="1:2" ht="15" customHeight="1" x14ac:dyDescent="0.2">
      <c r="A4015" s="153">
        <v>42604.166666666664</v>
      </c>
      <c r="B4015" s="154">
        <v>47.049999237060497</v>
      </c>
    </row>
    <row r="4016" spans="1:2" ht="15" customHeight="1" x14ac:dyDescent="0.2">
      <c r="A4016" s="153">
        <v>42605.166666666664</v>
      </c>
      <c r="B4016" s="154">
        <v>48.099998474121001</v>
      </c>
    </row>
    <row r="4017" spans="1:2" ht="15" customHeight="1" x14ac:dyDescent="0.2">
      <c r="A4017" s="153">
        <v>42606.166666666664</v>
      </c>
      <c r="B4017" s="154">
        <v>46.770000457763601</v>
      </c>
    </row>
    <row r="4018" spans="1:2" ht="15" customHeight="1" x14ac:dyDescent="0.2">
      <c r="A4018" s="153">
        <v>42607.166666666664</v>
      </c>
      <c r="B4018" s="154">
        <v>47.330001831054602</v>
      </c>
    </row>
    <row r="4019" spans="1:2" ht="15" customHeight="1" x14ac:dyDescent="0.2">
      <c r="A4019" s="153">
        <v>42608.166666666664</v>
      </c>
      <c r="B4019" s="154">
        <v>47.639999389648402</v>
      </c>
    </row>
    <row r="4020" spans="1:2" ht="15" customHeight="1" x14ac:dyDescent="0.2">
      <c r="A4020" s="153">
        <v>42611.166666666664</v>
      </c>
      <c r="B4020" s="154">
        <v>46.9799995422363</v>
      </c>
    </row>
    <row r="4021" spans="1:2" ht="15" customHeight="1" x14ac:dyDescent="0.2">
      <c r="A4021" s="153">
        <v>42612.166666666664</v>
      </c>
      <c r="B4021" s="154">
        <v>46.349998474121001</v>
      </c>
    </row>
    <row r="4022" spans="1:2" ht="15" customHeight="1" x14ac:dyDescent="0.2">
      <c r="A4022" s="153">
        <v>42613.166666666664</v>
      </c>
      <c r="B4022" s="154">
        <v>44.700000762939403</v>
      </c>
    </row>
    <row r="4023" spans="1:2" ht="15" customHeight="1" x14ac:dyDescent="0.2">
      <c r="A4023" s="153">
        <v>42614.166666666664</v>
      </c>
      <c r="B4023" s="154">
        <v>43.159999847412102</v>
      </c>
    </row>
    <row r="4024" spans="1:2" ht="15" customHeight="1" x14ac:dyDescent="0.2">
      <c r="A4024" s="153">
        <v>42615.166666666664</v>
      </c>
      <c r="B4024" s="154">
        <v>44.439998626708899</v>
      </c>
    </row>
    <row r="4025" spans="1:2" ht="15" customHeight="1" x14ac:dyDescent="0.2">
      <c r="A4025" s="153">
        <v>42619.166666666664</v>
      </c>
      <c r="B4025" s="154">
        <v>44.830001831054602</v>
      </c>
    </row>
    <row r="4026" spans="1:2" ht="15" customHeight="1" x14ac:dyDescent="0.2">
      <c r="A4026" s="153">
        <v>42620.166666666664</v>
      </c>
      <c r="B4026" s="154">
        <v>45.5</v>
      </c>
    </row>
    <row r="4027" spans="1:2" ht="15" customHeight="1" x14ac:dyDescent="0.2">
      <c r="A4027" s="153">
        <v>42621.166666666664</v>
      </c>
      <c r="B4027" s="154">
        <v>47.619998931884702</v>
      </c>
    </row>
    <row r="4028" spans="1:2" ht="15" customHeight="1" x14ac:dyDescent="0.2">
      <c r="A4028" s="153">
        <v>42622.166666666664</v>
      </c>
      <c r="B4028" s="154">
        <v>45.880001068115199</v>
      </c>
    </row>
    <row r="4029" spans="1:2" ht="15" customHeight="1" x14ac:dyDescent="0.2">
      <c r="A4029" s="153">
        <v>42625.166666666664</v>
      </c>
      <c r="B4029" s="154">
        <v>46.290000915527301</v>
      </c>
    </row>
    <row r="4030" spans="1:2" ht="15" customHeight="1" x14ac:dyDescent="0.2">
      <c r="A4030" s="153">
        <v>42626.166666666664</v>
      </c>
      <c r="B4030" s="154">
        <v>44.900001525878899</v>
      </c>
    </row>
    <row r="4031" spans="1:2" ht="15" customHeight="1" x14ac:dyDescent="0.2">
      <c r="A4031" s="153">
        <v>42627.166666666664</v>
      </c>
      <c r="B4031" s="154">
        <v>43.580001831054602</v>
      </c>
    </row>
    <row r="4032" spans="1:2" ht="15" customHeight="1" x14ac:dyDescent="0.2">
      <c r="A4032" s="153">
        <v>42628.166666666664</v>
      </c>
      <c r="B4032" s="154">
        <v>43.909999847412102</v>
      </c>
    </row>
    <row r="4033" spans="1:2" ht="15" customHeight="1" x14ac:dyDescent="0.2">
      <c r="A4033" s="153">
        <v>42629.166666666664</v>
      </c>
      <c r="B4033" s="154">
        <v>43.029998779296797</v>
      </c>
    </row>
    <row r="4034" spans="1:2" ht="15" customHeight="1" x14ac:dyDescent="0.2">
      <c r="A4034" s="153">
        <v>42632.166666666664</v>
      </c>
      <c r="B4034" s="154">
        <v>43.299999237060497</v>
      </c>
    </row>
    <row r="4035" spans="1:2" ht="15" customHeight="1" x14ac:dyDescent="0.2">
      <c r="A4035" s="153">
        <v>42633.166666666664</v>
      </c>
      <c r="B4035" s="154">
        <v>43.439998626708899</v>
      </c>
    </row>
    <row r="4036" spans="1:2" ht="15" customHeight="1" x14ac:dyDescent="0.2">
      <c r="A4036" s="153">
        <v>42634.166666666664</v>
      </c>
      <c r="B4036" s="154">
        <v>45.340000152587798</v>
      </c>
    </row>
    <row r="4037" spans="1:2" ht="15" customHeight="1" x14ac:dyDescent="0.2">
      <c r="A4037" s="153">
        <v>42635.166666666664</v>
      </c>
      <c r="B4037" s="154">
        <v>46.319999694824197</v>
      </c>
    </row>
    <row r="4038" spans="1:2" ht="15" customHeight="1" x14ac:dyDescent="0.2">
      <c r="A4038" s="153">
        <v>42636.166666666664</v>
      </c>
      <c r="B4038" s="154">
        <v>44.4799995422363</v>
      </c>
    </row>
    <row r="4039" spans="1:2" ht="15" customHeight="1" x14ac:dyDescent="0.2">
      <c r="A4039" s="153">
        <v>42639.166666666664</v>
      </c>
      <c r="B4039" s="154">
        <v>45.930000305175703</v>
      </c>
    </row>
    <row r="4040" spans="1:2" ht="15" customHeight="1" x14ac:dyDescent="0.2">
      <c r="A4040" s="153">
        <v>42640.166666666664</v>
      </c>
      <c r="B4040" s="154">
        <v>44.669998168945298</v>
      </c>
    </row>
    <row r="4041" spans="1:2" ht="15" customHeight="1" x14ac:dyDescent="0.2">
      <c r="A4041" s="153">
        <v>42641.166666666664</v>
      </c>
      <c r="B4041" s="154">
        <v>47.049999237060497</v>
      </c>
    </row>
    <row r="4042" spans="1:2" ht="15" customHeight="1" x14ac:dyDescent="0.2">
      <c r="A4042" s="153">
        <v>42642.166666666664</v>
      </c>
      <c r="B4042" s="154">
        <v>47.830001831054602</v>
      </c>
    </row>
    <row r="4043" spans="1:2" ht="15" customHeight="1" x14ac:dyDescent="0.2">
      <c r="A4043" s="153">
        <v>42643.166666666664</v>
      </c>
      <c r="B4043" s="154">
        <v>48.240001678466797</v>
      </c>
    </row>
    <row r="4044" spans="1:2" ht="15" customHeight="1" x14ac:dyDescent="0.2">
      <c r="A4044" s="153">
        <v>42646.166666666664</v>
      </c>
      <c r="B4044" s="154">
        <v>48.810001373291001</v>
      </c>
    </row>
    <row r="4045" spans="1:2" ht="15" customHeight="1" x14ac:dyDescent="0.2">
      <c r="A4045" s="153">
        <v>42647.166666666664</v>
      </c>
      <c r="B4045" s="154">
        <v>48.689998626708899</v>
      </c>
    </row>
    <row r="4046" spans="1:2" ht="15" customHeight="1" x14ac:dyDescent="0.2">
      <c r="A4046" s="153">
        <v>42648.166666666664</v>
      </c>
      <c r="B4046" s="154">
        <v>49.830001831054602</v>
      </c>
    </row>
    <row r="4047" spans="1:2" ht="15" customHeight="1" x14ac:dyDescent="0.2">
      <c r="A4047" s="153">
        <v>42649.166666666664</v>
      </c>
      <c r="B4047" s="154">
        <v>50.439998626708899</v>
      </c>
    </row>
    <row r="4048" spans="1:2" ht="15" customHeight="1" x14ac:dyDescent="0.2">
      <c r="A4048" s="153">
        <v>42650.166666666664</v>
      </c>
      <c r="B4048" s="154">
        <v>49.810001373291001</v>
      </c>
    </row>
    <row r="4049" spans="1:2" ht="15" customHeight="1" x14ac:dyDescent="0.2">
      <c r="A4049" s="153">
        <v>42654.166666666664</v>
      </c>
      <c r="B4049" s="154">
        <v>50.790000915527301</v>
      </c>
    </row>
    <row r="4050" spans="1:2" ht="15" customHeight="1" x14ac:dyDescent="0.2">
      <c r="A4050" s="153">
        <v>42655.166666666664</v>
      </c>
      <c r="B4050" s="154">
        <v>50.180000305175703</v>
      </c>
    </row>
    <row r="4051" spans="1:2" ht="15" customHeight="1" x14ac:dyDescent="0.2">
      <c r="A4051" s="153">
        <v>42656.166666666664</v>
      </c>
      <c r="B4051" s="154">
        <v>50.439998626708899</v>
      </c>
    </row>
    <row r="4052" spans="1:2" ht="15" customHeight="1" x14ac:dyDescent="0.2">
      <c r="A4052" s="153">
        <v>42657.166666666664</v>
      </c>
      <c r="B4052" s="154">
        <v>50.349998474121001</v>
      </c>
    </row>
    <row r="4053" spans="1:2" ht="15" customHeight="1" x14ac:dyDescent="0.2">
      <c r="A4053" s="153">
        <v>42660.166666666664</v>
      </c>
      <c r="B4053" s="154">
        <v>49.939998626708899</v>
      </c>
    </row>
    <row r="4054" spans="1:2" ht="15" customHeight="1" x14ac:dyDescent="0.2">
      <c r="A4054" s="153">
        <v>42661.166666666664</v>
      </c>
      <c r="B4054" s="154">
        <v>50.290000915527301</v>
      </c>
    </row>
    <row r="4055" spans="1:2" ht="15" customHeight="1" x14ac:dyDescent="0.2">
      <c r="A4055" s="153">
        <v>42662.166666666664</v>
      </c>
      <c r="B4055" s="154">
        <v>51.599998474121001</v>
      </c>
    </row>
    <row r="4056" spans="1:2" ht="15" customHeight="1" x14ac:dyDescent="0.2">
      <c r="A4056" s="153">
        <v>42663.166666666664</v>
      </c>
      <c r="B4056" s="154">
        <v>50.430000305175703</v>
      </c>
    </row>
    <row r="4057" spans="1:2" ht="15" customHeight="1" x14ac:dyDescent="0.2">
      <c r="A4057" s="153">
        <v>42664.166666666664</v>
      </c>
      <c r="B4057" s="154">
        <v>50.849998474121001</v>
      </c>
    </row>
    <row r="4058" spans="1:2" ht="15" customHeight="1" x14ac:dyDescent="0.2">
      <c r="A4058" s="153">
        <v>42667.166666666664</v>
      </c>
      <c r="B4058" s="154">
        <v>50.520000457763601</v>
      </c>
    </row>
    <row r="4059" spans="1:2" ht="15" customHeight="1" x14ac:dyDescent="0.2">
      <c r="A4059" s="153">
        <v>42668.166666666664</v>
      </c>
      <c r="B4059" s="154">
        <v>49.959999084472599</v>
      </c>
    </row>
    <row r="4060" spans="1:2" ht="15" customHeight="1" x14ac:dyDescent="0.2">
      <c r="A4060" s="153">
        <v>42669.166666666664</v>
      </c>
      <c r="B4060" s="154">
        <v>49.180000305175703</v>
      </c>
    </row>
    <row r="4061" spans="1:2" ht="15" customHeight="1" x14ac:dyDescent="0.2">
      <c r="A4061" s="153">
        <v>42670.166666666664</v>
      </c>
      <c r="B4061" s="154">
        <v>49.720001220703097</v>
      </c>
    </row>
    <row r="4062" spans="1:2" ht="15" customHeight="1" x14ac:dyDescent="0.2">
      <c r="A4062" s="153">
        <v>42671.166666666664</v>
      </c>
      <c r="B4062" s="154">
        <v>48.700000762939403</v>
      </c>
    </row>
    <row r="4063" spans="1:2" ht="15" customHeight="1" x14ac:dyDescent="0.2">
      <c r="A4063" s="153">
        <v>42674.166666666664</v>
      </c>
      <c r="B4063" s="154">
        <v>46.860000610351499</v>
      </c>
    </row>
    <row r="4064" spans="1:2" ht="15" customHeight="1" x14ac:dyDescent="0.2">
      <c r="A4064" s="153">
        <v>42675.166666666664</v>
      </c>
      <c r="B4064" s="154">
        <v>46.669998168945298</v>
      </c>
    </row>
    <row r="4065" spans="1:2" ht="15" customHeight="1" x14ac:dyDescent="0.2">
      <c r="A4065" s="153">
        <v>42676.166666666664</v>
      </c>
      <c r="B4065" s="154">
        <v>45.340000152587798</v>
      </c>
    </row>
    <row r="4066" spans="1:2" ht="15" customHeight="1" x14ac:dyDescent="0.2">
      <c r="A4066" s="153">
        <v>42677.166666666664</v>
      </c>
      <c r="B4066" s="154">
        <v>44.659999847412102</v>
      </c>
    </row>
    <row r="4067" spans="1:2" ht="15" customHeight="1" x14ac:dyDescent="0.2">
      <c r="A4067" s="153">
        <v>42678.166666666664</v>
      </c>
      <c r="B4067" s="154">
        <v>44.069999694824197</v>
      </c>
    </row>
    <row r="4068" spans="1:2" ht="15" customHeight="1" x14ac:dyDescent="0.2">
      <c r="A4068" s="153">
        <v>42681.208333333336</v>
      </c>
      <c r="B4068" s="154">
        <v>44.889999389648402</v>
      </c>
    </row>
    <row r="4069" spans="1:2" ht="15" customHeight="1" x14ac:dyDescent="0.2">
      <c r="A4069" s="153">
        <v>42682.208333333336</v>
      </c>
      <c r="B4069" s="154">
        <v>44.9799995422363</v>
      </c>
    </row>
    <row r="4070" spans="1:2" ht="15" customHeight="1" x14ac:dyDescent="0.2">
      <c r="A4070" s="153">
        <v>42683.208333333336</v>
      </c>
      <c r="B4070" s="154">
        <v>45.270000457763601</v>
      </c>
    </row>
    <row r="4071" spans="1:2" ht="15" customHeight="1" x14ac:dyDescent="0.2">
      <c r="A4071" s="153">
        <v>42684.208333333336</v>
      </c>
      <c r="B4071" s="154">
        <v>44.659999847412102</v>
      </c>
    </row>
    <row r="4072" spans="1:2" ht="15" customHeight="1" x14ac:dyDescent="0.2">
      <c r="A4072" s="153">
        <v>42688.208333333336</v>
      </c>
      <c r="B4072" s="154">
        <v>43.319999694824197</v>
      </c>
    </row>
    <row r="4073" spans="1:2" ht="15" customHeight="1" x14ac:dyDescent="0.2">
      <c r="A4073" s="153">
        <v>42689.208333333336</v>
      </c>
      <c r="B4073" s="154">
        <v>45.810001373291001</v>
      </c>
    </row>
    <row r="4074" spans="1:2" ht="15" customHeight="1" x14ac:dyDescent="0.2">
      <c r="A4074" s="153">
        <v>42690.208333333336</v>
      </c>
      <c r="B4074" s="154">
        <v>45.569999694824197</v>
      </c>
    </row>
    <row r="4075" spans="1:2" ht="15" customHeight="1" x14ac:dyDescent="0.2">
      <c r="A4075" s="153">
        <v>42691.208333333336</v>
      </c>
      <c r="B4075" s="154">
        <v>45.419998168945298</v>
      </c>
    </row>
    <row r="4076" spans="1:2" ht="15" customHeight="1" x14ac:dyDescent="0.2">
      <c r="A4076" s="153">
        <v>42692.208333333336</v>
      </c>
      <c r="B4076" s="154">
        <v>45.689998626708899</v>
      </c>
    </row>
    <row r="4077" spans="1:2" ht="15" customHeight="1" x14ac:dyDescent="0.2">
      <c r="A4077" s="153">
        <v>42695.208333333336</v>
      </c>
      <c r="B4077" s="154">
        <v>47.490001678466797</v>
      </c>
    </row>
    <row r="4078" spans="1:2" ht="15" customHeight="1" x14ac:dyDescent="0.2">
      <c r="A4078" s="153">
        <v>42696.208333333336</v>
      </c>
      <c r="B4078" s="154">
        <v>48.029998779296797</v>
      </c>
    </row>
    <row r="4079" spans="1:2" ht="15" customHeight="1" x14ac:dyDescent="0.2">
      <c r="A4079" s="153">
        <v>42697.208333333336</v>
      </c>
      <c r="B4079" s="154">
        <v>47.959999084472599</v>
      </c>
    </row>
    <row r="4080" spans="1:2" ht="15" customHeight="1" x14ac:dyDescent="0.2">
      <c r="A4080" s="153">
        <v>42699.208333333336</v>
      </c>
      <c r="B4080" s="154">
        <v>46.060001373291001</v>
      </c>
    </row>
    <row r="4081" spans="1:2" ht="15" customHeight="1" x14ac:dyDescent="0.2">
      <c r="A4081" s="153">
        <v>42702.208333333336</v>
      </c>
      <c r="B4081" s="154">
        <v>47.080001831054602</v>
      </c>
    </row>
    <row r="4082" spans="1:2" ht="15" customHeight="1" x14ac:dyDescent="0.2">
      <c r="A4082" s="153">
        <v>42703.208333333336</v>
      </c>
      <c r="B4082" s="154">
        <v>45.2299995422363</v>
      </c>
    </row>
    <row r="4083" spans="1:2" ht="15" customHeight="1" x14ac:dyDescent="0.2">
      <c r="A4083" s="153">
        <v>42704.208333333336</v>
      </c>
      <c r="B4083" s="154">
        <v>49.439998626708899</v>
      </c>
    </row>
    <row r="4084" spans="1:2" ht="15" customHeight="1" x14ac:dyDescent="0.2">
      <c r="A4084" s="153">
        <v>42705.208333333336</v>
      </c>
      <c r="B4084" s="154">
        <v>51.060001373291001</v>
      </c>
    </row>
    <row r="4085" spans="1:2" ht="15" customHeight="1" x14ac:dyDescent="0.2">
      <c r="A4085" s="153">
        <v>42706.208333333336</v>
      </c>
      <c r="B4085" s="154">
        <v>51.680000305175703</v>
      </c>
    </row>
    <row r="4086" spans="1:2" ht="15" customHeight="1" x14ac:dyDescent="0.2">
      <c r="A4086" s="153">
        <v>42709.208333333336</v>
      </c>
      <c r="B4086" s="154">
        <v>51.790000915527301</v>
      </c>
    </row>
    <row r="4087" spans="1:2" ht="15" customHeight="1" x14ac:dyDescent="0.2">
      <c r="A4087" s="153">
        <v>42710.208333333336</v>
      </c>
      <c r="B4087" s="154">
        <v>50.930000305175703</v>
      </c>
    </row>
    <row r="4088" spans="1:2" ht="15" customHeight="1" x14ac:dyDescent="0.2">
      <c r="A4088" s="153">
        <v>42711.208333333336</v>
      </c>
      <c r="B4088" s="154">
        <v>49.770000457763601</v>
      </c>
    </row>
    <row r="4089" spans="1:2" ht="15" customHeight="1" x14ac:dyDescent="0.2">
      <c r="A4089" s="153">
        <v>42712.208333333336</v>
      </c>
      <c r="B4089" s="154">
        <v>50.840000152587798</v>
      </c>
    </row>
    <row r="4090" spans="1:2" ht="15" customHeight="1" x14ac:dyDescent="0.2">
      <c r="A4090" s="153">
        <v>42713.208333333336</v>
      </c>
      <c r="B4090" s="154">
        <v>51.5</v>
      </c>
    </row>
    <row r="4091" spans="1:2" ht="15" customHeight="1" x14ac:dyDescent="0.2">
      <c r="A4091" s="153">
        <v>42716.208333333336</v>
      </c>
      <c r="B4091" s="154">
        <v>52.830001831054602</v>
      </c>
    </row>
    <row r="4092" spans="1:2" ht="15" customHeight="1" x14ac:dyDescent="0.2">
      <c r="A4092" s="153">
        <v>42717.208333333336</v>
      </c>
      <c r="B4092" s="154">
        <v>52.9799995422363</v>
      </c>
    </row>
    <row r="4093" spans="1:2" ht="15" customHeight="1" x14ac:dyDescent="0.2">
      <c r="A4093" s="153">
        <v>42718.208333333336</v>
      </c>
      <c r="B4093" s="154">
        <v>51.040000915527301</v>
      </c>
    </row>
    <row r="4094" spans="1:2" ht="15" customHeight="1" x14ac:dyDescent="0.2">
      <c r="A4094" s="153">
        <v>42719.208333333336</v>
      </c>
      <c r="B4094" s="154">
        <v>50.900001525878899</v>
      </c>
    </row>
    <row r="4095" spans="1:2" ht="15" customHeight="1" x14ac:dyDescent="0.2">
      <c r="A4095" s="153">
        <v>42720.208333333336</v>
      </c>
      <c r="B4095" s="154">
        <v>51.900001525878899</v>
      </c>
    </row>
    <row r="4096" spans="1:2" ht="15" customHeight="1" x14ac:dyDescent="0.2">
      <c r="A4096" s="153">
        <v>42723.208333333336</v>
      </c>
      <c r="B4096" s="154">
        <v>52.119998931884702</v>
      </c>
    </row>
    <row r="4097" spans="1:2" ht="15" customHeight="1" x14ac:dyDescent="0.2">
      <c r="A4097" s="153">
        <v>42724.208333333336</v>
      </c>
      <c r="B4097" s="154">
        <v>52.2299995422363</v>
      </c>
    </row>
    <row r="4098" spans="1:2" ht="15" customHeight="1" x14ac:dyDescent="0.2">
      <c r="A4098" s="153">
        <v>42725.208333333336</v>
      </c>
      <c r="B4098" s="154">
        <v>52.490001678466797</v>
      </c>
    </row>
    <row r="4099" spans="1:2" ht="15" customHeight="1" x14ac:dyDescent="0.2">
      <c r="A4099" s="153">
        <v>42726.208333333336</v>
      </c>
      <c r="B4099" s="154">
        <v>52.950000762939403</v>
      </c>
    </row>
    <row r="4100" spans="1:2" ht="15" customHeight="1" x14ac:dyDescent="0.2">
      <c r="A4100" s="153">
        <v>42727.208333333336</v>
      </c>
      <c r="B4100" s="154">
        <v>53.020000457763601</v>
      </c>
    </row>
    <row r="4101" spans="1:2" ht="15" customHeight="1" x14ac:dyDescent="0.2">
      <c r="A4101" s="153">
        <v>42731.208333333336</v>
      </c>
      <c r="B4101" s="154">
        <v>53.900001525878899</v>
      </c>
    </row>
    <row r="4102" spans="1:2" ht="15" customHeight="1" x14ac:dyDescent="0.2">
      <c r="A4102" s="153">
        <v>42732.208333333336</v>
      </c>
      <c r="B4102" s="154">
        <v>54.060001373291001</v>
      </c>
    </row>
    <row r="4103" spans="1:2" ht="15" customHeight="1" x14ac:dyDescent="0.2">
      <c r="A4103" s="153">
        <v>42733.208333333336</v>
      </c>
      <c r="B4103" s="154">
        <v>53.770000457763601</v>
      </c>
    </row>
    <row r="4104" spans="1:2" ht="15" customHeight="1" x14ac:dyDescent="0.2">
      <c r="A4104" s="153">
        <v>42734.208333333336</v>
      </c>
      <c r="B4104" s="154">
        <v>53.720001220703097</v>
      </c>
    </row>
    <row r="4105" spans="1:2" ht="15" customHeight="1" x14ac:dyDescent="0.2">
      <c r="A4105" s="153">
        <v>42738.208333333336</v>
      </c>
      <c r="B4105" s="154">
        <v>52.330001831054602</v>
      </c>
    </row>
    <row r="4106" spans="1:2" ht="15" customHeight="1" x14ac:dyDescent="0.2">
      <c r="A4106" s="153">
        <v>42739.208333333336</v>
      </c>
      <c r="B4106" s="154">
        <v>53.259998321533203</v>
      </c>
    </row>
    <row r="4107" spans="1:2" ht="15" customHeight="1" x14ac:dyDescent="0.2">
      <c r="A4107" s="153">
        <v>42740.208333333336</v>
      </c>
      <c r="B4107" s="154">
        <v>53.759998321533203</v>
      </c>
    </row>
    <row r="4108" spans="1:2" ht="15" customHeight="1" x14ac:dyDescent="0.2">
      <c r="A4108" s="153">
        <v>42741.208333333336</v>
      </c>
      <c r="B4108" s="154">
        <v>53.990001678466797</v>
      </c>
    </row>
    <row r="4109" spans="1:2" ht="15" customHeight="1" x14ac:dyDescent="0.2">
      <c r="A4109" s="153">
        <v>42744.208333333336</v>
      </c>
      <c r="B4109" s="154">
        <v>51.959999084472599</v>
      </c>
    </row>
    <row r="4110" spans="1:2" ht="15" customHeight="1" x14ac:dyDescent="0.2">
      <c r="A4110" s="153">
        <v>42745.208333333336</v>
      </c>
      <c r="B4110" s="154">
        <v>50.819999694824197</v>
      </c>
    </row>
    <row r="4111" spans="1:2" ht="15" customHeight="1" x14ac:dyDescent="0.2">
      <c r="A4111" s="153">
        <v>42746.208333333336</v>
      </c>
      <c r="B4111" s="154">
        <v>52.25</v>
      </c>
    </row>
    <row r="4112" spans="1:2" ht="15" customHeight="1" x14ac:dyDescent="0.2">
      <c r="A4112" s="153">
        <v>42747.208333333336</v>
      </c>
      <c r="B4112" s="154">
        <v>53.009998321533203</v>
      </c>
    </row>
    <row r="4113" spans="1:2" ht="15" customHeight="1" x14ac:dyDescent="0.2">
      <c r="A4113" s="153">
        <v>42748.208333333336</v>
      </c>
      <c r="B4113" s="154">
        <v>52.369998931884702</v>
      </c>
    </row>
    <row r="4114" spans="1:2" ht="15" customHeight="1" x14ac:dyDescent="0.2">
      <c r="A4114" s="153">
        <v>42752.208333333336</v>
      </c>
      <c r="B4114" s="154">
        <v>52.4799995422363</v>
      </c>
    </row>
    <row r="4115" spans="1:2" ht="15" customHeight="1" x14ac:dyDescent="0.2">
      <c r="A4115" s="153">
        <v>42753.208333333336</v>
      </c>
      <c r="B4115" s="154">
        <v>51.080001831054602</v>
      </c>
    </row>
    <row r="4116" spans="1:2" ht="15" customHeight="1" x14ac:dyDescent="0.2">
      <c r="A4116" s="153">
        <v>42754.208333333336</v>
      </c>
      <c r="B4116" s="154">
        <v>51.369998931884702</v>
      </c>
    </row>
    <row r="4117" spans="1:2" ht="15" customHeight="1" x14ac:dyDescent="0.2">
      <c r="A4117" s="153">
        <v>42755.208333333336</v>
      </c>
      <c r="B4117" s="154">
        <v>52.419998168945298</v>
      </c>
    </row>
    <row r="4118" spans="1:2" ht="15" customHeight="1" x14ac:dyDescent="0.2">
      <c r="A4118" s="153">
        <v>42758.208333333336</v>
      </c>
      <c r="B4118" s="154">
        <v>52.75</v>
      </c>
    </row>
    <row r="4119" spans="1:2" ht="15" customHeight="1" x14ac:dyDescent="0.2">
      <c r="A4119" s="153">
        <v>42759.208333333336</v>
      </c>
      <c r="B4119" s="154">
        <v>53.180000305175703</v>
      </c>
    </row>
    <row r="4120" spans="1:2" ht="15" customHeight="1" x14ac:dyDescent="0.2">
      <c r="A4120" s="153">
        <v>42760.208333333336</v>
      </c>
      <c r="B4120" s="154">
        <v>52.75</v>
      </c>
    </row>
    <row r="4121" spans="1:2" ht="15" customHeight="1" x14ac:dyDescent="0.2">
      <c r="A4121" s="153">
        <v>42761.208333333336</v>
      </c>
      <c r="B4121" s="154">
        <v>53.779998779296797</v>
      </c>
    </row>
    <row r="4122" spans="1:2" ht="15" customHeight="1" x14ac:dyDescent="0.2">
      <c r="A4122" s="153">
        <v>42762.208333333336</v>
      </c>
      <c r="B4122" s="154">
        <v>53.169998168945298</v>
      </c>
    </row>
    <row r="4123" spans="1:2" ht="15" customHeight="1" x14ac:dyDescent="0.2">
      <c r="A4123" s="153">
        <v>42765.208333333336</v>
      </c>
      <c r="B4123" s="154">
        <v>52.630001068115199</v>
      </c>
    </row>
    <row r="4124" spans="1:2" ht="15" customHeight="1" x14ac:dyDescent="0.2">
      <c r="A4124" s="153">
        <v>42766.208333333336</v>
      </c>
      <c r="B4124" s="154">
        <v>52.810001373291001</v>
      </c>
    </row>
    <row r="4125" spans="1:2" ht="15" customHeight="1" x14ac:dyDescent="0.2">
      <c r="A4125" s="153">
        <v>42767.208333333336</v>
      </c>
      <c r="B4125" s="154">
        <v>53.880001068115199</v>
      </c>
    </row>
    <row r="4126" spans="1:2" ht="15" customHeight="1" x14ac:dyDescent="0.2">
      <c r="A4126" s="153">
        <v>42768.208333333336</v>
      </c>
      <c r="B4126" s="154">
        <v>53.540000915527301</v>
      </c>
    </row>
    <row r="4127" spans="1:2" ht="15" customHeight="1" x14ac:dyDescent="0.2">
      <c r="A4127" s="153">
        <v>42769.208333333336</v>
      </c>
      <c r="B4127" s="154">
        <v>53.830001831054602</v>
      </c>
    </row>
    <row r="4128" spans="1:2" ht="15" customHeight="1" x14ac:dyDescent="0.2">
      <c r="A4128" s="153">
        <v>42772.208333333336</v>
      </c>
      <c r="B4128" s="154">
        <v>53.009998321533203</v>
      </c>
    </row>
    <row r="4129" spans="1:2" ht="15" customHeight="1" x14ac:dyDescent="0.2">
      <c r="A4129" s="153">
        <v>42773.208333333336</v>
      </c>
      <c r="B4129" s="154">
        <v>52.169998168945298</v>
      </c>
    </row>
    <row r="4130" spans="1:2" ht="15" customHeight="1" x14ac:dyDescent="0.2">
      <c r="A4130" s="153">
        <v>42774.208333333336</v>
      </c>
      <c r="B4130" s="154">
        <v>52.340000152587798</v>
      </c>
    </row>
    <row r="4131" spans="1:2" ht="15" customHeight="1" x14ac:dyDescent="0.2">
      <c r="A4131" s="153">
        <v>42775.208333333336</v>
      </c>
      <c r="B4131" s="154">
        <v>53</v>
      </c>
    </row>
    <row r="4132" spans="1:2" ht="15" customHeight="1" x14ac:dyDescent="0.2">
      <c r="A4132" s="153">
        <v>42776.208333333336</v>
      </c>
      <c r="B4132" s="154">
        <v>53.860000610351499</v>
      </c>
    </row>
    <row r="4133" spans="1:2" ht="15" customHeight="1" x14ac:dyDescent="0.2">
      <c r="A4133" s="153">
        <v>42779.208333333336</v>
      </c>
      <c r="B4133" s="154">
        <v>52.930000305175703</v>
      </c>
    </row>
    <row r="4134" spans="1:2" ht="15" customHeight="1" x14ac:dyDescent="0.2">
      <c r="A4134" s="153">
        <v>42780.208333333336</v>
      </c>
      <c r="B4134" s="154">
        <v>53.200000762939403</v>
      </c>
    </row>
    <row r="4135" spans="1:2" ht="15" customHeight="1" x14ac:dyDescent="0.2">
      <c r="A4135" s="153">
        <v>42781.208333333336</v>
      </c>
      <c r="B4135" s="154">
        <v>53.110000610351499</v>
      </c>
    </row>
    <row r="4136" spans="1:2" ht="15" customHeight="1" x14ac:dyDescent="0.2">
      <c r="A4136" s="153">
        <v>42782.208333333336</v>
      </c>
      <c r="B4136" s="154">
        <v>53.360000610351499</v>
      </c>
    </row>
    <row r="4137" spans="1:2" ht="15" customHeight="1" x14ac:dyDescent="0.2">
      <c r="A4137" s="153">
        <v>42783.208333333336</v>
      </c>
      <c r="B4137" s="154">
        <v>53.400001525878899</v>
      </c>
    </row>
    <row r="4138" spans="1:2" ht="15" customHeight="1" x14ac:dyDescent="0.2">
      <c r="A4138" s="153">
        <v>42787.208333333336</v>
      </c>
      <c r="B4138" s="154">
        <v>54.060001373291001</v>
      </c>
    </row>
    <row r="4139" spans="1:2" ht="15" customHeight="1" x14ac:dyDescent="0.2">
      <c r="A4139" s="153">
        <v>42788.208333333336</v>
      </c>
      <c r="B4139" s="154">
        <v>53.590000152587798</v>
      </c>
    </row>
    <row r="4140" spans="1:2" ht="15" customHeight="1" x14ac:dyDescent="0.2">
      <c r="A4140" s="153">
        <v>42789.208333333336</v>
      </c>
      <c r="B4140" s="154">
        <v>54.450000762939403</v>
      </c>
    </row>
    <row r="4141" spans="1:2" ht="15" customHeight="1" x14ac:dyDescent="0.2">
      <c r="A4141" s="153">
        <v>42790.208333333336</v>
      </c>
      <c r="B4141" s="154">
        <v>53.990001678466797</v>
      </c>
    </row>
    <row r="4142" spans="1:2" ht="15" customHeight="1" x14ac:dyDescent="0.2">
      <c r="A4142" s="153">
        <v>42793.208333333336</v>
      </c>
      <c r="B4142" s="154">
        <v>54.049999237060497</v>
      </c>
    </row>
    <row r="4143" spans="1:2" ht="15" customHeight="1" x14ac:dyDescent="0.2">
      <c r="A4143" s="153">
        <v>42794.208333333336</v>
      </c>
      <c r="B4143" s="154">
        <v>54.009998321533203</v>
      </c>
    </row>
    <row r="4144" spans="1:2" ht="15" customHeight="1" x14ac:dyDescent="0.2">
      <c r="A4144" s="153">
        <v>42795.208333333336</v>
      </c>
      <c r="B4144" s="154">
        <v>53.830001831054602</v>
      </c>
    </row>
    <row r="4145" spans="1:2" ht="15" customHeight="1" x14ac:dyDescent="0.2">
      <c r="A4145" s="153">
        <v>42796.208333333336</v>
      </c>
      <c r="B4145" s="154">
        <v>52.610000610351499</v>
      </c>
    </row>
    <row r="4146" spans="1:2" ht="15" customHeight="1" x14ac:dyDescent="0.2">
      <c r="A4146" s="153">
        <v>42797.208333333336</v>
      </c>
      <c r="B4146" s="154">
        <v>53.330001831054602</v>
      </c>
    </row>
    <row r="4147" spans="1:2" ht="15" customHeight="1" x14ac:dyDescent="0.2">
      <c r="A4147" s="153">
        <v>42800.208333333336</v>
      </c>
      <c r="B4147" s="154">
        <v>53.200000762939403</v>
      </c>
    </row>
    <row r="4148" spans="1:2" ht="15" customHeight="1" x14ac:dyDescent="0.2">
      <c r="A4148" s="153">
        <v>42801.208333333336</v>
      </c>
      <c r="B4148" s="154">
        <v>53.139999389648402</v>
      </c>
    </row>
    <row r="4149" spans="1:2" ht="15" customHeight="1" x14ac:dyDescent="0.2">
      <c r="A4149" s="153">
        <v>42802.208333333336</v>
      </c>
      <c r="B4149" s="154">
        <v>50.279998779296797</v>
      </c>
    </row>
    <row r="4150" spans="1:2" ht="15" customHeight="1" x14ac:dyDescent="0.2">
      <c r="A4150" s="153">
        <v>42803.208333333336</v>
      </c>
      <c r="B4150" s="154">
        <v>49.279998779296797</v>
      </c>
    </row>
    <row r="4151" spans="1:2" ht="15" customHeight="1" x14ac:dyDescent="0.2">
      <c r="A4151" s="153">
        <v>42804.208333333336</v>
      </c>
      <c r="B4151" s="154">
        <v>48.490001678466797</v>
      </c>
    </row>
    <row r="4152" spans="1:2" ht="15" customHeight="1" x14ac:dyDescent="0.2">
      <c r="A4152" s="153">
        <v>42807.166666666664</v>
      </c>
      <c r="B4152" s="154">
        <v>48.400001525878899</v>
      </c>
    </row>
    <row r="4153" spans="1:2" ht="15" customHeight="1" x14ac:dyDescent="0.2">
      <c r="A4153" s="153">
        <v>42808.166666666664</v>
      </c>
      <c r="B4153" s="154">
        <v>47.720001220703097</v>
      </c>
    </row>
    <row r="4154" spans="1:2" ht="15" customHeight="1" x14ac:dyDescent="0.2">
      <c r="A4154" s="153">
        <v>42809.166666666664</v>
      </c>
      <c r="B4154" s="154">
        <v>48.860000610351499</v>
      </c>
    </row>
    <row r="4155" spans="1:2" ht="15" customHeight="1" x14ac:dyDescent="0.2">
      <c r="A4155" s="153">
        <v>42810.166666666664</v>
      </c>
      <c r="B4155" s="154">
        <v>48.75</v>
      </c>
    </row>
    <row r="4156" spans="1:2" ht="15" customHeight="1" x14ac:dyDescent="0.2">
      <c r="A4156" s="153">
        <v>42811.166666666664</v>
      </c>
      <c r="B4156" s="154">
        <v>48.779998779296797</v>
      </c>
    </row>
    <row r="4157" spans="1:2" ht="15" customHeight="1" x14ac:dyDescent="0.2">
      <c r="A4157" s="153">
        <v>42814.166666666664</v>
      </c>
      <c r="B4157" s="154">
        <v>48.220001220703097</v>
      </c>
    </row>
    <row r="4158" spans="1:2" ht="15" customHeight="1" x14ac:dyDescent="0.2">
      <c r="A4158" s="153">
        <v>42815.166666666664</v>
      </c>
      <c r="B4158" s="154">
        <v>47.340000152587798</v>
      </c>
    </row>
    <row r="4159" spans="1:2" ht="15" customHeight="1" x14ac:dyDescent="0.2">
      <c r="A4159" s="153">
        <v>42816.166666666664</v>
      </c>
      <c r="B4159" s="154">
        <v>48.040000915527301</v>
      </c>
    </row>
    <row r="4160" spans="1:2" ht="15" customHeight="1" x14ac:dyDescent="0.2">
      <c r="A4160" s="153">
        <v>42817.166666666664</v>
      </c>
      <c r="B4160" s="154">
        <v>47.700000762939403</v>
      </c>
    </row>
    <row r="4161" spans="1:2" ht="15" customHeight="1" x14ac:dyDescent="0.2">
      <c r="A4161" s="153">
        <v>42818.166666666664</v>
      </c>
      <c r="B4161" s="154">
        <v>47.970001220703097</v>
      </c>
    </row>
    <row r="4162" spans="1:2" ht="15" customHeight="1" x14ac:dyDescent="0.2">
      <c r="A4162" s="153">
        <v>42821.166666666664</v>
      </c>
      <c r="B4162" s="154">
        <v>47.7299995422363</v>
      </c>
    </row>
    <row r="4163" spans="1:2" ht="15" customHeight="1" x14ac:dyDescent="0.2">
      <c r="A4163" s="153">
        <v>42822.166666666664</v>
      </c>
      <c r="B4163" s="154">
        <v>48.369998931884702</v>
      </c>
    </row>
    <row r="4164" spans="1:2" ht="15" customHeight="1" x14ac:dyDescent="0.2">
      <c r="A4164" s="153">
        <v>42823.166666666664</v>
      </c>
      <c r="B4164" s="154">
        <v>49.509998321533203</v>
      </c>
    </row>
    <row r="4165" spans="1:2" ht="15" customHeight="1" x14ac:dyDescent="0.2">
      <c r="A4165" s="153">
        <v>42824.166666666664</v>
      </c>
      <c r="B4165" s="154">
        <v>50.349998474121001</v>
      </c>
    </row>
    <row r="4166" spans="1:2" ht="15" customHeight="1" x14ac:dyDescent="0.2">
      <c r="A4166" s="153">
        <v>42825.166666666664</v>
      </c>
      <c r="B4166" s="154">
        <v>50.599998474121001</v>
      </c>
    </row>
    <row r="4167" spans="1:2" ht="15" customHeight="1" x14ac:dyDescent="0.2">
      <c r="A4167" s="153">
        <v>42828.166666666664</v>
      </c>
      <c r="B4167" s="154">
        <v>50.240001678466797</v>
      </c>
    </row>
    <row r="4168" spans="1:2" ht="15" customHeight="1" x14ac:dyDescent="0.2">
      <c r="A4168" s="153">
        <v>42829.166666666664</v>
      </c>
      <c r="B4168" s="154">
        <v>51.029998779296797</v>
      </c>
    </row>
    <row r="4169" spans="1:2" ht="15" customHeight="1" x14ac:dyDescent="0.2">
      <c r="A4169" s="153">
        <v>42830.166666666664</v>
      </c>
      <c r="B4169" s="154">
        <v>51.150001525878899</v>
      </c>
    </row>
    <row r="4170" spans="1:2" ht="15" customHeight="1" x14ac:dyDescent="0.2">
      <c r="A4170" s="153">
        <v>42831.166666666664</v>
      </c>
      <c r="B4170" s="154">
        <v>51.700000762939403</v>
      </c>
    </row>
    <row r="4171" spans="1:2" ht="15" customHeight="1" x14ac:dyDescent="0.2">
      <c r="A4171" s="153">
        <v>42832.166666666664</v>
      </c>
      <c r="B4171" s="154">
        <v>52.240001678466797</v>
      </c>
    </row>
    <row r="4172" spans="1:2" ht="15" customHeight="1" x14ac:dyDescent="0.2">
      <c r="A4172" s="153">
        <v>42835.166666666664</v>
      </c>
      <c r="B4172" s="154">
        <v>53.080001831054602</v>
      </c>
    </row>
    <row r="4173" spans="1:2" ht="15" customHeight="1" x14ac:dyDescent="0.2">
      <c r="A4173" s="153">
        <v>42836.166666666664</v>
      </c>
      <c r="B4173" s="154">
        <v>53.400001525878899</v>
      </c>
    </row>
    <row r="4174" spans="1:2" ht="15" customHeight="1" x14ac:dyDescent="0.2">
      <c r="A4174" s="153">
        <v>42837.166666666664</v>
      </c>
      <c r="B4174" s="154">
        <v>53.110000610351499</v>
      </c>
    </row>
    <row r="4175" spans="1:2" ht="15" customHeight="1" x14ac:dyDescent="0.2">
      <c r="A4175" s="153">
        <v>42838.166666666664</v>
      </c>
      <c r="B4175" s="154">
        <v>53.180000305175703</v>
      </c>
    </row>
    <row r="4176" spans="1:2" ht="15" customHeight="1" x14ac:dyDescent="0.2">
      <c r="A4176" s="153">
        <v>42842.166666666664</v>
      </c>
      <c r="B4176" s="154">
        <v>52.650001525878899</v>
      </c>
    </row>
    <row r="4177" spans="1:2" ht="15" customHeight="1" x14ac:dyDescent="0.2">
      <c r="A4177" s="153">
        <v>42843.166666666664</v>
      </c>
      <c r="B4177" s="154">
        <v>52.409999847412102</v>
      </c>
    </row>
    <row r="4178" spans="1:2" ht="15" customHeight="1" x14ac:dyDescent="0.2">
      <c r="A4178" s="153">
        <v>42844.166666666664</v>
      </c>
      <c r="B4178" s="154">
        <v>50.439998626708899</v>
      </c>
    </row>
    <row r="4179" spans="1:2" ht="15" customHeight="1" x14ac:dyDescent="0.2">
      <c r="A4179" s="153">
        <v>42845.166666666664</v>
      </c>
      <c r="B4179" s="154">
        <v>50.270000457763601</v>
      </c>
    </row>
    <row r="4180" spans="1:2" ht="15" customHeight="1" x14ac:dyDescent="0.2">
      <c r="A4180" s="153">
        <v>42846.166666666664</v>
      </c>
      <c r="B4180" s="154">
        <v>49.619998931884702</v>
      </c>
    </row>
    <row r="4181" spans="1:2" ht="15" customHeight="1" x14ac:dyDescent="0.2">
      <c r="A4181" s="153">
        <v>42849.166666666664</v>
      </c>
      <c r="B4181" s="154">
        <v>49.2299995422363</v>
      </c>
    </row>
    <row r="4182" spans="1:2" ht="15" customHeight="1" x14ac:dyDescent="0.2">
      <c r="A4182" s="153">
        <v>42850.166666666664</v>
      </c>
      <c r="B4182" s="154">
        <v>49.560001373291001</v>
      </c>
    </row>
    <row r="4183" spans="1:2" ht="15" customHeight="1" x14ac:dyDescent="0.2">
      <c r="A4183" s="153">
        <v>42851.166666666664</v>
      </c>
      <c r="B4183" s="154">
        <v>49.619998931884702</v>
      </c>
    </row>
    <row r="4184" spans="1:2" ht="15" customHeight="1" x14ac:dyDescent="0.2">
      <c r="A4184" s="153">
        <v>42852.166666666664</v>
      </c>
      <c r="B4184" s="154">
        <v>48.970001220703097</v>
      </c>
    </row>
    <row r="4185" spans="1:2" ht="15" customHeight="1" x14ac:dyDescent="0.2">
      <c r="A4185" s="153">
        <v>42853.166666666664</v>
      </c>
      <c r="B4185" s="154">
        <v>49.330001831054602</v>
      </c>
    </row>
    <row r="4186" spans="1:2" ht="15" customHeight="1" x14ac:dyDescent="0.2">
      <c r="A4186" s="153">
        <v>42856.166666666664</v>
      </c>
      <c r="B4186" s="154">
        <v>48.840000152587798</v>
      </c>
    </row>
    <row r="4187" spans="1:2" ht="15" customHeight="1" x14ac:dyDescent="0.2">
      <c r="A4187" s="153">
        <v>42857.166666666664</v>
      </c>
      <c r="B4187" s="154">
        <v>47.659999847412102</v>
      </c>
    </row>
    <row r="4188" spans="1:2" ht="15" customHeight="1" x14ac:dyDescent="0.2">
      <c r="A4188" s="153">
        <v>42858.166666666664</v>
      </c>
      <c r="B4188" s="154">
        <v>47.819999694824197</v>
      </c>
    </row>
    <row r="4189" spans="1:2" ht="15" customHeight="1" x14ac:dyDescent="0.2">
      <c r="A4189" s="153">
        <v>42859.166666666664</v>
      </c>
      <c r="B4189" s="154">
        <v>45.520000457763601</v>
      </c>
    </row>
    <row r="4190" spans="1:2" ht="15" customHeight="1" x14ac:dyDescent="0.2">
      <c r="A4190" s="153">
        <v>42860.166666666664</v>
      </c>
      <c r="B4190" s="154">
        <v>46.220001220703097</v>
      </c>
    </row>
    <row r="4191" spans="1:2" ht="15" customHeight="1" x14ac:dyDescent="0.2">
      <c r="A4191" s="153">
        <v>42863.166666666664</v>
      </c>
      <c r="B4191" s="154">
        <v>46.430000305175703</v>
      </c>
    </row>
    <row r="4192" spans="1:2" ht="15" customHeight="1" x14ac:dyDescent="0.2">
      <c r="A4192" s="153">
        <v>42864.166666666664</v>
      </c>
      <c r="B4192" s="154">
        <v>45.880001068115199</v>
      </c>
    </row>
    <row r="4193" spans="1:2" ht="15" customHeight="1" x14ac:dyDescent="0.2">
      <c r="A4193" s="153">
        <v>42865.166666666664</v>
      </c>
      <c r="B4193" s="154">
        <v>47.330001831054602</v>
      </c>
    </row>
    <row r="4194" spans="1:2" ht="15" customHeight="1" x14ac:dyDescent="0.2">
      <c r="A4194" s="153">
        <v>42866.166666666664</v>
      </c>
      <c r="B4194" s="154">
        <v>47.830001831054602</v>
      </c>
    </row>
    <row r="4195" spans="1:2" ht="15" customHeight="1" x14ac:dyDescent="0.2">
      <c r="A4195" s="153">
        <v>42867.166666666664</v>
      </c>
      <c r="B4195" s="154">
        <v>47.840000152587798</v>
      </c>
    </row>
    <row r="4196" spans="1:2" ht="15" customHeight="1" x14ac:dyDescent="0.2">
      <c r="A4196" s="153">
        <v>42870.166666666664</v>
      </c>
      <c r="B4196" s="154">
        <v>48.849998474121001</v>
      </c>
    </row>
    <row r="4197" spans="1:2" ht="15" customHeight="1" x14ac:dyDescent="0.2">
      <c r="A4197" s="153">
        <v>42871.166666666664</v>
      </c>
      <c r="B4197" s="154">
        <v>48.659999847412102</v>
      </c>
    </row>
    <row r="4198" spans="1:2" ht="15" customHeight="1" x14ac:dyDescent="0.2">
      <c r="A4198" s="153">
        <v>42872.166666666664</v>
      </c>
      <c r="B4198" s="154">
        <v>49.069999694824197</v>
      </c>
    </row>
    <row r="4199" spans="1:2" ht="15" customHeight="1" x14ac:dyDescent="0.2">
      <c r="A4199" s="153">
        <v>42873.166666666664</v>
      </c>
      <c r="B4199" s="154">
        <v>49.349998474121001</v>
      </c>
    </row>
    <row r="4200" spans="1:2" ht="15" customHeight="1" x14ac:dyDescent="0.2">
      <c r="A4200" s="153">
        <v>42874.166666666664</v>
      </c>
      <c r="B4200" s="154">
        <v>50.330001831054602</v>
      </c>
    </row>
    <row r="4201" spans="1:2" ht="15" customHeight="1" x14ac:dyDescent="0.2">
      <c r="A4201" s="153">
        <v>42877.166666666664</v>
      </c>
      <c r="B4201" s="154">
        <v>50.7299995422363</v>
      </c>
    </row>
    <row r="4202" spans="1:2" ht="15" customHeight="1" x14ac:dyDescent="0.2">
      <c r="A4202" s="153">
        <v>42878.166666666664</v>
      </c>
      <c r="B4202" s="154">
        <v>51.470001220703097</v>
      </c>
    </row>
    <row r="4203" spans="1:2" ht="15" customHeight="1" x14ac:dyDescent="0.2">
      <c r="A4203" s="153">
        <v>42879.166666666664</v>
      </c>
      <c r="B4203" s="154">
        <v>51.360000610351499</v>
      </c>
    </row>
    <row r="4204" spans="1:2" ht="15" customHeight="1" x14ac:dyDescent="0.2">
      <c r="A4204" s="153">
        <v>42880.166666666664</v>
      </c>
      <c r="B4204" s="154">
        <v>48.900001525878899</v>
      </c>
    </row>
    <row r="4205" spans="1:2" ht="15" customHeight="1" x14ac:dyDescent="0.2">
      <c r="A4205" s="153">
        <v>42881.166666666664</v>
      </c>
      <c r="B4205" s="154">
        <v>49.799999237060497</v>
      </c>
    </row>
    <row r="4206" spans="1:2" ht="15" customHeight="1" x14ac:dyDescent="0.2">
      <c r="A4206" s="153">
        <v>42885.166666666664</v>
      </c>
      <c r="B4206" s="154">
        <v>49.659999847412102</v>
      </c>
    </row>
    <row r="4207" spans="1:2" ht="15" customHeight="1" x14ac:dyDescent="0.2">
      <c r="A4207" s="153">
        <v>42886.166666666664</v>
      </c>
      <c r="B4207" s="154">
        <v>48.319999694824197</v>
      </c>
    </row>
    <row r="4208" spans="1:2" ht="15" customHeight="1" x14ac:dyDescent="0.2">
      <c r="A4208" s="153">
        <v>42887.166666666664</v>
      </c>
      <c r="B4208" s="154">
        <v>48.360000610351499</v>
      </c>
    </row>
    <row r="4209" spans="1:2" ht="15" customHeight="1" x14ac:dyDescent="0.2">
      <c r="A4209" s="153">
        <v>42888.166666666664</v>
      </c>
      <c r="B4209" s="154">
        <v>47.659999847412102</v>
      </c>
    </row>
    <row r="4210" spans="1:2" ht="15" customHeight="1" x14ac:dyDescent="0.2">
      <c r="A4210" s="153">
        <v>42891.166666666664</v>
      </c>
      <c r="B4210" s="154">
        <v>47.400001525878899</v>
      </c>
    </row>
    <row r="4211" spans="1:2" ht="15" customHeight="1" x14ac:dyDescent="0.2">
      <c r="A4211" s="153">
        <v>42892.166666666664</v>
      </c>
      <c r="B4211" s="154">
        <v>48.189998626708899</v>
      </c>
    </row>
    <row r="4212" spans="1:2" ht="15" customHeight="1" x14ac:dyDescent="0.2">
      <c r="A4212" s="153">
        <v>42893.166666666664</v>
      </c>
      <c r="B4212" s="154">
        <v>45.720001220703097</v>
      </c>
    </row>
    <row r="4213" spans="1:2" ht="15" customHeight="1" x14ac:dyDescent="0.2">
      <c r="A4213" s="153">
        <v>42894.166666666664</v>
      </c>
      <c r="B4213" s="154">
        <v>45.639999389648402</v>
      </c>
    </row>
    <row r="4214" spans="1:2" ht="15" customHeight="1" x14ac:dyDescent="0.2">
      <c r="A4214" s="153">
        <v>42895.166666666664</v>
      </c>
      <c r="B4214" s="154">
        <v>45.830001831054602</v>
      </c>
    </row>
    <row r="4215" spans="1:2" ht="15" customHeight="1" x14ac:dyDescent="0.2">
      <c r="A4215" s="153">
        <v>42898.166666666664</v>
      </c>
      <c r="B4215" s="154">
        <v>46.080001831054602</v>
      </c>
    </row>
    <row r="4216" spans="1:2" ht="15" customHeight="1" x14ac:dyDescent="0.2">
      <c r="A4216" s="153">
        <v>42899.166666666664</v>
      </c>
      <c r="B4216" s="154">
        <v>46.459999084472599</v>
      </c>
    </row>
    <row r="4217" spans="1:2" ht="15" customHeight="1" x14ac:dyDescent="0.2">
      <c r="A4217" s="153">
        <v>42900.166666666664</v>
      </c>
      <c r="B4217" s="154">
        <v>44.7299995422363</v>
      </c>
    </row>
    <row r="4218" spans="1:2" ht="15" customHeight="1" x14ac:dyDescent="0.2">
      <c r="A4218" s="153">
        <v>42901.166666666664</v>
      </c>
      <c r="B4218" s="154">
        <v>44.459999084472599</v>
      </c>
    </row>
    <row r="4219" spans="1:2" ht="15" customHeight="1" x14ac:dyDescent="0.2">
      <c r="A4219" s="153">
        <v>42902.166666666664</v>
      </c>
      <c r="B4219" s="154">
        <v>44.740001678466797</v>
      </c>
    </row>
    <row r="4220" spans="1:2" ht="15" customHeight="1" x14ac:dyDescent="0.2">
      <c r="A4220" s="153">
        <v>42905.166666666664</v>
      </c>
      <c r="B4220" s="154">
        <v>44.200000762939403</v>
      </c>
    </row>
    <row r="4221" spans="1:2" ht="15" customHeight="1" x14ac:dyDescent="0.2">
      <c r="A4221" s="153">
        <v>42906.166666666664</v>
      </c>
      <c r="B4221" s="154">
        <v>43.2299995422363</v>
      </c>
    </row>
    <row r="4222" spans="1:2" ht="15" customHeight="1" x14ac:dyDescent="0.2">
      <c r="A4222" s="153">
        <v>42907.166666666664</v>
      </c>
      <c r="B4222" s="154">
        <v>42.529998779296797</v>
      </c>
    </row>
    <row r="4223" spans="1:2" ht="15" customHeight="1" x14ac:dyDescent="0.2">
      <c r="A4223" s="153">
        <v>42908.166666666664</v>
      </c>
      <c r="B4223" s="154">
        <v>42.740001678466797</v>
      </c>
    </row>
    <row r="4224" spans="1:2" ht="15" customHeight="1" x14ac:dyDescent="0.2">
      <c r="A4224" s="153">
        <v>42909.166666666664</v>
      </c>
      <c r="B4224" s="154">
        <v>43.009998321533203</v>
      </c>
    </row>
    <row r="4225" spans="1:2" ht="15" customHeight="1" x14ac:dyDescent="0.2">
      <c r="A4225" s="153">
        <v>42912.166666666664</v>
      </c>
      <c r="B4225" s="154">
        <v>43.380001068115199</v>
      </c>
    </row>
    <row r="4226" spans="1:2" ht="15" customHeight="1" x14ac:dyDescent="0.2">
      <c r="A4226" s="153">
        <v>42913.166666666664</v>
      </c>
      <c r="B4226" s="154">
        <v>44.240001678466797</v>
      </c>
    </row>
    <row r="4227" spans="1:2" ht="15" customHeight="1" x14ac:dyDescent="0.2">
      <c r="A4227" s="153">
        <v>42914.166666666664</v>
      </c>
      <c r="B4227" s="154">
        <v>44.740001678466797</v>
      </c>
    </row>
    <row r="4228" spans="1:2" ht="15" customHeight="1" x14ac:dyDescent="0.2">
      <c r="A4228" s="153">
        <v>42915.166666666664</v>
      </c>
      <c r="B4228" s="154">
        <v>44.930000305175703</v>
      </c>
    </row>
    <row r="4229" spans="1:2" ht="15" customHeight="1" x14ac:dyDescent="0.2">
      <c r="A4229" s="153">
        <v>42916.166666666664</v>
      </c>
      <c r="B4229" s="154">
        <v>46.040000915527301</v>
      </c>
    </row>
    <row r="4230" spans="1:2" ht="15" customHeight="1" x14ac:dyDescent="0.2">
      <c r="A4230" s="153">
        <v>42919.5625</v>
      </c>
      <c r="B4230" s="154">
        <v>47.069999694824197</v>
      </c>
    </row>
    <row r="4231" spans="1:2" ht="15" customHeight="1" x14ac:dyDescent="0.2">
      <c r="A4231" s="153">
        <v>42921.166666666664</v>
      </c>
      <c r="B4231" s="154">
        <v>45.130001068115199</v>
      </c>
    </row>
    <row r="4232" spans="1:2" ht="15" customHeight="1" x14ac:dyDescent="0.2">
      <c r="A4232" s="153">
        <v>42922.166666666664</v>
      </c>
      <c r="B4232" s="154">
        <v>45.520000457763601</v>
      </c>
    </row>
    <row r="4233" spans="1:2" ht="15" customHeight="1" x14ac:dyDescent="0.2">
      <c r="A4233" s="153">
        <v>42923.166666666664</v>
      </c>
      <c r="B4233" s="154">
        <v>44.2299995422363</v>
      </c>
    </row>
    <row r="4234" spans="1:2" ht="15" customHeight="1" x14ac:dyDescent="0.2">
      <c r="A4234" s="153">
        <v>42926.166666666664</v>
      </c>
      <c r="B4234" s="154">
        <v>44.400001525878899</v>
      </c>
    </row>
    <row r="4235" spans="1:2" ht="15" customHeight="1" x14ac:dyDescent="0.2">
      <c r="A4235" s="153">
        <v>42927.166666666664</v>
      </c>
      <c r="B4235" s="154">
        <v>45.040000915527301</v>
      </c>
    </row>
    <row r="4236" spans="1:2" ht="15" customHeight="1" x14ac:dyDescent="0.2">
      <c r="A4236" s="153">
        <v>42928.166666666664</v>
      </c>
      <c r="B4236" s="154">
        <v>45.490001678466797</v>
      </c>
    </row>
    <row r="4237" spans="1:2" ht="15" customHeight="1" x14ac:dyDescent="0.2">
      <c r="A4237" s="153">
        <v>42929.166666666664</v>
      </c>
      <c r="B4237" s="154">
        <v>46.080001831054602</v>
      </c>
    </row>
    <row r="4238" spans="1:2" ht="15" customHeight="1" x14ac:dyDescent="0.2">
      <c r="A4238" s="153">
        <v>42930.166666666664</v>
      </c>
      <c r="B4238" s="154">
        <v>46.540000915527301</v>
      </c>
    </row>
    <row r="4239" spans="1:2" ht="15" customHeight="1" x14ac:dyDescent="0.2">
      <c r="A4239" s="153">
        <v>42933.166666666664</v>
      </c>
      <c r="B4239" s="154">
        <v>46.020000457763601</v>
      </c>
    </row>
    <row r="4240" spans="1:2" ht="15" customHeight="1" x14ac:dyDescent="0.2">
      <c r="A4240" s="153">
        <v>42934.166666666664</v>
      </c>
      <c r="B4240" s="154">
        <v>46.400001525878899</v>
      </c>
    </row>
    <row r="4241" spans="1:2" ht="15" customHeight="1" x14ac:dyDescent="0.2">
      <c r="A4241" s="153">
        <v>42935.166666666664</v>
      </c>
      <c r="B4241" s="154">
        <v>47.119998931884702</v>
      </c>
    </row>
    <row r="4242" spans="1:2" ht="15" customHeight="1" x14ac:dyDescent="0.2">
      <c r="A4242" s="153">
        <v>42936.166666666664</v>
      </c>
      <c r="B4242" s="154">
        <v>46.790000915527301</v>
      </c>
    </row>
    <row r="4243" spans="1:2" ht="15" customHeight="1" x14ac:dyDescent="0.2">
      <c r="A4243" s="153">
        <v>42937.166666666664</v>
      </c>
      <c r="B4243" s="154">
        <v>45.770000457763601</v>
      </c>
    </row>
    <row r="4244" spans="1:2" ht="15" customHeight="1" x14ac:dyDescent="0.2">
      <c r="A4244" s="153">
        <v>42940.166666666664</v>
      </c>
      <c r="B4244" s="154">
        <v>46.340000152587798</v>
      </c>
    </row>
    <row r="4245" spans="1:2" ht="15" customHeight="1" x14ac:dyDescent="0.2">
      <c r="A4245" s="153">
        <v>42941.166666666664</v>
      </c>
      <c r="B4245" s="154">
        <v>47.889999389648402</v>
      </c>
    </row>
    <row r="4246" spans="1:2" ht="15" customHeight="1" x14ac:dyDescent="0.2">
      <c r="A4246" s="153">
        <v>42942.166666666664</v>
      </c>
      <c r="B4246" s="154">
        <v>48.75</v>
      </c>
    </row>
    <row r="4247" spans="1:2" ht="15" customHeight="1" x14ac:dyDescent="0.2">
      <c r="A4247" s="153">
        <v>42943.166666666664</v>
      </c>
      <c r="B4247" s="154">
        <v>49.040000915527301</v>
      </c>
    </row>
    <row r="4248" spans="1:2" ht="15" customHeight="1" x14ac:dyDescent="0.2">
      <c r="A4248" s="153">
        <v>42944.166666666664</v>
      </c>
      <c r="B4248" s="154">
        <v>49.709999084472599</v>
      </c>
    </row>
    <row r="4249" spans="1:2" ht="15" customHeight="1" x14ac:dyDescent="0.2">
      <c r="A4249" s="153">
        <v>42947.166666666664</v>
      </c>
      <c r="B4249" s="154">
        <v>50.169998168945298</v>
      </c>
    </row>
    <row r="4250" spans="1:2" ht="15" customHeight="1" x14ac:dyDescent="0.2">
      <c r="A4250" s="153">
        <v>42948.166666666664</v>
      </c>
      <c r="B4250" s="154">
        <v>49.159999847412102</v>
      </c>
    </row>
    <row r="4251" spans="1:2" ht="15" customHeight="1" x14ac:dyDescent="0.2">
      <c r="A4251" s="153">
        <v>42949.166666666664</v>
      </c>
      <c r="B4251" s="154">
        <v>49.590000152587798</v>
      </c>
    </row>
    <row r="4252" spans="1:2" ht="15" customHeight="1" x14ac:dyDescent="0.2">
      <c r="A4252" s="153">
        <v>42950.166666666664</v>
      </c>
      <c r="B4252" s="154">
        <v>49.029998779296797</v>
      </c>
    </row>
    <row r="4253" spans="1:2" ht="15" customHeight="1" x14ac:dyDescent="0.2">
      <c r="A4253" s="153">
        <v>42951.166666666664</v>
      </c>
      <c r="B4253" s="154">
        <v>49.580001831054602</v>
      </c>
    </row>
    <row r="4254" spans="1:2" ht="15" customHeight="1" x14ac:dyDescent="0.2">
      <c r="A4254" s="153">
        <v>42954.166666666664</v>
      </c>
      <c r="B4254" s="154">
        <v>49.389999389648402</v>
      </c>
    </row>
    <row r="4255" spans="1:2" ht="15" customHeight="1" x14ac:dyDescent="0.2">
      <c r="A4255" s="153">
        <v>42955.166666666664</v>
      </c>
      <c r="B4255" s="154">
        <v>49.169998168945298</v>
      </c>
    </row>
    <row r="4256" spans="1:2" ht="15" customHeight="1" x14ac:dyDescent="0.2">
      <c r="A4256" s="153">
        <v>42956.166666666664</v>
      </c>
      <c r="B4256" s="154">
        <v>49.560001373291001</v>
      </c>
    </row>
    <row r="4257" spans="1:2" ht="15" customHeight="1" x14ac:dyDescent="0.2">
      <c r="A4257" s="153">
        <v>42957.166666666664</v>
      </c>
      <c r="B4257" s="154">
        <v>48.590000152587798</v>
      </c>
    </row>
    <row r="4258" spans="1:2" ht="15" customHeight="1" x14ac:dyDescent="0.2">
      <c r="A4258" s="153">
        <v>42958.166666666664</v>
      </c>
      <c r="B4258" s="154">
        <v>48.819999694824197</v>
      </c>
    </row>
    <row r="4259" spans="1:2" ht="15" customHeight="1" x14ac:dyDescent="0.2">
      <c r="A4259" s="153">
        <v>42961.166666666664</v>
      </c>
      <c r="B4259" s="154">
        <v>47.590000152587798</v>
      </c>
    </row>
    <row r="4260" spans="1:2" ht="15" customHeight="1" x14ac:dyDescent="0.2">
      <c r="A4260" s="153">
        <v>42962.166666666664</v>
      </c>
      <c r="B4260" s="154">
        <v>47.549999237060497</v>
      </c>
    </row>
    <row r="4261" spans="1:2" ht="15" customHeight="1" x14ac:dyDescent="0.2">
      <c r="A4261" s="153">
        <v>42963.166666666664</v>
      </c>
      <c r="B4261" s="154">
        <v>46.779998779296797</v>
      </c>
    </row>
    <row r="4262" spans="1:2" ht="15" customHeight="1" x14ac:dyDescent="0.2">
      <c r="A4262" s="153">
        <v>42964.166666666664</v>
      </c>
      <c r="B4262" s="154">
        <v>47.090000152587798</v>
      </c>
    </row>
    <row r="4263" spans="1:2" ht="15" customHeight="1" x14ac:dyDescent="0.2">
      <c r="A4263" s="153">
        <v>42965.166666666664</v>
      </c>
      <c r="B4263" s="154">
        <v>48.509998321533203</v>
      </c>
    </row>
    <row r="4264" spans="1:2" ht="15" customHeight="1" x14ac:dyDescent="0.2">
      <c r="A4264" s="153">
        <v>42968.166666666664</v>
      </c>
      <c r="B4264" s="154">
        <v>47.369998931884702</v>
      </c>
    </row>
    <row r="4265" spans="1:2" ht="15" customHeight="1" x14ac:dyDescent="0.2">
      <c r="A4265" s="153">
        <v>42969.166666666664</v>
      </c>
      <c r="B4265" s="154">
        <v>47.639999389648402</v>
      </c>
    </row>
    <row r="4266" spans="1:2" ht="15" customHeight="1" x14ac:dyDescent="0.2">
      <c r="A4266" s="153">
        <v>42970.166666666664</v>
      </c>
      <c r="B4266" s="154">
        <v>48.409999847412102</v>
      </c>
    </row>
    <row r="4267" spans="1:2" ht="15" customHeight="1" x14ac:dyDescent="0.2">
      <c r="A4267" s="153">
        <v>42971.166666666664</v>
      </c>
      <c r="B4267" s="154">
        <v>47.430000305175703</v>
      </c>
    </row>
    <row r="4268" spans="1:2" ht="15" customHeight="1" x14ac:dyDescent="0.2">
      <c r="A4268" s="153">
        <v>42972.166666666664</v>
      </c>
      <c r="B4268" s="154">
        <v>47.869998931884702</v>
      </c>
    </row>
    <row r="4269" spans="1:2" ht="15" customHeight="1" x14ac:dyDescent="0.2">
      <c r="A4269" s="153">
        <v>42975.166666666664</v>
      </c>
      <c r="B4269" s="154">
        <v>46.569999694824197</v>
      </c>
    </row>
    <row r="4270" spans="1:2" ht="15" customHeight="1" x14ac:dyDescent="0.2">
      <c r="A4270" s="153">
        <v>42976.166666666664</v>
      </c>
      <c r="B4270" s="154">
        <v>46.439998626708899</v>
      </c>
    </row>
    <row r="4271" spans="1:2" ht="15" customHeight="1" x14ac:dyDescent="0.2">
      <c r="A4271" s="153">
        <v>42977.166666666664</v>
      </c>
      <c r="B4271" s="154">
        <v>45.959999084472599</v>
      </c>
    </row>
    <row r="4272" spans="1:2" ht="15" customHeight="1" x14ac:dyDescent="0.2">
      <c r="A4272" s="153">
        <v>42978.166666666664</v>
      </c>
      <c r="B4272" s="154">
        <v>47.2299995422363</v>
      </c>
    </row>
    <row r="4273" spans="1:2" ht="15" customHeight="1" x14ac:dyDescent="0.2">
      <c r="A4273" s="153">
        <v>42979.166666666664</v>
      </c>
      <c r="B4273" s="154">
        <v>47.290000915527301</v>
      </c>
    </row>
    <row r="4274" spans="1:2" ht="15" customHeight="1" x14ac:dyDescent="0.2">
      <c r="A4274" s="153">
        <v>42983.166666666664</v>
      </c>
      <c r="B4274" s="154">
        <v>48.659999847412102</v>
      </c>
    </row>
    <row r="4275" spans="1:2" ht="15" customHeight="1" x14ac:dyDescent="0.2">
      <c r="A4275" s="153">
        <v>42984.166666666664</v>
      </c>
      <c r="B4275" s="154">
        <v>49.159999847412102</v>
      </c>
    </row>
    <row r="4276" spans="1:2" ht="15" customHeight="1" x14ac:dyDescent="0.2">
      <c r="A4276" s="153">
        <v>42985.166666666664</v>
      </c>
      <c r="B4276" s="154">
        <v>49.090000152587798</v>
      </c>
    </row>
    <row r="4277" spans="1:2" ht="15" customHeight="1" x14ac:dyDescent="0.2">
      <c r="A4277" s="153">
        <v>42986.166666666664</v>
      </c>
      <c r="B4277" s="154">
        <v>47.4799995422363</v>
      </c>
    </row>
    <row r="4278" spans="1:2" ht="15" customHeight="1" x14ac:dyDescent="0.2">
      <c r="A4278" s="153">
        <v>42989.166666666664</v>
      </c>
      <c r="B4278" s="154">
        <v>48.069999694824197</v>
      </c>
    </row>
    <row r="4279" spans="1:2" ht="15" customHeight="1" x14ac:dyDescent="0.2">
      <c r="A4279" s="153">
        <v>42990.166666666664</v>
      </c>
      <c r="B4279" s="154">
        <v>48.2299995422363</v>
      </c>
    </row>
    <row r="4280" spans="1:2" ht="15" customHeight="1" x14ac:dyDescent="0.2">
      <c r="A4280" s="153">
        <v>42991.166666666664</v>
      </c>
      <c r="B4280" s="154">
        <v>49.299999237060497</v>
      </c>
    </row>
    <row r="4281" spans="1:2" ht="15" customHeight="1" x14ac:dyDescent="0.2">
      <c r="A4281" s="153">
        <v>42992.166666666664</v>
      </c>
      <c r="B4281" s="154">
        <v>49.889999389648402</v>
      </c>
    </row>
    <row r="4282" spans="1:2" ht="15" customHeight="1" x14ac:dyDescent="0.2">
      <c r="A4282" s="153">
        <v>42993.166666666664</v>
      </c>
      <c r="B4282" s="154">
        <v>49.889999389648402</v>
      </c>
    </row>
    <row r="4283" spans="1:2" ht="15" customHeight="1" x14ac:dyDescent="0.2">
      <c r="A4283" s="153">
        <v>42996.166666666664</v>
      </c>
      <c r="B4283" s="154">
        <v>49.909999847412102</v>
      </c>
    </row>
    <row r="4284" spans="1:2" ht="15" customHeight="1" x14ac:dyDescent="0.2">
      <c r="A4284" s="153">
        <v>42997.166666666664</v>
      </c>
      <c r="B4284" s="154">
        <v>49.4799995422363</v>
      </c>
    </row>
    <row r="4285" spans="1:2" ht="15" customHeight="1" x14ac:dyDescent="0.2">
      <c r="A4285" s="153">
        <v>42998.166666666664</v>
      </c>
      <c r="B4285" s="154">
        <v>50.409999847412102</v>
      </c>
    </row>
    <row r="4286" spans="1:2" ht="15" customHeight="1" x14ac:dyDescent="0.2">
      <c r="A4286" s="153">
        <v>42999.166666666664</v>
      </c>
      <c r="B4286" s="154">
        <v>50.549999237060497</v>
      </c>
    </row>
    <row r="4287" spans="1:2" ht="15" customHeight="1" x14ac:dyDescent="0.2">
      <c r="A4287" s="153">
        <v>43000.166666666664</v>
      </c>
      <c r="B4287" s="154">
        <v>50.659999847412102</v>
      </c>
    </row>
    <row r="4288" spans="1:2" ht="15" customHeight="1" x14ac:dyDescent="0.2">
      <c r="A4288" s="153">
        <v>43003.166666666664</v>
      </c>
      <c r="B4288" s="154">
        <v>52.220001220703097</v>
      </c>
    </row>
    <row r="4289" spans="1:2" ht="15" customHeight="1" x14ac:dyDescent="0.2">
      <c r="A4289" s="153">
        <v>43004.166666666664</v>
      </c>
      <c r="B4289" s="154">
        <v>51.880001068115199</v>
      </c>
    </row>
    <row r="4290" spans="1:2" ht="15" customHeight="1" x14ac:dyDescent="0.2">
      <c r="A4290" s="153">
        <v>43005.166666666664</v>
      </c>
      <c r="B4290" s="154">
        <v>52.139999389648402</v>
      </c>
    </row>
    <row r="4291" spans="1:2" ht="15" customHeight="1" x14ac:dyDescent="0.2">
      <c r="A4291" s="153">
        <v>43006.166666666664</v>
      </c>
      <c r="B4291" s="154">
        <v>51.560001373291001</v>
      </c>
    </row>
    <row r="4292" spans="1:2" ht="15" customHeight="1" x14ac:dyDescent="0.2">
      <c r="A4292" s="153">
        <v>43007.166666666664</v>
      </c>
      <c r="B4292" s="154">
        <v>51.669998168945298</v>
      </c>
    </row>
    <row r="4293" spans="1:2" ht="15" customHeight="1" x14ac:dyDescent="0.2">
      <c r="A4293" s="153">
        <v>43010.166666666664</v>
      </c>
      <c r="B4293" s="154">
        <v>50.580001831054602</v>
      </c>
    </row>
    <row r="4294" spans="1:2" ht="15" customHeight="1" x14ac:dyDescent="0.2">
      <c r="A4294" s="153">
        <v>43011.166666666664</v>
      </c>
      <c r="B4294" s="154">
        <v>50.419998168945298</v>
      </c>
    </row>
    <row r="4295" spans="1:2" ht="15" customHeight="1" x14ac:dyDescent="0.2">
      <c r="A4295" s="153">
        <v>43012.166666666664</v>
      </c>
      <c r="B4295" s="154">
        <v>49.9799995422363</v>
      </c>
    </row>
    <row r="4296" spans="1:2" ht="15" customHeight="1" x14ac:dyDescent="0.2">
      <c r="A4296" s="153">
        <v>43013.166666666664</v>
      </c>
      <c r="B4296" s="154">
        <v>50.790000915527301</v>
      </c>
    </row>
    <row r="4297" spans="1:2" ht="15" customHeight="1" x14ac:dyDescent="0.2">
      <c r="A4297" s="153">
        <v>43014.166666666664</v>
      </c>
      <c r="B4297" s="154">
        <v>49.290000915527301</v>
      </c>
    </row>
    <row r="4298" spans="1:2" ht="15" customHeight="1" x14ac:dyDescent="0.2">
      <c r="A4298" s="153">
        <v>43017.166666666664</v>
      </c>
      <c r="B4298" s="154">
        <v>49.580001831054602</v>
      </c>
    </row>
    <row r="4299" spans="1:2" ht="15" customHeight="1" x14ac:dyDescent="0.2">
      <c r="A4299" s="153">
        <v>43018.166666666664</v>
      </c>
      <c r="B4299" s="154">
        <v>50.919998168945298</v>
      </c>
    </row>
    <row r="4300" spans="1:2" ht="15" customHeight="1" x14ac:dyDescent="0.2">
      <c r="A4300" s="153">
        <v>43019.166666666664</v>
      </c>
      <c r="B4300" s="154">
        <v>51.299999237060497</v>
      </c>
    </row>
    <row r="4301" spans="1:2" ht="15" customHeight="1" x14ac:dyDescent="0.2">
      <c r="A4301" s="153">
        <v>43020.166666666664</v>
      </c>
      <c r="B4301" s="154">
        <v>50.599998474121001</v>
      </c>
    </row>
    <row r="4302" spans="1:2" ht="15" customHeight="1" x14ac:dyDescent="0.2">
      <c r="A4302" s="153">
        <v>43021.166666666664</v>
      </c>
      <c r="B4302" s="154">
        <v>51.450000762939403</v>
      </c>
    </row>
    <row r="4303" spans="1:2" ht="15" customHeight="1" x14ac:dyDescent="0.2">
      <c r="A4303" s="153">
        <v>43024.166666666664</v>
      </c>
      <c r="B4303" s="154">
        <v>51.869998931884702</v>
      </c>
    </row>
    <row r="4304" spans="1:2" ht="15" customHeight="1" x14ac:dyDescent="0.2">
      <c r="A4304" s="153">
        <v>43025.166666666664</v>
      </c>
      <c r="B4304" s="154">
        <v>51.880001068115199</v>
      </c>
    </row>
    <row r="4305" spans="1:2" ht="15" customHeight="1" x14ac:dyDescent="0.2">
      <c r="A4305" s="153">
        <v>43026.166666666664</v>
      </c>
      <c r="B4305" s="154">
        <v>52.040000915527301</v>
      </c>
    </row>
    <row r="4306" spans="1:2" ht="15" customHeight="1" x14ac:dyDescent="0.2">
      <c r="A4306" s="153">
        <v>43027.166666666664</v>
      </c>
      <c r="B4306" s="154">
        <v>51.290000915527301</v>
      </c>
    </row>
    <row r="4307" spans="1:2" ht="15" customHeight="1" x14ac:dyDescent="0.2">
      <c r="A4307" s="153">
        <v>43028.166666666664</v>
      </c>
      <c r="B4307" s="154">
        <v>51.470001220703097</v>
      </c>
    </row>
    <row r="4308" spans="1:2" ht="15" customHeight="1" x14ac:dyDescent="0.2">
      <c r="A4308" s="153">
        <v>43031.166666666664</v>
      </c>
      <c r="B4308" s="154">
        <v>51.900001525878899</v>
      </c>
    </row>
    <row r="4309" spans="1:2" ht="15" customHeight="1" x14ac:dyDescent="0.2">
      <c r="A4309" s="153">
        <v>43032.166666666664</v>
      </c>
      <c r="B4309" s="154">
        <v>52.470001220703097</v>
      </c>
    </row>
    <row r="4310" spans="1:2" ht="15" customHeight="1" x14ac:dyDescent="0.2">
      <c r="A4310" s="153">
        <v>43033.166666666664</v>
      </c>
      <c r="B4310" s="154">
        <v>52.180000305175703</v>
      </c>
    </row>
    <row r="4311" spans="1:2" ht="15" customHeight="1" x14ac:dyDescent="0.2">
      <c r="A4311" s="153">
        <v>43034.166666666664</v>
      </c>
      <c r="B4311" s="154">
        <v>52.639999389648402</v>
      </c>
    </row>
    <row r="4312" spans="1:2" ht="15" customHeight="1" x14ac:dyDescent="0.2">
      <c r="A4312" s="153">
        <v>43035.166666666664</v>
      </c>
      <c r="B4312" s="154">
        <v>53.900001525878899</v>
      </c>
    </row>
    <row r="4313" spans="1:2" ht="15" customHeight="1" x14ac:dyDescent="0.2">
      <c r="A4313" s="153">
        <v>43038.166666666664</v>
      </c>
      <c r="B4313" s="154">
        <v>54.150001525878899</v>
      </c>
    </row>
    <row r="4314" spans="1:2" ht="15" customHeight="1" x14ac:dyDescent="0.2">
      <c r="A4314" s="153">
        <v>43039.166666666664</v>
      </c>
      <c r="B4314" s="154">
        <v>54.380001068115199</v>
      </c>
    </row>
    <row r="4315" spans="1:2" ht="15" customHeight="1" x14ac:dyDescent="0.2">
      <c r="A4315" s="153">
        <v>43040.166666666664</v>
      </c>
      <c r="B4315" s="154">
        <v>54.299999237060497</v>
      </c>
    </row>
    <row r="4316" spans="1:2" ht="15" customHeight="1" x14ac:dyDescent="0.2">
      <c r="A4316" s="153">
        <v>43041.166666666664</v>
      </c>
      <c r="B4316" s="154">
        <v>54.540000915527301</v>
      </c>
    </row>
    <row r="4317" spans="1:2" ht="15" customHeight="1" x14ac:dyDescent="0.2">
      <c r="A4317" s="153">
        <v>43042.166666666664</v>
      </c>
      <c r="B4317" s="154">
        <v>55.639999389648402</v>
      </c>
    </row>
    <row r="4318" spans="1:2" ht="15" customHeight="1" x14ac:dyDescent="0.2">
      <c r="A4318" s="153">
        <v>43045.208333333336</v>
      </c>
      <c r="B4318" s="154">
        <v>57.349998474121001</v>
      </c>
    </row>
    <row r="4319" spans="1:2" ht="15" customHeight="1" x14ac:dyDescent="0.2">
      <c r="A4319" s="153">
        <v>43046.208333333336</v>
      </c>
      <c r="B4319" s="154">
        <v>57.200000762939403</v>
      </c>
    </row>
    <row r="4320" spans="1:2" ht="15" customHeight="1" x14ac:dyDescent="0.2">
      <c r="A4320" s="153">
        <v>43047.208333333336</v>
      </c>
      <c r="B4320" s="154">
        <v>56.810001373291001</v>
      </c>
    </row>
    <row r="4321" spans="1:2" ht="15" customHeight="1" x14ac:dyDescent="0.2">
      <c r="A4321" s="153">
        <v>43048.208333333336</v>
      </c>
      <c r="B4321" s="154">
        <v>57.169998168945298</v>
      </c>
    </row>
    <row r="4322" spans="1:2" ht="15" customHeight="1" x14ac:dyDescent="0.2">
      <c r="A4322" s="153">
        <v>43049.208333333336</v>
      </c>
      <c r="B4322" s="154">
        <v>56.740001678466797</v>
      </c>
    </row>
    <row r="4323" spans="1:2" ht="15" customHeight="1" x14ac:dyDescent="0.2">
      <c r="A4323" s="153">
        <v>43052.208333333336</v>
      </c>
      <c r="B4323" s="154">
        <v>56.759998321533203</v>
      </c>
    </row>
    <row r="4324" spans="1:2" ht="15" customHeight="1" x14ac:dyDescent="0.2">
      <c r="A4324" s="153">
        <v>43053.208333333336</v>
      </c>
      <c r="B4324" s="154">
        <v>55.700000762939403</v>
      </c>
    </row>
    <row r="4325" spans="1:2" ht="15" customHeight="1" x14ac:dyDescent="0.2">
      <c r="A4325" s="153">
        <v>43054.208333333336</v>
      </c>
      <c r="B4325" s="154">
        <v>55.330001831054602</v>
      </c>
    </row>
    <row r="4326" spans="1:2" ht="15" customHeight="1" x14ac:dyDescent="0.2">
      <c r="A4326" s="153">
        <v>43055.208333333336</v>
      </c>
      <c r="B4326" s="154">
        <v>55.139999389648402</v>
      </c>
    </row>
    <row r="4327" spans="1:2" ht="15" customHeight="1" x14ac:dyDescent="0.2">
      <c r="A4327" s="153">
        <v>43056.208333333336</v>
      </c>
      <c r="B4327" s="154">
        <v>56.549999237060497</v>
      </c>
    </row>
    <row r="4328" spans="1:2" ht="15" customHeight="1" x14ac:dyDescent="0.2">
      <c r="A4328" s="153">
        <v>43059.208333333336</v>
      </c>
      <c r="B4328" s="154">
        <v>56.090000152587798</v>
      </c>
    </row>
    <row r="4329" spans="1:2" ht="15" customHeight="1" x14ac:dyDescent="0.2">
      <c r="A4329" s="153">
        <v>43060.208333333336</v>
      </c>
      <c r="B4329" s="154">
        <v>56.830001831054602</v>
      </c>
    </row>
    <row r="4330" spans="1:2" ht="15" customHeight="1" x14ac:dyDescent="0.2">
      <c r="A4330" s="153">
        <v>43061.208333333336</v>
      </c>
      <c r="B4330" s="154">
        <v>58.020000457763601</v>
      </c>
    </row>
    <row r="4331" spans="1:2" ht="15" customHeight="1" x14ac:dyDescent="0.2">
      <c r="A4331" s="153">
        <v>43063.604166666664</v>
      </c>
      <c r="B4331" s="154">
        <v>58.950000762939403</v>
      </c>
    </row>
    <row r="4332" spans="1:2" ht="15" customHeight="1" x14ac:dyDescent="0.2">
      <c r="A4332" s="153">
        <v>43066.208333333336</v>
      </c>
      <c r="B4332" s="154">
        <v>58.110000610351499</v>
      </c>
    </row>
    <row r="4333" spans="1:2" ht="15" customHeight="1" x14ac:dyDescent="0.2">
      <c r="A4333" s="153">
        <v>43067.208333333336</v>
      </c>
      <c r="B4333" s="154">
        <v>57.990001678466797</v>
      </c>
    </row>
    <row r="4334" spans="1:2" ht="15" customHeight="1" x14ac:dyDescent="0.2">
      <c r="A4334" s="153">
        <v>43068.208333333336</v>
      </c>
      <c r="B4334" s="154">
        <v>57.299999237060497</v>
      </c>
    </row>
    <row r="4335" spans="1:2" ht="15" customHeight="1" x14ac:dyDescent="0.2">
      <c r="A4335" s="153">
        <v>43069.208333333336</v>
      </c>
      <c r="B4335" s="154">
        <v>57.400001525878899</v>
      </c>
    </row>
    <row r="4336" spans="1:2" ht="15" customHeight="1" x14ac:dyDescent="0.2">
      <c r="A4336" s="153">
        <v>43070.208333333336</v>
      </c>
      <c r="B4336" s="154">
        <v>58.360000610351499</v>
      </c>
    </row>
    <row r="4337" spans="1:2" ht="15" customHeight="1" x14ac:dyDescent="0.2">
      <c r="A4337" s="153">
        <v>43073.208333333336</v>
      </c>
      <c r="B4337" s="154">
        <v>57.470001220703097</v>
      </c>
    </row>
    <row r="4338" spans="1:2" ht="15" customHeight="1" x14ac:dyDescent="0.2">
      <c r="A4338" s="153">
        <v>43074.208333333336</v>
      </c>
      <c r="B4338" s="154">
        <v>57.619998931884702</v>
      </c>
    </row>
    <row r="4339" spans="1:2" ht="15" customHeight="1" x14ac:dyDescent="0.2">
      <c r="A4339" s="153">
        <v>43075.208333333336</v>
      </c>
      <c r="B4339" s="154">
        <v>55.959999084472599</v>
      </c>
    </row>
    <row r="4340" spans="1:2" ht="15" customHeight="1" x14ac:dyDescent="0.2">
      <c r="A4340" s="153">
        <v>43076.208333333336</v>
      </c>
      <c r="B4340" s="154">
        <v>56.689998626708899</v>
      </c>
    </row>
    <row r="4341" spans="1:2" ht="15" customHeight="1" x14ac:dyDescent="0.2">
      <c r="A4341" s="153">
        <v>43077.208333333336</v>
      </c>
      <c r="B4341" s="154">
        <v>57.360000610351499</v>
      </c>
    </row>
    <row r="4342" spans="1:2" ht="15" customHeight="1" x14ac:dyDescent="0.2">
      <c r="A4342" s="153">
        <v>43080.208333333336</v>
      </c>
      <c r="B4342" s="154">
        <v>57.990001678466797</v>
      </c>
    </row>
    <row r="4343" spans="1:2" ht="15" customHeight="1" x14ac:dyDescent="0.2">
      <c r="A4343" s="153">
        <v>43081.208333333336</v>
      </c>
      <c r="B4343" s="154">
        <v>57.139999389648402</v>
      </c>
    </row>
    <row r="4344" spans="1:2" ht="15" customHeight="1" x14ac:dyDescent="0.2">
      <c r="A4344" s="153">
        <v>43082.208333333336</v>
      </c>
      <c r="B4344" s="154">
        <v>56.599998474121001</v>
      </c>
    </row>
    <row r="4345" spans="1:2" ht="15" customHeight="1" x14ac:dyDescent="0.2">
      <c r="A4345" s="153">
        <v>43083.208333333336</v>
      </c>
      <c r="B4345" s="154">
        <v>57.040000915527301</v>
      </c>
    </row>
    <row r="4346" spans="1:2" ht="15" customHeight="1" x14ac:dyDescent="0.2">
      <c r="A4346" s="153">
        <v>43084.208333333336</v>
      </c>
      <c r="B4346" s="154">
        <v>57.299999237060497</v>
      </c>
    </row>
    <row r="4347" spans="1:2" ht="15" customHeight="1" x14ac:dyDescent="0.2">
      <c r="A4347" s="153">
        <v>43087.208333333336</v>
      </c>
      <c r="B4347" s="154">
        <v>57.159999847412102</v>
      </c>
    </row>
    <row r="4348" spans="1:2" ht="15" customHeight="1" x14ac:dyDescent="0.2">
      <c r="A4348" s="153">
        <v>43088.208333333336</v>
      </c>
      <c r="B4348" s="154">
        <v>57.459999084472599</v>
      </c>
    </row>
    <row r="4349" spans="1:2" ht="15" customHeight="1" x14ac:dyDescent="0.2">
      <c r="A4349" s="153">
        <v>43089.208333333336</v>
      </c>
      <c r="B4349" s="154">
        <v>58.090000152587798</v>
      </c>
    </row>
    <row r="4350" spans="1:2" ht="15" customHeight="1" x14ac:dyDescent="0.2">
      <c r="A4350" s="153">
        <v>43090.208333333336</v>
      </c>
      <c r="B4350" s="154">
        <v>58.360000610351499</v>
      </c>
    </row>
    <row r="4351" spans="1:2" ht="15" customHeight="1" x14ac:dyDescent="0.2">
      <c r="A4351" s="153">
        <v>43091.208333333336</v>
      </c>
      <c r="B4351" s="154">
        <v>58.470001220703097</v>
      </c>
    </row>
    <row r="4352" spans="1:2" ht="15" customHeight="1" x14ac:dyDescent="0.2">
      <c r="A4352" s="153">
        <v>43095.208333333336</v>
      </c>
      <c r="B4352" s="154">
        <v>59.970001220703097</v>
      </c>
    </row>
    <row r="4353" spans="1:2" ht="15" customHeight="1" x14ac:dyDescent="0.2">
      <c r="A4353" s="153">
        <v>43096.208333333336</v>
      </c>
      <c r="B4353" s="154">
        <v>59.639999389648402</v>
      </c>
    </row>
    <row r="4354" spans="1:2" ht="15" customHeight="1" x14ac:dyDescent="0.2">
      <c r="A4354" s="153">
        <v>43097.208333333336</v>
      </c>
      <c r="B4354" s="154">
        <v>59.840000152587798</v>
      </c>
    </row>
    <row r="4355" spans="1:2" ht="15" customHeight="1" x14ac:dyDescent="0.2">
      <c r="A4355" s="153">
        <v>43098.208333333336</v>
      </c>
      <c r="B4355" s="154">
        <v>60.419998168945298</v>
      </c>
    </row>
    <row r="4356" spans="1:2" ht="15" customHeight="1" x14ac:dyDescent="0.2">
      <c r="A4356" s="153">
        <v>43102.208333333336</v>
      </c>
      <c r="B4356" s="154">
        <v>60.369998931884702</v>
      </c>
    </row>
    <row r="4357" spans="1:2" ht="15" customHeight="1" x14ac:dyDescent="0.2">
      <c r="A4357" s="153">
        <v>43103.208333333336</v>
      </c>
      <c r="B4357" s="154">
        <v>61.630001068115199</v>
      </c>
    </row>
    <row r="4358" spans="1:2" ht="15" customHeight="1" x14ac:dyDescent="0.2">
      <c r="A4358" s="153">
        <v>43104.208333333336</v>
      </c>
      <c r="B4358" s="154">
        <v>62.009998321533203</v>
      </c>
    </row>
    <row r="4359" spans="1:2" ht="15" customHeight="1" x14ac:dyDescent="0.2">
      <c r="A4359" s="153">
        <v>43105.208333333336</v>
      </c>
      <c r="B4359" s="154">
        <v>61.439998626708899</v>
      </c>
    </row>
    <row r="4360" spans="1:2" ht="15" customHeight="1" x14ac:dyDescent="0.2">
      <c r="A4360" s="153">
        <v>43108.208333333336</v>
      </c>
      <c r="B4360" s="154">
        <v>61.7299995422363</v>
      </c>
    </row>
    <row r="4361" spans="1:2" ht="15" customHeight="1" x14ac:dyDescent="0.2">
      <c r="A4361" s="153">
        <v>43109.208333333336</v>
      </c>
      <c r="B4361" s="154">
        <v>62.959999084472599</v>
      </c>
    </row>
    <row r="4362" spans="1:2" ht="15" customHeight="1" x14ac:dyDescent="0.2">
      <c r="A4362" s="153">
        <v>43110.208333333336</v>
      </c>
      <c r="B4362" s="154">
        <v>63.569999694824197</v>
      </c>
    </row>
    <row r="4363" spans="1:2" ht="15" customHeight="1" x14ac:dyDescent="0.2">
      <c r="A4363" s="153">
        <v>43111.208333333336</v>
      </c>
      <c r="B4363" s="154">
        <v>63.799999237060497</v>
      </c>
    </row>
    <row r="4364" spans="1:2" ht="15" customHeight="1" x14ac:dyDescent="0.2">
      <c r="A4364" s="153">
        <v>43112.208333333336</v>
      </c>
      <c r="B4364" s="154">
        <v>64.300003051757798</v>
      </c>
    </row>
    <row r="4365" spans="1:2" ht="15" customHeight="1" x14ac:dyDescent="0.2">
      <c r="A4365" s="153">
        <v>43116.208333333336</v>
      </c>
      <c r="B4365" s="154">
        <v>63.7299995422363</v>
      </c>
    </row>
    <row r="4366" spans="1:2" ht="15" customHeight="1" x14ac:dyDescent="0.2">
      <c r="A4366" s="153">
        <v>43117.208333333336</v>
      </c>
      <c r="B4366" s="154">
        <v>63.970001220703097</v>
      </c>
    </row>
    <row r="4367" spans="1:2" ht="15" customHeight="1" x14ac:dyDescent="0.2">
      <c r="A4367" s="153">
        <v>43118.208333333336</v>
      </c>
      <c r="B4367" s="154">
        <v>63.950000762939403</v>
      </c>
    </row>
    <row r="4368" spans="1:2" ht="15" customHeight="1" x14ac:dyDescent="0.2">
      <c r="A4368" s="153">
        <v>43119.208333333336</v>
      </c>
      <c r="B4368" s="154">
        <v>63.369998931884702</v>
      </c>
    </row>
    <row r="4369" spans="1:2" ht="15" customHeight="1" x14ac:dyDescent="0.2">
      <c r="A4369" s="153">
        <v>43122.208333333336</v>
      </c>
      <c r="B4369" s="154">
        <v>63.490001678466797</v>
      </c>
    </row>
    <row r="4370" spans="1:2" ht="15" customHeight="1" x14ac:dyDescent="0.2">
      <c r="A4370" s="153">
        <v>43123.208333333336</v>
      </c>
      <c r="B4370" s="154">
        <v>64.470001220703097</v>
      </c>
    </row>
    <row r="4371" spans="1:2" ht="15" customHeight="1" x14ac:dyDescent="0.2">
      <c r="A4371" s="153">
        <v>43124.208333333336</v>
      </c>
      <c r="B4371" s="154">
        <v>65.610000610351506</v>
      </c>
    </row>
    <row r="4372" spans="1:2" ht="15" customHeight="1" x14ac:dyDescent="0.2">
      <c r="A4372" s="153">
        <v>43125.208333333336</v>
      </c>
      <c r="B4372" s="154">
        <v>65.510002136230398</v>
      </c>
    </row>
    <row r="4373" spans="1:2" ht="15" customHeight="1" x14ac:dyDescent="0.2">
      <c r="A4373" s="153">
        <v>43126.208333333336</v>
      </c>
      <c r="B4373" s="154">
        <v>66.139999389648395</v>
      </c>
    </row>
    <row r="4374" spans="1:2" ht="15" customHeight="1" x14ac:dyDescent="0.2">
      <c r="A4374" s="153">
        <v>43129.208333333336</v>
      </c>
      <c r="B4374" s="154">
        <v>65.559997558593693</v>
      </c>
    </row>
    <row r="4375" spans="1:2" ht="15" customHeight="1" x14ac:dyDescent="0.2">
      <c r="A4375" s="153">
        <v>43130.208333333336</v>
      </c>
      <c r="B4375" s="154">
        <v>64.5</v>
      </c>
    </row>
    <row r="4376" spans="1:2" ht="15" customHeight="1" x14ac:dyDescent="0.2">
      <c r="A4376" s="153">
        <v>43131.208333333336</v>
      </c>
      <c r="B4376" s="154">
        <v>64.730003356933594</v>
      </c>
    </row>
    <row r="4377" spans="1:2" ht="15" customHeight="1" x14ac:dyDescent="0.2">
      <c r="A4377" s="153">
        <v>43132.208333333336</v>
      </c>
      <c r="B4377" s="154">
        <v>65.800003051757798</v>
      </c>
    </row>
    <row r="4378" spans="1:2" ht="15" customHeight="1" x14ac:dyDescent="0.2">
      <c r="A4378" s="153">
        <v>43133.208333333336</v>
      </c>
      <c r="B4378" s="154">
        <v>65.449996948242102</v>
      </c>
    </row>
    <row r="4379" spans="1:2" ht="15" customHeight="1" x14ac:dyDescent="0.2">
      <c r="A4379" s="153">
        <v>43136.208333333336</v>
      </c>
      <c r="B4379" s="154">
        <v>64.150001525878906</v>
      </c>
    </row>
    <row r="4380" spans="1:2" ht="15" customHeight="1" x14ac:dyDescent="0.2">
      <c r="A4380" s="153">
        <v>43137.208333333336</v>
      </c>
      <c r="B4380" s="154">
        <v>63.389999389648402</v>
      </c>
    </row>
    <row r="4381" spans="1:2" ht="15" customHeight="1" x14ac:dyDescent="0.2">
      <c r="A4381" s="153">
        <v>43138.208333333336</v>
      </c>
      <c r="B4381" s="154">
        <v>61.790000915527301</v>
      </c>
    </row>
    <row r="4382" spans="1:2" ht="15" customHeight="1" x14ac:dyDescent="0.2">
      <c r="A4382" s="153">
        <v>43139.208333333336</v>
      </c>
      <c r="B4382" s="154">
        <v>61.150001525878899</v>
      </c>
    </row>
    <row r="4383" spans="1:2" ht="15" customHeight="1" x14ac:dyDescent="0.2">
      <c r="A4383" s="153">
        <v>43140.208333333336</v>
      </c>
      <c r="B4383" s="154">
        <v>59.200000762939403</v>
      </c>
    </row>
    <row r="4384" spans="1:2" ht="15" customHeight="1" x14ac:dyDescent="0.2">
      <c r="A4384" s="153">
        <v>43143.208333333336</v>
      </c>
      <c r="B4384" s="154">
        <v>59.290000915527301</v>
      </c>
    </row>
    <row r="4385" spans="1:2" ht="15" customHeight="1" x14ac:dyDescent="0.2">
      <c r="A4385" s="153">
        <v>43144.208333333336</v>
      </c>
      <c r="B4385" s="154">
        <v>59.189998626708899</v>
      </c>
    </row>
    <row r="4386" spans="1:2" ht="15" customHeight="1" x14ac:dyDescent="0.2">
      <c r="A4386" s="153">
        <v>43145.208333333336</v>
      </c>
      <c r="B4386" s="154">
        <v>60.599998474121001</v>
      </c>
    </row>
    <row r="4387" spans="1:2" ht="15" customHeight="1" x14ac:dyDescent="0.2">
      <c r="A4387" s="153">
        <v>43146.208333333336</v>
      </c>
      <c r="B4387" s="154">
        <v>61.340000152587798</v>
      </c>
    </row>
    <row r="4388" spans="1:2" ht="15" customHeight="1" x14ac:dyDescent="0.2">
      <c r="A4388" s="153">
        <v>43147.208333333336</v>
      </c>
      <c r="B4388" s="154">
        <v>61.680000305175703</v>
      </c>
    </row>
    <row r="4389" spans="1:2" ht="15" customHeight="1" x14ac:dyDescent="0.2">
      <c r="A4389" s="153">
        <v>43151.208333333336</v>
      </c>
      <c r="B4389" s="154">
        <v>61.900001525878899</v>
      </c>
    </row>
    <row r="4390" spans="1:2" ht="15" customHeight="1" x14ac:dyDescent="0.2">
      <c r="A4390" s="153">
        <v>43152.208333333336</v>
      </c>
      <c r="B4390" s="154">
        <v>61.680000305175703</v>
      </c>
    </row>
    <row r="4391" spans="1:2" ht="15" customHeight="1" x14ac:dyDescent="0.2">
      <c r="A4391" s="153">
        <v>43153.208333333336</v>
      </c>
      <c r="B4391" s="154">
        <v>62.770000457763601</v>
      </c>
    </row>
    <row r="4392" spans="1:2" ht="15" customHeight="1" x14ac:dyDescent="0.2">
      <c r="A4392" s="153">
        <v>43154.208333333336</v>
      </c>
      <c r="B4392" s="154">
        <v>63.549999237060497</v>
      </c>
    </row>
    <row r="4393" spans="1:2" ht="15" customHeight="1" x14ac:dyDescent="0.2">
      <c r="A4393" s="153">
        <v>43157.208333333336</v>
      </c>
      <c r="B4393" s="154">
        <v>63.909999847412102</v>
      </c>
    </row>
    <row r="4394" spans="1:2" ht="15" customHeight="1" x14ac:dyDescent="0.2">
      <c r="A4394" s="153">
        <v>43158.208333333336</v>
      </c>
      <c r="B4394" s="154">
        <v>63.009998321533203</v>
      </c>
    </row>
    <row r="4395" spans="1:2" ht="15" customHeight="1" x14ac:dyDescent="0.2">
      <c r="A4395" s="153">
        <v>43159.208333333336</v>
      </c>
      <c r="B4395" s="154">
        <v>61.639999389648402</v>
      </c>
    </row>
    <row r="4396" spans="1:2" ht="15" customHeight="1" x14ac:dyDescent="0.2">
      <c r="A4396" s="153">
        <v>43160.208333333336</v>
      </c>
      <c r="B4396" s="154">
        <v>60.990001678466797</v>
      </c>
    </row>
    <row r="4397" spans="1:2" ht="15" customHeight="1" x14ac:dyDescent="0.2">
      <c r="A4397" s="153">
        <v>43161.208333333336</v>
      </c>
      <c r="B4397" s="154">
        <v>61.25</v>
      </c>
    </row>
    <row r="4398" spans="1:2" ht="15" customHeight="1" x14ac:dyDescent="0.2">
      <c r="A4398" s="153">
        <v>43164.208333333336</v>
      </c>
      <c r="B4398" s="154">
        <v>62.569999694824197</v>
      </c>
    </row>
    <row r="4399" spans="1:2" ht="15" customHeight="1" x14ac:dyDescent="0.2">
      <c r="A4399" s="153">
        <v>43165.208333333336</v>
      </c>
      <c r="B4399" s="154">
        <v>62.599998474121001</v>
      </c>
    </row>
    <row r="4400" spans="1:2" ht="15" customHeight="1" x14ac:dyDescent="0.2">
      <c r="A4400" s="153">
        <v>43166.208333333336</v>
      </c>
      <c r="B4400" s="154">
        <v>61.150001525878899</v>
      </c>
    </row>
    <row r="4401" spans="1:2" ht="15" customHeight="1" x14ac:dyDescent="0.2">
      <c r="A4401" s="153">
        <v>43167.208333333336</v>
      </c>
      <c r="B4401" s="154">
        <v>60.119998931884702</v>
      </c>
    </row>
    <row r="4402" spans="1:2" ht="15" customHeight="1" x14ac:dyDescent="0.2">
      <c r="A4402" s="153">
        <v>43168.208333333336</v>
      </c>
      <c r="B4402" s="154">
        <v>62.040000915527301</v>
      </c>
    </row>
    <row r="4403" spans="1:2" ht="15" customHeight="1" x14ac:dyDescent="0.2">
      <c r="A4403" s="153">
        <v>43171.166666666664</v>
      </c>
      <c r="B4403" s="154">
        <v>61.360000610351499</v>
      </c>
    </row>
    <row r="4404" spans="1:2" ht="15" customHeight="1" x14ac:dyDescent="0.2">
      <c r="A4404" s="153">
        <v>43172.166666666664</v>
      </c>
      <c r="B4404" s="154">
        <v>60.709999084472599</v>
      </c>
    </row>
    <row r="4405" spans="1:2" ht="15" customHeight="1" x14ac:dyDescent="0.2">
      <c r="A4405" s="153">
        <v>43173.166666666664</v>
      </c>
      <c r="B4405" s="154">
        <v>60.959999084472599</v>
      </c>
    </row>
    <row r="4406" spans="1:2" ht="15" customHeight="1" x14ac:dyDescent="0.2">
      <c r="A4406" s="153">
        <v>43174.166666666664</v>
      </c>
      <c r="B4406" s="154">
        <v>61.189998626708899</v>
      </c>
    </row>
    <row r="4407" spans="1:2" ht="15" customHeight="1" x14ac:dyDescent="0.2">
      <c r="A4407" s="153">
        <v>43175.166666666664</v>
      </c>
      <c r="B4407" s="154">
        <v>62.340000152587798</v>
      </c>
    </row>
    <row r="4408" spans="1:2" ht="15" customHeight="1" x14ac:dyDescent="0.2">
      <c r="A4408" s="153">
        <v>43178.166666666664</v>
      </c>
      <c r="B4408" s="154">
        <v>62.060001373291001</v>
      </c>
    </row>
    <row r="4409" spans="1:2" ht="15" customHeight="1" x14ac:dyDescent="0.2">
      <c r="A4409" s="153">
        <v>43179.166666666664</v>
      </c>
      <c r="B4409" s="154">
        <v>63.400001525878899</v>
      </c>
    </row>
    <row r="4410" spans="1:2" ht="15" customHeight="1" x14ac:dyDescent="0.2">
      <c r="A4410" s="153">
        <v>43180.166666666664</v>
      </c>
      <c r="B4410" s="154">
        <v>65.169998168945298</v>
      </c>
    </row>
    <row r="4411" spans="1:2" ht="15" customHeight="1" x14ac:dyDescent="0.2">
      <c r="A4411" s="153">
        <v>43181.166666666664</v>
      </c>
      <c r="B4411" s="154">
        <v>64.300003051757798</v>
      </c>
    </row>
    <row r="4412" spans="1:2" ht="15" customHeight="1" x14ac:dyDescent="0.2">
      <c r="A4412" s="153">
        <v>43182.166666666664</v>
      </c>
      <c r="B4412" s="154">
        <v>65.879997253417898</v>
      </c>
    </row>
    <row r="4413" spans="1:2" ht="15" customHeight="1" x14ac:dyDescent="0.2">
      <c r="A4413" s="153">
        <v>43185.166666666664</v>
      </c>
      <c r="B4413" s="154">
        <v>65.550003051757798</v>
      </c>
    </row>
    <row r="4414" spans="1:2" ht="15" customHeight="1" x14ac:dyDescent="0.2">
      <c r="A4414" s="153">
        <v>43186.166666666664</v>
      </c>
      <c r="B4414" s="154">
        <v>65.25</v>
      </c>
    </row>
    <row r="4415" spans="1:2" ht="15" customHeight="1" x14ac:dyDescent="0.2">
      <c r="A4415" s="153">
        <v>43187.166666666664</v>
      </c>
      <c r="B4415" s="154">
        <v>64.379997253417898</v>
      </c>
    </row>
    <row r="4416" spans="1:2" ht="15" customHeight="1" x14ac:dyDescent="0.2">
      <c r="A4416" s="153">
        <v>43188.166666666664</v>
      </c>
      <c r="B4416" s="154">
        <v>64.940002441406193</v>
      </c>
    </row>
    <row r="4417" spans="1:2" ht="15" customHeight="1" x14ac:dyDescent="0.2">
      <c r="A4417" s="153">
        <v>43192.166666666664</v>
      </c>
      <c r="B4417" s="154">
        <v>63.009998321533203</v>
      </c>
    </row>
    <row r="4418" spans="1:2" ht="15" customHeight="1" x14ac:dyDescent="0.2">
      <c r="A4418" s="153">
        <v>43193.166666666664</v>
      </c>
      <c r="B4418" s="154">
        <v>63.509998321533203</v>
      </c>
    </row>
    <row r="4419" spans="1:2" ht="15" customHeight="1" x14ac:dyDescent="0.2">
      <c r="A4419" s="153">
        <v>43194.166666666664</v>
      </c>
      <c r="B4419" s="154">
        <v>63.369998931884702</v>
      </c>
    </row>
    <row r="4420" spans="1:2" ht="15" customHeight="1" x14ac:dyDescent="0.2">
      <c r="A4420" s="153">
        <v>43195.166666666664</v>
      </c>
      <c r="B4420" s="154">
        <v>63.540000915527301</v>
      </c>
    </row>
    <row r="4421" spans="1:2" ht="15" customHeight="1" x14ac:dyDescent="0.2">
      <c r="A4421" s="153">
        <v>43196.166666666664</v>
      </c>
      <c r="B4421" s="154">
        <v>62.060001373291001</v>
      </c>
    </row>
    <row r="4422" spans="1:2" ht="15" customHeight="1" x14ac:dyDescent="0.2">
      <c r="A4422" s="153">
        <v>43199.166666666664</v>
      </c>
      <c r="B4422" s="154">
        <v>63.419998168945298</v>
      </c>
    </row>
    <row r="4423" spans="1:2" ht="15" customHeight="1" x14ac:dyDescent="0.2">
      <c r="A4423" s="153">
        <v>43200.166666666664</v>
      </c>
      <c r="B4423" s="154">
        <v>65.510002136230398</v>
      </c>
    </row>
    <row r="4424" spans="1:2" ht="15" customHeight="1" x14ac:dyDescent="0.2">
      <c r="A4424" s="153">
        <v>43201.166666666664</v>
      </c>
      <c r="B4424" s="154">
        <v>66.819999694824205</v>
      </c>
    </row>
    <row r="4425" spans="1:2" ht="15" customHeight="1" x14ac:dyDescent="0.2">
      <c r="A4425" s="153">
        <v>43202.166666666664</v>
      </c>
      <c r="B4425" s="154">
        <v>67.069999694824205</v>
      </c>
    </row>
    <row r="4426" spans="1:2" ht="15" customHeight="1" x14ac:dyDescent="0.2">
      <c r="A4426" s="153">
        <v>43203.166666666664</v>
      </c>
      <c r="B4426" s="154">
        <v>67.389999389648395</v>
      </c>
    </row>
    <row r="4427" spans="1:2" ht="15" customHeight="1" x14ac:dyDescent="0.2">
      <c r="A4427" s="153">
        <v>43206.166666666664</v>
      </c>
      <c r="B4427" s="154">
        <v>66.220001220703097</v>
      </c>
    </row>
    <row r="4428" spans="1:2" ht="15" customHeight="1" x14ac:dyDescent="0.2">
      <c r="A4428" s="153">
        <v>43207.166666666664</v>
      </c>
      <c r="B4428" s="154">
        <v>66.519996643066406</v>
      </c>
    </row>
    <row r="4429" spans="1:2" ht="15" customHeight="1" x14ac:dyDescent="0.2">
      <c r="A4429" s="153">
        <v>43208.166666666664</v>
      </c>
      <c r="B4429" s="154">
        <v>68.470001220703097</v>
      </c>
    </row>
    <row r="4430" spans="1:2" ht="15" customHeight="1" x14ac:dyDescent="0.2">
      <c r="A4430" s="153">
        <v>43209.166666666664</v>
      </c>
      <c r="B4430" s="154">
        <v>68.290000915527301</v>
      </c>
    </row>
    <row r="4431" spans="1:2" ht="15" customHeight="1" x14ac:dyDescent="0.2">
      <c r="A4431" s="153">
        <v>43210.166666666664</v>
      </c>
      <c r="B4431" s="154">
        <v>68.379997253417898</v>
      </c>
    </row>
    <row r="4432" spans="1:2" ht="15" customHeight="1" x14ac:dyDescent="0.2">
      <c r="A4432" s="153">
        <v>43213.166666666664</v>
      </c>
      <c r="B4432" s="154">
        <v>68.639999389648395</v>
      </c>
    </row>
    <row r="4433" spans="1:2" ht="15" customHeight="1" x14ac:dyDescent="0.2">
      <c r="A4433" s="153">
        <v>43214.166666666664</v>
      </c>
      <c r="B4433" s="154">
        <v>67.699996948242102</v>
      </c>
    </row>
    <row r="4434" spans="1:2" ht="15" customHeight="1" x14ac:dyDescent="0.2">
      <c r="A4434" s="153">
        <v>43215.166666666664</v>
      </c>
      <c r="B4434" s="154">
        <v>68.050003051757798</v>
      </c>
    </row>
    <row r="4435" spans="1:2" ht="15" customHeight="1" x14ac:dyDescent="0.2">
      <c r="A4435" s="153">
        <v>43216.166666666664</v>
      </c>
      <c r="B4435" s="154">
        <v>68.190002441406193</v>
      </c>
    </row>
    <row r="4436" spans="1:2" ht="15" customHeight="1" x14ac:dyDescent="0.2">
      <c r="A4436" s="153">
        <v>43217.166666666664</v>
      </c>
      <c r="B4436" s="154">
        <v>68.099998474121094</v>
      </c>
    </row>
    <row r="4437" spans="1:2" ht="15" customHeight="1" x14ac:dyDescent="0.2">
      <c r="A4437" s="153">
        <v>43220.166666666664</v>
      </c>
      <c r="B4437" s="154">
        <v>68.569999694824205</v>
      </c>
    </row>
    <row r="4438" spans="1:2" ht="15" customHeight="1" x14ac:dyDescent="0.2">
      <c r="A4438" s="153">
        <v>43221.166666666664</v>
      </c>
      <c r="B4438" s="154">
        <v>67.25</v>
      </c>
    </row>
    <row r="4439" spans="1:2" ht="15" customHeight="1" x14ac:dyDescent="0.2">
      <c r="A4439" s="153">
        <v>43222.166666666664</v>
      </c>
      <c r="B4439" s="154">
        <v>67.930000305175696</v>
      </c>
    </row>
    <row r="4440" spans="1:2" ht="15" customHeight="1" x14ac:dyDescent="0.2">
      <c r="A4440" s="153">
        <v>43223.166666666664</v>
      </c>
      <c r="B4440" s="154">
        <v>68.430000305175696</v>
      </c>
    </row>
    <row r="4441" spans="1:2" ht="15" customHeight="1" x14ac:dyDescent="0.2">
      <c r="A4441" s="153">
        <v>43224.166666666664</v>
      </c>
      <c r="B4441" s="154">
        <v>69.720001220703097</v>
      </c>
    </row>
    <row r="4442" spans="1:2" ht="15" customHeight="1" x14ac:dyDescent="0.2">
      <c r="A4442" s="153">
        <v>43227.166666666664</v>
      </c>
      <c r="B4442" s="154">
        <v>70.730003356933594</v>
      </c>
    </row>
    <row r="4443" spans="1:2" ht="15" customHeight="1" x14ac:dyDescent="0.2">
      <c r="A4443" s="153">
        <v>43228.166666666664</v>
      </c>
      <c r="B4443" s="154">
        <v>69.059997558593693</v>
      </c>
    </row>
    <row r="4444" spans="1:2" ht="15" customHeight="1" x14ac:dyDescent="0.2">
      <c r="A4444" s="153">
        <v>43229.166666666664</v>
      </c>
      <c r="B4444" s="154">
        <v>71.139999389648395</v>
      </c>
    </row>
    <row r="4445" spans="1:2" ht="15" customHeight="1" x14ac:dyDescent="0.2">
      <c r="A4445" s="153">
        <v>43230.166666666664</v>
      </c>
      <c r="B4445" s="154">
        <v>71.360000610351506</v>
      </c>
    </row>
    <row r="4446" spans="1:2" ht="15" customHeight="1" x14ac:dyDescent="0.2">
      <c r="A4446" s="153">
        <v>43231.166666666664</v>
      </c>
      <c r="B4446" s="154">
        <v>70.699996948242102</v>
      </c>
    </row>
    <row r="4447" spans="1:2" ht="15" customHeight="1" x14ac:dyDescent="0.2">
      <c r="A4447" s="153">
        <v>43234.166666666664</v>
      </c>
      <c r="B4447" s="154">
        <v>70.959999084472599</v>
      </c>
    </row>
    <row r="4448" spans="1:2" ht="15" customHeight="1" x14ac:dyDescent="0.2">
      <c r="A4448" s="153">
        <v>43235.166666666664</v>
      </c>
      <c r="B4448" s="154">
        <v>71.309997558593693</v>
      </c>
    </row>
    <row r="4449" spans="1:2" ht="15" customHeight="1" x14ac:dyDescent="0.2">
      <c r="A4449" s="153">
        <v>43236.166666666664</v>
      </c>
      <c r="B4449" s="154">
        <v>71.489997863769503</v>
      </c>
    </row>
    <row r="4450" spans="1:2" ht="15" customHeight="1" x14ac:dyDescent="0.2">
      <c r="A4450" s="153">
        <v>43237.166666666664</v>
      </c>
      <c r="B4450" s="154">
        <v>71.489997863769503</v>
      </c>
    </row>
    <row r="4451" spans="1:2" ht="15" customHeight="1" x14ac:dyDescent="0.2">
      <c r="A4451" s="153">
        <v>43238.166666666664</v>
      </c>
      <c r="B4451" s="154">
        <v>71.279998779296804</v>
      </c>
    </row>
    <row r="4452" spans="1:2" ht="15" customHeight="1" x14ac:dyDescent="0.2">
      <c r="A4452" s="153">
        <v>43241.166666666664</v>
      </c>
      <c r="B4452" s="154">
        <v>72.239997863769503</v>
      </c>
    </row>
    <row r="4453" spans="1:2" ht="15" customHeight="1" x14ac:dyDescent="0.2">
      <c r="A4453" s="153">
        <v>43242.166666666664</v>
      </c>
      <c r="B4453" s="154">
        <v>72.129997253417898</v>
      </c>
    </row>
    <row r="4454" spans="1:2" ht="15" customHeight="1" x14ac:dyDescent="0.2">
      <c r="A4454" s="153">
        <v>43243.166666666664</v>
      </c>
      <c r="B4454" s="154">
        <v>71.839996337890597</v>
      </c>
    </row>
    <row r="4455" spans="1:2" ht="15" customHeight="1" x14ac:dyDescent="0.2">
      <c r="A4455" s="153">
        <v>43244.166666666664</v>
      </c>
      <c r="B4455" s="154">
        <v>70.709999084472599</v>
      </c>
    </row>
    <row r="4456" spans="1:2" ht="15" customHeight="1" x14ac:dyDescent="0.2">
      <c r="A4456" s="153">
        <v>43245.166666666664</v>
      </c>
      <c r="B4456" s="154">
        <v>67.879997253417898</v>
      </c>
    </row>
    <row r="4457" spans="1:2" ht="15" customHeight="1" x14ac:dyDescent="0.2">
      <c r="A4457" s="153">
        <v>43249.166666666664</v>
      </c>
      <c r="B4457" s="154">
        <v>66.730003356933594</v>
      </c>
    </row>
    <row r="4458" spans="1:2" ht="15" customHeight="1" x14ac:dyDescent="0.2">
      <c r="A4458" s="153">
        <v>43250.166666666664</v>
      </c>
      <c r="B4458" s="154">
        <v>68.209999084472599</v>
      </c>
    </row>
    <row r="4459" spans="1:2" ht="15" customHeight="1" x14ac:dyDescent="0.2">
      <c r="A4459" s="153">
        <v>43251.166666666664</v>
      </c>
      <c r="B4459" s="154">
        <v>67.040000915527301</v>
      </c>
    </row>
    <row r="4460" spans="1:2" ht="15" customHeight="1" x14ac:dyDescent="0.2">
      <c r="A4460" s="153">
        <v>43252.166666666664</v>
      </c>
      <c r="B4460" s="154">
        <v>65.809997558593693</v>
      </c>
    </row>
    <row r="4461" spans="1:2" ht="15" customHeight="1" x14ac:dyDescent="0.2">
      <c r="A4461" s="153">
        <v>43255.166666666664</v>
      </c>
      <c r="B4461" s="154">
        <v>64.75</v>
      </c>
    </row>
    <row r="4462" spans="1:2" ht="15" customHeight="1" x14ac:dyDescent="0.2">
      <c r="A4462" s="153">
        <v>43256.166666666664</v>
      </c>
      <c r="B4462" s="154">
        <v>65.519996643066406</v>
      </c>
    </row>
    <row r="4463" spans="1:2" ht="15" customHeight="1" x14ac:dyDescent="0.2">
      <c r="A4463" s="153">
        <v>43257.166666666664</v>
      </c>
      <c r="B4463" s="154">
        <v>64.730003356933594</v>
      </c>
    </row>
    <row r="4464" spans="1:2" ht="15" customHeight="1" x14ac:dyDescent="0.2">
      <c r="A4464" s="153">
        <v>43258.166666666664</v>
      </c>
      <c r="B4464" s="154">
        <v>65.949996948242102</v>
      </c>
    </row>
    <row r="4465" spans="1:2" ht="15" customHeight="1" x14ac:dyDescent="0.2">
      <c r="A4465" s="153">
        <v>43259.166666666664</v>
      </c>
      <c r="B4465" s="154">
        <v>65.739997863769503</v>
      </c>
    </row>
    <row r="4466" spans="1:2" ht="15" customHeight="1" x14ac:dyDescent="0.2">
      <c r="A4466" s="153">
        <v>43262.166666666664</v>
      </c>
      <c r="B4466" s="154">
        <v>66.099998474121094</v>
      </c>
    </row>
    <row r="4467" spans="1:2" ht="15" customHeight="1" x14ac:dyDescent="0.2">
      <c r="A4467" s="153">
        <v>43263.166666666664</v>
      </c>
      <c r="B4467" s="154">
        <v>66.360000610351506</v>
      </c>
    </row>
    <row r="4468" spans="1:2" ht="15" customHeight="1" x14ac:dyDescent="0.2">
      <c r="A4468" s="153">
        <v>43264.166666666664</v>
      </c>
      <c r="B4468" s="154">
        <v>66.639999389648395</v>
      </c>
    </row>
    <row r="4469" spans="1:2" ht="15" customHeight="1" x14ac:dyDescent="0.2">
      <c r="A4469" s="153">
        <v>43265.166666666664</v>
      </c>
      <c r="B4469" s="154">
        <v>66.889999389648395</v>
      </c>
    </row>
    <row r="4470" spans="1:2" ht="15" customHeight="1" x14ac:dyDescent="0.2">
      <c r="A4470" s="153">
        <v>43266.166666666664</v>
      </c>
      <c r="B4470" s="154">
        <v>65.059997558593693</v>
      </c>
    </row>
    <row r="4471" spans="1:2" ht="15" customHeight="1" x14ac:dyDescent="0.2">
      <c r="A4471" s="153">
        <v>43269.166666666664</v>
      </c>
      <c r="B4471" s="154">
        <v>65.849998474121094</v>
      </c>
    </row>
    <row r="4472" spans="1:2" ht="15" customHeight="1" x14ac:dyDescent="0.2">
      <c r="A4472" s="153">
        <v>43270.166666666664</v>
      </c>
      <c r="B4472" s="154">
        <v>65.069999694824205</v>
      </c>
    </row>
    <row r="4473" spans="1:2" ht="15" customHeight="1" x14ac:dyDescent="0.2">
      <c r="A4473" s="153">
        <v>43271.166666666664</v>
      </c>
      <c r="B4473" s="154">
        <v>66.220001220703097</v>
      </c>
    </row>
    <row r="4474" spans="1:2" ht="15" customHeight="1" x14ac:dyDescent="0.2">
      <c r="A4474" s="153">
        <v>43272.166666666664</v>
      </c>
      <c r="B4474" s="154">
        <v>65.540000915527301</v>
      </c>
    </row>
    <row r="4475" spans="1:2" ht="15" customHeight="1" x14ac:dyDescent="0.2">
      <c r="A4475" s="153">
        <v>43273.166666666664</v>
      </c>
      <c r="B4475" s="154">
        <v>68.580001831054602</v>
      </c>
    </row>
    <row r="4476" spans="1:2" ht="15" customHeight="1" x14ac:dyDescent="0.2">
      <c r="A4476" s="153">
        <v>43276.166666666664</v>
      </c>
      <c r="B4476" s="154">
        <v>68.080001831054602</v>
      </c>
    </row>
    <row r="4477" spans="1:2" ht="15" customHeight="1" x14ac:dyDescent="0.2">
      <c r="A4477" s="153">
        <v>43277.166666666664</v>
      </c>
      <c r="B4477" s="154">
        <v>70.529998779296804</v>
      </c>
    </row>
    <row r="4478" spans="1:2" ht="15" customHeight="1" x14ac:dyDescent="0.2">
      <c r="A4478" s="153">
        <v>43278.166666666664</v>
      </c>
      <c r="B4478" s="154">
        <v>72.760002136230398</v>
      </c>
    </row>
    <row r="4479" spans="1:2" ht="15" customHeight="1" x14ac:dyDescent="0.2">
      <c r="A4479" s="153">
        <v>43279.166666666664</v>
      </c>
      <c r="B4479" s="154">
        <v>73.449996948242102</v>
      </c>
    </row>
    <row r="4480" spans="1:2" ht="15" customHeight="1" x14ac:dyDescent="0.2">
      <c r="A4480" s="153">
        <v>43280.166666666664</v>
      </c>
      <c r="B4480" s="154">
        <v>74.150001525878906</v>
      </c>
    </row>
    <row r="4481" spans="1:2" ht="15" customHeight="1" x14ac:dyDescent="0.2">
      <c r="A4481" s="153">
        <v>43283.166666666664</v>
      </c>
      <c r="B4481" s="154">
        <v>73.940002441406193</v>
      </c>
    </row>
    <row r="4482" spans="1:2" ht="15" customHeight="1" x14ac:dyDescent="0.2">
      <c r="A4482" s="153">
        <v>43284.5625</v>
      </c>
      <c r="B4482" s="154">
        <v>74.139999389648395</v>
      </c>
    </row>
    <row r="4483" spans="1:2" ht="15" customHeight="1" x14ac:dyDescent="0.2">
      <c r="A4483" s="153">
        <v>43286.166666666664</v>
      </c>
      <c r="B4483" s="154">
        <v>72.940002441406193</v>
      </c>
    </row>
    <row r="4484" spans="1:2" ht="15" customHeight="1" x14ac:dyDescent="0.2">
      <c r="A4484" s="153">
        <v>43287.166666666664</v>
      </c>
      <c r="B4484" s="154">
        <v>73.800003051757798</v>
      </c>
    </row>
    <row r="4485" spans="1:2" ht="15" customHeight="1" x14ac:dyDescent="0.2">
      <c r="A4485" s="153">
        <v>43290.166666666664</v>
      </c>
      <c r="B4485" s="154">
        <v>73.849998474121094</v>
      </c>
    </row>
    <row r="4486" spans="1:2" ht="15" customHeight="1" x14ac:dyDescent="0.2">
      <c r="A4486" s="153">
        <v>43291.166666666664</v>
      </c>
      <c r="B4486" s="154">
        <v>74.110000610351506</v>
      </c>
    </row>
    <row r="4487" spans="1:2" ht="15" customHeight="1" x14ac:dyDescent="0.2">
      <c r="A4487" s="153">
        <v>43292.166666666664</v>
      </c>
      <c r="B4487" s="154">
        <v>70.379997253417898</v>
      </c>
    </row>
    <row r="4488" spans="1:2" ht="15" customHeight="1" x14ac:dyDescent="0.2">
      <c r="A4488" s="153">
        <v>43293.166666666664</v>
      </c>
      <c r="B4488" s="154">
        <v>70.330001831054602</v>
      </c>
    </row>
    <row r="4489" spans="1:2" ht="15" customHeight="1" x14ac:dyDescent="0.2">
      <c r="A4489" s="153">
        <v>43294.166666666664</v>
      </c>
      <c r="B4489" s="154">
        <v>71.010002136230398</v>
      </c>
    </row>
    <row r="4490" spans="1:2" ht="15" customHeight="1" x14ac:dyDescent="0.2">
      <c r="A4490" s="153">
        <v>43297.166666666664</v>
      </c>
      <c r="B4490" s="154">
        <v>68.059997558593693</v>
      </c>
    </row>
    <row r="4491" spans="1:2" ht="15" customHeight="1" x14ac:dyDescent="0.2">
      <c r="A4491" s="153">
        <v>43298.166666666664</v>
      </c>
      <c r="B4491" s="154">
        <v>68.080001831054602</v>
      </c>
    </row>
    <row r="4492" spans="1:2" ht="15" customHeight="1" x14ac:dyDescent="0.2">
      <c r="A4492" s="153">
        <v>43299.166666666664</v>
      </c>
      <c r="B4492" s="154">
        <v>68.760002136230398</v>
      </c>
    </row>
    <row r="4493" spans="1:2" ht="15" customHeight="1" x14ac:dyDescent="0.2">
      <c r="A4493" s="153">
        <v>43300.166666666664</v>
      </c>
      <c r="B4493" s="154">
        <v>69.459999084472599</v>
      </c>
    </row>
    <row r="4494" spans="1:2" ht="15" customHeight="1" x14ac:dyDescent="0.2">
      <c r="A4494" s="153">
        <v>43301.166666666664</v>
      </c>
      <c r="B4494" s="154">
        <v>70.459999084472599</v>
      </c>
    </row>
    <row r="4495" spans="1:2" ht="15" customHeight="1" x14ac:dyDescent="0.2">
      <c r="A4495" s="153">
        <v>43304.166666666664</v>
      </c>
      <c r="B4495" s="154">
        <v>67.889999389648395</v>
      </c>
    </row>
    <row r="4496" spans="1:2" ht="15" customHeight="1" x14ac:dyDescent="0.2">
      <c r="A4496" s="153">
        <v>43305.166666666664</v>
      </c>
      <c r="B4496" s="154">
        <v>68.519996643066406</v>
      </c>
    </row>
    <row r="4497" spans="1:2" ht="15" customHeight="1" x14ac:dyDescent="0.2">
      <c r="A4497" s="153">
        <v>43306.166666666664</v>
      </c>
      <c r="B4497" s="154">
        <v>69.300003051757798</v>
      </c>
    </row>
    <row r="4498" spans="1:2" ht="15" customHeight="1" x14ac:dyDescent="0.2">
      <c r="A4498" s="153">
        <v>43307.166666666664</v>
      </c>
      <c r="B4498" s="154">
        <v>69.610000610351506</v>
      </c>
    </row>
    <row r="4499" spans="1:2" ht="15" customHeight="1" x14ac:dyDescent="0.2">
      <c r="A4499" s="153">
        <v>43308.166666666664</v>
      </c>
      <c r="B4499" s="154">
        <v>68.690002441406193</v>
      </c>
    </row>
    <row r="4500" spans="1:2" ht="15" customHeight="1" x14ac:dyDescent="0.2">
      <c r="A4500" s="153">
        <v>43311.166666666664</v>
      </c>
      <c r="B4500" s="154">
        <v>70.129997253417898</v>
      </c>
    </row>
    <row r="4501" spans="1:2" ht="15" customHeight="1" x14ac:dyDescent="0.2">
      <c r="A4501" s="153">
        <v>43312.166666666664</v>
      </c>
      <c r="B4501" s="154">
        <v>68.760002136230398</v>
      </c>
    </row>
    <row r="4502" spans="1:2" ht="15" customHeight="1" x14ac:dyDescent="0.2">
      <c r="A4502" s="153">
        <v>43313.166666666664</v>
      </c>
      <c r="B4502" s="154">
        <v>67.660003662109304</v>
      </c>
    </row>
    <row r="4503" spans="1:2" ht="15" customHeight="1" x14ac:dyDescent="0.2">
      <c r="A4503" s="153">
        <v>43314.166666666664</v>
      </c>
      <c r="B4503" s="154">
        <v>68.959999084472599</v>
      </c>
    </row>
    <row r="4504" spans="1:2" ht="15" customHeight="1" x14ac:dyDescent="0.2">
      <c r="A4504" s="153">
        <v>43315.166666666664</v>
      </c>
      <c r="B4504" s="154">
        <v>68.489997863769503</v>
      </c>
    </row>
    <row r="4505" spans="1:2" ht="15" customHeight="1" x14ac:dyDescent="0.2">
      <c r="A4505" s="153">
        <v>43318.166666666664</v>
      </c>
      <c r="B4505" s="154">
        <v>69.010002136230398</v>
      </c>
    </row>
    <row r="4506" spans="1:2" ht="15" customHeight="1" x14ac:dyDescent="0.2">
      <c r="A4506" s="153">
        <v>43319.166666666664</v>
      </c>
      <c r="B4506" s="154">
        <v>69.169998168945298</v>
      </c>
    </row>
    <row r="4507" spans="1:2" ht="15" customHeight="1" x14ac:dyDescent="0.2">
      <c r="A4507" s="153">
        <v>43320.166666666664</v>
      </c>
      <c r="B4507" s="154">
        <v>66.940002441406193</v>
      </c>
    </row>
    <row r="4508" spans="1:2" ht="15" customHeight="1" x14ac:dyDescent="0.2">
      <c r="A4508" s="153">
        <v>43321.166666666664</v>
      </c>
      <c r="B4508" s="154">
        <v>66.809997558593693</v>
      </c>
    </row>
    <row r="4509" spans="1:2" ht="15" customHeight="1" x14ac:dyDescent="0.2">
      <c r="A4509" s="153">
        <v>43322.166666666664</v>
      </c>
      <c r="B4509" s="154">
        <v>67.629997253417898</v>
      </c>
    </row>
    <row r="4510" spans="1:2" ht="15" customHeight="1" x14ac:dyDescent="0.2">
      <c r="A4510" s="153">
        <v>43325.166666666664</v>
      </c>
      <c r="B4510" s="154">
        <v>67.199996948242102</v>
      </c>
    </row>
    <row r="4511" spans="1:2" ht="15" customHeight="1" x14ac:dyDescent="0.2">
      <c r="A4511" s="153">
        <v>43326.166666666664</v>
      </c>
      <c r="B4511" s="154">
        <v>67.040000915527301</v>
      </c>
    </row>
    <row r="4512" spans="1:2" ht="15" customHeight="1" x14ac:dyDescent="0.2">
      <c r="A4512" s="153">
        <v>43327.166666666664</v>
      </c>
      <c r="B4512" s="154">
        <v>65.010002136230398</v>
      </c>
    </row>
    <row r="4513" spans="1:2" ht="15" customHeight="1" x14ac:dyDescent="0.2">
      <c r="A4513" s="153">
        <v>43328.166666666664</v>
      </c>
      <c r="B4513" s="154">
        <v>65.459999084472599</v>
      </c>
    </row>
    <row r="4514" spans="1:2" ht="15" customHeight="1" x14ac:dyDescent="0.2">
      <c r="A4514" s="153">
        <v>43329.166666666664</v>
      </c>
      <c r="B4514" s="154">
        <v>65.910003662109304</v>
      </c>
    </row>
    <row r="4515" spans="1:2" ht="15" customHeight="1" x14ac:dyDescent="0.2">
      <c r="A4515" s="153">
        <v>43332.166666666664</v>
      </c>
      <c r="B4515" s="154">
        <v>66.430000305175696</v>
      </c>
    </row>
    <row r="4516" spans="1:2" ht="15" customHeight="1" x14ac:dyDescent="0.2">
      <c r="A4516" s="153">
        <v>43333.166666666664</v>
      </c>
      <c r="B4516" s="154">
        <v>67.349998474121094</v>
      </c>
    </row>
    <row r="4517" spans="1:2" ht="15" customHeight="1" x14ac:dyDescent="0.2">
      <c r="A4517" s="153">
        <v>43334.166666666664</v>
      </c>
      <c r="B4517" s="154">
        <v>67.860000610351506</v>
      </c>
    </row>
    <row r="4518" spans="1:2" ht="15" customHeight="1" x14ac:dyDescent="0.2">
      <c r="A4518" s="153">
        <v>43335.166666666664</v>
      </c>
      <c r="B4518" s="154">
        <v>67.830001831054602</v>
      </c>
    </row>
    <row r="4519" spans="1:2" ht="15" customHeight="1" x14ac:dyDescent="0.2">
      <c r="A4519" s="153">
        <v>43336.166666666664</v>
      </c>
      <c r="B4519" s="154">
        <v>68.720001220703097</v>
      </c>
    </row>
    <row r="4520" spans="1:2" ht="15" customHeight="1" x14ac:dyDescent="0.2">
      <c r="A4520" s="153">
        <v>43339.166666666664</v>
      </c>
      <c r="B4520" s="154">
        <v>68.870002746582003</v>
      </c>
    </row>
    <row r="4521" spans="1:2" ht="15" customHeight="1" x14ac:dyDescent="0.2">
      <c r="A4521" s="153">
        <v>43340.166666666664</v>
      </c>
      <c r="B4521" s="154">
        <v>68.529998779296804</v>
      </c>
    </row>
    <row r="4522" spans="1:2" ht="15" customHeight="1" x14ac:dyDescent="0.2">
      <c r="A4522" s="153">
        <v>43341.166666666664</v>
      </c>
      <c r="B4522" s="154">
        <v>69.510002136230398</v>
      </c>
    </row>
    <row r="4523" spans="1:2" ht="15" customHeight="1" x14ac:dyDescent="0.2">
      <c r="A4523" s="153">
        <v>43342.166666666664</v>
      </c>
      <c r="B4523" s="154">
        <v>70.25</v>
      </c>
    </row>
    <row r="4524" spans="1:2" ht="15" customHeight="1" x14ac:dyDescent="0.2">
      <c r="A4524" s="153">
        <v>43343.166666666664</v>
      </c>
      <c r="B4524" s="154">
        <v>69.800003051757798</v>
      </c>
    </row>
    <row r="4525" spans="1:2" ht="15" customHeight="1" x14ac:dyDescent="0.2">
      <c r="A4525" s="153">
        <v>43347.166666666664</v>
      </c>
      <c r="B4525" s="154">
        <v>69.870002746582003</v>
      </c>
    </row>
    <row r="4526" spans="1:2" ht="15" customHeight="1" x14ac:dyDescent="0.2">
      <c r="A4526" s="153">
        <v>43348.166666666664</v>
      </c>
      <c r="B4526" s="154">
        <v>68.720001220703097</v>
      </c>
    </row>
    <row r="4527" spans="1:2" ht="15" customHeight="1" x14ac:dyDescent="0.2">
      <c r="A4527" s="153">
        <v>43349.166666666664</v>
      </c>
      <c r="B4527" s="154">
        <v>67.769996643066406</v>
      </c>
    </row>
    <row r="4528" spans="1:2" ht="15" customHeight="1" x14ac:dyDescent="0.2">
      <c r="A4528" s="153">
        <v>43350.166666666664</v>
      </c>
      <c r="B4528" s="154">
        <v>67.75</v>
      </c>
    </row>
    <row r="4529" spans="1:2" ht="15" customHeight="1" x14ac:dyDescent="0.2">
      <c r="A4529" s="153">
        <v>43353.166666666664</v>
      </c>
      <c r="B4529" s="154">
        <v>67.540000915527301</v>
      </c>
    </row>
    <row r="4530" spans="1:2" ht="15" customHeight="1" x14ac:dyDescent="0.2">
      <c r="A4530" s="153">
        <v>43354.166666666664</v>
      </c>
      <c r="B4530" s="154">
        <v>69.25</v>
      </c>
    </row>
    <row r="4531" spans="1:2" ht="15" customHeight="1" x14ac:dyDescent="0.2">
      <c r="A4531" s="153">
        <v>43355.166666666664</v>
      </c>
      <c r="B4531" s="154">
        <v>70.370002746582003</v>
      </c>
    </row>
    <row r="4532" spans="1:2" ht="15" customHeight="1" x14ac:dyDescent="0.2">
      <c r="A4532" s="153">
        <v>43356.166666666664</v>
      </c>
      <c r="B4532" s="154">
        <v>68.589996337890597</v>
      </c>
    </row>
    <row r="4533" spans="1:2" ht="15" customHeight="1" x14ac:dyDescent="0.2">
      <c r="A4533" s="153">
        <v>43357.166666666664</v>
      </c>
      <c r="B4533" s="154">
        <v>68.989997863769503</v>
      </c>
    </row>
    <row r="4534" spans="1:2" ht="15" customHeight="1" x14ac:dyDescent="0.2">
      <c r="A4534" s="153">
        <v>43360.166666666664</v>
      </c>
      <c r="B4534" s="154">
        <v>68.910003662109304</v>
      </c>
    </row>
    <row r="4535" spans="1:2" ht="15" customHeight="1" x14ac:dyDescent="0.2">
      <c r="A4535" s="153">
        <v>43361.166666666664</v>
      </c>
      <c r="B4535" s="154">
        <v>69.849998474121094</v>
      </c>
    </row>
    <row r="4536" spans="1:2" ht="15" customHeight="1" x14ac:dyDescent="0.2">
      <c r="A4536" s="153">
        <v>43362.166666666664</v>
      </c>
      <c r="B4536" s="154">
        <v>71.120002746582003</v>
      </c>
    </row>
    <row r="4537" spans="1:2" ht="15" customHeight="1" x14ac:dyDescent="0.2">
      <c r="A4537" s="153">
        <v>43363.166666666664</v>
      </c>
      <c r="B4537" s="154">
        <v>70.800003051757798</v>
      </c>
    </row>
    <row r="4538" spans="1:2" ht="15" customHeight="1" x14ac:dyDescent="0.2">
      <c r="A4538" s="153">
        <v>43364.166666666664</v>
      </c>
      <c r="B4538" s="154">
        <v>70.779998779296804</v>
      </c>
    </row>
    <row r="4539" spans="1:2" ht="15" customHeight="1" x14ac:dyDescent="0.2">
      <c r="A4539" s="153">
        <v>43367.166666666664</v>
      </c>
      <c r="B4539" s="154">
        <v>72.080001831054602</v>
      </c>
    </row>
    <row r="4540" spans="1:2" ht="15" customHeight="1" x14ac:dyDescent="0.2">
      <c r="A4540" s="153">
        <v>43368.166666666664</v>
      </c>
      <c r="B4540" s="154">
        <v>72.279998779296804</v>
      </c>
    </row>
    <row r="4541" spans="1:2" ht="15" customHeight="1" x14ac:dyDescent="0.2">
      <c r="A4541" s="153">
        <v>43369.166666666664</v>
      </c>
      <c r="B4541" s="154">
        <v>71.569999694824205</v>
      </c>
    </row>
    <row r="4542" spans="1:2" ht="15" customHeight="1" x14ac:dyDescent="0.2">
      <c r="A4542" s="153">
        <v>43370.166666666664</v>
      </c>
      <c r="B4542" s="154">
        <v>72.120002746582003</v>
      </c>
    </row>
    <row r="4543" spans="1:2" ht="15" customHeight="1" x14ac:dyDescent="0.2">
      <c r="A4543" s="153">
        <v>43371.166666666664</v>
      </c>
      <c r="B4543" s="154">
        <v>73.25</v>
      </c>
    </row>
    <row r="4544" spans="1:2" ht="15" customHeight="1" x14ac:dyDescent="0.2">
      <c r="A4544" s="153">
        <v>43374.166666666664</v>
      </c>
      <c r="B4544" s="154">
        <v>75.300003051757798</v>
      </c>
    </row>
    <row r="4545" spans="1:2" ht="15" customHeight="1" x14ac:dyDescent="0.2">
      <c r="A4545" s="153">
        <v>43375.166666666664</v>
      </c>
      <c r="B4545" s="154">
        <v>75.230003356933594</v>
      </c>
    </row>
    <row r="4546" spans="1:2" ht="15" customHeight="1" x14ac:dyDescent="0.2">
      <c r="A4546" s="153">
        <v>43376.166666666664</v>
      </c>
      <c r="B4546" s="154">
        <v>76.410003662109304</v>
      </c>
    </row>
    <row r="4547" spans="1:2" ht="15" customHeight="1" x14ac:dyDescent="0.2">
      <c r="A4547" s="153">
        <v>43377.166666666664</v>
      </c>
      <c r="B4547" s="154">
        <v>74.330001831054602</v>
      </c>
    </row>
    <row r="4548" spans="1:2" ht="15" customHeight="1" x14ac:dyDescent="0.2">
      <c r="A4548" s="153">
        <v>43378.166666666664</v>
      </c>
      <c r="B4548" s="154">
        <v>74.339996337890597</v>
      </c>
    </row>
    <row r="4549" spans="1:2" ht="15" customHeight="1" x14ac:dyDescent="0.2">
      <c r="A4549" s="153">
        <v>43381.166666666664</v>
      </c>
      <c r="B4549" s="154">
        <v>74.290000915527301</v>
      </c>
    </row>
    <row r="4550" spans="1:2" ht="15" customHeight="1" x14ac:dyDescent="0.2">
      <c r="A4550" s="153">
        <v>43382.166666666664</v>
      </c>
      <c r="B4550" s="154">
        <v>74.959999084472599</v>
      </c>
    </row>
    <row r="4551" spans="1:2" ht="15" customHeight="1" x14ac:dyDescent="0.2">
      <c r="A4551" s="153">
        <v>43383.166666666664</v>
      </c>
      <c r="B4551" s="154">
        <v>73.169998168945298</v>
      </c>
    </row>
    <row r="4552" spans="1:2" ht="15" customHeight="1" x14ac:dyDescent="0.2">
      <c r="A4552" s="153">
        <v>43384.166666666664</v>
      </c>
      <c r="B4552" s="154">
        <v>70.970001220703097</v>
      </c>
    </row>
    <row r="4553" spans="1:2" ht="15" customHeight="1" x14ac:dyDescent="0.2">
      <c r="A4553" s="153">
        <v>43385.166666666664</v>
      </c>
      <c r="B4553" s="154">
        <v>71.339996337890597</v>
      </c>
    </row>
    <row r="4554" spans="1:2" ht="15" customHeight="1" x14ac:dyDescent="0.2">
      <c r="A4554" s="153">
        <v>43388.166666666664</v>
      </c>
      <c r="B4554" s="154">
        <v>71.779998779296804</v>
      </c>
    </row>
    <row r="4555" spans="1:2" ht="15" customHeight="1" x14ac:dyDescent="0.2">
      <c r="A4555" s="153">
        <v>43389.166666666664</v>
      </c>
      <c r="B4555" s="154">
        <v>71.919998168945298</v>
      </c>
    </row>
    <row r="4556" spans="1:2" ht="15" customHeight="1" x14ac:dyDescent="0.2">
      <c r="A4556" s="153">
        <v>43390.166666666664</v>
      </c>
      <c r="B4556" s="154">
        <v>69.75</v>
      </c>
    </row>
    <row r="4557" spans="1:2" ht="15" customHeight="1" x14ac:dyDescent="0.2">
      <c r="A4557" s="153">
        <v>43391.166666666664</v>
      </c>
      <c r="B4557" s="154">
        <v>68.650001525878906</v>
      </c>
    </row>
    <row r="4558" spans="1:2" ht="15" customHeight="1" x14ac:dyDescent="0.2">
      <c r="A4558" s="153">
        <v>43392.166666666664</v>
      </c>
      <c r="B4558" s="154">
        <v>69.120002746582003</v>
      </c>
    </row>
    <row r="4559" spans="1:2" ht="15" customHeight="1" x14ac:dyDescent="0.2">
      <c r="A4559" s="153">
        <v>43395.166666666664</v>
      </c>
      <c r="B4559" s="154">
        <v>69.169998168945298</v>
      </c>
    </row>
    <row r="4560" spans="1:2" ht="15" customHeight="1" x14ac:dyDescent="0.2">
      <c r="A4560" s="153">
        <v>43396.166666666664</v>
      </c>
      <c r="B4560" s="154">
        <v>66.430000305175696</v>
      </c>
    </row>
    <row r="4561" spans="1:2" ht="15" customHeight="1" x14ac:dyDescent="0.2">
      <c r="A4561" s="153">
        <v>43397.166666666664</v>
      </c>
      <c r="B4561" s="154">
        <v>66.819999694824205</v>
      </c>
    </row>
    <row r="4562" spans="1:2" ht="15" customHeight="1" x14ac:dyDescent="0.2">
      <c r="A4562" s="153">
        <v>43398.166666666664</v>
      </c>
      <c r="B4562" s="154">
        <v>67.330001831054602</v>
      </c>
    </row>
    <row r="4563" spans="1:2" ht="15" customHeight="1" x14ac:dyDescent="0.2">
      <c r="A4563" s="153">
        <v>43399.166666666664</v>
      </c>
      <c r="B4563" s="154">
        <v>67.589996337890597</v>
      </c>
    </row>
    <row r="4564" spans="1:2" ht="15" customHeight="1" x14ac:dyDescent="0.2">
      <c r="A4564" s="153">
        <v>43402.166666666664</v>
      </c>
      <c r="B4564" s="154">
        <v>67.040000915527301</v>
      </c>
    </row>
    <row r="4565" spans="1:2" ht="15" customHeight="1" x14ac:dyDescent="0.2">
      <c r="A4565" s="153">
        <v>43403.166666666664</v>
      </c>
      <c r="B4565" s="154">
        <v>66.180000305175696</v>
      </c>
    </row>
    <row r="4566" spans="1:2" ht="15" customHeight="1" x14ac:dyDescent="0.2">
      <c r="A4566" s="153">
        <v>43404.166666666664</v>
      </c>
      <c r="B4566" s="154">
        <v>65.309997558593693</v>
      </c>
    </row>
    <row r="4567" spans="1:2" ht="15" customHeight="1" x14ac:dyDescent="0.2">
      <c r="A4567" s="153">
        <v>43405.166666666664</v>
      </c>
      <c r="B4567" s="154">
        <v>63.689998626708899</v>
      </c>
    </row>
    <row r="4568" spans="1:2" ht="15" customHeight="1" x14ac:dyDescent="0.2">
      <c r="A4568" s="153">
        <v>43406.166666666664</v>
      </c>
      <c r="B4568" s="154">
        <v>63.139999389648402</v>
      </c>
    </row>
    <row r="4569" spans="1:2" ht="15" customHeight="1" x14ac:dyDescent="0.2">
      <c r="A4569" s="153">
        <v>43409.208333333336</v>
      </c>
      <c r="B4569" s="154">
        <v>63.099998474121001</v>
      </c>
    </row>
    <row r="4570" spans="1:2" ht="15" customHeight="1" x14ac:dyDescent="0.2">
      <c r="A4570" s="153">
        <v>43410.208333333336</v>
      </c>
      <c r="B4570" s="154">
        <v>62.209999084472599</v>
      </c>
    </row>
    <row r="4571" spans="1:2" ht="15" customHeight="1" x14ac:dyDescent="0.2">
      <c r="A4571" s="153">
        <v>43411.208333333336</v>
      </c>
      <c r="B4571" s="154">
        <v>61.669998168945298</v>
      </c>
    </row>
    <row r="4572" spans="1:2" ht="15" customHeight="1" x14ac:dyDescent="0.2">
      <c r="A4572" s="153">
        <v>43412.208333333336</v>
      </c>
      <c r="B4572" s="154">
        <v>60.669998168945298</v>
      </c>
    </row>
    <row r="4573" spans="1:2" ht="15" customHeight="1" x14ac:dyDescent="0.2">
      <c r="A4573" s="153">
        <v>43413.208333333336</v>
      </c>
      <c r="B4573" s="154">
        <v>60.189998626708899</v>
      </c>
    </row>
    <row r="4574" spans="1:2" ht="15" customHeight="1" x14ac:dyDescent="0.2">
      <c r="A4574" s="153">
        <v>43416.208333333336</v>
      </c>
      <c r="B4574" s="154">
        <v>59.930000305175703</v>
      </c>
    </row>
    <row r="4575" spans="1:2" ht="15" customHeight="1" x14ac:dyDescent="0.2">
      <c r="A4575" s="153">
        <v>43417.208333333336</v>
      </c>
      <c r="B4575" s="154">
        <v>55.689998626708899</v>
      </c>
    </row>
    <row r="4576" spans="1:2" ht="15" customHeight="1" x14ac:dyDescent="0.2">
      <c r="A4576" s="153">
        <v>43418.208333333336</v>
      </c>
      <c r="B4576" s="154">
        <v>56.25</v>
      </c>
    </row>
    <row r="4577" spans="1:2" ht="15" customHeight="1" x14ac:dyDescent="0.2">
      <c r="A4577" s="153">
        <v>43419.208333333336</v>
      </c>
      <c r="B4577" s="154">
        <v>56.459999084472599</v>
      </c>
    </row>
    <row r="4578" spans="1:2" ht="15" customHeight="1" x14ac:dyDescent="0.2">
      <c r="A4578" s="153">
        <v>43420.208333333336</v>
      </c>
      <c r="B4578" s="154">
        <v>56.459999084472599</v>
      </c>
    </row>
    <row r="4579" spans="1:2" ht="15" customHeight="1" x14ac:dyDescent="0.2">
      <c r="A4579" s="153">
        <v>43423.208333333336</v>
      </c>
      <c r="B4579" s="154">
        <v>56.759998321533203</v>
      </c>
    </row>
    <row r="4580" spans="1:2" ht="15" customHeight="1" x14ac:dyDescent="0.2">
      <c r="A4580" s="153">
        <v>43424.208333333336</v>
      </c>
      <c r="B4580" s="154">
        <v>53.430000305175703</v>
      </c>
    </row>
    <row r="4581" spans="1:2" ht="15" customHeight="1" x14ac:dyDescent="0.2">
      <c r="A4581" s="153">
        <v>43425.208333333336</v>
      </c>
      <c r="B4581" s="154">
        <v>54.630001068115199</v>
      </c>
    </row>
    <row r="4582" spans="1:2" ht="15" customHeight="1" x14ac:dyDescent="0.2">
      <c r="A4582" s="153">
        <v>43427.604166666664</v>
      </c>
      <c r="B4582" s="154">
        <v>50.419998168945298</v>
      </c>
    </row>
    <row r="4583" spans="1:2" ht="15" customHeight="1" x14ac:dyDescent="0.2">
      <c r="A4583" s="153">
        <v>43430.208333333336</v>
      </c>
      <c r="B4583" s="154">
        <v>51.630001068115199</v>
      </c>
    </row>
    <row r="4584" spans="1:2" ht="15" customHeight="1" x14ac:dyDescent="0.2">
      <c r="A4584" s="153">
        <v>43431.208333333336</v>
      </c>
      <c r="B4584" s="154">
        <v>51.560001373291001</v>
      </c>
    </row>
    <row r="4585" spans="1:2" ht="15" customHeight="1" x14ac:dyDescent="0.2">
      <c r="A4585" s="153">
        <v>43432.208333333336</v>
      </c>
      <c r="B4585" s="154">
        <v>50.290000915527301</v>
      </c>
    </row>
    <row r="4586" spans="1:2" ht="15" customHeight="1" x14ac:dyDescent="0.2">
      <c r="A4586" s="153">
        <v>43433.208333333336</v>
      </c>
      <c r="B4586" s="154">
        <v>51.450000762939403</v>
      </c>
    </row>
    <row r="4587" spans="1:2" ht="15" customHeight="1" x14ac:dyDescent="0.2">
      <c r="A4587" s="153">
        <v>43434.208333333336</v>
      </c>
      <c r="B4587" s="154">
        <v>50.930000305175703</v>
      </c>
    </row>
    <row r="4588" spans="1:2" ht="15" customHeight="1" x14ac:dyDescent="0.2">
      <c r="A4588" s="153">
        <v>43437.208333333336</v>
      </c>
      <c r="B4588" s="154">
        <v>52.950000762939403</v>
      </c>
    </row>
    <row r="4589" spans="1:2" ht="15" customHeight="1" x14ac:dyDescent="0.2">
      <c r="A4589" s="153">
        <v>43438.208333333336</v>
      </c>
      <c r="B4589" s="154">
        <v>53.25</v>
      </c>
    </row>
    <row r="4590" spans="1:2" ht="15" customHeight="1" x14ac:dyDescent="0.2">
      <c r="A4590" s="153">
        <v>43440.208333333336</v>
      </c>
      <c r="B4590" s="154">
        <v>51.490001678466797</v>
      </c>
    </row>
    <row r="4591" spans="1:2" ht="15" customHeight="1" x14ac:dyDescent="0.2">
      <c r="A4591" s="153">
        <v>43441.208333333336</v>
      </c>
      <c r="B4591" s="154">
        <v>52.610000610351499</v>
      </c>
    </row>
    <row r="4592" spans="1:2" ht="15" customHeight="1" x14ac:dyDescent="0.2">
      <c r="A4592" s="153">
        <v>43444.208333333336</v>
      </c>
      <c r="B4592" s="154">
        <v>51</v>
      </c>
    </row>
    <row r="4593" spans="1:2" ht="15" customHeight="1" x14ac:dyDescent="0.2">
      <c r="A4593" s="153">
        <v>43445.208333333336</v>
      </c>
      <c r="B4593" s="154">
        <v>51.650001525878899</v>
      </c>
    </row>
    <row r="4594" spans="1:2" ht="15" customHeight="1" x14ac:dyDescent="0.2">
      <c r="A4594" s="153">
        <v>43446.208333333336</v>
      </c>
      <c r="B4594" s="154">
        <v>51.150001525878899</v>
      </c>
    </row>
    <row r="4595" spans="1:2" ht="15" customHeight="1" x14ac:dyDescent="0.2">
      <c r="A4595" s="153">
        <v>43447.208333333336</v>
      </c>
      <c r="B4595" s="154">
        <v>52.580001831054602</v>
      </c>
    </row>
    <row r="4596" spans="1:2" ht="15" customHeight="1" x14ac:dyDescent="0.2">
      <c r="A4596" s="153">
        <v>43448.208333333336</v>
      </c>
      <c r="B4596" s="154">
        <v>51.200000762939403</v>
      </c>
    </row>
    <row r="4597" spans="1:2" ht="15" customHeight="1" x14ac:dyDescent="0.2">
      <c r="A4597" s="153">
        <v>43451.208333333336</v>
      </c>
      <c r="B4597" s="154">
        <v>49.880001068115199</v>
      </c>
    </row>
    <row r="4598" spans="1:2" ht="15" customHeight="1" x14ac:dyDescent="0.2">
      <c r="A4598" s="153">
        <v>43452.208333333336</v>
      </c>
      <c r="B4598" s="154">
        <v>46.240001678466797</v>
      </c>
    </row>
    <row r="4599" spans="1:2" ht="15" customHeight="1" x14ac:dyDescent="0.2">
      <c r="A4599" s="153">
        <v>43453.208333333336</v>
      </c>
      <c r="B4599" s="154">
        <v>47.200000762939403</v>
      </c>
    </row>
    <row r="4600" spans="1:2" ht="15" customHeight="1" x14ac:dyDescent="0.2">
      <c r="A4600" s="153">
        <v>43454.208333333336</v>
      </c>
      <c r="B4600" s="154">
        <v>45.880001068115199</v>
      </c>
    </row>
    <row r="4601" spans="1:2" ht="15" customHeight="1" x14ac:dyDescent="0.2">
      <c r="A4601" s="153">
        <v>43455.208333333336</v>
      </c>
      <c r="B4601" s="154">
        <v>45.590000152587798</v>
      </c>
    </row>
    <row r="4602" spans="1:2" ht="15" customHeight="1" x14ac:dyDescent="0.2">
      <c r="A4602" s="153">
        <v>43458.604166666664</v>
      </c>
      <c r="B4602" s="154">
        <v>42.529998779296797</v>
      </c>
    </row>
    <row r="4603" spans="1:2" ht="15" customHeight="1" x14ac:dyDescent="0.2">
      <c r="A4603" s="153">
        <v>43460.208333333336</v>
      </c>
      <c r="B4603" s="154">
        <v>46.220001220703097</v>
      </c>
    </row>
    <row r="4604" spans="1:2" ht="15" customHeight="1" x14ac:dyDescent="0.2">
      <c r="A4604" s="153">
        <v>43461.208333333336</v>
      </c>
      <c r="B4604" s="154">
        <v>44.610000610351499</v>
      </c>
    </row>
    <row r="4605" spans="1:2" ht="15" customHeight="1" x14ac:dyDescent="0.2">
      <c r="A4605" s="153">
        <v>43462.208333333336</v>
      </c>
      <c r="B4605" s="154">
        <v>45.330001831054602</v>
      </c>
    </row>
    <row r="4606" spans="1:2" ht="15" customHeight="1" x14ac:dyDescent="0.2">
      <c r="A4606" s="153">
        <v>43465.208333333336</v>
      </c>
      <c r="B4606" s="154">
        <v>45.409999847412102</v>
      </c>
    </row>
    <row r="4607" spans="1:2" ht="15" customHeight="1" x14ac:dyDescent="0.2">
      <c r="A4607" s="153">
        <v>43467.208333333336</v>
      </c>
      <c r="B4607" s="154">
        <v>46.540000915527301</v>
      </c>
    </row>
    <row r="4608" spans="1:2" ht="15" customHeight="1" x14ac:dyDescent="0.2">
      <c r="A4608" s="153">
        <v>43468.208333333336</v>
      </c>
      <c r="B4608" s="154">
        <v>47.090000152587798</v>
      </c>
    </row>
    <row r="4609" spans="1:2" ht="15" customHeight="1" x14ac:dyDescent="0.2">
      <c r="A4609" s="153">
        <v>43469.208333333336</v>
      </c>
      <c r="B4609" s="154">
        <v>47.959999084472599</v>
      </c>
    </row>
    <row r="4610" spans="1:2" ht="15" customHeight="1" x14ac:dyDescent="0.2">
      <c r="A4610" s="153">
        <v>43472.208333333336</v>
      </c>
      <c r="B4610" s="154">
        <v>48.520000457763601</v>
      </c>
    </row>
    <row r="4611" spans="1:2" ht="15" customHeight="1" x14ac:dyDescent="0.2">
      <c r="A4611" s="153">
        <v>43473.208333333336</v>
      </c>
      <c r="B4611" s="154">
        <v>49.779998779296797</v>
      </c>
    </row>
    <row r="4612" spans="1:2" ht="15" customHeight="1" x14ac:dyDescent="0.2">
      <c r="A4612" s="153">
        <v>43474.208333333336</v>
      </c>
      <c r="B4612" s="154">
        <v>52.360000610351499</v>
      </c>
    </row>
    <row r="4613" spans="1:2" ht="15" customHeight="1" x14ac:dyDescent="0.2">
      <c r="A4613" s="153">
        <v>43475.208333333336</v>
      </c>
      <c r="B4613" s="154">
        <v>52.590000152587798</v>
      </c>
    </row>
    <row r="4614" spans="1:2" ht="15" customHeight="1" x14ac:dyDescent="0.2">
      <c r="A4614" s="153">
        <v>43476.208333333336</v>
      </c>
      <c r="B4614" s="154">
        <v>51.590000152587798</v>
      </c>
    </row>
    <row r="4615" spans="1:2" ht="15" customHeight="1" x14ac:dyDescent="0.2">
      <c r="A4615" s="153">
        <v>43479.208333333336</v>
      </c>
      <c r="B4615" s="154">
        <v>50.509998321533203</v>
      </c>
    </row>
    <row r="4616" spans="1:2" ht="15" customHeight="1" x14ac:dyDescent="0.2">
      <c r="A4616" s="153">
        <v>43480.208333333336</v>
      </c>
      <c r="B4616" s="154">
        <v>52.110000610351499</v>
      </c>
    </row>
    <row r="4617" spans="1:2" ht="15" customHeight="1" x14ac:dyDescent="0.2">
      <c r="A4617" s="153">
        <v>43481.208333333336</v>
      </c>
      <c r="B4617" s="154">
        <v>52.310001373291001</v>
      </c>
    </row>
    <row r="4618" spans="1:2" ht="15" customHeight="1" x14ac:dyDescent="0.2">
      <c r="A4618" s="153">
        <v>43482.208333333336</v>
      </c>
      <c r="B4618" s="154">
        <v>52.069999694824197</v>
      </c>
    </row>
    <row r="4619" spans="1:2" ht="15" customHeight="1" x14ac:dyDescent="0.2">
      <c r="A4619" s="153">
        <v>43483.208333333336</v>
      </c>
      <c r="B4619" s="154">
        <v>53.799999237060497</v>
      </c>
    </row>
    <row r="4620" spans="1:2" ht="15" customHeight="1" x14ac:dyDescent="0.2">
      <c r="A4620" s="153">
        <v>43487.208333333336</v>
      </c>
      <c r="B4620" s="154">
        <v>52.569999694824197</v>
      </c>
    </row>
    <row r="4621" spans="1:2" ht="15" customHeight="1" x14ac:dyDescent="0.2">
      <c r="A4621" s="153">
        <v>43488.208333333336</v>
      </c>
      <c r="B4621" s="154">
        <v>52.619998931884702</v>
      </c>
    </row>
    <row r="4622" spans="1:2" ht="15" customHeight="1" x14ac:dyDescent="0.2">
      <c r="A4622" s="153">
        <v>43489.208333333336</v>
      </c>
      <c r="B4622" s="154">
        <v>53.130001068115199</v>
      </c>
    </row>
    <row r="4623" spans="1:2" ht="15" customHeight="1" x14ac:dyDescent="0.2">
      <c r="A4623" s="153">
        <v>43490.208333333336</v>
      </c>
      <c r="B4623" s="154">
        <v>53.689998626708899</v>
      </c>
    </row>
    <row r="4624" spans="1:2" ht="15" customHeight="1" x14ac:dyDescent="0.2">
      <c r="A4624" s="153">
        <v>43493.208333333336</v>
      </c>
      <c r="B4624" s="154">
        <v>51.990001678466797</v>
      </c>
    </row>
    <row r="4625" spans="1:2" ht="15" customHeight="1" x14ac:dyDescent="0.2">
      <c r="A4625" s="153">
        <v>43494.208333333336</v>
      </c>
      <c r="B4625" s="154">
        <v>53.310001373291001</v>
      </c>
    </row>
    <row r="4626" spans="1:2" ht="15" customHeight="1" x14ac:dyDescent="0.2">
      <c r="A4626" s="153">
        <v>43495.208333333336</v>
      </c>
      <c r="B4626" s="154">
        <v>54.2299995422363</v>
      </c>
    </row>
    <row r="4627" spans="1:2" ht="15" customHeight="1" x14ac:dyDescent="0.2">
      <c r="A4627" s="153">
        <v>43496.208333333336</v>
      </c>
      <c r="B4627" s="154">
        <v>53.790000915527301</v>
      </c>
    </row>
    <row r="4628" spans="1:2" ht="15" customHeight="1" x14ac:dyDescent="0.2">
      <c r="A4628" s="153">
        <v>43497.208333333336</v>
      </c>
      <c r="B4628" s="154">
        <v>55.259998321533203</v>
      </c>
    </row>
    <row r="4629" spans="1:2" ht="15" customHeight="1" x14ac:dyDescent="0.2">
      <c r="A4629" s="153">
        <v>43500.208333333336</v>
      </c>
      <c r="B4629" s="154">
        <v>54.560001373291001</v>
      </c>
    </row>
    <row r="4630" spans="1:2" ht="15" customHeight="1" x14ac:dyDescent="0.2">
      <c r="A4630" s="153">
        <v>43501.208333333336</v>
      </c>
      <c r="B4630" s="154">
        <v>53.659999847412102</v>
      </c>
    </row>
    <row r="4631" spans="1:2" ht="15" customHeight="1" x14ac:dyDescent="0.2">
      <c r="A4631" s="153">
        <v>43502.208333333336</v>
      </c>
      <c r="B4631" s="154">
        <v>54.009998321533203</v>
      </c>
    </row>
    <row r="4632" spans="1:2" ht="15" customHeight="1" x14ac:dyDescent="0.2">
      <c r="A4632" s="153">
        <v>43503.208333333336</v>
      </c>
      <c r="B4632" s="154">
        <v>52.639999389648402</v>
      </c>
    </row>
    <row r="4633" spans="1:2" ht="15" customHeight="1" x14ac:dyDescent="0.2">
      <c r="A4633" s="153">
        <v>43504.208333333336</v>
      </c>
      <c r="B4633" s="154">
        <v>52.720001220703097</v>
      </c>
    </row>
    <row r="4634" spans="1:2" ht="15" customHeight="1" x14ac:dyDescent="0.2">
      <c r="A4634" s="153">
        <v>43507.208333333336</v>
      </c>
      <c r="B4634" s="154">
        <v>52.409999847412102</v>
      </c>
    </row>
    <row r="4635" spans="1:2" ht="15" customHeight="1" x14ac:dyDescent="0.2">
      <c r="A4635" s="153">
        <v>43508.208333333336</v>
      </c>
      <c r="B4635" s="154">
        <v>53.099998474121001</v>
      </c>
    </row>
    <row r="4636" spans="1:2" ht="15" customHeight="1" x14ac:dyDescent="0.2">
      <c r="A4636" s="153">
        <v>43509.208333333336</v>
      </c>
      <c r="B4636" s="154">
        <v>53.900001525878899</v>
      </c>
    </row>
    <row r="4637" spans="1:2" ht="15" customHeight="1" x14ac:dyDescent="0.2">
      <c r="A4637" s="153">
        <v>43510.208333333336</v>
      </c>
      <c r="B4637" s="154">
        <v>54.409999847412102</v>
      </c>
    </row>
    <row r="4638" spans="1:2" ht="15" customHeight="1" x14ac:dyDescent="0.2">
      <c r="A4638" s="153">
        <v>43511.208333333336</v>
      </c>
      <c r="B4638" s="154">
        <v>55.590000152587798</v>
      </c>
    </row>
    <row r="4639" spans="1:2" ht="15" customHeight="1" x14ac:dyDescent="0.2">
      <c r="A4639" s="153">
        <v>43515.208333333336</v>
      </c>
      <c r="B4639" s="154">
        <v>56.090000152587798</v>
      </c>
    </row>
    <row r="4640" spans="1:2" ht="15" customHeight="1" x14ac:dyDescent="0.2">
      <c r="A4640" s="153">
        <v>43516.208333333336</v>
      </c>
      <c r="B4640" s="154">
        <v>56.919998168945298</v>
      </c>
    </row>
    <row r="4641" spans="1:2" ht="15" customHeight="1" x14ac:dyDescent="0.2">
      <c r="A4641" s="153">
        <v>43517.208333333336</v>
      </c>
      <c r="B4641" s="154">
        <v>56.959999084472599</v>
      </c>
    </row>
    <row r="4642" spans="1:2" ht="15" customHeight="1" x14ac:dyDescent="0.2">
      <c r="A4642" s="153">
        <v>43518.208333333336</v>
      </c>
      <c r="B4642" s="154">
        <v>57.259998321533203</v>
      </c>
    </row>
    <row r="4643" spans="1:2" ht="15" customHeight="1" x14ac:dyDescent="0.2">
      <c r="A4643" s="153">
        <v>43521.208333333336</v>
      </c>
      <c r="B4643" s="154">
        <v>55.4799995422363</v>
      </c>
    </row>
    <row r="4644" spans="1:2" ht="15" customHeight="1" x14ac:dyDescent="0.2">
      <c r="A4644" s="153">
        <v>43522.208333333336</v>
      </c>
      <c r="B4644" s="154">
        <v>55.5</v>
      </c>
    </row>
    <row r="4645" spans="1:2" ht="15" customHeight="1" x14ac:dyDescent="0.2">
      <c r="A4645" s="153">
        <v>43523.208333333336</v>
      </c>
      <c r="B4645" s="154">
        <v>56.939998626708899</v>
      </c>
    </row>
    <row r="4646" spans="1:2" ht="15" customHeight="1" x14ac:dyDescent="0.2">
      <c r="A4646" s="153">
        <v>43524.208333333336</v>
      </c>
      <c r="B4646" s="154">
        <v>57.220001220703097</v>
      </c>
    </row>
    <row r="4647" spans="1:2" ht="15" customHeight="1" x14ac:dyDescent="0.2">
      <c r="A4647" s="153">
        <v>43525.208333333336</v>
      </c>
      <c r="B4647" s="154">
        <v>55.799999237060497</v>
      </c>
    </row>
    <row r="4648" spans="1:2" ht="15" customHeight="1" x14ac:dyDescent="0.2">
      <c r="A4648" s="153">
        <v>43528.208333333336</v>
      </c>
      <c r="B4648" s="154">
        <v>56.590000152587798</v>
      </c>
    </row>
    <row r="4649" spans="1:2" ht="15" customHeight="1" x14ac:dyDescent="0.2">
      <c r="A4649" s="153">
        <v>43529.208333333336</v>
      </c>
      <c r="B4649" s="154">
        <v>56.560001373291001</v>
      </c>
    </row>
    <row r="4650" spans="1:2" ht="15" customHeight="1" x14ac:dyDescent="0.2">
      <c r="A4650" s="153">
        <v>43530.208333333336</v>
      </c>
      <c r="B4650" s="154">
        <v>56.220001220703097</v>
      </c>
    </row>
    <row r="4651" spans="1:2" ht="15" customHeight="1" x14ac:dyDescent="0.2">
      <c r="A4651" s="153">
        <v>43531.208333333336</v>
      </c>
      <c r="B4651" s="154">
        <v>56.659999847412102</v>
      </c>
    </row>
    <row r="4652" spans="1:2" ht="15" customHeight="1" x14ac:dyDescent="0.2">
      <c r="A4652" s="153">
        <v>43532.208333333336</v>
      </c>
      <c r="B4652" s="154">
        <v>56.069999694824197</v>
      </c>
    </row>
    <row r="4653" spans="1:2" ht="15" customHeight="1" x14ac:dyDescent="0.2">
      <c r="A4653" s="153">
        <v>43535.166666666664</v>
      </c>
      <c r="B4653" s="154">
        <v>56.790000915527301</v>
      </c>
    </row>
    <row r="4654" spans="1:2" ht="15" customHeight="1" x14ac:dyDescent="0.2">
      <c r="A4654" s="153">
        <v>43536.166666666664</v>
      </c>
      <c r="B4654" s="154">
        <v>56.869998931884702</v>
      </c>
    </row>
    <row r="4655" spans="1:2" ht="15" customHeight="1" x14ac:dyDescent="0.2">
      <c r="A4655" s="153">
        <v>43537.166666666664</v>
      </c>
      <c r="B4655" s="154">
        <v>58.259998321533203</v>
      </c>
    </row>
    <row r="4656" spans="1:2" ht="15" customHeight="1" x14ac:dyDescent="0.2">
      <c r="A4656" s="153">
        <v>43538.166666666664</v>
      </c>
      <c r="B4656" s="154">
        <v>58.610000610351499</v>
      </c>
    </row>
    <row r="4657" spans="1:2" ht="15" customHeight="1" x14ac:dyDescent="0.2">
      <c r="A4657" s="153">
        <v>43539.166666666664</v>
      </c>
      <c r="B4657" s="154">
        <v>58.520000457763601</v>
      </c>
    </row>
    <row r="4658" spans="1:2" ht="15" customHeight="1" x14ac:dyDescent="0.2">
      <c r="A4658" s="153">
        <v>43542.166666666664</v>
      </c>
      <c r="B4658" s="154">
        <v>59.090000152587798</v>
      </c>
    </row>
    <row r="4659" spans="1:2" ht="15" customHeight="1" x14ac:dyDescent="0.2">
      <c r="A4659" s="153">
        <v>43543.166666666664</v>
      </c>
      <c r="B4659" s="154">
        <v>59.029998779296797</v>
      </c>
    </row>
    <row r="4660" spans="1:2" ht="15" customHeight="1" x14ac:dyDescent="0.2">
      <c r="A4660" s="153">
        <v>43544.166666666664</v>
      </c>
      <c r="B4660" s="154">
        <v>59.830001831054602</v>
      </c>
    </row>
    <row r="4661" spans="1:2" ht="15" customHeight="1" x14ac:dyDescent="0.2">
      <c r="A4661" s="153">
        <v>43545.166666666664</v>
      </c>
      <c r="B4661" s="154">
        <v>59.9799995422363</v>
      </c>
    </row>
    <row r="4662" spans="1:2" ht="15" customHeight="1" x14ac:dyDescent="0.2">
      <c r="A4662" s="153">
        <v>43546.166666666664</v>
      </c>
      <c r="B4662" s="154">
        <v>59.040000915527301</v>
      </c>
    </row>
    <row r="4663" spans="1:2" ht="15" customHeight="1" x14ac:dyDescent="0.2">
      <c r="A4663" s="153">
        <v>43549.166666666664</v>
      </c>
      <c r="B4663" s="154">
        <v>58.819999694824197</v>
      </c>
    </row>
    <row r="4664" spans="1:2" ht="15" customHeight="1" x14ac:dyDescent="0.2">
      <c r="A4664" s="153">
        <v>43550.166666666664</v>
      </c>
      <c r="B4664" s="154">
        <v>59.939998626708899</v>
      </c>
    </row>
    <row r="4665" spans="1:2" ht="15" customHeight="1" x14ac:dyDescent="0.2">
      <c r="A4665" s="153">
        <v>43551.166666666664</v>
      </c>
      <c r="B4665" s="154">
        <v>59.409999847412102</v>
      </c>
    </row>
    <row r="4666" spans="1:2" ht="15" customHeight="1" x14ac:dyDescent="0.2">
      <c r="A4666" s="153">
        <v>43552.166666666664</v>
      </c>
      <c r="B4666" s="154">
        <v>59.299999237060497</v>
      </c>
    </row>
    <row r="4667" spans="1:2" ht="15" customHeight="1" x14ac:dyDescent="0.2">
      <c r="A4667" s="153">
        <v>43553.166666666664</v>
      </c>
      <c r="B4667" s="154">
        <v>60.139999389648402</v>
      </c>
    </row>
    <row r="4668" spans="1:2" ht="15" customHeight="1" x14ac:dyDescent="0.2">
      <c r="A4668" s="153">
        <v>43556.166666666664</v>
      </c>
      <c r="B4668" s="154">
        <v>61.590000152587798</v>
      </c>
    </row>
    <row r="4669" spans="1:2" ht="15" customHeight="1" x14ac:dyDescent="0.2">
      <c r="A4669" s="153">
        <v>43557.166666666664</v>
      </c>
      <c r="B4669" s="154">
        <v>62.580001831054602</v>
      </c>
    </row>
    <row r="4670" spans="1:2" ht="15" customHeight="1" x14ac:dyDescent="0.2">
      <c r="A4670" s="153">
        <v>43558.166666666664</v>
      </c>
      <c r="B4670" s="154">
        <v>62.459999084472599</v>
      </c>
    </row>
    <row r="4671" spans="1:2" ht="15" customHeight="1" x14ac:dyDescent="0.2">
      <c r="A4671" s="153">
        <v>43559.166666666664</v>
      </c>
      <c r="B4671" s="154">
        <v>62.099998474121001</v>
      </c>
    </row>
    <row r="4672" spans="1:2" ht="15" customHeight="1" x14ac:dyDescent="0.2">
      <c r="A4672" s="153">
        <v>43560.166666666664</v>
      </c>
      <c r="B4672" s="154">
        <v>63.080001831054602</v>
      </c>
    </row>
    <row r="4673" spans="1:2" ht="15" customHeight="1" x14ac:dyDescent="0.2">
      <c r="A4673" s="153">
        <v>43563.166666666664</v>
      </c>
      <c r="B4673" s="154">
        <v>64.400001525878906</v>
      </c>
    </row>
    <row r="4674" spans="1:2" ht="15" customHeight="1" x14ac:dyDescent="0.2">
      <c r="A4674" s="153">
        <v>43564.166666666664</v>
      </c>
      <c r="B4674" s="154">
        <v>63.9799995422363</v>
      </c>
    </row>
    <row r="4675" spans="1:2" ht="15" customHeight="1" x14ac:dyDescent="0.2">
      <c r="A4675" s="153">
        <v>43565.166666666664</v>
      </c>
      <c r="B4675" s="154">
        <v>64.610000610351506</v>
      </c>
    </row>
    <row r="4676" spans="1:2" ht="15" customHeight="1" x14ac:dyDescent="0.2">
      <c r="A4676" s="153">
        <v>43566.166666666664</v>
      </c>
      <c r="B4676" s="154">
        <v>63.580001831054602</v>
      </c>
    </row>
    <row r="4677" spans="1:2" ht="15" customHeight="1" x14ac:dyDescent="0.2">
      <c r="A4677" s="153">
        <v>43567.166666666664</v>
      </c>
      <c r="B4677" s="154">
        <v>63.889999389648402</v>
      </c>
    </row>
    <row r="4678" spans="1:2" ht="15" customHeight="1" x14ac:dyDescent="0.2">
      <c r="A4678" s="153">
        <v>43570.166666666664</v>
      </c>
      <c r="B4678" s="154">
        <v>63.400001525878899</v>
      </c>
    </row>
    <row r="4679" spans="1:2" ht="15" customHeight="1" x14ac:dyDescent="0.2">
      <c r="A4679" s="153">
        <v>43571.166666666664</v>
      </c>
      <c r="B4679" s="154">
        <v>64.050003051757798</v>
      </c>
    </row>
    <row r="4680" spans="1:2" ht="15" customHeight="1" x14ac:dyDescent="0.2">
      <c r="A4680" s="153">
        <v>43572.166666666664</v>
      </c>
      <c r="B4680" s="154">
        <v>63.759998321533203</v>
      </c>
    </row>
    <row r="4681" spans="1:2" ht="15" customHeight="1" x14ac:dyDescent="0.2">
      <c r="A4681" s="153">
        <v>43573.166666666664</v>
      </c>
      <c r="B4681" s="154">
        <v>64</v>
      </c>
    </row>
    <row r="4682" spans="1:2" ht="15" customHeight="1" x14ac:dyDescent="0.2">
      <c r="A4682" s="153">
        <v>43577.166666666664</v>
      </c>
      <c r="B4682" s="154">
        <v>65.699996948242102</v>
      </c>
    </row>
    <row r="4683" spans="1:2" ht="15" customHeight="1" x14ac:dyDescent="0.2">
      <c r="A4683" s="153">
        <v>43578.166666666664</v>
      </c>
      <c r="B4683" s="154">
        <v>66.300003051757798</v>
      </c>
    </row>
    <row r="4684" spans="1:2" ht="15" customHeight="1" x14ac:dyDescent="0.2">
      <c r="A4684" s="153">
        <v>43579.166666666664</v>
      </c>
      <c r="B4684" s="154">
        <v>65.889999389648395</v>
      </c>
    </row>
    <row r="4685" spans="1:2" ht="15" customHeight="1" x14ac:dyDescent="0.2">
      <c r="A4685" s="153">
        <v>43580.166666666664</v>
      </c>
      <c r="B4685" s="154">
        <v>65.209999084472599</v>
      </c>
    </row>
    <row r="4686" spans="1:2" ht="15" customHeight="1" x14ac:dyDescent="0.2">
      <c r="A4686" s="153">
        <v>43581.166666666664</v>
      </c>
      <c r="B4686" s="154">
        <v>63.299999237060497</v>
      </c>
    </row>
    <row r="4687" spans="1:2" ht="15" customHeight="1" x14ac:dyDescent="0.2">
      <c r="A4687" s="153">
        <v>43584.166666666664</v>
      </c>
      <c r="B4687" s="154">
        <v>63.5</v>
      </c>
    </row>
    <row r="4688" spans="1:2" ht="15" customHeight="1" x14ac:dyDescent="0.2">
      <c r="A4688" s="153">
        <v>43585.166666666664</v>
      </c>
      <c r="B4688" s="154">
        <v>63.909999847412102</v>
      </c>
    </row>
    <row r="4689" spans="1:2" ht="15" customHeight="1" x14ac:dyDescent="0.2">
      <c r="A4689" s="153">
        <v>43586.166666666664</v>
      </c>
      <c r="B4689" s="154">
        <v>63.599998474121001</v>
      </c>
    </row>
    <row r="4690" spans="1:2" ht="15" customHeight="1" x14ac:dyDescent="0.2">
      <c r="A4690" s="153">
        <v>43587.166666666664</v>
      </c>
      <c r="B4690" s="154">
        <v>61.810001373291001</v>
      </c>
    </row>
    <row r="4691" spans="1:2" ht="15" customHeight="1" x14ac:dyDescent="0.2">
      <c r="A4691" s="153">
        <v>43588.166666666664</v>
      </c>
      <c r="B4691" s="154">
        <v>61.939998626708899</v>
      </c>
    </row>
    <row r="4692" spans="1:2" ht="15" customHeight="1" x14ac:dyDescent="0.2">
      <c r="A4692" s="153">
        <v>43591.166666666664</v>
      </c>
      <c r="B4692" s="154">
        <v>62.25</v>
      </c>
    </row>
    <row r="4693" spans="1:2" ht="15" customHeight="1" x14ac:dyDescent="0.2">
      <c r="A4693" s="153">
        <v>43592.166666666664</v>
      </c>
      <c r="B4693" s="154">
        <v>61.400001525878899</v>
      </c>
    </row>
    <row r="4694" spans="1:2" ht="15" customHeight="1" x14ac:dyDescent="0.2">
      <c r="A4694" s="153">
        <v>43593.166666666664</v>
      </c>
      <c r="B4694" s="154">
        <v>62.119998931884702</v>
      </c>
    </row>
    <row r="4695" spans="1:2" ht="15" customHeight="1" x14ac:dyDescent="0.2">
      <c r="A4695" s="153">
        <v>43594.166666666664</v>
      </c>
      <c r="B4695" s="154">
        <v>61.700000762939403</v>
      </c>
    </row>
    <row r="4696" spans="1:2" ht="15" customHeight="1" x14ac:dyDescent="0.2">
      <c r="A4696" s="153">
        <v>43595.166666666664</v>
      </c>
      <c r="B4696" s="154">
        <v>61.659999847412102</v>
      </c>
    </row>
    <row r="4697" spans="1:2" ht="15" customHeight="1" x14ac:dyDescent="0.2">
      <c r="A4697" s="153">
        <v>43598.166666666664</v>
      </c>
      <c r="B4697" s="154">
        <v>61.040000915527301</v>
      </c>
    </row>
    <row r="4698" spans="1:2" ht="15" customHeight="1" x14ac:dyDescent="0.2">
      <c r="A4698" s="153">
        <v>43599.166666666664</v>
      </c>
      <c r="B4698" s="154">
        <v>61.779998779296797</v>
      </c>
    </row>
    <row r="4699" spans="1:2" ht="15" customHeight="1" x14ac:dyDescent="0.2">
      <c r="A4699" s="153">
        <v>43600.166666666664</v>
      </c>
      <c r="B4699" s="154">
        <v>62.020000457763601</v>
      </c>
    </row>
    <row r="4700" spans="1:2" ht="15" customHeight="1" x14ac:dyDescent="0.2">
      <c r="A4700" s="153">
        <v>43601.166666666664</v>
      </c>
      <c r="B4700" s="154">
        <v>62.869998931884702</v>
      </c>
    </row>
    <row r="4701" spans="1:2" ht="15" customHeight="1" x14ac:dyDescent="0.2">
      <c r="A4701" s="153">
        <v>43602.166666666664</v>
      </c>
      <c r="B4701" s="154">
        <v>62.759998321533203</v>
      </c>
    </row>
    <row r="4702" spans="1:2" ht="15" customHeight="1" x14ac:dyDescent="0.2">
      <c r="A4702" s="153">
        <v>43605.166666666664</v>
      </c>
      <c r="B4702" s="154">
        <v>63.099998474121001</v>
      </c>
    </row>
    <row r="4703" spans="1:2" ht="15" customHeight="1" x14ac:dyDescent="0.2">
      <c r="A4703" s="153">
        <v>43606.166666666664</v>
      </c>
      <c r="B4703" s="154">
        <v>62.990001678466797</v>
      </c>
    </row>
    <row r="4704" spans="1:2" ht="15" customHeight="1" x14ac:dyDescent="0.2">
      <c r="A4704" s="153">
        <v>43607.166666666664</v>
      </c>
      <c r="B4704" s="154">
        <v>61.419998168945298</v>
      </c>
    </row>
    <row r="4705" spans="1:2" ht="15" customHeight="1" x14ac:dyDescent="0.2">
      <c r="A4705" s="153">
        <v>43608.166666666664</v>
      </c>
      <c r="B4705" s="154">
        <v>57.909999847412102</v>
      </c>
    </row>
    <row r="4706" spans="1:2" ht="15" customHeight="1" x14ac:dyDescent="0.2">
      <c r="A4706" s="153">
        <v>43609.166666666664</v>
      </c>
      <c r="B4706" s="154">
        <v>58.630001068115199</v>
      </c>
    </row>
    <row r="4707" spans="1:2" ht="15" customHeight="1" x14ac:dyDescent="0.2">
      <c r="A4707" s="153">
        <v>43613.166666666664</v>
      </c>
      <c r="B4707" s="154">
        <v>59.139999389648402</v>
      </c>
    </row>
    <row r="4708" spans="1:2" ht="15" customHeight="1" x14ac:dyDescent="0.2">
      <c r="A4708" s="153">
        <v>43614.166666666664</v>
      </c>
      <c r="B4708" s="154">
        <v>58.810001373291001</v>
      </c>
    </row>
    <row r="4709" spans="1:2" ht="15" customHeight="1" x14ac:dyDescent="0.2">
      <c r="A4709" s="153">
        <v>43615.166666666664</v>
      </c>
      <c r="B4709" s="154">
        <v>56.590000152587798</v>
      </c>
    </row>
    <row r="4710" spans="1:2" ht="15" customHeight="1" x14ac:dyDescent="0.2">
      <c r="A4710" s="153">
        <v>43616.166666666664</v>
      </c>
      <c r="B4710" s="154">
        <v>53.5</v>
      </c>
    </row>
    <row r="4711" spans="1:2" ht="15" customHeight="1" x14ac:dyDescent="0.2">
      <c r="A4711" s="153">
        <v>43619.166666666664</v>
      </c>
      <c r="B4711" s="154">
        <v>53.25</v>
      </c>
    </row>
    <row r="4712" spans="1:2" ht="15" customHeight="1" x14ac:dyDescent="0.2">
      <c r="A4712" s="153">
        <v>43620.166666666664</v>
      </c>
      <c r="B4712" s="154">
        <v>53.4799995422363</v>
      </c>
    </row>
    <row r="4713" spans="1:2" ht="15" customHeight="1" x14ac:dyDescent="0.2">
      <c r="A4713" s="153">
        <v>43621.166666666664</v>
      </c>
      <c r="B4713" s="154">
        <v>51.680000305175703</v>
      </c>
    </row>
    <row r="4714" spans="1:2" ht="15" customHeight="1" x14ac:dyDescent="0.2">
      <c r="A4714" s="153">
        <v>43622.166666666664</v>
      </c>
      <c r="B4714" s="154">
        <v>52.590000152587798</v>
      </c>
    </row>
    <row r="4715" spans="1:2" ht="15" customHeight="1" x14ac:dyDescent="0.2">
      <c r="A4715" s="153">
        <v>43623.166666666664</v>
      </c>
      <c r="B4715" s="154">
        <v>53.990001678466797</v>
      </c>
    </row>
    <row r="4716" spans="1:2" ht="15" customHeight="1" x14ac:dyDescent="0.2">
      <c r="A4716" s="153">
        <v>43626.166666666664</v>
      </c>
      <c r="B4716" s="154">
        <v>53.259998321533203</v>
      </c>
    </row>
    <row r="4717" spans="1:2" ht="15" customHeight="1" x14ac:dyDescent="0.2">
      <c r="A4717" s="153">
        <v>43627.166666666664</v>
      </c>
      <c r="B4717" s="154">
        <v>53.270000457763601</v>
      </c>
    </row>
    <row r="4718" spans="1:2" ht="15" customHeight="1" x14ac:dyDescent="0.2">
      <c r="A4718" s="153">
        <v>43628.166666666664</v>
      </c>
      <c r="B4718" s="154">
        <v>51.139999389648402</v>
      </c>
    </row>
    <row r="4719" spans="1:2" ht="15" customHeight="1" x14ac:dyDescent="0.2">
      <c r="A4719" s="153">
        <v>43629.166666666664</v>
      </c>
      <c r="B4719" s="154">
        <v>52.279998779296797</v>
      </c>
    </row>
    <row r="4720" spans="1:2" ht="15" customHeight="1" x14ac:dyDescent="0.2">
      <c r="A4720" s="153">
        <v>43630.166666666664</v>
      </c>
      <c r="B4720" s="154">
        <v>52.509998321533203</v>
      </c>
    </row>
    <row r="4721" spans="1:2" ht="15" customHeight="1" x14ac:dyDescent="0.2">
      <c r="A4721" s="153">
        <v>43633.166666666664</v>
      </c>
      <c r="B4721" s="154">
        <v>51.930000305175703</v>
      </c>
    </row>
    <row r="4722" spans="1:2" ht="15" customHeight="1" x14ac:dyDescent="0.2">
      <c r="A4722" s="153">
        <v>43634.166666666664</v>
      </c>
      <c r="B4722" s="154">
        <v>53.900001525878899</v>
      </c>
    </row>
    <row r="4723" spans="1:2" ht="15" customHeight="1" x14ac:dyDescent="0.2">
      <c r="A4723" s="153">
        <v>43635.166666666664</v>
      </c>
      <c r="B4723" s="154">
        <v>53.759998321533203</v>
      </c>
    </row>
    <row r="4724" spans="1:2" ht="15" customHeight="1" x14ac:dyDescent="0.2">
      <c r="A4724" s="153">
        <v>43636.166666666664</v>
      </c>
      <c r="B4724" s="154">
        <v>56.650001525878899</v>
      </c>
    </row>
    <row r="4725" spans="1:2" ht="15" customHeight="1" x14ac:dyDescent="0.2">
      <c r="A4725" s="153">
        <v>43637.166666666664</v>
      </c>
      <c r="B4725" s="154">
        <v>57.430000305175703</v>
      </c>
    </row>
    <row r="4726" spans="1:2" ht="15" customHeight="1" x14ac:dyDescent="0.2">
      <c r="A4726" s="153">
        <v>43640.166666666664</v>
      </c>
      <c r="B4726" s="154">
        <v>57.900001525878899</v>
      </c>
    </row>
    <row r="4727" spans="1:2" ht="15" customHeight="1" x14ac:dyDescent="0.2">
      <c r="A4727" s="153">
        <v>43641.166666666664</v>
      </c>
      <c r="B4727" s="154">
        <v>57.830001831054602</v>
      </c>
    </row>
    <row r="4728" spans="1:2" ht="15" customHeight="1" x14ac:dyDescent="0.2">
      <c r="A4728" s="153">
        <v>43642.166666666664</v>
      </c>
      <c r="B4728" s="154">
        <v>59.380001068115199</v>
      </c>
    </row>
    <row r="4729" spans="1:2" ht="15" customHeight="1" x14ac:dyDescent="0.2">
      <c r="A4729" s="153">
        <v>43643.166666666664</v>
      </c>
      <c r="B4729" s="154">
        <v>59.430000305175703</v>
      </c>
    </row>
    <row r="4730" spans="1:2" ht="15" customHeight="1" x14ac:dyDescent="0.2">
      <c r="A4730" s="153">
        <v>43644.166666666664</v>
      </c>
      <c r="B4730" s="154">
        <v>58.470001220703097</v>
      </c>
    </row>
    <row r="4731" spans="1:2" ht="15" customHeight="1" x14ac:dyDescent="0.2">
      <c r="A4731" s="153">
        <v>43647.166666666664</v>
      </c>
      <c r="B4731" s="154">
        <v>59.090000152587798</v>
      </c>
    </row>
    <row r="4732" spans="1:2" ht="15" customHeight="1" x14ac:dyDescent="0.2">
      <c r="A4732" s="153">
        <v>43648.166666666664</v>
      </c>
      <c r="B4732" s="154">
        <v>56.25</v>
      </c>
    </row>
    <row r="4733" spans="1:2" ht="15" customHeight="1" x14ac:dyDescent="0.2">
      <c r="A4733" s="153">
        <v>43649.5625</v>
      </c>
      <c r="B4733" s="154">
        <v>57.340000152587798</v>
      </c>
    </row>
    <row r="4734" spans="1:2" ht="15" customHeight="1" x14ac:dyDescent="0.2">
      <c r="A4734" s="153">
        <v>43651.166666666664</v>
      </c>
      <c r="B4734" s="154">
        <v>57.509998321533203</v>
      </c>
    </row>
    <row r="4735" spans="1:2" ht="15" customHeight="1" x14ac:dyDescent="0.2">
      <c r="A4735" s="153">
        <v>43654.166666666664</v>
      </c>
      <c r="B4735" s="154">
        <v>57.659999847412102</v>
      </c>
    </row>
    <row r="4736" spans="1:2" ht="15" customHeight="1" x14ac:dyDescent="0.2">
      <c r="A4736" s="153">
        <v>43655.166666666664</v>
      </c>
      <c r="B4736" s="154">
        <v>57.830001831054602</v>
      </c>
    </row>
    <row r="4737" spans="1:2" ht="15" customHeight="1" x14ac:dyDescent="0.2">
      <c r="A4737" s="153">
        <v>43656.166666666664</v>
      </c>
      <c r="B4737" s="154">
        <v>60.430000305175703</v>
      </c>
    </row>
    <row r="4738" spans="1:2" ht="15" customHeight="1" x14ac:dyDescent="0.2">
      <c r="A4738" s="153">
        <v>43657.166666666664</v>
      </c>
      <c r="B4738" s="154">
        <v>60.200000762939403</v>
      </c>
    </row>
    <row r="4739" spans="1:2" ht="15" customHeight="1" x14ac:dyDescent="0.2">
      <c r="A4739" s="153">
        <v>43658.166666666664</v>
      </c>
      <c r="B4739" s="154">
        <v>60.209999084472599</v>
      </c>
    </row>
    <row r="4740" spans="1:2" ht="15" customHeight="1" x14ac:dyDescent="0.2">
      <c r="A4740" s="153">
        <v>43661.166666666664</v>
      </c>
      <c r="B4740" s="154">
        <v>59.580001831054602</v>
      </c>
    </row>
    <row r="4741" spans="1:2" ht="15" customHeight="1" x14ac:dyDescent="0.2">
      <c r="A4741" s="153">
        <v>43662.166666666664</v>
      </c>
      <c r="B4741" s="154">
        <v>57.619998931884702</v>
      </c>
    </row>
    <row r="4742" spans="1:2" ht="15" customHeight="1" x14ac:dyDescent="0.2">
      <c r="A4742" s="153">
        <v>43663.166666666664</v>
      </c>
      <c r="B4742" s="154">
        <v>56.779998779296797</v>
      </c>
    </row>
    <row r="4743" spans="1:2" ht="15" customHeight="1" x14ac:dyDescent="0.2">
      <c r="A4743" s="153">
        <v>43664.166666666664</v>
      </c>
      <c r="B4743" s="154">
        <v>55.299999237060497</v>
      </c>
    </row>
    <row r="4744" spans="1:2" ht="15" customHeight="1" x14ac:dyDescent="0.2">
      <c r="A4744" s="153">
        <v>43665.166666666664</v>
      </c>
      <c r="B4744" s="154">
        <v>55.630001068115199</v>
      </c>
    </row>
    <row r="4745" spans="1:2" ht="15" customHeight="1" x14ac:dyDescent="0.2">
      <c r="A4745" s="153">
        <v>43668.166666666664</v>
      </c>
      <c r="B4745" s="154">
        <v>56.220001220703097</v>
      </c>
    </row>
    <row r="4746" spans="1:2" ht="15" customHeight="1" x14ac:dyDescent="0.2">
      <c r="A4746" s="153">
        <v>43669.166666666664</v>
      </c>
      <c r="B4746" s="154">
        <v>56.770000457763601</v>
      </c>
    </row>
    <row r="4747" spans="1:2" ht="15" customHeight="1" x14ac:dyDescent="0.2">
      <c r="A4747" s="153">
        <v>43670.166666666664</v>
      </c>
      <c r="B4747" s="154">
        <v>55.880001068115199</v>
      </c>
    </row>
    <row r="4748" spans="1:2" ht="15" customHeight="1" x14ac:dyDescent="0.2">
      <c r="A4748" s="153">
        <v>43671.166666666664</v>
      </c>
      <c r="B4748" s="154">
        <v>56.020000457763601</v>
      </c>
    </row>
    <row r="4749" spans="1:2" ht="15" customHeight="1" x14ac:dyDescent="0.2">
      <c r="A4749" s="153">
        <v>43672.166666666664</v>
      </c>
      <c r="B4749" s="154">
        <v>56.200000762939403</v>
      </c>
    </row>
    <row r="4750" spans="1:2" ht="15" customHeight="1" x14ac:dyDescent="0.2">
      <c r="A4750" s="153">
        <v>43675.166666666664</v>
      </c>
      <c r="B4750" s="154">
        <v>56.869998931884702</v>
      </c>
    </row>
    <row r="4751" spans="1:2" ht="15" customHeight="1" x14ac:dyDescent="0.2">
      <c r="A4751" s="153">
        <v>43676.166666666664</v>
      </c>
      <c r="B4751" s="154">
        <v>58.049999237060497</v>
      </c>
    </row>
    <row r="4752" spans="1:2" ht="15" customHeight="1" x14ac:dyDescent="0.2">
      <c r="A4752" s="153">
        <v>43677.166666666664</v>
      </c>
      <c r="B4752" s="154">
        <v>58.580001831054602</v>
      </c>
    </row>
    <row r="4753" spans="1:2" ht="15" customHeight="1" x14ac:dyDescent="0.2">
      <c r="A4753" s="153">
        <v>43678.166666666664</v>
      </c>
      <c r="B4753" s="154">
        <v>53.950000762939403</v>
      </c>
    </row>
    <row r="4754" spans="1:2" ht="15" customHeight="1" x14ac:dyDescent="0.2">
      <c r="A4754" s="153">
        <v>43679.166666666664</v>
      </c>
      <c r="B4754" s="154">
        <v>55.659999847412102</v>
      </c>
    </row>
    <row r="4755" spans="1:2" ht="15" customHeight="1" x14ac:dyDescent="0.2">
      <c r="A4755" s="153">
        <v>43682.166666666664</v>
      </c>
      <c r="B4755" s="154">
        <v>54.689998626708899</v>
      </c>
    </row>
    <row r="4756" spans="1:2" ht="15" customHeight="1" x14ac:dyDescent="0.2">
      <c r="A4756" s="153">
        <v>43683.166666666664</v>
      </c>
      <c r="B4756" s="154">
        <v>53.630001068115199</v>
      </c>
    </row>
    <row r="4757" spans="1:2" ht="15" customHeight="1" x14ac:dyDescent="0.2">
      <c r="A4757" s="153">
        <v>43684.166666666664</v>
      </c>
      <c r="B4757" s="154">
        <v>51.090000152587798</v>
      </c>
    </row>
    <row r="4758" spans="1:2" ht="15" customHeight="1" x14ac:dyDescent="0.2">
      <c r="A4758" s="153">
        <v>43685.166666666664</v>
      </c>
      <c r="B4758" s="154">
        <v>52.540000915527301</v>
      </c>
    </row>
    <row r="4759" spans="1:2" ht="15" customHeight="1" x14ac:dyDescent="0.2">
      <c r="A4759" s="153">
        <v>43686.166666666664</v>
      </c>
      <c r="B4759" s="154">
        <v>54.5</v>
      </c>
    </row>
    <row r="4760" spans="1:2" ht="15" customHeight="1" x14ac:dyDescent="0.2">
      <c r="A4760" s="153">
        <v>43689.166666666664</v>
      </c>
      <c r="B4760" s="154">
        <v>54.930000305175703</v>
      </c>
    </row>
    <row r="4761" spans="1:2" ht="15" customHeight="1" x14ac:dyDescent="0.2">
      <c r="A4761" s="153">
        <v>43690.166666666664</v>
      </c>
      <c r="B4761" s="154">
        <v>57.099998474121001</v>
      </c>
    </row>
    <row r="4762" spans="1:2" ht="15" customHeight="1" x14ac:dyDescent="0.2">
      <c r="A4762" s="153">
        <v>43691.166666666664</v>
      </c>
      <c r="B4762" s="154">
        <v>55.2299995422363</v>
      </c>
    </row>
    <row r="4763" spans="1:2" ht="15" customHeight="1" x14ac:dyDescent="0.2">
      <c r="A4763" s="153">
        <v>43692.166666666664</v>
      </c>
      <c r="B4763" s="154">
        <v>54.470001220703097</v>
      </c>
    </row>
    <row r="4764" spans="1:2" ht="15" customHeight="1" x14ac:dyDescent="0.2">
      <c r="A4764" s="153">
        <v>43693.166666666664</v>
      </c>
      <c r="B4764" s="154">
        <v>54.869998931884702</v>
      </c>
    </row>
    <row r="4765" spans="1:2" ht="15" customHeight="1" x14ac:dyDescent="0.2">
      <c r="A4765" s="153">
        <v>43696.166666666664</v>
      </c>
      <c r="B4765" s="154">
        <v>56.209999084472599</v>
      </c>
    </row>
    <row r="4766" spans="1:2" ht="15" customHeight="1" x14ac:dyDescent="0.2">
      <c r="A4766" s="153">
        <v>43697.166666666664</v>
      </c>
      <c r="B4766" s="154">
        <v>56.340000152587798</v>
      </c>
    </row>
    <row r="4767" spans="1:2" ht="15" customHeight="1" x14ac:dyDescent="0.2">
      <c r="A4767" s="153">
        <v>43698.166666666664</v>
      </c>
      <c r="B4767" s="154">
        <v>55.680000305175703</v>
      </c>
    </row>
    <row r="4768" spans="1:2" ht="15" customHeight="1" x14ac:dyDescent="0.2">
      <c r="A4768" s="153">
        <v>43699.166666666664</v>
      </c>
      <c r="B4768" s="154">
        <v>55.349998474121001</v>
      </c>
    </row>
    <row r="4769" spans="1:2" ht="15" customHeight="1" x14ac:dyDescent="0.2">
      <c r="A4769" s="153">
        <v>43700.166666666664</v>
      </c>
      <c r="B4769" s="154">
        <v>54.169998168945298</v>
      </c>
    </row>
    <row r="4770" spans="1:2" ht="15" customHeight="1" x14ac:dyDescent="0.2">
      <c r="A4770" s="153">
        <v>43703.166666666664</v>
      </c>
      <c r="B4770" s="154">
        <v>53.639999389648402</v>
      </c>
    </row>
    <row r="4771" spans="1:2" ht="15" customHeight="1" x14ac:dyDescent="0.2">
      <c r="A4771" s="153">
        <v>43704.166666666664</v>
      </c>
      <c r="B4771" s="154">
        <v>54.930000305175703</v>
      </c>
    </row>
    <row r="4772" spans="1:2" ht="15" customHeight="1" x14ac:dyDescent="0.2">
      <c r="A4772" s="153">
        <v>43705.166666666664</v>
      </c>
      <c r="B4772" s="154">
        <v>55.779998779296797</v>
      </c>
    </row>
    <row r="4773" spans="1:2" ht="15" customHeight="1" x14ac:dyDescent="0.2">
      <c r="A4773" s="153">
        <v>43706.166666666664</v>
      </c>
      <c r="B4773" s="154">
        <v>56.709999084472599</v>
      </c>
    </row>
    <row r="4774" spans="1:2" ht="15" customHeight="1" x14ac:dyDescent="0.2">
      <c r="A4774" s="153">
        <v>43707.166666666664</v>
      </c>
      <c r="B4774" s="154">
        <v>55.099998474121001</v>
      </c>
    </row>
    <row r="4775" spans="1:2" ht="15" customHeight="1" x14ac:dyDescent="0.2">
      <c r="A4775" s="153">
        <v>43711.166666666664</v>
      </c>
      <c r="B4775" s="154">
        <v>53.939998626708899</v>
      </c>
    </row>
    <row r="4776" spans="1:2" ht="15" customHeight="1" x14ac:dyDescent="0.2">
      <c r="A4776" s="153">
        <v>43712.166666666664</v>
      </c>
      <c r="B4776" s="154">
        <v>56.259998321533203</v>
      </c>
    </row>
    <row r="4777" spans="1:2" ht="15" customHeight="1" x14ac:dyDescent="0.2">
      <c r="A4777" s="153">
        <v>43713.166666666664</v>
      </c>
      <c r="B4777" s="154">
        <v>56.299999237060497</v>
      </c>
    </row>
    <row r="4778" spans="1:2" ht="15" customHeight="1" x14ac:dyDescent="0.2">
      <c r="A4778" s="153">
        <v>43714.166666666664</v>
      </c>
      <c r="B4778" s="154">
        <v>56.520000457763601</v>
      </c>
    </row>
    <row r="4779" spans="1:2" ht="15" customHeight="1" x14ac:dyDescent="0.2">
      <c r="A4779" s="153">
        <v>43717.166666666664</v>
      </c>
      <c r="B4779" s="154">
        <v>57.849998474121001</v>
      </c>
    </row>
    <row r="4780" spans="1:2" ht="15" customHeight="1" x14ac:dyDescent="0.2">
      <c r="A4780" s="153">
        <v>43718.166666666664</v>
      </c>
      <c r="B4780" s="154">
        <v>57.400001525878899</v>
      </c>
    </row>
    <row r="4781" spans="1:2" ht="15" customHeight="1" x14ac:dyDescent="0.2">
      <c r="A4781" s="153">
        <v>43719.166666666664</v>
      </c>
      <c r="B4781" s="154">
        <v>55.75</v>
      </c>
    </row>
    <row r="4782" spans="1:2" ht="15" customHeight="1" x14ac:dyDescent="0.2">
      <c r="A4782" s="153">
        <v>43720.166666666664</v>
      </c>
      <c r="B4782" s="154">
        <v>55.090000152587798</v>
      </c>
    </row>
    <row r="4783" spans="1:2" ht="15" customHeight="1" x14ac:dyDescent="0.2">
      <c r="A4783" s="153">
        <v>43721.166666666664</v>
      </c>
      <c r="B4783" s="154">
        <v>54.849998474121001</v>
      </c>
    </row>
    <row r="4784" spans="1:2" ht="15" customHeight="1" x14ac:dyDescent="0.2">
      <c r="A4784" s="153">
        <v>43724.166666666664</v>
      </c>
      <c r="B4784" s="154">
        <v>62.900001525878899</v>
      </c>
    </row>
    <row r="4785" spans="1:2" ht="15" customHeight="1" x14ac:dyDescent="0.2">
      <c r="A4785" s="153">
        <v>43725.166666666664</v>
      </c>
      <c r="B4785" s="154">
        <v>59.340000152587798</v>
      </c>
    </row>
    <row r="4786" spans="1:2" ht="15" customHeight="1" x14ac:dyDescent="0.2">
      <c r="A4786" s="153">
        <v>43726.166666666664</v>
      </c>
      <c r="B4786" s="154">
        <v>58.110000610351499</v>
      </c>
    </row>
    <row r="4787" spans="1:2" ht="15" customHeight="1" x14ac:dyDescent="0.2">
      <c r="A4787" s="153">
        <v>43727.166666666664</v>
      </c>
      <c r="B4787" s="154">
        <v>58.130001068115199</v>
      </c>
    </row>
    <row r="4788" spans="1:2" ht="15" customHeight="1" x14ac:dyDescent="0.2">
      <c r="A4788" s="153">
        <v>43728.166666666664</v>
      </c>
      <c r="B4788" s="154">
        <v>58.090000152587798</v>
      </c>
    </row>
    <row r="4789" spans="1:2" ht="15" customHeight="1" x14ac:dyDescent="0.2">
      <c r="A4789" s="153">
        <v>43731.166666666664</v>
      </c>
      <c r="B4789" s="154">
        <v>58.639999389648402</v>
      </c>
    </row>
    <row r="4790" spans="1:2" ht="15" customHeight="1" x14ac:dyDescent="0.2">
      <c r="A4790" s="153">
        <v>43732.166666666664</v>
      </c>
      <c r="B4790" s="154">
        <v>57.290000915527301</v>
      </c>
    </row>
    <row r="4791" spans="1:2" ht="15" customHeight="1" x14ac:dyDescent="0.2">
      <c r="A4791" s="153">
        <v>43733.166666666664</v>
      </c>
      <c r="B4791" s="154">
        <v>56.490001678466797</v>
      </c>
    </row>
    <row r="4792" spans="1:2" ht="15" customHeight="1" x14ac:dyDescent="0.2">
      <c r="A4792" s="153">
        <v>43734.166666666664</v>
      </c>
      <c r="B4792" s="154">
        <v>56.409999847412102</v>
      </c>
    </row>
    <row r="4793" spans="1:2" ht="15" customHeight="1" x14ac:dyDescent="0.2">
      <c r="A4793" s="153">
        <v>43735.166666666664</v>
      </c>
      <c r="B4793" s="154">
        <v>55.909999847412102</v>
      </c>
    </row>
    <row r="4794" spans="1:2" ht="15" customHeight="1" x14ac:dyDescent="0.2">
      <c r="A4794" s="153">
        <v>43738.166666666664</v>
      </c>
      <c r="B4794" s="154">
        <v>54.069999694824197</v>
      </c>
    </row>
    <row r="4795" spans="1:2" ht="15" customHeight="1" x14ac:dyDescent="0.2">
      <c r="A4795" s="153">
        <v>43739.166666666664</v>
      </c>
      <c r="B4795" s="154">
        <v>53.619998931884702</v>
      </c>
    </row>
    <row r="4796" spans="1:2" ht="15" customHeight="1" x14ac:dyDescent="0.2">
      <c r="A4796" s="153">
        <v>43740.166666666664</v>
      </c>
      <c r="B4796" s="154">
        <v>52.639999389648402</v>
      </c>
    </row>
    <row r="4797" spans="1:2" ht="15" customHeight="1" x14ac:dyDescent="0.2">
      <c r="A4797" s="153">
        <v>43741.166666666664</v>
      </c>
      <c r="B4797" s="154">
        <v>52.450000762939403</v>
      </c>
    </row>
    <row r="4798" spans="1:2" ht="15" customHeight="1" x14ac:dyDescent="0.2">
      <c r="A4798" s="153">
        <v>43742.166666666664</v>
      </c>
      <c r="B4798" s="154">
        <v>52.810001373291001</v>
      </c>
    </row>
    <row r="4799" spans="1:2" ht="15" customHeight="1" x14ac:dyDescent="0.2">
      <c r="A4799" s="153">
        <v>43745.166666666664</v>
      </c>
      <c r="B4799" s="154">
        <v>52.75</v>
      </c>
    </row>
    <row r="4800" spans="1:2" ht="15" customHeight="1" x14ac:dyDescent="0.2">
      <c r="A4800" s="153">
        <v>43746.166666666664</v>
      </c>
      <c r="B4800" s="154">
        <v>52.630001068115199</v>
      </c>
    </row>
    <row r="4801" spans="1:2" ht="15" customHeight="1" x14ac:dyDescent="0.2">
      <c r="A4801" s="153">
        <v>43747.166666666664</v>
      </c>
      <c r="B4801" s="154">
        <v>52.590000152587798</v>
      </c>
    </row>
    <row r="4802" spans="1:2" ht="15" customHeight="1" x14ac:dyDescent="0.2">
      <c r="A4802" s="153">
        <v>43748.166666666664</v>
      </c>
      <c r="B4802" s="154">
        <v>53.549999237060497</v>
      </c>
    </row>
    <row r="4803" spans="1:2" ht="15" customHeight="1" x14ac:dyDescent="0.2">
      <c r="A4803" s="153">
        <v>43749.166666666664</v>
      </c>
      <c r="B4803" s="154">
        <v>54.700000762939403</v>
      </c>
    </row>
    <row r="4804" spans="1:2" ht="15" customHeight="1" x14ac:dyDescent="0.2">
      <c r="A4804" s="153">
        <v>43752.166666666664</v>
      </c>
      <c r="B4804" s="154">
        <v>53.590000152587798</v>
      </c>
    </row>
    <row r="4805" spans="1:2" ht="15" customHeight="1" x14ac:dyDescent="0.2">
      <c r="A4805" s="153">
        <v>43753.166666666664</v>
      </c>
      <c r="B4805" s="154">
        <v>52.810001373291001</v>
      </c>
    </row>
    <row r="4806" spans="1:2" ht="15" customHeight="1" x14ac:dyDescent="0.2">
      <c r="A4806" s="153">
        <v>43754.166666666664</v>
      </c>
      <c r="B4806" s="154">
        <v>53.360000610351499</v>
      </c>
    </row>
    <row r="4807" spans="1:2" ht="15" customHeight="1" x14ac:dyDescent="0.2">
      <c r="A4807" s="153">
        <v>43755.166666666664</v>
      </c>
      <c r="B4807" s="154">
        <v>53.930000305175703</v>
      </c>
    </row>
    <row r="4808" spans="1:2" ht="15" customHeight="1" x14ac:dyDescent="0.2">
      <c r="A4808" s="153">
        <v>43756.166666666664</v>
      </c>
      <c r="B4808" s="154">
        <v>53.779998779296797</v>
      </c>
    </row>
    <row r="4809" spans="1:2" ht="15" customHeight="1" x14ac:dyDescent="0.2">
      <c r="A4809" s="153">
        <v>43759.166666666664</v>
      </c>
      <c r="B4809" s="154">
        <v>53.310001373291001</v>
      </c>
    </row>
    <row r="4810" spans="1:2" ht="15" customHeight="1" x14ac:dyDescent="0.2">
      <c r="A4810" s="153">
        <v>43760.166666666664</v>
      </c>
      <c r="B4810" s="154">
        <v>54.159999847412102</v>
      </c>
    </row>
    <row r="4811" spans="1:2" ht="15" customHeight="1" x14ac:dyDescent="0.2">
      <c r="A4811" s="153">
        <v>43761.166666666664</v>
      </c>
      <c r="B4811" s="154">
        <v>55.970001220703097</v>
      </c>
    </row>
    <row r="4812" spans="1:2" ht="15" customHeight="1" x14ac:dyDescent="0.2">
      <c r="A4812" s="153">
        <v>43762.166666666664</v>
      </c>
      <c r="B4812" s="154">
        <v>56.2299995422363</v>
      </c>
    </row>
    <row r="4813" spans="1:2" ht="15" customHeight="1" x14ac:dyDescent="0.2">
      <c r="A4813" s="153">
        <v>43763.166666666664</v>
      </c>
      <c r="B4813" s="154">
        <v>56.659999847412102</v>
      </c>
    </row>
    <row r="4814" spans="1:2" ht="15" customHeight="1" x14ac:dyDescent="0.2">
      <c r="A4814" s="153">
        <v>43766.166666666664</v>
      </c>
      <c r="B4814" s="154">
        <v>55.810001373291001</v>
      </c>
    </row>
    <row r="4815" spans="1:2" ht="15" customHeight="1" x14ac:dyDescent="0.2">
      <c r="A4815" s="153">
        <v>43767.166666666664</v>
      </c>
      <c r="B4815" s="154">
        <v>55.540000915527301</v>
      </c>
    </row>
    <row r="4816" spans="1:2" ht="15" customHeight="1" x14ac:dyDescent="0.2">
      <c r="A4816" s="153">
        <v>43768.166666666664</v>
      </c>
      <c r="B4816" s="154">
        <v>55.060001373291001</v>
      </c>
    </row>
    <row r="4817" spans="1:2" ht="15" customHeight="1" x14ac:dyDescent="0.2">
      <c r="A4817" s="153">
        <v>43769.166666666664</v>
      </c>
      <c r="B4817" s="154">
        <v>54.180000305175703</v>
      </c>
    </row>
    <row r="4818" spans="1:2" ht="15" customHeight="1" x14ac:dyDescent="0.2">
      <c r="A4818" s="153">
        <v>43770.166666666664</v>
      </c>
      <c r="B4818" s="154">
        <v>56.200000762939403</v>
      </c>
    </row>
    <row r="4819" spans="1:2" ht="15" customHeight="1" x14ac:dyDescent="0.2">
      <c r="A4819" s="153">
        <v>43773.208333333336</v>
      </c>
      <c r="B4819" s="154">
        <v>56.540000915527301</v>
      </c>
    </row>
    <row r="4820" spans="1:2" ht="15" customHeight="1" x14ac:dyDescent="0.2">
      <c r="A4820" s="153">
        <v>43774.208333333336</v>
      </c>
      <c r="B4820" s="154">
        <v>57.2299995422363</v>
      </c>
    </row>
    <row r="4821" spans="1:2" ht="15" customHeight="1" x14ac:dyDescent="0.2">
      <c r="A4821" s="153">
        <v>43775.208333333336</v>
      </c>
      <c r="B4821" s="154">
        <v>56.349998474121001</v>
      </c>
    </row>
    <row r="4822" spans="1:2" ht="15" customHeight="1" x14ac:dyDescent="0.2">
      <c r="A4822" s="153">
        <v>43776.208333333336</v>
      </c>
      <c r="B4822" s="154">
        <v>57.150001525878899</v>
      </c>
    </row>
    <row r="4823" spans="1:2" ht="15" customHeight="1" x14ac:dyDescent="0.2">
      <c r="A4823" s="153">
        <v>43777.208333333336</v>
      </c>
      <c r="B4823" s="154">
        <v>57.240001678466797</v>
      </c>
    </row>
    <row r="4824" spans="1:2" ht="15" customHeight="1" x14ac:dyDescent="0.2">
      <c r="A4824" s="153">
        <v>43780.208333333336</v>
      </c>
      <c r="B4824" s="154">
        <v>56.860000610351499</v>
      </c>
    </row>
    <row r="4825" spans="1:2" ht="15" customHeight="1" x14ac:dyDescent="0.2">
      <c r="A4825" s="153">
        <v>43781.208333333336</v>
      </c>
      <c r="B4825" s="154">
        <v>56.799999237060497</v>
      </c>
    </row>
    <row r="4826" spans="1:2" ht="15" customHeight="1" x14ac:dyDescent="0.2">
      <c r="A4826" s="153">
        <v>43782.208333333336</v>
      </c>
      <c r="B4826" s="154">
        <v>57.119998931884702</v>
      </c>
    </row>
    <row r="4827" spans="1:2" ht="15" customHeight="1" x14ac:dyDescent="0.2">
      <c r="A4827" s="153">
        <v>43783.208333333336</v>
      </c>
      <c r="B4827" s="154">
        <v>56.770000457763601</v>
      </c>
    </row>
    <row r="4828" spans="1:2" ht="15" customHeight="1" x14ac:dyDescent="0.2">
      <c r="A4828" s="153">
        <v>43784.208333333336</v>
      </c>
      <c r="B4828" s="154">
        <v>57.720001220703097</v>
      </c>
    </row>
    <row r="4829" spans="1:2" ht="15" customHeight="1" x14ac:dyDescent="0.2">
      <c r="A4829" s="153">
        <v>43787.208333333336</v>
      </c>
      <c r="B4829" s="154">
        <v>57.049999237060497</v>
      </c>
    </row>
    <row r="4830" spans="1:2" ht="15" customHeight="1" x14ac:dyDescent="0.2">
      <c r="A4830" s="153">
        <v>43788.208333333336</v>
      </c>
      <c r="B4830" s="154">
        <v>55.209999084472599</v>
      </c>
    </row>
    <row r="4831" spans="1:2" ht="15" customHeight="1" x14ac:dyDescent="0.2">
      <c r="A4831" s="153">
        <v>43789.208333333336</v>
      </c>
      <c r="B4831" s="154">
        <v>57.110000610351499</v>
      </c>
    </row>
    <row r="4832" spans="1:2" ht="15" customHeight="1" x14ac:dyDescent="0.2">
      <c r="A4832" s="153">
        <v>43790.208333333336</v>
      </c>
      <c r="B4832" s="154">
        <v>58.580001831054602</v>
      </c>
    </row>
    <row r="4833" spans="1:2" ht="15" customHeight="1" x14ac:dyDescent="0.2">
      <c r="A4833" s="153">
        <v>43791.208333333336</v>
      </c>
      <c r="B4833" s="154">
        <v>57.770000457763601</v>
      </c>
    </row>
    <row r="4834" spans="1:2" ht="15" customHeight="1" x14ac:dyDescent="0.2">
      <c r="A4834" s="153">
        <v>43794.208333333336</v>
      </c>
      <c r="B4834" s="154">
        <v>58.009998321533203</v>
      </c>
    </row>
    <row r="4835" spans="1:2" ht="15" customHeight="1" x14ac:dyDescent="0.2">
      <c r="A4835" s="153">
        <v>43795.208333333336</v>
      </c>
      <c r="B4835" s="154">
        <v>58.409999847412102</v>
      </c>
    </row>
    <row r="4836" spans="1:2" ht="15" customHeight="1" x14ac:dyDescent="0.2">
      <c r="A4836" s="153">
        <v>43796.208333333336</v>
      </c>
      <c r="B4836" s="154">
        <v>58.110000610351499</v>
      </c>
    </row>
    <row r="4837" spans="1:2" ht="15" customHeight="1" x14ac:dyDescent="0.2">
      <c r="A4837" s="153">
        <v>43798.604166666664</v>
      </c>
      <c r="B4837" s="154">
        <v>55.169998168945298</v>
      </c>
    </row>
    <row r="4838" spans="1:2" ht="15" customHeight="1" x14ac:dyDescent="0.2">
      <c r="A4838" s="153">
        <v>43801.208333333336</v>
      </c>
      <c r="B4838" s="154">
        <v>55.959999084472599</v>
      </c>
    </row>
    <row r="4839" spans="1:2" ht="15" customHeight="1" x14ac:dyDescent="0.2">
      <c r="A4839" s="153">
        <v>43802.208333333336</v>
      </c>
      <c r="B4839" s="154">
        <v>56.099998474121001</v>
      </c>
    </row>
    <row r="4840" spans="1:2" ht="15" customHeight="1" x14ac:dyDescent="0.2">
      <c r="A4840" s="153">
        <v>43803.208333333336</v>
      </c>
      <c r="B4840" s="154">
        <v>58.430000305175703</v>
      </c>
    </row>
    <row r="4841" spans="1:2" ht="15" customHeight="1" x14ac:dyDescent="0.2">
      <c r="A4841" s="153">
        <v>43804.208333333336</v>
      </c>
      <c r="B4841" s="154">
        <v>58.430000305175703</v>
      </c>
    </row>
    <row r="4842" spans="1:2" ht="15" customHeight="1" x14ac:dyDescent="0.2">
      <c r="A4842" s="153">
        <v>43805.208333333336</v>
      </c>
      <c r="B4842" s="154">
        <v>59.200000762939403</v>
      </c>
    </row>
    <row r="4843" spans="1:2" ht="15" customHeight="1" x14ac:dyDescent="0.2">
      <c r="A4843" s="153">
        <v>43808.208333333336</v>
      </c>
      <c r="B4843" s="154">
        <v>59.020000457763601</v>
      </c>
    </row>
    <row r="4844" spans="1:2" ht="15" customHeight="1" x14ac:dyDescent="0.2">
      <c r="A4844" s="153">
        <v>43809.208333333336</v>
      </c>
      <c r="B4844" s="154">
        <v>59.240001678466797</v>
      </c>
    </row>
    <row r="4845" spans="1:2" ht="15" customHeight="1" x14ac:dyDescent="0.2">
      <c r="A4845" s="153">
        <v>43810.208333333336</v>
      </c>
      <c r="B4845" s="154">
        <v>58.759998321533203</v>
      </c>
    </row>
    <row r="4846" spans="1:2" ht="15" customHeight="1" x14ac:dyDescent="0.2">
      <c r="A4846" s="153">
        <v>43811.208333333336</v>
      </c>
      <c r="B4846" s="154">
        <v>59.180000305175703</v>
      </c>
    </row>
    <row r="4847" spans="1:2" ht="15" customHeight="1" x14ac:dyDescent="0.2">
      <c r="A4847" s="153">
        <v>43812.208333333336</v>
      </c>
      <c r="B4847" s="154">
        <v>60.069999694824197</v>
      </c>
    </row>
    <row r="4848" spans="1:2" ht="15" customHeight="1" x14ac:dyDescent="0.2">
      <c r="A4848" s="153">
        <v>43815.208333333336</v>
      </c>
      <c r="B4848" s="154">
        <v>60.209999084472599</v>
      </c>
    </row>
    <row r="4849" spans="1:2" ht="15" customHeight="1" x14ac:dyDescent="0.2">
      <c r="A4849" s="153">
        <v>43816.208333333336</v>
      </c>
      <c r="B4849" s="154">
        <v>60.939998626708899</v>
      </c>
    </row>
    <row r="4850" spans="1:2" ht="15" customHeight="1" x14ac:dyDescent="0.2">
      <c r="A4850" s="153">
        <v>43817.208333333336</v>
      </c>
      <c r="B4850" s="154">
        <v>60.930000305175703</v>
      </c>
    </row>
    <row r="4851" spans="1:2" ht="15" customHeight="1" x14ac:dyDescent="0.2">
      <c r="A4851" s="153">
        <v>43818.208333333336</v>
      </c>
      <c r="B4851" s="154">
        <v>61.220001220703097</v>
      </c>
    </row>
    <row r="4852" spans="1:2" ht="15" customHeight="1" x14ac:dyDescent="0.2">
      <c r="A4852" s="153">
        <v>43819.208333333336</v>
      </c>
      <c r="B4852" s="154">
        <v>60.439998626708899</v>
      </c>
    </row>
    <row r="4853" spans="1:2" ht="15" customHeight="1" x14ac:dyDescent="0.2">
      <c r="A4853" s="153">
        <v>43822.208333333336</v>
      </c>
      <c r="B4853" s="154">
        <v>60.520000457763601</v>
      </c>
    </row>
    <row r="4854" spans="1:2" ht="15" customHeight="1" x14ac:dyDescent="0.2">
      <c r="A4854" s="153">
        <v>43823.604166666664</v>
      </c>
      <c r="B4854" s="154">
        <v>61.110000610351499</v>
      </c>
    </row>
    <row r="4855" spans="1:2" ht="15" customHeight="1" x14ac:dyDescent="0.2">
      <c r="A4855" s="153">
        <v>43825.208333333336</v>
      </c>
      <c r="B4855" s="154">
        <v>61.680000305175703</v>
      </c>
    </row>
    <row r="4856" spans="1:2" ht="15" customHeight="1" x14ac:dyDescent="0.2">
      <c r="A4856" s="153">
        <v>43826.208333333336</v>
      </c>
      <c r="B4856" s="154">
        <v>61.720001220703097</v>
      </c>
    </row>
    <row r="4857" spans="1:2" ht="15" customHeight="1" x14ac:dyDescent="0.2">
      <c r="A4857" s="153">
        <v>43829.208333333336</v>
      </c>
      <c r="B4857" s="154">
        <v>61.680000305175703</v>
      </c>
    </row>
    <row r="4858" spans="1:2" ht="15" customHeight="1" x14ac:dyDescent="0.2">
      <c r="A4858" s="153">
        <v>43830.208333333336</v>
      </c>
      <c r="B4858" s="154">
        <v>61.060001373291001</v>
      </c>
    </row>
    <row r="4859" spans="1:2" ht="15" customHeight="1" x14ac:dyDescent="0.2">
      <c r="A4859" s="153">
        <v>43832.208333333336</v>
      </c>
      <c r="B4859" s="154">
        <v>61.180000305175703</v>
      </c>
    </row>
    <row r="4860" spans="1:2" ht="15" customHeight="1" x14ac:dyDescent="0.2">
      <c r="A4860" s="153">
        <v>43833.208333333336</v>
      </c>
      <c r="B4860" s="154">
        <v>63.049999237060497</v>
      </c>
    </row>
    <row r="4861" spans="1:2" ht="15" customHeight="1" x14ac:dyDescent="0.2">
      <c r="A4861" s="153">
        <v>43836.208333333336</v>
      </c>
      <c r="B4861" s="154">
        <v>63.270000457763601</v>
      </c>
    </row>
    <row r="4862" spans="1:2" ht="15" customHeight="1" x14ac:dyDescent="0.2">
      <c r="A4862" s="153">
        <v>43837.208333333336</v>
      </c>
      <c r="B4862" s="154">
        <v>62.700000762939403</v>
      </c>
    </row>
    <row r="4863" spans="1:2" ht="15" customHeight="1" x14ac:dyDescent="0.2">
      <c r="A4863" s="153">
        <v>43838.208333333336</v>
      </c>
      <c r="B4863" s="154">
        <v>59.610000610351499</v>
      </c>
    </row>
    <row r="4864" spans="1:2" ht="15" customHeight="1" x14ac:dyDescent="0.2">
      <c r="A4864" s="153">
        <v>43839.208333333336</v>
      </c>
      <c r="B4864" s="154">
        <v>59.560001373291001</v>
      </c>
    </row>
    <row r="4865" spans="1:2" ht="15" customHeight="1" x14ac:dyDescent="0.2">
      <c r="A4865" s="153">
        <v>43840.208333333336</v>
      </c>
      <c r="B4865" s="154">
        <v>59.040000915527301</v>
      </c>
    </row>
    <row r="4866" spans="1:2" ht="15" customHeight="1" x14ac:dyDescent="0.2">
      <c r="A4866" s="153">
        <v>43843.208333333336</v>
      </c>
      <c r="B4866" s="154">
        <v>58.080001831054602</v>
      </c>
    </row>
    <row r="4867" spans="1:2" ht="15" customHeight="1" x14ac:dyDescent="0.2">
      <c r="A4867" s="153">
        <v>43844.208333333336</v>
      </c>
      <c r="B4867" s="154">
        <v>58.2299995422363</v>
      </c>
    </row>
    <row r="4868" spans="1:2" ht="15" customHeight="1" x14ac:dyDescent="0.2">
      <c r="A4868" s="153">
        <v>43845.208333333336</v>
      </c>
      <c r="B4868" s="154">
        <v>57.810001373291001</v>
      </c>
    </row>
    <row r="4869" spans="1:2" ht="15" customHeight="1" x14ac:dyDescent="0.2">
      <c r="A4869" s="153">
        <v>43846.208333333336</v>
      </c>
      <c r="B4869" s="154">
        <v>58.520000457763601</v>
      </c>
    </row>
    <row r="4870" spans="1:2" ht="15" customHeight="1" x14ac:dyDescent="0.2">
      <c r="A4870" s="153">
        <v>43847.208333333336</v>
      </c>
      <c r="B4870" s="154">
        <v>58.540000915527301</v>
      </c>
    </row>
    <row r="4871" spans="1:2" ht="15" customHeight="1" x14ac:dyDescent="0.2">
      <c r="A4871" s="153">
        <v>43851.208333333336</v>
      </c>
      <c r="B4871" s="154">
        <v>58.340000152587798</v>
      </c>
    </row>
    <row r="4872" spans="1:2" ht="15" customHeight="1" x14ac:dyDescent="0.2">
      <c r="A4872" s="153">
        <v>43852.208333333336</v>
      </c>
      <c r="B4872" s="154">
        <v>56.740001678466797</v>
      </c>
    </row>
    <row r="4873" spans="1:2" ht="15" customHeight="1" x14ac:dyDescent="0.2">
      <c r="A4873" s="153">
        <v>43853.208333333336</v>
      </c>
      <c r="B4873" s="154">
        <v>55.590000152587798</v>
      </c>
    </row>
    <row r="4874" spans="1:2" ht="15" customHeight="1" x14ac:dyDescent="0.2">
      <c r="A4874" s="153">
        <v>43854.208333333336</v>
      </c>
      <c r="B4874" s="154">
        <v>54.189998626708899</v>
      </c>
    </row>
    <row r="4875" spans="1:2" ht="15" customHeight="1" x14ac:dyDescent="0.2">
      <c r="A4875" s="153">
        <v>43857.208333333336</v>
      </c>
      <c r="B4875" s="154">
        <v>53.139999389648402</v>
      </c>
    </row>
    <row r="4876" spans="1:2" ht="15" customHeight="1" x14ac:dyDescent="0.2">
      <c r="A4876" s="153">
        <v>43858.208333333336</v>
      </c>
      <c r="B4876" s="154">
        <v>53.4799995422363</v>
      </c>
    </row>
    <row r="4877" spans="1:2" ht="15" customHeight="1" x14ac:dyDescent="0.2">
      <c r="A4877" s="153">
        <v>43859.208333333336</v>
      </c>
      <c r="B4877" s="154">
        <v>53.330001831054602</v>
      </c>
    </row>
    <row r="4878" spans="1:2" ht="15" customHeight="1" x14ac:dyDescent="0.2">
      <c r="A4878" s="153">
        <v>43860.208333333336</v>
      </c>
      <c r="B4878" s="154">
        <v>52.139999389648402</v>
      </c>
    </row>
    <row r="4879" spans="1:2" ht="15" customHeight="1" x14ac:dyDescent="0.2">
      <c r="A4879" s="153">
        <v>43861.208333333336</v>
      </c>
      <c r="B4879" s="154">
        <v>51.560001373291001</v>
      </c>
    </row>
    <row r="4880" spans="1:2" ht="15" customHeight="1" x14ac:dyDescent="0.2">
      <c r="A4880" s="153">
        <v>43864.208333333336</v>
      </c>
      <c r="B4880" s="154">
        <v>50.110000610351499</v>
      </c>
    </row>
    <row r="4881" spans="1:2" ht="15" customHeight="1" x14ac:dyDescent="0.2">
      <c r="A4881" s="153">
        <v>43865.208333333336</v>
      </c>
      <c r="B4881" s="154">
        <v>49.610000610351499</v>
      </c>
    </row>
    <row r="4882" spans="1:2" ht="15" customHeight="1" x14ac:dyDescent="0.2">
      <c r="A4882" s="153">
        <v>43866.208333333336</v>
      </c>
      <c r="B4882" s="154">
        <v>50.75</v>
      </c>
    </row>
    <row r="4883" spans="1:2" ht="15" customHeight="1" x14ac:dyDescent="0.2">
      <c r="A4883" s="153">
        <v>43867.208333333336</v>
      </c>
      <c r="B4883" s="154">
        <v>50.950000762939403</v>
      </c>
    </row>
    <row r="4884" spans="1:2" ht="15" customHeight="1" x14ac:dyDescent="0.2">
      <c r="A4884" s="153">
        <v>43868.208333333336</v>
      </c>
      <c r="B4884" s="154">
        <v>50.319999694824197</v>
      </c>
    </row>
    <row r="4885" spans="1:2" ht="15" customHeight="1" x14ac:dyDescent="0.2">
      <c r="A4885" s="153">
        <v>43871.208333333336</v>
      </c>
      <c r="B4885" s="154">
        <v>49.569999694824197</v>
      </c>
    </row>
    <row r="4886" spans="1:2" ht="15" customHeight="1" x14ac:dyDescent="0.2">
      <c r="A4886" s="153">
        <v>43872.208333333336</v>
      </c>
      <c r="B4886" s="154">
        <v>49.939998626708899</v>
      </c>
    </row>
    <row r="4887" spans="1:2" ht="15" customHeight="1" x14ac:dyDescent="0.2">
      <c r="A4887" s="153">
        <v>43873.208333333336</v>
      </c>
      <c r="B4887" s="154">
        <v>51.169998168945298</v>
      </c>
    </row>
    <row r="4888" spans="1:2" ht="15" customHeight="1" x14ac:dyDescent="0.2">
      <c r="A4888" s="153">
        <v>43874.208333333336</v>
      </c>
      <c r="B4888" s="154">
        <v>51.419998168945298</v>
      </c>
    </row>
    <row r="4889" spans="1:2" ht="15" customHeight="1" x14ac:dyDescent="0.2">
      <c r="A4889" s="153">
        <v>43875.208333333336</v>
      </c>
      <c r="B4889" s="154">
        <v>52.049999237060497</v>
      </c>
    </row>
    <row r="4890" spans="1:2" ht="15" customHeight="1" x14ac:dyDescent="0.2">
      <c r="A4890" s="153">
        <v>43879.208333333336</v>
      </c>
      <c r="B4890" s="154">
        <v>52.049999237060497</v>
      </c>
    </row>
    <row r="4891" spans="1:2" ht="15" customHeight="1" x14ac:dyDescent="0.2">
      <c r="A4891" s="153">
        <v>43880.208333333336</v>
      </c>
      <c r="B4891" s="154">
        <v>53.290000915527301</v>
      </c>
    </row>
    <row r="4892" spans="1:2" ht="15" customHeight="1" x14ac:dyDescent="0.2">
      <c r="A4892" s="153">
        <v>43881.208333333336</v>
      </c>
      <c r="B4892" s="154">
        <v>53.779998779296797</v>
      </c>
    </row>
    <row r="4893" spans="1:2" ht="15" customHeight="1" x14ac:dyDescent="0.2">
      <c r="A4893" s="153">
        <v>43882.208333333336</v>
      </c>
      <c r="B4893" s="154">
        <v>53.380001068115199</v>
      </c>
    </row>
    <row r="4894" spans="1:2" ht="15" customHeight="1" x14ac:dyDescent="0.2">
      <c r="A4894" s="153">
        <v>43885.208333333336</v>
      </c>
      <c r="B4894" s="154">
        <v>51.430000305175703</v>
      </c>
    </row>
    <row r="4895" spans="1:2" ht="15" customHeight="1" x14ac:dyDescent="0.2">
      <c r="A4895" s="153">
        <v>43886.208333333336</v>
      </c>
      <c r="B4895" s="154">
        <v>49.900001525878899</v>
      </c>
    </row>
    <row r="4896" spans="1:2" ht="15" customHeight="1" x14ac:dyDescent="0.2">
      <c r="A4896" s="153">
        <v>43887.208333333336</v>
      </c>
      <c r="B4896" s="154">
        <v>48.7299995422363</v>
      </c>
    </row>
    <row r="4897" spans="1:2" ht="15" customHeight="1" x14ac:dyDescent="0.2">
      <c r="A4897" s="153">
        <v>43888.208333333336</v>
      </c>
      <c r="B4897" s="154">
        <v>47.090000152587798</v>
      </c>
    </row>
    <row r="4898" spans="1:2" ht="15" customHeight="1" x14ac:dyDescent="0.2">
      <c r="A4898" s="153">
        <v>43889.208333333336</v>
      </c>
      <c r="B4898" s="154">
        <v>44.759998321533203</v>
      </c>
    </row>
    <row r="4899" spans="1:2" ht="15" customHeight="1" x14ac:dyDescent="0.2">
      <c r="A4899" s="153">
        <v>43892.208333333336</v>
      </c>
      <c r="B4899" s="154">
        <v>46.75</v>
      </c>
    </row>
    <row r="4900" spans="1:2" ht="15" customHeight="1" x14ac:dyDescent="0.2">
      <c r="A4900" s="153">
        <v>43893.208333333336</v>
      </c>
      <c r="B4900" s="154">
        <v>47.180000305175703</v>
      </c>
    </row>
    <row r="4901" spans="1:2" ht="15" customHeight="1" x14ac:dyDescent="0.2">
      <c r="A4901" s="153">
        <v>43894.208333333336</v>
      </c>
      <c r="B4901" s="154">
        <v>46.779998779296797</v>
      </c>
    </row>
    <row r="4902" spans="1:2" ht="15" customHeight="1" x14ac:dyDescent="0.2">
      <c r="A4902" s="153">
        <v>43895.208333333336</v>
      </c>
      <c r="B4902" s="154">
        <v>45.900001525878899</v>
      </c>
    </row>
    <row r="4903" spans="1:2" ht="15" customHeight="1" x14ac:dyDescent="0.2">
      <c r="A4903" s="153">
        <v>43896.208333333336</v>
      </c>
      <c r="B4903" s="154">
        <v>41.279998779296797</v>
      </c>
    </row>
    <row r="4904" spans="1:2" ht="15" customHeight="1" x14ac:dyDescent="0.2">
      <c r="A4904" s="153">
        <v>43899.166666666664</v>
      </c>
      <c r="B4904" s="154">
        <v>31.129999160766602</v>
      </c>
    </row>
    <row r="4905" spans="1:2" ht="15" customHeight="1" x14ac:dyDescent="0.2">
      <c r="A4905" s="153">
        <v>43900.166666666664</v>
      </c>
      <c r="B4905" s="154">
        <v>34.360000610351499</v>
      </c>
    </row>
    <row r="4906" spans="1:2" ht="15" customHeight="1" x14ac:dyDescent="0.2">
      <c r="A4906" s="153">
        <v>43901.166666666664</v>
      </c>
      <c r="B4906" s="154">
        <v>32.9799995422363</v>
      </c>
    </row>
    <row r="4907" spans="1:2" ht="15" customHeight="1" x14ac:dyDescent="0.2">
      <c r="A4907" s="153">
        <v>43902.166666666664</v>
      </c>
      <c r="B4907" s="154">
        <v>31.5</v>
      </c>
    </row>
    <row r="4908" spans="1:2" ht="15" customHeight="1" x14ac:dyDescent="0.2">
      <c r="A4908" s="153">
        <v>43903.166666666664</v>
      </c>
      <c r="B4908" s="154">
        <v>31.7299995422363</v>
      </c>
    </row>
    <row r="4909" spans="1:2" ht="15" customHeight="1" x14ac:dyDescent="0.2">
      <c r="A4909" s="153">
        <v>43906.166666666664</v>
      </c>
      <c r="B4909" s="154">
        <v>28.7000007629394</v>
      </c>
    </row>
    <row r="4910" spans="1:2" ht="15" customHeight="1" x14ac:dyDescent="0.2">
      <c r="A4910" s="153">
        <v>43907.166666666664</v>
      </c>
      <c r="B4910" s="154">
        <v>26.9500007629394</v>
      </c>
    </row>
    <row r="4911" spans="1:2" ht="15" customHeight="1" x14ac:dyDescent="0.2">
      <c r="A4911" s="153">
        <v>43908.166666666664</v>
      </c>
      <c r="B4911" s="154">
        <v>20.370000839233398</v>
      </c>
    </row>
    <row r="4912" spans="1:2" ht="15" customHeight="1" x14ac:dyDescent="0.2">
      <c r="A4912" s="153">
        <v>43909.166666666664</v>
      </c>
      <c r="B4912" s="154">
        <v>25.2199993133544</v>
      </c>
    </row>
    <row r="4913" spans="1:2" ht="15" customHeight="1" x14ac:dyDescent="0.2">
      <c r="A4913" s="153">
        <v>43910.166666666664</v>
      </c>
      <c r="B4913" s="154">
        <v>22.4300003051757</v>
      </c>
    </row>
    <row r="4914" spans="1:2" ht="15" customHeight="1" x14ac:dyDescent="0.2">
      <c r="A4914" s="153">
        <v>43913.166666666664</v>
      </c>
      <c r="B4914" s="154">
        <v>23.360000610351499</v>
      </c>
    </row>
    <row r="4915" spans="1:2" ht="15" customHeight="1" x14ac:dyDescent="0.2">
      <c r="A4915" s="153">
        <v>43914.166666666664</v>
      </c>
      <c r="B4915" s="154">
        <v>24.0100002288818</v>
      </c>
    </row>
    <row r="4916" spans="1:2" ht="15" customHeight="1" x14ac:dyDescent="0.2">
      <c r="A4916" s="153">
        <v>43915.166666666664</v>
      </c>
      <c r="B4916" s="154">
        <v>24.4899997711181</v>
      </c>
    </row>
    <row r="4917" spans="1:2" ht="15" customHeight="1" x14ac:dyDescent="0.2">
      <c r="A4917" s="153">
        <v>43916.166666666664</v>
      </c>
      <c r="B4917" s="154">
        <v>22.600000381469702</v>
      </c>
    </row>
    <row r="4918" spans="1:2" ht="15" customHeight="1" x14ac:dyDescent="0.2">
      <c r="A4918" s="153">
        <v>43917.166666666664</v>
      </c>
      <c r="B4918" s="154">
        <v>21.5100002288818</v>
      </c>
    </row>
    <row r="4919" spans="1:2" ht="15" customHeight="1" x14ac:dyDescent="0.2">
      <c r="A4919" s="153">
        <v>43920.166666666664</v>
      </c>
      <c r="B4919" s="154">
        <v>20.090000152587798</v>
      </c>
    </row>
    <row r="4920" spans="1:2" ht="15" customHeight="1" x14ac:dyDescent="0.2">
      <c r="A4920" s="153">
        <v>43921.166666666664</v>
      </c>
      <c r="B4920" s="154">
        <v>20.4799995422363</v>
      </c>
    </row>
    <row r="4921" spans="1:2" ht="15" customHeight="1" x14ac:dyDescent="0.2">
      <c r="A4921" s="153">
        <v>43922.166666666664</v>
      </c>
      <c r="B4921" s="154">
        <v>20.309999465942301</v>
      </c>
    </row>
    <row r="4922" spans="1:2" ht="15" customHeight="1" x14ac:dyDescent="0.2">
      <c r="A4922" s="153">
        <v>43923.166666666664</v>
      </c>
      <c r="B4922" s="154">
        <v>25.319999694824201</v>
      </c>
    </row>
    <row r="4923" spans="1:2" ht="15" customHeight="1" x14ac:dyDescent="0.2">
      <c r="A4923" s="153">
        <v>43924.166666666664</v>
      </c>
      <c r="B4923" s="154">
        <v>28.340000152587798</v>
      </c>
    </row>
    <row r="4924" spans="1:2" ht="15" customHeight="1" x14ac:dyDescent="0.2">
      <c r="A4924" s="153">
        <v>43927.166666666664</v>
      </c>
      <c r="B4924" s="154">
        <v>26.079999923706001</v>
      </c>
    </row>
    <row r="4925" spans="1:2" ht="15" customHeight="1" x14ac:dyDescent="0.2">
      <c r="A4925" s="153">
        <v>43928.166666666664</v>
      </c>
      <c r="B4925" s="154">
        <v>23.629999160766602</v>
      </c>
    </row>
    <row r="4926" spans="1:2" ht="15" customHeight="1" x14ac:dyDescent="0.2">
      <c r="A4926" s="153">
        <v>43929.166666666664</v>
      </c>
      <c r="B4926" s="154">
        <v>25.090000152587798</v>
      </c>
    </row>
    <row r="4927" spans="1:2" ht="15" customHeight="1" x14ac:dyDescent="0.2">
      <c r="A4927" s="153">
        <v>43930.166666666664</v>
      </c>
      <c r="B4927" s="154">
        <v>22.7600002288818</v>
      </c>
    </row>
    <row r="4928" spans="1:2" ht="15" customHeight="1" x14ac:dyDescent="0.2">
      <c r="A4928" s="153">
        <v>43934.166666666664</v>
      </c>
      <c r="B4928" s="154">
        <v>22.409999847412099</v>
      </c>
    </row>
    <row r="4929" spans="1:2" ht="15" customHeight="1" x14ac:dyDescent="0.2">
      <c r="A4929" s="153">
        <v>43935.166666666664</v>
      </c>
      <c r="B4929" s="154">
        <v>20.110000610351499</v>
      </c>
    </row>
    <row r="4930" spans="1:2" ht="15" customHeight="1" x14ac:dyDescent="0.2">
      <c r="A4930" s="153">
        <v>43936.166666666664</v>
      </c>
      <c r="B4930" s="154">
        <v>19.870000839233398</v>
      </c>
    </row>
    <row r="4931" spans="1:2" ht="15" customHeight="1" x14ac:dyDescent="0.2">
      <c r="A4931" s="153">
        <v>43937.166666666664</v>
      </c>
      <c r="B4931" s="154">
        <v>19.870000839233398</v>
      </c>
    </row>
    <row r="4932" spans="1:2" ht="15" customHeight="1" x14ac:dyDescent="0.2">
      <c r="A4932" s="153">
        <v>43938.166666666664</v>
      </c>
      <c r="B4932" s="154">
        <v>18.270000457763601</v>
      </c>
    </row>
    <row r="4933" spans="1:2" ht="15" customHeight="1" x14ac:dyDescent="0.2">
      <c r="A4933" s="153">
        <v>43941.166666666664</v>
      </c>
      <c r="B4933" s="154">
        <v>-37.630001068115199</v>
      </c>
    </row>
    <row r="4934" spans="1:2" ht="15" customHeight="1" x14ac:dyDescent="0.2">
      <c r="A4934" s="153">
        <v>43942.166666666664</v>
      </c>
      <c r="B4934" s="154">
        <v>10.0100002288818</v>
      </c>
    </row>
    <row r="4935" spans="1:2" ht="15" customHeight="1" x14ac:dyDescent="0.2">
      <c r="A4935" s="153">
        <v>43943.166666666664</v>
      </c>
      <c r="B4935" s="154">
        <v>13.779999732971101</v>
      </c>
    </row>
    <row r="4936" spans="1:2" ht="15" customHeight="1" x14ac:dyDescent="0.2">
      <c r="A4936" s="153">
        <v>43944.166666666664</v>
      </c>
      <c r="B4936" s="154">
        <v>16.5</v>
      </c>
    </row>
    <row r="4937" spans="1:2" ht="15" customHeight="1" x14ac:dyDescent="0.2">
      <c r="A4937" s="153">
        <v>43945.166666666664</v>
      </c>
      <c r="B4937" s="154">
        <v>16.940000534057599</v>
      </c>
    </row>
    <row r="4938" spans="1:2" ht="15" customHeight="1" x14ac:dyDescent="0.2">
      <c r="A4938" s="153">
        <v>43948.166666666664</v>
      </c>
      <c r="B4938" s="154">
        <v>12.779999732971101</v>
      </c>
    </row>
    <row r="4939" spans="1:2" ht="15" customHeight="1" x14ac:dyDescent="0.2">
      <c r="A4939" s="153">
        <v>43949.166666666664</v>
      </c>
      <c r="B4939" s="154">
        <v>12.3400001525878</v>
      </c>
    </row>
    <row r="4940" spans="1:2" ht="15" customHeight="1" x14ac:dyDescent="0.2">
      <c r="A4940" s="153">
        <v>43950.166666666664</v>
      </c>
      <c r="B4940" s="154">
        <v>15.060000419616699</v>
      </c>
    </row>
    <row r="4941" spans="1:2" ht="15" customHeight="1" x14ac:dyDescent="0.2">
      <c r="A4941" s="153">
        <v>43951.166666666664</v>
      </c>
      <c r="B4941" s="154">
        <v>18.840000152587798</v>
      </c>
    </row>
    <row r="4942" spans="1:2" ht="15" customHeight="1" x14ac:dyDescent="0.2">
      <c r="A4942" s="153">
        <v>43952.166666666664</v>
      </c>
      <c r="B4942" s="154">
        <v>19.780000686645501</v>
      </c>
    </row>
    <row r="4943" spans="1:2" ht="15" customHeight="1" x14ac:dyDescent="0.2">
      <c r="A4943" s="153">
        <v>43955.166666666664</v>
      </c>
      <c r="B4943" s="154">
        <v>20.389999389648398</v>
      </c>
    </row>
    <row r="4944" spans="1:2" ht="15" customHeight="1" x14ac:dyDescent="0.2">
      <c r="A4944" s="153">
        <v>43956.166666666664</v>
      </c>
      <c r="B4944" s="154">
        <v>24.559999465942301</v>
      </c>
    </row>
    <row r="4945" spans="1:2" ht="15" customHeight="1" x14ac:dyDescent="0.2">
      <c r="A4945" s="153">
        <v>43957.166666666664</v>
      </c>
      <c r="B4945" s="154">
        <v>23.9899997711181</v>
      </c>
    </row>
    <row r="4946" spans="1:2" ht="15" customHeight="1" x14ac:dyDescent="0.2">
      <c r="A4946" s="153">
        <v>43958.166666666664</v>
      </c>
      <c r="B4946" s="154">
        <v>23.549999237060501</v>
      </c>
    </row>
    <row r="4947" spans="1:2" ht="15" customHeight="1" x14ac:dyDescent="0.2">
      <c r="A4947" s="153">
        <v>43959.166666666664</v>
      </c>
      <c r="B4947" s="154">
        <v>24.7399997711181</v>
      </c>
    </row>
    <row r="4948" spans="1:2" ht="15" customHeight="1" x14ac:dyDescent="0.2">
      <c r="A4948" s="153">
        <v>43962.166666666664</v>
      </c>
      <c r="B4948" s="154">
        <v>24.139999389648398</v>
      </c>
    </row>
    <row r="4949" spans="1:2" ht="15" customHeight="1" x14ac:dyDescent="0.2">
      <c r="A4949" s="153">
        <v>43963.166666666664</v>
      </c>
      <c r="B4949" s="154">
        <v>25.780000686645501</v>
      </c>
    </row>
    <row r="4950" spans="1:2" ht="15" customHeight="1" x14ac:dyDescent="0.2">
      <c r="A4950" s="153">
        <v>43964.166666666664</v>
      </c>
      <c r="B4950" s="154">
        <v>25.290000915527301</v>
      </c>
    </row>
    <row r="4951" spans="1:2" ht="15" customHeight="1" x14ac:dyDescent="0.2">
      <c r="A4951" s="153">
        <v>43965.166666666664</v>
      </c>
      <c r="B4951" s="154">
        <v>27.559999465942301</v>
      </c>
    </row>
    <row r="4952" spans="1:2" ht="15" customHeight="1" x14ac:dyDescent="0.2">
      <c r="A4952" s="153">
        <v>43966.166666666664</v>
      </c>
      <c r="B4952" s="154">
        <v>29.4300003051757</v>
      </c>
    </row>
    <row r="4953" spans="1:2" ht="15" customHeight="1" x14ac:dyDescent="0.2">
      <c r="A4953" s="153">
        <v>43969.166666666664</v>
      </c>
      <c r="B4953" s="154">
        <v>31.819999694824201</v>
      </c>
    </row>
    <row r="4954" spans="1:2" ht="15" customHeight="1" x14ac:dyDescent="0.2">
      <c r="A4954" s="153">
        <v>43970.166666666664</v>
      </c>
      <c r="B4954" s="154">
        <v>32.5</v>
      </c>
    </row>
    <row r="4955" spans="1:2" ht="15" customHeight="1" x14ac:dyDescent="0.2">
      <c r="A4955" s="153">
        <v>43971.166666666664</v>
      </c>
      <c r="B4955" s="154">
        <v>33.490001678466797</v>
      </c>
    </row>
    <row r="4956" spans="1:2" ht="15" customHeight="1" x14ac:dyDescent="0.2">
      <c r="A4956" s="153">
        <v>43972.166666666664</v>
      </c>
      <c r="B4956" s="154">
        <v>33.919998168945298</v>
      </c>
    </row>
    <row r="4957" spans="1:2" ht="15" customHeight="1" x14ac:dyDescent="0.2">
      <c r="A4957" s="153">
        <v>43973.166666666664</v>
      </c>
      <c r="B4957" s="154">
        <v>33.25</v>
      </c>
    </row>
    <row r="4958" spans="1:2" ht="15" customHeight="1" x14ac:dyDescent="0.2">
      <c r="A4958" s="153">
        <v>43977.166666666664</v>
      </c>
      <c r="B4958" s="154">
        <v>34.349998474121001</v>
      </c>
    </row>
    <row r="4959" spans="1:2" ht="15" customHeight="1" x14ac:dyDescent="0.2">
      <c r="A4959" s="153">
        <v>43978.166666666664</v>
      </c>
      <c r="B4959" s="154">
        <v>32.810001373291001</v>
      </c>
    </row>
    <row r="4960" spans="1:2" ht="15" customHeight="1" x14ac:dyDescent="0.2">
      <c r="A4960" s="153">
        <v>43979.166666666664</v>
      </c>
      <c r="B4960" s="154">
        <v>33.709999084472599</v>
      </c>
    </row>
    <row r="4961" spans="1:2" ht="15" customHeight="1" x14ac:dyDescent="0.2">
      <c r="A4961" s="153">
        <v>43980.166666666664</v>
      </c>
      <c r="B4961" s="154">
        <v>35.490001678466797</v>
      </c>
    </row>
    <row r="4962" spans="1:2" ht="15" customHeight="1" x14ac:dyDescent="0.2">
      <c r="A4962" s="153">
        <v>43983.166666666664</v>
      </c>
      <c r="B4962" s="154">
        <v>35.439998626708899</v>
      </c>
    </row>
    <row r="4963" spans="1:2" ht="15" customHeight="1" x14ac:dyDescent="0.2">
      <c r="A4963" s="153">
        <v>43984.166666666664</v>
      </c>
      <c r="B4963" s="154">
        <v>36.810001373291001</v>
      </c>
    </row>
    <row r="4964" spans="1:2" ht="15" customHeight="1" x14ac:dyDescent="0.2">
      <c r="A4964" s="153">
        <v>43985.166666666664</v>
      </c>
      <c r="B4964" s="154">
        <v>37.290000915527301</v>
      </c>
    </row>
    <row r="4965" spans="1:2" ht="15" customHeight="1" x14ac:dyDescent="0.2">
      <c r="A4965" s="153">
        <v>43986.166666666664</v>
      </c>
      <c r="B4965" s="154">
        <v>37.409999847412102</v>
      </c>
    </row>
    <row r="4966" spans="1:2" ht="15" customHeight="1" x14ac:dyDescent="0.2">
      <c r="A4966" s="153">
        <v>43987.166666666664</v>
      </c>
      <c r="B4966" s="154">
        <v>39.549999237060497</v>
      </c>
    </row>
    <row r="4967" spans="1:2" ht="15" customHeight="1" x14ac:dyDescent="0.2">
      <c r="A4967" s="153">
        <v>43990.166666666664</v>
      </c>
      <c r="B4967" s="154">
        <v>38.189998626708899</v>
      </c>
    </row>
    <row r="4968" spans="1:2" ht="15" customHeight="1" x14ac:dyDescent="0.2">
      <c r="A4968" s="153">
        <v>43991.166666666664</v>
      </c>
      <c r="B4968" s="154">
        <v>38.939998626708899</v>
      </c>
    </row>
    <row r="4969" spans="1:2" ht="15" customHeight="1" x14ac:dyDescent="0.2">
      <c r="A4969" s="153">
        <v>43992.166666666664</v>
      </c>
      <c r="B4969" s="154">
        <v>39.599998474121001</v>
      </c>
    </row>
    <row r="4970" spans="1:2" ht="15" customHeight="1" x14ac:dyDescent="0.2">
      <c r="A4970" s="153">
        <v>43993.166666666664</v>
      </c>
      <c r="B4970" s="154">
        <v>36.340000152587798</v>
      </c>
    </row>
    <row r="4971" spans="1:2" ht="15" customHeight="1" x14ac:dyDescent="0.2">
      <c r="A4971" s="153">
        <v>43994.166666666664</v>
      </c>
      <c r="B4971" s="154">
        <v>36.259998321533203</v>
      </c>
    </row>
    <row r="4972" spans="1:2" ht="15" customHeight="1" x14ac:dyDescent="0.2">
      <c r="A4972" s="153">
        <v>43997.166666666664</v>
      </c>
      <c r="B4972" s="154">
        <v>37.119998931884702</v>
      </c>
    </row>
    <row r="4973" spans="1:2" ht="15" customHeight="1" x14ac:dyDescent="0.2">
      <c r="A4973" s="153">
        <v>43998.166666666664</v>
      </c>
      <c r="B4973" s="154">
        <v>38.380001068115199</v>
      </c>
    </row>
    <row r="4974" spans="1:2" ht="15" customHeight="1" x14ac:dyDescent="0.2">
      <c r="A4974" s="153">
        <v>43999.166666666664</v>
      </c>
      <c r="B4974" s="154">
        <v>37.959999084472599</v>
      </c>
    </row>
    <row r="4975" spans="1:2" ht="15" customHeight="1" x14ac:dyDescent="0.2">
      <c r="A4975" s="153">
        <v>44000.166666666664</v>
      </c>
      <c r="B4975" s="154">
        <v>38.840000152587798</v>
      </c>
    </row>
    <row r="4976" spans="1:2" ht="15" customHeight="1" x14ac:dyDescent="0.2">
      <c r="A4976" s="153">
        <v>44001.166666666664</v>
      </c>
      <c r="B4976" s="154">
        <v>39.75</v>
      </c>
    </row>
    <row r="4977" spans="1:2" ht="15" customHeight="1" x14ac:dyDescent="0.2">
      <c r="A4977" s="153">
        <v>44004.166666666664</v>
      </c>
      <c r="B4977" s="154">
        <v>40.459999084472599</v>
      </c>
    </row>
    <row r="4978" spans="1:2" ht="15" customHeight="1" x14ac:dyDescent="0.2">
      <c r="A4978" s="153">
        <v>44005.166666666664</v>
      </c>
      <c r="B4978" s="154">
        <v>40.369998931884702</v>
      </c>
    </row>
    <row r="4979" spans="1:2" ht="15" customHeight="1" x14ac:dyDescent="0.2">
      <c r="A4979" s="153">
        <v>44006.166666666664</v>
      </c>
      <c r="B4979" s="154">
        <v>38.009998321533203</v>
      </c>
    </row>
    <row r="4980" spans="1:2" ht="15" customHeight="1" x14ac:dyDescent="0.2">
      <c r="A4980" s="153">
        <v>44007.166666666664</v>
      </c>
      <c r="B4980" s="154">
        <v>38.720001220703097</v>
      </c>
    </row>
    <row r="4981" spans="1:2" ht="15" customHeight="1" x14ac:dyDescent="0.2">
      <c r="A4981" s="153">
        <v>44008.166666666664</v>
      </c>
      <c r="B4981" s="154">
        <v>38.490001678466797</v>
      </c>
    </row>
    <row r="4982" spans="1:2" ht="15" customHeight="1" x14ac:dyDescent="0.2">
      <c r="A4982" s="153">
        <v>44011.166666666664</v>
      </c>
      <c r="B4982" s="154">
        <v>39.700000762939403</v>
      </c>
    </row>
    <row r="4983" spans="1:2" ht="15" customHeight="1" x14ac:dyDescent="0.2">
      <c r="A4983" s="153">
        <v>44012.166666666664</v>
      </c>
      <c r="B4983" s="154">
        <v>39.270000457763601</v>
      </c>
    </row>
    <row r="4984" spans="1:2" ht="15" customHeight="1" x14ac:dyDescent="0.2">
      <c r="A4984" s="153">
        <v>44013.166666666664</v>
      </c>
      <c r="B4984" s="154">
        <v>39.819999694824197</v>
      </c>
    </row>
    <row r="4985" spans="1:2" ht="15" customHeight="1" x14ac:dyDescent="0.2">
      <c r="A4985" s="153">
        <v>44014.166666666664</v>
      </c>
      <c r="B4985" s="154">
        <v>40.650001525878899</v>
      </c>
    </row>
    <row r="4986" spans="1:2" ht="15" customHeight="1" x14ac:dyDescent="0.2">
      <c r="A4986" s="153">
        <v>44018.166666666664</v>
      </c>
      <c r="B4986" s="154">
        <v>40.630001068115199</v>
      </c>
    </row>
    <row r="4987" spans="1:2" ht="15" customHeight="1" x14ac:dyDescent="0.2">
      <c r="A4987" s="153">
        <v>44019.166666666664</v>
      </c>
      <c r="B4987" s="154">
        <v>40.619998931884702</v>
      </c>
    </row>
    <row r="4988" spans="1:2" ht="15" customHeight="1" x14ac:dyDescent="0.2">
      <c r="A4988" s="153">
        <v>44020.166666666664</v>
      </c>
      <c r="B4988" s="154">
        <v>40.900001525878899</v>
      </c>
    </row>
    <row r="4989" spans="1:2" ht="15" customHeight="1" x14ac:dyDescent="0.2">
      <c r="A4989" s="153">
        <v>44021.166666666664</v>
      </c>
      <c r="B4989" s="154">
        <v>39.619998931884702</v>
      </c>
    </row>
    <row r="4990" spans="1:2" ht="15" customHeight="1" x14ac:dyDescent="0.2">
      <c r="A4990" s="153">
        <v>44022.166666666664</v>
      </c>
      <c r="B4990" s="154">
        <v>40.549999237060497</v>
      </c>
    </row>
    <row r="4991" spans="1:2" ht="15" customHeight="1" x14ac:dyDescent="0.2">
      <c r="A4991" s="153">
        <v>44025.166666666664</v>
      </c>
      <c r="B4991" s="154">
        <v>40.099998474121001</v>
      </c>
    </row>
    <row r="4992" spans="1:2" ht="15" customHeight="1" x14ac:dyDescent="0.2">
      <c r="A4992" s="153">
        <v>44026.166666666664</v>
      </c>
      <c r="B4992" s="154">
        <v>40.290000915527301</v>
      </c>
    </row>
    <row r="4993" spans="1:2" ht="15" customHeight="1" x14ac:dyDescent="0.2">
      <c r="A4993" s="153">
        <v>44027.166666666664</v>
      </c>
      <c r="B4993" s="154">
        <v>41.200000762939403</v>
      </c>
    </row>
    <row r="4994" spans="1:2" ht="15" customHeight="1" x14ac:dyDescent="0.2">
      <c r="A4994" s="153">
        <v>44028.166666666664</v>
      </c>
      <c r="B4994" s="154">
        <v>40.75</v>
      </c>
    </row>
    <row r="4995" spans="1:2" ht="15" customHeight="1" x14ac:dyDescent="0.2">
      <c r="A4995" s="153">
        <v>44029.166666666664</v>
      </c>
      <c r="B4995" s="154">
        <v>40.590000152587798</v>
      </c>
    </row>
    <row r="4996" spans="1:2" ht="15" customHeight="1" x14ac:dyDescent="0.2">
      <c r="A4996" s="153">
        <v>44032.166666666664</v>
      </c>
      <c r="B4996" s="154">
        <v>40.810001373291001</v>
      </c>
    </row>
    <row r="4997" spans="1:2" ht="15" customHeight="1" x14ac:dyDescent="0.2">
      <c r="A4997" s="153">
        <v>44033.166666666664</v>
      </c>
      <c r="B4997" s="154">
        <v>41.959999084472599</v>
      </c>
    </row>
    <row r="4998" spans="1:2" ht="15" customHeight="1" x14ac:dyDescent="0.2">
      <c r="A4998" s="153">
        <v>44034.166666666664</v>
      </c>
      <c r="B4998" s="154">
        <v>41.900001525878899</v>
      </c>
    </row>
    <row r="4999" spans="1:2" ht="15" customHeight="1" x14ac:dyDescent="0.2">
      <c r="A4999" s="153">
        <v>44035.166666666664</v>
      </c>
      <c r="B4999" s="154">
        <v>41.069999694824197</v>
      </c>
    </row>
    <row r="5000" spans="1:2" ht="15" customHeight="1" x14ac:dyDescent="0.2">
      <c r="A5000" s="153">
        <v>44036.166666666664</v>
      </c>
      <c r="B5000" s="154">
        <v>41.290000915527301</v>
      </c>
    </row>
    <row r="5001" spans="1:2" ht="15" customHeight="1" x14ac:dyDescent="0.2">
      <c r="A5001" s="153">
        <v>44039.166666666664</v>
      </c>
      <c r="B5001" s="154">
        <v>41.599998474121001</v>
      </c>
    </row>
    <row r="5002" spans="1:2" ht="15" customHeight="1" x14ac:dyDescent="0.2">
      <c r="A5002" s="153">
        <v>44040.166666666664</v>
      </c>
      <c r="B5002" s="154">
        <v>41.040000915527301</v>
      </c>
    </row>
    <row r="5003" spans="1:2" ht="15" customHeight="1" x14ac:dyDescent="0.2">
      <c r="A5003" s="153">
        <v>44041.166666666664</v>
      </c>
      <c r="B5003" s="154">
        <v>41.270000457763601</v>
      </c>
    </row>
    <row r="5004" spans="1:2" ht="15" customHeight="1" x14ac:dyDescent="0.2">
      <c r="A5004" s="153">
        <v>44042.166666666664</v>
      </c>
      <c r="B5004" s="154">
        <v>39.919998168945298</v>
      </c>
    </row>
    <row r="5005" spans="1:2" ht="15" customHeight="1" x14ac:dyDescent="0.2">
      <c r="A5005" s="153">
        <v>44043.166666666664</v>
      </c>
      <c r="B5005" s="154">
        <v>40.270000457763601</v>
      </c>
    </row>
    <row r="5006" spans="1:2" ht="15" customHeight="1" x14ac:dyDescent="0.2">
      <c r="A5006" s="153">
        <v>44046.166666666664</v>
      </c>
      <c r="B5006" s="154">
        <v>41.009998321533203</v>
      </c>
    </row>
    <row r="5007" spans="1:2" ht="15" customHeight="1" x14ac:dyDescent="0.2">
      <c r="A5007" s="153">
        <v>44047.166666666664</v>
      </c>
      <c r="B5007" s="154">
        <v>41.700000762939403</v>
      </c>
    </row>
    <row r="5008" spans="1:2" ht="15" customHeight="1" x14ac:dyDescent="0.2">
      <c r="A5008" s="153">
        <v>44048.166666666664</v>
      </c>
      <c r="B5008" s="154">
        <v>42.189998626708899</v>
      </c>
    </row>
    <row r="5009" spans="1:2" ht="15" customHeight="1" x14ac:dyDescent="0.2">
      <c r="A5009" s="153">
        <v>44049.166666666664</v>
      </c>
      <c r="B5009" s="154">
        <v>41.950000762939403</v>
      </c>
    </row>
    <row r="5010" spans="1:2" ht="15" customHeight="1" x14ac:dyDescent="0.2">
      <c r="A5010" s="153">
        <v>44050.166666666664</v>
      </c>
      <c r="B5010" s="154">
        <v>41.220001220703097</v>
      </c>
    </row>
    <row r="5011" spans="1:2" ht="15" customHeight="1" x14ac:dyDescent="0.2">
      <c r="A5011" s="153">
        <v>44053.166666666664</v>
      </c>
      <c r="B5011" s="154">
        <v>41.939998626708899</v>
      </c>
    </row>
    <row r="5012" spans="1:2" ht="15" customHeight="1" x14ac:dyDescent="0.2">
      <c r="A5012" s="153">
        <v>44054.166666666664</v>
      </c>
      <c r="B5012" s="154">
        <v>41.610000610351499</v>
      </c>
    </row>
    <row r="5013" spans="1:2" ht="15" customHeight="1" x14ac:dyDescent="0.2">
      <c r="A5013" s="153">
        <v>44055.166666666664</v>
      </c>
      <c r="B5013" s="154">
        <v>42.669998168945298</v>
      </c>
    </row>
    <row r="5014" spans="1:2" ht="15" customHeight="1" x14ac:dyDescent="0.2">
      <c r="A5014" s="153">
        <v>44056.166666666664</v>
      </c>
      <c r="B5014" s="154">
        <v>42.240001678466797</v>
      </c>
    </row>
    <row r="5015" spans="1:2" ht="15" customHeight="1" x14ac:dyDescent="0.2">
      <c r="A5015" s="153">
        <v>44057.166666666664</v>
      </c>
      <c r="B5015" s="154">
        <v>42.009998321533203</v>
      </c>
    </row>
    <row r="5016" spans="1:2" ht="15" customHeight="1" x14ac:dyDescent="0.2">
      <c r="A5016" s="153">
        <v>44060.166666666664</v>
      </c>
      <c r="B5016" s="154">
        <v>42.889999389648402</v>
      </c>
    </row>
    <row r="5017" spans="1:2" ht="15" customHeight="1" x14ac:dyDescent="0.2">
      <c r="A5017" s="153">
        <v>44061.166666666664</v>
      </c>
      <c r="B5017" s="154">
        <v>42.889999389648402</v>
      </c>
    </row>
    <row r="5018" spans="1:2" ht="15" customHeight="1" x14ac:dyDescent="0.2">
      <c r="A5018" s="153">
        <v>44062.166666666664</v>
      </c>
      <c r="B5018" s="154">
        <v>42.930000305175703</v>
      </c>
    </row>
    <row r="5019" spans="1:2" ht="15" customHeight="1" x14ac:dyDescent="0.2">
      <c r="A5019" s="153">
        <v>44063.166666666664</v>
      </c>
      <c r="B5019" s="154">
        <v>42.580001831054602</v>
      </c>
    </row>
    <row r="5020" spans="1:2" ht="15" customHeight="1" x14ac:dyDescent="0.2">
      <c r="A5020" s="153">
        <v>44064.166666666664</v>
      </c>
      <c r="B5020" s="154">
        <v>42.340000152587798</v>
      </c>
    </row>
    <row r="5021" spans="1:2" ht="15" customHeight="1" x14ac:dyDescent="0.2">
      <c r="A5021" s="153">
        <v>44067.166666666664</v>
      </c>
      <c r="B5021" s="154">
        <v>42.619998931884702</v>
      </c>
    </row>
    <row r="5022" spans="1:2" ht="15" customHeight="1" x14ac:dyDescent="0.2">
      <c r="A5022" s="153">
        <v>44068.166666666664</v>
      </c>
      <c r="B5022" s="154">
        <v>43.349998474121001</v>
      </c>
    </row>
    <row r="5023" spans="1:2" ht="15" customHeight="1" x14ac:dyDescent="0.2">
      <c r="A5023" s="153">
        <v>44069.166666666664</v>
      </c>
      <c r="B5023" s="154">
        <v>43.389999389648402</v>
      </c>
    </row>
    <row r="5024" spans="1:2" ht="15" customHeight="1" x14ac:dyDescent="0.2">
      <c r="A5024" s="153">
        <v>44070.166666666664</v>
      </c>
      <c r="B5024" s="154">
        <v>43.040000915527301</v>
      </c>
    </row>
    <row r="5025" spans="1:2" ht="15" customHeight="1" x14ac:dyDescent="0.2">
      <c r="A5025" s="153">
        <v>44071.166666666664</v>
      </c>
      <c r="B5025" s="154">
        <v>42.970001220703097</v>
      </c>
    </row>
    <row r="5026" spans="1:2" ht="15" customHeight="1" x14ac:dyDescent="0.2">
      <c r="A5026" s="153">
        <v>44074.166666666664</v>
      </c>
      <c r="B5026" s="154">
        <v>42.610000610351499</v>
      </c>
    </row>
    <row r="5027" spans="1:2" ht="15" customHeight="1" x14ac:dyDescent="0.2">
      <c r="A5027" s="153">
        <v>44075.166666666664</v>
      </c>
      <c r="B5027" s="154">
        <v>42.759998321533203</v>
      </c>
    </row>
    <row r="5028" spans="1:2" ht="15" customHeight="1" x14ac:dyDescent="0.2">
      <c r="A5028" s="153">
        <v>44076.166666666664</v>
      </c>
      <c r="B5028" s="154">
        <v>41.509998321533203</v>
      </c>
    </row>
    <row r="5029" spans="1:2" ht="15" customHeight="1" x14ac:dyDescent="0.2">
      <c r="A5029" s="153">
        <v>44077.166666666664</v>
      </c>
      <c r="B5029" s="154">
        <v>41.369998931884702</v>
      </c>
    </row>
    <row r="5030" spans="1:2" ht="15" customHeight="1" x14ac:dyDescent="0.2">
      <c r="A5030" s="153">
        <v>44078.166666666664</v>
      </c>
      <c r="B5030" s="154">
        <v>39.770000457763601</v>
      </c>
    </row>
    <row r="5031" spans="1:2" ht="15" customHeight="1" x14ac:dyDescent="0.2">
      <c r="A5031" s="153">
        <v>44082.166666666664</v>
      </c>
      <c r="B5031" s="154">
        <v>36.759998321533203</v>
      </c>
    </row>
    <row r="5032" spans="1:2" ht="15" customHeight="1" x14ac:dyDescent="0.2">
      <c r="A5032" s="153">
        <v>44083.166666666664</v>
      </c>
      <c r="B5032" s="154">
        <v>38.049999237060497</v>
      </c>
    </row>
    <row r="5033" spans="1:2" ht="15" customHeight="1" x14ac:dyDescent="0.2">
      <c r="A5033" s="153">
        <v>44084.166666666664</v>
      </c>
      <c r="B5033" s="154">
        <v>37.299999237060497</v>
      </c>
    </row>
    <row r="5034" spans="1:2" ht="15" customHeight="1" x14ac:dyDescent="0.2">
      <c r="A5034" s="153">
        <v>44085.166666666664</v>
      </c>
      <c r="B5034" s="154">
        <v>37.330001831054602</v>
      </c>
    </row>
    <row r="5035" spans="1:2" ht="15" customHeight="1" x14ac:dyDescent="0.2">
      <c r="A5035" s="153">
        <v>44088.166666666664</v>
      </c>
      <c r="B5035" s="154">
        <v>37.259998321533203</v>
      </c>
    </row>
    <row r="5036" spans="1:2" ht="15" customHeight="1" x14ac:dyDescent="0.2">
      <c r="A5036" s="153">
        <v>44089.166666666664</v>
      </c>
      <c r="B5036" s="154">
        <v>38.279998779296797</v>
      </c>
    </row>
    <row r="5037" spans="1:2" ht="15" customHeight="1" x14ac:dyDescent="0.2">
      <c r="A5037" s="153">
        <v>44090.166666666664</v>
      </c>
      <c r="B5037" s="154">
        <v>40.159999847412102</v>
      </c>
    </row>
    <row r="5038" spans="1:2" ht="15" customHeight="1" x14ac:dyDescent="0.2">
      <c r="A5038" s="153">
        <v>44091.166666666664</v>
      </c>
      <c r="B5038" s="154">
        <v>40.970001220703097</v>
      </c>
    </row>
    <row r="5039" spans="1:2" ht="15" customHeight="1" x14ac:dyDescent="0.2">
      <c r="A5039" s="153">
        <v>44092.166666666664</v>
      </c>
      <c r="B5039" s="154">
        <v>41.110000610351499</v>
      </c>
    </row>
    <row r="5040" spans="1:2" ht="15" customHeight="1" x14ac:dyDescent="0.2">
      <c r="A5040" s="153">
        <v>44095.166666666664</v>
      </c>
      <c r="B5040" s="154">
        <v>39.310001373291001</v>
      </c>
    </row>
    <row r="5041" spans="1:2" ht="15" customHeight="1" x14ac:dyDescent="0.2">
      <c r="A5041" s="153">
        <v>44096.166666666664</v>
      </c>
      <c r="B5041" s="154">
        <v>39.599998474121001</v>
      </c>
    </row>
    <row r="5042" spans="1:2" ht="15" customHeight="1" x14ac:dyDescent="0.2">
      <c r="A5042" s="153">
        <v>44097.166666666664</v>
      </c>
      <c r="B5042" s="154">
        <v>39.930000305175703</v>
      </c>
    </row>
    <row r="5043" spans="1:2" ht="15" customHeight="1" x14ac:dyDescent="0.2">
      <c r="A5043" s="153">
        <v>44098.166666666664</v>
      </c>
      <c r="B5043" s="154">
        <v>40.310001373291001</v>
      </c>
    </row>
    <row r="5044" spans="1:2" ht="15" customHeight="1" x14ac:dyDescent="0.2">
      <c r="A5044" s="153">
        <v>44099.166666666664</v>
      </c>
      <c r="B5044" s="154">
        <v>40.25</v>
      </c>
    </row>
    <row r="5045" spans="1:2" ht="15" customHeight="1" x14ac:dyDescent="0.2">
      <c r="A5045" s="153">
        <v>44102.166666666664</v>
      </c>
      <c r="B5045" s="154">
        <v>40.599998474121001</v>
      </c>
    </row>
    <row r="5046" spans="1:2" ht="15" customHeight="1" x14ac:dyDescent="0.2">
      <c r="A5046" s="153">
        <v>44103.166666666664</v>
      </c>
      <c r="B5046" s="154">
        <v>39.290000915527301</v>
      </c>
    </row>
    <row r="5047" spans="1:2" ht="15" customHeight="1" x14ac:dyDescent="0.2">
      <c r="A5047" s="153">
        <v>44104.166666666664</v>
      </c>
      <c r="B5047" s="154">
        <v>40.220001220703097</v>
      </c>
    </row>
    <row r="5048" spans="1:2" ht="15" customHeight="1" x14ac:dyDescent="0.2">
      <c r="A5048" s="153">
        <v>44105.166666666664</v>
      </c>
      <c r="B5048" s="154">
        <v>38.720001220703097</v>
      </c>
    </row>
    <row r="5049" spans="1:2" ht="15" customHeight="1" x14ac:dyDescent="0.2">
      <c r="A5049" s="153">
        <v>44106.166666666664</v>
      </c>
      <c r="B5049" s="154">
        <v>37.049999237060497</v>
      </c>
    </row>
    <row r="5050" spans="1:2" ht="15" customHeight="1" x14ac:dyDescent="0.2">
      <c r="A5050" s="153">
        <v>44109.166666666664</v>
      </c>
      <c r="B5050" s="154">
        <v>39.220001220703097</v>
      </c>
    </row>
    <row r="5051" spans="1:2" ht="15" customHeight="1" x14ac:dyDescent="0.2">
      <c r="A5051" s="153">
        <v>44110.166666666664</v>
      </c>
      <c r="B5051" s="154">
        <v>40.669998168945298</v>
      </c>
    </row>
    <row r="5052" spans="1:2" ht="15" customHeight="1" x14ac:dyDescent="0.2">
      <c r="A5052" s="153">
        <v>44111.166666666664</v>
      </c>
      <c r="B5052" s="154">
        <v>39.950000762939403</v>
      </c>
    </row>
    <row r="5053" spans="1:2" ht="15" customHeight="1" x14ac:dyDescent="0.2">
      <c r="A5053" s="153">
        <v>44112.166666666664</v>
      </c>
      <c r="B5053" s="154">
        <v>41.189998626708899</v>
      </c>
    </row>
    <row r="5054" spans="1:2" ht="15" customHeight="1" x14ac:dyDescent="0.2">
      <c r="A5054" s="153">
        <v>44113.166666666664</v>
      </c>
      <c r="B5054" s="154">
        <v>40.599998474121001</v>
      </c>
    </row>
    <row r="5055" spans="1:2" ht="15" customHeight="1" x14ac:dyDescent="0.2">
      <c r="A5055" s="153">
        <v>44116.166666666664</v>
      </c>
      <c r="B5055" s="154">
        <v>39.430000305175703</v>
      </c>
    </row>
    <row r="5056" spans="1:2" ht="15" customHeight="1" x14ac:dyDescent="0.2">
      <c r="A5056" s="153">
        <v>44117.166666666664</v>
      </c>
      <c r="B5056" s="154">
        <v>40.200000762939403</v>
      </c>
    </row>
    <row r="5057" spans="1:2" ht="15" customHeight="1" x14ac:dyDescent="0.2">
      <c r="A5057" s="153">
        <v>44118.166666666664</v>
      </c>
      <c r="B5057" s="154">
        <v>41.040000915527301</v>
      </c>
    </row>
    <row r="5058" spans="1:2" ht="15" customHeight="1" x14ac:dyDescent="0.2">
      <c r="A5058" s="153">
        <v>44119.166666666664</v>
      </c>
      <c r="B5058" s="154">
        <v>40.959999084472599</v>
      </c>
    </row>
    <row r="5059" spans="1:2" ht="15" customHeight="1" x14ac:dyDescent="0.2">
      <c r="A5059" s="153">
        <v>44120.166666666664</v>
      </c>
      <c r="B5059" s="154">
        <v>40.880001068115199</v>
      </c>
    </row>
    <row r="5060" spans="1:2" ht="15" customHeight="1" x14ac:dyDescent="0.2">
      <c r="A5060" s="153">
        <v>44123.166666666664</v>
      </c>
      <c r="B5060" s="154">
        <v>40.830001831054602</v>
      </c>
    </row>
    <row r="5061" spans="1:2" ht="15" customHeight="1" x14ac:dyDescent="0.2">
      <c r="A5061" s="153">
        <v>44124.166666666664</v>
      </c>
      <c r="B5061" s="154">
        <v>41.459999084472599</v>
      </c>
    </row>
    <row r="5062" spans="1:2" ht="15" customHeight="1" x14ac:dyDescent="0.2">
      <c r="A5062" s="153">
        <v>44125.166666666664</v>
      </c>
      <c r="B5062" s="154">
        <v>40.029998779296797</v>
      </c>
    </row>
    <row r="5063" spans="1:2" ht="15" customHeight="1" x14ac:dyDescent="0.2">
      <c r="A5063" s="153">
        <v>44126.166666666664</v>
      </c>
      <c r="B5063" s="154">
        <v>40.639999389648402</v>
      </c>
    </row>
    <row r="5064" spans="1:2" ht="15" customHeight="1" x14ac:dyDescent="0.2">
      <c r="A5064" s="153">
        <v>44127.166666666664</v>
      </c>
      <c r="B5064" s="154">
        <v>39.849998474121001</v>
      </c>
    </row>
    <row r="5065" spans="1:2" ht="15" customHeight="1" x14ac:dyDescent="0.2">
      <c r="A5065" s="153">
        <v>44130.166666666664</v>
      </c>
      <c r="B5065" s="154">
        <v>38.560001373291001</v>
      </c>
    </row>
    <row r="5066" spans="1:2" ht="15" customHeight="1" x14ac:dyDescent="0.2">
      <c r="A5066" s="153">
        <v>44131.166666666664</v>
      </c>
      <c r="B5066" s="154">
        <v>39.569999694824197</v>
      </c>
    </row>
    <row r="5067" spans="1:2" ht="15" customHeight="1" x14ac:dyDescent="0.2">
      <c r="A5067" s="153">
        <v>44132.166666666664</v>
      </c>
      <c r="B5067" s="154">
        <v>37.389999389648402</v>
      </c>
    </row>
    <row r="5068" spans="1:2" ht="15" customHeight="1" x14ac:dyDescent="0.2">
      <c r="A5068" s="153">
        <v>44133.166666666664</v>
      </c>
      <c r="B5068" s="154">
        <v>36.169998168945298</v>
      </c>
    </row>
    <row r="5069" spans="1:2" ht="15" customHeight="1" x14ac:dyDescent="0.2">
      <c r="A5069" s="153">
        <v>44134.166666666664</v>
      </c>
      <c r="B5069" s="154">
        <v>35.790000915527301</v>
      </c>
    </row>
    <row r="5070" spans="1:2" ht="15" customHeight="1" x14ac:dyDescent="0.2">
      <c r="A5070" s="153">
        <v>44137.208333333336</v>
      </c>
      <c r="B5070" s="154">
        <v>36.810001373291001</v>
      </c>
    </row>
    <row r="5071" spans="1:2" ht="15" customHeight="1" x14ac:dyDescent="0.2">
      <c r="A5071" s="153">
        <v>44138.208333333336</v>
      </c>
      <c r="B5071" s="154">
        <v>37.659999847412102</v>
      </c>
    </row>
    <row r="5072" spans="1:2" ht="15" customHeight="1" x14ac:dyDescent="0.2">
      <c r="A5072" s="153">
        <v>44139.208333333336</v>
      </c>
      <c r="B5072" s="154">
        <v>39.150001525878899</v>
      </c>
    </row>
    <row r="5073" spans="1:2" ht="15" customHeight="1" x14ac:dyDescent="0.2">
      <c r="A5073" s="153">
        <v>44140.208333333336</v>
      </c>
      <c r="B5073" s="154">
        <v>38.790000915527301</v>
      </c>
    </row>
    <row r="5074" spans="1:2" ht="15" customHeight="1" x14ac:dyDescent="0.2">
      <c r="A5074" s="153">
        <v>44141.208333333336</v>
      </c>
      <c r="B5074" s="154">
        <v>37.139999389648402</v>
      </c>
    </row>
    <row r="5075" spans="1:2" ht="15" customHeight="1" x14ac:dyDescent="0.2">
      <c r="A5075" s="153">
        <v>44144.208333333336</v>
      </c>
      <c r="B5075" s="154">
        <v>40.290000915527301</v>
      </c>
    </row>
    <row r="5076" spans="1:2" ht="15" customHeight="1" x14ac:dyDescent="0.2">
      <c r="A5076" s="153">
        <v>44145.208333333336</v>
      </c>
      <c r="B5076" s="154">
        <v>41.360000610351499</v>
      </c>
    </row>
    <row r="5077" spans="1:2" ht="15" customHeight="1" x14ac:dyDescent="0.2">
      <c r="A5077" s="153">
        <v>44146.208333333336</v>
      </c>
      <c r="B5077" s="154">
        <v>41.450000762939403</v>
      </c>
    </row>
    <row r="5078" spans="1:2" ht="15" customHeight="1" x14ac:dyDescent="0.2">
      <c r="A5078" s="153">
        <v>44147.208333333336</v>
      </c>
      <c r="B5078" s="154">
        <v>41.119998931884702</v>
      </c>
    </row>
    <row r="5079" spans="1:2" ht="15" customHeight="1" x14ac:dyDescent="0.2">
      <c r="A5079" s="153">
        <v>44148.208333333336</v>
      </c>
      <c r="B5079" s="154">
        <v>40.130001068115199</v>
      </c>
    </row>
    <row r="5080" spans="1:2" ht="15" customHeight="1" x14ac:dyDescent="0.2">
      <c r="A5080" s="153">
        <v>44151.208333333336</v>
      </c>
      <c r="B5080" s="154">
        <v>41.340000152587798</v>
      </c>
    </row>
    <row r="5081" spans="1:2" ht="15" customHeight="1" x14ac:dyDescent="0.2">
      <c r="A5081" s="153">
        <v>44152.208333333336</v>
      </c>
      <c r="B5081" s="154">
        <v>41.430000305175703</v>
      </c>
    </row>
    <row r="5082" spans="1:2" ht="15" customHeight="1" x14ac:dyDescent="0.2">
      <c r="A5082" s="153">
        <v>44153.208333333336</v>
      </c>
      <c r="B5082" s="154">
        <v>41.819999694824197</v>
      </c>
    </row>
    <row r="5083" spans="1:2" ht="15" customHeight="1" x14ac:dyDescent="0.2">
      <c r="A5083" s="153">
        <v>44154.208333333336</v>
      </c>
      <c r="B5083" s="154">
        <v>41.740001678466797</v>
      </c>
    </row>
    <row r="5084" spans="1:2" ht="15" customHeight="1" x14ac:dyDescent="0.2">
      <c r="A5084" s="153">
        <v>44155.208333333336</v>
      </c>
      <c r="B5084" s="154">
        <v>42.150001525878899</v>
      </c>
    </row>
    <row r="5085" spans="1:2" ht="15" customHeight="1" x14ac:dyDescent="0.2">
      <c r="A5085" s="153">
        <v>44158.208333333336</v>
      </c>
      <c r="B5085" s="154">
        <v>43.060001373291001</v>
      </c>
    </row>
    <row r="5086" spans="1:2" ht="15" customHeight="1" x14ac:dyDescent="0.2">
      <c r="A5086" s="153">
        <v>44159.208333333336</v>
      </c>
      <c r="B5086" s="154">
        <v>44.909999847412102</v>
      </c>
    </row>
    <row r="5087" spans="1:2" ht="15" customHeight="1" x14ac:dyDescent="0.2">
      <c r="A5087" s="153">
        <v>44160.208333333336</v>
      </c>
      <c r="B5087" s="154">
        <v>45.709999084472599</v>
      </c>
    </row>
    <row r="5088" spans="1:2" ht="15" customHeight="1" x14ac:dyDescent="0.2">
      <c r="A5088" s="153">
        <v>44162.604166666664</v>
      </c>
      <c r="B5088" s="154">
        <v>45.529998779296797</v>
      </c>
    </row>
    <row r="5089" spans="1:2" ht="15" customHeight="1" x14ac:dyDescent="0.2">
      <c r="A5089" s="153">
        <v>44165.208333333336</v>
      </c>
      <c r="B5089" s="154">
        <v>45.340000152587798</v>
      </c>
    </row>
    <row r="5090" spans="1:2" ht="15" customHeight="1" x14ac:dyDescent="0.2">
      <c r="A5090" s="153">
        <v>44166.208333333336</v>
      </c>
      <c r="B5090" s="154">
        <v>44.549999237060497</v>
      </c>
    </row>
    <row r="5091" spans="1:2" ht="15" customHeight="1" x14ac:dyDescent="0.2">
      <c r="A5091" s="153">
        <v>44167.208333333336</v>
      </c>
      <c r="B5091" s="154">
        <v>45.279998779296797</v>
      </c>
    </row>
    <row r="5092" spans="1:2" ht="15" customHeight="1" x14ac:dyDescent="0.2">
      <c r="A5092" s="153">
        <v>44168.208333333336</v>
      </c>
      <c r="B5092" s="154">
        <v>45.639999389648402</v>
      </c>
    </row>
    <row r="5093" spans="1:2" ht="15" customHeight="1" x14ac:dyDescent="0.2">
      <c r="A5093" s="153">
        <v>44169.208333333336</v>
      </c>
      <c r="B5093" s="154">
        <v>46.259998321533203</v>
      </c>
    </row>
    <row r="5094" spans="1:2" ht="15" customHeight="1" x14ac:dyDescent="0.2">
      <c r="A5094" s="153">
        <v>44172.208333333336</v>
      </c>
      <c r="B5094" s="154">
        <v>45.759998321533203</v>
      </c>
    </row>
    <row r="5095" spans="1:2" ht="15" customHeight="1" x14ac:dyDescent="0.2">
      <c r="A5095" s="153">
        <v>44173.208333333336</v>
      </c>
      <c r="B5095" s="154">
        <v>45.599998474121001</v>
      </c>
    </row>
    <row r="5096" spans="1:2" ht="15" customHeight="1" x14ac:dyDescent="0.2">
      <c r="A5096" s="153">
        <v>44174.208333333336</v>
      </c>
      <c r="B5096" s="154">
        <v>45.520000457763601</v>
      </c>
    </row>
    <row r="5097" spans="1:2" ht="15" customHeight="1" x14ac:dyDescent="0.2">
      <c r="A5097" s="153">
        <v>44175.208333333336</v>
      </c>
      <c r="B5097" s="154">
        <v>46.779998779296797</v>
      </c>
    </row>
    <row r="5098" spans="1:2" ht="15" customHeight="1" x14ac:dyDescent="0.2">
      <c r="A5098" s="153">
        <v>44176.208333333336</v>
      </c>
      <c r="B5098" s="154">
        <v>46.569999694824197</v>
      </c>
    </row>
    <row r="5099" spans="1:2" ht="15" customHeight="1" x14ac:dyDescent="0.2">
      <c r="A5099" s="153">
        <v>44179.208333333336</v>
      </c>
      <c r="B5099" s="154">
        <v>46.990001678466797</v>
      </c>
    </row>
    <row r="5100" spans="1:2" ht="15" customHeight="1" x14ac:dyDescent="0.2">
      <c r="A5100" s="153">
        <v>44180.208333333336</v>
      </c>
      <c r="B5100" s="154">
        <v>47.619998931884702</v>
      </c>
    </row>
    <row r="5101" spans="1:2" ht="15" customHeight="1" x14ac:dyDescent="0.2">
      <c r="A5101" s="153">
        <v>44181.208333333336</v>
      </c>
      <c r="B5101" s="154">
        <v>47.819999694824197</v>
      </c>
    </row>
    <row r="5102" spans="1:2" ht="15" customHeight="1" x14ac:dyDescent="0.2">
      <c r="A5102" s="153">
        <v>44182.208333333336</v>
      </c>
      <c r="B5102" s="154">
        <v>48.360000610351499</v>
      </c>
    </row>
    <row r="5103" spans="1:2" ht="15" customHeight="1" x14ac:dyDescent="0.2">
      <c r="A5103" s="153">
        <v>44183.208333333336</v>
      </c>
      <c r="B5103" s="154">
        <v>49.099998474121001</v>
      </c>
    </row>
    <row r="5104" spans="1:2" ht="15" customHeight="1" x14ac:dyDescent="0.2">
      <c r="A5104" s="153">
        <v>44186.208333333336</v>
      </c>
      <c r="B5104" s="154">
        <v>47.740001678466797</v>
      </c>
    </row>
    <row r="5105" spans="1:2" ht="15" customHeight="1" x14ac:dyDescent="0.2">
      <c r="A5105" s="153">
        <v>44187.208333333336</v>
      </c>
      <c r="B5105" s="154">
        <v>47.020000457763601</v>
      </c>
    </row>
    <row r="5106" spans="1:2" ht="15" customHeight="1" x14ac:dyDescent="0.2">
      <c r="A5106" s="153">
        <v>44188.208333333336</v>
      </c>
      <c r="B5106" s="154">
        <v>48.119998931884702</v>
      </c>
    </row>
    <row r="5107" spans="1:2" ht="15" customHeight="1" x14ac:dyDescent="0.2">
      <c r="A5107" s="153">
        <v>44189.604166666664</v>
      </c>
      <c r="B5107" s="154">
        <v>48.2299995422363</v>
      </c>
    </row>
    <row r="5108" spans="1:2" ht="15" customHeight="1" x14ac:dyDescent="0.2">
      <c r="A5108" s="153">
        <v>44193.208333333336</v>
      </c>
      <c r="B5108" s="154">
        <v>47.619998931884702</v>
      </c>
    </row>
    <row r="5109" spans="1:2" ht="15" customHeight="1" x14ac:dyDescent="0.2">
      <c r="A5109" s="153">
        <v>44194.208333333336</v>
      </c>
      <c r="B5109" s="154">
        <v>48</v>
      </c>
    </row>
    <row r="5110" spans="1:2" ht="15" customHeight="1" x14ac:dyDescent="0.2">
      <c r="A5110" s="153">
        <v>44195.208333333336</v>
      </c>
      <c r="B5110" s="154">
        <v>48.400001525878899</v>
      </c>
    </row>
    <row r="5111" spans="1:2" ht="15" customHeight="1" x14ac:dyDescent="0.2">
      <c r="A5111" s="153">
        <v>44196.208333333336</v>
      </c>
      <c r="B5111" s="154">
        <v>48.520000457763601</v>
      </c>
    </row>
    <row r="5112" spans="1:2" ht="15" customHeight="1" x14ac:dyDescent="0.2">
      <c r="A5112" s="153">
        <v>44200.208333333336</v>
      </c>
      <c r="B5112" s="154">
        <v>47.619998931884702</v>
      </c>
    </row>
    <row r="5113" spans="1:2" ht="15" customHeight="1" x14ac:dyDescent="0.2">
      <c r="A5113" s="153">
        <v>44201.208333333336</v>
      </c>
      <c r="B5113" s="154">
        <v>49.930000305175703</v>
      </c>
    </row>
    <row r="5114" spans="1:2" ht="15" customHeight="1" x14ac:dyDescent="0.2">
      <c r="A5114" s="153">
        <v>44202.208333333336</v>
      </c>
      <c r="B5114" s="154">
        <v>50.630001068115199</v>
      </c>
    </row>
    <row r="5115" spans="1:2" ht="15" customHeight="1" x14ac:dyDescent="0.2">
      <c r="A5115" s="153">
        <v>44203.208333333336</v>
      </c>
      <c r="B5115" s="154">
        <v>50.830001831054602</v>
      </c>
    </row>
    <row r="5116" spans="1:2" ht="15" customHeight="1" x14ac:dyDescent="0.2">
      <c r="A5116" s="153">
        <v>44204.208333333336</v>
      </c>
      <c r="B5116" s="154">
        <v>52.240001678466797</v>
      </c>
    </row>
    <row r="5117" spans="1:2" ht="15" customHeight="1" x14ac:dyDescent="0.2">
      <c r="A5117" s="153">
        <v>44207.208333333336</v>
      </c>
      <c r="B5117" s="154">
        <v>52.25</v>
      </c>
    </row>
    <row r="5118" spans="1:2" ht="15" customHeight="1" x14ac:dyDescent="0.2">
      <c r="A5118" s="153">
        <v>44208.208333333336</v>
      </c>
      <c r="B5118" s="154">
        <v>53.209999084472599</v>
      </c>
    </row>
    <row r="5119" spans="1:2" ht="15" customHeight="1" x14ac:dyDescent="0.2">
      <c r="A5119" s="153">
        <v>44209.208333333336</v>
      </c>
      <c r="B5119" s="154">
        <v>52.909999847412102</v>
      </c>
    </row>
    <row r="5120" spans="1:2" ht="15" customHeight="1" x14ac:dyDescent="0.2">
      <c r="A5120" s="153">
        <v>44210.208333333336</v>
      </c>
      <c r="B5120" s="154">
        <v>53.569999694824197</v>
      </c>
    </row>
    <row r="5121" spans="1:2" ht="15" customHeight="1" x14ac:dyDescent="0.2">
      <c r="A5121" s="153">
        <v>44211.208333333336</v>
      </c>
      <c r="B5121" s="154">
        <v>52.360000610351499</v>
      </c>
    </row>
    <row r="5122" spans="1:2" ht="15" customHeight="1" x14ac:dyDescent="0.2">
      <c r="A5122" s="153">
        <v>44215.208333333336</v>
      </c>
      <c r="B5122" s="154">
        <v>52.9799995422363</v>
      </c>
    </row>
    <row r="5123" spans="1:2" ht="15" customHeight="1" x14ac:dyDescent="0.2">
      <c r="A5123" s="153">
        <v>44216.208333333336</v>
      </c>
      <c r="B5123" s="154">
        <v>53.240001678466797</v>
      </c>
    </row>
    <row r="5124" spans="1:2" ht="15" customHeight="1" x14ac:dyDescent="0.2">
      <c r="A5124" s="153">
        <v>44217.208333333336</v>
      </c>
      <c r="B5124" s="154">
        <v>53.130001068115199</v>
      </c>
    </row>
    <row r="5125" spans="1:2" ht="15" customHeight="1" x14ac:dyDescent="0.2">
      <c r="A5125" s="153">
        <v>44218.208333333336</v>
      </c>
      <c r="B5125" s="154">
        <v>52.270000457763601</v>
      </c>
    </row>
    <row r="5126" spans="1:2" ht="15" customHeight="1" x14ac:dyDescent="0.2">
      <c r="A5126" s="153">
        <v>44221.208333333336</v>
      </c>
      <c r="B5126" s="154">
        <v>52.770000457763601</v>
      </c>
    </row>
    <row r="5127" spans="1:2" ht="15" customHeight="1" x14ac:dyDescent="0.2">
      <c r="A5127" s="153">
        <v>44222.208333333336</v>
      </c>
      <c r="B5127" s="154">
        <v>52.610000610351499</v>
      </c>
    </row>
    <row r="5128" spans="1:2" ht="15" customHeight="1" x14ac:dyDescent="0.2">
      <c r="A5128" s="153">
        <v>44223.208333333336</v>
      </c>
      <c r="B5128" s="154">
        <v>52.849998474121001</v>
      </c>
    </row>
    <row r="5129" spans="1:2" ht="15" customHeight="1" x14ac:dyDescent="0.2">
      <c r="A5129" s="153">
        <v>44224.208333333336</v>
      </c>
      <c r="B5129" s="154">
        <v>52.340000152587798</v>
      </c>
    </row>
    <row r="5130" spans="1:2" ht="15" customHeight="1" x14ac:dyDescent="0.2">
      <c r="A5130" s="153">
        <v>44225.208333333336</v>
      </c>
      <c r="B5130" s="154">
        <v>52.200000762939403</v>
      </c>
    </row>
    <row r="5131" spans="1:2" ht="15" customHeight="1" x14ac:dyDescent="0.2">
      <c r="A5131" s="153">
        <v>44228.208333333336</v>
      </c>
      <c r="B5131" s="154">
        <v>53.549999237060497</v>
      </c>
    </row>
    <row r="5132" spans="1:2" ht="15" customHeight="1" x14ac:dyDescent="0.2">
      <c r="A5132" s="153">
        <v>44229.208333333336</v>
      </c>
      <c r="B5132" s="154">
        <v>54.759998321533203</v>
      </c>
    </row>
    <row r="5133" spans="1:2" ht="15" customHeight="1" x14ac:dyDescent="0.2">
      <c r="A5133" s="153">
        <v>44230.208333333336</v>
      </c>
      <c r="B5133" s="154">
        <v>55.689998626708899</v>
      </c>
    </row>
    <row r="5134" spans="1:2" ht="15" customHeight="1" x14ac:dyDescent="0.2">
      <c r="A5134" s="153">
        <v>44231.208333333336</v>
      </c>
      <c r="B5134" s="154">
        <v>56.2299995422363</v>
      </c>
    </row>
    <row r="5135" spans="1:2" ht="15" customHeight="1" x14ac:dyDescent="0.2">
      <c r="A5135" s="153">
        <v>44232.208333333336</v>
      </c>
      <c r="B5135" s="154">
        <v>56.849998474121001</v>
      </c>
    </row>
    <row r="5136" spans="1:2" ht="15" customHeight="1" x14ac:dyDescent="0.2">
      <c r="A5136" s="153">
        <v>44235.208333333336</v>
      </c>
      <c r="B5136" s="154">
        <v>57.970001220703097</v>
      </c>
    </row>
    <row r="5137" spans="1:2" ht="15" customHeight="1" x14ac:dyDescent="0.2">
      <c r="A5137" s="153">
        <v>44236.208333333336</v>
      </c>
      <c r="B5137" s="154">
        <v>58.360000610351499</v>
      </c>
    </row>
    <row r="5138" spans="1:2" ht="15" customHeight="1" x14ac:dyDescent="0.2">
      <c r="A5138" s="153">
        <v>44237.208333333336</v>
      </c>
      <c r="B5138" s="154">
        <v>58.680000305175703</v>
      </c>
    </row>
    <row r="5139" spans="1:2" ht="15" customHeight="1" x14ac:dyDescent="0.2">
      <c r="A5139" s="153">
        <v>44238.208333333336</v>
      </c>
      <c r="B5139" s="154">
        <v>58.240001678466797</v>
      </c>
    </row>
    <row r="5140" spans="1:2" ht="15" customHeight="1" x14ac:dyDescent="0.2">
      <c r="A5140" s="153">
        <v>44239.208333333336</v>
      </c>
      <c r="B5140" s="154">
        <v>59.470001220703097</v>
      </c>
    </row>
    <row r="5141" spans="1:2" ht="15" customHeight="1" x14ac:dyDescent="0.2">
      <c r="A5141" s="153">
        <v>44243.208333333336</v>
      </c>
      <c r="B5141" s="154">
        <v>60.049999237060497</v>
      </c>
    </row>
    <row r="5142" spans="1:2" ht="15" customHeight="1" x14ac:dyDescent="0.2">
      <c r="A5142" s="153">
        <v>44244.208333333336</v>
      </c>
      <c r="B5142" s="154">
        <v>61.139999389648402</v>
      </c>
    </row>
    <row r="5143" spans="1:2" ht="15" customHeight="1" x14ac:dyDescent="0.2">
      <c r="A5143" s="153">
        <v>44245.208333333336</v>
      </c>
      <c r="B5143" s="154">
        <v>60.520000457763601</v>
      </c>
    </row>
    <row r="5144" spans="1:2" ht="15" customHeight="1" x14ac:dyDescent="0.2">
      <c r="A5144" s="153">
        <v>44246.208333333336</v>
      </c>
      <c r="B5144" s="154">
        <v>59.240001678466797</v>
      </c>
    </row>
    <row r="5145" spans="1:2" ht="15" customHeight="1" x14ac:dyDescent="0.2">
      <c r="A5145" s="153">
        <v>44249.208333333336</v>
      </c>
      <c r="B5145" s="154">
        <v>61.490001678466797</v>
      </c>
    </row>
    <row r="5146" spans="1:2" ht="15" customHeight="1" x14ac:dyDescent="0.2">
      <c r="A5146" s="153">
        <v>44250.208333333336</v>
      </c>
      <c r="B5146" s="154">
        <v>61.669998168945298</v>
      </c>
    </row>
    <row r="5147" spans="1:2" ht="15" customHeight="1" x14ac:dyDescent="0.2">
      <c r="A5147" s="153">
        <v>44251.208333333336</v>
      </c>
      <c r="B5147" s="154">
        <v>63.220001220703097</v>
      </c>
    </row>
    <row r="5148" spans="1:2" ht="15" customHeight="1" x14ac:dyDescent="0.2">
      <c r="A5148" s="153">
        <v>44252.208333333336</v>
      </c>
      <c r="B5148" s="154">
        <v>63.529998779296797</v>
      </c>
    </row>
    <row r="5149" spans="1:2" ht="15" customHeight="1" x14ac:dyDescent="0.2">
      <c r="A5149" s="153">
        <v>44253.208333333336</v>
      </c>
      <c r="B5149" s="154">
        <v>61.5</v>
      </c>
    </row>
    <row r="5150" spans="1:2" ht="15" customHeight="1" x14ac:dyDescent="0.2">
      <c r="A5150" s="153">
        <v>44256.208333333336</v>
      </c>
      <c r="B5150" s="154">
        <v>60.639999389648402</v>
      </c>
    </row>
    <row r="5151" spans="1:2" ht="15" customHeight="1" x14ac:dyDescent="0.2">
      <c r="A5151" s="153">
        <v>44257.208333333336</v>
      </c>
      <c r="B5151" s="154">
        <v>59.75</v>
      </c>
    </row>
    <row r="5152" spans="1:2" ht="15" customHeight="1" x14ac:dyDescent="0.2">
      <c r="A5152" s="153">
        <v>44258.208333333336</v>
      </c>
      <c r="B5152" s="154">
        <v>61.279998779296797</v>
      </c>
    </row>
    <row r="5153" spans="1:2" ht="15" customHeight="1" x14ac:dyDescent="0.2">
      <c r="A5153" s="153">
        <v>44259.208333333336</v>
      </c>
      <c r="B5153" s="154">
        <v>63.830001831054602</v>
      </c>
    </row>
    <row r="5154" spans="1:2" ht="15" customHeight="1" x14ac:dyDescent="0.2">
      <c r="A5154" s="153">
        <v>44260.208333333336</v>
      </c>
      <c r="B5154" s="154">
        <v>66.089996337890597</v>
      </c>
    </row>
    <row r="5155" spans="1:2" ht="15" customHeight="1" x14ac:dyDescent="0.2">
      <c r="A5155" s="153">
        <v>44263.208333333336</v>
      </c>
      <c r="B5155" s="154">
        <v>65.050003051757798</v>
      </c>
    </row>
    <row r="5156" spans="1:2" ht="15" customHeight="1" x14ac:dyDescent="0.2">
      <c r="A5156" s="153">
        <v>44264.208333333336</v>
      </c>
      <c r="B5156" s="154">
        <v>64.010002136230398</v>
      </c>
    </row>
    <row r="5157" spans="1:2" ht="15" customHeight="1" x14ac:dyDescent="0.2">
      <c r="A5157" s="153">
        <v>44265.208333333336</v>
      </c>
      <c r="B5157" s="154">
        <v>64.440002441406193</v>
      </c>
    </row>
    <row r="5158" spans="1:2" ht="15" customHeight="1" x14ac:dyDescent="0.2">
      <c r="A5158" s="153">
        <v>44266.208333333336</v>
      </c>
      <c r="B5158" s="154">
        <v>66.019996643066406</v>
      </c>
    </row>
    <row r="5159" spans="1:2" ht="15" customHeight="1" x14ac:dyDescent="0.2">
      <c r="A5159" s="153">
        <v>44267.208333333336</v>
      </c>
      <c r="B5159" s="154">
        <v>65.610000610351506</v>
      </c>
    </row>
    <row r="5160" spans="1:2" ht="15" customHeight="1" x14ac:dyDescent="0.2">
      <c r="A5160" s="153">
        <v>44270.166666666664</v>
      </c>
      <c r="B5160" s="154">
        <v>65.389999389648395</v>
      </c>
    </row>
    <row r="5161" spans="1:2" ht="15" customHeight="1" x14ac:dyDescent="0.2">
      <c r="A5161" s="153">
        <v>44271.166666666664</v>
      </c>
      <c r="B5161" s="154">
        <v>64.800003051757798</v>
      </c>
    </row>
    <row r="5162" spans="1:2" ht="15" customHeight="1" x14ac:dyDescent="0.2">
      <c r="A5162" s="153">
        <v>44272.166666666664</v>
      </c>
      <c r="B5162" s="154">
        <v>64.599998474121094</v>
      </c>
    </row>
    <row r="5163" spans="1:2" ht="15" customHeight="1" x14ac:dyDescent="0.2">
      <c r="A5163" s="153">
        <v>44273.166666666664</v>
      </c>
      <c r="B5163" s="154">
        <v>60</v>
      </c>
    </row>
    <row r="5164" spans="1:2" ht="15" customHeight="1" x14ac:dyDescent="0.2">
      <c r="A5164" s="153">
        <v>44274.166666666664</v>
      </c>
      <c r="B5164" s="154">
        <v>61.419998168945298</v>
      </c>
    </row>
    <row r="5165" spans="1:2" ht="15" customHeight="1" x14ac:dyDescent="0.2">
      <c r="A5165" s="153">
        <v>44277.166666666664</v>
      </c>
      <c r="B5165" s="154">
        <v>61.549999237060497</v>
      </c>
    </row>
    <row r="5166" spans="1:2" ht="15" customHeight="1" x14ac:dyDescent="0.2">
      <c r="A5166" s="153">
        <v>44278.166666666664</v>
      </c>
      <c r="B5166" s="154">
        <v>57.759998321533203</v>
      </c>
    </row>
    <row r="5167" spans="1:2" ht="15" customHeight="1" x14ac:dyDescent="0.2">
      <c r="A5167" s="153">
        <v>44279.166666666664</v>
      </c>
      <c r="B5167" s="154">
        <v>61.180000305175703</v>
      </c>
    </row>
    <row r="5168" spans="1:2" ht="15" customHeight="1" x14ac:dyDescent="0.2">
      <c r="A5168" s="153">
        <v>44280.166666666664</v>
      </c>
      <c r="B5168" s="154">
        <v>58.560001373291001</v>
      </c>
    </row>
    <row r="5169" spans="1:2" ht="15" customHeight="1" x14ac:dyDescent="0.2">
      <c r="A5169" s="153">
        <v>44281.166666666664</v>
      </c>
      <c r="B5169" s="154">
        <v>60.970001220703097</v>
      </c>
    </row>
    <row r="5170" spans="1:2" ht="15" customHeight="1" x14ac:dyDescent="0.2">
      <c r="A5170" s="153">
        <v>44284.166666666664</v>
      </c>
      <c r="B5170" s="154">
        <v>61.560001373291001</v>
      </c>
    </row>
    <row r="5171" spans="1:2" ht="15" customHeight="1" x14ac:dyDescent="0.2">
      <c r="A5171" s="153">
        <v>44285.166666666664</v>
      </c>
      <c r="B5171" s="154">
        <v>60.549999237060497</v>
      </c>
    </row>
    <row r="5172" spans="1:2" ht="15" customHeight="1" x14ac:dyDescent="0.2">
      <c r="A5172" s="153">
        <v>44286.166666666664</v>
      </c>
      <c r="B5172" s="154">
        <v>59.159999847412102</v>
      </c>
    </row>
    <row r="5173" spans="1:2" ht="15" customHeight="1" x14ac:dyDescent="0.2">
      <c r="A5173" s="153">
        <v>44287.166666666664</v>
      </c>
      <c r="B5173" s="154">
        <v>61.450000762939403</v>
      </c>
    </row>
    <row r="5174" spans="1:2" ht="15" customHeight="1" x14ac:dyDescent="0.2">
      <c r="A5174" s="153">
        <v>44291.166666666664</v>
      </c>
      <c r="B5174" s="154">
        <v>58.650001525878899</v>
      </c>
    </row>
    <row r="5175" spans="1:2" ht="15" customHeight="1" x14ac:dyDescent="0.2">
      <c r="A5175" s="153">
        <v>44292.166666666664</v>
      </c>
      <c r="B5175" s="154">
        <v>59.330001831054602</v>
      </c>
    </row>
    <row r="5176" spans="1:2" ht="15" customHeight="1" x14ac:dyDescent="0.2">
      <c r="A5176" s="153">
        <v>44293.166666666664</v>
      </c>
      <c r="B5176" s="154">
        <v>59.770000457763601</v>
      </c>
    </row>
    <row r="5177" spans="1:2" ht="15" customHeight="1" x14ac:dyDescent="0.2">
      <c r="A5177" s="153">
        <v>44294.166666666664</v>
      </c>
      <c r="B5177" s="154">
        <v>59.599998474121001</v>
      </c>
    </row>
    <row r="5178" spans="1:2" ht="15" customHeight="1" x14ac:dyDescent="0.2">
      <c r="A5178" s="153">
        <v>44295.166666666664</v>
      </c>
      <c r="B5178" s="154">
        <v>59.319999694824197</v>
      </c>
    </row>
    <row r="5179" spans="1:2" ht="15" customHeight="1" x14ac:dyDescent="0.2">
      <c r="A5179" s="153">
        <v>44298.166666666664</v>
      </c>
      <c r="B5179" s="154">
        <v>59.700000762939403</v>
      </c>
    </row>
    <row r="5180" spans="1:2" ht="15" customHeight="1" x14ac:dyDescent="0.2">
      <c r="A5180" s="153">
        <v>44299.166666666664</v>
      </c>
      <c r="B5180" s="154">
        <v>60.180000305175703</v>
      </c>
    </row>
    <row r="5181" spans="1:2" ht="15" customHeight="1" x14ac:dyDescent="0.2">
      <c r="A5181" s="153">
        <v>44300.166666666664</v>
      </c>
      <c r="B5181" s="154">
        <v>63.150001525878899</v>
      </c>
    </row>
    <row r="5182" spans="1:2" ht="15" customHeight="1" x14ac:dyDescent="0.2">
      <c r="A5182" s="153">
        <v>44301.166666666664</v>
      </c>
      <c r="B5182" s="154">
        <v>63.459999084472599</v>
      </c>
    </row>
    <row r="5183" spans="1:2" ht="15" customHeight="1" x14ac:dyDescent="0.2">
      <c r="A5183" s="153">
        <v>44302.166666666664</v>
      </c>
      <c r="B5183" s="154">
        <v>63.130001068115199</v>
      </c>
    </row>
    <row r="5184" spans="1:2" ht="15" customHeight="1" x14ac:dyDescent="0.2">
      <c r="A5184" s="153">
        <v>44305.166666666664</v>
      </c>
      <c r="B5184" s="154">
        <v>63.380001068115199</v>
      </c>
    </row>
    <row r="5185" spans="1:2" ht="15" customHeight="1" x14ac:dyDescent="0.2">
      <c r="A5185" s="153">
        <v>44306.166666666664</v>
      </c>
      <c r="B5185" s="154">
        <v>62.439998626708899</v>
      </c>
    </row>
    <row r="5186" spans="1:2" ht="15" customHeight="1" x14ac:dyDescent="0.2">
      <c r="A5186" s="153">
        <v>44307.166666666664</v>
      </c>
      <c r="B5186" s="154">
        <v>61.349998474121001</v>
      </c>
    </row>
    <row r="5187" spans="1:2" ht="15" customHeight="1" x14ac:dyDescent="0.2">
      <c r="A5187" s="153">
        <v>44308.166666666664</v>
      </c>
      <c r="B5187" s="154">
        <v>61.430000305175703</v>
      </c>
    </row>
    <row r="5188" spans="1:2" ht="15" customHeight="1" x14ac:dyDescent="0.2">
      <c r="A5188" s="153">
        <v>44309.166666666664</v>
      </c>
      <c r="B5188" s="154">
        <v>62.139999389648402</v>
      </c>
    </row>
    <row r="5189" spans="1:2" ht="15" customHeight="1" x14ac:dyDescent="0.2">
      <c r="A5189" s="153">
        <v>44312.166666666664</v>
      </c>
      <c r="B5189" s="154">
        <v>61.909999847412102</v>
      </c>
    </row>
    <row r="5190" spans="1:2" ht="15" customHeight="1" x14ac:dyDescent="0.2">
      <c r="A5190" s="153">
        <v>44313.166666666664</v>
      </c>
      <c r="B5190" s="154">
        <v>62.939998626708899</v>
      </c>
    </row>
    <row r="5191" spans="1:2" ht="15" customHeight="1" x14ac:dyDescent="0.2">
      <c r="A5191" s="153">
        <v>44314.166666666664</v>
      </c>
      <c r="B5191" s="154">
        <v>63.860000610351499</v>
      </c>
    </row>
    <row r="5192" spans="1:2" ht="15" customHeight="1" x14ac:dyDescent="0.2">
      <c r="A5192" s="153">
        <v>44315.166666666664</v>
      </c>
      <c r="B5192" s="154">
        <v>65.010002136230398</v>
      </c>
    </row>
    <row r="5193" spans="1:2" ht="15" customHeight="1" x14ac:dyDescent="0.2">
      <c r="A5193" s="153">
        <v>44316.166666666664</v>
      </c>
      <c r="B5193" s="154">
        <v>63.580001831054602</v>
      </c>
    </row>
    <row r="5194" spans="1:2" ht="15" customHeight="1" x14ac:dyDescent="0.2">
      <c r="A5194" s="153">
        <v>44319.166666666664</v>
      </c>
      <c r="B5194" s="154">
        <v>64.489997863769503</v>
      </c>
    </row>
    <row r="5195" spans="1:2" ht="15" customHeight="1" x14ac:dyDescent="0.2">
      <c r="A5195" s="153">
        <v>44320.166666666664</v>
      </c>
      <c r="B5195" s="154">
        <v>65.690002441406193</v>
      </c>
    </row>
    <row r="5196" spans="1:2" ht="15" customHeight="1" x14ac:dyDescent="0.2">
      <c r="A5196" s="153">
        <v>44321.166666666664</v>
      </c>
      <c r="B5196" s="154">
        <v>65.629997253417898</v>
      </c>
    </row>
    <row r="5197" spans="1:2" ht="15" customHeight="1" x14ac:dyDescent="0.2">
      <c r="A5197" s="153">
        <v>44322.166666666664</v>
      </c>
      <c r="B5197" s="154">
        <v>64.709999084472599</v>
      </c>
    </row>
    <row r="5198" spans="1:2" ht="15" customHeight="1" x14ac:dyDescent="0.2">
      <c r="A5198" s="153">
        <v>44323.166666666664</v>
      </c>
      <c r="B5198" s="154">
        <v>64.900001525878906</v>
      </c>
    </row>
    <row r="5199" spans="1:2" ht="15" customHeight="1" x14ac:dyDescent="0.2">
      <c r="A5199" s="153">
        <v>44326.166666666664</v>
      </c>
      <c r="B5199" s="154">
        <v>64.919998168945298</v>
      </c>
    </row>
    <row r="5200" spans="1:2" ht="15" customHeight="1" x14ac:dyDescent="0.2">
      <c r="A5200" s="153">
        <v>44327.166666666664</v>
      </c>
      <c r="B5200" s="154">
        <v>65.279998779296804</v>
      </c>
    </row>
    <row r="5201" spans="1:2" ht="15" customHeight="1" x14ac:dyDescent="0.2">
      <c r="A5201" s="153">
        <v>44328.166666666664</v>
      </c>
      <c r="B5201" s="154">
        <v>66.080001831054602</v>
      </c>
    </row>
    <row r="5202" spans="1:2" ht="15" customHeight="1" x14ac:dyDescent="0.2">
      <c r="A5202" s="153">
        <v>44329.166666666664</v>
      </c>
      <c r="B5202" s="154">
        <v>63.819999694824197</v>
      </c>
    </row>
    <row r="5203" spans="1:2" ht="15" customHeight="1" x14ac:dyDescent="0.2">
      <c r="A5203" s="153">
        <v>44330.166666666664</v>
      </c>
      <c r="B5203" s="154">
        <v>65.370002746582003</v>
      </c>
    </row>
    <row r="5204" spans="1:2" ht="15" customHeight="1" x14ac:dyDescent="0.2">
      <c r="A5204" s="153">
        <v>44333.166666666664</v>
      </c>
      <c r="B5204" s="154">
        <v>66.269996643066406</v>
      </c>
    </row>
    <row r="5205" spans="1:2" ht="15" customHeight="1" x14ac:dyDescent="0.2">
      <c r="A5205" s="153">
        <v>44334.166666666664</v>
      </c>
      <c r="B5205" s="154">
        <v>65.489997863769503</v>
      </c>
    </row>
    <row r="5206" spans="1:2" ht="15" customHeight="1" x14ac:dyDescent="0.2">
      <c r="A5206" s="153">
        <v>44335.166666666664</v>
      </c>
      <c r="B5206" s="154">
        <v>63.360000610351499</v>
      </c>
    </row>
    <row r="5207" spans="1:2" ht="15" customHeight="1" x14ac:dyDescent="0.2">
      <c r="A5207" s="153">
        <v>44336.166666666664</v>
      </c>
      <c r="B5207" s="154">
        <v>62.049999237060497</v>
      </c>
    </row>
    <row r="5208" spans="1:2" ht="15" customHeight="1" x14ac:dyDescent="0.2">
      <c r="A5208" s="153">
        <v>44337.166666666664</v>
      </c>
      <c r="B5208" s="154">
        <v>63.580001831054602</v>
      </c>
    </row>
    <row r="5209" spans="1:2" ht="15" customHeight="1" x14ac:dyDescent="0.2">
      <c r="A5209" s="153">
        <v>44340.166666666664</v>
      </c>
      <c r="B5209" s="154">
        <v>66.050003051757798</v>
      </c>
    </row>
    <row r="5210" spans="1:2" ht="15" customHeight="1" x14ac:dyDescent="0.2">
      <c r="A5210" s="153">
        <v>44341.166666666664</v>
      </c>
      <c r="B5210" s="154">
        <v>66.069999694824205</v>
      </c>
    </row>
    <row r="5211" spans="1:2" ht="15" customHeight="1" x14ac:dyDescent="0.2">
      <c r="A5211" s="153">
        <v>44342.166666666664</v>
      </c>
      <c r="B5211" s="154">
        <v>66.209999084472599</v>
      </c>
    </row>
    <row r="5212" spans="1:2" ht="15" customHeight="1" x14ac:dyDescent="0.2">
      <c r="A5212" s="153">
        <v>44343.166666666664</v>
      </c>
      <c r="B5212" s="154">
        <v>66.849998474121094</v>
      </c>
    </row>
    <row r="5213" spans="1:2" ht="15" customHeight="1" x14ac:dyDescent="0.2">
      <c r="A5213" s="153">
        <v>44344.166666666664</v>
      </c>
      <c r="B5213" s="154">
        <v>66.319999694824205</v>
      </c>
    </row>
    <row r="5214" spans="1:2" ht="15" customHeight="1" x14ac:dyDescent="0.2">
      <c r="A5214" s="153">
        <v>44348.166666666664</v>
      </c>
      <c r="B5214" s="154">
        <v>67.720001220703097</v>
      </c>
    </row>
    <row r="5215" spans="1:2" ht="15" customHeight="1" x14ac:dyDescent="0.2">
      <c r="A5215" s="153">
        <v>44349.166666666664</v>
      </c>
      <c r="B5215" s="154">
        <v>68.830001831054602</v>
      </c>
    </row>
    <row r="5216" spans="1:2" ht="15" customHeight="1" x14ac:dyDescent="0.2">
      <c r="A5216" s="153">
        <v>44350.166666666664</v>
      </c>
      <c r="B5216" s="154">
        <v>68.809997558593693</v>
      </c>
    </row>
    <row r="5217" spans="1:2" ht="15" customHeight="1" x14ac:dyDescent="0.2">
      <c r="A5217" s="153">
        <v>44351.166666666664</v>
      </c>
      <c r="B5217" s="154">
        <v>69.620002746582003</v>
      </c>
    </row>
    <row r="5218" spans="1:2" ht="15" customHeight="1" x14ac:dyDescent="0.2">
      <c r="A5218" s="153">
        <v>44354.166666666664</v>
      </c>
      <c r="B5218" s="154">
        <v>69.230003356933594</v>
      </c>
    </row>
    <row r="5219" spans="1:2" ht="15" customHeight="1" x14ac:dyDescent="0.2">
      <c r="A5219" s="153">
        <v>44355.166666666664</v>
      </c>
      <c r="B5219" s="154">
        <v>70.050003051757798</v>
      </c>
    </row>
    <row r="5220" spans="1:2" ht="15" customHeight="1" x14ac:dyDescent="0.2">
      <c r="A5220" s="153">
        <v>44356.166666666664</v>
      </c>
      <c r="B5220" s="154">
        <v>69.959999084472599</v>
      </c>
    </row>
    <row r="5221" spans="1:2" ht="15" customHeight="1" x14ac:dyDescent="0.2">
      <c r="A5221" s="153">
        <v>44357.166666666664</v>
      </c>
      <c r="B5221" s="154">
        <v>70.290000915527301</v>
      </c>
    </row>
    <row r="5222" spans="1:2" ht="15" customHeight="1" x14ac:dyDescent="0.2">
      <c r="A5222" s="153">
        <v>44358.166666666664</v>
      </c>
      <c r="B5222" s="154">
        <v>70.910003662109304</v>
      </c>
    </row>
    <row r="5223" spans="1:2" ht="15" customHeight="1" x14ac:dyDescent="0.2">
      <c r="A5223" s="153">
        <v>44361.166666666664</v>
      </c>
      <c r="B5223" s="154">
        <v>70.879997253417898</v>
      </c>
    </row>
    <row r="5224" spans="1:2" ht="15" customHeight="1" x14ac:dyDescent="0.2">
      <c r="A5224" s="153">
        <v>44362.166666666664</v>
      </c>
      <c r="B5224" s="154">
        <v>72.120002746582003</v>
      </c>
    </row>
    <row r="5225" spans="1:2" ht="15" customHeight="1" x14ac:dyDescent="0.2">
      <c r="A5225" s="153">
        <v>44363.166666666664</v>
      </c>
      <c r="B5225" s="154">
        <v>72.150001525878906</v>
      </c>
    </row>
    <row r="5226" spans="1:2" ht="15" customHeight="1" x14ac:dyDescent="0.2">
      <c r="A5226" s="153">
        <v>44364.166666666664</v>
      </c>
      <c r="B5226" s="154">
        <v>71.040000915527301</v>
      </c>
    </row>
    <row r="5227" spans="1:2" ht="15" customHeight="1" x14ac:dyDescent="0.2">
      <c r="A5227" s="153">
        <v>44365.166666666664</v>
      </c>
      <c r="B5227" s="154">
        <v>71.639999389648395</v>
      </c>
    </row>
    <row r="5228" spans="1:2" ht="15" customHeight="1" x14ac:dyDescent="0.2">
      <c r="A5228" s="153">
        <v>44368.166666666664</v>
      </c>
      <c r="B5228" s="154">
        <v>73.660003662109304</v>
      </c>
    </row>
    <row r="5229" spans="1:2" ht="15" customHeight="1" x14ac:dyDescent="0.2">
      <c r="A5229" s="153">
        <v>44369.166666666664</v>
      </c>
      <c r="B5229" s="154">
        <v>73.059997558593693</v>
      </c>
    </row>
    <row r="5230" spans="1:2" ht="15" customHeight="1" x14ac:dyDescent="0.2">
      <c r="A5230" s="153">
        <v>44370.166666666664</v>
      </c>
      <c r="B5230" s="154">
        <v>73.080001831054602</v>
      </c>
    </row>
    <row r="5231" spans="1:2" ht="15" customHeight="1" x14ac:dyDescent="0.2">
      <c r="A5231" s="153">
        <v>44371.166666666664</v>
      </c>
      <c r="B5231" s="154">
        <v>73.300003051757798</v>
      </c>
    </row>
    <row r="5232" spans="1:2" ht="15" customHeight="1" x14ac:dyDescent="0.2">
      <c r="A5232" s="153">
        <v>44372.166666666664</v>
      </c>
      <c r="B5232" s="154">
        <v>74.050003051757798</v>
      </c>
    </row>
    <row r="5233" spans="1:2" ht="15" customHeight="1" x14ac:dyDescent="0.2">
      <c r="A5233" s="153">
        <v>44375.166666666664</v>
      </c>
      <c r="B5233" s="154">
        <v>72.910003662109304</v>
      </c>
    </row>
    <row r="5234" spans="1:2" ht="15" customHeight="1" x14ac:dyDescent="0.2">
      <c r="A5234" s="153">
        <v>44376.166666666664</v>
      </c>
      <c r="B5234" s="154">
        <v>72.980003356933594</v>
      </c>
    </row>
    <row r="5235" spans="1:2" ht="15" customHeight="1" x14ac:dyDescent="0.2">
      <c r="A5235" s="153">
        <v>44377.166666666664</v>
      </c>
      <c r="B5235" s="154">
        <v>73.470001220703097</v>
      </c>
    </row>
    <row r="5236" spans="1:2" ht="15" customHeight="1" x14ac:dyDescent="0.2">
      <c r="A5236" s="153">
        <v>44378.166666666664</v>
      </c>
      <c r="B5236" s="154">
        <v>75.230003356933594</v>
      </c>
    </row>
    <row r="5237" spans="1:2" ht="15" customHeight="1" x14ac:dyDescent="0.2">
      <c r="A5237" s="153">
        <v>44379.166666666664</v>
      </c>
      <c r="B5237" s="154">
        <v>75.160003662109304</v>
      </c>
    </row>
    <row r="5238" spans="1:2" ht="15" customHeight="1" x14ac:dyDescent="0.2">
      <c r="A5238" s="153">
        <v>44383.166666666664</v>
      </c>
      <c r="B5238" s="154">
        <v>73.370002746582003</v>
      </c>
    </row>
    <row r="5239" spans="1:2" ht="15" customHeight="1" x14ac:dyDescent="0.2">
      <c r="A5239" s="153">
        <v>44384.166666666664</v>
      </c>
      <c r="B5239" s="154">
        <v>72.199996948242102</v>
      </c>
    </row>
    <row r="5240" spans="1:2" ht="15" customHeight="1" x14ac:dyDescent="0.2">
      <c r="A5240" s="153">
        <v>44385.166666666664</v>
      </c>
      <c r="B5240" s="154">
        <v>72.940002441406193</v>
      </c>
    </row>
    <row r="5241" spans="1:2" ht="15" customHeight="1" x14ac:dyDescent="0.2">
      <c r="A5241" s="153">
        <v>44386.166666666664</v>
      </c>
      <c r="B5241" s="154">
        <v>74.559997558593693</v>
      </c>
    </row>
    <row r="5242" spans="1:2" ht="15" customHeight="1" x14ac:dyDescent="0.2">
      <c r="A5242" s="153">
        <v>44389.166666666664</v>
      </c>
      <c r="B5242" s="154">
        <v>74.099998474121094</v>
      </c>
    </row>
    <row r="5243" spans="1:2" ht="15" customHeight="1" x14ac:dyDescent="0.2">
      <c r="A5243" s="153">
        <v>44390.166666666664</v>
      </c>
      <c r="B5243" s="154">
        <v>75.25</v>
      </c>
    </row>
    <row r="5244" spans="1:2" ht="15" customHeight="1" x14ac:dyDescent="0.2">
      <c r="A5244" s="153">
        <v>44391.166666666664</v>
      </c>
      <c r="B5244" s="154">
        <v>73.129997253417898</v>
      </c>
    </row>
    <row r="5245" spans="1:2" ht="15" customHeight="1" x14ac:dyDescent="0.2">
      <c r="A5245" s="153">
        <v>44392.166666666664</v>
      </c>
      <c r="B5245" s="154">
        <v>71.650001525878906</v>
      </c>
    </row>
    <row r="5246" spans="1:2" ht="15" customHeight="1" x14ac:dyDescent="0.2">
      <c r="A5246" s="153">
        <v>44393.166666666664</v>
      </c>
      <c r="B5246" s="154">
        <v>71.809997558593693</v>
      </c>
    </row>
    <row r="5247" spans="1:2" ht="15" customHeight="1" x14ac:dyDescent="0.2">
      <c r="A5247" s="153">
        <v>44396.166666666664</v>
      </c>
      <c r="B5247" s="154">
        <v>66.419998168945298</v>
      </c>
    </row>
    <row r="5248" spans="1:2" ht="15" customHeight="1" x14ac:dyDescent="0.2">
      <c r="A5248" s="153">
        <v>44397.166666666664</v>
      </c>
      <c r="B5248" s="154">
        <v>67.419998168945298</v>
      </c>
    </row>
    <row r="5249" spans="1:2" ht="15" customHeight="1" x14ac:dyDescent="0.2">
      <c r="A5249" s="153">
        <v>44398.166666666664</v>
      </c>
      <c r="B5249" s="154">
        <v>70.300003051757798</v>
      </c>
    </row>
    <row r="5250" spans="1:2" ht="15" customHeight="1" x14ac:dyDescent="0.2">
      <c r="A5250" s="153">
        <v>44399.166666666664</v>
      </c>
      <c r="B5250" s="154">
        <v>71.910003662109304</v>
      </c>
    </row>
    <row r="5251" spans="1:2" ht="15" customHeight="1" x14ac:dyDescent="0.2">
      <c r="A5251" s="153">
        <v>44400.166666666664</v>
      </c>
      <c r="B5251" s="154">
        <v>72.069999694824205</v>
      </c>
    </row>
    <row r="5252" spans="1:2" ht="15" customHeight="1" x14ac:dyDescent="0.2">
      <c r="A5252" s="153">
        <v>44403.166666666664</v>
      </c>
      <c r="B5252" s="154">
        <v>71.910003662109304</v>
      </c>
    </row>
    <row r="5253" spans="1:2" ht="15" customHeight="1" x14ac:dyDescent="0.2">
      <c r="A5253" s="153">
        <v>44404.166666666664</v>
      </c>
      <c r="B5253" s="154">
        <v>71.650001525878906</v>
      </c>
    </row>
    <row r="5254" spans="1:2" ht="15" customHeight="1" x14ac:dyDescent="0.2">
      <c r="A5254" s="153">
        <v>44405.166666666664</v>
      </c>
      <c r="B5254" s="154">
        <v>72.389999389648395</v>
      </c>
    </row>
    <row r="5255" spans="1:2" ht="15" customHeight="1" x14ac:dyDescent="0.2">
      <c r="A5255" s="153">
        <v>44406.166666666664</v>
      </c>
      <c r="B5255" s="154">
        <v>73.620002746582003</v>
      </c>
    </row>
    <row r="5256" spans="1:2" ht="15" customHeight="1" x14ac:dyDescent="0.2">
      <c r="A5256" s="153">
        <v>44407.166666666664</v>
      </c>
      <c r="B5256" s="154">
        <v>73.949996948242102</v>
      </c>
    </row>
    <row r="5257" spans="1:2" ht="15" customHeight="1" x14ac:dyDescent="0.2">
      <c r="A5257" s="153">
        <v>44410.166666666664</v>
      </c>
      <c r="B5257" s="154">
        <v>71.260002136230398</v>
      </c>
    </row>
    <row r="5258" spans="1:2" ht="15" customHeight="1" x14ac:dyDescent="0.2">
      <c r="A5258" s="153">
        <v>44411.166666666664</v>
      </c>
      <c r="B5258" s="154">
        <v>70.559997558593693</v>
      </c>
    </row>
    <row r="5259" spans="1:2" ht="15" customHeight="1" x14ac:dyDescent="0.2">
      <c r="A5259" s="153">
        <v>44412.166666666664</v>
      </c>
      <c r="B5259" s="154">
        <v>68.150001525878906</v>
      </c>
    </row>
    <row r="5260" spans="1:2" ht="15" customHeight="1" x14ac:dyDescent="0.2">
      <c r="A5260" s="153">
        <v>44413.166666666664</v>
      </c>
      <c r="B5260" s="154">
        <v>69.089996337890597</v>
      </c>
    </row>
    <row r="5261" spans="1:2" ht="15" customHeight="1" x14ac:dyDescent="0.2">
      <c r="A5261" s="153">
        <v>44414.166666666664</v>
      </c>
      <c r="B5261" s="154">
        <v>68.279998779296804</v>
      </c>
    </row>
    <row r="5262" spans="1:2" ht="15" customHeight="1" x14ac:dyDescent="0.2">
      <c r="A5262" s="153">
        <v>44417.166666666664</v>
      </c>
      <c r="B5262" s="154">
        <v>66.480003356933594</v>
      </c>
    </row>
    <row r="5263" spans="1:2" ht="15" customHeight="1" x14ac:dyDescent="0.2">
      <c r="A5263" s="153">
        <v>44418.166666666664</v>
      </c>
      <c r="B5263" s="154">
        <v>68.290000915527301</v>
      </c>
    </row>
    <row r="5264" spans="1:2" ht="15" customHeight="1" x14ac:dyDescent="0.2">
      <c r="A5264" s="153">
        <v>44419.166666666664</v>
      </c>
      <c r="B5264" s="154">
        <v>69.25</v>
      </c>
    </row>
    <row r="5265" spans="1:2" ht="15" customHeight="1" x14ac:dyDescent="0.2">
      <c r="A5265" s="153">
        <v>44420.166666666664</v>
      </c>
      <c r="B5265" s="154">
        <v>69.089996337890597</v>
      </c>
    </row>
    <row r="5266" spans="1:2" ht="15" customHeight="1" x14ac:dyDescent="0.2">
      <c r="A5266" s="153">
        <v>44421.166666666664</v>
      </c>
      <c r="B5266" s="154">
        <v>68.440002441406193</v>
      </c>
    </row>
    <row r="5267" spans="1:2" ht="15" customHeight="1" x14ac:dyDescent="0.2">
      <c r="A5267" s="153">
        <v>44424.166666666664</v>
      </c>
      <c r="B5267" s="154">
        <v>67.290000915527301</v>
      </c>
    </row>
    <row r="5268" spans="1:2" ht="15" customHeight="1" x14ac:dyDescent="0.2">
      <c r="A5268" s="153">
        <v>44425.166666666664</v>
      </c>
      <c r="B5268" s="154">
        <v>66.589996337890597</v>
      </c>
    </row>
    <row r="5269" spans="1:2" ht="15" customHeight="1" x14ac:dyDescent="0.2">
      <c r="A5269" s="153">
        <v>44426.166666666664</v>
      </c>
      <c r="B5269" s="154">
        <v>65.459999084472599</v>
      </c>
    </row>
    <row r="5270" spans="1:2" ht="15" customHeight="1" x14ac:dyDescent="0.2">
      <c r="A5270" s="153">
        <v>44427.166666666664</v>
      </c>
      <c r="B5270" s="154">
        <v>63.689998626708899</v>
      </c>
    </row>
    <row r="5271" spans="1:2" ht="15" customHeight="1" x14ac:dyDescent="0.2">
      <c r="A5271" s="153">
        <v>44428.166666666664</v>
      </c>
      <c r="B5271" s="154">
        <v>62.319999694824197</v>
      </c>
    </row>
    <row r="5272" spans="1:2" ht="15" customHeight="1" x14ac:dyDescent="0.2">
      <c r="A5272" s="153">
        <v>44431.166666666664</v>
      </c>
      <c r="B5272" s="154">
        <v>65.639999389648395</v>
      </c>
    </row>
    <row r="5273" spans="1:2" ht="15" customHeight="1" x14ac:dyDescent="0.2">
      <c r="A5273" s="153">
        <v>44432.166666666664</v>
      </c>
      <c r="B5273" s="154">
        <v>67.540000915527301</v>
      </c>
    </row>
    <row r="5274" spans="1:2" ht="15" customHeight="1" x14ac:dyDescent="0.2">
      <c r="A5274" s="153">
        <v>44433.166666666664</v>
      </c>
      <c r="B5274" s="154">
        <v>68.360000610351506</v>
      </c>
    </row>
    <row r="5275" spans="1:2" ht="15" customHeight="1" x14ac:dyDescent="0.2">
      <c r="A5275" s="153">
        <v>44434.166666666664</v>
      </c>
      <c r="B5275" s="154">
        <v>67.419998168945298</v>
      </c>
    </row>
    <row r="5276" spans="1:2" ht="15" customHeight="1" x14ac:dyDescent="0.2">
      <c r="A5276" s="153">
        <v>44435.166666666664</v>
      </c>
      <c r="B5276" s="154">
        <v>68.739997863769503</v>
      </c>
    </row>
    <row r="5277" spans="1:2" ht="15" customHeight="1" x14ac:dyDescent="0.2">
      <c r="A5277" s="153">
        <v>44438.166666666664</v>
      </c>
      <c r="B5277" s="154">
        <v>69.209999084472599</v>
      </c>
    </row>
    <row r="5278" spans="1:2" ht="15" customHeight="1" x14ac:dyDescent="0.2">
      <c r="A5278" s="153">
        <v>44439.166666666664</v>
      </c>
      <c r="B5278" s="154">
        <v>68.5</v>
      </c>
    </row>
    <row r="5279" spans="1:2" ht="15" customHeight="1" x14ac:dyDescent="0.2">
      <c r="A5279" s="153">
        <v>44440.166666666664</v>
      </c>
      <c r="B5279" s="154">
        <v>68.589996337890597</v>
      </c>
    </row>
    <row r="5280" spans="1:2" ht="15" customHeight="1" x14ac:dyDescent="0.2">
      <c r="A5280" s="153">
        <v>44441.166666666664</v>
      </c>
      <c r="B5280" s="154">
        <v>69.989997863769503</v>
      </c>
    </row>
    <row r="5281" spans="1:2" ht="15" customHeight="1" x14ac:dyDescent="0.2">
      <c r="A5281" s="153">
        <v>44442.166666666664</v>
      </c>
      <c r="B5281" s="154">
        <v>69.290000915527301</v>
      </c>
    </row>
    <row r="5282" spans="1:2" ht="15" customHeight="1" x14ac:dyDescent="0.2">
      <c r="A5282" s="153">
        <v>44446.166666666664</v>
      </c>
      <c r="B5282" s="154">
        <v>68.349998474121094</v>
      </c>
    </row>
    <row r="5283" spans="1:2" ht="15" customHeight="1" x14ac:dyDescent="0.2">
      <c r="A5283" s="153">
        <v>44447.166666666664</v>
      </c>
      <c r="B5283" s="154">
        <v>69.300003051757798</v>
      </c>
    </row>
    <row r="5284" spans="1:2" ht="15" customHeight="1" x14ac:dyDescent="0.2">
      <c r="A5284" s="153">
        <v>44448.166666666664</v>
      </c>
      <c r="B5284" s="154">
        <v>68.139999389648395</v>
      </c>
    </row>
    <row r="5285" spans="1:2" ht="15" customHeight="1" x14ac:dyDescent="0.2">
      <c r="A5285" s="153">
        <v>44449.166666666664</v>
      </c>
      <c r="B5285" s="154">
        <v>69.720001220703097</v>
      </c>
    </row>
    <row r="5286" spans="1:2" ht="15" customHeight="1" x14ac:dyDescent="0.2">
      <c r="A5286" s="153">
        <v>44452.166666666664</v>
      </c>
      <c r="B5286" s="154">
        <v>70.449996948242102</v>
      </c>
    </row>
    <row r="5287" spans="1:2" ht="15" customHeight="1" x14ac:dyDescent="0.2">
      <c r="A5287" s="153">
        <v>44453.166666666664</v>
      </c>
      <c r="B5287" s="154">
        <v>70.459999084472599</v>
      </c>
    </row>
    <row r="5288" spans="1:2" ht="15" customHeight="1" x14ac:dyDescent="0.2">
      <c r="A5288" s="153">
        <v>44454.166666666664</v>
      </c>
      <c r="B5288" s="154">
        <v>72.610000610351506</v>
      </c>
    </row>
    <row r="5289" spans="1:2" ht="15" customHeight="1" x14ac:dyDescent="0.2">
      <c r="A5289" s="153">
        <v>44455.166666666664</v>
      </c>
      <c r="B5289" s="154">
        <v>72.610000610351506</v>
      </c>
    </row>
    <row r="5290" spans="1:2" ht="15" customHeight="1" x14ac:dyDescent="0.2">
      <c r="A5290" s="153">
        <v>44456.166666666664</v>
      </c>
      <c r="B5290" s="154">
        <v>71.970001220703097</v>
      </c>
    </row>
    <row r="5291" spans="1:2" ht="15" customHeight="1" x14ac:dyDescent="0.2">
      <c r="A5291" s="153">
        <v>44459.166666666664</v>
      </c>
      <c r="B5291" s="154">
        <v>70.290000915527301</v>
      </c>
    </row>
    <row r="5292" spans="1:2" ht="15" customHeight="1" x14ac:dyDescent="0.2">
      <c r="A5292" s="153">
        <v>44460.166666666664</v>
      </c>
      <c r="B5292" s="154">
        <v>70.559997558593693</v>
      </c>
    </row>
    <row r="5293" spans="1:2" ht="15" customHeight="1" x14ac:dyDescent="0.2">
      <c r="A5293" s="153">
        <v>44461.166666666664</v>
      </c>
      <c r="B5293" s="154">
        <v>72.230003356933594</v>
      </c>
    </row>
    <row r="5294" spans="1:2" ht="15" customHeight="1" x14ac:dyDescent="0.2">
      <c r="A5294" s="153">
        <v>44462.166666666664</v>
      </c>
      <c r="B5294" s="154">
        <v>73.300003051757798</v>
      </c>
    </row>
    <row r="5295" spans="1:2" ht="15" customHeight="1" x14ac:dyDescent="0.2">
      <c r="A5295" s="153">
        <v>44463.166666666664</v>
      </c>
      <c r="B5295" s="154">
        <v>73.980003356933594</v>
      </c>
    </row>
    <row r="5296" spans="1:2" ht="15" customHeight="1" x14ac:dyDescent="0.2">
      <c r="A5296" s="153">
        <v>44466.166666666664</v>
      </c>
      <c r="B5296" s="154">
        <v>75.449996948242102</v>
      </c>
    </row>
    <row r="5297" spans="1:2" ht="15" customHeight="1" x14ac:dyDescent="0.2">
      <c r="A5297" s="153">
        <v>44467.166666666664</v>
      </c>
      <c r="B5297" s="154">
        <v>75.290000915527301</v>
      </c>
    </row>
    <row r="5298" spans="1:2" ht="15" customHeight="1" x14ac:dyDescent="0.2">
      <c r="A5298" s="153">
        <v>44468.166666666664</v>
      </c>
      <c r="B5298" s="154">
        <v>74.830001831054602</v>
      </c>
    </row>
    <row r="5299" spans="1:2" ht="15" customHeight="1" x14ac:dyDescent="0.2">
      <c r="A5299" s="153">
        <v>44469.166666666664</v>
      </c>
      <c r="B5299" s="154">
        <v>75.029998779296804</v>
      </c>
    </row>
    <row r="5300" spans="1:2" ht="15" customHeight="1" x14ac:dyDescent="0.2">
      <c r="A5300" s="153">
        <v>44470.166666666664</v>
      </c>
      <c r="B5300" s="154">
        <v>75.879997253417898</v>
      </c>
    </row>
    <row r="5301" spans="1:2" ht="15" customHeight="1" x14ac:dyDescent="0.2">
      <c r="A5301" s="153">
        <v>44473.166666666664</v>
      </c>
      <c r="B5301" s="154">
        <v>77.620002746582003</v>
      </c>
    </row>
    <row r="5302" spans="1:2" ht="15" customHeight="1" x14ac:dyDescent="0.2">
      <c r="A5302" s="153">
        <v>44474.166666666664</v>
      </c>
      <c r="B5302" s="154">
        <v>78.930000305175696</v>
      </c>
    </row>
    <row r="5303" spans="1:2" ht="15" customHeight="1" x14ac:dyDescent="0.2">
      <c r="A5303" s="153">
        <v>44475.166666666664</v>
      </c>
      <c r="B5303" s="154">
        <v>77.430000305175696</v>
      </c>
    </row>
    <row r="5304" spans="1:2" ht="15" customHeight="1" x14ac:dyDescent="0.2">
      <c r="A5304" s="153">
        <v>44476.166666666664</v>
      </c>
      <c r="B5304" s="154">
        <v>78.300003051757798</v>
      </c>
    </row>
    <row r="5305" spans="1:2" ht="15" customHeight="1" x14ac:dyDescent="0.2">
      <c r="A5305" s="153">
        <v>44477.166666666664</v>
      </c>
      <c r="B5305" s="154">
        <v>79.349998474121094</v>
      </c>
    </row>
    <row r="5306" spans="1:2" ht="15" customHeight="1" x14ac:dyDescent="0.2">
      <c r="A5306" s="153">
        <v>44480.166666666664</v>
      </c>
      <c r="B5306" s="154">
        <v>80.519996643066406</v>
      </c>
    </row>
    <row r="5307" spans="1:2" ht="15" customHeight="1" x14ac:dyDescent="0.2">
      <c r="A5307" s="153">
        <v>44481.166666666664</v>
      </c>
      <c r="B5307" s="154">
        <v>80.639999389648395</v>
      </c>
    </row>
    <row r="5308" spans="1:2" ht="15" customHeight="1" x14ac:dyDescent="0.2">
      <c r="A5308" s="153">
        <v>44482.166666666664</v>
      </c>
      <c r="B5308" s="154">
        <v>80.440002441406193</v>
      </c>
    </row>
    <row r="5309" spans="1:2" ht="15" customHeight="1" x14ac:dyDescent="0.2">
      <c r="A5309" s="153">
        <v>44483.166666666664</v>
      </c>
      <c r="B5309" s="154">
        <v>81.309997558593693</v>
      </c>
    </row>
    <row r="5310" spans="1:2" ht="15" customHeight="1" x14ac:dyDescent="0.2">
      <c r="A5310" s="153">
        <v>44484.166666666664</v>
      </c>
      <c r="B5310" s="154">
        <v>82.279998779296804</v>
      </c>
    </row>
    <row r="5311" spans="1:2" ht="15" customHeight="1" x14ac:dyDescent="0.2">
      <c r="A5311" s="153">
        <v>44487.166666666664</v>
      </c>
      <c r="B5311" s="154">
        <v>82.440002441406193</v>
      </c>
    </row>
    <row r="5312" spans="1:2" ht="15" customHeight="1" x14ac:dyDescent="0.2">
      <c r="A5312" s="153">
        <v>44488.166666666664</v>
      </c>
      <c r="B5312" s="154">
        <v>82.959999084472599</v>
      </c>
    </row>
    <row r="5313" spans="1:2" ht="15" customHeight="1" x14ac:dyDescent="0.2">
      <c r="A5313" s="153">
        <v>44489.166666666664</v>
      </c>
      <c r="B5313" s="154">
        <v>83.870002746582003</v>
      </c>
    </row>
    <row r="5314" spans="1:2" ht="15" customHeight="1" x14ac:dyDescent="0.2">
      <c r="A5314" s="153">
        <v>44490.166666666664</v>
      </c>
      <c r="B5314" s="154">
        <v>82.5</v>
      </c>
    </row>
    <row r="5315" spans="1:2" ht="15" customHeight="1" x14ac:dyDescent="0.2">
      <c r="A5315" s="153">
        <v>44491.166666666664</v>
      </c>
      <c r="B5315" s="154">
        <v>83.760002136230398</v>
      </c>
    </row>
    <row r="5316" spans="1:2" ht="15" customHeight="1" x14ac:dyDescent="0.2">
      <c r="A5316" s="153">
        <v>44494.166666666664</v>
      </c>
      <c r="B5316" s="154">
        <v>83.760002136230398</v>
      </c>
    </row>
    <row r="5317" spans="1:2" ht="15" customHeight="1" x14ac:dyDescent="0.2">
      <c r="A5317" s="153">
        <v>44495.166666666664</v>
      </c>
      <c r="B5317" s="154">
        <v>84.650001525878906</v>
      </c>
    </row>
    <row r="5318" spans="1:2" ht="15" customHeight="1" x14ac:dyDescent="0.2">
      <c r="A5318" s="153">
        <v>44496.166666666664</v>
      </c>
      <c r="B5318" s="154">
        <v>82.660003662109304</v>
      </c>
    </row>
    <row r="5319" spans="1:2" ht="15" customHeight="1" x14ac:dyDescent="0.2">
      <c r="A5319" s="153">
        <v>44497.166666666664</v>
      </c>
      <c r="B5319" s="154">
        <v>82.809997558593693</v>
      </c>
    </row>
    <row r="5320" spans="1:2" ht="15" customHeight="1" x14ac:dyDescent="0.2">
      <c r="A5320" s="153">
        <v>44498.166666666664</v>
      </c>
      <c r="B5320" s="154">
        <v>83.569999694824205</v>
      </c>
    </row>
    <row r="5321" spans="1:2" ht="15" customHeight="1" x14ac:dyDescent="0.2">
      <c r="A5321" s="153">
        <v>44501.166666666664</v>
      </c>
      <c r="B5321" s="154">
        <v>84.050003051757798</v>
      </c>
    </row>
    <row r="5322" spans="1:2" ht="15" customHeight="1" x14ac:dyDescent="0.2">
      <c r="A5322" s="153">
        <v>44502.166666666664</v>
      </c>
      <c r="B5322" s="154">
        <v>83.910003662109304</v>
      </c>
    </row>
    <row r="5323" spans="1:2" ht="15" customHeight="1" x14ac:dyDescent="0.2">
      <c r="A5323" s="153">
        <v>44503.166666666664</v>
      </c>
      <c r="B5323" s="154">
        <v>80.860000610351506</v>
      </c>
    </row>
    <row r="5324" spans="1:2" ht="15" customHeight="1" x14ac:dyDescent="0.2">
      <c r="A5324" s="153">
        <v>44504.166666666664</v>
      </c>
      <c r="B5324" s="154">
        <v>78.809997558593693</v>
      </c>
    </row>
    <row r="5325" spans="1:2" ht="15" customHeight="1" x14ac:dyDescent="0.2">
      <c r="A5325" s="153">
        <v>44505.166666666664</v>
      </c>
      <c r="B5325" s="154">
        <v>81.269996643066406</v>
      </c>
    </row>
    <row r="5326" spans="1:2" ht="15" customHeight="1" x14ac:dyDescent="0.2">
      <c r="A5326" s="153">
        <v>44508.208333333336</v>
      </c>
      <c r="B5326" s="154">
        <v>81.930000305175696</v>
      </c>
    </row>
    <row r="5327" spans="1:2" ht="15" customHeight="1" x14ac:dyDescent="0.2">
      <c r="A5327" s="153">
        <v>44509.208333333336</v>
      </c>
      <c r="B5327" s="154">
        <v>84.150001525878906</v>
      </c>
    </row>
    <row r="5328" spans="1:2" ht="15" customHeight="1" x14ac:dyDescent="0.2">
      <c r="A5328" s="153">
        <v>44510.208333333336</v>
      </c>
      <c r="B5328" s="154">
        <v>81.339996337890597</v>
      </c>
    </row>
    <row r="5329" spans="1:2" ht="15" customHeight="1" x14ac:dyDescent="0.2">
      <c r="A5329" s="153">
        <v>44511.208333333336</v>
      </c>
      <c r="B5329" s="154">
        <v>81.589996337890597</v>
      </c>
    </row>
    <row r="5330" spans="1:2" ht="15" customHeight="1" x14ac:dyDescent="0.2">
      <c r="A5330" s="153">
        <v>44512.208333333336</v>
      </c>
      <c r="B5330" s="154">
        <v>80.790000915527301</v>
      </c>
    </row>
    <row r="5331" spans="1:2" ht="15" customHeight="1" x14ac:dyDescent="0.2">
      <c r="A5331" s="153">
        <v>44515.208333333336</v>
      </c>
      <c r="B5331" s="154">
        <v>80.879997253417898</v>
      </c>
    </row>
    <row r="5332" spans="1:2" ht="15" customHeight="1" x14ac:dyDescent="0.2">
      <c r="A5332" s="153">
        <v>44516.208333333336</v>
      </c>
      <c r="B5332" s="154">
        <v>80.760002136230398</v>
      </c>
    </row>
    <row r="5333" spans="1:2" ht="15" customHeight="1" x14ac:dyDescent="0.2">
      <c r="A5333" s="153">
        <v>44517.208333333336</v>
      </c>
      <c r="B5333" s="154">
        <v>78.360000610351506</v>
      </c>
    </row>
    <row r="5334" spans="1:2" ht="15" customHeight="1" x14ac:dyDescent="0.2">
      <c r="A5334" s="153">
        <v>44518.208333333336</v>
      </c>
      <c r="B5334" s="154">
        <v>79.010002136230398</v>
      </c>
    </row>
    <row r="5335" spans="1:2" ht="15" customHeight="1" x14ac:dyDescent="0.2">
      <c r="A5335" s="153">
        <v>44519.208333333336</v>
      </c>
      <c r="B5335" s="154">
        <v>76.099998474121094</v>
      </c>
    </row>
    <row r="5336" spans="1:2" ht="15" customHeight="1" x14ac:dyDescent="0.2">
      <c r="A5336" s="153">
        <v>44522.208333333336</v>
      </c>
      <c r="B5336" s="154">
        <v>76.75</v>
      </c>
    </row>
    <row r="5337" spans="1:2" ht="15" customHeight="1" x14ac:dyDescent="0.2">
      <c r="A5337" s="153">
        <v>44523.208333333336</v>
      </c>
      <c r="B5337" s="154">
        <v>78.5</v>
      </c>
    </row>
    <row r="5338" spans="1:2" ht="15" customHeight="1" x14ac:dyDescent="0.2">
      <c r="A5338" s="153">
        <v>44524.208333333336</v>
      </c>
      <c r="B5338" s="154">
        <v>78.389999389648395</v>
      </c>
    </row>
    <row r="5339" spans="1:2" ht="15" customHeight="1" x14ac:dyDescent="0.2">
      <c r="A5339" s="153">
        <v>44526.604166666664</v>
      </c>
      <c r="B5339" s="154">
        <v>68.150001525878906</v>
      </c>
    </row>
    <row r="5340" spans="1:2" ht="15" customHeight="1" x14ac:dyDescent="0.2">
      <c r="A5340" s="153">
        <v>44529.208333333336</v>
      </c>
      <c r="B5340" s="154">
        <v>69.949996948242102</v>
      </c>
    </row>
    <row r="5341" spans="1:2" ht="15" customHeight="1" x14ac:dyDescent="0.2">
      <c r="A5341" s="153">
        <v>44530.208333333336</v>
      </c>
      <c r="B5341" s="154">
        <v>66.180000305175696</v>
      </c>
    </row>
    <row r="5342" spans="1:2" ht="15" customHeight="1" x14ac:dyDescent="0.2">
      <c r="A5342" s="153">
        <v>44531.208333333336</v>
      </c>
      <c r="B5342" s="154">
        <v>65.569999694824205</v>
      </c>
    </row>
    <row r="5343" spans="1:2" ht="15" customHeight="1" x14ac:dyDescent="0.2">
      <c r="A5343" s="153">
        <v>44532.208333333336</v>
      </c>
      <c r="B5343" s="154">
        <v>66.5</v>
      </c>
    </row>
    <row r="5344" spans="1:2" ht="15" customHeight="1" x14ac:dyDescent="0.2">
      <c r="A5344" s="153">
        <v>44533.208333333336</v>
      </c>
      <c r="B5344" s="154">
        <v>66.260002136230398</v>
      </c>
    </row>
    <row r="5345" spans="1:2" ht="15" customHeight="1" x14ac:dyDescent="0.2">
      <c r="A5345" s="153">
        <v>44536.208333333336</v>
      </c>
      <c r="B5345" s="154">
        <v>69.489997863769503</v>
      </c>
    </row>
    <row r="5346" spans="1:2" ht="15" customHeight="1" x14ac:dyDescent="0.2">
      <c r="A5346" s="153">
        <v>44537.208333333336</v>
      </c>
      <c r="B5346" s="154">
        <v>72.050003051757798</v>
      </c>
    </row>
    <row r="5347" spans="1:2" ht="15" customHeight="1" x14ac:dyDescent="0.2">
      <c r="A5347" s="153">
        <v>44538.208333333336</v>
      </c>
      <c r="B5347" s="154">
        <v>72.360000610351506</v>
      </c>
    </row>
    <row r="5348" spans="1:2" ht="15" customHeight="1" x14ac:dyDescent="0.2">
      <c r="A5348" s="153">
        <v>44539.208333333336</v>
      </c>
      <c r="B5348" s="154">
        <v>70.940002441406193</v>
      </c>
    </row>
    <row r="5349" spans="1:2" ht="15" customHeight="1" x14ac:dyDescent="0.2">
      <c r="A5349" s="153">
        <v>44540.208333333336</v>
      </c>
      <c r="B5349" s="154">
        <v>71.669998168945298</v>
      </c>
    </row>
    <row r="5350" spans="1:2" ht="15" customHeight="1" x14ac:dyDescent="0.2">
      <c r="A5350" s="153">
        <v>44543.208333333336</v>
      </c>
      <c r="B5350" s="154">
        <v>71.290000915527301</v>
      </c>
    </row>
    <row r="5351" spans="1:2" ht="15" customHeight="1" x14ac:dyDescent="0.2">
      <c r="A5351" s="153">
        <v>44544.208333333336</v>
      </c>
      <c r="B5351" s="154">
        <v>70.730003356933594</v>
      </c>
    </row>
    <row r="5352" spans="1:2" ht="15" customHeight="1" x14ac:dyDescent="0.2">
      <c r="A5352" s="153">
        <v>44545.208333333336</v>
      </c>
      <c r="B5352" s="154">
        <v>70.870002746582003</v>
      </c>
    </row>
    <row r="5353" spans="1:2" ht="15" customHeight="1" x14ac:dyDescent="0.2">
      <c r="A5353" s="153">
        <v>44546.208333333336</v>
      </c>
      <c r="B5353" s="154">
        <v>72.379997253417898</v>
      </c>
    </row>
    <row r="5354" spans="1:2" ht="15" customHeight="1" x14ac:dyDescent="0.2">
      <c r="A5354" s="153">
        <v>44547.208333333336</v>
      </c>
      <c r="B5354" s="154">
        <v>70.860000610351506</v>
      </c>
    </row>
    <row r="5355" spans="1:2" ht="15" customHeight="1" x14ac:dyDescent="0.2">
      <c r="A5355" s="153">
        <v>44550.208333333336</v>
      </c>
      <c r="B5355" s="154">
        <v>68.230003356933594</v>
      </c>
    </row>
    <row r="5356" spans="1:2" ht="15" customHeight="1" x14ac:dyDescent="0.2">
      <c r="A5356" s="153">
        <v>44551.208333333336</v>
      </c>
      <c r="B5356" s="154">
        <v>71.120002746582003</v>
      </c>
    </row>
    <row r="5357" spans="1:2" ht="15" customHeight="1" x14ac:dyDescent="0.2">
      <c r="A5357" s="153">
        <v>44552.208333333336</v>
      </c>
      <c r="B5357" s="154">
        <v>72.760002136230398</v>
      </c>
    </row>
    <row r="5358" spans="1:2" ht="15" customHeight="1" x14ac:dyDescent="0.2">
      <c r="A5358" s="153">
        <v>44553.208333333336</v>
      </c>
      <c r="B5358" s="154">
        <v>73.790000915527301</v>
      </c>
    </row>
    <row r="5359" spans="1:2" ht="15" customHeight="1" x14ac:dyDescent="0.2">
      <c r="A5359" s="153">
        <v>44557.208333333336</v>
      </c>
      <c r="B5359" s="154">
        <v>75.569999694824205</v>
      </c>
    </row>
    <row r="5360" spans="1:2" ht="15" customHeight="1" x14ac:dyDescent="0.2">
      <c r="A5360" s="153">
        <v>44558.208333333336</v>
      </c>
      <c r="B5360" s="154">
        <v>75.980003356933594</v>
      </c>
    </row>
    <row r="5361" spans="1:2" ht="15" customHeight="1" x14ac:dyDescent="0.2">
      <c r="A5361" s="153">
        <v>44559.208333333336</v>
      </c>
      <c r="B5361" s="154">
        <v>76.559997558593693</v>
      </c>
    </row>
    <row r="5362" spans="1:2" ht="15" customHeight="1" x14ac:dyDescent="0.2">
      <c r="A5362" s="153">
        <v>44560.208333333336</v>
      </c>
      <c r="B5362" s="154">
        <v>76.989997863769503</v>
      </c>
    </row>
    <row r="5363" spans="1:2" ht="15" customHeight="1" x14ac:dyDescent="0.2">
      <c r="A5363" s="153">
        <v>44561.208333333336</v>
      </c>
      <c r="B5363" s="154">
        <v>75.209999084472599</v>
      </c>
    </row>
    <row r="5364" spans="1:2" ht="15" customHeight="1" x14ac:dyDescent="0.2">
      <c r="A5364" s="153">
        <v>44564.208333333336</v>
      </c>
      <c r="B5364" s="154">
        <v>76.080001831054602</v>
      </c>
    </row>
    <row r="5365" spans="1:2" ht="15" customHeight="1" x14ac:dyDescent="0.2">
      <c r="A5365" s="153">
        <v>44565.208333333336</v>
      </c>
      <c r="B5365" s="154">
        <v>76.989997863769503</v>
      </c>
    </row>
    <row r="5366" spans="1:2" ht="15" customHeight="1" x14ac:dyDescent="0.2">
      <c r="A5366" s="153">
        <v>44566.208333333336</v>
      </c>
      <c r="B5366" s="154">
        <v>77.849998474121094</v>
      </c>
    </row>
    <row r="5367" spans="1:2" ht="15" customHeight="1" x14ac:dyDescent="0.2">
      <c r="A5367" s="153">
        <v>44567.208333333336</v>
      </c>
      <c r="B5367" s="154">
        <v>79.459999084472599</v>
      </c>
    </row>
    <row r="5368" spans="1:2" ht="15" customHeight="1" x14ac:dyDescent="0.2">
      <c r="A5368" s="153">
        <v>44568.208333333336</v>
      </c>
      <c r="B5368" s="154">
        <v>78.900001525878906</v>
      </c>
    </row>
    <row r="5369" spans="1:2" ht="15" customHeight="1" x14ac:dyDescent="0.2">
      <c r="A5369" s="153">
        <v>44571.208333333336</v>
      </c>
      <c r="B5369" s="154">
        <v>78.230003356933594</v>
      </c>
    </row>
    <row r="5370" spans="1:2" ht="15" customHeight="1" x14ac:dyDescent="0.2">
      <c r="A5370" s="153">
        <v>44572.208333333336</v>
      </c>
      <c r="B5370" s="154">
        <v>81.220001220703097</v>
      </c>
    </row>
    <row r="5371" spans="1:2" ht="15" customHeight="1" x14ac:dyDescent="0.2">
      <c r="A5371" s="153">
        <v>44573.208333333336</v>
      </c>
      <c r="B5371" s="154">
        <v>82.639999389648395</v>
      </c>
    </row>
    <row r="5372" spans="1:2" ht="15" customHeight="1" x14ac:dyDescent="0.2">
      <c r="A5372" s="153">
        <v>44574.208333333336</v>
      </c>
      <c r="B5372" s="154">
        <v>82.120002746582003</v>
      </c>
    </row>
    <row r="5373" spans="1:2" ht="15" customHeight="1" x14ac:dyDescent="0.2">
      <c r="A5373" s="153">
        <v>44575.208333333336</v>
      </c>
      <c r="B5373" s="154">
        <v>83.819999694824205</v>
      </c>
    </row>
    <row r="5374" spans="1:2" ht="15" customHeight="1" x14ac:dyDescent="0.2">
      <c r="A5374" s="153">
        <v>44579.208333333336</v>
      </c>
      <c r="B5374" s="154">
        <v>85.430000305175696</v>
      </c>
    </row>
    <row r="5375" spans="1:2" ht="15" customHeight="1" x14ac:dyDescent="0.2">
      <c r="A5375" s="153">
        <v>44580.208333333336</v>
      </c>
      <c r="B5375" s="154">
        <v>86.959999084472599</v>
      </c>
    </row>
    <row r="5376" spans="1:2" ht="15" customHeight="1" x14ac:dyDescent="0.2">
      <c r="A5376" s="153">
        <v>44581.208333333336</v>
      </c>
      <c r="B5376" s="154">
        <v>86.900001525878906</v>
      </c>
    </row>
    <row r="5377" spans="1:2" ht="15" customHeight="1" x14ac:dyDescent="0.2">
      <c r="A5377" s="153">
        <v>44582.208333333336</v>
      </c>
      <c r="B5377" s="154">
        <v>85.139999389648395</v>
      </c>
    </row>
    <row r="5378" spans="1:2" ht="15" customHeight="1" x14ac:dyDescent="0.2">
      <c r="A5378" s="153">
        <v>44585.208333333336</v>
      </c>
      <c r="B5378" s="154">
        <v>83.309997558593693</v>
      </c>
    </row>
    <row r="5379" spans="1:2" ht="15" customHeight="1" x14ac:dyDescent="0.2">
      <c r="A5379" s="153">
        <v>44586.208333333336</v>
      </c>
      <c r="B5379" s="154">
        <v>85.599998474121094</v>
      </c>
    </row>
    <row r="5380" spans="1:2" ht="15" customHeight="1" x14ac:dyDescent="0.2">
      <c r="A5380" s="153">
        <v>44587.208333333336</v>
      </c>
      <c r="B5380" s="154">
        <v>87.349998474121094</v>
      </c>
    </row>
    <row r="5381" spans="1:2" ht="15" customHeight="1" x14ac:dyDescent="0.2">
      <c r="A5381" s="153">
        <v>44588.208333333336</v>
      </c>
      <c r="B5381" s="154">
        <v>86.610000610351506</v>
      </c>
    </row>
    <row r="5382" spans="1:2" ht="15" customHeight="1" x14ac:dyDescent="0.2">
      <c r="A5382" s="153">
        <v>44589.208333333336</v>
      </c>
      <c r="B5382" s="154">
        <v>86.819999694824205</v>
      </c>
    </row>
    <row r="5383" spans="1:2" ht="15" customHeight="1" x14ac:dyDescent="0.2">
      <c r="A5383" s="153">
        <v>44592.208333333336</v>
      </c>
      <c r="B5383" s="154">
        <v>88.150001525878906</v>
      </c>
    </row>
    <row r="5384" spans="1:2" ht="15" customHeight="1" x14ac:dyDescent="0.2">
      <c r="A5384" s="153">
        <v>44593.208333333336</v>
      </c>
      <c r="B5384" s="154">
        <v>88.199996948242102</v>
      </c>
    </row>
    <row r="5385" spans="1:2" ht="15" customHeight="1" x14ac:dyDescent="0.2">
      <c r="A5385" s="153">
        <v>44594.208333333336</v>
      </c>
      <c r="B5385" s="154">
        <v>88.260002136230398</v>
      </c>
    </row>
    <row r="5386" spans="1:2" ht="15" customHeight="1" x14ac:dyDescent="0.2">
      <c r="A5386" s="153">
        <v>44595.208333333336</v>
      </c>
      <c r="B5386" s="154">
        <v>90.269996643066406</v>
      </c>
    </row>
    <row r="5387" spans="1:2" ht="15" customHeight="1" x14ac:dyDescent="0.2">
      <c r="A5387" s="153">
        <v>44596.208333333336</v>
      </c>
      <c r="B5387" s="154">
        <v>92.309997558593693</v>
      </c>
    </row>
    <row r="5388" spans="1:2" ht="15" customHeight="1" x14ac:dyDescent="0.2">
      <c r="A5388" s="153">
        <v>44599.208333333336</v>
      </c>
      <c r="B5388" s="154">
        <v>91.319999694824205</v>
      </c>
    </row>
    <row r="5389" spans="1:2" ht="15" customHeight="1" x14ac:dyDescent="0.2">
      <c r="A5389" s="153">
        <v>44600.208333333336</v>
      </c>
      <c r="B5389" s="154">
        <v>89.360000610351506</v>
      </c>
    </row>
    <row r="5390" spans="1:2" ht="15" customHeight="1" x14ac:dyDescent="0.2">
      <c r="A5390" s="153">
        <v>44601.208333333336</v>
      </c>
      <c r="B5390" s="154">
        <v>89.660003662109304</v>
      </c>
    </row>
    <row r="5391" spans="1:2" ht="15" customHeight="1" x14ac:dyDescent="0.2">
      <c r="A5391" s="153">
        <v>44602.208333333336</v>
      </c>
      <c r="B5391" s="154">
        <v>89.879997253417898</v>
      </c>
    </row>
    <row r="5392" spans="1:2" ht="15" customHeight="1" x14ac:dyDescent="0.2">
      <c r="A5392" s="153">
        <v>44603.208333333336</v>
      </c>
      <c r="B5392" s="154">
        <v>93.099998474121094</v>
      </c>
    </row>
    <row r="5393" spans="1:2" ht="15" customHeight="1" x14ac:dyDescent="0.2">
      <c r="A5393" s="153">
        <v>44606.208333333336</v>
      </c>
      <c r="B5393" s="154">
        <v>95.459999084472599</v>
      </c>
    </row>
    <row r="5394" spans="1:2" ht="15" customHeight="1" x14ac:dyDescent="0.2">
      <c r="A5394" s="153">
        <v>44607.208333333336</v>
      </c>
      <c r="B5394" s="154">
        <v>92.069999694824205</v>
      </c>
    </row>
    <row r="5395" spans="1:2" ht="15" customHeight="1" x14ac:dyDescent="0.2">
      <c r="A5395" s="153">
        <v>44608.208333333336</v>
      </c>
      <c r="B5395" s="154">
        <v>93.660003662109304</v>
      </c>
    </row>
    <row r="5396" spans="1:2" ht="15" customHeight="1" x14ac:dyDescent="0.2">
      <c r="A5396" s="153">
        <v>44609.208333333336</v>
      </c>
      <c r="B5396" s="154">
        <v>91.760002136230398</v>
      </c>
    </row>
    <row r="5397" spans="1:2" ht="15" customHeight="1" x14ac:dyDescent="0.2">
      <c r="A5397" s="153">
        <v>44610.208333333336</v>
      </c>
      <c r="B5397" s="154">
        <v>91.069999694824205</v>
      </c>
    </row>
    <row r="5398" spans="1:2" ht="15" customHeight="1" x14ac:dyDescent="0.2">
      <c r="A5398" s="153">
        <v>44614.208333333336</v>
      </c>
      <c r="B5398" s="154">
        <v>92.349998474121094</v>
      </c>
    </row>
    <row r="5399" spans="1:2" ht="15" customHeight="1" x14ac:dyDescent="0.2">
      <c r="A5399" s="153">
        <v>44615.208333333336</v>
      </c>
      <c r="B5399" s="154">
        <v>92.099998474121094</v>
      </c>
    </row>
    <row r="5400" spans="1:2" ht="15" customHeight="1" x14ac:dyDescent="0.2">
      <c r="A5400" s="153">
        <v>44616.208333333336</v>
      </c>
      <c r="B5400" s="154">
        <v>92.809997558593693</v>
      </c>
    </row>
    <row r="5401" spans="1:2" ht="15" customHeight="1" x14ac:dyDescent="0.2">
      <c r="A5401" s="153">
        <v>44617.208333333336</v>
      </c>
      <c r="B5401" s="154">
        <v>91.589996337890597</v>
      </c>
    </row>
    <row r="5402" spans="1:2" ht="15" customHeight="1" x14ac:dyDescent="0.2">
      <c r="A5402" s="153">
        <v>44620.208333333336</v>
      </c>
      <c r="B5402" s="154">
        <v>95.720001220703097</v>
      </c>
    </row>
    <row r="5403" spans="1:2" ht="15" customHeight="1" x14ac:dyDescent="0.2">
      <c r="A5403" s="153">
        <v>44621.208333333336</v>
      </c>
      <c r="B5403" s="154">
        <v>103.41000366210901</v>
      </c>
    </row>
    <row r="5404" spans="1:2" ht="15" customHeight="1" x14ac:dyDescent="0.2">
      <c r="A5404" s="153">
        <v>44622.208333333336</v>
      </c>
      <c r="B5404" s="154">
        <v>110.59999847412099</v>
      </c>
    </row>
    <row r="5405" spans="1:2" ht="15" customHeight="1" x14ac:dyDescent="0.2">
      <c r="A5405" s="153">
        <v>44623.208333333336</v>
      </c>
      <c r="B5405" s="154">
        <v>107.669998168945</v>
      </c>
    </row>
    <row r="5406" spans="1:2" ht="15" customHeight="1" x14ac:dyDescent="0.2">
      <c r="A5406" s="153">
        <v>44624.208333333336</v>
      </c>
      <c r="B5406" s="154">
        <v>115.680000305175</v>
      </c>
    </row>
    <row r="5407" spans="1:2" ht="15" customHeight="1" x14ac:dyDescent="0.2">
      <c r="A5407" s="153">
        <v>44627.208333333336</v>
      </c>
      <c r="B5407" s="154">
        <v>119.400001525878</v>
      </c>
    </row>
    <row r="5408" spans="1:2" ht="15" customHeight="1" x14ac:dyDescent="0.2">
      <c r="A5408" s="153">
        <v>44628.208333333336</v>
      </c>
      <c r="B5408" s="154">
        <v>123.699996948242</v>
      </c>
    </row>
    <row r="5409" spans="1:2" ht="15" customHeight="1" x14ac:dyDescent="0.2">
      <c r="A5409" s="153">
        <v>44629.208333333336</v>
      </c>
      <c r="B5409" s="154">
        <v>108.699996948242</v>
      </c>
    </row>
    <row r="5410" spans="1:2" ht="15" customHeight="1" x14ac:dyDescent="0.2">
      <c r="A5410" s="153">
        <v>44630.208333333336</v>
      </c>
      <c r="B5410" s="154">
        <v>106.01999664306599</v>
      </c>
    </row>
    <row r="5411" spans="1:2" ht="15" customHeight="1" x14ac:dyDescent="0.2">
      <c r="A5411" s="153">
        <v>44631.208333333336</v>
      </c>
      <c r="B5411" s="154">
        <v>109.33000183105401</v>
      </c>
    </row>
    <row r="5412" spans="1:2" ht="15" customHeight="1" x14ac:dyDescent="0.2">
      <c r="A5412" s="153">
        <v>44634.166666666664</v>
      </c>
      <c r="B5412" s="154">
        <v>103.01000213623</v>
      </c>
    </row>
    <row r="5413" spans="1:2" ht="15" customHeight="1" x14ac:dyDescent="0.2">
      <c r="A5413" s="153">
        <v>44635.166666666664</v>
      </c>
      <c r="B5413" s="154">
        <v>96.440002441406193</v>
      </c>
    </row>
    <row r="5414" spans="1:2" ht="15" customHeight="1" x14ac:dyDescent="0.2">
      <c r="A5414" s="153">
        <v>44636.166666666664</v>
      </c>
      <c r="B5414" s="154">
        <v>95.040000915527301</v>
      </c>
    </row>
    <row r="5415" spans="1:2" ht="15" customHeight="1" x14ac:dyDescent="0.2">
      <c r="A5415" s="153">
        <v>44637.166666666664</v>
      </c>
      <c r="B5415" s="154">
        <v>102.980003356933</v>
      </c>
    </row>
    <row r="5416" spans="1:2" ht="15" customHeight="1" x14ac:dyDescent="0.2">
      <c r="A5416" s="153">
        <v>44638.166666666664</v>
      </c>
      <c r="B5416" s="154">
        <v>104.699996948242</v>
      </c>
    </row>
    <row r="5417" spans="1:2" ht="15" customHeight="1" x14ac:dyDescent="0.2">
      <c r="A5417" s="153">
        <v>44641.166666666664</v>
      </c>
      <c r="B5417" s="154">
        <v>112.120002746582</v>
      </c>
    </row>
    <row r="5418" spans="1:2" ht="15" customHeight="1" x14ac:dyDescent="0.2">
      <c r="A5418" s="153">
        <v>44642.166666666664</v>
      </c>
      <c r="B5418" s="154">
        <v>111.76000213623</v>
      </c>
    </row>
    <row r="5419" spans="1:2" ht="15" customHeight="1" x14ac:dyDescent="0.2">
      <c r="A5419" s="153">
        <v>44643.166666666664</v>
      </c>
      <c r="B5419" s="154">
        <v>114.930000305175</v>
      </c>
    </row>
    <row r="5420" spans="1:2" ht="15" customHeight="1" x14ac:dyDescent="0.2">
      <c r="A5420" s="153">
        <v>44644.166666666664</v>
      </c>
      <c r="B5420" s="154">
        <v>112.33999633789</v>
      </c>
    </row>
    <row r="5421" spans="1:2" ht="15" customHeight="1" x14ac:dyDescent="0.2">
      <c r="A5421" s="153">
        <v>44645.166666666664</v>
      </c>
      <c r="B5421" s="154">
        <v>113.900001525878</v>
      </c>
    </row>
    <row r="5422" spans="1:2" ht="15" customHeight="1" x14ac:dyDescent="0.2">
      <c r="A5422" s="153">
        <v>44648.166666666664</v>
      </c>
      <c r="B5422" s="154">
        <v>105.959999084472</v>
      </c>
    </row>
    <row r="5423" spans="1:2" ht="15" customHeight="1" x14ac:dyDescent="0.2">
      <c r="A5423" s="153">
        <v>44649.166666666664</v>
      </c>
      <c r="B5423" s="154">
        <v>104.23999786376901</v>
      </c>
    </row>
    <row r="5424" spans="1:2" ht="15" customHeight="1" x14ac:dyDescent="0.2">
      <c r="A5424" s="153">
        <v>44650.166666666664</v>
      </c>
      <c r="B5424" s="154">
        <v>107.81999969482401</v>
      </c>
    </row>
    <row r="5425" spans="1:2" ht="15" customHeight="1" x14ac:dyDescent="0.2">
      <c r="A5425" s="153">
        <v>44651.166666666664</v>
      </c>
      <c r="B5425" s="154">
        <v>100.27999877929599</v>
      </c>
    </row>
    <row r="5426" spans="1:2" ht="15" customHeight="1" x14ac:dyDescent="0.2">
      <c r="A5426" s="153">
        <v>44652.166666666664</v>
      </c>
      <c r="B5426" s="154">
        <v>99.269996643066406</v>
      </c>
    </row>
    <row r="5427" spans="1:2" ht="15" customHeight="1" x14ac:dyDescent="0.2">
      <c r="A5427" s="153">
        <v>44655.166666666664</v>
      </c>
      <c r="B5427" s="154">
        <v>103.27999877929599</v>
      </c>
    </row>
    <row r="5428" spans="1:2" ht="15" customHeight="1" x14ac:dyDescent="0.2">
      <c r="A5428" s="153">
        <v>44656.166666666664</v>
      </c>
      <c r="B5428" s="154">
        <v>101.959999084472</v>
      </c>
    </row>
    <row r="5429" spans="1:2" ht="15" customHeight="1" x14ac:dyDescent="0.2">
      <c r="A5429" s="153">
        <v>44657.166666666664</v>
      </c>
      <c r="B5429" s="154">
        <v>96.230003356933594</v>
      </c>
    </row>
    <row r="5430" spans="1:2" ht="15" customHeight="1" x14ac:dyDescent="0.2">
      <c r="A5430" s="153">
        <v>44658.166666666664</v>
      </c>
      <c r="B5430" s="154">
        <v>96.029998779296804</v>
      </c>
    </row>
    <row r="5431" spans="1:2" ht="15" customHeight="1" x14ac:dyDescent="0.2">
      <c r="A5431" s="153">
        <v>44659.166666666664</v>
      </c>
      <c r="B5431" s="154">
        <v>98.260002136230398</v>
      </c>
    </row>
    <row r="5432" spans="1:2" ht="15" customHeight="1" x14ac:dyDescent="0.2">
      <c r="A5432" s="153">
        <v>44662.166666666664</v>
      </c>
      <c r="B5432" s="154">
        <v>94.290000915527301</v>
      </c>
    </row>
    <row r="5433" spans="1:2" ht="15" customHeight="1" x14ac:dyDescent="0.2">
      <c r="A5433" s="153">
        <v>44663.166666666664</v>
      </c>
      <c r="B5433" s="154">
        <v>100.59999847412099</v>
      </c>
    </row>
    <row r="5434" spans="1:2" ht="15" customHeight="1" x14ac:dyDescent="0.2">
      <c r="A5434" s="153">
        <v>44664.166666666664</v>
      </c>
      <c r="B5434" s="154">
        <v>104.25</v>
      </c>
    </row>
    <row r="5435" spans="1:2" ht="15" customHeight="1" x14ac:dyDescent="0.2">
      <c r="A5435" s="153">
        <v>44665.166666666664</v>
      </c>
      <c r="B5435" s="154">
        <v>106.949996948242</v>
      </c>
    </row>
    <row r="5436" spans="1:2" ht="15" customHeight="1" x14ac:dyDescent="0.2">
      <c r="A5436" s="153">
        <v>44669.166666666664</v>
      </c>
      <c r="B5436" s="154">
        <v>108.209999084472</v>
      </c>
    </row>
    <row r="5437" spans="1:2" ht="15" customHeight="1" x14ac:dyDescent="0.2">
      <c r="A5437" s="153">
        <v>44670.166666666664</v>
      </c>
      <c r="B5437" s="154">
        <v>102.559997558593</v>
      </c>
    </row>
    <row r="5438" spans="1:2" ht="15" customHeight="1" x14ac:dyDescent="0.2">
      <c r="A5438" s="153">
        <v>44671.166666666664</v>
      </c>
      <c r="B5438" s="154">
        <v>102.75</v>
      </c>
    </row>
    <row r="5439" spans="1:2" ht="15" customHeight="1" x14ac:dyDescent="0.2">
      <c r="A5439" s="153">
        <v>44672.166666666664</v>
      </c>
      <c r="B5439" s="154">
        <v>103.790000915527</v>
      </c>
    </row>
    <row r="5440" spans="1:2" ht="15" customHeight="1" x14ac:dyDescent="0.2">
      <c r="A5440" s="153">
        <v>44673.166666666664</v>
      </c>
      <c r="B5440" s="154">
        <v>102.06999969482401</v>
      </c>
    </row>
    <row r="5441" spans="1:2" ht="15" customHeight="1" x14ac:dyDescent="0.2">
      <c r="A5441" s="153">
        <v>44676.166666666664</v>
      </c>
      <c r="B5441" s="154">
        <v>98.540000915527301</v>
      </c>
    </row>
    <row r="5442" spans="1:2" ht="15" customHeight="1" x14ac:dyDescent="0.2">
      <c r="A5442" s="153">
        <v>44677.166666666664</v>
      </c>
      <c r="B5442" s="154">
        <v>101.699996948242</v>
      </c>
    </row>
    <row r="5443" spans="1:2" ht="15" customHeight="1" x14ac:dyDescent="0.2">
      <c r="A5443" s="153">
        <v>44678.166666666664</v>
      </c>
      <c r="B5443" s="154">
        <v>102.01999664306599</v>
      </c>
    </row>
    <row r="5444" spans="1:2" ht="15" customHeight="1" x14ac:dyDescent="0.2">
      <c r="A5444" s="153">
        <v>44679.166666666664</v>
      </c>
      <c r="B5444" s="154">
        <v>105.36000061035099</v>
      </c>
    </row>
    <row r="5445" spans="1:2" ht="15" customHeight="1" x14ac:dyDescent="0.2">
      <c r="A5445" s="153">
        <v>44680.166666666664</v>
      </c>
      <c r="B5445" s="154">
        <v>104.69000244140599</v>
      </c>
    </row>
    <row r="5446" spans="1:2" ht="15" customHeight="1" x14ac:dyDescent="0.2">
      <c r="A5446" s="153">
        <v>44683.166666666664</v>
      </c>
      <c r="B5446" s="154">
        <v>105.169998168945</v>
      </c>
    </row>
    <row r="5447" spans="1:2" ht="15" customHeight="1" x14ac:dyDescent="0.2">
      <c r="A5447" s="153">
        <v>44684.166666666664</v>
      </c>
      <c r="B5447" s="154">
        <v>102.41000366210901</v>
      </c>
    </row>
    <row r="5448" spans="1:2" ht="15" customHeight="1" x14ac:dyDescent="0.2">
      <c r="A5448" s="153">
        <v>44685.166666666664</v>
      </c>
      <c r="B5448" s="154">
        <v>107.809997558593</v>
      </c>
    </row>
    <row r="5449" spans="1:2" ht="15" customHeight="1" x14ac:dyDescent="0.2">
      <c r="A5449" s="153">
        <v>44686.166666666664</v>
      </c>
      <c r="B5449" s="154">
        <v>108.26000213623</v>
      </c>
    </row>
    <row r="5450" spans="1:2" ht="15" customHeight="1" x14ac:dyDescent="0.2">
      <c r="A5450" s="153">
        <v>44687.166666666664</v>
      </c>
      <c r="B5450" s="154">
        <v>109.76999664306599</v>
      </c>
    </row>
    <row r="5451" spans="1:2" ht="15" customHeight="1" x14ac:dyDescent="0.2">
      <c r="A5451" s="153">
        <v>44690.166666666664</v>
      </c>
      <c r="B5451" s="154">
        <v>103.08999633789</v>
      </c>
    </row>
    <row r="5452" spans="1:2" ht="15" customHeight="1" x14ac:dyDescent="0.2">
      <c r="A5452" s="153">
        <v>44691.166666666664</v>
      </c>
      <c r="B5452" s="154">
        <v>99.760002136230398</v>
      </c>
    </row>
    <row r="5453" spans="1:2" ht="15" customHeight="1" x14ac:dyDescent="0.2">
      <c r="A5453" s="153">
        <v>44692.166666666664</v>
      </c>
      <c r="B5453" s="154">
        <v>105.709999084472</v>
      </c>
    </row>
    <row r="5454" spans="1:2" ht="15" customHeight="1" x14ac:dyDescent="0.2">
      <c r="A5454" s="153">
        <v>44693.166666666664</v>
      </c>
      <c r="B5454" s="154">
        <v>106.129997253417</v>
      </c>
    </row>
    <row r="5455" spans="1:2" ht="15" customHeight="1" x14ac:dyDescent="0.2">
      <c r="A5455" s="153">
        <v>44694.166666666664</v>
      </c>
      <c r="B5455" s="154">
        <v>110.48999786376901</v>
      </c>
    </row>
    <row r="5456" spans="1:2" ht="15" customHeight="1" x14ac:dyDescent="0.2">
      <c r="A5456" s="153">
        <v>44697.166666666664</v>
      </c>
      <c r="B5456" s="154">
        <v>114.199996948242</v>
      </c>
    </row>
    <row r="5457" spans="1:2" ht="15" customHeight="1" x14ac:dyDescent="0.2">
      <c r="A5457" s="153">
        <v>44698.166666666664</v>
      </c>
      <c r="B5457" s="154">
        <v>112.400001525878</v>
      </c>
    </row>
    <row r="5458" spans="1:2" ht="15" customHeight="1" x14ac:dyDescent="0.2">
      <c r="A5458" s="153">
        <v>44699.166666666664</v>
      </c>
      <c r="B5458" s="154">
        <v>109.58999633789</v>
      </c>
    </row>
    <row r="5459" spans="1:2" ht="15" customHeight="1" x14ac:dyDescent="0.2">
      <c r="A5459" s="153">
        <v>44700.166666666664</v>
      </c>
      <c r="B5459" s="154">
        <v>112.209999084472</v>
      </c>
    </row>
    <row r="5460" spans="1:2" ht="15" customHeight="1" x14ac:dyDescent="0.2">
      <c r="A5460" s="153">
        <v>44701.166666666664</v>
      </c>
      <c r="B5460" s="154">
        <v>113.230003356933</v>
      </c>
    </row>
    <row r="5461" spans="1:2" ht="15" customHeight="1" x14ac:dyDescent="0.2">
      <c r="A5461" s="153">
        <v>44704.166666666664</v>
      </c>
      <c r="B5461" s="154">
        <v>110.290000915527</v>
      </c>
    </row>
    <row r="5462" spans="1:2" ht="15" customHeight="1" x14ac:dyDescent="0.2">
      <c r="A5462" s="153">
        <v>44705.166666666664</v>
      </c>
      <c r="B5462" s="154">
        <v>109.76999664306599</v>
      </c>
    </row>
    <row r="5463" spans="1:2" ht="15" customHeight="1" x14ac:dyDescent="0.2">
      <c r="A5463" s="153">
        <v>44706.166666666664</v>
      </c>
      <c r="B5463" s="154">
        <v>110.33000183105401</v>
      </c>
    </row>
    <row r="5464" spans="1:2" ht="15" customHeight="1" x14ac:dyDescent="0.2">
      <c r="A5464" s="153">
        <v>44707.166666666664</v>
      </c>
      <c r="B5464" s="154">
        <v>114.08999633789</v>
      </c>
    </row>
    <row r="5465" spans="1:2" ht="15" customHeight="1" x14ac:dyDescent="0.2">
      <c r="A5465" s="153">
        <v>44708.166666666664</v>
      </c>
      <c r="B5465" s="154">
        <v>115.06999969482401</v>
      </c>
    </row>
    <row r="5466" spans="1:2" ht="15" customHeight="1" x14ac:dyDescent="0.2">
      <c r="A5466" s="153">
        <v>44712.166666666664</v>
      </c>
      <c r="B5466" s="154">
        <v>114.669998168945</v>
      </c>
    </row>
    <row r="5467" spans="1:2" ht="15" customHeight="1" x14ac:dyDescent="0.2">
      <c r="A5467" s="153">
        <v>44713.166666666664</v>
      </c>
      <c r="B5467" s="154">
        <v>115.26000213623</v>
      </c>
    </row>
    <row r="5468" spans="1:2" ht="15" customHeight="1" x14ac:dyDescent="0.2">
      <c r="A5468" s="153">
        <v>44714.166666666664</v>
      </c>
      <c r="B5468" s="154">
        <v>116.870002746582</v>
      </c>
    </row>
    <row r="5469" spans="1:2" ht="15" customHeight="1" x14ac:dyDescent="0.2">
      <c r="A5469" s="153">
        <v>44715.166666666664</v>
      </c>
      <c r="B5469" s="154">
        <v>118.870002746582</v>
      </c>
    </row>
    <row r="5470" spans="1:2" ht="15" customHeight="1" x14ac:dyDescent="0.2">
      <c r="A5470" s="153">
        <v>44718.166666666664</v>
      </c>
      <c r="B5470" s="154">
        <v>118.5</v>
      </c>
    </row>
    <row r="5471" spans="1:2" ht="15" customHeight="1" x14ac:dyDescent="0.2">
      <c r="A5471" s="153">
        <v>44719.166666666664</v>
      </c>
      <c r="B5471" s="154">
        <v>119.41000366210901</v>
      </c>
    </row>
    <row r="5472" spans="1:2" ht="15" customHeight="1" x14ac:dyDescent="0.2">
      <c r="A5472" s="153">
        <v>44720.166666666664</v>
      </c>
      <c r="B5472" s="154">
        <v>122.11000061035099</v>
      </c>
    </row>
    <row r="5473" spans="1:2" ht="15" customHeight="1" x14ac:dyDescent="0.2">
      <c r="A5473" s="153">
        <v>44721.166666666664</v>
      </c>
      <c r="B5473" s="154">
        <v>121.51000213623</v>
      </c>
    </row>
    <row r="5474" spans="1:2" ht="15" customHeight="1" x14ac:dyDescent="0.2">
      <c r="A5474" s="153">
        <v>44722.166666666664</v>
      </c>
      <c r="B5474" s="154">
        <v>120.669998168945</v>
      </c>
    </row>
    <row r="5475" spans="1:2" ht="15" customHeight="1" x14ac:dyDescent="0.2">
      <c r="A5475" s="153">
        <v>44725.166666666664</v>
      </c>
      <c r="B5475" s="154">
        <v>120.930000305175</v>
      </c>
    </row>
    <row r="5476" spans="1:2" ht="15" customHeight="1" x14ac:dyDescent="0.2">
      <c r="A5476" s="153">
        <v>44726.166666666664</v>
      </c>
      <c r="B5476" s="154">
        <v>118.930000305175</v>
      </c>
    </row>
    <row r="5477" spans="1:2" ht="15" customHeight="1" x14ac:dyDescent="0.2">
      <c r="A5477" s="153">
        <v>44727.166666666664</v>
      </c>
      <c r="B5477" s="154">
        <v>115.309997558593</v>
      </c>
    </row>
    <row r="5478" spans="1:2" ht="15" customHeight="1" x14ac:dyDescent="0.2">
      <c r="A5478" s="153">
        <v>44728.166666666664</v>
      </c>
      <c r="B5478" s="154">
        <v>117.58999633789</v>
      </c>
    </row>
    <row r="5479" spans="1:2" ht="15" customHeight="1" x14ac:dyDescent="0.2">
      <c r="A5479" s="153">
        <v>44729.166666666664</v>
      </c>
      <c r="B5479" s="154">
        <v>109.559997558593</v>
      </c>
    </row>
    <row r="5480" spans="1:2" ht="15" customHeight="1" x14ac:dyDescent="0.2">
      <c r="A5480" s="153">
        <v>44733.166666666664</v>
      </c>
      <c r="B5480" s="154">
        <v>110.650001525878</v>
      </c>
    </row>
    <row r="5481" spans="1:2" ht="15" customHeight="1" x14ac:dyDescent="0.2">
      <c r="A5481" s="153">
        <v>44734.166666666664</v>
      </c>
      <c r="B5481" s="154">
        <v>106.19000244140599</v>
      </c>
    </row>
    <row r="5482" spans="1:2" ht="15" customHeight="1" x14ac:dyDescent="0.2">
      <c r="A5482" s="153">
        <v>44735.166666666664</v>
      </c>
      <c r="B5482" s="154">
        <v>104.26999664306599</v>
      </c>
    </row>
    <row r="5483" spans="1:2" ht="15" customHeight="1" x14ac:dyDescent="0.2">
      <c r="A5483" s="153">
        <v>44736.166666666664</v>
      </c>
      <c r="B5483" s="154">
        <v>107.620002746582</v>
      </c>
    </row>
    <row r="5484" spans="1:2" ht="15" customHeight="1" x14ac:dyDescent="0.2">
      <c r="A5484" s="153">
        <v>44739.166666666664</v>
      </c>
      <c r="B5484" s="154">
        <v>109.56999969482401</v>
      </c>
    </row>
    <row r="5485" spans="1:2" ht="15" customHeight="1" x14ac:dyDescent="0.2">
      <c r="A5485" s="153">
        <v>44740.166666666664</v>
      </c>
      <c r="B5485" s="154">
        <v>111.76000213623</v>
      </c>
    </row>
    <row r="5486" spans="1:2" ht="15" customHeight="1" x14ac:dyDescent="0.2">
      <c r="A5486" s="153">
        <v>44741.166666666664</v>
      </c>
      <c r="B5486" s="154">
        <v>109.77999877929599</v>
      </c>
    </row>
    <row r="5487" spans="1:2" ht="15" customHeight="1" x14ac:dyDescent="0.2">
      <c r="A5487" s="153">
        <v>44742.166666666664</v>
      </c>
      <c r="B5487" s="154">
        <v>105.76000213623</v>
      </c>
    </row>
    <row r="5488" spans="1:2" ht="15" customHeight="1" x14ac:dyDescent="0.2">
      <c r="A5488" s="153">
        <v>44743.166666666664</v>
      </c>
      <c r="B5488" s="154">
        <v>108.430000305175</v>
      </c>
    </row>
    <row r="5489" spans="1:2" ht="15" customHeight="1" x14ac:dyDescent="0.2">
      <c r="A5489" s="153">
        <v>44747.166666666664</v>
      </c>
      <c r="B5489" s="154">
        <v>99.5</v>
      </c>
    </row>
    <row r="5490" spans="1:2" ht="15" customHeight="1" x14ac:dyDescent="0.2">
      <c r="A5490" s="153">
        <v>44748.166666666664</v>
      </c>
      <c r="B5490" s="154">
        <v>98.529998779296804</v>
      </c>
    </row>
    <row r="5491" spans="1:2" ht="15" customHeight="1" x14ac:dyDescent="0.2">
      <c r="A5491" s="153">
        <v>44749.166666666664</v>
      </c>
      <c r="B5491" s="154">
        <v>102.730003356933</v>
      </c>
    </row>
    <row r="5492" spans="1:2" ht="15" customHeight="1" x14ac:dyDescent="0.2">
      <c r="A5492" s="153">
        <v>44750.166666666664</v>
      </c>
      <c r="B5492" s="154">
        <v>104.790000915527</v>
      </c>
    </row>
    <row r="5493" spans="1:2" ht="15" customHeight="1" x14ac:dyDescent="0.2">
      <c r="A5493" s="153">
        <v>44753.166666666664</v>
      </c>
      <c r="B5493" s="154">
        <v>104.08999633789</v>
      </c>
    </row>
    <row r="5494" spans="1:2" ht="15" customHeight="1" x14ac:dyDescent="0.2">
      <c r="A5494" s="153">
        <v>44754.166666666664</v>
      </c>
      <c r="B5494" s="154">
        <v>95.839996337890597</v>
      </c>
    </row>
    <row r="5495" spans="1:2" ht="15" customHeight="1" x14ac:dyDescent="0.2">
      <c r="A5495" s="153">
        <v>44755.166666666664</v>
      </c>
      <c r="B5495" s="154">
        <v>96.300003051757798</v>
      </c>
    </row>
    <row r="5496" spans="1:2" ht="15" customHeight="1" x14ac:dyDescent="0.2">
      <c r="A5496" s="153">
        <v>44756.166666666664</v>
      </c>
      <c r="B5496" s="154">
        <v>95.779998779296804</v>
      </c>
    </row>
    <row r="5497" spans="1:2" ht="15" customHeight="1" x14ac:dyDescent="0.2">
      <c r="A5497" s="153">
        <v>44757.166666666664</v>
      </c>
      <c r="B5497" s="154">
        <v>97.589996337890597</v>
      </c>
    </row>
    <row r="5498" spans="1:2" ht="15" customHeight="1" x14ac:dyDescent="0.2">
      <c r="A5498" s="153">
        <v>44760.166666666664</v>
      </c>
      <c r="B5498" s="154">
        <v>102.59999847412099</v>
      </c>
    </row>
    <row r="5499" spans="1:2" ht="15" customHeight="1" x14ac:dyDescent="0.2">
      <c r="A5499" s="153">
        <v>44761.166666666664</v>
      </c>
      <c r="B5499" s="154">
        <v>104.220001220703</v>
      </c>
    </row>
    <row r="5500" spans="1:2" ht="15" customHeight="1" x14ac:dyDescent="0.2">
      <c r="A5500" s="153">
        <v>44762.166666666664</v>
      </c>
      <c r="B5500" s="154">
        <v>102.26000213623</v>
      </c>
    </row>
    <row r="5501" spans="1:2" ht="15" customHeight="1" x14ac:dyDescent="0.2">
      <c r="A5501" s="153">
        <v>44763.166666666664</v>
      </c>
      <c r="B5501" s="154">
        <v>96.349998474121094</v>
      </c>
    </row>
    <row r="5502" spans="1:2" ht="15" customHeight="1" x14ac:dyDescent="0.2">
      <c r="A5502" s="153">
        <v>44764.166666666664</v>
      </c>
      <c r="B5502" s="154">
        <v>94.699996948242102</v>
      </c>
    </row>
    <row r="5503" spans="1:2" ht="15" customHeight="1" x14ac:dyDescent="0.2">
      <c r="A5503" s="153">
        <v>44767.166666666664</v>
      </c>
      <c r="B5503" s="154">
        <v>96.699996948242102</v>
      </c>
    </row>
    <row r="5504" spans="1:2" ht="15" customHeight="1" x14ac:dyDescent="0.2">
      <c r="A5504" s="153">
        <v>44768.166666666664</v>
      </c>
      <c r="B5504" s="154">
        <v>94.980003356933594</v>
      </c>
    </row>
    <row r="5505" spans="1:2" ht="15" customHeight="1" x14ac:dyDescent="0.2">
      <c r="A5505" s="153">
        <v>44769.166666666664</v>
      </c>
      <c r="B5505" s="154">
        <v>97.260002136230398</v>
      </c>
    </row>
    <row r="5506" spans="1:2" ht="15" customHeight="1" x14ac:dyDescent="0.2">
      <c r="A5506" s="153">
        <v>44770.166666666664</v>
      </c>
      <c r="B5506" s="154">
        <v>96.419998168945298</v>
      </c>
    </row>
    <row r="5507" spans="1:2" ht="15" customHeight="1" x14ac:dyDescent="0.2">
      <c r="A5507" s="153">
        <v>44771.166666666664</v>
      </c>
      <c r="B5507" s="154">
        <v>98.620002746582003</v>
      </c>
    </row>
    <row r="5508" spans="1:2" ht="15" customHeight="1" x14ac:dyDescent="0.2">
      <c r="A5508" s="153">
        <v>44774.166666666664</v>
      </c>
      <c r="B5508" s="154">
        <v>93.889999389648395</v>
      </c>
    </row>
    <row r="5509" spans="1:2" ht="15" customHeight="1" x14ac:dyDescent="0.2">
      <c r="A5509" s="153">
        <v>44775.166666666664</v>
      </c>
      <c r="B5509" s="154">
        <v>94.419998168945298</v>
      </c>
    </row>
    <row r="5510" spans="1:2" ht="15" customHeight="1" x14ac:dyDescent="0.2">
      <c r="A5510" s="153">
        <v>44776.166666666664</v>
      </c>
      <c r="B5510" s="154">
        <v>90.660003662109304</v>
      </c>
    </row>
    <row r="5511" spans="1:2" ht="15" customHeight="1" x14ac:dyDescent="0.2">
      <c r="A5511" s="153">
        <v>44777.166666666664</v>
      </c>
      <c r="B5511" s="154">
        <v>88.540000915527301</v>
      </c>
    </row>
    <row r="5512" spans="1:2" ht="15" customHeight="1" x14ac:dyDescent="0.2">
      <c r="A5512" s="153">
        <v>44778.166666666664</v>
      </c>
      <c r="B5512" s="154">
        <v>89.010002136230398</v>
      </c>
    </row>
    <row r="5513" spans="1:2" ht="15" customHeight="1" x14ac:dyDescent="0.2">
      <c r="A5513" s="153">
        <v>44781.166666666664</v>
      </c>
      <c r="B5513" s="154">
        <v>90.760002136230398</v>
      </c>
    </row>
    <row r="5514" spans="1:2" ht="15" customHeight="1" x14ac:dyDescent="0.2">
      <c r="A5514" s="153">
        <v>44782.166666666664</v>
      </c>
      <c r="B5514" s="154">
        <v>90.5</v>
      </c>
    </row>
    <row r="5515" spans="1:2" ht="15" customHeight="1" x14ac:dyDescent="0.2">
      <c r="A5515" s="153">
        <v>44783.166666666664</v>
      </c>
      <c r="B5515" s="154">
        <v>91.930000305175696</v>
      </c>
    </row>
    <row r="5516" spans="1:2" ht="15" customHeight="1" x14ac:dyDescent="0.2">
      <c r="A5516" s="153">
        <v>44784.166666666664</v>
      </c>
      <c r="B5516" s="154">
        <v>94.339996337890597</v>
      </c>
    </row>
    <row r="5517" spans="1:2" ht="15" customHeight="1" x14ac:dyDescent="0.2">
      <c r="A5517" s="153">
        <v>44785.166666666664</v>
      </c>
      <c r="B5517" s="154">
        <v>92.089996337890597</v>
      </c>
    </row>
    <row r="5518" spans="1:2" ht="15" customHeight="1" x14ac:dyDescent="0.2">
      <c r="A5518" s="153">
        <v>44788.166666666664</v>
      </c>
      <c r="B5518" s="154">
        <v>89.410003662109304</v>
      </c>
    </row>
    <row r="5519" spans="1:2" ht="15" customHeight="1" x14ac:dyDescent="0.2">
      <c r="A5519" s="153">
        <v>44789.166666666664</v>
      </c>
      <c r="B5519" s="154">
        <v>86.529998779296804</v>
      </c>
    </row>
    <row r="5520" spans="1:2" ht="15" customHeight="1" x14ac:dyDescent="0.2">
      <c r="A5520" s="153">
        <v>44790.166666666664</v>
      </c>
      <c r="B5520" s="154">
        <v>88.110000610351506</v>
      </c>
    </row>
    <row r="5521" spans="1:2" ht="15" customHeight="1" x14ac:dyDescent="0.2">
      <c r="A5521" s="153">
        <v>44791.166666666664</v>
      </c>
      <c r="B5521" s="154">
        <v>90.5</v>
      </c>
    </row>
    <row r="5522" spans="1:2" ht="15" customHeight="1" x14ac:dyDescent="0.2">
      <c r="A5522" s="153">
        <v>44792.166666666664</v>
      </c>
      <c r="B5522" s="154">
        <v>90.769996643066406</v>
      </c>
    </row>
    <row r="5523" spans="1:2" ht="15" customHeight="1" x14ac:dyDescent="0.2">
      <c r="A5523" s="153">
        <v>44795.166666666664</v>
      </c>
      <c r="B5523" s="154">
        <v>90.230003356933594</v>
      </c>
    </row>
    <row r="5524" spans="1:2" ht="15" customHeight="1" x14ac:dyDescent="0.2">
      <c r="A5524" s="153">
        <v>44796.166666666664</v>
      </c>
      <c r="B5524" s="154">
        <v>93.739997863769503</v>
      </c>
    </row>
    <row r="5525" spans="1:2" ht="15" customHeight="1" x14ac:dyDescent="0.2">
      <c r="A5525" s="153">
        <v>44797.166666666664</v>
      </c>
      <c r="B5525" s="154">
        <v>94.889999389648395</v>
      </c>
    </row>
    <row r="5526" spans="1:2" ht="15" customHeight="1" x14ac:dyDescent="0.2">
      <c r="A5526" s="153">
        <v>44798.166666666664</v>
      </c>
      <c r="B5526" s="154">
        <v>92.519996643066406</v>
      </c>
    </row>
    <row r="5527" spans="1:2" ht="15" customHeight="1" x14ac:dyDescent="0.2">
      <c r="A5527" s="153">
        <v>44799.166666666664</v>
      </c>
      <c r="B5527" s="154">
        <v>93.059997558593693</v>
      </c>
    </row>
    <row r="5528" spans="1:2" ht="15" customHeight="1" x14ac:dyDescent="0.2">
      <c r="A5528" s="153">
        <v>44802.166666666664</v>
      </c>
      <c r="B5528" s="154">
        <v>97.010002136230398</v>
      </c>
    </row>
    <row r="5529" spans="1:2" ht="15" customHeight="1" x14ac:dyDescent="0.2">
      <c r="A5529" s="153">
        <v>44803.166666666664</v>
      </c>
      <c r="B5529" s="154">
        <v>91.639999389648395</v>
      </c>
    </row>
    <row r="5530" spans="1:2" ht="15" customHeight="1" x14ac:dyDescent="0.2">
      <c r="A5530" s="153">
        <v>44804.166666666664</v>
      </c>
      <c r="B5530" s="154">
        <v>89.550003051757798</v>
      </c>
    </row>
    <row r="5531" spans="1:2" ht="15" customHeight="1" x14ac:dyDescent="0.2">
      <c r="A5531" s="153">
        <v>44805.166666666664</v>
      </c>
      <c r="B5531" s="154">
        <v>86.610000610351506</v>
      </c>
    </row>
    <row r="5532" spans="1:2" ht="15" customHeight="1" x14ac:dyDescent="0.2">
      <c r="A5532" s="153">
        <v>44806.166666666664</v>
      </c>
      <c r="B5532" s="154">
        <v>86.870002746582003</v>
      </c>
    </row>
    <row r="5533" spans="1:2" ht="15" customHeight="1" x14ac:dyDescent="0.2">
      <c r="A5533" s="153">
        <v>44810.166666666664</v>
      </c>
      <c r="B5533" s="154">
        <v>86.879997253417898</v>
      </c>
    </row>
    <row r="5534" spans="1:2" ht="15" customHeight="1" x14ac:dyDescent="0.2">
      <c r="A5534" s="153">
        <v>44811.166666666664</v>
      </c>
      <c r="B5534" s="154">
        <v>81.940002441406193</v>
      </c>
    </row>
    <row r="5535" spans="1:2" ht="15" customHeight="1" x14ac:dyDescent="0.2">
      <c r="A5535" s="153">
        <v>44812.166666666664</v>
      </c>
      <c r="B5535" s="154">
        <v>83.540000915527301</v>
      </c>
    </row>
    <row r="5536" spans="1:2" ht="15" customHeight="1" x14ac:dyDescent="0.2">
      <c r="A5536" s="153">
        <v>44813.166666666664</v>
      </c>
      <c r="B5536" s="154">
        <v>86.790000915527301</v>
      </c>
    </row>
    <row r="5537" spans="1:2" ht="15" customHeight="1" x14ac:dyDescent="0.2">
      <c r="A5537" s="153">
        <v>44816.166666666664</v>
      </c>
      <c r="B5537" s="154">
        <v>87.779998779296804</v>
      </c>
    </row>
    <row r="5538" spans="1:2" ht="15" customHeight="1" x14ac:dyDescent="0.2">
      <c r="A5538" s="153">
        <v>44817.166666666664</v>
      </c>
      <c r="B5538" s="154">
        <v>87.309997558593693</v>
      </c>
    </row>
    <row r="5539" spans="1:2" ht="15" customHeight="1" x14ac:dyDescent="0.2">
      <c r="A5539" s="153">
        <v>44818.166666666664</v>
      </c>
      <c r="B5539" s="154">
        <v>88.480003356933594</v>
      </c>
    </row>
    <row r="5540" spans="1:2" ht="15" customHeight="1" x14ac:dyDescent="0.2">
      <c r="A5540" s="153">
        <v>44819.166666666664</v>
      </c>
      <c r="B5540" s="154">
        <v>85.099998474121094</v>
      </c>
    </row>
    <row r="5541" spans="1:2" ht="15" customHeight="1" x14ac:dyDescent="0.2">
      <c r="A5541" s="153">
        <v>44820.166666666664</v>
      </c>
      <c r="B5541" s="154">
        <v>85.110000610351506</v>
      </c>
    </row>
    <row r="5542" spans="1:2" ht="15" customHeight="1" x14ac:dyDescent="0.2">
      <c r="A5542" s="153">
        <v>44823.166666666664</v>
      </c>
      <c r="B5542" s="154">
        <v>85.730003356933594</v>
      </c>
    </row>
    <row r="5543" spans="1:2" ht="15" customHeight="1" x14ac:dyDescent="0.2">
      <c r="A5543" s="153">
        <v>44824.166666666664</v>
      </c>
      <c r="B5543" s="154">
        <v>84.449996948242102</v>
      </c>
    </row>
    <row r="5544" spans="1:2" ht="15" customHeight="1" x14ac:dyDescent="0.2">
      <c r="A5544" s="153">
        <v>44825.166666666664</v>
      </c>
      <c r="B5544" s="154">
        <v>82.940002441406193</v>
      </c>
    </row>
    <row r="5545" spans="1:2" ht="15" customHeight="1" x14ac:dyDescent="0.2">
      <c r="A5545" s="153">
        <v>44826.166666666664</v>
      </c>
      <c r="B5545" s="154">
        <v>83.489997863769503</v>
      </c>
    </row>
    <row r="5546" spans="1:2" ht="15" customHeight="1" x14ac:dyDescent="0.2">
      <c r="A5546" s="153">
        <v>44827.166666666664</v>
      </c>
      <c r="B5546" s="154">
        <v>78.739997863769503</v>
      </c>
    </row>
    <row r="5547" spans="1:2" ht="15" customHeight="1" x14ac:dyDescent="0.2">
      <c r="A5547" s="153">
        <v>44830.166666666664</v>
      </c>
      <c r="B5547" s="154">
        <v>76.709999084472599</v>
      </c>
    </row>
    <row r="5548" spans="1:2" ht="15" customHeight="1" x14ac:dyDescent="0.2">
      <c r="A5548" s="153">
        <v>44831.166666666664</v>
      </c>
      <c r="B5548" s="154">
        <v>78.5</v>
      </c>
    </row>
    <row r="5549" spans="1:2" ht="15" customHeight="1" x14ac:dyDescent="0.2">
      <c r="A5549" s="153">
        <v>44832.166666666664</v>
      </c>
      <c r="B5549" s="154">
        <v>82.150001525878906</v>
      </c>
    </row>
    <row r="5550" spans="1:2" ht="15" customHeight="1" x14ac:dyDescent="0.2">
      <c r="A5550" s="153">
        <v>44833.166666666664</v>
      </c>
      <c r="B5550" s="154">
        <v>81.230003356933594</v>
      </c>
    </row>
    <row r="5551" spans="1:2" ht="15" customHeight="1" x14ac:dyDescent="0.2">
      <c r="A5551" s="153">
        <v>44834.166666666664</v>
      </c>
      <c r="B5551" s="154">
        <v>79.489997863769503</v>
      </c>
    </row>
    <row r="5552" spans="1:2" ht="15" customHeight="1" x14ac:dyDescent="0.2">
      <c r="A5552" s="153">
        <v>44837.166666666664</v>
      </c>
      <c r="B5552" s="154">
        <v>83.629997253417898</v>
      </c>
    </row>
    <row r="5553" spans="1:2" ht="15" customHeight="1" x14ac:dyDescent="0.2">
      <c r="A5553" s="153">
        <v>44838.166666666664</v>
      </c>
      <c r="B5553" s="154">
        <v>86.519996643066406</v>
      </c>
    </row>
    <row r="5554" spans="1:2" ht="15" customHeight="1" x14ac:dyDescent="0.2">
      <c r="A5554" s="153">
        <v>44839.166666666664</v>
      </c>
      <c r="B5554" s="154">
        <v>87.760002136230398</v>
      </c>
    </row>
    <row r="5555" spans="1:2" ht="15" customHeight="1" x14ac:dyDescent="0.2">
      <c r="A5555" s="153">
        <v>44840.166666666664</v>
      </c>
      <c r="B5555" s="154">
        <v>88.449996948242102</v>
      </c>
    </row>
    <row r="5556" spans="1:2" ht="15" customHeight="1" x14ac:dyDescent="0.2">
      <c r="A5556" s="153">
        <v>44841.166666666664</v>
      </c>
      <c r="B5556" s="154">
        <v>92.639999389648395</v>
      </c>
    </row>
    <row r="5557" spans="1:2" ht="15" customHeight="1" x14ac:dyDescent="0.2">
      <c r="A5557" s="153">
        <v>44844.166666666664</v>
      </c>
      <c r="B5557" s="154">
        <v>91.129997253417898</v>
      </c>
    </row>
    <row r="5558" spans="1:2" ht="15" customHeight="1" x14ac:dyDescent="0.2">
      <c r="A5558" s="153">
        <v>44845.166666666664</v>
      </c>
      <c r="B5558" s="154">
        <v>89.349998474121094</v>
      </c>
    </row>
    <row r="5559" spans="1:2" ht="15" customHeight="1" x14ac:dyDescent="0.2">
      <c r="A5559" s="153">
        <v>44846.166666666664</v>
      </c>
      <c r="B5559" s="154">
        <v>87.269996643066406</v>
      </c>
    </row>
    <row r="5560" spans="1:2" ht="15" customHeight="1" x14ac:dyDescent="0.2">
      <c r="A5560" s="153">
        <v>44847.166666666664</v>
      </c>
      <c r="B5560" s="154">
        <v>89.110000610351506</v>
      </c>
    </row>
    <row r="5561" spans="1:2" ht="15" customHeight="1" x14ac:dyDescent="0.2">
      <c r="A5561" s="153">
        <v>44848.166666666664</v>
      </c>
      <c r="B5561" s="154">
        <v>85.610000610351506</v>
      </c>
    </row>
    <row r="5562" spans="1:2" ht="15" customHeight="1" x14ac:dyDescent="0.2">
      <c r="A5562" s="153">
        <v>44851.166666666664</v>
      </c>
      <c r="B5562" s="154">
        <v>85.459999084472599</v>
      </c>
    </row>
    <row r="5563" spans="1:2" ht="15" customHeight="1" x14ac:dyDescent="0.2">
      <c r="A5563" s="153">
        <v>44852.166666666664</v>
      </c>
      <c r="B5563" s="154">
        <v>82.819999694824205</v>
      </c>
    </row>
    <row r="5564" spans="1:2" ht="15" customHeight="1" x14ac:dyDescent="0.2">
      <c r="A5564" s="153">
        <v>44853.166666666664</v>
      </c>
      <c r="B5564" s="154">
        <v>85.550003051757798</v>
      </c>
    </row>
    <row r="5565" spans="1:2" ht="15" customHeight="1" x14ac:dyDescent="0.2">
      <c r="A5565" s="153">
        <v>44854.166666666664</v>
      </c>
      <c r="B5565" s="154">
        <v>85.980003356933594</v>
      </c>
    </row>
    <row r="5566" spans="1:2" ht="15" customHeight="1" x14ac:dyDescent="0.2">
      <c r="A5566" s="153">
        <v>44855.166666666664</v>
      </c>
      <c r="B5566" s="154">
        <v>85.050003051757798</v>
      </c>
    </row>
    <row r="5567" spans="1:2" ht="15" customHeight="1" x14ac:dyDescent="0.2">
      <c r="A5567" s="153">
        <v>44858.166666666664</v>
      </c>
      <c r="B5567" s="154">
        <v>84.580001831054602</v>
      </c>
    </row>
    <row r="5568" spans="1:2" ht="15" customHeight="1" x14ac:dyDescent="0.2">
      <c r="A5568" s="153">
        <v>44859.166666666664</v>
      </c>
      <c r="B5568" s="154">
        <v>85.319999694824205</v>
      </c>
    </row>
    <row r="5569" spans="1:2" ht="15" customHeight="1" x14ac:dyDescent="0.2">
      <c r="A5569" s="153">
        <v>44860.166666666664</v>
      </c>
      <c r="B5569" s="154">
        <v>87.910003662109304</v>
      </c>
    </row>
    <row r="5570" spans="1:2" ht="15" customHeight="1" x14ac:dyDescent="0.2">
      <c r="A5570" s="153">
        <v>44861.166666666664</v>
      </c>
      <c r="B5570" s="154">
        <v>89.080001831054602</v>
      </c>
    </row>
    <row r="5571" spans="1:2" ht="15" customHeight="1" x14ac:dyDescent="0.2">
      <c r="A5571" s="153">
        <v>44862.166666666664</v>
      </c>
      <c r="B5571" s="154">
        <v>87.900001525878906</v>
      </c>
    </row>
    <row r="5572" spans="1:2" ht="15" customHeight="1" x14ac:dyDescent="0.2">
      <c r="A5572" s="153">
        <v>44865.166666666664</v>
      </c>
      <c r="B5572" s="154">
        <v>86.529998779296804</v>
      </c>
    </row>
    <row r="5573" spans="1:2" ht="15" customHeight="1" x14ac:dyDescent="0.2">
      <c r="A5573" s="153">
        <v>44866.166666666664</v>
      </c>
      <c r="B5573" s="154">
        <v>88.370002746582003</v>
      </c>
    </row>
    <row r="5574" spans="1:2" ht="15" customHeight="1" x14ac:dyDescent="0.2">
      <c r="A5574" s="153">
        <v>44867.166666666664</v>
      </c>
      <c r="B5574" s="154">
        <v>90</v>
      </c>
    </row>
    <row r="5575" spans="1:2" ht="15" customHeight="1" x14ac:dyDescent="0.2">
      <c r="A5575" s="153">
        <v>44868.166666666664</v>
      </c>
      <c r="B5575" s="154">
        <v>88.169998168945298</v>
      </c>
    </row>
    <row r="5576" spans="1:2" ht="15" customHeight="1" x14ac:dyDescent="0.2">
      <c r="A5576" s="153">
        <v>44869.166666666664</v>
      </c>
      <c r="B5576" s="154">
        <v>92.610000610351506</v>
      </c>
    </row>
    <row r="5577" spans="1:2" ht="15" customHeight="1" x14ac:dyDescent="0.2">
      <c r="A5577" s="153">
        <v>44872.208333333336</v>
      </c>
      <c r="B5577" s="154">
        <v>91.790000915527301</v>
      </c>
    </row>
    <row r="5578" spans="1:2" ht="15" customHeight="1" x14ac:dyDescent="0.2">
      <c r="A5578" s="153">
        <v>44873.208333333336</v>
      </c>
      <c r="B5578" s="154">
        <v>88.910003662109304</v>
      </c>
    </row>
    <row r="5579" spans="1:2" ht="15" customHeight="1" x14ac:dyDescent="0.2">
      <c r="A5579" s="153">
        <v>44874.208333333336</v>
      </c>
      <c r="B5579" s="154">
        <v>85.830001831054602</v>
      </c>
    </row>
    <row r="5580" spans="1:2" ht="15" customHeight="1" x14ac:dyDescent="0.2">
      <c r="A5580" s="153">
        <v>44875.208333333336</v>
      </c>
      <c r="B5580" s="154">
        <v>86.470001220703097</v>
      </c>
    </row>
    <row r="5581" spans="1:2" ht="15" customHeight="1" x14ac:dyDescent="0.2">
      <c r="A5581" s="153">
        <v>44876.208333333336</v>
      </c>
      <c r="B5581" s="154">
        <v>88.959999084472599</v>
      </c>
    </row>
    <row r="5582" spans="1:2" ht="15" customHeight="1" x14ac:dyDescent="0.2">
      <c r="A5582" s="153">
        <v>44879.208333333336</v>
      </c>
      <c r="B5582" s="154">
        <v>85.870002746582003</v>
      </c>
    </row>
    <row r="5583" spans="1:2" ht="15" customHeight="1" x14ac:dyDescent="0.2">
      <c r="A5583" s="153">
        <v>44880.208333333336</v>
      </c>
      <c r="B5583" s="154">
        <v>86.919998168945298</v>
      </c>
    </row>
    <row r="5584" spans="1:2" ht="15" customHeight="1" x14ac:dyDescent="0.2">
      <c r="A5584" s="153">
        <v>44881.208333333336</v>
      </c>
      <c r="B5584" s="154">
        <v>85.589996337890597</v>
      </c>
    </row>
    <row r="5585" spans="1:2" ht="15" customHeight="1" x14ac:dyDescent="0.2">
      <c r="A5585" s="153">
        <v>44882.208333333336</v>
      </c>
      <c r="B5585" s="154">
        <v>81.639999389648395</v>
      </c>
    </row>
    <row r="5586" spans="1:2" ht="15" customHeight="1" x14ac:dyDescent="0.2">
      <c r="A5586" s="153">
        <v>44883.208333333336</v>
      </c>
      <c r="B5586" s="154">
        <v>80.080001831054602</v>
      </c>
    </row>
    <row r="5587" spans="1:2" ht="15" customHeight="1" x14ac:dyDescent="0.2">
      <c r="A5587" s="153">
        <v>44886.208333333336</v>
      </c>
      <c r="B5587" s="154">
        <v>79.730003356933594</v>
      </c>
    </row>
    <row r="5588" spans="1:2" ht="15" customHeight="1" x14ac:dyDescent="0.2">
      <c r="A5588" s="153">
        <v>44887.208333333336</v>
      </c>
      <c r="B5588" s="154">
        <v>80.949996948242102</v>
      </c>
    </row>
    <row r="5589" spans="1:2" ht="15" customHeight="1" x14ac:dyDescent="0.2">
      <c r="A5589" s="153">
        <v>44888.208333333336</v>
      </c>
      <c r="B5589" s="154">
        <v>77.940002441406193</v>
      </c>
    </row>
    <row r="5590" spans="1:2" ht="15" customHeight="1" x14ac:dyDescent="0.2">
      <c r="A5590" s="153">
        <v>44890.604166666664</v>
      </c>
      <c r="B5590" s="154">
        <v>76.279998779296804</v>
      </c>
    </row>
    <row r="5591" spans="1:2" ht="15" customHeight="1" x14ac:dyDescent="0.2">
      <c r="A5591" s="153">
        <v>44893.208333333336</v>
      </c>
      <c r="B5591" s="154">
        <v>77.239997863769503</v>
      </c>
    </row>
    <row r="5592" spans="1:2" ht="15" customHeight="1" x14ac:dyDescent="0.2">
      <c r="A5592" s="153">
        <v>44894.208333333336</v>
      </c>
      <c r="B5592" s="154">
        <v>78.199996948242102</v>
      </c>
    </row>
    <row r="5593" spans="1:2" ht="15" customHeight="1" x14ac:dyDescent="0.2">
      <c r="A5593" s="153">
        <v>44895.208333333336</v>
      </c>
      <c r="B5593" s="154">
        <v>80.550003051757798</v>
      </c>
    </row>
    <row r="5594" spans="1:2" ht="15" customHeight="1" x14ac:dyDescent="0.2">
      <c r="A5594" s="153">
        <v>44896.208333333336</v>
      </c>
      <c r="B5594" s="154">
        <v>81.220001220703097</v>
      </c>
    </row>
    <row r="5595" spans="1:2" ht="15" customHeight="1" x14ac:dyDescent="0.2">
      <c r="A5595" s="153">
        <v>44897.208333333336</v>
      </c>
      <c r="B5595" s="154">
        <v>79.980003356933594</v>
      </c>
    </row>
    <row r="5596" spans="1:2" ht="15" customHeight="1" x14ac:dyDescent="0.2">
      <c r="A5596" s="153">
        <v>44900.208333333336</v>
      </c>
      <c r="B5596" s="154">
        <v>76.930000305175696</v>
      </c>
    </row>
    <row r="5597" spans="1:2" ht="15" customHeight="1" x14ac:dyDescent="0.2">
      <c r="A5597" s="153">
        <v>44901.208333333336</v>
      </c>
      <c r="B5597" s="154">
        <v>74.25</v>
      </c>
    </row>
    <row r="5598" spans="1:2" ht="15" customHeight="1" x14ac:dyDescent="0.2">
      <c r="A5598" s="153">
        <v>44902.208333333336</v>
      </c>
      <c r="B5598" s="154">
        <v>72.010002136230398</v>
      </c>
    </row>
    <row r="5599" spans="1:2" ht="15" customHeight="1" x14ac:dyDescent="0.2">
      <c r="A5599" s="153">
        <v>44903.208333333336</v>
      </c>
      <c r="B5599" s="154">
        <v>71.459999084472599</v>
      </c>
    </row>
    <row r="5600" spans="1:2" ht="15" customHeight="1" x14ac:dyDescent="0.2">
      <c r="A5600" s="153">
        <v>44904.208333333336</v>
      </c>
      <c r="B5600" s="154">
        <v>71.019996643066406</v>
      </c>
    </row>
    <row r="5601" spans="1:2" ht="15" customHeight="1" x14ac:dyDescent="0.2">
      <c r="A5601" s="153">
        <v>44907.208333333336</v>
      </c>
      <c r="B5601" s="154">
        <v>73.169998168945298</v>
      </c>
    </row>
    <row r="5602" spans="1:2" ht="15" customHeight="1" x14ac:dyDescent="0.2">
      <c r="A5602" s="153">
        <v>44908.208333333336</v>
      </c>
      <c r="B5602" s="154">
        <v>75.389999389648395</v>
      </c>
    </row>
    <row r="5603" spans="1:2" ht="15" customHeight="1" x14ac:dyDescent="0.2">
      <c r="A5603" s="153">
        <v>44909.208333333336</v>
      </c>
      <c r="B5603" s="154">
        <v>77.279998779296804</v>
      </c>
    </row>
    <row r="5604" spans="1:2" ht="15" customHeight="1" x14ac:dyDescent="0.2">
      <c r="A5604" s="153">
        <v>44910.208333333336</v>
      </c>
      <c r="B5604" s="154">
        <v>76.110000610351506</v>
      </c>
    </row>
    <row r="5605" spans="1:2" ht="15" customHeight="1" x14ac:dyDescent="0.2">
      <c r="A5605" s="153">
        <v>44911.208333333336</v>
      </c>
      <c r="B5605" s="154">
        <v>74.290000915527301</v>
      </c>
    </row>
    <row r="5606" spans="1:2" ht="15" customHeight="1" x14ac:dyDescent="0.2">
      <c r="A5606" s="153">
        <v>44914.208333333336</v>
      </c>
      <c r="B5606" s="154">
        <v>75.190002441406193</v>
      </c>
    </row>
    <row r="5607" spans="1:2" ht="15" customHeight="1" x14ac:dyDescent="0.2">
      <c r="A5607" s="153">
        <v>44915.208333333336</v>
      </c>
      <c r="B5607" s="154">
        <v>76.089996337890597</v>
      </c>
    </row>
    <row r="5608" spans="1:2" ht="15" customHeight="1" x14ac:dyDescent="0.2">
      <c r="A5608" s="153">
        <v>44916.208333333336</v>
      </c>
      <c r="B5608" s="154">
        <v>78.290000915527301</v>
      </c>
    </row>
    <row r="5609" spans="1:2" ht="15" customHeight="1" x14ac:dyDescent="0.2">
      <c r="A5609" s="153">
        <v>44917.208333333336</v>
      </c>
      <c r="B5609" s="154">
        <v>77.489997863769503</v>
      </c>
    </row>
    <row r="5610" spans="1:2" ht="15" customHeight="1" x14ac:dyDescent="0.2">
      <c r="A5610" s="153">
        <v>44918.208333333336</v>
      </c>
      <c r="B5610" s="154">
        <v>79.559997558593693</v>
      </c>
    </row>
    <row r="5611" spans="1:2" ht="15" customHeight="1" x14ac:dyDescent="0.2">
      <c r="A5611" s="153">
        <v>44922.208333333336</v>
      </c>
      <c r="B5611" s="154">
        <v>79.529998779296804</v>
      </c>
    </row>
    <row r="5612" spans="1:2" ht="15" customHeight="1" x14ac:dyDescent="0.2">
      <c r="A5612" s="153">
        <v>44923.208333333336</v>
      </c>
      <c r="B5612" s="154">
        <v>78.959999084472599</v>
      </c>
    </row>
    <row r="5613" spans="1:2" ht="15" customHeight="1" x14ac:dyDescent="0.2">
      <c r="A5613" s="153">
        <v>44924.208333333336</v>
      </c>
      <c r="B5613" s="154">
        <v>78.400001525878906</v>
      </c>
    </row>
    <row r="5614" spans="1:2" ht="15" customHeight="1" x14ac:dyDescent="0.2">
      <c r="A5614" s="153">
        <v>44925.208333333336</v>
      </c>
      <c r="B5614" s="154">
        <v>80.260002136230398</v>
      </c>
    </row>
    <row r="5615" spans="1:2" ht="15" customHeight="1" x14ac:dyDescent="0.2">
      <c r="A5615" s="153">
        <v>44929.208333333336</v>
      </c>
      <c r="B5615" s="154">
        <v>76.930000305175696</v>
      </c>
    </row>
    <row r="5616" spans="1:2" ht="15" customHeight="1" x14ac:dyDescent="0.2">
      <c r="A5616" s="153">
        <v>44930.208333333336</v>
      </c>
      <c r="B5616" s="154">
        <v>72.839996337890597</v>
      </c>
    </row>
    <row r="5617" spans="1:2" ht="15" customHeight="1" x14ac:dyDescent="0.2">
      <c r="A5617" s="153">
        <v>44931.208333333336</v>
      </c>
      <c r="B5617" s="154">
        <v>73.669998168945298</v>
      </c>
    </row>
    <row r="5618" spans="1:2" ht="15" customHeight="1" x14ac:dyDescent="0.2">
      <c r="A5618" s="153">
        <v>44932.208333333336</v>
      </c>
      <c r="B5618" s="154">
        <v>73.769996643066406</v>
      </c>
    </row>
    <row r="5619" spans="1:2" ht="15" customHeight="1" x14ac:dyDescent="0.2">
      <c r="A5619" s="153">
        <v>44935.208333333336</v>
      </c>
      <c r="B5619" s="154">
        <v>74.629997253417898</v>
      </c>
    </row>
    <row r="5620" spans="1:2" ht="15" customHeight="1" x14ac:dyDescent="0.2">
      <c r="A5620" s="153">
        <v>44936.208333333336</v>
      </c>
      <c r="B5620" s="154">
        <v>75.120002746582003</v>
      </c>
    </row>
    <row r="5621" spans="1:2" ht="15" customHeight="1" x14ac:dyDescent="0.2">
      <c r="A5621" s="153">
        <v>44937.208333333336</v>
      </c>
      <c r="B5621" s="154">
        <v>77.410003662109304</v>
      </c>
    </row>
    <row r="5622" spans="1:2" ht="15" customHeight="1" x14ac:dyDescent="0.2">
      <c r="A5622" s="153">
        <v>44938.208333333336</v>
      </c>
      <c r="B5622" s="154">
        <v>78.389999389648395</v>
      </c>
    </row>
    <row r="5623" spans="1:2" ht="15" customHeight="1" x14ac:dyDescent="0.2">
      <c r="A5623" s="153">
        <v>44939.208333333336</v>
      </c>
      <c r="B5623" s="154">
        <v>79.860000610351506</v>
      </c>
    </row>
    <row r="5624" spans="1:2" ht="15" customHeight="1" x14ac:dyDescent="0.2">
      <c r="A5624" s="153">
        <v>44943.208333333336</v>
      </c>
      <c r="B5624" s="154">
        <v>80.180000305175696</v>
      </c>
    </row>
    <row r="5625" spans="1:2" ht="15" customHeight="1" x14ac:dyDescent="0.2">
      <c r="A5625" s="153">
        <v>44944.208333333336</v>
      </c>
      <c r="B5625" s="154">
        <v>79.480003356933594</v>
      </c>
    </row>
    <row r="5626" spans="1:2" ht="15" customHeight="1" x14ac:dyDescent="0.2">
      <c r="A5626" s="153">
        <v>44945.208333333336</v>
      </c>
      <c r="B5626" s="154">
        <v>80.330001831054602</v>
      </c>
    </row>
    <row r="5627" spans="1:2" ht="15" customHeight="1" x14ac:dyDescent="0.2">
      <c r="A5627" s="153">
        <v>44946.208333333336</v>
      </c>
      <c r="B5627" s="154">
        <v>81.309997558593693</v>
      </c>
    </row>
    <row r="5628" spans="1:2" ht="15" customHeight="1" x14ac:dyDescent="0.2">
      <c r="A5628" s="153">
        <v>44949.208333333336</v>
      </c>
      <c r="B5628" s="154">
        <v>81.620002746582003</v>
      </c>
    </row>
    <row r="5629" spans="1:2" ht="15" customHeight="1" x14ac:dyDescent="0.2">
      <c r="A5629" s="153">
        <v>44950.208333333336</v>
      </c>
      <c r="B5629" s="154">
        <v>80.129997253417898</v>
      </c>
    </row>
    <row r="5630" spans="1:2" ht="15" customHeight="1" x14ac:dyDescent="0.2">
      <c r="A5630" s="153">
        <v>44951.208333333336</v>
      </c>
      <c r="B5630" s="154">
        <v>80.150001525878906</v>
      </c>
    </row>
    <row r="5631" spans="1:2" ht="15" customHeight="1" x14ac:dyDescent="0.2">
      <c r="A5631" s="153">
        <v>44952.208333333336</v>
      </c>
      <c r="B5631" s="154">
        <v>81.010002136230398</v>
      </c>
    </row>
    <row r="5632" spans="1:2" ht="15" customHeight="1" x14ac:dyDescent="0.2">
      <c r="A5632" s="153">
        <v>44953.208333333336</v>
      </c>
      <c r="B5632" s="154">
        <v>79.680000305175696</v>
      </c>
    </row>
    <row r="5633" spans="1:2" ht="15" customHeight="1" x14ac:dyDescent="0.2">
      <c r="A5633" s="153">
        <v>44956.208333333336</v>
      </c>
      <c r="B5633" s="154">
        <v>77.900001525878906</v>
      </c>
    </row>
    <row r="5634" spans="1:2" ht="15" customHeight="1" x14ac:dyDescent="0.2">
      <c r="A5634" s="153">
        <v>44957.208333333336</v>
      </c>
      <c r="B5634" s="154">
        <v>78.870002746582003</v>
      </c>
    </row>
    <row r="5635" spans="1:2" ht="15" customHeight="1" x14ac:dyDescent="0.2">
      <c r="A5635" s="153">
        <v>44958.208333333336</v>
      </c>
      <c r="B5635" s="154">
        <v>76.410003662109304</v>
      </c>
    </row>
    <row r="5636" spans="1:2" ht="15" customHeight="1" x14ac:dyDescent="0.2">
      <c r="A5636" s="153">
        <v>44959.208333333336</v>
      </c>
      <c r="B5636" s="154">
        <v>75.879997253417898</v>
      </c>
    </row>
    <row r="5637" spans="1:2" ht="15" customHeight="1" x14ac:dyDescent="0.2">
      <c r="A5637" s="153">
        <v>44960.208333333336</v>
      </c>
      <c r="B5637" s="154">
        <v>73.389999389648395</v>
      </c>
    </row>
    <row r="5638" spans="1:2" ht="15" customHeight="1" x14ac:dyDescent="0.2">
      <c r="A5638" s="153">
        <v>44963.208333333336</v>
      </c>
      <c r="B5638" s="154">
        <v>74.110000610351506</v>
      </c>
    </row>
    <row r="5639" spans="1:2" ht="15" customHeight="1" x14ac:dyDescent="0.2">
      <c r="A5639" s="153">
        <v>44964.208333333336</v>
      </c>
      <c r="B5639" s="154">
        <v>77.139999389648395</v>
      </c>
    </row>
    <row r="5640" spans="1:2" ht="15" customHeight="1" x14ac:dyDescent="0.2">
      <c r="A5640" s="153">
        <v>44965.208333333336</v>
      </c>
      <c r="B5640" s="154">
        <v>78.470001220703097</v>
      </c>
    </row>
    <row r="5641" spans="1:2" ht="15" customHeight="1" x14ac:dyDescent="0.2">
      <c r="A5641" s="153">
        <v>44966.208333333336</v>
      </c>
      <c r="B5641" s="154">
        <v>78.059997558593693</v>
      </c>
    </row>
    <row r="5642" spans="1:2" ht="15" customHeight="1" x14ac:dyDescent="0.2">
      <c r="A5642" s="153">
        <v>44967.208333333336</v>
      </c>
      <c r="B5642" s="154">
        <v>79.720001220703097</v>
      </c>
    </row>
    <row r="5643" spans="1:2" ht="15" customHeight="1" x14ac:dyDescent="0.2">
      <c r="A5643" s="153">
        <v>44970.208333333336</v>
      </c>
      <c r="B5643" s="154">
        <v>80.139999389648395</v>
      </c>
    </row>
    <row r="5644" spans="1:2" ht="15" customHeight="1" x14ac:dyDescent="0.2">
      <c r="A5644" s="153">
        <v>44971.208333333336</v>
      </c>
      <c r="B5644" s="154">
        <v>79.059997558593693</v>
      </c>
    </row>
    <row r="5645" spans="1:2" ht="15" customHeight="1" x14ac:dyDescent="0.2">
      <c r="A5645" s="153">
        <v>44972.208333333336</v>
      </c>
      <c r="B5645" s="154">
        <v>78.589996337890597</v>
      </c>
    </row>
    <row r="5646" spans="1:2" ht="15" customHeight="1" x14ac:dyDescent="0.2">
      <c r="A5646" s="153">
        <v>44973.208333333336</v>
      </c>
      <c r="B5646" s="154">
        <v>78.489997863769503</v>
      </c>
    </row>
    <row r="5647" spans="1:2" ht="15" customHeight="1" x14ac:dyDescent="0.2">
      <c r="A5647" s="153">
        <v>44974.208333333336</v>
      </c>
      <c r="B5647" s="154">
        <v>76.339996337890597</v>
      </c>
    </row>
    <row r="5648" spans="1:2" ht="15" customHeight="1" x14ac:dyDescent="0.2">
      <c r="A5648" s="153">
        <v>44978.208333333336</v>
      </c>
      <c r="B5648" s="154">
        <v>76.160003662109304</v>
      </c>
    </row>
    <row r="5649" spans="1:2" ht="15" customHeight="1" x14ac:dyDescent="0.2">
      <c r="A5649" s="153">
        <v>44979.208333333336</v>
      </c>
      <c r="B5649" s="154">
        <v>73.949996948242102</v>
      </c>
    </row>
    <row r="5650" spans="1:2" ht="15" customHeight="1" x14ac:dyDescent="0.2">
      <c r="A5650" s="153">
        <v>44980.208333333336</v>
      </c>
      <c r="B5650" s="154">
        <v>75.389999389648395</v>
      </c>
    </row>
    <row r="5651" spans="1:2" ht="15" customHeight="1" x14ac:dyDescent="0.2">
      <c r="A5651" s="153">
        <v>44981.208333333336</v>
      </c>
      <c r="B5651" s="154">
        <v>76.319999694824205</v>
      </c>
    </row>
    <row r="5652" spans="1:2" ht="15" customHeight="1" x14ac:dyDescent="0.2">
      <c r="A5652" s="153">
        <v>44984.208333333336</v>
      </c>
      <c r="B5652" s="154">
        <v>75.680000305175696</v>
      </c>
    </row>
    <row r="5653" spans="1:2" ht="15" customHeight="1" x14ac:dyDescent="0.2">
      <c r="A5653" s="153">
        <v>44985.208333333336</v>
      </c>
      <c r="B5653" s="154">
        <v>77.050003051757798</v>
      </c>
    </row>
    <row r="5654" spans="1:2" ht="15" customHeight="1" x14ac:dyDescent="0.2">
      <c r="A5654" s="153">
        <v>44986.208333333336</v>
      </c>
      <c r="B5654" s="154">
        <v>77.690002441406193</v>
      </c>
    </row>
    <row r="5655" spans="1:2" ht="15" customHeight="1" x14ac:dyDescent="0.2">
      <c r="A5655" s="153">
        <v>44987.208333333336</v>
      </c>
      <c r="B5655" s="154">
        <v>78.160003662109304</v>
      </c>
    </row>
    <row r="5656" spans="1:2" ht="15" customHeight="1" x14ac:dyDescent="0.2">
      <c r="A5656" s="153">
        <v>44988.208333333336</v>
      </c>
      <c r="B5656" s="154">
        <v>79.680000305175696</v>
      </c>
    </row>
    <row r="5657" spans="1:2" ht="15" customHeight="1" x14ac:dyDescent="0.2">
      <c r="A5657" s="153">
        <v>44991.208333333336</v>
      </c>
      <c r="B5657" s="154">
        <v>80.459999084472599</v>
      </c>
    </row>
    <row r="5658" spans="1:2" ht="15" customHeight="1" x14ac:dyDescent="0.2">
      <c r="A5658" s="153">
        <v>44992.208333333336</v>
      </c>
      <c r="B5658" s="154">
        <v>77.580001831054602</v>
      </c>
    </row>
    <row r="5659" spans="1:2" ht="15" customHeight="1" x14ac:dyDescent="0.2">
      <c r="A5659" s="153">
        <v>44993.208333333336</v>
      </c>
      <c r="B5659" s="154">
        <v>76.660003662109304</v>
      </c>
    </row>
    <row r="5660" spans="1:2" ht="15" customHeight="1" x14ac:dyDescent="0.2">
      <c r="A5660" s="153">
        <v>44994.208333333336</v>
      </c>
      <c r="B5660" s="154">
        <v>75.720001220703097</v>
      </c>
    </row>
    <row r="5661" spans="1:2" ht="15" customHeight="1" x14ac:dyDescent="0.2">
      <c r="A5661" s="153">
        <v>44995.208333333336</v>
      </c>
      <c r="B5661" s="154">
        <v>76.680000305175696</v>
      </c>
    </row>
    <row r="5662" spans="1:2" ht="15" customHeight="1" x14ac:dyDescent="0.2">
      <c r="A5662" s="153">
        <v>44998.166666666664</v>
      </c>
      <c r="B5662" s="154">
        <v>74.800003051757798</v>
      </c>
    </row>
    <row r="5663" spans="1:2" ht="15" customHeight="1" x14ac:dyDescent="0.2">
      <c r="A5663" s="153">
        <v>44999.166666666664</v>
      </c>
      <c r="B5663" s="154">
        <v>71.330001831054602</v>
      </c>
    </row>
    <row r="5664" spans="1:2" ht="15" customHeight="1" x14ac:dyDescent="0.2">
      <c r="A5664" s="153">
        <v>45000.166666666664</v>
      </c>
      <c r="B5664" s="154">
        <v>67.610000610351506</v>
      </c>
    </row>
    <row r="5665" spans="1:2" ht="15" customHeight="1" x14ac:dyDescent="0.2">
      <c r="A5665" s="153">
        <v>45001.166666666664</v>
      </c>
      <c r="B5665" s="154">
        <v>68.349998474121094</v>
      </c>
    </row>
    <row r="5666" spans="1:2" ht="15" customHeight="1" x14ac:dyDescent="0.2">
      <c r="A5666" s="153">
        <v>45002.166666666664</v>
      </c>
      <c r="B5666" s="154">
        <v>66.739997863769503</v>
      </c>
    </row>
    <row r="5667" spans="1:2" ht="15" customHeight="1" x14ac:dyDescent="0.2">
      <c r="A5667" s="153">
        <v>45005.166666666664</v>
      </c>
      <c r="B5667" s="154">
        <v>67.639999389648395</v>
      </c>
    </row>
    <row r="5668" spans="1:2" ht="15" customHeight="1" x14ac:dyDescent="0.2">
      <c r="A5668" s="153">
        <v>45006.166666666664</v>
      </c>
      <c r="B5668" s="154">
        <v>69.330001831054602</v>
      </c>
    </row>
    <row r="5669" spans="1:2" ht="15" customHeight="1" x14ac:dyDescent="0.2">
      <c r="A5669" s="153">
        <v>45007.166666666664</v>
      </c>
      <c r="B5669" s="154">
        <v>70.900001525878906</v>
      </c>
    </row>
    <row r="5670" spans="1:2" ht="15" customHeight="1" x14ac:dyDescent="0.2">
      <c r="A5670" s="153">
        <v>45008.166666666664</v>
      </c>
      <c r="B5670" s="154">
        <v>69.959999084472599</v>
      </c>
    </row>
    <row r="5671" spans="1:2" ht="15" customHeight="1" x14ac:dyDescent="0.2">
      <c r="A5671" s="153">
        <v>45009.166666666664</v>
      </c>
      <c r="B5671" s="154">
        <v>69.260002136230398</v>
      </c>
    </row>
    <row r="5672" spans="1:2" ht="15" customHeight="1" x14ac:dyDescent="0.2">
      <c r="A5672" s="153">
        <v>45012.166666666664</v>
      </c>
      <c r="B5672" s="154">
        <v>72.809997558593693</v>
      </c>
    </row>
    <row r="5673" spans="1:2" ht="15" customHeight="1" x14ac:dyDescent="0.2">
      <c r="A5673" s="153">
        <v>45013.166666666664</v>
      </c>
      <c r="B5673" s="154">
        <v>73.199996948242102</v>
      </c>
    </row>
    <row r="5674" spans="1:2" ht="15" customHeight="1" x14ac:dyDescent="0.2">
      <c r="A5674" s="153">
        <v>45014.166666666664</v>
      </c>
      <c r="B5674" s="154">
        <v>72.970001220703097</v>
      </c>
    </row>
    <row r="5675" spans="1:2" ht="15" customHeight="1" x14ac:dyDescent="0.2">
      <c r="A5675" s="153">
        <v>45015.166666666664</v>
      </c>
      <c r="B5675" s="154">
        <v>74.370002746582003</v>
      </c>
    </row>
    <row r="5676" spans="1:2" ht="15" customHeight="1" x14ac:dyDescent="0.2">
      <c r="A5676" s="153">
        <v>45016.166666666664</v>
      </c>
      <c r="B5676" s="154">
        <v>75.669998168945298</v>
      </c>
    </row>
    <row r="5677" spans="1:2" ht="15" customHeight="1" x14ac:dyDescent="0.2">
      <c r="A5677" s="153">
        <v>45019.166666666664</v>
      </c>
      <c r="B5677" s="154">
        <v>80.419998168945298</v>
      </c>
    </row>
    <row r="5678" spans="1:2" ht="15" customHeight="1" x14ac:dyDescent="0.2">
      <c r="A5678" s="153">
        <v>45020.166666666664</v>
      </c>
      <c r="B5678" s="154">
        <v>80.709999084472599</v>
      </c>
    </row>
    <row r="5679" spans="1:2" ht="15" customHeight="1" x14ac:dyDescent="0.2">
      <c r="A5679" s="153">
        <v>45021.166666666664</v>
      </c>
      <c r="B5679" s="154">
        <v>80.610000610351506</v>
      </c>
    </row>
    <row r="5680" spans="1:2" ht="15" customHeight="1" x14ac:dyDescent="0.2">
      <c r="A5680" s="153">
        <v>45022.166666666664</v>
      </c>
      <c r="B5680" s="154">
        <v>80.699996948242102</v>
      </c>
    </row>
    <row r="5681" spans="1:2" ht="15" customHeight="1" x14ac:dyDescent="0.2">
      <c r="A5681" s="153">
        <v>45026.166666666664</v>
      </c>
      <c r="B5681" s="154">
        <v>79.739997863769503</v>
      </c>
    </row>
    <row r="5682" spans="1:2" ht="15" customHeight="1" x14ac:dyDescent="0.2">
      <c r="A5682" s="153">
        <v>45027.166666666664</v>
      </c>
      <c r="B5682" s="154">
        <v>81.529998779296804</v>
      </c>
    </row>
    <row r="5683" spans="1:2" ht="15" customHeight="1" x14ac:dyDescent="0.2">
      <c r="A5683" s="153">
        <v>45028.166666666664</v>
      </c>
      <c r="B5683" s="154">
        <v>83.260002136230398</v>
      </c>
    </row>
    <row r="5684" spans="1:2" ht="15" customHeight="1" x14ac:dyDescent="0.2">
      <c r="A5684" s="153">
        <v>45029.166666666664</v>
      </c>
      <c r="B5684" s="154">
        <v>82.160003662109304</v>
      </c>
    </row>
    <row r="5685" spans="1:2" ht="15" customHeight="1" x14ac:dyDescent="0.2">
      <c r="A5685" s="153">
        <v>45030.166666666664</v>
      </c>
      <c r="B5685" s="154">
        <v>82.519996643066406</v>
      </c>
    </row>
    <row r="5686" spans="1:2" ht="15" customHeight="1" x14ac:dyDescent="0.2">
      <c r="A5686" s="153">
        <v>45033.166666666664</v>
      </c>
      <c r="B5686" s="154">
        <v>80.830001831054602</v>
      </c>
    </row>
    <row r="5687" spans="1:2" ht="15" customHeight="1" x14ac:dyDescent="0.2">
      <c r="A5687" s="153">
        <v>45034.166666666664</v>
      </c>
      <c r="B5687" s="154">
        <v>80.860000610351506</v>
      </c>
    </row>
    <row r="5688" spans="1:2" ht="15" customHeight="1" x14ac:dyDescent="0.2">
      <c r="A5688" s="153">
        <v>45035.166666666664</v>
      </c>
      <c r="B5688" s="154">
        <v>79.160003662109304</v>
      </c>
    </row>
    <row r="5689" spans="1:2" ht="15" customHeight="1" x14ac:dyDescent="0.2">
      <c r="A5689" s="153">
        <v>45036.166666666664</v>
      </c>
      <c r="B5689" s="154">
        <v>77.290000915527301</v>
      </c>
    </row>
    <row r="5690" spans="1:2" ht="15" customHeight="1" x14ac:dyDescent="0.2">
      <c r="A5690" s="153">
        <v>45037.166666666664</v>
      </c>
      <c r="B5690" s="154">
        <v>77.870002746582003</v>
      </c>
    </row>
    <row r="5691" spans="1:2" ht="15" customHeight="1" x14ac:dyDescent="0.2">
      <c r="A5691" s="153">
        <v>45040.166666666664</v>
      </c>
      <c r="B5691" s="154">
        <v>78.760002136230398</v>
      </c>
    </row>
    <row r="5692" spans="1:2" ht="15" customHeight="1" x14ac:dyDescent="0.2">
      <c r="A5692" s="153">
        <v>45041.166666666664</v>
      </c>
      <c r="B5692" s="154">
        <v>77.069999694824205</v>
      </c>
    </row>
    <row r="5693" spans="1:2" ht="15" customHeight="1" x14ac:dyDescent="0.2">
      <c r="A5693" s="153">
        <v>45042.166666666664</v>
      </c>
      <c r="B5693" s="154">
        <v>74.300003051757798</v>
      </c>
    </row>
    <row r="5694" spans="1:2" ht="15" customHeight="1" x14ac:dyDescent="0.2">
      <c r="A5694" s="153">
        <v>45043.166666666664</v>
      </c>
      <c r="B5694" s="154">
        <v>74.760002136230398</v>
      </c>
    </row>
    <row r="5695" spans="1:2" ht="15" customHeight="1" x14ac:dyDescent="0.2">
      <c r="A5695" s="153">
        <v>45044.166666666664</v>
      </c>
      <c r="B5695" s="154">
        <v>76.779998779296804</v>
      </c>
    </row>
    <row r="5696" spans="1:2" ht="15" customHeight="1" x14ac:dyDescent="0.2">
      <c r="A5696" s="153">
        <v>45047.166666666664</v>
      </c>
      <c r="B5696" s="154">
        <v>75.660003662109304</v>
      </c>
    </row>
    <row r="5697" spans="1:2" ht="15" customHeight="1" x14ac:dyDescent="0.2">
      <c r="A5697" s="153">
        <v>45048.166666666664</v>
      </c>
      <c r="B5697" s="154">
        <v>71.660003662109304</v>
      </c>
    </row>
    <row r="5698" spans="1:2" ht="15" customHeight="1" x14ac:dyDescent="0.2">
      <c r="A5698" s="153">
        <v>45049.166666666664</v>
      </c>
      <c r="B5698" s="154">
        <v>68.599998474121094</v>
      </c>
    </row>
    <row r="5699" spans="1:2" ht="15" customHeight="1" x14ac:dyDescent="0.2">
      <c r="A5699" s="153">
        <v>45050.166666666664</v>
      </c>
      <c r="B5699" s="154">
        <v>68.559997558593693</v>
      </c>
    </row>
    <row r="5700" spans="1:2" ht="15" customHeight="1" x14ac:dyDescent="0.2">
      <c r="A5700" s="153">
        <v>45051.166666666664</v>
      </c>
      <c r="B5700" s="154">
        <v>71.339996337890597</v>
      </c>
    </row>
    <row r="5701" spans="1:2" ht="15" customHeight="1" x14ac:dyDescent="0.2">
      <c r="A5701" s="153">
        <v>45054.166666666664</v>
      </c>
      <c r="B5701" s="154">
        <v>73.160003662109304</v>
      </c>
    </row>
    <row r="5702" spans="1:2" ht="15" customHeight="1" x14ac:dyDescent="0.2">
      <c r="A5702" s="153">
        <v>45055.166666666664</v>
      </c>
      <c r="B5702" s="154">
        <v>73.709999084472599</v>
      </c>
    </row>
    <row r="5703" spans="1:2" ht="15" customHeight="1" x14ac:dyDescent="0.2">
      <c r="A5703" s="153">
        <v>45056.166666666664</v>
      </c>
      <c r="B5703" s="154">
        <v>72.559997558593693</v>
      </c>
    </row>
    <row r="5704" spans="1:2" ht="15" customHeight="1" x14ac:dyDescent="0.2">
      <c r="A5704" s="153">
        <v>45057.166666666664</v>
      </c>
      <c r="B5704" s="154">
        <v>70.870002746582003</v>
      </c>
    </row>
    <row r="5705" spans="1:2" ht="15" customHeight="1" x14ac:dyDescent="0.2">
      <c r="A5705" s="153">
        <v>45058.166666666664</v>
      </c>
      <c r="B5705" s="154">
        <v>70.040000915527301</v>
      </c>
    </row>
    <row r="5706" spans="1:2" ht="15" customHeight="1" x14ac:dyDescent="0.2">
      <c r="A5706" s="153">
        <v>45061.166666666664</v>
      </c>
      <c r="B5706" s="154">
        <v>71.110000610351506</v>
      </c>
    </row>
    <row r="5707" spans="1:2" ht="15" customHeight="1" x14ac:dyDescent="0.2">
      <c r="A5707" s="153">
        <v>45062.166666666664</v>
      </c>
      <c r="B5707" s="154">
        <v>70.860000610351506</v>
      </c>
    </row>
    <row r="5708" spans="1:2" ht="15" customHeight="1" x14ac:dyDescent="0.2">
      <c r="A5708" s="153">
        <v>45063.166666666664</v>
      </c>
      <c r="B5708" s="154">
        <v>72.830001831054602</v>
      </c>
    </row>
    <row r="5709" spans="1:2" ht="15" customHeight="1" x14ac:dyDescent="0.2">
      <c r="A5709" s="153">
        <v>45064.166666666664</v>
      </c>
      <c r="B5709" s="154">
        <v>71.860000610351506</v>
      </c>
    </row>
    <row r="5710" spans="1:2" ht="15" customHeight="1" x14ac:dyDescent="0.2">
      <c r="A5710" s="153">
        <v>45065.166666666664</v>
      </c>
      <c r="B5710" s="154">
        <v>71.550003051757798</v>
      </c>
    </row>
    <row r="5711" spans="1:2" ht="15" customHeight="1" x14ac:dyDescent="0.2">
      <c r="A5711" s="153">
        <v>45068.166666666664</v>
      </c>
      <c r="B5711" s="154">
        <v>71.989997863769503</v>
      </c>
    </row>
    <row r="5712" spans="1:2" ht="15" customHeight="1" x14ac:dyDescent="0.2">
      <c r="A5712" s="153">
        <v>45069.166666666664</v>
      </c>
      <c r="B5712" s="154">
        <v>72.910003662109304</v>
      </c>
    </row>
    <row r="5713" spans="1:2" ht="15" customHeight="1" x14ac:dyDescent="0.2">
      <c r="A5713" s="153">
        <v>45070.166666666664</v>
      </c>
      <c r="B5713" s="154">
        <v>74.339996337890597</v>
      </c>
    </row>
    <row r="5714" spans="1:2" ht="15" customHeight="1" x14ac:dyDescent="0.2">
      <c r="A5714" s="153">
        <v>45071.166666666664</v>
      </c>
      <c r="B5714" s="154">
        <v>71.830001831054602</v>
      </c>
    </row>
    <row r="5715" spans="1:2" ht="15" customHeight="1" x14ac:dyDescent="0.2">
      <c r="A5715" s="153">
        <v>45072.166666666664</v>
      </c>
      <c r="B5715" s="154">
        <v>72.669998168945298</v>
      </c>
    </row>
    <row r="5716" spans="1:2" ht="15" customHeight="1" x14ac:dyDescent="0.2">
      <c r="A5716" s="153">
        <v>45076.166666666664</v>
      </c>
      <c r="B5716" s="154">
        <v>69.459999084472599</v>
      </c>
    </row>
    <row r="5717" spans="1:2" ht="15" customHeight="1" x14ac:dyDescent="0.2">
      <c r="A5717" s="153">
        <v>45077.166666666664</v>
      </c>
      <c r="B5717" s="154">
        <v>68.089996337890597</v>
      </c>
    </row>
    <row r="5718" spans="1:2" ht="15" customHeight="1" x14ac:dyDescent="0.2">
      <c r="A5718" s="153">
        <v>45078.166666666664</v>
      </c>
      <c r="B5718" s="154">
        <v>70.099998474121094</v>
      </c>
    </row>
    <row r="5719" spans="1:2" ht="15" customHeight="1" x14ac:dyDescent="0.2">
      <c r="A5719" s="153">
        <v>45079.166666666664</v>
      </c>
      <c r="B5719" s="154">
        <v>71.739997863769503</v>
      </c>
    </row>
    <row r="5720" spans="1:2" ht="15" customHeight="1" x14ac:dyDescent="0.2">
      <c r="A5720" s="153">
        <v>45082.166666666664</v>
      </c>
      <c r="B5720" s="154">
        <v>72.150001525878906</v>
      </c>
    </row>
    <row r="5721" spans="1:2" ht="15" customHeight="1" x14ac:dyDescent="0.2">
      <c r="A5721" s="153">
        <v>45083.166666666664</v>
      </c>
      <c r="B5721" s="154">
        <v>71.739997863769503</v>
      </c>
    </row>
    <row r="5722" spans="1:2" ht="15" customHeight="1" x14ac:dyDescent="0.2">
      <c r="A5722" s="153">
        <v>45084.166666666664</v>
      </c>
      <c r="B5722" s="154">
        <v>72.529998779296804</v>
      </c>
    </row>
    <row r="5723" spans="1:2" ht="15" customHeight="1" x14ac:dyDescent="0.2">
      <c r="A5723" s="153">
        <v>45085.166666666664</v>
      </c>
      <c r="B5723" s="154">
        <v>71.290000915527301</v>
      </c>
    </row>
    <row r="5724" spans="1:2" ht="15" customHeight="1" x14ac:dyDescent="0.2">
      <c r="A5724" s="153">
        <v>45086.166666666664</v>
      </c>
      <c r="B5724" s="154">
        <v>70.169998168945298</v>
      </c>
    </row>
    <row r="5725" spans="1:2" ht="15" customHeight="1" x14ac:dyDescent="0.2">
      <c r="A5725" s="153">
        <v>45089.166666666664</v>
      </c>
      <c r="B5725" s="154">
        <v>67.120002746582003</v>
      </c>
    </row>
    <row r="5726" spans="1:2" ht="15" customHeight="1" x14ac:dyDescent="0.2">
      <c r="A5726" s="153">
        <v>45090.166666666664</v>
      </c>
      <c r="B5726" s="154">
        <v>69.419998168945298</v>
      </c>
    </row>
    <row r="5727" spans="1:2" ht="15" customHeight="1" x14ac:dyDescent="0.2">
      <c r="A5727" s="153">
        <v>45091.166666666664</v>
      </c>
      <c r="B5727" s="154">
        <v>68.269996643066406</v>
      </c>
    </row>
    <row r="5728" spans="1:2" ht="15" customHeight="1" x14ac:dyDescent="0.2">
      <c r="A5728" s="153">
        <v>45092.166666666664</v>
      </c>
      <c r="B5728" s="154">
        <v>70.620002746582003</v>
      </c>
    </row>
    <row r="5729" spans="1:2" ht="15" customHeight="1" x14ac:dyDescent="0.2">
      <c r="A5729" s="153">
        <v>45093.166666666664</v>
      </c>
      <c r="B5729" s="154">
        <v>71.779998779296804</v>
      </c>
    </row>
    <row r="5730" spans="1:2" ht="15" customHeight="1" x14ac:dyDescent="0.2">
      <c r="A5730" s="153">
        <v>45097.166666666664</v>
      </c>
      <c r="B5730" s="154">
        <v>70.5</v>
      </c>
    </row>
    <row r="5731" spans="1:2" ht="15" customHeight="1" x14ac:dyDescent="0.2">
      <c r="A5731" s="153">
        <v>45098.166666666664</v>
      </c>
      <c r="B5731" s="154">
        <v>72.529998779296804</v>
      </c>
    </row>
    <row r="5732" spans="1:2" ht="15" customHeight="1" x14ac:dyDescent="0.2">
      <c r="A5732" s="153">
        <v>45099.166666666664</v>
      </c>
      <c r="B5732" s="154">
        <v>69.510002136230398</v>
      </c>
    </row>
    <row r="5733" spans="1:2" ht="15" customHeight="1" x14ac:dyDescent="0.2">
      <c r="A5733" s="153">
        <v>45100.166666666664</v>
      </c>
      <c r="B5733" s="154">
        <v>69.160003662109304</v>
      </c>
    </row>
    <row r="5734" spans="1:2" ht="15" customHeight="1" x14ac:dyDescent="0.2">
      <c r="A5734" s="153">
        <v>45103.166666666664</v>
      </c>
      <c r="B5734" s="154">
        <v>69.370002746582003</v>
      </c>
    </row>
    <row r="5735" spans="1:2" ht="15" customHeight="1" x14ac:dyDescent="0.2">
      <c r="A5735" s="153">
        <v>45104.166666666664</v>
      </c>
      <c r="B5735" s="154">
        <v>67.699996948242102</v>
      </c>
    </row>
    <row r="5736" spans="1:2" ht="15" customHeight="1" x14ac:dyDescent="0.2">
      <c r="A5736" s="153">
        <v>45105.166666666664</v>
      </c>
      <c r="B5736" s="154">
        <v>69.559997558593693</v>
      </c>
    </row>
    <row r="5737" spans="1:2" ht="15" customHeight="1" x14ac:dyDescent="0.2">
      <c r="A5737" s="153">
        <v>45106.166666666664</v>
      </c>
      <c r="B5737" s="154">
        <v>69.860000610351506</v>
      </c>
    </row>
    <row r="5738" spans="1:2" ht="15" customHeight="1" x14ac:dyDescent="0.2">
      <c r="A5738" s="153">
        <v>45107.166666666664</v>
      </c>
      <c r="B5738" s="154">
        <v>70.639999389648395</v>
      </c>
    </row>
    <row r="5739" spans="1:2" ht="15" customHeight="1" x14ac:dyDescent="0.2">
      <c r="A5739" s="153">
        <v>45110.5625</v>
      </c>
      <c r="B5739" s="154">
        <v>69.790000915527301</v>
      </c>
    </row>
    <row r="5740" spans="1:2" ht="15" customHeight="1" x14ac:dyDescent="0.2">
      <c r="A5740" s="153">
        <v>45112.166666666664</v>
      </c>
      <c r="B5740" s="154">
        <v>71.790000915527301</v>
      </c>
    </row>
    <row r="5741" spans="1:2" ht="15" customHeight="1" x14ac:dyDescent="0.2">
      <c r="A5741" s="153">
        <v>45113.166666666664</v>
      </c>
      <c r="B5741" s="154">
        <v>71.800003051757798</v>
      </c>
    </row>
    <row r="5742" spans="1:2" ht="15" customHeight="1" x14ac:dyDescent="0.2">
      <c r="A5742" s="153">
        <v>45114.166666666664</v>
      </c>
      <c r="B5742" s="154">
        <v>73.860000610351506</v>
      </c>
    </row>
    <row r="5743" spans="1:2" ht="15" customHeight="1" x14ac:dyDescent="0.2">
      <c r="A5743" s="153">
        <v>45117.166666666664</v>
      </c>
      <c r="B5743" s="154">
        <v>72.989997863769503</v>
      </c>
    </row>
    <row r="5744" spans="1:2" ht="15" customHeight="1" x14ac:dyDescent="0.2">
      <c r="A5744" s="153">
        <v>45118.166666666664</v>
      </c>
      <c r="B5744" s="154">
        <v>74.830001831054602</v>
      </c>
    </row>
    <row r="5745" spans="1:2" ht="15" customHeight="1" x14ac:dyDescent="0.2">
      <c r="A5745" s="153">
        <v>45119.166666666664</v>
      </c>
      <c r="B5745" s="154">
        <v>75.75</v>
      </c>
    </row>
    <row r="5746" spans="1:2" ht="15" customHeight="1" x14ac:dyDescent="0.2">
      <c r="A5746" s="153">
        <v>45120.166666666664</v>
      </c>
      <c r="B5746" s="154">
        <v>76.889999389648395</v>
      </c>
    </row>
    <row r="5747" spans="1:2" ht="15" customHeight="1" x14ac:dyDescent="0.2">
      <c r="A5747" s="153">
        <v>45121.166666666664</v>
      </c>
      <c r="B5747" s="154">
        <v>75.419998168945298</v>
      </c>
    </row>
    <row r="5748" spans="1:2" ht="15" customHeight="1" x14ac:dyDescent="0.2">
      <c r="A5748" s="153">
        <v>45124.166666666664</v>
      </c>
      <c r="B5748" s="154">
        <v>74.150001525878906</v>
      </c>
    </row>
    <row r="5749" spans="1:2" ht="15" customHeight="1" x14ac:dyDescent="0.2">
      <c r="A5749" s="153">
        <v>45125.166666666664</v>
      </c>
      <c r="B5749" s="154">
        <v>75.75</v>
      </c>
    </row>
    <row r="5750" spans="1:2" ht="15" customHeight="1" x14ac:dyDescent="0.2">
      <c r="A5750" s="153">
        <v>45126.166666666664</v>
      </c>
      <c r="B5750" s="154">
        <v>75.349998474121094</v>
      </c>
    </row>
    <row r="5751" spans="1:2" ht="15" customHeight="1" x14ac:dyDescent="0.2">
      <c r="A5751" s="153">
        <v>45127.166666666664</v>
      </c>
      <c r="B5751" s="154">
        <v>75.629997253417898</v>
      </c>
    </row>
    <row r="5752" spans="1:2" ht="15" customHeight="1" x14ac:dyDescent="0.2">
      <c r="A5752" s="153">
        <v>45128.166666666664</v>
      </c>
      <c r="B5752" s="154">
        <v>77.069999694824205</v>
      </c>
    </row>
    <row r="5753" spans="1:2" ht="15" customHeight="1" x14ac:dyDescent="0.2">
      <c r="A5753" s="153">
        <v>45131.166666666664</v>
      </c>
      <c r="B5753" s="154">
        <v>78.739997863769503</v>
      </c>
    </row>
    <row r="5754" spans="1:2" ht="15" customHeight="1" x14ac:dyDescent="0.2">
      <c r="A5754" s="153">
        <v>45132.166666666664</v>
      </c>
      <c r="B5754" s="154">
        <v>79.629997253417898</v>
      </c>
    </row>
    <row r="5755" spans="1:2" ht="15" customHeight="1" x14ac:dyDescent="0.2">
      <c r="A5755" s="153">
        <v>45133.166666666664</v>
      </c>
      <c r="B5755" s="154">
        <v>78.779998779296804</v>
      </c>
    </row>
    <row r="5756" spans="1:2" ht="15" customHeight="1" x14ac:dyDescent="0.2">
      <c r="A5756" s="153">
        <v>45134.166666666664</v>
      </c>
      <c r="B5756" s="154">
        <v>80.089996337890597</v>
      </c>
    </row>
    <row r="5757" spans="1:2" ht="15" customHeight="1" x14ac:dyDescent="0.2">
      <c r="A5757" s="153">
        <v>45135.166666666664</v>
      </c>
      <c r="B5757" s="154">
        <v>80.580001831054602</v>
      </c>
    </row>
    <row r="5758" spans="1:2" ht="15" customHeight="1" x14ac:dyDescent="0.2">
      <c r="A5758" s="153">
        <v>45138.166666666664</v>
      </c>
      <c r="B5758" s="154">
        <v>81.800003051757798</v>
      </c>
    </row>
    <row r="5759" spans="1:2" ht="15" customHeight="1" x14ac:dyDescent="0.2">
      <c r="A5759" s="153">
        <v>45139.166666666664</v>
      </c>
      <c r="B5759" s="154">
        <v>81.370002746582003</v>
      </c>
    </row>
    <row r="5760" spans="1:2" ht="15" customHeight="1" x14ac:dyDescent="0.2">
      <c r="A5760" s="153">
        <v>45140.166666666664</v>
      </c>
      <c r="B5760" s="154">
        <v>79.489997863769503</v>
      </c>
    </row>
    <row r="5761" spans="1:2" ht="15" customHeight="1" x14ac:dyDescent="0.2">
      <c r="A5761" s="153">
        <v>45141.166666666664</v>
      </c>
      <c r="B5761" s="154">
        <v>81.550003051757798</v>
      </c>
    </row>
    <row r="5762" spans="1:2" ht="15" customHeight="1" x14ac:dyDescent="0.2">
      <c r="A5762" s="153">
        <v>45142.166666666664</v>
      </c>
      <c r="B5762" s="154">
        <v>82.819999694824205</v>
      </c>
    </row>
    <row r="5763" spans="1:2" ht="15" customHeight="1" x14ac:dyDescent="0.2">
      <c r="A5763" s="153">
        <v>45145.166666666664</v>
      </c>
      <c r="B5763" s="154">
        <v>81.940002441406193</v>
      </c>
    </row>
    <row r="5764" spans="1:2" ht="15" customHeight="1" x14ac:dyDescent="0.2">
      <c r="A5764" s="153">
        <v>45146.166666666664</v>
      </c>
      <c r="B5764" s="154">
        <v>82.919998168945298</v>
      </c>
    </row>
    <row r="5765" spans="1:2" ht="15" customHeight="1" x14ac:dyDescent="0.2">
      <c r="A5765" s="153">
        <v>45147.166666666664</v>
      </c>
      <c r="B5765" s="154">
        <v>84.400001525878906</v>
      </c>
    </row>
    <row r="5766" spans="1:2" ht="15" customHeight="1" x14ac:dyDescent="0.2">
      <c r="A5766" s="153">
        <v>45148.166666666664</v>
      </c>
      <c r="B5766" s="154">
        <v>82.819999694824205</v>
      </c>
    </row>
    <row r="5767" spans="1:2" ht="15" customHeight="1" x14ac:dyDescent="0.2">
      <c r="A5767" s="153">
        <v>45149.166666666664</v>
      </c>
      <c r="B5767" s="154">
        <v>83.190002441406193</v>
      </c>
    </row>
    <row r="5768" spans="1:2" ht="15" customHeight="1" x14ac:dyDescent="0.2">
      <c r="A5768" s="153">
        <v>45152.166666666664</v>
      </c>
      <c r="B5768" s="154">
        <v>82.510002136230398</v>
      </c>
    </row>
    <row r="5769" spans="1:2" ht="15" customHeight="1" x14ac:dyDescent="0.2">
      <c r="A5769" s="153">
        <v>45153.166666666664</v>
      </c>
      <c r="B5769" s="154">
        <v>80.989997863769503</v>
      </c>
    </row>
    <row r="5770" spans="1:2" ht="15" customHeight="1" x14ac:dyDescent="0.2">
      <c r="A5770" s="153">
        <v>45154.166666666664</v>
      </c>
      <c r="B5770" s="154">
        <v>79.379997253417898</v>
      </c>
    </row>
    <row r="5771" spans="1:2" ht="15" customHeight="1" x14ac:dyDescent="0.2">
      <c r="A5771" s="153">
        <v>45155.166666666664</v>
      </c>
      <c r="B5771" s="154">
        <v>80.389999389648395</v>
      </c>
    </row>
    <row r="5772" spans="1:2" ht="15" customHeight="1" x14ac:dyDescent="0.2">
      <c r="A5772" s="153">
        <v>45156.166666666664</v>
      </c>
      <c r="B5772" s="154">
        <v>81.25</v>
      </c>
    </row>
    <row r="5773" spans="1:2" ht="15" customHeight="1" x14ac:dyDescent="0.2">
      <c r="A5773" s="153">
        <v>45159.166666666664</v>
      </c>
      <c r="B5773" s="154">
        <v>80.720001220703097</v>
      </c>
    </row>
    <row r="5774" spans="1:2" ht="15" customHeight="1" x14ac:dyDescent="0.2">
      <c r="A5774" s="153">
        <v>45160.166666666664</v>
      </c>
      <c r="B5774" s="154">
        <v>80.349998474121094</v>
      </c>
    </row>
    <row r="5775" spans="1:2" ht="15" customHeight="1" x14ac:dyDescent="0.2">
      <c r="A5775" s="153">
        <v>45161.166666666664</v>
      </c>
      <c r="B5775" s="154">
        <v>78.889999389648395</v>
      </c>
    </row>
    <row r="5776" spans="1:2" ht="15" customHeight="1" x14ac:dyDescent="0.2">
      <c r="A5776" s="153">
        <v>45162.166666666664</v>
      </c>
      <c r="B5776" s="154">
        <v>79.050003051757798</v>
      </c>
    </row>
    <row r="5777" spans="1:2" ht="15" customHeight="1" x14ac:dyDescent="0.2">
      <c r="A5777" s="153">
        <v>45163.166666666664</v>
      </c>
      <c r="B5777" s="154">
        <v>79.830001831054602</v>
      </c>
    </row>
    <row r="5778" spans="1:2" ht="15" customHeight="1" x14ac:dyDescent="0.2">
      <c r="A5778" s="153">
        <v>45166.166666666664</v>
      </c>
      <c r="B5778" s="154">
        <v>80.099998474121094</v>
      </c>
    </row>
    <row r="5779" spans="1:2" ht="15" customHeight="1" x14ac:dyDescent="0.2">
      <c r="A5779" s="153">
        <v>45167.166666666664</v>
      </c>
      <c r="B5779" s="154">
        <v>81.160003662109304</v>
      </c>
    </row>
    <row r="5780" spans="1:2" ht="15" customHeight="1" x14ac:dyDescent="0.2">
      <c r="A5780" s="153">
        <v>45168.166666666664</v>
      </c>
      <c r="B5780" s="154">
        <v>81.629997253417898</v>
      </c>
    </row>
    <row r="5781" spans="1:2" ht="15" customHeight="1" x14ac:dyDescent="0.2">
      <c r="A5781" s="153">
        <v>45169.166666666664</v>
      </c>
      <c r="B5781" s="154">
        <v>83.629997253417898</v>
      </c>
    </row>
    <row r="5782" spans="1:2" ht="15" customHeight="1" x14ac:dyDescent="0.2">
      <c r="A5782" s="153">
        <v>45170.166666666664</v>
      </c>
      <c r="B5782" s="154">
        <v>85.550003051757798</v>
      </c>
    </row>
    <row r="5783" spans="1:2" ht="15" customHeight="1" x14ac:dyDescent="0.2">
      <c r="A5783" s="153">
        <v>45174.166666666664</v>
      </c>
      <c r="B5783" s="154">
        <v>86.690002441406193</v>
      </c>
    </row>
    <row r="5784" spans="1:2" ht="15" customHeight="1" x14ac:dyDescent="0.2">
      <c r="A5784" s="153">
        <v>45175.166666666664</v>
      </c>
      <c r="B5784" s="154">
        <v>87.540000915527301</v>
      </c>
    </row>
    <row r="5785" spans="1:2" ht="15" customHeight="1" x14ac:dyDescent="0.2">
      <c r="A5785" s="153">
        <v>45176.166666666664</v>
      </c>
      <c r="B5785" s="154">
        <v>86.870002746582003</v>
      </c>
    </row>
    <row r="5786" spans="1:2" ht="15" customHeight="1" x14ac:dyDescent="0.2">
      <c r="A5786" s="153">
        <v>45177.166666666664</v>
      </c>
      <c r="B5786" s="154">
        <v>87.510002136230398</v>
      </c>
    </row>
    <row r="5787" spans="1:2" ht="15" customHeight="1" x14ac:dyDescent="0.2">
      <c r="A5787" s="153">
        <v>45180.166666666664</v>
      </c>
      <c r="B5787" s="154">
        <v>87.290000915527301</v>
      </c>
    </row>
    <row r="5788" spans="1:2" ht="15" customHeight="1" x14ac:dyDescent="0.2">
      <c r="A5788" s="153">
        <v>45181.166666666664</v>
      </c>
      <c r="B5788" s="154">
        <v>88.839996337890597</v>
      </c>
    </row>
    <row r="5789" spans="1:2" ht="15" customHeight="1" x14ac:dyDescent="0.2">
      <c r="A5789" s="153">
        <v>45182.166666666664</v>
      </c>
      <c r="B5789" s="154">
        <v>88.519996643066406</v>
      </c>
    </row>
    <row r="5790" spans="1:2" ht="15" customHeight="1" x14ac:dyDescent="0.2">
      <c r="A5790" s="153">
        <v>45183.166666666664</v>
      </c>
      <c r="B5790" s="154">
        <v>90.160003662109304</v>
      </c>
    </row>
    <row r="5791" spans="1:2" ht="15" customHeight="1" x14ac:dyDescent="0.2">
      <c r="A5791" s="153">
        <v>45184.166666666664</v>
      </c>
      <c r="B5791" s="154">
        <v>90.769996643066406</v>
      </c>
    </row>
    <row r="5792" spans="1:2" ht="15" customHeight="1" x14ac:dyDescent="0.2">
      <c r="A5792" s="153">
        <v>45187.166666666664</v>
      </c>
      <c r="B5792" s="154">
        <v>91.480003356933594</v>
      </c>
    </row>
    <row r="5793" spans="1:2" ht="15" customHeight="1" x14ac:dyDescent="0.2">
      <c r="A5793" s="153">
        <v>45188.166666666664</v>
      </c>
      <c r="B5793" s="154">
        <v>91.199996948242102</v>
      </c>
    </row>
    <row r="5794" spans="1:2" ht="15" customHeight="1" x14ac:dyDescent="0.2">
      <c r="A5794" s="153">
        <v>45189.166666666664</v>
      </c>
      <c r="B5794" s="154">
        <v>90.279998779296804</v>
      </c>
    </row>
    <row r="5795" spans="1:2" ht="15" customHeight="1" x14ac:dyDescent="0.2">
      <c r="A5795" s="153">
        <v>45190.166666666664</v>
      </c>
      <c r="B5795" s="154">
        <v>89.629997253417898</v>
      </c>
    </row>
    <row r="5796" spans="1:2" ht="15" customHeight="1" x14ac:dyDescent="0.2">
      <c r="A5796" s="153">
        <v>45191.166666666664</v>
      </c>
      <c r="B5796" s="154">
        <v>90.029998779296804</v>
      </c>
    </row>
    <row r="5797" spans="1:2" ht="15" customHeight="1" x14ac:dyDescent="0.2">
      <c r="A5797" s="153">
        <v>45194.166666666664</v>
      </c>
      <c r="B5797" s="154">
        <v>89.680000305175696</v>
      </c>
    </row>
    <row r="5798" spans="1:2" ht="15" customHeight="1" x14ac:dyDescent="0.2">
      <c r="A5798" s="153">
        <v>45195.166666666664</v>
      </c>
      <c r="B5798" s="154">
        <v>90.389999389648395</v>
      </c>
    </row>
    <row r="5799" spans="1:2" ht="15" customHeight="1" x14ac:dyDescent="0.2">
      <c r="A5799" s="153">
        <v>45196.166666666664</v>
      </c>
      <c r="B5799" s="154">
        <v>93.680000305175696</v>
      </c>
    </row>
    <row r="5800" spans="1:2" ht="15" customHeight="1" x14ac:dyDescent="0.2">
      <c r="A5800" s="153">
        <v>45197.166666666664</v>
      </c>
      <c r="B5800" s="154">
        <v>91.709999084472599</v>
      </c>
    </row>
    <row r="5801" spans="1:2" ht="15" customHeight="1" x14ac:dyDescent="0.2">
      <c r="A5801" s="153">
        <v>45198.166666666664</v>
      </c>
      <c r="B5801" s="154">
        <v>90.790000915527301</v>
      </c>
    </row>
    <row r="5802" spans="1:2" ht="15" customHeight="1" x14ac:dyDescent="0.2">
      <c r="A5802" s="153">
        <v>45201.166666666664</v>
      </c>
      <c r="B5802" s="154">
        <v>88.819999694824205</v>
      </c>
    </row>
    <row r="5803" spans="1:2" ht="15" customHeight="1" x14ac:dyDescent="0.2">
      <c r="A5803" s="153">
        <v>45202.166666666664</v>
      </c>
      <c r="B5803" s="154">
        <v>89.230003356933594</v>
      </c>
    </row>
    <row r="5804" spans="1:2" ht="15" customHeight="1" x14ac:dyDescent="0.2">
      <c r="A5804" s="153">
        <v>45203.166666666664</v>
      </c>
      <c r="B5804" s="154">
        <v>84.220001220703097</v>
      </c>
    </row>
    <row r="5805" spans="1:2" ht="15" customHeight="1" x14ac:dyDescent="0.2">
      <c r="A5805" s="153">
        <v>45204.166666666664</v>
      </c>
      <c r="B5805" s="154">
        <v>82.309997558593693</v>
      </c>
    </row>
    <row r="5806" spans="1:2" ht="15" customHeight="1" x14ac:dyDescent="0.2">
      <c r="A5806" s="153">
        <v>45205.166666666664</v>
      </c>
      <c r="B5806" s="154">
        <v>82.790000915527301</v>
      </c>
    </row>
    <row r="5807" spans="1:2" ht="15" customHeight="1" x14ac:dyDescent="0.2">
      <c r="A5807" s="153">
        <v>45208.166666666664</v>
      </c>
      <c r="B5807" s="154">
        <v>86.379997253417898</v>
      </c>
    </row>
    <row r="5808" spans="1:2" ht="15" customHeight="1" x14ac:dyDescent="0.2">
      <c r="A5808" s="153">
        <v>45209.166666666664</v>
      </c>
      <c r="B5808" s="154">
        <v>85.970001220703097</v>
      </c>
    </row>
    <row r="5809" spans="1:2" ht="15" customHeight="1" x14ac:dyDescent="0.2">
      <c r="A5809" s="153">
        <v>45210.166666666664</v>
      </c>
      <c r="B5809" s="154">
        <v>83.489997863769503</v>
      </c>
    </row>
    <row r="5810" spans="1:2" ht="15" customHeight="1" x14ac:dyDescent="0.2">
      <c r="A5810" s="153">
        <v>45211.166666666664</v>
      </c>
      <c r="B5810" s="154">
        <v>82.910003662109304</v>
      </c>
    </row>
    <row r="5811" spans="1:2" ht="15" customHeight="1" x14ac:dyDescent="0.2">
      <c r="A5811" s="153">
        <v>45212.166666666664</v>
      </c>
      <c r="B5811" s="154">
        <v>87.690002441406193</v>
      </c>
    </row>
    <row r="5812" spans="1:2" ht="15" customHeight="1" x14ac:dyDescent="0.2">
      <c r="A5812" s="153">
        <v>45215.166666666664</v>
      </c>
      <c r="B5812" s="154">
        <v>86.660003662109304</v>
      </c>
    </row>
    <row r="5813" spans="1:2" ht="15" customHeight="1" x14ac:dyDescent="0.2">
      <c r="A5813" s="153">
        <v>45216.166666666664</v>
      </c>
      <c r="B5813" s="154">
        <v>86.660003662109304</v>
      </c>
    </row>
    <row r="5814" spans="1:2" ht="15" customHeight="1" x14ac:dyDescent="0.2">
      <c r="A5814" s="153">
        <v>45217.166666666664</v>
      </c>
      <c r="B5814" s="154">
        <v>88.319999694824205</v>
      </c>
    </row>
    <row r="5815" spans="1:2" ht="15" customHeight="1" x14ac:dyDescent="0.2">
      <c r="A5815" s="153">
        <v>45218.166666666664</v>
      </c>
      <c r="B5815" s="154">
        <v>89.370002746582003</v>
      </c>
    </row>
    <row r="5816" spans="1:2" ht="15" customHeight="1" x14ac:dyDescent="0.2">
      <c r="A5816" s="153">
        <v>45219.166666666664</v>
      </c>
      <c r="B5816" s="154">
        <v>88.75</v>
      </c>
    </row>
    <row r="5817" spans="1:2" ht="15" customHeight="1" x14ac:dyDescent="0.2">
      <c r="A5817" s="153">
        <v>45222.166666666664</v>
      </c>
      <c r="B5817" s="154">
        <v>85.489997863769503</v>
      </c>
    </row>
    <row r="5818" spans="1:2" ht="15" customHeight="1" x14ac:dyDescent="0.2">
      <c r="A5818" s="153">
        <v>45223.166666666664</v>
      </c>
      <c r="B5818" s="154">
        <v>83.739997863769503</v>
      </c>
    </row>
    <row r="5819" spans="1:2" ht="15" customHeight="1" x14ac:dyDescent="0.2">
      <c r="A5819" s="153">
        <v>45224.166666666664</v>
      </c>
      <c r="B5819" s="154">
        <v>85.389999389648395</v>
      </c>
    </row>
    <row r="5820" spans="1:2" ht="15" customHeight="1" x14ac:dyDescent="0.2">
      <c r="A5820" s="153">
        <v>45225.166666666664</v>
      </c>
      <c r="B5820" s="154">
        <v>83.209999084472599</v>
      </c>
    </row>
    <row r="5821" spans="1:2" ht="15" customHeight="1" x14ac:dyDescent="0.2">
      <c r="A5821" s="153">
        <v>45226.166666666664</v>
      </c>
      <c r="B5821" s="154">
        <v>85.540000915527301</v>
      </c>
    </row>
    <row r="5822" spans="1:2" ht="15" customHeight="1" x14ac:dyDescent="0.2">
      <c r="A5822" s="153">
        <v>45229.166666666664</v>
      </c>
      <c r="B5822" s="154">
        <v>82.309997558593693</v>
      </c>
    </row>
    <row r="5823" spans="1:2" ht="15" customHeight="1" x14ac:dyDescent="0.2">
      <c r="A5823" s="153">
        <v>45230.166666666664</v>
      </c>
      <c r="B5823" s="154">
        <v>81.019996643066406</v>
      </c>
    </row>
    <row r="5824" spans="1:2" ht="15" customHeight="1" x14ac:dyDescent="0.2">
      <c r="A5824" s="153">
        <v>45231.166666666664</v>
      </c>
      <c r="B5824" s="154">
        <v>80.440002441406193</v>
      </c>
    </row>
    <row r="5825" spans="1:2" ht="15" customHeight="1" x14ac:dyDescent="0.2">
      <c r="A5825" s="153">
        <v>45232.166666666664</v>
      </c>
      <c r="B5825" s="154">
        <v>82.459999084472599</v>
      </c>
    </row>
    <row r="5826" spans="1:2" ht="15" customHeight="1" x14ac:dyDescent="0.2">
      <c r="A5826" s="153">
        <v>45233.166666666664</v>
      </c>
      <c r="B5826" s="154">
        <v>80.510002136230398</v>
      </c>
    </row>
    <row r="5827" spans="1:2" ht="15" customHeight="1" x14ac:dyDescent="0.2">
      <c r="A5827" s="153">
        <v>45236.208333333336</v>
      </c>
      <c r="B5827" s="154">
        <v>80.819999694824205</v>
      </c>
    </row>
    <row r="5828" spans="1:2" ht="15" customHeight="1" x14ac:dyDescent="0.2">
      <c r="A5828" s="153">
        <v>45237.208333333336</v>
      </c>
      <c r="B5828" s="154">
        <v>77.370002746582003</v>
      </c>
    </row>
    <row r="5829" spans="1:2" ht="15" customHeight="1" x14ac:dyDescent="0.2">
      <c r="A5829" s="153">
        <v>45238.208333333336</v>
      </c>
      <c r="B5829" s="154">
        <v>75.330001831054602</v>
      </c>
    </row>
    <row r="5830" spans="1:2" ht="15" customHeight="1" x14ac:dyDescent="0.2">
      <c r="A5830" s="153">
        <v>45239.208333333336</v>
      </c>
      <c r="B5830" s="154">
        <v>75.739997863769503</v>
      </c>
    </row>
    <row r="5831" spans="1:2" ht="15" customHeight="1" x14ac:dyDescent="0.2">
      <c r="A5831" s="153">
        <v>45240.208333333336</v>
      </c>
      <c r="B5831" s="154">
        <v>77.169998168945298</v>
      </c>
    </row>
    <row r="5832" spans="1:2" ht="15" customHeight="1" x14ac:dyDescent="0.2">
      <c r="A5832" s="153">
        <v>45243.208333333336</v>
      </c>
      <c r="B5832" s="154">
        <v>78.260002136230398</v>
      </c>
    </row>
    <row r="5833" spans="1:2" ht="15" customHeight="1" x14ac:dyDescent="0.2">
      <c r="A5833" s="153">
        <v>45244.208333333336</v>
      </c>
      <c r="B5833" s="154">
        <v>78.260002136230398</v>
      </c>
    </row>
    <row r="5834" spans="1:2" ht="15" customHeight="1" x14ac:dyDescent="0.2">
      <c r="A5834" s="153">
        <v>45245.208333333336</v>
      </c>
      <c r="B5834" s="154">
        <v>76.660003662109304</v>
      </c>
    </row>
    <row r="5835" spans="1:2" ht="15" customHeight="1" x14ac:dyDescent="0.2">
      <c r="A5835" s="153">
        <v>45246.208333333336</v>
      </c>
      <c r="B5835" s="154">
        <v>72.900001525878906</v>
      </c>
    </row>
    <row r="5836" spans="1:2" ht="15" customHeight="1" x14ac:dyDescent="0.2">
      <c r="A5836" s="153">
        <v>45247.208333333336</v>
      </c>
      <c r="B5836" s="154">
        <v>75.889999389648395</v>
      </c>
    </row>
    <row r="5837" spans="1:2" ht="15" customHeight="1" x14ac:dyDescent="0.2">
      <c r="A5837" s="153">
        <v>45250.208333333336</v>
      </c>
      <c r="B5837" s="154">
        <v>77.599998474121094</v>
      </c>
    </row>
    <row r="5838" spans="1:2" ht="15" customHeight="1" x14ac:dyDescent="0.2">
      <c r="A5838" s="153">
        <v>45251.208333333336</v>
      </c>
      <c r="B5838" s="154">
        <v>77.769996643066406</v>
      </c>
    </row>
    <row r="5839" spans="1:2" ht="15" customHeight="1" x14ac:dyDescent="0.2">
      <c r="A5839" s="153">
        <v>45252.208333333336</v>
      </c>
      <c r="B5839" s="154">
        <v>77.099998474121094</v>
      </c>
    </row>
    <row r="5840" spans="1:2" ht="15" customHeight="1" x14ac:dyDescent="0.2">
      <c r="A5840" s="153">
        <v>45254.604166666664</v>
      </c>
      <c r="B5840" s="154">
        <v>75.540000915527301</v>
      </c>
    </row>
    <row r="5841" spans="1:2" ht="15" customHeight="1" x14ac:dyDescent="0.2">
      <c r="A5841" s="153">
        <v>45257.208333333336</v>
      </c>
      <c r="B5841" s="154">
        <v>74.860000610351506</v>
      </c>
    </row>
    <row r="5842" spans="1:2" ht="15" customHeight="1" x14ac:dyDescent="0.2">
      <c r="A5842" s="153">
        <v>45258.208333333336</v>
      </c>
      <c r="B5842" s="154">
        <v>76.410003662109304</v>
      </c>
    </row>
    <row r="5843" spans="1:2" ht="15" customHeight="1" x14ac:dyDescent="0.2">
      <c r="A5843" s="153">
        <v>45259.208333333336</v>
      </c>
      <c r="B5843" s="154">
        <v>77.860000610351506</v>
      </c>
    </row>
    <row r="5844" spans="1:2" ht="15" customHeight="1" x14ac:dyDescent="0.2">
      <c r="A5844" s="153">
        <v>45260.208333333336</v>
      </c>
      <c r="B5844" s="154">
        <v>75.959999084472599</v>
      </c>
    </row>
    <row r="5845" spans="1:2" ht="15" customHeight="1" x14ac:dyDescent="0.2">
      <c r="A5845" s="153">
        <v>45261.208333333336</v>
      </c>
      <c r="B5845" s="154">
        <v>74.069999694824205</v>
      </c>
    </row>
    <row r="5846" spans="1:2" ht="15" customHeight="1" x14ac:dyDescent="0.2">
      <c r="A5846" s="153">
        <v>45264.208333333336</v>
      </c>
      <c r="B5846" s="154">
        <v>73.040000915527301</v>
      </c>
    </row>
    <row r="5847" spans="1:2" ht="15" customHeight="1" x14ac:dyDescent="0.2">
      <c r="A5847" s="153">
        <v>45265.208333333336</v>
      </c>
      <c r="B5847" s="154">
        <v>72.319999694824205</v>
      </c>
    </row>
    <row r="5848" spans="1:2" ht="15" customHeight="1" x14ac:dyDescent="0.2">
      <c r="A5848" s="153">
        <v>45266.208333333336</v>
      </c>
      <c r="B5848" s="154">
        <v>69.379997253417898</v>
      </c>
    </row>
    <row r="5849" spans="1:2" ht="15" customHeight="1" x14ac:dyDescent="0.2">
      <c r="A5849" s="153">
        <v>45267.208333333336</v>
      </c>
      <c r="B5849" s="154">
        <v>69.339996337890597</v>
      </c>
    </row>
    <row r="5850" spans="1:2" ht="15" customHeight="1" x14ac:dyDescent="0.2">
      <c r="A5850" s="153">
        <v>45268.208333333336</v>
      </c>
      <c r="B5850" s="154">
        <v>71.230003356933594</v>
      </c>
    </row>
    <row r="5851" spans="1:2" ht="15" customHeight="1" x14ac:dyDescent="0.2">
      <c r="A5851" s="153">
        <v>45271.208333333336</v>
      </c>
      <c r="B5851" s="154">
        <v>71.319999694824205</v>
      </c>
    </row>
    <row r="5852" spans="1:2" ht="15" customHeight="1" x14ac:dyDescent="0.2">
      <c r="A5852" s="153">
        <v>45272.208333333336</v>
      </c>
      <c r="B5852" s="154">
        <v>68.610000610351506</v>
      </c>
    </row>
    <row r="5853" spans="1:2" ht="15" customHeight="1" x14ac:dyDescent="0.2">
      <c r="A5853" s="153">
        <v>45273.208333333336</v>
      </c>
      <c r="B5853" s="154">
        <v>69.470001220703097</v>
      </c>
    </row>
    <row r="5854" spans="1:2" ht="15" customHeight="1" x14ac:dyDescent="0.2">
      <c r="A5854" s="153">
        <v>45274.208333333336</v>
      </c>
      <c r="B5854" s="154">
        <v>71.580001831054602</v>
      </c>
    </row>
    <row r="5855" spans="1:2" ht="15" customHeight="1" x14ac:dyDescent="0.2">
      <c r="A5855" s="153">
        <v>45275.208333333336</v>
      </c>
      <c r="B5855" s="154">
        <v>71.430000305175696</v>
      </c>
    </row>
    <row r="5856" spans="1:2" ht="15" customHeight="1" x14ac:dyDescent="0.2">
      <c r="A5856" s="153">
        <v>45278.208333333336</v>
      </c>
      <c r="B5856" s="154">
        <v>72.470001220703097</v>
      </c>
    </row>
    <row r="5857" spans="1:2" ht="15" customHeight="1" x14ac:dyDescent="0.2">
      <c r="A5857" s="153">
        <v>45279.208333333336</v>
      </c>
      <c r="B5857" s="154">
        <v>73.440002441406193</v>
      </c>
    </row>
    <row r="5858" spans="1:2" ht="15" customHeight="1" x14ac:dyDescent="0.2">
      <c r="A5858" s="153">
        <v>45280.208333333336</v>
      </c>
      <c r="B5858" s="154">
        <v>74.220001220703097</v>
      </c>
    </row>
    <row r="5859" spans="1:2" ht="15" customHeight="1" x14ac:dyDescent="0.2">
      <c r="A5859" s="153">
        <v>45281.208333333336</v>
      </c>
      <c r="B5859" s="154">
        <v>73.889999389648395</v>
      </c>
    </row>
    <row r="5860" spans="1:2" ht="15" customHeight="1" x14ac:dyDescent="0.2">
      <c r="A5860" s="153">
        <v>45282.208333333336</v>
      </c>
      <c r="B5860" s="154">
        <v>73.559997558593693</v>
      </c>
    </row>
    <row r="5861" spans="1:2" ht="15" customHeight="1" x14ac:dyDescent="0.2">
      <c r="A5861" s="153">
        <v>45286.208333333336</v>
      </c>
      <c r="B5861" s="154">
        <v>75.569999694824205</v>
      </c>
    </row>
    <row r="5862" spans="1:2" ht="15" customHeight="1" x14ac:dyDescent="0.2">
      <c r="A5862" s="153">
        <v>45287.208333333336</v>
      </c>
      <c r="B5862" s="154">
        <v>74.110000610351506</v>
      </c>
    </row>
    <row r="5863" spans="1:2" ht="15" customHeight="1" x14ac:dyDescent="0.2">
      <c r="A5863" s="153">
        <v>45288.208333333336</v>
      </c>
      <c r="B5863" s="154">
        <v>71.769996643066406</v>
      </c>
    </row>
    <row r="5864" spans="1:2" ht="15" customHeight="1" x14ac:dyDescent="0.2">
      <c r="A5864" s="153">
        <v>45289.208333333336</v>
      </c>
      <c r="B5864" s="154">
        <v>71.650001525878906</v>
      </c>
    </row>
    <row r="5865" spans="1:2" ht="15" customHeight="1" x14ac:dyDescent="0.2">
      <c r="A5865" s="153">
        <v>45293.208333333336</v>
      </c>
      <c r="B5865" s="154">
        <v>70.379997253417898</v>
      </c>
    </row>
    <row r="5866" spans="1:2" ht="15" customHeight="1" x14ac:dyDescent="0.2">
      <c r="A5866" s="153">
        <v>45294.208333333336</v>
      </c>
      <c r="B5866" s="154">
        <v>72.699996948242102</v>
      </c>
    </row>
    <row r="5867" spans="1:2" ht="15" customHeight="1" x14ac:dyDescent="0.2">
      <c r="A5867" s="153">
        <v>45295.208333333336</v>
      </c>
      <c r="B5867" s="154">
        <v>72.190002441406193</v>
      </c>
    </row>
    <row r="5868" spans="1:2" ht="15" customHeight="1" x14ac:dyDescent="0.2">
      <c r="A5868" s="153">
        <v>45296.208333333336</v>
      </c>
      <c r="B5868" s="154">
        <v>73.809997558593693</v>
      </c>
    </row>
    <row r="5869" spans="1:2" ht="15" customHeight="1" x14ac:dyDescent="0.2">
      <c r="A5869" s="153">
        <v>45299.208333333336</v>
      </c>
      <c r="B5869" s="154">
        <v>70.769996643066406</v>
      </c>
    </row>
    <row r="5870" spans="1:2" ht="15" customHeight="1" x14ac:dyDescent="0.2">
      <c r="A5870" s="153">
        <v>45300.208333333336</v>
      </c>
      <c r="B5870" s="154">
        <v>72.239997863769503</v>
      </c>
    </row>
    <row r="5871" spans="1:2" ht="15" customHeight="1" x14ac:dyDescent="0.2">
      <c r="A5871" s="153">
        <v>45301.208333333336</v>
      </c>
      <c r="B5871" s="154">
        <v>71.370002746582003</v>
      </c>
    </row>
    <row r="5872" spans="1:2" ht="15" customHeight="1" x14ac:dyDescent="0.2">
      <c r="A5872" s="153">
        <v>45302.208333333336</v>
      </c>
      <c r="B5872" s="154">
        <v>72.019996643066406</v>
      </c>
    </row>
    <row r="5873" spans="1:2" ht="15" customHeight="1" x14ac:dyDescent="0.2">
      <c r="A5873" s="153">
        <v>45303.208333333336</v>
      </c>
      <c r="B5873" s="154">
        <v>72.680000305175696</v>
      </c>
    </row>
    <row r="5874" spans="1:2" ht="15" customHeight="1" x14ac:dyDescent="0.2">
      <c r="A5874" s="153">
        <v>45307.208333333336</v>
      </c>
      <c r="B5874" s="154">
        <v>72.400001525878906</v>
      </c>
    </row>
    <row r="5875" spans="1:2" ht="15" customHeight="1" x14ac:dyDescent="0.2">
      <c r="A5875" s="153">
        <v>45308.208333333336</v>
      </c>
      <c r="B5875" s="154">
        <v>72.559997558593693</v>
      </c>
    </row>
    <row r="5876" spans="1:2" ht="15" customHeight="1" x14ac:dyDescent="0.2">
      <c r="A5876" s="153">
        <v>45309.208333333336</v>
      </c>
      <c r="B5876" s="154">
        <v>74.080001831054602</v>
      </c>
    </row>
    <row r="5877" spans="1:2" ht="15" customHeight="1" x14ac:dyDescent="0.2">
      <c r="A5877" s="153">
        <v>45310.208333333336</v>
      </c>
      <c r="B5877" s="154">
        <v>73.410003662109304</v>
      </c>
    </row>
    <row r="5878" spans="1:2" ht="15" customHeight="1" x14ac:dyDescent="0.2">
      <c r="A5878" s="153">
        <v>45313.208333333336</v>
      </c>
      <c r="B5878" s="154">
        <v>75.190002441406193</v>
      </c>
    </row>
    <row r="5879" spans="1:2" ht="15" customHeight="1" x14ac:dyDescent="0.2">
      <c r="A5879" s="153">
        <v>45314.208333333336</v>
      </c>
      <c r="B5879" s="154">
        <v>74.370002746582003</v>
      </c>
    </row>
    <row r="5880" spans="1:2" ht="15" customHeight="1" x14ac:dyDescent="0.2">
      <c r="A5880" s="153">
        <v>45315.208333333336</v>
      </c>
      <c r="B5880" s="154">
        <v>75.089996337890597</v>
      </c>
    </row>
    <row r="5881" spans="1:2" ht="15" customHeight="1" x14ac:dyDescent="0.2">
      <c r="A5881" s="153">
        <v>45316.208333333336</v>
      </c>
      <c r="B5881" s="154">
        <v>77.360000610351506</v>
      </c>
    </row>
    <row r="5882" spans="1:2" ht="15" customHeight="1" x14ac:dyDescent="0.2">
      <c r="A5882" s="153">
        <v>45317.208333333336</v>
      </c>
      <c r="B5882" s="154">
        <v>78.010002136230398</v>
      </c>
    </row>
    <row r="5883" spans="1:2" ht="15" customHeight="1" x14ac:dyDescent="0.2">
      <c r="A5883" s="153">
        <v>45320.208333333336</v>
      </c>
      <c r="B5883" s="154">
        <v>76.779998779296804</v>
      </c>
    </row>
    <row r="5884" spans="1:2" ht="15" customHeight="1" x14ac:dyDescent="0.2">
      <c r="A5884" s="153">
        <v>45321.208333333336</v>
      </c>
      <c r="B5884" s="154">
        <v>77.819999694824205</v>
      </c>
    </row>
    <row r="5885" spans="1:2" ht="15" customHeight="1" x14ac:dyDescent="0.2">
      <c r="A5885" s="153">
        <v>45322.208333333336</v>
      </c>
      <c r="B5885" s="154">
        <v>75.849998474121094</v>
      </c>
    </row>
    <row r="5886" spans="1:2" ht="15" customHeight="1" x14ac:dyDescent="0.2">
      <c r="A5886" s="153">
        <v>45323.208333333336</v>
      </c>
      <c r="B5886" s="154">
        <v>73.819999694824205</v>
      </c>
    </row>
    <row r="5887" spans="1:2" ht="15" customHeight="1" x14ac:dyDescent="0.2">
      <c r="A5887" s="153">
        <v>45324.208333333336</v>
      </c>
      <c r="B5887" s="154">
        <v>72.279998779296804</v>
      </c>
    </row>
    <row r="5888" spans="1:2" ht="15" customHeight="1" x14ac:dyDescent="0.2">
      <c r="A5888" s="153">
        <v>45327.208333333336</v>
      </c>
      <c r="B5888" s="154">
        <v>72.779998779296804</v>
      </c>
    </row>
    <row r="5889" spans="1:2" ht="15" customHeight="1" x14ac:dyDescent="0.2">
      <c r="A5889" s="153">
        <v>45328.208333333336</v>
      </c>
      <c r="B5889" s="154">
        <v>73.309997558593693</v>
      </c>
    </row>
    <row r="5890" spans="1:2" ht="15" customHeight="1" x14ac:dyDescent="0.2">
      <c r="A5890" s="153">
        <v>45329.208333333336</v>
      </c>
      <c r="B5890" s="154">
        <v>73.860000610351506</v>
      </c>
    </row>
    <row r="5891" spans="1:2" ht="15" customHeight="1" x14ac:dyDescent="0.2">
      <c r="A5891" s="153">
        <v>45330.208333333336</v>
      </c>
      <c r="B5891" s="154">
        <v>76.220001220703097</v>
      </c>
    </row>
    <row r="5892" spans="1:2" ht="15" customHeight="1" x14ac:dyDescent="0.2">
      <c r="A5892" s="153">
        <v>45331.208333333336</v>
      </c>
      <c r="B5892" s="154">
        <v>76.839996337890597</v>
      </c>
    </row>
    <row r="5893" spans="1:2" ht="15" customHeight="1" x14ac:dyDescent="0.2">
      <c r="A5893" s="153">
        <v>45334.208333333336</v>
      </c>
      <c r="B5893" s="154">
        <v>76.919998168945298</v>
      </c>
    </row>
    <row r="5894" spans="1:2" ht="15" customHeight="1" x14ac:dyDescent="0.2">
      <c r="A5894" s="153">
        <v>45335.208333333336</v>
      </c>
      <c r="B5894" s="154">
        <v>77.870002746582003</v>
      </c>
    </row>
    <row r="5895" spans="1:2" ht="15" customHeight="1" x14ac:dyDescent="0.2">
      <c r="A5895" s="153">
        <v>45336.208333333336</v>
      </c>
      <c r="B5895" s="154">
        <v>76.639999389648395</v>
      </c>
    </row>
    <row r="5896" spans="1:2" ht="15" customHeight="1" x14ac:dyDescent="0.2">
      <c r="A5896" s="153">
        <v>45337.208333333336</v>
      </c>
      <c r="B5896" s="154">
        <v>78.029998779296804</v>
      </c>
    </row>
    <row r="5897" spans="1:2" ht="15" customHeight="1" x14ac:dyDescent="0.2">
      <c r="A5897" s="153">
        <v>45338.208333333336</v>
      </c>
      <c r="B5897" s="154">
        <v>79.190002441406193</v>
      </c>
    </row>
    <row r="5898" spans="1:2" ht="15" customHeight="1" x14ac:dyDescent="0.2">
      <c r="A5898" s="153">
        <v>45342.208333333336</v>
      </c>
      <c r="B5898" s="154">
        <v>78.180000305175696</v>
      </c>
    </row>
    <row r="5899" spans="1:2" ht="15" customHeight="1" x14ac:dyDescent="0.2">
      <c r="A5899" s="153">
        <v>45343.208333333336</v>
      </c>
      <c r="B5899" s="154">
        <v>77.910003662109304</v>
      </c>
    </row>
    <row r="5900" spans="1:2" ht="15" customHeight="1" x14ac:dyDescent="0.2">
      <c r="A5900" s="153">
        <v>45344.208333333336</v>
      </c>
      <c r="B5900" s="154">
        <v>78.610000610351506</v>
      </c>
    </row>
    <row r="5901" spans="1:2" ht="15" customHeight="1" x14ac:dyDescent="0.2">
      <c r="A5901" s="153">
        <v>45345.208333333336</v>
      </c>
      <c r="B5901" s="154">
        <v>76.489997863769503</v>
      </c>
    </row>
    <row r="5902" spans="1:2" ht="15" customHeight="1" x14ac:dyDescent="0.2">
      <c r="A5902" s="153">
        <v>45348.208333333336</v>
      </c>
      <c r="B5902" s="154">
        <v>77.580001831054602</v>
      </c>
    </row>
    <row r="5903" spans="1:2" ht="15" customHeight="1" x14ac:dyDescent="0.2">
      <c r="A5903" s="153">
        <v>45349.208333333336</v>
      </c>
      <c r="B5903" s="154">
        <v>78.870002746582003</v>
      </c>
    </row>
    <row r="5904" spans="1:2" ht="15" customHeight="1" x14ac:dyDescent="0.2">
      <c r="A5904" s="153">
        <v>45350.208333333336</v>
      </c>
      <c r="B5904" s="154">
        <v>78.540000915527301</v>
      </c>
    </row>
    <row r="5905" spans="1:2" ht="15" customHeight="1" x14ac:dyDescent="0.2">
      <c r="A5905" s="153">
        <v>45351.208333333336</v>
      </c>
      <c r="B5905" s="154">
        <v>78.260002136230398</v>
      </c>
    </row>
    <row r="5906" spans="1:2" ht="15" customHeight="1" x14ac:dyDescent="0.2">
      <c r="A5906" s="153">
        <v>45352.208333333336</v>
      </c>
      <c r="B5906" s="154">
        <v>79.970001220703097</v>
      </c>
    </row>
    <row r="5907" spans="1:2" ht="15" customHeight="1" x14ac:dyDescent="0.2">
      <c r="A5907" s="153">
        <v>45355.208333333336</v>
      </c>
      <c r="B5907" s="154">
        <v>78.739997863769503</v>
      </c>
    </row>
    <row r="5908" spans="1:2" ht="15" customHeight="1" x14ac:dyDescent="0.2">
      <c r="A5908" s="153">
        <v>45356.208333333336</v>
      </c>
      <c r="B5908" s="154">
        <v>78.150001525878906</v>
      </c>
    </row>
    <row r="5909" spans="1:2" ht="15" customHeight="1" x14ac:dyDescent="0.2">
      <c r="A5909" s="153">
        <v>45357.208333333336</v>
      </c>
      <c r="B5909" s="154">
        <v>79.129997253417898</v>
      </c>
    </row>
    <row r="5910" spans="1:2" ht="15" customHeight="1" x14ac:dyDescent="0.2">
      <c r="A5910" s="153">
        <v>45358.208333333336</v>
      </c>
      <c r="B5910" s="154">
        <v>78.930000305175696</v>
      </c>
    </row>
    <row r="5911" spans="1:2" ht="15" customHeight="1" x14ac:dyDescent="0.2">
      <c r="A5911" s="153">
        <v>45359.208333333336</v>
      </c>
      <c r="B5911" s="154">
        <v>78.010002136230398</v>
      </c>
    </row>
    <row r="5912" spans="1:2" ht="15" customHeight="1" x14ac:dyDescent="0.2">
      <c r="A5912" s="153">
        <v>45362.166666666664</v>
      </c>
      <c r="B5912" s="154">
        <v>77.930000305175696</v>
      </c>
    </row>
    <row r="5913" spans="1:2" ht="15" customHeight="1" x14ac:dyDescent="0.2">
      <c r="A5913" s="153">
        <v>45363.166666666664</v>
      </c>
      <c r="B5913" s="154">
        <v>77.559997558593693</v>
      </c>
    </row>
    <row r="5914" spans="1:2" ht="15" customHeight="1" x14ac:dyDescent="0.2">
      <c r="A5914" s="153">
        <v>45364.166666666664</v>
      </c>
      <c r="B5914" s="154">
        <v>79.720001220703097</v>
      </c>
    </row>
    <row r="5915" spans="1:2" ht="15" customHeight="1" x14ac:dyDescent="0.2">
      <c r="A5915" s="153">
        <v>45365.166666666664</v>
      </c>
      <c r="B5915" s="154">
        <v>81.260002136230398</v>
      </c>
    </row>
    <row r="5916" spans="1:2" ht="15" customHeight="1" x14ac:dyDescent="0.2">
      <c r="A5916" s="153">
        <v>45366.166666666664</v>
      </c>
      <c r="B5916" s="154">
        <v>81.040000915527301</v>
      </c>
    </row>
    <row r="5917" spans="1:2" ht="15" customHeight="1" x14ac:dyDescent="0.2">
      <c r="A5917" s="153">
        <v>45369.166666666664</v>
      </c>
      <c r="B5917" s="154">
        <v>82.720001220703097</v>
      </c>
    </row>
    <row r="5918" spans="1:2" ht="15" customHeight="1" x14ac:dyDescent="0.2">
      <c r="A5918" s="153">
        <v>45370.166666666664</v>
      </c>
      <c r="B5918" s="154">
        <v>83.470001220703097</v>
      </c>
    </row>
    <row r="5919" spans="1:2" ht="15" customHeight="1" x14ac:dyDescent="0.2">
      <c r="A5919" s="153">
        <v>45371.166666666664</v>
      </c>
      <c r="B5919" s="154">
        <v>81.680000305175696</v>
      </c>
    </row>
    <row r="5920" spans="1:2" ht="15" customHeight="1" x14ac:dyDescent="0.2">
      <c r="A5920" s="153">
        <v>45372.166666666664</v>
      </c>
      <c r="B5920" s="154">
        <v>81.069999694824205</v>
      </c>
    </row>
    <row r="5921" spans="1:2" ht="15" customHeight="1" x14ac:dyDescent="0.2">
      <c r="A5921" s="153">
        <v>45373.166666666664</v>
      </c>
      <c r="B5921" s="154">
        <v>80.629997253417898</v>
      </c>
    </row>
    <row r="5922" spans="1:2" ht="15" customHeight="1" x14ac:dyDescent="0.2">
      <c r="A5922" s="153">
        <v>45376.166666666664</v>
      </c>
      <c r="B5922" s="154">
        <v>81.949996948242102</v>
      </c>
    </row>
    <row r="5923" spans="1:2" ht="15" customHeight="1" x14ac:dyDescent="0.2">
      <c r="A5923" s="153">
        <v>45377.166666666664</v>
      </c>
      <c r="B5923" s="154">
        <v>81.620002746582003</v>
      </c>
    </row>
    <row r="5924" spans="1:2" ht="15" customHeight="1" x14ac:dyDescent="0.2">
      <c r="A5924" s="153">
        <v>45378.166666666664</v>
      </c>
      <c r="B5924" s="154">
        <v>81.349998474121094</v>
      </c>
    </row>
    <row r="5925" spans="1:2" ht="15" customHeight="1" x14ac:dyDescent="0.2">
      <c r="A5925" s="153">
        <v>45379.166666666664</v>
      </c>
      <c r="B5925" s="154">
        <v>83.169998168945298</v>
      </c>
    </row>
    <row r="5926" spans="1:2" ht="15" customHeight="1" x14ac:dyDescent="0.2">
      <c r="A5926" s="153">
        <v>45383.166666666664</v>
      </c>
      <c r="B5926" s="154">
        <v>83.709999084472599</v>
      </c>
    </row>
    <row r="5927" spans="1:2" ht="15" customHeight="1" x14ac:dyDescent="0.2">
      <c r="A5927" s="153">
        <v>45384.166666666664</v>
      </c>
      <c r="B5927" s="154">
        <v>85.150001525878906</v>
      </c>
    </row>
    <row r="5928" spans="1:2" ht="15" customHeight="1" x14ac:dyDescent="0.2">
      <c r="A5928" s="153">
        <v>45385.166666666664</v>
      </c>
      <c r="B5928" s="154">
        <v>85.430000305175696</v>
      </c>
    </row>
    <row r="5929" spans="1:2" ht="15" customHeight="1" x14ac:dyDescent="0.2">
      <c r="A5929" s="153">
        <v>45386.166666666664</v>
      </c>
      <c r="B5929" s="154">
        <v>86.589996337890597</v>
      </c>
    </row>
    <row r="5930" spans="1:2" ht="15" customHeight="1" x14ac:dyDescent="0.2">
      <c r="A5930" s="153">
        <v>45387.166666666664</v>
      </c>
      <c r="B5930" s="154">
        <v>86.910003662109304</v>
      </c>
    </row>
    <row r="5931" spans="1:2" ht="15" customHeight="1" x14ac:dyDescent="0.2">
      <c r="A5931" s="153">
        <v>45390.166666666664</v>
      </c>
      <c r="B5931" s="154">
        <v>86.430000305175696</v>
      </c>
    </row>
    <row r="5932" spans="1:2" ht="15" customHeight="1" x14ac:dyDescent="0.2">
      <c r="A5932" s="153">
        <v>45391.166666666664</v>
      </c>
      <c r="B5932" s="154">
        <v>85.230003356933594</v>
      </c>
    </row>
    <row r="5933" spans="1:2" ht="15" customHeight="1" x14ac:dyDescent="0.2">
      <c r="A5933" s="153">
        <v>45392.166666666664</v>
      </c>
      <c r="B5933" s="154">
        <v>86.209999084472599</v>
      </c>
    </row>
    <row r="5934" spans="1:2" ht="15" customHeight="1" x14ac:dyDescent="0.2">
      <c r="A5934" s="153">
        <v>45393.166666666664</v>
      </c>
      <c r="B5934" s="154">
        <v>85.019996643066406</v>
      </c>
    </row>
    <row r="5935" spans="1:2" ht="15" customHeight="1" x14ac:dyDescent="0.2">
      <c r="A5935" s="153">
        <v>45394.166666666664</v>
      </c>
      <c r="B5935" s="154">
        <v>85.660003662109304</v>
      </c>
    </row>
    <row r="5936" spans="1:2" ht="15" customHeight="1" x14ac:dyDescent="0.2">
      <c r="A5936" s="153">
        <v>45397.166666666664</v>
      </c>
      <c r="B5936" s="154">
        <v>85.410003662109304</v>
      </c>
    </row>
    <row r="5937" spans="1:2" ht="15" customHeight="1" x14ac:dyDescent="0.2">
      <c r="A5937" s="153">
        <v>45398.166666666664</v>
      </c>
      <c r="B5937" s="154">
        <v>85.360000610351506</v>
      </c>
    </row>
    <row r="5938" spans="1:2" ht="15" customHeight="1" x14ac:dyDescent="0.2">
      <c r="A5938" s="153">
        <v>45399.166666666664</v>
      </c>
      <c r="B5938" s="154">
        <v>82.690002441406193</v>
      </c>
    </row>
    <row r="5939" spans="1:2" ht="15" customHeight="1" x14ac:dyDescent="0.2">
      <c r="A5939" s="153">
        <v>45400.166666666664</v>
      </c>
      <c r="B5939" s="154">
        <v>82.730003356933594</v>
      </c>
    </row>
    <row r="5940" spans="1:2" ht="15" customHeight="1" x14ac:dyDescent="0.2">
      <c r="A5940" s="153">
        <v>45401.166666666664</v>
      </c>
      <c r="B5940" s="154">
        <v>83.139999389648395</v>
      </c>
    </row>
    <row r="5941" spans="1:2" ht="15" customHeight="1" x14ac:dyDescent="0.2">
      <c r="A5941" s="153">
        <v>45404.166666666664</v>
      </c>
      <c r="B5941" s="154">
        <v>82.849998474121094</v>
      </c>
    </row>
    <row r="5942" spans="1:2" ht="15" customHeight="1" x14ac:dyDescent="0.2">
      <c r="A5942" s="153">
        <v>45405.166666666664</v>
      </c>
      <c r="B5942" s="154">
        <v>83.360000610351506</v>
      </c>
    </row>
    <row r="5943" spans="1:2" ht="15" customHeight="1" x14ac:dyDescent="0.2">
      <c r="A5943" s="153">
        <v>45406.166666666664</v>
      </c>
      <c r="B5943" s="154">
        <v>82.809997558593693</v>
      </c>
    </row>
    <row r="5944" spans="1:2" ht="15" customHeight="1" x14ac:dyDescent="0.2">
      <c r="A5944" s="153">
        <v>45407.166666666664</v>
      </c>
      <c r="B5944" s="154">
        <v>83.569999694824205</v>
      </c>
    </row>
    <row r="5945" spans="1:2" ht="15" customHeight="1" x14ac:dyDescent="0.2">
      <c r="A5945" s="153">
        <v>45408.166666666664</v>
      </c>
      <c r="B5945" s="154">
        <v>83.849998474121094</v>
      </c>
    </row>
    <row r="5946" spans="1:2" ht="15" customHeight="1" x14ac:dyDescent="0.2">
      <c r="A5946" s="153">
        <v>45411.166666666664</v>
      </c>
      <c r="B5946" s="154">
        <v>82.629997253417898</v>
      </c>
    </row>
    <row r="5947" spans="1:2" ht="15" customHeight="1" x14ac:dyDescent="0.2">
      <c r="A5947" s="153">
        <v>45412.166666666664</v>
      </c>
      <c r="B5947" s="154">
        <v>81.930000305175696</v>
      </c>
    </row>
    <row r="5948" spans="1:2" ht="15" customHeight="1" x14ac:dyDescent="0.2">
      <c r="A5948" s="153">
        <v>45413.166666666664</v>
      </c>
      <c r="B5948" s="154">
        <v>79</v>
      </c>
    </row>
    <row r="5949" spans="1:2" ht="15" customHeight="1" x14ac:dyDescent="0.2">
      <c r="A5949" s="153">
        <v>45414.166666666664</v>
      </c>
      <c r="B5949" s="154">
        <v>78.949996948242102</v>
      </c>
    </row>
    <row r="5950" spans="1:2" ht="15" customHeight="1" x14ac:dyDescent="0.2">
      <c r="A5950" s="153">
        <v>45415.166666666664</v>
      </c>
      <c r="B5950" s="154">
        <v>78.110000610351506</v>
      </c>
    </row>
    <row r="5951" spans="1:2" ht="15" customHeight="1" x14ac:dyDescent="0.2">
      <c r="A5951" s="153">
        <v>45418.166666666664</v>
      </c>
      <c r="B5951" s="154">
        <v>78.480003356933594</v>
      </c>
    </row>
    <row r="5952" spans="1:2" ht="15" customHeight="1" x14ac:dyDescent="0.2">
      <c r="A5952" s="153">
        <v>45419.166666666664</v>
      </c>
      <c r="B5952" s="154">
        <v>78.379997253417898</v>
      </c>
    </row>
    <row r="5953" spans="1:2" ht="15" customHeight="1" x14ac:dyDescent="0.2">
      <c r="A5953" s="153">
        <v>45420.166666666664</v>
      </c>
      <c r="B5953" s="154">
        <v>78.989997863769503</v>
      </c>
    </row>
    <row r="5954" spans="1:2" ht="15" customHeight="1" x14ac:dyDescent="0.2">
      <c r="A5954" s="153">
        <v>45421.166666666664</v>
      </c>
      <c r="B5954" s="154">
        <v>79.260002136230398</v>
      </c>
    </row>
    <row r="5955" spans="1:2" ht="15" customHeight="1" x14ac:dyDescent="0.2">
      <c r="A5955" s="153">
        <v>45422.166666666664</v>
      </c>
      <c r="B5955" s="154">
        <v>78.260002136230398</v>
      </c>
    </row>
    <row r="5956" spans="1:2" ht="15" customHeight="1" x14ac:dyDescent="0.2">
      <c r="A5956" s="153">
        <v>45425.166666666664</v>
      </c>
      <c r="B5956" s="154">
        <v>79.120002746582003</v>
      </c>
    </row>
    <row r="5957" spans="1:2" ht="15" customHeight="1" x14ac:dyDescent="0.2">
      <c r="A5957" s="153">
        <v>45426.166666666664</v>
      </c>
      <c r="B5957" s="154">
        <v>78.019996643066406</v>
      </c>
    </row>
    <row r="5958" spans="1:2" ht="15" customHeight="1" x14ac:dyDescent="0.2">
      <c r="A5958" s="153">
        <v>45427.166666666664</v>
      </c>
      <c r="B5958" s="154">
        <v>78.629997253417898</v>
      </c>
    </row>
    <row r="5959" spans="1:2" ht="15" customHeight="1" x14ac:dyDescent="0.2">
      <c r="A5959" s="153">
        <v>45428.166666666664</v>
      </c>
      <c r="B5959" s="154">
        <v>79.230003356933594</v>
      </c>
    </row>
    <row r="5960" spans="1:2" ht="15" customHeight="1" x14ac:dyDescent="0.2">
      <c r="A5960" s="153">
        <v>45429.166666666664</v>
      </c>
      <c r="B5960" s="154">
        <v>80.059997558593693</v>
      </c>
    </row>
    <row r="5961" spans="1:2" ht="15" customHeight="1" x14ac:dyDescent="0.2">
      <c r="A5961" s="153">
        <v>45432.166666666664</v>
      </c>
      <c r="B5961" s="154">
        <v>79.800003051757798</v>
      </c>
    </row>
    <row r="5962" spans="1:2" ht="15" customHeight="1" x14ac:dyDescent="0.2">
      <c r="A5962" s="153">
        <v>45433.166666666664</v>
      </c>
      <c r="B5962" s="154">
        <v>79.260002136230398</v>
      </c>
    </row>
    <row r="5963" spans="1:2" ht="15" customHeight="1" x14ac:dyDescent="0.2">
      <c r="A5963" s="153">
        <v>45434.166666666664</v>
      </c>
      <c r="B5963" s="154">
        <v>77.569999694824205</v>
      </c>
    </row>
    <row r="5964" spans="1:2" ht="15" customHeight="1" x14ac:dyDescent="0.2">
      <c r="A5964" s="153">
        <v>45435.166666666664</v>
      </c>
      <c r="B5964" s="154">
        <v>76.870002746582003</v>
      </c>
    </row>
    <row r="5965" spans="1:2" ht="15" customHeight="1" x14ac:dyDescent="0.2">
      <c r="A5965" s="153">
        <v>45436.166666666664</v>
      </c>
      <c r="B5965" s="154">
        <v>77.720001220703097</v>
      </c>
    </row>
    <row r="5966" spans="1:2" ht="15" customHeight="1" x14ac:dyDescent="0.2">
      <c r="A5966" s="153">
        <v>45440.166666666664</v>
      </c>
      <c r="B5966" s="154">
        <v>79.830001831054602</v>
      </c>
    </row>
    <row r="5967" spans="1:2" ht="15" customHeight="1" x14ac:dyDescent="0.2">
      <c r="A5967" s="153">
        <v>45441.166666666664</v>
      </c>
      <c r="B5967" s="154">
        <v>79.230003356933594</v>
      </c>
    </row>
    <row r="5968" spans="1:2" ht="15" customHeight="1" x14ac:dyDescent="0.2">
      <c r="A5968" s="153">
        <v>45442.166666666664</v>
      </c>
      <c r="B5968" s="154">
        <v>77.910003662109304</v>
      </c>
    </row>
    <row r="5969" spans="1:2" ht="15" customHeight="1" x14ac:dyDescent="0.2">
      <c r="A5969" s="153">
        <v>45443.166666666664</v>
      </c>
      <c r="B5969" s="154">
        <v>76.989997863769503</v>
      </c>
    </row>
    <row r="5970" spans="1:2" ht="15" customHeight="1" x14ac:dyDescent="0.2">
      <c r="A5970" s="153">
        <v>45446.166666666664</v>
      </c>
      <c r="B5970" s="154">
        <v>74.220001220703097</v>
      </c>
    </row>
    <row r="5971" spans="1:2" ht="15" customHeight="1" x14ac:dyDescent="0.2">
      <c r="A5971" s="153">
        <v>45447.166666666664</v>
      </c>
      <c r="B5971" s="154">
        <v>73.25</v>
      </c>
    </row>
    <row r="5972" spans="1:2" ht="15" customHeight="1" x14ac:dyDescent="0.2">
      <c r="A5972" s="153">
        <v>45448.166666666664</v>
      </c>
      <c r="B5972" s="154">
        <v>74.069999694824205</v>
      </c>
    </row>
    <row r="5973" spans="1:2" ht="15" customHeight="1" x14ac:dyDescent="0.2">
      <c r="A5973" s="153">
        <v>45449.166666666664</v>
      </c>
      <c r="B5973" s="154">
        <v>75.550003051757798</v>
      </c>
    </row>
    <row r="5974" spans="1:2" ht="15" customHeight="1" x14ac:dyDescent="0.2">
      <c r="A5974" s="153">
        <v>45450.166666666664</v>
      </c>
      <c r="B5974" s="154">
        <v>75.529998779296804</v>
      </c>
    </row>
    <row r="5975" spans="1:2" ht="15" customHeight="1" x14ac:dyDescent="0.2">
      <c r="A5975" s="153">
        <v>45453.166666666664</v>
      </c>
      <c r="B5975" s="154">
        <v>77.739997863769503</v>
      </c>
    </row>
    <row r="5976" spans="1:2" ht="15" customHeight="1" x14ac:dyDescent="0.2">
      <c r="A5976" s="153">
        <v>45454.166666666664</v>
      </c>
      <c r="B5976" s="154">
        <v>77.900001525878906</v>
      </c>
    </row>
    <row r="5977" spans="1:2" ht="15" customHeight="1" x14ac:dyDescent="0.2">
      <c r="A5977" s="153">
        <v>45455.166666666664</v>
      </c>
      <c r="B5977" s="154">
        <v>78.5</v>
      </c>
    </row>
    <row r="5978" spans="1:2" ht="15" customHeight="1" x14ac:dyDescent="0.2">
      <c r="A5978" s="153">
        <v>45456.166666666664</v>
      </c>
      <c r="B5978" s="154">
        <v>78.620002746582003</v>
      </c>
    </row>
    <row r="5979" spans="1:2" ht="15" customHeight="1" x14ac:dyDescent="0.2">
      <c r="A5979" s="153">
        <v>45457.166666666664</v>
      </c>
      <c r="B5979" s="154">
        <v>78.449996948242102</v>
      </c>
    </row>
    <row r="5980" spans="1:2" ht="15" customHeight="1" x14ac:dyDescent="0.2">
      <c r="A5980" s="153">
        <v>45460.166666666664</v>
      </c>
      <c r="B5980" s="154">
        <v>80.330001831054602</v>
      </c>
    </row>
    <row r="5981" spans="1:2" ht="15" customHeight="1" x14ac:dyDescent="0.2">
      <c r="A5981" s="153">
        <v>45461.166666666664</v>
      </c>
      <c r="B5981" s="154">
        <v>81.569999694824205</v>
      </c>
    </row>
    <row r="5982" spans="1:2" ht="15" customHeight="1" x14ac:dyDescent="0.2">
      <c r="A5982" s="153">
        <v>45463.166666666664</v>
      </c>
      <c r="B5982" s="154">
        <v>82.169998168945298</v>
      </c>
    </row>
    <row r="5983" spans="1:2" ht="15" customHeight="1" x14ac:dyDescent="0.2">
      <c r="A5983" s="153">
        <v>45464.166666666664</v>
      </c>
      <c r="B5983" s="154">
        <v>80.730003356933594</v>
      </c>
    </row>
    <row r="5984" spans="1:2" ht="15" customHeight="1" x14ac:dyDescent="0.2">
      <c r="A5984" s="153">
        <v>45467.166666666664</v>
      </c>
      <c r="B5984" s="154">
        <v>81.629997253417898</v>
      </c>
    </row>
    <row r="5985" spans="1:2" ht="15" customHeight="1" x14ac:dyDescent="0.2">
      <c r="A5985" s="153">
        <v>45468.166666666664</v>
      </c>
      <c r="B5985" s="154">
        <v>80.830001831054602</v>
      </c>
    </row>
    <row r="5986" spans="1:2" ht="15" customHeight="1" x14ac:dyDescent="0.2">
      <c r="A5986" s="153">
        <v>45469.166666666664</v>
      </c>
      <c r="B5986" s="154">
        <v>80.900001525878906</v>
      </c>
    </row>
    <row r="5987" spans="1:2" ht="15" customHeight="1" x14ac:dyDescent="0.2">
      <c r="A5987" s="153">
        <v>45470.166666666664</v>
      </c>
      <c r="B5987" s="154">
        <v>81.739997863769503</v>
      </c>
    </row>
    <row r="5988" spans="1:2" ht="15" customHeight="1" x14ac:dyDescent="0.2">
      <c r="A5988" s="153">
        <v>45471.166666666664</v>
      </c>
      <c r="B5988" s="154">
        <v>81.540000915527301</v>
      </c>
    </row>
    <row r="5989" spans="1:2" ht="15" customHeight="1" x14ac:dyDescent="0.2">
      <c r="A5989" s="153">
        <v>45474.166666666664</v>
      </c>
      <c r="B5989" s="154">
        <v>83.379997253417898</v>
      </c>
    </row>
    <row r="5990" spans="1:2" ht="15" customHeight="1" x14ac:dyDescent="0.2">
      <c r="A5990" s="153">
        <v>45475.166666666664</v>
      </c>
      <c r="B5990" s="154">
        <v>82.809997558593693</v>
      </c>
    </row>
    <row r="5991" spans="1:2" ht="15" customHeight="1" x14ac:dyDescent="0.2">
      <c r="A5991" s="153">
        <v>45476.5625</v>
      </c>
      <c r="B5991" s="154">
        <v>83.879997253417898</v>
      </c>
    </row>
    <row r="5992" spans="1:2" ht="15" customHeight="1" x14ac:dyDescent="0.2">
      <c r="A5992" s="153">
        <v>45478.166666666664</v>
      </c>
      <c r="B5992" s="154">
        <v>83.160003662109304</v>
      </c>
    </row>
    <row r="5993" spans="1:2" ht="15" customHeight="1" x14ac:dyDescent="0.2">
      <c r="A5993" s="153">
        <v>45481.166666666664</v>
      </c>
      <c r="B5993" s="154">
        <v>82.330001831054602</v>
      </c>
    </row>
    <row r="5994" spans="1:2" ht="15" customHeight="1" x14ac:dyDescent="0.2">
      <c r="A5994" s="153">
        <v>45482.166666666664</v>
      </c>
      <c r="B5994" s="154">
        <v>81.410003662109304</v>
      </c>
    </row>
    <row r="5995" spans="1:2" ht="15" customHeight="1" x14ac:dyDescent="0.2">
      <c r="A5995" s="153">
        <v>45483.166666666664</v>
      </c>
      <c r="B5995" s="154">
        <v>82.099998474121094</v>
      </c>
    </row>
    <row r="5996" spans="1:2" ht="15" customHeight="1" x14ac:dyDescent="0.2">
      <c r="A5996" s="153">
        <v>45484.166666666664</v>
      </c>
      <c r="B5996" s="154">
        <v>82.620002746582003</v>
      </c>
    </row>
    <row r="5997" spans="1:2" ht="15" customHeight="1" x14ac:dyDescent="0.2">
      <c r="A5997" s="153">
        <v>45485.166666666664</v>
      </c>
      <c r="B5997" s="154">
        <v>82.209999084472599</v>
      </c>
    </row>
    <row r="5998" spans="1:2" ht="15" customHeight="1" x14ac:dyDescent="0.2">
      <c r="A5998" s="153">
        <v>45488.166666666664</v>
      </c>
      <c r="B5998" s="154">
        <v>81.910003662109304</v>
      </c>
    </row>
    <row r="5999" spans="1:2" ht="15" customHeight="1" x14ac:dyDescent="0.2">
      <c r="A5999" s="153">
        <v>45489.166666666664</v>
      </c>
      <c r="B5999" s="154">
        <v>80.760002136230398</v>
      </c>
    </row>
    <row r="6000" spans="1:2" ht="15" customHeight="1" x14ac:dyDescent="0.2">
      <c r="A6000" s="153">
        <v>45490.166666666664</v>
      </c>
      <c r="B6000" s="154">
        <v>82.849998474121094</v>
      </c>
    </row>
    <row r="6001" spans="1:2" ht="15" customHeight="1" x14ac:dyDescent="0.2">
      <c r="A6001" s="153">
        <v>45491.166666666664</v>
      </c>
      <c r="B6001" s="154">
        <v>82.819999694824205</v>
      </c>
    </row>
    <row r="6002" spans="1:2" ht="15" customHeight="1" x14ac:dyDescent="0.2">
      <c r="A6002" s="153">
        <v>45492.166666666664</v>
      </c>
      <c r="B6002" s="154">
        <v>80.129997253417898</v>
      </c>
    </row>
    <row r="6003" spans="1:2" ht="15" customHeight="1" x14ac:dyDescent="0.2">
      <c r="A6003" s="153">
        <v>45495.166666666664</v>
      </c>
      <c r="B6003" s="154">
        <v>79.779998779296804</v>
      </c>
    </row>
    <row r="6004" spans="1:2" ht="15" customHeight="1" x14ac:dyDescent="0.2">
      <c r="A6004" s="153">
        <v>45496.166666666664</v>
      </c>
      <c r="B6004" s="154">
        <v>76.959999084472599</v>
      </c>
    </row>
    <row r="6005" spans="1:2" ht="15" customHeight="1" x14ac:dyDescent="0.2">
      <c r="A6005" s="153">
        <v>45497.166666666664</v>
      </c>
      <c r="B6005" s="154">
        <v>77.589996337890597</v>
      </c>
    </row>
    <row r="6006" spans="1:2" ht="15" customHeight="1" x14ac:dyDescent="0.2">
      <c r="A6006" s="153">
        <v>45498.166666666664</v>
      </c>
      <c r="B6006" s="154">
        <v>78.279998779296804</v>
      </c>
    </row>
    <row r="6007" spans="1:2" ht="15" customHeight="1" x14ac:dyDescent="0.2">
      <c r="A6007" s="153">
        <v>45499.166666666664</v>
      </c>
      <c r="B6007" s="154">
        <v>77.160003662109304</v>
      </c>
    </row>
    <row r="6008" spans="1:2" ht="15" customHeight="1" x14ac:dyDescent="0.2">
      <c r="A6008" s="153">
        <v>45502.166666666664</v>
      </c>
      <c r="B6008" s="154">
        <v>75.809997558593693</v>
      </c>
    </row>
    <row r="6009" spans="1:2" ht="15" customHeight="1" x14ac:dyDescent="0.2">
      <c r="A6009" s="153">
        <v>45503.166666666664</v>
      </c>
      <c r="B6009" s="154">
        <v>74.730003356933594</v>
      </c>
    </row>
    <row r="6010" spans="1:2" ht="15" customHeight="1" x14ac:dyDescent="0.2">
      <c r="A6010" s="153">
        <v>45504.166666666664</v>
      </c>
      <c r="B6010" s="154">
        <v>77.910003662109304</v>
      </c>
    </row>
    <row r="6011" spans="1:2" ht="15" customHeight="1" x14ac:dyDescent="0.2">
      <c r="A6011" s="153">
        <v>45505.166666666664</v>
      </c>
      <c r="B6011" s="154">
        <v>76.309997558593693</v>
      </c>
    </row>
    <row r="6012" spans="1:2" ht="15" customHeight="1" x14ac:dyDescent="0.2">
      <c r="A6012" s="153">
        <v>45506.166666666664</v>
      </c>
      <c r="B6012" s="154">
        <v>73.519996643066406</v>
      </c>
    </row>
    <row r="6013" spans="1:2" ht="15" customHeight="1" x14ac:dyDescent="0.2">
      <c r="A6013" s="153">
        <v>45509.166666666664</v>
      </c>
      <c r="B6013" s="154">
        <v>72.940002441406193</v>
      </c>
    </row>
    <row r="6014" spans="1:2" ht="15" customHeight="1" x14ac:dyDescent="0.2">
      <c r="A6014" s="153">
        <v>45510.166666666664</v>
      </c>
      <c r="B6014" s="154">
        <v>73.199996948242102</v>
      </c>
    </row>
    <row r="6015" spans="1:2" ht="15" customHeight="1" x14ac:dyDescent="0.2">
      <c r="A6015" s="153">
        <v>45511.166666666664</v>
      </c>
      <c r="B6015" s="154">
        <v>75.230003356933594</v>
      </c>
    </row>
    <row r="6016" spans="1:2" ht="15" customHeight="1" x14ac:dyDescent="0.2">
      <c r="A6016" s="153">
        <v>45512.166666666664</v>
      </c>
      <c r="B6016" s="154">
        <v>76.190002441406193</v>
      </c>
    </row>
    <row r="6017" spans="1:2" ht="15" customHeight="1" x14ac:dyDescent="0.2">
      <c r="A6017" s="153">
        <v>45513.166666666664</v>
      </c>
      <c r="B6017" s="154">
        <v>76.839996337890597</v>
      </c>
    </row>
    <row r="6018" spans="1:2" ht="15" customHeight="1" x14ac:dyDescent="0.2">
      <c r="A6018" s="153">
        <v>45516.166666666664</v>
      </c>
      <c r="B6018" s="154">
        <v>80.059997558593693</v>
      </c>
    </row>
    <row r="6019" spans="1:2" ht="15" customHeight="1" x14ac:dyDescent="0.2">
      <c r="A6019" s="153">
        <v>45517.166666666664</v>
      </c>
      <c r="B6019" s="154">
        <v>78.349998474121094</v>
      </c>
    </row>
    <row r="6020" spans="1:2" ht="15" customHeight="1" x14ac:dyDescent="0.2">
      <c r="A6020" s="153">
        <v>45518.166666666664</v>
      </c>
      <c r="B6020" s="154">
        <v>76.980003356933594</v>
      </c>
    </row>
    <row r="6021" spans="1:2" ht="15" customHeight="1" x14ac:dyDescent="0.2">
      <c r="A6021" s="153">
        <v>45519.166666666664</v>
      </c>
      <c r="B6021" s="154">
        <v>78.160003662109304</v>
      </c>
    </row>
    <row r="6022" spans="1:2" ht="15" customHeight="1" x14ac:dyDescent="0.2">
      <c r="A6022" s="153">
        <v>45520.166666666664</v>
      </c>
      <c r="B6022" s="154">
        <v>76.650001525878906</v>
      </c>
    </row>
    <row r="6023" spans="1:2" ht="15" customHeight="1" x14ac:dyDescent="0.2">
      <c r="A6023" s="153">
        <v>45523.166666666664</v>
      </c>
      <c r="B6023" s="154">
        <v>74.370002746582003</v>
      </c>
    </row>
    <row r="6024" spans="1:2" ht="15" customHeight="1" x14ac:dyDescent="0.2">
      <c r="A6024" s="153">
        <v>45524.166666666664</v>
      </c>
      <c r="B6024" s="154">
        <v>74.040000915527301</v>
      </c>
    </row>
    <row r="6025" spans="1:2" ht="15" customHeight="1" x14ac:dyDescent="0.2">
      <c r="A6025" s="153">
        <v>45525.166666666664</v>
      </c>
      <c r="B6025" s="154">
        <v>71.930000305175696</v>
      </c>
    </row>
    <row r="6026" spans="1:2" ht="15" customHeight="1" x14ac:dyDescent="0.2">
      <c r="A6026" s="153">
        <v>45526.166666666664</v>
      </c>
      <c r="B6026" s="154">
        <v>73.010002136230398</v>
      </c>
    </row>
    <row r="6027" spans="1:2" ht="15" customHeight="1" x14ac:dyDescent="0.2">
      <c r="A6027" s="153">
        <v>45527.166666666664</v>
      </c>
      <c r="B6027" s="154">
        <v>74.830001831054602</v>
      </c>
    </row>
    <row r="6028" spans="1:2" ht="15" customHeight="1" x14ac:dyDescent="0.2">
      <c r="A6028" s="153">
        <v>45530.166666666664</v>
      </c>
      <c r="B6028" s="154">
        <v>77.419998168945298</v>
      </c>
    </row>
    <row r="6029" spans="1:2" ht="15" customHeight="1" x14ac:dyDescent="0.2">
      <c r="A6029" s="153">
        <v>45531.166666666664</v>
      </c>
      <c r="B6029" s="154">
        <v>75.529998779296804</v>
      </c>
    </row>
    <row r="6030" spans="1:2" ht="15" customHeight="1" x14ac:dyDescent="0.2">
      <c r="A6030" s="153">
        <v>45532.166666666664</v>
      </c>
      <c r="B6030" s="154">
        <v>74.519996643066406</v>
      </c>
    </row>
    <row r="6031" spans="1:2" ht="15" customHeight="1" x14ac:dyDescent="0.2">
      <c r="A6031" s="153">
        <v>45533.166666666664</v>
      </c>
      <c r="B6031" s="154">
        <v>75.910003662109304</v>
      </c>
    </row>
    <row r="6032" spans="1:2" ht="15" customHeight="1" x14ac:dyDescent="0.2">
      <c r="A6032" s="153">
        <v>45534.166666666664</v>
      </c>
      <c r="B6032" s="154">
        <v>73.550003051757798</v>
      </c>
    </row>
    <row r="6033" spans="1:2" ht="15" customHeight="1" x14ac:dyDescent="0.2">
      <c r="A6033" s="153">
        <v>45538.166666666664</v>
      </c>
      <c r="B6033" s="154">
        <v>70.339996337890597</v>
      </c>
    </row>
    <row r="6034" spans="1:2" ht="15" customHeight="1" x14ac:dyDescent="0.2">
      <c r="A6034" s="153">
        <v>45539.166666666664</v>
      </c>
      <c r="B6034" s="154">
        <v>69.199996948242102</v>
      </c>
    </row>
    <row r="6035" spans="1:2" ht="15" customHeight="1" x14ac:dyDescent="0.2">
      <c r="A6035" s="153">
        <v>45540.166666666664</v>
      </c>
      <c r="B6035" s="154">
        <v>69.150001525878906</v>
      </c>
    </row>
    <row r="6036" spans="1:2" ht="15" customHeight="1" x14ac:dyDescent="0.2">
      <c r="A6036" s="153">
        <v>45541.166666666664</v>
      </c>
      <c r="B6036" s="154">
        <v>67.669998168945298</v>
      </c>
    </row>
    <row r="6037" spans="1:2" ht="15" customHeight="1" x14ac:dyDescent="0.2">
      <c r="A6037" s="153">
        <v>45544.166666666664</v>
      </c>
      <c r="B6037" s="154">
        <v>68.709999084472599</v>
      </c>
    </row>
    <row r="6038" spans="1:2" ht="15" customHeight="1" x14ac:dyDescent="0.2">
      <c r="A6038" s="153">
        <v>45545.166666666664</v>
      </c>
      <c r="B6038" s="154">
        <v>65.75</v>
      </c>
    </row>
    <row r="6039" spans="1:2" ht="15" customHeight="1" x14ac:dyDescent="0.2">
      <c r="A6039" s="153">
        <v>45546.166666666664</v>
      </c>
      <c r="B6039" s="154">
        <v>67.309997558593693</v>
      </c>
    </row>
    <row r="6040" spans="1:2" ht="15" customHeight="1" x14ac:dyDescent="0.2">
      <c r="A6040" s="153">
        <v>45547.166666666664</v>
      </c>
      <c r="B6040" s="154">
        <v>68.970001220703097</v>
      </c>
    </row>
    <row r="6041" spans="1:2" ht="15" customHeight="1" x14ac:dyDescent="0.2">
      <c r="A6041" s="153">
        <v>45548.166666666664</v>
      </c>
      <c r="B6041" s="154">
        <v>68.650001525878906</v>
      </c>
    </row>
    <row r="6042" spans="1:2" ht="15" customHeight="1" x14ac:dyDescent="0.2">
      <c r="A6042" s="153">
        <v>45551.166666666664</v>
      </c>
      <c r="B6042" s="154">
        <v>70.089996337890597</v>
      </c>
    </row>
    <row r="6043" spans="1:2" ht="15" customHeight="1" x14ac:dyDescent="0.2">
      <c r="A6043" s="153">
        <v>45552.166666666664</v>
      </c>
      <c r="B6043" s="154">
        <v>71.190002441406193</v>
      </c>
    </row>
    <row r="6044" spans="1:2" ht="15" customHeight="1" x14ac:dyDescent="0.2">
      <c r="A6044" s="153">
        <v>45553.166666666664</v>
      </c>
      <c r="B6044" s="154">
        <v>70.910003662109304</v>
      </c>
    </row>
    <row r="6045" spans="1:2" ht="15" customHeight="1" x14ac:dyDescent="0.2">
      <c r="A6045" s="153">
        <v>45554.166666666664</v>
      </c>
      <c r="B6045" s="154">
        <v>71.949996948242102</v>
      </c>
    </row>
    <row r="6046" spans="1:2" ht="15" customHeight="1" x14ac:dyDescent="0.2">
      <c r="A6046" s="153">
        <v>45555.166666666664</v>
      </c>
      <c r="B6046" s="154">
        <v>71.919998168945298</v>
      </c>
    </row>
    <row r="6047" spans="1:2" ht="15" customHeight="1" x14ac:dyDescent="0.2">
      <c r="A6047" s="153">
        <v>45558.166666666664</v>
      </c>
      <c r="B6047" s="154">
        <v>70.370002746582003</v>
      </c>
    </row>
    <row r="6048" spans="1:2" ht="15" customHeight="1" x14ac:dyDescent="0.2">
      <c r="A6048" s="153">
        <v>45559.166666666664</v>
      </c>
      <c r="B6048" s="154">
        <v>71.559997558593693</v>
      </c>
    </row>
    <row r="6049" spans="1:2" ht="15" customHeight="1" x14ac:dyDescent="0.2">
      <c r="A6049" s="153">
        <v>45560.166666666664</v>
      </c>
      <c r="B6049" s="154">
        <v>69.690002441406193</v>
      </c>
    </row>
    <row r="6050" spans="1:2" ht="15" customHeight="1" x14ac:dyDescent="0.2">
      <c r="A6050" s="153">
        <v>45561.166666666664</v>
      </c>
      <c r="B6050" s="154">
        <v>67.669998168945298</v>
      </c>
    </row>
    <row r="6051" spans="1:2" ht="15" customHeight="1" x14ac:dyDescent="0.2">
      <c r="A6051" s="153">
        <v>45562.166666666664</v>
      </c>
      <c r="B6051" s="154">
        <v>68.180000305175696</v>
      </c>
    </row>
    <row r="6052" spans="1:2" ht="15" customHeight="1" x14ac:dyDescent="0.2">
      <c r="A6052" s="153">
        <v>45565.166666666664</v>
      </c>
      <c r="B6052" s="154">
        <v>68.169998168945298</v>
      </c>
    </row>
    <row r="6053" spans="1:2" ht="15" customHeight="1" x14ac:dyDescent="0.2">
      <c r="A6053" s="153">
        <v>45566.166666666664</v>
      </c>
      <c r="B6053" s="154">
        <v>69.830001831054602</v>
      </c>
    </row>
    <row r="6054" spans="1:2" ht="15" customHeight="1" x14ac:dyDescent="0.2">
      <c r="A6054" s="153">
        <v>45567.166666666664</v>
      </c>
      <c r="B6054" s="154">
        <v>70.099998474121094</v>
      </c>
    </row>
    <row r="6055" spans="1:2" ht="15" customHeight="1" x14ac:dyDescent="0.2">
      <c r="A6055" s="153">
        <v>45568.166666666664</v>
      </c>
      <c r="B6055" s="154">
        <v>73.709999084472599</v>
      </c>
    </row>
    <row r="6056" spans="1:2" ht="15" customHeight="1" x14ac:dyDescent="0.2">
      <c r="A6056" s="153">
        <v>45569.166666666664</v>
      </c>
      <c r="B6056" s="154">
        <v>74.379997253417898</v>
      </c>
    </row>
    <row r="6057" spans="1:2" ht="15" customHeight="1" x14ac:dyDescent="0.2">
      <c r="A6057" s="153">
        <v>45572.166666666664</v>
      </c>
      <c r="B6057" s="154">
        <v>77.139999389648395</v>
      </c>
    </row>
    <row r="6058" spans="1:2" ht="15" customHeight="1" x14ac:dyDescent="0.2">
      <c r="A6058" s="153">
        <v>45573.166666666664</v>
      </c>
      <c r="B6058" s="154">
        <v>73.569999694824205</v>
      </c>
    </row>
    <row r="6059" spans="1:2" ht="15" customHeight="1" x14ac:dyDescent="0.2">
      <c r="A6059" s="153">
        <v>45574.166666666664</v>
      </c>
      <c r="B6059" s="154">
        <v>73.239997863769503</v>
      </c>
    </row>
    <row r="6060" spans="1:2" ht="15" customHeight="1" x14ac:dyDescent="0.2">
      <c r="A6060" s="153">
        <v>45575.166666666664</v>
      </c>
      <c r="B6060" s="154">
        <v>75.849998474121094</v>
      </c>
    </row>
    <row r="6061" spans="1:2" ht="15" customHeight="1" x14ac:dyDescent="0.2">
      <c r="A6061" s="153">
        <v>45576.166666666664</v>
      </c>
      <c r="B6061" s="154">
        <v>75.559997558593693</v>
      </c>
    </row>
    <row r="6062" spans="1:2" ht="15" customHeight="1" x14ac:dyDescent="0.2">
      <c r="A6062" s="153">
        <v>45579.166666666664</v>
      </c>
      <c r="B6062" s="154">
        <v>73.830001831054602</v>
      </c>
    </row>
    <row r="6063" spans="1:2" ht="15" customHeight="1" x14ac:dyDescent="0.2">
      <c r="A6063" s="153">
        <v>45580.166666666664</v>
      </c>
      <c r="B6063" s="154">
        <v>70.580001831054602</v>
      </c>
    </row>
    <row r="6064" spans="1:2" ht="15" customHeight="1" x14ac:dyDescent="0.2">
      <c r="A6064" s="153">
        <v>45581.166666666664</v>
      </c>
      <c r="B6064" s="154">
        <v>70.389999389648395</v>
      </c>
    </row>
    <row r="6065" spans="1:2" ht="15" customHeight="1" x14ac:dyDescent="0.2">
      <c r="A6065" s="153">
        <v>45582.166666666664</v>
      </c>
      <c r="B6065" s="154">
        <v>70.669998168945298</v>
      </c>
    </row>
    <row r="6066" spans="1:2" ht="15" customHeight="1" x14ac:dyDescent="0.2">
      <c r="A6066" s="153">
        <v>45583.166666666664</v>
      </c>
      <c r="B6066" s="154">
        <v>69.220001220703097</v>
      </c>
    </row>
    <row r="6067" spans="1:2" ht="15" customHeight="1" x14ac:dyDescent="0.2">
      <c r="A6067" s="153">
        <v>45586.166666666664</v>
      </c>
      <c r="B6067" s="154">
        <v>70.559997558593693</v>
      </c>
    </row>
    <row r="6068" spans="1:2" ht="15" customHeight="1" x14ac:dyDescent="0.2">
      <c r="A6068" s="153">
        <v>45587.166666666664</v>
      </c>
      <c r="B6068" s="154">
        <v>72.089996337890597</v>
      </c>
    </row>
    <row r="6069" spans="1:2" ht="15" customHeight="1" x14ac:dyDescent="0.2">
      <c r="A6069" s="153">
        <v>45588.166666666664</v>
      </c>
      <c r="B6069" s="154">
        <v>70.769996643066406</v>
      </c>
    </row>
    <row r="6070" spans="1:2" ht="15" customHeight="1" x14ac:dyDescent="0.2">
      <c r="A6070" s="153">
        <v>45589.166666666664</v>
      </c>
      <c r="B6070" s="154">
        <v>70.190002441406193</v>
      </c>
    </row>
    <row r="6071" spans="1:2" ht="15" customHeight="1" x14ac:dyDescent="0.2">
      <c r="A6071" s="153">
        <v>45590.166666666664</v>
      </c>
      <c r="B6071" s="154">
        <v>71.779998779296804</v>
      </c>
    </row>
    <row r="6072" spans="1:2" ht="15" customHeight="1" x14ac:dyDescent="0.2">
      <c r="A6072" s="153">
        <v>45593.166666666664</v>
      </c>
      <c r="B6072" s="154">
        <v>67.379997253417898</v>
      </c>
    </row>
    <row r="6073" spans="1:2" ht="15" customHeight="1" x14ac:dyDescent="0.2">
      <c r="A6073" s="153">
        <v>45594.166666666664</v>
      </c>
      <c r="B6073" s="154">
        <v>67.209999084472599</v>
      </c>
    </row>
    <row r="6074" spans="1:2" ht="15" customHeight="1" x14ac:dyDescent="0.2">
      <c r="A6074" s="153">
        <v>45595.166666666664</v>
      </c>
      <c r="B6074" s="154">
        <v>68.610000610351506</v>
      </c>
    </row>
    <row r="6075" spans="1:2" ht="15" customHeight="1" x14ac:dyDescent="0.2">
      <c r="A6075" s="153">
        <v>45596.166666666664</v>
      </c>
      <c r="B6075" s="154">
        <v>69.260002136230398</v>
      </c>
    </row>
    <row r="6076" spans="1:2" ht="15" customHeight="1" x14ac:dyDescent="0.2">
      <c r="A6076" s="153">
        <v>45597.166666666664</v>
      </c>
      <c r="B6076" s="154">
        <v>69.489997863769503</v>
      </c>
    </row>
    <row r="6077" spans="1:2" ht="15" customHeight="1" x14ac:dyDescent="0.2">
      <c r="A6077" s="153">
        <v>45600.208333333336</v>
      </c>
      <c r="B6077" s="154">
        <v>71.470001220703097</v>
      </c>
    </row>
    <row r="6078" spans="1:2" ht="15" customHeight="1" x14ac:dyDescent="0.2">
      <c r="A6078" s="153">
        <v>45601.208333333336</v>
      </c>
      <c r="B6078" s="154">
        <v>71.989997863769503</v>
      </c>
    </row>
    <row r="6079" spans="1:2" ht="15" customHeight="1" x14ac:dyDescent="0.2">
      <c r="A6079" s="153">
        <v>45602.208333333336</v>
      </c>
      <c r="B6079" s="154">
        <v>71.690002441406193</v>
      </c>
    </row>
    <row r="6080" spans="1:2" ht="15" customHeight="1" x14ac:dyDescent="0.2">
      <c r="A6080" s="153">
        <v>45603.208333333336</v>
      </c>
      <c r="B6080" s="154">
        <v>72.360000610351506</v>
      </c>
    </row>
    <row r="6081" spans="1:2" ht="15" customHeight="1" x14ac:dyDescent="0.2">
      <c r="A6081" s="153">
        <v>45604.208333333336</v>
      </c>
      <c r="B6081" s="154">
        <v>70.379997253417898</v>
      </c>
    </row>
    <row r="6082" spans="1:2" ht="15" customHeight="1" x14ac:dyDescent="0.2">
      <c r="A6082" s="153">
        <v>45607.208333333336</v>
      </c>
      <c r="B6082" s="154">
        <v>68.040000915527301</v>
      </c>
    </row>
    <row r="6083" spans="1:2" ht="15" customHeight="1" x14ac:dyDescent="0.2">
      <c r="A6083" s="153">
        <v>45608.208333333336</v>
      </c>
      <c r="B6083" s="154">
        <v>68.120002746582003</v>
      </c>
    </row>
    <row r="6084" spans="1:2" ht="15" customHeight="1" x14ac:dyDescent="0.2">
      <c r="A6084" s="153">
        <v>45609.208333333336</v>
      </c>
      <c r="B6084" s="154">
        <v>68.430000305175696</v>
      </c>
    </row>
    <row r="6085" spans="1:2" ht="15" customHeight="1" x14ac:dyDescent="0.2">
      <c r="A6085" s="153">
        <v>45610.208333333336</v>
      </c>
      <c r="B6085" s="154">
        <v>68.699996948242102</v>
      </c>
    </row>
    <row r="6086" spans="1:2" ht="15" customHeight="1" x14ac:dyDescent="0.2">
      <c r="A6086" s="153">
        <v>45611.208333333336</v>
      </c>
      <c r="B6086" s="154">
        <v>67.019996643066406</v>
      </c>
    </row>
    <row r="6087" spans="1:2" ht="15" customHeight="1" x14ac:dyDescent="0.2">
      <c r="A6087" s="153">
        <v>45614.208333333336</v>
      </c>
      <c r="B6087" s="154">
        <v>69.160003662109304</v>
      </c>
    </row>
    <row r="6088" spans="1:2" ht="15" customHeight="1" x14ac:dyDescent="0.2">
      <c r="A6088" s="153">
        <v>45615.208333333336</v>
      </c>
      <c r="B6088" s="154">
        <v>69.389999389648395</v>
      </c>
    </row>
    <row r="6089" spans="1:2" ht="15" customHeight="1" x14ac:dyDescent="0.2">
      <c r="A6089" s="153">
        <v>45616.208333333336</v>
      </c>
      <c r="B6089" s="154">
        <v>68.870002746582003</v>
      </c>
    </row>
    <row r="6090" spans="1:2" ht="15" customHeight="1" x14ac:dyDescent="0.2">
      <c r="A6090" s="153">
        <v>45617.208333333336</v>
      </c>
      <c r="B6090" s="154">
        <v>70.099998474121094</v>
      </c>
    </row>
    <row r="6091" spans="1:2" ht="15" customHeight="1" x14ac:dyDescent="0.2">
      <c r="A6091" s="153">
        <v>45618.208333333336</v>
      </c>
      <c r="B6091" s="154">
        <v>71.239997863769503</v>
      </c>
    </row>
    <row r="6092" spans="1:2" ht="15" customHeight="1" x14ac:dyDescent="0.2">
      <c r="A6092" s="153">
        <v>45621.208333333336</v>
      </c>
      <c r="B6092" s="154">
        <v>68.940002441406193</v>
      </c>
    </row>
    <row r="6093" spans="1:2" ht="15" customHeight="1" x14ac:dyDescent="0.2">
      <c r="A6093" s="153">
        <v>45622.208333333336</v>
      </c>
      <c r="B6093" s="154">
        <v>68.769996643066406</v>
      </c>
    </row>
    <row r="6094" spans="1:2" ht="15" customHeight="1" x14ac:dyDescent="0.2">
      <c r="A6094" s="153">
        <v>45623.208333333336</v>
      </c>
      <c r="B6094" s="154">
        <v>68.720001220703097</v>
      </c>
    </row>
    <row r="6095" spans="1:2" ht="15" customHeight="1" x14ac:dyDescent="0.2">
      <c r="A6095" s="153">
        <v>45625.604166666664</v>
      </c>
      <c r="B6095" s="154">
        <v>68</v>
      </c>
    </row>
    <row r="6096" spans="1:2" ht="15" customHeight="1" x14ac:dyDescent="0.2">
      <c r="A6096" s="153">
        <v>45628.208333333336</v>
      </c>
      <c r="B6096" s="154">
        <v>68.099998474121094</v>
      </c>
    </row>
    <row r="6097" spans="1:2" ht="15" customHeight="1" x14ac:dyDescent="0.2">
      <c r="A6097" s="153">
        <v>45629.208333333336</v>
      </c>
      <c r="B6097" s="154">
        <v>69.940002441406193</v>
      </c>
    </row>
    <row r="6098" spans="1:2" ht="15" customHeight="1" x14ac:dyDescent="0.2">
      <c r="A6098" s="153">
        <v>45630.208333333336</v>
      </c>
      <c r="B6098" s="154">
        <v>68.540000915527301</v>
      </c>
    </row>
    <row r="6099" spans="1:2" ht="15" customHeight="1" x14ac:dyDescent="0.2">
      <c r="A6099" s="153">
        <v>45631.208333333336</v>
      </c>
      <c r="B6099" s="154">
        <v>68.300003051757798</v>
      </c>
    </row>
    <row r="6100" spans="1:2" ht="15" customHeight="1" x14ac:dyDescent="0.2">
      <c r="A6100" s="153">
        <v>45632.208333333336</v>
      </c>
      <c r="B6100" s="154">
        <v>67.199996948242102</v>
      </c>
    </row>
    <row r="6101" spans="1:2" ht="15" customHeight="1" x14ac:dyDescent="0.2">
      <c r="A6101" s="153">
        <v>45635.208333333336</v>
      </c>
      <c r="B6101" s="154">
        <v>68.370002746582003</v>
      </c>
    </row>
    <row r="6102" spans="1:2" ht="15" customHeight="1" x14ac:dyDescent="0.2">
      <c r="A6102" s="153">
        <v>45636.208333333336</v>
      </c>
      <c r="B6102" s="154">
        <v>68.589996337890597</v>
      </c>
    </row>
    <row r="6103" spans="1:2" ht="15" customHeight="1" x14ac:dyDescent="0.2">
      <c r="A6103" s="153">
        <v>45637.208333333336</v>
      </c>
      <c r="B6103" s="154">
        <v>70.290000915527301</v>
      </c>
    </row>
    <row r="6104" spans="1:2" ht="15" customHeight="1" x14ac:dyDescent="0.2">
      <c r="A6104" s="153">
        <v>45638.208333333336</v>
      </c>
      <c r="B6104" s="154">
        <v>70.019996643066406</v>
      </c>
    </row>
    <row r="6105" spans="1:2" ht="15" customHeight="1" x14ac:dyDescent="0.2">
      <c r="A6105" s="153">
        <v>45639.208333333336</v>
      </c>
      <c r="B6105" s="154">
        <v>71.290000915527301</v>
      </c>
    </row>
    <row r="6106" spans="1:2" ht="15" customHeight="1" x14ac:dyDescent="0.2">
      <c r="A6106" s="153">
        <v>45642.208333333336</v>
      </c>
      <c r="B6106" s="154">
        <v>70.709999084472599</v>
      </c>
    </row>
    <row r="6107" spans="1:2" ht="15" customHeight="1" x14ac:dyDescent="0.2">
      <c r="A6107" s="153">
        <v>45643.208333333336</v>
      </c>
      <c r="B6107" s="154">
        <v>70.080001831054602</v>
      </c>
    </row>
    <row r="6108" spans="1:2" ht="15" customHeight="1" x14ac:dyDescent="0.2">
      <c r="A6108" s="153">
        <v>45644.208333333336</v>
      </c>
      <c r="B6108" s="154">
        <v>70.580001831054602</v>
      </c>
    </row>
    <row r="6109" spans="1:2" ht="15" customHeight="1" x14ac:dyDescent="0.2">
      <c r="A6109" s="153">
        <v>45645.208333333336</v>
      </c>
      <c r="B6109" s="154">
        <v>69.910003662109304</v>
      </c>
    </row>
    <row r="6110" spans="1:2" ht="15" customHeight="1" x14ac:dyDescent="0.2">
      <c r="A6110" s="153">
        <v>45646.208333333336</v>
      </c>
      <c r="B6110" s="154">
        <v>69.459999084472599</v>
      </c>
    </row>
    <row r="6111" spans="1:2" ht="15" customHeight="1" x14ac:dyDescent="0.2">
      <c r="A6111" s="153">
        <v>45649.208333333336</v>
      </c>
      <c r="B6111" s="154">
        <v>69.239997863769503</v>
      </c>
    </row>
    <row r="6112" spans="1:2" ht="15" customHeight="1" x14ac:dyDescent="0.2">
      <c r="A6112" s="153">
        <v>45650.604166666664</v>
      </c>
      <c r="B6112" s="154">
        <v>70.099998474121094</v>
      </c>
    </row>
    <row r="6113" spans="1:2" ht="15" customHeight="1" x14ac:dyDescent="0.2">
      <c r="A6113" s="153">
        <v>45652.208333333336</v>
      </c>
      <c r="B6113" s="154">
        <v>69.620002746582003</v>
      </c>
    </row>
    <row r="6114" spans="1:2" ht="15" customHeight="1" x14ac:dyDescent="0.2">
      <c r="A6114" s="153">
        <v>45653.208333333336</v>
      </c>
      <c r="B6114" s="154">
        <v>70.599998474121094</v>
      </c>
    </row>
    <row r="6115" spans="1:2" ht="15" customHeight="1" x14ac:dyDescent="0.2">
      <c r="A6115" s="153">
        <v>45656.208333333336</v>
      </c>
      <c r="B6115" s="154">
        <v>70.989997863769503</v>
      </c>
    </row>
    <row r="6116" spans="1:2" ht="15" customHeight="1" x14ac:dyDescent="0.2">
      <c r="A6116" s="153">
        <v>45657.208333333336</v>
      </c>
      <c r="B6116" s="154">
        <v>71.720001220703097</v>
      </c>
    </row>
    <row r="6117" spans="1:2" ht="15" customHeight="1" x14ac:dyDescent="0.2">
      <c r="A6117" s="153">
        <v>45659.208333333336</v>
      </c>
      <c r="B6117" s="154">
        <v>73.129997253417898</v>
      </c>
    </row>
    <row r="6118" spans="1:2" ht="15" customHeight="1" x14ac:dyDescent="0.2">
      <c r="A6118" s="153">
        <v>45660.208333333336</v>
      </c>
      <c r="B6118" s="154">
        <v>73.959999084472599</v>
      </c>
    </row>
    <row r="6119" spans="1:2" ht="15" customHeight="1" x14ac:dyDescent="0.2">
      <c r="A6119" s="153">
        <v>45663.208333333336</v>
      </c>
      <c r="B6119" s="154">
        <v>73.559997558593693</v>
      </c>
    </row>
    <row r="6120" spans="1:2" ht="15" customHeight="1" x14ac:dyDescent="0.2">
      <c r="A6120" s="153">
        <v>45664.208333333336</v>
      </c>
      <c r="B6120" s="154">
        <v>74.25</v>
      </c>
    </row>
    <row r="6121" spans="1:2" ht="15" customHeight="1" x14ac:dyDescent="0.2">
      <c r="A6121" s="153">
        <v>45665.208333333336</v>
      </c>
      <c r="B6121" s="154">
        <v>73.319999694824205</v>
      </c>
    </row>
    <row r="6122" spans="1:2" ht="15" customHeight="1" x14ac:dyDescent="0.2">
      <c r="A6122" s="153">
        <v>45666.208333333336</v>
      </c>
      <c r="B6122" s="154">
        <v>73.919998168945298</v>
      </c>
    </row>
    <row r="6123" spans="1:2" ht="15" customHeight="1" x14ac:dyDescent="0.2">
      <c r="A6123" s="153">
        <v>45667.208333333336</v>
      </c>
      <c r="B6123" s="154">
        <v>76.569999694824205</v>
      </c>
    </row>
    <row r="6124" spans="1:2" ht="15" customHeight="1" x14ac:dyDescent="0.2">
      <c r="A6124" s="153">
        <v>45670.208333333336</v>
      </c>
      <c r="B6124" s="154">
        <v>78.819999694824205</v>
      </c>
    </row>
    <row r="6125" spans="1:2" ht="15" customHeight="1" x14ac:dyDescent="0.2">
      <c r="A6125" s="153">
        <v>45671.208333333336</v>
      </c>
      <c r="B6125" s="154">
        <v>77.5</v>
      </c>
    </row>
    <row r="6126" spans="1:2" ht="15" customHeight="1" x14ac:dyDescent="0.2">
      <c r="A6126" s="153">
        <v>45672.208333333336</v>
      </c>
      <c r="B6126" s="154">
        <v>80.040000915527301</v>
      </c>
    </row>
    <row r="6127" spans="1:2" ht="15" customHeight="1" x14ac:dyDescent="0.2">
      <c r="A6127" s="153">
        <v>45673.208333333336</v>
      </c>
      <c r="B6127" s="154">
        <v>78.680000305175696</v>
      </c>
    </row>
    <row r="6128" spans="1:2" ht="15" customHeight="1" x14ac:dyDescent="0.2">
      <c r="A6128" s="153">
        <v>45674.208333333336</v>
      </c>
      <c r="B6128" s="154">
        <v>77.879997253417898</v>
      </c>
    </row>
    <row r="6129" spans="1:2" ht="15" customHeight="1" x14ac:dyDescent="0.2">
      <c r="A6129" s="153">
        <v>45678.208333333336</v>
      </c>
      <c r="B6129" s="154">
        <v>75.889999389648395</v>
      </c>
    </row>
    <row r="6130" spans="1:2" ht="15" customHeight="1" x14ac:dyDescent="0.2">
      <c r="A6130" s="153">
        <v>45679.208333333336</v>
      </c>
      <c r="B6130" s="154">
        <v>75.440002441406193</v>
      </c>
    </row>
    <row r="6131" spans="1:2" ht="15" customHeight="1" x14ac:dyDescent="0.2">
      <c r="A6131" s="153">
        <v>45680.208333333336</v>
      </c>
      <c r="B6131" s="154">
        <v>74.620002746582003</v>
      </c>
    </row>
    <row r="6132" spans="1:2" ht="15" customHeight="1" x14ac:dyDescent="0.2">
      <c r="A6132" s="153">
        <v>45681.208333333336</v>
      </c>
      <c r="B6132" s="154">
        <v>74.660003662109304</v>
      </c>
    </row>
    <row r="6133" spans="1:2" ht="15" customHeight="1" x14ac:dyDescent="0.2">
      <c r="A6133" s="153">
        <v>45684.208333333336</v>
      </c>
      <c r="B6133" s="154">
        <v>73.169998168945298</v>
      </c>
    </row>
    <row r="6134" spans="1:2" ht="15" customHeight="1" x14ac:dyDescent="0.2">
      <c r="A6134" s="153">
        <v>45685.208333333336</v>
      </c>
      <c r="B6134" s="154">
        <v>73.769996643066406</v>
      </c>
    </row>
    <row r="6135" spans="1:2" ht="15" customHeight="1" x14ac:dyDescent="0.2">
      <c r="A6135" s="153">
        <v>45686.208333333336</v>
      </c>
      <c r="B6135" s="154">
        <v>72.620002746582003</v>
      </c>
    </row>
    <row r="6136" spans="1:2" ht="15" customHeight="1" x14ac:dyDescent="0.2">
      <c r="A6136" s="153">
        <v>45687.208333333336</v>
      </c>
      <c r="B6136" s="154">
        <v>72.730003356933594</v>
      </c>
    </row>
    <row r="6137" spans="1:2" ht="15" customHeight="1" x14ac:dyDescent="0.2">
      <c r="A6137" s="153">
        <v>45688.208333333336</v>
      </c>
      <c r="B6137" s="154">
        <v>72.529998779296804</v>
      </c>
    </row>
    <row r="6138" spans="1:2" ht="15" customHeight="1" x14ac:dyDescent="0.2">
      <c r="A6138" s="153">
        <v>45691.208333333336</v>
      </c>
      <c r="B6138" s="154">
        <v>73.160003662109304</v>
      </c>
    </row>
    <row r="6139" spans="1:2" ht="15" customHeight="1" x14ac:dyDescent="0.2">
      <c r="A6139" s="153">
        <v>45692.208333333336</v>
      </c>
      <c r="B6139" s="154">
        <v>72.699996948242102</v>
      </c>
    </row>
    <row r="6140" spans="1:2" ht="15" customHeight="1" x14ac:dyDescent="0.2">
      <c r="A6140" s="153">
        <v>45693.208333333336</v>
      </c>
      <c r="B6140" s="154">
        <v>71.029998779296804</v>
      </c>
    </row>
    <row r="6141" spans="1:2" ht="15" customHeight="1" x14ac:dyDescent="0.2">
      <c r="A6141" s="153">
        <v>45694.208333333336</v>
      </c>
      <c r="B6141" s="154">
        <v>70.610000610351506</v>
      </c>
    </row>
    <row r="6142" spans="1:2" ht="15" customHeight="1" x14ac:dyDescent="0.2">
      <c r="A6142" s="153">
        <v>45695.208333333336</v>
      </c>
      <c r="B6142" s="154">
        <v>71</v>
      </c>
    </row>
    <row r="6143" spans="1:2" ht="15" customHeight="1" x14ac:dyDescent="0.2">
      <c r="A6143" s="153">
        <v>45698.208333333336</v>
      </c>
      <c r="B6143" s="154">
        <v>72.319999694824205</v>
      </c>
    </row>
    <row r="6144" spans="1:2" ht="15" customHeight="1" x14ac:dyDescent="0.2">
      <c r="A6144" s="153">
        <v>45699.208333333336</v>
      </c>
      <c r="B6144" s="154">
        <v>73.319999694824205</v>
      </c>
    </row>
    <row r="6145" spans="1:2" ht="15" customHeight="1" x14ac:dyDescent="0.2">
      <c r="A6145" s="153">
        <v>45700.208333333336</v>
      </c>
      <c r="B6145" s="154">
        <v>71.370002746582003</v>
      </c>
    </row>
    <row r="6146" spans="1:2" ht="15" customHeight="1" x14ac:dyDescent="0.2">
      <c r="A6146" s="153">
        <v>45701.208333333336</v>
      </c>
      <c r="B6146" s="154">
        <v>71.290000915527301</v>
      </c>
    </row>
    <row r="6147" spans="1:2" ht="15" customHeight="1" x14ac:dyDescent="0.2">
      <c r="A6147" s="153">
        <v>45702.208333333336</v>
      </c>
      <c r="B6147" s="154">
        <v>70.739997863769503</v>
      </c>
    </row>
    <row r="6148" spans="1:2" ht="15" customHeight="1" x14ac:dyDescent="0.2">
      <c r="A6148" s="153">
        <v>45706.208333333336</v>
      </c>
      <c r="B6148" s="154">
        <v>71.849998474121094</v>
      </c>
    </row>
    <row r="6149" spans="1:2" ht="15" customHeight="1" x14ac:dyDescent="0.2">
      <c r="A6149" s="153">
        <v>45707.208333333336</v>
      </c>
      <c r="B6149" s="154">
        <v>72.25</v>
      </c>
    </row>
    <row r="6150" spans="1:2" ht="15" customHeight="1" x14ac:dyDescent="0.2">
      <c r="A6150" s="153">
        <v>45708.208333333336</v>
      </c>
      <c r="B6150" s="154">
        <v>72.569999694824205</v>
      </c>
    </row>
    <row r="6151" spans="1:2" ht="15" customHeight="1" x14ac:dyDescent="0.2">
      <c r="A6151" s="153">
        <v>45709.208333333336</v>
      </c>
      <c r="B6151" s="154">
        <v>70.400001525878906</v>
      </c>
    </row>
    <row r="6152" spans="1:2" ht="15" customHeight="1" x14ac:dyDescent="0.2">
      <c r="A6152" s="153">
        <v>45712.208333333336</v>
      </c>
      <c r="B6152" s="154">
        <v>70.699996948242102</v>
      </c>
    </row>
    <row r="6153" spans="1:2" ht="15" customHeight="1" x14ac:dyDescent="0.2">
      <c r="A6153" s="153">
        <v>45713.208333333336</v>
      </c>
      <c r="B6153" s="154">
        <v>68.930000305175696</v>
      </c>
    </row>
    <row r="6154" spans="1:2" ht="15" customHeight="1" x14ac:dyDescent="0.2">
      <c r="A6154" s="153">
        <v>45714.208333333336</v>
      </c>
      <c r="B6154" s="154">
        <v>68.620002746582003</v>
      </c>
    </row>
    <row r="6155" spans="1:2" ht="15" customHeight="1" x14ac:dyDescent="0.2">
      <c r="A6155" s="153">
        <v>45715.208333333336</v>
      </c>
      <c r="B6155" s="154">
        <v>70.349998474121094</v>
      </c>
    </row>
    <row r="6156" spans="1:2" ht="15" customHeight="1" x14ac:dyDescent="0.2">
      <c r="A6156" s="153">
        <v>45716.208333333336</v>
      </c>
      <c r="B6156" s="154">
        <v>69.760002136230398</v>
      </c>
    </row>
    <row r="6157" spans="1:2" ht="15" customHeight="1" x14ac:dyDescent="0.2">
      <c r="A6157" s="153">
        <v>45719.208333333336</v>
      </c>
      <c r="B6157" s="154">
        <v>68.370002746582003</v>
      </c>
    </row>
    <row r="6158" spans="1:2" ht="15" customHeight="1" x14ac:dyDescent="0.2">
      <c r="A6158" s="153">
        <v>45720.208333333336</v>
      </c>
      <c r="B6158" s="154">
        <v>68.260002136230398</v>
      </c>
    </row>
    <row r="6159" spans="1:2" ht="15" customHeight="1" x14ac:dyDescent="0.2">
      <c r="A6159" s="153">
        <v>45721.208333333336</v>
      </c>
      <c r="B6159" s="154">
        <v>66.309997558593693</v>
      </c>
    </row>
    <row r="6160" spans="1:2" ht="15" customHeight="1" x14ac:dyDescent="0.2">
      <c r="A6160" s="153">
        <v>45722.208333333336</v>
      </c>
      <c r="B6160" s="154">
        <v>66.360000610351506</v>
      </c>
    </row>
    <row r="6161" spans="1:2" ht="15" customHeight="1" x14ac:dyDescent="0.2">
      <c r="A6161" s="153">
        <v>45723.208333333336</v>
      </c>
      <c r="B6161" s="154">
        <v>67.040000915527301</v>
      </c>
    </row>
    <row r="6162" spans="1:2" ht="15" customHeight="1" x14ac:dyDescent="0.2">
      <c r="A6162" s="153">
        <v>45726.166666666664</v>
      </c>
      <c r="B6162" s="154">
        <v>66.029998779296804</v>
      </c>
    </row>
    <row r="6163" spans="1:2" ht="15" customHeight="1" x14ac:dyDescent="0.2">
      <c r="A6163" s="153">
        <v>45727.166666666664</v>
      </c>
      <c r="B6163" s="154">
        <v>66.25</v>
      </c>
    </row>
    <row r="6164" spans="1:2" ht="15" customHeight="1" x14ac:dyDescent="0.2">
      <c r="A6164" s="153">
        <v>45728.166666666664</v>
      </c>
      <c r="B6164" s="154">
        <v>67.680000305175696</v>
      </c>
    </row>
    <row r="6165" spans="1:2" ht="15" customHeight="1" x14ac:dyDescent="0.2">
      <c r="A6165" s="153">
        <v>45729.166666666664</v>
      </c>
      <c r="B6165" s="154">
        <v>66.550003051757798</v>
      </c>
    </row>
    <row r="6166" spans="1:2" ht="15" customHeight="1" x14ac:dyDescent="0.2">
      <c r="A6166" s="153">
        <v>45730.166666666664</v>
      </c>
      <c r="B6166" s="154">
        <v>67.180000305175696</v>
      </c>
    </row>
    <row r="6167" spans="1:2" ht="15" customHeight="1" x14ac:dyDescent="0.2">
      <c r="A6167" s="153">
        <v>45733.166666666664</v>
      </c>
      <c r="B6167" s="154">
        <v>67.580001831054602</v>
      </c>
    </row>
    <row r="6168" spans="1:2" ht="15" customHeight="1" x14ac:dyDescent="0.2">
      <c r="A6168" s="153">
        <v>45734.166666666664</v>
      </c>
      <c r="B6168" s="154">
        <v>66.900001525878906</v>
      </c>
    </row>
    <row r="6169" spans="1:2" ht="15" customHeight="1" x14ac:dyDescent="0.2">
      <c r="A6169" s="153">
        <v>45735.166666666664</v>
      </c>
      <c r="B6169" s="154">
        <v>67.160003662109304</v>
      </c>
    </row>
    <row r="6170" spans="1:2" ht="15" customHeight="1" x14ac:dyDescent="0.2">
      <c r="A6170" s="153">
        <v>45736.166666666664</v>
      </c>
      <c r="B6170" s="154">
        <v>68.260002136230398</v>
      </c>
    </row>
    <row r="6171" spans="1:2" ht="15" customHeight="1" x14ac:dyDescent="0.2">
      <c r="A6171" s="153">
        <v>45737.166666666664</v>
      </c>
      <c r="B6171" s="154">
        <v>68.279998779296804</v>
      </c>
    </row>
    <row r="6172" spans="1:2" ht="15" customHeight="1" x14ac:dyDescent="0.2">
      <c r="A6172" s="153">
        <v>45740.166666666664</v>
      </c>
      <c r="B6172" s="154">
        <v>69.110000610351506</v>
      </c>
    </row>
    <row r="6173" spans="1:2" ht="15" customHeight="1" x14ac:dyDescent="0.2">
      <c r="A6173" s="153">
        <v>45741.166666666664</v>
      </c>
      <c r="B6173" s="154">
        <v>69</v>
      </c>
    </row>
    <row r="6174" spans="1:2" ht="15" customHeight="1" x14ac:dyDescent="0.2">
      <c r="A6174" s="153">
        <v>45742.166666666664</v>
      </c>
      <c r="B6174" s="154">
        <v>69.650001525878906</v>
      </c>
    </row>
    <row r="6175" spans="1:2" ht="15" customHeight="1" x14ac:dyDescent="0.2">
      <c r="A6175" s="153">
        <v>45743.166666666664</v>
      </c>
      <c r="B6175" s="154">
        <v>69.919998168945298</v>
      </c>
    </row>
    <row r="6176" spans="1:2" ht="15" customHeight="1" x14ac:dyDescent="0.2">
      <c r="A6176" s="153">
        <v>45744.166666666664</v>
      </c>
      <c r="B6176" s="154">
        <v>69.360000610351506</v>
      </c>
    </row>
    <row r="6177" spans="1:2" ht="15" customHeight="1" x14ac:dyDescent="0.2">
      <c r="A6177" s="153">
        <v>45747.166666666664</v>
      </c>
      <c r="B6177" s="154">
        <v>71.480003356933594</v>
      </c>
    </row>
    <row r="6178" spans="1:2" ht="15" customHeight="1" x14ac:dyDescent="0.2">
      <c r="A6178" s="153">
        <v>45748.166666666664</v>
      </c>
      <c r="B6178" s="154">
        <v>71.199996948242102</v>
      </c>
    </row>
    <row r="6179" spans="1:2" ht="15" customHeight="1" x14ac:dyDescent="0.2">
      <c r="A6179" s="153">
        <v>45749.166666666664</v>
      </c>
      <c r="B6179" s="154">
        <v>71.709999084472599</v>
      </c>
    </row>
    <row r="6180" spans="1:2" ht="15" customHeight="1" x14ac:dyDescent="0.2">
      <c r="A6180" s="153">
        <v>45750.166666666664</v>
      </c>
      <c r="B6180" s="154">
        <v>66.949996948242102</v>
      </c>
    </row>
    <row r="6181" spans="1:2" ht="15" customHeight="1" x14ac:dyDescent="0.2">
      <c r="A6181" s="153">
        <v>45751.166666666664</v>
      </c>
      <c r="B6181" s="154">
        <v>61.990001678466797</v>
      </c>
    </row>
    <row r="6182" spans="1:2" ht="15" customHeight="1" x14ac:dyDescent="0.2">
      <c r="A6182" s="153">
        <v>45754.166666666664</v>
      </c>
      <c r="B6182" s="154">
        <v>60.700000762939403</v>
      </c>
    </row>
    <row r="6183" spans="1:2" ht="15" customHeight="1" x14ac:dyDescent="0.2">
      <c r="A6183" s="153">
        <v>45755.166666666664</v>
      </c>
      <c r="B6183" s="154">
        <v>59.580001831054602</v>
      </c>
    </row>
    <row r="6184" spans="1:2" ht="15" customHeight="1" x14ac:dyDescent="0.2">
      <c r="A6184" s="153">
        <v>45756.166666666664</v>
      </c>
      <c r="B6184" s="154">
        <v>62.349998474121001</v>
      </c>
    </row>
    <row r="6185" spans="1:2" ht="15" customHeight="1" x14ac:dyDescent="0.2">
      <c r="A6185" s="153">
        <v>45757.166666666664</v>
      </c>
      <c r="B6185" s="154">
        <v>60.069999694824197</v>
      </c>
    </row>
    <row r="6186" spans="1:2" ht="15" customHeight="1" x14ac:dyDescent="0.2">
      <c r="A6186" s="153">
        <v>45758.166666666664</v>
      </c>
      <c r="B6186" s="154">
        <v>61.5</v>
      </c>
    </row>
    <row r="6187" spans="1:2" ht="15" customHeight="1" x14ac:dyDescent="0.2">
      <c r="A6187" s="153">
        <v>45761.166666666664</v>
      </c>
      <c r="B6187" s="154">
        <v>61.529998779296797</v>
      </c>
    </row>
    <row r="6188" spans="1:2" ht="15" customHeight="1" x14ac:dyDescent="0.2">
      <c r="A6188" s="153">
        <v>45762.166666666664</v>
      </c>
      <c r="B6188" s="154">
        <v>61.330001831054602</v>
      </c>
    </row>
    <row r="6189" spans="1:2" ht="15" customHeight="1" x14ac:dyDescent="0.2">
      <c r="A6189" s="153">
        <v>45763.166666666664</v>
      </c>
      <c r="B6189" s="154">
        <v>62.470001220703097</v>
      </c>
    </row>
    <row r="6190" spans="1:2" ht="15" customHeight="1" x14ac:dyDescent="0.2">
      <c r="A6190" s="153">
        <v>45764.166666666664</v>
      </c>
      <c r="B6190" s="154">
        <v>64.680000305175696</v>
      </c>
    </row>
    <row r="6191" spans="1:2" ht="15" customHeight="1" x14ac:dyDescent="0.2">
      <c r="A6191" s="153">
        <v>45768.166666666664</v>
      </c>
      <c r="B6191" s="154">
        <v>63.080001831054602</v>
      </c>
    </row>
    <row r="6192" spans="1:2" ht="15" customHeight="1" x14ac:dyDescent="0.2">
      <c r="A6192" s="153">
        <v>45769.166666666664</v>
      </c>
      <c r="B6192" s="154">
        <v>64.309997558593693</v>
      </c>
    </row>
    <row r="6193" spans="1:2" ht="15" customHeight="1" x14ac:dyDescent="0.2">
      <c r="A6193" s="153">
        <v>45770.166666666664</v>
      </c>
      <c r="B6193" s="154">
        <v>62.270000457763601</v>
      </c>
    </row>
    <row r="6194" spans="1:2" ht="15" customHeight="1" x14ac:dyDescent="0.2">
      <c r="A6194" s="153">
        <v>45771.166666666664</v>
      </c>
      <c r="B6194" s="154">
        <v>62.790000915527301</v>
      </c>
    </row>
    <row r="6195" spans="1:2" ht="15" customHeight="1" x14ac:dyDescent="0.2">
      <c r="A6195" s="153">
        <v>45772.166666666664</v>
      </c>
      <c r="B6195" s="154">
        <v>63.020000457763601</v>
      </c>
    </row>
    <row r="6196" spans="1:2" ht="15" customHeight="1" x14ac:dyDescent="0.2">
      <c r="A6196" s="153">
        <v>45775.166666666664</v>
      </c>
      <c r="B6196" s="154">
        <v>62.049999237060497</v>
      </c>
    </row>
    <row r="6197" spans="1:2" ht="15" customHeight="1" x14ac:dyDescent="0.2">
      <c r="A6197" s="153">
        <v>45776.166666666664</v>
      </c>
      <c r="B6197" s="154">
        <v>60.419998168945298</v>
      </c>
    </row>
    <row r="6198" spans="1:2" ht="15" customHeight="1" x14ac:dyDescent="0.2">
      <c r="A6198" s="153">
        <v>45777.166666666664</v>
      </c>
      <c r="B6198" s="154">
        <v>58.209999084472599</v>
      </c>
    </row>
    <row r="6199" spans="1:2" ht="15" customHeight="1" x14ac:dyDescent="0.2">
      <c r="A6199" s="153">
        <v>45778.166666666664</v>
      </c>
      <c r="B6199" s="154">
        <v>59.240001678466797</v>
      </c>
    </row>
    <row r="6200" spans="1:2" ht="15" customHeight="1" x14ac:dyDescent="0.2">
      <c r="A6200" s="153">
        <v>45779.166666666664</v>
      </c>
      <c r="B6200" s="154">
        <v>58.290000915527301</v>
      </c>
    </row>
    <row r="6201" spans="1:2" ht="15" customHeight="1" x14ac:dyDescent="0.2">
      <c r="A6201" s="153">
        <v>45782.166666666664</v>
      </c>
      <c r="B6201" s="154">
        <v>57.130001068115199</v>
      </c>
    </row>
    <row r="6202" spans="1:2" ht="15" customHeight="1" x14ac:dyDescent="0.2">
      <c r="A6202" s="153">
        <v>45783.166666666664</v>
      </c>
      <c r="B6202" s="154">
        <v>59.090000152587798</v>
      </c>
    </row>
    <row r="6203" spans="1:2" ht="15" customHeight="1" x14ac:dyDescent="0.2">
      <c r="A6203" s="153">
        <v>45784.166666666664</v>
      </c>
      <c r="B6203" s="154">
        <v>58.069999694824197</v>
      </c>
    </row>
    <row r="6204" spans="1:2" ht="15" customHeight="1" x14ac:dyDescent="0.2">
      <c r="A6204" s="153">
        <v>45785.166666666664</v>
      </c>
      <c r="B6204" s="154">
        <v>59.909999847412102</v>
      </c>
    </row>
    <row r="6205" spans="1:2" ht="15" customHeight="1" x14ac:dyDescent="0.2">
      <c r="A6205" s="153">
        <v>45786.166666666664</v>
      </c>
      <c r="B6205" s="154">
        <v>61.020000457763601</v>
      </c>
    </row>
    <row r="6206" spans="1:2" ht="15" customHeight="1" x14ac:dyDescent="0.2">
      <c r="A6206" s="153">
        <v>45789.166666666664</v>
      </c>
      <c r="B6206" s="154">
        <v>61.950000762939403</v>
      </c>
    </row>
    <row r="6207" spans="1:2" ht="15" customHeight="1" x14ac:dyDescent="0.2">
      <c r="A6207" s="153">
        <v>45790.166666666664</v>
      </c>
      <c r="B6207" s="154">
        <v>63.669998168945298</v>
      </c>
    </row>
    <row r="6208" spans="1:2" ht="15" customHeight="1" x14ac:dyDescent="0.2">
      <c r="A6208" s="153">
        <v>45791.166666666664</v>
      </c>
      <c r="B6208" s="154">
        <v>63.150001525878899</v>
      </c>
    </row>
    <row r="6209" spans="1:2" ht="15" customHeight="1" x14ac:dyDescent="0.2">
      <c r="A6209" s="153">
        <v>45792.166666666664</v>
      </c>
      <c r="B6209" s="154">
        <v>61.619998931884702</v>
      </c>
    </row>
    <row r="6210" spans="1:2" ht="15" customHeight="1" x14ac:dyDescent="0.2">
      <c r="A6210" s="153">
        <v>45793.166666666664</v>
      </c>
      <c r="B6210" s="154">
        <v>62.490001678466797</v>
      </c>
    </row>
    <row r="6211" spans="1:2" ht="15" customHeight="1" x14ac:dyDescent="0.2">
      <c r="A6211" s="153">
        <v>45796.166666666664</v>
      </c>
      <c r="B6211" s="154">
        <v>62.689998626708899</v>
      </c>
    </row>
    <row r="6212" spans="1:2" ht="15" customHeight="1" x14ac:dyDescent="0.2">
      <c r="A6212" s="153">
        <v>45797.166666666664</v>
      </c>
      <c r="B6212" s="154">
        <v>62.560001373291001</v>
      </c>
    </row>
    <row r="6213" spans="1:2" ht="15" customHeight="1" x14ac:dyDescent="0.2">
      <c r="A6213" s="153">
        <v>45798.166666666664</v>
      </c>
      <c r="B6213" s="154">
        <v>61.569999694824197</v>
      </c>
    </row>
    <row r="6214" spans="1:2" ht="15" customHeight="1" x14ac:dyDescent="0.2">
      <c r="A6214" s="153">
        <v>45799.166666666664</v>
      </c>
      <c r="B6214" s="154">
        <v>61.200000762939403</v>
      </c>
    </row>
    <row r="6215" spans="1:2" ht="15" customHeight="1" x14ac:dyDescent="0.2">
      <c r="A6215" s="153">
        <v>45800.166666666664</v>
      </c>
      <c r="B6215" s="154">
        <v>61.529998779296797</v>
      </c>
    </row>
    <row r="6216" spans="1:2" ht="15" customHeight="1" x14ac:dyDescent="0.2">
      <c r="A6216" s="153">
        <v>45804.166666666664</v>
      </c>
      <c r="B6216" s="154">
        <v>60.889999389648402</v>
      </c>
    </row>
    <row r="6217" spans="1:2" ht="15" customHeight="1" x14ac:dyDescent="0.2">
      <c r="A6217" s="153">
        <v>45805.166666666664</v>
      </c>
      <c r="B6217" s="154">
        <v>61.840000152587798</v>
      </c>
    </row>
    <row r="6218" spans="1:2" ht="15" customHeight="1" x14ac:dyDescent="0.2">
      <c r="A6218" s="153">
        <v>45806.166666666664</v>
      </c>
      <c r="B6218" s="154">
        <v>60.939998626708899</v>
      </c>
    </row>
    <row r="6219" spans="1:2" ht="15" customHeight="1" x14ac:dyDescent="0.2">
      <c r="A6219" s="153">
        <v>45807.166666666664</v>
      </c>
      <c r="B6219" s="154">
        <v>60.790000915527301</v>
      </c>
    </row>
    <row r="6220" spans="1:2" ht="15" customHeight="1" x14ac:dyDescent="0.2">
      <c r="A6220" s="153">
        <v>45810.166666666664</v>
      </c>
      <c r="B6220" s="154">
        <v>62.520000457763601</v>
      </c>
    </row>
    <row r="6221" spans="1:2" ht="15" customHeight="1" x14ac:dyDescent="0.2">
      <c r="A6221" s="153">
        <v>45811.166666666664</v>
      </c>
      <c r="B6221" s="154">
        <v>63.409999847412102</v>
      </c>
    </row>
    <row r="6222" spans="1:2" ht="15" customHeight="1" x14ac:dyDescent="0.2">
      <c r="A6222" s="153">
        <v>45812.166666666664</v>
      </c>
      <c r="B6222" s="154">
        <v>62.849998474121001</v>
      </c>
    </row>
    <row r="6223" spans="1:2" ht="15" customHeight="1" x14ac:dyDescent="0.2">
      <c r="A6223" s="153">
        <v>45813.166666666664</v>
      </c>
      <c r="B6223" s="154">
        <v>63.369998931884702</v>
      </c>
    </row>
    <row r="6224" spans="1:2" ht="15" customHeight="1" x14ac:dyDescent="0.2">
      <c r="A6224" s="153">
        <v>45814.166666666664</v>
      </c>
      <c r="B6224" s="154">
        <v>64.580001831054602</v>
      </c>
    </row>
    <row r="6225" spans="1:2" ht="15" customHeight="1" x14ac:dyDescent="0.2">
      <c r="A6225" s="153">
        <v>45817.166666666664</v>
      </c>
      <c r="B6225" s="154">
        <v>65.290000915527301</v>
      </c>
    </row>
    <row r="6226" spans="1:2" ht="15" customHeight="1" x14ac:dyDescent="0.2">
      <c r="A6226" s="153">
        <v>45818.166666666664</v>
      </c>
      <c r="B6226" s="154">
        <v>64.980003356933594</v>
      </c>
    </row>
    <row r="6227" spans="1:2" ht="15" customHeight="1" x14ac:dyDescent="0.2">
      <c r="A6227" s="153">
        <v>45819.166666666664</v>
      </c>
      <c r="B6227" s="154">
        <v>68.150001525878906</v>
      </c>
    </row>
    <row r="6228" spans="1:2" ht="15" customHeight="1" x14ac:dyDescent="0.2">
      <c r="A6228" s="153">
        <v>45820.166666666664</v>
      </c>
      <c r="B6228" s="154">
        <v>68.040000915527301</v>
      </c>
    </row>
    <row r="6229" spans="1:2" ht="15" customHeight="1" x14ac:dyDescent="0.2">
      <c r="A6229" s="153">
        <v>45821.166666666664</v>
      </c>
      <c r="B6229" s="154">
        <v>72.980003356933594</v>
      </c>
    </row>
    <row r="6230" spans="1:2" ht="15" customHeight="1" x14ac:dyDescent="0.2">
      <c r="A6230" s="153">
        <v>45824.166666666664</v>
      </c>
      <c r="B6230" s="154">
        <v>71.769996643066406</v>
      </c>
    </row>
    <row r="6231" spans="1:2" ht="15" customHeight="1" x14ac:dyDescent="0.2">
      <c r="A6231" s="153">
        <v>45825.166666666664</v>
      </c>
      <c r="B6231" s="154">
        <v>74.839996337890597</v>
      </c>
    </row>
    <row r="6232" spans="1:2" ht="15" customHeight="1" x14ac:dyDescent="0.2">
      <c r="A6232" s="153">
        <v>45826.166666666664</v>
      </c>
      <c r="B6232" s="154">
        <v>75.139999389648395</v>
      </c>
    </row>
    <row r="6233" spans="1:2" ht="15" customHeight="1" x14ac:dyDescent="0.2">
      <c r="A6233" s="153">
        <v>45828.166666666664</v>
      </c>
      <c r="B6233" s="154">
        <v>74.930000305175696</v>
      </c>
    </row>
    <row r="6234" spans="1:2" ht="15" customHeight="1" x14ac:dyDescent="0.2">
      <c r="A6234" s="153">
        <v>45831.166666666664</v>
      </c>
      <c r="B6234" s="154">
        <v>68.510002136230398</v>
      </c>
    </row>
    <row r="6235" spans="1:2" ht="15" customHeight="1" x14ac:dyDescent="0.2">
      <c r="A6235" s="153">
        <v>45832.166666666664</v>
      </c>
      <c r="B6235" s="154">
        <v>64.370002746582003</v>
      </c>
    </row>
    <row r="6236" spans="1:2" ht="15" customHeight="1" x14ac:dyDescent="0.2">
      <c r="A6236" s="153">
        <v>45833.166666666664</v>
      </c>
      <c r="B6236" s="154">
        <v>64.919998168945298</v>
      </c>
    </row>
    <row r="6237" spans="1:2" ht="15" customHeight="1" x14ac:dyDescent="0.2">
      <c r="A6237" s="153">
        <v>45834.166666666664</v>
      </c>
      <c r="B6237" s="154">
        <v>65.239997863769503</v>
      </c>
    </row>
    <row r="6238" spans="1:2" ht="15" customHeight="1" x14ac:dyDescent="0.2">
      <c r="A6238" s="153">
        <v>45835.166666666664</v>
      </c>
      <c r="B6238" s="154">
        <v>65.519996643066406</v>
      </c>
    </row>
    <row r="6239" spans="1:2" ht="15" customHeight="1" x14ac:dyDescent="0.2">
      <c r="A6239" s="153">
        <v>45838.166666666664</v>
      </c>
      <c r="B6239" s="154">
        <v>65.110000610351506</v>
      </c>
    </row>
    <row r="6240" spans="1:2" ht="15" customHeight="1" x14ac:dyDescent="0.2">
      <c r="A6240" s="153">
        <v>45839.166666666664</v>
      </c>
      <c r="B6240" s="154">
        <v>65.449996948242102</v>
      </c>
    </row>
    <row r="6241" spans="1:2" ht="15" customHeight="1" x14ac:dyDescent="0.2">
      <c r="A6241" s="153">
        <v>45840.166666666664</v>
      </c>
      <c r="B6241" s="154">
        <v>67.449996948242102</v>
      </c>
    </row>
    <row r="6242" spans="1:2" ht="15" customHeight="1" x14ac:dyDescent="0.2">
      <c r="A6242" s="153">
        <v>45841.5625</v>
      </c>
      <c r="B6242" s="154">
        <v>67</v>
      </c>
    </row>
    <row r="6243" spans="1:2" ht="15" customHeight="1" x14ac:dyDescent="0.2">
      <c r="A6243" s="153">
        <v>45842.166666666664</v>
      </c>
      <c r="B6243" s="154">
        <v>66.5</v>
      </c>
    </row>
    <row r="6244" spans="1:2" ht="15" customHeight="1" x14ac:dyDescent="0.2">
      <c r="A6244" s="153">
        <v>45845.166666666664</v>
      </c>
      <c r="B6244" s="154">
        <v>67.930000305175696</v>
      </c>
    </row>
    <row r="6245" spans="1:2" ht="15" customHeight="1" x14ac:dyDescent="0.2">
      <c r="A6245" s="153">
        <v>45846.166666666664</v>
      </c>
      <c r="B6245" s="154">
        <v>68.330001831054602</v>
      </c>
    </row>
    <row r="6246" spans="1:2" ht="15" customHeight="1" x14ac:dyDescent="0.2">
      <c r="A6246" s="153">
        <v>45847.166666666664</v>
      </c>
      <c r="B6246" s="154">
        <v>68.379997253417898</v>
      </c>
    </row>
    <row r="6247" spans="1:2" ht="15" customHeight="1" x14ac:dyDescent="0.2">
      <c r="A6247" s="153">
        <v>45848.166666666664</v>
      </c>
      <c r="B6247" s="154">
        <v>66.569999694824205</v>
      </c>
    </row>
    <row r="6248" spans="1:2" ht="15" customHeight="1" x14ac:dyDescent="0.2">
      <c r="A6248" s="153">
        <v>45849.166666666664</v>
      </c>
      <c r="B6248" s="154">
        <v>68.449996948242102</v>
      </c>
    </row>
    <row r="6249" spans="1:2" ht="15" customHeight="1" x14ac:dyDescent="0.2">
      <c r="A6249" s="153">
        <v>45852.166666666664</v>
      </c>
      <c r="B6249" s="154">
        <v>66.980003356933594</v>
      </c>
    </row>
    <row r="6250" spans="1:2" ht="15" customHeight="1" x14ac:dyDescent="0.2">
      <c r="A6250" s="153">
        <v>45853.166666666664</v>
      </c>
      <c r="B6250" s="154">
        <v>66.519996643066406</v>
      </c>
    </row>
    <row r="6251" spans="1:2" ht="15" customHeight="1" x14ac:dyDescent="0.2">
      <c r="A6251" s="153">
        <v>45854.166666666664</v>
      </c>
      <c r="B6251" s="154">
        <v>66.379997253417898</v>
      </c>
    </row>
    <row r="6252" spans="1:2" ht="15" customHeight="1" x14ac:dyDescent="0.2">
      <c r="A6252" s="153">
        <v>45855.166666666664</v>
      </c>
      <c r="B6252" s="154">
        <v>67.540000915527301</v>
      </c>
    </row>
    <row r="6253" spans="1:2" ht="15" customHeight="1" x14ac:dyDescent="0.2">
      <c r="A6253" s="153">
        <v>45856.166666666664</v>
      </c>
      <c r="B6253" s="154">
        <v>67.339996337890597</v>
      </c>
    </row>
    <row r="6254" spans="1:2" ht="15" customHeight="1" x14ac:dyDescent="0.2">
      <c r="A6254" s="153">
        <v>45859.166666666664</v>
      </c>
      <c r="B6254" s="154">
        <v>67.199996948242102</v>
      </c>
    </row>
    <row r="6255" spans="1:2" ht="15" customHeight="1" x14ac:dyDescent="0.2">
      <c r="A6255" s="153">
        <v>45860.166666666664</v>
      </c>
      <c r="B6255" s="154">
        <v>66.209999084472599</v>
      </c>
    </row>
    <row r="6256" spans="1:2" ht="15" customHeight="1" x14ac:dyDescent="0.2">
      <c r="A6256" s="153">
        <v>45861.166666666664</v>
      </c>
      <c r="B6256" s="154">
        <v>65.25</v>
      </c>
    </row>
    <row r="6257" spans="1:2" ht="15" customHeight="1" x14ac:dyDescent="0.2">
      <c r="A6257" s="153">
        <v>45862.166666666664</v>
      </c>
      <c r="B6257" s="154">
        <v>66.029998779296804</v>
      </c>
    </row>
    <row r="6258" spans="1:2" ht="15" customHeight="1" x14ac:dyDescent="0.2">
      <c r="A6258" s="153">
        <v>45863.166666666664</v>
      </c>
      <c r="B6258" s="154">
        <v>65.160003662109304</v>
      </c>
    </row>
    <row r="6259" spans="1:2" ht="15" customHeight="1" x14ac:dyDescent="0.2">
      <c r="A6259" s="153">
        <v>45866.166666666664</v>
      </c>
      <c r="B6259" s="154">
        <v>66.709999084472599</v>
      </c>
    </row>
    <row r="6260" spans="1:2" ht="15" customHeight="1" x14ac:dyDescent="0.2">
      <c r="A6260" s="153">
        <v>45867.166666666664</v>
      </c>
      <c r="B6260" s="154">
        <v>69.209999084472599</v>
      </c>
    </row>
    <row r="6261" spans="1:2" ht="15" customHeight="1" x14ac:dyDescent="0.2">
      <c r="A6261" s="153">
        <v>45868.166666666664</v>
      </c>
      <c r="B6261" s="154">
        <v>70</v>
      </c>
    </row>
    <row r="6262" spans="1:2" ht="15" customHeight="1" x14ac:dyDescent="0.2">
      <c r="A6262" s="153">
        <v>45869.166666666664</v>
      </c>
      <c r="B6262" s="154">
        <v>69.260002136230398</v>
      </c>
    </row>
    <row r="6263" spans="1:2" ht="15" customHeight="1" x14ac:dyDescent="0.2">
      <c r="A6263" s="153">
        <v>45870.166666666664</v>
      </c>
      <c r="B6263" s="154">
        <v>67.330001831054602</v>
      </c>
    </row>
    <row r="6264" spans="1:2" ht="15" customHeight="1" x14ac:dyDescent="0.2">
      <c r="A6264" s="153">
        <v>45873.166666666664</v>
      </c>
      <c r="B6264" s="154">
        <v>66.290000915527301</v>
      </c>
    </row>
    <row r="6265" spans="1:2" ht="15" customHeight="1" x14ac:dyDescent="0.2">
      <c r="A6265" s="153">
        <v>45874.166666666664</v>
      </c>
      <c r="B6265" s="154">
        <v>65.160003662109304</v>
      </c>
    </row>
    <row r="6266" spans="1:2" ht="15" customHeight="1" x14ac:dyDescent="0.2">
      <c r="A6266" s="153">
        <v>45875.166666666664</v>
      </c>
      <c r="B6266" s="154">
        <v>64.349998474121094</v>
      </c>
    </row>
    <row r="6267" spans="1:2" ht="15" customHeight="1" x14ac:dyDescent="0.2">
      <c r="A6267" s="153">
        <v>45876.166666666664</v>
      </c>
      <c r="B6267" s="154">
        <v>63.880001068115199</v>
      </c>
    </row>
    <row r="6268" spans="1:2" ht="15" customHeight="1" x14ac:dyDescent="0.2">
      <c r="A6268" s="153">
        <v>45877.166666666664</v>
      </c>
      <c r="B6268" s="154">
        <v>63.880001068115199</v>
      </c>
    </row>
    <row r="6269" spans="1:2" ht="15" customHeight="1" x14ac:dyDescent="0.2">
      <c r="A6269" s="153">
        <v>45880.166666666664</v>
      </c>
      <c r="B6269" s="154">
        <v>63.959999084472599</v>
      </c>
    </row>
    <row r="6270" spans="1:2" ht="15" customHeight="1" x14ac:dyDescent="0.2">
      <c r="A6270" s="153">
        <v>45881.166666666664</v>
      </c>
      <c r="B6270" s="154">
        <v>63.169998168945298</v>
      </c>
    </row>
    <row r="6271" spans="1:2" ht="15" customHeight="1" x14ac:dyDescent="0.2">
      <c r="A6271" s="153">
        <v>45882.166666666664</v>
      </c>
      <c r="B6271" s="154">
        <v>62.650001525878899</v>
      </c>
    </row>
    <row r="6272" spans="1:2" ht="15" customHeight="1" x14ac:dyDescent="0.2">
      <c r="A6272" s="153">
        <v>45883.166666666664</v>
      </c>
      <c r="B6272" s="154">
        <v>63.959999084472599</v>
      </c>
    </row>
    <row r="6273" spans="1:2" ht="15" customHeight="1" x14ac:dyDescent="0.2">
      <c r="A6273" s="153">
        <v>45884.166666666664</v>
      </c>
      <c r="B6273" s="154">
        <v>62.799999237060497</v>
      </c>
    </row>
    <row r="6274" spans="1:2" ht="15" customHeight="1" x14ac:dyDescent="0.2">
      <c r="A6274" s="153">
        <v>45887.166666666664</v>
      </c>
      <c r="B6274" s="154">
        <v>63.419998168945298</v>
      </c>
    </row>
    <row r="6275" spans="1:2" ht="15" customHeight="1" x14ac:dyDescent="0.2">
      <c r="A6275" s="153">
        <v>45888.166666666664</v>
      </c>
      <c r="B6275" s="154">
        <v>62.349998474121001</v>
      </c>
    </row>
    <row r="6276" spans="1:2" ht="15" customHeight="1" x14ac:dyDescent="0.2">
      <c r="A6276" s="153">
        <v>45889.166666666664</v>
      </c>
      <c r="B6276" s="154">
        <v>63.209999084472599</v>
      </c>
    </row>
    <row r="6277" spans="1:2" ht="15" customHeight="1" x14ac:dyDescent="0.2">
      <c r="A6277" s="153">
        <v>45890.166666666664</v>
      </c>
      <c r="B6277" s="154">
        <v>63.520000457763601</v>
      </c>
    </row>
    <row r="6278" spans="1:2" ht="15" customHeight="1" x14ac:dyDescent="0.2">
      <c r="A6278" s="153">
        <v>45891.166666666664</v>
      </c>
      <c r="B6278" s="154">
        <v>63.659999847412102</v>
      </c>
    </row>
    <row r="6279" spans="1:2" ht="15" customHeight="1" x14ac:dyDescent="0.2">
      <c r="A6279" s="153">
        <v>45894.166666666664</v>
      </c>
      <c r="B6279" s="154">
        <v>64.800003051757798</v>
      </c>
    </row>
    <row r="6280" spans="1:2" ht="15" customHeight="1" x14ac:dyDescent="0.2">
      <c r="A6280" s="153">
        <v>45895.166666666664</v>
      </c>
      <c r="B6280" s="154">
        <v>63.25</v>
      </c>
    </row>
    <row r="6281" spans="1:2" ht="15" customHeight="1" x14ac:dyDescent="0.2">
      <c r="A6281" s="153">
        <v>45896.166666666664</v>
      </c>
      <c r="B6281" s="154">
        <v>64.150001525878906</v>
      </c>
    </row>
    <row r="6282" spans="1:2" ht="15" customHeight="1" x14ac:dyDescent="0.2">
      <c r="A6282" s="153">
        <v>45897.166666666664</v>
      </c>
      <c r="B6282" s="154">
        <v>64.599998474121094</v>
      </c>
    </row>
    <row r="6283" spans="1:2" ht="15" customHeight="1" x14ac:dyDescent="0.2">
      <c r="A6283" s="153">
        <v>45898.166666666664</v>
      </c>
      <c r="B6283" s="154">
        <v>64.010002136230398</v>
      </c>
    </row>
    <row r="6284" spans="1:2" ht="15" customHeight="1" x14ac:dyDescent="0.2">
      <c r="A6284" s="153">
        <v>45902.166666666664</v>
      </c>
      <c r="B6284" s="154">
        <v>65.589996337890597</v>
      </c>
    </row>
    <row r="6285" spans="1:2" ht="15" customHeight="1" x14ac:dyDescent="0.2">
      <c r="A6285" s="153">
        <v>45903.166666666664</v>
      </c>
      <c r="B6285" s="154">
        <v>63.970001220703097</v>
      </c>
    </row>
    <row r="6286" spans="1:2" ht="15" customHeight="1" x14ac:dyDescent="0.2">
      <c r="A6286" s="153">
        <v>45904.166666666664</v>
      </c>
      <c r="B6286" s="154">
        <v>63.4799995422363</v>
      </c>
    </row>
    <row r="6287" spans="1:2" ht="15" customHeight="1" x14ac:dyDescent="0.2">
      <c r="A6287" s="153">
        <v>45905.166666666664</v>
      </c>
      <c r="B6287" s="154">
        <v>61.869998931884702</v>
      </c>
    </row>
    <row r="6288" spans="1:2" ht="15" customHeight="1" x14ac:dyDescent="0.2">
      <c r="A6288" s="153">
        <v>45908.166666666664</v>
      </c>
      <c r="B6288" s="154">
        <v>62.259998321533203</v>
      </c>
    </row>
    <row r="6289" spans="1:2" ht="15" customHeight="1" x14ac:dyDescent="0.2">
      <c r="A6289" s="153">
        <v>45909.166666666664</v>
      </c>
      <c r="B6289" s="154">
        <v>62.630001068115199</v>
      </c>
    </row>
    <row r="6290" spans="1:2" ht="15" customHeight="1" x14ac:dyDescent="0.2">
      <c r="A6290" s="153">
        <v>45910.166666666664</v>
      </c>
      <c r="B6290" s="154">
        <v>63.669998168945298</v>
      </c>
    </row>
    <row r="6291" spans="1:2" ht="15" customHeight="1" x14ac:dyDescent="0.2">
      <c r="A6291" s="153">
        <v>45911.166666666664</v>
      </c>
      <c r="B6291" s="154">
        <v>62.369998931884702</v>
      </c>
    </row>
    <row r="6292" spans="1:2" ht="15" customHeight="1" x14ac:dyDescent="0.2">
      <c r="A6292" s="153">
        <v>45912.166666666664</v>
      </c>
      <c r="B6292" s="154">
        <v>62.689998626708899</v>
      </c>
    </row>
    <row r="6293" spans="1:2" ht="15" customHeight="1" x14ac:dyDescent="0.2">
      <c r="A6293" s="153">
        <v>45915.166666666664</v>
      </c>
      <c r="B6293" s="154">
        <v>63.299999237060497</v>
      </c>
    </row>
    <row r="6294" spans="1:2" ht="15" customHeight="1" x14ac:dyDescent="0.2">
      <c r="A6294" s="153">
        <v>45916.166666666664</v>
      </c>
      <c r="B6294" s="154">
        <v>64.519996643066406</v>
      </c>
    </row>
    <row r="6295" spans="1:2" ht="15" customHeight="1" x14ac:dyDescent="0.2">
      <c r="A6295" s="153">
        <v>45917.166666666664</v>
      </c>
      <c r="B6295" s="154">
        <v>64.050003051757798</v>
      </c>
    </row>
    <row r="6296" spans="1:2" ht="15" customHeight="1" x14ac:dyDescent="0.2">
      <c r="A6296" s="153">
        <v>45918.166666666664</v>
      </c>
      <c r="B6296" s="154">
        <v>63.569999694824197</v>
      </c>
    </row>
    <row r="6297" spans="1:2" ht="15" customHeight="1" x14ac:dyDescent="0.2">
      <c r="A6297" s="153">
        <v>45919.166666666664</v>
      </c>
      <c r="B6297" s="154">
        <v>62.680000305175703</v>
      </c>
    </row>
    <row r="6298" spans="1:2" ht="15" customHeight="1" x14ac:dyDescent="0.2">
      <c r="A6298" s="153">
        <v>45922.166666666664</v>
      </c>
      <c r="B6298" s="154">
        <v>62.639999389648402</v>
      </c>
    </row>
    <row r="6299" spans="1:2" ht="15" customHeight="1" x14ac:dyDescent="0.2">
      <c r="A6299" s="153">
        <v>45923.166666666664</v>
      </c>
      <c r="B6299" s="154">
        <v>63.409999847412102</v>
      </c>
    </row>
    <row r="6300" spans="1:2" ht="15" customHeight="1" x14ac:dyDescent="0.2">
      <c r="A6300" s="153">
        <v>45924.166666666664</v>
      </c>
      <c r="B6300" s="154">
        <v>64.989997863769503</v>
      </c>
    </row>
    <row r="6301" spans="1:2" ht="15" customHeight="1" x14ac:dyDescent="0.2">
      <c r="A6301" s="153">
        <v>45925.166666666664</v>
      </c>
      <c r="B6301" s="154">
        <v>64.980003356933594</v>
      </c>
    </row>
    <row r="6302" spans="1:2" ht="15" customHeight="1" x14ac:dyDescent="0.2">
      <c r="A6302" s="153">
        <v>45926.166666666664</v>
      </c>
      <c r="B6302" s="154">
        <v>65.720001220703097</v>
      </c>
    </row>
    <row r="6303" spans="1:2" ht="15" customHeight="1" x14ac:dyDescent="0.2">
      <c r="A6303" s="153">
        <v>45929.166666666664</v>
      </c>
      <c r="B6303" s="154">
        <v>63.450000762939403</v>
      </c>
    </row>
    <row r="6304" spans="1:2" ht="15" customHeight="1" x14ac:dyDescent="0.2">
      <c r="A6304" s="153">
        <v>45930.166666666664</v>
      </c>
      <c r="B6304" s="154">
        <v>62.369998931884702</v>
      </c>
    </row>
    <row r="6305" spans="1:2" ht="15" customHeight="1" x14ac:dyDescent="0.2">
      <c r="A6305" s="153">
        <v>45931.166666666664</v>
      </c>
      <c r="B6305" s="154">
        <v>61.779998779296797</v>
      </c>
    </row>
    <row r="6306" spans="1:2" ht="15" customHeight="1" x14ac:dyDescent="0.2">
      <c r="A6306" s="153">
        <v>45932.166666666664</v>
      </c>
      <c r="B6306" s="154">
        <v>60.4799995422363</v>
      </c>
    </row>
    <row r="6307" spans="1:2" ht="15" customHeight="1" x14ac:dyDescent="0.2">
      <c r="A6307" s="153">
        <v>45933.166666666664</v>
      </c>
      <c r="B6307" s="154">
        <v>60.880001068115199</v>
      </c>
    </row>
    <row r="6308" spans="1:2" ht="15" customHeight="1" x14ac:dyDescent="0.2">
      <c r="A6308" s="153">
        <v>45936.166666666664</v>
      </c>
      <c r="B6308" s="154">
        <v>61.689998626708899</v>
      </c>
    </row>
    <row r="6309" spans="1:2" ht="15" customHeight="1" x14ac:dyDescent="0.2">
      <c r="A6309" s="153">
        <v>45937.166666666664</v>
      </c>
      <c r="B6309" s="154">
        <v>61.7299995422363</v>
      </c>
    </row>
    <row r="6310" spans="1:2" ht="15" customHeight="1" x14ac:dyDescent="0.2">
      <c r="A6310" s="153">
        <v>45938.166666666664</v>
      </c>
      <c r="B6310" s="154">
        <v>62.549999237060497</v>
      </c>
    </row>
    <row r="6311" spans="1:2" ht="15" customHeight="1" x14ac:dyDescent="0.2">
      <c r="A6311" s="153">
        <v>45939.166666666664</v>
      </c>
      <c r="B6311" s="154">
        <v>61.509998321533203</v>
      </c>
    </row>
    <row r="6312" spans="1:2" ht="15" customHeight="1" x14ac:dyDescent="0.2">
      <c r="A6312" s="153">
        <v>45940.166666666664</v>
      </c>
      <c r="B6312" s="154">
        <v>58.900001525878899</v>
      </c>
    </row>
    <row r="6313" spans="1:2" ht="15" customHeight="1" x14ac:dyDescent="0.2">
      <c r="A6313" s="153">
        <v>45943.166666666664</v>
      </c>
      <c r="B6313" s="154">
        <v>59.490001678466797</v>
      </c>
    </row>
    <row r="6314" spans="1:2" ht="15" customHeight="1" x14ac:dyDescent="0.2">
      <c r="A6314" s="153">
        <v>45944.166666666664</v>
      </c>
      <c r="B6314" s="154">
        <v>58.700000762939403</v>
      </c>
    </row>
    <row r="6315" spans="1:2" ht="15" customHeight="1" x14ac:dyDescent="0.2">
      <c r="A6315" s="153">
        <v>45945.166666666664</v>
      </c>
      <c r="B6315" s="154">
        <v>58.270000457763601</v>
      </c>
    </row>
    <row r="6316" spans="1:2" ht="15" customHeight="1" x14ac:dyDescent="0.2">
      <c r="A6316" s="153">
        <v>45946.166666666664</v>
      </c>
      <c r="B6316" s="154">
        <v>57.459999084472599</v>
      </c>
    </row>
    <row r="6317" spans="1:2" ht="15" customHeight="1" x14ac:dyDescent="0.2">
      <c r="A6317" s="153">
        <v>45947.166666666664</v>
      </c>
      <c r="B6317" s="154">
        <v>57.540000915527301</v>
      </c>
    </row>
    <row r="6318" spans="1:2" ht="15" customHeight="1" x14ac:dyDescent="0.2">
      <c r="A6318" s="153">
        <v>45950.166666666664</v>
      </c>
      <c r="B6318" s="154">
        <v>57.520000457763601</v>
      </c>
    </row>
    <row r="6319" spans="1:2" ht="15" customHeight="1" x14ac:dyDescent="0.2">
      <c r="A6319" s="153">
        <v>45951.166666666664</v>
      </c>
      <c r="B6319" s="154">
        <v>57.819999694824197</v>
      </c>
    </row>
    <row r="6320" spans="1:2" ht="15" customHeight="1" x14ac:dyDescent="0.2">
      <c r="A6320" s="153">
        <v>45952.166666666664</v>
      </c>
      <c r="B6320" s="154">
        <v>58.5</v>
      </c>
    </row>
    <row r="6321" spans="1:2" ht="15" customHeight="1" x14ac:dyDescent="0.2">
      <c r="A6321" s="153">
        <v>45953.166666666664</v>
      </c>
      <c r="B6321" s="154">
        <v>61.790000915527301</v>
      </c>
    </row>
    <row r="6322" spans="1:2" ht="15" customHeight="1" x14ac:dyDescent="0.2">
      <c r="A6322" s="153">
        <v>45954.166666666664</v>
      </c>
      <c r="B6322" s="154">
        <v>61.5</v>
      </c>
    </row>
    <row r="6323" spans="1:2" ht="15" customHeight="1" x14ac:dyDescent="0.2">
      <c r="A6323" s="153">
        <v>45957.166666666664</v>
      </c>
      <c r="B6323" s="154">
        <v>61.310001373291001</v>
      </c>
    </row>
    <row r="6324" spans="1:2" ht="15" customHeight="1" x14ac:dyDescent="0.2">
      <c r="A6324" s="153">
        <v>45958.166666666664</v>
      </c>
      <c r="B6324" s="154">
        <v>60.150001525878899</v>
      </c>
    </row>
    <row r="6325" spans="1:2" ht="15" customHeight="1" x14ac:dyDescent="0.2">
      <c r="A6325" s="153">
        <v>45959.166666666664</v>
      </c>
      <c r="B6325" s="154">
        <v>60.4799995422363</v>
      </c>
    </row>
    <row r="6326" spans="1:2" ht="15" customHeight="1" x14ac:dyDescent="0.2">
      <c r="A6326" s="153">
        <v>45960.166666666664</v>
      </c>
      <c r="B6326" s="154">
        <v>60.569999694824197</v>
      </c>
    </row>
    <row r="6327" spans="1:2" ht="15" customHeight="1" x14ac:dyDescent="0.2">
      <c r="A6327" s="153">
        <v>45961.166666666664</v>
      </c>
      <c r="B6327" s="154">
        <v>60.9799995422363</v>
      </c>
    </row>
    <row r="6328" spans="1:2" ht="15" customHeight="1" x14ac:dyDescent="0.2">
      <c r="A6328" s="153">
        <v>45964.208333333336</v>
      </c>
      <c r="B6328" s="154">
        <v>61.049999237060497</v>
      </c>
    </row>
    <row r="6329" spans="1:2" ht="15" customHeight="1" x14ac:dyDescent="0.2">
      <c r="A6329" s="153">
        <v>45965.208333333336</v>
      </c>
      <c r="B6329" s="154">
        <v>60.560001373291001</v>
      </c>
    </row>
    <row r="6330" spans="1:2" ht="15" customHeight="1" x14ac:dyDescent="0.2">
      <c r="A6330" s="153">
        <v>45966.208333333336</v>
      </c>
      <c r="B6330" s="154">
        <v>59.599998474121001</v>
      </c>
    </row>
    <row r="6331" spans="1:2" ht="15" customHeight="1" x14ac:dyDescent="0.2">
      <c r="A6331" s="153">
        <v>45967.208333333336</v>
      </c>
      <c r="B6331" s="154">
        <v>59.430000305175703</v>
      </c>
    </row>
    <row r="6332" spans="1:2" ht="15" customHeight="1" x14ac:dyDescent="0.2">
      <c r="A6332" s="153">
        <v>45968.208333333336</v>
      </c>
      <c r="B6332" s="154">
        <v>59.75</v>
      </c>
    </row>
    <row r="6333" spans="1:2" ht="15" customHeight="1" x14ac:dyDescent="0.2">
      <c r="A6333" s="153">
        <v>45971.208333333336</v>
      </c>
      <c r="B6333" s="154">
        <v>60.130001068115199</v>
      </c>
    </row>
    <row r="6334" spans="1:2" ht="15" customHeight="1" x14ac:dyDescent="0.2">
      <c r="A6334" s="153">
        <v>45972.208333333336</v>
      </c>
      <c r="B6334" s="154">
        <v>61.040000915527301</v>
      </c>
    </row>
    <row r="6335" spans="1:2" ht="15" customHeight="1" x14ac:dyDescent="0.2">
      <c r="A6335" s="153">
        <v>45973.208333333336</v>
      </c>
      <c r="B6335" s="154">
        <v>58.490001678466797</v>
      </c>
    </row>
    <row r="6336" spans="1:2" ht="15" customHeight="1" x14ac:dyDescent="0.2">
      <c r="A6336" s="153">
        <v>45974.208333333336</v>
      </c>
      <c r="B6336" s="154">
        <v>58.689998626708899</v>
      </c>
    </row>
    <row r="6337" spans="1:2" ht="15" customHeight="1" x14ac:dyDescent="0.2">
      <c r="A6337" s="153">
        <v>45975.208333333336</v>
      </c>
      <c r="B6337" s="154">
        <v>60.090000152587798</v>
      </c>
    </row>
    <row r="6338" spans="1:2" ht="15" customHeight="1" x14ac:dyDescent="0.2">
      <c r="A6338" s="153">
        <v>45978.208333333336</v>
      </c>
      <c r="B6338" s="154">
        <v>59.909999847412102</v>
      </c>
    </row>
    <row r="6339" spans="1:2" ht="15" customHeight="1" x14ac:dyDescent="0.2">
      <c r="A6339" s="153">
        <v>45979.208333333336</v>
      </c>
      <c r="B6339" s="154">
        <v>60.740001678466797</v>
      </c>
    </row>
    <row r="6340" spans="1:2" ht="15" customHeight="1" x14ac:dyDescent="0.2">
      <c r="A6340" s="153">
        <v>45980.208333333336</v>
      </c>
      <c r="B6340" s="154">
        <v>59.439998626708899</v>
      </c>
    </row>
    <row r="6341" spans="1:2" ht="15" customHeight="1" x14ac:dyDescent="0.2">
      <c r="A6341" s="153">
        <v>45981.208333333336</v>
      </c>
      <c r="B6341" s="154">
        <v>59.139999389648402</v>
      </c>
    </row>
    <row r="6342" spans="1:2" ht="15" customHeight="1" x14ac:dyDescent="0.2">
      <c r="A6342" s="153">
        <v>45982.208333333336</v>
      </c>
      <c r="B6342" s="154">
        <v>58.060001373291001</v>
      </c>
    </row>
    <row r="6343" spans="1:2" ht="15" customHeight="1" x14ac:dyDescent="0.2">
      <c r="A6343" s="153">
        <v>45985.208333333336</v>
      </c>
      <c r="B6343" s="154">
        <v>58.840000152587798</v>
      </c>
    </row>
    <row r="6344" spans="1:2" ht="15" customHeight="1" x14ac:dyDescent="0.2">
      <c r="A6344" s="153">
        <v>45986.208333333336</v>
      </c>
      <c r="B6344" s="154">
        <v>57.950000762939403</v>
      </c>
    </row>
    <row r="6345" spans="1:2" ht="15" customHeight="1" x14ac:dyDescent="0.2">
      <c r="A6345" s="153">
        <v>45987.208333333336</v>
      </c>
      <c r="B6345" s="154">
        <v>58.650001525878899</v>
      </c>
    </row>
    <row r="6346" spans="1:2" ht="15" customHeight="1" x14ac:dyDescent="0.2">
      <c r="A6346" s="153">
        <v>45989.604166666664</v>
      </c>
      <c r="B6346" s="154">
        <v>58.549999237060497</v>
      </c>
    </row>
    <row r="6347" spans="1:2" ht="15" customHeight="1" x14ac:dyDescent="0.2">
      <c r="A6347" s="153">
        <v>45992.208333333336</v>
      </c>
      <c r="B6347" s="154">
        <v>59.319999694824197</v>
      </c>
    </row>
    <row r="6348" spans="1:2" ht="15" customHeight="1" x14ac:dyDescent="0.2">
      <c r="A6348" s="153">
        <v>45993.208333333336</v>
      </c>
      <c r="B6348" s="154">
        <v>58.639999389648402</v>
      </c>
    </row>
    <row r="6349" spans="1:2" ht="15" customHeight="1" x14ac:dyDescent="0.2">
      <c r="A6349" s="153">
        <v>45994.208333333336</v>
      </c>
      <c r="B6349" s="154">
        <v>58.950000762939403</v>
      </c>
    </row>
    <row r="6350" spans="1:2" ht="15" customHeight="1" x14ac:dyDescent="0.2">
      <c r="A6350" s="153">
        <v>45995.208333333336</v>
      </c>
      <c r="B6350" s="154">
        <v>59.669998168945298</v>
      </c>
    </row>
    <row r="6351" spans="1:2" ht="15" customHeight="1" x14ac:dyDescent="0.2">
      <c r="A6351" s="153">
        <v>45996.208333333336</v>
      </c>
      <c r="B6351" s="154">
        <v>60.080001831054602</v>
      </c>
    </row>
    <row r="6352" spans="1:2" ht="15" customHeight="1" x14ac:dyDescent="0.2">
      <c r="A6352" s="153">
        <v>45999.208333333336</v>
      </c>
      <c r="B6352" s="154">
        <v>58.880001068115199</v>
      </c>
    </row>
    <row r="6353" spans="1:2" ht="15" customHeight="1" x14ac:dyDescent="0.2">
      <c r="A6353" s="153">
        <v>46000.208333333336</v>
      </c>
      <c r="B6353" s="154">
        <v>58.25</v>
      </c>
    </row>
    <row r="6354" spans="1:2" ht="15" customHeight="1" x14ac:dyDescent="0.2">
      <c r="A6354" s="153">
        <v>46001.208333333336</v>
      </c>
      <c r="B6354" s="154">
        <v>58.459999084472599</v>
      </c>
    </row>
    <row r="6355" spans="1:2" ht="15" customHeight="1" x14ac:dyDescent="0.2">
      <c r="A6355" s="153">
        <v>46002.208333333336</v>
      </c>
      <c r="B6355" s="154">
        <v>57.599998474121001</v>
      </c>
    </row>
    <row r="6356" spans="1:2" ht="15" customHeight="1" x14ac:dyDescent="0.2">
      <c r="A6356" s="153">
        <v>46003.208333333336</v>
      </c>
      <c r="B6356" s="154">
        <v>57.439998626708899</v>
      </c>
    </row>
    <row r="6357" spans="1:2" ht="15" customHeight="1" x14ac:dyDescent="0.2">
      <c r="A6357" s="153">
        <v>46006.208333333336</v>
      </c>
      <c r="B6357" s="154">
        <v>56.819999694824197</v>
      </c>
    </row>
    <row r="6358" spans="1:2" ht="15" customHeight="1" x14ac:dyDescent="0.2">
      <c r="A6358" s="153">
        <v>46007.208333333336</v>
      </c>
      <c r="B6358" s="154">
        <v>55.270000457763601</v>
      </c>
    </row>
    <row r="6359" spans="1:2" ht="15" customHeight="1" x14ac:dyDescent="0.2">
      <c r="A6359" s="153">
        <v>46008.208333333336</v>
      </c>
      <c r="B6359" s="154">
        <v>55.939998626708899</v>
      </c>
    </row>
    <row r="6360" spans="1:2" ht="15" customHeight="1" x14ac:dyDescent="0.2">
      <c r="A6360" s="153">
        <v>46009.208333333336</v>
      </c>
      <c r="B6360" s="154">
        <v>56.150001525878899</v>
      </c>
    </row>
    <row r="6361" spans="1:2" ht="15" customHeight="1" x14ac:dyDescent="0.2">
      <c r="A6361" s="153">
        <v>46010.208333333336</v>
      </c>
      <c r="B6361" s="154">
        <v>56.659999847412102</v>
      </c>
    </row>
    <row r="6362" spans="1:2" ht="15" customHeight="1" x14ac:dyDescent="0.2">
      <c r="A6362" s="153">
        <v>46013.208333333336</v>
      </c>
      <c r="B6362" s="154">
        <v>58.009998321533203</v>
      </c>
    </row>
    <row r="6363" spans="1:2" ht="15" customHeight="1" x14ac:dyDescent="0.2">
      <c r="A6363" s="153">
        <v>46014.208333333336</v>
      </c>
      <c r="B6363" s="154">
        <v>58.380001068115199</v>
      </c>
    </row>
    <row r="6364" spans="1:2" ht="15" customHeight="1" x14ac:dyDescent="0.2">
      <c r="A6364" s="153">
        <v>46015.604166666664</v>
      </c>
      <c r="B6364" s="154">
        <v>58.349998474121001</v>
      </c>
    </row>
    <row r="6365" spans="1:2" ht="15" customHeight="1" x14ac:dyDescent="0.2">
      <c r="A6365" s="153">
        <v>46017.208333333336</v>
      </c>
      <c r="B6365" s="154">
        <v>56.740001678466797</v>
      </c>
    </row>
    <row r="6366" spans="1:2" ht="15" customHeight="1" x14ac:dyDescent="0.2">
      <c r="A6366" s="153">
        <v>46020.208333333336</v>
      </c>
      <c r="B6366" s="154">
        <v>58.080001831054602</v>
      </c>
    </row>
    <row r="6367" spans="1:2" ht="15" customHeight="1" x14ac:dyDescent="0.2">
      <c r="A6367" s="153">
        <v>46021.208333333336</v>
      </c>
      <c r="B6367" s="154">
        <v>57.950000762939403</v>
      </c>
    </row>
    <row r="6368" spans="1:2" ht="15" customHeight="1" x14ac:dyDescent="0.2">
      <c r="A6368" s="153">
        <v>46022.208333333336</v>
      </c>
      <c r="B6368" s="154">
        <v>57.419998168945298</v>
      </c>
    </row>
    <row r="6369" spans="1:2" ht="15" customHeight="1" x14ac:dyDescent="0.2">
      <c r="A6369" s="153">
        <v>46024.208333333336</v>
      </c>
      <c r="B6369" s="154">
        <v>57.319999694824197</v>
      </c>
    </row>
    <row r="6370" spans="1:2" ht="15" customHeight="1" x14ac:dyDescent="0.2">
      <c r="A6370" s="153">
        <v>46027.208333333336</v>
      </c>
      <c r="B6370" s="154">
        <v>58.319999694824197</v>
      </c>
    </row>
    <row r="6371" spans="1:2" ht="15" customHeight="1" x14ac:dyDescent="0.2">
      <c r="A6371" s="153">
        <v>46028.208333333336</v>
      </c>
      <c r="B6371" s="154">
        <v>57.130001068115199</v>
      </c>
    </row>
    <row r="6372" spans="1:2" ht="15" customHeight="1" x14ac:dyDescent="0.2">
      <c r="A6372" s="153">
        <v>46029.208333333336</v>
      </c>
      <c r="B6372" s="154">
        <v>55.990001678466797</v>
      </c>
    </row>
    <row r="6373" spans="1:2" ht="15" customHeight="1" x14ac:dyDescent="0.2">
      <c r="A6373" s="153">
        <v>46030.208333333336</v>
      </c>
      <c r="B6373" s="154">
        <v>57.759998321533203</v>
      </c>
    </row>
    <row r="6374" spans="1:2" ht="15" customHeight="1" x14ac:dyDescent="0.2">
      <c r="A6374" s="153">
        <v>46031.208333333336</v>
      </c>
      <c r="B6374" s="154">
        <v>59.119998931884702</v>
      </c>
    </row>
    <row r="6375" spans="1:2" ht="15" customHeight="1" x14ac:dyDescent="0.2">
      <c r="A6375" s="153">
        <v>46034.208333333336</v>
      </c>
      <c r="B6375" s="154">
        <v>59.5</v>
      </c>
    </row>
    <row r="6376" spans="1:2" ht="15" customHeight="1" x14ac:dyDescent="0.2">
      <c r="A6376" s="153">
        <v>46035.208333333336</v>
      </c>
      <c r="B6376" s="154">
        <v>61.150001525878899</v>
      </c>
    </row>
    <row r="6377" spans="1:2" ht="15" customHeight="1" x14ac:dyDescent="0.2">
      <c r="A6377" s="153">
        <v>46036.208333333336</v>
      </c>
      <c r="B6377" s="154">
        <v>62.020000457763601</v>
      </c>
    </row>
    <row r="6378" spans="1:2" ht="15" customHeight="1" x14ac:dyDescent="0.2">
      <c r="A6378" s="153">
        <v>46037.208333333336</v>
      </c>
      <c r="B6378" s="154">
        <v>59.189998626708899</v>
      </c>
    </row>
    <row r="6379" spans="1:2" ht="15" customHeight="1" x14ac:dyDescent="0.2">
      <c r="A6379" s="153">
        <v>46038.208333333336</v>
      </c>
      <c r="B6379" s="154">
        <v>59.439998626708899</v>
      </c>
    </row>
    <row r="6380" spans="1:2" ht="15" customHeight="1" x14ac:dyDescent="0.2">
      <c r="A6380" s="153">
        <v>46042.208333333336</v>
      </c>
      <c r="B6380" s="154">
        <v>60.340000152587798</v>
      </c>
    </row>
    <row r="6381" spans="1:2" ht="15" customHeight="1" x14ac:dyDescent="0.2">
      <c r="A6381" s="153">
        <v>46043.208333333336</v>
      </c>
      <c r="B6381" s="154">
        <v>60.619998931884702</v>
      </c>
    </row>
    <row r="6382" spans="1:2" ht="15" customHeight="1" x14ac:dyDescent="0.2">
      <c r="A6382" s="153">
        <v>46044.208333333336</v>
      </c>
      <c r="B6382" s="154">
        <v>59.360000610351499</v>
      </c>
    </row>
    <row r="6383" spans="1:2" ht="15" customHeight="1" x14ac:dyDescent="0.2">
      <c r="A6383" s="153">
        <v>46045.208333333336</v>
      </c>
      <c r="B6383" s="154">
        <v>61.069999694824197</v>
      </c>
    </row>
    <row r="6384" spans="1:2" ht="15" customHeight="1" x14ac:dyDescent="0.2">
      <c r="A6384" s="153">
        <v>46048.208333333336</v>
      </c>
      <c r="B6384" s="154">
        <v>60.630001068115199</v>
      </c>
    </row>
    <row r="6385" spans="1:2" ht="15" customHeight="1" x14ac:dyDescent="0.2">
      <c r="A6385" s="153">
        <v>46049.208333333336</v>
      </c>
      <c r="B6385" s="154">
        <v>62.389999389648402</v>
      </c>
    </row>
    <row r="6386" spans="1:2" ht="15" customHeight="1" x14ac:dyDescent="0.2">
      <c r="A6386" s="153">
        <v>46050.208333333336</v>
      </c>
      <c r="B6386" s="154">
        <v>63.209999084472599</v>
      </c>
    </row>
    <row r="6387" spans="1:2" ht="15" customHeight="1" x14ac:dyDescent="0.2">
      <c r="A6387" s="153">
        <v>46051.208333333336</v>
      </c>
      <c r="B6387" s="154">
        <v>65.419998168945298</v>
      </c>
    </row>
    <row r="6388" spans="1:2" ht="15" customHeight="1" x14ac:dyDescent="0.2">
      <c r="A6388" s="153">
        <v>46052.208333333336</v>
      </c>
      <c r="B6388" s="154">
        <v>65.209999084472599</v>
      </c>
    </row>
    <row r="6389" spans="1:2" ht="15" customHeight="1" x14ac:dyDescent="0.2">
      <c r="A6389" s="153">
        <v>46055.208333333336</v>
      </c>
      <c r="B6389" s="154">
        <v>62.139999389648402</v>
      </c>
    </row>
    <row r="6390" spans="1:2" ht="15" customHeight="1" x14ac:dyDescent="0.2">
      <c r="A6390" s="153">
        <v>46056.208333333336</v>
      </c>
      <c r="B6390" s="154">
        <v>63.209999084472599</v>
      </c>
    </row>
    <row r="6391" spans="1:2" ht="15" customHeight="1" x14ac:dyDescent="0.2">
      <c r="A6391" s="153">
        <v>46057.208333333336</v>
      </c>
      <c r="B6391" s="154">
        <v>65.139999389648395</v>
      </c>
    </row>
    <row r="6392" spans="1:2" ht="15" customHeight="1" x14ac:dyDescent="0.2">
      <c r="A6392" s="153">
        <v>46058.208333333336</v>
      </c>
      <c r="B6392" s="154">
        <v>63.290000915527301</v>
      </c>
    </row>
    <row r="6393" spans="1:2" ht="15" customHeight="1" x14ac:dyDescent="0.2">
      <c r="A6393" s="153">
        <v>46059.208333333336</v>
      </c>
      <c r="B6393" s="154">
        <v>63.549999237060497</v>
      </c>
    </row>
    <row r="6394" spans="1:2" ht="15" customHeight="1" x14ac:dyDescent="0.2">
      <c r="A6394" s="153">
        <v>46062.208333333336</v>
      </c>
      <c r="B6394" s="154">
        <v>64.360000610351506</v>
      </c>
    </row>
    <row r="6395" spans="1:2" ht="15" customHeight="1" x14ac:dyDescent="0.2">
      <c r="A6395" s="153">
        <v>46063.208333333336</v>
      </c>
      <c r="B6395" s="154">
        <v>63.959999084472599</v>
      </c>
    </row>
    <row r="6396" spans="1:2" ht="15" customHeight="1" x14ac:dyDescent="0.2">
      <c r="A6396" s="153">
        <v>46064.208333333336</v>
      </c>
      <c r="B6396" s="154">
        <v>64.629997253417898</v>
      </c>
    </row>
    <row r="6397" spans="1:2" ht="15" customHeight="1" x14ac:dyDescent="0.2">
      <c r="A6397" s="153">
        <v>46065.208333333336</v>
      </c>
      <c r="B6397" s="154">
        <v>62.840000152587798</v>
      </c>
    </row>
    <row r="6398" spans="1:2" ht="15" customHeight="1" x14ac:dyDescent="0.2">
      <c r="A6398" s="153">
        <v>46066.208333333336</v>
      </c>
      <c r="B6398" s="154">
        <v>62.889999389648402</v>
      </c>
    </row>
    <row r="6399" spans="1:2" ht="15" customHeight="1" x14ac:dyDescent="0.2">
      <c r="A6399" s="153">
        <v>46070.208333333336</v>
      </c>
      <c r="B6399" s="154">
        <v>62.330001831054602</v>
      </c>
    </row>
    <row r="6400" spans="1:2" ht="15" customHeight="1" x14ac:dyDescent="0.2">
      <c r="A6400" s="153">
        <v>46071.208333333336</v>
      </c>
      <c r="B6400" s="154">
        <v>65.190002441406193</v>
      </c>
    </row>
    <row r="6401" spans="1:2" ht="15" customHeight="1" x14ac:dyDescent="0.2">
      <c r="A6401" s="153">
        <v>46072.208333333336</v>
      </c>
      <c r="B6401" s="154">
        <v>66.430000305175696</v>
      </c>
    </row>
    <row r="6402" spans="1:2" ht="15" customHeight="1" x14ac:dyDescent="0.2">
      <c r="A6402" s="153">
        <v>46073.208333333336</v>
      </c>
      <c r="B6402" s="154">
        <v>66.389999389648395</v>
      </c>
    </row>
    <row r="6403" spans="1:2" ht="15" customHeight="1" x14ac:dyDescent="0.2">
      <c r="A6403" s="153">
        <v>46076.208333333336</v>
      </c>
      <c r="B6403" s="154">
        <v>66.309997558593693</v>
      </c>
    </row>
    <row r="6404" spans="1:2" ht="15" customHeight="1" x14ac:dyDescent="0.2">
      <c r="A6404" s="153">
        <v>46077.208333333336</v>
      </c>
      <c r="B6404" s="154">
        <v>65.629997253417898</v>
      </c>
    </row>
    <row r="6405" spans="1:2" ht="15" customHeight="1" x14ac:dyDescent="0.2">
      <c r="A6405" s="153">
        <v>46078.208333333336</v>
      </c>
      <c r="B6405" s="154">
        <v>65.419998168945298</v>
      </c>
    </row>
    <row r="6406" spans="1:2" ht="15" customHeight="1" x14ac:dyDescent="0.2">
      <c r="A6406" s="153">
        <v>46079.208333333336</v>
      </c>
      <c r="B6406" s="154">
        <v>65.209999084472599</v>
      </c>
    </row>
    <row r="6407" spans="1:2" ht="15" customHeight="1" x14ac:dyDescent="0.2">
      <c r="A6407" s="153">
        <v>46080.208333333336</v>
      </c>
      <c r="B6407" s="154">
        <v>67.019996643066406</v>
      </c>
    </row>
    <row r="6408" spans="1:2" ht="15" customHeight="1" x14ac:dyDescent="0.2">
      <c r="A6408" s="153">
        <v>46083.208333333336</v>
      </c>
      <c r="B6408" s="154">
        <v>71.230003356933594</v>
      </c>
    </row>
    <row r="6409" spans="1:2" ht="15" customHeight="1" x14ac:dyDescent="0.2">
      <c r="A6409" s="153">
        <v>46084.208333333336</v>
      </c>
      <c r="B6409" s="154">
        <v>74.559997558593693</v>
      </c>
    </row>
    <row r="6410" spans="1:2" ht="15" customHeight="1" x14ac:dyDescent="0.2">
      <c r="A6410" s="153">
        <v>46085.208333333336</v>
      </c>
      <c r="B6410" s="154">
        <v>74.660003662109304</v>
      </c>
    </row>
    <row r="6411" spans="1:2" ht="15" customHeight="1" x14ac:dyDescent="0.2">
      <c r="A6411" s="153">
        <v>46086.208333333336</v>
      </c>
      <c r="B6411" s="154">
        <v>81.010002136230398</v>
      </c>
    </row>
    <row r="6412" spans="1:2" ht="15" customHeight="1" x14ac:dyDescent="0.2">
      <c r="A6412" s="153">
        <v>46087.208333333336</v>
      </c>
      <c r="B6412" s="154">
        <v>90.900001525878906</v>
      </c>
    </row>
    <row r="6413" spans="1:2" ht="15" customHeight="1" x14ac:dyDescent="0.2">
      <c r="A6413" s="153">
        <v>46090.166666666664</v>
      </c>
      <c r="B6413" s="154">
        <v>94.769996643066406</v>
      </c>
    </row>
    <row r="6414" spans="1:2" ht="15" customHeight="1" x14ac:dyDescent="0.2">
      <c r="A6414" s="153">
        <v>46091.166666666664</v>
      </c>
      <c r="B6414" s="154">
        <v>83.449996948242102</v>
      </c>
    </row>
    <row r="6415" spans="1:2" ht="15" customHeight="1" x14ac:dyDescent="0.2">
      <c r="A6415" s="153">
        <v>46092.166666666664</v>
      </c>
      <c r="B6415" s="154">
        <v>87.25</v>
      </c>
    </row>
    <row r="6416" spans="1:2" ht="15" customHeight="1" x14ac:dyDescent="0.2">
      <c r="A6416" s="153">
        <v>46093.166666666664</v>
      </c>
      <c r="B6416" s="154">
        <v>95.730003356933594</v>
      </c>
    </row>
    <row r="6417" spans="1:2" ht="15" customHeight="1" x14ac:dyDescent="0.2">
      <c r="A6417" s="153">
        <v>46094.166666666664</v>
      </c>
      <c r="B6417" s="154">
        <v>98.709999084472599</v>
      </c>
    </row>
    <row r="6418" spans="1:2" ht="15" customHeight="1" x14ac:dyDescent="0.2">
      <c r="A6418" s="153">
        <v>46097.166666666664</v>
      </c>
      <c r="B6418" s="154">
        <v>93.5</v>
      </c>
    </row>
    <row r="6419" spans="1:2" ht="15" customHeight="1" x14ac:dyDescent="0.2">
      <c r="A6419" s="153">
        <v>46098.166666666664</v>
      </c>
      <c r="B6419" s="154">
        <v>96.209999084472599</v>
      </c>
    </row>
    <row r="6420" spans="1:2" ht="15" customHeight="1" x14ac:dyDescent="0.2">
      <c r="A6420" s="153">
        <v>46099.166666666664</v>
      </c>
      <c r="B6420" s="154">
        <v>96.319999694824205</v>
      </c>
    </row>
    <row r="6421" spans="1:2" ht="15" customHeight="1" x14ac:dyDescent="0.2">
      <c r="A6421" s="153">
        <v>46100.166666666664</v>
      </c>
      <c r="B6421" s="154">
        <v>96.139999389648395</v>
      </c>
    </row>
    <row r="6422" spans="1:2" ht="15" customHeight="1" x14ac:dyDescent="0.2">
      <c r="A6422" s="153">
        <v>46101.166666666664</v>
      </c>
      <c r="B6422" s="154">
        <v>98.319999694824205</v>
      </c>
    </row>
    <row r="6423" spans="1:2" ht="15" customHeight="1" x14ac:dyDescent="0.2">
      <c r="A6423" s="153">
        <v>46104.166666666664</v>
      </c>
      <c r="B6423" s="154">
        <v>88.129997253417898</v>
      </c>
    </row>
    <row r="6424" spans="1:2" ht="15" customHeight="1" x14ac:dyDescent="0.2">
      <c r="A6424" s="153">
        <v>46105.166666666664</v>
      </c>
      <c r="B6424" s="154">
        <v>92.349998474121094</v>
      </c>
    </row>
    <row r="6425" spans="1:2" ht="15" customHeight="1" x14ac:dyDescent="0.2">
      <c r="A6425" s="153">
        <v>46106.166666666664</v>
      </c>
      <c r="B6425" s="154">
        <v>90.319999694824205</v>
      </c>
    </row>
    <row r="6426" spans="1:2" ht="15" customHeight="1" x14ac:dyDescent="0.2">
      <c r="A6426" s="153">
        <v>46107.166666666664</v>
      </c>
      <c r="B6426" s="154">
        <v>94.480003356933594</v>
      </c>
    </row>
    <row r="6427" spans="1:2" ht="15" customHeight="1" x14ac:dyDescent="0.2">
      <c r="A6427" s="153">
        <v>46108.166666666664</v>
      </c>
      <c r="B6427" s="154">
        <v>99.639999389648395</v>
      </c>
    </row>
    <row r="6428" spans="1:2" ht="15" customHeight="1" x14ac:dyDescent="0.2">
      <c r="A6428" s="153">
        <v>46111.166666666664</v>
      </c>
      <c r="B6428" s="154">
        <v>102.879997253417</v>
      </c>
    </row>
    <row r="6429" spans="1:2" ht="15" customHeight="1" x14ac:dyDescent="0.2">
      <c r="A6429" s="153">
        <v>46112.166666666664</v>
      </c>
      <c r="B6429" s="154">
        <v>101.379997253417</v>
      </c>
    </row>
    <row r="6430" spans="1:2" ht="15" customHeight="1" x14ac:dyDescent="0.2">
      <c r="A6430" s="153">
        <v>46113.166666666664</v>
      </c>
      <c r="B6430" s="154">
        <v>100.120002746582</v>
      </c>
    </row>
    <row r="6431" spans="1:2" ht="15" customHeight="1" x14ac:dyDescent="0.2">
      <c r="A6431" s="153">
        <v>46114.166666666664</v>
      </c>
      <c r="B6431" s="154">
        <v>111.540000915527</v>
      </c>
    </row>
    <row r="6432" spans="1:2" ht="15" customHeight="1" x14ac:dyDescent="0.2">
      <c r="A6432" s="153">
        <v>46118.166666666664</v>
      </c>
      <c r="B6432" s="154">
        <v>112.41000366210901</v>
      </c>
    </row>
    <row r="6433" spans="1:2" ht="15" customHeight="1" x14ac:dyDescent="0.2">
      <c r="A6433" s="153">
        <v>46119.166666666664</v>
      </c>
      <c r="B6433" s="154">
        <v>112.949996948242</v>
      </c>
    </row>
    <row r="6434" spans="1:2" ht="15" customHeight="1" x14ac:dyDescent="0.2">
      <c r="A6434" s="153">
        <v>46120.166666666664</v>
      </c>
      <c r="B6434" s="154">
        <v>94.410003662109304</v>
      </c>
    </row>
    <row r="6435" spans="1:2" ht="15" customHeight="1" x14ac:dyDescent="0.2">
      <c r="A6435" s="153">
        <v>46121.166666666664</v>
      </c>
      <c r="B6435" s="154">
        <v>97.870002746582003</v>
      </c>
    </row>
    <row r="6436" spans="1:2" ht="15" customHeight="1" x14ac:dyDescent="0.2">
      <c r="A6436" s="153">
        <v>46122.166666666664</v>
      </c>
      <c r="B6436" s="154">
        <v>96.569999694824205</v>
      </c>
    </row>
    <row r="6437" spans="1:2" ht="15" customHeight="1" x14ac:dyDescent="0.2">
      <c r="A6437" s="153">
        <v>46125.166666666664</v>
      </c>
      <c r="B6437" s="154">
        <v>99.080001831054602</v>
      </c>
    </row>
    <row r="6438" spans="1:2" ht="15" customHeight="1" x14ac:dyDescent="0.2">
      <c r="A6438" s="153">
        <v>46126.166666666664</v>
      </c>
      <c r="B6438" s="154">
        <v>91.279998779296804</v>
      </c>
    </row>
    <row r="6439" spans="1:2" ht="15" customHeight="1" x14ac:dyDescent="0.2">
      <c r="A6439" s="153">
        <v>46127.166666666664</v>
      </c>
      <c r="B6439" s="154">
        <v>91.290000915527301</v>
      </c>
    </row>
    <row r="6440" spans="1:2" ht="15" customHeight="1" x14ac:dyDescent="0.2">
      <c r="A6440" s="153">
        <v>46128.166666666664</v>
      </c>
      <c r="B6440" s="154">
        <v>94.690002441406193</v>
      </c>
    </row>
    <row r="6441" spans="1:2" ht="15" customHeight="1" x14ac:dyDescent="0.2">
      <c r="A6441" s="153">
        <v>46129.166666666664</v>
      </c>
      <c r="B6441" s="154">
        <v>83.849998474121094</v>
      </c>
    </row>
    <row r="6442" spans="1:2" ht="15" customHeight="1" x14ac:dyDescent="0.2">
      <c r="A6442" s="153">
        <v>46132.166666666664</v>
      </c>
      <c r="B6442" s="154">
        <v>89.610000610351506</v>
      </c>
    </row>
    <row r="6443" spans="1:2" ht="15" customHeight="1" x14ac:dyDescent="0.2">
      <c r="A6443" s="153">
        <v>46133.166666666664</v>
      </c>
      <c r="B6443" s="154">
        <v>92.129997253417898</v>
      </c>
    </row>
    <row r="6444" spans="1:2" ht="15" customHeight="1" x14ac:dyDescent="0.2">
      <c r="A6444" s="153">
        <v>46134.166666666664</v>
      </c>
      <c r="B6444" s="154">
        <v>92.959999084472599</v>
      </c>
    </row>
    <row r="6445" spans="1:2" ht="15" customHeight="1" x14ac:dyDescent="0.2">
      <c r="A6445" s="153">
        <v>46135.166666666664</v>
      </c>
      <c r="B6445" s="154">
        <v>95.849998474121094</v>
      </c>
    </row>
    <row r="6446" spans="1:2" ht="15" customHeight="1" x14ac:dyDescent="0.2">
      <c r="A6446" s="153">
        <v>46136.166666666664</v>
      </c>
      <c r="B6446" s="154">
        <v>94.400001525878906</v>
      </c>
    </row>
    <row r="6447" spans="1:2" ht="15" customHeight="1" x14ac:dyDescent="0.2">
      <c r="A6447" s="153">
        <v>46139.166666666664</v>
      </c>
      <c r="B6447" s="154">
        <v>96.370002746582003</v>
      </c>
    </row>
    <row r="6448" spans="1:2" ht="15" customHeight="1" x14ac:dyDescent="0.2">
      <c r="A6448" s="153">
        <v>46140.166666666664</v>
      </c>
      <c r="B6448" s="154">
        <v>99.930000305175696</v>
      </c>
    </row>
    <row r="6449" spans="1:2" ht="15" customHeight="1" x14ac:dyDescent="0.2">
      <c r="A6449" s="153">
        <v>46141.166666666664</v>
      </c>
      <c r="B6449" s="154">
        <v>106.879997253417</v>
      </c>
    </row>
    <row r="6450" spans="1:2" ht="15" customHeight="1" x14ac:dyDescent="0.2">
      <c r="A6450" s="153">
        <v>46142.166666666664</v>
      </c>
      <c r="B6450" s="154">
        <v>105.06999969482401</v>
      </c>
    </row>
    <row r="6451" spans="1:2" ht="15" customHeight="1" x14ac:dyDescent="0.2">
      <c r="A6451" s="153">
        <v>46143.166666666664</v>
      </c>
      <c r="B6451" s="154">
        <v>101.94000244140599</v>
      </c>
    </row>
    <row r="6452" spans="1:2" ht="15" customHeight="1" x14ac:dyDescent="0.2">
      <c r="A6452" s="153">
        <v>46146.166666666664</v>
      </c>
      <c r="B6452" s="154">
        <v>106.419998168945</v>
      </c>
    </row>
    <row r="6453" spans="1:2" ht="15" customHeight="1" x14ac:dyDescent="0.2">
      <c r="A6453" s="153">
        <v>46147.166666666664</v>
      </c>
      <c r="B6453" s="154">
        <v>102.26999664306599</v>
      </c>
    </row>
    <row r="6454" spans="1:2" ht="15" customHeight="1" x14ac:dyDescent="0.2">
      <c r="A6454" s="153">
        <v>46148.166666666664</v>
      </c>
      <c r="B6454" s="154">
        <v>95.080001831054602</v>
      </c>
    </row>
    <row r="6455" spans="1:2" ht="15" customHeight="1" x14ac:dyDescent="0.2">
      <c r="A6455" s="153">
        <v>46149.166666666664</v>
      </c>
      <c r="B6455" s="154">
        <v>94.809997558593693</v>
      </c>
    </row>
    <row r="6456" spans="1:2" ht="15" customHeight="1" x14ac:dyDescent="0.2">
      <c r="A6456" s="153">
        <v>46150.166666666664</v>
      </c>
      <c r="B6456" s="154">
        <v>95.419998168945298</v>
      </c>
    </row>
    <row r="6457" spans="1:2" ht="15" customHeight="1" x14ac:dyDescent="0.2">
      <c r="A6457" s="153">
        <v>46153.166666666664</v>
      </c>
      <c r="B6457" s="154">
        <v>98.069999694824205</v>
      </c>
    </row>
    <row r="6458" spans="1:2" ht="15" customHeight="1" x14ac:dyDescent="0.2">
      <c r="A6458" s="153">
        <v>46154.166666666664</v>
      </c>
      <c r="B6458" s="154">
        <v>102.180000305175</v>
      </c>
    </row>
    <row r="6459" spans="1:2" ht="15" customHeight="1" x14ac:dyDescent="0.2">
      <c r="A6459" s="153">
        <v>46155.166666666664</v>
      </c>
      <c r="B6459" s="154">
        <v>101.01999664306599</v>
      </c>
    </row>
    <row r="6460" spans="1:2" ht="15" customHeight="1" x14ac:dyDescent="0.2">
      <c r="A6460" s="153">
        <v>46156.166666666664</v>
      </c>
      <c r="B6460" s="154">
        <v>101.169998168945</v>
      </c>
    </row>
    <row r="6461" spans="1:2" ht="15" customHeight="1" x14ac:dyDescent="0.2">
      <c r="A6461" s="153">
        <v>46157.166666666664</v>
      </c>
      <c r="B6461" s="154">
        <v>105.419998168945</v>
      </c>
    </row>
    <row r="6462" spans="1:2" ht="15" customHeight="1" x14ac:dyDescent="0.2">
      <c r="A6462" s="153">
        <v>46160.166666666664</v>
      </c>
      <c r="B6462" s="154">
        <v>108.66000366210901</v>
      </c>
    </row>
    <row r="6463" spans="1:2" ht="15" customHeight="1" x14ac:dyDescent="0.2">
      <c r="A6463" s="153">
        <v>46161.166666666664</v>
      </c>
      <c r="B6463" s="154">
        <v>107.76999664306599</v>
      </c>
    </row>
    <row r="6464" spans="1:2" ht="15" customHeight="1" x14ac:dyDescent="0.2">
      <c r="A6464" s="153">
        <v>46162.166666666664</v>
      </c>
      <c r="B6464" s="154">
        <v>98.260002136230398</v>
      </c>
    </row>
    <row r="6465" spans="1:2" ht="15" customHeight="1" x14ac:dyDescent="0.2">
      <c r="A6465" s="153">
        <v>46163.166666666664</v>
      </c>
      <c r="B6465" s="154">
        <v>96.349998474121094</v>
      </c>
    </row>
    <row r="6466" spans="1:2" ht="15" customHeight="1" x14ac:dyDescent="0.2">
      <c r="A6466" s="153">
        <v>46164.166666666664</v>
      </c>
      <c r="B6466" s="154">
        <v>96.599998474121094</v>
      </c>
    </row>
    <row r="6467" spans="1:2" ht="15" customHeight="1" x14ac:dyDescent="0.2">
      <c r="A6467" s="153">
        <v>46168.166666666664</v>
      </c>
      <c r="B6467" s="154">
        <v>93.889999389648395</v>
      </c>
    </row>
    <row r="6468" spans="1:2" ht="15" customHeight="1" x14ac:dyDescent="0.2">
      <c r="A6468" s="153">
        <v>46169.166666666664</v>
      </c>
      <c r="B6468" s="154">
        <v>88.680000305175696</v>
      </c>
    </row>
    <row r="6469" spans="1:2" ht="15" customHeight="1" x14ac:dyDescent="0.2">
      <c r="A6469" s="153">
        <v>46170.166666666664</v>
      </c>
      <c r="B6469" s="154">
        <v>88.900001525878906</v>
      </c>
    </row>
    <row r="6470" spans="1:2" ht="15" customHeight="1" x14ac:dyDescent="0.2">
      <c r="A6470" s="153">
        <v>46171.166666666664</v>
      </c>
      <c r="B6470" s="154">
        <v>87.360000610351506</v>
      </c>
    </row>
    <row r="6471" spans="1:2" ht="15" customHeight="1" x14ac:dyDescent="0.2">
      <c r="A6471" s="153">
        <v>46174.166666666664</v>
      </c>
      <c r="B6471" s="154">
        <v>92.160003662109304</v>
      </c>
    </row>
    <row r="6472" spans="1:2" ht="15" customHeight="1" x14ac:dyDescent="0.2">
      <c r="A6472" s="153">
        <v>46175.166666666664</v>
      </c>
      <c r="B6472" s="154">
        <v>93.760002136230398</v>
      </c>
    </row>
    <row r="6473" spans="1:2" ht="15" customHeight="1" x14ac:dyDescent="0.2">
      <c r="A6473" s="153">
        <v>46176.166666666664</v>
      </c>
      <c r="B6473" s="154">
        <v>96.019996643066406</v>
      </c>
    </row>
    <row r="6474" spans="1:2" ht="15" customHeight="1" x14ac:dyDescent="0.2">
      <c r="A6474" s="153">
        <v>46177.166666666664</v>
      </c>
      <c r="B6474" s="154">
        <v>93.040000915527301</v>
      </c>
    </row>
    <row r="6475" spans="1:2" ht="15" customHeight="1" x14ac:dyDescent="0.2">
      <c r="A6475" s="153">
        <v>46178.166666666664</v>
      </c>
      <c r="B6475" s="154">
        <v>90.540000915527301</v>
      </c>
    </row>
    <row r="6476" spans="1:2" ht="15" customHeight="1" x14ac:dyDescent="0.2">
      <c r="A6476" s="153">
        <v>46181.166666666664</v>
      </c>
      <c r="B6476" s="154">
        <v>91.300003051757798</v>
      </c>
    </row>
    <row r="6477" spans="1:2" ht="15" customHeight="1" x14ac:dyDescent="0.2">
      <c r="A6477" s="153">
        <v>46182.166666666664</v>
      </c>
      <c r="B6477" s="154">
        <v>88.199996948242102</v>
      </c>
    </row>
    <row r="6478" spans="1:2" ht="15" customHeight="1" x14ac:dyDescent="0.2">
      <c r="A6478" s="153">
        <v>46183.166666666664</v>
      </c>
      <c r="B6478" s="154">
        <v>90.029998779296804</v>
      </c>
    </row>
    <row r="6479" spans="1:2" ht="15" customHeight="1" x14ac:dyDescent="0.2">
      <c r="A6479" s="153">
        <v>46184.166666666664</v>
      </c>
      <c r="B6479" s="154">
        <v>87.709999084472599</v>
      </c>
    </row>
    <row r="6480" spans="1:2" ht="15" customHeight="1" x14ac:dyDescent="0.2">
      <c r="A6480" s="153">
        <v>46185.166666666664</v>
      </c>
      <c r="B6480" s="154">
        <v>84.879997253417898</v>
      </c>
    </row>
    <row r="6481" spans="1:2" ht="15" customHeight="1" x14ac:dyDescent="0.2">
      <c r="A6481" s="153">
        <v>46188.166666666664</v>
      </c>
      <c r="B6481" s="154">
        <v>80.75</v>
      </c>
    </row>
    <row r="6482" spans="1:2" ht="15" customHeight="1" x14ac:dyDescent="0.2">
      <c r="A6482" s="153">
        <v>46189.166666666664</v>
      </c>
      <c r="B6482" s="154">
        <v>76.050003051757798</v>
      </c>
    </row>
    <row r="6483" spans="1:2" ht="15" customHeight="1" x14ac:dyDescent="0.2">
      <c r="A6483" s="153">
        <v>46190.166666666664</v>
      </c>
      <c r="B6483" s="154">
        <v>76.790000915527301</v>
      </c>
    </row>
    <row r="6484" spans="1:2" ht="15" customHeight="1" x14ac:dyDescent="0.2">
      <c r="A6484" s="153">
        <v>46191.166666666664</v>
      </c>
      <c r="B6484" s="154">
        <v>76.599998474121094</v>
      </c>
    </row>
    <row r="6485" spans="1:2" ht="15" customHeight="1" x14ac:dyDescent="0.2">
      <c r="A6485" s="153">
        <v>46195.166666666664</v>
      </c>
      <c r="B6485" s="154">
        <v>74.819999694824205</v>
      </c>
    </row>
    <row r="6486" spans="1:2" ht="15" customHeight="1" x14ac:dyDescent="0.2">
      <c r="A6486" s="153">
        <v>46196.166666666664</v>
      </c>
      <c r="B6486" s="154">
        <v>73.209999084472599</v>
      </c>
    </row>
    <row r="6487" spans="1:2" ht="15" customHeight="1" x14ac:dyDescent="0.2">
      <c r="A6487" s="153">
        <v>46197.166666666664</v>
      </c>
      <c r="B6487" s="154">
        <v>70.339996337890597</v>
      </c>
    </row>
    <row r="6488" spans="1:2" ht="15" customHeight="1" x14ac:dyDescent="0.2">
      <c r="A6488" s="153">
        <v>46198.166666666664</v>
      </c>
      <c r="B6488" s="154">
        <v>71.919998168945298</v>
      </c>
    </row>
    <row r="6489" spans="1:2" ht="15" customHeight="1" x14ac:dyDescent="0.2">
      <c r="A6489" s="153">
        <v>46199.166666666664</v>
      </c>
      <c r="B6489" s="154">
        <v>69.230003356933594</v>
      </c>
    </row>
    <row r="6490" spans="1:2" ht="15" customHeight="1" x14ac:dyDescent="0.2">
      <c r="A6490" s="153">
        <v>46202.166666666664</v>
      </c>
      <c r="B6490" s="154">
        <v>70.75</v>
      </c>
    </row>
    <row r="6491" spans="1:2" ht="15" customHeight="1" x14ac:dyDescent="0.2">
      <c r="A6491" s="153">
        <v>46203.166666666664</v>
      </c>
      <c r="B6491" s="154">
        <v>69.5</v>
      </c>
    </row>
    <row r="6492" spans="1:2" ht="15" customHeight="1" x14ac:dyDescent="0.2">
      <c r="A6492" s="153">
        <v>46204.166666666664</v>
      </c>
      <c r="B6492" s="154">
        <v>68.580001831054602</v>
      </c>
    </row>
    <row r="6493" spans="1:2" ht="15" customHeight="1" x14ac:dyDescent="0.2">
      <c r="A6493" s="153">
        <v>46205.166666666664</v>
      </c>
      <c r="B6493" s="154">
        <v>68.690002441406193</v>
      </c>
    </row>
    <row r="6494" spans="1:2" ht="15" customHeight="1" x14ac:dyDescent="0.2">
      <c r="A6494" s="153">
        <v>46209.166666666664</v>
      </c>
      <c r="B6494" s="154">
        <v>68.550003051757798</v>
      </c>
    </row>
    <row r="6495" spans="1:2" ht="15" customHeight="1" x14ac:dyDescent="0.2">
      <c r="A6495" s="153">
        <v>46210.166666666664</v>
      </c>
      <c r="B6495" s="154">
        <v>70.440002441406193</v>
      </c>
    </row>
    <row r="6496" spans="1:2" ht="15" customHeight="1" x14ac:dyDescent="0.2">
      <c r="A6496" s="153">
        <v>46211.166666666664</v>
      </c>
      <c r="B6496" s="154">
        <v>73.519996643066406</v>
      </c>
    </row>
    <row r="6497" spans="1:2" ht="15" customHeight="1" x14ac:dyDescent="0.2">
      <c r="A6497" s="153">
        <v>46212.166666666664</v>
      </c>
      <c r="B6497" s="154">
        <v>72.080001831054602</v>
      </c>
    </row>
    <row r="6498" spans="1:2" ht="15" customHeight="1" x14ac:dyDescent="0.2">
      <c r="A6498" s="153">
        <v>46213.166666666664</v>
      </c>
      <c r="B6498" s="154">
        <v>71.410003662109304</v>
      </c>
    </row>
    <row r="6499" spans="1:2" ht="15" customHeight="1" x14ac:dyDescent="0.2">
      <c r="A6499" s="153">
        <v>46216.166666666664</v>
      </c>
      <c r="B6499" s="154">
        <v>78.139999389648395</v>
      </c>
    </row>
    <row r="6500" spans="1:2" ht="15" customHeight="1" x14ac:dyDescent="0.2">
      <c r="A6500" s="153">
        <v>46217.166666666664</v>
      </c>
      <c r="B6500" s="154">
        <v>79.339996337890597</v>
      </c>
    </row>
    <row r="6501" spans="1:2" ht="15" customHeight="1" x14ac:dyDescent="0.2">
      <c r="A6501" s="153">
        <v>46218.166666666664</v>
      </c>
      <c r="B6501" s="154">
        <v>79.599998474121094</v>
      </c>
    </row>
    <row r="6502" spans="1:2" ht="15" customHeight="1" x14ac:dyDescent="0.2">
      <c r="A6502" s="153">
        <v>46219.166666666664</v>
      </c>
      <c r="B6502" s="154">
        <v>78.949996948242102</v>
      </c>
    </row>
    <row r="6503" spans="1:2" ht="15" customHeight="1" x14ac:dyDescent="0.2">
      <c r="A6503" s="153">
        <v>46220.166666666664</v>
      </c>
      <c r="B6503" s="154">
        <v>82.489997863769503</v>
      </c>
    </row>
    <row r="6504" spans="1:2" ht="15" customHeight="1" x14ac:dyDescent="0.2">
      <c r="A6504" s="153">
        <v>46223.166666666664</v>
      </c>
      <c r="B6504" s="154">
        <v>83.230003356933594</v>
      </c>
    </row>
    <row r="6505" spans="1:2" ht="15" customHeight="1" x14ac:dyDescent="0.2">
      <c r="A6505" s="153">
        <v>46224.166666666664</v>
      </c>
      <c r="B6505" s="154">
        <v>84.910003662109304</v>
      </c>
    </row>
    <row r="6506" spans="1:2" ht="15" customHeight="1" x14ac:dyDescent="0.2">
      <c r="A6506" s="153">
        <v>46225.166666666664</v>
      </c>
      <c r="B6506" s="154">
        <v>86.830001831054602</v>
      </c>
    </row>
    <row r="6507" spans="1:2" ht="15" customHeight="1" x14ac:dyDescent="0.2">
      <c r="A6507" s="153">
        <v>46226.166666666664</v>
      </c>
      <c r="B6507" s="154">
        <v>92.190002441406193</v>
      </c>
    </row>
    <row r="6508" spans="1:2" ht="15" customHeight="1" x14ac:dyDescent="0.2">
      <c r="A6508" s="153">
        <v>46227.166666666664</v>
      </c>
      <c r="B6508" s="154">
        <v>89.309997558593693</v>
      </c>
    </row>
    <row r="6509" spans="1:2" ht="15" customHeight="1" x14ac:dyDescent="0.2">
      <c r="A6509" s="153">
        <v>46230.166666666664</v>
      </c>
      <c r="B6509" s="154">
        <v>82.610000610351506</v>
      </c>
    </row>
    <row r="6510" spans="1:2" ht="15" customHeight="1" x14ac:dyDescent="0.2">
      <c r="A6510" s="153">
        <v>46231.166666666664</v>
      </c>
      <c r="B6510" s="154">
        <v>79.260002136230398</v>
      </c>
    </row>
    <row r="6511" spans="1:2" ht="15" customHeight="1" x14ac:dyDescent="0.2">
      <c r="A6511" s="153">
        <v>46232.166666666664</v>
      </c>
      <c r="B6511" s="154">
        <v>84.459999084472599</v>
      </c>
    </row>
    <row r="6512" spans="1:2" ht="15" customHeight="1" x14ac:dyDescent="0.2">
      <c r="A6512" s="153">
        <v>46233.166666666664</v>
      </c>
      <c r="B6512" s="154">
        <v>83.589996337890597</v>
      </c>
    </row>
    <row r="6513" spans="1:2" ht="15" customHeight="1" x14ac:dyDescent="0.2">
      <c r="A6513" s="153">
        <v>46234.166666666664</v>
      </c>
      <c r="B6513" s="154">
        <v>84.669998168945298</v>
      </c>
    </row>
    <row r="6514" spans="1:2" ht="15" customHeight="1" x14ac:dyDescent="0.2">
      <c r="A6514" s="153">
        <v>46237.166666666664</v>
      </c>
      <c r="B6514" s="154">
        <v>80.339996337890597</v>
      </c>
    </row>
    <row r="6515" spans="1:2" ht="15" customHeight="1" x14ac:dyDescent="0.2">
      <c r="A6515" s="153">
        <v>46238.166666666664</v>
      </c>
      <c r="B6515" s="154">
        <v>75.769996643066406</v>
      </c>
    </row>
    <row r="6516" spans="1:2" ht="15" customHeight="1" x14ac:dyDescent="0.2">
      <c r="A6516" s="153">
        <v>46239.166666666664</v>
      </c>
      <c r="B6516" s="154">
        <v>75.220001220703097</v>
      </c>
    </row>
    <row r="6517" spans="1:2" ht="15" customHeight="1" x14ac:dyDescent="0.2">
      <c r="A6517" s="153">
        <v>46240.166666666664</v>
      </c>
      <c r="B6517" s="154">
        <v>77.290000915527301</v>
      </c>
    </row>
    <row r="6518" spans="1:2" ht="15" customHeight="1" x14ac:dyDescent="0.2">
      <c r="A6518" s="153">
        <v>46241.166666666664</v>
      </c>
      <c r="B6518" s="154">
        <v>78.180000305175696</v>
      </c>
    </row>
    <row r="6519" spans="1:2" ht="15" customHeight="1" x14ac:dyDescent="0.2">
      <c r="A6519" s="153">
        <v>46244.166666666664</v>
      </c>
      <c r="B6519" s="154">
        <v>82.129997253417898</v>
      </c>
    </row>
    <row r="6520" spans="1:2" ht="15" customHeight="1" x14ac:dyDescent="0.2">
      <c r="A6520" s="153">
        <v>46245.166666666664</v>
      </c>
      <c r="B6520" s="154">
        <v>83.199996948242102</v>
      </c>
    </row>
    <row r="6521" spans="1:2" ht="15" customHeight="1" x14ac:dyDescent="0.2">
      <c r="A6521" s="153">
        <v>46246.166666666664</v>
      </c>
      <c r="B6521" s="154">
        <v>83.269996643066406</v>
      </c>
    </row>
    <row r="6522" spans="1:2" ht="15" customHeight="1" x14ac:dyDescent="0.2">
      <c r="A6522" s="153">
        <v>46247.166666666664</v>
      </c>
      <c r="B6522" s="154">
        <v>81.25</v>
      </c>
    </row>
    <row r="6523" spans="1:2" ht="15" customHeight="1" x14ac:dyDescent="0.2">
      <c r="A6523" s="153">
        <v>46248.166666666664</v>
      </c>
      <c r="B6523" s="154">
        <v>82.400001525878906</v>
      </c>
    </row>
    <row r="6524" spans="1:2" ht="15" customHeight="1" x14ac:dyDescent="0.2">
      <c r="A6524" s="153">
        <v>46251.166666666664</v>
      </c>
      <c r="B6524" s="154">
        <v>84.5</v>
      </c>
    </row>
    <row r="6525" spans="1:2" ht="15" customHeight="1" x14ac:dyDescent="0.2">
      <c r="A6525" s="153">
        <v>46252.166666666664</v>
      </c>
      <c r="B6525" s="154">
        <v>84.940002441406193</v>
      </c>
    </row>
    <row r="6526" spans="1:2" ht="15" customHeight="1" x14ac:dyDescent="0.2">
      <c r="A6526" s="153">
        <v>46253.166666666664</v>
      </c>
      <c r="B6526" s="154">
        <v>85.830001831054602</v>
      </c>
    </row>
    <row r="6527" spans="1:2" ht="15" customHeight="1" x14ac:dyDescent="0.2">
      <c r="A6527" s="153">
        <v>46254.166666666664</v>
      </c>
      <c r="B6527" s="154">
        <v>87.830001831054602</v>
      </c>
    </row>
    <row r="6528" spans="1:2" ht="15" customHeight="1" x14ac:dyDescent="0.2">
      <c r="A6528" s="153">
        <v>46255.166666666664</v>
      </c>
      <c r="B6528" s="154">
        <v>87.059997558593693</v>
      </c>
    </row>
    <row r="6529" spans="1:2" ht="15" customHeight="1" x14ac:dyDescent="0.2">
      <c r="A6529" s="153">
        <v>46258.166666666664</v>
      </c>
      <c r="B6529" s="154">
        <v>85.010002136230398</v>
      </c>
    </row>
    <row r="6530" spans="1:2" ht="15" customHeight="1" x14ac:dyDescent="0.2">
      <c r="A6530" s="153">
        <v>46259.166666666664</v>
      </c>
      <c r="B6530" s="154">
        <v>82.360000610351506</v>
      </c>
    </row>
    <row r="6531" spans="1:2" ht="15" customHeight="1" x14ac:dyDescent="0.2">
      <c r="A6531" s="153">
        <v>46260.166666666664</v>
      </c>
      <c r="B6531" s="154">
        <v>82.230003356933594</v>
      </c>
    </row>
    <row r="6532" spans="1:2" ht="15" customHeight="1" x14ac:dyDescent="0.2">
      <c r="A6532" s="153">
        <v>46261.166666666664</v>
      </c>
      <c r="B6532" s="154">
        <v>83.529998779296804</v>
      </c>
    </row>
    <row r="6533" spans="1:2" ht="15" customHeight="1" x14ac:dyDescent="0.2">
      <c r="A6533" s="153">
        <v>46262.166666666664</v>
      </c>
      <c r="B6533" s="154">
        <v>83.400001525878906</v>
      </c>
    </row>
    <row r="6534" spans="1:2" ht="15" customHeight="1" x14ac:dyDescent="0.2">
      <c r="A6534" s="153">
        <v>46265.166666666664</v>
      </c>
      <c r="B6534" s="154">
        <v>85.760002136230398</v>
      </c>
    </row>
    <row r="6535" spans="1:2" ht="15" customHeight="1" x14ac:dyDescent="0.2">
      <c r="A6535" s="153">
        <v>46266.166666666664</v>
      </c>
      <c r="B6535" s="154">
        <v>90.220001220703097</v>
      </c>
    </row>
    <row r="6536" spans="1:2" ht="15" customHeight="1" x14ac:dyDescent="0.2">
      <c r="A6536" s="153">
        <v>46267.166666666664</v>
      </c>
      <c r="B6536" s="154">
        <v>91.010002136230398</v>
      </c>
    </row>
    <row r="6537" spans="1:2" ht="15" customHeight="1" x14ac:dyDescent="0.2">
      <c r="A6537" s="153">
        <v>46268.166666666664</v>
      </c>
      <c r="B6537" s="154">
        <v>91.300003051757798</v>
      </c>
    </row>
    <row r="6538" spans="1:2" ht="15" customHeight="1" x14ac:dyDescent="0.2">
      <c r="A6538" s="153">
        <v>46269.166666666664</v>
      </c>
      <c r="B6538" s="154">
        <v>91.480003356933594</v>
      </c>
    </row>
    <row r="6539" spans="1:2" ht="15" customHeight="1" x14ac:dyDescent="0.2">
      <c r="A6539" s="153">
        <v>46273.166666666664</v>
      </c>
      <c r="B6539" s="154">
        <v>93.029998779296804</v>
      </c>
    </row>
    <row r="6540" spans="1:2" ht="15" customHeight="1" x14ac:dyDescent="0.2">
      <c r="A6540" s="153">
        <v>46274.166666666664</v>
      </c>
      <c r="B6540" s="154">
        <v>96.050003051757798</v>
      </c>
    </row>
    <row r="6541" spans="1:2" ht="15" customHeight="1" x14ac:dyDescent="0.2">
      <c r="A6541" s="153">
        <v>46275.166666666664</v>
      </c>
      <c r="B6541" s="154">
        <v>102.480003356933</v>
      </c>
    </row>
    <row r="6542" spans="1:2" ht="15" customHeight="1" x14ac:dyDescent="0.2">
      <c r="A6542" s="153">
        <v>46276.166666666664</v>
      </c>
      <c r="B6542" s="154">
        <v>100.050003051757</v>
      </c>
    </row>
    <row r="6543" spans="1:2" ht="15" customHeight="1" x14ac:dyDescent="0.2">
      <c r="A6543" s="153">
        <v>46279.166666666664</v>
      </c>
      <c r="B6543" s="154">
        <v>101.389999389648</v>
      </c>
    </row>
    <row r="6544" spans="1:2" ht="15" customHeight="1" x14ac:dyDescent="0.2">
      <c r="A6544" s="153">
        <v>46280.166666666664</v>
      </c>
      <c r="B6544" s="154">
        <v>105.83000183105401</v>
      </c>
    </row>
    <row r="6545" spans="1:2" ht="15" customHeight="1" x14ac:dyDescent="0.2">
      <c r="A6545" s="153">
        <v>46281.166666666664</v>
      </c>
      <c r="B6545" s="154">
        <v>102.430000305175</v>
      </c>
    </row>
    <row r="6546" spans="1:2" ht="15" customHeight="1" x14ac:dyDescent="0.2">
      <c r="A6546" s="153">
        <v>46282.166666666664</v>
      </c>
      <c r="B6546" s="154">
        <v>101.91000366210901</v>
      </c>
    </row>
    <row r="6547" spans="1:2" ht="15" customHeight="1" x14ac:dyDescent="0.2">
      <c r="A6547" s="153">
        <v>46283.166666666664</v>
      </c>
      <c r="B6547" s="154">
        <v>100.300003051757</v>
      </c>
    </row>
    <row r="6548" spans="1:2" ht="15" customHeight="1" x14ac:dyDescent="0.2">
      <c r="A6548" s="153">
        <v>46286.166666666664</v>
      </c>
      <c r="B6548" s="154">
        <v>95.779998779296804</v>
      </c>
    </row>
    <row r="6549" spans="1:2" ht="15" customHeight="1" x14ac:dyDescent="0.2">
      <c r="A6549" s="153">
        <v>46287.166666666664</v>
      </c>
      <c r="B6549" s="154">
        <v>94.589996337890597</v>
      </c>
    </row>
    <row r="6550" spans="1:2" ht="15" customHeight="1" x14ac:dyDescent="0.2">
      <c r="A6550" s="153">
        <v>46288.166666666664</v>
      </c>
      <c r="B6550" s="154">
        <v>92.160003662109304</v>
      </c>
    </row>
    <row r="6551" spans="1:2" ht="15" customHeight="1" x14ac:dyDescent="0.2">
      <c r="A6551" s="153">
        <v>46289.166666666664</v>
      </c>
      <c r="B6551" s="154">
        <v>94.610000610351506</v>
      </c>
    </row>
    <row r="6552" spans="1:2" ht="15" customHeight="1" x14ac:dyDescent="0.2">
      <c r="A6552" s="153">
        <v>46290.166666666664</v>
      </c>
      <c r="B6552" s="154">
        <v>92.410003662109304</v>
      </c>
    </row>
    <row r="6553" spans="1:2" ht="15" customHeight="1" x14ac:dyDescent="0.2">
      <c r="A6553" s="153">
        <v>46293.166666666664</v>
      </c>
      <c r="B6553" s="154">
        <v>92.599998474121094</v>
      </c>
    </row>
    <row r="6554" spans="1:2" ht="15" customHeight="1" x14ac:dyDescent="0.2">
      <c r="A6554" s="153">
        <v>46294.166666666664</v>
      </c>
      <c r="B6554" s="154">
        <v>89.379997253417898</v>
      </c>
    </row>
    <row r="6555" spans="1:2" ht="15" customHeight="1" x14ac:dyDescent="0.2">
      <c r="A6555" s="153">
        <v>46295.166666666664</v>
      </c>
      <c r="B6555" s="154">
        <v>90.419998168945298</v>
      </c>
    </row>
    <row r="6556" spans="1:2" ht="15" customHeight="1" x14ac:dyDescent="0.2">
      <c r="A6556" s="153">
        <v>46296.166666666664</v>
      </c>
      <c r="B6556" s="154">
        <v>92.870002746582003</v>
      </c>
    </row>
    <row r="6557" spans="1:2" ht="15" customHeight="1" x14ac:dyDescent="0.2">
      <c r="A6557" s="153">
        <v>46297.166666666664</v>
      </c>
      <c r="B6557" s="154">
        <v>91.110000610351506</v>
      </c>
    </row>
    <row r="6558" spans="1:2" ht="15" customHeight="1" x14ac:dyDescent="0.2">
      <c r="A6558" s="153">
        <v>46300.166666666664</v>
      </c>
      <c r="B6558" s="154">
        <v>89.430000305175696</v>
      </c>
    </row>
    <row r="6559" spans="1:2" ht="15" customHeight="1" x14ac:dyDescent="0.2">
      <c r="A6559" s="153">
        <v>46301.166666666664</v>
      </c>
      <c r="B6559" s="154">
        <v>89.440002441406193</v>
      </c>
    </row>
    <row r="6560" spans="1:2" ht="15" customHeight="1" x14ac:dyDescent="0.2">
      <c r="A6560" s="153">
        <v>46302.166666666664</v>
      </c>
      <c r="B6560" s="154">
        <v>88.279998779296804</v>
      </c>
    </row>
    <row r="6561" spans="1:2" ht="15" customHeight="1" x14ac:dyDescent="0.2">
      <c r="A6561" s="153">
        <v>46303.166666666664</v>
      </c>
      <c r="B6561" s="154">
        <v>91.489997863769503</v>
      </c>
    </row>
    <row r="6562" spans="1:2" ht="15" customHeight="1" x14ac:dyDescent="0.2">
      <c r="A6562" s="153">
        <v>46304.166666666664</v>
      </c>
      <c r="B6562" s="154">
        <v>91.849998474121094</v>
      </c>
    </row>
    <row r="6563" spans="1:2" ht="15" customHeight="1" x14ac:dyDescent="0.2">
      <c r="A6563" s="153">
        <v>46307.166666666664</v>
      </c>
      <c r="B6563" s="154">
        <v>93.739997863769503</v>
      </c>
    </row>
    <row r="6564" spans="1:2" ht="15" customHeight="1" x14ac:dyDescent="0.2">
      <c r="A6564" s="153">
        <v>46308.166666666664</v>
      </c>
      <c r="B6564" s="154">
        <v>94.139999389648395</v>
      </c>
    </row>
    <row r="6565" spans="1:2" ht="15" customHeight="1" x14ac:dyDescent="0.2">
      <c r="A6565" s="153">
        <v>46309.166666666664</v>
      </c>
      <c r="B6565" s="154">
        <v>95.089996337890597</v>
      </c>
    </row>
    <row r="6566" spans="1:2" ht="15" customHeight="1" x14ac:dyDescent="0.2">
      <c r="A6566" s="153">
        <v>46310.166666666664</v>
      </c>
      <c r="B6566" s="154">
        <v>97.970001220703097</v>
      </c>
    </row>
    <row r="6567" spans="1:2" ht="15" customHeight="1" x14ac:dyDescent="0.2">
      <c r="A6567" s="153">
        <v>46311.166666666664</v>
      </c>
      <c r="B6567" s="154">
        <v>101.41000366210901</v>
      </c>
    </row>
    <row r="6568" spans="1:2" ht="15" customHeight="1" x14ac:dyDescent="0.2">
      <c r="A6568" s="153">
        <v>46314.166666666664</v>
      </c>
      <c r="B6568" s="154">
        <v>103.66000366210901</v>
      </c>
    </row>
    <row r="6569" spans="1:2" ht="15" customHeight="1" x14ac:dyDescent="0.2">
      <c r="A6569" s="153">
        <v>46315.166666666664</v>
      </c>
      <c r="B6569" s="154">
        <v>101.790000915527</v>
      </c>
    </row>
  </sheetData>
  <mergeCells count="12">
    <mergeCell ref="E1:L1"/>
    <mergeCell ref="E2:L2"/>
    <mergeCell ref="E3:L3"/>
    <mergeCell ref="E4:L4"/>
    <mergeCell ref="E5:L5"/>
    <mergeCell ref="E11:L11"/>
    <mergeCell ref="E12:L12"/>
    <mergeCell ref="E6:L6"/>
    <mergeCell ref="E7:L7"/>
    <mergeCell ref="E8:L8"/>
    <mergeCell ref="E9:L9"/>
    <mergeCell ref="E10:L10"/>
  </mergeCells>
  <pageMargins left="0.35" right="0.35" top="0.45" bottom="0.45" header="0.2" footer="0.2"/>
  <pageSetup paperSize="9" fitToHeight="0" orientation="portrait"/>
  <headerFooter>
    <oddFooter>&amp;L&amp;"Times New Roman,Regular"&amp;8John C. Hull – 12a edizione&amp;C&amp;"Times New Roman,Regular"&amp;8Esercizi&amp;R&amp;"Times New Roman,Regular"&amp;8&amp;A |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>
    <tabColor rgb="FF536878"/>
    <pageSetUpPr fitToPage="1"/>
  </sheetPr>
  <dimension ref="A1:H6570"/>
  <sheetViews>
    <sheetView showGridLines="0" zoomScaleNormal="100" workbookViewId="0">
      <pane ySplit="2" topLeftCell="A3" activePane="bottomLeft" state="frozen"/>
      <selection pane="bottomLeft" activeCell="A3" sqref="A3"/>
    </sheetView>
  </sheetViews>
  <sheetFormatPr defaultRowHeight="15" customHeight="1" x14ac:dyDescent="0.2"/>
  <cols>
    <col min="1" max="1" width="40" customWidth="1"/>
    <col min="2" max="3" width="18" customWidth="1"/>
    <col min="4" max="4" width="3" customWidth="1"/>
    <col min="5" max="6" width="15" customWidth="1"/>
    <col min="7" max="8" width="19" customWidth="1"/>
  </cols>
  <sheetData>
    <row r="1" spans="1:8" ht="15" customHeight="1" x14ac:dyDescent="0.2">
      <c r="A1" s="152" t="s">
        <v>57</v>
      </c>
      <c r="B1" s="158" t="s">
        <v>58</v>
      </c>
      <c r="C1" s="152"/>
      <c r="D1" s="152"/>
      <c r="E1" s="192" t="s">
        <v>192</v>
      </c>
      <c r="F1" s="193"/>
      <c r="G1" s="168" t="s">
        <v>193</v>
      </c>
      <c r="H1" s="168" t="s">
        <v>194</v>
      </c>
    </row>
    <row r="2" spans="1:8" ht="15" customHeight="1" x14ac:dyDescent="0.2">
      <c r="A2" s="152"/>
      <c r="B2" s="152"/>
      <c r="C2" s="152"/>
      <c r="D2" s="152"/>
      <c r="E2" s="168" t="s">
        <v>59</v>
      </c>
      <c r="F2" s="168" t="s">
        <v>195</v>
      </c>
      <c r="G2" s="168" t="s">
        <v>196</v>
      </c>
      <c r="H2" s="168" t="s">
        <v>196</v>
      </c>
    </row>
    <row r="3" spans="1:8" ht="15" customHeight="1" x14ac:dyDescent="0.2">
      <c r="A3" s="152" t="s">
        <v>197</v>
      </c>
      <c r="B3" s="158">
        <v>1000</v>
      </c>
      <c r="C3" s="152"/>
      <c r="D3" s="152"/>
      <c r="E3" s="153">
        <f>'2.40-Dati'!A2</f>
        <v>36761.166666666664</v>
      </c>
      <c r="F3" s="157">
        <f>'2.40-Dati'!B2</f>
        <v>32.049999237060497</v>
      </c>
      <c r="G3" s="157"/>
      <c r="H3" s="157"/>
    </row>
    <row r="4" spans="1:8" ht="15" customHeight="1" x14ac:dyDescent="0.2">
      <c r="A4" s="152"/>
      <c r="B4" s="152"/>
      <c r="C4" s="152"/>
      <c r="D4" s="152"/>
      <c r="E4" s="153">
        <f>'2.40-Dati'!A3</f>
        <v>36762.166666666664</v>
      </c>
      <c r="F4" s="157">
        <f>'2.40-Dati'!B3</f>
        <v>31.629999160766602</v>
      </c>
      <c r="G4" s="157">
        <f t="shared" ref="G4:G67" si="0">IF($B$1="lunga",1,-1)*$B$3*(F4-F3)</f>
        <v>-420.00007629389557</v>
      </c>
      <c r="H4" s="157"/>
    </row>
    <row r="5" spans="1:8" ht="15" customHeight="1" x14ac:dyDescent="0.2">
      <c r="A5" s="152" t="s">
        <v>198</v>
      </c>
      <c r="B5" s="159">
        <v>0.01</v>
      </c>
      <c r="C5" s="152"/>
      <c r="D5" s="152"/>
      <c r="E5" s="153">
        <f>'2.40-Dati'!A4</f>
        <v>36763.166666666664</v>
      </c>
      <c r="F5" s="157">
        <f>'2.40-Dati'!B4</f>
        <v>32.049999237060497</v>
      </c>
      <c r="G5" s="157">
        <f t="shared" si="0"/>
        <v>420.00007629389557</v>
      </c>
      <c r="H5" s="157">
        <f t="shared" ref="H5:H68" si="1">G4+G5</f>
        <v>0</v>
      </c>
    </row>
    <row r="6" spans="1:8" ht="15" customHeight="1" x14ac:dyDescent="0.2">
      <c r="A6" s="152" t="s">
        <v>199</v>
      </c>
      <c r="B6" s="160">
        <f>NORMSINV(1-B5)</f>
        <v>2.3263478740408408</v>
      </c>
      <c r="C6" s="152"/>
      <c r="D6" s="152"/>
      <c r="E6" s="153">
        <f>'2.40-Dati'!A5</f>
        <v>36766.166666666664</v>
      </c>
      <c r="F6" s="157">
        <f>'2.40-Dati'!B5</f>
        <v>32.869998931884702</v>
      </c>
      <c r="G6" s="157">
        <f t="shared" si="0"/>
        <v>819.99969482420454</v>
      </c>
      <c r="H6" s="157">
        <f t="shared" si="1"/>
        <v>1239.9997711181002</v>
      </c>
    </row>
    <row r="7" spans="1:8" ht="15" customHeight="1" x14ac:dyDescent="0.2">
      <c r="A7" s="152"/>
      <c r="B7" s="152"/>
      <c r="C7" s="152"/>
      <c r="D7" s="152"/>
      <c r="E7" s="153">
        <f>'2.40-Dati'!A6</f>
        <v>36767.166666666664</v>
      </c>
      <c r="F7" s="157">
        <f>'2.40-Dati'!B6</f>
        <v>32.720001220703097</v>
      </c>
      <c r="G7" s="157">
        <f t="shared" si="0"/>
        <v>-149.9977111816051</v>
      </c>
      <c r="H7" s="157">
        <f t="shared" si="1"/>
        <v>670.0019836425995</v>
      </c>
    </row>
    <row r="8" spans="1:8" ht="15" customHeight="1" x14ac:dyDescent="0.2">
      <c r="A8" s="152"/>
      <c r="B8" s="156" t="s">
        <v>60</v>
      </c>
      <c r="C8" s="156" t="s">
        <v>61</v>
      </c>
      <c r="D8" s="152"/>
      <c r="E8" s="153">
        <f>'2.40-Dati'!A7</f>
        <v>36768.166666666664</v>
      </c>
      <c r="F8" s="157">
        <f>'2.40-Dati'!B7</f>
        <v>33.400001525878899</v>
      </c>
      <c r="G8" s="157">
        <f t="shared" si="0"/>
        <v>680.00030517580262</v>
      </c>
      <c r="H8" s="157">
        <f t="shared" si="1"/>
        <v>530.00259399419747</v>
      </c>
    </row>
    <row r="9" spans="1:8" ht="15" customHeight="1" x14ac:dyDescent="0.2">
      <c r="A9" s="152" t="s">
        <v>200</v>
      </c>
      <c r="B9" s="161">
        <f>STDEV(G4:G6570)</f>
        <v>1860.8059761028901</v>
      </c>
      <c r="C9" s="161">
        <f>B9*SQRT(2)</f>
        <v>2631.5770483496126</v>
      </c>
      <c r="D9" s="152"/>
      <c r="E9" s="153">
        <f>'2.40-Dati'!A8</f>
        <v>36769.166666666664</v>
      </c>
      <c r="F9" s="157">
        <f>'2.40-Dati'!B8</f>
        <v>33.099998474121001</v>
      </c>
      <c r="G9" s="157">
        <f t="shared" si="0"/>
        <v>-300.00305175789777</v>
      </c>
      <c r="H9" s="157">
        <f t="shared" si="1"/>
        <v>379.99725341790486</v>
      </c>
    </row>
    <row r="10" spans="1:8" ht="15" customHeight="1" x14ac:dyDescent="0.2">
      <c r="A10" s="152" t="s">
        <v>201</v>
      </c>
      <c r="B10" s="161">
        <f>B6*B9</f>
        <v>4328.88202650945</v>
      </c>
      <c r="C10" s="161">
        <f>B6*C9</f>
        <v>6121.9636718027923</v>
      </c>
      <c r="D10" s="152"/>
      <c r="E10" s="153">
        <f>'2.40-Dati'!A9</f>
        <v>36770.166666666664</v>
      </c>
      <c r="F10" s="157">
        <f>'2.40-Dati'!B9</f>
        <v>33.380001068115199</v>
      </c>
      <c r="G10" s="157">
        <f t="shared" si="0"/>
        <v>280.00259399419747</v>
      </c>
      <c r="H10" s="157">
        <f t="shared" si="1"/>
        <v>-20.000457763700297</v>
      </c>
    </row>
    <row r="11" spans="1:8" ht="15" customHeight="1" x14ac:dyDescent="0.2">
      <c r="A11" s="152"/>
      <c r="B11" s="152"/>
      <c r="C11" s="152"/>
      <c r="D11" s="152"/>
      <c r="E11" s="153">
        <f>'2.40-Dati'!A10</f>
        <v>36774.166666666664</v>
      </c>
      <c r="F11" s="157">
        <f>'2.40-Dati'!B10</f>
        <v>33.799999237060497</v>
      </c>
      <c r="G11" s="157">
        <f t="shared" si="0"/>
        <v>419.99816894529829</v>
      </c>
      <c r="H11" s="157">
        <f t="shared" si="1"/>
        <v>700.00076293949576</v>
      </c>
    </row>
    <row r="12" spans="1:8" ht="15" customHeight="1" x14ac:dyDescent="0.2">
      <c r="A12" s="152"/>
      <c r="B12" s="152"/>
      <c r="C12" s="152" t="s">
        <v>202</v>
      </c>
      <c r="D12" s="152"/>
      <c r="E12" s="153">
        <f>'2.40-Dati'!A11</f>
        <v>36775.166666666664</v>
      </c>
      <c r="F12" s="157">
        <f>'2.40-Dati'!B11</f>
        <v>34.950000762939403</v>
      </c>
      <c r="G12" s="157">
        <f t="shared" si="0"/>
        <v>1150.0015258789063</v>
      </c>
      <c r="H12" s="157">
        <f t="shared" si="1"/>
        <v>1569.9996948242047</v>
      </c>
    </row>
    <row r="13" spans="1:8" ht="15" customHeight="1" x14ac:dyDescent="0.2">
      <c r="A13" s="156" t="s">
        <v>203</v>
      </c>
      <c r="B13" s="164">
        <f>C10</f>
        <v>6121.9636718027923</v>
      </c>
      <c r="C13" s="165">
        <f>COUNT(H5:H6570)</f>
        <v>6566</v>
      </c>
      <c r="D13" s="152"/>
      <c r="E13" s="153">
        <f>'2.40-Dati'!A12</f>
        <v>36776.166666666664</v>
      </c>
      <c r="F13" s="157">
        <f>'2.40-Dati'!B12</f>
        <v>35.330001831054602</v>
      </c>
      <c r="G13" s="157">
        <f t="shared" si="0"/>
        <v>380.00106811519885</v>
      </c>
      <c r="H13" s="157">
        <f t="shared" si="1"/>
        <v>1530.0025939941052</v>
      </c>
    </row>
    <row r="14" spans="1:8" ht="15" customHeight="1" x14ac:dyDescent="0.2">
      <c r="A14" s="152"/>
      <c r="B14" s="152"/>
      <c r="C14" s="152"/>
      <c r="D14" s="152"/>
      <c r="E14" s="153">
        <f>'2.40-Dati'!A13</f>
        <v>36777.166666666664</v>
      </c>
      <c r="F14" s="157">
        <f>'2.40-Dati'!B13</f>
        <v>33.700000762939403</v>
      </c>
      <c r="G14" s="157">
        <f t="shared" si="0"/>
        <v>-1630.0010681151989</v>
      </c>
      <c r="H14" s="157">
        <f t="shared" si="1"/>
        <v>-1250</v>
      </c>
    </row>
    <row r="15" spans="1:8" ht="15" customHeight="1" x14ac:dyDescent="0.2">
      <c r="A15" s="152" t="s">
        <v>204</v>
      </c>
      <c r="B15" s="152"/>
      <c r="C15" s="152"/>
      <c r="D15" s="152"/>
      <c r="E15" s="153">
        <f>'2.40-Dati'!A14</f>
        <v>36780.166666666664</v>
      </c>
      <c r="F15" s="157">
        <f>'2.40-Dati'!B14</f>
        <v>35.099998474121001</v>
      </c>
      <c r="G15" s="157">
        <f t="shared" si="0"/>
        <v>1399.9977111815979</v>
      </c>
      <c r="H15" s="157">
        <f t="shared" si="1"/>
        <v>-230.00335693360103</v>
      </c>
    </row>
    <row r="16" spans="1:8" ht="15" customHeight="1" x14ac:dyDescent="0.2">
      <c r="A16" s="152"/>
      <c r="B16" s="152" t="s">
        <v>205</v>
      </c>
      <c r="C16" s="152" t="s">
        <v>106</v>
      </c>
      <c r="D16" s="152"/>
      <c r="E16" s="153">
        <f>'2.40-Dati'!A15</f>
        <v>36781.166666666664</v>
      </c>
      <c r="F16" s="157">
        <f>'2.40-Dati'!B15</f>
        <v>34.200000762939403</v>
      </c>
      <c r="G16" s="157">
        <f t="shared" si="0"/>
        <v>-899.99771118159799</v>
      </c>
      <c r="H16" s="157">
        <f t="shared" si="1"/>
        <v>499.99999999999989</v>
      </c>
    </row>
    <row r="17" spans="1:8" ht="15" customHeight="1" x14ac:dyDescent="0.2">
      <c r="A17" s="152"/>
      <c r="B17" s="165">
        <f>COUNTIF(H5:H6570,"&lt;"&amp;(-$B$13))</f>
        <v>87</v>
      </c>
      <c r="C17" s="166">
        <f>B17/C13</f>
        <v>1.3250076149862931E-2</v>
      </c>
      <c r="D17" s="152"/>
      <c r="E17" s="153">
        <f>'2.40-Dati'!A16</f>
        <v>36782.166666666664</v>
      </c>
      <c r="F17" s="157">
        <f>'2.40-Dati'!B16</f>
        <v>33.799999237060497</v>
      </c>
      <c r="G17" s="157">
        <f t="shared" si="0"/>
        <v>-400.00152587890625</v>
      </c>
      <c r="H17" s="157">
        <f t="shared" si="1"/>
        <v>-1299.9992370605041</v>
      </c>
    </row>
    <row r="18" spans="1:8" ht="15" customHeight="1" x14ac:dyDescent="0.2">
      <c r="A18" s="152"/>
      <c r="B18" s="155"/>
      <c r="C18" s="152"/>
      <c r="D18" s="152"/>
      <c r="E18" s="153">
        <f>'2.40-Dati'!A17</f>
        <v>36783.166666666664</v>
      </c>
      <c r="F18" s="157">
        <f>'2.40-Dati'!B17</f>
        <v>34.099998474121001</v>
      </c>
      <c r="G18" s="157">
        <f t="shared" si="0"/>
        <v>299.99923706050424</v>
      </c>
      <c r="H18" s="157">
        <f t="shared" si="1"/>
        <v>-100.00228881840201</v>
      </c>
    </row>
    <row r="19" spans="1:8" ht="15" customHeight="1" x14ac:dyDescent="0.2">
      <c r="A19" s="152" t="s">
        <v>206</v>
      </c>
      <c r="B19" s="155">
        <f>COUNT(F3:F6570)</f>
        <v>6568</v>
      </c>
      <c r="C19" s="152"/>
      <c r="D19" s="152"/>
      <c r="E19" s="153">
        <f>'2.40-Dati'!A18</f>
        <v>36784.166666666664</v>
      </c>
      <c r="F19" s="157">
        <f>'2.40-Dati'!B18</f>
        <v>35.849998474121001</v>
      </c>
      <c r="G19" s="157">
        <f t="shared" si="0"/>
        <v>1750</v>
      </c>
      <c r="H19" s="157">
        <f t="shared" si="1"/>
        <v>2049.9992370605041</v>
      </c>
    </row>
    <row r="20" spans="1:8" ht="15" customHeight="1" x14ac:dyDescent="0.2">
      <c r="A20" s="152" t="s">
        <v>207</v>
      </c>
      <c r="B20" s="155">
        <f>COUNT(G4:G6570)</f>
        <v>6567</v>
      </c>
      <c r="C20" s="152"/>
      <c r="D20" s="152"/>
      <c r="E20" s="153">
        <f>'2.40-Dati'!A19</f>
        <v>36787.166666666664</v>
      </c>
      <c r="F20" s="157">
        <f>'2.40-Dati'!B19</f>
        <v>36.880001068115199</v>
      </c>
      <c r="G20" s="157">
        <f t="shared" si="0"/>
        <v>1030.0025939941975</v>
      </c>
      <c r="H20" s="157">
        <f t="shared" si="1"/>
        <v>2780.0025939941975</v>
      </c>
    </row>
    <row r="21" spans="1:8" ht="15" customHeight="1" x14ac:dyDescent="0.2">
      <c r="A21" s="152" t="s">
        <v>208</v>
      </c>
      <c r="B21" s="163">
        <f>B9/$B$3</f>
        <v>1.8608059761028901</v>
      </c>
      <c r="C21" s="163">
        <f>C9/$B$3</f>
        <v>2.6315770483496128</v>
      </c>
      <c r="D21" s="152"/>
      <c r="E21" s="153">
        <f>'2.40-Dati'!A20</f>
        <v>36788.166666666664</v>
      </c>
      <c r="F21" s="157">
        <f>'2.40-Dati'!B20</f>
        <v>36.5</v>
      </c>
      <c r="G21" s="157">
        <f t="shared" si="0"/>
        <v>-380.00106811519885</v>
      </c>
      <c r="H21" s="157">
        <f t="shared" si="1"/>
        <v>650.00152587899856</v>
      </c>
    </row>
    <row r="22" spans="1:8" ht="15" customHeight="1" x14ac:dyDescent="0.2">
      <c r="A22" s="152"/>
      <c r="B22" s="152"/>
      <c r="C22" s="152"/>
      <c r="D22" s="152"/>
      <c r="E22" s="153">
        <f>'2.40-Dati'!A21</f>
        <v>36789.166666666664</v>
      </c>
      <c r="F22" s="157">
        <f>'2.40-Dati'!B21</f>
        <v>37.5</v>
      </c>
      <c r="G22" s="157">
        <f t="shared" si="0"/>
        <v>1000</v>
      </c>
      <c r="H22" s="157">
        <f t="shared" si="1"/>
        <v>619.9989318848011</v>
      </c>
    </row>
    <row r="23" spans="1:8" ht="15" customHeight="1" x14ac:dyDescent="0.2">
      <c r="A23" s="152" t="s">
        <v>209</v>
      </c>
      <c r="B23" s="153">
        <f>MIN(E3:E6570)</f>
        <v>36761.166666666664</v>
      </c>
      <c r="C23" s="152"/>
      <c r="D23" s="152"/>
      <c r="E23" s="153">
        <f>'2.40-Dati'!A22</f>
        <v>36790.166666666664</v>
      </c>
      <c r="F23" s="157">
        <f>'2.40-Dati'!B22</f>
        <v>33.950000762939403</v>
      </c>
      <c r="G23" s="157">
        <f t="shared" si="0"/>
        <v>-3549.9992370605964</v>
      </c>
      <c r="H23" s="157">
        <f t="shared" si="1"/>
        <v>-2549.9992370605964</v>
      </c>
    </row>
    <row r="24" spans="1:8" ht="15" customHeight="1" x14ac:dyDescent="0.2">
      <c r="A24" s="152" t="s">
        <v>210</v>
      </c>
      <c r="B24" s="153">
        <f>MAX(E3:E6570)</f>
        <v>46315.166666666664</v>
      </c>
      <c r="C24" s="152"/>
      <c r="D24" s="152"/>
      <c r="E24" s="153">
        <f>'2.40-Dati'!A23</f>
        <v>36791.166666666664</v>
      </c>
      <c r="F24" s="157">
        <f>'2.40-Dati'!B23</f>
        <v>32.650001525878899</v>
      </c>
      <c r="G24" s="157">
        <f t="shared" si="0"/>
        <v>-1299.9992370605041</v>
      </c>
      <c r="H24" s="157">
        <f t="shared" si="1"/>
        <v>-4849.998474121101</v>
      </c>
    </row>
    <row r="25" spans="1:8" ht="15" customHeight="1" x14ac:dyDescent="0.2">
      <c r="A25" s="152"/>
      <c r="B25" s="152"/>
      <c r="C25" s="152"/>
      <c r="D25" s="152"/>
      <c r="E25" s="153">
        <f>'2.40-Dati'!A24</f>
        <v>36794.166666666664</v>
      </c>
      <c r="F25" s="157">
        <f>'2.40-Dati'!B24</f>
        <v>31.569999694824201</v>
      </c>
      <c r="G25" s="157">
        <f t="shared" si="0"/>
        <v>-1080.0018310546982</v>
      </c>
      <c r="H25" s="157">
        <f t="shared" si="1"/>
        <v>-2380.0010681152025</v>
      </c>
    </row>
    <row r="26" spans="1:8" ht="15" customHeight="1" x14ac:dyDescent="0.2">
      <c r="A26" s="152" t="s">
        <v>211</v>
      </c>
      <c r="B26" s="152"/>
      <c r="C26" s="152"/>
      <c r="D26" s="152"/>
      <c r="E26" s="153">
        <f>'2.40-Dati'!A25</f>
        <v>36795.166666666664</v>
      </c>
      <c r="F26" s="157">
        <f>'2.40-Dati'!B25</f>
        <v>31.5</v>
      </c>
      <c r="G26" s="157">
        <f t="shared" si="0"/>
        <v>-69.999694824200986</v>
      </c>
      <c r="H26" s="157">
        <f t="shared" si="1"/>
        <v>-1150.0015258788992</v>
      </c>
    </row>
    <row r="27" spans="1:8" ht="15" customHeight="1" x14ac:dyDescent="0.2">
      <c r="A27" s="152" t="s">
        <v>212</v>
      </c>
      <c r="B27" s="152"/>
      <c r="C27" s="152"/>
      <c r="D27" s="152"/>
      <c r="E27" s="153">
        <f>'2.40-Dati'!A26</f>
        <v>36796.166666666664</v>
      </c>
      <c r="F27" s="157">
        <f>'2.40-Dati'!B26</f>
        <v>31.5</v>
      </c>
      <c r="G27" s="157">
        <f t="shared" si="0"/>
        <v>0</v>
      </c>
      <c r="H27" s="157">
        <f t="shared" si="1"/>
        <v>-69.999694824200986</v>
      </c>
    </row>
    <row r="28" spans="1:8" ht="15" customHeight="1" x14ac:dyDescent="0.2">
      <c r="A28" s="152"/>
      <c r="B28" s="152"/>
      <c r="C28" s="152"/>
      <c r="D28" s="152"/>
      <c r="E28" s="153">
        <f>'2.40-Dati'!A27</f>
        <v>36797.166666666664</v>
      </c>
      <c r="F28" s="157">
        <f>'2.40-Dati'!B27</f>
        <v>30.299999237060501</v>
      </c>
      <c r="G28" s="157">
        <f t="shared" si="0"/>
        <v>-1200.0007629394993</v>
      </c>
      <c r="H28" s="157">
        <f t="shared" si="1"/>
        <v>-1200.0007629394993</v>
      </c>
    </row>
    <row r="29" spans="1:8" ht="15" customHeight="1" x14ac:dyDescent="0.2">
      <c r="A29" s="152"/>
      <c r="B29" s="152"/>
      <c r="C29" s="152"/>
      <c r="D29" s="152"/>
      <c r="E29" s="153">
        <f>'2.40-Dati'!A28</f>
        <v>36798.166666666664</v>
      </c>
      <c r="F29" s="157">
        <f>'2.40-Dati'!B28</f>
        <v>30.860000610351499</v>
      </c>
      <c r="G29" s="157">
        <f t="shared" si="0"/>
        <v>560.00137329099789</v>
      </c>
      <c r="H29" s="157">
        <f t="shared" si="1"/>
        <v>-639.99938964850139</v>
      </c>
    </row>
    <row r="30" spans="1:8" ht="15" customHeight="1" x14ac:dyDescent="0.2">
      <c r="A30" s="152"/>
      <c r="B30" s="152"/>
      <c r="C30" s="152"/>
      <c r="D30" s="152"/>
      <c r="E30" s="153">
        <f>'2.40-Dati'!A29</f>
        <v>36801.166666666664</v>
      </c>
      <c r="F30" s="157">
        <f>'2.40-Dati'!B29</f>
        <v>32.150001525878899</v>
      </c>
      <c r="G30" s="157">
        <f t="shared" si="0"/>
        <v>1290.0009155274006</v>
      </c>
      <c r="H30" s="157">
        <f t="shared" si="1"/>
        <v>1850.0022888183985</v>
      </c>
    </row>
    <row r="31" spans="1:8" ht="15" customHeight="1" x14ac:dyDescent="0.2">
      <c r="A31" s="152"/>
      <c r="B31" s="152"/>
      <c r="C31" s="152"/>
      <c r="D31" s="152"/>
      <c r="E31" s="153">
        <f>'2.40-Dati'!A30</f>
        <v>36802.166666666664</v>
      </c>
      <c r="F31" s="157">
        <f>'2.40-Dati'!B30</f>
        <v>32.069999694824197</v>
      </c>
      <c r="G31" s="157">
        <f t="shared" si="0"/>
        <v>-80.001831054701711</v>
      </c>
      <c r="H31" s="157">
        <f t="shared" si="1"/>
        <v>1209.999084472699</v>
      </c>
    </row>
    <row r="32" spans="1:8" ht="15" customHeight="1" x14ac:dyDescent="0.2">
      <c r="A32" s="152"/>
      <c r="B32" s="152"/>
      <c r="C32" s="152"/>
      <c r="D32" s="152"/>
      <c r="E32" s="153">
        <f>'2.40-Dati'!A31</f>
        <v>36803.166666666664</v>
      </c>
      <c r="F32" s="157">
        <f>'2.40-Dati'!B31</f>
        <v>31.5</v>
      </c>
      <c r="G32" s="157">
        <f t="shared" si="0"/>
        <v>-569.99969482419738</v>
      </c>
      <c r="H32" s="157">
        <f t="shared" si="1"/>
        <v>-650.00152587889909</v>
      </c>
    </row>
    <row r="33" spans="1:8" ht="15" customHeight="1" x14ac:dyDescent="0.2">
      <c r="A33" s="152"/>
      <c r="B33" s="152"/>
      <c r="C33" s="152"/>
      <c r="D33" s="152"/>
      <c r="E33" s="153">
        <f>'2.40-Dati'!A32</f>
        <v>36804.166666666664</v>
      </c>
      <c r="F33" s="157">
        <f>'2.40-Dati'!B32</f>
        <v>30.649999618530199</v>
      </c>
      <c r="G33" s="157">
        <f t="shared" si="0"/>
        <v>-850.00038146980114</v>
      </c>
      <c r="H33" s="157">
        <f t="shared" si="1"/>
        <v>-1420.0000762939985</v>
      </c>
    </row>
    <row r="34" spans="1:8" ht="15" customHeight="1" x14ac:dyDescent="0.2">
      <c r="A34" s="152"/>
      <c r="B34" s="152"/>
      <c r="C34" s="152"/>
      <c r="D34" s="152"/>
      <c r="E34" s="153">
        <f>'2.40-Dati'!A33</f>
        <v>36805.166666666664</v>
      </c>
      <c r="F34" s="157">
        <f>'2.40-Dati'!B33</f>
        <v>30.850000381469702</v>
      </c>
      <c r="G34" s="157">
        <f t="shared" si="0"/>
        <v>200.00076293950286</v>
      </c>
      <c r="H34" s="157">
        <f t="shared" si="1"/>
        <v>-649.99961853029822</v>
      </c>
    </row>
    <row r="35" spans="1:8" ht="15" customHeight="1" x14ac:dyDescent="0.2">
      <c r="A35" s="152"/>
      <c r="B35" s="152"/>
      <c r="C35" s="152"/>
      <c r="D35" s="152"/>
      <c r="E35" s="153">
        <f>'2.40-Dati'!A34</f>
        <v>36808.166666666664</v>
      </c>
      <c r="F35" s="157">
        <f>'2.40-Dati'!B34</f>
        <v>31.879999160766602</v>
      </c>
      <c r="G35" s="157">
        <f t="shared" si="0"/>
        <v>1029.9987792968998</v>
      </c>
      <c r="H35" s="157">
        <f t="shared" si="1"/>
        <v>1229.9995422364027</v>
      </c>
    </row>
    <row r="36" spans="1:8" ht="15" customHeight="1" x14ac:dyDescent="0.2">
      <c r="A36" s="152"/>
      <c r="B36" s="152"/>
      <c r="C36" s="152"/>
      <c r="D36" s="152"/>
      <c r="E36" s="153">
        <f>'2.40-Dati'!A35</f>
        <v>36809.166666666664</v>
      </c>
      <c r="F36" s="157">
        <f>'2.40-Dati'!B35</f>
        <v>33.150001525878899</v>
      </c>
      <c r="G36" s="157">
        <f t="shared" si="0"/>
        <v>1270.0023651122976</v>
      </c>
      <c r="H36" s="157">
        <f t="shared" si="1"/>
        <v>2300.0011444091974</v>
      </c>
    </row>
    <row r="37" spans="1:8" ht="15" customHeight="1" x14ac:dyDescent="0.2">
      <c r="A37" s="152"/>
      <c r="B37" s="152"/>
      <c r="C37" s="152"/>
      <c r="D37" s="152"/>
      <c r="E37" s="153">
        <f>'2.40-Dati'!A36</f>
        <v>36810.166666666664</v>
      </c>
      <c r="F37" s="157">
        <f>'2.40-Dati'!B36</f>
        <v>33.150001525878899</v>
      </c>
      <c r="G37" s="157">
        <f t="shared" si="0"/>
        <v>0</v>
      </c>
      <c r="H37" s="157">
        <f t="shared" si="1"/>
        <v>1270.0023651122976</v>
      </c>
    </row>
    <row r="38" spans="1:8" ht="15" customHeight="1" x14ac:dyDescent="0.2">
      <c r="A38" s="152"/>
      <c r="B38" s="152"/>
      <c r="C38" s="152"/>
      <c r="D38" s="152"/>
      <c r="E38" s="153">
        <f>'2.40-Dati'!A37</f>
        <v>36811.166666666664</v>
      </c>
      <c r="F38" s="157">
        <f>'2.40-Dati'!B37</f>
        <v>36.099998474121001</v>
      </c>
      <c r="G38" s="157">
        <f t="shared" si="0"/>
        <v>2949.996948242102</v>
      </c>
      <c r="H38" s="157">
        <f t="shared" si="1"/>
        <v>2949.996948242102</v>
      </c>
    </row>
    <row r="39" spans="1:8" ht="15" customHeight="1" x14ac:dyDescent="0.2">
      <c r="A39" s="152"/>
      <c r="B39" s="152"/>
      <c r="C39" s="152"/>
      <c r="D39" s="152"/>
      <c r="E39" s="153">
        <f>'2.40-Dati'!A38</f>
        <v>36812.166666666664</v>
      </c>
      <c r="F39" s="157">
        <f>'2.40-Dati'!B38</f>
        <v>35.049999237060497</v>
      </c>
      <c r="G39" s="157">
        <f t="shared" si="0"/>
        <v>-1049.9992370605041</v>
      </c>
      <c r="H39" s="157">
        <f t="shared" si="1"/>
        <v>1899.9977111815979</v>
      </c>
    </row>
    <row r="40" spans="1:8" ht="15" customHeight="1" x14ac:dyDescent="0.2">
      <c r="A40" s="152"/>
      <c r="B40" s="152"/>
      <c r="C40" s="152"/>
      <c r="D40" s="152"/>
      <c r="E40" s="153">
        <f>'2.40-Dati'!A39</f>
        <v>36815.166666666664</v>
      </c>
      <c r="F40" s="157">
        <f>'2.40-Dati'!B39</f>
        <v>33.099998474121001</v>
      </c>
      <c r="G40" s="157">
        <f t="shared" si="0"/>
        <v>-1950.0007629394959</v>
      </c>
      <c r="H40" s="157">
        <f t="shared" si="1"/>
        <v>-3000</v>
      </c>
    </row>
    <row r="41" spans="1:8" ht="15" customHeight="1" x14ac:dyDescent="0.2">
      <c r="A41" s="152"/>
      <c r="B41" s="152"/>
      <c r="C41" s="152"/>
      <c r="D41" s="152"/>
      <c r="E41" s="153">
        <f>'2.40-Dati'!A40</f>
        <v>36816.166666666664</v>
      </c>
      <c r="F41" s="157">
        <f>'2.40-Dati'!B40</f>
        <v>32.950000762939403</v>
      </c>
      <c r="G41" s="157">
        <f t="shared" si="0"/>
        <v>-149.99771118159799</v>
      </c>
      <c r="H41" s="157">
        <f t="shared" si="1"/>
        <v>-2099.9984741210938</v>
      </c>
    </row>
    <row r="42" spans="1:8" ht="15" customHeight="1" x14ac:dyDescent="0.2">
      <c r="A42" s="152"/>
      <c r="B42" s="152"/>
      <c r="C42" s="152"/>
      <c r="D42" s="152"/>
      <c r="E42" s="153">
        <f>'2.40-Dati'!A41</f>
        <v>36817.166666666664</v>
      </c>
      <c r="F42" s="157">
        <f>'2.40-Dati'!B41</f>
        <v>33.549999237060497</v>
      </c>
      <c r="G42" s="157">
        <f t="shared" si="0"/>
        <v>599.99847412109375</v>
      </c>
      <c r="H42" s="157">
        <f t="shared" si="1"/>
        <v>450.00076293949576</v>
      </c>
    </row>
    <row r="43" spans="1:8" ht="15" customHeight="1" x14ac:dyDescent="0.2">
      <c r="A43" s="152"/>
      <c r="B43" s="152"/>
      <c r="C43" s="152"/>
      <c r="D43" s="152"/>
      <c r="E43" s="153">
        <f>'2.40-Dati'!A42</f>
        <v>36818.166666666664</v>
      </c>
      <c r="F43" s="157">
        <f>'2.40-Dati'!B42</f>
        <v>32.950000762939403</v>
      </c>
      <c r="G43" s="157">
        <f t="shared" si="0"/>
        <v>-599.99847412109375</v>
      </c>
      <c r="H43" s="157">
        <f t="shared" si="1"/>
        <v>0</v>
      </c>
    </row>
    <row r="44" spans="1:8" ht="15" customHeight="1" x14ac:dyDescent="0.2">
      <c r="A44" s="152"/>
      <c r="B44" s="152"/>
      <c r="C44" s="152"/>
      <c r="D44" s="152"/>
      <c r="E44" s="153">
        <f>'2.40-Dati'!A43</f>
        <v>36819.166666666664</v>
      </c>
      <c r="F44" s="157">
        <f>'2.40-Dati'!B43</f>
        <v>34.299999237060497</v>
      </c>
      <c r="G44" s="157">
        <f t="shared" si="0"/>
        <v>1349.9984741210938</v>
      </c>
      <c r="H44" s="157">
        <f t="shared" si="1"/>
        <v>750</v>
      </c>
    </row>
    <row r="45" spans="1:8" ht="15" customHeight="1" x14ac:dyDescent="0.2">
      <c r="A45" s="152"/>
      <c r="B45" s="152"/>
      <c r="C45" s="152"/>
      <c r="D45" s="152"/>
      <c r="E45" s="153">
        <f>'2.40-Dati'!A44</f>
        <v>36822.166666666664</v>
      </c>
      <c r="F45" s="157">
        <f>'2.40-Dati'!B44</f>
        <v>33.7299995422363</v>
      </c>
      <c r="G45" s="157">
        <f t="shared" si="0"/>
        <v>-569.99969482419738</v>
      </c>
      <c r="H45" s="157">
        <f t="shared" si="1"/>
        <v>779.99877929689637</v>
      </c>
    </row>
    <row r="46" spans="1:8" ht="15" customHeight="1" x14ac:dyDescent="0.2">
      <c r="A46" s="152"/>
      <c r="B46" s="152"/>
      <c r="C46" s="152"/>
      <c r="D46" s="152"/>
      <c r="E46" s="153">
        <f>'2.40-Dati'!A45</f>
        <v>36823.166666666664</v>
      </c>
      <c r="F46" s="157">
        <f>'2.40-Dati'!B45</f>
        <v>33.369998931884702</v>
      </c>
      <c r="G46" s="157">
        <f t="shared" si="0"/>
        <v>-360.00061035159803</v>
      </c>
      <c r="H46" s="157">
        <f t="shared" si="1"/>
        <v>-930.00030517579535</v>
      </c>
    </row>
    <row r="47" spans="1:8" ht="15" customHeight="1" x14ac:dyDescent="0.2">
      <c r="A47" s="152"/>
      <c r="B47" s="152"/>
      <c r="C47" s="152"/>
      <c r="D47" s="152"/>
      <c r="E47" s="153">
        <f>'2.40-Dati'!A46</f>
        <v>36824.166666666664</v>
      </c>
      <c r="F47" s="157">
        <f>'2.40-Dati'!B46</f>
        <v>32.959999084472599</v>
      </c>
      <c r="G47" s="157">
        <f t="shared" si="0"/>
        <v>-409.99984741210227</v>
      </c>
      <c r="H47" s="157">
        <f t="shared" si="1"/>
        <v>-770.0004577637003</v>
      </c>
    </row>
    <row r="48" spans="1:8" ht="15" customHeight="1" x14ac:dyDescent="0.2">
      <c r="A48" s="152"/>
      <c r="B48" s="152"/>
      <c r="C48" s="152"/>
      <c r="D48" s="152"/>
      <c r="E48" s="153">
        <f>'2.40-Dati'!A47</f>
        <v>36825.166666666664</v>
      </c>
      <c r="F48" s="157">
        <f>'2.40-Dati'!B47</f>
        <v>33.75</v>
      </c>
      <c r="G48" s="157">
        <f t="shared" si="0"/>
        <v>790.00091552740059</v>
      </c>
      <c r="H48" s="157">
        <f t="shared" si="1"/>
        <v>380.00106811529832</v>
      </c>
    </row>
    <row r="49" spans="1:8" ht="15" customHeight="1" x14ac:dyDescent="0.2">
      <c r="A49" s="152"/>
      <c r="B49" s="152"/>
      <c r="C49" s="152"/>
      <c r="D49" s="152"/>
      <c r="E49" s="153">
        <f>'2.40-Dati'!A48</f>
        <v>36826.166666666664</v>
      </c>
      <c r="F49" s="157">
        <f>'2.40-Dati'!B48</f>
        <v>32.700000762939403</v>
      </c>
      <c r="G49" s="157">
        <f t="shared" si="0"/>
        <v>-1049.9992370605967</v>
      </c>
      <c r="H49" s="157">
        <f t="shared" si="1"/>
        <v>-259.99832153319608</v>
      </c>
    </row>
    <row r="50" spans="1:8" ht="15" customHeight="1" x14ac:dyDescent="0.2">
      <c r="A50" s="152"/>
      <c r="B50" s="152"/>
      <c r="C50" s="152"/>
      <c r="D50" s="152"/>
      <c r="E50" s="153">
        <f>'2.40-Dati'!A49</f>
        <v>36829.208333333336</v>
      </c>
      <c r="F50" s="157">
        <f>'2.40-Dati'!B49</f>
        <v>32.810001373291001</v>
      </c>
      <c r="G50" s="157">
        <f t="shared" si="0"/>
        <v>110.00061035159803</v>
      </c>
      <c r="H50" s="157">
        <f t="shared" si="1"/>
        <v>-939.9986267089987</v>
      </c>
    </row>
    <row r="51" spans="1:8" ht="15" customHeight="1" x14ac:dyDescent="0.2">
      <c r="A51" s="152"/>
      <c r="B51" s="152"/>
      <c r="C51" s="152"/>
      <c r="D51" s="152"/>
      <c r="E51" s="153">
        <f>'2.40-Dati'!A50</f>
        <v>36830.208333333336</v>
      </c>
      <c r="F51" s="157">
        <f>'2.40-Dati'!B50</f>
        <v>32.689998626708899</v>
      </c>
      <c r="G51" s="157">
        <f t="shared" si="0"/>
        <v>-120.0027465821023</v>
      </c>
      <c r="H51" s="157">
        <f t="shared" si="1"/>
        <v>-10.002136230504277</v>
      </c>
    </row>
    <row r="52" spans="1:8" ht="15" customHeight="1" x14ac:dyDescent="0.2">
      <c r="A52" s="152"/>
      <c r="B52" s="152"/>
      <c r="C52" s="152"/>
      <c r="D52" s="152"/>
      <c r="E52" s="153">
        <f>'2.40-Dati'!A51</f>
        <v>36831.208333333336</v>
      </c>
      <c r="F52" s="157">
        <f>'2.40-Dati'!B51</f>
        <v>33.200000762939403</v>
      </c>
      <c r="G52" s="157">
        <f t="shared" si="0"/>
        <v>510.00213623050428</v>
      </c>
      <c r="H52" s="157">
        <f t="shared" si="1"/>
        <v>389.99938964840197</v>
      </c>
    </row>
    <row r="53" spans="1:8" ht="15" customHeight="1" x14ac:dyDescent="0.2">
      <c r="A53" s="152"/>
      <c r="B53" s="152"/>
      <c r="C53" s="152"/>
      <c r="D53" s="152"/>
      <c r="E53" s="153">
        <f>'2.40-Dati'!A52</f>
        <v>36832.208333333336</v>
      </c>
      <c r="F53" s="157">
        <f>'2.40-Dati'!B52</f>
        <v>32.540000915527301</v>
      </c>
      <c r="G53" s="157">
        <f t="shared" si="0"/>
        <v>-659.99984741210233</v>
      </c>
      <c r="H53" s="157">
        <f t="shared" si="1"/>
        <v>-149.99771118159805</v>
      </c>
    </row>
    <row r="54" spans="1:8" ht="15" customHeight="1" x14ac:dyDescent="0.2">
      <c r="A54" s="152"/>
      <c r="B54" s="152"/>
      <c r="C54" s="152"/>
      <c r="D54" s="152"/>
      <c r="E54" s="153">
        <f>'2.40-Dati'!A53</f>
        <v>36833.208333333336</v>
      </c>
      <c r="F54" s="157">
        <f>'2.40-Dati'!B53</f>
        <v>32.599998474121001</v>
      </c>
      <c r="G54" s="157">
        <f t="shared" si="0"/>
        <v>59.997558593700262</v>
      </c>
      <c r="H54" s="157">
        <f t="shared" si="1"/>
        <v>-600.00228881840212</v>
      </c>
    </row>
    <row r="55" spans="1:8" ht="15" customHeight="1" x14ac:dyDescent="0.2">
      <c r="A55" s="152"/>
      <c r="B55" s="152"/>
      <c r="C55" s="152"/>
      <c r="D55" s="152"/>
      <c r="E55" s="153">
        <f>'2.40-Dati'!A54</f>
        <v>36836.208333333336</v>
      </c>
      <c r="F55" s="157">
        <f>'2.40-Dati'!B54</f>
        <v>32.860000610351499</v>
      </c>
      <c r="G55" s="157">
        <f t="shared" si="0"/>
        <v>260.00213623049717</v>
      </c>
      <c r="H55" s="157">
        <f t="shared" si="1"/>
        <v>319.99969482419743</v>
      </c>
    </row>
    <row r="56" spans="1:8" ht="15" customHeight="1" x14ac:dyDescent="0.2">
      <c r="A56" s="152"/>
      <c r="B56" s="152"/>
      <c r="C56" s="152"/>
      <c r="D56" s="152"/>
      <c r="E56" s="153">
        <f>'2.40-Dati'!A55</f>
        <v>36837.208333333336</v>
      </c>
      <c r="F56" s="157">
        <f>'2.40-Dati'!B55</f>
        <v>33.400001525878899</v>
      </c>
      <c r="G56" s="157">
        <f t="shared" si="0"/>
        <v>540.00091552740059</v>
      </c>
      <c r="H56" s="157">
        <f t="shared" si="1"/>
        <v>800.00305175789777</v>
      </c>
    </row>
    <row r="57" spans="1:8" ht="15" customHeight="1" x14ac:dyDescent="0.2">
      <c r="A57" s="152"/>
      <c r="B57" s="152"/>
      <c r="C57" s="152"/>
      <c r="D57" s="152"/>
      <c r="E57" s="153">
        <f>'2.40-Dati'!A56</f>
        <v>36838.208333333336</v>
      </c>
      <c r="F57" s="157">
        <f>'2.40-Dati'!B56</f>
        <v>33.290000915527301</v>
      </c>
      <c r="G57" s="157">
        <f t="shared" si="0"/>
        <v>-110.00061035159803</v>
      </c>
      <c r="H57" s="157">
        <f t="shared" si="1"/>
        <v>430.00030517580257</v>
      </c>
    </row>
    <row r="58" spans="1:8" ht="15" customHeight="1" x14ac:dyDescent="0.2">
      <c r="A58" s="152"/>
      <c r="B58" s="152"/>
      <c r="C58" s="152"/>
      <c r="D58" s="152"/>
      <c r="E58" s="153">
        <f>'2.40-Dati'!A57</f>
        <v>36839.208333333336</v>
      </c>
      <c r="F58" s="157">
        <f>'2.40-Dati'!B57</f>
        <v>33.950000762939403</v>
      </c>
      <c r="G58" s="157">
        <f t="shared" si="0"/>
        <v>659.99984741210233</v>
      </c>
      <c r="H58" s="157">
        <f t="shared" si="1"/>
        <v>549.99923706050436</v>
      </c>
    </row>
    <row r="59" spans="1:8" ht="15" customHeight="1" x14ac:dyDescent="0.2">
      <c r="A59" s="152"/>
      <c r="B59" s="152"/>
      <c r="C59" s="152"/>
      <c r="D59" s="152"/>
      <c r="E59" s="153">
        <f>'2.40-Dati'!A58</f>
        <v>36840.208333333336</v>
      </c>
      <c r="F59" s="157">
        <f>'2.40-Dati'!B58</f>
        <v>34.090000152587798</v>
      </c>
      <c r="G59" s="157">
        <f t="shared" si="0"/>
        <v>139.99938964839487</v>
      </c>
      <c r="H59" s="157">
        <f t="shared" si="1"/>
        <v>799.99923706049719</v>
      </c>
    </row>
    <row r="60" spans="1:8" ht="15" customHeight="1" x14ac:dyDescent="0.2">
      <c r="A60" s="152"/>
      <c r="B60" s="152"/>
      <c r="C60" s="152"/>
      <c r="D60" s="152"/>
      <c r="E60" s="153">
        <f>'2.40-Dati'!A59</f>
        <v>36843.208333333336</v>
      </c>
      <c r="F60" s="157">
        <f>'2.40-Dati'!B59</f>
        <v>34.430000305175703</v>
      </c>
      <c r="G60" s="157">
        <f t="shared" si="0"/>
        <v>340.00015258790484</v>
      </c>
      <c r="H60" s="157">
        <f t="shared" si="1"/>
        <v>479.9995422362997</v>
      </c>
    </row>
    <row r="61" spans="1:8" ht="15" customHeight="1" x14ac:dyDescent="0.2">
      <c r="A61" s="152"/>
      <c r="B61" s="152"/>
      <c r="C61" s="152"/>
      <c r="D61" s="152"/>
      <c r="E61" s="153">
        <f>'2.40-Dati'!A60</f>
        <v>36844.208333333336</v>
      </c>
      <c r="F61" s="157">
        <f>'2.40-Dati'!B60</f>
        <v>34.849998474121001</v>
      </c>
      <c r="G61" s="157">
        <f t="shared" si="0"/>
        <v>419.99816894529829</v>
      </c>
      <c r="H61" s="157">
        <f t="shared" si="1"/>
        <v>759.99832153320313</v>
      </c>
    </row>
    <row r="62" spans="1:8" ht="15" customHeight="1" x14ac:dyDescent="0.2">
      <c r="A62" s="152"/>
      <c r="B62" s="152"/>
      <c r="C62" s="152"/>
      <c r="D62" s="152"/>
      <c r="E62" s="153">
        <f>'2.40-Dati'!A61</f>
        <v>36845.208333333336</v>
      </c>
      <c r="F62" s="157">
        <f>'2.40-Dati'!B61</f>
        <v>35.599998474121001</v>
      </c>
      <c r="G62" s="157">
        <f t="shared" si="0"/>
        <v>750</v>
      </c>
      <c r="H62" s="157">
        <f t="shared" si="1"/>
        <v>1169.9981689452984</v>
      </c>
    </row>
    <row r="63" spans="1:8" ht="15" customHeight="1" x14ac:dyDescent="0.2">
      <c r="A63" s="152"/>
      <c r="B63" s="152"/>
      <c r="C63" s="152"/>
      <c r="D63" s="152"/>
      <c r="E63" s="153">
        <f>'2.40-Dati'!A62</f>
        <v>36846.208333333336</v>
      </c>
      <c r="F63" s="157">
        <f>'2.40-Dati'!B62</f>
        <v>35.049999237060497</v>
      </c>
      <c r="G63" s="157">
        <f t="shared" si="0"/>
        <v>-549.99923706050424</v>
      </c>
      <c r="H63" s="157">
        <f t="shared" si="1"/>
        <v>200.00076293949576</v>
      </c>
    </row>
    <row r="64" spans="1:8" ht="15" customHeight="1" x14ac:dyDescent="0.2">
      <c r="A64" s="152"/>
      <c r="B64" s="152"/>
      <c r="C64" s="152"/>
      <c r="D64" s="152"/>
      <c r="E64" s="153">
        <f>'2.40-Dati'!A63</f>
        <v>36847.208333333336</v>
      </c>
      <c r="F64" s="157">
        <f>'2.40-Dati'!B63</f>
        <v>35.599998474121001</v>
      </c>
      <c r="G64" s="157">
        <f t="shared" si="0"/>
        <v>549.99923706050424</v>
      </c>
      <c r="H64" s="157">
        <f t="shared" si="1"/>
        <v>0</v>
      </c>
    </row>
    <row r="65" spans="1:8" ht="15" customHeight="1" x14ac:dyDescent="0.2">
      <c r="A65" s="152"/>
      <c r="B65" s="152"/>
      <c r="C65" s="152"/>
      <c r="D65" s="152"/>
      <c r="E65" s="153">
        <f>'2.40-Dati'!A64</f>
        <v>36850.208333333336</v>
      </c>
      <c r="F65" s="157">
        <f>'2.40-Dati'!B64</f>
        <v>35.220001220703097</v>
      </c>
      <c r="G65" s="157">
        <f t="shared" si="0"/>
        <v>-379.9972534179048</v>
      </c>
      <c r="H65" s="157">
        <f t="shared" si="1"/>
        <v>170.00198364259944</v>
      </c>
    </row>
    <row r="66" spans="1:8" ht="15" customHeight="1" x14ac:dyDescent="0.2">
      <c r="A66" s="152"/>
      <c r="B66" s="152"/>
      <c r="C66" s="152"/>
      <c r="D66" s="152"/>
      <c r="E66" s="153">
        <f>'2.40-Dati'!A65</f>
        <v>36851.208333333336</v>
      </c>
      <c r="F66" s="157">
        <f>'2.40-Dati'!B65</f>
        <v>35.150001525878899</v>
      </c>
      <c r="G66" s="157">
        <f t="shared" si="0"/>
        <v>-69.999694824197434</v>
      </c>
      <c r="H66" s="157">
        <f t="shared" si="1"/>
        <v>-449.99694824210223</v>
      </c>
    </row>
    <row r="67" spans="1:8" ht="15" customHeight="1" x14ac:dyDescent="0.2">
      <c r="A67" s="152"/>
      <c r="B67" s="152"/>
      <c r="C67" s="152"/>
      <c r="D67" s="152"/>
      <c r="E67" s="153">
        <f>'2.40-Dati'!A66</f>
        <v>36852.208333333336</v>
      </c>
      <c r="F67" s="157">
        <f>'2.40-Dati'!B66</f>
        <v>35.400001525878899</v>
      </c>
      <c r="G67" s="157">
        <f t="shared" si="0"/>
        <v>250</v>
      </c>
      <c r="H67" s="157">
        <f t="shared" si="1"/>
        <v>180.00030517580257</v>
      </c>
    </row>
    <row r="68" spans="1:8" ht="15" customHeight="1" x14ac:dyDescent="0.2">
      <c r="A68" s="152"/>
      <c r="B68" s="152"/>
      <c r="C68" s="152"/>
      <c r="D68" s="152"/>
      <c r="E68" s="153">
        <f>'2.40-Dati'!A67</f>
        <v>36857.208333333336</v>
      </c>
      <c r="F68" s="157">
        <f>'2.40-Dati'!B67</f>
        <v>35.380001068115199</v>
      </c>
      <c r="G68" s="157">
        <f t="shared" ref="G68:G131" si="2">IF($B$1="lunga",1,-1)*$B$3*(F68-F67)</f>
        <v>-20.000457763700297</v>
      </c>
      <c r="H68" s="157">
        <f t="shared" si="1"/>
        <v>229.9995422362997</v>
      </c>
    </row>
    <row r="69" spans="1:8" ht="15" customHeight="1" x14ac:dyDescent="0.2">
      <c r="A69" s="152"/>
      <c r="B69" s="152"/>
      <c r="C69" s="152"/>
      <c r="D69" s="152"/>
      <c r="E69" s="153">
        <f>'2.40-Dati'!A68</f>
        <v>36858.208333333336</v>
      </c>
      <c r="F69" s="157">
        <f>'2.40-Dati'!B68</f>
        <v>34.25</v>
      </c>
      <c r="G69" s="157">
        <f t="shared" si="2"/>
        <v>-1130.0010681151989</v>
      </c>
      <c r="H69" s="157">
        <f t="shared" ref="H69:H132" si="3">G68+G69</f>
        <v>-1150.0015258788992</v>
      </c>
    </row>
    <row r="70" spans="1:8" ht="15" customHeight="1" x14ac:dyDescent="0.2">
      <c r="A70" s="152"/>
      <c r="B70" s="152"/>
      <c r="C70" s="152"/>
      <c r="D70" s="152"/>
      <c r="E70" s="153">
        <f>'2.40-Dati'!A69</f>
        <v>36859.208333333336</v>
      </c>
      <c r="F70" s="157">
        <f>'2.40-Dati'!B69</f>
        <v>34.630001068115199</v>
      </c>
      <c r="G70" s="157">
        <f t="shared" si="2"/>
        <v>380.00106811519885</v>
      </c>
      <c r="H70" s="157">
        <f t="shared" si="3"/>
        <v>-750</v>
      </c>
    </row>
    <row r="71" spans="1:8" ht="15" customHeight="1" x14ac:dyDescent="0.2">
      <c r="A71" s="152"/>
      <c r="B71" s="152"/>
      <c r="C71" s="152"/>
      <c r="D71" s="152"/>
      <c r="E71" s="153">
        <f>'2.40-Dati'!A70</f>
        <v>36860.208333333336</v>
      </c>
      <c r="F71" s="157">
        <f>'2.40-Dati'!B70</f>
        <v>33.799999237060497</v>
      </c>
      <c r="G71" s="157">
        <f t="shared" si="2"/>
        <v>-830.00183105470171</v>
      </c>
      <c r="H71" s="157">
        <f t="shared" si="3"/>
        <v>-450.00076293950286</v>
      </c>
    </row>
    <row r="72" spans="1:8" ht="15" customHeight="1" x14ac:dyDescent="0.2">
      <c r="A72" s="152"/>
      <c r="B72" s="152"/>
      <c r="C72" s="152"/>
      <c r="D72" s="152"/>
      <c r="E72" s="153">
        <f>'2.40-Dati'!A71</f>
        <v>36861.208333333336</v>
      </c>
      <c r="F72" s="157">
        <f>'2.40-Dati'!B71</f>
        <v>32.049999237060497</v>
      </c>
      <c r="G72" s="157">
        <f t="shared" si="2"/>
        <v>-1750</v>
      </c>
      <c r="H72" s="157">
        <f t="shared" si="3"/>
        <v>-2580.0018310547016</v>
      </c>
    </row>
    <row r="73" spans="1:8" ht="15" customHeight="1" x14ac:dyDescent="0.2">
      <c r="A73" s="152"/>
      <c r="B73" s="152"/>
      <c r="C73" s="152"/>
      <c r="D73" s="152"/>
      <c r="E73" s="153">
        <f>'2.40-Dati'!A72</f>
        <v>36864.208333333336</v>
      </c>
      <c r="F73" s="157">
        <f>'2.40-Dati'!B72</f>
        <v>31.299999237060501</v>
      </c>
      <c r="G73" s="157">
        <f t="shared" si="2"/>
        <v>-749.99999999999648</v>
      </c>
      <c r="H73" s="157">
        <f t="shared" si="3"/>
        <v>-2499.9999999999964</v>
      </c>
    </row>
    <row r="74" spans="1:8" ht="15" customHeight="1" x14ac:dyDescent="0.2">
      <c r="A74" s="152"/>
      <c r="B74" s="152"/>
      <c r="C74" s="152"/>
      <c r="D74" s="152"/>
      <c r="E74" s="153">
        <f>'2.40-Dati'!A73</f>
        <v>36865.208333333336</v>
      </c>
      <c r="F74" s="157">
        <f>'2.40-Dati'!B73</f>
        <v>29.549999237060501</v>
      </c>
      <c r="G74" s="157">
        <f t="shared" si="2"/>
        <v>-1750</v>
      </c>
      <c r="H74" s="157">
        <f t="shared" si="3"/>
        <v>-2499.9999999999964</v>
      </c>
    </row>
    <row r="75" spans="1:8" ht="15" customHeight="1" x14ac:dyDescent="0.2">
      <c r="A75" s="152"/>
      <c r="B75" s="152"/>
      <c r="C75" s="152"/>
      <c r="D75" s="152"/>
      <c r="E75" s="153">
        <f>'2.40-Dati'!A74</f>
        <v>36866.208333333336</v>
      </c>
      <c r="F75" s="157">
        <f>'2.40-Dati'!B74</f>
        <v>29.850000381469702</v>
      </c>
      <c r="G75" s="157">
        <f t="shared" si="2"/>
        <v>300.001144409201</v>
      </c>
      <c r="H75" s="157">
        <f t="shared" si="3"/>
        <v>-1449.9988555907989</v>
      </c>
    </row>
    <row r="76" spans="1:8" ht="15" customHeight="1" x14ac:dyDescent="0.2">
      <c r="A76" s="152"/>
      <c r="B76" s="152"/>
      <c r="C76" s="152"/>
      <c r="D76" s="152"/>
      <c r="E76" s="153">
        <f>'2.40-Dati'!A75</f>
        <v>36867.208333333336</v>
      </c>
      <c r="F76" s="157">
        <f>'2.40-Dati'!B75</f>
        <v>29.360000610351499</v>
      </c>
      <c r="G76" s="157">
        <f t="shared" si="2"/>
        <v>-489.99977111820317</v>
      </c>
      <c r="H76" s="157">
        <f t="shared" si="3"/>
        <v>-189.99862670900217</v>
      </c>
    </row>
    <row r="77" spans="1:8" ht="15" customHeight="1" x14ac:dyDescent="0.2">
      <c r="A77" s="152"/>
      <c r="B77" s="152"/>
      <c r="C77" s="152"/>
      <c r="D77" s="152"/>
      <c r="E77" s="153">
        <f>'2.40-Dati'!A76</f>
        <v>36868.208333333336</v>
      </c>
      <c r="F77" s="157">
        <f>'2.40-Dati'!B76</f>
        <v>28.5</v>
      </c>
      <c r="G77" s="157">
        <f t="shared" si="2"/>
        <v>-860.00061035149861</v>
      </c>
      <c r="H77" s="157">
        <f t="shared" si="3"/>
        <v>-1350.0003814697018</v>
      </c>
    </row>
    <row r="78" spans="1:8" ht="15" customHeight="1" x14ac:dyDescent="0.2">
      <c r="A78" s="152"/>
      <c r="B78" s="152"/>
      <c r="C78" s="152"/>
      <c r="D78" s="152"/>
      <c r="E78" s="153">
        <f>'2.40-Dati'!A77</f>
        <v>36871.208333333336</v>
      </c>
      <c r="F78" s="157">
        <f>'2.40-Dati'!B77</f>
        <v>29.4500007629394</v>
      </c>
      <c r="G78" s="157">
        <f t="shared" si="2"/>
        <v>950.00076293939981</v>
      </c>
      <c r="H78" s="157">
        <f t="shared" si="3"/>
        <v>90.000152587901198</v>
      </c>
    </row>
    <row r="79" spans="1:8" ht="15" customHeight="1" x14ac:dyDescent="0.2">
      <c r="A79" s="152"/>
      <c r="B79" s="152"/>
      <c r="C79" s="152"/>
      <c r="D79" s="152"/>
      <c r="E79" s="153">
        <f>'2.40-Dati'!A78</f>
        <v>36872.208333333336</v>
      </c>
      <c r="F79" s="157">
        <f>'2.40-Dati'!B78</f>
        <v>29.690000534057599</v>
      </c>
      <c r="G79" s="157">
        <f t="shared" si="2"/>
        <v>239.99977111819959</v>
      </c>
      <c r="H79" s="157">
        <f t="shared" si="3"/>
        <v>1190.0005340575995</v>
      </c>
    </row>
    <row r="80" spans="1:8" ht="15" customHeight="1" x14ac:dyDescent="0.2">
      <c r="A80" s="152"/>
      <c r="B80" s="152"/>
      <c r="C80" s="152"/>
      <c r="D80" s="152"/>
      <c r="E80" s="153">
        <f>'2.40-Dati'!A79</f>
        <v>36873.208333333336</v>
      </c>
      <c r="F80" s="157">
        <f>'2.40-Dati'!B79</f>
        <v>28.5</v>
      </c>
      <c r="G80" s="157">
        <f t="shared" si="2"/>
        <v>-1190.0005340575995</v>
      </c>
      <c r="H80" s="157">
        <f t="shared" si="3"/>
        <v>-950.00076293939992</v>
      </c>
    </row>
    <row r="81" spans="1:8" ht="15" customHeight="1" x14ac:dyDescent="0.2">
      <c r="A81" s="152"/>
      <c r="B81" s="152"/>
      <c r="C81" s="152"/>
      <c r="D81" s="152"/>
      <c r="E81" s="153">
        <f>'2.40-Dati'!A80</f>
        <v>36874.208333333336</v>
      </c>
      <c r="F81" s="157">
        <f>'2.40-Dati'!B80</f>
        <v>27.899999618530199</v>
      </c>
      <c r="G81" s="157">
        <f t="shared" si="2"/>
        <v>-600.00038146980114</v>
      </c>
      <c r="H81" s="157">
        <f t="shared" si="3"/>
        <v>-1790.0009155274006</v>
      </c>
    </row>
    <row r="82" spans="1:8" ht="15" customHeight="1" x14ac:dyDescent="0.2">
      <c r="A82" s="152"/>
      <c r="B82" s="152"/>
      <c r="C82" s="152"/>
      <c r="D82" s="152"/>
      <c r="E82" s="153">
        <f>'2.40-Dati'!A81</f>
        <v>36875.208333333336</v>
      </c>
      <c r="F82" s="157">
        <f>'2.40-Dati'!B81</f>
        <v>28.850000381469702</v>
      </c>
      <c r="G82" s="157">
        <f t="shared" si="2"/>
        <v>950.00076293950292</v>
      </c>
      <c r="H82" s="157">
        <f t="shared" si="3"/>
        <v>350.00038146970178</v>
      </c>
    </row>
    <row r="83" spans="1:8" ht="15" customHeight="1" x14ac:dyDescent="0.2">
      <c r="A83" s="152"/>
      <c r="B83" s="152"/>
      <c r="C83" s="152"/>
      <c r="D83" s="152"/>
      <c r="E83" s="153">
        <f>'2.40-Dati'!A82</f>
        <v>36878.208333333336</v>
      </c>
      <c r="F83" s="157">
        <f>'2.40-Dati'!B82</f>
        <v>29.649999618530199</v>
      </c>
      <c r="G83" s="157">
        <f t="shared" si="2"/>
        <v>799.99923706049708</v>
      </c>
      <c r="H83" s="157">
        <f t="shared" si="3"/>
        <v>1750</v>
      </c>
    </row>
    <row r="84" spans="1:8" ht="15" customHeight="1" x14ac:dyDescent="0.2">
      <c r="A84" s="152"/>
      <c r="B84" s="152"/>
      <c r="C84" s="152"/>
      <c r="D84" s="152"/>
      <c r="E84" s="153">
        <f>'2.40-Dati'!A83</f>
        <v>36879.208333333336</v>
      </c>
      <c r="F84" s="157">
        <f>'2.40-Dati'!B83</f>
        <v>28.799999237060501</v>
      </c>
      <c r="G84" s="157">
        <f t="shared" si="2"/>
        <v>-850.00038146969814</v>
      </c>
      <c r="H84" s="157">
        <f t="shared" si="3"/>
        <v>-50.001144409201061</v>
      </c>
    </row>
    <row r="85" spans="1:8" ht="15" customHeight="1" x14ac:dyDescent="0.2">
      <c r="A85" s="152"/>
      <c r="B85" s="152"/>
      <c r="C85" s="152"/>
      <c r="D85" s="152"/>
      <c r="E85" s="153">
        <f>'2.40-Dati'!A84</f>
        <v>36880.208333333336</v>
      </c>
      <c r="F85" s="157">
        <f>'2.40-Dati'!B84</f>
        <v>25.670000076293899</v>
      </c>
      <c r="G85" s="157">
        <f t="shared" si="2"/>
        <v>-3129.9991607666016</v>
      </c>
      <c r="H85" s="157">
        <f t="shared" si="3"/>
        <v>-3979.9995422362999</v>
      </c>
    </row>
    <row r="86" spans="1:8" ht="15" customHeight="1" x14ac:dyDescent="0.2">
      <c r="A86" s="152"/>
      <c r="B86" s="152"/>
      <c r="C86" s="152"/>
      <c r="D86" s="152"/>
      <c r="E86" s="153">
        <f>'2.40-Dati'!A85</f>
        <v>36881.208333333336</v>
      </c>
      <c r="F86" s="157">
        <f>'2.40-Dati'!B85</f>
        <v>26.049999237060501</v>
      </c>
      <c r="G86" s="157">
        <f t="shared" si="2"/>
        <v>379.99916076660156</v>
      </c>
      <c r="H86" s="157">
        <f t="shared" si="3"/>
        <v>-2750</v>
      </c>
    </row>
    <row r="87" spans="1:8" ht="15" customHeight="1" x14ac:dyDescent="0.2">
      <c r="A87" s="152"/>
      <c r="B87" s="152"/>
      <c r="C87" s="152"/>
      <c r="D87" s="152"/>
      <c r="E87" s="153">
        <f>'2.40-Dati'!A86</f>
        <v>36882.208333333336</v>
      </c>
      <c r="F87" s="157">
        <f>'2.40-Dati'!B86</f>
        <v>26.1800003051757</v>
      </c>
      <c r="G87" s="157">
        <f t="shared" si="2"/>
        <v>130.00106811519885</v>
      </c>
      <c r="H87" s="157">
        <f t="shared" si="3"/>
        <v>510.00022888180041</v>
      </c>
    </row>
    <row r="88" spans="1:8" ht="15" customHeight="1" x14ac:dyDescent="0.2">
      <c r="A88" s="152"/>
      <c r="B88" s="152"/>
      <c r="C88" s="152"/>
      <c r="D88" s="152"/>
      <c r="E88" s="153">
        <f>'2.40-Dati'!A87</f>
        <v>36886.208333333336</v>
      </c>
      <c r="F88" s="157">
        <f>'2.40-Dati'!B87</f>
        <v>26.649999618530199</v>
      </c>
      <c r="G88" s="157">
        <f t="shared" si="2"/>
        <v>469.99931335449929</v>
      </c>
      <c r="H88" s="157">
        <f t="shared" si="3"/>
        <v>600.00038146969814</v>
      </c>
    </row>
    <row r="89" spans="1:8" ht="15" customHeight="1" x14ac:dyDescent="0.2">
      <c r="A89" s="152"/>
      <c r="B89" s="152"/>
      <c r="C89" s="152"/>
      <c r="D89" s="152"/>
      <c r="E89" s="153">
        <f>'2.40-Dati'!A88</f>
        <v>36887.208333333336</v>
      </c>
      <c r="F89" s="157">
        <f>'2.40-Dati'!B88</f>
        <v>26.4500007629394</v>
      </c>
      <c r="G89" s="157">
        <f t="shared" si="2"/>
        <v>-199.998855590799</v>
      </c>
      <c r="H89" s="157">
        <f t="shared" si="3"/>
        <v>270.0004577637003</v>
      </c>
    </row>
    <row r="90" spans="1:8" ht="15" customHeight="1" x14ac:dyDescent="0.2">
      <c r="A90" s="152"/>
      <c r="B90" s="152"/>
      <c r="C90" s="152"/>
      <c r="D90" s="152"/>
      <c r="E90" s="153">
        <f>'2.40-Dati'!A89</f>
        <v>36888.208333333336</v>
      </c>
      <c r="F90" s="157">
        <f>'2.40-Dati'!B89</f>
        <v>25.850000381469702</v>
      </c>
      <c r="G90" s="157">
        <f t="shared" si="2"/>
        <v>-600.00038146969814</v>
      </c>
      <c r="H90" s="157">
        <f t="shared" si="3"/>
        <v>-799.99923706049708</v>
      </c>
    </row>
    <row r="91" spans="1:8" ht="15" customHeight="1" x14ac:dyDescent="0.2">
      <c r="A91" s="152"/>
      <c r="B91" s="152"/>
      <c r="C91" s="152"/>
      <c r="D91" s="152"/>
      <c r="E91" s="153">
        <f>'2.40-Dati'!A90</f>
        <v>36889.208333333336</v>
      </c>
      <c r="F91" s="157">
        <f>'2.40-Dati'!B90</f>
        <v>26.799999237060501</v>
      </c>
      <c r="G91" s="157">
        <f t="shared" si="2"/>
        <v>949.99885559079894</v>
      </c>
      <c r="H91" s="157">
        <f t="shared" si="3"/>
        <v>349.9984741211008</v>
      </c>
    </row>
    <row r="92" spans="1:8" ht="15" customHeight="1" x14ac:dyDescent="0.2">
      <c r="A92" s="152"/>
      <c r="B92" s="152"/>
      <c r="C92" s="152"/>
      <c r="D92" s="152"/>
      <c r="E92" s="153">
        <f>'2.40-Dati'!A91</f>
        <v>36893.208333333336</v>
      </c>
      <c r="F92" s="157">
        <f>'2.40-Dati'!B91</f>
        <v>27.2000007629394</v>
      </c>
      <c r="G92" s="157">
        <f t="shared" si="2"/>
        <v>400.00152587889914</v>
      </c>
      <c r="H92" s="157">
        <f t="shared" si="3"/>
        <v>1350.0003814696981</v>
      </c>
    </row>
    <row r="93" spans="1:8" ht="15" customHeight="1" x14ac:dyDescent="0.2">
      <c r="A93" s="152"/>
      <c r="B93" s="152"/>
      <c r="C93" s="152"/>
      <c r="D93" s="152"/>
      <c r="E93" s="153">
        <f>'2.40-Dati'!A92</f>
        <v>36894.208333333336</v>
      </c>
      <c r="F93" s="157">
        <f>'2.40-Dati'!B92</f>
        <v>27.9500007629394</v>
      </c>
      <c r="G93" s="157">
        <f t="shared" si="2"/>
        <v>750</v>
      </c>
      <c r="H93" s="157">
        <f t="shared" si="3"/>
        <v>1150.0015258788992</v>
      </c>
    </row>
    <row r="94" spans="1:8" ht="15" customHeight="1" x14ac:dyDescent="0.2">
      <c r="A94" s="152"/>
      <c r="B94" s="152"/>
      <c r="C94" s="152"/>
      <c r="D94" s="152"/>
      <c r="E94" s="153">
        <f>'2.40-Dati'!A93</f>
        <v>36895.208333333336</v>
      </c>
      <c r="F94" s="157">
        <f>'2.40-Dati'!B93</f>
        <v>28.2000007629394</v>
      </c>
      <c r="G94" s="157">
        <f t="shared" si="2"/>
        <v>250</v>
      </c>
      <c r="H94" s="157">
        <f t="shared" si="3"/>
        <v>1000</v>
      </c>
    </row>
    <row r="95" spans="1:8" ht="15" customHeight="1" x14ac:dyDescent="0.2">
      <c r="A95" s="152"/>
      <c r="B95" s="152"/>
      <c r="C95" s="152"/>
      <c r="D95" s="152"/>
      <c r="E95" s="153">
        <f>'2.40-Dati'!A94</f>
        <v>36896.208333333336</v>
      </c>
      <c r="F95" s="157">
        <f>'2.40-Dati'!B94</f>
        <v>28</v>
      </c>
      <c r="G95" s="157">
        <f t="shared" si="2"/>
        <v>-200.00076293939983</v>
      </c>
      <c r="H95" s="157">
        <f t="shared" si="3"/>
        <v>49.999237060600166</v>
      </c>
    </row>
    <row r="96" spans="1:8" ht="15" customHeight="1" x14ac:dyDescent="0.2">
      <c r="A96" s="152"/>
      <c r="B96" s="152"/>
      <c r="C96" s="152"/>
      <c r="D96" s="152"/>
      <c r="E96" s="153">
        <f>'2.40-Dati'!A95</f>
        <v>36899.208333333336</v>
      </c>
      <c r="F96" s="157">
        <f>'2.40-Dati'!B95</f>
        <v>27.350000381469702</v>
      </c>
      <c r="G96" s="157">
        <f t="shared" si="2"/>
        <v>-649.99961853029833</v>
      </c>
      <c r="H96" s="157">
        <f t="shared" si="3"/>
        <v>-850.00038146969814</v>
      </c>
    </row>
    <row r="97" spans="1:8" ht="15" customHeight="1" x14ac:dyDescent="0.2">
      <c r="A97" s="152"/>
      <c r="B97" s="152"/>
      <c r="C97" s="152"/>
      <c r="D97" s="152"/>
      <c r="E97" s="153">
        <f>'2.40-Dati'!A96</f>
        <v>36900.208333333336</v>
      </c>
      <c r="F97" s="157">
        <f>'2.40-Dati'!B96</f>
        <v>27.7199993133544</v>
      </c>
      <c r="G97" s="157">
        <f t="shared" si="2"/>
        <v>369.9989318846981</v>
      </c>
      <c r="H97" s="157">
        <f t="shared" si="3"/>
        <v>-280.00068664560024</v>
      </c>
    </row>
    <row r="98" spans="1:8" ht="15" customHeight="1" x14ac:dyDescent="0.2">
      <c r="A98" s="152"/>
      <c r="B98" s="152"/>
      <c r="C98" s="152"/>
      <c r="D98" s="152"/>
      <c r="E98" s="153">
        <f>'2.40-Dati'!A97</f>
        <v>36901.208333333336</v>
      </c>
      <c r="F98" s="157">
        <f>'2.40-Dati'!B97</f>
        <v>29.5</v>
      </c>
      <c r="G98" s="157">
        <f t="shared" si="2"/>
        <v>1780.0006866456001</v>
      </c>
      <c r="H98" s="157">
        <f t="shared" si="3"/>
        <v>2149.999618530298</v>
      </c>
    </row>
    <row r="99" spans="1:8" ht="15" customHeight="1" x14ac:dyDescent="0.2">
      <c r="A99" s="152"/>
      <c r="B99" s="152"/>
      <c r="C99" s="152"/>
      <c r="D99" s="152"/>
      <c r="E99" s="153">
        <f>'2.40-Dati'!A98</f>
        <v>36902.208333333336</v>
      </c>
      <c r="F99" s="157">
        <f>'2.40-Dati'!B98</f>
        <v>29.5</v>
      </c>
      <c r="G99" s="157">
        <f t="shared" si="2"/>
        <v>0</v>
      </c>
      <c r="H99" s="157">
        <f t="shared" si="3"/>
        <v>1780.0006866456001</v>
      </c>
    </row>
    <row r="100" spans="1:8" ht="15" customHeight="1" x14ac:dyDescent="0.2">
      <c r="A100" s="152"/>
      <c r="B100" s="152"/>
      <c r="C100" s="152"/>
      <c r="D100" s="152"/>
      <c r="E100" s="153">
        <f>'2.40-Dati'!A99</f>
        <v>36903.208333333336</v>
      </c>
      <c r="F100" s="157">
        <f>'2.40-Dati'!B99</f>
        <v>30.049999237060501</v>
      </c>
      <c r="G100" s="157">
        <f t="shared" si="2"/>
        <v>549.99923706050072</v>
      </c>
      <c r="H100" s="157">
        <f t="shared" si="3"/>
        <v>549.99923706050072</v>
      </c>
    </row>
    <row r="101" spans="1:8" ht="15" customHeight="1" x14ac:dyDescent="0.2">
      <c r="A101" s="152"/>
      <c r="B101" s="152"/>
      <c r="C101" s="152"/>
      <c r="D101" s="152"/>
      <c r="E101" s="153">
        <f>'2.40-Dati'!A100</f>
        <v>36907.208333333336</v>
      </c>
      <c r="F101" s="157">
        <f>'2.40-Dati'!B100</f>
        <v>30.350000381469702</v>
      </c>
      <c r="G101" s="157">
        <f t="shared" si="2"/>
        <v>300.001144409201</v>
      </c>
      <c r="H101" s="157">
        <f t="shared" si="3"/>
        <v>850.00038146970178</v>
      </c>
    </row>
    <row r="102" spans="1:8" ht="15" customHeight="1" x14ac:dyDescent="0.2">
      <c r="A102" s="152"/>
      <c r="B102" s="152"/>
      <c r="C102" s="152"/>
      <c r="D102" s="152"/>
      <c r="E102" s="153">
        <f>'2.40-Dati'!A101</f>
        <v>36908.208333333336</v>
      </c>
      <c r="F102" s="157">
        <f>'2.40-Dati'!B101</f>
        <v>29.649999618530199</v>
      </c>
      <c r="G102" s="157">
        <f t="shared" si="2"/>
        <v>-700.00076293950292</v>
      </c>
      <c r="H102" s="157">
        <f t="shared" si="3"/>
        <v>-399.99961853030192</v>
      </c>
    </row>
    <row r="103" spans="1:8" ht="15" customHeight="1" x14ac:dyDescent="0.2">
      <c r="A103" s="152"/>
      <c r="B103" s="152"/>
      <c r="C103" s="152"/>
      <c r="D103" s="152"/>
      <c r="E103" s="153">
        <f>'2.40-Dati'!A102</f>
        <v>36909.208333333336</v>
      </c>
      <c r="F103" s="157">
        <f>'2.40-Dati'!B102</f>
        <v>30.4500007629394</v>
      </c>
      <c r="G103" s="157">
        <f t="shared" si="2"/>
        <v>800.00114440920106</v>
      </c>
      <c r="H103" s="157">
        <f t="shared" si="3"/>
        <v>100.00038146969814</v>
      </c>
    </row>
    <row r="104" spans="1:8" ht="15" customHeight="1" x14ac:dyDescent="0.2">
      <c r="A104" s="152"/>
      <c r="B104" s="152"/>
      <c r="C104" s="152"/>
      <c r="D104" s="152"/>
      <c r="E104" s="153">
        <f>'2.40-Dati'!A103</f>
        <v>36910.208333333336</v>
      </c>
      <c r="F104" s="157">
        <f>'2.40-Dati'!B103</f>
        <v>32.099998474121001</v>
      </c>
      <c r="G104" s="157">
        <f t="shared" si="2"/>
        <v>1649.9977111816015</v>
      </c>
      <c r="H104" s="157">
        <f t="shared" si="3"/>
        <v>2449.9988555908026</v>
      </c>
    </row>
    <row r="105" spans="1:8" ht="15" customHeight="1" x14ac:dyDescent="0.2">
      <c r="A105" s="152"/>
      <c r="B105" s="152"/>
      <c r="C105" s="152"/>
      <c r="D105" s="152"/>
      <c r="E105" s="153">
        <f>'2.40-Dati'!A104</f>
        <v>36913.208333333336</v>
      </c>
      <c r="F105" s="157">
        <f>'2.40-Dati'!B104</f>
        <v>32</v>
      </c>
      <c r="G105" s="157">
        <f t="shared" si="2"/>
        <v>-99.998474121001379</v>
      </c>
      <c r="H105" s="157">
        <f t="shared" si="3"/>
        <v>1549.9992370606001</v>
      </c>
    </row>
    <row r="106" spans="1:8" ht="15" customHeight="1" x14ac:dyDescent="0.2">
      <c r="A106" s="152"/>
      <c r="B106" s="152"/>
      <c r="C106" s="152"/>
      <c r="D106" s="152"/>
      <c r="E106" s="153">
        <f>'2.40-Dati'!A105</f>
        <v>36914.208333333336</v>
      </c>
      <c r="F106" s="157">
        <f>'2.40-Dati'!B105</f>
        <v>29.569999694824201</v>
      </c>
      <c r="G106" s="157">
        <f t="shared" si="2"/>
        <v>-2430.000305175799</v>
      </c>
      <c r="H106" s="157">
        <f t="shared" si="3"/>
        <v>-2529.9987792968004</v>
      </c>
    </row>
    <row r="107" spans="1:8" ht="15" customHeight="1" x14ac:dyDescent="0.2">
      <c r="A107" s="152"/>
      <c r="B107" s="152"/>
      <c r="C107" s="152"/>
      <c r="D107" s="152"/>
      <c r="E107" s="153">
        <f>'2.40-Dati'!A106</f>
        <v>36915.208333333336</v>
      </c>
      <c r="F107" s="157">
        <f>'2.40-Dati'!B106</f>
        <v>29.049999237060501</v>
      </c>
      <c r="G107" s="157">
        <f t="shared" si="2"/>
        <v>-520.0004577637003</v>
      </c>
      <c r="H107" s="157">
        <f t="shared" si="3"/>
        <v>-2950.0007629394995</v>
      </c>
    </row>
    <row r="108" spans="1:8" ht="15" customHeight="1" x14ac:dyDescent="0.2">
      <c r="A108" s="152"/>
      <c r="B108" s="152"/>
      <c r="C108" s="152"/>
      <c r="D108" s="152"/>
      <c r="E108" s="153">
        <f>'2.40-Dati'!A107</f>
        <v>36916.208333333336</v>
      </c>
      <c r="F108" s="157">
        <f>'2.40-Dati'!B107</f>
        <v>29.360000610351499</v>
      </c>
      <c r="G108" s="157">
        <f t="shared" si="2"/>
        <v>310.00137329099789</v>
      </c>
      <c r="H108" s="157">
        <f t="shared" si="3"/>
        <v>-209.99908447270241</v>
      </c>
    </row>
    <row r="109" spans="1:8" ht="15" customHeight="1" x14ac:dyDescent="0.2">
      <c r="A109" s="152"/>
      <c r="B109" s="152"/>
      <c r="C109" s="152"/>
      <c r="D109" s="152"/>
      <c r="E109" s="153">
        <f>'2.40-Dati'!A108</f>
        <v>36917.208333333336</v>
      </c>
      <c r="F109" s="157">
        <f>'2.40-Dati'!B108</f>
        <v>29.780000686645501</v>
      </c>
      <c r="G109" s="157">
        <f t="shared" si="2"/>
        <v>420.00007629400216</v>
      </c>
      <c r="H109" s="157">
        <f t="shared" si="3"/>
        <v>730.00144958500005</v>
      </c>
    </row>
    <row r="110" spans="1:8" ht="15" customHeight="1" x14ac:dyDescent="0.2">
      <c r="A110" s="152"/>
      <c r="B110" s="152"/>
      <c r="C110" s="152"/>
      <c r="D110" s="152"/>
      <c r="E110" s="153">
        <f>'2.40-Dati'!A109</f>
        <v>36920.208333333336</v>
      </c>
      <c r="F110" s="157">
        <f>'2.40-Dati'!B109</f>
        <v>29.059999465942301</v>
      </c>
      <c r="G110" s="157">
        <f t="shared" si="2"/>
        <v>-720.00122070319958</v>
      </c>
      <c r="H110" s="157">
        <f t="shared" si="3"/>
        <v>-300.00114440919742</v>
      </c>
    </row>
    <row r="111" spans="1:8" ht="15" customHeight="1" x14ac:dyDescent="0.2">
      <c r="A111" s="152"/>
      <c r="B111" s="152"/>
      <c r="C111" s="152"/>
      <c r="D111" s="152"/>
      <c r="E111" s="153">
        <f>'2.40-Dati'!A110</f>
        <v>36921.208333333336</v>
      </c>
      <c r="F111" s="157">
        <f>'2.40-Dati'!B110</f>
        <v>29.059999465942301</v>
      </c>
      <c r="G111" s="157">
        <f t="shared" si="2"/>
        <v>0</v>
      </c>
      <c r="H111" s="157">
        <f t="shared" si="3"/>
        <v>-720.00122070319958</v>
      </c>
    </row>
    <row r="112" spans="1:8" ht="15" customHeight="1" x14ac:dyDescent="0.2">
      <c r="A112" s="152"/>
      <c r="B112" s="152"/>
      <c r="C112" s="152"/>
      <c r="D112" s="152"/>
      <c r="E112" s="153">
        <f>'2.40-Dati'!A111</f>
        <v>36922.208333333336</v>
      </c>
      <c r="F112" s="157">
        <f>'2.40-Dati'!B111</f>
        <v>28.7000007629394</v>
      </c>
      <c r="G112" s="157">
        <f t="shared" si="2"/>
        <v>-359.99870300290127</v>
      </c>
      <c r="H112" s="157">
        <f t="shared" si="3"/>
        <v>-359.99870300290127</v>
      </c>
    </row>
    <row r="113" spans="1:8" ht="15" customHeight="1" x14ac:dyDescent="0.2">
      <c r="A113" s="152"/>
      <c r="B113" s="152"/>
      <c r="C113" s="152"/>
      <c r="D113" s="152"/>
      <c r="E113" s="153">
        <f>'2.40-Dati'!A112</f>
        <v>36923.208333333336</v>
      </c>
      <c r="F113" s="157">
        <f>'2.40-Dati'!B112</f>
        <v>29.799999237060501</v>
      </c>
      <c r="G113" s="157">
        <f t="shared" si="2"/>
        <v>1099.9984741211008</v>
      </c>
      <c r="H113" s="157">
        <f t="shared" si="3"/>
        <v>739.99977111819953</v>
      </c>
    </row>
    <row r="114" spans="1:8" ht="15" customHeight="1" x14ac:dyDescent="0.2">
      <c r="A114" s="152"/>
      <c r="B114" s="152"/>
      <c r="C114" s="152"/>
      <c r="D114" s="152"/>
      <c r="E114" s="153">
        <f>'2.40-Dati'!A113</f>
        <v>36924.208333333336</v>
      </c>
      <c r="F114" s="157">
        <f>'2.40-Dati'!B113</f>
        <v>31.25</v>
      </c>
      <c r="G114" s="157">
        <f t="shared" si="2"/>
        <v>1450.0007629394993</v>
      </c>
      <c r="H114" s="157">
        <f t="shared" si="3"/>
        <v>2549.9992370606001</v>
      </c>
    </row>
    <row r="115" spans="1:8" ht="15" customHeight="1" x14ac:dyDescent="0.2">
      <c r="A115" s="152"/>
      <c r="B115" s="152"/>
      <c r="C115" s="152"/>
      <c r="D115" s="152"/>
      <c r="E115" s="153">
        <f>'2.40-Dati'!A114</f>
        <v>36927.208333333336</v>
      </c>
      <c r="F115" s="157">
        <f>'2.40-Dati'!B114</f>
        <v>30.5</v>
      </c>
      <c r="G115" s="157">
        <f t="shared" si="2"/>
        <v>-750</v>
      </c>
      <c r="H115" s="157">
        <f t="shared" si="3"/>
        <v>700.00076293949928</v>
      </c>
    </row>
    <row r="116" spans="1:8" ht="15" customHeight="1" x14ac:dyDescent="0.2">
      <c r="A116" s="152"/>
      <c r="B116" s="152"/>
      <c r="C116" s="152"/>
      <c r="D116" s="152"/>
      <c r="E116" s="153">
        <f>'2.40-Dati'!A115</f>
        <v>36928.208333333336</v>
      </c>
      <c r="F116" s="157">
        <f>'2.40-Dati'!B115</f>
        <v>30.350000381469702</v>
      </c>
      <c r="G116" s="157">
        <f t="shared" si="2"/>
        <v>-149.99961853029831</v>
      </c>
      <c r="H116" s="157">
        <f t="shared" si="3"/>
        <v>-899.99961853029833</v>
      </c>
    </row>
    <row r="117" spans="1:8" ht="15" customHeight="1" x14ac:dyDescent="0.2">
      <c r="A117" s="152"/>
      <c r="B117" s="152"/>
      <c r="C117" s="152"/>
      <c r="D117" s="152"/>
      <c r="E117" s="153">
        <f>'2.40-Dati'!A116</f>
        <v>36929.208333333336</v>
      </c>
      <c r="F117" s="157">
        <f>'2.40-Dati'!B116</f>
        <v>31.2000007629394</v>
      </c>
      <c r="G117" s="157">
        <f t="shared" si="2"/>
        <v>850.00038146969814</v>
      </c>
      <c r="H117" s="157">
        <f t="shared" si="3"/>
        <v>700.00076293939981</v>
      </c>
    </row>
    <row r="118" spans="1:8" ht="15" customHeight="1" x14ac:dyDescent="0.2">
      <c r="A118" s="152"/>
      <c r="B118" s="152"/>
      <c r="C118" s="152"/>
      <c r="D118" s="152"/>
      <c r="E118" s="153">
        <f>'2.40-Dati'!A117</f>
        <v>36930.208333333336</v>
      </c>
      <c r="F118" s="157">
        <f>'2.40-Dati'!B117</f>
        <v>31.559999465942301</v>
      </c>
      <c r="G118" s="157">
        <f t="shared" si="2"/>
        <v>359.99870300290127</v>
      </c>
      <c r="H118" s="157">
        <f t="shared" si="3"/>
        <v>1209.9990844725994</v>
      </c>
    </row>
    <row r="119" spans="1:8" ht="15" customHeight="1" x14ac:dyDescent="0.2">
      <c r="A119" s="152"/>
      <c r="B119" s="152"/>
      <c r="C119" s="152"/>
      <c r="D119" s="152"/>
      <c r="E119" s="153">
        <f>'2.40-Dati'!A118</f>
        <v>36931.208333333336</v>
      </c>
      <c r="F119" s="157">
        <f>'2.40-Dati'!B118</f>
        <v>31.049999237060501</v>
      </c>
      <c r="G119" s="157">
        <f t="shared" si="2"/>
        <v>-510.00022888180041</v>
      </c>
      <c r="H119" s="157">
        <f t="shared" si="3"/>
        <v>-150.00152587889914</v>
      </c>
    </row>
    <row r="120" spans="1:8" ht="15" customHeight="1" x14ac:dyDescent="0.2">
      <c r="A120" s="152"/>
      <c r="B120" s="152"/>
      <c r="C120" s="152"/>
      <c r="D120" s="152"/>
      <c r="E120" s="153">
        <f>'2.40-Dati'!A119</f>
        <v>36934.208333333336</v>
      </c>
      <c r="F120" s="157">
        <f>'2.40-Dati'!B119</f>
        <v>30.549999237060501</v>
      </c>
      <c r="G120" s="157">
        <f t="shared" si="2"/>
        <v>-500</v>
      </c>
      <c r="H120" s="157">
        <f t="shared" si="3"/>
        <v>-1010.0002288818005</v>
      </c>
    </row>
    <row r="121" spans="1:8" ht="15" customHeight="1" x14ac:dyDescent="0.2">
      <c r="A121" s="152"/>
      <c r="B121" s="152"/>
      <c r="C121" s="152"/>
      <c r="D121" s="152"/>
      <c r="E121" s="153">
        <f>'2.40-Dati'!A120</f>
        <v>36935.208333333336</v>
      </c>
      <c r="F121" s="157">
        <f>'2.40-Dati'!B120</f>
        <v>30.340000152587798</v>
      </c>
      <c r="G121" s="157">
        <f t="shared" si="2"/>
        <v>-209.99908447270244</v>
      </c>
      <c r="H121" s="157">
        <f t="shared" si="3"/>
        <v>-709.99908447270241</v>
      </c>
    </row>
    <row r="122" spans="1:8" ht="15" customHeight="1" x14ac:dyDescent="0.2">
      <c r="A122" s="152"/>
      <c r="B122" s="152"/>
      <c r="C122" s="152"/>
      <c r="D122" s="152"/>
      <c r="E122" s="153">
        <f>'2.40-Dati'!A121</f>
        <v>36936.208333333336</v>
      </c>
      <c r="F122" s="157">
        <f>'2.40-Dati'!B121</f>
        <v>29.75</v>
      </c>
      <c r="G122" s="157">
        <f t="shared" si="2"/>
        <v>-590.00015258779831</v>
      </c>
      <c r="H122" s="157">
        <f t="shared" si="3"/>
        <v>-799.99923706050072</v>
      </c>
    </row>
    <row r="123" spans="1:8" ht="15" customHeight="1" x14ac:dyDescent="0.2">
      <c r="A123" s="152"/>
      <c r="B123" s="152"/>
      <c r="C123" s="152"/>
      <c r="D123" s="152"/>
      <c r="E123" s="153">
        <f>'2.40-Dati'!A122</f>
        <v>36937.208333333336</v>
      </c>
      <c r="F123" s="157">
        <f>'2.40-Dati'!B122</f>
        <v>28.799999237060501</v>
      </c>
      <c r="G123" s="157">
        <f t="shared" si="2"/>
        <v>-950.00076293949928</v>
      </c>
      <c r="H123" s="157">
        <f t="shared" si="3"/>
        <v>-1540.0009155272976</v>
      </c>
    </row>
    <row r="124" spans="1:8" ht="15" customHeight="1" x14ac:dyDescent="0.2">
      <c r="A124" s="152"/>
      <c r="B124" s="152"/>
      <c r="C124" s="152"/>
      <c r="D124" s="152"/>
      <c r="E124" s="153">
        <f>'2.40-Dati'!A123</f>
        <v>36938.208333333336</v>
      </c>
      <c r="F124" s="157">
        <f>'2.40-Dati'!B123</f>
        <v>29.159999847412099</v>
      </c>
      <c r="G124" s="157">
        <f t="shared" si="2"/>
        <v>360.00061035159803</v>
      </c>
      <c r="H124" s="157">
        <f t="shared" si="3"/>
        <v>-590.00015258790131</v>
      </c>
    </row>
    <row r="125" spans="1:8" ht="15" customHeight="1" x14ac:dyDescent="0.2">
      <c r="A125" s="152"/>
      <c r="B125" s="152"/>
      <c r="C125" s="152"/>
      <c r="D125" s="152"/>
      <c r="E125" s="153">
        <f>'2.40-Dati'!A124</f>
        <v>36942.208333333336</v>
      </c>
      <c r="F125" s="157">
        <f>'2.40-Dati'!B124</f>
        <v>28.579999923706001</v>
      </c>
      <c r="G125" s="157">
        <f t="shared" si="2"/>
        <v>-579.99992370609732</v>
      </c>
      <c r="H125" s="157">
        <f t="shared" si="3"/>
        <v>-219.99931335449929</v>
      </c>
    </row>
    <row r="126" spans="1:8" ht="15" customHeight="1" x14ac:dyDescent="0.2">
      <c r="A126" s="152"/>
      <c r="B126" s="152"/>
      <c r="C126" s="152"/>
      <c r="D126" s="152"/>
      <c r="E126" s="153">
        <f>'2.40-Dati'!A125</f>
        <v>36943.208333333336</v>
      </c>
      <c r="F126" s="157">
        <f>'2.40-Dati'!B125</f>
        <v>28.549999237060501</v>
      </c>
      <c r="G126" s="157">
        <f t="shared" si="2"/>
        <v>-30.000686645500707</v>
      </c>
      <c r="H126" s="157">
        <f t="shared" si="3"/>
        <v>-610.00061035159797</v>
      </c>
    </row>
    <row r="127" spans="1:8" ht="15" customHeight="1" x14ac:dyDescent="0.2">
      <c r="A127" s="152"/>
      <c r="B127" s="152"/>
      <c r="C127" s="152"/>
      <c r="D127" s="152"/>
      <c r="E127" s="153">
        <f>'2.40-Dati'!A126</f>
        <v>36944.208333333336</v>
      </c>
      <c r="F127" s="157">
        <f>'2.40-Dati'!B126</f>
        <v>28.819999694824201</v>
      </c>
      <c r="G127" s="157">
        <f t="shared" si="2"/>
        <v>270.0004577637003</v>
      </c>
      <c r="H127" s="157">
        <f t="shared" si="3"/>
        <v>239.99977111819959</v>
      </c>
    </row>
    <row r="128" spans="1:8" ht="15" customHeight="1" x14ac:dyDescent="0.2">
      <c r="A128" s="152"/>
      <c r="B128" s="152"/>
      <c r="C128" s="152"/>
      <c r="D128" s="152"/>
      <c r="E128" s="153">
        <f>'2.40-Dati'!A127</f>
        <v>36945.208333333336</v>
      </c>
      <c r="F128" s="157">
        <f>'2.40-Dati'!B127</f>
        <v>29</v>
      </c>
      <c r="G128" s="157">
        <f t="shared" si="2"/>
        <v>180.00030517579901</v>
      </c>
      <c r="H128" s="157">
        <f t="shared" si="3"/>
        <v>450.00076293949928</v>
      </c>
    </row>
    <row r="129" spans="1:8" ht="15" customHeight="1" x14ac:dyDescent="0.2">
      <c r="A129" s="152"/>
      <c r="B129" s="152"/>
      <c r="C129" s="152"/>
      <c r="D129" s="152"/>
      <c r="E129" s="153">
        <f>'2.40-Dati'!A128</f>
        <v>36948.208333333336</v>
      </c>
      <c r="F129" s="157">
        <f>'2.40-Dati'!B128</f>
        <v>28.440000534057599</v>
      </c>
      <c r="G129" s="157">
        <f t="shared" si="2"/>
        <v>-559.99946594240055</v>
      </c>
      <c r="H129" s="157">
        <f t="shared" si="3"/>
        <v>-379.99916076660156</v>
      </c>
    </row>
    <row r="130" spans="1:8" ht="15" customHeight="1" x14ac:dyDescent="0.2">
      <c r="A130" s="152"/>
      <c r="B130" s="152"/>
      <c r="C130" s="152"/>
      <c r="D130" s="152"/>
      <c r="E130" s="153">
        <f>'2.40-Dati'!A129</f>
        <v>36949.208333333336</v>
      </c>
      <c r="F130" s="157">
        <f>'2.40-Dati'!B129</f>
        <v>28.120000839233398</v>
      </c>
      <c r="G130" s="157">
        <f t="shared" si="2"/>
        <v>-319.99969482420101</v>
      </c>
      <c r="H130" s="157">
        <f t="shared" si="3"/>
        <v>-879.99916076660156</v>
      </c>
    </row>
    <row r="131" spans="1:8" ht="15" customHeight="1" x14ac:dyDescent="0.2">
      <c r="A131" s="152"/>
      <c r="B131" s="152"/>
      <c r="C131" s="152"/>
      <c r="D131" s="152"/>
      <c r="E131" s="153">
        <f>'2.40-Dati'!A130</f>
        <v>36950.208333333336</v>
      </c>
      <c r="F131" s="157">
        <f>'2.40-Dati'!B130</f>
        <v>27.420000076293899</v>
      </c>
      <c r="G131" s="157">
        <f t="shared" si="2"/>
        <v>-700.00076293949928</v>
      </c>
      <c r="H131" s="157">
        <f t="shared" si="3"/>
        <v>-1020.0004577637003</v>
      </c>
    </row>
    <row r="132" spans="1:8" ht="15" customHeight="1" x14ac:dyDescent="0.2">
      <c r="A132" s="152"/>
      <c r="B132" s="152"/>
      <c r="C132" s="152"/>
      <c r="D132" s="152"/>
      <c r="E132" s="153">
        <f>'2.40-Dati'!A131</f>
        <v>36951.208333333336</v>
      </c>
      <c r="F132" s="157">
        <f>'2.40-Dati'!B131</f>
        <v>27.649999618530199</v>
      </c>
      <c r="G132" s="157">
        <f t="shared" ref="G132:G195" si="4">IF($B$1="lunga",1,-1)*$B$3*(F132-F131)</f>
        <v>229.9995422362997</v>
      </c>
      <c r="H132" s="157">
        <f t="shared" si="3"/>
        <v>-470.00122070319958</v>
      </c>
    </row>
    <row r="133" spans="1:8" ht="15" customHeight="1" x14ac:dyDescent="0.2">
      <c r="A133" s="152"/>
      <c r="B133" s="152"/>
      <c r="C133" s="152"/>
      <c r="D133" s="152"/>
      <c r="E133" s="153">
        <f>'2.40-Dati'!A132</f>
        <v>36952.208333333336</v>
      </c>
      <c r="F133" s="157">
        <f>'2.40-Dati'!B132</f>
        <v>27.840000152587798</v>
      </c>
      <c r="G133" s="157">
        <f t="shared" si="4"/>
        <v>190.00053405759942</v>
      </c>
      <c r="H133" s="157">
        <f t="shared" ref="H133:H196" si="5">G132+G133</f>
        <v>420.00007629389916</v>
      </c>
    </row>
    <row r="134" spans="1:8" ht="15" customHeight="1" x14ac:dyDescent="0.2">
      <c r="A134" s="152"/>
      <c r="B134" s="152"/>
      <c r="C134" s="152"/>
      <c r="D134" s="152"/>
      <c r="E134" s="153">
        <f>'2.40-Dati'!A133</f>
        <v>36955.208333333336</v>
      </c>
      <c r="F134" s="157">
        <f>'2.40-Dati'!B133</f>
        <v>28.600000381469702</v>
      </c>
      <c r="G134" s="157">
        <f t="shared" si="4"/>
        <v>760.00022888190347</v>
      </c>
      <c r="H134" s="157">
        <f t="shared" si="5"/>
        <v>950.00076293950292</v>
      </c>
    </row>
    <row r="135" spans="1:8" ht="15" customHeight="1" x14ac:dyDescent="0.2">
      <c r="A135" s="152"/>
      <c r="B135" s="152"/>
      <c r="C135" s="152"/>
      <c r="D135" s="152"/>
      <c r="E135" s="153">
        <f>'2.40-Dati'!A134</f>
        <v>36956.208333333336</v>
      </c>
      <c r="F135" s="157">
        <f>'2.40-Dati'!B134</f>
        <v>28.299999237060501</v>
      </c>
      <c r="G135" s="157">
        <f t="shared" si="4"/>
        <v>-300.001144409201</v>
      </c>
      <c r="H135" s="157">
        <f t="shared" si="5"/>
        <v>459.99908447270246</v>
      </c>
    </row>
    <row r="136" spans="1:8" ht="15" customHeight="1" x14ac:dyDescent="0.2">
      <c r="A136" s="152"/>
      <c r="B136" s="152"/>
      <c r="C136" s="152"/>
      <c r="D136" s="152"/>
      <c r="E136" s="153">
        <f>'2.40-Dati'!A135</f>
        <v>36957.208333333336</v>
      </c>
      <c r="F136" s="157">
        <f>'2.40-Dati'!B135</f>
        <v>28.9500007629394</v>
      </c>
      <c r="G136" s="157">
        <f t="shared" si="4"/>
        <v>650.0015258788992</v>
      </c>
      <c r="H136" s="157">
        <f t="shared" si="5"/>
        <v>350.0003814696982</v>
      </c>
    </row>
    <row r="137" spans="1:8" ht="15" customHeight="1" x14ac:dyDescent="0.2">
      <c r="A137" s="152"/>
      <c r="B137" s="152"/>
      <c r="C137" s="152"/>
      <c r="D137" s="152"/>
      <c r="E137" s="153">
        <f>'2.40-Dati'!A136</f>
        <v>36958.208333333336</v>
      </c>
      <c r="F137" s="157">
        <f>'2.40-Dati'!B136</f>
        <v>28.4899997711181</v>
      </c>
      <c r="G137" s="157">
        <f t="shared" si="4"/>
        <v>-460.00099182129975</v>
      </c>
      <c r="H137" s="157">
        <f t="shared" si="5"/>
        <v>190.00053405759945</v>
      </c>
    </row>
    <row r="138" spans="1:8" ht="15" customHeight="1" x14ac:dyDescent="0.2">
      <c r="A138" s="152"/>
      <c r="B138" s="152"/>
      <c r="C138" s="152"/>
      <c r="D138" s="152"/>
      <c r="E138" s="153">
        <f>'2.40-Dati'!A137</f>
        <v>36959.208333333336</v>
      </c>
      <c r="F138" s="157">
        <f>'2.40-Dati'!B137</f>
        <v>27.799999237060501</v>
      </c>
      <c r="G138" s="157">
        <f t="shared" si="4"/>
        <v>-690.00053405759945</v>
      </c>
      <c r="H138" s="157">
        <f t="shared" si="5"/>
        <v>-1150.0015258788992</v>
      </c>
    </row>
    <row r="139" spans="1:8" ht="15" customHeight="1" x14ac:dyDescent="0.2">
      <c r="A139" s="152"/>
      <c r="B139" s="152"/>
      <c r="C139" s="152"/>
      <c r="D139" s="152"/>
      <c r="E139" s="153">
        <f>'2.40-Dati'!A138</f>
        <v>36962.208333333336</v>
      </c>
      <c r="F139" s="157">
        <f>'2.40-Dati'!B138</f>
        <v>28</v>
      </c>
      <c r="G139" s="157">
        <f t="shared" si="4"/>
        <v>200.00076293949931</v>
      </c>
      <c r="H139" s="157">
        <f t="shared" si="5"/>
        <v>-489.99977111810017</v>
      </c>
    </row>
    <row r="140" spans="1:8" ht="15" customHeight="1" x14ac:dyDescent="0.2">
      <c r="A140" s="152"/>
      <c r="B140" s="152"/>
      <c r="C140" s="152"/>
      <c r="D140" s="152"/>
      <c r="E140" s="153">
        <f>'2.40-Dati'!A139</f>
        <v>36963.208333333336</v>
      </c>
      <c r="F140" s="157">
        <f>'2.40-Dati'!B139</f>
        <v>27.4500007629394</v>
      </c>
      <c r="G140" s="157">
        <f t="shared" si="4"/>
        <v>-549.99923706060019</v>
      </c>
      <c r="H140" s="157">
        <f t="shared" si="5"/>
        <v>-349.99847412110091</v>
      </c>
    </row>
    <row r="141" spans="1:8" ht="15" customHeight="1" x14ac:dyDescent="0.2">
      <c r="A141" s="152"/>
      <c r="B141" s="152"/>
      <c r="C141" s="152"/>
      <c r="D141" s="152"/>
      <c r="E141" s="153">
        <f>'2.40-Dati'!A140</f>
        <v>36964.208333333336</v>
      </c>
      <c r="F141" s="157">
        <f>'2.40-Dati'!B140</f>
        <v>26.4500007629394</v>
      </c>
      <c r="G141" s="157">
        <f t="shared" si="4"/>
        <v>-1000</v>
      </c>
      <c r="H141" s="157">
        <f t="shared" si="5"/>
        <v>-1549.9992370606001</v>
      </c>
    </row>
    <row r="142" spans="1:8" ht="15" customHeight="1" x14ac:dyDescent="0.2">
      <c r="A142" s="152"/>
      <c r="B142" s="152"/>
      <c r="C142" s="152"/>
      <c r="D142" s="152"/>
      <c r="E142" s="153">
        <f>'2.40-Dati'!A141</f>
        <v>36965.208333333336</v>
      </c>
      <c r="F142" s="157">
        <f>'2.40-Dati'!B141</f>
        <v>26.649999618530199</v>
      </c>
      <c r="G142" s="157">
        <f t="shared" si="4"/>
        <v>199.998855590799</v>
      </c>
      <c r="H142" s="157">
        <f t="shared" si="5"/>
        <v>-800.00114440920106</v>
      </c>
    </row>
    <row r="143" spans="1:8" ht="15" customHeight="1" x14ac:dyDescent="0.2">
      <c r="A143" s="152"/>
      <c r="B143" s="152"/>
      <c r="C143" s="152"/>
      <c r="D143" s="152"/>
      <c r="E143" s="153">
        <f>'2.40-Dati'!A142</f>
        <v>36966.208333333336</v>
      </c>
      <c r="F143" s="157">
        <f>'2.40-Dati'!B142</f>
        <v>26.7000007629394</v>
      </c>
      <c r="G143" s="157">
        <f t="shared" si="4"/>
        <v>50.001144409201004</v>
      </c>
      <c r="H143" s="157">
        <f t="shared" si="5"/>
        <v>250</v>
      </c>
    </row>
    <row r="144" spans="1:8" ht="15" customHeight="1" x14ac:dyDescent="0.2">
      <c r="A144" s="152"/>
      <c r="B144" s="152"/>
      <c r="C144" s="152"/>
      <c r="D144" s="152"/>
      <c r="E144" s="153">
        <f>'2.40-Dati'!A143</f>
        <v>36969.208333333336</v>
      </c>
      <c r="F144" s="157">
        <f>'2.40-Dati'!B143</f>
        <v>26.1800003051757</v>
      </c>
      <c r="G144" s="157">
        <f t="shared" si="4"/>
        <v>-520.0004577637003</v>
      </c>
      <c r="H144" s="157">
        <f t="shared" si="5"/>
        <v>-469.99931335449929</v>
      </c>
    </row>
    <row r="145" spans="1:8" ht="15" customHeight="1" x14ac:dyDescent="0.2">
      <c r="A145" s="152"/>
      <c r="B145" s="152"/>
      <c r="C145" s="152"/>
      <c r="D145" s="152"/>
      <c r="E145" s="153">
        <f>'2.40-Dati'!A144</f>
        <v>36970.208333333336</v>
      </c>
      <c r="F145" s="157">
        <f>'2.40-Dati'!B144</f>
        <v>25.899999618530199</v>
      </c>
      <c r="G145" s="157">
        <f t="shared" si="4"/>
        <v>-280.00068664550071</v>
      </c>
      <c r="H145" s="157">
        <f t="shared" si="5"/>
        <v>-800.00114440920106</v>
      </c>
    </row>
    <row r="146" spans="1:8" ht="15" customHeight="1" x14ac:dyDescent="0.2">
      <c r="A146" s="152"/>
      <c r="B146" s="152"/>
      <c r="C146" s="152"/>
      <c r="D146" s="152"/>
      <c r="E146" s="153">
        <f>'2.40-Dati'!A145</f>
        <v>36971.208333333336</v>
      </c>
      <c r="F146" s="157">
        <f>'2.40-Dati'!B145</f>
        <v>26.799999237060501</v>
      </c>
      <c r="G146" s="157">
        <f t="shared" si="4"/>
        <v>899.99961853030186</v>
      </c>
      <c r="H146" s="157">
        <f t="shared" si="5"/>
        <v>619.9989318848011</v>
      </c>
    </row>
    <row r="147" spans="1:8" ht="15" customHeight="1" x14ac:dyDescent="0.2">
      <c r="A147" s="152"/>
      <c r="B147" s="152"/>
      <c r="C147" s="152"/>
      <c r="D147" s="152"/>
      <c r="E147" s="153">
        <f>'2.40-Dati'!A146</f>
        <v>36972.208333333336</v>
      </c>
      <c r="F147" s="157">
        <f>'2.40-Dati'!B146</f>
        <v>26.520000457763601</v>
      </c>
      <c r="G147" s="157">
        <f t="shared" si="4"/>
        <v>-279.9987792968999</v>
      </c>
      <c r="H147" s="157">
        <f t="shared" si="5"/>
        <v>620.00083923340196</v>
      </c>
    </row>
    <row r="148" spans="1:8" ht="15" customHeight="1" x14ac:dyDescent="0.2">
      <c r="A148" s="152"/>
      <c r="B148" s="152"/>
      <c r="C148" s="152"/>
      <c r="D148" s="152"/>
      <c r="E148" s="153">
        <f>'2.40-Dati'!A147</f>
        <v>36973.208333333336</v>
      </c>
      <c r="F148" s="157">
        <f>'2.40-Dati'!B147</f>
        <v>27.299999237060501</v>
      </c>
      <c r="G148" s="157">
        <f t="shared" si="4"/>
        <v>779.9987792968999</v>
      </c>
      <c r="H148" s="157">
        <f t="shared" si="5"/>
        <v>500</v>
      </c>
    </row>
    <row r="149" spans="1:8" ht="15" customHeight="1" x14ac:dyDescent="0.2">
      <c r="A149" s="152"/>
      <c r="B149" s="152"/>
      <c r="C149" s="152"/>
      <c r="D149" s="152"/>
      <c r="E149" s="153">
        <f>'2.40-Dati'!A148</f>
        <v>36976.208333333336</v>
      </c>
      <c r="F149" s="157">
        <f>'2.40-Dati'!B148</f>
        <v>27.459999084472599</v>
      </c>
      <c r="G149" s="157">
        <f t="shared" si="4"/>
        <v>159.99984741209872</v>
      </c>
      <c r="H149" s="157">
        <f t="shared" si="5"/>
        <v>939.99862670899859</v>
      </c>
    </row>
    <row r="150" spans="1:8" ht="15" customHeight="1" x14ac:dyDescent="0.2">
      <c r="A150" s="152"/>
      <c r="B150" s="152"/>
      <c r="C150" s="152"/>
      <c r="D150" s="152"/>
      <c r="E150" s="153">
        <f>'2.40-Dati'!A149</f>
        <v>36977.208333333336</v>
      </c>
      <c r="F150" s="157">
        <f>'2.40-Dati'!B149</f>
        <v>27.75</v>
      </c>
      <c r="G150" s="157">
        <f t="shared" si="4"/>
        <v>290.00091552740059</v>
      </c>
      <c r="H150" s="157">
        <f t="shared" si="5"/>
        <v>450.00076293949928</v>
      </c>
    </row>
    <row r="151" spans="1:8" ht="15" customHeight="1" x14ac:dyDescent="0.2">
      <c r="A151" s="152"/>
      <c r="B151" s="152"/>
      <c r="C151" s="152"/>
      <c r="D151" s="152"/>
      <c r="E151" s="153">
        <f>'2.40-Dati'!A150</f>
        <v>36978.208333333336</v>
      </c>
      <c r="F151" s="157">
        <f>'2.40-Dati'!B150</f>
        <v>26.25</v>
      </c>
      <c r="G151" s="157">
        <f t="shared" si="4"/>
        <v>-1500</v>
      </c>
      <c r="H151" s="157">
        <f t="shared" si="5"/>
        <v>-1209.9990844725994</v>
      </c>
    </row>
    <row r="152" spans="1:8" ht="15" customHeight="1" x14ac:dyDescent="0.2">
      <c r="A152" s="152"/>
      <c r="B152" s="152"/>
      <c r="C152" s="152"/>
      <c r="D152" s="152"/>
      <c r="E152" s="153">
        <f>'2.40-Dati'!A151</f>
        <v>36979.208333333336</v>
      </c>
      <c r="F152" s="157">
        <f>'2.40-Dati'!B151</f>
        <v>26.350000381469702</v>
      </c>
      <c r="G152" s="157">
        <f t="shared" si="4"/>
        <v>100.00038146970169</v>
      </c>
      <c r="H152" s="157">
        <f t="shared" si="5"/>
        <v>-1399.9996185302982</v>
      </c>
    </row>
    <row r="153" spans="1:8" ht="15" customHeight="1" x14ac:dyDescent="0.2">
      <c r="A153" s="152"/>
      <c r="B153" s="152"/>
      <c r="C153" s="152"/>
      <c r="D153" s="152"/>
      <c r="E153" s="153">
        <f>'2.40-Dati'!A152</f>
        <v>36980.208333333336</v>
      </c>
      <c r="F153" s="157">
        <f>'2.40-Dati'!B152</f>
        <v>26.399999618530199</v>
      </c>
      <c r="G153" s="157">
        <f t="shared" si="4"/>
        <v>49.999237060497137</v>
      </c>
      <c r="H153" s="157">
        <f t="shared" si="5"/>
        <v>149.99961853019883</v>
      </c>
    </row>
    <row r="154" spans="1:8" ht="15" customHeight="1" x14ac:dyDescent="0.2">
      <c r="A154" s="152"/>
      <c r="B154" s="152"/>
      <c r="C154" s="152"/>
      <c r="D154" s="152"/>
      <c r="E154" s="153">
        <f>'2.40-Dati'!A153</f>
        <v>36983.166666666664</v>
      </c>
      <c r="F154" s="157">
        <f>'2.40-Dati'!B153</f>
        <v>25.590000152587798</v>
      </c>
      <c r="G154" s="157">
        <f t="shared" si="4"/>
        <v>-809.99946594240055</v>
      </c>
      <c r="H154" s="157">
        <f t="shared" si="5"/>
        <v>-760.00022888190347</v>
      </c>
    </row>
    <row r="155" spans="1:8" ht="15" customHeight="1" x14ac:dyDescent="0.2">
      <c r="A155" s="152"/>
      <c r="B155" s="152"/>
      <c r="C155" s="152"/>
      <c r="D155" s="152"/>
      <c r="E155" s="153">
        <f>'2.40-Dati'!A154</f>
        <v>36984.166666666664</v>
      </c>
      <c r="F155" s="157">
        <f>'2.40-Dati'!B154</f>
        <v>26.190000534057599</v>
      </c>
      <c r="G155" s="157">
        <f t="shared" si="4"/>
        <v>600.00038146980114</v>
      </c>
      <c r="H155" s="157">
        <f t="shared" si="5"/>
        <v>-209.99908447259941</v>
      </c>
    </row>
    <row r="156" spans="1:8" ht="15" customHeight="1" x14ac:dyDescent="0.2">
      <c r="A156" s="152"/>
      <c r="B156" s="152"/>
      <c r="C156" s="152"/>
      <c r="D156" s="152"/>
      <c r="E156" s="153">
        <f>'2.40-Dati'!A155</f>
        <v>36985.166666666664</v>
      </c>
      <c r="F156" s="157">
        <f>'2.40-Dati'!B155</f>
        <v>27.120000839233398</v>
      </c>
      <c r="G156" s="157">
        <f t="shared" si="4"/>
        <v>930.00030517579899</v>
      </c>
      <c r="H156" s="157">
        <f t="shared" si="5"/>
        <v>1530.0006866456001</v>
      </c>
    </row>
    <row r="157" spans="1:8" ht="15" customHeight="1" x14ac:dyDescent="0.2">
      <c r="A157" s="152"/>
      <c r="B157" s="152"/>
      <c r="C157" s="152"/>
      <c r="D157" s="152"/>
      <c r="E157" s="153">
        <f>'2.40-Dati'!A156</f>
        <v>36986.166666666664</v>
      </c>
      <c r="F157" s="157">
        <f>'2.40-Dati'!B156</f>
        <v>27.2600002288818</v>
      </c>
      <c r="G157" s="157">
        <f t="shared" si="4"/>
        <v>139.99938964840197</v>
      </c>
      <c r="H157" s="157">
        <f t="shared" si="5"/>
        <v>1069.999694824201</v>
      </c>
    </row>
    <row r="158" spans="1:8" ht="15" customHeight="1" x14ac:dyDescent="0.2">
      <c r="A158" s="152"/>
      <c r="B158" s="152"/>
      <c r="C158" s="152"/>
      <c r="D158" s="152"/>
      <c r="E158" s="153">
        <f>'2.40-Dati'!A157</f>
        <v>36987.166666666664</v>
      </c>
      <c r="F158" s="157">
        <f>'2.40-Dati'!B157</f>
        <v>27.059999465942301</v>
      </c>
      <c r="G158" s="157">
        <f t="shared" si="4"/>
        <v>-200.00076293949931</v>
      </c>
      <c r="H158" s="157">
        <f t="shared" si="5"/>
        <v>-60.001373291097337</v>
      </c>
    </row>
    <row r="159" spans="1:8" ht="15" customHeight="1" x14ac:dyDescent="0.2">
      <c r="A159" s="152"/>
      <c r="B159" s="152"/>
      <c r="C159" s="152"/>
      <c r="D159" s="152"/>
      <c r="E159" s="153">
        <f>'2.40-Dati'!A158</f>
        <v>36990.166666666664</v>
      </c>
      <c r="F159" s="157">
        <f>'2.40-Dati'!B158</f>
        <v>27.340000152587798</v>
      </c>
      <c r="G159" s="157">
        <f t="shared" si="4"/>
        <v>280.00068664549713</v>
      </c>
      <c r="H159" s="157">
        <f t="shared" si="5"/>
        <v>79.999923705997816</v>
      </c>
    </row>
    <row r="160" spans="1:8" ht="15" customHeight="1" x14ac:dyDescent="0.2">
      <c r="A160" s="152"/>
      <c r="B160" s="152"/>
      <c r="C160" s="152"/>
      <c r="D160" s="152"/>
      <c r="E160" s="153">
        <f>'2.40-Dati'!A159</f>
        <v>36991.166666666664</v>
      </c>
      <c r="F160" s="157">
        <f>'2.40-Dati'!B159</f>
        <v>28.4799995422363</v>
      </c>
      <c r="G160" s="157">
        <f t="shared" si="4"/>
        <v>1139.9993896485014</v>
      </c>
      <c r="H160" s="157">
        <f t="shared" si="5"/>
        <v>1420.0000762939985</v>
      </c>
    </row>
    <row r="161" spans="1:8" ht="15" customHeight="1" x14ac:dyDescent="0.2">
      <c r="A161" s="152"/>
      <c r="B161" s="152"/>
      <c r="C161" s="152"/>
      <c r="D161" s="152"/>
      <c r="E161" s="153">
        <f>'2.40-Dati'!A160</f>
        <v>36992.166666666664</v>
      </c>
      <c r="F161" s="157">
        <f>'2.40-Dati'!B160</f>
        <v>28.1800003051757</v>
      </c>
      <c r="G161" s="157">
        <f t="shared" si="4"/>
        <v>-299.99923706060019</v>
      </c>
      <c r="H161" s="157">
        <f t="shared" si="5"/>
        <v>840.0001525879012</v>
      </c>
    </row>
    <row r="162" spans="1:8" ht="15" customHeight="1" x14ac:dyDescent="0.2">
      <c r="A162" s="152"/>
      <c r="B162" s="152"/>
      <c r="C162" s="152"/>
      <c r="D162" s="152"/>
      <c r="E162" s="153">
        <f>'2.40-Dati'!A161</f>
        <v>36993.166666666664</v>
      </c>
      <c r="F162" s="157">
        <f>'2.40-Dati'!B161</f>
        <v>28.25</v>
      </c>
      <c r="G162" s="157">
        <f t="shared" si="4"/>
        <v>69.999694824300462</v>
      </c>
      <c r="H162" s="157">
        <f t="shared" si="5"/>
        <v>-229.99954223629973</v>
      </c>
    </row>
    <row r="163" spans="1:8" ht="15" customHeight="1" x14ac:dyDescent="0.2">
      <c r="A163" s="152"/>
      <c r="B163" s="152"/>
      <c r="C163" s="152"/>
      <c r="D163" s="152"/>
      <c r="E163" s="153">
        <f>'2.40-Dati'!A162</f>
        <v>36997.166666666664</v>
      </c>
      <c r="F163" s="157">
        <f>'2.40-Dati'!B162</f>
        <v>28.790000915527301</v>
      </c>
      <c r="G163" s="157">
        <f t="shared" si="4"/>
        <v>540.00091552730112</v>
      </c>
      <c r="H163" s="157">
        <f t="shared" si="5"/>
        <v>610.00061035160161</v>
      </c>
    </row>
    <row r="164" spans="1:8" ht="15" customHeight="1" x14ac:dyDescent="0.2">
      <c r="A164" s="152"/>
      <c r="B164" s="152"/>
      <c r="C164" s="152"/>
      <c r="D164" s="152"/>
      <c r="E164" s="153">
        <f>'2.40-Dati'!A163</f>
        <v>36998.166666666664</v>
      </c>
      <c r="F164" s="157">
        <f>'2.40-Dati'!B163</f>
        <v>28.2399997711181</v>
      </c>
      <c r="G164" s="157">
        <f t="shared" si="4"/>
        <v>-550.00114440920106</v>
      </c>
      <c r="H164" s="157">
        <f t="shared" si="5"/>
        <v>-10.000228881899943</v>
      </c>
    </row>
    <row r="165" spans="1:8" ht="15" customHeight="1" x14ac:dyDescent="0.2">
      <c r="A165" s="152"/>
      <c r="B165" s="152"/>
      <c r="C165" s="152"/>
      <c r="D165" s="152"/>
      <c r="E165" s="153">
        <f>'2.40-Dati'!A164</f>
        <v>36999.166666666664</v>
      </c>
      <c r="F165" s="157">
        <f>'2.40-Dati'!B164</f>
        <v>27.9500007629394</v>
      </c>
      <c r="G165" s="157">
        <f t="shared" si="4"/>
        <v>-289.99900817870025</v>
      </c>
      <c r="H165" s="157">
        <f t="shared" si="5"/>
        <v>-840.00015258790131</v>
      </c>
    </row>
    <row r="166" spans="1:8" ht="15" customHeight="1" x14ac:dyDescent="0.2">
      <c r="A166" s="152"/>
      <c r="B166" s="152"/>
      <c r="C166" s="152"/>
      <c r="D166" s="152"/>
      <c r="E166" s="153">
        <f>'2.40-Dati'!A165</f>
        <v>37000.166666666664</v>
      </c>
      <c r="F166" s="157">
        <f>'2.40-Dati'!B165</f>
        <v>27.829999923706001</v>
      </c>
      <c r="G166" s="157">
        <f t="shared" si="4"/>
        <v>-120.00083923339844</v>
      </c>
      <c r="H166" s="157">
        <f t="shared" si="5"/>
        <v>-409.99984741209869</v>
      </c>
    </row>
    <row r="167" spans="1:8" ht="15" customHeight="1" x14ac:dyDescent="0.2">
      <c r="A167" s="152"/>
      <c r="B167" s="152"/>
      <c r="C167" s="152"/>
      <c r="D167" s="152"/>
      <c r="E167" s="153">
        <f>'2.40-Dati'!A166</f>
        <v>37001.166666666664</v>
      </c>
      <c r="F167" s="157">
        <f>'2.40-Dati'!B166</f>
        <v>27.280000686645501</v>
      </c>
      <c r="G167" s="157">
        <f t="shared" si="4"/>
        <v>-549.99923706050072</v>
      </c>
      <c r="H167" s="157">
        <f t="shared" si="5"/>
        <v>-670.00007629389916</v>
      </c>
    </row>
    <row r="168" spans="1:8" ht="15" customHeight="1" x14ac:dyDescent="0.2">
      <c r="A168" s="152"/>
      <c r="B168" s="152"/>
      <c r="C168" s="152"/>
      <c r="D168" s="152"/>
      <c r="E168" s="153">
        <f>'2.40-Dati'!A167</f>
        <v>37004.166666666664</v>
      </c>
      <c r="F168" s="157">
        <f>'2.40-Dati'!B167</f>
        <v>27.610000610351499</v>
      </c>
      <c r="G168" s="157">
        <f t="shared" si="4"/>
        <v>329.99992370599784</v>
      </c>
      <c r="H168" s="157">
        <f t="shared" si="5"/>
        <v>-219.99931335450287</v>
      </c>
    </row>
    <row r="169" spans="1:8" ht="15" customHeight="1" x14ac:dyDescent="0.2">
      <c r="A169" s="152"/>
      <c r="B169" s="152"/>
      <c r="C169" s="152"/>
      <c r="D169" s="152"/>
      <c r="E169" s="153">
        <f>'2.40-Dati'!A168</f>
        <v>37005.166666666664</v>
      </c>
      <c r="F169" s="157">
        <f>'2.40-Dati'!B168</f>
        <v>26.860000610351499</v>
      </c>
      <c r="G169" s="157">
        <f t="shared" si="4"/>
        <v>-750</v>
      </c>
      <c r="H169" s="157">
        <f t="shared" si="5"/>
        <v>-420.00007629400216</v>
      </c>
    </row>
    <row r="170" spans="1:8" ht="15" customHeight="1" x14ac:dyDescent="0.2">
      <c r="A170" s="152"/>
      <c r="B170" s="152"/>
      <c r="C170" s="152"/>
      <c r="D170" s="152"/>
      <c r="E170" s="153">
        <f>'2.40-Dati'!A169</f>
        <v>37006.166666666664</v>
      </c>
      <c r="F170" s="157">
        <f>'2.40-Dati'!B169</f>
        <v>27.290000915527301</v>
      </c>
      <c r="G170" s="157">
        <f t="shared" si="4"/>
        <v>430.00030517580257</v>
      </c>
      <c r="H170" s="157">
        <f t="shared" si="5"/>
        <v>-319.99969482419743</v>
      </c>
    </row>
    <row r="171" spans="1:8" ht="15" customHeight="1" x14ac:dyDescent="0.2">
      <c r="A171" s="152"/>
      <c r="B171" s="152"/>
      <c r="C171" s="152"/>
      <c r="D171" s="152"/>
      <c r="E171" s="153">
        <f>'2.40-Dati'!A170</f>
        <v>37007.166666666664</v>
      </c>
      <c r="F171" s="157">
        <f>'2.40-Dati'!B170</f>
        <v>28.440000534057599</v>
      </c>
      <c r="G171" s="157">
        <f t="shared" si="4"/>
        <v>1149.9996185302982</v>
      </c>
      <c r="H171" s="157">
        <f t="shared" si="5"/>
        <v>1579.9999237061008</v>
      </c>
    </row>
    <row r="172" spans="1:8" ht="15" customHeight="1" x14ac:dyDescent="0.2">
      <c r="A172" s="152"/>
      <c r="B172" s="152"/>
      <c r="C172" s="152"/>
      <c r="D172" s="152"/>
      <c r="E172" s="153">
        <f>'2.40-Dati'!A171</f>
        <v>37008.166666666664</v>
      </c>
      <c r="F172" s="157">
        <f>'2.40-Dati'!B171</f>
        <v>28.270000457763601</v>
      </c>
      <c r="G172" s="157">
        <f t="shared" si="4"/>
        <v>-170.0000762939986</v>
      </c>
      <c r="H172" s="157">
        <f t="shared" si="5"/>
        <v>979.99954223629959</v>
      </c>
    </row>
    <row r="173" spans="1:8" ht="15" customHeight="1" x14ac:dyDescent="0.2">
      <c r="A173" s="152"/>
      <c r="B173" s="152"/>
      <c r="C173" s="152"/>
      <c r="D173" s="152"/>
      <c r="E173" s="153">
        <f>'2.40-Dati'!A172</f>
        <v>37011.166666666664</v>
      </c>
      <c r="F173" s="157">
        <f>'2.40-Dati'!B172</f>
        <v>28.459999084472599</v>
      </c>
      <c r="G173" s="157">
        <f t="shared" si="4"/>
        <v>189.99862670899859</v>
      </c>
      <c r="H173" s="157">
        <f t="shared" si="5"/>
        <v>19.998550414999983</v>
      </c>
    </row>
    <row r="174" spans="1:8" ht="15" customHeight="1" x14ac:dyDescent="0.2">
      <c r="A174" s="152"/>
      <c r="B174" s="152"/>
      <c r="C174" s="152"/>
      <c r="D174" s="152"/>
      <c r="E174" s="153">
        <f>'2.40-Dati'!A173</f>
        <v>37012.166666666664</v>
      </c>
      <c r="F174" s="157">
        <f>'2.40-Dati'!B173</f>
        <v>28.940000534057599</v>
      </c>
      <c r="G174" s="157">
        <f t="shared" si="4"/>
        <v>480.00144958500005</v>
      </c>
      <c r="H174" s="157">
        <f t="shared" si="5"/>
        <v>670.00007629399863</v>
      </c>
    </row>
    <row r="175" spans="1:8" ht="15" customHeight="1" x14ac:dyDescent="0.2">
      <c r="A175" s="152"/>
      <c r="B175" s="152"/>
      <c r="C175" s="152"/>
      <c r="D175" s="152"/>
      <c r="E175" s="153">
        <f>'2.40-Dati'!A174</f>
        <v>37013.166666666664</v>
      </c>
      <c r="F175" s="157">
        <f>'2.40-Dati'!B174</f>
        <v>27.799999237060501</v>
      </c>
      <c r="G175" s="157">
        <f t="shared" si="4"/>
        <v>-1140.0012969970987</v>
      </c>
      <c r="H175" s="157">
        <f t="shared" si="5"/>
        <v>-659.99984741209869</v>
      </c>
    </row>
    <row r="176" spans="1:8" ht="15" customHeight="1" x14ac:dyDescent="0.2">
      <c r="A176" s="152"/>
      <c r="B176" s="152"/>
      <c r="C176" s="152"/>
      <c r="D176" s="152"/>
      <c r="E176" s="153">
        <f>'2.40-Dati'!A175</f>
        <v>37014.166666666664</v>
      </c>
      <c r="F176" s="157">
        <f>'2.40-Dati'!B175</f>
        <v>28.4500007629394</v>
      </c>
      <c r="G176" s="157">
        <f t="shared" si="4"/>
        <v>650.0015258788992</v>
      </c>
      <c r="H176" s="157">
        <f t="shared" si="5"/>
        <v>-489.99977111819953</v>
      </c>
    </row>
    <row r="177" spans="1:8" ht="15" customHeight="1" x14ac:dyDescent="0.2">
      <c r="A177" s="152"/>
      <c r="B177" s="152"/>
      <c r="C177" s="152"/>
      <c r="D177" s="152"/>
      <c r="E177" s="153">
        <f>'2.40-Dati'!A176</f>
        <v>37015.166666666664</v>
      </c>
      <c r="F177" s="157">
        <f>'2.40-Dati'!B176</f>
        <v>28.360000610351499</v>
      </c>
      <c r="G177" s="157">
        <f t="shared" si="4"/>
        <v>-90.000152587901283</v>
      </c>
      <c r="H177" s="157">
        <f t="shared" si="5"/>
        <v>560.00137329099789</v>
      </c>
    </row>
    <row r="178" spans="1:8" ht="15" customHeight="1" x14ac:dyDescent="0.2">
      <c r="A178" s="152"/>
      <c r="B178" s="152"/>
      <c r="C178" s="152"/>
      <c r="D178" s="152"/>
      <c r="E178" s="153">
        <f>'2.40-Dati'!A177</f>
        <v>37018.166666666664</v>
      </c>
      <c r="F178" s="157">
        <f>'2.40-Dati'!B177</f>
        <v>27.770000457763601</v>
      </c>
      <c r="G178" s="157">
        <f t="shared" si="4"/>
        <v>-590.00015258789767</v>
      </c>
      <c r="H178" s="157">
        <f t="shared" si="5"/>
        <v>-680.00030517579899</v>
      </c>
    </row>
    <row r="179" spans="1:8" ht="15" customHeight="1" x14ac:dyDescent="0.2">
      <c r="A179" s="152"/>
      <c r="B179" s="152"/>
      <c r="C179" s="152"/>
      <c r="D179" s="152"/>
      <c r="E179" s="153">
        <f>'2.40-Dati'!A178</f>
        <v>37019.166666666664</v>
      </c>
      <c r="F179" s="157">
        <f>'2.40-Dati'!B178</f>
        <v>27.389999389648398</v>
      </c>
      <c r="G179" s="157">
        <f t="shared" si="4"/>
        <v>-380.00106811520243</v>
      </c>
      <c r="H179" s="157">
        <f t="shared" si="5"/>
        <v>-970.0012207031001</v>
      </c>
    </row>
    <row r="180" spans="1:8" ht="15" customHeight="1" x14ac:dyDescent="0.2">
      <c r="A180" s="152"/>
      <c r="B180" s="152"/>
      <c r="C180" s="152"/>
      <c r="D180" s="152"/>
      <c r="E180" s="153">
        <f>'2.40-Dati'!A179</f>
        <v>37020.166666666664</v>
      </c>
      <c r="F180" s="157">
        <f>'2.40-Dati'!B179</f>
        <v>28.2299995422363</v>
      </c>
      <c r="G180" s="157">
        <f t="shared" si="4"/>
        <v>840.00015258790131</v>
      </c>
      <c r="H180" s="157">
        <f t="shared" si="5"/>
        <v>459.99908447269888</v>
      </c>
    </row>
    <row r="181" spans="1:8" ht="15" customHeight="1" x14ac:dyDescent="0.2">
      <c r="A181" s="152"/>
      <c r="B181" s="152"/>
      <c r="C181" s="152"/>
      <c r="D181" s="152"/>
      <c r="E181" s="153">
        <f>'2.40-Dati'!A180</f>
        <v>37021.166666666664</v>
      </c>
      <c r="F181" s="157">
        <f>'2.40-Dati'!B180</f>
        <v>28.520000457763601</v>
      </c>
      <c r="G181" s="157">
        <f t="shared" si="4"/>
        <v>290.00091552730112</v>
      </c>
      <c r="H181" s="157">
        <f t="shared" si="5"/>
        <v>1130.0010681152025</v>
      </c>
    </row>
    <row r="182" spans="1:8" ht="15" customHeight="1" x14ac:dyDescent="0.2">
      <c r="A182" s="152"/>
      <c r="B182" s="152"/>
      <c r="C182" s="152"/>
      <c r="D182" s="152"/>
      <c r="E182" s="153">
        <f>'2.40-Dati'!A181</f>
        <v>37022.166666666664</v>
      </c>
      <c r="F182" s="157">
        <f>'2.40-Dati'!B181</f>
        <v>28.549999237060501</v>
      </c>
      <c r="G182" s="157">
        <f t="shared" si="4"/>
        <v>29.998779296899869</v>
      </c>
      <c r="H182" s="157">
        <f t="shared" si="5"/>
        <v>319.99969482420101</v>
      </c>
    </row>
    <row r="183" spans="1:8" ht="15" customHeight="1" x14ac:dyDescent="0.2">
      <c r="A183" s="152"/>
      <c r="B183" s="152"/>
      <c r="C183" s="152"/>
      <c r="D183" s="152"/>
      <c r="E183" s="153">
        <f>'2.40-Dati'!A182</f>
        <v>37025.166666666664</v>
      </c>
      <c r="F183" s="157">
        <f>'2.40-Dati'!B182</f>
        <v>28.709999084472599</v>
      </c>
      <c r="G183" s="157">
        <f t="shared" si="4"/>
        <v>159.99984741209872</v>
      </c>
      <c r="H183" s="157">
        <f t="shared" si="5"/>
        <v>189.99862670899859</v>
      </c>
    </row>
    <row r="184" spans="1:8" ht="15" customHeight="1" x14ac:dyDescent="0.2">
      <c r="A184" s="152"/>
      <c r="B184" s="152"/>
      <c r="C184" s="152"/>
      <c r="D184" s="152"/>
      <c r="E184" s="153">
        <f>'2.40-Dati'!A183</f>
        <v>37026.166666666664</v>
      </c>
      <c r="F184" s="157">
        <f>'2.40-Dati'!B183</f>
        <v>28.9799995422363</v>
      </c>
      <c r="G184" s="157">
        <f t="shared" si="4"/>
        <v>270.0004577637003</v>
      </c>
      <c r="H184" s="157">
        <f t="shared" si="5"/>
        <v>430.00030517579899</v>
      </c>
    </row>
    <row r="185" spans="1:8" ht="15" customHeight="1" x14ac:dyDescent="0.2">
      <c r="A185" s="152"/>
      <c r="B185" s="152"/>
      <c r="C185" s="152"/>
      <c r="D185" s="152"/>
      <c r="E185" s="153">
        <f>'2.40-Dati'!A184</f>
        <v>37027.166666666664</v>
      </c>
      <c r="F185" s="157">
        <f>'2.40-Dati'!B184</f>
        <v>28.860000610351499</v>
      </c>
      <c r="G185" s="157">
        <f t="shared" si="4"/>
        <v>-119.99893188480115</v>
      </c>
      <c r="H185" s="157">
        <f t="shared" si="5"/>
        <v>150.00152587889914</v>
      </c>
    </row>
    <row r="186" spans="1:8" ht="15" customHeight="1" x14ac:dyDescent="0.2">
      <c r="A186" s="152"/>
      <c r="B186" s="152"/>
      <c r="C186" s="152"/>
      <c r="D186" s="152"/>
      <c r="E186" s="153">
        <f>'2.40-Dati'!A185</f>
        <v>37028.166666666664</v>
      </c>
      <c r="F186" s="157">
        <f>'2.40-Dati'!B185</f>
        <v>28.909999847412099</v>
      </c>
      <c r="G186" s="157">
        <f t="shared" si="4"/>
        <v>49.999237060600166</v>
      </c>
      <c r="H186" s="157">
        <f t="shared" si="5"/>
        <v>-69.999694824200986</v>
      </c>
    </row>
    <row r="187" spans="1:8" ht="15" customHeight="1" x14ac:dyDescent="0.2">
      <c r="A187" s="152"/>
      <c r="B187" s="152"/>
      <c r="C187" s="152"/>
      <c r="D187" s="152"/>
      <c r="E187" s="153">
        <f>'2.40-Dati'!A186</f>
        <v>37029.166666666664</v>
      </c>
      <c r="F187" s="157">
        <f>'2.40-Dati'!B186</f>
        <v>29.909999847412099</v>
      </c>
      <c r="G187" s="157">
        <f t="shared" si="4"/>
        <v>1000</v>
      </c>
      <c r="H187" s="157">
        <f t="shared" si="5"/>
        <v>1049.9992370606001</v>
      </c>
    </row>
    <row r="188" spans="1:8" ht="15" customHeight="1" x14ac:dyDescent="0.2">
      <c r="A188" s="152"/>
      <c r="B188" s="152"/>
      <c r="C188" s="152"/>
      <c r="D188" s="152"/>
      <c r="E188" s="153">
        <f>'2.40-Dati'!A187</f>
        <v>37032.166666666664</v>
      </c>
      <c r="F188" s="157">
        <f>'2.40-Dati'!B187</f>
        <v>29.9799995422363</v>
      </c>
      <c r="G188" s="157">
        <f t="shared" si="4"/>
        <v>69.999694824200986</v>
      </c>
      <c r="H188" s="157">
        <f t="shared" si="5"/>
        <v>1069.999694824201</v>
      </c>
    </row>
    <row r="189" spans="1:8" ht="15" customHeight="1" x14ac:dyDescent="0.2">
      <c r="A189" s="152"/>
      <c r="B189" s="152"/>
      <c r="C189" s="152"/>
      <c r="D189" s="152"/>
      <c r="E189" s="153">
        <f>'2.40-Dati'!A188</f>
        <v>37033.166666666664</v>
      </c>
      <c r="F189" s="157">
        <f>'2.40-Dati'!B188</f>
        <v>29.7399997711181</v>
      </c>
      <c r="G189" s="157">
        <f t="shared" si="4"/>
        <v>-239.99977111819959</v>
      </c>
      <c r="H189" s="157">
        <f t="shared" si="5"/>
        <v>-170.0000762939986</v>
      </c>
    </row>
    <row r="190" spans="1:8" ht="15" customHeight="1" x14ac:dyDescent="0.2">
      <c r="A190" s="152"/>
      <c r="B190" s="152"/>
      <c r="C190" s="152"/>
      <c r="D190" s="152"/>
      <c r="E190" s="153">
        <f>'2.40-Dati'!A189</f>
        <v>37034.166666666664</v>
      </c>
      <c r="F190" s="157">
        <f>'2.40-Dati'!B189</f>
        <v>29.579999923706001</v>
      </c>
      <c r="G190" s="157">
        <f t="shared" si="4"/>
        <v>-159.99984741209872</v>
      </c>
      <c r="H190" s="157">
        <f t="shared" si="5"/>
        <v>-399.99961853029833</v>
      </c>
    </row>
    <row r="191" spans="1:8" ht="15" customHeight="1" x14ac:dyDescent="0.2">
      <c r="A191" s="152"/>
      <c r="B191" s="152"/>
      <c r="C191" s="152"/>
      <c r="D191" s="152"/>
      <c r="E191" s="153">
        <f>'2.40-Dati'!A190</f>
        <v>37035.166666666664</v>
      </c>
      <c r="F191" s="157">
        <f>'2.40-Dati'!B190</f>
        <v>28.409999847412099</v>
      </c>
      <c r="G191" s="157">
        <f t="shared" si="4"/>
        <v>-1170.0000762939026</v>
      </c>
      <c r="H191" s="157">
        <f t="shared" si="5"/>
        <v>-1329.9999237060013</v>
      </c>
    </row>
    <row r="192" spans="1:8" ht="15" customHeight="1" x14ac:dyDescent="0.2">
      <c r="A192" s="152"/>
      <c r="B192" s="152"/>
      <c r="C192" s="152"/>
      <c r="D192" s="152"/>
      <c r="E192" s="153">
        <f>'2.40-Dati'!A191</f>
        <v>37036.166666666664</v>
      </c>
      <c r="F192" s="157">
        <f>'2.40-Dati'!B191</f>
        <v>28.379999160766602</v>
      </c>
      <c r="G192" s="157">
        <f t="shared" si="4"/>
        <v>-30.000686645497154</v>
      </c>
      <c r="H192" s="157">
        <f t="shared" si="5"/>
        <v>-1200.0007629393997</v>
      </c>
    </row>
    <row r="193" spans="1:8" ht="15" customHeight="1" x14ac:dyDescent="0.2">
      <c r="A193" s="152"/>
      <c r="B193" s="152"/>
      <c r="C193" s="152"/>
      <c r="D193" s="152"/>
      <c r="E193" s="153">
        <f>'2.40-Dati'!A192</f>
        <v>37040.166666666664</v>
      </c>
      <c r="F193" s="157">
        <f>'2.40-Dati'!B192</f>
        <v>28.659999847412099</v>
      </c>
      <c r="G193" s="157">
        <f t="shared" si="4"/>
        <v>280.00068664549713</v>
      </c>
      <c r="H193" s="157">
        <f t="shared" si="5"/>
        <v>249.99999999999997</v>
      </c>
    </row>
    <row r="194" spans="1:8" ht="15" customHeight="1" x14ac:dyDescent="0.2">
      <c r="A194" s="152"/>
      <c r="B194" s="152"/>
      <c r="C194" s="152"/>
      <c r="D194" s="152"/>
      <c r="E194" s="153">
        <f>'2.40-Dati'!A193</f>
        <v>37041.166666666664</v>
      </c>
      <c r="F194" s="157">
        <f>'2.40-Dati'!B193</f>
        <v>28.549999237060501</v>
      </c>
      <c r="G194" s="157">
        <f t="shared" si="4"/>
        <v>-110.00061035159803</v>
      </c>
      <c r="H194" s="157">
        <f t="shared" si="5"/>
        <v>170.0000762938991</v>
      </c>
    </row>
    <row r="195" spans="1:8" ht="15" customHeight="1" x14ac:dyDescent="0.2">
      <c r="A195" s="152"/>
      <c r="B195" s="152"/>
      <c r="C195" s="152"/>
      <c r="D195" s="152"/>
      <c r="E195" s="153">
        <f>'2.40-Dati'!A194</f>
        <v>37042.166666666664</v>
      </c>
      <c r="F195" s="157">
        <f>'2.40-Dati'!B194</f>
        <v>28.370000839233398</v>
      </c>
      <c r="G195" s="157">
        <f t="shared" si="4"/>
        <v>-179.99839782710225</v>
      </c>
      <c r="H195" s="157">
        <f t="shared" si="5"/>
        <v>-289.99900817870025</v>
      </c>
    </row>
    <row r="196" spans="1:8" ht="15" customHeight="1" x14ac:dyDescent="0.2">
      <c r="A196" s="152"/>
      <c r="B196" s="152"/>
      <c r="C196" s="152"/>
      <c r="D196" s="152"/>
      <c r="E196" s="153">
        <f>'2.40-Dati'!A195</f>
        <v>37043.166666666664</v>
      </c>
      <c r="F196" s="157">
        <f>'2.40-Dati'!B195</f>
        <v>27.9300003051757</v>
      </c>
      <c r="G196" s="157">
        <f t="shared" ref="G196:G259" si="6">IF($B$1="lunga",1,-1)*$B$3*(F196-F195)</f>
        <v>-440.00053405769893</v>
      </c>
      <c r="H196" s="157">
        <f t="shared" si="5"/>
        <v>-619.99893188480121</v>
      </c>
    </row>
    <row r="197" spans="1:8" ht="15" customHeight="1" x14ac:dyDescent="0.2">
      <c r="A197" s="152"/>
      <c r="B197" s="152"/>
      <c r="C197" s="152"/>
      <c r="D197" s="152"/>
      <c r="E197" s="153">
        <f>'2.40-Dati'!A196</f>
        <v>37046.166666666664</v>
      </c>
      <c r="F197" s="157">
        <f>'2.40-Dati'!B196</f>
        <v>28.129999160766602</v>
      </c>
      <c r="G197" s="157">
        <f t="shared" si="6"/>
        <v>199.99885559090202</v>
      </c>
      <c r="H197" s="157">
        <f t="shared" ref="H197:H260" si="7">G196+G197</f>
        <v>-240.0016784667969</v>
      </c>
    </row>
    <row r="198" spans="1:8" ht="15" customHeight="1" x14ac:dyDescent="0.2">
      <c r="A198" s="152"/>
      <c r="B198" s="152"/>
      <c r="C198" s="152"/>
      <c r="D198" s="152"/>
      <c r="E198" s="153">
        <f>'2.40-Dati'!A197</f>
        <v>37047.166666666664</v>
      </c>
      <c r="F198" s="157">
        <f>'2.40-Dati'!B197</f>
        <v>28.2399997711181</v>
      </c>
      <c r="G198" s="157">
        <f t="shared" si="6"/>
        <v>110.00061035149855</v>
      </c>
      <c r="H198" s="157">
        <f t="shared" si="7"/>
        <v>309.99946594240055</v>
      </c>
    </row>
    <row r="199" spans="1:8" ht="15" customHeight="1" x14ac:dyDescent="0.2">
      <c r="A199" s="152"/>
      <c r="B199" s="152"/>
      <c r="C199" s="152"/>
      <c r="D199" s="152"/>
      <c r="E199" s="153">
        <f>'2.40-Dati'!A198</f>
        <v>37048.166666666664</v>
      </c>
      <c r="F199" s="157">
        <f>'2.40-Dati'!B198</f>
        <v>27.7199993133544</v>
      </c>
      <c r="G199" s="157">
        <f t="shared" si="6"/>
        <v>-520.0004577637003</v>
      </c>
      <c r="H199" s="157">
        <f t="shared" si="7"/>
        <v>-409.99984741220175</v>
      </c>
    </row>
    <row r="200" spans="1:8" ht="15" customHeight="1" x14ac:dyDescent="0.2">
      <c r="A200" s="152"/>
      <c r="B200" s="152"/>
      <c r="C200" s="152"/>
      <c r="D200" s="152"/>
      <c r="E200" s="153">
        <f>'2.40-Dati'!A199</f>
        <v>37049.166666666664</v>
      </c>
      <c r="F200" s="157">
        <f>'2.40-Dati'!B199</f>
        <v>27.75</v>
      </c>
      <c r="G200" s="157">
        <f t="shared" si="6"/>
        <v>30.000686645600183</v>
      </c>
      <c r="H200" s="157">
        <f t="shared" si="7"/>
        <v>-489.99977111810011</v>
      </c>
    </row>
    <row r="201" spans="1:8" ht="15" customHeight="1" x14ac:dyDescent="0.2">
      <c r="A201" s="152"/>
      <c r="B201" s="152"/>
      <c r="C201" s="152"/>
      <c r="D201" s="152"/>
      <c r="E201" s="153">
        <f>'2.40-Dati'!A200</f>
        <v>37050.166666666664</v>
      </c>
      <c r="F201" s="157">
        <f>'2.40-Dati'!B200</f>
        <v>28.399999618530199</v>
      </c>
      <c r="G201" s="157">
        <f t="shared" si="6"/>
        <v>649.99961853019886</v>
      </c>
      <c r="H201" s="157">
        <f t="shared" si="7"/>
        <v>680.00030517579899</v>
      </c>
    </row>
    <row r="202" spans="1:8" ht="15" customHeight="1" x14ac:dyDescent="0.2">
      <c r="A202" s="152"/>
      <c r="B202" s="152"/>
      <c r="C202" s="152"/>
      <c r="D202" s="152"/>
      <c r="E202" s="153">
        <f>'2.40-Dati'!A201</f>
        <v>37053.166666666664</v>
      </c>
      <c r="F202" s="157">
        <f>'2.40-Dati'!B201</f>
        <v>29.040000915527301</v>
      </c>
      <c r="G202" s="157">
        <f t="shared" si="6"/>
        <v>640.00129699710226</v>
      </c>
      <c r="H202" s="157">
        <f t="shared" si="7"/>
        <v>1290.000915527301</v>
      </c>
    </row>
    <row r="203" spans="1:8" ht="15" customHeight="1" x14ac:dyDescent="0.2">
      <c r="A203" s="152"/>
      <c r="B203" s="152"/>
      <c r="C203" s="152"/>
      <c r="D203" s="152"/>
      <c r="E203" s="153">
        <f>'2.40-Dati'!A202</f>
        <v>37054.166666666664</v>
      </c>
      <c r="F203" s="157">
        <f>'2.40-Dati'!B202</f>
        <v>29.1800003051757</v>
      </c>
      <c r="G203" s="157">
        <f t="shared" si="6"/>
        <v>139.99938964839842</v>
      </c>
      <c r="H203" s="157">
        <f t="shared" si="7"/>
        <v>780.00068664550065</v>
      </c>
    </row>
    <row r="204" spans="1:8" ht="15" customHeight="1" x14ac:dyDescent="0.2">
      <c r="A204" s="152"/>
      <c r="B204" s="152"/>
      <c r="C204" s="152"/>
      <c r="D204" s="152"/>
      <c r="E204" s="153">
        <f>'2.40-Dati'!A203</f>
        <v>37055.166666666664</v>
      </c>
      <c r="F204" s="157">
        <f>'2.40-Dati'!B203</f>
        <v>28.840000152587798</v>
      </c>
      <c r="G204" s="157">
        <f t="shared" si="6"/>
        <v>-340.00015258790131</v>
      </c>
      <c r="H204" s="157">
        <f t="shared" si="7"/>
        <v>-200.00076293950289</v>
      </c>
    </row>
    <row r="205" spans="1:8" ht="15" customHeight="1" x14ac:dyDescent="0.2">
      <c r="A205" s="152"/>
      <c r="B205" s="152"/>
      <c r="C205" s="152"/>
      <c r="D205" s="152"/>
      <c r="E205" s="153">
        <f>'2.40-Dati'!A204</f>
        <v>37056.166666666664</v>
      </c>
      <c r="F205" s="157">
        <f>'2.40-Dati'!B204</f>
        <v>29.040000915527301</v>
      </c>
      <c r="G205" s="157">
        <f t="shared" si="6"/>
        <v>200.00076293950286</v>
      </c>
      <c r="H205" s="157">
        <f t="shared" si="7"/>
        <v>-139.99938964839845</v>
      </c>
    </row>
    <row r="206" spans="1:8" ht="15" customHeight="1" x14ac:dyDescent="0.2">
      <c r="A206" s="152"/>
      <c r="B206" s="152"/>
      <c r="C206" s="152"/>
      <c r="D206" s="152"/>
      <c r="E206" s="153">
        <f>'2.40-Dati'!A205</f>
        <v>37057.166666666664</v>
      </c>
      <c r="F206" s="157">
        <f>'2.40-Dati'!B205</f>
        <v>28.5100002288818</v>
      </c>
      <c r="G206" s="157">
        <f t="shared" si="6"/>
        <v>-530.00068664550076</v>
      </c>
      <c r="H206" s="157">
        <f t="shared" si="7"/>
        <v>-329.9999237059979</v>
      </c>
    </row>
    <row r="207" spans="1:8" ht="15" customHeight="1" x14ac:dyDescent="0.2">
      <c r="A207" s="152"/>
      <c r="B207" s="152"/>
      <c r="C207" s="152"/>
      <c r="D207" s="152"/>
      <c r="E207" s="153">
        <f>'2.40-Dati'!A206</f>
        <v>37060.166666666664</v>
      </c>
      <c r="F207" s="157">
        <f>'2.40-Dati'!B206</f>
        <v>27.549999237060501</v>
      </c>
      <c r="G207" s="157">
        <f t="shared" si="6"/>
        <v>-960.00099182129975</v>
      </c>
      <c r="H207" s="157">
        <f t="shared" si="7"/>
        <v>-1490.0016784668005</v>
      </c>
    </row>
    <row r="208" spans="1:8" ht="15" customHeight="1" x14ac:dyDescent="0.2">
      <c r="A208" s="152"/>
      <c r="B208" s="152"/>
      <c r="C208" s="152"/>
      <c r="D208" s="152"/>
      <c r="E208" s="153">
        <f>'2.40-Dati'!A207</f>
        <v>37061.166666666664</v>
      </c>
      <c r="F208" s="157">
        <f>'2.40-Dati'!B207</f>
        <v>27.4799995422363</v>
      </c>
      <c r="G208" s="157">
        <f t="shared" si="6"/>
        <v>-69.999694824200986</v>
      </c>
      <c r="H208" s="157">
        <f t="shared" si="7"/>
        <v>-1030.0006866455008</v>
      </c>
    </row>
    <row r="209" spans="1:8" ht="15" customHeight="1" x14ac:dyDescent="0.2">
      <c r="A209" s="152"/>
      <c r="B209" s="152"/>
      <c r="C209" s="152"/>
      <c r="D209" s="152"/>
      <c r="E209" s="153">
        <f>'2.40-Dati'!A208</f>
        <v>37062.166666666664</v>
      </c>
      <c r="F209" s="157">
        <f>'2.40-Dati'!B208</f>
        <v>26.5</v>
      </c>
      <c r="G209" s="157">
        <f t="shared" si="6"/>
        <v>-979.9995422362997</v>
      </c>
      <c r="H209" s="157">
        <f t="shared" si="7"/>
        <v>-1049.9992370605007</v>
      </c>
    </row>
    <row r="210" spans="1:8" ht="15" customHeight="1" x14ac:dyDescent="0.2">
      <c r="A210" s="152"/>
      <c r="B210" s="152"/>
      <c r="C210" s="152"/>
      <c r="D210" s="152"/>
      <c r="E210" s="153">
        <f>'2.40-Dati'!A209</f>
        <v>37063.166666666664</v>
      </c>
      <c r="F210" s="157">
        <f>'2.40-Dati'!B209</f>
        <v>26.559999465942301</v>
      </c>
      <c r="G210" s="157">
        <f t="shared" si="6"/>
        <v>59.9994659423011</v>
      </c>
      <c r="H210" s="157">
        <f t="shared" si="7"/>
        <v>-920.00007629399863</v>
      </c>
    </row>
    <row r="211" spans="1:8" ht="15" customHeight="1" x14ac:dyDescent="0.2">
      <c r="A211" s="152"/>
      <c r="B211" s="152"/>
      <c r="C211" s="152"/>
      <c r="D211" s="152"/>
      <c r="E211" s="153">
        <f>'2.40-Dati'!A210</f>
        <v>37064.166666666664</v>
      </c>
      <c r="F211" s="157">
        <f>'2.40-Dati'!B210</f>
        <v>26.829999923706001</v>
      </c>
      <c r="G211" s="157">
        <f t="shared" si="6"/>
        <v>270.0004577637003</v>
      </c>
      <c r="H211" s="157">
        <f t="shared" si="7"/>
        <v>329.99992370600137</v>
      </c>
    </row>
    <row r="212" spans="1:8" ht="15" customHeight="1" x14ac:dyDescent="0.2">
      <c r="A212" s="152"/>
      <c r="B212" s="152"/>
      <c r="C212" s="152"/>
      <c r="D212" s="152"/>
      <c r="E212" s="153">
        <f>'2.40-Dati'!A211</f>
        <v>37067.166666666664</v>
      </c>
      <c r="F212" s="157">
        <f>'2.40-Dati'!B211</f>
        <v>27.25</v>
      </c>
      <c r="G212" s="157">
        <f t="shared" si="6"/>
        <v>420.00007629399863</v>
      </c>
      <c r="H212" s="157">
        <f t="shared" si="7"/>
        <v>690.00053405769893</v>
      </c>
    </row>
    <row r="213" spans="1:8" ht="15" customHeight="1" x14ac:dyDescent="0.2">
      <c r="A213" s="152"/>
      <c r="B213" s="152"/>
      <c r="C213" s="152"/>
      <c r="D213" s="152"/>
      <c r="E213" s="153">
        <f>'2.40-Dati'!A212</f>
        <v>37068.166666666664</v>
      </c>
      <c r="F213" s="157">
        <f>'2.40-Dati'!B212</f>
        <v>26.9799995422363</v>
      </c>
      <c r="G213" s="157">
        <f t="shared" si="6"/>
        <v>-270.0004577637003</v>
      </c>
      <c r="H213" s="157">
        <f t="shared" si="7"/>
        <v>149.99961853029833</v>
      </c>
    </row>
    <row r="214" spans="1:8" ht="15" customHeight="1" x14ac:dyDescent="0.2">
      <c r="A214" s="152"/>
      <c r="B214" s="152"/>
      <c r="C214" s="152"/>
      <c r="D214" s="152"/>
      <c r="E214" s="153">
        <f>'2.40-Dati'!A213</f>
        <v>37069.166666666664</v>
      </c>
      <c r="F214" s="157">
        <f>'2.40-Dati'!B213</f>
        <v>25.610000610351499</v>
      </c>
      <c r="G214" s="157">
        <f t="shared" si="6"/>
        <v>-1369.9989318848011</v>
      </c>
      <c r="H214" s="157">
        <f t="shared" si="7"/>
        <v>-1639.9993896485014</v>
      </c>
    </row>
    <row r="215" spans="1:8" ht="15" customHeight="1" x14ac:dyDescent="0.2">
      <c r="A215" s="152"/>
      <c r="B215" s="152"/>
      <c r="C215" s="152"/>
      <c r="D215" s="152"/>
      <c r="E215" s="153">
        <f>'2.40-Dati'!A214</f>
        <v>37070.166666666664</v>
      </c>
      <c r="F215" s="157">
        <f>'2.40-Dati'!B214</f>
        <v>25.559999465942301</v>
      </c>
      <c r="G215" s="157">
        <f t="shared" si="6"/>
        <v>-50.001144409197451</v>
      </c>
      <c r="H215" s="157">
        <f t="shared" si="7"/>
        <v>-1420.0000762939985</v>
      </c>
    </row>
    <row r="216" spans="1:8" ht="15" customHeight="1" x14ac:dyDescent="0.2">
      <c r="A216" s="152"/>
      <c r="B216" s="152"/>
      <c r="C216" s="152"/>
      <c r="D216" s="152"/>
      <c r="E216" s="153">
        <f>'2.40-Dati'!A215</f>
        <v>37071.166666666664</v>
      </c>
      <c r="F216" s="157">
        <f>'2.40-Dati'!B215</f>
        <v>26.25</v>
      </c>
      <c r="G216" s="157">
        <f t="shared" si="6"/>
        <v>690.00053405769893</v>
      </c>
      <c r="H216" s="157">
        <f t="shared" si="7"/>
        <v>639.99938964850151</v>
      </c>
    </row>
    <row r="217" spans="1:8" ht="15" customHeight="1" x14ac:dyDescent="0.2">
      <c r="A217" s="152"/>
      <c r="B217" s="152"/>
      <c r="C217" s="152"/>
      <c r="D217" s="152"/>
      <c r="E217" s="153">
        <f>'2.40-Dati'!A216</f>
        <v>37074.166666666664</v>
      </c>
      <c r="F217" s="157">
        <f>'2.40-Dati'!B216</f>
        <v>25.9500007629394</v>
      </c>
      <c r="G217" s="157">
        <f t="shared" si="6"/>
        <v>-299.99923706060019</v>
      </c>
      <c r="H217" s="157">
        <f t="shared" si="7"/>
        <v>390.00129699709873</v>
      </c>
    </row>
    <row r="218" spans="1:8" ht="15" customHeight="1" x14ac:dyDescent="0.2">
      <c r="A218" s="152"/>
      <c r="B218" s="152"/>
      <c r="C218" s="152"/>
      <c r="D218" s="152"/>
      <c r="E218" s="153">
        <f>'2.40-Dati'!A217</f>
        <v>37075.166666666664</v>
      </c>
      <c r="F218" s="157">
        <f>'2.40-Dati'!B217</f>
        <v>26.2399997711181</v>
      </c>
      <c r="G218" s="157">
        <f t="shared" si="6"/>
        <v>289.99900817870025</v>
      </c>
      <c r="H218" s="157">
        <f t="shared" si="7"/>
        <v>-10.000228881899943</v>
      </c>
    </row>
    <row r="219" spans="1:8" ht="15" customHeight="1" x14ac:dyDescent="0.2">
      <c r="A219" s="152"/>
      <c r="B219" s="152"/>
      <c r="C219" s="152"/>
      <c r="D219" s="152"/>
      <c r="E219" s="153">
        <f>'2.40-Dati'!A218</f>
        <v>37077.166666666664</v>
      </c>
      <c r="F219" s="157">
        <f>'2.40-Dati'!B218</f>
        <v>27.020000457763601</v>
      </c>
      <c r="G219" s="157">
        <f t="shared" si="6"/>
        <v>780.00068664550076</v>
      </c>
      <c r="H219" s="157">
        <f t="shared" si="7"/>
        <v>1069.999694824201</v>
      </c>
    </row>
    <row r="220" spans="1:8" ht="15" customHeight="1" x14ac:dyDescent="0.2">
      <c r="A220" s="152"/>
      <c r="B220" s="152"/>
      <c r="C220" s="152"/>
      <c r="D220" s="152"/>
      <c r="E220" s="153">
        <f>'2.40-Dati'!A219</f>
        <v>37078.166666666664</v>
      </c>
      <c r="F220" s="157">
        <f>'2.40-Dati'!B219</f>
        <v>28.209999084472599</v>
      </c>
      <c r="G220" s="157">
        <f t="shared" si="6"/>
        <v>1189.9986267089985</v>
      </c>
      <c r="H220" s="157">
        <f t="shared" si="7"/>
        <v>1969.9993133544992</v>
      </c>
    </row>
    <row r="221" spans="1:8" ht="15" customHeight="1" x14ac:dyDescent="0.2">
      <c r="A221" s="152"/>
      <c r="B221" s="152"/>
      <c r="C221" s="152"/>
      <c r="D221" s="152"/>
      <c r="E221" s="153">
        <f>'2.40-Dati'!A220</f>
        <v>37081.166666666664</v>
      </c>
      <c r="F221" s="157">
        <f>'2.40-Dati'!B220</f>
        <v>27.590000152587798</v>
      </c>
      <c r="G221" s="157">
        <f t="shared" si="6"/>
        <v>-619.9989318848011</v>
      </c>
      <c r="H221" s="157">
        <f t="shared" si="7"/>
        <v>569.99969482419738</v>
      </c>
    </row>
    <row r="222" spans="1:8" ht="15" customHeight="1" x14ac:dyDescent="0.2">
      <c r="A222" s="152"/>
      <c r="B222" s="152"/>
      <c r="C222" s="152"/>
      <c r="D222" s="152"/>
      <c r="E222" s="153">
        <f>'2.40-Dati'!A221</f>
        <v>37082.166666666664</v>
      </c>
      <c r="F222" s="157">
        <f>'2.40-Dati'!B221</f>
        <v>27.4899997711181</v>
      </c>
      <c r="G222" s="157">
        <f t="shared" si="6"/>
        <v>-100.00038146969814</v>
      </c>
      <c r="H222" s="157">
        <f t="shared" si="7"/>
        <v>-719.99931335449924</v>
      </c>
    </row>
    <row r="223" spans="1:8" ht="15" customHeight="1" x14ac:dyDescent="0.2">
      <c r="A223" s="152"/>
      <c r="B223" s="152"/>
      <c r="C223" s="152"/>
      <c r="D223" s="152"/>
      <c r="E223" s="153">
        <f>'2.40-Dati'!A222</f>
        <v>37083.166666666664</v>
      </c>
      <c r="F223" s="157">
        <f>'2.40-Dati'!B222</f>
        <v>27.110000610351499</v>
      </c>
      <c r="G223" s="157">
        <f t="shared" si="6"/>
        <v>-379.99916076660156</v>
      </c>
      <c r="H223" s="157">
        <f t="shared" si="7"/>
        <v>-479.9995422362997</v>
      </c>
    </row>
    <row r="224" spans="1:8" ht="15" customHeight="1" x14ac:dyDescent="0.2">
      <c r="A224" s="152"/>
      <c r="B224" s="152"/>
      <c r="C224" s="152"/>
      <c r="D224" s="152"/>
      <c r="E224" s="153">
        <f>'2.40-Dati'!A223</f>
        <v>37084.166666666664</v>
      </c>
      <c r="F224" s="157">
        <f>'2.40-Dati'!B223</f>
        <v>26.799999237060501</v>
      </c>
      <c r="G224" s="157">
        <f t="shared" si="6"/>
        <v>-310.00137329099789</v>
      </c>
      <c r="H224" s="157">
        <f t="shared" si="7"/>
        <v>-690.00053405759945</v>
      </c>
    </row>
    <row r="225" spans="1:8" ht="15" customHeight="1" x14ac:dyDescent="0.2">
      <c r="A225" s="152"/>
      <c r="B225" s="152"/>
      <c r="C225" s="152"/>
      <c r="D225" s="152"/>
      <c r="E225" s="153">
        <f>'2.40-Dati'!A224</f>
        <v>37085.166666666664</v>
      </c>
      <c r="F225" s="157">
        <f>'2.40-Dati'!B224</f>
        <v>26.590000152587798</v>
      </c>
      <c r="G225" s="157">
        <f t="shared" si="6"/>
        <v>-209.99908447270244</v>
      </c>
      <c r="H225" s="157">
        <f t="shared" si="7"/>
        <v>-520.0004577637003</v>
      </c>
    </row>
    <row r="226" spans="1:8" ht="15" customHeight="1" x14ac:dyDescent="0.2">
      <c r="A226" s="152"/>
      <c r="B226" s="152"/>
      <c r="C226" s="152"/>
      <c r="D226" s="152"/>
      <c r="E226" s="153">
        <f>'2.40-Dati'!A225</f>
        <v>37088.166666666664</v>
      </c>
      <c r="F226" s="157">
        <f>'2.40-Dati'!B225</f>
        <v>26.059999465942301</v>
      </c>
      <c r="G226" s="157">
        <f t="shared" si="6"/>
        <v>-530.00068664549713</v>
      </c>
      <c r="H226" s="157">
        <f t="shared" si="7"/>
        <v>-739.99977111819953</v>
      </c>
    </row>
    <row r="227" spans="1:8" ht="15" customHeight="1" x14ac:dyDescent="0.2">
      <c r="A227" s="152"/>
      <c r="B227" s="152"/>
      <c r="C227" s="152"/>
      <c r="D227" s="152"/>
      <c r="E227" s="153">
        <f>'2.40-Dati'!A226</f>
        <v>37089.166666666664</v>
      </c>
      <c r="F227" s="157">
        <f>'2.40-Dati'!B226</f>
        <v>25.569999694824201</v>
      </c>
      <c r="G227" s="157">
        <f t="shared" si="6"/>
        <v>-489.99977111810011</v>
      </c>
      <c r="H227" s="157">
        <f t="shared" si="7"/>
        <v>-1020.0004577635973</v>
      </c>
    </row>
    <row r="228" spans="1:8" ht="15" customHeight="1" x14ac:dyDescent="0.2">
      <c r="A228" s="152"/>
      <c r="B228" s="152"/>
      <c r="C228" s="152"/>
      <c r="D228" s="152"/>
      <c r="E228" s="153">
        <f>'2.40-Dati'!A227</f>
        <v>37090.166666666664</v>
      </c>
      <c r="F228" s="157">
        <f>'2.40-Dati'!B227</f>
        <v>24.889999389648398</v>
      </c>
      <c r="G228" s="157">
        <f t="shared" si="6"/>
        <v>-680.00030517580262</v>
      </c>
      <c r="H228" s="157">
        <f t="shared" si="7"/>
        <v>-1170.0000762939028</v>
      </c>
    </row>
    <row r="229" spans="1:8" ht="15" customHeight="1" x14ac:dyDescent="0.2">
      <c r="A229" s="152"/>
      <c r="B229" s="152"/>
      <c r="C229" s="152"/>
      <c r="D229" s="152"/>
      <c r="E229" s="153">
        <f>'2.40-Dati'!A228</f>
        <v>37091.166666666664</v>
      </c>
      <c r="F229" s="157">
        <f>'2.40-Dati'!B228</f>
        <v>24.7000007629394</v>
      </c>
      <c r="G229" s="157">
        <f t="shared" si="6"/>
        <v>-189.99862670899859</v>
      </c>
      <c r="H229" s="157">
        <f t="shared" si="7"/>
        <v>-869.99893188480121</v>
      </c>
    </row>
    <row r="230" spans="1:8" ht="15" customHeight="1" x14ac:dyDescent="0.2">
      <c r="A230" s="152"/>
      <c r="B230" s="152"/>
      <c r="C230" s="152"/>
      <c r="D230" s="152"/>
      <c r="E230" s="153">
        <f>'2.40-Dati'!A229</f>
        <v>37092.166666666664</v>
      </c>
      <c r="F230" s="157">
        <f>'2.40-Dati'!B229</f>
        <v>25.590000152587798</v>
      </c>
      <c r="G230" s="157">
        <f t="shared" si="6"/>
        <v>889.99938964839839</v>
      </c>
      <c r="H230" s="157">
        <f t="shared" si="7"/>
        <v>700.00076293939981</v>
      </c>
    </row>
    <row r="231" spans="1:8" ht="15" customHeight="1" x14ac:dyDescent="0.2">
      <c r="A231" s="152"/>
      <c r="B231" s="152"/>
      <c r="C231" s="152"/>
      <c r="D231" s="152"/>
      <c r="E231" s="153">
        <f>'2.40-Dati'!A230</f>
        <v>37095.166666666664</v>
      </c>
      <c r="F231" s="157">
        <f>'2.40-Dati'!B230</f>
        <v>26.120000839233398</v>
      </c>
      <c r="G231" s="157">
        <f t="shared" si="6"/>
        <v>530.00068664560013</v>
      </c>
      <c r="H231" s="157">
        <f t="shared" si="7"/>
        <v>1420.0000762939985</v>
      </c>
    </row>
    <row r="232" spans="1:8" ht="15" customHeight="1" x14ac:dyDescent="0.2">
      <c r="A232" s="152"/>
      <c r="B232" s="152"/>
      <c r="C232" s="152"/>
      <c r="D232" s="152"/>
      <c r="E232" s="153">
        <f>'2.40-Dati'!A231</f>
        <v>37096.166666666664</v>
      </c>
      <c r="F232" s="157">
        <f>'2.40-Dati'!B231</f>
        <v>26.309999465942301</v>
      </c>
      <c r="G232" s="157">
        <f t="shared" si="6"/>
        <v>189.99862670890266</v>
      </c>
      <c r="H232" s="157">
        <f t="shared" si="7"/>
        <v>719.99931335450276</v>
      </c>
    </row>
    <row r="233" spans="1:8" ht="15" customHeight="1" x14ac:dyDescent="0.2">
      <c r="A233" s="152"/>
      <c r="B233" s="152"/>
      <c r="C233" s="152"/>
      <c r="D233" s="152"/>
      <c r="E233" s="153">
        <f>'2.40-Dati'!A232</f>
        <v>37097.166666666664</v>
      </c>
      <c r="F233" s="157">
        <f>'2.40-Dati'!B232</f>
        <v>26.840000152587798</v>
      </c>
      <c r="G233" s="157">
        <f t="shared" si="6"/>
        <v>530.00068664549713</v>
      </c>
      <c r="H233" s="157">
        <f t="shared" si="7"/>
        <v>719.99931335439976</v>
      </c>
    </row>
    <row r="234" spans="1:8" ht="15" customHeight="1" x14ac:dyDescent="0.2">
      <c r="A234" s="152"/>
      <c r="B234" s="152"/>
      <c r="C234" s="152"/>
      <c r="D234" s="152"/>
      <c r="E234" s="153">
        <f>'2.40-Dati'!A233</f>
        <v>37098.166666666664</v>
      </c>
      <c r="F234" s="157">
        <f>'2.40-Dati'!B233</f>
        <v>26.7299995422363</v>
      </c>
      <c r="G234" s="157">
        <f t="shared" si="6"/>
        <v>-110.00061035149855</v>
      </c>
      <c r="H234" s="157">
        <f t="shared" si="7"/>
        <v>420.00007629399857</v>
      </c>
    </row>
    <row r="235" spans="1:8" ht="15" customHeight="1" x14ac:dyDescent="0.2">
      <c r="A235" s="152"/>
      <c r="B235" s="152"/>
      <c r="C235" s="152"/>
      <c r="D235" s="152"/>
      <c r="E235" s="153">
        <f>'2.40-Dati'!A234</f>
        <v>37099.166666666664</v>
      </c>
      <c r="F235" s="157">
        <f>'2.40-Dati'!B234</f>
        <v>27.020000457763601</v>
      </c>
      <c r="G235" s="157">
        <f t="shared" si="6"/>
        <v>290.00091552730112</v>
      </c>
      <c r="H235" s="157">
        <f t="shared" si="7"/>
        <v>180.00030517580257</v>
      </c>
    </row>
    <row r="236" spans="1:8" ht="15" customHeight="1" x14ac:dyDescent="0.2">
      <c r="A236" s="152"/>
      <c r="B236" s="152"/>
      <c r="C236" s="152"/>
      <c r="D236" s="152"/>
      <c r="E236" s="153">
        <f>'2.40-Dati'!A235</f>
        <v>37102.166666666664</v>
      </c>
      <c r="F236" s="157">
        <f>'2.40-Dati'!B235</f>
        <v>26.629999160766602</v>
      </c>
      <c r="G236" s="157">
        <f t="shared" si="6"/>
        <v>-390.00129699699926</v>
      </c>
      <c r="H236" s="157">
        <f t="shared" si="7"/>
        <v>-100.00038146969814</v>
      </c>
    </row>
    <row r="237" spans="1:8" ht="15" customHeight="1" x14ac:dyDescent="0.2">
      <c r="A237" s="152"/>
      <c r="B237" s="152"/>
      <c r="C237" s="152"/>
      <c r="D237" s="152"/>
      <c r="E237" s="153">
        <f>'2.40-Dati'!A236</f>
        <v>37103.166666666664</v>
      </c>
      <c r="F237" s="157">
        <f>'2.40-Dati'!B236</f>
        <v>26.350000381469702</v>
      </c>
      <c r="G237" s="157">
        <f t="shared" si="6"/>
        <v>-279.9987792968999</v>
      </c>
      <c r="H237" s="157">
        <f t="shared" si="7"/>
        <v>-670.00007629389916</v>
      </c>
    </row>
    <row r="238" spans="1:8" ht="15" customHeight="1" x14ac:dyDescent="0.2">
      <c r="A238" s="152"/>
      <c r="B238" s="152"/>
      <c r="C238" s="152"/>
      <c r="D238" s="152"/>
      <c r="E238" s="153">
        <f>'2.40-Dati'!A237</f>
        <v>37104.166666666664</v>
      </c>
      <c r="F238" s="157">
        <f>'2.40-Dati'!B237</f>
        <v>26.770000457763601</v>
      </c>
      <c r="G238" s="157">
        <f t="shared" si="6"/>
        <v>420.00007629389916</v>
      </c>
      <c r="H238" s="157">
        <f t="shared" si="7"/>
        <v>140.00129699699926</v>
      </c>
    </row>
    <row r="239" spans="1:8" ht="15" customHeight="1" x14ac:dyDescent="0.2">
      <c r="A239" s="152"/>
      <c r="B239" s="152"/>
      <c r="C239" s="152"/>
      <c r="D239" s="152"/>
      <c r="E239" s="153">
        <f>'2.40-Dati'!A238</f>
        <v>37105.166666666664</v>
      </c>
      <c r="F239" s="157">
        <f>'2.40-Dati'!B238</f>
        <v>27.709999084472599</v>
      </c>
      <c r="G239" s="157">
        <f t="shared" si="6"/>
        <v>939.99862670899859</v>
      </c>
      <c r="H239" s="157">
        <f t="shared" si="7"/>
        <v>1359.9987030028979</v>
      </c>
    </row>
    <row r="240" spans="1:8" ht="15" customHeight="1" x14ac:dyDescent="0.2">
      <c r="A240" s="152"/>
      <c r="B240" s="152"/>
      <c r="C240" s="152"/>
      <c r="D240" s="152"/>
      <c r="E240" s="153">
        <f>'2.40-Dati'!A239</f>
        <v>37106.166666666664</v>
      </c>
      <c r="F240" s="157">
        <f>'2.40-Dati'!B239</f>
        <v>27.620000839233398</v>
      </c>
      <c r="G240" s="157">
        <f t="shared" si="6"/>
        <v>-89.998245239200969</v>
      </c>
      <c r="H240" s="157">
        <f t="shared" si="7"/>
        <v>850.00038146979762</v>
      </c>
    </row>
    <row r="241" spans="1:8" ht="15" customHeight="1" x14ac:dyDescent="0.2">
      <c r="A241" s="152"/>
      <c r="B241" s="152"/>
      <c r="C241" s="152"/>
      <c r="D241" s="152"/>
      <c r="E241" s="153">
        <f>'2.40-Dati'!A240</f>
        <v>37109.166666666664</v>
      </c>
      <c r="F241" s="157">
        <f>'2.40-Dati'!B240</f>
        <v>27.7399997711181</v>
      </c>
      <c r="G241" s="157">
        <f t="shared" si="6"/>
        <v>119.99893188470168</v>
      </c>
      <c r="H241" s="157">
        <f t="shared" si="7"/>
        <v>30.000686645500707</v>
      </c>
    </row>
    <row r="242" spans="1:8" ht="15" customHeight="1" x14ac:dyDescent="0.2">
      <c r="A242" s="152"/>
      <c r="B242" s="152"/>
      <c r="C242" s="152"/>
      <c r="D242" s="152"/>
      <c r="E242" s="153">
        <f>'2.40-Dati'!A241</f>
        <v>37110.166666666664</v>
      </c>
      <c r="F242" s="157">
        <f>'2.40-Dati'!B241</f>
        <v>27.940000534057599</v>
      </c>
      <c r="G242" s="157">
        <f t="shared" si="6"/>
        <v>200.00076293949931</v>
      </c>
      <c r="H242" s="157">
        <f t="shared" si="7"/>
        <v>319.99969482420101</v>
      </c>
    </row>
    <row r="243" spans="1:8" ht="15" customHeight="1" x14ac:dyDescent="0.2">
      <c r="A243" s="152"/>
      <c r="B243" s="152"/>
      <c r="C243" s="152"/>
      <c r="D243" s="152"/>
      <c r="E243" s="153">
        <f>'2.40-Dati'!A242</f>
        <v>37111.166666666664</v>
      </c>
      <c r="F243" s="157">
        <f>'2.40-Dati'!B242</f>
        <v>27.540000915527301</v>
      </c>
      <c r="G243" s="157">
        <f t="shared" si="6"/>
        <v>-399.99961853029833</v>
      </c>
      <c r="H243" s="157">
        <f t="shared" si="7"/>
        <v>-199.99885559079902</v>
      </c>
    </row>
    <row r="244" spans="1:8" ht="15" customHeight="1" x14ac:dyDescent="0.2">
      <c r="A244" s="152"/>
      <c r="B244" s="152"/>
      <c r="C244" s="152"/>
      <c r="D244" s="152"/>
      <c r="E244" s="153">
        <f>'2.40-Dati'!A243</f>
        <v>37112.166666666664</v>
      </c>
      <c r="F244" s="157">
        <f>'2.40-Dati'!B243</f>
        <v>27.639999389648398</v>
      </c>
      <c r="G244" s="157">
        <f t="shared" si="6"/>
        <v>99.998474121097303</v>
      </c>
      <c r="H244" s="157">
        <f t="shared" si="7"/>
        <v>-300.00114440920106</v>
      </c>
    </row>
    <row r="245" spans="1:8" ht="15" customHeight="1" x14ac:dyDescent="0.2">
      <c r="A245" s="152"/>
      <c r="B245" s="152"/>
      <c r="C245" s="152"/>
      <c r="D245" s="152"/>
      <c r="E245" s="153">
        <f>'2.40-Dati'!A244</f>
        <v>37113.166666666664</v>
      </c>
      <c r="F245" s="157">
        <f>'2.40-Dati'!B244</f>
        <v>28.049999237060501</v>
      </c>
      <c r="G245" s="157">
        <f t="shared" si="6"/>
        <v>409.99984741210227</v>
      </c>
      <c r="H245" s="157">
        <f t="shared" si="7"/>
        <v>509.9983215331996</v>
      </c>
    </row>
    <row r="246" spans="1:8" ht="15" customHeight="1" x14ac:dyDescent="0.2">
      <c r="A246" s="152"/>
      <c r="B246" s="152"/>
      <c r="C246" s="152"/>
      <c r="D246" s="152"/>
      <c r="E246" s="153">
        <f>'2.40-Dati'!A245</f>
        <v>37116.166666666664</v>
      </c>
      <c r="F246" s="157">
        <f>'2.40-Dati'!B245</f>
        <v>27.819999694824201</v>
      </c>
      <c r="G246" s="157">
        <f t="shared" si="6"/>
        <v>-229.9995422362997</v>
      </c>
      <c r="H246" s="157">
        <f t="shared" si="7"/>
        <v>180.00030517580257</v>
      </c>
    </row>
    <row r="247" spans="1:8" ht="15" customHeight="1" x14ac:dyDescent="0.2">
      <c r="A247" s="152"/>
      <c r="B247" s="152"/>
      <c r="C247" s="152"/>
      <c r="D247" s="152"/>
      <c r="E247" s="153">
        <f>'2.40-Dati'!A246</f>
        <v>37117.166666666664</v>
      </c>
      <c r="F247" s="157">
        <f>'2.40-Dati'!B246</f>
        <v>28.0100002288818</v>
      </c>
      <c r="G247" s="157">
        <f t="shared" si="6"/>
        <v>190.00053405759942</v>
      </c>
      <c r="H247" s="157">
        <f t="shared" si="7"/>
        <v>-39.999008178700279</v>
      </c>
    </row>
    <row r="248" spans="1:8" ht="15" customHeight="1" x14ac:dyDescent="0.2">
      <c r="A248" s="152"/>
      <c r="B248" s="152"/>
      <c r="C248" s="152"/>
      <c r="D248" s="152"/>
      <c r="E248" s="153">
        <f>'2.40-Dati'!A247</f>
        <v>37118.166666666664</v>
      </c>
      <c r="F248" s="157">
        <f>'2.40-Dati'!B247</f>
        <v>27.559999465942301</v>
      </c>
      <c r="G248" s="157">
        <f t="shared" si="6"/>
        <v>-450.00076293949928</v>
      </c>
      <c r="H248" s="157">
        <f t="shared" si="7"/>
        <v>-260.00022888189983</v>
      </c>
    </row>
    <row r="249" spans="1:8" ht="15" customHeight="1" x14ac:dyDescent="0.2">
      <c r="A249" s="152"/>
      <c r="B249" s="152"/>
      <c r="C249" s="152"/>
      <c r="D249" s="152"/>
      <c r="E249" s="153">
        <f>'2.40-Dati'!A248</f>
        <v>37119.166666666664</v>
      </c>
      <c r="F249" s="157">
        <f>'2.40-Dati'!B248</f>
        <v>27.4500007629394</v>
      </c>
      <c r="G249" s="157">
        <f t="shared" si="6"/>
        <v>-109.99870300290127</v>
      </c>
      <c r="H249" s="157">
        <f t="shared" si="7"/>
        <v>-559.99946594240055</v>
      </c>
    </row>
    <row r="250" spans="1:8" ht="15" customHeight="1" x14ac:dyDescent="0.2">
      <c r="A250" s="152"/>
      <c r="B250" s="152"/>
      <c r="C250" s="152"/>
      <c r="D250" s="152"/>
      <c r="E250" s="153">
        <f>'2.40-Dati'!A249</f>
        <v>37120.166666666664</v>
      </c>
      <c r="F250" s="157">
        <f>'2.40-Dati'!B249</f>
        <v>26.629999160766602</v>
      </c>
      <c r="G250" s="157">
        <f t="shared" si="6"/>
        <v>-820.00160217279824</v>
      </c>
      <c r="H250" s="157">
        <f t="shared" si="7"/>
        <v>-930.00030517569951</v>
      </c>
    </row>
    <row r="251" spans="1:8" ht="15" customHeight="1" x14ac:dyDescent="0.2">
      <c r="A251" s="152"/>
      <c r="B251" s="152"/>
      <c r="C251" s="152"/>
      <c r="D251" s="152"/>
      <c r="E251" s="153">
        <f>'2.40-Dati'!A250</f>
        <v>37123.166666666664</v>
      </c>
      <c r="F251" s="157">
        <f>'2.40-Dati'!B250</f>
        <v>27.1800003051757</v>
      </c>
      <c r="G251" s="157">
        <f t="shared" si="6"/>
        <v>550.00114440909795</v>
      </c>
      <c r="H251" s="157">
        <f t="shared" si="7"/>
        <v>-270.0004577637003</v>
      </c>
    </row>
    <row r="252" spans="1:8" ht="15" customHeight="1" x14ac:dyDescent="0.2">
      <c r="A252" s="152"/>
      <c r="B252" s="152"/>
      <c r="C252" s="152"/>
      <c r="D252" s="152"/>
      <c r="E252" s="153">
        <f>'2.40-Dati'!A251</f>
        <v>37124.166666666664</v>
      </c>
      <c r="F252" s="157">
        <f>'2.40-Dati'!B251</f>
        <v>27.850000381469702</v>
      </c>
      <c r="G252" s="157">
        <f t="shared" si="6"/>
        <v>670.00007629400216</v>
      </c>
      <c r="H252" s="157">
        <f t="shared" si="7"/>
        <v>1220.0012207031</v>
      </c>
    </row>
    <row r="253" spans="1:8" ht="15" customHeight="1" x14ac:dyDescent="0.2">
      <c r="A253" s="152"/>
      <c r="B253" s="152"/>
      <c r="C253" s="152"/>
      <c r="D253" s="152"/>
      <c r="E253" s="153">
        <f>'2.40-Dati'!A252</f>
        <v>37125.166666666664</v>
      </c>
      <c r="F253" s="157">
        <f>'2.40-Dati'!B252</f>
        <v>26.370000839233398</v>
      </c>
      <c r="G253" s="157">
        <f t="shared" si="6"/>
        <v>-1479.9995422363033</v>
      </c>
      <c r="H253" s="157">
        <f t="shared" si="7"/>
        <v>-809.99946594230119</v>
      </c>
    </row>
    <row r="254" spans="1:8" ht="15" customHeight="1" x14ac:dyDescent="0.2">
      <c r="A254" s="152"/>
      <c r="B254" s="152"/>
      <c r="C254" s="152"/>
      <c r="D254" s="152"/>
      <c r="E254" s="153">
        <f>'2.40-Dati'!A253</f>
        <v>37126.166666666664</v>
      </c>
      <c r="F254" s="157">
        <f>'2.40-Dati'!B253</f>
        <v>26.629999160766602</v>
      </c>
      <c r="G254" s="157">
        <f t="shared" si="6"/>
        <v>259.99832153320313</v>
      </c>
      <c r="H254" s="157">
        <f t="shared" si="7"/>
        <v>-1220.0012207031002</v>
      </c>
    </row>
    <row r="255" spans="1:8" ht="15" customHeight="1" x14ac:dyDescent="0.2">
      <c r="A255" s="152"/>
      <c r="B255" s="152"/>
      <c r="C255" s="152"/>
      <c r="D255" s="152"/>
      <c r="E255" s="153">
        <f>'2.40-Dati'!A254</f>
        <v>37127.166666666664</v>
      </c>
      <c r="F255" s="157">
        <f>'2.40-Dati'!B254</f>
        <v>26.899999618530199</v>
      </c>
      <c r="G255" s="157">
        <f t="shared" si="6"/>
        <v>270.0004577635973</v>
      </c>
      <c r="H255" s="157">
        <f t="shared" si="7"/>
        <v>529.99877929680042</v>
      </c>
    </row>
    <row r="256" spans="1:8" ht="15" customHeight="1" x14ac:dyDescent="0.2">
      <c r="A256" s="152"/>
      <c r="B256" s="152"/>
      <c r="C256" s="152"/>
      <c r="D256" s="152"/>
      <c r="E256" s="153">
        <f>'2.40-Dati'!A255</f>
        <v>37130.166666666664</v>
      </c>
      <c r="F256" s="157">
        <f>'2.40-Dati'!B255</f>
        <v>26.670000076293899</v>
      </c>
      <c r="G256" s="157">
        <f t="shared" si="6"/>
        <v>-229.9995422362997</v>
      </c>
      <c r="H256" s="157">
        <f t="shared" si="7"/>
        <v>40.000915527297593</v>
      </c>
    </row>
    <row r="257" spans="1:8" ht="15" customHeight="1" x14ac:dyDescent="0.2">
      <c r="A257" s="152"/>
      <c r="B257" s="152"/>
      <c r="C257" s="152"/>
      <c r="D257" s="152"/>
      <c r="E257" s="153">
        <f>'2.40-Dati'!A256</f>
        <v>37131.166666666664</v>
      </c>
      <c r="F257" s="157">
        <f>'2.40-Dati'!B256</f>
        <v>27.170000076293899</v>
      </c>
      <c r="G257" s="157">
        <f t="shared" si="6"/>
        <v>500</v>
      </c>
      <c r="H257" s="157">
        <f t="shared" si="7"/>
        <v>270.0004577637003</v>
      </c>
    </row>
    <row r="258" spans="1:8" ht="15" customHeight="1" x14ac:dyDescent="0.2">
      <c r="A258" s="152"/>
      <c r="B258" s="152"/>
      <c r="C258" s="152"/>
      <c r="D258" s="152"/>
      <c r="E258" s="153">
        <f>'2.40-Dati'!A257</f>
        <v>37132.166666666664</v>
      </c>
      <c r="F258" s="157">
        <f>'2.40-Dati'!B257</f>
        <v>27.049999237060501</v>
      </c>
      <c r="G258" s="157">
        <f t="shared" si="6"/>
        <v>-120.00083923339844</v>
      </c>
      <c r="H258" s="157">
        <f t="shared" si="7"/>
        <v>379.99916076660156</v>
      </c>
    </row>
    <row r="259" spans="1:8" ht="15" customHeight="1" x14ac:dyDescent="0.2">
      <c r="A259" s="152"/>
      <c r="B259" s="152"/>
      <c r="C259" s="152"/>
      <c r="D259" s="152"/>
      <c r="E259" s="153">
        <f>'2.40-Dati'!A258</f>
        <v>37133.166666666664</v>
      </c>
      <c r="F259" s="157">
        <f>'2.40-Dati'!B258</f>
        <v>26.549999237060501</v>
      </c>
      <c r="G259" s="157">
        <f t="shared" si="6"/>
        <v>-500</v>
      </c>
      <c r="H259" s="157">
        <f t="shared" si="7"/>
        <v>-620.00083923339844</v>
      </c>
    </row>
    <row r="260" spans="1:8" ht="15" customHeight="1" x14ac:dyDescent="0.2">
      <c r="A260" s="152"/>
      <c r="B260" s="152"/>
      <c r="C260" s="152"/>
      <c r="D260" s="152"/>
      <c r="E260" s="153">
        <f>'2.40-Dati'!A259</f>
        <v>37134.166666666664</v>
      </c>
      <c r="F260" s="157">
        <f>'2.40-Dati'!B259</f>
        <v>27.2000007629394</v>
      </c>
      <c r="G260" s="157">
        <f t="shared" ref="G260:G323" si="8">IF($B$1="lunga",1,-1)*$B$3*(F260-F259)</f>
        <v>650.0015258788992</v>
      </c>
      <c r="H260" s="157">
        <f t="shared" si="7"/>
        <v>150.0015258788992</v>
      </c>
    </row>
    <row r="261" spans="1:8" ht="15" customHeight="1" x14ac:dyDescent="0.2">
      <c r="A261" s="152"/>
      <c r="B261" s="152"/>
      <c r="C261" s="152"/>
      <c r="D261" s="152"/>
      <c r="E261" s="153">
        <f>'2.40-Dati'!A260</f>
        <v>37138.166666666664</v>
      </c>
      <c r="F261" s="157">
        <f>'2.40-Dati'!B260</f>
        <v>26.9300003051757</v>
      </c>
      <c r="G261" s="157">
        <f t="shared" si="8"/>
        <v>-270.0004577637003</v>
      </c>
      <c r="H261" s="157">
        <f t="shared" ref="H261:H324" si="9">G260+G261</f>
        <v>380.0010681151989</v>
      </c>
    </row>
    <row r="262" spans="1:8" ht="15" customHeight="1" x14ac:dyDescent="0.2">
      <c r="A262" s="152"/>
      <c r="B262" s="152"/>
      <c r="C262" s="152"/>
      <c r="D262" s="152"/>
      <c r="E262" s="153">
        <f>'2.40-Dati'!A261</f>
        <v>37139.166666666664</v>
      </c>
      <c r="F262" s="157">
        <f>'2.40-Dati'!B261</f>
        <v>26.9500007629394</v>
      </c>
      <c r="G262" s="157">
        <f t="shared" si="8"/>
        <v>20.000457763700297</v>
      </c>
      <c r="H262" s="157">
        <f t="shared" si="9"/>
        <v>-250</v>
      </c>
    </row>
    <row r="263" spans="1:8" ht="15" customHeight="1" x14ac:dyDescent="0.2">
      <c r="A263" s="152"/>
      <c r="B263" s="152"/>
      <c r="C263" s="152"/>
      <c r="D263" s="152"/>
      <c r="E263" s="153">
        <f>'2.40-Dati'!A262</f>
        <v>37140.166666666664</v>
      </c>
      <c r="F263" s="157">
        <f>'2.40-Dati'!B262</f>
        <v>27.579999923706001</v>
      </c>
      <c r="G263" s="157">
        <f t="shared" si="8"/>
        <v>629.99916076660156</v>
      </c>
      <c r="H263" s="157">
        <f t="shared" si="9"/>
        <v>649.99961853030186</v>
      </c>
    </row>
    <row r="264" spans="1:8" ht="15" customHeight="1" x14ac:dyDescent="0.2">
      <c r="A264" s="152"/>
      <c r="B264" s="152"/>
      <c r="C264" s="152"/>
      <c r="D264" s="152"/>
      <c r="E264" s="153">
        <f>'2.40-Dati'!A263</f>
        <v>37141.166666666664</v>
      </c>
      <c r="F264" s="157">
        <f>'2.40-Dati'!B263</f>
        <v>28.030000686645501</v>
      </c>
      <c r="G264" s="157">
        <f t="shared" si="8"/>
        <v>450.00076293949928</v>
      </c>
      <c r="H264" s="157">
        <f t="shared" si="9"/>
        <v>1079.9999237061008</v>
      </c>
    </row>
    <row r="265" spans="1:8" ht="15" customHeight="1" x14ac:dyDescent="0.2">
      <c r="A265" s="152"/>
      <c r="B265" s="152"/>
      <c r="C265" s="152"/>
      <c r="D265" s="152"/>
      <c r="E265" s="153">
        <f>'2.40-Dati'!A264</f>
        <v>37144.166666666664</v>
      </c>
      <c r="F265" s="157">
        <f>'2.40-Dati'!B264</f>
        <v>27.629999160766602</v>
      </c>
      <c r="G265" s="157">
        <f t="shared" si="8"/>
        <v>-400.00152587889914</v>
      </c>
      <c r="H265" s="157">
        <f t="shared" si="9"/>
        <v>49.999237060600137</v>
      </c>
    </row>
    <row r="266" spans="1:8" ht="15" customHeight="1" x14ac:dyDescent="0.2">
      <c r="A266" s="152"/>
      <c r="B266" s="152"/>
      <c r="C266" s="152"/>
      <c r="D266" s="152"/>
      <c r="E266" s="153">
        <f>'2.40-Dati'!A265</f>
        <v>37148.166666666664</v>
      </c>
      <c r="F266" s="157">
        <f>'2.40-Dati'!B265</f>
        <v>29.530000686645501</v>
      </c>
      <c r="G266" s="157">
        <f t="shared" si="8"/>
        <v>1900.0015258788992</v>
      </c>
      <c r="H266" s="157">
        <f t="shared" si="9"/>
        <v>1500</v>
      </c>
    </row>
    <row r="267" spans="1:8" ht="15" customHeight="1" x14ac:dyDescent="0.2">
      <c r="A267" s="152"/>
      <c r="B267" s="152"/>
      <c r="C267" s="152"/>
      <c r="D267" s="152"/>
      <c r="E267" s="153">
        <f>'2.40-Dati'!A266</f>
        <v>37151.166666666664</v>
      </c>
      <c r="F267" s="157">
        <f>'2.40-Dati'!B266</f>
        <v>28.809999465942301</v>
      </c>
      <c r="G267" s="157">
        <f t="shared" si="8"/>
        <v>-720.00122070319958</v>
      </c>
      <c r="H267" s="157">
        <f t="shared" si="9"/>
        <v>1180.0003051756996</v>
      </c>
    </row>
    <row r="268" spans="1:8" ht="15" customHeight="1" x14ac:dyDescent="0.2">
      <c r="A268" s="152"/>
      <c r="B268" s="152"/>
      <c r="C268" s="152"/>
      <c r="D268" s="152"/>
      <c r="E268" s="153">
        <f>'2.40-Dati'!A267</f>
        <v>37152.166666666664</v>
      </c>
      <c r="F268" s="157">
        <f>'2.40-Dati'!B267</f>
        <v>27.7000007629394</v>
      </c>
      <c r="G268" s="157">
        <f t="shared" si="8"/>
        <v>-1109.9987030029013</v>
      </c>
      <c r="H268" s="157">
        <f t="shared" si="9"/>
        <v>-1829.9999237061008</v>
      </c>
    </row>
    <row r="269" spans="1:8" ht="15" customHeight="1" x14ac:dyDescent="0.2">
      <c r="A269" s="152"/>
      <c r="B269" s="152"/>
      <c r="C269" s="152"/>
      <c r="D269" s="152"/>
      <c r="E269" s="153">
        <f>'2.40-Dati'!A268</f>
        <v>37153.166666666664</v>
      </c>
      <c r="F269" s="157">
        <f>'2.40-Dati'!B268</f>
        <v>26.7199993133544</v>
      </c>
      <c r="G269" s="157">
        <f t="shared" si="8"/>
        <v>-980.00144958500005</v>
      </c>
      <c r="H269" s="157">
        <f t="shared" si="9"/>
        <v>-2090.0001525879015</v>
      </c>
    </row>
    <row r="270" spans="1:8" ht="15" customHeight="1" x14ac:dyDescent="0.2">
      <c r="A270" s="152"/>
      <c r="B270" s="152"/>
      <c r="C270" s="152"/>
      <c r="D270" s="152"/>
      <c r="E270" s="153">
        <f>'2.40-Dati'!A269</f>
        <v>37154.166666666664</v>
      </c>
      <c r="F270" s="157">
        <f>'2.40-Dati'!B269</f>
        <v>26.590000152587798</v>
      </c>
      <c r="G270" s="157">
        <f t="shared" si="8"/>
        <v>-129.99916076660156</v>
      </c>
      <c r="H270" s="157">
        <f t="shared" si="9"/>
        <v>-1110.0006103516016</v>
      </c>
    </row>
    <row r="271" spans="1:8" ht="15" customHeight="1" x14ac:dyDescent="0.2">
      <c r="A271" s="152"/>
      <c r="B271" s="152"/>
      <c r="C271" s="152"/>
      <c r="D271" s="152"/>
      <c r="E271" s="153">
        <f>'2.40-Dati'!A270</f>
        <v>37155.166666666664</v>
      </c>
      <c r="F271" s="157">
        <f>'2.40-Dati'!B270</f>
        <v>25.9699993133544</v>
      </c>
      <c r="G271" s="157">
        <f t="shared" si="8"/>
        <v>-620.00083923339844</v>
      </c>
      <c r="H271" s="157">
        <f t="shared" si="9"/>
        <v>-750</v>
      </c>
    </row>
    <row r="272" spans="1:8" ht="15" customHeight="1" x14ac:dyDescent="0.2">
      <c r="A272" s="152"/>
      <c r="B272" s="152"/>
      <c r="C272" s="152"/>
      <c r="D272" s="152"/>
      <c r="E272" s="153">
        <f>'2.40-Dati'!A271</f>
        <v>37158.166666666664</v>
      </c>
      <c r="F272" s="157">
        <f>'2.40-Dati'!B271</f>
        <v>22.0100002288818</v>
      </c>
      <c r="G272" s="157">
        <f t="shared" si="8"/>
        <v>-3959.9990844725994</v>
      </c>
      <c r="H272" s="157">
        <f t="shared" si="9"/>
        <v>-4579.9999237059983</v>
      </c>
    </row>
    <row r="273" spans="1:8" ht="15" customHeight="1" x14ac:dyDescent="0.2">
      <c r="A273" s="152"/>
      <c r="B273" s="152"/>
      <c r="C273" s="152"/>
      <c r="D273" s="152"/>
      <c r="E273" s="153">
        <f>'2.40-Dati'!A272</f>
        <v>37159.166666666664</v>
      </c>
      <c r="F273" s="157">
        <f>'2.40-Dati'!B272</f>
        <v>21.809999465942301</v>
      </c>
      <c r="G273" s="157">
        <f t="shared" si="8"/>
        <v>-200.00076293949931</v>
      </c>
      <c r="H273" s="157">
        <f t="shared" si="9"/>
        <v>-4159.9998474120985</v>
      </c>
    </row>
    <row r="274" spans="1:8" ht="15" customHeight="1" x14ac:dyDescent="0.2">
      <c r="A274" s="152"/>
      <c r="B274" s="152"/>
      <c r="C274" s="152"/>
      <c r="D274" s="152"/>
      <c r="E274" s="153">
        <f>'2.40-Dati'!A273</f>
        <v>37160.166666666664</v>
      </c>
      <c r="F274" s="157">
        <f>'2.40-Dati'!B273</f>
        <v>22.379999160766602</v>
      </c>
      <c r="G274" s="157">
        <f t="shared" si="8"/>
        <v>569.99969482430049</v>
      </c>
      <c r="H274" s="157">
        <f t="shared" si="9"/>
        <v>369.99893188480121</v>
      </c>
    </row>
    <row r="275" spans="1:8" ht="15" customHeight="1" x14ac:dyDescent="0.2">
      <c r="A275" s="152"/>
      <c r="B275" s="152"/>
      <c r="C275" s="152"/>
      <c r="D275" s="152"/>
      <c r="E275" s="153">
        <f>'2.40-Dati'!A274</f>
        <v>37161.166666666664</v>
      </c>
      <c r="F275" s="157">
        <f>'2.40-Dati'!B274</f>
        <v>22.7399997711181</v>
      </c>
      <c r="G275" s="157">
        <f t="shared" si="8"/>
        <v>360.00061035149855</v>
      </c>
      <c r="H275" s="157">
        <f t="shared" si="9"/>
        <v>930.00030517579899</v>
      </c>
    </row>
    <row r="276" spans="1:8" ht="15" customHeight="1" x14ac:dyDescent="0.2">
      <c r="A276" s="152"/>
      <c r="B276" s="152"/>
      <c r="C276" s="152"/>
      <c r="D276" s="152"/>
      <c r="E276" s="153">
        <f>'2.40-Dati'!A275</f>
        <v>37162.166666666664</v>
      </c>
      <c r="F276" s="157">
        <f>'2.40-Dati'!B275</f>
        <v>23.4300003051757</v>
      </c>
      <c r="G276" s="157">
        <f t="shared" si="8"/>
        <v>690.00053405759945</v>
      </c>
      <c r="H276" s="157">
        <f t="shared" si="9"/>
        <v>1050.0011444090981</v>
      </c>
    </row>
    <row r="277" spans="1:8" ht="15" customHeight="1" x14ac:dyDescent="0.2">
      <c r="A277" s="152"/>
      <c r="B277" s="152"/>
      <c r="C277" s="152"/>
      <c r="D277" s="152"/>
      <c r="E277" s="153">
        <f>'2.40-Dati'!A276</f>
        <v>37165.166666666664</v>
      </c>
      <c r="F277" s="157">
        <f>'2.40-Dati'!B276</f>
        <v>23.280000686645501</v>
      </c>
      <c r="G277" s="157">
        <f t="shared" si="8"/>
        <v>-149.99961853019883</v>
      </c>
      <c r="H277" s="157">
        <f t="shared" si="9"/>
        <v>540.00091552740059</v>
      </c>
    </row>
    <row r="278" spans="1:8" ht="15" customHeight="1" x14ac:dyDescent="0.2">
      <c r="A278" s="152"/>
      <c r="B278" s="152"/>
      <c r="C278" s="152"/>
      <c r="D278" s="152"/>
      <c r="E278" s="153">
        <f>'2.40-Dati'!A277</f>
        <v>37166.166666666664</v>
      </c>
      <c r="F278" s="157">
        <f>'2.40-Dati'!B277</f>
        <v>22.790000915527301</v>
      </c>
      <c r="G278" s="157">
        <f t="shared" si="8"/>
        <v>-489.99977111819959</v>
      </c>
      <c r="H278" s="157">
        <f t="shared" si="9"/>
        <v>-639.99938964839839</v>
      </c>
    </row>
    <row r="279" spans="1:8" ht="15" customHeight="1" x14ac:dyDescent="0.2">
      <c r="A279" s="152"/>
      <c r="B279" s="152"/>
      <c r="C279" s="152"/>
      <c r="D279" s="152"/>
      <c r="E279" s="153">
        <f>'2.40-Dati'!A278</f>
        <v>37167.166666666664</v>
      </c>
      <c r="F279" s="157">
        <f>'2.40-Dati'!B278</f>
        <v>22.079999923706001</v>
      </c>
      <c r="G279" s="157">
        <f t="shared" si="8"/>
        <v>-710.00099182129975</v>
      </c>
      <c r="H279" s="157">
        <f t="shared" si="9"/>
        <v>-1200.0007629394993</v>
      </c>
    </row>
    <row r="280" spans="1:8" ht="15" customHeight="1" x14ac:dyDescent="0.2">
      <c r="A280" s="152"/>
      <c r="B280" s="152"/>
      <c r="C280" s="152"/>
      <c r="D280" s="152"/>
      <c r="E280" s="153">
        <f>'2.40-Dati'!A279</f>
        <v>37168.166666666664</v>
      </c>
      <c r="F280" s="157">
        <f>'2.40-Dati'!B279</f>
        <v>22.629999160766602</v>
      </c>
      <c r="G280" s="157">
        <f t="shared" si="8"/>
        <v>549.99923706060019</v>
      </c>
      <c r="H280" s="157">
        <f t="shared" si="9"/>
        <v>-160.00175476069955</v>
      </c>
    </row>
    <row r="281" spans="1:8" ht="15" customHeight="1" x14ac:dyDescent="0.2">
      <c r="A281" s="152"/>
      <c r="B281" s="152"/>
      <c r="C281" s="152"/>
      <c r="D281" s="152"/>
      <c r="E281" s="153">
        <f>'2.40-Dati'!A280</f>
        <v>37169.166666666664</v>
      </c>
      <c r="F281" s="157">
        <f>'2.40-Dati'!B280</f>
        <v>22.389999389648398</v>
      </c>
      <c r="G281" s="157">
        <f t="shared" si="8"/>
        <v>-239.99977111820314</v>
      </c>
      <c r="H281" s="157">
        <f t="shared" si="9"/>
        <v>309.99946594239702</v>
      </c>
    </row>
    <row r="282" spans="1:8" ht="15" customHeight="1" x14ac:dyDescent="0.2">
      <c r="A282" s="152"/>
      <c r="B282" s="152"/>
      <c r="C282" s="152"/>
      <c r="D282" s="152"/>
      <c r="E282" s="153">
        <f>'2.40-Dati'!A281</f>
        <v>37172.166666666664</v>
      </c>
      <c r="F282" s="157">
        <f>'2.40-Dati'!B281</f>
        <v>22.4500007629394</v>
      </c>
      <c r="G282" s="157">
        <f t="shared" si="8"/>
        <v>60.001373291001414</v>
      </c>
      <c r="H282" s="157">
        <f t="shared" si="9"/>
        <v>-179.99839782720173</v>
      </c>
    </row>
    <row r="283" spans="1:8" ht="15" customHeight="1" x14ac:dyDescent="0.2">
      <c r="A283" s="152"/>
      <c r="B283" s="152"/>
      <c r="C283" s="152"/>
      <c r="D283" s="152"/>
      <c r="E283" s="153">
        <f>'2.40-Dati'!A282</f>
        <v>37173.166666666664</v>
      </c>
      <c r="F283" s="157">
        <f>'2.40-Dati'!B282</f>
        <v>22.4799995422363</v>
      </c>
      <c r="G283" s="157">
        <f t="shared" si="8"/>
        <v>29.998779296899869</v>
      </c>
      <c r="H283" s="157">
        <f t="shared" si="9"/>
        <v>90.000152587901283</v>
      </c>
    </row>
    <row r="284" spans="1:8" ht="15" customHeight="1" x14ac:dyDescent="0.2">
      <c r="A284" s="152"/>
      <c r="B284" s="152"/>
      <c r="C284" s="152"/>
      <c r="D284" s="152"/>
      <c r="E284" s="153">
        <f>'2.40-Dati'!A283</f>
        <v>37174.166666666664</v>
      </c>
      <c r="F284" s="157">
        <f>'2.40-Dati'!B283</f>
        <v>22.530000686645501</v>
      </c>
      <c r="G284" s="157">
        <f t="shared" si="8"/>
        <v>50.001144409201004</v>
      </c>
      <c r="H284" s="157">
        <f t="shared" si="9"/>
        <v>79.999923706100873</v>
      </c>
    </row>
    <row r="285" spans="1:8" ht="15" customHeight="1" x14ac:dyDescent="0.2">
      <c r="A285" s="152"/>
      <c r="B285" s="152"/>
      <c r="C285" s="152"/>
      <c r="D285" s="152"/>
      <c r="E285" s="153">
        <f>'2.40-Dati'!A284</f>
        <v>37175.166666666664</v>
      </c>
      <c r="F285" s="157">
        <f>'2.40-Dati'!B284</f>
        <v>23.340000152587798</v>
      </c>
      <c r="G285" s="157">
        <f t="shared" si="8"/>
        <v>809.99946594229755</v>
      </c>
      <c r="H285" s="157">
        <f t="shared" si="9"/>
        <v>860.00061035149861</v>
      </c>
    </row>
    <row r="286" spans="1:8" ht="15" customHeight="1" x14ac:dyDescent="0.2">
      <c r="A286" s="152"/>
      <c r="B286" s="152"/>
      <c r="C286" s="152"/>
      <c r="D286" s="152"/>
      <c r="E286" s="153">
        <f>'2.40-Dati'!A285</f>
        <v>37176.166666666664</v>
      </c>
      <c r="F286" s="157">
        <f>'2.40-Dati'!B285</f>
        <v>22.5</v>
      </c>
      <c r="G286" s="157">
        <f t="shared" si="8"/>
        <v>-840.00015258779831</v>
      </c>
      <c r="H286" s="157">
        <f t="shared" si="9"/>
        <v>-30.000686645500764</v>
      </c>
    </row>
    <row r="287" spans="1:8" ht="15" customHeight="1" x14ac:dyDescent="0.2">
      <c r="A287" s="152"/>
      <c r="B287" s="152"/>
      <c r="C287" s="152"/>
      <c r="D287" s="152"/>
      <c r="E287" s="153">
        <f>'2.40-Dati'!A286</f>
        <v>37179.166666666664</v>
      </c>
      <c r="F287" s="157">
        <f>'2.40-Dati'!B286</f>
        <v>22.290000915527301</v>
      </c>
      <c r="G287" s="157">
        <f t="shared" si="8"/>
        <v>-209.99908447269888</v>
      </c>
      <c r="H287" s="157">
        <f t="shared" si="9"/>
        <v>-1049.9992370604973</v>
      </c>
    </row>
    <row r="288" spans="1:8" ht="15" customHeight="1" x14ac:dyDescent="0.2">
      <c r="A288" s="152"/>
      <c r="B288" s="152"/>
      <c r="C288" s="152"/>
      <c r="D288" s="152"/>
      <c r="E288" s="153">
        <f>'2.40-Dati'!A287</f>
        <v>37180.166666666664</v>
      </c>
      <c r="F288" s="157">
        <f>'2.40-Dati'!B287</f>
        <v>22</v>
      </c>
      <c r="G288" s="157">
        <f t="shared" si="8"/>
        <v>-290.00091552730112</v>
      </c>
      <c r="H288" s="157">
        <f t="shared" si="9"/>
        <v>-500</v>
      </c>
    </row>
    <row r="289" spans="1:8" ht="15" customHeight="1" x14ac:dyDescent="0.2">
      <c r="A289" s="152"/>
      <c r="B289" s="152"/>
      <c r="C289" s="152"/>
      <c r="D289" s="152"/>
      <c r="E289" s="153">
        <f>'2.40-Dati'!A288</f>
        <v>37181.166666666664</v>
      </c>
      <c r="F289" s="157">
        <f>'2.40-Dati'!B288</f>
        <v>21.809999465942301</v>
      </c>
      <c r="G289" s="157">
        <f t="shared" si="8"/>
        <v>-190.0005340576989</v>
      </c>
      <c r="H289" s="157">
        <f t="shared" si="9"/>
        <v>-480.00144958500005</v>
      </c>
    </row>
    <row r="290" spans="1:8" ht="15" customHeight="1" x14ac:dyDescent="0.2">
      <c r="A290" s="152"/>
      <c r="B290" s="152"/>
      <c r="C290" s="152"/>
      <c r="D290" s="152"/>
      <c r="E290" s="153">
        <f>'2.40-Dati'!A289</f>
        <v>37182.166666666664</v>
      </c>
      <c r="F290" s="157">
        <f>'2.40-Dati'!B289</f>
        <v>21.309999465942301</v>
      </c>
      <c r="G290" s="157">
        <f t="shared" si="8"/>
        <v>-500</v>
      </c>
      <c r="H290" s="157">
        <f t="shared" si="9"/>
        <v>-690.00053405769893</v>
      </c>
    </row>
    <row r="291" spans="1:8" ht="15" customHeight="1" x14ac:dyDescent="0.2">
      <c r="A291" s="152"/>
      <c r="B291" s="152"/>
      <c r="C291" s="152"/>
      <c r="D291" s="152"/>
      <c r="E291" s="153">
        <f>'2.40-Dati'!A290</f>
        <v>37183.166666666664</v>
      </c>
      <c r="F291" s="157">
        <f>'2.40-Dati'!B290</f>
        <v>21.829999923706001</v>
      </c>
      <c r="G291" s="157">
        <f t="shared" si="8"/>
        <v>520.0004577637003</v>
      </c>
      <c r="H291" s="157">
        <f t="shared" si="9"/>
        <v>20.000457763700297</v>
      </c>
    </row>
    <row r="292" spans="1:8" ht="15" customHeight="1" x14ac:dyDescent="0.2">
      <c r="A292" s="152"/>
      <c r="B292" s="152"/>
      <c r="C292" s="152"/>
      <c r="D292" s="152"/>
      <c r="E292" s="153">
        <f>'2.40-Dati'!A291</f>
        <v>37186.166666666664</v>
      </c>
      <c r="F292" s="157">
        <f>'2.40-Dati'!B291</f>
        <v>21.7600002288818</v>
      </c>
      <c r="G292" s="157">
        <f t="shared" si="8"/>
        <v>-69.999694824200986</v>
      </c>
      <c r="H292" s="157">
        <f t="shared" si="9"/>
        <v>450.00076293949928</v>
      </c>
    </row>
    <row r="293" spans="1:8" ht="15" customHeight="1" x14ac:dyDescent="0.2">
      <c r="A293" s="152"/>
      <c r="B293" s="152"/>
      <c r="C293" s="152"/>
      <c r="D293" s="152"/>
      <c r="E293" s="153">
        <f>'2.40-Dati'!A292</f>
        <v>37187.166666666664</v>
      </c>
      <c r="F293" s="157">
        <f>'2.40-Dati'!B292</f>
        <v>21.850000381469702</v>
      </c>
      <c r="G293" s="157">
        <f t="shared" si="8"/>
        <v>90.000152587901283</v>
      </c>
      <c r="H293" s="157">
        <f t="shared" si="9"/>
        <v>20.000457763700297</v>
      </c>
    </row>
    <row r="294" spans="1:8" ht="15" customHeight="1" x14ac:dyDescent="0.2">
      <c r="A294" s="152"/>
      <c r="B294" s="152"/>
      <c r="C294" s="152"/>
      <c r="D294" s="152"/>
      <c r="E294" s="153">
        <f>'2.40-Dati'!A293</f>
        <v>37188.166666666664</v>
      </c>
      <c r="F294" s="157">
        <f>'2.40-Dati'!B293</f>
        <v>22.329999923706001</v>
      </c>
      <c r="G294" s="157">
        <f t="shared" si="8"/>
        <v>479.9995422362997</v>
      </c>
      <c r="H294" s="157">
        <f t="shared" si="9"/>
        <v>569.99969482420101</v>
      </c>
    </row>
    <row r="295" spans="1:8" ht="15" customHeight="1" x14ac:dyDescent="0.2">
      <c r="A295" s="152"/>
      <c r="B295" s="152"/>
      <c r="C295" s="152"/>
      <c r="D295" s="152"/>
      <c r="E295" s="153">
        <f>'2.40-Dati'!A294</f>
        <v>37189.166666666664</v>
      </c>
      <c r="F295" s="157">
        <f>'2.40-Dati'!B294</f>
        <v>22.0100002288818</v>
      </c>
      <c r="G295" s="157">
        <f t="shared" si="8"/>
        <v>-319.99969482420101</v>
      </c>
      <c r="H295" s="157">
        <f t="shared" si="9"/>
        <v>159.99984741209869</v>
      </c>
    </row>
    <row r="296" spans="1:8" ht="15" customHeight="1" x14ac:dyDescent="0.2">
      <c r="A296" s="152"/>
      <c r="B296" s="152"/>
      <c r="C296" s="152"/>
      <c r="D296" s="152"/>
      <c r="E296" s="153">
        <f>'2.40-Dati'!A295</f>
        <v>37190.166666666664</v>
      </c>
      <c r="F296" s="157">
        <f>'2.40-Dati'!B295</f>
        <v>22.049999237060501</v>
      </c>
      <c r="G296" s="157">
        <f t="shared" si="8"/>
        <v>39.999008178700279</v>
      </c>
      <c r="H296" s="157">
        <f t="shared" si="9"/>
        <v>-280.00068664550076</v>
      </c>
    </row>
    <row r="297" spans="1:8" ht="15" customHeight="1" x14ac:dyDescent="0.2">
      <c r="A297" s="152"/>
      <c r="B297" s="152"/>
      <c r="C297" s="152"/>
      <c r="D297" s="152"/>
      <c r="E297" s="153">
        <f>'2.40-Dati'!A296</f>
        <v>37193.208333333336</v>
      </c>
      <c r="F297" s="157">
        <f>'2.40-Dati'!B296</f>
        <v>22.149999618530199</v>
      </c>
      <c r="G297" s="157">
        <f t="shared" si="8"/>
        <v>100.00038146969814</v>
      </c>
      <c r="H297" s="157">
        <f t="shared" si="9"/>
        <v>139.99938964839842</v>
      </c>
    </row>
    <row r="298" spans="1:8" ht="15" customHeight="1" x14ac:dyDescent="0.2">
      <c r="A298" s="152"/>
      <c r="B298" s="152"/>
      <c r="C298" s="152"/>
      <c r="D298" s="152"/>
      <c r="E298" s="153">
        <f>'2.40-Dati'!A297</f>
        <v>37194.208333333336</v>
      </c>
      <c r="F298" s="157">
        <f>'2.40-Dati'!B297</f>
        <v>21.870000839233398</v>
      </c>
      <c r="G298" s="157">
        <f t="shared" si="8"/>
        <v>-279.99877929680042</v>
      </c>
      <c r="H298" s="157">
        <f t="shared" si="9"/>
        <v>-179.99839782710228</v>
      </c>
    </row>
    <row r="299" spans="1:8" ht="15" customHeight="1" x14ac:dyDescent="0.2">
      <c r="A299" s="152"/>
      <c r="B299" s="152"/>
      <c r="C299" s="152"/>
      <c r="D299" s="152"/>
      <c r="E299" s="153">
        <f>'2.40-Dati'!A298</f>
        <v>37195.208333333336</v>
      </c>
      <c r="F299" s="157">
        <f>'2.40-Dati'!B298</f>
        <v>21.1800003051757</v>
      </c>
      <c r="G299" s="157">
        <f t="shared" si="8"/>
        <v>-690.00053405769893</v>
      </c>
      <c r="H299" s="157">
        <f t="shared" si="9"/>
        <v>-969.99931335449935</v>
      </c>
    </row>
    <row r="300" spans="1:8" ht="15" customHeight="1" x14ac:dyDescent="0.2">
      <c r="A300" s="152"/>
      <c r="B300" s="152"/>
      <c r="C300" s="152"/>
      <c r="D300" s="152"/>
      <c r="E300" s="153">
        <f>'2.40-Dati'!A299</f>
        <v>37196.208333333336</v>
      </c>
      <c r="F300" s="157">
        <f>'2.40-Dati'!B299</f>
        <v>20.389999389648398</v>
      </c>
      <c r="G300" s="157">
        <f t="shared" si="8"/>
        <v>-790.00091552730112</v>
      </c>
      <c r="H300" s="157">
        <f t="shared" si="9"/>
        <v>-1480.001449585</v>
      </c>
    </row>
    <row r="301" spans="1:8" ht="15" customHeight="1" x14ac:dyDescent="0.2">
      <c r="A301" s="152"/>
      <c r="B301" s="152"/>
      <c r="C301" s="152"/>
      <c r="D301" s="152"/>
      <c r="E301" s="153">
        <f>'2.40-Dati'!A300</f>
        <v>37197.208333333336</v>
      </c>
      <c r="F301" s="157">
        <f>'2.40-Dati'!B300</f>
        <v>20.1800003051757</v>
      </c>
      <c r="G301" s="157">
        <f t="shared" si="8"/>
        <v>-209.99908447269888</v>
      </c>
      <c r="H301" s="157">
        <f t="shared" si="9"/>
        <v>-1000</v>
      </c>
    </row>
    <row r="302" spans="1:8" ht="15" customHeight="1" x14ac:dyDescent="0.2">
      <c r="A302" s="152"/>
      <c r="B302" s="152"/>
      <c r="C302" s="152"/>
      <c r="D302" s="152"/>
      <c r="E302" s="153">
        <f>'2.40-Dati'!A301</f>
        <v>37200.208333333336</v>
      </c>
      <c r="F302" s="157">
        <f>'2.40-Dati'!B301</f>
        <v>20.020000457763601</v>
      </c>
      <c r="G302" s="157">
        <f t="shared" si="8"/>
        <v>-159.99984741209872</v>
      </c>
      <c r="H302" s="157">
        <f t="shared" si="9"/>
        <v>-369.99893188479757</v>
      </c>
    </row>
    <row r="303" spans="1:8" ht="15" customHeight="1" x14ac:dyDescent="0.2">
      <c r="A303" s="152"/>
      <c r="B303" s="152"/>
      <c r="C303" s="152"/>
      <c r="D303" s="152"/>
      <c r="E303" s="153">
        <f>'2.40-Dati'!A302</f>
        <v>37201.208333333336</v>
      </c>
      <c r="F303" s="157">
        <f>'2.40-Dati'!B302</f>
        <v>19.920000076293899</v>
      </c>
      <c r="G303" s="157">
        <f t="shared" si="8"/>
        <v>-100.00038146970169</v>
      </c>
      <c r="H303" s="157">
        <f t="shared" si="9"/>
        <v>-260.00022888180041</v>
      </c>
    </row>
    <row r="304" spans="1:8" ht="15" customHeight="1" x14ac:dyDescent="0.2">
      <c r="A304" s="152"/>
      <c r="B304" s="152"/>
      <c r="C304" s="152"/>
      <c r="D304" s="152"/>
      <c r="E304" s="153">
        <f>'2.40-Dati'!A303</f>
        <v>37202.208333333336</v>
      </c>
      <c r="F304" s="157">
        <f>'2.40-Dati'!B303</f>
        <v>20.090000152587798</v>
      </c>
      <c r="G304" s="157">
        <f t="shared" si="8"/>
        <v>170.00007629389913</v>
      </c>
      <c r="H304" s="157">
        <f t="shared" si="9"/>
        <v>69.999694824197434</v>
      </c>
    </row>
    <row r="305" spans="1:8" ht="15" customHeight="1" x14ac:dyDescent="0.2">
      <c r="A305" s="152"/>
      <c r="B305" s="152"/>
      <c r="C305" s="152"/>
      <c r="D305" s="152"/>
      <c r="E305" s="153">
        <f>'2.40-Dati'!A304</f>
        <v>37203.208333333336</v>
      </c>
      <c r="F305" s="157">
        <f>'2.40-Dati'!B304</f>
        <v>21.170000076293899</v>
      </c>
      <c r="G305" s="157">
        <f t="shared" si="8"/>
        <v>1079.9999237061008</v>
      </c>
      <c r="H305" s="157">
        <f t="shared" si="9"/>
        <v>1250</v>
      </c>
    </row>
    <row r="306" spans="1:8" ht="15" customHeight="1" x14ac:dyDescent="0.2">
      <c r="A306" s="152"/>
      <c r="B306" s="152"/>
      <c r="C306" s="152"/>
      <c r="D306" s="152"/>
      <c r="E306" s="153">
        <f>'2.40-Dati'!A305</f>
        <v>37204.208333333336</v>
      </c>
      <c r="F306" s="157">
        <f>'2.40-Dati'!B305</f>
        <v>22.2199993133544</v>
      </c>
      <c r="G306" s="157">
        <f t="shared" si="8"/>
        <v>1049.9992370605007</v>
      </c>
      <c r="H306" s="157">
        <f t="shared" si="9"/>
        <v>2129.9991607666016</v>
      </c>
    </row>
    <row r="307" spans="1:8" ht="15" customHeight="1" x14ac:dyDescent="0.2">
      <c r="A307" s="152"/>
      <c r="B307" s="152"/>
      <c r="C307" s="152"/>
      <c r="D307" s="152"/>
      <c r="E307" s="153">
        <f>'2.40-Dati'!A306</f>
        <v>37207.208333333336</v>
      </c>
      <c r="F307" s="157">
        <f>'2.40-Dati'!B306</f>
        <v>21.2299995422363</v>
      </c>
      <c r="G307" s="157">
        <f t="shared" si="8"/>
        <v>-989.99977111810017</v>
      </c>
      <c r="H307" s="157">
        <f t="shared" si="9"/>
        <v>59.999465942400548</v>
      </c>
    </row>
    <row r="308" spans="1:8" ht="15" customHeight="1" x14ac:dyDescent="0.2">
      <c r="A308" s="152"/>
      <c r="B308" s="152"/>
      <c r="C308" s="152"/>
      <c r="D308" s="152"/>
      <c r="E308" s="153">
        <f>'2.40-Dati'!A307</f>
        <v>37208.208333333336</v>
      </c>
      <c r="F308" s="157">
        <f>'2.40-Dati'!B307</f>
        <v>21.670000076293899</v>
      </c>
      <c r="G308" s="157">
        <f t="shared" si="8"/>
        <v>440.00053405759945</v>
      </c>
      <c r="H308" s="157">
        <f t="shared" si="9"/>
        <v>-549.99923706050072</v>
      </c>
    </row>
    <row r="309" spans="1:8" ht="15" customHeight="1" x14ac:dyDescent="0.2">
      <c r="A309" s="152"/>
      <c r="B309" s="152"/>
      <c r="C309" s="152"/>
      <c r="D309" s="152"/>
      <c r="E309" s="153">
        <f>'2.40-Dati'!A308</f>
        <v>37209.208333333336</v>
      </c>
      <c r="F309" s="157">
        <f>'2.40-Dati'!B308</f>
        <v>19.7399997711181</v>
      </c>
      <c r="G309" s="157">
        <f t="shared" si="8"/>
        <v>-1930.000305175799</v>
      </c>
      <c r="H309" s="157">
        <f t="shared" si="9"/>
        <v>-1489.9997711181995</v>
      </c>
    </row>
    <row r="310" spans="1:8" ht="15" customHeight="1" x14ac:dyDescent="0.2">
      <c r="A310" s="152"/>
      <c r="B310" s="152"/>
      <c r="C310" s="152"/>
      <c r="D310" s="152"/>
      <c r="E310" s="153">
        <f>'2.40-Dati'!A309</f>
        <v>37210.208333333336</v>
      </c>
      <c r="F310" s="157">
        <f>'2.40-Dati'!B309</f>
        <v>17.4500007629394</v>
      </c>
      <c r="G310" s="157">
        <f t="shared" si="8"/>
        <v>-2289.9990081787005</v>
      </c>
      <c r="H310" s="157">
        <f t="shared" si="9"/>
        <v>-4219.9993133544995</v>
      </c>
    </row>
    <row r="311" spans="1:8" ht="15" customHeight="1" x14ac:dyDescent="0.2">
      <c r="A311" s="152"/>
      <c r="B311" s="152"/>
      <c r="C311" s="152"/>
      <c r="D311" s="152"/>
      <c r="E311" s="153">
        <f>'2.40-Dati'!A310</f>
        <v>37211.208333333336</v>
      </c>
      <c r="F311" s="157">
        <f>'2.40-Dati'!B310</f>
        <v>18.030000686645501</v>
      </c>
      <c r="G311" s="157">
        <f t="shared" si="8"/>
        <v>579.99992370610084</v>
      </c>
      <c r="H311" s="157">
        <f t="shared" si="9"/>
        <v>-1709.9990844725996</v>
      </c>
    </row>
    <row r="312" spans="1:8" ht="15" customHeight="1" x14ac:dyDescent="0.2">
      <c r="A312" s="152"/>
      <c r="B312" s="152"/>
      <c r="C312" s="152"/>
      <c r="D312" s="152"/>
      <c r="E312" s="153">
        <f>'2.40-Dati'!A311</f>
        <v>37214.208333333336</v>
      </c>
      <c r="F312" s="157">
        <f>'2.40-Dati'!B311</f>
        <v>17.7199993133544</v>
      </c>
      <c r="G312" s="157">
        <f t="shared" si="8"/>
        <v>-310.00137329110089</v>
      </c>
      <c r="H312" s="157">
        <f t="shared" si="9"/>
        <v>269.99855041499995</v>
      </c>
    </row>
    <row r="313" spans="1:8" ht="15" customHeight="1" x14ac:dyDescent="0.2">
      <c r="A313" s="152"/>
      <c r="B313" s="152"/>
      <c r="C313" s="152"/>
      <c r="D313" s="152"/>
      <c r="E313" s="153">
        <f>'2.40-Dati'!A312</f>
        <v>37215.208333333336</v>
      </c>
      <c r="F313" s="157">
        <f>'2.40-Dati'!B312</f>
        <v>19.149999618530199</v>
      </c>
      <c r="G313" s="157">
        <f t="shared" si="8"/>
        <v>1430.000305175799</v>
      </c>
      <c r="H313" s="157">
        <f t="shared" si="9"/>
        <v>1119.9989318846981</v>
      </c>
    </row>
    <row r="314" spans="1:8" ht="15" customHeight="1" x14ac:dyDescent="0.2">
      <c r="A314" s="152"/>
      <c r="B314" s="152"/>
      <c r="C314" s="152"/>
      <c r="D314" s="152"/>
      <c r="E314" s="153">
        <f>'2.40-Dati'!A313</f>
        <v>37216.208333333336</v>
      </c>
      <c r="F314" s="157">
        <f>'2.40-Dati'!B313</f>
        <v>18.959999084472599</v>
      </c>
      <c r="G314" s="157">
        <f t="shared" si="8"/>
        <v>-190.00053405759942</v>
      </c>
      <c r="H314" s="157">
        <f t="shared" si="9"/>
        <v>1239.9997711181995</v>
      </c>
    </row>
    <row r="315" spans="1:8" ht="15" customHeight="1" x14ac:dyDescent="0.2">
      <c r="A315" s="152"/>
      <c r="B315" s="152"/>
      <c r="C315" s="152"/>
      <c r="D315" s="152"/>
      <c r="E315" s="153">
        <f>'2.40-Dati'!A314</f>
        <v>37221.208333333336</v>
      </c>
      <c r="F315" s="157">
        <f>'2.40-Dati'!B314</f>
        <v>18.690000534057599</v>
      </c>
      <c r="G315" s="157">
        <f t="shared" si="8"/>
        <v>-269.99855041499995</v>
      </c>
      <c r="H315" s="157">
        <f t="shared" si="9"/>
        <v>-459.99908447259941</v>
      </c>
    </row>
    <row r="316" spans="1:8" ht="15" customHeight="1" x14ac:dyDescent="0.2">
      <c r="A316" s="152"/>
      <c r="B316" s="152"/>
      <c r="C316" s="152"/>
      <c r="D316" s="152"/>
      <c r="E316" s="153">
        <f>'2.40-Dati'!A315</f>
        <v>37222.208333333336</v>
      </c>
      <c r="F316" s="157">
        <f>'2.40-Dati'!B315</f>
        <v>19.4799995422363</v>
      </c>
      <c r="G316" s="157">
        <f t="shared" si="8"/>
        <v>789.99900817870025</v>
      </c>
      <c r="H316" s="157">
        <f t="shared" si="9"/>
        <v>520.0004577637003</v>
      </c>
    </row>
    <row r="317" spans="1:8" ht="15" customHeight="1" x14ac:dyDescent="0.2">
      <c r="A317" s="152"/>
      <c r="B317" s="152"/>
      <c r="C317" s="152"/>
      <c r="D317" s="152"/>
      <c r="E317" s="153">
        <f>'2.40-Dati'!A316</f>
        <v>37223.208333333336</v>
      </c>
      <c r="F317" s="157">
        <f>'2.40-Dati'!B316</f>
        <v>19.2199993133544</v>
      </c>
      <c r="G317" s="157">
        <f t="shared" si="8"/>
        <v>-260.00022888189989</v>
      </c>
      <c r="H317" s="157">
        <f t="shared" si="9"/>
        <v>529.99877929680042</v>
      </c>
    </row>
    <row r="318" spans="1:8" ht="15" customHeight="1" x14ac:dyDescent="0.2">
      <c r="A318" s="152"/>
      <c r="B318" s="152"/>
      <c r="C318" s="152"/>
      <c r="D318" s="152"/>
      <c r="E318" s="153">
        <f>'2.40-Dati'!A317</f>
        <v>37224.208333333336</v>
      </c>
      <c r="F318" s="157">
        <f>'2.40-Dati'!B317</f>
        <v>18.620000839233398</v>
      </c>
      <c r="G318" s="157">
        <f t="shared" si="8"/>
        <v>-599.99847412100144</v>
      </c>
      <c r="H318" s="157">
        <f t="shared" si="9"/>
        <v>-859.99870300290127</v>
      </c>
    </row>
    <row r="319" spans="1:8" ht="15" customHeight="1" x14ac:dyDescent="0.2">
      <c r="A319" s="152"/>
      <c r="B319" s="152"/>
      <c r="C319" s="152"/>
      <c r="D319" s="152"/>
      <c r="E319" s="153">
        <f>'2.40-Dati'!A318</f>
        <v>37225.208333333336</v>
      </c>
      <c r="F319" s="157">
        <f>'2.40-Dati'!B318</f>
        <v>19.440000534057599</v>
      </c>
      <c r="G319" s="157">
        <f t="shared" si="8"/>
        <v>819.99969482420101</v>
      </c>
      <c r="H319" s="157">
        <f t="shared" si="9"/>
        <v>220.00122070319958</v>
      </c>
    </row>
    <row r="320" spans="1:8" ht="15" customHeight="1" x14ac:dyDescent="0.2">
      <c r="A320" s="152"/>
      <c r="B320" s="152"/>
      <c r="C320" s="152"/>
      <c r="D320" s="152"/>
      <c r="E320" s="153">
        <f>'2.40-Dati'!A319</f>
        <v>37228.208333333336</v>
      </c>
      <c r="F320" s="157">
        <f>'2.40-Dati'!B319</f>
        <v>20.090000152587798</v>
      </c>
      <c r="G320" s="157">
        <f t="shared" si="8"/>
        <v>649.99961853019886</v>
      </c>
      <c r="H320" s="157">
        <f t="shared" si="9"/>
        <v>1469.9993133543999</v>
      </c>
    </row>
    <row r="321" spans="1:8" ht="15" customHeight="1" x14ac:dyDescent="0.2">
      <c r="A321" s="152"/>
      <c r="B321" s="152"/>
      <c r="C321" s="152"/>
      <c r="D321" s="152"/>
      <c r="E321" s="153">
        <f>'2.40-Dati'!A320</f>
        <v>37229.208333333336</v>
      </c>
      <c r="F321" s="157">
        <f>'2.40-Dati'!B320</f>
        <v>19.649999618530199</v>
      </c>
      <c r="G321" s="157">
        <f t="shared" si="8"/>
        <v>-440.00053405759945</v>
      </c>
      <c r="H321" s="157">
        <f t="shared" si="9"/>
        <v>209.99908447259941</v>
      </c>
    </row>
    <row r="322" spans="1:8" ht="15" customHeight="1" x14ac:dyDescent="0.2">
      <c r="A322" s="152"/>
      <c r="B322" s="152"/>
      <c r="C322" s="152"/>
      <c r="D322" s="152"/>
      <c r="E322" s="153">
        <f>'2.40-Dati'!A321</f>
        <v>37230.208333333336</v>
      </c>
      <c r="F322" s="157">
        <f>'2.40-Dati'!B321</f>
        <v>19.4899997711181</v>
      </c>
      <c r="G322" s="157">
        <f t="shared" si="8"/>
        <v>-159.99984741209872</v>
      </c>
      <c r="H322" s="157">
        <f t="shared" si="9"/>
        <v>-600.00038146969814</v>
      </c>
    </row>
    <row r="323" spans="1:8" ht="15" customHeight="1" x14ac:dyDescent="0.2">
      <c r="A323" s="152"/>
      <c r="B323" s="152"/>
      <c r="C323" s="152"/>
      <c r="D323" s="152"/>
      <c r="E323" s="153">
        <f>'2.40-Dati'!A322</f>
        <v>37231.208333333336</v>
      </c>
      <c r="F323" s="157">
        <f>'2.40-Dati'!B322</f>
        <v>18.540000915527301</v>
      </c>
      <c r="G323" s="157">
        <f t="shared" si="8"/>
        <v>-949.99885559079894</v>
      </c>
      <c r="H323" s="157">
        <f t="shared" si="9"/>
        <v>-1109.9987030028976</v>
      </c>
    </row>
    <row r="324" spans="1:8" ht="15" customHeight="1" x14ac:dyDescent="0.2">
      <c r="A324" s="152"/>
      <c r="B324" s="152"/>
      <c r="C324" s="152"/>
      <c r="D324" s="152"/>
      <c r="E324" s="153">
        <f>'2.40-Dati'!A323</f>
        <v>37232.208333333336</v>
      </c>
      <c r="F324" s="157">
        <f>'2.40-Dati'!B323</f>
        <v>19.040000915527301</v>
      </c>
      <c r="G324" s="157">
        <f t="shared" ref="G324:G387" si="10">IF($B$1="lunga",1,-1)*$B$3*(F324-F323)</f>
        <v>500</v>
      </c>
      <c r="H324" s="157">
        <f t="shared" si="9"/>
        <v>-449.99885559079894</v>
      </c>
    </row>
    <row r="325" spans="1:8" ht="15" customHeight="1" x14ac:dyDescent="0.2">
      <c r="A325" s="152"/>
      <c r="B325" s="152"/>
      <c r="C325" s="152"/>
      <c r="D325" s="152"/>
      <c r="E325" s="153">
        <f>'2.40-Dati'!A324</f>
        <v>37235.208333333336</v>
      </c>
      <c r="F325" s="157">
        <f>'2.40-Dati'!B324</f>
        <v>18.370000839233398</v>
      </c>
      <c r="G325" s="157">
        <f t="shared" si="10"/>
        <v>-670.00007629390268</v>
      </c>
      <c r="H325" s="157">
        <f t="shared" ref="H325:H388" si="11">G324+G325</f>
        <v>-170.00007629390268</v>
      </c>
    </row>
    <row r="326" spans="1:8" ht="15" customHeight="1" x14ac:dyDescent="0.2">
      <c r="A326" s="152"/>
      <c r="B326" s="152"/>
      <c r="C326" s="152"/>
      <c r="D326" s="152"/>
      <c r="E326" s="153">
        <f>'2.40-Dati'!A325</f>
        <v>37236.208333333336</v>
      </c>
      <c r="F326" s="157">
        <f>'2.40-Dati'!B325</f>
        <v>18.079999923706001</v>
      </c>
      <c r="G326" s="157">
        <f t="shared" si="10"/>
        <v>-290.00091552739707</v>
      </c>
      <c r="H326" s="157">
        <f t="shared" si="11"/>
        <v>-960.00099182129975</v>
      </c>
    </row>
    <row r="327" spans="1:8" ht="15" customHeight="1" x14ac:dyDescent="0.2">
      <c r="A327" s="152"/>
      <c r="B327" s="152"/>
      <c r="C327" s="152"/>
      <c r="D327" s="152"/>
      <c r="E327" s="153">
        <f>'2.40-Dati'!A326</f>
        <v>37237.208333333336</v>
      </c>
      <c r="F327" s="157">
        <f>'2.40-Dati'!B326</f>
        <v>18.360000610351499</v>
      </c>
      <c r="G327" s="157">
        <f t="shared" si="10"/>
        <v>280.00068664549713</v>
      </c>
      <c r="H327" s="157">
        <f t="shared" si="11"/>
        <v>-10.000228881899943</v>
      </c>
    </row>
    <row r="328" spans="1:8" ht="15" customHeight="1" x14ac:dyDescent="0.2">
      <c r="A328" s="152"/>
      <c r="B328" s="152"/>
      <c r="C328" s="152"/>
      <c r="D328" s="152"/>
      <c r="E328" s="153">
        <f>'2.40-Dati'!A327</f>
        <v>37238.208333333336</v>
      </c>
      <c r="F328" s="157">
        <f>'2.40-Dati'!B327</f>
        <v>18.120000839233398</v>
      </c>
      <c r="G328" s="157">
        <f t="shared" si="10"/>
        <v>-239.99977111810011</v>
      </c>
      <c r="H328" s="157">
        <f t="shared" si="11"/>
        <v>40.000915527397012</v>
      </c>
    </row>
    <row r="329" spans="1:8" ht="15" customHeight="1" x14ac:dyDescent="0.2">
      <c r="A329" s="152"/>
      <c r="B329" s="152"/>
      <c r="C329" s="152"/>
      <c r="D329" s="152"/>
      <c r="E329" s="153">
        <f>'2.40-Dati'!A328</f>
        <v>37239.208333333336</v>
      </c>
      <c r="F329" s="157">
        <f>'2.40-Dati'!B328</f>
        <v>19.290000915527301</v>
      </c>
      <c r="G329" s="157">
        <f t="shared" si="10"/>
        <v>1170.0000762939026</v>
      </c>
      <c r="H329" s="157">
        <f t="shared" si="11"/>
        <v>930.0003051758024</v>
      </c>
    </row>
    <row r="330" spans="1:8" ht="15" customHeight="1" x14ac:dyDescent="0.2">
      <c r="A330" s="152"/>
      <c r="B330" s="152"/>
      <c r="C330" s="152"/>
      <c r="D330" s="152"/>
      <c r="E330" s="153">
        <f>'2.40-Dati'!A329</f>
        <v>37242.208333333336</v>
      </c>
      <c r="F330" s="157">
        <f>'2.40-Dati'!B329</f>
        <v>19.2199993133544</v>
      </c>
      <c r="G330" s="157">
        <f t="shared" si="10"/>
        <v>-70.0016021729013</v>
      </c>
      <c r="H330" s="157">
        <f t="shared" si="11"/>
        <v>1099.9984741210012</v>
      </c>
    </row>
    <row r="331" spans="1:8" ht="15" customHeight="1" x14ac:dyDescent="0.2">
      <c r="A331" s="152"/>
      <c r="B331" s="152"/>
      <c r="C331" s="152"/>
      <c r="D331" s="152"/>
      <c r="E331" s="153">
        <f>'2.40-Dati'!A330</f>
        <v>37243.208333333336</v>
      </c>
      <c r="F331" s="157">
        <f>'2.40-Dati'!B330</f>
        <v>19.360000610351499</v>
      </c>
      <c r="G331" s="157">
        <f t="shared" si="10"/>
        <v>140.00129699709873</v>
      </c>
      <c r="H331" s="157">
        <f t="shared" si="11"/>
        <v>69.999694824197434</v>
      </c>
    </row>
    <row r="332" spans="1:8" ht="15" customHeight="1" x14ac:dyDescent="0.2">
      <c r="A332" s="152"/>
      <c r="B332" s="152"/>
      <c r="C332" s="152"/>
      <c r="D332" s="152"/>
      <c r="E332" s="153">
        <f>'2.40-Dati'!A331</f>
        <v>37244.208333333336</v>
      </c>
      <c r="F332" s="157">
        <f>'2.40-Dati'!B331</f>
        <v>19.799999237060501</v>
      </c>
      <c r="G332" s="157">
        <f t="shared" si="10"/>
        <v>439.99862670900211</v>
      </c>
      <c r="H332" s="157">
        <f t="shared" si="11"/>
        <v>579.99992370610084</v>
      </c>
    </row>
    <row r="333" spans="1:8" ht="15" customHeight="1" x14ac:dyDescent="0.2">
      <c r="A333" s="152"/>
      <c r="B333" s="152"/>
      <c r="C333" s="152"/>
      <c r="D333" s="152"/>
      <c r="E333" s="153">
        <f>'2.40-Dati'!A332</f>
        <v>37245.208333333336</v>
      </c>
      <c r="F333" s="157">
        <f>'2.40-Dati'!B332</f>
        <v>19.280000686645501</v>
      </c>
      <c r="G333" s="157">
        <f t="shared" si="10"/>
        <v>-519.99855041499995</v>
      </c>
      <c r="H333" s="157">
        <f t="shared" si="11"/>
        <v>-79.999923705997844</v>
      </c>
    </row>
    <row r="334" spans="1:8" ht="15" customHeight="1" x14ac:dyDescent="0.2">
      <c r="A334" s="152"/>
      <c r="B334" s="152"/>
      <c r="C334" s="152"/>
      <c r="D334" s="152"/>
      <c r="E334" s="153">
        <f>'2.40-Dati'!A333</f>
        <v>37246.208333333336</v>
      </c>
      <c r="F334" s="157">
        <f>'2.40-Dati'!B333</f>
        <v>19.620000839233398</v>
      </c>
      <c r="G334" s="157">
        <f t="shared" si="10"/>
        <v>340.00015258789773</v>
      </c>
      <c r="H334" s="157">
        <f t="shared" si="11"/>
        <v>-179.99839782710222</v>
      </c>
    </row>
    <row r="335" spans="1:8" ht="15" customHeight="1" x14ac:dyDescent="0.2">
      <c r="A335" s="152"/>
      <c r="B335" s="152"/>
      <c r="C335" s="152"/>
      <c r="D335" s="152"/>
      <c r="E335" s="153">
        <f>'2.40-Dati'!A334</f>
        <v>37251.208333333336</v>
      </c>
      <c r="F335" s="157">
        <f>'2.40-Dati'!B334</f>
        <v>21.270000457763601</v>
      </c>
      <c r="G335" s="157">
        <f t="shared" si="10"/>
        <v>1649.9996185302025</v>
      </c>
      <c r="H335" s="157">
        <f t="shared" si="11"/>
        <v>1989.9997711181002</v>
      </c>
    </row>
    <row r="336" spans="1:8" ht="15" customHeight="1" x14ac:dyDescent="0.2">
      <c r="A336" s="152"/>
      <c r="B336" s="152"/>
      <c r="C336" s="152"/>
      <c r="D336" s="152"/>
      <c r="E336" s="153">
        <f>'2.40-Dati'!A335</f>
        <v>37252.208333333336</v>
      </c>
      <c r="F336" s="157">
        <f>'2.40-Dati'!B335</f>
        <v>20.899999618530199</v>
      </c>
      <c r="G336" s="157">
        <f t="shared" si="10"/>
        <v>-370.00083923340196</v>
      </c>
      <c r="H336" s="157">
        <f t="shared" si="11"/>
        <v>1279.9987792968004</v>
      </c>
    </row>
    <row r="337" spans="1:8" ht="15" customHeight="1" x14ac:dyDescent="0.2">
      <c r="A337" s="152"/>
      <c r="B337" s="152"/>
      <c r="C337" s="152"/>
      <c r="D337" s="152"/>
      <c r="E337" s="153">
        <f>'2.40-Dati'!A336</f>
        <v>37253.208333333336</v>
      </c>
      <c r="F337" s="157">
        <f>'2.40-Dati'!B336</f>
        <v>20.409999847412099</v>
      </c>
      <c r="G337" s="157">
        <f t="shared" si="10"/>
        <v>-489.99977111810011</v>
      </c>
      <c r="H337" s="157">
        <f t="shared" si="11"/>
        <v>-860.00061035150202</v>
      </c>
    </row>
    <row r="338" spans="1:8" ht="15" customHeight="1" x14ac:dyDescent="0.2">
      <c r="A338" s="152"/>
      <c r="B338" s="152"/>
      <c r="C338" s="152"/>
      <c r="D338" s="152"/>
      <c r="E338" s="153">
        <f>'2.40-Dati'!A337</f>
        <v>37256.208333333336</v>
      </c>
      <c r="F338" s="157">
        <f>'2.40-Dati'!B337</f>
        <v>19.840000152587798</v>
      </c>
      <c r="G338" s="157">
        <f t="shared" si="10"/>
        <v>-569.99969482430049</v>
      </c>
      <c r="H338" s="157">
        <f t="shared" si="11"/>
        <v>-1059.9994659424005</v>
      </c>
    </row>
    <row r="339" spans="1:8" ht="15" customHeight="1" x14ac:dyDescent="0.2">
      <c r="A339" s="152"/>
      <c r="B339" s="152"/>
      <c r="C339" s="152"/>
      <c r="D339" s="152"/>
      <c r="E339" s="153">
        <f>'2.40-Dati'!A338</f>
        <v>37258.208333333336</v>
      </c>
      <c r="F339" s="157">
        <f>'2.40-Dati'!B338</f>
        <v>21.0100002288818</v>
      </c>
      <c r="G339" s="157">
        <f t="shared" si="10"/>
        <v>1170.0000762940022</v>
      </c>
      <c r="H339" s="157">
        <f t="shared" si="11"/>
        <v>600.00038146970167</v>
      </c>
    </row>
    <row r="340" spans="1:8" ht="15" customHeight="1" x14ac:dyDescent="0.2">
      <c r="A340" s="152"/>
      <c r="B340" s="152"/>
      <c r="C340" s="152"/>
      <c r="D340" s="152"/>
      <c r="E340" s="153">
        <f>'2.40-Dati'!A339</f>
        <v>37259.208333333336</v>
      </c>
      <c r="F340" s="157">
        <f>'2.40-Dati'!B339</f>
        <v>20.370000839233398</v>
      </c>
      <c r="G340" s="157">
        <f t="shared" si="10"/>
        <v>-639.99938964840203</v>
      </c>
      <c r="H340" s="157">
        <f t="shared" si="11"/>
        <v>530.00068664560013</v>
      </c>
    </row>
    <row r="341" spans="1:8" ht="15" customHeight="1" x14ac:dyDescent="0.2">
      <c r="A341" s="152"/>
      <c r="B341" s="152"/>
      <c r="C341" s="152"/>
      <c r="D341" s="152"/>
      <c r="E341" s="153">
        <f>'2.40-Dati'!A340</f>
        <v>37260.208333333336</v>
      </c>
      <c r="F341" s="157">
        <f>'2.40-Dati'!B340</f>
        <v>21.620000839233398</v>
      </c>
      <c r="G341" s="157">
        <f t="shared" si="10"/>
        <v>1250</v>
      </c>
      <c r="H341" s="157">
        <f t="shared" si="11"/>
        <v>610.00061035159797</v>
      </c>
    </row>
    <row r="342" spans="1:8" ht="15" customHeight="1" x14ac:dyDescent="0.2">
      <c r="A342" s="152"/>
      <c r="B342" s="152"/>
      <c r="C342" s="152"/>
      <c r="D342" s="152"/>
      <c r="E342" s="153">
        <f>'2.40-Dati'!A341</f>
        <v>37263.208333333336</v>
      </c>
      <c r="F342" s="157">
        <f>'2.40-Dati'!B341</f>
        <v>21.4799995422363</v>
      </c>
      <c r="G342" s="157">
        <f t="shared" si="10"/>
        <v>-140.00129699709873</v>
      </c>
      <c r="H342" s="157">
        <f t="shared" si="11"/>
        <v>1109.9987030029013</v>
      </c>
    </row>
    <row r="343" spans="1:8" ht="15" customHeight="1" x14ac:dyDescent="0.2">
      <c r="A343" s="152"/>
      <c r="B343" s="152"/>
      <c r="C343" s="152"/>
      <c r="D343" s="152"/>
      <c r="E343" s="153">
        <f>'2.40-Dati'!A342</f>
        <v>37264.208333333336</v>
      </c>
      <c r="F343" s="157">
        <f>'2.40-Dati'!B342</f>
        <v>21.25</v>
      </c>
      <c r="G343" s="157">
        <f t="shared" si="10"/>
        <v>-229.9995422362997</v>
      </c>
      <c r="H343" s="157">
        <f t="shared" si="11"/>
        <v>-370.00083923339844</v>
      </c>
    </row>
    <row r="344" spans="1:8" ht="15" customHeight="1" x14ac:dyDescent="0.2">
      <c r="A344" s="152"/>
      <c r="B344" s="152"/>
      <c r="C344" s="152"/>
      <c r="D344" s="152"/>
      <c r="E344" s="153">
        <f>'2.40-Dati'!A343</f>
        <v>37265.208333333336</v>
      </c>
      <c r="F344" s="157">
        <f>'2.40-Dati'!B343</f>
        <v>20.1800003051757</v>
      </c>
      <c r="G344" s="157">
        <f t="shared" si="10"/>
        <v>-1069.9996948243004</v>
      </c>
      <c r="H344" s="157">
        <f t="shared" si="11"/>
        <v>-1299.9992370606001</v>
      </c>
    </row>
    <row r="345" spans="1:8" ht="15" customHeight="1" x14ac:dyDescent="0.2">
      <c r="A345" s="152"/>
      <c r="B345" s="152"/>
      <c r="C345" s="152"/>
      <c r="D345" s="152"/>
      <c r="E345" s="153">
        <f>'2.40-Dati'!A344</f>
        <v>37266.208333333336</v>
      </c>
      <c r="F345" s="157">
        <f>'2.40-Dati'!B344</f>
        <v>20.379999160766602</v>
      </c>
      <c r="G345" s="157">
        <f t="shared" si="10"/>
        <v>199.99885559090202</v>
      </c>
      <c r="H345" s="157">
        <f t="shared" si="11"/>
        <v>-870.00083923339832</v>
      </c>
    </row>
    <row r="346" spans="1:8" ht="15" customHeight="1" x14ac:dyDescent="0.2">
      <c r="A346" s="152"/>
      <c r="B346" s="152"/>
      <c r="C346" s="152"/>
      <c r="D346" s="152"/>
      <c r="E346" s="153">
        <f>'2.40-Dati'!A345</f>
        <v>37267.208333333336</v>
      </c>
      <c r="F346" s="157">
        <f>'2.40-Dati'!B345</f>
        <v>19.6800003051757</v>
      </c>
      <c r="G346" s="157">
        <f t="shared" si="10"/>
        <v>-699.99885559090205</v>
      </c>
      <c r="H346" s="157">
        <f t="shared" si="11"/>
        <v>-500</v>
      </c>
    </row>
    <row r="347" spans="1:8" ht="15" customHeight="1" x14ac:dyDescent="0.2">
      <c r="A347" s="152"/>
      <c r="B347" s="152"/>
      <c r="C347" s="152"/>
      <c r="D347" s="152"/>
      <c r="E347" s="153">
        <f>'2.40-Dati'!A346</f>
        <v>37270.208333333336</v>
      </c>
      <c r="F347" s="157">
        <f>'2.40-Dati'!B346</f>
        <v>18.889999389648398</v>
      </c>
      <c r="G347" s="157">
        <f t="shared" si="10"/>
        <v>-790.00091552730112</v>
      </c>
      <c r="H347" s="157">
        <f t="shared" si="11"/>
        <v>-1489.9997711182032</v>
      </c>
    </row>
    <row r="348" spans="1:8" ht="15" customHeight="1" x14ac:dyDescent="0.2">
      <c r="A348" s="152"/>
      <c r="B348" s="152"/>
      <c r="C348" s="152"/>
      <c r="D348" s="152"/>
      <c r="E348" s="153">
        <f>'2.40-Dati'!A347</f>
        <v>37271.208333333336</v>
      </c>
      <c r="F348" s="157">
        <f>'2.40-Dati'!B347</f>
        <v>18.899999618530199</v>
      </c>
      <c r="G348" s="157">
        <f t="shared" si="10"/>
        <v>10.00022888180041</v>
      </c>
      <c r="H348" s="157">
        <f t="shared" si="11"/>
        <v>-780.00068664550076</v>
      </c>
    </row>
    <row r="349" spans="1:8" ht="15" customHeight="1" x14ac:dyDescent="0.2">
      <c r="A349" s="152"/>
      <c r="B349" s="152"/>
      <c r="C349" s="152"/>
      <c r="D349" s="152"/>
      <c r="E349" s="153">
        <f>'2.40-Dati'!A348</f>
        <v>37272.208333333336</v>
      </c>
      <c r="F349" s="157">
        <f>'2.40-Dati'!B348</f>
        <v>18.860000610351499</v>
      </c>
      <c r="G349" s="157">
        <f t="shared" si="10"/>
        <v>-39.999008178700279</v>
      </c>
      <c r="H349" s="157">
        <f t="shared" si="11"/>
        <v>-29.998779296899869</v>
      </c>
    </row>
    <row r="350" spans="1:8" ht="15" customHeight="1" x14ac:dyDescent="0.2">
      <c r="A350" s="152"/>
      <c r="B350" s="152"/>
      <c r="C350" s="152"/>
      <c r="D350" s="152"/>
      <c r="E350" s="153">
        <f>'2.40-Dati'!A349</f>
        <v>37273.208333333336</v>
      </c>
      <c r="F350" s="157">
        <f>'2.40-Dati'!B349</f>
        <v>18.040000915527301</v>
      </c>
      <c r="G350" s="157">
        <f t="shared" si="10"/>
        <v>-819.99969482419738</v>
      </c>
      <c r="H350" s="157">
        <f t="shared" si="11"/>
        <v>-859.99870300289763</v>
      </c>
    </row>
    <row r="351" spans="1:8" ht="15" customHeight="1" x14ac:dyDescent="0.2">
      <c r="A351" s="152"/>
      <c r="B351" s="152"/>
      <c r="C351" s="152"/>
      <c r="D351" s="152"/>
      <c r="E351" s="153">
        <f>'2.40-Dati'!A350</f>
        <v>37274.208333333336</v>
      </c>
      <c r="F351" s="157">
        <f>'2.40-Dati'!B350</f>
        <v>18</v>
      </c>
      <c r="G351" s="157">
        <f t="shared" si="10"/>
        <v>-40.000915527301117</v>
      </c>
      <c r="H351" s="157">
        <f t="shared" si="11"/>
        <v>-860.00061035149849</v>
      </c>
    </row>
    <row r="352" spans="1:8" ht="15" customHeight="1" x14ac:dyDescent="0.2">
      <c r="A352" s="152"/>
      <c r="B352" s="152"/>
      <c r="C352" s="152"/>
      <c r="D352" s="152"/>
      <c r="E352" s="153">
        <f>'2.40-Dati'!A351</f>
        <v>37278.208333333336</v>
      </c>
      <c r="F352" s="157">
        <f>'2.40-Dati'!B351</f>
        <v>18.600000381469702</v>
      </c>
      <c r="G352" s="157">
        <f t="shared" si="10"/>
        <v>600.00038146970167</v>
      </c>
      <c r="H352" s="157">
        <f t="shared" si="11"/>
        <v>559.99946594240055</v>
      </c>
    </row>
    <row r="353" spans="1:8" ht="15" customHeight="1" x14ac:dyDescent="0.2">
      <c r="A353" s="152"/>
      <c r="B353" s="152"/>
      <c r="C353" s="152"/>
      <c r="D353" s="152"/>
      <c r="E353" s="153">
        <f>'2.40-Dati'!A352</f>
        <v>37279.208333333336</v>
      </c>
      <c r="F353" s="157">
        <f>'2.40-Dati'!B352</f>
        <v>19.4799995422363</v>
      </c>
      <c r="G353" s="157">
        <f t="shared" si="10"/>
        <v>879.99916076659804</v>
      </c>
      <c r="H353" s="157">
        <f t="shared" si="11"/>
        <v>1479.9995422362997</v>
      </c>
    </row>
    <row r="354" spans="1:8" ht="15" customHeight="1" x14ac:dyDescent="0.2">
      <c r="A354" s="152"/>
      <c r="B354" s="152"/>
      <c r="C354" s="152"/>
      <c r="D354" s="152"/>
      <c r="E354" s="153">
        <f>'2.40-Dati'!A353</f>
        <v>37280.208333333336</v>
      </c>
      <c r="F354" s="157">
        <f>'2.40-Dati'!B353</f>
        <v>19.7199993133544</v>
      </c>
      <c r="G354" s="157">
        <f t="shared" si="10"/>
        <v>239.99977111810011</v>
      </c>
      <c r="H354" s="157">
        <f t="shared" si="11"/>
        <v>1119.9989318846981</v>
      </c>
    </row>
    <row r="355" spans="1:8" ht="15" customHeight="1" x14ac:dyDescent="0.2">
      <c r="A355" s="152"/>
      <c r="B355" s="152"/>
      <c r="C355" s="152"/>
      <c r="D355" s="152"/>
      <c r="E355" s="153">
        <f>'2.40-Dati'!A354</f>
        <v>37281.208333333336</v>
      </c>
      <c r="F355" s="157">
        <f>'2.40-Dati'!B354</f>
        <v>20</v>
      </c>
      <c r="G355" s="157">
        <f t="shared" si="10"/>
        <v>280.00068664560018</v>
      </c>
      <c r="H355" s="157">
        <f t="shared" si="11"/>
        <v>520.0004577637003</v>
      </c>
    </row>
    <row r="356" spans="1:8" ht="15" customHeight="1" x14ac:dyDescent="0.2">
      <c r="A356" s="152"/>
      <c r="B356" s="152"/>
      <c r="C356" s="152"/>
      <c r="D356" s="152"/>
      <c r="E356" s="153">
        <f>'2.40-Dati'!A355</f>
        <v>37284.208333333336</v>
      </c>
      <c r="F356" s="157">
        <f>'2.40-Dati'!B355</f>
        <v>20.049999237060501</v>
      </c>
      <c r="G356" s="157">
        <f t="shared" si="10"/>
        <v>49.99923706050069</v>
      </c>
      <c r="H356" s="157">
        <f t="shared" si="11"/>
        <v>329.99992370610084</v>
      </c>
    </row>
    <row r="357" spans="1:8" ht="15" customHeight="1" x14ac:dyDescent="0.2">
      <c r="A357" s="152"/>
      <c r="B357" s="152"/>
      <c r="C357" s="152"/>
      <c r="D357" s="152"/>
      <c r="E357" s="153">
        <f>'2.40-Dati'!A356</f>
        <v>37285.208333333336</v>
      </c>
      <c r="F357" s="157">
        <f>'2.40-Dati'!B356</f>
        <v>19.569999694824201</v>
      </c>
      <c r="G357" s="157">
        <f t="shared" si="10"/>
        <v>-479.9995422362997</v>
      </c>
      <c r="H357" s="157">
        <f t="shared" si="11"/>
        <v>-430.00030517579899</v>
      </c>
    </row>
    <row r="358" spans="1:8" ht="15" customHeight="1" x14ac:dyDescent="0.2">
      <c r="A358" s="152"/>
      <c r="B358" s="152"/>
      <c r="C358" s="152"/>
      <c r="D358" s="152"/>
      <c r="E358" s="153">
        <f>'2.40-Dati'!A357</f>
        <v>37286.208333333336</v>
      </c>
      <c r="F358" s="157">
        <f>'2.40-Dati'!B357</f>
        <v>19.149999618530199</v>
      </c>
      <c r="G358" s="157">
        <f t="shared" si="10"/>
        <v>-420.00007629400216</v>
      </c>
      <c r="H358" s="157">
        <f t="shared" si="11"/>
        <v>-899.99961853030186</v>
      </c>
    </row>
    <row r="359" spans="1:8" ht="15" customHeight="1" x14ac:dyDescent="0.2">
      <c r="A359" s="152"/>
      <c r="B359" s="152"/>
      <c r="C359" s="152"/>
      <c r="D359" s="152"/>
      <c r="E359" s="153">
        <f>'2.40-Dati'!A358</f>
        <v>37287.208333333336</v>
      </c>
      <c r="F359" s="157">
        <f>'2.40-Dati'!B358</f>
        <v>19.4799995422363</v>
      </c>
      <c r="G359" s="157">
        <f t="shared" si="10"/>
        <v>329.99992370610084</v>
      </c>
      <c r="H359" s="157">
        <f t="shared" si="11"/>
        <v>-90.000152587901312</v>
      </c>
    </row>
    <row r="360" spans="1:8" ht="15" customHeight="1" x14ac:dyDescent="0.2">
      <c r="A360" s="152"/>
      <c r="B360" s="152"/>
      <c r="C360" s="152"/>
      <c r="D360" s="152"/>
      <c r="E360" s="153">
        <f>'2.40-Dati'!A359</f>
        <v>37288.208333333336</v>
      </c>
      <c r="F360" s="157">
        <f>'2.40-Dati'!B359</f>
        <v>20.399999618530199</v>
      </c>
      <c r="G360" s="157">
        <f t="shared" si="10"/>
        <v>920.00007629389916</v>
      </c>
      <c r="H360" s="157">
        <f t="shared" si="11"/>
        <v>1250</v>
      </c>
    </row>
    <row r="361" spans="1:8" ht="15" customHeight="1" x14ac:dyDescent="0.2">
      <c r="A361" s="152"/>
      <c r="B361" s="152"/>
      <c r="C361" s="152"/>
      <c r="D361" s="152"/>
      <c r="E361" s="153">
        <f>'2.40-Dati'!A360</f>
        <v>37291.208333333336</v>
      </c>
      <c r="F361" s="157">
        <f>'2.40-Dati'!B360</f>
        <v>20.059999465942301</v>
      </c>
      <c r="G361" s="157">
        <f t="shared" si="10"/>
        <v>-340.00015258789773</v>
      </c>
      <c r="H361" s="157">
        <f t="shared" si="11"/>
        <v>579.99992370600148</v>
      </c>
    </row>
    <row r="362" spans="1:8" ht="15" customHeight="1" x14ac:dyDescent="0.2">
      <c r="A362" s="152"/>
      <c r="B362" s="152"/>
      <c r="C362" s="152"/>
      <c r="D362" s="152"/>
      <c r="E362" s="153">
        <f>'2.40-Dati'!A361</f>
        <v>37292.208333333336</v>
      </c>
      <c r="F362" s="157">
        <f>'2.40-Dati'!B361</f>
        <v>20.049999237060501</v>
      </c>
      <c r="G362" s="157">
        <f t="shared" si="10"/>
        <v>-10.00022888180041</v>
      </c>
      <c r="H362" s="157">
        <f t="shared" si="11"/>
        <v>-350.00038146969814</v>
      </c>
    </row>
    <row r="363" spans="1:8" ht="15" customHeight="1" x14ac:dyDescent="0.2">
      <c r="A363" s="152"/>
      <c r="B363" s="152"/>
      <c r="C363" s="152"/>
      <c r="D363" s="152"/>
      <c r="E363" s="153">
        <f>'2.40-Dati'!A362</f>
        <v>37293.208333333336</v>
      </c>
      <c r="F363" s="157">
        <f>'2.40-Dati'!B362</f>
        <v>19.75</v>
      </c>
      <c r="G363" s="157">
        <f t="shared" si="10"/>
        <v>-299.99923706050072</v>
      </c>
      <c r="H363" s="157">
        <f t="shared" si="11"/>
        <v>-309.99946594230113</v>
      </c>
    </row>
    <row r="364" spans="1:8" ht="15" customHeight="1" x14ac:dyDescent="0.2">
      <c r="A364" s="152"/>
      <c r="B364" s="152"/>
      <c r="C364" s="152"/>
      <c r="D364" s="152"/>
      <c r="E364" s="153">
        <f>'2.40-Dati'!A363</f>
        <v>37294.208333333336</v>
      </c>
      <c r="F364" s="157">
        <f>'2.40-Dati'!B363</f>
        <v>19.6800003051757</v>
      </c>
      <c r="G364" s="157">
        <f t="shared" si="10"/>
        <v>-69.999694824300462</v>
      </c>
      <c r="H364" s="157">
        <f t="shared" si="11"/>
        <v>-369.99893188480121</v>
      </c>
    </row>
    <row r="365" spans="1:8" ht="15" customHeight="1" x14ac:dyDescent="0.2">
      <c r="A365" s="152"/>
      <c r="B365" s="152"/>
      <c r="C365" s="152"/>
      <c r="D365" s="152"/>
      <c r="E365" s="153">
        <f>'2.40-Dati'!A364</f>
        <v>37295.208333333336</v>
      </c>
      <c r="F365" s="157">
        <f>'2.40-Dati'!B364</f>
        <v>20.25</v>
      </c>
      <c r="G365" s="157">
        <f t="shared" si="10"/>
        <v>569.99969482430049</v>
      </c>
      <c r="H365" s="157">
        <f t="shared" si="11"/>
        <v>500</v>
      </c>
    </row>
    <row r="366" spans="1:8" ht="15" customHeight="1" x14ac:dyDescent="0.2">
      <c r="A366" s="152"/>
      <c r="B366" s="152"/>
      <c r="C366" s="152"/>
      <c r="D366" s="152"/>
      <c r="E366" s="153">
        <f>'2.40-Dati'!A365</f>
        <v>37298.208333333336</v>
      </c>
      <c r="F366" s="157">
        <f>'2.40-Dati'!B365</f>
        <v>21.319999694824201</v>
      </c>
      <c r="G366" s="157">
        <f t="shared" si="10"/>
        <v>1069.999694824201</v>
      </c>
      <c r="H366" s="157">
        <f t="shared" si="11"/>
        <v>1639.9993896485016</v>
      </c>
    </row>
    <row r="367" spans="1:8" ht="15" customHeight="1" x14ac:dyDescent="0.2">
      <c r="A367" s="152"/>
      <c r="B367" s="152"/>
      <c r="C367" s="152"/>
      <c r="D367" s="152"/>
      <c r="E367" s="153">
        <f>'2.40-Dati'!A366</f>
        <v>37299.208333333336</v>
      </c>
      <c r="F367" s="157">
        <f>'2.40-Dati'!B366</f>
        <v>20.75</v>
      </c>
      <c r="G367" s="157">
        <f t="shared" si="10"/>
        <v>-569.99969482420101</v>
      </c>
      <c r="H367" s="157">
        <f t="shared" si="11"/>
        <v>500</v>
      </c>
    </row>
    <row r="368" spans="1:8" ht="15" customHeight="1" x14ac:dyDescent="0.2">
      <c r="A368" s="152"/>
      <c r="B368" s="152"/>
      <c r="C368" s="152"/>
      <c r="D368" s="152"/>
      <c r="E368" s="153">
        <f>'2.40-Dati'!A367</f>
        <v>37300.208333333336</v>
      </c>
      <c r="F368" s="157">
        <f>'2.40-Dati'!B367</f>
        <v>21.149999618530199</v>
      </c>
      <c r="G368" s="157">
        <f t="shared" si="10"/>
        <v>399.99961853019886</v>
      </c>
      <c r="H368" s="157">
        <f t="shared" si="11"/>
        <v>-170.00007629400216</v>
      </c>
    </row>
    <row r="369" spans="1:8" ht="15" customHeight="1" x14ac:dyDescent="0.2">
      <c r="A369" s="152"/>
      <c r="B369" s="152"/>
      <c r="C369" s="152"/>
      <c r="D369" s="152"/>
      <c r="E369" s="153">
        <f>'2.40-Dati'!A368</f>
        <v>37301.208333333336</v>
      </c>
      <c r="F369" s="157">
        <f>'2.40-Dati'!B368</f>
        <v>21.2199993133544</v>
      </c>
      <c r="G369" s="157">
        <f t="shared" si="10"/>
        <v>69.999694824200986</v>
      </c>
      <c r="H369" s="157">
        <f t="shared" si="11"/>
        <v>469.99931335439987</v>
      </c>
    </row>
    <row r="370" spans="1:8" ht="15" customHeight="1" x14ac:dyDescent="0.2">
      <c r="A370" s="152"/>
      <c r="B370" s="152"/>
      <c r="C370" s="152"/>
      <c r="D370" s="152"/>
      <c r="E370" s="153">
        <f>'2.40-Dati'!A369</f>
        <v>37302.208333333336</v>
      </c>
      <c r="F370" s="157">
        <f>'2.40-Dati'!B369</f>
        <v>21.5</v>
      </c>
      <c r="G370" s="157">
        <f t="shared" si="10"/>
        <v>280.00068664560018</v>
      </c>
      <c r="H370" s="157">
        <f t="shared" si="11"/>
        <v>350.00038146980114</v>
      </c>
    </row>
    <row r="371" spans="1:8" ht="15" customHeight="1" x14ac:dyDescent="0.2">
      <c r="A371" s="152"/>
      <c r="B371" s="152"/>
      <c r="C371" s="152"/>
      <c r="D371" s="152"/>
      <c r="E371" s="153">
        <f>'2.40-Dati'!A370</f>
        <v>37306.208333333336</v>
      </c>
      <c r="F371" s="157">
        <f>'2.40-Dati'!B370</f>
        <v>20.870000839233398</v>
      </c>
      <c r="G371" s="157">
        <f t="shared" si="10"/>
        <v>-629.99916076660156</v>
      </c>
      <c r="H371" s="157">
        <f t="shared" si="11"/>
        <v>-349.99847412100138</v>
      </c>
    </row>
    <row r="372" spans="1:8" ht="15" customHeight="1" x14ac:dyDescent="0.2">
      <c r="A372" s="152"/>
      <c r="B372" s="152"/>
      <c r="C372" s="152"/>
      <c r="D372" s="152"/>
      <c r="E372" s="153">
        <f>'2.40-Dati'!A371</f>
        <v>37307.208333333336</v>
      </c>
      <c r="F372" s="157">
        <f>'2.40-Dati'!B371</f>
        <v>20.2299995422363</v>
      </c>
      <c r="G372" s="157">
        <f t="shared" si="10"/>
        <v>-640.00129699709873</v>
      </c>
      <c r="H372" s="157">
        <f t="shared" si="11"/>
        <v>-1270.0004577637003</v>
      </c>
    </row>
    <row r="373" spans="1:8" ht="15" customHeight="1" x14ac:dyDescent="0.2">
      <c r="A373" s="152"/>
      <c r="B373" s="152"/>
      <c r="C373" s="152"/>
      <c r="D373" s="152"/>
      <c r="E373" s="153">
        <f>'2.40-Dati'!A372</f>
        <v>37308.208333333336</v>
      </c>
      <c r="F373" s="157">
        <f>'2.40-Dati'!B372</f>
        <v>21.049999237060501</v>
      </c>
      <c r="G373" s="157">
        <f t="shared" si="10"/>
        <v>819.99969482420101</v>
      </c>
      <c r="H373" s="157">
        <f t="shared" si="11"/>
        <v>179.99839782710228</v>
      </c>
    </row>
    <row r="374" spans="1:8" ht="15" customHeight="1" x14ac:dyDescent="0.2">
      <c r="A374" s="152"/>
      <c r="B374" s="152"/>
      <c r="C374" s="152"/>
      <c r="D374" s="152"/>
      <c r="E374" s="153">
        <f>'2.40-Dati'!A373</f>
        <v>37309.208333333336</v>
      </c>
      <c r="F374" s="157">
        <f>'2.40-Dati'!B373</f>
        <v>21.079999923706001</v>
      </c>
      <c r="G374" s="157">
        <f t="shared" si="10"/>
        <v>30.000686645500707</v>
      </c>
      <c r="H374" s="157">
        <f t="shared" si="11"/>
        <v>850.00038146970178</v>
      </c>
    </row>
    <row r="375" spans="1:8" ht="15" customHeight="1" x14ac:dyDescent="0.2">
      <c r="A375" s="152"/>
      <c r="B375" s="152"/>
      <c r="C375" s="152"/>
      <c r="D375" s="152"/>
      <c r="E375" s="153">
        <f>'2.40-Dati'!A374</f>
        <v>37312.208333333336</v>
      </c>
      <c r="F375" s="157">
        <f>'2.40-Dati'!B374</f>
        <v>20.420000076293899</v>
      </c>
      <c r="G375" s="157">
        <f t="shared" si="10"/>
        <v>-659.99984741210233</v>
      </c>
      <c r="H375" s="157">
        <f t="shared" si="11"/>
        <v>-629.99916076660156</v>
      </c>
    </row>
    <row r="376" spans="1:8" ht="15" customHeight="1" x14ac:dyDescent="0.2">
      <c r="A376" s="152"/>
      <c r="B376" s="152"/>
      <c r="C376" s="152"/>
      <c r="D376" s="152"/>
      <c r="E376" s="153">
        <f>'2.40-Dati'!A375</f>
        <v>37313.208333333336</v>
      </c>
      <c r="F376" s="157">
        <f>'2.40-Dati'!B375</f>
        <v>21.360000610351499</v>
      </c>
      <c r="G376" s="157">
        <f t="shared" si="10"/>
        <v>940.00053405759945</v>
      </c>
      <c r="H376" s="157">
        <f t="shared" si="11"/>
        <v>280.00068664549713</v>
      </c>
    </row>
    <row r="377" spans="1:8" ht="15" customHeight="1" x14ac:dyDescent="0.2">
      <c r="A377" s="152"/>
      <c r="B377" s="152"/>
      <c r="C377" s="152"/>
      <c r="D377" s="152"/>
      <c r="E377" s="153">
        <f>'2.40-Dati'!A376</f>
        <v>37314.208333333336</v>
      </c>
      <c r="F377" s="157">
        <f>'2.40-Dati'!B376</f>
        <v>21.290000915527301</v>
      </c>
      <c r="G377" s="157">
        <f t="shared" si="10"/>
        <v>-69.999694824197434</v>
      </c>
      <c r="H377" s="157">
        <f t="shared" si="11"/>
        <v>870.00083923340208</v>
      </c>
    </row>
    <row r="378" spans="1:8" ht="15" customHeight="1" x14ac:dyDescent="0.2">
      <c r="A378" s="152"/>
      <c r="B378" s="152"/>
      <c r="C378" s="152"/>
      <c r="D378" s="152"/>
      <c r="E378" s="153">
        <f>'2.40-Dati'!A377</f>
        <v>37315.208333333336</v>
      </c>
      <c r="F378" s="157">
        <f>'2.40-Dati'!B377</f>
        <v>21.850000381469702</v>
      </c>
      <c r="G378" s="157">
        <f t="shared" si="10"/>
        <v>559.99946594240055</v>
      </c>
      <c r="H378" s="157">
        <f t="shared" si="11"/>
        <v>489.99977111820311</v>
      </c>
    </row>
    <row r="379" spans="1:8" ht="15" customHeight="1" x14ac:dyDescent="0.2">
      <c r="A379" s="152"/>
      <c r="B379" s="152"/>
      <c r="C379" s="152"/>
      <c r="D379" s="152"/>
      <c r="E379" s="153">
        <f>'2.40-Dati'!A378</f>
        <v>37316.208333333336</v>
      </c>
      <c r="F379" s="157">
        <f>'2.40-Dati'!B378</f>
        <v>22.360000610351499</v>
      </c>
      <c r="G379" s="157">
        <f t="shared" si="10"/>
        <v>510.00022888179683</v>
      </c>
      <c r="H379" s="157">
        <f t="shared" si="11"/>
        <v>1069.9996948241974</v>
      </c>
    </row>
    <row r="380" spans="1:8" ht="15" customHeight="1" x14ac:dyDescent="0.2">
      <c r="A380" s="152"/>
      <c r="B380" s="152"/>
      <c r="C380" s="152"/>
      <c r="D380" s="152"/>
      <c r="E380" s="153">
        <f>'2.40-Dati'!A379</f>
        <v>37319.208333333336</v>
      </c>
      <c r="F380" s="157">
        <f>'2.40-Dati'!B379</f>
        <v>22.5</v>
      </c>
      <c r="G380" s="157">
        <f t="shared" si="10"/>
        <v>139.99938964850145</v>
      </c>
      <c r="H380" s="157">
        <f t="shared" si="11"/>
        <v>649.99961853029822</v>
      </c>
    </row>
    <row r="381" spans="1:8" ht="15" customHeight="1" x14ac:dyDescent="0.2">
      <c r="A381" s="152"/>
      <c r="B381" s="152"/>
      <c r="C381" s="152"/>
      <c r="D381" s="152"/>
      <c r="E381" s="153">
        <f>'2.40-Dati'!A380</f>
        <v>37320.208333333336</v>
      </c>
      <c r="F381" s="157">
        <f>'2.40-Dati'!B380</f>
        <v>23.170000076293899</v>
      </c>
      <c r="G381" s="157">
        <f t="shared" si="10"/>
        <v>670.00007629389916</v>
      </c>
      <c r="H381" s="157">
        <f t="shared" si="11"/>
        <v>809.99946594240055</v>
      </c>
    </row>
    <row r="382" spans="1:8" ht="15" customHeight="1" x14ac:dyDescent="0.2">
      <c r="A382" s="152"/>
      <c r="B382" s="152"/>
      <c r="C382" s="152"/>
      <c r="D382" s="152"/>
      <c r="E382" s="153">
        <f>'2.40-Dati'!A381</f>
        <v>37321.208333333336</v>
      </c>
      <c r="F382" s="157">
        <f>'2.40-Dati'!B381</f>
        <v>23.2199993133544</v>
      </c>
      <c r="G382" s="157">
        <f t="shared" si="10"/>
        <v>49.99923706050069</v>
      </c>
      <c r="H382" s="157">
        <f t="shared" si="11"/>
        <v>719.99931335439987</v>
      </c>
    </row>
    <row r="383" spans="1:8" ht="15" customHeight="1" x14ac:dyDescent="0.2">
      <c r="A383" s="152"/>
      <c r="B383" s="152"/>
      <c r="C383" s="152"/>
      <c r="D383" s="152"/>
      <c r="E383" s="153">
        <f>'2.40-Dati'!A382</f>
        <v>37322.208333333336</v>
      </c>
      <c r="F383" s="157">
        <f>'2.40-Dati'!B382</f>
        <v>23.780000686645501</v>
      </c>
      <c r="G383" s="157">
        <f t="shared" si="10"/>
        <v>560.00137329110089</v>
      </c>
      <c r="H383" s="157">
        <f t="shared" si="11"/>
        <v>610.00061035160161</v>
      </c>
    </row>
    <row r="384" spans="1:8" ht="15" customHeight="1" x14ac:dyDescent="0.2">
      <c r="A384" s="152"/>
      <c r="B384" s="152"/>
      <c r="C384" s="152"/>
      <c r="D384" s="152"/>
      <c r="E384" s="153">
        <f>'2.40-Dati'!A383</f>
        <v>37323.208333333336</v>
      </c>
      <c r="F384" s="157">
        <f>'2.40-Dati'!B383</f>
        <v>23.850000381469702</v>
      </c>
      <c r="G384" s="157">
        <f t="shared" si="10"/>
        <v>69.999694824200986</v>
      </c>
      <c r="H384" s="157">
        <f t="shared" si="11"/>
        <v>630.0010681153019</v>
      </c>
    </row>
    <row r="385" spans="1:8" ht="15" customHeight="1" x14ac:dyDescent="0.2">
      <c r="A385" s="152"/>
      <c r="B385" s="152"/>
      <c r="C385" s="152"/>
      <c r="D385" s="152"/>
      <c r="E385" s="153">
        <f>'2.40-Dati'!A384</f>
        <v>37326.208333333336</v>
      </c>
      <c r="F385" s="157">
        <f>'2.40-Dati'!B384</f>
        <v>24.299999237060501</v>
      </c>
      <c r="G385" s="157">
        <f t="shared" si="10"/>
        <v>449.998855590799</v>
      </c>
      <c r="H385" s="157">
        <f t="shared" si="11"/>
        <v>519.99855041499995</v>
      </c>
    </row>
    <row r="386" spans="1:8" ht="15" customHeight="1" x14ac:dyDescent="0.2">
      <c r="A386" s="152"/>
      <c r="B386" s="152"/>
      <c r="C386" s="152"/>
      <c r="D386" s="152"/>
      <c r="E386" s="153">
        <f>'2.40-Dati'!A385</f>
        <v>37327.208333333336</v>
      </c>
      <c r="F386" s="157">
        <f>'2.40-Dati'!B385</f>
        <v>24.149999618530199</v>
      </c>
      <c r="G386" s="157">
        <f t="shared" si="10"/>
        <v>-149.99961853030186</v>
      </c>
      <c r="H386" s="157">
        <f t="shared" si="11"/>
        <v>299.99923706049714</v>
      </c>
    </row>
    <row r="387" spans="1:8" ht="15" customHeight="1" x14ac:dyDescent="0.2">
      <c r="A387" s="152"/>
      <c r="B387" s="152"/>
      <c r="C387" s="152"/>
      <c r="D387" s="152"/>
      <c r="E387" s="153">
        <f>'2.40-Dati'!A386</f>
        <v>37328.208333333336</v>
      </c>
      <c r="F387" s="157">
        <f>'2.40-Dati'!B386</f>
        <v>24.149999618530199</v>
      </c>
      <c r="G387" s="157">
        <f t="shared" si="10"/>
        <v>0</v>
      </c>
      <c r="H387" s="157">
        <f t="shared" si="11"/>
        <v>-149.99961853030186</v>
      </c>
    </row>
    <row r="388" spans="1:8" ht="15" customHeight="1" x14ac:dyDescent="0.2">
      <c r="A388" s="152"/>
      <c r="B388" s="152"/>
      <c r="C388" s="152"/>
      <c r="D388" s="152"/>
      <c r="E388" s="153">
        <f>'2.40-Dati'!A387</f>
        <v>37329.208333333336</v>
      </c>
      <c r="F388" s="157">
        <f>'2.40-Dati'!B387</f>
        <v>24.549999237060501</v>
      </c>
      <c r="G388" s="157">
        <f t="shared" ref="G388:G451" si="12">IF($B$1="lunga",1,-1)*$B$3*(F388-F387)</f>
        <v>399.99961853030186</v>
      </c>
      <c r="H388" s="157">
        <f t="shared" si="11"/>
        <v>399.99961853030186</v>
      </c>
    </row>
    <row r="389" spans="1:8" ht="15" customHeight="1" x14ac:dyDescent="0.2">
      <c r="A389" s="152"/>
      <c r="B389" s="152"/>
      <c r="C389" s="152"/>
      <c r="D389" s="152"/>
      <c r="E389" s="153">
        <f>'2.40-Dati'!A388</f>
        <v>37330.208333333336</v>
      </c>
      <c r="F389" s="157">
        <f>'2.40-Dati'!B388</f>
        <v>24.4799995422363</v>
      </c>
      <c r="G389" s="157">
        <f t="shared" si="12"/>
        <v>-69.999694824200986</v>
      </c>
      <c r="H389" s="157">
        <f t="shared" ref="H389:H452" si="13">G388+G389</f>
        <v>329.99992370610084</v>
      </c>
    </row>
    <row r="390" spans="1:8" ht="15" customHeight="1" x14ac:dyDescent="0.2">
      <c r="A390" s="152"/>
      <c r="B390" s="152"/>
      <c r="C390" s="152"/>
      <c r="D390" s="152"/>
      <c r="E390" s="153">
        <f>'2.40-Dati'!A389</f>
        <v>37333.208333333336</v>
      </c>
      <c r="F390" s="157">
        <f>'2.40-Dati'!B389</f>
        <v>25.049999237060501</v>
      </c>
      <c r="G390" s="157">
        <f t="shared" si="12"/>
        <v>569.99969482420101</v>
      </c>
      <c r="H390" s="157">
        <f t="shared" si="13"/>
        <v>500</v>
      </c>
    </row>
    <row r="391" spans="1:8" ht="15" customHeight="1" x14ac:dyDescent="0.2">
      <c r="A391" s="152"/>
      <c r="B391" s="152"/>
      <c r="C391" s="152"/>
      <c r="D391" s="152"/>
      <c r="E391" s="153">
        <f>'2.40-Dati'!A390</f>
        <v>37334.208333333336</v>
      </c>
      <c r="F391" s="157">
        <f>'2.40-Dati'!B390</f>
        <v>25.049999237060501</v>
      </c>
      <c r="G391" s="157">
        <f t="shared" si="12"/>
        <v>0</v>
      </c>
      <c r="H391" s="157">
        <f t="shared" si="13"/>
        <v>569.99969482420101</v>
      </c>
    </row>
    <row r="392" spans="1:8" ht="15" customHeight="1" x14ac:dyDescent="0.2">
      <c r="A392" s="152"/>
      <c r="B392" s="152"/>
      <c r="C392" s="152"/>
      <c r="D392" s="152"/>
      <c r="E392" s="153">
        <f>'2.40-Dati'!A391</f>
        <v>37335.208333333336</v>
      </c>
      <c r="F392" s="157">
        <f>'2.40-Dati'!B391</f>
        <v>24.7000007629394</v>
      </c>
      <c r="G392" s="157">
        <f t="shared" si="12"/>
        <v>-349.99847412110086</v>
      </c>
      <c r="H392" s="157">
        <f t="shared" si="13"/>
        <v>-349.99847412110086</v>
      </c>
    </row>
    <row r="393" spans="1:8" ht="15" customHeight="1" x14ac:dyDescent="0.2">
      <c r="A393" s="152"/>
      <c r="B393" s="152"/>
      <c r="C393" s="152"/>
      <c r="D393" s="152"/>
      <c r="E393" s="153">
        <f>'2.40-Dati'!A392</f>
        <v>37336.208333333336</v>
      </c>
      <c r="F393" s="157">
        <f>'2.40-Dati'!B392</f>
        <v>25.600000381469702</v>
      </c>
      <c r="G393" s="157">
        <f t="shared" si="12"/>
        <v>899.99961853030186</v>
      </c>
      <c r="H393" s="157">
        <f t="shared" si="13"/>
        <v>550.00114440920106</v>
      </c>
    </row>
    <row r="394" spans="1:8" ht="15" customHeight="1" x14ac:dyDescent="0.2">
      <c r="A394" s="152"/>
      <c r="B394" s="152"/>
      <c r="C394" s="152"/>
      <c r="D394" s="152"/>
      <c r="E394" s="153">
        <f>'2.40-Dati'!A393</f>
        <v>37337.208333333336</v>
      </c>
      <c r="F394" s="157">
        <f>'2.40-Dati'!B393</f>
        <v>25.2600002288818</v>
      </c>
      <c r="G394" s="157">
        <f t="shared" si="12"/>
        <v>-340.00015258790131</v>
      </c>
      <c r="H394" s="157">
        <f t="shared" si="13"/>
        <v>559.99946594240055</v>
      </c>
    </row>
    <row r="395" spans="1:8" ht="15" customHeight="1" x14ac:dyDescent="0.2">
      <c r="A395" s="152"/>
      <c r="B395" s="152"/>
      <c r="C395" s="152"/>
      <c r="D395" s="152"/>
      <c r="E395" s="153">
        <f>'2.40-Dati'!A394</f>
        <v>37340.208333333336</v>
      </c>
      <c r="F395" s="157">
        <f>'2.40-Dati'!B394</f>
        <v>25.020000457763601</v>
      </c>
      <c r="G395" s="157">
        <f t="shared" si="12"/>
        <v>-239.99977111819959</v>
      </c>
      <c r="H395" s="157">
        <f t="shared" si="13"/>
        <v>-579.99992370610084</v>
      </c>
    </row>
    <row r="396" spans="1:8" ht="15" customHeight="1" x14ac:dyDescent="0.2">
      <c r="A396" s="152"/>
      <c r="B396" s="152"/>
      <c r="C396" s="152"/>
      <c r="D396" s="152"/>
      <c r="E396" s="153">
        <f>'2.40-Dati'!A395</f>
        <v>37341.208333333336</v>
      </c>
      <c r="F396" s="157">
        <f>'2.40-Dati'!B395</f>
        <v>25.4300003051757</v>
      </c>
      <c r="G396" s="157">
        <f t="shared" si="12"/>
        <v>409.99984741209869</v>
      </c>
      <c r="H396" s="157">
        <f t="shared" si="13"/>
        <v>170.0000762938991</v>
      </c>
    </row>
    <row r="397" spans="1:8" ht="15" customHeight="1" x14ac:dyDescent="0.2">
      <c r="A397" s="152"/>
      <c r="B397" s="152"/>
      <c r="C397" s="152"/>
      <c r="D397" s="152"/>
      <c r="E397" s="153">
        <f>'2.40-Dati'!A396</f>
        <v>37342.208333333336</v>
      </c>
      <c r="F397" s="157">
        <f>'2.40-Dati'!B396</f>
        <v>25.870000839233398</v>
      </c>
      <c r="G397" s="157">
        <f t="shared" si="12"/>
        <v>440.00053405769893</v>
      </c>
      <c r="H397" s="157">
        <f t="shared" si="13"/>
        <v>850.00038146979762</v>
      </c>
    </row>
    <row r="398" spans="1:8" ht="15" customHeight="1" x14ac:dyDescent="0.2">
      <c r="A398" s="152"/>
      <c r="B398" s="152"/>
      <c r="C398" s="152"/>
      <c r="D398" s="152"/>
      <c r="E398" s="153">
        <f>'2.40-Dati'!A397</f>
        <v>37343.208333333336</v>
      </c>
      <c r="F398" s="157">
        <f>'2.40-Dati'!B397</f>
        <v>26.2299995422363</v>
      </c>
      <c r="G398" s="157">
        <f t="shared" si="12"/>
        <v>359.99870300290127</v>
      </c>
      <c r="H398" s="157">
        <f t="shared" si="13"/>
        <v>799.99923706060019</v>
      </c>
    </row>
    <row r="399" spans="1:8" ht="15" customHeight="1" x14ac:dyDescent="0.2">
      <c r="A399" s="152"/>
      <c r="B399" s="152"/>
      <c r="C399" s="152"/>
      <c r="D399" s="152"/>
      <c r="E399" s="153">
        <f>'2.40-Dati'!A398</f>
        <v>37347.208333333336</v>
      </c>
      <c r="F399" s="157">
        <f>'2.40-Dati'!B398</f>
        <v>26.860000610351499</v>
      </c>
      <c r="G399" s="157">
        <f t="shared" si="12"/>
        <v>630.0010681151989</v>
      </c>
      <c r="H399" s="157">
        <f t="shared" si="13"/>
        <v>989.99977111810017</v>
      </c>
    </row>
    <row r="400" spans="1:8" ht="15" customHeight="1" x14ac:dyDescent="0.2">
      <c r="A400" s="152"/>
      <c r="B400" s="152"/>
      <c r="C400" s="152"/>
      <c r="D400" s="152"/>
      <c r="E400" s="153">
        <f>'2.40-Dati'!A399</f>
        <v>37348.208333333336</v>
      </c>
      <c r="F400" s="157">
        <f>'2.40-Dati'!B399</f>
        <v>27.7000007629394</v>
      </c>
      <c r="G400" s="157">
        <f t="shared" si="12"/>
        <v>840.00015258790131</v>
      </c>
      <c r="H400" s="157">
        <f t="shared" si="13"/>
        <v>1470.0012207031002</v>
      </c>
    </row>
    <row r="401" spans="1:8" ht="15" customHeight="1" x14ac:dyDescent="0.2">
      <c r="A401" s="152"/>
      <c r="B401" s="152"/>
      <c r="C401" s="152"/>
      <c r="D401" s="152"/>
      <c r="E401" s="153">
        <f>'2.40-Dati'!A400</f>
        <v>37349.208333333336</v>
      </c>
      <c r="F401" s="157">
        <f>'2.40-Dati'!B400</f>
        <v>27.559999465942301</v>
      </c>
      <c r="G401" s="157">
        <f t="shared" si="12"/>
        <v>-140.00129699709873</v>
      </c>
      <c r="H401" s="157">
        <f t="shared" si="13"/>
        <v>699.99885559080258</v>
      </c>
    </row>
    <row r="402" spans="1:8" ht="15" customHeight="1" x14ac:dyDescent="0.2">
      <c r="A402" s="152"/>
      <c r="B402" s="152"/>
      <c r="C402" s="152"/>
      <c r="D402" s="152"/>
      <c r="E402" s="153">
        <f>'2.40-Dati'!A401</f>
        <v>37350.208333333336</v>
      </c>
      <c r="F402" s="157">
        <f>'2.40-Dati'!B401</f>
        <v>26.6800003051757</v>
      </c>
      <c r="G402" s="157">
        <f t="shared" si="12"/>
        <v>-879.99916076660156</v>
      </c>
      <c r="H402" s="157">
        <f t="shared" si="13"/>
        <v>-1020.0004577637003</v>
      </c>
    </row>
    <row r="403" spans="1:8" ht="15" customHeight="1" x14ac:dyDescent="0.2">
      <c r="A403" s="152"/>
      <c r="B403" s="152"/>
      <c r="C403" s="152"/>
      <c r="D403" s="152"/>
      <c r="E403" s="153">
        <f>'2.40-Dati'!A402</f>
        <v>37351.208333333336</v>
      </c>
      <c r="F403" s="157">
        <f>'2.40-Dati'!B402</f>
        <v>26.2199993133544</v>
      </c>
      <c r="G403" s="157">
        <f t="shared" si="12"/>
        <v>-460.00099182129975</v>
      </c>
      <c r="H403" s="157">
        <f t="shared" si="13"/>
        <v>-1340.0001525879013</v>
      </c>
    </row>
    <row r="404" spans="1:8" ht="15" customHeight="1" x14ac:dyDescent="0.2">
      <c r="A404" s="152"/>
      <c r="B404" s="152"/>
      <c r="C404" s="152"/>
      <c r="D404" s="152"/>
      <c r="E404" s="153">
        <f>'2.40-Dati'!A403</f>
        <v>37354.166666666664</v>
      </c>
      <c r="F404" s="157">
        <f>'2.40-Dati'!B403</f>
        <v>26.549999237060501</v>
      </c>
      <c r="G404" s="157">
        <f t="shared" si="12"/>
        <v>329.99992370610084</v>
      </c>
      <c r="H404" s="157">
        <f t="shared" si="13"/>
        <v>-130.0010681151989</v>
      </c>
    </row>
    <row r="405" spans="1:8" ht="15" customHeight="1" x14ac:dyDescent="0.2">
      <c r="A405" s="152"/>
      <c r="B405" s="152"/>
      <c r="C405" s="152"/>
      <c r="D405" s="152"/>
      <c r="E405" s="153">
        <f>'2.40-Dati'!A404</f>
        <v>37355.166666666664</v>
      </c>
      <c r="F405" s="157">
        <f>'2.40-Dati'!B404</f>
        <v>25.799999237060501</v>
      </c>
      <c r="G405" s="157">
        <f t="shared" si="12"/>
        <v>-750</v>
      </c>
      <c r="H405" s="157">
        <f t="shared" si="13"/>
        <v>-420.00007629389916</v>
      </c>
    </row>
    <row r="406" spans="1:8" ht="15" customHeight="1" x14ac:dyDescent="0.2">
      <c r="A406" s="152"/>
      <c r="B406" s="152"/>
      <c r="C406" s="152"/>
      <c r="D406" s="152"/>
      <c r="E406" s="153">
        <f>'2.40-Dati'!A405</f>
        <v>37356.166666666664</v>
      </c>
      <c r="F406" s="157">
        <f>'2.40-Dati'!B405</f>
        <v>26.120000839233398</v>
      </c>
      <c r="G406" s="157">
        <f t="shared" si="12"/>
        <v>320.00160217289772</v>
      </c>
      <c r="H406" s="157">
        <f t="shared" si="13"/>
        <v>-429.99839782710228</v>
      </c>
    </row>
    <row r="407" spans="1:8" ht="15" customHeight="1" x14ac:dyDescent="0.2">
      <c r="A407" s="152"/>
      <c r="B407" s="152"/>
      <c r="C407" s="152"/>
      <c r="D407" s="152"/>
      <c r="E407" s="153">
        <f>'2.40-Dati'!A406</f>
        <v>37357.166666666664</v>
      </c>
      <c r="F407" s="157">
        <f>'2.40-Dati'!B406</f>
        <v>25.020000457763601</v>
      </c>
      <c r="G407" s="157">
        <f t="shared" si="12"/>
        <v>-1100.0003814697975</v>
      </c>
      <c r="H407" s="157">
        <f t="shared" si="13"/>
        <v>-779.99877929689978</v>
      </c>
    </row>
    <row r="408" spans="1:8" ht="15" customHeight="1" x14ac:dyDescent="0.2">
      <c r="A408" s="152"/>
      <c r="B408" s="152"/>
      <c r="C408" s="152"/>
      <c r="D408" s="152"/>
      <c r="E408" s="153">
        <f>'2.40-Dati'!A407</f>
        <v>37358.166666666664</v>
      </c>
      <c r="F408" s="157">
        <f>'2.40-Dati'!B407</f>
        <v>23.4500007629394</v>
      </c>
      <c r="G408" s="157">
        <f t="shared" si="12"/>
        <v>-1569.999694824201</v>
      </c>
      <c r="H408" s="157">
        <f t="shared" si="13"/>
        <v>-2670.0000762939985</v>
      </c>
    </row>
    <row r="409" spans="1:8" ht="15" customHeight="1" x14ac:dyDescent="0.2">
      <c r="A409" s="152"/>
      <c r="B409" s="152"/>
      <c r="C409" s="152"/>
      <c r="D409" s="152"/>
      <c r="E409" s="153">
        <f>'2.40-Dati'!A408</f>
        <v>37361.166666666664</v>
      </c>
      <c r="F409" s="157">
        <f>'2.40-Dati'!B408</f>
        <v>24.549999237060501</v>
      </c>
      <c r="G409" s="157">
        <f t="shared" si="12"/>
        <v>1099.9984741211008</v>
      </c>
      <c r="H409" s="157">
        <f t="shared" si="13"/>
        <v>-470.00122070310022</v>
      </c>
    </row>
    <row r="410" spans="1:8" ht="15" customHeight="1" x14ac:dyDescent="0.2">
      <c r="A410" s="152"/>
      <c r="B410" s="152"/>
      <c r="C410" s="152"/>
      <c r="D410" s="152"/>
      <c r="E410" s="153">
        <f>'2.40-Dati'!A409</f>
        <v>37362.166666666664</v>
      </c>
      <c r="F410" s="157">
        <f>'2.40-Dati'!B409</f>
        <v>24.850000381469702</v>
      </c>
      <c r="G410" s="157">
        <f t="shared" si="12"/>
        <v>300.001144409201</v>
      </c>
      <c r="H410" s="157">
        <f t="shared" si="13"/>
        <v>1399.9996185303019</v>
      </c>
    </row>
    <row r="411" spans="1:8" ht="15" customHeight="1" x14ac:dyDescent="0.2">
      <c r="A411" s="152"/>
      <c r="B411" s="152"/>
      <c r="C411" s="152"/>
      <c r="D411" s="152"/>
      <c r="E411" s="153">
        <f>'2.40-Dati'!A410</f>
        <v>37363.166666666664</v>
      </c>
      <c r="F411" s="157">
        <f>'2.40-Dati'!B410</f>
        <v>25.920000076293899</v>
      </c>
      <c r="G411" s="157">
        <f t="shared" si="12"/>
        <v>1069.9996948241974</v>
      </c>
      <c r="H411" s="157">
        <f t="shared" si="13"/>
        <v>1370.0008392333984</v>
      </c>
    </row>
    <row r="412" spans="1:8" ht="15" customHeight="1" x14ac:dyDescent="0.2">
      <c r="A412" s="152"/>
      <c r="B412" s="152"/>
      <c r="C412" s="152"/>
      <c r="D412" s="152"/>
      <c r="E412" s="153">
        <f>'2.40-Dati'!A411</f>
        <v>37364.166666666664</v>
      </c>
      <c r="F412" s="157">
        <f>'2.40-Dati'!B411</f>
        <v>26.090000152587798</v>
      </c>
      <c r="G412" s="157">
        <f t="shared" si="12"/>
        <v>170.00007629389913</v>
      </c>
      <c r="H412" s="157">
        <f t="shared" si="13"/>
        <v>1239.9997711180965</v>
      </c>
    </row>
    <row r="413" spans="1:8" ht="15" customHeight="1" x14ac:dyDescent="0.2">
      <c r="A413" s="152"/>
      <c r="B413" s="152"/>
      <c r="C413" s="152"/>
      <c r="D413" s="152"/>
      <c r="E413" s="153">
        <f>'2.40-Dati'!A412</f>
        <v>37365.166666666664</v>
      </c>
      <c r="F413" s="157">
        <f>'2.40-Dati'!B412</f>
        <v>26.399999618530199</v>
      </c>
      <c r="G413" s="157">
        <f t="shared" si="12"/>
        <v>309.99946594240055</v>
      </c>
      <c r="H413" s="157">
        <f t="shared" si="13"/>
        <v>479.9995422362997</v>
      </c>
    </row>
    <row r="414" spans="1:8" ht="15" customHeight="1" x14ac:dyDescent="0.2">
      <c r="A414" s="152"/>
      <c r="B414" s="152"/>
      <c r="C414" s="152"/>
      <c r="D414" s="152"/>
      <c r="E414" s="153">
        <f>'2.40-Dati'!A413</f>
        <v>37368.166666666664</v>
      </c>
      <c r="F414" s="157">
        <f>'2.40-Dati'!B413</f>
        <v>26.299999237060501</v>
      </c>
      <c r="G414" s="157">
        <f t="shared" si="12"/>
        <v>-100.00038146969814</v>
      </c>
      <c r="H414" s="157">
        <f t="shared" si="13"/>
        <v>209.99908447270241</v>
      </c>
    </row>
    <row r="415" spans="1:8" ht="15" customHeight="1" x14ac:dyDescent="0.2">
      <c r="A415" s="152"/>
      <c r="B415" s="152"/>
      <c r="C415" s="152"/>
      <c r="D415" s="152"/>
      <c r="E415" s="153">
        <f>'2.40-Dati'!A414</f>
        <v>37369.166666666664</v>
      </c>
      <c r="F415" s="157">
        <f>'2.40-Dati'!B414</f>
        <v>26.590000152587798</v>
      </c>
      <c r="G415" s="157">
        <f t="shared" si="12"/>
        <v>290.00091552729759</v>
      </c>
      <c r="H415" s="157">
        <f t="shared" si="13"/>
        <v>190.00053405759945</v>
      </c>
    </row>
    <row r="416" spans="1:8" ht="15" customHeight="1" x14ac:dyDescent="0.2">
      <c r="A416" s="152"/>
      <c r="B416" s="152"/>
      <c r="C416" s="152"/>
      <c r="D416" s="152"/>
      <c r="E416" s="153">
        <f>'2.40-Dati'!A415</f>
        <v>37370.166666666664</v>
      </c>
      <c r="F416" s="157">
        <f>'2.40-Dati'!B415</f>
        <v>26.4300003051757</v>
      </c>
      <c r="G416" s="157">
        <f t="shared" si="12"/>
        <v>-159.99984741209872</v>
      </c>
      <c r="H416" s="157">
        <f t="shared" si="13"/>
        <v>130.00106811519888</v>
      </c>
    </row>
    <row r="417" spans="1:8" ht="15" customHeight="1" x14ac:dyDescent="0.2">
      <c r="A417" s="152"/>
      <c r="B417" s="152"/>
      <c r="C417" s="152"/>
      <c r="D417" s="152"/>
      <c r="E417" s="153">
        <f>'2.40-Dati'!A416</f>
        <v>37371.166666666664</v>
      </c>
      <c r="F417" s="157">
        <f>'2.40-Dati'!B416</f>
        <v>26.670000076293899</v>
      </c>
      <c r="G417" s="157">
        <f t="shared" si="12"/>
        <v>239.99977111819959</v>
      </c>
      <c r="H417" s="157">
        <f t="shared" si="13"/>
        <v>79.999923706100873</v>
      </c>
    </row>
    <row r="418" spans="1:8" ht="15" customHeight="1" x14ac:dyDescent="0.2">
      <c r="A418" s="152"/>
      <c r="B418" s="152"/>
      <c r="C418" s="152"/>
      <c r="D418" s="152"/>
      <c r="E418" s="153">
        <f>'2.40-Dati'!A417</f>
        <v>37372.166666666664</v>
      </c>
      <c r="F418" s="157">
        <f>'2.40-Dati'!B417</f>
        <v>27.149999618530199</v>
      </c>
      <c r="G418" s="157">
        <f t="shared" si="12"/>
        <v>479.9995422362997</v>
      </c>
      <c r="H418" s="157">
        <f t="shared" si="13"/>
        <v>719.99931335449924</v>
      </c>
    </row>
    <row r="419" spans="1:8" ht="15" customHeight="1" x14ac:dyDescent="0.2">
      <c r="A419" s="152"/>
      <c r="B419" s="152"/>
      <c r="C419" s="152"/>
      <c r="D419" s="152"/>
      <c r="E419" s="153">
        <f>'2.40-Dati'!A418</f>
        <v>37375.166666666664</v>
      </c>
      <c r="F419" s="157">
        <f>'2.40-Dati'!B418</f>
        <v>27.520000457763601</v>
      </c>
      <c r="G419" s="157">
        <f t="shared" si="12"/>
        <v>370.00083923340196</v>
      </c>
      <c r="H419" s="157">
        <f t="shared" si="13"/>
        <v>850.00038146970167</v>
      </c>
    </row>
    <row r="420" spans="1:8" ht="15" customHeight="1" x14ac:dyDescent="0.2">
      <c r="A420" s="152"/>
      <c r="B420" s="152"/>
      <c r="C420" s="152"/>
      <c r="D420" s="152"/>
      <c r="E420" s="153">
        <f>'2.40-Dati'!A419</f>
        <v>37376.166666666664</v>
      </c>
      <c r="F420" s="157">
        <f>'2.40-Dati'!B419</f>
        <v>27.290000915527301</v>
      </c>
      <c r="G420" s="157">
        <f t="shared" si="12"/>
        <v>-229.9995422362997</v>
      </c>
      <c r="H420" s="157">
        <f t="shared" si="13"/>
        <v>140.00129699710226</v>
      </c>
    </row>
    <row r="421" spans="1:8" ht="15" customHeight="1" x14ac:dyDescent="0.2">
      <c r="A421" s="152"/>
      <c r="B421" s="152"/>
      <c r="C421" s="152"/>
      <c r="D421" s="152"/>
      <c r="E421" s="153">
        <f>'2.40-Dati'!A420</f>
        <v>37377.166666666664</v>
      </c>
      <c r="F421" s="157">
        <f>'2.40-Dati'!B420</f>
        <v>26.7399997711181</v>
      </c>
      <c r="G421" s="157">
        <f t="shared" si="12"/>
        <v>-550.00114440920106</v>
      </c>
      <c r="H421" s="157">
        <f t="shared" si="13"/>
        <v>-780.00068664550076</v>
      </c>
    </row>
    <row r="422" spans="1:8" ht="15" customHeight="1" x14ac:dyDescent="0.2">
      <c r="A422" s="152"/>
      <c r="B422" s="152"/>
      <c r="C422" s="152"/>
      <c r="D422" s="152"/>
      <c r="E422" s="153">
        <f>'2.40-Dati'!A421</f>
        <v>37378.166666666664</v>
      </c>
      <c r="F422" s="157">
        <f>'2.40-Dati'!B421</f>
        <v>26.350000381469702</v>
      </c>
      <c r="G422" s="157">
        <f t="shared" si="12"/>
        <v>-389.99938964839839</v>
      </c>
      <c r="H422" s="157">
        <f t="shared" si="13"/>
        <v>-940.00053405759945</v>
      </c>
    </row>
    <row r="423" spans="1:8" ht="15" customHeight="1" x14ac:dyDescent="0.2">
      <c r="A423" s="152"/>
      <c r="B423" s="152"/>
      <c r="C423" s="152"/>
      <c r="D423" s="152"/>
      <c r="E423" s="153">
        <f>'2.40-Dati'!A422</f>
        <v>37379.166666666664</v>
      </c>
      <c r="F423" s="157">
        <f>'2.40-Dati'!B422</f>
        <v>26.7199993133544</v>
      </c>
      <c r="G423" s="157">
        <f t="shared" si="12"/>
        <v>369.9989318846981</v>
      </c>
      <c r="H423" s="157">
        <f t="shared" si="13"/>
        <v>-20.000457763700297</v>
      </c>
    </row>
    <row r="424" spans="1:8" ht="15" customHeight="1" x14ac:dyDescent="0.2">
      <c r="A424" s="152"/>
      <c r="B424" s="152"/>
      <c r="C424" s="152"/>
      <c r="D424" s="152"/>
      <c r="E424" s="153">
        <f>'2.40-Dati'!A423</f>
        <v>37382.166666666664</v>
      </c>
      <c r="F424" s="157">
        <f>'2.40-Dati'!B423</f>
        <v>26.079999923706001</v>
      </c>
      <c r="G424" s="157">
        <f t="shared" si="12"/>
        <v>-639.99938964839839</v>
      </c>
      <c r="H424" s="157">
        <f t="shared" si="13"/>
        <v>-270.0004577637003</v>
      </c>
    </row>
    <row r="425" spans="1:8" ht="15" customHeight="1" x14ac:dyDescent="0.2">
      <c r="A425" s="152"/>
      <c r="B425" s="152"/>
      <c r="C425" s="152"/>
      <c r="D425" s="152"/>
      <c r="E425" s="153">
        <f>'2.40-Dati'!A424</f>
        <v>37383.166666666664</v>
      </c>
      <c r="F425" s="157">
        <f>'2.40-Dati'!B424</f>
        <v>26.620000839233398</v>
      </c>
      <c r="G425" s="157">
        <f t="shared" si="12"/>
        <v>540.00091552739707</v>
      </c>
      <c r="H425" s="157">
        <f t="shared" si="13"/>
        <v>-99.998474121001323</v>
      </c>
    </row>
    <row r="426" spans="1:8" ht="15" customHeight="1" x14ac:dyDescent="0.2">
      <c r="A426" s="152"/>
      <c r="B426" s="152"/>
      <c r="C426" s="152"/>
      <c r="D426" s="152"/>
      <c r="E426" s="153">
        <f>'2.40-Dati'!A425</f>
        <v>37384.166666666664</v>
      </c>
      <c r="F426" s="157">
        <f>'2.40-Dati'!B425</f>
        <v>27.7299995422363</v>
      </c>
      <c r="G426" s="157">
        <f t="shared" si="12"/>
        <v>1109.9987030029013</v>
      </c>
      <c r="H426" s="157">
        <f t="shared" si="13"/>
        <v>1649.9996185302984</v>
      </c>
    </row>
    <row r="427" spans="1:8" ht="15" customHeight="1" x14ac:dyDescent="0.2">
      <c r="A427" s="152"/>
      <c r="B427" s="152"/>
      <c r="C427" s="152"/>
      <c r="D427" s="152"/>
      <c r="E427" s="153">
        <f>'2.40-Dati'!A426</f>
        <v>37385.166666666664</v>
      </c>
      <c r="F427" s="157">
        <f>'2.40-Dati'!B426</f>
        <v>27.7000007629394</v>
      </c>
      <c r="G427" s="157">
        <f t="shared" si="12"/>
        <v>-29.998779296899869</v>
      </c>
      <c r="H427" s="157">
        <f t="shared" si="13"/>
        <v>1079.9999237060015</v>
      </c>
    </row>
    <row r="428" spans="1:8" ht="15" customHeight="1" x14ac:dyDescent="0.2">
      <c r="A428" s="152"/>
      <c r="B428" s="152"/>
      <c r="C428" s="152"/>
      <c r="D428" s="152"/>
      <c r="E428" s="153">
        <f>'2.40-Dati'!A427</f>
        <v>37386.166666666664</v>
      </c>
      <c r="F428" s="157">
        <f>'2.40-Dati'!B427</f>
        <v>27.879999160766602</v>
      </c>
      <c r="G428" s="157">
        <f t="shared" si="12"/>
        <v>179.99839782720173</v>
      </c>
      <c r="H428" s="157">
        <f t="shared" si="13"/>
        <v>149.99961853030186</v>
      </c>
    </row>
    <row r="429" spans="1:8" ht="15" customHeight="1" x14ac:dyDescent="0.2">
      <c r="A429" s="152"/>
      <c r="B429" s="152"/>
      <c r="C429" s="152"/>
      <c r="D429" s="152"/>
      <c r="E429" s="153">
        <f>'2.40-Dati'!A428</f>
        <v>37389.166666666664</v>
      </c>
      <c r="F429" s="157">
        <f>'2.40-Dati'!B428</f>
        <v>28.4500007629394</v>
      </c>
      <c r="G429" s="157">
        <f t="shared" si="12"/>
        <v>570.00160217279824</v>
      </c>
      <c r="H429" s="157">
        <f t="shared" si="13"/>
        <v>750</v>
      </c>
    </row>
    <row r="430" spans="1:8" ht="15" customHeight="1" x14ac:dyDescent="0.2">
      <c r="A430" s="152"/>
      <c r="B430" s="152"/>
      <c r="C430" s="152"/>
      <c r="D430" s="152"/>
      <c r="E430" s="153">
        <f>'2.40-Dati'!A429</f>
        <v>37390.166666666664</v>
      </c>
      <c r="F430" s="157">
        <f>'2.40-Dati'!B429</f>
        <v>29.299999237060501</v>
      </c>
      <c r="G430" s="157">
        <f t="shared" si="12"/>
        <v>849.9984741211008</v>
      </c>
      <c r="H430" s="157">
        <f t="shared" si="13"/>
        <v>1420.0000762938989</v>
      </c>
    </row>
    <row r="431" spans="1:8" ht="15" customHeight="1" x14ac:dyDescent="0.2">
      <c r="A431" s="152"/>
      <c r="B431" s="152"/>
      <c r="C431" s="152"/>
      <c r="D431" s="152"/>
      <c r="E431" s="153">
        <f>'2.40-Dati'!A430</f>
        <v>37391.166666666664</v>
      </c>
      <c r="F431" s="157">
        <f>'2.40-Dati'!B430</f>
        <v>28.2000007629394</v>
      </c>
      <c r="G431" s="157">
        <f t="shared" si="12"/>
        <v>-1099.9984741211008</v>
      </c>
      <c r="H431" s="157">
        <f t="shared" si="13"/>
        <v>-250</v>
      </c>
    </row>
    <row r="432" spans="1:8" ht="15" customHeight="1" x14ac:dyDescent="0.2">
      <c r="A432" s="152"/>
      <c r="B432" s="152"/>
      <c r="C432" s="152"/>
      <c r="D432" s="152"/>
      <c r="E432" s="153">
        <f>'2.40-Dati'!A431</f>
        <v>37392.166666666664</v>
      </c>
      <c r="F432" s="157">
        <f>'2.40-Dati'!B431</f>
        <v>27.9699993133544</v>
      </c>
      <c r="G432" s="157">
        <f t="shared" si="12"/>
        <v>-230.00144958500002</v>
      </c>
      <c r="H432" s="157">
        <f t="shared" si="13"/>
        <v>-1329.9999237061008</v>
      </c>
    </row>
    <row r="433" spans="1:8" ht="15" customHeight="1" x14ac:dyDescent="0.2">
      <c r="A433" s="152"/>
      <c r="B433" s="152"/>
      <c r="C433" s="152"/>
      <c r="D433" s="152"/>
      <c r="E433" s="153">
        <f>'2.40-Dati'!A432</f>
        <v>37393.166666666664</v>
      </c>
      <c r="F433" s="157">
        <f>'2.40-Dati'!B432</f>
        <v>28.2000007629394</v>
      </c>
      <c r="G433" s="157">
        <f t="shared" si="12"/>
        <v>230.00144958500002</v>
      </c>
      <c r="H433" s="157">
        <f t="shared" si="13"/>
        <v>0</v>
      </c>
    </row>
    <row r="434" spans="1:8" ht="15" customHeight="1" x14ac:dyDescent="0.2">
      <c r="A434" s="152"/>
      <c r="B434" s="152"/>
      <c r="C434" s="152"/>
      <c r="D434" s="152"/>
      <c r="E434" s="153">
        <f>'2.40-Dati'!A433</f>
        <v>37396.166666666664</v>
      </c>
      <c r="F434" s="157">
        <f>'2.40-Dati'!B433</f>
        <v>28.2000007629394</v>
      </c>
      <c r="G434" s="157">
        <f t="shared" si="12"/>
        <v>0</v>
      </c>
      <c r="H434" s="157">
        <f t="shared" si="13"/>
        <v>230.00144958500002</v>
      </c>
    </row>
    <row r="435" spans="1:8" ht="15" customHeight="1" x14ac:dyDescent="0.2">
      <c r="A435" s="152"/>
      <c r="B435" s="152"/>
      <c r="C435" s="152"/>
      <c r="D435" s="152"/>
      <c r="E435" s="153">
        <f>'2.40-Dati'!A434</f>
        <v>37397.166666666664</v>
      </c>
      <c r="F435" s="157">
        <f>'2.40-Dati'!B434</f>
        <v>27</v>
      </c>
      <c r="G435" s="157">
        <f t="shared" si="12"/>
        <v>-1200.0007629393999</v>
      </c>
      <c r="H435" s="157">
        <f t="shared" si="13"/>
        <v>-1200.0007629393999</v>
      </c>
    </row>
    <row r="436" spans="1:8" ht="15" customHeight="1" x14ac:dyDescent="0.2">
      <c r="A436" s="152"/>
      <c r="B436" s="152"/>
      <c r="C436" s="152"/>
      <c r="D436" s="152"/>
      <c r="E436" s="153">
        <f>'2.40-Dati'!A435</f>
        <v>37398.166666666664</v>
      </c>
      <c r="F436" s="157">
        <f>'2.40-Dati'!B435</f>
        <v>26.4500007629394</v>
      </c>
      <c r="G436" s="157">
        <f t="shared" si="12"/>
        <v>-549.99923706060019</v>
      </c>
      <c r="H436" s="157">
        <f t="shared" si="13"/>
        <v>-1750</v>
      </c>
    </row>
    <row r="437" spans="1:8" ht="15" customHeight="1" x14ac:dyDescent="0.2">
      <c r="A437" s="152"/>
      <c r="B437" s="152"/>
      <c r="C437" s="152"/>
      <c r="D437" s="152"/>
      <c r="E437" s="153">
        <f>'2.40-Dati'!A436</f>
        <v>37399.166666666664</v>
      </c>
      <c r="F437" s="157">
        <f>'2.40-Dati'!B436</f>
        <v>26.149999618530199</v>
      </c>
      <c r="G437" s="157">
        <f t="shared" si="12"/>
        <v>-300.001144409201</v>
      </c>
      <c r="H437" s="157">
        <f t="shared" si="13"/>
        <v>-850.00038146980114</v>
      </c>
    </row>
    <row r="438" spans="1:8" ht="15" customHeight="1" x14ac:dyDescent="0.2">
      <c r="A438" s="152"/>
      <c r="B438" s="152"/>
      <c r="C438" s="152"/>
      <c r="D438" s="152"/>
      <c r="E438" s="153">
        <f>'2.40-Dati'!A437</f>
        <v>37400.166666666664</v>
      </c>
      <c r="F438" s="157">
        <f>'2.40-Dati'!B437</f>
        <v>25.879999160766602</v>
      </c>
      <c r="G438" s="157">
        <f t="shared" si="12"/>
        <v>-270.0004577635973</v>
      </c>
      <c r="H438" s="157">
        <f t="shared" si="13"/>
        <v>-570.00160217279836</v>
      </c>
    </row>
    <row r="439" spans="1:8" ht="15" customHeight="1" x14ac:dyDescent="0.2">
      <c r="A439" s="152"/>
      <c r="B439" s="152"/>
      <c r="C439" s="152"/>
      <c r="D439" s="152"/>
      <c r="E439" s="153">
        <f>'2.40-Dati'!A438</f>
        <v>37404.166666666664</v>
      </c>
      <c r="F439" s="157">
        <f>'2.40-Dati'!B438</f>
        <v>25.1800003051757</v>
      </c>
      <c r="G439" s="157">
        <f t="shared" si="12"/>
        <v>-699.99885559090205</v>
      </c>
      <c r="H439" s="157">
        <f t="shared" si="13"/>
        <v>-969.99931335449935</v>
      </c>
    </row>
    <row r="440" spans="1:8" ht="15" customHeight="1" x14ac:dyDescent="0.2">
      <c r="A440" s="152"/>
      <c r="B440" s="152"/>
      <c r="C440" s="152"/>
      <c r="D440" s="152"/>
      <c r="E440" s="153">
        <f>'2.40-Dati'!A439</f>
        <v>37405.166666666664</v>
      </c>
      <c r="F440" s="157">
        <f>'2.40-Dati'!B439</f>
        <v>25.7199993133544</v>
      </c>
      <c r="G440" s="157">
        <f t="shared" si="12"/>
        <v>539.99900817870025</v>
      </c>
      <c r="H440" s="157">
        <f t="shared" si="13"/>
        <v>-159.9998474122018</v>
      </c>
    </row>
    <row r="441" spans="1:8" ht="15" customHeight="1" x14ac:dyDescent="0.2">
      <c r="A441" s="152"/>
      <c r="B441" s="152"/>
      <c r="C441" s="152"/>
      <c r="D441" s="152"/>
      <c r="E441" s="153">
        <f>'2.40-Dati'!A440</f>
        <v>37406.166666666664</v>
      </c>
      <c r="F441" s="157">
        <f>'2.40-Dati'!B440</f>
        <v>24.7000007629394</v>
      </c>
      <c r="G441" s="157">
        <f t="shared" si="12"/>
        <v>-1019.998550415</v>
      </c>
      <c r="H441" s="157">
        <f t="shared" si="13"/>
        <v>-479.9995422362997</v>
      </c>
    </row>
    <row r="442" spans="1:8" ht="15" customHeight="1" x14ac:dyDescent="0.2">
      <c r="A442" s="152"/>
      <c r="B442" s="152"/>
      <c r="C442" s="152"/>
      <c r="D442" s="152"/>
      <c r="E442" s="153">
        <f>'2.40-Dati'!A441</f>
        <v>37407.166666666664</v>
      </c>
      <c r="F442" s="157">
        <f>'2.40-Dati'!B441</f>
        <v>25.350000381469702</v>
      </c>
      <c r="G442" s="157">
        <f t="shared" si="12"/>
        <v>649.99961853030186</v>
      </c>
      <c r="H442" s="157">
        <f t="shared" si="13"/>
        <v>-369.9989318846981</v>
      </c>
    </row>
    <row r="443" spans="1:8" ht="15" customHeight="1" x14ac:dyDescent="0.2">
      <c r="A443" s="152"/>
      <c r="B443" s="152"/>
      <c r="C443" s="152"/>
      <c r="D443" s="152"/>
      <c r="E443" s="153">
        <f>'2.40-Dati'!A442</f>
        <v>37410.166666666664</v>
      </c>
      <c r="F443" s="157">
        <f>'2.40-Dati'!B442</f>
        <v>25.110000610351499</v>
      </c>
      <c r="G443" s="157">
        <f t="shared" si="12"/>
        <v>-239.99977111820314</v>
      </c>
      <c r="H443" s="157">
        <f t="shared" si="13"/>
        <v>409.99984741209869</v>
      </c>
    </row>
    <row r="444" spans="1:8" ht="15" customHeight="1" x14ac:dyDescent="0.2">
      <c r="A444" s="152"/>
      <c r="B444" s="152"/>
      <c r="C444" s="152"/>
      <c r="D444" s="152"/>
      <c r="E444" s="153">
        <f>'2.40-Dati'!A443</f>
        <v>37411.166666666664</v>
      </c>
      <c r="F444" s="157">
        <f>'2.40-Dati'!B443</f>
        <v>25.299999237060501</v>
      </c>
      <c r="G444" s="157">
        <f t="shared" si="12"/>
        <v>189.99862670900214</v>
      </c>
      <c r="H444" s="157">
        <f t="shared" si="13"/>
        <v>-50.001144409201004</v>
      </c>
    </row>
    <row r="445" spans="1:8" ht="15" customHeight="1" x14ac:dyDescent="0.2">
      <c r="A445" s="152"/>
      <c r="B445" s="152"/>
      <c r="C445" s="152"/>
      <c r="D445" s="152"/>
      <c r="E445" s="153">
        <f>'2.40-Dati'!A444</f>
        <v>37412.166666666664</v>
      </c>
      <c r="F445" s="157">
        <f>'2.40-Dati'!B444</f>
        <v>24.889999389648398</v>
      </c>
      <c r="G445" s="157">
        <f t="shared" si="12"/>
        <v>-409.99984741210227</v>
      </c>
      <c r="H445" s="157">
        <f t="shared" si="13"/>
        <v>-220.00122070310013</v>
      </c>
    </row>
    <row r="446" spans="1:8" ht="15" customHeight="1" x14ac:dyDescent="0.2">
      <c r="A446" s="152"/>
      <c r="B446" s="152"/>
      <c r="C446" s="152"/>
      <c r="D446" s="152"/>
      <c r="E446" s="153">
        <f>'2.40-Dati'!A445</f>
        <v>37413.166666666664</v>
      </c>
      <c r="F446" s="157">
        <f>'2.40-Dati'!B445</f>
        <v>24.9300003051757</v>
      </c>
      <c r="G446" s="157">
        <f t="shared" si="12"/>
        <v>40.000915527301117</v>
      </c>
      <c r="H446" s="157">
        <f t="shared" si="13"/>
        <v>-369.99893188480115</v>
      </c>
    </row>
    <row r="447" spans="1:8" ht="15" customHeight="1" x14ac:dyDescent="0.2">
      <c r="A447" s="152"/>
      <c r="B447" s="152"/>
      <c r="C447" s="152"/>
      <c r="D447" s="152"/>
      <c r="E447" s="153">
        <f>'2.40-Dati'!A446</f>
        <v>37414.166666666664</v>
      </c>
      <c r="F447" s="157">
        <f>'2.40-Dati'!B446</f>
        <v>24.7299995422363</v>
      </c>
      <c r="G447" s="157">
        <f t="shared" si="12"/>
        <v>-200.00076293939983</v>
      </c>
      <c r="H447" s="157">
        <f t="shared" si="13"/>
        <v>-159.99984741209872</v>
      </c>
    </row>
    <row r="448" spans="1:8" ht="15" customHeight="1" x14ac:dyDescent="0.2">
      <c r="A448" s="152"/>
      <c r="B448" s="152"/>
      <c r="C448" s="152"/>
      <c r="D448" s="152"/>
      <c r="E448" s="153">
        <f>'2.40-Dati'!A447</f>
        <v>37417.166666666664</v>
      </c>
      <c r="F448" s="157">
        <f>'2.40-Dati'!B447</f>
        <v>24.319999694824201</v>
      </c>
      <c r="G448" s="157">
        <f t="shared" si="12"/>
        <v>-409.99984741209869</v>
      </c>
      <c r="H448" s="157">
        <f t="shared" si="13"/>
        <v>-610.00061035149849</v>
      </c>
    </row>
    <row r="449" spans="1:8" ht="15" customHeight="1" x14ac:dyDescent="0.2">
      <c r="A449" s="152"/>
      <c r="B449" s="152"/>
      <c r="C449" s="152"/>
      <c r="D449" s="152"/>
      <c r="E449" s="153">
        <f>'2.40-Dati'!A448</f>
        <v>37418.166666666664</v>
      </c>
      <c r="F449" s="157">
        <f>'2.40-Dati'!B448</f>
        <v>24.1800003051757</v>
      </c>
      <c r="G449" s="157">
        <f t="shared" si="12"/>
        <v>-139.99938964850145</v>
      </c>
      <c r="H449" s="157">
        <f t="shared" si="13"/>
        <v>-549.99923706060008</v>
      </c>
    </row>
    <row r="450" spans="1:8" ht="15" customHeight="1" x14ac:dyDescent="0.2">
      <c r="A450" s="152"/>
      <c r="B450" s="152"/>
      <c r="C450" s="152"/>
      <c r="D450" s="152"/>
      <c r="E450" s="153">
        <f>'2.40-Dati'!A449</f>
        <v>37419.166666666664</v>
      </c>
      <c r="F450" s="157">
        <f>'2.40-Dati'!B449</f>
        <v>24.6800003051757</v>
      </c>
      <c r="G450" s="157">
        <f t="shared" si="12"/>
        <v>500</v>
      </c>
      <c r="H450" s="157">
        <f t="shared" si="13"/>
        <v>360.00061035149855</v>
      </c>
    </row>
    <row r="451" spans="1:8" ht="15" customHeight="1" x14ac:dyDescent="0.2">
      <c r="A451" s="152"/>
      <c r="B451" s="152"/>
      <c r="C451" s="152"/>
      <c r="D451" s="152"/>
      <c r="E451" s="153">
        <f>'2.40-Dati'!A450</f>
        <v>37420.166666666664</v>
      </c>
      <c r="F451" s="157">
        <f>'2.40-Dati'!B450</f>
        <v>25.639999389648398</v>
      </c>
      <c r="G451" s="157">
        <f t="shared" si="12"/>
        <v>959.99908447269888</v>
      </c>
      <c r="H451" s="157">
        <f t="shared" si="13"/>
        <v>1459.999084472699</v>
      </c>
    </row>
    <row r="452" spans="1:8" ht="15" customHeight="1" x14ac:dyDescent="0.2">
      <c r="A452" s="152"/>
      <c r="B452" s="152"/>
      <c r="C452" s="152"/>
      <c r="D452" s="152"/>
      <c r="E452" s="153">
        <f>'2.40-Dati'!A451</f>
        <v>37421.166666666664</v>
      </c>
      <c r="F452" s="157">
        <f>'2.40-Dati'!B451</f>
        <v>25.870000839233398</v>
      </c>
      <c r="G452" s="157">
        <f t="shared" ref="G452:G515" si="14">IF($B$1="lunga",1,-1)*$B$3*(F452-F451)</f>
        <v>230.00144958500002</v>
      </c>
      <c r="H452" s="157">
        <f t="shared" si="13"/>
        <v>1190.0005340576988</v>
      </c>
    </row>
    <row r="453" spans="1:8" ht="15" customHeight="1" x14ac:dyDescent="0.2">
      <c r="A453" s="152"/>
      <c r="B453" s="152"/>
      <c r="C453" s="152"/>
      <c r="D453" s="152"/>
      <c r="E453" s="153">
        <f>'2.40-Dati'!A452</f>
        <v>37424.166666666664</v>
      </c>
      <c r="F453" s="157">
        <f>'2.40-Dati'!B452</f>
        <v>26.090000152587798</v>
      </c>
      <c r="G453" s="157">
        <f t="shared" si="14"/>
        <v>219.99931335439982</v>
      </c>
      <c r="H453" s="157">
        <f t="shared" ref="H453:H516" si="15">G452+G453</f>
        <v>450.00076293939981</v>
      </c>
    </row>
    <row r="454" spans="1:8" ht="15" customHeight="1" x14ac:dyDescent="0.2">
      <c r="A454" s="152"/>
      <c r="B454" s="152"/>
      <c r="C454" s="152"/>
      <c r="D454" s="152"/>
      <c r="E454" s="153">
        <f>'2.40-Dati'!A453</f>
        <v>37425.166666666664</v>
      </c>
      <c r="F454" s="157">
        <f>'2.40-Dati'!B453</f>
        <v>25.350000381469702</v>
      </c>
      <c r="G454" s="157">
        <f t="shared" si="14"/>
        <v>-739.99977111809653</v>
      </c>
      <c r="H454" s="157">
        <f t="shared" si="15"/>
        <v>-520.00045776369666</v>
      </c>
    </row>
    <row r="455" spans="1:8" ht="15" customHeight="1" x14ac:dyDescent="0.2">
      <c r="A455" s="152"/>
      <c r="B455" s="152"/>
      <c r="C455" s="152"/>
      <c r="D455" s="152"/>
      <c r="E455" s="153">
        <f>'2.40-Dati'!A454</f>
        <v>37426.166666666664</v>
      </c>
      <c r="F455" s="157">
        <f>'2.40-Dati'!B454</f>
        <v>25.299999237060501</v>
      </c>
      <c r="G455" s="157">
        <f t="shared" si="14"/>
        <v>-50.001144409201004</v>
      </c>
      <c r="H455" s="157">
        <f t="shared" si="15"/>
        <v>-790.00091552729759</v>
      </c>
    </row>
    <row r="456" spans="1:8" ht="15" customHeight="1" x14ac:dyDescent="0.2">
      <c r="A456" s="152"/>
      <c r="B456" s="152"/>
      <c r="C456" s="152"/>
      <c r="D456" s="152"/>
      <c r="E456" s="153">
        <f>'2.40-Dati'!A455</f>
        <v>37427.166666666664</v>
      </c>
      <c r="F456" s="157">
        <f>'2.40-Dati'!B455</f>
        <v>25.600000381469702</v>
      </c>
      <c r="G456" s="157">
        <f t="shared" si="14"/>
        <v>300.001144409201</v>
      </c>
      <c r="H456" s="157">
        <f t="shared" si="15"/>
        <v>250</v>
      </c>
    </row>
    <row r="457" spans="1:8" ht="15" customHeight="1" x14ac:dyDescent="0.2">
      <c r="A457" s="152"/>
      <c r="B457" s="152"/>
      <c r="C457" s="152"/>
      <c r="D457" s="152"/>
      <c r="E457" s="153">
        <f>'2.40-Dati'!A456</f>
        <v>37428.166666666664</v>
      </c>
      <c r="F457" s="157">
        <f>'2.40-Dati'!B456</f>
        <v>25.75</v>
      </c>
      <c r="G457" s="157">
        <f t="shared" si="14"/>
        <v>149.99961853029831</v>
      </c>
      <c r="H457" s="157">
        <f t="shared" si="15"/>
        <v>450.00076293949928</v>
      </c>
    </row>
    <row r="458" spans="1:8" ht="15" customHeight="1" x14ac:dyDescent="0.2">
      <c r="A458" s="152"/>
      <c r="B458" s="152"/>
      <c r="C458" s="152"/>
      <c r="D458" s="152"/>
      <c r="E458" s="153">
        <f>'2.40-Dati'!A457</f>
        <v>37431.166666666664</v>
      </c>
      <c r="F458" s="157">
        <f>'2.40-Dati'!B457</f>
        <v>26.4699993133544</v>
      </c>
      <c r="G458" s="157">
        <f t="shared" si="14"/>
        <v>719.99931335439987</v>
      </c>
      <c r="H458" s="157">
        <f t="shared" si="15"/>
        <v>869.99893188469821</v>
      </c>
    </row>
    <row r="459" spans="1:8" ht="15" customHeight="1" x14ac:dyDescent="0.2">
      <c r="A459" s="152"/>
      <c r="B459" s="152"/>
      <c r="C459" s="152"/>
      <c r="D459" s="152"/>
      <c r="E459" s="153">
        <f>'2.40-Dati'!A458</f>
        <v>37432.166666666664</v>
      </c>
      <c r="F459" s="157">
        <f>'2.40-Dati'!B458</f>
        <v>26.319999694824201</v>
      </c>
      <c r="G459" s="157">
        <f t="shared" si="14"/>
        <v>-149.99961853019883</v>
      </c>
      <c r="H459" s="157">
        <f t="shared" si="15"/>
        <v>569.99969482420101</v>
      </c>
    </row>
    <row r="460" spans="1:8" ht="15" customHeight="1" x14ac:dyDescent="0.2">
      <c r="A460" s="152"/>
      <c r="B460" s="152"/>
      <c r="C460" s="152"/>
      <c r="D460" s="152"/>
      <c r="E460" s="153">
        <f>'2.40-Dati'!A459</f>
        <v>37433.166666666664</v>
      </c>
      <c r="F460" s="157">
        <f>'2.40-Dati'!B459</f>
        <v>26.7600002288818</v>
      </c>
      <c r="G460" s="157">
        <f t="shared" si="14"/>
        <v>440.00053405759945</v>
      </c>
      <c r="H460" s="157">
        <f t="shared" si="15"/>
        <v>290.00091552740059</v>
      </c>
    </row>
    <row r="461" spans="1:8" ht="15" customHeight="1" x14ac:dyDescent="0.2">
      <c r="A461" s="152"/>
      <c r="B461" s="152"/>
      <c r="C461" s="152"/>
      <c r="D461" s="152"/>
      <c r="E461" s="153">
        <f>'2.40-Dati'!A460</f>
        <v>37434.166666666664</v>
      </c>
      <c r="F461" s="157">
        <f>'2.40-Dati'!B460</f>
        <v>26.860000610351499</v>
      </c>
      <c r="G461" s="157">
        <f t="shared" si="14"/>
        <v>100.00038146969814</v>
      </c>
      <c r="H461" s="157">
        <f t="shared" si="15"/>
        <v>540.00091552729759</v>
      </c>
    </row>
    <row r="462" spans="1:8" ht="15" customHeight="1" x14ac:dyDescent="0.2">
      <c r="A462" s="152"/>
      <c r="B462" s="152"/>
      <c r="C462" s="152"/>
      <c r="D462" s="152"/>
      <c r="E462" s="153">
        <f>'2.40-Dati'!A461</f>
        <v>37435.166666666664</v>
      </c>
      <c r="F462" s="157">
        <f>'2.40-Dati'!B461</f>
        <v>26.860000610351499</v>
      </c>
      <c r="G462" s="157">
        <f t="shared" si="14"/>
        <v>0</v>
      </c>
      <c r="H462" s="157">
        <f t="shared" si="15"/>
        <v>100.00038146969814</v>
      </c>
    </row>
    <row r="463" spans="1:8" ht="15" customHeight="1" x14ac:dyDescent="0.2">
      <c r="A463" s="152"/>
      <c r="B463" s="152"/>
      <c r="C463" s="152"/>
      <c r="D463" s="152"/>
      <c r="E463" s="153">
        <f>'2.40-Dati'!A462</f>
        <v>37438.166666666664</v>
      </c>
      <c r="F463" s="157">
        <f>'2.40-Dati'!B462</f>
        <v>26.809999465942301</v>
      </c>
      <c r="G463" s="157">
        <f t="shared" si="14"/>
        <v>-50.001144409197451</v>
      </c>
      <c r="H463" s="157">
        <f t="shared" si="15"/>
        <v>-50.001144409197451</v>
      </c>
    </row>
    <row r="464" spans="1:8" ht="15" customHeight="1" x14ac:dyDescent="0.2">
      <c r="A464" s="152"/>
      <c r="B464" s="152"/>
      <c r="C464" s="152"/>
      <c r="D464" s="152"/>
      <c r="E464" s="153">
        <f>'2.40-Dati'!A463</f>
        <v>37439.166666666664</v>
      </c>
      <c r="F464" s="157">
        <f>'2.40-Dati'!B463</f>
        <v>26.770000457763601</v>
      </c>
      <c r="G464" s="157">
        <f t="shared" si="14"/>
        <v>-39.999008178700279</v>
      </c>
      <c r="H464" s="157">
        <f t="shared" si="15"/>
        <v>-90.00015258789773</v>
      </c>
    </row>
    <row r="465" spans="1:8" ht="15" customHeight="1" x14ac:dyDescent="0.2">
      <c r="A465" s="152"/>
      <c r="B465" s="152"/>
      <c r="C465" s="152"/>
      <c r="D465" s="152"/>
      <c r="E465" s="153">
        <f>'2.40-Dati'!A464</f>
        <v>37440.166666666664</v>
      </c>
      <c r="F465" s="157">
        <f>'2.40-Dati'!B464</f>
        <v>26.799999237060501</v>
      </c>
      <c r="G465" s="157">
        <f t="shared" si="14"/>
        <v>29.998779296899869</v>
      </c>
      <c r="H465" s="157">
        <f t="shared" si="15"/>
        <v>-10.00022888180041</v>
      </c>
    </row>
    <row r="466" spans="1:8" ht="15" customHeight="1" x14ac:dyDescent="0.2">
      <c r="A466" s="152"/>
      <c r="B466" s="152"/>
      <c r="C466" s="152"/>
      <c r="D466" s="152"/>
      <c r="E466" s="153">
        <f>'2.40-Dati'!A465</f>
        <v>37445.166666666664</v>
      </c>
      <c r="F466" s="157">
        <f>'2.40-Dati'!B465</f>
        <v>26.069999694824201</v>
      </c>
      <c r="G466" s="157">
        <f t="shared" si="14"/>
        <v>-729.9995422362997</v>
      </c>
      <c r="H466" s="157">
        <f t="shared" si="15"/>
        <v>-700.00076293939981</v>
      </c>
    </row>
    <row r="467" spans="1:8" ht="15" customHeight="1" x14ac:dyDescent="0.2">
      <c r="A467" s="152"/>
      <c r="B467" s="152"/>
      <c r="C467" s="152"/>
      <c r="D467" s="152"/>
      <c r="E467" s="153">
        <f>'2.40-Dati'!A466</f>
        <v>37446.166666666664</v>
      </c>
      <c r="F467" s="157">
        <f>'2.40-Dati'!B466</f>
        <v>26.090000152587798</v>
      </c>
      <c r="G467" s="157">
        <f t="shared" si="14"/>
        <v>20.000457763597268</v>
      </c>
      <c r="H467" s="157">
        <f t="shared" si="15"/>
        <v>-709.99908447270241</v>
      </c>
    </row>
    <row r="468" spans="1:8" ht="15" customHeight="1" x14ac:dyDescent="0.2">
      <c r="A468" s="152"/>
      <c r="B468" s="152"/>
      <c r="C468" s="152"/>
      <c r="D468" s="152"/>
      <c r="E468" s="153">
        <f>'2.40-Dati'!A467</f>
        <v>37447.166666666664</v>
      </c>
      <c r="F468" s="157">
        <f>'2.40-Dati'!B467</f>
        <v>26.770000457763601</v>
      </c>
      <c r="G468" s="157">
        <f t="shared" si="14"/>
        <v>680.00030517580262</v>
      </c>
      <c r="H468" s="157">
        <f t="shared" si="15"/>
        <v>700.00076293939992</v>
      </c>
    </row>
    <row r="469" spans="1:8" ht="15" customHeight="1" x14ac:dyDescent="0.2">
      <c r="A469" s="152"/>
      <c r="B469" s="152"/>
      <c r="C469" s="152"/>
      <c r="D469" s="152"/>
      <c r="E469" s="153">
        <f>'2.40-Dati'!A468</f>
        <v>37448.166666666664</v>
      </c>
      <c r="F469" s="157">
        <f>'2.40-Dati'!B468</f>
        <v>26.829999923706001</v>
      </c>
      <c r="G469" s="157">
        <f t="shared" si="14"/>
        <v>59.999465942400576</v>
      </c>
      <c r="H469" s="157">
        <f t="shared" si="15"/>
        <v>739.99977111820317</v>
      </c>
    </row>
    <row r="470" spans="1:8" ht="15" customHeight="1" x14ac:dyDescent="0.2">
      <c r="A470" s="152"/>
      <c r="B470" s="152"/>
      <c r="C470" s="152"/>
      <c r="D470" s="152"/>
      <c r="E470" s="153">
        <f>'2.40-Dati'!A469</f>
        <v>37449.166666666664</v>
      </c>
      <c r="F470" s="157">
        <f>'2.40-Dati'!B469</f>
        <v>27.4699993133544</v>
      </c>
      <c r="G470" s="157">
        <f t="shared" si="14"/>
        <v>639.99938964839839</v>
      </c>
      <c r="H470" s="157">
        <f t="shared" si="15"/>
        <v>699.99885559079894</v>
      </c>
    </row>
    <row r="471" spans="1:8" ht="15" customHeight="1" x14ac:dyDescent="0.2">
      <c r="A471" s="152"/>
      <c r="B471" s="152"/>
      <c r="C471" s="152"/>
      <c r="D471" s="152"/>
      <c r="E471" s="153">
        <f>'2.40-Dati'!A470</f>
        <v>37452.166666666664</v>
      </c>
      <c r="F471" s="157">
        <f>'2.40-Dati'!B470</f>
        <v>27.069999694824201</v>
      </c>
      <c r="G471" s="157">
        <f t="shared" si="14"/>
        <v>-399.99961853019886</v>
      </c>
      <c r="H471" s="157">
        <f t="shared" si="15"/>
        <v>239.99977111819953</v>
      </c>
    </row>
    <row r="472" spans="1:8" ht="15" customHeight="1" x14ac:dyDescent="0.2">
      <c r="A472" s="152"/>
      <c r="B472" s="152"/>
      <c r="C472" s="152"/>
      <c r="D472" s="152"/>
      <c r="E472" s="153">
        <f>'2.40-Dati'!A471</f>
        <v>37453.166666666664</v>
      </c>
      <c r="F472" s="157">
        <f>'2.40-Dati'!B471</f>
        <v>27.75</v>
      </c>
      <c r="G472" s="157">
        <f t="shared" si="14"/>
        <v>680.00030517579899</v>
      </c>
      <c r="H472" s="157">
        <f t="shared" si="15"/>
        <v>280.00068664560013</v>
      </c>
    </row>
    <row r="473" spans="1:8" ht="15" customHeight="1" x14ac:dyDescent="0.2">
      <c r="A473" s="152"/>
      <c r="B473" s="152"/>
      <c r="C473" s="152"/>
      <c r="D473" s="152"/>
      <c r="E473" s="153">
        <f>'2.40-Dati'!A472</f>
        <v>37454.166666666664</v>
      </c>
      <c r="F473" s="157">
        <f>'2.40-Dati'!B472</f>
        <v>27.879999160766602</v>
      </c>
      <c r="G473" s="157">
        <f t="shared" si="14"/>
        <v>129.99916076660156</v>
      </c>
      <c r="H473" s="157">
        <f t="shared" si="15"/>
        <v>809.99946594240055</v>
      </c>
    </row>
    <row r="474" spans="1:8" ht="15" customHeight="1" x14ac:dyDescent="0.2">
      <c r="A474" s="152"/>
      <c r="B474" s="152"/>
      <c r="C474" s="152"/>
      <c r="D474" s="152"/>
      <c r="E474" s="153">
        <f>'2.40-Dati'!A473</f>
        <v>37455.166666666664</v>
      </c>
      <c r="F474" s="157">
        <f>'2.40-Dati'!B473</f>
        <v>27.569999694824201</v>
      </c>
      <c r="G474" s="157">
        <f t="shared" si="14"/>
        <v>-309.99946594240055</v>
      </c>
      <c r="H474" s="157">
        <f t="shared" si="15"/>
        <v>-180.00030517579899</v>
      </c>
    </row>
    <row r="475" spans="1:8" ht="15" customHeight="1" x14ac:dyDescent="0.2">
      <c r="A475" s="152"/>
      <c r="B475" s="152"/>
      <c r="C475" s="152"/>
      <c r="D475" s="152"/>
      <c r="E475" s="153">
        <f>'2.40-Dati'!A474</f>
        <v>37456.166666666664</v>
      </c>
      <c r="F475" s="157">
        <f>'2.40-Dati'!B474</f>
        <v>27.829999923706001</v>
      </c>
      <c r="G475" s="157">
        <f t="shared" si="14"/>
        <v>260.00022888180041</v>
      </c>
      <c r="H475" s="157">
        <f t="shared" si="15"/>
        <v>-49.999237060600137</v>
      </c>
    </row>
    <row r="476" spans="1:8" ht="15" customHeight="1" x14ac:dyDescent="0.2">
      <c r="A476" s="152"/>
      <c r="B476" s="152"/>
      <c r="C476" s="152"/>
      <c r="D476" s="152"/>
      <c r="E476" s="153">
        <f>'2.40-Dati'!A475</f>
        <v>37459.166666666664</v>
      </c>
      <c r="F476" s="157">
        <f>'2.40-Dati'!B475</f>
        <v>26.600000381469702</v>
      </c>
      <c r="G476" s="157">
        <f t="shared" si="14"/>
        <v>-1229.9995422362997</v>
      </c>
      <c r="H476" s="157">
        <f t="shared" si="15"/>
        <v>-969.99931335449924</v>
      </c>
    </row>
    <row r="477" spans="1:8" ht="15" customHeight="1" x14ac:dyDescent="0.2">
      <c r="A477" s="152"/>
      <c r="B477" s="152"/>
      <c r="C477" s="152"/>
      <c r="D477" s="152"/>
      <c r="E477" s="153">
        <f>'2.40-Dati'!A476</f>
        <v>37460.166666666664</v>
      </c>
      <c r="F477" s="157">
        <f>'2.40-Dati'!B476</f>
        <v>26.309999465942301</v>
      </c>
      <c r="G477" s="157">
        <f t="shared" si="14"/>
        <v>-290.00091552740059</v>
      </c>
      <c r="H477" s="157">
        <f t="shared" si="15"/>
        <v>-1520.0004577637003</v>
      </c>
    </row>
    <row r="478" spans="1:8" ht="15" customHeight="1" x14ac:dyDescent="0.2">
      <c r="A478" s="152"/>
      <c r="B478" s="152"/>
      <c r="C478" s="152"/>
      <c r="D478" s="152"/>
      <c r="E478" s="153">
        <f>'2.40-Dati'!A477</f>
        <v>37461.166666666664</v>
      </c>
      <c r="F478" s="157">
        <f>'2.40-Dati'!B477</f>
        <v>26.870000839233398</v>
      </c>
      <c r="G478" s="157">
        <f t="shared" si="14"/>
        <v>560.00137329109737</v>
      </c>
      <c r="H478" s="157">
        <f t="shared" si="15"/>
        <v>270.00045776369677</v>
      </c>
    </row>
    <row r="479" spans="1:8" ht="15" customHeight="1" x14ac:dyDescent="0.2">
      <c r="A479" s="152"/>
      <c r="B479" s="152"/>
      <c r="C479" s="152"/>
      <c r="D479" s="152"/>
      <c r="E479" s="153">
        <f>'2.40-Dati'!A478</f>
        <v>37462.166666666664</v>
      </c>
      <c r="F479" s="157">
        <f>'2.40-Dati'!B478</f>
        <v>26.770000457763601</v>
      </c>
      <c r="G479" s="157">
        <f t="shared" si="14"/>
        <v>-100.00038146979762</v>
      </c>
      <c r="H479" s="157">
        <f t="shared" si="15"/>
        <v>460.00099182129975</v>
      </c>
    </row>
    <row r="480" spans="1:8" ht="15" customHeight="1" x14ac:dyDescent="0.2">
      <c r="A480" s="152"/>
      <c r="B480" s="152"/>
      <c r="C480" s="152"/>
      <c r="D480" s="152"/>
      <c r="E480" s="153">
        <f>'2.40-Dati'!A479</f>
        <v>37463.166666666664</v>
      </c>
      <c r="F480" s="157">
        <f>'2.40-Dati'!B479</f>
        <v>26.540000915527301</v>
      </c>
      <c r="G480" s="157">
        <f t="shared" si="14"/>
        <v>-229.9995422362997</v>
      </c>
      <c r="H480" s="157">
        <f t="shared" si="15"/>
        <v>-329.99992370609732</v>
      </c>
    </row>
    <row r="481" spans="1:8" ht="15" customHeight="1" x14ac:dyDescent="0.2">
      <c r="A481" s="152"/>
      <c r="B481" s="152"/>
      <c r="C481" s="152"/>
      <c r="D481" s="152"/>
      <c r="E481" s="153">
        <f>'2.40-Dati'!A480</f>
        <v>37466.166666666664</v>
      </c>
      <c r="F481" s="157">
        <f>'2.40-Dati'!B480</f>
        <v>26.549999237060501</v>
      </c>
      <c r="G481" s="157">
        <f t="shared" si="14"/>
        <v>9.9983215331995723</v>
      </c>
      <c r="H481" s="157">
        <f t="shared" si="15"/>
        <v>-220.00122070310013</v>
      </c>
    </row>
    <row r="482" spans="1:8" ht="15" customHeight="1" x14ac:dyDescent="0.2">
      <c r="A482" s="152"/>
      <c r="B482" s="152"/>
      <c r="C482" s="152"/>
      <c r="D482" s="152"/>
      <c r="E482" s="153">
        <f>'2.40-Dati'!A481</f>
        <v>37467.166666666664</v>
      </c>
      <c r="F482" s="157">
        <f>'2.40-Dati'!B481</f>
        <v>27.360000610351499</v>
      </c>
      <c r="G482" s="157">
        <f t="shared" si="14"/>
        <v>810.00137329099789</v>
      </c>
      <c r="H482" s="157">
        <f t="shared" si="15"/>
        <v>819.99969482419749</v>
      </c>
    </row>
    <row r="483" spans="1:8" ht="15" customHeight="1" x14ac:dyDescent="0.2">
      <c r="A483" s="152"/>
      <c r="B483" s="152"/>
      <c r="C483" s="152"/>
      <c r="D483" s="152"/>
      <c r="E483" s="153">
        <f>'2.40-Dati'!A482</f>
        <v>37468.166666666664</v>
      </c>
      <c r="F483" s="157">
        <f>'2.40-Dati'!B482</f>
        <v>27.020000457763601</v>
      </c>
      <c r="G483" s="157">
        <f t="shared" si="14"/>
        <v>-340.00015258789773</v>
      </c>
      <c r="H483" s="157">
        <f t="shared" si="15"/>
        <v>470.00122070310016</v>
      </c>
    </row>
    <row r="484" spans="1:8" ht="15" customHeight="1" x14ac:dyDescent="0.2">
      <c r="A484" s="152"/>
      <c r="B484" s="152"/>
      <c r="C484" s="152"/>
      <c r="D484" s="152"/>
      <c r="E484" s="153">
        <f>'2.40-Dati'!A483</f>
        <v>37469.166666666664</v>
      </c>
      <c r="F484" s="157">
        <f>'2.40-Dati'!B483</f>
        <v>26.4699993133544</v>
      </c>
      <c r="G484" s="157">
        <f t="shared" si="14"/>
        <v>-550.00114440920106</v>
      </c>
      <c r="H484" s="157">
        <f t="shared" si="15"/>
        <v>-890.00129699709873</v>
      </c>
    </row>
    <row r="485" spans="1:8" ht="15" customHeight="1" x14ac:dyDescent="0.2">
      <c r="A485" s="152"/>
      <c r="B485" s="152"/>
      <c r="C485" s="152"/>
      <c r="D485" s="152"/>
      <c r="E485" s="153">
        <f>'2.40-Dati'!A484</f>
        <v>37470.166666666664</v>
      </c>
      <c r="F485" s="157">
        <f>'2.40-Dati'!B484</f>
        <v>26.840000152587798</v>
      </c>
      <c r="G485" s="157">
        <f t="shared" si="14"/>
        <v>370.00083923339844</v>
      </c>
      <c r="H485" s="157">
        <f t="shared" si="15"/>
        <v>-180.00030517580262</v>
      </c>
    </row>
    <row r="486" spans="1:8" ht="15" customHeight="1" x14ac:dyDescent="0.2">
      <c r="A486" s="152"/>
      <c r="B486" s="152"/>
      <c r="C486" s="152"/>
      <c r="D486" s="152"/>
      <c r="E486" s="153">
        <f>'2.40-Dati'!A485</f>
        <v>37473.166666666664</v>
      </c>
      <c r="F486" s="157">
        <f>'2.40-Dati'!B485</f>
        <v>26.579999923706001</v>
      </c>
      <c r="G486" s="157">
        <f t="shared" si="14"/>
        <v>-260.00022888179683</v>
      </c>
      <c r="H486" s="157">
        <f t="shared" si="15"/>
        <v>110.00061035160161</v>
      </c>
    </row>
    <row r="487" spans="1:8" ht="15" customHeight="1" x14ac:dyDescent="0.2">
      <c r="A487" s="152"/>
      <c r="B487" s="152"/>
      <c r="C487" s="152"/>
      <c r="D487" s="152"/>
      <c r="E487" s="153">
        <f>'2.40-Dati'!A486</f>
        <v>37474.166666666664</v>
      </c>
      <c r="F487" s="157">
        <f>'2.40-Dati'!B486</f>
        <v>27.170000076293899</v>
      </c>
      <c r="G487" s="157">
        <f t="shared" si="14"/>
        <v>590.00015258789767</v>
      </c>
      <c r="H487" s="157">
        <f t="shared" si="15"/>
        <v>329.99992370610084</v>
      </c>
    </row>
    <row r="488" spans="1:8" ht="15" customHeight="1" x14ac:dyDescent="0.2">
      <c r="A488" s="152"/>
      <c r="B488" s="152"/>
      <c r="C488" s="152"/>
      <c r="D488" s="152"/>
      <c r="E488" s="153">
        <f>'2.40-Dati'!A487</f>
        <v>37475.166666666664</v>
      </c>
      <c r="F488" s="157">
        <f>'2.40-Dati'!B487</f>
        <v>26.5</v>
      </c>
      <c r="G488" s="157">
        <f t="shared" si="14"/>
        <v>-670.00007629389916</v>
      </c>
      <c r="H488" s="157">
        <f t="shared" si="15"/>
        <v>-79.999923706001482</v>
      </c>
    </row>
    <row r="489" spans="1:8" ht="15" customHeight="1" x14ac:dyDescent="0.2">
      <c r="A489" s="152"/>
      <c r="B489" s="152"/>
      <c r="C489" s="152"/>
      <c r="D489" s="152"/>
      <c r="E489" s="153">
        <f>'2.40-Dati'!A488</f>
        <v>37476.166666666664</v>
      </c>
      <c r="F489" s="157">
        <f>'2.40-Dati'!B488</f>
        <v>26.670000076293899</v>
      </c>
      <c r="G489" s="157">
        <f t="shared" si="14"/>
        <v>170.00007629389913</v>
      </c>
      <c r="H489" s="157">
        <f t="shared" si="15"/>
        <v>-500</v>
      </c>
    </row>
    <row r="490" spans="1:8" ht="15" customHeight="1" x14ac:dyDescent="0.2">
      <c r="A490" s="152"/>
      <c r="B490" s="152"/>
      <c r="C490" s="152"/>
      <c r="D490" s="152"/>
      <c r="E490" s="153">
        <f>'2.40-Dati'!A489</f>
        <v>37477.166666666664</v>
      </c>
      <c r="F490" s="157">
        <f>'2.40-Dati'!B489</f>
        <v>26.860000610351499</v>
      </c>
      <c r="G490" s="157">
        <f t="shared" si="14"/>
        <v>190.00053405759942</v>
      </c>
      <c r="H490" s="157">
        <f t="shared" si="15"/>
        <v>360.00061035149855</v>
      </c>
    </row>
    <row r="491" spans="1:8" ht="15" customHeight="1" x14ac:dyDescent="0.2">
      <c r="A491" s="152"/>
      <c r="B491" s="152"/>
      <c r="C491" s="152"/>
      <c r="D491" s="152"/>
      <c r="E491" s="153">
        <f>'2.40-Dati'!A490</f>
        <v>37480.166666666664</v>
      </c>
      <c r="F491" s="157">
        <f>'2.40-Dati'!B490</f>
        <v>27.860000610351499</v>
      </c>
      <c r="G491" s="157">
        <f t="shared" si="14"/>
        <v>1000</v>
      </c>
      <c r="H491" s="157">
        <f t="shared" si="15"/>
        <v>1190.0005340575995</v>
      </c>
    </row>
    <row r="492" spans="1:8" ht="15" customHeight="1" x14ac:dyDescent="0.2">
      <c r="A492" s="152"/>
      <c r="B492" s="152"/>
      <c r="C492" s="152"/>
      <c r="D492" s="152"/>
      <c r="E492" s="153">
        <f>'2.40-Dati'!A491</f>
        <v>37481.166666666664</v>
      </c>
      <c r="F492" s="157">
        <f>'2.40-Dati'!B491</f>
        <v>27.899999618530199</v>
      </c>
      <c r="G492" s="157">
        <f t="shared" si="14"/>
        <v>39.999008178700279</v>
      </c>
      <c r="H492" s="157">
        <f t="shared" si="15"/>
        <v>1039.9990081787003</v>
      </c>
    </row>
    <row r="493" spans="1:8" ht="15" customHeight="1" x14ac:dyDescent="0.2">
      <c r="A493" s="152"/>
      <c r="B493" s="152"/>
      <c r="C493" s="152"/>
      <c r="D493" s="152"/>
      <c r="E493" s="153">
        <f>'2.40-Dati'!A492</f>
        <v>37482.166666666664</v>
      </c>
      <c r="F493" s="157">
        <f>'2.40-Dati'!B492</f>
        <v>28.149999618530199</v>
      </c>
      <c r="G493" s="157">
        <f t="shared" si="14"/>
        <v>250</v>
      </c>
      <c r="H493" s="157">
        <f t="shared" si="15"/>
        <v>289.99900817870025</v>
      </c>
    </row>
    <row r="494" spans="1:8" ht="15" customHeight="1" x14ac:dyDescent="0.2">
      <c r="A494" s="152"/>
      <c r="B494" s="152"/>
      <c r="C494" s="152"/>
      <c r="D494" s="152"/>
      <c r="E494" s="153">
        <f>'2.40-Dati'!A493</f>
        <v>37483.166666666664</v>
      </c>
      <c r="F494" s="157">
        <f>'2.40-Dati'!B493</f>
        <v>29.059999465942301</v>
      </c>
      <c r="G494" s="157">
        <f t="shared" si="14"/>
        <v>909.99984741210233</v>
      </c>
      <c r="H494" s="157">
        <f t="shared" si="15"/>
        <v>1159.9998474121023</v>
      </c>
    </row>
    <row r="495" spans="1:8" ht="15" customHeight="1" x14ac:dyDescent="0.2">
      <c r="A495" s="152"/>
      <c r="B495" s="152"/>
      <c r="C495" s="152"/>
      <c r="D495" s="152"/>
      <c r="E495" s="153">
        <f>'2.40-Dati'!A494</f>
        <v>37484.166666666664</v>
      </c>
      <c r="F495" s="157">
        <f>'2.40-Dati'!B494</f>
        <v>29.329999923706001</v>
      </c>
      <c r="G495" s="157">
        <f t="shared" si="14"/>
        <v>270.0004577637003</v>
      </c>
      <c r="H495" s="157">
        <f t="shared" si="15"/>
        <v>1180.0003051758026</v>
      </c>
    </row>
    <row r="496" spans="1:8" ht="15" customHeight="1" x14ac:dyDescent="0.2">
      <c r="A496" s="152"/>
      <c r="B496" s="152"/>
      <c r="C496" s="152"/>
      <c r="D496" s="152"/>
      <c r="E496" s="153">
        <f>'2.40-Dati'!A495</f>
        <v>37487.166666666664</v>
      </c>
      <c r="F496" s="157">
        <f>'2.40-Dati'!B495</f>
        <v>29.840000152587798</v>
      </c>
      <c r="G496" s="157">
        <f t="shared" si="14"/>
        <v>510.00022888179683</v>
      </c>
      <c r="H496" s="157">
        <f t="shared" si="15"/>
        <v>780.00068664549713</v>
      </c>
    </row>
    <row r="497" spans="1:8" ht="15" customHeight="1" x14ac:dyDescent="0.2">
      <c r="A497" s="152"/>
      <c r="B497" s="152"/>
      <c r="C497" s="152"/>
      <c r="D497" s="152"/>
      <c r="E497" s="153">
        <f>'2.40-Dati'!A496</f>
        <v>37488.166666666664</v>
      </c>
      <c r="F497" s="157">
        <f>'2.40-Dati'!B496</f>
        <v>30.110000610351499</v>
      </c>
      <c r="G497" s="157">
        <f t="shared" si="14"/>
        <v>270.0004577637003</v>
      </c>
      <c r="H497" s="157">
        <f t="shared" si="15"/>
        <v>780.00068664549713</v>
      </c>
    </row>
    <row r="498" spans="1:8" ht="15" customHeight="1" x14ac:dyDescent="0.2">
      <c r="A498" s="152"/>
      <c r="B498" s="152"/>
      <c r="C498" s="152"/>
      <c r="D498" s="152"/>
      <c r="E498" s="153">
        <f>'2.40-Dati'!A497</f>
        <v>37489.166666666664</v>
      </c>
      <c r="F498" s="157">
        <f>'2.40-Dati'!B497</f>
        <v>29.2399997711181</v>
      </c>
      <c r="G498" s="157">
        <f t="shared" si="14"/>
        <v>-870.00083923339844</v>
      </c>
      <c r="H498" s="157">
        <f t="shared" si="15"/>
        <v>-600.00038146969814</v>
      </c>
    </row>
    <row r="499" spans="1:8" ht="15" customHeight="1" x14ac:dyDescent="0.2">
      <c r="A499" s="152"/>
      <c r="B499" s="152"/>
      <c r="C499" s="152"/>
      <c r="D499" s="152"/>
      <c r="E499" s="153">
        <f>'2.40-Dati'!A498</f>
        <v>37490.166666666664</v>
      </c>
      <c r="F499" s="157">
        <f>'2.40-Dati'!B498</f>
        <v>28.840000152587798</v>
      </c>
      <c r="G499" s="157">
        <f t="shared" si="14"/>
        <v>-399.99961853030186</v>
      </c>
      <c r="H499" s="157">
        <f t="shared" si="15"/>
        <v>-1270.0004577637003</v>
      </c>
    </row>
    <row r="500" spans="1:8" ht="15" customHeight="1" x14ac:dyDescent="0.2">
      <c r="A500" s="152"/>
      <c r="B500" s="152"/>
      <c r="C500" s="152"/>
      <c r="D500" s="152"/>
      <c r="E500" s="153">
        <f>'2.40-Dati'!A499</f>
        <v>37491.166666666664</v>
      </c>
      <c r="F500" s="157">
        <f>'2.40-Dati'!B499</f>
        <v>28.7299995422363</v>
      </c>
      <c r="G500" s="157">
        <f t="shared" si="14"/>
        <v>-110.00061035149855</v>
      </c>
      <c r="H500" s="157">
        <f t="shared" si="15"/>
        <v>-510.00022888180041</v>
      </c>
    </row>
    <row r="501" spans="1:8" ht="15" customHeight="1" x14ac:dyDescent="0.2">
      <c r="A501" s="152"/>
      <c r="B501" s="152"/>
      <c r="C501" s="152"/>
      <c r="D501" s="152"/>
      <c r="E501" s="153">
        <f>'2.40-Dati'!A500</f>
        <v>37494.166666666664</v>
      </c>
      <c r="F501" s="157">
        <f>'2.40-Dati'!B500</f>
        <v>29.280000686645501</v>
      </c>
      <c r="G501" s="157">
        <f t="shared" si="14"/>
        <v>550.00114440920106</v>
      </c>
      <c r="H501" s="157">
        <f t="shared" si="15"/>
        <v>440.00053405770251</v>
      </c>
    </row>
    <row r="502" spans="1:8" ht="15" customHeight="1" x14ac:dyDescent="0.2">
      <c r="A502" s="152"/>
      <c r="B502" s="152"/>
      <c r="C502" s="152"/>
      <c r="D502" s="152"/>
      <c r="E502" s="153">
        <f>'2.40-Dati'!A501</f>
        <v>37495.166666666664</v>
      </c>
      <c r="F502" s="157">
        <f>'2.40-Dati'!B501</f>
        <v>28.829999923706001</v>
      </c>
      <c r="G502" s="157">
        <f t="shared" si="14"/>
        <v>-450.00076293949928</v>
      </c>
      <c r="H502" s="157">
        <f t="shared" si="15"/>
        <v>100.00038146970178</v>
      </c>
    </row>
    <row r="503" spans="1:8" ht="15" customHeight="1" x14ac:dyDescent="0.2">
      <c r="A503" s="152"/>
      <c r="B503" s="152"/>
      <c r="C503" s="152"/>
      <c r="D503" s="152"/>
      <c r="E503" s="153">
        <f>'2.40-Dati'!A502</f>
        <v>37496.166666666664</v>
      </c>
      <c r="F503" s="157">
        <f>'2.40-Dati'!B502</f>
        <v>28.340000152587798</v>
      </c>
      <c r="G503" s="157">
        <f t="shared" si="14"/>
        <v>-489.99977111820317</v>
      </c>
      <c r="H503" s="157">
        <f t="shared" si="15"/>
        <v>-940.00053405770245</v>
      </c>
    </row>
    <row r="504" spans="1:8" ht="15" customHeight="1" x14ac:dyDescent="0.2">
      <c r="A504" s="152"/>
      <c r="B504" s="152"/>
      <c r="C504" s="152"/>
      <c r="D504" s="152"/>
      <c r="E504" s="153">
        <f>'2.40-Dati'!A503</f>
        <v>37497.166666666664</v>
      </c>
      <c r="F504" s="157">
        <f>'2.40-Dati'!B503</f>
        <v>28.920000076293899</v>
      </c>
      <c r="G504" s="157">
        <f t="shared" si="14"/>
        <v>579.99992370610084</v>
      </c>
      <c r="H504" s="157">
        <f t="shared" si="15"/>
        <v>90.000152587897674</v>
      </c>
    </row>
    <row r="505" spans="1:8" ht="15" customHeight="1" x14ac:dyDescent="0.2">
      <c r="A505" s="152"/>
      <c r="B505" s="152"/>
      <c r="C505" s="152"/>
      <c r="D505" s="152"/>
      <c r="E505" s="153">
        <f>'2.40-Dati'!A504</f>
        <v>37498.166666666664</v>
      </c>
      <c r="F505" s="157">
        <f>'2.40-Dati'!B504</f>
        <v>28.9799995422363</v>
      </c>
      <c r="G505" s="157">
        <f t="shared" si="14"/>
        <v>59.999465942400576</v>
      </c>
      <c r="H505" s="157">
        <f t="shared" si="15"/>
        <v>639.99938964850139</v>
      </c>
    </row>
    <row r="506" spans="1:8" ht="15" customHeight="1" x14ac:dyDescent="0.2">
      <c r="A506" s="152"/>
      <c r="B506" s="152"/>
      <c r="C506" s="152"/>
      <c r="D506" s="152"/>
      <c r="E506" s="153">
        <f>'2.40-Dati'!A505</f>
        <v>37502.166666666664</v>
      </c>
      <c r="F506" s="157">
        <f>'2.40-Dati'!B505</f>
        <v>27.790000915527301</v>
      </c>
      <c r="G506" s="157">
        <f t="shared" si="14"/>
        <v>-1189.9986267089985</v>
      </c>
      <c r="H506" s="157">
        <f t="shared" si="15"/>
        <v>-1129.9991607665979</v>
      </c>
    </row>
    <row r="507" spans="1:8" ht="15" customHeight="1" x14ac:dyDescent="0.2">
      <c r="A507" s="152"/>
      <c r="B507" s="152"/>
      <c r="C507" s="152"/>
      <c r="D507" s="152"/>
      <c r="E507" s="153">
        <f>'2.40-Dati'!A506</f>
        <v>37503.166666666664</v>
      </c>
      <c r="F507" s="157">
        <f>'2.40-Dati'!B506</f>
        <v>28.270000457763601</v>
      </c>
      <c r="G507" s="157">
        <f t="shared" si="14"/>
        <v>479.9995422362997</v>
      </c>
      <c r="H507" s="157">
        <f t="shared" si="15"/>
        <v>-709.99908447269877</v>
      </c>
    </row>
    <row r="508" spans="1:8" ht="15" customHeight="1" x14ac:dyDescent="0.2">
      <c r="A508" s="152"/>
      <c r="B508" s="152"/>
      <c r="C508" s="152"/>
      <c r="D508" s="152"/>
      <c r="E508" s="153">
        <f>'2.40-Dati'!A507</f>
        <v>37504.166666666664</v>
      </c>
      <c r="F508" s="157">
        <f>'2.40-Dati'!B507</f>
        <v>28.9799995422363</v>
      </c>
      <c r="G508" s="157">
        <f t="shared" si="14"/>
        <v>709.99908447269888</v>
      </c>
      <c r="H508" s="157">
        <f t="shared" si="15"/>
        <v>1189.9986267089985</v>
      </c>
    </row>
    <row r="509" spans="1:8" ht="15" customHeight="1" x14ac:dyDescent="0.2">
      <c r="A509" s="152"/>
      <c r="B509" s="152"/>
      <c r="C509" s="152"/>
      <c r="D509" s="152"/>
      <c r="E509" s="153">
        <f>'2.40-Dati'!A508</f>
        <v>37505.166666666664</v>
      </c>
      <c r="F509" s="157">
        <f>'2.40-Dati'!B508</f>
        <v>29.610000610351499</v>
      </c>
      <c r="G509" s="157">
        <f t="shared" si="14"/>
        <v>630.0010681151989</v>
      </c>
      <c r="H509" s="157">
        <f t="shared" si="15"/>
        <v>1340.0001525878979</v>
      </c>
    </row>
    <row r="510" spans="1:8" ht="15" customHeight="1" x14ac:dyDescent="0.2">
      <c r="A510" s="152"/>
      <c r="B510" s="152"/>
      <c r="C510" s="152"/>
      <c r="D510" s="152"/>
      <c r="E510" s="153">
        <f>'2.40-Dati'!A509</f>
        <v>37508.166666666664</v>
      </c>
      <c r="F510" s="157">
        <f>'2.40-Dati'!B509</f>
        <v>29.7299995422363</v>
      </c>
      <c r="G510" s="157">
        <f t="shared" si="14"/>
        <v>119.99893188480115</v>
      </c>
      <c r="H510" s="157">
        <f t="shared" si="15"/>
        <v>750</v>
      </c>
    </row>
    <row r="511" spans="1:8" ht="15" customHeight="1" x14ac:dyDescent="0.2">
      <c r="A511" s="152"/>
      <c r="B511" s="152"/>
      <c r="C511" s="152"/>
      <c r="D511" s="152"/>
      <c r="E511" s="153">
        <f>'2.40-Dati'!A510</f>
        <v>37509.166666666664</v>
      </c>
      <c r="F511" s="157">
        <f>'2.40-Dati'!B510</f>
        <v>29.7299995422363</v>
      </c>
      <c r="G511" s="157">
        <f t="shared" si="14"/>
        <v>0</v>
      </c>
      <c r="H511" s="157">
        <f t="shared" si="15"/>
        <v>119.99893188480115</v>
      </c>
    </row>
    <row r="512" spans="1:8" ht="15" customHeight="1" x14ac:dyDescent="0.2">
      <c r="A512" s="152"/>
      <c r="B512" s="152"/>
      <c r="C512" s="152"/>
      <c r="D512" s="152"/>
      <c r="E512" s="153">
        <f>'2.40-Dati'!A511</f>
        <v>37510.166666666664</v>
      </c>
      <c r="F512" s="157">
        <f>'2.40-Dati'!B511</f>
        <v>29.770000457763601</v>
      </c>
      <c r="G512" s="157">
        <f t="shared" si="14"/>
        <v>40.000915527301117</v>
      </c>
      <c r="H512" s="157">
        <f t="shared" si="15"/>
        <v>40.000915527301117</v>
      </c>
    </row>
    <row r="513" spans="1:8" ht="15" customHeight="1" x14ac:dyDescent="0.2">
      <c r="A513" s="152"/>
      <c r="B513" s="152"/>
      <c r="C513" s="152"/>
      <c r="D513" s="152"/>
      <c r="E513" s="153">
        <f>'2.40-Dati'!A512</f>
        <v>37511.166666666664</v>
      </c>
      <c r="F513" s="157">
        <f>'2.40-Dati'!B512</f>
        <v>28.850000381469702</v>
      </c>
      <c r="G513" s="157">
        <f t="shared" si="14"/>
        <v>-920.00007629389916</v>
      </c>
      <c r="H513" s="157">
        <f t="shared" si="15"/>
        <v>-879.99916076659804</v>
      </c>
    </row>
    <row r="514" spans="1:8" ht="15" customHeight="1" x14ac:dyDescent="0.2">
      <c r="A514" s="152"/>
      <c r="B514" s="152"/>
      <c r="C514" s="152"/>
      <c r="D514" s="152"/>
      <c r="E514" s="153">
        <f>'2.40-Dati'!A513</f>
        <v>37512.166666666664</v>
      </c>
      <c r="F514" s="157">
        <f>'2.40-Dati'!B513</f>
        <v>29.809999465942301</v>
      </c>
      <c r="G514" s="157">
        <f t="shared" si="14"/>
        <v>959.99908447259941</v>
      </c>
      <c r="H514" s="157">
        <f t="shared" si="15"/>
        <v>39.999008178700251</v>
      </c>
    </row>
    <row r="515" spans="1:8" ht="15" customHeight="1" x14ac:dyDescent="0.2">
      <c r="A515" s="152"/>
      <c r="B515" s="152"/>
      <c r="C515" s="152"/>
      <c r="D515" s="152"/>
      <c r="E515" s="153">
        <f>'2.40-Dati'!A514</f>
        <v>37515.166666666664</v>
      </c>
      <c r="F515" s="157">
        <f>'2.40-Dati'!B514</f>
        <v>29.670000076293899</v>
      </c>
      <c r="G515" s="157">
        <f t="shared" si="14"/>
        <v>-139.99938964840197</v>
      </c>
      <c r="H515" s="157">
        <f t="shared" si="15"/>
        <v>819.99969482419738</v>
      </c>
    </row>
    <row r="516" spans="1:8" ht="15" customHeight="1" x14ac:dyDescent="0.2">
      <c r="A516" s="152"/>
      <c r="B516" s="152"/>
      <c r="C516" s="152"/>
      <c r="D516" s="152"/>
      <c r="E516" s="153">
        <f>'2.40-Dati'!A515</f>
        <v>37516.166666666664</v>
      </c>
      <c r="F516" s="157">
        <f>'2.40-Dati'!B515</f>
        <v>29.079999923706001</v>
      </c>
      <c r="G516" s="157">
        <f t="shared" ref="G516:G579" si="16">IF($B$1="lunga",1,-1)*$B$3*(F516-F515)</f>
        <v>-590.00015258789767</v>
      </c>
      <c r="H516" s="157">
        <f t="shared" si="15"/>
        <v>-729.9995422362997</v>
      </c>
    </row>
    <row r="517" spans="1:8" ht="15" customHeight="1" x14ac:dyDescent="0.2">
      <c r="A517" s="152"/>
      <c r="B517" s="152"/>
      <c r="C517" s="152"/>
      <c r="D517" s="152"/>
      <c r="E517" s="153">
        <f>'2.40-Dati'!A516</f>
        <v>37517.166666666664</v>
      </c>
      <c r="F517" s="157">
        <f>'2.40-Dati'!B516</f>
        <v>29.4799995422363</v>
      </c>
      <c r="G517" s="157">
        <f t="shared" si="16"/>
        <v>399.99961853029833</v>
      </c>
      <c r="H517" s="157">
        <f t="shared" ref="H517:H580" si="17">G516+G517</f>
        <v>-190.00053405759934</v>
      </c>
    </row>
    <row r="518" spans="1:8" ht="15" customHeight="1" x14ac:dyDescent="0.2">
      <c r="A518" s="152"/>
      <c r="B518" s="152"/>
      <c r="C518" s="152"/>
      <c r="D518" s="152"/>
      <c r="E518" s="153">
        <f>'2.40-Dati'!A517</f>
        <v>37518.166666666664</v>
      </c>
      <c r="F518" s="157">
        <f>'2.40-Dati'!B517</f>
        <v>29.5</v>
      </c>
      <c r="G518" s="157">
        <f t="shared" si="16"/>
        <v>20.000457763700297</v>
      </c>
      <c r="H518" s="157">
        <f t="shared" si="17"/>
        <v>420.00007629399863</v>
      </c>
    </row>
    <row r="519" spans="1:8" ht="15" customHeight="1" x14ac:dyDescent="0.2">
      <c r="A519" s="152"/>
      <c r="B519" s="152"/>
      <c r="C519" s="152"/>
      <c r="D519" s="152"/>
      <c r="E519" s="153">
        <f>'2.40-Dati'!A518</f>
        <v>37519.166666666664</v>
      </c>
      <c r="F519" s="157">
        <f>'2.40-Dati'!B518</f>
        <v>29.840000152587798</v>
      </c>
      <c r="G519" s="157">
        <f t="shared" si="16"/>
        <v>340.00015258779825</v>
      </c>
      <c r="H519" s="157">
        <f t="shared" si="17"/>
        <v>360.00061035149855</v>
      </c>
    </row>
    <row r="520" spans="1:8" ht="15" customHeight="1" x14ac:dyDescent="0.2">
      <c r="A520" s="152"/>
      <c r="B520" s="152"/>
      <c r="C520" s="152"/>
      <c r="D520" s="152"/>
      <c r="E520" s="153">
        <f>'2.40-Dati'!A519</f>
        <v>37522.166666666664</v>
      </c>
      <c r="F520" s="157">
        <f>'2.40-Dati'!B519</f>
        <v>30.709999084472599</v>
      </c>
      <c r="G520" s="157">
        <f t="shared" si="16"/>
        <v>869.9989318848011</v>
      </c>
      <c r="H520" s="157">
        <f t="shared" si="17"/>
        <v>1209.9990844725994</v>
      </c>
    </row>
    <row r="521" spans="1:8" ht="15" customHeight="1" x14ac:dyDescent="0.2">
      <c r="A521" s="152"/>
      <c r="B521" s="152"/>
      <c r="C521" s="152"/>
      <c r="D521" s="152"/>
      <c r="E521" s="153">
        <f>'2.40-Dati'!A520</f>
        <v>37523.166666666664</v>
      </c>
      <c r="F521" s="157">
        <f>'2.40-Dati'!B520</f>
        <v>30.770000457763601</v>
      </c>
      <c r="G521" s="157">
        <f t="shared" si="16"/>
        <v>60.001373291001414</v>
      </c>
      <c r="H521" s="157">
        <f t="shared" si="17"/>
        <v>930.00030517580251</v>
      </c>
    </row>
    <row r="522" spans="1:8" ht="15" customHeight="1" x14ac:dyDescent="0.2">
      <c r="A522" s="152"/>
      <c r="B522" s="152"/>
      <c r="C522" s="152"/>
      <c r="D522" s="152"/>
      <c r="E522" s="153">
        <f>'2.40-Dati'!A521</f>
        <v>37524.166666666664</v>
      </c>
      <c r="F522" s="157">
        <f>'2.40-Dati'!B521</f>
        <v>30.639999389648398</v>
      </c>
      <c r="G522" s="157">
        <f t="shared" si="16"/>
        <v>-130.0010681152024</v>
      </c>
      <c r="H522" s="157">
        <f t="shared" si="17"/>
        <v>-69.999694824200986</v>
      </c>
    </row>
    <row r="523" spans="1:8" ht="15" customHeight="1" x14ac:dyDescent="0.2">
      <c r="A523" s="152"/>
      <c r="B523" s="152"/>
      <c r="C523" s="152"/>
      <c r="D523" s="152"/>
      <c r="E523" s="153">
        <f>'2.40-Dati'!A522</f>
        <v>37525.166666666664</v>
      </c>
      <c r="F523" s="157">
        <f>'2.40-Dati'!B522</f>
        <v>30.409999847412099</v>
      </c>
      <c r="G523" s="157">
        <f t="shared" si="16"/>
        <v>-229.9995422362997</v>
      </c>
      <c r="H523" s="157">
        <f t="shared" si="17"/>
        <v>-360.00061035150213</v>
      </c>
    </row>
    <row r="524" spans="1:8" ht="15" customHeight="1" x14ac:dyDescent="0.2">
      <c r="A524" s="152"/>
      <c r="B524" s="152"/>
      <c r="C524" s="152"/>
      <c r="D524" s="152"/>
      <c r="E524" s="153">
        <f>'2.40-Dati'!A523</f>
        <v>37526.166666666664</v>
      </c>
      <c r="F524" s="157">
        <f>'2.40-Dati'!B523</f>
        <v>30.540000915527301</v>
      </c>
      <c r="G524" s="157">
        <f t="shared" si="16"/>
        <v>130.0010681152024</v>
      </c>
      <c r="H524" s="157">
        <f t="shared" si="17"/>
        <v>-99.998474121097303</v>
      </c>
    </row>
    <row r="525" spans="1:8" ht="15" customHeight="1" x14ac:dyDescent="0.2">
      <c r="A525" s="152"/>
      <c r="B525" s="152"/>
      <c r="C525" s="152"/>
      <c r="D525" s="152"/>
      <c r="E525" s="153">
        <f>'2.40-Dati'!A524</f>
        <v>37529.166666666664</v>
      </c>
      <c r="F525" s="157">
        <f>'2.40-Dati'!B524</f>
        <v>30.4699993133544</v>
      </c>
      <c r="G525" s="157">
        <f t="shared" si="16"/>
        <v>-70.0016021729013</v>
      </c>
      <c r="H525" s="157">
        <f t="shared" si="17"/>
        <v>59.9994659423011</v>
      </c>
    </row>
    <row r="526" spans="1:8" ht="15" customHeight="1" x14ac:dyDescent="0.2">
      <c r="A526" s="152"/>
      <c r="B526" s="152"/>
      <c r="C526" s="152"/>
      <c r="D526" s="152"/>
      <c r="E526" s="153">
        <f>'2.40-Dati'!A525</f>
        <v>37530.166666666664</v>
      </c>
      <c r="F526" s="157">
        <f>'2.40-Dati'!B525</f>
        <v>30.829999923706001</v>
      </c>
      <c r="G526" s="157">
        <f t="shared" si="16"/>
        <v>360.00061035160161</v>
      </c>
      <c r="H526" s="157">
        <f t="shared" si="17"/>
        <v>289.99900817870031</v>
      </c>
    </row>
    <row r="527" spans="1:8" ht="15" customHeight="1" x14ac:dyDescent="0.2">
      <c r="A527" s="152"/>
      <c r="B527" s="152"/>
      <c r="C527" s="152"/>
      <c r="D527" s="152"/>
      <c r="E527" s="153">
        <f>'2.40-Dati'!A526</f>
        <v>37531.166666666664</v>
      </c>
      <c r="F527" s="157">
        <f>'2.40-Dati'!B526</f>
        <v>30.4899997711181</v>
      </c>
      <c r="G527" s="157">
        <f t="shared" si="16"/>
        <v>-340.00015258790131</v>
      </c>
      <c r="H527" s="157">
        <f t="shared" si="17"/>
        <v>20.000457763700297</v>
      </c>
    </row>
    <row r="528" spans="1:8" ht="15" customHeight="1" x14ac:dyDescent="0.2">
      <c r="A528" s="152"/>
      <c r="B528" s="152"/>
      <c r="C528" s="152"/>
      <c r="D528" s="152"/>
      <c r="E528" s="153">
        <f>'2.40-Dati'!A527</f>
        <v>37532.166666666664</v>
      </c>
      <c r="F528" s="157">
        <f>'2.40-Dati'!B527</f>
        <v>29.7600002288818</v>
      </c>
      <c r="G528" s="157">
        <f t="shared" si="16"/>
        <v>-729.9995422362997</v>
      </c>
      <c r="H528" s="157">
        <f t="shared" si="17"/>
        <v>-1069.999694824201</v>
      </c>
    </row>
    <row r="529" spans="1:8" ht="15" customHeight="1" x14ac:dyDescent="0.2">
      <c r="A529" s="152"/>
      <c r="B529" s="152"/>
      <c r="C529" s="152"/>
      <c r="D529" s="152"/>
      <c r="E529" s="153">
        <f>'2.40-Dati'!A528</f>
        <v>37533.166666666664</v>
      </c>
      <c r="F529" s="157">
        <f>'2.40-Dati'!B528</f>
        <v>29.620000839233398</v>
      </c>
      <c r="G529" s="157">
        <f t="shared" si="16"/>
        <v>-139.99938964840197</v>
      </c>
      <c r="H529" s="157">
        <f t="shared" si="17"/>
        <v>-869.99893188470173</v>
      </c>
    </row>
    <row r="530" spans="1:8" ht="15" customHeight="1" x14ac:dyDescent="0.2">
      <c r="A530" s="152"/>
      <c r="B530" s="152"/>
      <c r="C530" s="152"/>
      <c r="D530" s="152"/>
      <c r="E530" s="153">
        <f>'2.40-Dati'!A529</f>
        <v>37536.166666666664</v>
      </c>
      <c r="F530" s="157">
        <f>'2.40-Dati'!B529</f>
        <v>29.639999389648398</v>
      </c>
      <c r="G530" s="157">
        <f t="shared" si="16"/>
        <v>19.998550414999983</v>
      </c>
      <c r="H530" s="157">
        <f t="shared" si="17"/>
        <v>-120.00083923340199</v>
      </c>
    </row>
    <row r="531" spans="1:8" ht="15" customHeight="1" x14ac:dyDescent="0.2">
      <c r="A531" s="152"/>
      <c r="B531" s="152"/>
      <c r="C531" s="152"/>
      <c r="D531" s="152"/>
      <c r="E531" s="153">
        <f>'2.40-Dati'!A530</f>
        <v>37537.166666666664</v>
      </c>
      <c r="F531" s="157">
        <f>'2.40-Dati'!B530</f>
        <v>29.4799995422363</v>
      </c>
      <c r="G531" s="157">
        <f t="shared" si="16"/>
        <v>-159.99984741209872</v>
      </c>
      <c r="H531" s="157">
        <f t="shared" si="17"/>
        <v>-140.00129699709873</v>
      </c>
    </row>
    <row r="532" spans="1:8" ht="15" customHeight="1" x14ac:dyDescent="0.2">
      <c r="A532" s="152"/>
      <c r="B532" s="152"/>
      <c r="C532" s="152"/>
      <c r="D532" s="152"/>
      <c r="E532" s="153">
        <f>'2.40-Dati'!A531</f>
        <v>37538.166666666664</v>
      </c>
      <c r="F532" s="157">
        <f>'2.40-Dati'!B531</f>
        <v>29.350000381469702</v>
      </c>
      <c r="G532" s="157">
        <f t="shared" si="16"/>
        <v>-129.99916076659801</v>
      </c>
      <c r="H532" s="157">
        <f t="shared" si="17"/>
        <v>-289.99900817869673</v>
      </c>
    </row>
    <row r="533" spans="1:8" ht="15" customHeight="1" x14ac:dyDescent="0.2">
      <c r="A533" s="152"/>
      <c r="B533" s="152"/>
      <c r="C533" s="152"/>
      <c r="D533" s="152"/>
      <c r="E533" s="153">
        <f>'2.40-Dati'!A532</f>
        <v>37539.166666666664</v>
      </c>
      <c r="F533" s="157">
        <f>'2.40-Dati'!B532</f>
        <v>28.9699993133544</v>
      </c>
      <c r="G533" s="157">
        <f t="shared" si="16"/>
        <v>-380.0010681153019</v>
      </c>
      <c r="H533" s="157">
        <f t="shared" si="17"/>
        <v>-510.00022888189994</v>
      </c>
    </row>
    <row r="534" spans="1:8" ht="15" customHeight="1" x14ac:dyDescent="0.2">
      <c r="A534" s="152"/>
      <c r="B534" s="152"/>
      <c r="C534" s="152"/>
      <c r="D534" s="152"/>
      <c r="E534" s="153">
        <f>'2.40-Dati'!A533</f>
        <v>37540.166666666664</v>
      </c>
      <c r="F534" s="157">
        <f>'2.40-Dati'!B533</f>
        <v>29.370000839233398</v>
      </c>
      <c r="G534" s="157">
        <f t="shared" si="16"/>
        <v>400.00152587899862</v>
      </c>
      <c r="H534" s="157">
        <f t="shared" si="17"/>
        <v>20.000457763696716</v>
      </c>
    </row>
    <row r="535" spans="1:8" ht="15" customHeight="1" x14ac:dyDescent="0.2">
      <c r="A535" s="152"/>
      <c r="B535" s="152"/>
      <c r="C535" s="152"/>
      <c r="D535" s="152"/>
      <c r="E535" s="153">
        <f>'2.40-Dati'!A534</f>
        <v>37543.166666666664</v>
      </c>
      <c r="F535" s="157">
        <f>'2.40-Dati'!B534</f>
        <v>30.030000686645501</v>
      </c>
      <c r="G535" s="157">
        <f t="shared" si="16"/>
        <v>659.99984741210233</v>
      </c>
      <c r="H535" s="157">
        <f t="shared" si="17"/>
        <v>1060.0013732911009</v>
      </c>
    </row>
    <row r="536" spans="1:8" ht="15" customHeight="1" x14ac:dyDescent="0.2">
      <c r="A536" s="152"/>
      <c r="B536" s="152"/>
      <c r="C536" s="152"/>
      <c r="D536" s="152"/>
      <c r="E536" s="153">
        <f>'2.40-Dati'!A535</f>
        <v>37544.166666666664</v>
      </c>
      <c r="F536" s="157">
        <f>'2.40-Dati'!B535</f>
        <v>29.7199993133544</v>
      </c>
      <c r="G536" s="157">
        <f t="shared" si="16"/>
        <v>-310.00137329110089</v>
      </c>
      <c r="H536" s="157">
        <f t="shared" si="17"/>
        <v>349.99847412100144</v>
      </c>
    </row>
    <row r="537" spans="1:8" ht="15" customHeight="1" x14ac:dyDescent="0.2">
      <c r="A537" s="152"/>
      <c r="B537" s="152"/>
      <c r="C537" s="152"/>
      <c r="D537" s="152"/>
      <c r="E537" s="153">
        <f>'2.40-Dati'!A536</f>
        <v>37545.166666666664</v>
      </c>
      <c r="F537" s="157">
        <f>'2.40-Dati'!B536</f>
        <v>29.4699993133544</v>
      </c>
      <c r="G537" s="157">
        <f t="shared" si="16"/>
        <v>-250</v>
      </c>
      <c r="H537" s="157">
        <f t="shared" si="17"/>
        <v>-560.00137329110089</v>
      </c>
    </row>
    <row r="538" spans="1:8" ht="15" customHeight="1" x14ac:dyDescent="0.2">
      <c r="A538" s="152"/>
      <c r="B538" s="152"/>
      <c r="C538" s="152"/>
      <c r="D538" s="152"/>
      <c r="E538" s="153">
        <f>'2.40-Dati'!A537</f>
        <v>37546.166666666664</v>
      </c>
      <c r="F538" s="157">
        <f>'2.40-Dati'!B537</f>
        <v>29.620000839233398</v>
      </c>
      <c r="G538" s="157">
        <f t="shared" si="16"/>
        <v>150.00152587899862</v>
      </c>
      <c r="H538" s="157">
        <f t="shared" si="17"/>
        <v>-99.998474121001379</v>
      </c>
    </row>
    <row r="539" spans="1:8" ht="15" customHeight="1" x14ac:dyDescent="0.2">
      <c r="A539" s="152"/>
      <c r="B539" s="152"/>
      <c r="C539" s="152"/>
      <c r="D539" s="152"/>
      <c r="E539" s="153">
        <f>'2.40-Dati'!A538</f>
        <v>37547.166666666664</v>
      </c>
      <c r="F539" s="157">
        <f>'2.40-Dati'!B538</f>
        <v>29.600000381469702</v>
      </c>
      <c r="G539" s="157">
        <f t="shared" si="16"/>
        <v>-20.000457763696744</v>
      </c>
      <c r="H539" s="157">
        <f t="shared" si="17"/>
        <v>130.00106811530188</v>
      </c>
    </row>
    <row r="540" spans="1:8" ht="15" customHeight="1" x14ac:dyDescent="0.2">
      <c r="A540" s="152"/>
      <c r="B540" s="152"/>
      <c r="C540" s="152"/>
      <c r="D540" s="152"/>
      <c r="E540" s="153">
        <f>'2.40-Dati'!A539</f>
        <v>37550.166666666664</v>
      </c>
      <c r="F540" s="157">
        <f>'2.40-Dati'!B539</f>
        <v>28.379999160766602</v>
      </c>
      <c r="G540" s="157">
        <f t="shared" si="16"/>
        <v>-1220.0012207031002</v>
      </c>
      <c r="H540" s="157">
        <f t="shared" si="17"/>
        <v>-1240.0016784667969</v>
      </c>
    </row>
    <row r="541" spans="1:8" ht="15" customHeight="1" x14ac:dyDescent="0.2">
      <c r="A541" s="152"/>
      <c r="B541" s="152"/>
      <c r="C541" s="152"/>
      <c r="D541" s="152"/>
      <c r="E541" s="153">
        <f>'2.40-Dati'!A540</f>
        <v>37551.166666666664</v>
      </c>
      <c r="F541" s="157">
        <f>'2.40-Dati'!B540</f>
        <v>27.920000076293899</v>
      </c>
      <c r="G541" s="157">
        <f t="shared" si="16"/>
        <v>-459.99908447270241</v>
      </c>
      <c r="H541" s="157">
        <f t="shared" si="17"/>
        <v>-1680.0003051758026</v>
      </c>
    </row>
    <row r="542" spans="1:8" ht="15" customHeight="1" x14ac:dyDescent="0.2">
      <c r="A542" s="152"/>
      <c r="B542" s="152"/>
      <c r="C542" s="152"/>
      <c r="D542" s="152"/>
      <c r="E542" s="153">
        <f>'2.40-Dati'!A541</f>
        <v>37552.166666666664</v>
      </c>
      <c r="F542" s="157">
        <f>'2.40-Dati'!B541</f>
        <v>28.1800003051757</v>
      </c>
      <c r="G542" s="157">
        <f t="shared" si="16"/>
        <v>260.00022888180041</v>
      </c>
      <c r="H542" s="157">
        <f t="shared" si="17"/>
        <v>-199.998855590902</v>
      </c>
    </row>
    <row r="543" spans="1:8" ht="15" customHeight="1" x14ac:dyDescent="0.2">
      <c r="A543" s="152"/>
      <c r="B543" s="152"/>
      <c r="C543" s="152"/>
      <c r="D543" s="152"/>
      <c r="E543" s="153">
        <f>'2.40-Dati'!A542</f>
        <v>37553.166666666664</v>
      </c>
      <c r="F543" s="157">
        <f>'2.40-Dati'!B542</f>
        <v>28.2000007629394</v>
      </c>
      <c r="G543" s="157">
        <f t="shared" si="16"/>
        <v>20.000457763700297</v>
      </c>
      <c r="H543" s="157">
        <f t="shared" si="17"/>
        <v>280.00068664550071</v>
      </c>
    </row>
    <row r="544" spans="1:8" ht="15" customHeight="1" x14ac:dyDescent="0.2">
      <c r="A544" s="152"/>
      <c r="B544" s="152"/>
      <c r="C544" s="152"/>
      <c r="D544" s="152"/>
      <c r="E544" s="153">
        <f>'2.40-Dati'!A543</f>
        <v>37554.166666666664</v>
      </c>
      <c r="F544" s="157">
        <f>'2.40-Dati'!B543</f>
        <v>27.049999237060501</v>
      </c>
      <c r="G544" s="157">
        <f t="shared" si="16"/>
        <v>-1150.0015258788992</v>
      </c>
      <c r="H544" s="157">
        <f t="shared" si="17"/>
        <v>-1130.0010681151989</v>
      </c>
    </row>
    <row r="545" spans="1:8" ht="15" customHeight="1" x14ac:dyDescent="0.2">
      <c r="A545" s="152"/>
      <c r="B545" s="152"/>
      <c r="C545" s="152"/>
      <c r="D545" s="152"/>
      <c r="E545" s="153">
        <f>'2.40-Dati'!A544</f>
        <v>37557.208333333336</v>
      </c>
      <c r="F545" s="157">
        <f>'2.40-Dati'!B544</f>
        <v>27.290000915527301</v>
      </c>
      <c r="G545" s="157">
        <f t="shared" si="16"/>
        <v>240.00167846680043</v>
      </c>
      <c r="H545" s="157">
        <f t="shared" si="17"/>
        <v>-909.9998474120988</v>
      </c>
    </row>
    <row r="546" spans="1:8" ht="15" customHeight="1" x14ac:dyDescent="0.2">
      <c r="A546" s="152"/>
      <c r="B546" s="152"/>
      <c r="C546" s="152"/>
      <c r="D546" s="152"/>
      <c r="E546" s="153">
        <f>'2.40-Dati'!A545</f>
        <v>37558.208333333336</v>
      </c>
      <c r="F546" s="157">
        <f>'2.40-Dati'!B545</f>
        <v>26.860000610351499</v>
      </c>
      <c r="G546" s="157">
        <f t="shared" si="16"/>
        <v>-430.00030517580257</v>
      </c>
      <c r="H546" s="157">
        <f t="shared" si="17"/>
        <v>-189.99862670900214</v>
      </c>
    </row>
    <row r="547" spans="1:8" ht="15" customHeight="1" x14ac:dyDescent="0.2">
      <c r="A547" s="152"/>
      <c r="B547" s="152"/>
      <c r="C547" s="152"/>
      <c r="D547" s="152"/>
      <c r="E547" s="153">
        <f>'2.40-Dati'!A546</f>
        <v>37559.208333333336</v>
      </c>
      <c r="F547" s="157">
        <f>'2.40-Dati'!B546</f>
        <v>26.809999465942301</v>
      </c>
      <c r="G547" s="157">
        <f t="shared" si="16"/>
        <v>-50.001144409197451</v>
      </c>
      <c r="H547" s="157">
        <f t="shared" si="17"/>
        <v>-480.00144958500005</v>
      </c>
    </row>
    <row r="548" spans="1:8" ht="15" customHeight="1" x14ac:dyDescent="0.2">
      <c r="A548" s="152"/>
      <c r="B548" s="152"/>
      <c r="C548" s="152"/>
      <c r="D548" s="152"/>
      <c r="E548" s="153">
        <f>'2.40-Dati'!A547</f>
        <v>37560.208333333336</v>
      </c>
      <c r="F548" s="157">
        <f>'2.40-Dati'!B547</f>
        <v>27.2199993133544</v>
      </c>
      <c r="G548" s="157">
        <f t="shared" si="16"/>
        <v>409.99984741209869</v>
      </c>
      <c r="H548" s="157">
        <f t="shared" si="17"/>
        <v>359.99870300290127</v>
      </c>
    </row>
    <row r="549" spans="1:8" ht="15" customHeight="1" x14ac:dyDescent="0.2">
      <c r="A549" s="152"/>
      <c r="B549" s="152"/>
      <c r="C549" s="152"/>
      <c r="D549" s="152"/>
      <c r="E549" s="153">
        <f>'2.40-Dati'!A548</f>
        <v>37561.208333333336</v>
      </c>
      <c r="F549" s="157">
        <f>'2.40-Dati'!B548</f>
        <v>27.129999160766602</v>
      </c>
      <c r="G549" s="157">
        <f t="shared" si="16"/>
        <v>-90.000152587798254</v>
      </c>
      <c r="H549" s="157">
        <f t="shared" si="17"/>
        <v>319.99969482430043</v>
      </c>
    </row>
    <row r="550" spans="1:8" ht="15" customHeight="1" x14ac:dyDescent="0.2">
      <c r="A550" s="152"/>
      <c r="B550" s="152"/>
      <c r="C550" s="152"/>
      <c r="D550" s="152"/>
      <c r="E550" s="153">
        <f>'2.40-Dati'!A549</f>
        <v>37564.208333333336</v>
      </c>
      <c r="F550" s="157">
        <f>'2.40-Dati'!B549</f>
        <v>26.9500007629394</v>
      </c>
      <c r="G550" s="157">
        <f t="shared" si="16"/>
        <v>-179.99839782720173</v>
      </c>
      <c r="H550" s="157">
        <f t="shared" si="17"/>
        <v>-269.99855041499995</v>
      </c>
    </row>
    <row r="551" spans="1:8" ht="15" customHeight="1" x14ac:dyDescent="0.2">
      <c r="A551" s="152"/>
      <c r="B551" s="152"/>
      <c r="C551" s="152"/>
      <c r="D551" s="152"/>
      <c r="E551" s="153">
        <f>'2.40-Dati'!A550</f>
        <v>37565.208333333336</v>
      </c>
      <c r="F551" s="157">
        <f>'2.40-Dati'!B550</f>
        <v>26.139999389648398</v>
      </c>
      <c r="G551" s="157">
        <f t="shared" si="16"/>
        <v>-810.00137329100141</v>
      </c>
      <c r="H551" s="157">
        <f t="shared" si="17"/>
        <v>-989.99977111820317</v>
      </c>
    </row>
    <row r="552" spans="1:8" ht="15" customHeight="1" x14ac:dyDescent="0.2">
      <c r="A552" s="152"/>
      <c r="B552" s="152"/>
      <c r="C552" s="152"/>
      <c r="D552" s="152"/>
      <c r="E552" s="153">
        <f>'2.40-Dati'!A551</f>
        <v>37566.208333333336</v>
      </c>
      <c r="F552" s="157">
        <f>'2.40-Dati'!B551</f>
        <v>25.770000457763601</v>
      </c>
      <c r="G552" s="157">
        <f t="shared" si="16"/>
        <v>-369.99893188479757</v>
      </c>
      <c r="H552" s="157">
        <f t="shared" si="17"/>
        <v>-1180.000305175799</v>
      </c>
    </row>
    <row r="553" spans="1:8" ht="15" customHeight="1" x14ac:dyDescent="0.2">
      <c r="A553" s="152"/>
      <c r="B553" s="152"/>
      <c r="C553" s="152"/>
      <c r="D553" s="152"/>
      <c r="E553" s="153">
        <f>'2.40-Dati'!A552</f>
        <v>37567.208333333336</v>
      </c>
      <c r="F553" s="157">
        <f>'2.40-Dati'!B552</f>
        <v>25.379999160766602</v>
      </c>
      <c r="G553" s="157">
        <f t="shared" si="16"/>
        <v>-390.00129699699926</v>
      </c>
      <c r="H553" s="157">
        <f t="shared" si="17"/>
        <v>-760.00022888179683</v>
      </c>
    </row>
    <row r="554" spans="1:8" ht="15" customHeight="1" x14ac:dyDescent="0.2">
      <c r="A554" s="152"/>
      <c r="B554" s="152"/>
      <c r="C554" s="152"/>
      <c r="D554" s="152"/>
      <c r="E554" s="153">
        <f>'2.40-Dati'!A553</f>
        <v>37568.208333333336</v>
      </c>
      <c r="F554" s="157">
        <f>'2.40-Dati'!B553</f>
        <v>25.780000686645501</v>
      </c>
      <c r="G554" s="157">
        <f t="shared" si="16"/>
        <v>400.00152587889914</v>
      </c>
      <c r="H554" s="157">
        <f t="shared" si="17"/>
        <v>10.000228881899886</v>
      </c>
    </row>
    <row r="555" spans="1:8" ht="15" customHeight="1" x14ac:dyDescent="0.2">
      <c r="A555" s="152"/>
      <c r="B555" s="152"/>
      <c r="C555" s="152"/>
      <c r="D555" s="152"/>
      <c r="E555" s="153">
        <f>'2.40-Dati'!A554</f>
        <v>37571.208333333336</v>
      </c>
      <c r="F555" s="157">
        <f>'2.40-Dati'!B554</f>
        <v>25.940000534057599</v>
      </c>
      <c r="G555" s="157">
        <f t="shared" si="16"/>
        <v>159.99984741209872</v>
      </c>
      <c r="H555" s="157">
        <f t="shared" si="17"/>
        <v>560.00137329099789</v>
      </c>
    </row>
    <row r="556" spans="1:8" ht="15" customHeight="1" x14ac:dyDescent="0.2">
      <c r="A556" s="152"/>
      <c r="B556" s="152"/>
      <c r="C556" s="152"/>
      <c r="D556" s="152"/>
      <c r="E556" s="153">
        <f>'2.40-Dati'!A555</f>
        <v>37572.208333333336</v>
      </c>
      <c r="F556" s="157">
        <f>'2.40-Dati'!B555</f>
        <v>25.899999618530199</v>
      </c>
      <c r="G556" s="157">
        <f t="shared" si="16"/>
        <v>-40.000915527400593</v>
      </c>
      <c r="H556" s="157">
        <f t="shared" si="17"/>
        <v>119.99893188469812</v>
      </c>
    </row>
    <row r="557" spans="1:8" ht="15" customHeight="1" x14ac:dyDescent="0.2">
      <c r="A557" s="152"/>
      <c r="B557" s="152"/>
      <c r="C557" s="152"/>
      <c r="D557" s="152"/>
      <c r="E557" s="153">
        <f>'2.40-Dati'!A556</f>
        <v>37573.208333333336</v>
      </c>
      <c r="F557" s="157">
        <f>'2.40-Dati'!B556</f>
        <v>25.190000534057599</v>
      </c>
      <c r="G557" s="157">
        <f t="shared" si="16"/>
        <v>-709.99908447259941</v>
      </c>
      <c r="H557" s="157">
        <f t="shared" si="17"/>
        <v>-750</v>
      </c>
    </row>
    <row r="558" spans="1:8" ht="15" customHeight="1" x14ac:dyDescent="0.2">
      <c r="A558" s="152"/>
      <c r="B558" s="152"/>
      <c r="C558" s="152"/>
      <c r="D558" s="152"/>
      <c r="E558" s="153">
        <f>'2.40-Dati'!A557</f>
        <v>37574.208333333336</v>
      </c>
      <c r="F558" s="157">
        <f>'2.40-Dati'!B557</f>
        <v>25.290000915527301</v>
      </c>
      <c r="G558" s="157">
        <f t="shared" si="16"/>
        <v>100.00038146970169</v>
      </c>
      <c r="H558" s="157">
        <f t="shared" si="17"/>
        <v>-609.99870300289774</v>
      </c>
    </row>
    <row r="559" spans="1:8" ht="15" customHeight="1" x14ac:dyDescent="0.2">
      <c r="A559" s="152"/>
      <c r="B559" s="152"/>
      <c r="C559" s="152"/>
      <c r="D559" s="152"/>
      <c r="E559" s="153">
        <f>'2.40-Dati'!A558</f>
        <v>37575.208333333336</v>
      </c>
      <c r="F559" s="157">
        <f>'2.40-Dati'!B558</f>
        <v>25.5100002288818</v>
      </c>
      <c r="G559" s="157">
        <f t="shared" si="16"/>
        <v>219.99931335449929</v>
      </c>
      <c r="H559" s="157">
        <f t="shared" si="17"/>
        <v>319.99969482420101</v>
      </c>
    </row>
    <row r="560" spans="1:8" ht="15" customHeight="1" x14ac:dyDescent="0.2">
      <c r="A560" s="152"/>
      <c r="B560" s="152"/>
      <c r="C560" s="152"/>
      <c r="D560" s="152"/>
      <c r="E560" s="153">
        <f>'2.40-Dati'!A559</f>
        <v>37578.208333333336</v>
      </c>
      <c r="F560" s="157">
        <f>'2.40-Dati'!B559</f>
        <v>26.709999084472599</v>
      </c>
      <c r="G560" s="157">
        <f t="shared" si="16"/>
        <v>1199.9988555907989</v>
      </c>
      <c r="H560" s="157">
        <f t="shared" si="17"/>
        <v>1419.9981689452982</v>
      </c>
    </row>
    <row r="561" spans="1:8" ht="15" customHeight="1" x14ac:dyDescent="0.2">
      <c r="A561" s="152"/>
      <c r="B561" s="152"/>
      <c r="C561" s="152"/>
      <c r="D561" s="152"/>
      <c r="E561" s="153">
        <f>'2.40-Dati'!A560</f>
        <v>37579.208333333336</v>
      </c>
      <c r="F561" s="157">
        <f>'2.40-Dati'!B560</f>
        <v>26.420000076293899</v>
      </c>
      <c r="G561" s="157">
        <f t="shared" si="16"/>
        <v>-289.99900817870025</v>
      </c>
      <c r="H561" s="157">
        <f t="shared" si="17"/>
        <v>909.99984741209869</v>
      </c>
    </row>
    <row r="562" spans="1:8" ht="15" customHeight="1" x14ac:dyDescent="0.2">
      <c r="A562" s="152"/>
      <c r="B562" s="152"/>
      <c r="C562" s="152"/>
      <c r="D562" s="152"/>
      <c r="E562" s="153">
        <f>'2.40-Dati'!A561</f>
        <v>37580.208333333336</v>
      </c>
      <c r="F562" s="157">
        <f>'2.40-Dati'!B561</f>
        <v>26.9799995422363</v>
      </c>
      <c r="G562" s="157">
        <f t="shared" si="16"/>
        <v>559.99946594240055</v>
      </c>
      <c r="H562" s="157">
        <f t="shared" si="17"/>
        <v>270.0004577637003</v>
      </c>
    </row>
    <row r="563" spans="1:8" ht="15" customHeight="1" x14ac:dyDescent="0.2">
      <c r="A563" s="152"/>
      <c r="B563" s="152"/>
      <c r="C563" s="152"/>
      <c r="D563" s="152"/>
      <c r="E563" s="153">
        <f>'2.40-Dati'!A562</f>
        <v>37581.208333333336</v>
      </c>
      <c r="F563" s="157">
        <f>'2.40-Dati'!B562</f>
        <v>26.350000381469702</v>
      </c>
      <c r="G563" s="157">
        <f t="shared" si="16"/>
        <v>-629.99916076659804</v>
      </c>
      <c r="H563" s="157">
        <f t="shared" si="17"/>
        <v>-69.999694824197491</v>
      </c>
    </row>
    <row r="564" spans="1:8" ht="15" customHeight="1" x14ac:dyDescent="0.2">
      <c r="A564" s="152"/>
      <c r="B564" s="152"/>
      <c r="C564" s="152"/>
      <c r="D564" s="152"/>
      <c r="E564" s="153">
        <f>'2.40-Dati'!A563</f>
        <v>37582.208333333336</v>
      </c>
      <c r="F564" s="157">
        <f>'2.40-Dati'!B563</f>
        <v>26.7600002288818</v>
      </c>
      <c r="G564" s="157">
        <f t="shared" si="16"/>
        <v>409.99984741209869</v>
      </c>
      <c r="H564" s="157">
        <f t="shared" si="17"/>
        <v>-219.99931335449935</v>
      </c>
    </row>
    <row r="565" spans="1:8" ht="15" customHeight="1" x14ac:dyDescent="0.2">
      <c r="A565" s="152"/>
      <c r="B565" s="152"/>
      <c r="C565" s="152"/>
      <c r="D565" s="152"/>
      <c r="E565" s="153">
        <f>'2.40-Dati'!A564</f>
        <v>37585.208333333336</v>
      </c>
      <c r="F565" s="157">
        <f>'2.40-Dati'!B564</f>
        <v>26.110000610351499</v>
      </c>
      <c r="G565" s="157">
        <f t="shared" si="16"/>
        <v>-649.99961853030186</v>
      </c>
      <c r="H565" s="157">
        <f t="shared" si="17"/>
        <v>-239.99977111820317</v>
      </c>
    </row>
    <row r="566" spans="1:8" ht="15" customHeight="1" x14ac:dyDescent="0.2">
      <c r="A566" s="152"/>
      <c r="B566" s="152"/>
      <c r="C566" s="152"/>
      <c r="D566" s="152"/>
      <c r="E566" s="153">
        <f>'2.40-Dati'!A565</f>
        <v>37586.208333333336</v>
      </c>
      <c r="F566" s="157">
        <f>'2.40-Dati'!B565</f>
        <v>26.399999618530199</v>
      </c>
      <c r="G566" s="157">
        <f t="shared" si="16"/>
        <v>289.99900817870025</v>
      </c>
      <c r="H566" s="157">
        <f t="shared" si="17"/>
        <v>-360.00061035160161</v>
      </c>
    </row>
    <row r="567" spans="1:8" ht="15" customHeight="1" x14ac:dyDescent="0.2">
      <c r="A567" s="152"/>
      <c r="B567" s="152"/>
      <c r="C567" s="152"/>
      <c r="D567" s="152"/>
      <c r="E567" s="153">
        <f>'2.40-Dati'!A566</f>
        <v>37587.208333333336</v>
      </c>
      <c r="F567" s="157">
        <f>'2.40-Dati'!B566</f>
        <v>26.889999389648398</v>
      </c>
      <c r="G567" s="157">
        <f t="shared" si="16"/>
        <v>489.99977111819959</v>
      </c>
      <c r="H567" s="157">
        <f t="shared" si="17"/>
        <v>779.99877929689978</v>
      </c>
    </row>
    <row r="568" spans="1:8" ht="15" customHeight="1" x14ac:dyDescent="0.2">
      <c r="A568" s="152"/>
      <c r="B568" s="152"/>
      <c r="C568" s="152"/>
      <c r="D568" s="152"/>
      <c r="E568" s="153">
        <f>'2.40-Dati'!A567</f>
        <v>37592.208333333336</v>
      </c>
      <c r="F568" s="157">
        <f>'2.40-Dati'!B567</f>
        <v>27.2399997711181</v>
      </c>
      <c r="G568" s="157">
        <f t="shared" si="16"/>
        <v>350.00038146970167</v>
      </c>
      <c r="H568" s="157">
        <f t="shared" si="17"/>
        <v>840.00015258790131</v>
      </c>
    </row>
    <row r="569" spans="1:8" ht="15" customHeight="1" x14ac:dyDescent="0.2">
      <c r="A569" s="152"/>
      <c r="B569" s="152"/>
      <c r="C569" s="152"/>
      <c r="D569" s="152"/>
      <c r="E569" s="153">
        <f>'2.40-Dati'!A568</f>
        <v>37593.208333333336</v>
      </c>
      <c r="F569" s="157">
        <f>'2.40-Dati'!B568</f>
        <v>27.299999237060501</v>
      </c>
      <c r="G569" s="157">
        <f t="shared" si="16"/>
        <v>59.999465942400576</v>
      </c>
      <c r="H569" s="157">
        <f t="shared" si="17"/>
        <v>409.99984741210221</v>
      </c>
    </row>
    <row r="570" spans="1:8" ht="15" customHeight="1" x14ac:dyDescent="0.2">
      <c r="A570" s="152"/>
      <c r="B570" s="152"/>
      <c r="C570" s="152"/>
      <c r="D570" s="152"/>
      <c r="E570" s="153">
        <f>'2.40-Dati'!A569</f>
        <v>37594.208333333336</v>
      </c>
      <c r="F570" s="157">
        <f>'2.40-Dati'!B569</f>
        <v>26.7299995422363</v>
      </c>
      <c r="G570" s="157">
        <f t="shared" si="16"/>
        <v>-569.99969482420101</v>
      </c>
      <c r="H570" s="157">
        <f t="shared" si="17"/>
        <v>-510.00022888180047</v>
      </c>
    </row>
    <row r="571" spans="1:8" ht="15" customHeight="1" x14ac:dyDescent="0.2">
      <c r="A571" s="152"/>
      <c r="B571" s="152"/>
      <c r="C571" s="152"/>
      <c r="D571" s="152"/>
      <c r="E571" s="153">
        <f>'2.40-Dati'!A570</f>
        <v>37595.208333333336</v>
      </c>
      <c r="F571" s="157">
        <f>'2.40-Dati'!B570</f>
        <v>27.290000915527301</v>
      </c>
      <c r="G571" s="157">
        <f t="shared" si="16"/>
        <v>560.00137329100141</v>
      </c>
      <c r="H571" s="157">
        <f t="shared" si="17"/>
        <v>-9.9983215331996007</v>
      </c>
    </row>
    <row r="572" spans="1:8" ht="15" customHeight="1" x14ac:dyDescent="0.2">
      <c r="A572" s="152"/>
      <c r="B572" s="152"/>
      <c r="C572" s="152"/>
      <c r="D572" s="152"/>
      <c r="E572" s="153">
        <f>'2.40-Dati'!A571</f>
        <v>37596.208333333336</v>
      </c>
      <c r="F572" s="157">
        <f>'2.40-Dati'!B571</f>
        <v>26.9300003051757</v>
      </c>
      <c r="G572" s="157">
        <f t="shared" si="16"/>
        <v>-360.00061035160161</v>
      </c>
      <c r="H572" s="157">
        <f t="shared" si="17"/>
        <v>200.00076293939981</v>
      </c>
    </row>
    <row r="573" spans="1:8" ht="15" customHeight="1" x14ac:dyDescent="0.2">
      <c r="A573" s="152"/>
      <c r="B573" s="152"/>
      <c r="C573" s="152"/>
      <c r="D573" s="152"/>
      <c r="E573" s="153">
        <f>'2.40-Dati'!A572</f>
        <v>37599.208333333336</v>
      </c>
      <c r="F573" s="157">
        <f>'2.40-Dati'!B572</f>
        <v>27.2600002288818</v>
      </c>
      <c r="G573" s="157">
        <f t="shared" si="16"/>
        <v>329.99992370610084</v>
      </c>
      <c r="H573" s="157">
        <f t="shared" si="17"/>
        <v>-30.000686645500764</v>
      </c>
    </row>
    <row r="574" spans="1:8" ht="15" customHeight="1" x14ac:dyDescent="0.2">
      <c r="A574" s="152"/>
      <c r="B574" s="152"/>
      <c r="C574" s="152"/>
      <c r="D574" s="152"/>
      <c r="E574" s="153">
        <f>'2.40-Dati'!A573</f>
        <v>37600.208333333336</v>
      </c>
      <c r="F574" s="157">
        <f>'2.40-Dati'!B573</f>
        <v>27.75</v>
      </c>
      <c r="G574" s="157">
        <f t="shared" si="16"/>
        <v>489.99977111819959</v>
      </c>
      <c r="H574" s="157">
        <f t="shared" si="17"/>
        <v>819.99969482430038</v>
      </c>
    </row>
    <row r="575" spans="1:8" ht="15" customHeight="1" x14ac:dyDescent="0.2">
      <c r="A575" s="152"/>
      <c r="B575" s="152"/>
      <c r="C575" s="152"/>
      <c r="D575" s="152"/>
      <c r="E575" s="153">
        <f>'2.40-Dati'!A574</f>
        <v>37601.208333333336</v>
      </c>
      <c r="F575" s="157">
        <f>'2.40-Dati'!B574</f>
        <v>27.399999618530199</v>
      </c>
      <c r="G575" s="157">
        <f t="shared" si="16"/>
        <v>-350.00038146980114</v>
      </c>
      <c r="H575" s="157">
        <f t="shared" si="17"/>
        <v>139.99938964839845</v>
      </c>
    </row>
    <row r="576" spans="1:8" ht="15" customHeight="1" x14ac:dyDescent="0.2">
      <c r="A576" s="152"/>
      <c r="B576" s="152"/>
      <c r="C576" s="152"/>
      <c r="D576" s="152"/>
      <c r="E576" s="153">
        <f>'2.40-Dati'!A575</f>
        <v>37602.208333333336</v>
      </c>
      <c r="F576" s="157">
        <f>'2.40-Dati'!B575</f>
        <v>27.920000076293899</v>
      </c>
      <c r="G576" s="157">
        <f t="shared" si="16"/>
        <v>520.0004577637003</v>
      </c>
      <c r="H576" s="157">
        <f t="shared" si="17"/>
        <v>170.00007629389916</v>
      </c>
    </row>
    <row r="577" spans="1:8" ht="15" customHeight="1" x14ac:dyDescent="0.2">
      <c r="A577" s="152"/>
      <c r="B577" s="152"/>
      <c r="C577" s="152"/>
      <c r="D577" s="152"/>
      <c r="E577" s="153">
        <f>'2.40-Dati'!A576</f>
        <v>37603.208333333336</v>
      </c>
      <c r="F577" s="157">
        <f>'2.40-Dati'!B576</f>
        <v>28.440000534057599</v>
      </c>
      <c r="G577" s="157">
        <f t="shared" si="16"/>
        <v>520.0004577637003</v>
      </c>
      <c r="H577" s="157">
        <f t="shared" si="17"/>
        <v>1040.0009155274006</v>
      </c>
    </row>
    <row r="578" spans="1:8" ht="15" customHeight="1" x14ac:dyDescent="0.2">
      <c r="A578" s="152"/>
      <c r="B578" s="152"/>
      <c r="C578" s="152"/>
      <c r="D578" s="152"/>
      <c r="E578" s="153">
        <f>'2.40-Dati'!A577</f>
        <v>37606.208333333336</v>
      </c>
      <c r="F578" s="157">
        <f>'2.40-Dati'!B577</f>
        <v>30.100000381469702</v>
      </c>
      <c r="G578" s="157">
        <f t="shared" si="16"/>
        <v>1659.9998474121023</v>
      </c>
      <c r="H578" s="157">
        <f t="shared" si="17"/>
        <v>2180.0003051758026</v>
      </c>
    </row>
    <row r="579" spans="1:8" ht="15" customHeight="1" x14ac:dyDescent="0.2">
      <c r="A579" s="152"/>
      <c r="B579" s="152"/>
      <c r="C579" s="152"/>
      <c r="D579" s="152"/>
      <c r="E579" s="153">
        <f>'2.40-Dati'!A578</f>
        <v>37607.208333333336</v>
      </c>
      <c r="F579" s="157">
        <f>'2.40-Dati'!B578</f>
        <v>30.100000381469702</v>
      </c>
      <c r="G579" s="157">
        <f t="shared" si="16"/>
        <v>0</v>
      </c>
      <c r="H579" s="157">
        <f t="shared" si="17"/>
        <v>1659.9998474121023</v>
      </c>
    </row>
    <row r="580" spans="1:8" ht="15" customHeight="1" x14ac:dyDescent="0.2">
      <c r="A580" s="152"/>
      <c r="B580" s="152"/>
      <c r="C580" s="152"/>
      <c r="D580" s="152"/>
      <c r="E580" s="153">
        <f>'2.40-Dati'!A579</f>
        <v>37608.208333333336</v>
      </c>
      <c r="F580" s="157">
        <f>'2.40-Dati'!B579</f>
        <v>30.440000534057599</v>
      </c>
      <c r="G580" s="157">
        <f t="shared" ref="G580:G643" si="18">IF($B$1="lunga",1,-1)*$B$3*(F580-F579)</f>
        <v>340.00015258789773</v>
      </c>
      <c r="H580" s="157">
        <f t="shared" si="17"/>
        <v>340.00015258789773</v>
      </c>
    </row>
    <row r="581" spans="1:8" ht="15" customHeight="1" x14ac:dyDescent="0.2">
      <c r="A581" s="152"/>
      <c r="B581" s="152"/>
      <c r="C581" s="152"/>
      <c r="D581" s="152"/>
      <c r="E581" s="153">
        <f>'2.40-Dati'!A580</f>
        <v>37609.208333333336</v>
      </c>
      <c r="F581" s="157">
        <f>'2.40-Dati'!B580</f>
        <v>30.559999465942301</v>
      </c>
      <c r="G581" s="157">
        <f t="shared" si="18"/>
        <v>119.99893188470168</v>
      </c>
      <c r="H581" s="157">
        <f t="shared" ref="H581:H644" si="19">G580+G581</f>
        <v>459.99908447259941</v>
      </c>
    </row>
    <row r="582" spans="1:8" ht="15" customHeight="1" x14ac:dyDescent="0.2">
      <c r="A582" s="152"/>
      <c r="B582" s="152"/>
      <c r="C582" s="152"/>
      <c r="D582" s="152"/>
      <c r="E582" s="153">
        <f>'2.40-Dati'!A581</f>
        <v>37610.208333333336</v>
      </c>
      <c r="F582" s="157">
        <f>'2.40-Dati'!B581</f>
        <v>30.299999237060501</v>
      </c>
      <c r="G582" s="157">
        <f t="shared" si="18"/>
        <v>-260.00022888180041</v>
      </c>
      <c r="H582" s="157">
        <f t="shared" si="19"/>
        <v>-140.00129699709873</v>
      </c>
    </row>
    <row r="583" spans="1:8" ht="15" customHeight="1" x14ac:dyDescent="0.2">
      <c r="A583" s="152"/>
      <c r="B583" s="152"/>
      <c r="C583" s="152"/>
      <c r="D583" s="152"/>
      <c r="E583" s="153">
        <f>'2.40-Dati'!A582</f>
        <v>37613.208333333336</v>
      </c>
      <c r="F583" s="157">
        <f>'2.40-Dati'!B582</f>
        <v>31.75</v>
      </c>
      <c r="G583" s="157">
        <f t="shared" si="18"/>
        <v>1450.0007629394993</v>
      </c>
      <c r="H583" s="157">
        <f t="shared" si="19"/>
        <v>1190.0005340576988</v>
      </c>
    </row>
    <row r="584" spans="1:8" ht="15" customHeight="1" x14ac:dyDescent="0.2">
      <c r="A584" s="152"/>
      <c r="B584" s="152"/>
      <c r="C584" s="152"/>
      <c r="D584" s="152"/>
      <c r="E584" s="153">
        <f>'2.40-Dati'!A583</f>
        <v>37614.208333333336</v>
      </c>
      <c r="F584" s="157">
        <f>'2.40-Dati'!B583</f>
        <v>31.9699993133544</v>
      </c>
      <c r="G584" s="157">
        <f t="shared" si="18"/>
        <v>219.99931335439982</v>
      </c>
      <c r="H584" s="157">
        <f t="shared" si="19"/>
        <v>1670.0000762938992</v>
      </c>
    </row>
    <row r="585" spans="1:8" ht="15" customHeight="1" x14ac:dyDescent="0.2">
      <c r="A585" s="152"/>
      <c r="B585" s="152"/>
      <c r="C585" s="152"/>
      <c r="D585" s="152"/>
      <c r="E585" s="153">
        <f>'2.40-Dati'!A584</f>
        <v>37616.208333333336</v>
      </c>
      <c r="F585" s="157">
        <f>'2.40-Dati'!B584</f>
        <v>32.490001678466797</v>
      </c>
      <c r="G585" s="157">
        <f t="shared" si="18"/>
        <v>520.002365112397</v>
      </c>
      <c r="H585" s="157">
        <f t="shared" si="19"/>
        <v>740.00167846679688</v>
      </c>
    </row>
    <row r="586" spans="1:8" ht="15" customHeight="1" x14ac:dyDescent="0.2">
      <c r="A586" s="152"/>
      <c r="B586" s="152"/>
      <c r="C586" s="152"/>
      <c r="D586" s="152"/>
      <c r="E586" s="153">
        <f>'2.40-Dati'!A585</f>
        <v>37617.208333333336</v>
      </c>
      <c r="F586" s="157">
        <f>'2.40-Dati'!B585</f>
        <v>32.720001220703097</v>
      </c>
      <c r="G586" s="157">
        <f t="shared" si="18"/>
        <v>229.9995422362997</v>
      </c>
      <c r="H586" s="157">
        <f t="shared" si="19"/>
        <v>750.0019073486967</v>
      </c>
    </row>
    <row r="587" spans="1:8" ht="15" customHeight="1" x14ac:dyDescent="0.2">
      <c r="A587" s="152"/>
      <c r="B587" s="152"/>
      <c r="C587" s="152"/>
      <c r="D587" s="152"/>
      <c r="E587" s="153">
        <f>'2.40-Dati'!A586</f>
        <v>37620.208333333336</v>
      </c>
      <c r="F587" s="157">
        <f>'2.40-Dati'!B586</f>
        <v>31.370000839233398</v>
      </c>
      <c r="G587" s="157">
        <f t="shared" si="18"/>
        <v>-1350.0003814696981</v>
      </c>
      <c r="H587" s="157">
        <f t="shared" si="19"/>
        <v>-1120.0008392333984</v>
      </c>
    </row>
    <row r="588" spans="1:8" ht="15" customHeight="1" x14ac:dyDescent="0.2">
      <c r="A588" s="152"/>
      <c r="B588" s="152"/>
      <c r="C588" s="152"/>
      <c r="D588" s="152"/>
      <c r="E588" s="153">
        <f>'2.40-Dati'!A587</f>
        <v>37621.208333333336</v>
      </c>
      <c r="F588" s="157">
        <f>'2.40-Dati'!B587</f>
        <v>31.2000007629394</v>
      </c>
      <c r="G588" s="157">
        <f t="shared" si="18"/>
        <v>-170.0000762939986</v>
      </c>
      <c r="H588" s="157">
        <f t="shared" si="19"/>
        <v>-1520.0004577636967</v>
      </c>
    </row>
    <row r="589" spans="1:8" ht="15" customHeight="1" x14ac:dyDescent="0.2">
      <c r="A589" s="152"/>
      <c r="B589" s="152"/>
      <c r="C589" s="152"/>
      <c r="D589" s="152"/>
      <c r="E589" s="153">
        <f>'2.40-Dati'!A588</f>
        <v>37623.208333333336</v>
      </c>
      <c r="F589" s="157">
        <f>'2.40-Dati'!B588</f>
        <v>31.850000381469702</v>
      </c>
      <c r="G589" s="157">
        <f t="shared" si="18"/>
        <v>649.99961853030186</v>
      </c>
      <c r="H589" s="157">
        <f t="shared" si="19"/>
        <v>479.99954223630323</v>
      </c>
    </row>
    <row r="590" spans="1:8" ht="15" customHeight="1" x14ac:dyDescent="0.2">
      <c r="A590" s="152"/>
      <c r="B590" s="152"/>
      <c r="C590" s="152"/>
      <c r="D590" s="152"/>
      <c r="E590" s="153">
        <f>'2.40-Dati'!A589</f>
        <v>37624.208333333336</v>
      </c>
      <c r="F590" s="157">
        <f>'2.40-Dati'!B589</f>
        <v>33.080001831054602</v>
      </c>
      <c r="G590" s="157">
        <f t="shared" si="18"/>
        <v>1230.0014495849005</v>
      </c>
      <c r="H590" s="157">
        <f t="shared" si="19"/>
        <v>1880.0010681152023</v>
      </c>
    </row>
    <row r="591" spans="1:8" ht="15" customHeight="1" x14ac:dyDescent="0.2">
      <c r="A591" s="152"/>
      <c r="B591" s="152"/>
      <c r="C591" s="152"/>
      <c r="D591" s="152"/>
      <c r="E591" s="153">
        <f>'2.40-Dati'!A590</f>
        <v>37627.208333333336</v>
      </c>
      <c r="F591" s="157">
        <f>'2.40-Dati'!B590</f>
        <v>32.099998474121001</v>
      </c>
      <c r="G591" s="157">
        <f t="shared" si="18"/>
        <v>-980.0033569336008</v>
      </c>
      <c r="H591" s="157">
        <f t="shared" si="19"/>
        <v>249.99809265129966</v>
      </c>
    </row>
    <row r="592" spans="1:8" ht="15" customHeight="1" x14ac:dyDescent="0.2">
      <c r="A592" s="152"/>
      <c r="B592" s="152"/>
      <c r="C592" s="152"/>
      <c r="D592" s="152"/>
      <c r="E592" s="153">
        <f>'2.40-Dati'!A591</f>
        <v>37628.208333333336</v>
      </c>
      <c r="F592" s="157">
        <f>'2.40-Dati'!B591</f>
        <v>31.079999923706001</v>
      </c>
      <c r="G592" s="157">
        <f t="shared" si="18"/>
        <v>-1019.998550415</v>
      </c>
      <c r="H592" s="157">
        <f t="shared" si="19"/>
        <v>-2000.0019073486008</v>
      </c>
    </row>
    <row r="593" spans="1:8" ht="15" customHeight="1" x14ac:dyDescent="0.2">
      <c r="A593" s="152"/>
      <c r="B593" s="152"/>
      <c r="C593" s="152"/>
      <c r="D593" s="152"/>
      <c r="E593" s="153">
        <f>'2.40-Dati'!A592</f>
        <v>37629.208333333336</v>
      </c>
      <c r="F593" s="157">
        <f>'2.40-Dati'!B592</f>
        <v>30.559999465942301</v>
      </c>
      <c r="G593" s="157">
        <f t="shared" si="18"/>
        <v>-520.0004577637003</v>
      </c>
      <c r="H593" s="157">
        <f t="shared" si="19"/>
        <v>-1539.9990081787003</v>
      </c>
    </row>
    <row r="594" spans="1:8" ht="15" customHeight="1" x14ac:dyDescent="0.2">
      <c r="A594" s="152"/>
      <c r="B594" s="152"/>
      <c r="C594" s="152"/>
      <c r="D594" s="152"/>
      <c r="E594" s="153">
        <f>'2.40-Dati'!A593</f>
        <v>37630.208333333336</v>
      </c>
      <c r="F594" s="157">
        <f>'2.40-Dati'!B593</f>
        <v>31.9899997711181</v>
      </c>
      <c r="G594" s="157">
        <f t="shared" si="18"/>
        <v>1430.000305175799</v>
      </c>
      <c r="H594" s="157">
        <f t="shared" si="19"/>
        <v>909.99984741209869</v>
      </c>
    </row>
    <row r="595" spans="1:8" ht="15" customHeight="1" x14ac:dyDescent="0.2">
      <c r="A595" s="152"/>
      <c r="B595" s="152"/>
      <c r="C595" s="152"/>
      <c r="D595" s="152"/>
      <c r="E595" s="153">
        <f>'2.40-Dati'!A594</f>
        <v>37631.208333333336</v>
      </c>
      <c r="F595" s="157">
        <f>'2.40-Dati'!B594</f>
        <v>31.6800003051757</v>
      </c>
      <c r="G595" s="157">
        <f t="shared" si="18"/>
        <v>-309.99946594240055</v>
      </c>
      <c r="H595" s="157">
        <f t="shared" si="19"/>
        <v>1120.0008392333984</v>
      </c>
    </row>
    <row r="596" spans="1:8" ht="15" customHeight="1" x14ac:dyDescent="0.2">
      <c r="A596" s="152"/>
      <c r="B596" s="152"/>
      <c r="C596" s="152"/>
      <c r="D596" s="152"/>
      <c r="E596" s="153">
        <f>'2.40-Dati'!A595</f>
        <v>37634.208333333336</v>
      </c>
      <c r="F596" s="157">
        <f>'2.40-Dati'!B595</f>
        <v>32.259998321533203</v>
      </c>
      <c r="G596" s="157">
        <f t="shared" si="18"/>
        <v>579.99801635750362</v>
      </c>
      <c r="H596" s="157">
        <f t="shared" si="19"/>
        <v>269.99855041510307</v>
      </c>
    </row>
    <row r="597" spans="1:8" ht="15" customHeight="1" x14ac:dyDescent="0.2">
      <c r="A597" s="152"/>
      <c r="B597" s="152"/>
      <c r="C597" s="152"/>
      <c r="D597" s="152"/>
      <c r="E597" s="153">
        <f>'2.40-Dati'!A596</f>
        <v>37635.208333333336</v>
      </c>
      <c r="F597" s="157">
        <f>'2.40-Dati'!B596</f>
        <v>32.369998931884702</v>
      </c>
      <c r="G597" s="157">
        <f t="shared" si="18"/>
        <v>110.00061035149855</v>
      </c>
      <c r="H597" s="157">
        <f t="shared" si="19"/>
        <v>689.99862670900211</v>
      </c>
    </row>
    <row r="598" spans="1:8" ht="15" customHeight="1" x14ac:dyDescent="0.2">
      <c r="A598" s="152"/>
      <c r="B598" s="152"/>
      <c r="C598" s="152"/>
      <c r="D598" s="152"/>
      <c r="E598" s="153">
        <f>'2.40-Dati'!A597</f>
        <v>37636.208333333336</v>
      </c>
      <c r="F598" s="157">
        <f>'2.40-Dati'!B597</f>
        <v>33.200000762939403</v>
      </c>
      <c r="G598" s="157">
        <f t="shared" si="18"/>
        <v>830.00183105470171</v>
      </c>
      <c r="H598" s="157">
        <f t="shared" si="19"/>
        <v>940.00244140620021</v>
      </c>
    </row>
    <row r="599" spans="1:8" ht="15" customHeight="1" x14ac:dyDescent="0.2">
      <c r="A599" s="152"/>
      <c r="B599" s="152"/>
      <c r="C599" s="152"/>
      <c r="D599" s="152"/>
      <c r="E599" s="153">
        <f>'2.40-Dati'!A598</f>
        <v>37637.208333333336</v>
      </c>
      <c r="F599" s="157">
        <f>'2.40-Dati'!B598</f>
        <v>33.659999847412102</v>
      </c>
      <c r="G599" s="157">
        <f t="shared" si="18"/>
        <v>459.99908447269888</v>
      </c>
      <c r="H599" s="157">
        <f t="shared" si="19"/>
        <v>1290.0009155274006</v>
      </c>
    </row>
    <row r="600" spans="1:8" ht="15" customHeight="1" x14ac:dyDescent="0.2">
      <c r="A600" s="152"/>
      <c r="B600" s="152"/>
      <c r="C600" s="152"/>
      <c r="D600" s="152"/>
      <c r="E600" s="153">
        <f>'2.40-Dati'!A599</f>
        <v>37638.208333333336</v>
      </c>
      <c r="F600" s="157">
        <f>'2.40-Dati'!B599</f>
        <v>33.909999847412102</v>
      </c>
      <c r="G600" s="157">
        <f t="shared" si="18"/>
        <v>250</v>
      </c>
      <c r="H600" s="157">
        <f t="shared" si="19"/>
        <v>709.99908447269888</v>
      </c>
    </row>
    <row r="601" spans="1:8" ht="15" customHeight="1" x14ac:dyDescent="0.2">
      <c r="A601" s="152"/>
      <c r="B601" s="152"/>
      <c r="C601" s="152"/>
      <c r="D601" s="152"/>
      <c r="E601" s="153">
        <f>'2.40-Dati'!A600</f>
        <v>37642.208333333336</v>
      </c>
      <c r="F601" s="157">
        <f>'2.40-Dati'!B600</f>
        <v>34.610000610351499</v>
      </c>
      <c r="G601" s="157">
        <f t="shared" si="18"/>
        <v>700.00076293939628</v>
      </c>
      <c r="H601" s="157">
        <f t="shared" si="19"/>
        <v>950.00076293939628</v>
      </c>
    </row>
    <row r="602" spans="1:8" ht="15" customHeight="1" x14ac:dyDescent="0.2">
      <c r="A602" s="152"/>
      <c r="B602" s="152"/>
      <c r="C602" s="152"/>
      <c r="D602" s="152"/>
      <c r="E602" s="153">
        <f>'2.40-Dati'!A601</f>
        <v>37643.208333333336</v>
      </c>
      <c r="F602" s="157">
        <f>'2.40-Dati'!B601</f>
        <v>32.849998474121001</v>
      </c>
      <c r="G602" s="157">
        <f t="shared" si="18"/>
        <v>-1760.0021362304972</v>
      </c>
      <c r="H602" s="157">
        <f t="shared" si="19"/>
        <v>-1060.0013732911009</v>
      </c>
    </row>
    <row r="603" spans="1:8" ht="15" customHeight="1" x14ac:dyDescent="0.2">
      <c r="A603" s="152"/>
      <c r="B603" s="152"/>
      <c r="C603" s="152"/>
      <c r="D603" s="152"/>
      <c r="E603" s="153">
        <f>'2.40-Dati'!A602</f>
        <v>37644.208333333336</v>
      </c>
      <c r="F603" s="157">
        <f>'2.40-Dati'!B602</f>
        <v>32.25</v>
      </c>
      <c r="G603" s="157">
        <f t="shared" si="18"/>
        <v>-599.99847412100144</v>
      </c>
      <c r="H603" s="157">
        <f t="shared" si="19"/>
        <v>-2360.0006103514988</v>
      </c>
    </row>
    <row r="604" spans="1:8" ht="15" customHeight="1" x14ac:dyDescent="0.2">
      <c r="A604" s="152"/>
      <c r="B604" s="152"/>
      <c r="C604" s="152"/>
      <c r="D604" s="152"/>
      <c r="E604" s="153">
        <f>'2.40-Dati'!A603</f>
        <v>37645.208333333336</v>
      </c>
      <c r="F604" s="157">
        <f>'2.40-Dati'!B603</f>
        <v>33.279998779296797</v>
      </c>
      <c r="G604" s="157">
        <f t="shared" si="18"/>
        <v>1029.9987792967968</v>
      </c>
      <c r="H604" s="157">
        <f t="shared" si="19"/>
        <v>430.00030517579535</v>
      </c>
    </row>
    <row r="605" spans="1:8" ht="15" customHeight="1" x14ac:dyDescent="0.2">
      <c r="A605" s="152"/>
      <c r="B605" s="152"/>
      <c r="C605" s="152"/>
      <c r="D605" s="152"/>
      <c r="E605" s="153">
        <f>'2.40-Dati'!A604</f>
        <v>37648.208333333336</v>
      </c>
      <c r="F605" s="157">
        <f>'2.40-Dati'!B604</f>
        <v>32.290000915527301</v>
      </c>
      <c r="G605" s="157">
        <f t="shared" si="18"/>
        <v>-989.99786376949578</v>
      </c>
      <c r="H605" s="157">
        <f t="shared" si="19"/>
        <v>40.000915527301004</v>
      </c>
    </row>
    <row r="606" spans="1:8" ht="15" customHeight="1" x14ac:dyDescent="0.2">
      <c r="A606" s="152"/>
      <c r="B606" s="152"/>
      <c r="C606" s="152"/>
      <c r="D606" s="152"/>
      <c r="E606" s="153">
        <f>'2.40-Dati'!A605</f>
        <v>37649.208333333336</v>
      </c>
      <c r="F606" s="157">
        <f>'2.40-Dati'!B605</f>
        <v>32.669998168945298</v>
      </c>
      <c r="G606" s="157">
        <f t="shared" si="18"/>
        <v>379.99725341799717</v>
      </c>
      <c r="H606" s="157">
        <f t="shared" si="19"/>
        <v>-610.00061035149861</v>
      </c>
    </row>
    <row r="607" spans="1:8" ht="15" customHeight="1" x14ac:dyDescent="0.2">
      <c r="A607" s="152"/>
      <c r="B607" s="152"/>
      <c r="C607" s="152"/>
      <c r="D607" s="152"/>
      <c r="E607" s="153">
        <f>'2.40-Dati'!A606</f>
        <v>37650.208333333336</v>
      </c>
      <c r="F607" s="157">
        <f>'2.40-Dati'!B606</f>
        <v>33.630001068115199</v>
      </c>
      <c r="G607" s="157">
        <f t="shared" si="18"/>
        <v>960.0028991699005</v>
      </c>
      <c r="H607" s="157">
        <f t="shared" si="19"/>
        <v>1340.0001525878977</v>
      </c>
    </row>
    <row r="608" spans="1:8" ht="15" customHeight="1" x14ac:dyDescent="0.2">
      <c r="A608" s="152"/>
      <c r="B608" s="152"/>
      <c r="C608" s="152"/>
      <c r="D608" s="152"/>
      <c r="E608" s="153">
        <f>'2.40-Dati'!A607</f>
        <v>37651.208333333336</v>
      </c>
      <c r="F608" s="157">
        <f>'2.40-Dati'!B607</f>
        <v>33.849998474121001</v>
      </c>
      <c r="G608" s="157">
        <f t="shared" si="18"/>
        <v>219.99740600580253</v>
      </c>
      <c r="H608" s="157">
        <f t="shared" si="19"/>
        <v>1180.000305175703</v>
      </c>
    </row>
    <row r="609" spans="1:8" ht="15" customHeight="1" x14ac:dyDescent="0.2">
      <c r="A609" s="152"/>
      <c r="B609" s="152"/>
      <c r="C609" s="152"/>
      <c r="D609" s="152"/>
      <c r="E609" s="153">
        <f>'2.40-Dati'!A608</f>
        <v>37652.208333333336</v>
      </c>
      <c r="F609" s="157">
        <f>'2.40-Dati'!B608</f>
        <v>33.509998321533203</v>
      </c>
      <c r="G609" s="157">
        <f t="shared" si="18"/>
        <v>-340.00015258779825</v>
      </c>
      <c r="H609" s="157">
        <f t="shared" si="19"/>
        <v>-120.00274658199572</v>
      </c>
    </row>
    <row r="610" spans="1:8" ht="15" customHeight="1" x14ac:dyDescent="0.2">
      <c r="A610" s="152"/>
      <c r="B610" s="152"/>
      <c r="C610" s="152"/>
      <c r="D610" s="152"/>
      <c r="E610" s="153">
        <f>'2.40-Dati'!A609</f>
        <v>37655.208333333336</v>
      </c>
      <c r="F610" s="157">
        <f>'2.40-Dati'!B609</f>
        <v>32.759998321533203</v>
      </c>
      <c r="G610" s="157">
        <f t="shared" si="18"/>
        <v>-750</v>
      </c>
      <c r="H610" s="157">
        <f t="shared" si="19"/>
        <v>-1090.0001525877983</v>
      </c>
    </row>
    <row r="611" spans="1:8" ht="15" customHeight="1" x14ac:dyDescent="0.2">
      <c r="A611" s="152"/>
      <c r="B611" s="152"/>
      <c r="C611" s="152"/>
      <c r="D611" s="152"/>
      <c r="E611" s="153">
        <f>'2.40-Dati'!A610</f>
        <v>37656.208333333336</v>
      </c>
      <c r="F611" s="157">
        <f>'2.40-Dati'!B610</f>
        <v>33.580001831054602</v>
      </c>
      <c r="G611" s="157">
        <f t="shared" si="18"/>
        <v>820.00350952139911</v>
      </c>
      <c r="H611" s="157">
        <f t="shared" si="19"/>
        <v>70.00350952139911</v>
      </c>
    </row>
    <row r="612" spans="1:8" ht="15" customHeight="1" x14ac:dyDescent="0.2">
      <c r="A612" s="152"/>
      <c r="B612" s="152"/>
      <c r="C612" s="152"/>
      <c r="D612" s="152"/>
      <c r="E612" s="153">
        <f>'2.40-Dati'!A611</f>
        <v>37657.208333333336</v>
      </c>
      <c r="F612" s="157">
        <f>'2.40-Dati'!B611</f>
        <v>33.930000305175703</v>
      </c>
      <c r="G612" s="157">
        <f t="shared" si="18"/>
        <v>349.99847412110086</v>
      </c>
      <c r="H612" s="157">
        <f t="shared" si="19"/>
        <v>1170.0019836424999</v>
      </c>
    </row>
    <row r="613" spans="1:8" ht="15" customHeight="1" x14ac:dyDescent="0.2">
      <c r="A613" s="152"/>
      <c r="B613" s="152"/>
      <c r="C613" s="152"/>
      <c r="D613" s="152"/>
      <c r="E613" s="153">
        <f>'2.40-Dati'!A612</f>
        <v>37658.208333333336</v>
      </c>
      <c r="F613" s="157">
        <f>'2.40-Dati'!B612</f>
        <v>34.159999847412102</v>
      </c>
      <c r="G613" s="157">
        <f t="shared" si="18"/>
        <v>229.99954223639918</v>
      </c>
      <c r="H613" s="157">
        <f t="shared" si="19"/>
        <v>579.99801635750009</v>
      </c>
    </row>
    <row r="614" spans="1:8" ht="15" customHeight="1" x14ac:dyDescent="0.2">
      <c r="A614" s="152"/>
      <c r="B614" s="152"/>
      <c r="C614" s="152"/>
      <c r="D614" s="152"/>
      <c r="E614" s="153">
        <f>'2.40-Dati'!A613</f>
        <v>37659.208333333336</v>
      </c>
      <c r="F614" s="157">
        <f>'2.40-Dati'!B613</f>
        <v>35.119998931884702</v>
      </c>
      <c r="G614" s="157">
        <f t="shared" si="18"/>
        <v>959.99908447259941</v>
      </c>
      <c r="H614" s="157">
        <f t="shared" si="19"/>
        <v>1189.9986267089985</v>
      </c>
    </row>
    <row r="615" spans="1:8" ht="15" customHeight="1" x14ac:dyDescent="0.2">
      <c r="A615" s="152"/>
      <c r="B615" s="152"/>
      <c r="C615" s="152"/>
      <c r="D615" s="152"/>
      <c r="E615" s="153">
        <f>'2.40-Dati'!A614</f>
        <v>37662.208333333336</v>
      </c>
      <c r="F615" s="157">
        <f>'2.40-Dati'!B614</f>
        <v>34.4799995422363</v>
      </c>
      <c r="G615" s="157">
        <f t="shared" si="18"/>
        <v>-639.99938964840203</v>
      </c>
      <c r="H615" s="157">
        <f t="shared" si="19"/>
        <v>319.99969482419738</v>
      </c>
    </row>
    <row r="616" spans="1:8" ht="15" customHeight="1" x14ac:dyDescent="0.2">
      <c r="A616" s="152"/>
      <c r="B616" s="152"/>
      <c r="C616" s="152"/>
      <c r="D616" s="152"/>
      <c r="E616" s="153">
        <f>'2.40-Dati'!A615</f>
        <v>37663.208333333336</v>
      </c>
      <c r="F616" s="157">
        <f>'2.40-Dati'!B615</f>
        <v>35.439998626708899</v>
      </c>
      <c r="G616" s="157">
        <f t="shared" si="18"/>
        <v>959.99908447259941</v>
      </c>
      <c r="H616" s="157">
        <f t="shared" si="19"/>
        <v>319.99969482419738</v>
      </c>
    </row>
    <row r="617" spans="1:8" ht="15" customHeight="1" x14ac:dyDescent="0.2">
      <c r="A617" s="152"/>
      <c r="B617" s="152"/>
      <c r="C617" s="152"/>
      <c r="D617" s="152"/>
      <c r="E617" s="153">
        <f>'2.40-Dati'!A616</f>
        <v>37664.208333333336</v>
      </c>
      <c r="F617" s="157">
        <f>'2.40-Dati'!B616</f>
        <v>35.770000457763601</v>
      </c>
      <c r="G617" s="157">
        <f t="shared" si="18"/>
        <v>330.00183105470171</v>
      </c>
      <c r="H617" s="157">
        <f t="shared" si="19"/>
        <v>1290.000915527301</v>
      </c>
    </row>
    <row r="618" spans="1:8" ht="15" customHeight="1" x14ac:dyDescent="0.2">
      <c r="A618" s="152"/>
      <c r="B618" s="152"/>
      <c r="C618" s="152"/>
      <c r="D618" s="152"/>
      <c r="E618" s="153">
        <f>'2.40-Dati'!A617</f>
        <v>37665.208333333336</v>
      </c>
      <c r="F618" s="157">
        <f>'2.40-Dati'!B617</f>
        <v>36.360000610351499</v>
      </c>
      <c r="G618" s="157">
        <f t="shared" si="18"/>
        <v>590.00015258789767</v>
      </c>
      <c r="H618" s="157">
        <f t="shared" si="19"/>
        <v>920.00198364259938</v>
      </c>
    </row>
    <row r="619" spans="1:8" ht="15" customHeight="1" x14ac:dyDescent="0.2">
      <c r="A619" s="152"/>
      <c r="B619" s="152"/>
      <c r="C619" s="152"/>
      <c r="D619" s="152"/>
      <c r="E619" s="153">
        <f>'2.40-Dati'!A618</f>
        <v>37666.208333333336</v>
      </c>
      <c r="F619" s="157">
        <f>'2.40-Dati'!B618</f>
        <v>36.799999237060497</v>
      </c>
      <c r="G619" s="157">
        <f t="shared" si="18"/>
        <v>439.99862670899859</v>
      </c>
      <c r="H619" s="157">
        <f t="shared" si="19"/>
        <v>1029.9987792968964</v>
      </c>
    </row>
    <row r="620" spans="1:8" ht="15" customHeight="1" x14ac:dyDescent="0.2">
      <c r="A620" s="152"/>
      <c r="B620" s="152"/>
      <c r="C620" s="152"/>
      <c r="D620" s="152"/>
      <c r="E620" s="153">
        <f>'2.40-Dati'!A619</f>
        <v>37670.208333333336</v>
      </c>
      <c r="F620" s="157">
        <f>'2.40-Dati'!B619</f>
        <v>36.959999084472599</v>
      </c>
      <c r="G620" s="157">
        <f t="shared" si="18"/>
        <v>159.99984741210227</v>
      </c>
      <c r="H620" s="157">
        <f t="shared" si="19"/>
        <v>599.9984741211008</v>
      </c>
    </row>
    <row r="621" spans="1:8" ht="15" customHeight="1" x14ac:dyDescent="0.2">
      <c r="A621" s="152"/>
      <c r="B621" s="152"/>
      <c r="C621" s="152"/>
      <c r="D621" s="152"/>
      <c r="E621" s="153">
        <f>'2.40-Dati'!A620</f>
        <v>37671.208333333336</v>
      </c>
      <c r="F621" s="157">
        <f>'2.40-Dati'!B620</f>
        <v>37.159999847412102</v>
      </c>
      <c r="G621" s="157">
        <f t="shared" si="18"/>
        <v>200.00076293950286</v>
      </c>
      <c r="H621" s="157">
        <f t="shared" si="19"/>
        <v>360.00061035160513</v>
      </c>
    </row>
    <row r="622" spans="1:8" ht="15" customHeight="1" x14ac:dyDescent="0.2">
      <c r="A622" s="152"/>
      <c r="B622" s="152"/>
      <c r="C622" s="152"/>
      <c r="D622" s="152"/>
      <c r="E622" s="153">
        <f>'2.40-Dati'!A621</f>
        <v>37672.208333333336</v>
      </c>
      <c r="F622" s="157">
        <f>'2.40-Dati'!B621</f>
        <v>36.790000915527301</v>
      </c>
      <c r="G622" s="157">
        <f t="shared" si="18"/>
        <v>-369.99893188480115</v>
      </c>
      <c r="H622" s="157">
        <f t="shared" si="19"/>
        <v>-169.99816894529829</v>
      </c>
    </row>
    <row r="623" spans="1:8" ht="15" customHeight="1" x14ac:dyDescent="0.2">
      <c r="A623" s="152"/>
      <c r="B623" s="152"/>
      <c r="C623" s="152"/>
      <c r="D623" s="152"/>
      <c r="E623" s="153">
        <f>'2.40-Dati'!A622</f>
        <v>37673.208333333336</v>
      </c>
      <c r="F623" s="157">
        <f>'2.40-Dati'!B622</f>
        <v>35.580001831054602</v>
      </c>
      <c r="G623" s="157">
        <f t="shared" si="18"/>
        <v>-1209.999084472699</v>
      </c>
      <c r="H623" s="157">
        <f t="shared" si="19"/>
        <v>-1579.9980163575001</v>
      </c>
    </row>
    <row r="624" spans="1:8" ht="15" customHeight="1" x14ac:dyDescent="0.2">
      <c r="A624" s="152"/>
      <c r="B624" s="152"/>
      <c r="C624" s="152"/>
      <c r="D624" s="152"/>
      <c r="E624" s="153">
        <f>'2.40-Dati'!A623</f>
        <v>37676.208333333336</v>
      </c>
      <c r="F624" s="157">
        <f>'2.40-Dati'!B623</f>
        <v>36.4799995422363</v>
      </c>
      <c r="G624" s="157">
        <f t="shared" si="18"/>
        <v>899.99771118169747</v>
      </c>
      <c r="H624" s="157">
        <f t="shared" si="19"/>
        <v>-310.00137329100153</v>
      </c>
    </row>
    <row r="625" spans="1:8" ht="15" customHeight="1" x14ac:dyDescent="0.2">
      <c r="A625" s="152"/>
      <c r="B625" s="152"/>
      <c r="C625" s="152"/>
      <c r="D625" s="152"/>
      <c r="E625" s="153">
        <f>'2.40-Dati'!A624</f>
        <v>37677.208333333336</v>
      </c>
      <c r="F625" s="157">
        <f>'2.40-Dati'!B624</f>
        <v>36.060001373291001</v>
      </c>
      <c r="G625" s="157">
        <f t="shared" si="18"/>
        <v>-419.99816894529829</v>
      </c>
      <c r="H625" s="157">
        <f t="shared" si="19"/>
        <v>479.99954223639918</v>
      </c>
    </row>
    <row r="626" spans="1:8" ht="15" customHeight="1" x14ac:dyDescent="0.2">
      <c r="A626" s="152"/>
      <c r="B626" s="152"/>
      <c r="C626" s="152"/>
      <c r="D626" s="152"/>
      <c r="E626" s="153">
        <f>'2.40-Dati'!A625</f>
        <v>37678.208333333336</v>
      </c>
      <c r="F626" s="157">
        <f>'2.40-Dati'!B625</f>
        <v>37.700000762939403</v>
      </c>
      <c r="G626" s="157">
        <f t="shared" si="18"/>
        <v>1639.999389648402</v>
      </c>
      <c r="H626" s="157">
        <f t="shared" si="19"/>
        <v>1220.0012207031036</v>
      </c>
    </row>
    <row r="627" spans="1:8" ht="15" customHeight="1" x14ac:dyDescent="0.2">
      <c r="A627" s="152"/>
      <c r="B627" s="152"/>
      <c r="C627" s="152"/>
      <c r="D627" s="152"/>
      <c r="E627" s="153">
        <f>'2.40-Dati'!A626</f>
        <v>37679.208333333336</v>
      </c>
      <c r="F627" s="157">
        <f>'2.40-Dati'!B626</f>
        <v>37.200000762939403</v>
      </c>
      <c r="G627" s="157">
        <f t="shared" si="18"/>
        <v>-500</v>
      </c>
      <c r="H627" s="157">
        <f t="shared" si="19"/>
        <v>1139.999389648402</v>
      </c>
    </row>
    <row r="628" spans="1:8" ht="15" customHeight="1" x14ac:dyDescent="0.2">
      <c r="A628" s="152"/>
      <c r="B628" s="152"/>
      <c r="C628" s="152"/>
      <c r="D628" s="152"/>
      <c r="E628" s="153">
        <f>'2.40-Dati'!A627</f>
        <v>37680.208333333336</v>
      </c>
      <c r="F628" s="157">
        <f>'2.40-Dati'!B627</f>
        <v>36.599998474121001</v>
      </c>
      <c r="G628" s="157">
        <f t="shared" si="18"/>
        <v>-600.00228881840201</v>
      </c>
      <c r="H628" s="157">
        <f t="shared" si="19"/>
        <v>-1100.0022888184021</v>
      </c>
    </row>
    <row r="629" spans="1:8" ht="15" customHeight="1" x14ac:dyDescent="0.2">
      <c r="A629" s="152"/>
      <c r="B629" s="152"/>
      <c r="C629" s="152"/>
      <c r="D629" s="152"/>
      <c r="E629" s="153">
        <f>'2.40-Dati'!A628</f>
        <v>37683.208333333336</v>
      </c>
      <c r="F629" s="157">
        <f>'2.40-Dati'!B628</f>
        <v>35.880001068115199</v>
      </c>
      <c r="G629" s="157">
        <f t="shared" si="18"/>
        <v>-719.99740600580253</v>
      </c>
      <c r="H629" s="157">
        <f t="shared" si="19"/>
        <v>-1319.9996948242047</v>
      </c>
    </row>
    <row r="630" spans="1:8" ht="15" customHeight="1" x14ac:dyDescent="0.2">
      <c r="A630" s="152"/>
      <c r="B630" s="152"/>
      <c r="C630" s="152"/>
      <c r="D630" s="152"/>
      <c r="E630" s="153">
        <f>'2.40-Dati'!A629</f>
        <v>37684.208333333336</v>
      </c>
      <c r="F630" s="157">
        <f>'2.40-Dati'!B629</f>
        <v>36.889999389648402</v>
      </c>
      <c r="G630" s="157">
        <f t="shared" si="18"/>
        <v>1009.9983215332031</v>
      </c>
      <c r="H630" s="157">
        <f t="shared" si="19"/>
        <v>290.00091552740059</v>
      </c>
    </row>
    <row r="631" spans="1:8" ht="15" customHeight="1" x14ac:dyDescent="0.2">
      <c r="A631" s="152"/>
      <c r="B631" s="152"/>
      <c r="C631" s="152"/>
      <c r="D631" s="152"/>
      <c r="E631" s="153">
        <f>'2.40-Dati'!A630</f>
        <v>37685.208333333336</v>
      </c>
      <c r="F631" s="157">
        <f>'2.40-Dati'!B630</f>
        <v>36.689998626708899</v>
      </c>
      <c r="G631" s="157">
        <f t="shared" si="18"/>
        <v>-200.00076293950286</v>
      </c>
      <c r="H631" s="157">
        <f t="shared" si="19"/>
        <v>809.99755859370021</v>
      </c>
    </row>
    <row r="632" spans="1:8" ht="15" customHeight="1" x14ac:dyDescent="0.2">
      <c r="A632" s="152"/>
      <c r="B632" s="152"/>
      <c r="C632" s="152"/>
      <c r="D632" s="152"/>
      <c r="E632" s="153">
        <f>'2.40-Dati'!A631</f>
        <v>37686.208333333336</v>
      </c>
      <c r="F632" s="157">
        <f>'2.40-Dati'!B631</f>
        <v>37</v>
      </c>
      <c r="G632" s="157">
        <f t="shared" si="18"/>
        <v>310.00137329110089</v>
      </c>
      <c r="H632" s="157">
        <f t="shared" si="19"/>
        <v>110.00061035159803</v>
      </c>
    </row>
    <row r="633" spans="1:8" ht="15" customHeight="1" x14ac:dyDescent="0.2">
      <c r="A633" s="152"/>
      <c r="B633" s="152"/>
      <c r="C633" s="152"/>
      <c r="D633" s="152"/>
      <c r="E633" s="153">
        <f>'2.40-Dati'!A632</f>
        <v>37687.208333333336</v>
      </c>
      <c r="F633" s="157">
        <f>'2.40-Dati'!B632</f>
        <v>37.779998779296797</v>
      </c>
      <c r="G633" s="157">
        <f t="shared" si="18"/>
        <v>779.99877929679678</v>
      </c>
      <c r="H633" s="157">
        <f t="shared" si="19"/>
        <v>1090.0001525878977</v>
      </c>
    </row>
    <row r="634" spans="1:8" ht="15" customHeight="1" x14ac:dyDescent="0.2">
      <c r="A634" s="152"/>
      <c r="B634" s="152"/>
      <c r="C634" s="152"/>
      <c r="D634" s="152"/>
      <c r="E634" s="153">
        <f>'2.40-Dati'!A633</f>
        <v>37690.208333333336</v>
      </c>
      <c r="F634" s="157">
        <f>'2.40-Dati'!B633</f>
        <v>37.270000457763601</v>
      </c>
      <c r="G634" s="157">
        <f t="shared" si="18"/>
        <v>-509.99832153319602</v>
      </c>
      <c r="H634" s="157">
        <f t="shared" si="19"/>
        <v>270.00045776360076</v>
      </c>
    </row>
    <row r="635" spans="1:8" ht="15" customHeight="1" x14ac:dyDescent="0.2">
      <c r="A635" s="152"/>
      <c r="B635" s="152"/>
      <c r="C635" s="152"/>
      <c r="D635" s="152"/>
      <c r="E635" s="153">
        <f>'2.40-Dati'!A634</f>
        <v>37691.208333333336</v>
      </c>
      <c r="F635" s="157">
        <f>'2.40-Dati'!B634</f>
        <v>36.720001220703097</v>
      </c>
      <c r="G635" s="157">
        <f t="shared" si="18"/>
        <v>-549.99923706050424</v>
      </c>
      <c r="H635" s="157">
        <f t="shared" si="19"/>
        <v>-1059.9975585937002</v>
      </c>
    </row>
    <row r="636" spans="1:8" ht="15" customHeight="1" x14ac:dyDescent="0.2">
      <c r="A636" s="152"/>
      <c r="B636" s="152"/>
      <c r="C636" s="152"/>
      <c r="D636" s="152"/>
      <c r="E636" s="153">
        <f>'2.40-Dati'!A635</f>
        <v>37692.208333333336</v>
      </c>
      <c r="F636" s="157">
        <f>'2.40-Dati'!B635</f>
        <v>37.830001831054602</v>
      </c>
      <c r="G636" s="157">
        <f t="shared" si="18"/>
        <v>1110.0006103515057</v>
      </c>
      <c r="H636" s="157">
        <f t="shared" si="19"/>
        <v>560.00137329100141</v>
      </c>
    </row>
    <row r="637" spans="1:8" ht="15" customHeight="1" x14ac:dyDescent="0.2">
      <c r="A637" s="152"/>
      <c r="B637" s="152"/>
      <c r="C637" s="152"/>
      <c r="D637" s="152"/>
      <c r="E637" s="153">
        <f>'2.40-Dati'!A636</f>
        <v>37693.208333333336</v>
      </c>
      <c r="F637" s="157">
        <f>'2.40-Dati'!B636</f>
        <v>36.009998321533203</v>
      </c>
      <c r="G637" s="157">
        <f t="shared" si="18"/>
        <v>-1820.0035095213991</v>
      </c>
      <c r="H637" s="157">
        <f t="shared" si="19"/>
        <v>-710.00289916989345</v>
      </c>
    </row>
    <row r="638" spans="1:8" ht="15" customHeight="1" x14ac:dyDescent="0.2">
      <c r="A638" s="152"/>
      <c r="B638" s="152"/>
      <c r="C638" s="152"/>
      <c r="D638" s="152"/>
      <c r="E638" s="153">
        <f>'2.40-Dati'!A637</f>
        <v>37694.208333333336</v>
      </c>
      <c r="F638" s="157">
        <f>'2.40-Dati'!B637</f>
        <v>35.380001068115199</v>
      </c>
      <c r="G638" s="157">
        <f t="shared" si="18"/>
        <v>-629.99725341800422</v>
      </c>
      <c r="H638" s="157">
        <f t="shared" si="19"/>
        <v>-2450.0007629394031</v>
      </c>
    </row>
    <row r="639" spans="1:8" ht="15" customHeight="1" x14ac:dyDescent="0.2">
      <c r="A639" s="152"/>
      <c r="B639" s="152"/>
      <c r="C639" s="152"/>
      <c r="D639" s="152"/>
      <c r="E639" s="153">
        <f>'2.40-Dati'!A638</f>
        <v>37697.208333333336</v>
      </c>
      <c r="F639" s="157">
        <f>'2.40-Dati'!B638</f>
        <v>34.930000305175703</v>
      </c>
      <c r="G639" s="157">
        <f t="shared" si="18"/>
        <v>-450.00076293949576</v>
      </c>
      <c r="H639" s="157">
        <f t="shared" si="19"/>
        <v>-1079.9980163575001</v>
      </c>
    </row>
    <row r="640" spans="1:8" ht="15" customHeight="1" x14ac:dyDescent="0.2">
      <c r="A640" s="152"/>
      <c r="B640" s="152"/>
      <c r="C640" s="152"/>
      <c r="D640" s="152"/>
      <c r="E640" s="153">
        <f>'2.40-Dati'!A639</f>
        <v>37698.208333333336</v>
      </c>
      <c r="F640" s="157">
        <f>'2.40-Dati'!B639</f>
        <v>31.670000076293899</v>
      </c>
      <c r="G640" s="157">
        <f t="shared" si="18"/>
        <v>-3260.0002288818041</v>
      </c>
      <c r="H640" s="157">
        <f t="shared" si="19"/>
        <v>-3710.0009918213</v>
      </c>
    </row>
    <row r="641" spans="1:8" ht="15" customHeight="1" x14ac:dyDescent="0.2">
      <c r="A641" s="152"/>
      <c r="B641" s="152"/>
      <c r="C641" s="152"/>
      <c r="D641" s="152"/>
      <c r="E641" s="153">
        <f>'2.40-Dati'!A640</f>
        <v>37699.208333333336</v>
      </c>
      <c r="F641" s="157">
        <f>'2.40-Dati'!B640</f>
        <v>29.879999160766602</v>
      </c>
      <c r="G641" s="157">
        <f t="shared" si="18"/>
        <v>-1790.0009155272976</v>
      </c>
      <c r="H641" s="157">
        <f t="shared" si="19"/>
        <v>-5050.0011444091015</v>
      </c>
    </row>
    <row r="642" spans="1:8" ht="15" customHeight="1" x14ac:dyDescent="0.2">
      <c r="A642" s="152"/>
      <c r="B642" s="152"/>
      <c r="C642" s="152"/>
      <c r="D642" s="152"/>
      <c r="E642" s="153">
        <f>'2.40-Dati'!A641</f>
        <v>37700.208333333336</v>
      </c>
      <c r="F642" s="157">
        <f>'2.40-Dati'!B641</f>
        <v>28.610000610351499</v>
      </c>
      <c r="G642" s="157">
        <f t="shared" si="18"/>
        <v>-1269.998550415103</v>
      </c>
      <c r="H642" s="157">
        <f t="shared" si="19"/>
        <v>-3059.9994659424005</v>
      </c>
    </row>
    <row r="643" spans="1:8" ht="15" customHeight="1" x14ac:dyDescent="0.2">
      <c r="A643" s="152"/>
      <c r="B643" s="152"/>
      <c r="C643" s="152"/>
      <c r="D643" s="152"/>
      <c r="E643" s="153">
        <f>'2.40-Dati'!A642</f>
        <v>37701.208333333336</v>
      </c>
      <c r="F643" s="157">
        <f>'2.40-Dati'!B642</f>
        <v>26.909999847412099</v>
      </c>
      <c r="G643" s="157">
        <f t="shared" si="18"/>
        <v>-1700.0007629393999</v>
      </c>
      <c r="H643" s="157">
        <f t="shared" si="19"/>
        <v>-2969.9993133545031</v>
      </c>
    </row>
    <row r="644" spans="1:8" ht="15" customHeight="1" x14ac:dyDescent="0.2">
      <c r="A644" s="152"/>
      <c r="B644" s="152"/>
      <c r="C644" s="152"/>
      <c r="D644" s="152"/>
      <c r="E644" s="153">
        <f>'2.40-Dati'!A643</f>
        <v>37704.208333333336</v>
      </c>
      <c r="F644" s="157">
        <f>'2.40-Dati'!B643</f>
        <v>28.659999847412099</v>
      </c>
      <c r="G644" s="157">
        <f t="shared" ref="G644:G707" si="20">IF($B$1="lunga",1,-1)*$B$3*(F644-F643)</f>
        <v>1750</v>
      </c>
      <c r="H644" s="157">
        <f t="shared" si="19"/>
        <v>49.99923706060008</v>
      </c>
    </row>
    <row r="645" spans="1:8" ht="15" customHeight="1" x14ac:dyDescent="0.2">
      <c r="A645" s="152"/>
      <c r="B645" s="152"/>
      <c r="C645" s="152"/>
      <c r="D645" s="152"/>
      <c r="E645" s="153">
        <f>'2.40-Dati'!A644</f>
        <v>37705.208333333336</v>
      </c>
      <c r="F645" s="157">
        <f>'2.40-Dati'!B644</f>
        <v>27.9699993133544</v>
      </c>
      <c r="G645" s="157">
        <f t="shared" si="20"/>
        <v>-690.00053405769893</v>
      </c>
      <c r="H645" s="157">
        <f t="shared" ref="H645:H708" si="21">G644+G645</f>
        <v>1059.999465942301</v>
      </c>
    </row>
    <row r="646" spans="1:8" ht="15" customHeight="1" x14ac:dyDescent="0.2">
      <c r="A646" s="152"/>
      <c r="B646" s="152"/>
      <c r="C646" s="152"/>
      <c r="D646" s="152"/>
      <c r="E646" s="153">
        <f>'2.40-Dati'!A645</f>
        <v>37706.208333333336</v>
      </c>
      <c r="F646" s="157">
        <f>'2.40-Dati'!B645</f>
        <v>28.629999160766602</v>
      </c>
      <c r="G646" s="157">
        <f t="shared" si="20"/>
        <v>659.99984741220169</v>
      </c>
      <c r="H646" s="157">
        <f t="shared" si="21"/>
        <v>-30.00068664549724</v>
      </c>
    </row>
    <row r="647" spans="1:8" ht="15" customHeight="1" x14ac:dyDescent="0.2">
      <c r="A647" s="152"/>
      <c r="B647" s="152"/>
      <c r="C647" s="152"/>
      <c r="D647" s="152"/>
      <c r="E647" s="153">
        <f>'2.40-Dati'!A646</f>
        <v>37707.208333333336</v>
      </c>
      <c r="F647" s="157">
        <f>'2.40-Dati'!B646</f>
        <v>30.370000839233398</v>
      </c>
      <c r="G647" s="157">
        <f t="shared" si="20"/>
        <v>1740.0016784667969</v>
      </c>
      <c r="H647" s="157">
        <f t="shared" si="21"/>
        <v>2400.0015258789986</v>
      </c>
    </row>
    <row r="648" spans="1:8" ht="15" customHeight="1" x14ac:dyDescent="0.2">
      <c r="A648" s="152"/>
      <c r="B648" s="152"/>
      <c r="C648" s="152"/>
      <c r="D648" s="152"/>
      <c r="E648" s="153">
        <f>'2.40-Dati'!A647</f>
        <v>37708.208333333336</v>
      </c>
      <c r="F648" s="157">
        <f>'2.40-Dati'!B647</f>
        <v>30.159999847412099</v>
      </c>
      <c r="G648" s="157">
        <f t="shared" si="20"/>
        <v>-210.00099182129972</v>
      </c>
      <c r="H648" s="157">
        <f t="shared" si="21"/>
        <v>1530.0006866454971</v>
      </c>
    </row>
    <row r="649" spans="1:8" ht="15" customHeight="1" x14ac:dyDescent="0.2">
      <c r="A649" s="152"/>
      <c r="B649" s="152"/>
      <c r="C649" s="152"/>
      <c r="D649" s="152"/>
      <c r="E649" s="153">
        <f>'2.40-Dati'!A648</f>
        <v>37711.208333333336</v>
      </c>
      <c r="F649" s="157">
        <f>'2.40-Dati'!B648</f>
        <v>31.040000915527301</v>
      </c>
      <c r="G649" s="157">
        <f t="shared" si="20"/>
        <v>880.00106811520243</v>
      </c>
      <c r="H649" s="157">
        <f t="shared" si="21"/>
        <v>670.00007629390268</v>
      </c>
    </row>
    <row r="650" spans="1:8" ht="15" customHeight="1" x14ac:dyDescent="0.2">
      <c r="A650" s="152"/>
      <c r="B650" s="152"/>
      <c r="C650" s="152"/>
      <c r="D650" s="152"/>
      <c r="E650" s="153">
        <f>'2.40-Dati'!A649</f>
        <v>37712.208333333336</v>
      </c>
      <c r="F650" s="157">
        <f>'2.40-Dati'!B649</f>
        <v>29.780000686645501</v>
      </c>
      <c r="G650" s="157">
        <f t="shared" si="20"/>
        <v>-1260.0002288818005</v>
      </c>
      <c r="H650" s="157">
        <f t="shared" si="21"/>
        <v>-379.99916076659804</v>
      </c>
    </row>
    <row r="651" spans="1:8" ht="15" customHeight="1" x14ac:dyDescent="0.2">
      <c r="A651" s="152"/>
      <c r="B651" s="152"/>
      <c r="C651" s="152"/>
      <c r="D651" s="152"/>
      <c r="E651" s="153">
        <f>'2.40-Dati'!A650</f>
        <v>37713.208333333336</v>
      </c>
      <c r="F651" s="157">
        <f>'2.40-Dati'!B650</f>
        <v>28.559999465942301</v>
      </c>
      <c r="G651" s="157">
        <f t="shared" si="20"/>
        <v>-1220.0012207031996</v>
      </c>
      <c r="H651" s="157">
        <f t="shared" si="21"/>
        <v>-2480.001449585</v>
      </c>
    </row>
    <row r="652" spans="1:8" ht="15" customHeight="1" x14ac:dyDescent="0.2">
      <c r="A652" s="152"/>
      <c r="B652" s="152"/>
      <c r="C652" s="152"/>
      <c r="D652" s="152"/>
      <c r="E652" s="153">
        <f>'2.40-Dati'!A651</f>
        <v>37714.208333333336</v>
      </c>
      <c r="F652" s="157">
        <f>'2.40-Dati'!B651</f>
        <v>28.9699993133544</v>
      </c>
      <c r="G652" s="157">
        <f t="shared" si="20"/>
        <v>409.99984741209869</v>
      </c>
      <c r="H652" s="157">
        <f t="shared" si="21"/>
        <v>-810.00137329110089</v>
      </c>
    </row>
    <row r="653" spans="1:8" ht="15" customHeight="1" x14ac:dyDescent="0.2">
      <c r="A653" s="152"/>
      <c r="B653" s="152"/>
      <c r="C653" s="152"/>
      <c r="D653" s="152"/>
      <c r="E653" s="153">
        <f>'2.40-Dati'!A652</f>
        <v>37715.208333333336</v>
      </c>
      <c r="F653" s="157">
        <f>'2.40-Dati'!B652</f>
        <v>28.620000839233398</v>
      </c>
      <c r="G653" s="157">
        <f t="shared" si="20"/>
        <v>-349.99847412100138</v>
      </c>
      <c r="H653" s="157">
        <f t="shared" si="21"/>
        <v>60.001373291097309</v>
      </c>
    </row>
    <row r="654" spans="1:8" ht="15" customHeight="1" x14ac:dyDescent="0.2">
      <c r="A654" s="152"/>
      <c r="B654" s="152"/>
      <c r="C654" s="152"/>
      <c r="D654" s="152"/>
      <c r="E654" s="153">
        <f>'2.40-Dati'!A653</f>
        <v>37718.166666666664</v>
      </c>
      <c r="F654" s="157">
        <f>'2.40-Dati'!B653</f>
        <v>27.959999084472599</v>
      </c>
      <c r="G654" s="157">
        <f t="shared" si="20"/>
        <v>-660.00175476079903</v>
      </c>
      <c r="H654" s="157">
        <f t="shared" si="21"/>
        <v>-1010.0002288818005</v>
      </c>
    </row>
    <row r="655" spans="1:8" ht="15" customHeight="1" x14ac:dyDescent="0.2">
      <c r="A655" s="152"/>
      <c r="B655" s="152"/>
      <c r="C655" s="152"/>
      <c r="D655" s="152"/>
      <c r="E655" s="153">
        <f>'2.40-Dati'!A654</f>
        <v>37719.166666666664</v>
      </c>
      <c r="F655" s="157">
        <f>'2.40-Dati'!B654</f>
        <v>28</v>
      </c>
      <c r="G655" s="157">
        <f t="shared" si="20"/>
        <v>40.000915527400593</v>
      </c>
      <c r="H655" s="157">
        <f t="shared" si="21"/>
        <v>-620.00083923339844</v>
      </c>
    </row>
    <row r="656" spans="1:8" ht="15" customHeight="1" x14ac:dyDescent="0.2">
      <c r="A656" s="152"/>
      <c r="B656" s="152"/>
      <c r="C656" s="152"/>
      <c r="D656" s="152"/>
      <c r="E656" s="153">
        <f>'2.40-Dati'!A655</f>
        <v>37720.166666666664</v>
      </c>
      <c r="F656" s="157">
        <f>'2.40-Dati'!B655</f>
        <v>28.850000381469702</v>
      </c>
      <c r="G656" s="157">
        <f t="shared" si="20"/>
        <v>850.00038146970167</v>
      </c>
      <c r="H656" s="157">
        <f t="shared" si="21"/>
        <v>890.00129699710226</v>
      </c>
    </row>
    <row r="657" spans="1:8" ht="15" customHeight="1" x14ac:dyDescent="0.2">
      <c r="A657" s="152"/>
      <c r="B657" s="152"/>
      <c r="C657" s="152"/>
      <c r="D657" s="152"/>
      <c r="E657" s="153">
        <f>'2.40-Dati'!A656</f>
        <v>37721.166666666664</v>
      </c>
      <c r="F657" s="157">
        <f>'2.40-Dati'!B656</f>
        <v>27.459999084472599</v>
      </c>
      <c r="G657" s="157">
        <f t="shared" si="20"/>
        <v>-1390.0012969971024</v>
      </c>
      <c r="H657" s="157">
        <f t="shared" si="21"/>
        <v>-540.00091552740071</v>
      </c>
    </row>
    <row r="658" spans="1:8" ht="15" customHeight="1" x14ac:dyDescent="0.2">
      <c r="A658" s="152"/>
      <c r="B658" s="152"/>
      <c r="C658" s="152"/>
      <c r="D658" s="152"/>
      <c r="E658" s="153">
        <f>'2.40-Dati'!A657</f>
        <v>37722.166666666664</v>
      </c>
      <c r="F658" s="157">
        <f>'2.40-Dati'!B657</f>
        <v>28.139999389648398</v>
      </c>
      <c r="G658" s="157">
        <f t="shared" si="20"/>
        <v>680.00030517579899</v>
      </c>
      <c r="H658" s="157">
        <f t="shared" si="21"/>
        <v>-710.00099182130339</v>
      </c>
    </row>
    <row r="659" spans="1:8" ht="15" customHeight="1" x14ac:dyDescent="0.2">
      <c r="A659" s="152"/>
      <c r="B659" s="152"/>
      <c r="C659" s="152"/>
      <c r="D659" s="152"/>
      <c r="E659" s="153">
        <f>'2.40-Dati'!A658</f>
        <v>37725.166666666664</v>
      </c>
      <c r="F659" s="157">
        <f>'2.40-Dati'!B658</f>
        <v>28.629999160766602</v>
      </c>
      <c r="G659" s="157">
        <f t="shared" si="20"/>
        <v>489.99977111820317</v>
      </c>
      <c r="H659" s="157">
        <f t="shared" si="21"/>
        <v>1170.0000762940022</v>
      </c>
    </row>
    <row r="660" spans="1:8" ht="15" customHeight="1" x14ac:dyDescent="0.2">
      <c r="A660" s="152"/>
      <c r="B660" s="152"/>
      <c r="C660" s="152"/>
      <c r="D660" s="152"/>
      <c r="E660" s="153">
        <f>'2.40-Dati'!A659</f>
        <v>37726.166666666664</v>
      </c>
      <c r="F660" s="157">
        <f>'2.40-Dati'!B659</f>
        <v>29.290000915527301</v>
      </c>
      <c r="G660" s="157">
        <f t="shared" si="20"/>
        <v>660.00175476069955</v>
      </c>
      <c r="H660" s="157">
        <f t="shared" si="21"/>
        <v>1150.0015258789026</v>
      </c>
    </row>
    <row r="661" spans="1:8" ht="15" customHeight="1" x14ac:dyDescent="0.2">
      <c r="A661" s="152"/>
      <c r="B661" s="152"/>
      <c r="C661" s="152"/>
      <c r="D661" s="152"/>
      <c r="E661" s="153">
        <f>'2.40-Dati'!A660</f>
        <v>37727.166666666664</v>
      </c>
      <c r="F661" s="157">
        <f>'2.40-Dati'!B660</f>
        <v>29.1800003051757</v>
      </c>
      <c r="G661" s="157">
        <f t="shared" si="20"/>
        <v>-110.00061035160158</v>
      </c>
      <c r="H661" s="157">
        <f t="shared" si="21"/>
        <v>550.00114440909795</v>
      </c>
    </row>
    <row r="662" spans="1:8" ht="15" customHeight="1" x14ac:dyDescent="0.2">
      <c r="A662" s="152"/>
      <c r="B662" s="152"/>
      <c r="C662" s="152"/>
      <c r="D662" s="152"/>
      <c r="E662" s="153">
        <f>'2.40-Dati'!A661</f>
        <v>37728.166666666664</v>
      </c>
      <c r="F662" s="157">
        <f>'2.40-Dati'!B661</f>
        <v>30.549999237060501</v>
      </c>
      <c r="G662" s="157">
        <f t="shared" si="20"/>
        <v>1369.9989318848011</v>
      </c>
      <c r="H662" s="157">
        <f t="shared" si="21"/>
        <v>1259.9983215331995</v>
      </c>
    </row>
    <row r="663" spans="1:8" ht="15" customHeight="1" x14ac:dyDescent="0.2">
      <c r="A663" s="152"/>
      <c r="B663" s="152"/>
      <c r="C663" s="152"/>
      <c r="D663" s="152"/>
      <c r="E663" s="153">
        <f>'2.40-Dati'!A662</f>
        <v>37732.166666666664</v>
      </c>
      <c r="F663" s="157">
        <f>'2.40-Dati'!B662</f>
        <v>30.870000839233398</v>
      </c>
      <c r="G663" s="157">
        <f t="shared" si="20"/>
        <v>320.00160217289772</v>
      </c>
      <c r="H663" s="157">
        <f t="shared" si="21"/>
        <v>1690.0005340576988</v>
      </c>
    </row>
    <row r="664" spans="1:8" ht="15" customHeight="1" x14ac:dyDescent="0.2">
      <c r="A664" s="152"/>
      <c r="B664" s="152"/>
      <c r="C664" s="152"/>
      <c r="D664" s="152"/>
      <c r="E664" s="153">
        <f>'2.40-Dati'!A663</f>
        <v>37733.166666666664</v>
      </c>
      <c r="F664" s="157">
        <f>'2.40-Dati'!B663</f>
        <v>29.909999847412099</v>
      </c>
      <c r="G664" s="157">
        <f t="shared" si="20"/>
        <v>-960.00099182129975</v>
      </c>
      <c r="H664" s="157">
        <f t="shared" si="21"/>
        <v>-639.99938964840203</v>
      </c>
    </row>
    <row r="665" spans="1:8" ht="15" customHeight="1" x14ac:dyDescent="0.2">
      <c r="A665" s="152"/>
      <c r="B665" s="152"/>
      <c r="C665" s="152"/>
      <c r="D665" s="152"/>
      <c r="E665" s="153">
        <f>'2.40-Dati'!A664</f>
        <v>37734.166666666664</v>
      </c>
      <c r="F665" s="157">
        <f>'2.40-Dati'!B664</f>
        <v>26.649999618530199</v>
      </c>
      <c r="G665" s="157">
        <f t="shared" si="20"/>
        <v>-3260.0002288819001</v>
      </c>
      <c r="H665" s="157">
        <f t="shared" si="21"/>
        <v>-4220.0012207031996</v>
      </c>
    </row>
    <row r="666" spans="1:8" ht="15" customHeight="1" x14ac:dyDescent="0.2">
      <c r="A666" s="152"/>
      <c r="B666" s="152"/>
      <c r="C666" s="152"/>
      <c r="D666" s="152"/>
      <c r="E666" s="153">
        <f>'2.40-Dati'!A665</f>
        <v>37735.166666666664</v>
      </c>
      <c r="F666" s="157">
        <f>'2.40-Dati'!B665</f>
        <v>26.639999389648398</v>
      </c>
      <c r="G666" s="157">
        <f t="shared" si="20"/>
        <v>-10.00022888180041</v>
      </c>
      <c r="H666" s="157">
        <f t="shared" si="21"/>
        <v>-3270.0004577637005</v>
      </c>
    </row>
    <row r="667" spans="1:8" ht="15" customHeight="1" x14ac:dyDescent="0.2">
      <c r="A667" s="152"/>
      <c r="B667" s="152"/>
      <c r="C667" s="152"/>
      <c r="D667" s="152"/>
      <c r="E667" s="153">
        <f>'2.40-Dati'!A666</f>
        <v>37736.166666666664</v>
      </c>
      <c r="F667" s="157">
        <f>'2.40-Dati'!B666</f>
        <v>26.2600002288818</v>
      </c>
      <c r="G667" s="157">
        <f t="shared" si="20"/>
        <v>-379.99916076659804</v>
      </c>
      <c r="H667" s="157">
        <f t="shared" si="21"/>
        <v>-389.99938964839845</v>
      </c>
    </row>
    <row r="668" spans="1:8" ht="15" customHeight="1" x14ac:dyDescent="0.2">
      <c r="A668" s="152"/>
      <c r="B668" s="152"/>
      <c r="C668" s="152"/>
      <c r="D668" s="152"/>
      <c r="E668" s="153">
        <f>'2.40-Dati'!A667</f>
        <v>37739.166666666664</v>
      </c>
      <c r="F668" s="157">
        <f>'2.40-Dati'!B667</f>
        <v>25.4899997711181</v>
      </c>
      <c r="G668" s="157">
        <f t="shared" si="20"/>
        <v>-770.0004577637003</v>
      </c>
      <c r="H668" s="157">
        <f t="shared" si="21"/>
        <v>-1149.9996185302984</v>
      </c>
    </row>
    <row r="669" spans="1:8" ht="15" customHeight="1" x14ac:dyDescent="0.2">
      <c r="A669" s="152"/>
      <c r="B669" s="152"/>
      <c r="C669" s="152"/>
      <c r="D669" s="152"/>
      <c r="E669" s="153">
        <f>'2.40-Dati'!A668</f>
        <v>37740.166666666664</v>
      </c>
      <c r="F669" s="157">
        <f>'2.40-Dati'!B668</f>
        <v>25.2399997711181</v>
      </c>
      <c r="G669" s="157">
        <f t="shared" si="20"/>
        <v>-250</v>
      </c>
      <c r="H669" s="157">
        <f t="shared" si="21"/>
        <v>-1020.0004577637003</v>
      </c>
    </row>
    <row r="670" spans="1:8" ht="15" customHeight="1" x14ac:dyDescent="0.2">
      <c r="A670" s="152"/>
      <c r="B670" s="152"/>
      <c r="C670" s="152"/>
      <c r="D670" s="152"/>
      <c r="E670" s="153">
        <f>'2.40-Dati'!A669</f>
        <v>37741.166666666664</v>
      </c>
      <c r="F670" s="157">
        <f>'2.40-Dati'!B669</f>
        <v>25.799999237060501</v>
      </c>
      <c r="G670" s="157">
        <f t="shared" si="20"/>
        <v>559.99946594240055</v>
      </c>
      <c r="H670" s="157">
        <f t="shared" si="21"/>
        <v>309.99946594240055</v>
      </c>
    </row>
    <row r="671" spans="1:8" ht="15" customHeight="1" x14ac:dyDescent="0.2">
      <c r="A671" s="152"/>
      <c r="B671" s="152"/>
      <c r="C671" s="152"/>
      <c r="D671" s="152"/>
      <c r="E671" s="153">
        <f>'2.40-Dati'!A670</f>
        <v>37742.166666666664</v>
      </c>
      <c r="F671" s="157">
        <f>'2.40-Dati'!B670</f>
        <v>26.030000686645501</v>
      </c>
      <c r="G671" s="157">
        <f t="shared" si="20"/>
        <v>230.00144958500002</v>
      </c>
      <c r="H671" s="157">
        <f t="shared" si="21"/>
        <v>790.00091552740059</v>
      </c>
    </row>
    <row r="672" spans="1:8" ht="15" customHeight="1" x14ac:dyDescent="0.2">
      <c r="A672" s="152"/>
      <c r="B672" s="152"/>
      <c r="C672" s="152"/>
      <c r="D672" s="152"/>
      <c r="E672" s="153">
        <f>'2.40-Dati'!A671</f>
        <v>37743.166666666664</v>
      </c>
      <c r="F672" s="157">
        <f>'2.40-Dati'!B671</f>
        <v>25.670000076293899</v>
      </c>
      <c r="G672" s="157">
        <f t="shared" si="20"/>
        <v>-360.00061035160161</v>
      </c>
      <c r="H672" s="157">
        <f t="shared" si="21"/>
        <v>-129.99916076660159</v>
      </c>
    </row>
    <row r="673" spans="1:8" ht="15" customHeight="1" x14ac:dyDescent="0.2">
      <c r="A673" s="152"/>
      <c r="B673" s="152"/>
      <c r="C673" s="152"/>
      <c r="D673" s="152"/>
      <c r="E673" s="153">
        <f>'2.40-Dati'!A672</f>
        <v>37746.166666666664</v>
      </c>
      <c r="F673" s="157">
        <f>'2.40-Dati'!B672</f>
        <v>26.4899997711181</v>
      </c>
      <c r="G673" s="157">
        <f t="shared" si="20"/>
        <v>819.99969482420101</v>
      </c>
      <c r="H673" s="157">
        <f t="shared" si="21"/>
        <v>459.99908447259941</v>
      </c>
    </row>
    <row r="674" spans="1:8" ht="15" customHeight="1" x14ac:dyDescent="0.2">
      <c r="A674" s="152"/>
      <c r="B674" s="152"/>
      <c r="C674" s="152"/>
      <c r="D674" s="152"/>
      <c r="E674" s="153">
        <f>'2.40-Dati'!A673</f>
        <v>37747.166666666664</v>
      </c>
      <c r="F674" s="157">
        <f>'2.40-Dati'!B673</f>
        <v>25.7199993133544</v>
      </c>
      <c r="G674" s="157">
        <f t="shared" si="20"/>
        <v>-770.0004577637003</v>
      </c>
      <c r="H674" s="157">
        <f t="shared" si="21"/>
        <v>49.999237060500718</v>
      </c>
    </row>
    <row r="675" spans="1:8" ht="15" customHeight="1" x14ac:dyDescent="0.2">
      <c r="A675" s="152"/>
      <c r="B675" s="152"/>
      <c r="C675" s="152"/>
      <c r="D675" s="152"/>
      <c r="E675" s="153">
        <f>'2.40-Dati'!A674</f>
        <v>37748.166666666664</v>
      </c>
      <c r="F675" s="157">
        <f>'2.40-Dati'!B674</f>
        <v>26.2299995422363</v>
      </c>
      <c r="G675" s="157">
        <f t="shared" si="20"/>
        <v>510.00022888189989</v>
      </c>
      <c r="H675" s="157">
        <f t="shared" si="21"/>
        <v>-260.00022888180041</v>
      </c>
    </row>
    <row r="676" spans="1:8" ht="15" customHeight="1" x14ac:dyDescent="0.2">
      <c r="A676" s="152"/>
      <c r="B676" s="152"/>
      <c r="C676" s="152"/>
      <c r="D676" s="152"/>
      <c r="E676" s="153">
        <f>'2.40-Dati'!A675</f>
        <v>37749.166666666664</v>
      </c>
      <c r="F676" s="157">
        <f>'2.40-Dati'!B675</f>
        <v>26.9799995422363</v>
      </c>
      <c r="G676" s="157">
        <f t="shared" si="20"/>
        <v>750</v>
      </c>
      <c r="H676" s="157">
        <f t="shared" si="21"/>
        <v>1260.0002288818998</v>
      </c>
    </row>
    <row r="677" spans="1:8" ht="15" customHeight="1" x14ac:dyDescent="0.2">
      <c r="A677" s="152"/>
      <c r="B677" s="152"/>
      <c r="C677" s="152"/>
      <c r="D677" s="152"/>
      <c r="E677" s="153">
        <f>'2.40-Dati'!A676</f>
        <v>37750.166666666664</v>
      </c>
      <c r="F677" s="157">
        <f>'2.40-Dati'!B676</f>
        <v>27.7199993133544</v>
      </c>
      <c r="G677" s="157">
        <f t="shared" si="20"/>
        <v>739.99977111810017</v>
      </c>
      <c r="H677" s="157">
        <f t="shared" si="21"/>
        <v>1489.9997711181002</v>
      </c>
    </row>
    <row r="678" spans="1:8" ht="15" customHeight="1" x14ac:dyDescent="0.2">
      <c r="A678" s="152"/>
      <c r="B678" s="152"/>
      <c r="C678" s="152"/>
      <c r="D678" s="152"/>
      <c r="E678" s="153">
        <f>'2.40-Dati'!A677</f>
        <v>37753.166666666664</v>
      </c>
      <c r="F678" s="157">
        <f>'2.40-Dati'!B677</f>
        <v>27.350000381469702</v>
      </c>
      <c r="G678" s="157">
        <f t="shared" si="20"/>
        <v>-369.9989318846981</v>
      </c>
      <c r="H678" s="157">
        <f t="shared" si="21"/>
        <v>370.00083923340208</v>
      </c>
    </row>
    <row r="679" spans="1:8" ht="15" customHeight="1" x14ac:dyDescent="0.2">
      <c r="A679" s="152"/>
      <c r="B679" s="152"/>
      <c r="C679" s="152"/>
      <c r="D679" s="152"/>
      <c r="E679" s="153">
        <f>'2.40-Dati'!A678</f>
        <v>37754.166666666664</v>
      </c>
      <c r="F679" s="157">
        <f>'2.40-Dati'!B678</f>
        <v>28.5</v>
      </c>
      <c r="G679" s="157">
        <f t="shared" si="20"/>
        <v>1149.9996185302982</v>
      </c>
      <c r="H679" s="157">
        <f t="shared" si="21"/>
        <v>780.00068664560013</v>
      </c>
    </row>
    <row r="680" spans="1:8" ht="15" customHeight="1" x14ac:dyDescent="0.2">
      <c r="A680" s="152"/>
      <c r="B680" s="152"/>
      <c r="C680" s="152"/>
      <c r="D680" s="152"/>
      <c r="E680" s="153">
        <f>'2.40-Dati'!A679</f>
        <v>37755.166666666664</v>
      </c>
      <c r="F680" s="157">
        <f>'2.40-Dati'!B679</f>
        <v>29.170000076293899</v>
      </c>
      <c r="G680" s="157">
        <f t="shared" si="20"/>
        <v>670.00007629389916</v>
      </c>
      <c r="H680" s="157">
        <f t="shared" si="21"/>
        <v>1819.9996948241974</v>
      </c>
    </row>
    <row r="681" spans="1:8" ht="15" customHeight="1" x14ac:dyDescent="0.2">
      <c r="A681" s="152"/>
      <c r="B681" s="152"/>
      <c r="C681" s="152"/>
      <c r="D681" s="152"/>
      <c r="E681" s="153">
        <f>'2.40-Dati'!A680</f>
        <v>37756.166666666664</v>
      </c>
      <c r="F681" s="157">
        <f>'2.40-Dati'!B680</f>
        <v>28.7399997711181</v>
      </c>
      <c r="G681" s="157">
        <f t="shared" si="20"/>
        <v>-430.00030517579899</v>
      </c>
      <c r="H681" s="157">
        <f t="shared" si="21"/>
        <v>239.99977111810017</v>
      </c>
    </row>
    <row r="682" spans="1:8" ht="15" customHeight="1" x14ac:dyDescent="0.2">
      <c r="A682" s="152"/>
      <c r="B682" s="152"/>
      <c r="C682" s="152"/>
      <c r="D682" s="152"/>
      <c r="E682" s="153">
        <f>'2.40-Dati'!A681</f>
        <v>37757.166666666664</v>
      </c>
      <c r="F682" s="157">
        <f>'2.40-Dati'!B681</f>
        <v>29.139999389648398</v>
      </c>
      <c r="G682" s="157">
        <f t="shared" si="20"/>
        <v>399.99961853029833</v>
      </c>
      <c r="H682" s="157">
        <f t="shared" si="21"/>
        <v>-30.00068664550065</v>
      </c>
    </row>
    <row r="683" spans="1:8" ht="15" customHeight="1" x14ac:dyDescent="0.2">
      <c r="A683" s="152"/>
      <c r="B683" s="152"/>
      <c r="C683" s="152"/>
      <c r="D683" s="152"/>
      <c r="E683" s="153">
        <f>'2.40-Dati'!A682</f>
        <v>37760.166666666664</v>
      </c>
      <c r="F683" s="157">
        <f>'2.40-Dati'!B682</f>
        <v>28.829999923706001</v>
      </c>
      <c r="G683" s="157">
        <f t="shared" si="20"/>
        <v>-309.99946594239702</v>
      </c>
      <c r="H683" s="157">
        <f t="shared" si="21"/>
        <v>90.000152587901312</v>
      </c>
    </row>
    <row r="684" spans="1:8" ht="15" customHeight="1" x14ac:dyDescent="0.2">
      <c r="A684" s="152"/>
      <c r="B684" s="152"/>
      <c r="C684" s="152"/>
      <c r="D684" s="152"/>
      <c r="E684" s="153">
        <f>'2.40-Dati'!A683</f>
        <v>37761.166666666664</v>
      </c>
      <c r="F684" s="157">
        <f>'2.40-Dati'!B683</f>
        <v>29.280000686645501</v>
      </c>
      <c r="G684" s="157">
        <f t="shared" si="20"/>
        <v>450.00076293949928</v>
      </c>
      <c r="H684" s="157">
        <f t="shared" si="21"/>
        <v>140.00129699710226</v>
      </c>
    </row>
    <row r="685" spans="1:8" ht="15" customHeight="1" x14ac:dyDescent="0.2">
      <c r="A685" s="152"/>
      <c r="B685" s="152"/>
      <c r="C685" s="152"/>
      <c r="D685" s="152"/>
      <c r="E685" s="153">
        <f>'2.40-Dati'!A684</f>
        <v>37762.166666666664</v>
      </c>
      <c r="F685" s="157">
        <f>'2.40-Dati'!B684</f>
        <v>29.030000686645501</v>
      </c>
      <c r="G685" s="157">
        <f t="shared" si="20"/>
        <v>-250</v>
      </c>
      <c r="H685" s="157">
        <f t="shared" si="21"/>
        <v>200.00076293949928</v>
      </c>
    </row>
    <row r="686" spans="1:8" ht="15" customHeight="1" x14ac:dyDescent="0.2">
      <c r="A686" s="152"/>
      <c r="B686" s="152"/>
      <c r="C686" s="152"/>
      <c r="D686" s="152"/>
      <c r="E686" s="153">
        <f>'2.40-Dati'!A685</f>
        <v>37763.166666666664</v>
      </c>
      <c r="F686" s="157">
        <f>'2.40-Dati'!B685</f>
        <v>28.850000381469702</v>
      </c>
      <c r="G686" s="157">
        <f t="shared" si="20"/>
        <v>-180.00030517579901</v>
      </c>
      <c r="H686" s="157">
        <f t="shared" si="21"/>
        <v>-430.00030517579899</v>
      </c>
    </row>
    <row r="687" spans="1:8" ht="15" customHeight="1" x14ac:dyDescent="0.2">
      <c r="A687" s="152"/>
      <c r="B687" s="152"/>
      <c r="C687" s="152"/>
      <c r="D687" s="152"/>
      <c r="E687" s="153">
        <f>'2.40-Dati'!A686</f>
        <v>37764.166666666664</v>
      </c>
      <c r="F687" s="157">
        <f>'2.40-Dati'!B686</f>
        <v>29.159999847412099</v>
      </c>
      <c r="G687" s="157">
        <f t="shared" si="20"/>
        <v>309.99946594239702</v>
      </c>
      <c r="H687" s="157">
        <f t="shared" si="21"/>
        <v>129.99916076659801</v>
      </c>
    </row>
    <row r="688" spans="1:8" ht="15" customHeight="1" x14ac:dyDescent="0.2">
      <c r="A688" s="152"/>
      <c r="B688" s="152"/>
      <c r="C688" s="152"/>
      <c r="D688" s="152"/>
      <c r="E688" s="153">
        <f>'2.40-Dati'!A687</f>
        <v>37768.166666666664</v>
      </c>
      <c r="F688" s="157">
        <f>'2.40-Dati'!B687</f>
        <v>29.350000381469702</v>
      </c>
      <c r="G688" s="157">
        <f t="shared" si="20"/>
        <v>190.00053405760298</v>
      </c>
      <c r="H688" s="157">
        <f t="shared" si="21"/>
        <v>500</v>
      </c>
    </row>
    <row r="689" spans="1:8" ht="15" customHeight="1" x14ac:dyDescent="0.2">
      <c r="A689" s="152"/>
      <c r="B689" s="152"/>
      <c r="C689" s="152"/>
      <c r="D689" s="152"/>
      <c r="E689" s="153">
        <f>'2.40-Dati'!A688</f>
        <v>37769.166666666664</v>
      </c>
      <c r="F689" s="157">
        <f>'2.40-Dati'!B688</f>
        <v>28.579999923706001</v>
      </c>
      <c r="G689" s="157">
        <f t="shared" si="20"/>
        <v>-770.0004577637003</v>
      </c>
      <c r="H689" s="157">
        <f t="shared" si="21"/>
        <v>-579.99992370609732</v>
      </c>
    </row>
    <row r="690" spans="1:8" ht="15" customHeight="1" x14ac:dyDescent="0.2">
      <c r="A690" s="152"/>
      <c r="B690" s="152"/>
      <c r="C690" s="152"/>
      <c r="D690" s="152"/>
      <c r="E690" s="153">
        <f>'2.40-Dati'!A689</f>
        <v>37770.166666666664</v>
      </c>
      <c r="F690" s="157">
        <f>'2.40-Dati'!B689</f>
        <v>29.100000381469702</v>
      </c>
      <c r="G690" s="157">
        <f t="shared" si="20"/>
        <v>520.0004577637003</v>
      </c>
      <c r="H690" s="157">
        <f t="shared" si="21"/>
        <v>-250</v>
      </c>
    </row>
    <row r="691" spans="1:8" ht="15" customHeight="1" x14ac:dyDescent="0.2">
      <c r="A691" s="152"/>
      <c r="B691" s="152"/>
      <c r="C691" s="152"/>
      <c r="D691" s="152"/>
      <c r="E691" s="153">
        <f>'2.40-Dati'!A690</f>
        <v>37771.166666666664</v>
      </c>
      <c r="F691" s="157">
        <f>'2.40-Dati'!B690</f>
        <v>29.559999465942301</v>
      </c>
      <c r="G691" s="157">
        <f t="shared" si="20"/>
        <v>459.99908447259941</v>
      </c>
      <c r="H691" s="157">
        <f t="shared" si="21"/>
        <v>979.9995422362997</v>
      </c>
    </row>
    <row r="692" spans="1:8" ht="15" customHeight="1" x14ac:dyDescent="0.2">
      <c r="A692" s="152"/>
      <c r="B692" s="152"/>
      <c r="C692" s="152"/>
      <c r="D692" s="152"/>
      <c r="E692" s="153">
        <f>'2.40-Dati'!A691</f>
        <v>37774.166666666664</v>
      </c>
      <c r="F692" s="157">
        <f>'2.40-Dati'!B691</f>
        <v>30.709999084472599</v>
      </c>
      <c r="G692" s="157">
        <f t="shared" si="20"/>
        <v>1149.9996185302982</v>
      </c>
      <c r="H692" s="157">
        <f t="shared" si="21"/>
        <v>1609.9987030028976</v>
      </c>
    </row>
    <row r="693" spans="1:8" ht="15" customHeight="1" x14ac:dyDescent="0.2">
      <c r="A693" s="152"/>
      <c r="B693" s="152"/>
      <c r="C693" s="152"/>
      <c r="D693" s="152"/>
      <c r="E693" s="153">
        <f>'2.40-Dati'!A692</f>
        <v>37775.166666666664</v>
      </c>
      <c r="F693" s="157">
        <f>'2.40-Dati'!B692</f>
        <v>30.670000076293899</v>
      </c>
      <c r="G693" s="157">
        <f t="shared" si="20"/>
        <v>-39.999008178700279</v>
      </c>
      <c r="H693" s="157">
        <f t="shared" si="21"/>
        <v>1110.000610351598</v>
      </c>
    </row>
    <row r="694" spans="1:8" ht="15" customHeight="1" x14ac:dyDescent="0.2">
      <c r="A694" s="152"/>
      <c r="B694" s="152"/>
      <c r="C694" s="152"/>
      <c r="D694" s="152"/>
      <c r="E694" s="153">
        <f>'2.40-Dati'!A693</f>
        <v>37776.166666666664</v>
      </c>
      <c r="F694" s="157">
        <f>'2.40-Dati'!B693</f>
        <v>30.049999237060501</v>
      </c>
      <c r="G694" s="157">
        <f t="shared" si="20"/>
        <v>-620.00083923339844</v>
      </c>
      <c r="H694" s="157">
        <f t="shared" si="21"/>
        <v>-659.99984741209869</v>
      </c>
    </row>
    <row r="695" spans="1:8" ht="15" customHeight="1" x14ac:dyDescent="0.2">
      <c r="A695" s="152"/>
      <c r="B695" s="152"/>
      <c r="C695" s="152"/>
      <c r="D695" s="152"/>
      <c r="E695" s="153">
        <f>'2.40-Dati'!A694</f>
        <v>37777.166666666664</v>
      </c>
      <c r="F695" s="157">
        <f>'2.40-Dati'!B694</f>
        <v>30.7399997711181</v>
      </c>
      <c r="G695" s="157">
        <f t="shared" si="20"/>
        <v>690.00053405759945</v>
      </c>
      <c r="H695" s="157">
        <f t="shared" si="21"/>
        <v>69.999694824201015</v>
      </c>
    </row>
    <row r="696" spans="1:8" ht="15" customHeight="1" x14ac:dyDescent="0.2">
      <c r="A696" s="152"/>
      <c r="B696" s="152"/>
      <c r="C696" s="152"/>
      <c r="D696" s="152"/>
      <c r="E696" s="153">
        <f>'2.40-Dati'!A695</f>
        <v>37778.166666666664</v>
      </c>
      <c r="F696" s="157">
        <f>'2.40-Dati'!B695</f>
        <v>31.280000686645501</v>
      </c>
      <c r="G696" s="157">
        <f t="shared" si="20"/>
        <v>540.00091552740059</v>
      </c>
      <c r="H696" s="157">
        <f t="shared" si="21"/>
        <v>1230.001449585</v>
      </c>
    </row>
    <row r="697" spans="1:8" ht="15" customHeight="1" x14ac:dyDescent="0.2">
      <c r="A697" s="152"/>
      <c r="B697" s="152"/>
      <c r="C697" s="152"/>
      <c r="D697" s="152"/>
      <c r="E697" s="153">
        <f>'2.40-Dati'!A696</f>
        <v>37781.166666666664</v>
      </c>
      <c r="F697" s="157">
        <f>'2.40-Dati'!B696</f>
        <v>31.4500007629394</v>
      </c>
      <c r="G697" s="157">
        <f t="shared" si="20"/>
        <v>170.00007629389913</v>
      </c>
      <c r="H697" s="157">
        <f t="shared" si="21"/>
        <v>710.00099182129975</v>
      </c>
    </row>
    <row r="698" spans="1:8" ht="15" customHeight="1" x14ac:dyDescent="0.2">
      <c r="A698" s="152"/>
      <c r="B698" s="152"/>
      <c r="C698" s="152"/>
      <c r="D698" s="152"/>
      <c r="E698" s="153">
        <f>'2.40-Dati'!A697</f>
        <v>37782.166666666664</v>
      </c>
      <c r="F698" s="157">
        <f>'2.40-Dati'!B697</f>
        <v>31.7299995422363</v>
      </c>
      <c r="G698" s="157">
        <f t="shared" si="20"/>
        <v>279.9987792968999</v>
      </c>
      <c r="H698" s="157">
        <f t="shared" si="21"/>
        <v>449.99885559079905</v>
      </c>
    </row>
    <row r="699" spans="1:8" ht="15" customHeight="1" x14ac:dyDescent="0.2">
      <c r="A699" s="152"/>
      <c r="B699" s="152"/>
      <c r="C699" s="152"/>
      <c r="D699" s="152"/>
      <c r="E699" s="153">
        <f>'2.40-Dati'!A698</f>
        <v>37783.166666666664</v>
      </c>
      <c r="F699" s="157">
        <f>'2.40-Dati'!B698</f>
        <v>32.360000610351499</v>
      </c>
      <c r="G699" s="157">
        <f t="shared" si="20"/>
        <v>630.0010681151989</v>
      </c>
      <c r="H699" s="157">
        <f t="shared" si="21"/>
        <v>909.9998474120988</v>
      </c>
    </row>
    <row r="700" spans="1:8" ht="15" customHeight="1" x14ac:dyDescent="0.2">
      <c r="A700" s="152"/>
      <c r="B700" s="152"/>
      <c r="C700" s="152"/>
      <c r="D700" s="152"/>
      <c r="E700" s="153">
        <f>'2.40-Dati'!A699</f>
        <v>37784.166666666664</v>
      </c>
      <c r="F700" s="157">
        <f>'2.40-Dati'!B699</f>
        <v>31.5100002288818</v>
      </c>
      <c r="G700" s="157">
        <f t="shared" si="20"/>
        <v>-850.00038146969814</v>
      </c>
      <c r="H700" s="157">
        <f t="shared" si="21"/>
        <v>-219.99931335449924</v>
      </c>
    </row>
    <row r="701" spans="1:8" ht="15" customHeight="1" x14ac:dyDescent="0.2">
      <c r="A701" s="152"/>
      <c r="B701" s="152"/>
      <c r="C701" s="152"/>
      <c r="D701" s="152"/>
      <c r="E701" s="153">
        <f>'2.40-Dati'!A700</f>
        <v>37785.166666666664</v>
      </c>
      <c r="F701" s="157">
        <f>'2.40-Dati'!B700</f>
        <v>30.649999618530199</v>
      </c>
      <c r="G701" s="157">
        <f t="shared" si="20"/>
        <v>-860.00061035160161</v>
      </c>
      <c r="H701" s="157">
        <f t="shared" si="21"/>
        <v>-1710.0009918212997</v>
      </c>
    </row>
    <row r="702" spans="1:8" ht="15" customHeight="1" x14ac:dyDescent="0.2">
      <c r="A702" s="152"/>
      <c r="B702" s="152"/>
      <c r="C702" s="152"/>
      <c r="D702" s="152"/>
      <c r="E702" s="153">
        <f>'2.40-Dati'!A701</f>
        <v>37788.166666666664</v>
      </c>
      <c r="F702" s="157">
        <f>'2.40-Dati'!B701</f>
        <v>31.1800003051757</v>
      </c>
      <c r="G702" s="157">
        <f t="shared" si="20"/>
        <v>530.00068664550076</v>
      </c>
      <c r="H702" s="157">
        <f t="shared" si="21"/>
        <v>-329.99992370610084</v>
      </c>
    </row>
    <row r="703" spans="1:8" ht="15" customHeight="1" x14ac:dyDescent="0.2">
      <c r="A703" s="152"/>
      <c r="B703" s="152"/>
      <c r="C703" s="152"/>
      <c r="D703" s="152"/>
      <c r="E703" s="153">
        <f>'2.40-Dati'!A702</f>
        <v>37789.166666666664</v>
      </c>
      <c r="F703" s="157">
        <f>'2.40-Dati'!B702</f>
        <v>31.069999694824201</v>
      </c>
      <c r="G703" s="157">
        <f t="shared" si="20"/>
        <v>-110.00061035149855</v>
      </c>
      <c r="H703" s="157">
        <f t="shared" si="21"/>
        <v>420.00007629400221</v>
      </c>
    </row>
    <row r="704" spans="1:8" ht="15" customHeight="1" x14ac:dyDescent="0.2">
      <c r="A704" s="152"/>
      <c r="B704" s="152"/>
      <c r="C704" s="152"/>
      <c r="D704" s="152"/>
      <c r="E704" s="153">
        <f>'2.40-Dati'!A703</f>
        <v>37790.166666666664</v>
      </c>
      <c r="F704" s="157">
        <f>'2.40-Dati'!B703</f>
        <v>30.360000610351499</v>
      </c>
      <c r="G704" s="157">
        <f t="shared" si="20"/>
        <v>-709.99908447270241</v>
      </c>
      <c r="H704" s="157">
        <f t="shared" si="21"/>
        <v>-819.99969482420101</v>
      </c>
    </row>
    <row r="705" spans="1:8" ht="15" customHeight="1" x14ac:dyDescent="0.2">
      <c r="A705" s="152"/>
      <c r="B705" s="152"/>
      <c r="C705" s="152"/>
      <c r="D705" s="152"/>
      <c r="E705" s="153">
        <f>'2.40-Dati'!A704</f>
        <v>37791.166666666664</v>
      </c>
      <c r="F705" s="157">
        <f>'2.40-Dati'!B704</f>
        <v>29.959999084472599</v>
      </c>
      <c r="G705" s="157">
        <f t="shared" si="20"/>
        <v>-400.00152587889914</v>
      </c>
      <c r="H705" s="157">
        <f t="shared" si="21"/>
        <v>-1110.0006103516016</v>
      </c>
    </row>
    <row r="706" spans="1:8" ht="15" customHeight="1" x14ac:dyDescent="0.2">
      <c r="A706" s="152"/>
      <c r="B706" s="152"/>
      <c r="C706" s="152"/>
      <c r="D706" s="152"/>
      <c r="E706" s="153">
        <f>'2.40-Dati'!A705</f>
        <v>37792.166666666664</v>
      </c>
      <c r="F706" s="157">
        <f>'2.40-Dati'!B705</f>
        <v>30.819999694824201</v>
      </c>
      <c r="G706" s="157">
        <f t="shared" si="20"/>
        <v>860.00061035160161</v>
      </c>
      <c r="H706" s="157">
        <f t="shared" si="21"/>
        <v>459.99908447270246</v>
      </c>
    </row>
    <row r="707" spans="1:8" ht="15" customHeight="1" x14ac:dyDescent="0.2">
      <c r="A707" s="152"/>
      <c r="B707" s="152"/>
      <c r="C707" s="152"/>
      <c r="D707" s="152"/>
      <c r="E707" s="153">
        <f>'2.40-Dati'!A706</f>
        <v>37795.166666666664</v>
      </c>
      <c r="F707" s="157">
        <f>'2.40-Dati'!B706</f>
        <v>29.170000076293899</v>
      </c>
      <c r="G707" s="157">
        <f t="shared" si="20"/>
        <v>-1649.9996185303019</v>
      </c>
      <c r="H707" s="157">
        <f t="shared" si="21"/>
        <v>-789.99900817870025</v>
      </c>
    </row>
    <row r="708" spans="1:8" ht="15" customHeight="1" x14ac:dyDescent="0.2">
      <c r="A708" s="152"/>
      <c r="B708" s="152"/>
      <c r="C708" s="152"/>
      <c r="D708" s="152"/>
      <c r="E708" s="153">
        <f>'2.40-Dati'!A707</f>
        <v>37796.166666666664</v>
      </c>
      <c r="F708" s="157">
        <f>'2.40-Dati'!B707</f>
        <v>28.780000686645501</v>
      </c>
      <c r="G708" s="157">
        <f t="shared" ref="G708:G771" si="22">IF($B$1="lunga",1,-1)*$B$3*(F708-F707)</f>
        <v>-389.99938964839839</v>
      </c>
      <c r="H708" s="157">
        <f t="shared" si="21"/>
        <v>-2039.9990081787003</v>
      </c>
    </row>
    <row r="709" spans="1:8" ht="15" customHeight="1" x14ac:dyDescent="0.2">
      <c r="A709" s="152"/>
      <c r="B709" s="152"/>
      <c r="C709" s="152"/>
      <c r="D709" s="152"/>
      <c r="E709" s="153">
        <f>'2.40-Dati'!A708</f>
        <v>37797.166666666664</v>
      </c>
      <c r="F709" s="157">
        <f>'2.40-Dati'!B708</f>
        <v>29.9500007629394</v>
      </c>
      <c r="G709" s="157">
        <f t="shared" si="22"/>
        <v>1170.0000762938992</v>
      </c>
      <c r="H709" s="157">
        <f t="shared" ref="H709:H772" si="23">G708+G709</f>
        <v>780.00068664550076</v>
      </c>
    </row>
    <row r="710" spans="1:8" ht="15" customHeight="1" x14ac:dyDescent="0.2">
      <c r="A710" s="152"/>
      <c r="B710" s="152"/>
      <c r="C710" s="152"/>
      <c r="D710" s="152"/>
      <c r="E710" s="153">
        <f>'2.40-Dati'!A709</f>
        <v>37798.166666666664</v>
      </c>
      <c r="F710" s="157">
        <f>'2.40-Dati'!B709</f>
        <v>29.0100002288818</v>
      </c>
      <c r="G710" s="157">
        <f t="shared" si="22"/>
        <v>-940.00053405759945</v>
      </c>
      <c r="H710" s="157">
        <f t="shared" si="23"/>
        <v>229.9995422362997</v>
      </c>
    </row>
    <row r="711" spans="1:8" ht="15" customHeight="1" x14ac:dyDescent="0.2">
      <c r="A711" s="152"/>
      <c r="B711" s="152"/>
      <c r="C711" s="152"/>
      <c r="D711" s="152"/>
      <c r="E711" s="153">
        <f>'2.40-Dati'!A710</f>
        <v>37799.166666666664</v>
      </c>
      <c r="F711" s="157">
        <f>'2.40-Dati'!B710</f>
        <v>29.270000457763601</v>
      </c>
      <c r="G711" s="157">
        <f t="shared" si="22"/>
        <v>260.00022888180041</v>
      </c>
      <c r="H711" s="157">
        <f t="shared" si="23"/>
        <v>-680.00030517579899</v>
      </c>
    </row>
    <row r="712" spans="1:8" ht="15" customHeight="1" x14ac:dyDescent="0.2">
      <c r="A712" s="152"/>
      <c r="B712" s="152"/>
      <c r="C712" s="152"/>
      <c r="D712" s="152"/>
      <c r="E712" s="153">
        <f>'2.40-Dati'!A711</f>
        <v>37802.166666666664</v>
      </c>
      <c r="F712" s="157">
        <f>'2.40-Dati'!B711</f>
        <v>30.190000534057599</v>
      </c>
      <c r="G712" s="157">
        <f t="shared" si="22"/>
        <v>920.00007629399863</v>
      </c>
      <c r="H712" s="157">
        <f t="shared" si="23"/>
        <v>1180.000305175799</v>
      </c>
    </row>
    <row r="713" spans="1:8" ht="15" customHeight="1" x14ac:dyDescent="0.2">
      <c r="A713" s="152"/>
      <c r="B713" s="152"/>
      <c r="C713" s="152"/>
      <c r="D713" s="152"/>
      <c r="E713" s="153">
        <f>'2.40-Dati'!A712</f>
        <v>37803.166666666664</v>
      </c>
      <c r="F713" s="157">
        <f>'2.40-Dati'!B712</f>
        <v>30.399999618530199</v>
      </c>
      <c r="G713" s="157">
        <f t="shared" si="22"/>
        <v>209.99908447259941</v>
      </c>
      <c r="H713" s="157">
        <f t="shared" si="23"/>
        <v>1129.9991607665979</v>
      </c>
    </row>
    <row r="714" spans="1:8" ht="15" customHeight="1" x14ac:dyDescent="0.2">
      <c r="A714" s="152"/>
      <c r="B714" s="152"/>
      <c r="C714" s="152"/>
      <c r="D714" s="152"/>
      <c r="E714" s="153">
        <f>'2.40-Dati'!A713</f>
        <v>37804.166666666664</v>
      </c>
      <c r="F714" s="157">
        <f>'2.40-Dati'!B713</f>
        <v>30.149999618530199</v>
      </c>
      <c r="G714" s="157">
        <f t="shared" si="22"/>
        <v>-250</v>
      </c>
      <c r="H714" s="157">
        <f t="shared" si="23"/>
        <v>-40.000915527400593</v>
      </c>
    </row>
    <row r="715" spans="1:8" ht="15" customHeight="1" x14ac:dyDescent="0.2">
      <c r="A715" s="152"/>
      <c r="B715" s="152"/>
      <c r="C715" s="152"/>
      <c r="D715" s="152"/>
      <c r="E715" s="153">
        <f>'2.40-Dati'!A714</f>
        <v>37805.166666666664</v>
      </c>
      <c r="F715" s="157">
        <f>'2.40-Dati'!B714</f>
        <v>30.420000076293899</v>
      </c>
      <c r="G715" s="157">
        <f t="shared" si="22"/>
        <v>270.0004577637003</v>
      </c>
      <c r="H715" s="157">
        <f t="shared" si="23"/>
        <v>20.000457763700297</v>
      </c>
    </row>
    <row r="716" spans="1:8" ht="15" customHeight="1" x14ac:dyDescent="0.2">
      <c r="A716" s="152"/>
      <c r="B716" s="152"/>
      <c r="C716" s="152"/>
      <c r="D716" s="152"/>
      <c r="E716" s="153">
        <f>'2.40-Dati'!A715</f>
        <v>37809.166666666664</v>
      </c>
      <c r="F716" s="157">
        <f>'2.40-Dati'!B715</f>
        <v>30.129999160766602</v>
      </c>
      <c r="G716" s="157">
        <f t="shared" si="22"/>
        <v>-290.00091552729759</v>
      </c>
      <c r="H716" s="157">
        <f t="shared" si="23"/>
        <v>-20.000457763597296</v>
      </c>
    </row>
    <row r="717" spans="1:8" ht="15" customHeight="1" x14ac:dyDescent="0.2">
      <c r="A717" s="152"/>
      <c r="B717" s="152"/>
      <c r="C717" s="152"/>
      <c r="D717" s="152"/>
      <c r="E717" s="153">
        <f>'2.40-Dati'!A716</f>
        <v>37810.166666666664</v>
      </c>
      <c r="F717" s="157">
        <f>'2.40-Dati'!B716</f>
        <v>30.2199993133544</v>
      </c>
      <c r="G717" s="157">
        <f t="shared" si="22"/>
        <v>90.000152587798254</v>
      </c>
      <c r="H717" s="157">
        <f t="shared" si="23"/>
        <v>-200.00076293949934</v>
      </c>
    </row>
    <row r="718" spans="1:8" ht="15" customHeight="1" x14ac:dyDescent="0.2">
      <c r="A718" s="152"/>
      <c r="B718" s="152"/>
      <c r="C718" s="152"/>
      <c r="D718" s="152"/>
      <c r="E718" s="153">
        <f>'2.40-Dati'!A717</f>
        <v>37811.166666666664</v>
      </c>
      <c r="F718" s="157">
        <f>'2.40-Dati'!B717</f>
        <v>30.879999160766602</v>
      </c>
      <c r="G718" s="157">
        <f t="shared" si="22"/>
        <v>659.99984741220169</v>
      </c>
      <c r="H718" s="157">
        <f t="shared" si="23"/>
        <v>750</v>
      </c>
    </row>
    <row r="719" spans="1:8" ht="15" customHeight="1" x14ac:dyDescent="0.2">
      <c r="A719" s="152"/>
      <c r="B719" s="152"/>
      <c r="C719" s="152"/>
      <c r="D719" s="152"/>
      <c r="E719" s="153">
        <f>'2.40-Dati'!A718</f>
        <v>37812.166666666664</v>
      </c>
      <c r="F719" s="157">
        <f>'2.40-Dati'!B718</f>
        <v>31.059999465942301</v>
      </c>
      <c r="G719" s="157">
        <f t="shared" si="22"/>
        <v>180.00030517569954</v>
      </c>
      <c r="H719" s="157">
        <f t="shared" si="23"/>
        <v>840.0001525879012</v>
      </c>
    </row>
    <row r="720" spans="1:8" ht="15" customHeight="1" x14ac:dyDescent="0.2">
      <c r="A720" s="152"/>
      <c r="B720" s="152"/>
      <c r="C720" s="152"/>
      <c r="D720" s="152"/>
      <c r="E720" s="153">
        <f>'2.40-Dati'!A719</f>
        <v>37813.166666666664</v>
      </c>
      <c r="F720" s="157">
        <f>'2.40-Dati'!B719</f>
        <v>31.280000686645501</v>
      </c>
      <c r="G720" s="157">
        <f t="shared" si="22"/>
        <v>220.00122070319961</v>
      </c>
      <c r="H720" s="157">
        <f t="shared" si="23"/>
        <v>400.00152587889914</v>
      </c>
    </row>
    <row r="721" spans="1:8" ht="15" customHeight="1" x14ac:dyDescent="0.2">
      <c r="A721" s="152"/>
      <c r="B721" s="152"/>
      <c r="C721" s="152"/>
      <c r="D721" s="152"/>
      <c r="E721" s="153">
        <f>'2.40-Dati'!A720</f>
        <v>37816.166666666664</v>
      </c>
      <c r="F721" s="157">
        <f>'2.40-Dati'!B720</f>
        <v>31.270000457763601</v>
      </c>
      <c r="G721" s="157">
        <f t="shared" si="22"/>
        <v>-10.000228881899886</v>
      </c>
      <c r="H721" s="157">
        <f t="shared" si="23"/>
        <v>210.00099182129972</v>
      </c>
    </row>
    <row r="722" spans="1:8" ht="15" customHeight="1" x14ac:dyDescent="0.2">
      <c r="A722" s="152"/>
      <c r="B722" s="152"/>
      <c r="C722" s="152"/>
      <c r="D722" s="152"/>
      <c r="E722" s="153">
        <f>'2.40-Dati'!A721</f>
        <v>37817.166666666664</v>
      </c>
      <c r="F722" s="157">
        <f>'2.40-Dati'!B721</f>
        <v>31.620000839233398</v>
      </c>
      <c r="G722" s="157">
        <f t="shared" si="22"/>
        <v>350.00038146979762</v>
      </c>
      <c r="H722" s="157">
        <f t="shared" si="23"/>
        <v>340.00015258789773</v>
      </c>
    </row>
    <row r="723" spans="1:8" ht="15" customHeight="1" x14ac:dyDescent="0.2">
      <c r="A723" s="152"/>
      <c r="B723" s="152"/>
      <c r="C723" s="152"/>
      <c r="D723" s="152"/>
      <c r="E723" s="153">
        <f>'2.40-Dati'!A722</f>
        <v>37818.166666666664</v>
      </c>
      <c r="F723" s="157">
        <f>'2.40-Dati'!B722</f>
        <v>31.049999237060501</v>
      </c>
      <c r="G723" s="157">
        <f t="shared" si="22"/>
        <v>-570.00160217289772</v>
      </c>
      <c r="H723" s="157">
        <f t="shared" si="23"/>
        <v>-220.0012207031001</v>
      </c>
    </row>
    <row r="724" spans="1:8" ht="15" customHeight="1" x14ac:dyDescent="0.2">
      <c r="A724" s="152"/>
      <c r="B724" s="152"/>
      <c r="C724" s="152"/>
      <c r="D724" s="152"/>
      <c r="E724" s="153">
        <f>'2.40-Dati'!A723</f>
        <v>37819.166666666664</v>
      </c>
      <c r="F724" s="157">
        <f>'2.40-Dati'!B723</f>
        <v>31.409999847412099</v>
      </c>
      <c r="G724" s="157">
        <f t="shared" si="22"/>
        <v>360.00061035159803</v>
      </c>
      <c r="H724" s="157">
        <f t="shared" si="23"/>
        <v>-210.00099182129969</v>
      </c>
    </row>
    <row r="725" spans="1:8" ht="15" customHeight="1" x14ac:dyDescent="0.2">
      <c r="A725" s="152"/>
      <c r="B725" s="152"/>
      <c r="C725" s="152"/>
      <c r="D725" s="152"/>
      <c r="E725" s="153">
        <f>'2.40-Dati'!A724</f>
        <v>37820.166666666664</v>
      </c>
      <c r="F725" s="157">
        <f>'2.40-Dati'!B724</f>
        <v>31.959999084472599</v>
      </c>
      <c r="G725" s="157">
        <f t="shared" si="22"/>
        <v>549.99923706050072</v>
      </c>
      <c r="H725" s="157">
        <f t="shared" si="23"/>
        <v>909.99984741209869</v>
      </c>
    </row>
    <row r="726" spans="1:8" ht="15" customHeight="1" x14ac:dyDescent="0.2">
      <c r="A726" s="152"/>
      <c r="B726" s="152"/>
      <c r="C726" s="152"/>
      <c r="D726" s="152"/>
      <c r="E726" s="153">
        <f>'2.40-Dati'!A725</f>
        <v>37823.166666666664</v>
      </c>
      <c r="F726" s="157">
        <f>'2.40-Dati'!B725</f>
        <v>31.780000686645501</v>
      </c>
      <c r="G726" s="157">
        <f t="shared" si="22"/>
        <v>-179.9983978270987</v>
      </c>
      <c r="H726" s="157">
        <f t="shared" si="23"/>
        <v>370.00083923340202</v>
      </c>
    </row>
    <row r="727" spans="1:8" ht="15" customHeight="1" x14ac:dyDescent="0.2">
      <c r="A727" s="152"/>
      <c r="B727" s="152"/>
      <c r="C727" s="152"/>
      <c r="D727" s="152"/>
      <c r="E727" s="153">
        <f>'2.40-Dati'!A726</f>
        <v>37824.166666666664</v>
      </c>
      <c r="F727" s="157">
        <f>'2.40-Dati'!B726</f>
        <v>30.190000534057599</v>
      </c>
      <c r="G727" s="157">
        <f t="shared" si="22"/>
        <v>-1590.0001525879013</v>
      </c>
      <c r="H727" s="157">
        <f t="shared" si="23"/>
        <v>-1769.998550415</v>
      </c>
    </row>
    <row r="728" spans="1:8" ht="15" customHeight="1" x14ac:dyDescent="0.2">
      <c r="A728" s="152"/>
      <c r="B728" s="152"/>
      <c r="C728" s="152"/>
      <c r="D728" s="152"/>
      <c r="E728" s="153">
        <f>'2.40-Dati'!A727</f>
        <v>37825.166666666664</v>
      </c>
      <c r="F728" s="157">
        <f>'2.40-Dati'!B727</f>
        <v>29.670000076293899</v>
      </c>
      <c r="G728" s="157">
        <f t="shared" si="22"/>
        <v>-520.0004577637003</v>
      </c>
      <c r="H728" s="157">
        <f t="shared" si="23"/>
        <v>-2110.0006103516016</v>
      </c>
    </row>
    <row r="729" spans="1:8" ht="15" customHeight="1" x14ac:dyDescent="0.2">
      <c r="A729" s="152"/>
      <c r="B729" s="152"/>
      <c r="C729" s="152"/>
      <c r="D729" s="152"/>
      <c r="E729" s="153">
        <f>'2.40-Dati'!A728</f>
        <v>37826.166666666664</v>
      </c>
      <c r="F729" s="157">
        <f>'2.40-Dati'!B728</f>
        <v>30.2199993133544</v>
      </c>
      <c r="G729" s="157">
        <f t="shared" si="22"/>
        <v>549.99923706050072</v>
      </c>
      <c r="H729" s="157">
        <f t="shared" si="23"/>
        <v>29.998779296800421</v>
      </c>
    </row>
    <row r="730" spans="1:8" ht="15" customHeight="1" x14ac:dyDescent="0.2">
      <c r="A730" s="152"/>
      <c r="B730" s="152"/>
      <c r="C730" s="152"/>
      <c r="D730" s="152"/>
      <c r="E730" s="153">
        <f>'2.40-Dati'!A729</f>
        <v>37827.166666666664</v>
      </c>
      <c r="F730" s="157">
        <f>'2.40-Dati'!B729</f>
        <v>30.170000076293899</v>
      </c>
      <c r="G730" s="157">
        <f t="shared" si="22"/>
        <v>-49.99923706050069</v>
      </c>
      <c r="H730" s="157">
        <f t="shared" si="23"/>
        <v>500</v>
      </c>
    </row>
    <row r="731" spans="1:8" ht="15" customHeight="1" x14ac:dyDescent="0.2">
      <c r="A731" s="152"/>
      <c r="B731" s="152"/>
      <c r="C731" s="152"/>
      <c r="D731" s="152"/>
      <c r="E731" s="153">
        <f>'2.40-Dati'!A730</f>
        <v>37830.166666666664</v>
      </c>
      <c r="F731" s="157">
        <f>'2.40-Dati'!B730</f>
        <v>30.110000610351499</v>
      </c>
      <c r="G731" s="157">
        <f t="shared" si="22"/>
        <v>-59.999465942400576</v>
      </c>
      <c r="H731" s="157">
        <f t="shared" si="23"/>
        <v>-109.99870300290127</v>
      </c>
    </row>
    <row r="732" spans="1:8" ht="15" customHeight="1" x14ac:dyDescent="0.2">
      <c r="A732" s="152"/>
      <c r="B732" s="152"/>
      <c r="C732" s="152"/>
      <c r="D732" s="152"/>
      <c r="E732" s="153">
        <f>'2.40-Dati'!A731</f>
        <v>37831.166666666664</v>
      </c>
      <c r="F732" s="157">
        <f>'2.40-Dati'!B731</f>
        <v>30.2399997711181</v>
      </c>
      <c r="G732" s="157">
        <f t="shared" si="22"/>
        <v>129.99916076660156</v>
      </c>
      <c r="H732" s="157">
        <f t="shared" si="23"/>
        <v>69.999694824200986</v>
      </c>
    </row>
    <row r="733" spans="1:8" ht="15" customHeight="1" x14ac:dyDescent="0.2">
      <c r="A733" s="152"/>
      <c r="B733" s="152"/>
      <c r="C733" s="152"/>
      <c r="D733" s="152"/>
      <c r="E733" s="153">
        <f>'2.40-Dati'!A732</f>
        <v>37832.166666666664</v>
      </c>
      <c r="F733" s="157">
        <f>'2.40-Dati'!B732</f>
        <v>30.6800003051757</v>
      </c>
      <c r="G733" s="157">
        <f t="shared" si="22"/>
        <v>440.00053405759945</v>
      </c>
      <c r="H733" s="157">
        <f t="shared" si="23"/>
        <v>569.99969482420101</v>
      </c>
    </row>
    <row r="734" spans="1:8" ht="15" customHeight="1" x14ac:dyDescent="0.2">
      <c r="A734" s="152"/>
      <c r="B734" s="152"/>
      <c r="C734" s="152"/>
      <c r="D734" s="152"/>
      <c r="E734" s="153">
        <f>'2.40-Dati'!A733</f>
        <v>37833.166666666664</v>
      </c>
      <c r="F734" s="157">
        <f>'2.40-Dati'!B733</f>
        <v>30.540000915527301</v>
      </c>
      <c r="G734" s="157">
        <f t="shared" si="22"/>
        <v>-139.99938964839842</v>
      </c>
      <c r="H734" s="157">
        <f t="shared" si="23"/>
        <v>300.00114440920106</v>
      </c>
    </row>
    <row r="735" spans="1:8" ht="15" customHeight="1" x14ac:dyDescent="0.2">
      <c r="A735" s="152"/>
      <c r="B735" s="152"/>
      <c r="C735" s="152"/>
      <c r="D735" s="152"/>
      <c r="E735" s="153">
        <f>'2.40-Dati'!A734</f>
        <v>37834.166666666664</v>
      </c>
      <c r="F735" s="157">
        <f>'2.40-Dati'!B734</f>
        <v>32.310001373291001</v>
      </c>
      <c r="G735" s="157">
        <f t="shared" si="22"/>
        <v>1770.0004577637003</v>
      </c>
      <c r="H735" s="157">
        <f t="shared" si="23"/>
        <v>1630.0010681153019</v>
      </c>
    </row>
    <row r="736" spans="1:8" ht="15" customHeight="1" x14ac:dyDescent="0.2">
      <c r="A736" s="152"/>
      <c r="B736" s="152"/>
      <c r="C736" s="152"/>
      <c r="D736" s="152"/>
      <c r="E736" s="153">
        <f>'2.40-Dati'!A735</f>
        <v>37837.166666666664</v>
      </c>
      <c r="F736" s="157">
        <f>'2.40-Dati'!B735</f>
        <v>31.840000152587798</v>
      </c>
      <c r="G736" s="157">
        <f t="shared" si="22"/>
        <v>-470.00122070320316</v>
      </c>
      <c r="H736" s="157">
        <f t="shared" si="23"/>
        <v>1299.9992370604971</v>
      </c>
    </row>
    <row r="737" spans="1:8" ht="15" customHeight="1" x14ac:dyDescent="0.2">
      <c r="A737" s="152"/>
      <c r="B737" s="152"/>
      <c r="C737" s="152"/>
      <c r="D737" s="152"/>
      <c r="E737" s="153">
        <f>'2.40-Dati'!A736</f>
        <v>37838.166666666664</v>
      </c>
      <c r="F737" s="157">
        <f>'2.40-Dati'!B736</f>
        <v>32.220001220703097</v>
      </c>
      <c r="G737" s="157">
        <f t="shared" si="22"/>
        <v>380.00106811529832</v>
      </c>
      <c r="H737" s="157">
        <f t="shared" si="23"/>
        <v>-90.000152587904836</v>
      </c>
    </row>
    <row r="738" spans="1:8" ht="15" customHeight="1" x14ac:dyDescent="0.2">
      <c r="A738" s="152"/>
      <c r="B738" s="152"/>
      <c r="C738" s="152"/>
      <c r="D738" s="152"/>
      <c r="E738" s="153">
        <f>'2.40-Dati'!A737</f>
        <v>37839.166666666664</v>
      </c>
      <c r="F738" s="157">
        <f>'2.40-Dati'!B737</f>
        <v>31.7000007629394</v>
      </c>
      <c r="G738" s="157">
        <f t="shared" si="22"/>
        <v>-520.00045776369677</v>
      </c>
      <c r="H738" s="157">
        <f t="shared" si="23"/>
        <v>-139.99938964839845</v>
      </c>
    </row>
    <row r="739" spans="1:8" ht="15" customHeight="1" x14ac:dyDescent="0.2">
      <c r="A739" s="152"/>
      <c r="B739" s="152"/>
      <c r="C739" s="152"/>
      <c r="D739" s="152"/>
      <c r="E739" s="153">
        <f>'2.40-Dati'!A738</f>
        <v>37840.166666666664</v>
      </c>
      <c r="F739" s="157">
        <f>'2.40-Dati'!B738</f>
        <v>32.389999389648402</v>
      </c>
      <c r="G739" s="157">
        <f t="shared" si="22"/>
        <v>689.99862670900211</v>
      </c>
      <c r="H739" s="157">
        <f t="shared" si="23"/>
        <v>169.99816894530534</v>
      </c>
    </row>
    <row r="740" spans="1:8" ht="15" customHeight="1" x14ac:dyDescent="0.2">
      <c r="A740" s="152"/>
      <c r="B740" s="152"/>
      <c r="C740" s="152"/>
      <c r="D740" s="152"/>
      <c r="E740" s="153">
        <f>'2.40-Dati'!A739</f>
        <v>37841.166666666664</v>
      </c>
      <c r="F740" s="157">
        <f>'2.40-Dati'!B739</f>
        <v>32.180000305175703</v>
      </c>
      <c r="G740" s="157">
        <f t="shared" si="22"/>
        <v>-209.99908447269888</v>
      </c>
      <c r="H740" s="157">
        <f t="shared" si="23"/>
        <v>479.99954223630323</v>
      </c>
    </row>
    <row r="741" spans="1:8" ht="15" customHeight="1" x14ac:dyDescent="0.2">
      <c r="A741" s="152"/>
      <c r="B741" s="152"/>
      <c r="C741" s="152"/>
      <c r="D741" s="152"/>
      <c r="E741" s="153">
        <f>'2.40-Dati'!A740</f>
        <v>37844.166666666664</v>
      </c>
      <c r="F741" s="157">
        <f>'2.40-Dati'!B740</f>
        <v>32.009998321533203</v>
      </c>
      <c r="G741" s="157">
        <f t="shared" si="22"/>
        <v>-170.00198364249997</v>
      </c>
      <c r="H741" s="157">
        <f t="shared" si="23"/>
        <v>-380.00106811519885</v>
      </c>
    </row>
    <row r="742" spans="1:8" ht="15" customHeight="1" x14ac:dyDescent="0.2">
      <c r="A742" s="152"/>
      <c r="B742" s="152"/>
      <c r="C742" s="152"/>
      <c r="D742" s="152"/>
      <c r="E742" s="153">
        <f>'2.40-Dati'!A741</f>
        <v>37845.166666666664</v>
      </c>
      <c r="F742" s="157">
        <f>'2.40-Dati'!B741</f>
        <v>31.920000076293899</v>
      </c>
      <c r="G742" s="157">
        <f t="shared" si="22"/>
        <v>-89.998245239303998</v>
      </c>
      <c r="H742" s="157">
        <f t="shared" si="23"/>
        <v>-260.00022888180399</v>
      </c>
    </row>
    <row r="743" spans="1:8" ht="15" customHeight="1" x14ac:dyDescent="0.2">
      <c r="A743" s="152"/>
      <c r="B743" s="152"/>
      <c r="C743" s="152"/>
      <c r="D743" s="152"/>
      <c r="E743" s="153">
        <f>'2.40-Dati'!A742</f>
        <v>37846.166666666664</v>
      </c>
      <c r="F743" s="157">
        <f>'2.40-Dati'!B742</f>
        <v>30.780000686645501</v>
      </c>
      <c r="G743" s="157">
        <f t="shared" si="22"/>
        <v>-1139.9993896483984</v>
      </c>
      <c r="H743" s="157">
        <f t="shared" si="23"/>
        <v>-1229.9976348877024</v>
      </c>
    </row>
    <row r="744" spans="1:8" ht="15" customHeight="1" x14ac:dyDescent="0.2">
      <c r="A744" s="152"/>
      <c r="B744" s="152"/>
      <c r="C744" s="152"/>
      <c r="D744" s="152"/>
      <c r="E744" s="153">
        <f>'2.40-Dati'!A743</f>
        <v>37847.166666666664</v>
      </c>
      <c r="F744" s="157">
        <f>'2.40-Dati'!B743</f>
        <v>31.090000152587798</v>
      </c>
      <c r="G744" s="157">
        <f t="shared" si="22"/>
        <v>309.99946594229755</v>
      </c>
      <c r="H744" s="157">
        <f t="shared" si="23"/>
        <v>-829.99992370610084</v>
      </c>
    </row>
    <row r="745" spans="1:8" ht="15" customHeight="1" x14ac:dyDescent="0.2">
      <c r="A745" s="152"/>
      <c r="B745" s="152"/>
      <c r="C745" s="152"/>
      <c r="D745" s="152"/>
      <c r="E745" s="153">
        <f>'2.40-Dati'!A744</f>
        <v>37848.166666666664</v>
      </c>
      <c r="F745" s="157">
        <f>'2.40-Dati'!B744</f>
        <v>31.049999237060501</v>
      </c>
      <c r="G745" s="157">
        <f t="shared" si="22"/>
        <v>-40.000915527297565</v>
      </c>
      <c r="H745" s="157">
        <f t="shared" si="23"/>
        <v>269.99855041499995</v>
      </c>
    </row>
    <row r="746" spans="1:8" ht="15" customHeight="1" x14ac:dyDescent="0.2">
      <c r="A746" s="152"/>
      <c r="B746" s="152"/>
      <c r="C746" s="152"/>
      <c r="D746" s="152"/>
      <c r="E746" s="153">
        <f>'2.40-Dati'!A745</f>
        <v>37851.166666666664</v>
      </c>
      <c r="F746" s="157">
        <f>'2.40-Dati'!B745</f>
        <v>30.889999389648398</v>
      </c>
      <c r="G746" s="157">
        <f t="shared" si="22"/>
        <v>-159.99984741210227</v>
      </c>
      <c r="H746" s="157">
        <f t="shared" si="23"/>
        <v>-200.00076293939983</v>
      </c>
    </row>
    <row r="747" spans="1:8" ht="15" customHeight="1" x14ac:dyDescent="0.2">
      <c r="A747" s="152"/>
      <c r="B747" s="152"/>
      <c r="C747" s="152"/>
      <c r="D747" s="152"/>
      <c r="E747" s="153">
        <f>'2.40-Dati'!A746</f>
        <v>37852.166666666664</v>
      </c>
      <c r="F747" s="157">
        <f>'2.40-Dati'!B746</f>
        <v>30.7000007629394</v>
      </c>
      <c r="G747" s="157">
        <f t="shared" si="22"/>
        <v>-189.99862670899859</v>
      </c>
      <c r="H747" s="157">
        <f t="shared" si="23"/>
        <v>-349.99847412110086</v>
      </c>
    </row>
    <row r="748" spans="1:8" ht="15" customHeight="1" x14ac:dyDescent="0.2">
      <c r="A748" s="152"/>
      <c r="B748" s="152"/>
      <c r="C748" s="152"/>
      <c r="D748" s="152"/>
      <c r="E748" s="153">
        <f>'2.40-Dati'!A747</f>
        <v>37853.166666666664</v>
      </c>
      <c r="F748" s="157">
        <f>'2.40-Dati'!B747</f>
        <v>30.9500007629394</v>
      </c>
      <c r="G748" s="157">
        <f t="shared" si="22"/>
        <v>250</v>
      </c>
      <c r="H748" s="157">
        <f t="shared" si="23"/>
        <v>60.001373291001414</v>
      </c>
    </row>
    <row r="749" spans="1:8" ht="15" customHeight="1" x14ac:dyDescent="0.2">
      <c r="A749" s="152"/>
      <c r="B749" s="152"/>
      <c r="C749" s="152"/>
      <c r="D749" s="152"/>
      <c r="E749" s="153">
        <f>'2.40-Dati'!A748</f>
        <v>37854.166666666664</v>
      </c>
      <c r="F749" s="157">
        <f>'2.40-Dati'!B748</f>
        <v>31.879999160766602</v>
      </c>
      <c r="G749" s="157">
        <f t="shared" si="22"/>
        <v>929.99839782720176</v>
      </c>
      <c r="H749" s="157">
        <f t="shared" si="23"/>
        <v>1179.9983978272016</v>
      </c>
    </row>
    <row r="750" spans="1:8" ht="15" customHeight="1" x14ac:dyDescent="0.2">
      <c r="A750" s="152"/>
      <c r="B750" s="152"/>
      <c r="C750" s="152"/>
      <c r="D750" s="152"/>
      <c r="E750" s="153">
        <f>'2.40-Dati'!A749</f>
        <v>37855.166666666664</v>
      </c>
      <c r="F750" s="157">
        <f>'2.40-Dati'!B749</f>
        <v>31.840000152587798</v>
      </c>
      <c r="G750" s="157">
        <f t="shared" si="22"/>
        <v>-39.999008178803308</v>
      </c>
      <c r="H750" s="157">
        <f t="shared" si="23"/>
        <v>889.99938964839839</v>
      </c>
    </row>
    <row r="751" spans="1:8" ht="15" customHeight="1" x14ac:dyDescent="0.2">
      <c r="A751" s="152"/>
      <c r="B751" s="152"/>
      <c r="C751" s="152"/>
      <c r="D751" s="152"/>
      <c r="E751" s="153">
        <f>'2.40-Dati'!A750</f>
        <v>37858.166666666664</v>
      </c>
      <c r="F751" s="157">
        <f>'2.40-Dati'!B750</f>
        <v>31.559999465942301</v>
      </c>
      <c r="G751" s="157">
        <f t="shared" si="22"/>
        <v>-280.00068664549713</v>
      </c>
      <c r="H751" s="157">
        <f t="shared" si="23"/>
        <v>-319.99969482430043</v>
      </c>
    </row>
    <row r="752" spans="1:8" ht="15" customHeight="1" x14ac:dyDescent="0.2">
      <c r="A752" s="152"/>
      <c r="B752" s="152"/>
      <c r="C752" s="152"/>
      <c r="D752" s="152"/>
      <c r="E752" s="153">
        <f>'2.40-Dati'!A751</f>
        <v>37859.166666666664</v>
      </c>
      <c r="F752" s="157">
        <f>'2.40-Dati'!B751</f>
        <v>31.9500007629394</v>
      </c>
      <c r="G752" s="157">
        <f t="shared" si="22"/>
        <v>390.00129699709873</v>
      </c>
      <c r="H752" s="157">
        <f t="shared" si="23"/>
        <v>110.00061035160161</v>
      </c>
    </row>
    <row r="753" spans="1:8" ht="15" customHeight="1" x14ac:dyDescent="0.2">
      <c r="A753" s="152"/>
      <c r="B753" s="152"/>
      <c r="C753" s="152"/>
      <c r="D753" s="152"/>
      <c r="E753" s="153">
        <f>'2.40-Dati'!A752</f>
        <v>37860.166666666664</v>
      </c>
      <c r="F753" s="157">
        <f>'2.40-Dati'!B752</f>
        <v>31.209999084472599</v>
      </c>
      <c r="G753" s="157">
        <f t="shared" si="22"/>
        <v>-740.0016784668004</v>
      </c>
      <c r="H753" s="157">
        <f t="shared" si="23"/>
        <v>-350.00038146970167</v>
      </c>
    </row>
    <row r="754" spans="1:8" ht="15" customHeight="1" x14ac:dyDescent="0.2">
      <c r="A754" s="152"/>
      <c r="B754" s="152"/>
      <c r="C754" s="152"/>
      <c r="D754" s="152"/>
      <c r="E754" s="153">
        <f>'2.40-Dati'!A753</f>
        <v>37861.166666666664</v>
      </c>
      <c r="F754" s="157">
        <f>'2.40-Dati'!B753</f>
        <v>31.5</v>
      </c>
      <c r="G754" s="157">
        <f t="shared" si="22"/>
        <v>290.00091552740059</v>
      </c>
      <c r="H754" s="157">
        <f t="shared" si="23"/>
        <v>-450.00076293939981</v>
      </c>
    </row>
    <row r="755" spans="1:8" ht="15" customHeight="1" x14ac:dyDescent="0.2">
      <c r="A755" s="152"/>
      <c r="B755" s="152"/>
      <c r="C755" s="152"/>
      <c r="D755" s="152"/>
      <c r="E755" s="153">
        <f>'2.40-Dati'!A754</f>
        <v>37862.166666666664</v>
      </c>
      <c r="F755" s="157">
        <f>'2.40-Dati'!B754</f>
        <v>31.569999694824201</v>
      </c>
      <c r="G755" s="157">
        <f t="shared" si="22"/>
        <v>69.999694824200986</v>
      </c>
      <c r="H755" s="157">
        <f t="shared" si="23"/>
        <v>360.00061035160161</v>
      </c>
    </row>
    <row r="756" spans="1:8" ht="15" customHeight="1" x14ac:dyDescent="0.2">
      <c r="A756" s="152"/>
      <c r="B756" s="152"/>
      <c r="C756" s="152"/>
      <c r="D756" s="152"/>
      <c r="E756" s="153">
        <f>'2.40-Dati'!A755</f>
        <v>37866.166666666664</v>
      </c>
      <c r="F756" s="157">
        <f>'2.40-Dati'!B755</f>
        <v>29.409999847412099</v>
      </c>
      <c r="G756" s="157">
        <f t="shared" si="22"/>
        <v>-2159.9998474121021</v>
      </c>
      <c r="H756" s="157">
        <f t="shared" si="23"/>
        <v>-2090.0001525879011</v>
      </c>
    </row>
    <row r="757" spans="1:8" ht="15" customHeight="1" x14ac:dyDescent="0.2">
      <c r="A757" s="152"/>
      <c r="B757" s="152"/>
      <c r="C757" s="152"/>
      <c r="D757" s="152"/>
      <c r="E757" s="153">
        <f>'2.40-Dati'!A756</f>
        <v>37867.166666666664</v>
      </c>
      <c r="F757" s="157">
        <f>'2.40-Dati'!B756</f>
        <v>29.4899997711181</v>
      </c>
      <c r="G757" s="157">
        <f t="shared" si="22"/>
        <v>79.999923706001397</v>
      </c>
      <c r="H757" s="157">
        <f t="shared" si="23"/>
        <v>-2079.9999237061006</v>
      </c>
    </row>
    <row r="758" spans="1:8" ht="15" customHeight="1" x14ac:dyDescent="0.2">
      <c r="A758" s="152"/>
      <c r="B758" s="152"/>
      <c r="C758" s="152"/>
      <c r="D758" s="152"/>
      <c r="E758" s="153">
        <f>'2.40-Dati'!A757</f>
        <v>37868.166666666664</v>
      </c>
      <c r="F758" s="157">
        <f>'2.40-Dati'!B757</f>
        <v>28.9799995422363</v>
      </c>
      <c r="G758" s="157">
        <f t="shared" si="22"/>
        <v>-510.00022888180041</v>
      </c>
      <c r="H758" s="157">
        <f t="shared" si="23"/>
        <v>-430.00030517579899</v>
      </c>
    </row>
    <row r="759" spans="1:8" ht="15" customHeight="1" x14ac:dyDescent="0.2">
      <c r="A759" s="152"/>
      <c r="B759" s="152"/>
      <c r="C759" s="152"/>
      <c r="D759" s="152"/>
      <c r="E759" s="153">
        <f>'2.40-Dati'!A758</f>
        <v>37869.166666666664</v>
      </c>
      <c r="F759" s="157">
        <f>'2.40-Dati'!B758</f>
        <v>28.879999160766602</v>
      </c>
      <c r="G759" s="157">
        <f t="shared" si="22"/>
        <v>-100.00038146969814</v>
      </c>
      <c r="H759" s="157">
        <f t="shared" si="23"/>
        <v>-610.00061035149861</v>
      </c>
    </row>
    <row r="760" spans="1:8" ht="15" customHeight="1" x14ac:dyDescent="0.2">
      <c r="A760" s="152"/>
      <c r="B760" s="152"/>
      <c r="C760" s="152"/>
      <c r="D760" s="152"/>
      <c r="E760" s="153">
        <f>'2.40-Dati'!A759</f>
        <v>37872.166666666664</v>
      </c>
      <c r="F760" s="157">
        <f>'2.40-Dati'!B759</f>
        <v>28.850000381469702</v>
      </c>
      <c r="G760" s="157">
        <f t="shared" si="22"/>
        <v>-29.998779296899869</v>
      </c>
      <c r="H760" s="157">
        <f t="shared" si="23"/>
        <v>-129.99916076659801</v>
      </c>
    </row>
    <row r="761" spans="1:8" ht="15" customHeight="1" x14ac:dyDescent="0.2">
      <c r="A761" s="152"/>
      <c r="B761" s="152"/>
      <c r="C761" s="152"/>
      <c r="D761" s="152"/>
      <c r="E761" s="153">
        <f>'2.40-Dati'!A760</f>
        <v>37873.166666666664</v>
      </c>
      <c r="F761" s="157">
        <f>'2.40-Dati'!B760</f>
        <v>29.1800003051757</v>
      </c>
      <c r="G761" s="157">
        <f t="shared" si="22"/>
        <v>329.99992370599784</v>
      </c>
      <c r="H761" s="157">
        <f t="shared" si="23"/>
        <v>300.00114440909795</v>
      </c>
    </row>
    <row r="762" spans="1:8" ht="15" customHeight="1" x14ac:dyDescent="0.2">
      <c r="A762" s="152"/>
      <c r="B762" s="152"/>
      <c r="C762" s="152"/>
      <c r="D762" s="152"/>
      <c r="E762" s="153">
        <f>'2.40-Dati'!A761</f>
        <v>37874.166666666664</v>
      </c>
      <c r="F762" s="157">
        <f>'2.40-Dati'!B761</f>
        <v>29.350000381469702</v>
      </c>
      <c r="G762" s="157">
        <f t="shared" si="22"/>
        <v>170.00007629400216</v>
      </c>
      <c r="H762" s="157">
        <f t="shared" si="23"/>
        <v>500</v>
      </c>
    </row>
    <row r="763" spans="1:8" ht="15" customHeight="1" x14ac:dyDescent="0.2">
      <c r="A763" s="152"/>
      <c r="B763" s="152"/>
      <c r="C763" s="152"/>
      <c r="D763" s="152"/>
      <c r="E763" s="153">
        <f>'2.40-Dati'!A762</f>
        <v>37875.166666666664</v>
      </c>
      <c r="F763" s="157">
        <f>'2.40-Dati'!B762</f>
        <v>28.819999694824201</v>
      </c>
      <c r="G763" s="157">
        <f t="shared" si="22"/>
        <v>-530.00068664550076</v>
      </c>
      <c r="H763" s="157">
        <f t="shared" si="23"/>
        <v>-360.00061035149861</v>
      </c>
    </row>
    <row r="764" spans="1:8" ht="15" customHeight="1" x14ac:dyDescent="0.2">
      <c r="A764" s="152"/>
      <c r="B764" s="152"/>
      <c r="C764" s="152"/>
      <c r="D764" s="152"/>
      <c r="E764" s="153">
        <f>'2.40-Dati'!A763</f>
        <v>37876.166666666664</v>
      </c>
      <c r="F764" s="157">
        <f>'2.40-Dati'!B763</f>
        <v>28.270000457763601</v>
      </c>
      <c r="G764" s="157">
        <f t="shared" si="22"/>
        <v>-549.99923706060019</v>
      </c>
      <c r="H764" s="157">
        <f t="shared" si="23"/>
        <v>-1079.9999237061011</v>
      </c>
    </row>
    <row r="765" spans="1:8" ht="15" customHeight="1" x14ac:dyDescent="0.2">
      <c r="A765" s="152"/>
      <c r="B765" s="152"/>
      <c r="C765" s="152"/>
      <c r="D765" s="152"/>
      <c r="E765" s="153">
        <f>'2.40-Dati'!A764</f>
        <v>37879.166666666664</v>
      </c>
      <c r="F765" s="157">
        <f>'2.40-Dati'!B764</f>
        <v>28.139999389648398</v>
      </c>
      <c r="G765" s="157">
        <f t="shared" si="22"/>
        <v>-130.0010681152024</v>
      </c>
      <c r="H765" s="157">
        <f t="shared" si="23"/>
        <v>-680.00030517580262</v>
      </c>
    </row>
    <row r="766" spans="1:8" ht="15" customHeight="1" x14ac:dyDescent="0.2">
      <c r="A766" s="152"/>
      <c r="B766" s="152"/>
      <c r="C766" s="152"/>
      <c r="D766" s="152"/>
      <c r="E766" s="153">
        <f>'2.40-Dati'!A765</f>
        <v>37880.166666666664</v>
      </c>
      <c r="F766" s="157">
        <f>'2.40-Dati'!B765</f>
        <v>27.559999465942301</v>
      </c>
      <c r="G766" s="157">
        <f t="shared" si="22"/>
        <v>-579.99992370609732</v>
      </c>
      <c r="H766" s="157">
        <f t="shared" si="23"/>
        <v>-710.00099182129975</v>
      </c>
    </row>
    <row r="767" spans="1:8" ht="15" customHeight="1" x14ac:dyDescent="0.2">
      <c r="A767" s="152"/>
      <c r="B767" s="152"/>
      <c r="C767" s="152"/>
      <c r="D767" s="152"/>
      <c r="E767" s="153">
        <f>'2.40-Dati'!A766</f>
        <v>37881.166666666664</v>
      </c>
      <c r="F767" s="157">
        <f>'2.40-Dati'!B766</f>
        <v>27.030000686645501</v>
      </c>
      <c r="G767" s="157">
        <f t="shared" si="22"/>
        <v>-529.99877929680042</v>
      </c>
      <c r="H767" s="157">
        <f t="shared" si="23"/>
        <v>-1109.9987030028979</v>
      </c>
    </row>
    <row r="768" spans="1:8" ht="15" customHeight="1" x14ac:dyDescent="0.2">
      <c r="A768" s="152"/>
      <c r="B768" s="152"/>
      <c r="C768" s="152"/>
      <c r="D768" s="152"/>
      <c r="E768" s="153">
        <f>'2.40-Dati'!A767</f>
        <v>37882.166666666664</v>
      </c>
      <c r="F768" s="157">
        <f>'2.40-Dati'!B767</f>
        <v>27.170000076293899</v>
      </c>
      <c r="G768" s="157">
        <f t="shared" si="22"/>
        <v>139.99938964839842</v>
      </c>
      <c r="H768" s="157">
        <f t="shared" si="23"/>
        <v>-389.99938964840203</v>
      </c>
    </row>
    <row r="769" spans="1:8" ht="15" customHeight="1" x14ac:dyDescent="0.2">
      <c r="A769" s="152"/>
      <c r="B769" s="152"/>
      <c r="C769" s="152"/>
      <c r="D769" s="152"/>
      <c r="E769" s="153">
        <f>'2.40-Dati'!A768</f>
        <v>37883.166666666664</v>
      </c>
      <c r="F769" s="157">
        <f>'2.40-Dati'!B768</f>
        <v>27.030000686645501</v>
      </c>
      <c r="G769" s="157">
        <f t="shared" si="22"/>
        <v>-139.99938964839842</v>
      </c>
      <c r="H769" s="157">
        <f t="shared" si="23"/>
        <v>0</v>
      </c>
    </row>
    <row r="770" spans="1:8" ht="15" customHeight="1" x14ac:dyDescent="0.2">
      <c r="A770" s="152"/>
      <c r="B770" s="152"/>
      <c r="C770" s="152"/>
      <c r="D770" s="152"/>
      <c r="E770" s="153">
        <f>'2.40-Dati'!A769</f>
        <v>37886.166666666664</v>
      </c>
      <c r="F770" s="157">
        <f>'2.40-Dati'!B769</f>
        <v>26.959999084472599</v>
      </c>
      <c r="G770" s="157">
        <f t="shared" si="22"/>
        <v>-70.0016021729013</v>
      </c>
      <c r="H770" s="157">
        <f t="shared" si="23"/>
        <v>-210.00099182129972</v>
      </c>
    </row>
    <row r="771" spans="1:8" ht="15" customHeight="1" x14ac:dyDescent="0.2">
      <c r="A771" s="152"/>
      <c r="B771" s="152"/>
      <c r="C771" s="152"/>
      <c r="D771" s="152"/>
      <c r="E771" s="153">
        <f>'2.40-Dati'!A770</f>
        <v>37887.166666666664</v>
      </c>
      <c r="F771" s="157">
        <f>'2.40-Dati'!B770</f>
        <v>27.129999160766602</v>
      </c>
      <c r="G771" s="157">
        <f t="shared" si="22"/>
        <v>170.00007629400216</v>
      </c>
      <c r="H771" s="157">
        <f t="shared" si="23"/>
        <v>99.998474121100855</v>
      </c>
    </row>
    <row r="772" spans="1:8" ht="15" customHeight="1" x14ac:dyDescent="0.2">
      <c r="A772" s="152"/>
      <c r="B772" s="152"/>
      <c r="C772" s="152"/>
      <c r="D772" s="152"/>
      <c r="E772" s="153">
        <f>'2.40-Dati'!A771</f>
        <v>37888.166666666664</v>
      </c>
      <c r="F772" s="157">
        <f>'2.40-Dati'!B771</f>
        <v>28.2399997711181</v>
      </c>
      <c r="G772" s="157">
        <f t="shared" ref="G772:G835" si="24">IF($B$1="lunga",1,-1)*$B$3*(F772-F771)</f>
        <v>1110.0006103514986</v>
      </c>
      <c r="H772" s="157">
        <f t="shared" si="23"/>
        <v>1280.0006866455008</v>
      </c>
    </row>
    <row r="773" spans="1:8" ht="15" customHeight="1" x14ac:dyDescent="0.2">
      <c r="A773" s="152"/>
      <c r="B773" s="152"/>
      <c r="C773" s="152"/>
      <c r="D773" s="152"/>
      <c r="E773" s="153">
        <f>'2.40-Dati'!A772</f>
        <v>37889.166666666664</v>
      </c>
      <c r="F773" s="157">
        <f>'2.40-Dati'!B772</f>
        <v>28.290000915527301</v>
      </c>
      <c r="G773" s="157">
        <f t="shared" si="24"/>
        <v>50.001144409201004</v>
      </c>
      <c r="H773" s="157">
        <f t="shared" ref="H773:H836" si="25">G772+G773</f>
        <v>1160.0017547606997</v>
      </c>
    </row>
    <row r="774" spans="1:8" ht="15" customHeight="1" x14ac:dyDescent="0.2">
      <c r="A774" s="152"/>
      <c r="B774" s="152"/>
      <c r="C774" s="152"/>
      <c r="D774" s="152"/>
      <c r="E774" s="153">
        <f>'2.40-Dati'!A773</f>
        <v>37890.166666666664</v>
      </c>
      <c r="F774" s="157">
        <f>'2.40-Dati'!B773</f>
        <v>28.159999847412099</v>
      </c>
      <c r="G774" s="157">
        <f t="shared" si="24"/>
        <v>-130.0010681152024</v>
      </c>
      <c r="H774" s="157">
        <f t="shared" si="25"/>
        <v>-79.999923706001397</v>
      </c>
    </row>
    <row r="775" spans="1:8" ht="15" customHeight="1" x14ac:dyDescent="0.2">
      <c r="A775" s="152"/>
      <c r="B775" s="152"/>
      <c r="C775" s="152"/>
      <c r="D775" s="152"/>
      <c r="E775" s="153">
        <f>'2.40-Dati'!A774</f>
        <v>37893.166666666664</v>
      </c>
      <c r="F775" s="157">
        <f>'2.40-Dati'!B774</f>
        <v>28.399999618530199</v>
      </c>
      <c r="G775" s="157">
        <f t="shared" si="24"/>
        <v>239.99977111810011</v>
      </c>
      <c r="H775" s="157">
        <f t="shared" si="25"/>
        <v>109.99870300289771</v>
      </c>
    </row>
    <row r="776" spans="1:8" ht="15" customHeight="1" x14ac:dyDescent="0.2">
      <c r="A776" s="152"/>
      <c r="B776" s="152"/>
      <c r="C776" s="152"/>
      <c r="D776" s="152"/>
      <c r="E776" s="153">
        <f>'2.40-Dati'!A775</f>
        <v>37894.166666666664</v>
      </c>
      <c r="F776" s="157">
        <f>'2.40-Dati'!B775</f>
        <v>29.2000007629394</v>
      </c>
      <c r="G776" s="157">
        <f t="shared" si="24"/>
        <v>800.00114440920106</v>
      </c>
      <c r="H776" s="157">
        <f t="shared" si="25"/>
        <v>1040.0009155273012</v>
      </c>
    </row>
    <row r="777" spans="1:8" ht="15" customHeight="1" x14ac:dyDescent="0.2">
      <c r="A777" s="152"/>
      <c r="B777" s="152"/>
      <c r="C777" s="152"/>
      <c r="D777" s="152"/>
      <c r="E777" s="153">
        <f>'2.40-Dati'!A776</f>
        <v>37895.166666666664</v>
      </c>
      <c r="F777" s="157">
        <f>'2.40-Dati'!B776</f>
        <v>29.389999389648398</v>
      </c>
      <c r="G777" s="157">
        <f t="shared" si="24"/>
        <v>189.99862670899859</v>
      </c>
      <c r="H777" s="157">
        <f t="shared" si="25"/>
        <v>989.99977111819965</v>
      </c>
    </row>
    <row r="778" spans="1:8" ht="15" customHeight="1" x14ac:dyDescent="0.2">
      <c r="A778" s="152"/>
      <c r="B778" s="152"/>
      <c r="C778" s="152"/>
      <c r="D778" s="152"/>
      <c r="E778" s="153">
        <f>'2.40-Dati'!A777</f>
        <v>37896.166666666664</v>
      </c>
      <c r="F778" s="157">
        <f>'2.40-Dati'!B777</f>
        <v>29.840000152587798</v>
      </c>
      <c r="G778" s="157">
        <f t="shared" si="24"/>
        <v>450.00076293939981</v>
      </c>
      <c r="H778" s="157">
        <f t="shared" si="25"/>
        <v>639.99938964839839</v>
      </c>
    </row>
    <row r="779" spans="1:8" ht="15" customHeight="1" x14ac:dyDescent="0.2">
      <c r="A779" s="152"/>
      <c r="B779" s="152"/>
      <c r="C779" s="152"/>
      <c r="D779" s="152"/>
      <c r="E779" s="153">
        <f>'2.40-Dati'!A778</f>
        <v>37897.166666666664</v>
      </c>
      <c r="F779" s="157">
        <f>'2.40-Dati'!B778</f>
        <v>30.399999618530199</v>
      </c>
      <c r="G779" s="157">
        <f t="shared" si="24"/>
        <v>559.99946594240055</v>
      </c>
      <c r="H779" s="157">
        <f t="shared" si="25"/>
        <v>1010.0002288818004</v>
      </c>
    </row>
    <row r="780" spans="1:8" ht="15" customHeight="1" x14ac:dyDescent="0.2">
      <c r="A780" s="152"/>
      <c r="B780" s="152"/>
      <c r="C780" s="152"/>
      <c r="D780" s="152"/>
      <c r="E780" s="153">
        <f>'2.40-Dati'!A779</f>
        <v>37900.166666666664</v>
      </c>
      <c r="F780" s="157">
        <f>'2.40-Dati'!B779</f>
        <v>30.4699993133544</v>
      </c>
      <c r="G780" s="157">
        <f t="shared" si="24"/>
        <v>69.999694824200986</v>
      </c>
      <c r="H780" s="157">
        <f t="shared" si="25"/>
        <v>629.99916076660156</v>
      </c>
    </row>
    <row r="781" spans="1:8" ht="15" customHeight="1" x14ac:dyDescent="0.2">
      <c r="A781" s="152"/>
      <c r="B781" s="152"/>
      <c r="C781" s="152"/>
      <c r="D781" s="152"/>
      <c r="E781" s="153">
        <f>'2.40-Dati'!A780</f>
        <v>37901.166666666664</v>
      </c>
      <c r="F781" s="157">
        <f>'2.40-Dati'!B780</f>
        <v>30.409999847412099</v>
      </c>
      <c r="G781" s="157">
        <f t="shared" si="24"/>
        <v>-59.9994659423011</v>
      </c>
      <c r="H781" s="157">
        <f t="shared" si="25"/>
        <v>10.000228881899886</v>
      </c>
    </row>
    <row r="782" spans="1:8" ht="15" customHeight="1" x14ac:dyDescent="0.2">
      <c r="A782" s="152"/>
      <c r="B782" s="152"/>
      <c r="C782" s="152"/>
      <c r="D782" s="152"/>
      <c r="E782" s="153">
        <f>'2.40-Dati'!A781</f>
        <v>37902.166666666664</v>
      </c>
      <c r="F782" s="157">
        <f>'2.40-Dati'!B781</f>
        <v>29.809999465942301</v>
      </c>
      <c r="G782" s="157">
        <f t="shared" si="24"/>
        <v>-600.00038146979762</v>
      </c>
      <c r="H782" s="157">
        <f t="shared" si="25"/>
        <v>-659.99984741209869</v>
      </c>
    </row>
    <row r="783" spans="1:8" ht="15" customHeight="1" x14ac:dyDescent="0.2">
      <c r="A783" s="152"/>
      <c r="B783" s="152"/>
      <c r="C783" s="152"/>
      <c r="D783" s="152"/>
      <c r="E783" s="153">
        <f>'2.40-Dati'!A782</f>
        <v>37903.166666666664</v>
      </c>
      <c r="F783" s="157">
        <f>'2.40-Dati'!B782</f>
        <v>31.0100002288818</v>
      </c>
      <c r="G783" s="157">
        <f t="shared" si="24"/>
        <v>1200.0007629394993</v>
      </c>
      <c r="H783" s="157">
        <f t="shared" si="25"/>
        <v>600.00038146970167</v>
      </c>
    </row>
    <row r="784" spans="1:8" ht="15" customHeight="1" x14ac:dyDescent="0.2">
      <c r="A784" s="152"/>
      <c r="B784" s="152"/>
      <c r="C784" s="152"/>
      <c r="D784" s="152"/>
      <c r="E784" s="153">
        <f>'2.40-Dati'!A783</f>
        <v>37904.166666666664</v>
      </c>
      <c r="F784" s="157">
        <f>'2.40-Dati'!B783</f>
        <v>31.9699993133544</v>
      </c>
      <c r="G784" s="157">
        <f t="shared" si="24"/>
        <v>959.99908447259941</v>
      </c>
      <c r="H784" s="157">
        <f t="shared" si="25"/>
        <v>2159.9998474120985</v>
      </c>
    </row>
    <row r="785" spans="1:8" ht="15" customHeight="1" x14ac:dyDescent="0.2">
      <c r="A785" s="152"/>
      <c r="B785" s="152"/>
      <c r="C785" s="152"/>
      <c r="D785" s="152"/>
      <c r="E785" s="153">
        <f>'2.40-Dati'!A784</f>
        <v>37907.166666666664</v>
      </c>
      <c r="F785" s="157">
        <f>'2.40-Dati'!B784</f>
        <v>31.9500007629394</v>
      </c>
      <c r="G785" s="157">
        <f t="shared" si="24"/>
        <v>-19.998550414999983</v>
      </c>
      <c r="H785" s="157">
        <f t="shared" si="25"/>
        <v>940.00053405759945</v>
      </c>
    </row>
    <row r="786" spans="1:8" ht="15" customHeight="1" x14ac:dyDescent="0.2">
      <c r="A786" s="152"/>
      <c r="B786" s="152"/>
      <c r="C786" s="152"/>
      <c r="D786" s="152"/>
      <c r="E786" s="153">
        <f>'2.40-Dati'!A785</f>
        <v>37908.166666666664</v>
      </c>
      <c r="F786" s="157">
        <f>'2.40-Dati'!B785</f>
        <v>31.819999694824201</v>
      </c>
      <c r="G786" s="157">
        <f t="shared" si="24"/>
        <v>-130.00106811519885</v>
      </c>
      <c r="H786" s="157">
        <f t="shared" si="25"/>
        <v>-149.99961853019883</v>
      </c>
    </row>
    <row r="787" spans="1:8" ht="15" customHeight="1" x14ac:dyDescent="0.2">
      <c r="A787" s="152"/>
      <c r="B787" s="152"/>
      <c r="C787" s="152"/>
      <c r="D787" s="152"/>
      <c r="E787" s="153">
        <f>'2.40-Dati'!A786</f>
        <v>37909.166666666664</v>
      </c>
      <c r="F787" s="157">
        <f>'2.40-Dati'!B786</f>
        <v>31.770000457763601</v>
      </c>
      <c r="G787" s="157">
        <f t="shared" si="24"/>
        <v>-49.999237060600166</v>
      </c>
      <c r="H787" s="157">
        <f t="shared" si="25"/>
        <v>-180.00030517579901</v>
      </c>
    </row>
    <row r="788" spans="1:8" ht="15" customHeight="1" x14ac:dyDescent="0.2">
      <c r="A788" s="152"/>
      <c r="B788" s="152"/>
      <c r="C788" s="152"/>
      <c r="D788" s="152"/>
      <c r="E788" s="153">
        <f>'2.40-Dati'!A787</f>
        <v>37910.166666666664</v>
      </c>
      <c r="F788" s="157">
        <f>'2.40-Dati'!B787</f>
        <v>31.540000915527301</v>
      </c>
      <c r="G788" s="157">
        <f t="shared" si="24"/>
        <v>-229.9995422362997</v>
      </c>
      <c r="H788" s="157">
        <f t="shared" si="25"/>
        <v>-279.9987792968999</v>
      </c>
    </row>
    <row r="789" spans="1:8" ht="15" customHeight="1" x14ac:dyDescent="0.2">
      <c r="A789" s="152"/>
      <c r="B789" s="152"/>
      <c r="C789" s="152"/>
      <c r="D789" s="152"/>
      <c r="E789" s="153">
        <f>'2.40-Dati'!A788</f>
        <v>37911.166666666664</v>
      </c>
      <c r="F789" s="157">
        <f>'2.40-Dati'!B788</f>
        <v>30.6800003051757</v>
      </c>
      <c r="G789" s="157">
        <f t="shared" si="24"/>
        <v>-860.00061035160161</v>
      </c>
      <c r="H789" s="157">
        <f t="shared" si="25"/>
        <v>-1090.0001525879013</v>
      </c>
    </row>
    <row r="790" spans="1:8" ht="15" customHeight="1" x14ac:dyDescent="0.2">
      <c r="A790" s="152"/>
      <c r="B790" s="152"/>
      <c r="C790" s="152"/>
      <c r="D790" s="152"/>
      <c r="E790" s="153">
        <f>'2.40-Dati'!A789</f>
        <v>37914.166666666664</v>
      </c>
      <c r="F790" s="157">
        <f>'2.40-Dati'!B789</f>
        <v>30.350000381469702</v>
      </c>
      <c r="G790" s="157">
        <f t="shared" si="24"/>
        <v>-329.99992370599784</v>
      </c>
      <c r="H790" s="157">
        <f t="shared" si="25"/>
        <v>-1190.0005340575995</v>
      </c>
    </row>
    <row r="791" spans="1:8" ht="15" customHeight="1" x14ac:dyDescent="0.2">
      <c r="A791" s="152"/>
      <c r="B791" s="152"/>
      <c r="C791" s="152"/>
      <c r="D791" s="152"/>
      <c r="E791" s="153">
        <f>'2.40-Dati'!A790</f>
        <v>37915.166666666664</v>
      </c>
      <c r="F791" s="157">
        <f>'2.40-Dati'!B790</f>
        <v>30.1800003051757</v>
      </c>
      <c r="G791" s="157">
        <f t="shared" si="24"/>
        <v>-170.00007629400216</v>
      </c>
      <c r="H791" s="157">
        <f t="shared" si="25"/>
        <v>-500</v>
      </c>
    </row>
    <row r="792" spans="1:8" ht="15" customHeight="1" x14ac:dyDescent="0.2">
      <c r="A792" s="152"/>
      <c r="B792" s="152"/>
      <c r="C792" s="152"/>
      <c r="D792" s="152"/>
      <c r="E792" s="153">
        <f>'2.40-Dati'!A791</f>
        <v>37916.166666666664</v>
      </c>
      <c r="F792" s="157">
        <f>'2.40-Dati'!B791</f>
        <v>29.920000076293899</v>
      </c>
      <c r="G792" s="157">
        <f t="shared" si="24"/>
        <v>-260.00022888180041</v>
      </c>
      <c r="H792" s="157">
        <f t="shared" si="25"/>
        <v>-430.00030517580257</v>
      </c>
    </row>
    <row r="793" spans="1:8" ht="15" customHeight="1" x14ac:dyDescent="0.2">
      <c r="A793" s="152"/>
      <c r="B793" s="152"/>
      <c r="C793" s="152"/>
      <c r="D793" s="152"/>
      <c r="E793" s="153">
        <f>'2.40-Dati'!A792</f>
        <v>37917.166666666664</v>
      </c>
      <c r="F793" s="157">
        <f>'2.40-Dati'!B792</f>
        <v>30.299999237060501</v>
      </c>
      <c r="G793" s="157">
        <f t="shared" si="24"/>
        <v>379.99916076660156</v>
      </c>
      <c r="H793" s="157">
        <f t="shared" si="25"/>
        <v>119.99893188480115</v>
      </c>
    </row>
    <row r="794" spans="1:8" ht="15" customHeight="1" x14ac:dyDescent="0.2">
      <c r="A794" s="152"/>
      <c r="B794" s="152"/>
      <c r="C794" s="152"/>
      <c r="D794" s="152"/>
      <c r="E794" s="153">
        <f>'2.40-Dati'!A793</f>
        <v>37918.166666666664</v>
      </c>
      <c r="F794" s="157">
        <f>'2.40-Dati'!B793</f>
        <v>30.159999847412099</v>
      </c>
      <c r="G794" s="157">
        <f t="shared" si="24"/>
        <v>-139.99938964840197</v>
      </c>
      <c r="H794" s="157">
        <f t="shared" si="25"/>
        <v>239.99977111819959</v>
      </c>
    </row>
    <row r="795" spans="1:8" ht="15" customHeight="1" x14ac:dyDescent="0.2">
      <c r="A795" s="152"/>
      <c r="B795" s="152"/>
      <c r="C795" s="152"/>
      <c r="D795" s="152"/>
      <c r="E795" s="153">
        <f>'2.40-Dati'!A794</f>
        <v>37921.208333333336</v>
      </c>
      <c r="F795" s="157">
        <f>'2.40-Dati'!B794</f>
        <v>29.920000076293899</v>
      </c>
      <c r="G795" s="157">
        <f t="shared" si="24"/>
        <v>-239.99977111819959</v>
      </c>
      <c r="H795" s="157">
        <f t="shared" si="25"/>
        <v>-379.99916076660156</v>
      </c>
    </row>
    <row r="796" spans="1:8" ht="15" customHeight="1" x14ac:dyDescent="0.2">
      <c r="A796" s="152"/>
      <c r="B796" s="152"/>
      <c r="C796" s="152"/>
      <c r="D796" s="152"/>
      <c r="E796" s="153">
        <f>'2.40-Dati'!A795</f>
        <v>37922.208333333336</v>
      </c>
      <c r="F796" s="157">
        <f>'2.40-Dati'!B795</f>
        <v>29.559999465942301</v>
      </c>
      <c r="G796" s="157">
        <f t="shared" si="24"/>
        <v>-360.00061035159803</v>
      </c>
      <c r="H796" s="157">
        <f t="shared" si="25"/>
        <v>-600.00038146979762</v>
      </c>
    </row>
    <row r="797" spans="1:8" ht="15" customHeight="1" x14ac:dyDescent="0.2">
      <c r="A797" s="152"/>
      <c r="B797" s="152"/>
      <c r="C797" s="152"/>
      <c r="D797" s="152"/>
      <c r="E797" s="153">
        <f>'2.40-Dati'!A796</f>
        <v>37923.208333333336</v>
      </c>
      <c r="F797" s="157">
        <f>'2.40-Dati'!B796</f>
        <v>28.909999847412099</v>
      </c>
      <c r="G797" s="157">
        <f t="shared" si="24"/>
        <v>-649.99961853020238</v>
      </c>
      <c r="H797" s="157">
        <f t="shared" si="25"/>
        <v>-1010.0002288818005</v>
      </c>
    </row>
    <row r="798" spans="1:8" ht="15" customHeight="1" x14ac:dyDescent="0.2">
      <c r="A798" s="152"/>
      <c r="B798" s="152"/>
      <c r="C798" s="152"/>
      <c r="D798" s="152"/>
      <c r="E798" s="153">
        <f>'2.40-Dati'!A797</f>
        <v>37924.208333333336</v>
      </c>
      <c r="F798" s="157">
        <f>'2.40-Dati'!B797</f>
        <v>28.4699993133544</v>
      </c>
      <c r="G798" s="157">
        <f t="shared" si="24"/>
        <v>-440.00053405769893</v>
      </c>
      <c r="H798" s="157">
        <f t="shared" si="25"/>
        <v>-1090.0001525879013</v>
      </c>
    </row>
    <row r="799" spans="1:8" ht="15" customHeight="1" x14ac:dyDescent="0.2">
      <c r="A799" s="152"/>
      <c r="B799" s="152"/>
      <c r="C799" s="152"/>
      <c r="D799" s="152"/>
      <c r="E799" s="153">
        <f>'2.40-Dati'!A798</f>
        <v>37925.208333333336</v>
      </c>
      <c r="F799" s="157">
        <f>'2.40-Dati'!B798</f>
        <v>29.110000610351499</v>
      </c>
      <c r="G799" s="157">
        <f t="shared" si="24"/>
        <v>640.00129699709873</v>
      </c>
      <c r="H799" s="157">
        <f t="shared" si="25"/>
        <v>200.00076293939981</v>
      </c>
    </row>
    <row r="800" spans="1:8" ht="15" customHeight="1" x14ac:dyDescent="0.2">
      <c r="A800" s="152"/>
      <c r="B800" s="152"/>
      <c r="C800" s="152"/>
      <c r="D800" s="152"/>
      <c r="E800" s="153">
        <f>'2.40-Dati'!A799</f>
        <v>37928.208333333336</v>
      </c>
      <c r="F800" s="157">
        <f>'2.40-Dati'!B799</f>
        <v>28.899999618530199</v>
      </c>
      <c r="G800" s="157">
        <f t="shared" si="24"/>
        <v>-210.00099182129972</v>
      </c>
      <c r="H800" s="157">
        <f t="shared" si="25"/>
        <v>430.00030517579899</v>
      </c>
    </row>
    <row r="801" spans="1:8" ht="15" customHeight="1" x14ac:dyDescent="0.2">
      <c r="A801" s="152"/>
      <c r="B801" s="152"/>
      <c r="C801" s="152"/>
      <c r="D801" s="152"/>
      <c r="E801" s="153">
        <f>'2.40-Dati'!A800</f>
        <v>37929.208333333336</v>
      </c>
      <c r="F801" s="157">
        <f>'2.40-Dati'!B800</f>
        <v>28.75</v>
      </c>
      <c r="G801" s="157">
        <f t="shared" si="24"/>
        <v>-149.99961853019883</v>
      </c>
      <c r="H801" s="157">
        <f t="shared" si="25"/>
        <v>-360.00061035149855</v>
      </c>
    </row>
    <row r="802" spans="1:8" ht="15" customHeight="1" x14ac:dyDescent="0.2">
      <c r="A802" s="152"/>
      <c r="B802" s="152"/>
      <c r="C802" s="152"/>
      <c r="D802" s="152"/>
      <c r="E802" s="153">
        <f>'2.40-Dati'!A801</f>
        <v>37930.208333333336</v>
      </c>
      <c r="F802" s="157">
        <f>'2.40-Dati'!B801</f>
        <v>30.299999237060501</v>
      </c>
      <c r="G802" s="157">
        <f t="shared" si="24"/>
        <v>1549.9992370605007</v>
      </c>
      <c r="H802" s="157">
        <f t="shared" si="25"/>
        <v>1399.9996185303019</v>
      </c>
    </row>
    <row r="803" spans="1:8" ht="15" customHeight="1" x14ac:dyDescent="0.2">
      <c r="A803" s="152"/>
      <c r="B803" s="152"/>
      <c r="C803" s="152"/>
      <c r="D803" s="152"/>
      <c r="E803" s="153">
        <f>'2.40-Dati'!A802</f>
        <v>37931.208333333336</v>
      </c>
      <c r="F803" s="157">
        <f>'2.40-Dati'!B802</f>
        <v>30.2600002288818</v>
      </c>
      <c r="G803" s="157">
        <f t="shared" si="24"/>
        <v>-39.999008178700279</v>
      </c>
      <c r="H803" s="157">
        <f t="shared" si="25"/>
        <v>1510.0002288818005</v>
      </c>
    </row>
    <row r="804" spans="1:8" ht="15" customHeight="1" x14ac:dyDescent="0.2">
      <c r="A804" s="152"/>
      <c r="B804" s="152"/>
      <c r="C804" s="152"/>
      <c r="D804" s="152"/>
      <c r="E804" s="153">
        <f>'2.40-Dati'!A803</f>
        <v>37932.208333333336</v>
      </c>
      <c r="F804" s="157">
        <f>'2.40-Dati'!B803</f>
        <v>30.850000381469702</v>
      </c>
      <c r="G804" s="157">
        <f t="shared" si="24"/>
        <v>590.00015258790131</v>
      </c>
      <c r="H804" s="157">
        <f t="shared" si="25"/>
        <v>550.00114440920106</v>
      </c>
    </row>
    <row r="805" spans="1:8" ht="15" customHeight="1" x14ac:dyDescent="0.2">
      <c r="A805" s="152"/>
      <c r="B805" s="152"/>
      <c r="C805" s="152"/>
      <c r="D805" s="152"/>
      <c r="E805" s="153">
        <f>'2.40-Dati'!A804</f>
        <v>37935.208333333336</v>
      </c>
      <c r="F805" s="157">
        <f>'2.40-Dati'!B804</f>
        <v>30.879999160766602</v>
      </c>
      <c r="G805" s="157">
        <f t="shared" si="24"/>
        <v>29.998779296899869</v>
      </c>
      <c r="H805" s="157">
        <f t="shared" si="25"/>
        <v>619.99893188480121</v>
      </c>
    </row>
    <row r="806" spans="1:8" ht="15" customHeight="1" x14ac:dyDescent="0.2">
      <c r="A806" s="152"/>
      <c r="B806" s="152"/>
      <c r="C806" s="152"/>
      <c r="D806" s="152"/>
      <c r="E806" s="153">
        <f>'2.40-Dati'!A805</f>
        <v>37936.208333333336</v>
      </c>
      <c r="F806" s="157">
        <f>'2.40-Dati'!B805</f>
        <v>31.149999618530199</v>
      </c>
      <c r="G806" s="157">
        <f t="shared" si="24"/>
        <v>270.0004577635973</v>
      </c>
      <c r="H806" s="157">
        <f t="shared" si="25"/>
        <v>299.99923706049719</v>
      </c>
    </row>
    <row r="807" spans="1:8" ht="15" customHeight="1" x14ac:dyDescent="0.2">
      <c r="A807" s="152"/>
      <c r="B807" s="152"/>
      <c r="C807" s="152"/>
      <c r="D807" s="152"/>
      <c r="E807" s="153">
        <f>'2.40-Dati'!A806</f>
        <v>37937.208333333336</v>
      </c>
      <c r="F807" s="157">
        <f>'2.40-Dati'!B806</f>
        <v>31.329999923706001</v>
      </c>
      <c r="G807" s="157">
        <f t="shared" si="24"/>
        <v>180.00030517580257</v>
      </c>
      <c r="H807" s="157">
        <f t="shared" si="25"/>
        <v>450.00076293939986</v>
      </c>
    </row>
    <row r="808" spans="1:8" ht="15" customHeight="1" x14ac:dyDescent="0.2">
      <c r="A808" s="152"/>
      <c r="B808" s="152"/>
      <c r="C808" s="152"/>
      <c r="D808" s="152"/>
      <c r="E808" s="153">
        <f>'2.40-Dati'!A807</f>
        <v>37938.208333333336</v>
      </c>
      <c r="F808" s="157">
        <f>'2.40-Dati'!B807</f>
        <v>31.899999618530199</v>
      </c>
      <c r="G808" s="157">
        <f t="shared" si="24"/>
        <v>569.99969482419738</v>
      </c>
      <c r="H808" s="157">
        <f t="shared" si="25"/>
        <v>750</v>
      </c>
    </row>
    <row r="809" spans="1:8" ht="15" customHeight="1" x14ac:dyDescent="0.2">
      <c r="A809" s="152"/>
      <c r="B809" s="152"/>
      <c r="C809" s="152"/>
      <c r="D809" s="152"/>
      <c r="E809" s="153">
        <f>'2.40-Dati'!A808</f>
        <v>37939.208333333336</v>
      </c>
      <c r="F809" s="157">
        <f>'2.40-Dati'!B808</f>
        <v>32.369998931884702</v>
      </c>
      <c r="G809" s="157">
        <f t="shared" si="24"/>
        <v>469.99931335450287</v>
      </c>
      <c r="H809" s="157">
        <f t="shared" si="25"/>
        <v>1039.9990081787003</v>
      </c>
    </row>
    <row r="810" spans="1:8" ht="15" customHeight="1" x14ac:dyDescent="0.2">
      <c r="A810" s="152"/>
      <c r="B810" s="152"/>
      <c r="C810" s="152"/>
      <c r="D810" s="152"/>
      <c r="E810" s="153">
        <f>'2.40-Dati'!A809</f>
        <v>37942.208333333336</v>
      </c>
      <c r="F810" s="157">
        <f>'2.40-Dati'!B809</f>
        <v>31.7299995422363</v>
      </c>
      <c r="G810" s="157">
        <f t="shared" si="24"/>
        <v>-639.99938964840203</v>
      </c>
      <c r="H810" s="157">
        <f t="shared" si="25"/>
        <v>-170.00007629389916</v>
      </c>
    </row>
    <row r="811" spans="1:8" ht="15" customHeight="1" x14ac:dyDescent="0.2">
      <c r="A811" s="152"/>
      <c r="B811" s="152"/>
      <c r="C811" s="152"/>
      <c r="D811" s="152"/>
      <c r="E811" s="153">
        <f>'2.40-Dati'!A810</f>
        <v>37943.208333333336</v>
      </c>
      <c r="F811" s="157">
        <f>'2.40-Dati'!B810</f>
        <v>33.279998779296797</v>
      </c>
      <c r="G811" s="157">
        <f t="shared" si="24"/>
        <v>1549.9992370604971</v>
      </c>
      <c r="H811" s="157">
        <f t="shared" si="25"/>
        <v>909.99984741209505</v>
      </c>
    </row>
    <row r="812" spans="1:8" ht="15" customHeight="1" x14ac:dyDescent="0.2">
      <c r="A812" s="152"/>
      <c r="B812" s="152"/>
      <c r="C812" s="152"/>
      <c r="D812" s="152"/>
      <c r="E812" s="153">
        <f>'2.40-Dati'!A811</f>
        <v>37944.208333333336</v>
      </c>
      <c r="F812" s="157">
        <f>'2.40-Dati'!B811</f>
        <v>32.919998168945298</v>
      </c>
      <c r="G812" s="157">
        <f t="shared" si="24"/>
        <v>-360.00061035149855</v>
      </c>
      <c r="H812" s="157">
        <f t="shared" si="25"/>
        <v>1189.9986267089985</v>
      </c>
    </row>
    <row r="813" spans="1:8" ht="15" customHeight="1" x14ac:dyDescent="0.2">
      <c r="A813" s="152"/>
      <c r="B813" s="152"/>
      <c r="C813" s="152"/>
      <c r="D813" s="152"/>
      <c r="E813" s="153">
        <f>'2.40-Dati'!A812</f>
        <v>37945.208333333336</v>
      </c>
      <c r="F813" s="157">
        <f>'2.40-Dati'!B812</f>
        <v>32.860000610351499</v>
      </c>
      <c r="G813" s="157">
        <f t="shared" si="24"/>
        <v>-59.997558593799738</v>
      </c>
      <c r="H813" s="157">
        <f t="shared" si="25"/>
        <v>-419.99816894529829</v>
      </c>
    </row>
    <row r="814" spans="1:8" ht="15" customHeight="1" x14ac:dyDescent="0.2">
      <c r="A814" s="152"/>
      <c r="B814" s="152"/>
      <c r="C814" s="152"/>
      <c r="D814" s="152"/>
      <c r="E814" s="153">
        <f>'2.40-Dati'!A813</f>
        <v>37946.208333333336</v>
      </c>
      <c r="F814" s="157">
        <f>'2.40-Dati'!B813</f>
        <v>31.610000610351499</v>
      </c>
      <c r="G814" s="157">
        <f t="shared" si="24"/>
        <v>-1250</v>
      </c>
      <c r="H814" s="157">
        <f t="shared" si="25"/>
        <v>-1309.9975585937998</v>
      </c>
    </row>
    <row r="815" spans="1:8" ht="15" customHeight="1" x14ac:dyDescent="0.2">
      <c r="A815" s="152"/>
      <c r="B815" s="152"/>
      <c r="C815" s="152"/>
      <c r="D815" s="152"/>
      <c r="E815" s="153">
        <f>'2.40-Dati'!A814</f>
        <v>37949.208333333336</v>
      </c>
      <c r="F815" s="157">
        <f>'2.40-Dati'!B814</f>
        <v>29.7399997711181</v>
      </c>
      <c r="G815" s="157">
        <f t="shared" si="24"/>
        <v>-1870.0008392333984</v>
      </c>
      <c r="H815" s="157">
        <f t="shared" si="25"/>
        <v>-3120.0008392333984</v>
      </c>
    </row>
    <row r="816" spans="1:8" ht="15" customHeight="1" x14ac:dyDescent="0.2">
      <c r="A816" s="152"/>
      <c r="B816" s="152"/>
      <c r="C816" s="152"/>
      <c r="D816" s="152"/>
      <c r="E816" s="153">
        <f>'2.40-Dati'!A815</f>
        <v>37950.208333333336</v>
      </c>
      <c r="F816" s="157">
        <f>'2.40-Dati'!B815</f>
        <v>29.770000457763601</v>
      </c>
      <c r="G816" s="157">
        <f t="shared" si="24"/>
        <v>30.000686645500707</v>
      </c>
      <c r="H816" s="157">
        <f t="shared" si="25"/>
        <v>-1840.0001525878977</v>
      </c>
    </row>
    <row r="817" spans="1:8" ht="15" customHeight="1" x14ac:dyDescent="0.2">
      <c r="A817" s="152"/>
      <c r="B817" s="152"/>
      <c r="C817" s="152"/>
      <c r="D817" s="152"/>
      <c r="E817" s="153">
        <f>'2.40-Dati'!A816</f>
        <v>37951.208333333336</v>
      </c>
      <c r="F817" s="157">
        <f>'2.40-Dati'!B816</f>
        <v>30.409999847412099</v>
      </c>
      <c r="G817" s="157">
        <f t="shared" si="24"/>
        <v>639.99938964849787</v>
      </c>
      <c r="H817" s="157">
        <f t="shared" si="25"/>
        <v>670.00007629399852</v>
      </c>
    </row>
    <row r="818" spans="1:8" ht="15" customHeight="1" x14ac:dyDescent="0.2">
      <c r="A818" s="152"/>
      <c r="B818" s="152"/>
      <c r="C818" s="152"/>
      <c r="D818" s="152"/>
      <c r="E818" s="153">
        <f>'2.40-Dati'!A817</f>
        <v>37956.208333333336</v>
      </c>
      <c r="F818" s="157">
        <f>'2.40-Dati'!B817</f>
        <v>29.9500007629394</v>
      </c>
      <c r="G818" s="157">
        <f t="shared" si="24"/>
        <v>-459.99908447269888</v>
      </c>
      <c r="H818" s="157">
        <f t="shared" si="25"/>
        <v>180.00030517579899</v>
      </c>
    </row>
    <row r="819" spans="1:8" ht="15" customHeight="1" x14ac:dyDescent="0.2">
      <c r="A819" s="152"/>
      <c r="B819" s="152"/>
      <c r="C819" s="152"/>
      <c r="D819" s="152"/>
      <c r="E819" s="153">
        <f>'2.40-Dati'!A818</f>
        <v>37957.208333333336</v>
      </c>
      <c r="F819" s="157">
        <f>'2.40-Dati'!B818</f>
        <v>30.780000686645501</v>
      </c>
      <c r="G819" s="157">
        <f t="shared" si="24"/>
        <v>829.99992370610084</v>
      </c>
      <c r="H819" s="157">
        <f t="shared" si="25"/>
        <v>370.00083923340196</v>
      </c>
    </row>
    <row r="820" spans="1:8" ht="15" customHeight="1" x14ac:dyDescent="0.2">
      <c r="A820" s="152"/>
      <c r="B820" s="152"/>
      <c r="C820" s="152"/>
      <c r="D820" s="152"/>
      <c r="E820" s="153">
        <f>'2.40-Dati'!A819</f>
        <v>37958.208333333336</v>
      </c>
      <c r="F820" s="157">
        <f>'2.40-Dati'!B819</f>
        <v>31.100000381469702</v>
      </c>
      <c r="G820" s="157">
        <f t="shared" si="24"/>
        <v>319.99969482420101</v>
      </c>
      <c r="H820" s="157">
        <f t="shared" si="25"/>
        <v>1149.9996185303019</v>
      </c>
    </row>
    <row r="821" spans="1:8" ht="15" customHeight="1" x14ac:dyDescent="0.2">
      <c r="A821" s="152"/>
      <c r="B821" s="152"/>
      <c r="C821" s="152"/>
      <c r="D821" s="152"/>
      <c r="E821" s="153">
        <f>'2.40-Dati'!A820</f>
        <v>37959.208333333336</v>
      </c>
      <c r="F821" s="157">
        <f>'2.40-Dati'!B820</f>
        <v>31.2600002288818</v>
      </c>
      <c r="G821" s="157">
        <f t="shared" si="24"/>
        <v>159.99984741209872</v>
      </c>
      <c r="H821" s="157">
        <f t="shared" si="25"/>
        <v>479.9995422362997</v>
      </c>
    </row>
    <row r="822" spans="1:8" ht="15" customHeight="1" x14ac:dyDescent="0.2">
      <c r="A822" s="152"/>
      <c r="B822" s="152"/>
      <c r="C822" s="152"/>
      <c r="D822" s="152"/>
      <c r="E822" s="153">
        <f>'2.40-Dati'!A821</f>
        <v>37960.208333333336</v>
      </c>
      <c r="F822" s="157">
        <f>'2.40-Dati'!B821</f>
        <v>30.7299995422363</v>
      </c>
      <c r="G822" s="157">
        <f t="shared" si="24"/>
        <v>-530.00068664550076</v>
      </c>
      <c r="H822" s="157">
        <f t="shared" si="25"/>
        <v>-370.00083923340208</v>
      </c>
    </row>
    <row r="823" spans="1:8" ht="15" customHeight="1" x14ac:dyDescent="0.2">
      <c r="A823" s="152"/>
      <c r="B823" s="152"/>
      <c r="C823" s="152"/>
      <c r="D823" s="152"/>
      <c r="E823" s="153">
        <f>'2.40-Dati'!A822</f>
        <v>37963.208333333336</v>
      </c>
      <c r="F823" s="157">
        <f>'2.40-Dati'!B822</f>
        <v>32.099998474121001</v>
      </c>
      <c r="G823" s="157">
        <f t="shared" si="24"/>
        <v>1369.9989318847017</v>
      </c>
      <c r="H823" s="157">
        <f t="shared" si="25"/>
        <v>839.99824523920097</v>
      </c>
    </row>
    <row r="824" spans="1:8" ht="15" customHeight="1" x14ac:dyDescent="0.2">
      <c r="A824" s="152"/>
      <c r="B824" s="152"/>
      <c r="C824" s="152"/>
      <c r="D824" s="152"/>
      <c r="E824" s="153">
        <f>'2.40-Dati'!A823</f>
        <v>37964.208333333336</v>
      </c>
      <c r="F824" s="157">
        <f>'2.40-Dati'!B823</f>
        <v>31.7600002288818</v>
      </c>
      <c r="G824" s="157">
        <f t="shared" si="24"/>
        <v>-339.99824523920097</v>
      </c>
      <c r="H824" s="157">
        <f t="shared" si="25"/>
        <v>1030.0006866455008</v>
      </c>
    </row>
    <row r="825" spans="1:8" ht="15" customHeight="1" x14ac:dyDescent="0.2">
      <c r="A825" s="152"/>
      <c r="B825" s="152"/>
      <c r="C825" s="152"/>
      <c r="D825" s="152"/>
      <c r="E825" s="153">
        <f>'2.40-Dati'!A824</f>
        <v>37965.208333333336</v>
      </c>
      <c r="F825" s="157">
        <f>'2.40-Dati'!B824</f>
        <v>31.879999160766602</v>
      </c>
      <c r="G825" s="157">
        <f t="shared" si="24"/>
        <v>119.99893188480115</v>
      </c>
      <c r="H825" s="157">
        <f t="shared" si="25"/>
        <v>-219.99931335439982</v>
      </c>
    </row>
    <row r="826" spans="1:8" ht="15" customHeight="1" x14ac:dyDescent="0.2">
      <c r="A826" s="152"/>
      <c r="B826" s="152"/>
      <c r="C826" s="152"/>
      <c r="D826" s="152"/>
      <c r="E826" s="153">
        <f>'2.40-Dati'!A825</f>
        <v>37966.208333333336</v>
      </c>
      <c r="F826" s="157">
        <f>'2.40-Dati'!B825</f>
        <v>31.850000381469702</v>
      </c>
      <c r="G826" s="157">
        <f t="shared" si="24"/>
        <v>-29.998779296899869</v>
      </c>
      <c r="H826" s="157">
        <f t="shared" si="25"/>
        <v>90.000152587901283</v>
      </c>
    </row>
    <row r="827" spans="1:8" ht="15" customHeight="1" x14ac:dyDescent="0.2">
      <c r="A827" s="152"/>
      <c r="B827" s="152"/>
      <c r="C827" s="152"/>
      <c r="D827" s="152"/>
      <c r="E827" s="153">
        <f>'2.40-Dati'!A826</f>
        <v>37967.208333333336</v>
      </c>
      <c r="F827" s="157">
        <f>'2.40-Dati'!B826</f>
        <v>33.040000915527301</v>
      </c>
      <c r="G827" s="157">
        <f t="shared" si="24"/>
        <v>1190.0005340575995</v>
      </c>
      <c r="H827" s="157">
        <f t="shared" si="25"/>
        <v>1160.0017547606997</v>
      </c>
    </row>
    <row r="828" spans="1:8" ht="15" customHeight="1" x14ac:dyDescent="0.2">
      <c r="A828" s="152"/>
      <c r="B828" s="152"/>
      <c r="C828" s="152"/>
      <c r="D828" s="152"/>
      <c r="E828" s="153">
        <f>'2.40-Dati'!A827</f>
        <v>37970.208333333336</v>
      </c>
      <c r="F828" s="157">
        <f>'2.40-Dati'!B827</f>
        <v>33.180000305175703</v>
      </c>
      <c r="G828" s="157">
        <f t="shared" si="24"/>
        <v>139.99938964840197</v>
      </c>
      <c r="H828" s="157">
        <f t="shared" si="25"/>
        <v>1329.9999237060015</v>
      </c>
    </row>
    <row r="829" spans="1:8" ht="15" customHeight="1" x14ac:dyDescent="0.2">
      <c r="A829" s="152"/>
      <c r="B829" s="152"/>
      <c r="C829" s="152"/>
      <c r="D829" s="152"/>
      <c r="E829" s="153">
        <f>'2.40-Dati'!A828</f>
        <v>37971.208333333336</v>
      </c>
      <c r="F829" s="157">
        <f>'2.40-Dati'!B828</f>
        <v>32.889999389648402</v>
      </c>
      <c r="G829" s="157">
        <f t="shared" si="24"/>
        <v>-290.00091552730112</v>
      </c>
      <c r="H829" s="157">
        <f t="shared" si="25"/>
        <v>-150.00152587889914</v>
      </c>
    </row>
    <row r="830" spans="1:8" ht="15" customHeight="1" x14ac:dyDescent="0.2">
      <c r="A830" s="152"/>
      <c r="B830" s="152"/>
      <c r="C830" s="152"/>
      <c r="D830" s="152"/>
      <c r="E830" s="153">
        <f>'2.40-Dati'!A829</f>
        <v>37972.208333333336</v>
      </c>
      <c r="F830" s="157">
        <f>'2.40-Dati'!B829</f>
        <v>33.349998474121001</v>
      </c>
      <c r="G830" s="157">
        <f t="shared" si="24"/>
        <v>459.99908447259941</v>
      </c>
      <c r="H830" s="157">
        <f t="shared" si="25"/>
        <v>169.99816894529829</v>
      </c>
    </row>
    <row r="831" spans="1:8" ht="15" customHeight="1" x14ac:dyDescent="0.2">
      <c r="A831" s="152"/>
      <c r="B831" s="152"/>
      <c r="C831" s="152"/>
      <c r="D831" s="152"/>
      <c r="E831" s="153">
        <f>'2.40-Dati'!A830</f>
        <v>37973.208333333336</v>
      </c>
      <c r="F831" s="157">
        <f>'2.40-Dati'!B830</f>
        <v>33.709999084472599</v>
      </c>
      <c r="G831" s="157">
        <f t="shared" si="24"/>
        <v>360.00061035159803</v>
      </c>
      <c r="H831" s="157">
        <f t="shared" si="25"/>
        <v>819.99969482419738</v>
      </c>
    </row>
    <row r="832" spans="1:8" ht="15" customHeight="1" x14ac:dyDescent="0.2">
      <c r="A832" s="152"/>
      <c r="B832" s="152"/>
      <c r="C832" s="152"/>
      <c r="D832" s="152"/>
      <c r="E832" s="153">
        <f>'2.40-Dati'!A831</f>
        <v>37974.208333333336</v>
      </c>
      <c r="F832" s="157">
        <f>'2.40-Dati'!B831</f>
        <v>33.020000457763601</v>
      </c>
      <c r="G832" s="157">
        <f t="shared" si="24"/>
        <v>-689.99862670899859</v>
      </c>
      <c r="H832" s="157">
        <f t="shared" si="25"/>
        <v>-329.99801635740056</v>
      </c>
    </row>
    <row r="833" spans="1:8" ht="15" customHeight="1" x14ac:dyDescent="0.2">
      <c r="A833" s="152"/>
      <c r="B833" s="152"/>
      <c r="C833" s="152"/>
      <c r="D833" s="152"/>
      <c r="E833" s="153">
        <f>'2.40-Dati'!A832</f>
        <v>37977.208333333336</v>
      </c>
      <c r="F833" s="157">
        <f>'2.40-Dati'!B832</f>
        <v>31.870000839233398</v>
      </c>
      <c r="G833" s="157">
        <f t="shared" si="24"/>
        <v>-1149.9996185302025</v>
      </c>
      <c r="H833" s="157">
        <f t="shared" si="25"/>
        <v>-1839.998245239201</v>
      </c>
    </row>
    <row r="834" spans="1:8" ht="15" customHeight="1" x14ac:dyDescent="0.2">
      <c r="A834" s="152"/>
      <c r="B834" s="152"/>
      <c r="C834" s="152"/>
      <c r="D834" s="152"/>
      <c r="E834" s="153">
        <f>'2.40-Dati'!A833</f>
        <v>37978.208333333336</v>
      </c>
      <c r="F834" s="157">
        <f>'2.40-Dati'!B833</f>
        <v>31.9500007629394</v>
      </c>
      <c r="G834" s="157">
        <f t="shared" si="24"/>
        <v>79.999923706001397</v>
      </c>
      <c r="H834" s="157">
        <f t="shared" si="25"/>
        <v>-1069.999694824201</v>
      </c>
    </row>
    <row r="835" spans="1:8" ht="15" customHeight="1" x14ac:dyDescent="0.2">
      <c r="A835" s="152"/>
      <c r="B835" s="152"/>
      <c r="C835" s="152"/>
      <c r="D835" s="152"/>
      <c r="E835" s="153">
        <f>'2.40-Dati'!A834</f>
        <v>37979.208333333336</v>
      </c>
      <c r="F835" s="157">
        <f>'2.40-Dati'!B834</f>
        <v>32.860000610351499</v>
      </c>
      <c r="G835" s="157">
        <f t="shared" si="24"/>
        <v>909.99984741209869</v>
      </c>
      <c r="H835" s="157">
        <f t="shared" si="25"/>
        <v>989.99977111810006</v>
      </c>
    </row>
    <row r="836" spans="1:8" ht="15" customHeight="1" x14ac:dyDescent="0.2">
      <c r="A836" s="152"/>
      <c r="B836" s="152"/>
      <c r="C836" s="152"/>
      <c r="D836" s="152"/>
      <c r="E836" s="153">
        <f>'2.40-Dati'!A835</f>
        <v>37984.208333333336</v>
      </c>
      <c r="F836" s="157">
        <f>'2.40-Dati'!B835</f>
        <v>32.400001525878899</v>
      </c>
      <c r="G836" s="157">
        <f t="shared" ref="G836:G899" si="26">IF($B$1="lunga",1,-1)*$B$3*(F836-F835)</f>
        <v>-459.99908447259941</v>
      </c>
      <c r="H836" s="157">
        <f t="shared" si="25"/>
        <v>450.00076293949928</v>
      </c>
    </row>
    <row r="837" spans="1:8" ht="15" customHeight="1" x14ac:dyDescent="0.2">
      <c r="A837" s="152"/>
      <c r="B837" s="152"/>
      <c r="C837" s="152"/>
      <c r="D837" s="152"/>
      <c r="E837" s="153">
        <f>'2.40-Dati'!A836</f>
        <v>37985.208333333336</v>
      </c>
      <c r="F837" s="157">
        <f>'2.40-Dati'!B836</f>
        <v>32.790000915527301</v>
      </c>
      <c r="G837" s="157">
        <f t="shared" si="26"/>
        <v>389.99938964840197</v>
      </c>
      <c r="H837" s="157">
        <f t="shared" ref="H837:H900" si="27">G836+G837</f>
        <v>-69.999694824197434</v>
      </c>
    </row>
    <row r="838" spans="1:8" ht="15" customHeight="1" x14ac:dyDescent="0.2">
      <c r="A838" s="152"/>
      <c r="B838" s="152"/>
      <c r="C838" s="152"/>
      <c r="D838" s="152"/>
      <c r="E838" s="153">
        <f>'2.40-Dati'!A837</f>
        <v>37986.208333333336</v>
      </c>
      <c r="F838" s="157">
        <f>'2.40-Dati'!B837</f>
        <v>32.520000457763601</v>
      </c>
      <c r="G838" s="157">
        <f t="shared" si="26"/>
        <v>-270.0004577637003</v>
      </c>
      <c r="H838" s="157">
        <f t="shared" si="27"/>
        <v>119.99893188470168</v>
      </c>
    </row>
    <row r="839" spans="1:8" ht="15" customHeight="1" x14ac:dyDescent="0.2">
      <c r="A839" s="152"/>
      <c r="B839" s="152"/>
      <c r="C839" s="152"/>
      <c r="D839" s="152"/>
      <c r="E839" s="153">
        <f>'2.40-Dati'!A838</f>
        <v>37991.208333333336</v>
      </c>
      <c r="F839" s="157">
        <f>'2.40-Dati'!B838</f>
        <v>33.779998779296797</v>
      </c>
      <c r="G839" s="157">
        <f t="shared" si="26"/>
        <v>1259.9983215331961</v>
      </c>
      <c r="H839" s="157">
        <f t="shared" si="27"/>
        <v>989.99786376949578</v>
      </c>
    </row>
    <row r="840" spans="1:8" ht="15" customHeight="1" x14ac:dyDescent="0.2">
      <c r="A840" s="152"/>
      <c r="B840" s="152"/>
      <c r="C840" s="152"/>
      <c r="D840" s="152"/>
      <c r="E840" s="153">
        <f>'2.40-Dati'!A839</f>
        <v>37992.208333333336</v>
      </c>
      <c r="F840" s="157">
        <f>'2.40-Dati'!B839</f>
        <v>33.700000762939403</v>
      </c>
      <c r="G840" s="157">
        <f t="shared" si="26"/>
        <v>-79.998016357393453</v>
      </c>
      <c r="H840" s="157">
        <f t="shared" si="27"/>
        <v>1180.0003051758026</v>
      </c>
    </row>
    <row r="841" spans="1:8" ht="15" customHeight="1" x14ac:dyDescent="0.2">
      <c r="A841" s="152"/>
      <c r="B841" s="152"/>
      <c r="C841" s="152"/>
      <c r="D841" s="152"/>
      <c r="E841" s="153">
        <f>'2.40-Dati'!A840</f>
        <v>37993.208333333336</v>
      </c>
      <c r="F841" s="157">
        <f>'2.40-Dati'!B840</f>
        <v>33.619998931884702</v>
      </c>
      <c r="G841" s="157">
        <f t="shared" si="26"/>
        <v>-80.001831054701711</v>
      </c>
      <c r="H841" s="157">
        <f t="shared" si="27"/>
        <v>-159.99984741209516</v>
      </c>
    </row>
    <row r="842" spans="1:8" ht="15" customHeight="1" x14ac:dyDescent="0.2">
      <c r="A842" s="152"/>
      <c r="B842" s="152"/>
      <c r="C842" s="152"/>
      <c r="D842" s="152"/>
      <c r="E842" s="153">
        <f>'2.40-Dati'!A841</f>
        <v>37994.208333333336</v>
      </c>
      <c r="F842" s="157">
        <f>'2.40-Dati'!B841</f>
        <v>33.9799995422363</v>
      </c>
      <c r="G842" s="157">
        <f t="shared" si="26"/>
        <v>360.00061035159803</v>
      </c>
      <c r="H842" s="157">
        <f t="shared" si="27"/>
        <v>279.99877929689632</v>
      </c>
    </row>
    <row r="843" spans="1:8" ht="15" customHeight="1" x14ac:dyDescent="0.2">
      <c r="A843" s="152"/>
      <c r="B843" s="152"/>
      <c r="C843" s="152"/>
      <c r="D843" s="152"/>
      <c r="E843" s="153">
        <f>'2.40-Dati'!A842</f>
        <v>37995.208333333336</v>
      </c>
      <c r="F843" s="157">
        <f>'2.40-Dati'!B842</f>
        <v>34.310001373291001</v>
      </c>
      <c r="G843" s="157">
        <f t="shared" si="26"/>
        <v>330.00183105470171</v>
      </c>
      <c r="H843" s="157">
        <f t="shared" si="27"/>
        <v>690.00244140629979</v>
      </c>
    </row>
    <row r="844" spans="1:8" ht="15" customHeight="1" x14ac:dyDescent="0.2">
      <c r="A844" s="152"/>
      <c r="B844" s="152"/>
      <c r="C844" s="152"/>
      <c r="D844" s="152"/>
      <c r="E844" s="153">
        <f>'2.40-Dati'!A843</f>
        <v>37998.208333333336</v>
      </c>
      <c r="F844" s="157">
        <f>'2.40-Dati'!B843</f>
        <v>34.720001220703097</v>
      </c>
      <c r="G844" s="157">
        <f t="shared" si="26"/>
        <v>409.99984741209516</v>
      </c>
      <c r="H844" s="157">
        <f t="shared" si="27"/>
        <v>740.00167846679688</v>
      </c>
    </row>
    <row r="845" spans="1:8" ht="15" customHeight="1" x14ac:dyDescent="0.2">
      <c r="A845" s="152"/>
      <c r="B845" s="152"/>
      <c r="C845" s="152"/>
      <c r="D845" s="152"/>
      <c r="E845" s="153">
        <f>'2.40-Dati'!A844</f>
        <v>37999.208333333336</v>
      </c>
      <c r="F845" s="157">
        <f>'2.40-Dati'!B844</f>
        <v>34.430000305175703</v>
      </c>
      <c r="G845" s="157">
        <f t="shared" si="26"/>
        <v>-290.00091552739349</v>
      </c>
      <c r="H845" s="157">
        <f t="shared" si="27"/>
        <v>119.99893188470168</v>
      </c>
    </row>
    <row r="846" spans="1:8" ht="15" customHeight="1" x14ac:dyDescent="0.2">
      <c r="A846" s="152"/>
      <c r="B846" s="152"/>
      <c r="C846" s="152"/>
      <c r="D846" s="152"/>
      <c r="E846" s="153">
        <f>'2.40-Dati'!A845</f>
        <v>38000.208333333336</v>
      </c>
      <c r="F846" s="157">
        <f>'2.40-Dati'!B845</f>
        <v>34.5</v>
      </c>
      <c r="G846" s="157">
        <f t="shared" si="26"/>
        <v>69.99969482429691</v>
      </c>
      <c r="H846" s="157">
        <f t="shared" si="27"/>
        <v>-220.00122070309658</v>
      </c>
    </row>
    <row r="847" spans="1:8" ht="15" customHeight="1" x14ac:dyDescent="0.2">
      <c r="A847" s="152"/>
      <c r="B847" s="152"/>
      <c r="C847" s="152"/>
      <c r="D847" s="152"/>
      <c r="E847" s="153">
        <f>'2.40-Dati'!A846</f>
        <v>38001.208333333336</v>
      </c>
      <c r="F847" s="157">
        <f>'2.40-Dati'!B846</f>
        <v>33.439998626708899</v>
      </c>
      <c r="G847" s="157">
        <f t="shared" si="26"/>
        <v>-1060.0013732911009</v>
      </c>
      <c r="H847" s="157">
        <f t="shared" si="27"/>
        <v>-990.00167846680392</v>
      </c>
    </row>
    <row r="848" spans="1:8" ht="15" customHeight="1" x14ac:dyDescent="0.2">
      <c r="A848" s="152"/>
      <c r="B848" s="152"/>
      <c r="C848" s="152"/>
      <c r="D848" s="152"/>
      <c r="E848" s="153">
        <f>'2.40-Dati'!A847</f>
        <v>38002.208333333336</v>
      </c>
      <c r="F848" s="157">
        <f>'2.40-Dati'!B847</f>
        <v>35.069999694824197</v>
      </c>
      <c r="G848" s="157">
        <f t="shared" si="26"/>
        <v>1630.0010681152983</v>
      </c>
      <c r="H848" s="157">
        <f t="shared" si="27"/>
        <v>569.99969482419738</v>
      </c>
    </row>
    <row r="849" spans="1:8" ht="15" customHeight="1" x14ac:dyDescent="0.2">
      <c r="A849" s="152"/>
      <c r="B849" s="152"/>
      <c r="C849" s="152"/>
      <c r="D849" s="152"/>
      <c r="E849" s="153">
        <f>'2.40-Dati'!A848</f>
        <v>38006.208333333336</v>
      </c>
      <c r="F849" s="157">
        <f>'2.40-Dati'!B848</f>
        <v>36.200000762939403</v>
      </c>
      <c r="G849" s="157">
        <f t="shared" si="26"/>
        <v>1130.001068115206</v>
      </c>
      <c r="H849" s="157">
        <f t="shared" si="27"/>
        <v>2760.0021362305042</v>
      </c>
    </row>
    <row r="850" spans="1:8" ht="15" customHeight="1" x14ac:dyDescent="0.2">
      <c r="A850" s="152"/>
      <c r="B850" s="152"/>
      <c r="C850" s="152"/>
      <c r="D850" s="152"/>
      <c r="E850" s="153">
        <f>'2.40-Dati'!A849</f>
        <v>38007.208333333336</v>
      </c>
      <c r="F850" s="157">
        <f>'2.40-Dati'!B849</f>
        <v>34.580001831054602</v>
      </c>
      <c r="G850" s="157">
        <f t="shared" si="26"/>
        <v>-1619.9989318848011</v>
      </c>
      <c r="H850" s="157">
        <f t="shared" si="27"/>
        <v>-489.99786376959514</v>
      </c>
    </row>
    <row r="851" spans="1:8" ht="15" customHeight="1" x14ac:dyDescent="0.2">
      <c r="A851" s="152"/>
      <c r="B851" s="152"/>
      <c r="C851" s="152"/>
      <c r="D851" s="152"/>
      <c r="E851" s="153">
        <f>'2.40-Dati'!A850</f>
        <v>38008.208333333336</v>
      </c>
      <c r="F851" s="157">
        <f>'2.40-Dati'!B850</f>
        <v>34.930000305175703</v>
      </c>
      <c r="G851" s="157">
        <f t="shared" si="26"/>
        <v>349.99847412110086</v>
      </c>
      <c r="H851" s="157">
        <f t="shared" si="27"/>
        <v>-1270.0004577637003</v>
      </c>
    </row>
    <row r="852" spans="1:8" ht="15" customHeight="1" x14ac:dyDescent="0.2">
      <c r="A852" s="152"/>
      <c r="B852" s="152"/>
      <c r="C852" s="152"/>
      <c r="D852" s="152"/>
      <c r="E852" s="153">
        <f>'2.40-Dati'!A851</f>
        <v>38009.208333333336</v>
      </c>
      <c r="F852" s="157">
        <f>'2.40-Dati'!B851</f>
        <v>34.939998626708899</v>
      </c>
      <c r="G852" s="157">
        <f t="shared" si="26"/>
        <v>9.9983215331960196</v>
      </c>
      <c r="H852" s="157">
        <f t="shared" si="27"/>
        <v>359.99679565429688</v>
      </c>
    </row>
    <row r="853" spans="1:8" ht="15" customHeight="1" x14ac:dyDescent="0.2">
      <c r="A853" s="152"/>
      <c r="B853" s="152"/>
      <c r="C853" s="152"/>
      <c r="D853" s="152"/>
      <c r="E853" s="153">
        <f>'2.40-Dati'!A852</f>
        <v>38012.208333333336</v>
      </c>
      <c r="F853" s="157">
        <f>'2.40-Dati'!B852</f>
        <v>34.470001220703097</v>
      </c>
      <c r="G853" s="157">
        <f t="shared" si="26"/>
        <v>-469.99740600580253</v>
      </c>
      <c r="H853" s="157">
        <f t="shared" si="27"/>
        <v>-459.99908447260651</v>
      </c>
    </row>
    <row r="854" spans="1:8" ht="15" customHeight="1" x14ac:dyDescent="0.2">
      <c r="A854" s="152"/>
      <c r="B854" s="152"/>
      <c r="C854" s="152"/>
      <c r="D854" s="152"/>
      <c r="E854" s="153">
        <f>'2.40-Dati'!A853</f>
        <v>38013.208333333336</v>
      </c>
      <c r="F854" s="157">
        <f>'2.40-Dati'!B853</f>
        <v>34.119998931884702</v>
      </c>
      <c r="G854" s="157">
        <f t="shared" si="26"/>
        <v>-350.0022888183949</v>
      </c>
      <c r="H854" s="157">
        <f t="shared" si="27"/>
        <v>-819.99969482419738</v>
      </c>
    </row>
    <row r="855" spans="1:8" ht="15" customHeight="1" x14ac:dyDescent="0.2">
      <c r="A855" s="152"/>
      <c r="B855" s="152"/>
      <c r="C855" s="152"/>
      <c r="D855" s="152"/>
      <c r="E855" s="153">
        <f>'2.40-Dati'!A854</f>
        <v>38014.208333333336</v>
      </c>
      <c r="F855" s="157">
        <f>'2.40-Dati'!B854</f>
        <v>33.619998931884702</v>
      </c>
      <c r="G855" s="157">
        <f t="shared" si="26"/>
        <v>-500</v>
      </c>
      <c r="H855" s="157">
        <f t="shared" si="27"/>
        <v>-850.00228881839485</v>
      </c>
    </row>
    <row r="856" spans="1:8" ht="15" customHeight="1" x14ac:dyDescent="0.2">
      <c r="A856" s="152"/>
      <c r="B856" s="152"/>
      <c r="C856" s="152"/>
      <c r="D856" s="152"/>
      <c r="E856" s="153">
        <f>'2.40-Dati'!A855</f>
        <v>38015.208333333336</v>
      </c>
      <c r="F856" s="157">
        <f>'2.40-Dati'!B855</f>
        <v>32.810001373291001</v>
      </c>
      <c r="G856" s="157">
        <f t="shared" si="26"/>
        <v>-809.99755859370021</v>
      </c>
      <c r="H856" s="157">
        <f t="shared" si="27"/>
        <v>-1309.9975585937002</v>
      </c>
    </row>
    <row r="857" spans="1:8" ht="15" customHeight="1" x14ac:dyDescent="0.2">
      <c r="A857" s="152"/>
      <c r="B857" s="152"/>
      <c r="C857" s="152"/>
      <c r="D857" s="152"/>
      <c r="E857" s="153">
        <f>'2.40-Dati'!A856</f>
        <v>38016.208333333336</v>
      </c>
      <c r="F857" s="157">
        <f>'2.40-Dati'!B856</f>
        <v>33.049999237060497</v>
      </c>
      <c r="G857" s="157">
        <f t="shared" si="26"/>
        <v>239.99786376949572</v>
      </c>
      <c r="H857" s="157">
        <f t="shared" si="27"/>
        <v>-569.99969482420443</v>
      </c>
    </row>
    <row r="858" spans="1:8" ht="15" customHeight="1" x14ac:dyDescent="0.2">
      <c r="A858" s="152"/>
      <c r="B858" s="152"/>
      <c r="C858" s="152"/>
      <c r="D858" s="152"/>
      <c r="E858" s="153">
        <f>'2.40-Dati'!A857</f>
        <v>38019.208333333336</v>
      </c>
      <c r="F858" s="157">
        <f>'2.40-Dati'!B857</f>
        <v>34.9799995422363</v>
      </c>
      <c r="G858" s="157">
        <f t="shared" si="26"/>
        <v>1930.0003051758026</v>
      </c>
      <c r="H858" s="157">
        <f t="shared" si="27"/>
        <v>2169.9981689452984</v>
      </c>
    </row>
    <row r="859" spans="1:8" ht="15" customHeight="1" x14ac:dyDescent="0.2">
      <c r="A859" s="152"/>
      <c r="B859" s="152"/>
      <c r="C859" s="152"/>
      <c r="D859" s="152"/>
      <c r="E859" s="153">
        <f>'2.40-Dati'!A858</f>
        <v>38020.208333333336</v>
      </c>
      <c r="F859" s="157">
        <f>'2.40-Dati'!B858</f>
        <v>34.099998474121001</v>
      </c>
      <c r="G859" s="157">
        <f t="shared" si="26"/>
        <v>-880.00106811529827</v>
      </c>
      <c r="H859" s="157">
        <f t="shared" si="27"/>
        <v>1049.9992370605044</v>
      </c>
    </row>
    <row r="860" spans="1:8" ht="15" customHeight="1" x14ac:dyDescent="0.2">
      <c r="A860" s="152"/>
      <c r="B860" s="152"/>
      <c r="C860" s="152"/>
      <c r="D860" s="152"/>
      <c r="E860" s="153">
        <f>'2.40-Dati'!A859</f>
        <v>38021.208333333336</v>
      </c>
      <c r="F860" s="157">
        <f>'2.40-Dati'!B859</f>
        <v>33.099998474121001</v>
      </c>
      <c r="G860" s="157">
        <f t="shared" si="26"/>
        <v>-1000</v>
      </c>
      <c r="H860" s="157">
        <f t="shared" si="27"/>
        <v>-1880.0010681152983</v>
      </c>
    </row>
    <row r="861" spans="1:8" ht="15" customHeight="1" x14ac:dyDescent="0.2">
      <c r="A861" s="152"/>
      <c r="B861" s="152"/>
      <c r="C861" s="152"/>
      <c r="D861" s="152"/>
      <c r="E861" s="153">
        <f>'2.40-Dati'!A860</f>
        <v>38022.208333333336</v>
      </c>
      <c r="F861" s="157">
        <f>'2.40-Dati'!B860</f>
        <v>33.080001831054602</v>
      </c>
      <c r="G861" s="157">
        <f t="shared" si="26"/>
        <v>-19.996643066399145</v>
      </c>
      <c r="H861" s="157">
        <f t="shared" si="27"/>
        <v>-1019.9966430663992</v>
      </c>
    </row>
    <row r="862" spans="1:8" ht="15" customHeight="1" x14ac:dyDescent="0.2">
      <c r="A862" s="152"/>
      <c r="B862" s="152"/>
      <c r="C862" s="152"/>
      <c r="D862" s="152"/>
      <c r="E862" s="153">
        <f>'2.40-Dati'!A861</f>
        <v>38023.208333333336</v>
      </c>
      <c r="F862" s="157">
        <f>'2.40-Dati'!B861</f>
        <v>32.4799995422363</v>
      </c>
      <c r="G862" s="157">
        <f t="shared" si="26"/>
        <v>-600.00228881830253</v>
      </c>
      <c r="H862" s="157">
        <f t="shared" si="27"/>
        <v>-619.99893188470173</v>
      </c>
    </row>
    <row r="863" spans="1:8" ht="15" customHeight="1" x14ac:dyDescent="0.2">
      <c r="A863" s="152"/>
      <c r="B863" s="152"/>
      <c r="C863" s="152"/>
      <c r="D863" s="152"/>
      <c r="E863" s="153">
        <f>'2.40-Dati'!A862</f>
        <v>38026.208333333336</v>
      </c>
      <c r="F863" s="157">
        <f>'2.40-Dati'!B862</f>
        <v>32.830001831054602</v>
      </c>
      <c r="G863" s="157">
        <f t="shared" si="26"/>
        <v>350.00228881830253</v>
      </c>
      <c r="H863" s="157">
        <f t="shared" si="27"/>
        <v>-250</v>
      </c>
    </row>
    <row r="864" spans="1:8" ht="15" customHeight="1" x14ac:dyDescent="0.2">
      <c r="A864" s="152"/>
      <c r="B864" s="152"/>
      <c r="C864" s="152"/>
      <c r="D864" s="152"/>
      <c r="E864" s="153">
        <f>'2.40-Dati'!A863</f>
        <v>38027.208333333336</v>
      </c>
      <c r="F864" s="157">
        <f>'2.40-Dati'!B863</f>
        <v>33.869998931884702</v>
      </c>
      <c r="G864" s="157">
        <f t="shared" si="26"/>
        <v>1039.9971008300995</v>
      </c>
      <c r="H864" s="157">
        <f t="shared" si="27"/>
        <v>1389.999389648402</v>
      </c>
    </row>
    <row r="865" spans="1:8" ht="15" customHeight="1" x14ac:dyDescent="0.2">
      <c r="A865" s="152"/>
      <c r="B865" s="152"/>
      <c r="C865" s="152"/>
      <c r="D865" s="152"/>
      <c r="E865" s="153">
        <f>'2.40-Dati'!A864</f>
        <v>38028.208333333336</v>
      </c>
      <c r="F865" s="157">
        <f>'2.40-Dati'!B864</f>
        <v>34</v>
      </c>
      <c r="G865" s="157">
        <f t="shared" si="26"/>
        <v>130.00106811529832</v>
      </c>
      <c r="H865" s="157">
        <f t="shared" si="27"/>
        <v>1169.9981689453978</v>
      </c>
    </row>
    <row r="866" spans="1:8" ht="15" customHeight="1" x14ac:dyDescent="0.2">
      <c r="A866" s="152"/>
      <c r="B866" s="152"/>
      <c r="C866" s="152"/>
      <c r="D866" s="152"/>
      <c r="E866" s="153">
        <f>'2.40-Dati'!A865</f>
        <v>38029.208333333336</v>
      </c>
      <c r="F866" s="157">
        <f>'2.40-Dati'!B865</f>
        <v>33.9799995422363</v>
      </c>
      <c r="G866" s="157">
        <f t="shared" si="26"/>
        <v>-20.000457763700297</v>
      </c>
      <c r="H866" s="157">
        <f t="shared" si="27"/>
        <v>110.00061035159803</v>
      </c>
    </row>
    <row r="867" spans="1:8" ht="15" customHeight="1" x14ac:dyDescent="0.2">
      <c r="A867" s="152"/>
      <c r="B867" s="152"/>
      <c r="C867" s="152"/>
      <c r="D867" s="152"/>
      <c r="E867" s="153">
        <f>'2.40-Dati'!A866</f>
        <v>38030.208333333336</v>
      </c>
      <c r="F867" s="157">
        <f>'2.40-Dati'!B866</f>
        <v>34.560001373291001</v>
      </c>
      <c r="G867" s="157">
        <f t="shared" si="26"/>
        <v>580.00183105470171</v>
      </c>
      <c r="H867" s="157">
        <f t="shared" si="27"/>
        <v>560.00137329100141</v>
      </c>
    </row>
    <row r="868" spans="1:8" ht="15" customHeight="1" x14ac:dyDescent="0.2">
      <c r="A868" s="152"/>
      <c r="B868" s="152"/>
      <c r="C868" s="152"/>
      <c r="D868" s="152"/>
      <c r="E868" s="153">
        <f>'2.40-Dati'!A867</f>
        <v>38034.208333333336</v>
      </c>
      <c r="F868" s="157">
        <f>'2.40-Dati'!B867</f>
        <v>35.159999847412102</v>
      </c>
      <c r="G868" s="157">
        <f t="shared" si="26"/>
        <v>599.9984741211008</v>
      </c>
      <c r="H868" s="157">
        <f t="shared" si="27"/>
        <v>1180.0003051758026</v>
      </c>
    </row>
    <row r="869" spans="1:8" ht="15" customHeight="1" x14ac:dyDescent="0.2">
      <c r="A869" s="152"/>
      <c r="B869" s="152"/>
      <c r="C869" s="152"/>
      <c r="D869" s="152"/>
      <c r="E869" s="153">
        <f>'2.40-Dati'!A868</f>
        <v>38035.208333333336</v>
      </c>
      <c r="F869" s="157">
        <f>'2.40-Dati'!B868</f>
        <v>35.450000762939403</v>
      </c>
      <c r="G869" s="157">
        <f t="shared" si="26"/>
        <v>290.00091552730112</v>
      </c>
      <c r="H869" s="157">
        <f t="shared" si="27"/>
        <v>889.99938964840192</v>
      </c>
    </row>
    <row r="870" spans="1:8" ht="15" customHeight="1" x14ac:dyDescent="0.2">
      <c r="A870" s="152"/>
      <c r="B870" s="152"/>
      <c r="C870" s="152"/>
      <c r="D870" s="152"/>
      <c r="E870" s="153">
        <f>'2.40-Dati'!A869</f>
        <v>38036.208333333336</v>
      </c>
      <c r="F870" s="157">
        <f>'2.40-Dati'!B869</f>
        <v>36</v>
      </c>
      <c r="G870" s="157">
        <f t="shared" si="26"/>
        <v>549.99923706059667</v>
      </c>
      <c r="H870" s="157">
        <f t="shared" si="27"/>
        <v>840.00015258789779</v>
      </c>
    </row>
    <row r="871" spans="1:8" ht="15" customHeight="1" x14ac:dyDescent="0.2">
      <c r="A871" s="152"/>
      <c r="B871" s="152"/>
      <c r="C871" s="152"/>
      <c r="D871" s="152"/>
      <c r="E871" s="153">
        <f>'2.40-Dati'!A870</f>
        <v>38037.208333333336</v>
      </c>
      <c r="F871" s="157">
        <f>'2.40-Dati'!B870</f>
        <v>35.599998474121001</v>
      </c>
      <c r="G871" s="157">
        <f t="shared" si="26"/>
        <v>-400.00152587899862</v>
      </c>
      <c r="H871" s="157">
        <f t="shared" si="27"/>
        <v>149.99771118159805</v>
      </c>
    </row>
    <row r="872" spans="1:8" ht="15" customHeight="1" x14ac:dyDescent="0.2">
      <c r="A872" s="152"/>
      <c r="B872" s="152"/>
      <c r="C872" s="152"/>
      <c r="D872" s="152"/>
      <c r="E872" s="153">
        <f>'2.40-Dati'!A871</f>
        <v>38040.208333333336</v>
      </c>
      <c r="F872" s="157">
        <f>'2.40-Dati'!B871</f>
        <v>34.349998474121001</v>
      </c>
      <c r="G872" s="157">
        <f t="shared" si="26"/>
        <v>-1250</v>
      </c>
      <c r="H872" s="157">
        <f t="shared" si="27"/>
        <v>-1650.0015258789986</v>
      </c>
    </row>
    <row r="873" spans="1:8" ht="15" customHeight="1" x14ac:dyDescent="0.2">
      <c r="A873" s="152"/>
      <c r="B873" s="152"/>
      <c r="C873" s="152"/>
      <c r="D873" s="152"/>
      <c r="E873" s="153">
        <f>'2.40-Dati'!A872</f>
        <v>38041.208333333336</v>
      </c>
      <c r="F873" s="157">
        <f>'2.40-Dati'!B872</f>
        <v>34.580001831054602</v>
      </c>
      <c r="G873" s="157">
        <f t="shared" si="26"/>
        <v>230.00335693360086</v>
      </c>
      <c r="H873" s="157">
        <f t="shared" si="27"/>
        <v>-1019.9966430663992</v>
      </c>
    </row>
    <row r="874" spans="1:8" ht="15" customHeight="1" x14ac:dyDescent="0.2">
      <c r="A874" s="152"/>
      <c r="B874" s="152"/>
      <c r="C874" s="152"/>
      <c r="D874" s="152"/>
      <c r="E874" s="153">
        <f>'2.40-Dati'!A873</f>
        <v>38042.208333333336</v>
      </c>
      <c r="F874" s="157">
        <f>'2.40-Dati'!B873</f>
        <v>35.680000305175703</v>
      </c>
      <c r="G874" s="157">
        <f t="shared" si="26"/>
        <v>1099.9984741211008</v>
      </c>
      <c r="H874" s="157">
        <f t="shared" si="27"/>
        <v>1330.0018310547016</v>
      </c>
    </row>
    <row r="875" spans="1:8" ht="15" customHeight="1" x14ac:dyDescent="0.2">
      <c r="A875" s="152"/>
      <c r="B875" s="152"/>
      <c r="C875" s="152"/>
      <c r="D875" s="152"/>
      <c r="E875" s="153">
        <f>'2.40-Dati'!A874</f>
        <v>38043.208333333336</v>
      </c>
      <c r="F875" s="157">
        <f>'2.40-Dati'!B874</f>
        <v>35.509998321533203</v>
      </c>
      <c r="G875" s="157">
        <f t="shared" si="26"/>
        <v>-170.00198364249997</v>
      </c>
      <c r="H875" s="157">
        <f t="shared" si="27"/>
        <v>929.99649047860089</v>
      </c>
    </row>
    <row r="876" spans="1:8" ht="15" customHeight="1" x14ac:dyDescent="0.2">
      <c r="A876" s="152"/>
      <c r="B876" s="152"/>
      <c r="C876" s="152"/>
      <c r="D876" s="152"/>
      <c r="E876" s="153">
        <f>'2.40-Dati'!A875</f>
        <v>38044.208333333336</v>
      </c>
      <c r="F876" s="157">
        <f>'2.40-Dati'!B875</f>
        <v>36.159999847412102</v>
      </c>
      <c r="G876" s="157">
        <f t="shared" si="26"/>
        <v>650.0015258788992</v>
      </c>
      <c r="H876" s="157">
        <f t="shared" si="27"/>
        <v>479.99954223639924</v>
      </c>
    </row>
    <row r="877" spans="1:8" ht="15" customHeight="1" x14ac:dyDescent="0.2">
      <c r="A877" s="152"/>
      <c r="B877" s="152"/>
      <c r="C877" s="152"/>
      <c r="D877" s="152"/>
      <c r="E877" s="153">
        <f>'2.40-Dati'!A876</f>
        <v>38047.208333333336</v>
      </c>
      <c r="F877" s="157">
        <f>'2.40-Dati'!B876</f>
        <v>36.860000610351499</v>
      </c>
      <c r="G877" s="157">
        <f t="shared" si="26"/>
        <v>700.00076293939628</v>
      </c>
      <c r="H877" s="157">
        <f t="shared" si="27"/>
        <v>1350.0022888182955</v>
      </c>
    </row>
    <row r="878" spans="1:8" ht="15" customHeight="1" x14ac:dyDescent="0.2">
      <c r="A878" s="152"/>
      <c r="B878" s="152"/>
      <c r="C878" s="152"/>
      <c r="D878" s="152"/>
      <c r="E878" s="153">
        <f>'2.40-Dati'!A877</f>
        <v>38048.208333333336</v>
      </c>
      <c r="F878" s="157">
        <f>'2.40-Dati'!B877</f>
        <v>36.659999847412102</v>
      </c>
      <c r="G878" s="157">
        <f t="shared" si="26"/>
        <v>-200.00076293939628</v>
      </c>
      <c r="H878" s="157">
        <f t="shared" si="27"/>
        <v>500</v>
      </c>
    </row>
    <row r="879" spans="1:8" ht="15" customHeight="1" x14ac:dyDescent="0.2">
      <c r="A879" s="152"/>
      <c r="B879" s="152"/>
      <c r="C879" s="152"/>
      <c r="D879" s="152"/>
      <c r="E879" s="153">
        <f>'2.40-Dati'!A878</f>
        <v>38049.208333333336</v>
      </c>
      <c r="F879" s="157">
        <f>'2.40-Dati'!B878</f>
        <v>35.799999237060497</v>
      </c>
      <c r="G879" s="157">
        <f t="shared" si="26"/>
        <v>-860.00061035160513</v>
      </c>
      <c r="H879" s="157">
        <f t="shared" si="27"/>
        <v>-1060.0013732910015</v>
      </c>
    </row>
    <row r="880" spans="1:8" ht="15" customHeight="1" x14ac:dyDescent="0.2">
      <c r="A880" s="152"/>
      <c r="B880" s="152"/>
      <c r="C880" s="152"/>
      <c r="D880" s="152"/>
      <c r="E880" s="153">
        <f>'2.40-Dati'!A879</f>
        <v>38050.208333333336</v>
      </c>
      <c r="F880" s="157">
        <f>'2.40-Dati'!B879</f>
        <v>36.639999389648402</v>
      </c>
      <c r="G880" s="157">
        <f t="shared" si="26"/>
        <v>840.00015258790484</v>
      </c>
      <c r="H880" s="157">
        <f t="shared" si="27"/>
        <v>-20.000457763700297</v>
      </c>
    </row>
    <row r="881" spans="1:8" ht="15" customHeight="1" x14ac:dyDescent="0.2">
      <c r="A881" s="152"/>
      <c r="B881" s="152"/>
      <c r="C881" s="152"/>
      <c r="D881" s="152"/>
      <c r="E881" s="153">
        <f>'2.40-Dati'!A880</f>
        <v>38051.208333333336</v>
      </c>
      <c r="F881" s="157">
        <f>'2.40-Dati'!B880</f>
        <v>37.259998321533203</v>
      </c>
      <c r="G881" s="157">
        <f t="shared" si="26"/>
        <v>619.9989318848011</v>
      </c>
      <c r="H881" s="157">
        <f t="shared" si="27"/>
        <v>1459.9990844727058</v>
      </c>
    </row>
    <row r="882" spans="1:8" ht="15" customHeight="1" x14ac:dyDescent="0.2">
      <c r="A882" s="152"/>
      <c r="B882" s="152"/>
      <c r="C882" s="152"/>
      <c r="D882" s="152"/>
      <c r="E882" s="153">
        <f>'2.40-Dati'!A881</f>
        <v>38054.208333333336</v>
      </c>
      <c r="F882" s="157">
        <f>'2.40-Dati'!B881</f>
        <v>36.569999694824197</v>
      </c>
      <c r="G882" s="157">
        <f t="shared" si="26"/>
        <v>-689.99862670900575</v>
      </c>
      <c r="H882" s="157">
        <f t="shared" si="27"/>
        <v>-69.999694824204653</v>
      </c>
    </row>
    <row r="883" spans="1:8" ht="15" customHeight="1" x14ac:dyDescent="0.2">
      <c r="A883" s="152"/>
      <c r="B883" s="152"/>
      <c r="C883" s="152"/>
      <c r="D883" s="152"/>
      <c r="E883" s="153">
        <f>'2.40-Dati'!A882</f>
        <v>38055.208333333336</v>
      </c>
      <c r="F883" s="157">
        <f>'2.40-Dati'!B882</f>
        <v>36.279998779296797</v>
      </c>
      <c r="G883" s="157">
        <f t="shared" si="26"/>
        <v>-290.00091552740059</v>
      </c>
      <c r="H883" s="157">
        <f t="shared" si="27"/>
        <v>-979.99954223640634</v>
      </c>
    </row>
    <row r="884" spans="1:8" ht="15" customHeight="1" x14ac:dyDescent="0.2">
      <c r="A884" s="152"/>
      <c r="B884" s="152"/>
      <c r="C884" s="152"/>
      <c r="D884" s="152"/>
      <c r="E884" s="153">
        <f>'2.40-Dati'!A883</f>
        <v>38056.208333333336</v>
      </c>
      <c r="F884" s="157">
        <f>'2.40-Dati'!B883</f>
        <v>36.099998474121001</v>
      </c>
      <c r="G884" s="157">
        <f t="shared" si="26"/>
        <v>-180.00030517579546</v>
      </c>
      <c r="H884" s="157">
        <f t="shared" si="27"/>
        <v>-470.00122070319605</v>
      </c>
    </row>
    <row r="885" spans="1:8" ht="15" customHeight="1" x14ac:dyDescent="0.2">
      <c r="A885" s="152"/>
      <c r="B885" s="152"/>
      <c r="C885" s="152"/>
      <c r="D885" s="152"/>
      <c r="E885" s="153">
        <f>'2.40-Dati'!A884</f>
        <v>38057.208333333336</v>
      </c>
      <c r="F885" s="157">
        <f>'2.40-Dati'!B884</f>
        <v>36.779998779296797</v>
      </c>
      <c r="G885" s="157">
        <f t="shared" si="26"/>
        <v>680.00030517579546</v>
      </c>
      <c r="H885" s="157">
        <f t="shared" si="27"/>
        <v>500</v>
      </c>
    </row>
    <row r="886" spans="1:8" ht="15" customHeight="1" x14ac:dyDescent="0.2">
      <c r="A886" s="152"/>
      <c r="B886" s="152"/>
      <c r="C886" s="152"/>
      <c r="D886" s="152"/>
      <c r="E886" s="153">
        <f>'2.40-Dati'!A885</f>
        <v>38058.208333333336</v>
      </c>
      <c r="F886" s="157">
        <f>'2.40-Dati'!B885</f>
        <v>36.189998626708899</v>
      </c>
      <c r="G886" s="157">
        <f t="shared" si="26"/>
        <v>-590.00015258789767</v>
      </c>
      <c r="H886" s="157">
        <f t="shared" si="27"/>
        <v>90.000152587897787</v>
      </c>
    </row>
    <row r="887" spans="1:8" ht="15" customHeight="1" x14ac:dyDescent="0.2">
      <c r="A887" s="152"/>
      <c r="B887" s="152"/>
      <c r="C887" s="152"/>
      <c r="D887" s="152"/>
      <c r="E887" s="153">
        <f>'2.40-Dati'!A886</f>
        <v>38061.208333333336</v>
      </c>
      <c r="F887" s="157">
        <f>'2.40-Dati'!B886</f>
        <v>37.439998626708899</v>
      </c>
      <c r="G887" s="157">
        <f t="shared" si="26"/>
        <v>1250</v>
      </c>
      <c r="H887" s="157">
        <f t="shared" si="27"/>
        <v>659.99984741210233</v>
      </c>
    </row>
    <row r="888" spans="1:8" ht="15" customHeight="1" x14ac:dyDescent="0.2">
      <c r="A888" s="152"/>
      <c r="B888" s="152"/>
      <c r="C888" s="152"/>
      <c r="D888" s="152"/>
      <c r="E888" s="153">
        <f>'2.40-Dati'!A887</f>
        <v>38062.208333333336</v>
      </c>
      <c r="F888" s="157">
        <f>'2.40-Dati'!B887</f>
        <v>37.4799995422363</v>
      </c>
      <c r="G888" s="157">
        <f t="shared" si="26"/>
        <v>40.000915527400593</v>
      </c>
      <c r="H888" s="157">
        <f t="shared" si="27"/>
        <v>1290.0009155274006</v>
      </c>
    </row>
    <row r="889" spans="1:8" ht="15" customHeight="1" x14ac:dyDescent="0.2">
      <c r="A889" s="152"/>
      <c r="B889" s="152"/>
      <c r="C889" s="152"/>
      <c r="D889" s="152"/>
      <c r="E889" s="153">
        <f>'2.40-Dati'!A888</f>
        <v>38063.208333333336</v>
      </c>
      <c r="F889" s="157">
        <f>'2.40-Dati'!B888</f>
        <v>38.180000305175703</v>
      </c>
      <c r="G889" s="157">
        <f t="shared" si="26"/>
        <v>700.00076293940333</v>
      </c>
      <c r="H889" s="157">
        <f t="shared" si="27"/>
        <v>740.00167846680392</v>
      </c>
    </row>
    <row r="890" spans="1:8" ht="15" customHeight="1" x14ac:dyDescent="0.2">
      <c r="A890" s="152"/>
      <c r="B890" s="152"/>
      <c r="C890" s="152"/>
      <c r="D890" s="152"/>
      <c r="E890" s="153">
        <f>'2.40-Dati'!A889</f>
        <v>38064.208333333336</v>
      </c>
      <c r="F890" s="157">
        <f>'2.40-Dati'!B889</f>
        <v>37.930000305175703</v>
      </c>
      <c r="G890" s="157">
        <f t="shared" si="26"/>
        <v>-250</v>
      </c>
      <c r="H890" s="157">
        <f t="shared" si="27"/>
        <v>450.00076293940333</v>
      </c>
    </row>
    <row r="891" spans="1:8" ht="15" customHeight="1" x14ac:dyDescent="0.2">
      <c r="A891" s="152"/>
      <c r="B891" s="152"/>
      <c r="C891" s="152"/>
      <c r="D891" s="152"/>
      <c r="E891" s="153">
        <f>'2.40-Dati'!A890</f>
        <v>38065.208333333336</v>
      </c>
      <c r="F891" s="157">
        <f>'2.40-Dati'!B890</f>
        <v>38.080001831054602</v>
      </c>
      <c r="G891" s="157">
        <f t="shared" si="26"/>
        <v>150.00152587889914</v>
      </c>
      <c r="H891" s="157">
        <f t="shared" si="27"/>
        <v>-99.998474121100855</v>
      </c>
    </row>
    <row r="892" spans="1:8" ht="15" customHeight="1" x14ac:dyDescent="0.2">
      <c r="A892" s="152"/>
      <c r="B892" s="152"/>
      <c r="C892" s="152"/>
      <c r="D892" s="152"/>
      <c r="E892" s="153">
        <f>'2.40-Dati'!A891</f>
        <v>38068.208333333336</v>
      </c>
      <c r="F892" s="157">
        <f>'2.40-Dati'!B891</f>
        <v>37.110000610351499</v>
      </c>
      <c r="G892" s="157">
        <f t="shared" si="26"/>
        <v>-970.00122070310363</v>
      </c>
      <c r="H892" s="157">
        <f t="shared" si="27"/>
        <v>-819.99969482420443</v>
      </c>
    </row>
    <row r="893" spans="1:8" ht="15" customHeight="1" x14ac:dyDescent="0.2">
      <c r="A893" s="152"/>
      <c r="B893" s="152"/>
      <c r="C893" s="152"/>
      <c r="D893" s="152"/>
      <c r="E893" s="153">
        <f>'2.40-Dati'!A892</f>
        <v>38069.208333333336</v>
      </c>
      <c r="F893" s="157">
        <f>'2.40-Dati'!B892</f>
        <v>37.450000762939403</v>
      </c>
      <c r="G893" s="157">
        <f t="shared" si="26"/>
        <v>340.00015258790484</v>
      </c>
      <c r="H893" s="157">
        <f t="shared" si="27"/>
        <v>-630.00106811519879</v>
      </c>
    </row>
    <row r="894" spans="1:8" ht="15" customHeight="1" x14ac:dyDescent="0.2">
      <c r="A894" s="152"/>
      <c r="B894" s="152"/>
      <c r="C894" s="152"/>
      <c r="D894" s="152"/>
      <c r="E894" s="153">
        <f>'2.40-Dati'!A893</f>
        <v>38070.208333333336</v>
      </c>
      <c r="F894" s="157">
        <f>'2.40-Dati'!B893</f>
        <v>37.009998321533203</v>
      </c>
      <c r="G894" s="157">
        <f t="shared" si="26"/>
        <v>-440.00244140620026</v>
      </c>
      <c r="H894" s="157">
        <f t="shared" si="27"/>
        <v>-100.00228881829543</v>
      </c>
    </row>
    <row r="895" spans="1:8" ht="15" customHeight="1" x14ac:dyDescent="0.2">
      <c r="A895" s="152"/>
      <c r="B895" s="152"/>
      <c r="C895" s="152"/>
      <c r="D895" s="152"/>
      <c r="E895" s="153">
        <f>'2.40-Dati'!A894</f>
        <v>38071.208333333336</v>
      </c>
      <c r="F895" s="157">
        <f>'2.40-Dati'!B894</f>
        <v>35.509998321533203</v>
      </c>
      <c r="G895" s="157">
        <f t="shared" si="26"/>
        <v>-1500</v>
      </c>
      <c r="H895" s="157">
        <f t="shared" si="27"/>
        <v>-1940.0024414062002</v>
      </c>
    </row>
    <row r="896" spans="1:8" ht="15" customHeight="1" x14ac:dyDescent="0.2">
      <c r="A896" s="152"/>
      <c r="B896" s="152"/>
      <c r="C896" s="152"/>
      <c r="D896" s="152"/>
      <c r="E896" s="153">
        <f>'2.40-Dati'!A895</f>
        <v>38072.208333333336</v>
      </c>
      <c r="F896" s="157">
        <f>'2.40-Dati'!B895</f>
        <v>35.7299995422363</v>
      </c>
      <c r="G896" s="157">
        <f t="shared" si="26"/>
        <v>220.00122070309658</v>
      </c>
      <c r="H896" s="157">
        <f t="shared" si="27"/>
        <v>-1279.9987792969034</v>
      </c>
    </row>
    <row r="897" spans="1:8" ht="15" customHeight="1" x14ac:dyDescent="0.2">
      <c r="A897" s="152"/>
      <c r="B897" s="152"/>
      <c r="C897" s="152"/>
      <c r="D897" s="152"/>
      <c r="E897" s="153">
        <f>'2.40-Dati'!A896</f>
        <v>38075.208333333336</v>
      </c>
      <c r="F897" s="157">
        <f>'2.40-Dati'!B896</f>
        <v>35.450000762939403</v>
      </c>
      <c r="G897" s="157">
        <f t="shared" si="26"/>
        <v>-279.99877929689632</v>
      </c>
      <c r="H897" s="157">
        <f t="shared" si="27"/>
        <v>-59.997558593799738</v>
      </c>
    </row>
    <row r="898" spans="1:8" ht="15" customHeight="1" x14ac:dyDescent="0.2">
      <c r="A898" s="152"/>
      <c r="B898" s="152"/>
      <c r="C898" s="152"/>
      <c r="D898" s="152"/>
      <c r="E898" s="153">
        <f>'2.40-Dati'!A897</f>
        <v>38076.208333333336</v>
      </c>
      <c r="F898" s="157">
        <f>'2.40-Dati'!B897</f>
        <v>36.25</v>
      </c>
      <c r="G898" s="157">
        <f t="shared" si="26"/>
        <v>799.99923706059667</v>
      </c>
      <c r="H898" s="157">
        <f t="shared" si="27"/>
        <v>520.0004577637003</v>
      </c>
    </row>
    <row r="899" spans="1:8" ht="15" customHeight="1" x14ac:dyDescent="0.2">
      <c r="A899" s="152"/>
      <c r="B899" s="152"/>
      <c r="C899" s="152"/>
      <c r="D899" s="152"/>
      <c r="E899" s="153">
        <f>'2.40-Dati'!A898</f>
        <v>38077.208333333336</v>
      </c>
      <c r="F899" s="157">
        <f>'2.40-Dati'!B898</f>
        <v>35.759998321533203</v>
      </c>
      <c r="G899" s="157">
        <f t="shared" si="26"/>
        <v>-490.00167846679688</v>
      </c>
      <c r="H899" s="157">
        <f t="shared" si="27"/>
        <v>309.99755859379979</v>
      </c>
    </row>
    <row r="900" spans="1:8" ht="15" customHeight="1" x14ac:dyDescent="0.2">
      <c r="A900" s="152"/>
      <c r="B900" s="152"/>
      <c r="C900" s="152"/>
      <c r="D900" s="152"/>
      <c r="E900" s="153">
        <f>'2.40-Dati'!A899</f>
        <v>38078.208333333336</v>
      </c>
      <c r="F900" s="157">
        <f>'2.40-Dati'!B899</f>
        <v>34.270000457763601</v>
      </c>
      <c r="G900" s="157">
        <f t="shared" ref="G900:G963" si="28">IF($B$1="lunga",1,-1)*$B$3*(F900-F899)</f>
        <v>-1489.9978637696022</v>
      </c>
      <c r="H900" s="157">
        <f t="shared" si="27"/>
        <v>-1979.9995422363991</v>
      </c>
    </row>
    <row r="901" spans="1:8" ht="15" customHeight="1" x14ac:dyDescent="0.2">
      <c r="A901" s="152"/>
      <c r="B901" s="152"/>
      <c r="C901" s="152"/>
      <c r="D901" s="152"/>
      <c r="E901" s="153">
        <f>'2.40-Dati'!A900</f>
        <v>38079.208333333336</v>
      </c>
      <c r="F901" s="157">
        <f>'2.40-Dati'!B900</f>
        <v>34.389999389648402</v>
      </c>
      <c r="G901" s="157">
        <f t="shared" si="28"/>
        <v>119.99893188480115</v>
      </c>
      <c r="H901" s="157">
        <f t="shared" ref="H901:H964" si="29">G900+G901</f>
        <v>-1369.9989318848011</v>
      </c>
    </row>
    <row r="902" spans="1:8" ht="15" customHeight="1" x14ac:dyDescent="0.2">
      <c r="A902" s="152"/>
      <c r="B902" s="152"/>
      <c r="C902" s="152"/>
      <c r="D902" s="152"/>
      <c r="E902" s="153">
        <f>'2.40-Dati'!A901</f>
        <v>38082.166666666664</v>
      </c>
      <c r="F902" s="157">
        <f>'2.40-Dati'!B901</f>
        <v>34.380001068115199</v>
      </c>
      <c r="G902" s="157">
        <f t="shared" si="28"/>
        <v>-9.998321533203125</v>
      </c>
      <c r="H902" s="157">
        <f t="shared" si="29"/>
        <v>110.00061035159803</v>
      </c>
    </row>
    <row r="903" spans="1:8" ht="15" customHeight="1" x14ac:dyDescent="0.2">
      <c r="A903" s="152"/>
      <c r="B903" s="152"/>
      <c r="C903" s="152"/>
      <c r="D903" s="152"/>
      <c r="E903" s="153">
        <f>'2.40-Dati'!A902</f>
        <v>38083.166666666664</v>
      </c>
      <c r="F903" s="157">
        <f>'2.40-Dati'!B902</f>
        <v>34.970001220703097</v>
      </c>
      <c r="G903" s="157">
        <f t="shared" si="28"/>
        <v>590.00015258789767</v>
      </c>
      <c r="H903" s="157">
        <f t="shared" si="29"/>
        <v>580.00183105469455</v>
      </c>
    </row>
    <row r="904" spans="1:8" ht="15" customHeight="1" x14ac:dyDescent="0.2">
      <c r="A904" s="152"/>
      <c r="B904" s="152"/>
      <c r="C904" s="152"/>
      <c r="D904" s="152"/>
      <c r="E904" s="153">
        <f>'2.40-Dati'!A903</f>
        <v>38084.166666666664</v>
      </c>
      <c r="F904" s="157">
        <f>'2.40-Dati'!B903</f>
        <v>36.150001525878899</v>
      </c>
      <c r="G904" s="157">
        <f t="shared" si="28"/>
        <v>1180.0003051758026</v>
      </c>
      <c r="H904" s="157">
        <f t="shared" si="29"/>
        <v>1770.0004577637003</v>
      </c>
    </row>
    <row r="905" spans="1:8" ht="15" customHeight="1" x14ac:dyDescent="0.2">
      <c r="A905" s="152"/>
      <c r="B905" s="152"/>
      <c r="C905" s="152"/>
      <c r="D905" s="152"/>
      <c r="E905" s="153">
        <f>'2.40-Dati'!A904</f>
        <v>38085.166666666664</v>
      </c>
      <c r="F905" s="157">
        <f>'2.40-Dati'!B904</f>
        <v>37.139999389648402</v>
      </c>
      <c r="G905" s="157">
        <f t="shared" si="28"/>
        <v>989.99786376950283</v>
      </c>
      <c r="H905" s="157">
        <f t="shared" si="29"/>
        <v>2169.9981689453052</v>
      </c>
    </row>
    <row r="906" spans="1:8" ht="15" customHeight="1" x14ac:dyDescent="0.2">
      <c r="A906" s="152"/>
      <c r="B906" s="152"/>
      <c r="C906" s="152"/>
      <c r="D906" s="152"/>
      <c r="E906" s="153">
        <f>'2.40-Dati'!A905</f>
        <v>38089.166666666664</v>
      </c>
      <c r="F906" s="157">
        <f>'2.40-Dati'!B905</f>
        <v>37.840000152587798</v>
      </c>
      <c r="G906" s="157">
        <f t="shared" si="28"/>
        <v>700.00076293939628</v>
      </c>
      <c r="H906" s="157">
        <f t="shared" si="29"/>
        <v>1689.9986267088991</v>
      </c>
    </row>
    <row r="907" spans="1:8" ht="15" customHeight="1" x14ac:dyDescent="0.2">
      <c r="A907" s="152"/>
      <c r="B907" s="152"/>
      <c r="C907" s="152"/>
      <c r="D907" s="152"/>
      <c r="E907" s="153">
        <f>'2.40-Dati'!A906</f>
        <v>38090.166666666664</v>
      </c>
      <c r="F907" s="157">
        <f>'2.40-Dati'!B906</f>
        <v>37.209999084472599</v>
      </c>
      <c r="G907" s="157">
        <f t="shared" si="28"/>
        <v>-630.0010681151989</v>
      </c>
      <c r="H907" s="157">
        <f t="shared" si="29"/>
        <v>69.999694824197377</v>
      </c>
    </row>
    <row r="908" spans="1:8" ht="15" customHeight="1" x14ac:dyDescent="0.2">
      <c r="A908" s="152"/>
      <c r="B908" s="152"/>
      <c r="C908" s="152"/>
      <c r="D908" s="152"/>
      <c r="E908" s="153">
        <f>'2.40-Dati'!A907</f>
        <v>38091.166666666664</v>
      </c>
      <c r="F908" s="157">
        <f>'2.40-Dati'!B907</f>
        <v>36.720001220703097</v>
      </c>
      <c r="G908" s="157">
        <f t="shared" si="28"/>
        <v>-489.99786376950283</v>
      </c>
      <c r="H908" s="157">
        <f t="shared" si="29"/>
        <v>-1119.9989318847017</v>
      </c>
    </row>
    <row r="909" spans="1:8" ht="15" customHeight="1" x14ac:dyDescent="0.2">
      <c r="A909" s="152"/>
      <c r="B909" s="152"/>
      <c r="C909" s="152"/>
      <c r="D909" s="152"/>
      <c r="E909" s="153">
        <f>'2.40-Dati'!A908</f>
        <v>38092.166666666664</v>
      </c>
      <c r="F909" s="157">
        <f>'2.40-Dati'!B908</f>
        <v>37.569999694824197</v>
      </c>
      <c r="G909" s="157">
        <f t="shared" si="28"/>
        <v>849.9984741211008</v>
      </c>
      <c r="H909" s="157">
        <f t="shared" si="29"/>
        <v>360.00061035159797</v>
      </c>
    </row>
    <row r="910" spans="1:8" ht="15" customHeight="1" x14ac:dyDescent="0.2">
      <c r="A910" s="152"/>
      <c r="B910" s="152"/>
      <c r="C910" s="152"/>
      <c r="D910" s="152"/>
      <c r="E910" s="153">
        <f>'2.40-Dati'!A909</f>
        <v>38093.166666666664</v>
      </c>
      <c r="F910" s="157">
        <f>'2.40-Dati'!B909</f>
        <v>37.740001678466797</v>
      </c>
      <c r="G910" s="157">
        <f t="shared" si="28"/>
        <v>170.00198364259944</v>
      </c>
      <c r="H910" s="157">
        <f t="shared" si="29"/>
        <v>1020.0004577637003</v>
      </c>
    </row>
    <row r="911" spans="1:8" ht="15" customHeight="1" x14ac:dyDescent="0.2">
      <c r="A911" s="152"/>
      <c r="B911" s="152"/>
      <c r="C911" s="152"/>
      <c r="D911" s="152"/>
      <c r="E911" s="153">
        <f>'2.40-Dati'!A910</f>
        <v>38096.166666666664</v>
      </c>
      <c r="F911" s="157">
        <f>'2.40-Dati'!B910</f>
        <v>37.419998168945298</v>
      </c>
      <c r="G911" s="157">
        <f t="shared" si="28"/>
        <v>-320.00350952149859</v>
      </c>
      <c r="H911" s="157">
        <f t="shared" si="29"/>
        <v>-150.00152587889914</v>
      </c>
    </row>
    <row r="912" spans="1:8" ht="15" customHeight="1" x14ac:dyDescent="0.2">
      <c r="A912" s="152"/>
      <c r="B912" s="152"/>
      <c r="C912" s="152"/>
      <c r="D912" s="152"/>
      <c r="E912" s="153">
        <f>'2.40-Dati'!A911</f>
        <v>38097.166666666664</v>
      </c>
      <c r="F912" s="157">
        <f>'2.40-Dati'!B911</f>
        <v>37.599998474121001</v>
      </c>
      <c r="G912" s="157">
        <f t="shared" si="28"/>
        <v>180.00030517570309</v>
      </c>
      <c r="H912" s="157">
        <f t="shared" si="29"/>
        <v>-140.0032043457955</v>
      </c>
    </row>
    <row r="913" spans="1:8" ht="15" customHeight="1" x14ac:dyDescent="0.2">
      <c r="A913" s="152"/>
      <c r="B913" s="152"/>
      <c r="C913" s="152"/>
      <c r="D913" s="152"/>
      <c r="E913" s="153">
        <f>'2.40-Dati'!A912</f>
        <v>38098.166666666664</v>
      </c>
      <c r="F913" s="157">
        <f>'2.40-Dati'!B912</f>
        <v>35.7299995422363</v>
      </c>
      <c r="G913" s="157">
        <f t="shared" si="28"/>
        <v>-1869.9989318847017</v>
      </c>
      <c r="H913" s="157">
        <f t="shared" si="29"/>
        <v>-1689.9986267089987</v>
      </c>
    </row>
    <row r="914" spans="1:8" ht="15" customHeight="1" x14ac:dyDescent="0.2">
      <c r="A914" s="152"/>
      <c r="B914" s="152"/>
      <c r="C914" s="152"/>
      <c r="D914" s="152"/>
      <c r="E914" s="153">
        <f>'2.40-Dati'!A913</f>
        <v>38099.166666666664</v>
      </c>
      <c r="F914" s="157">
        <f>'2.40-Dati'!B913</f>
        <v>36.709999084472599</v>
      </c>
      <c r="G914" s="157">
        <f t="shared" si="28"/>
        <v>979.9995422362997</v>
      </c>
      <c r="H914" s="157">
        <f t="shared" si="29"/>
        <v>-889.99938964840203</v>
      </c>
    </row>
    <row r="915" spans="1:8" ht="15" customHeight="1" x14ac:dyDescent="0.2">
      <c r="A915" s="152"/>
      <c r="B915" s="152"/>
      <c r="C915" s="152"/>
      <c r="D915" s="152"/>
      <c r="E915" s="153">
        <f>'2.40-Dati'!A914</f>
        <v>38100.166666666664</v>
      </c>
      <c r="F915" s="157">
        <f>'2.40-Dati'!B914</f>
        <v>36.459999084472599</v>
      </c>
      <c r="G915" s="157">
        <f t="shared" si="28"/>
        <v>-250</v>
      </c>
      <c r="H915" s="157">
        <f t="shared" si="29"/>
        <v>729.9995422362997</v>
      </c>
    </row>
    <row r="916" spans="1:8" ht="15" customHeight="1" x14ac:dyDescent="0.2">
      <c r="A916" s="152"/>
      <c r="B916" s="152"/>
      <c r="C916" s="152"/>
      <c r="D916" s="152"/>
      <c r="E916" s="153">
        <f>'2.40-Dati'!A915</f>
        <v>38103.166666666664</v>
      </c>
      <c r="F916" s="157">
        <f>'2.40-Dati'!B915</f>
        <v>36.970001220703097</v>
      </c>
      <c r="G916" s="157">
        <f t="shared" si="28"/>
        <v>510.00213623049717</v>
      </c>
      <c r="H916" s="157">
        <f t="shared" si="29"/>
        <v>260.00213623049717</v>
      </c>
    </row>
    <row r="917" spans="1:8" ht="15" customHeight="1" x14ac:dyDescent="0.2">
      <c r="A917" s="152"/>
      <c r="B917" s="152"/>
      <c r="C917" s="152"/>
      <c r="D917" s="152"/>
      <c r="E917" s="153">
        <f>'2.40-Dati'!A916</f>
        <v>38104.166666666664</v>
      </c>
      <c r="F917" s="157">
        <f>'2.40-Dati'!B916</f>
        <v>37.529998779296797</v>
      </c>
      <c r="G917" s="157">
        <f t="shared" si="28"/>
        <v>559.99755859370021</v>
      </c>
      <c r="H917" s="157">
        <f t="shared" si="29"/>
        <v>1069.9996948241974</v>
      </c>
    </row>
    <row r="918" spans="1:8" ht="15" customHeight="1" x14ac:dyDescent="0.2">
      <c r="A918" s="152"/>
      <c r="B918" s="152"/>
      <c r="C918" s="152"/>
      <c r="D918" s="152"/>
      <c r="E918" s="153">
        <f>'2.40-Dati'!A917</f>
        <v>38105.166666666664</v>
      </c>
      <c r="F918" s="157">
        <f>'2.40-Dati'!B917</f>
        <v>37.459999084472599</v>
      </c>
      <c r="G918" s="157">
        <f t="shared" si="28"/>
        <v>-69.999694824197434</v>
      </c>
      <c r="H918" s="157">
        <f t="shared" si="29"/>
        <v>489.99786376950277</v>
      </c>
    </row>
    <row r="919" spans="1:8" ht="15" customHeight="1" x14ac:dyDescent="0.2">
      <c r="A919" s="152"/>
      <c r="B919" s="152"/>
      <c r="C919" s="152"/>
      <c r="D919" s="152"/>
      <c r="E919" s="153">
        <f>'2.40-Dati'!A918</f>
        <v>38106.166666666664</v>
      </c>
      <c r="F919" s="157">
        <f>'2.40-Dati'!B918</f>
        <v>37.310001373291001</v>
      </c>
      <c r="G919" s="157">
        <f t="shared" si="28"/>
        <v>-149.99771118159799</v>
      </c>
      <c r="H919" s="157">
        <f t="shared" si="29"/>
        <v>-219.99740600579543</v>
      </c>
    </row>
    <row r="920" spans="1:8" ht="15" customHeight="1" x14ac:dyDescent="0.2">
      <c r="A920" s="152"/>
      <c r="B920" s="152"/>
      <c r="C920" s="152"/>
      <c r="D920" s="152"/>
      <c r="E920" s="153">
        <f>'2.40-Dati'!A919</f>
        <v>38107.166666666664</v>
      </c>
      <c r="F920" s="157">
        <f>'2.40-Dati'!B919</f>
        <v>37.380001068115199</v>
      </c>
      <c r="G920" s="157">
        <f t="shared" si="28"/>
        <v>69.999694824197434</v>
      </c>
      <c r="H920" s="157">
        <f t="shared" si="29"/>
        <v>-79.998016357400559</v>
      </c>
    </row>
    <row r="921" spans="1:8" ht="15" customHeight="1" x14ac:dyDescent="0.2">
      <c r="A921" s="152"/>
      <c r="B921" s="152"/>
      <c r="C921" s="152"/>
      <c r="D921" s="152"/>
      <c r="E921" s="153">
        <f>'2.40-Dati'!A920</f>
        <v>38110.166666666664</v>
      </c>
      <c r="F921" s="157">
        <f>'2.40-Dati'!B920</f>
        <v>38.209999084472599</v>
      </c>
      <c r="G921" s="157">
        <f t="shared" si="28"/>
        <v>829.9980163574005</v>
      </c>
      <c r="H921" s="157">
        <f t="shared" si="29"/>
        <v>899.99771118159788</v>
      </c>
    </row>
    <row r="922" spans="1:8" ht="15" customHeight="1" x14ac:dyDescent="0.2">
      <c r="A922" s="152"/>
      <c r="B922" s="152"/>
      <c r="C922" s="152"/>
      <c r="D922" s="152"/>
      <c r="E922" s="153">
        <f>'2.40-Dati'!A921</f>
        <v>38111.166666666664</v>
      </c>
      <c r="F922" s="157">
        <f>'2.40-Dati'!B921</f>
        <v>38.9799995422363</v>
      </c>
      <c r="G922" s="157">
        <f t="shared" si="28"/>
        <v>770.0004577637003</v>
      </c>
      <c r="H922" s="157">
        <f t="shared" si="29"/>
        <v>1599.9984741211008</v>
      </c>
    </row>
    <row r="923" spans="1:8" ht="15" customHeight="1" x14ac:dyDescent="0.2">
      <c r="A923" s="152"/>
      <c r="B923" s="152"/>
      <c r="C923" s="152"/>
      <c r="D923" s="152"/>
      <c r="E923" s="153">
        <f>'2.40-Dati'!A922</f>
        <v>38112.166666666664</v>
      </c>
      <c r="F923" s="157">
        <f>'2.40-Dati'!B922</f>
        <v>39.569999694824197</v>
      </c>
      <c r="G923" s="157">
        <f t="shared" si="28"/>
        <v>590.00015258789767</v>
      </c>
      <c r="H923" s="157">
        <f t="shared" si="29"/>
        <v>1360.000610351598</v>
      </c>
    </row>
    <row r="924" spans="1:8" ht="15" customHeight="1" x14ac:dyDescent="0.2">
      <c r="A924" s="152"/>
      <c r="B924" s="152"/>
      <c r="C924" s="152"/>
      <c r="D924" s="152"/>
      <c r="E924" s="153">
        <f>'2.40-Dati'!A923</f>
        <v>38113.166666666664</v>
      </c>
      <c r="F924" s="157">
        <f>'2.40-Dati'!B923</f>
        <v>39.369998931884702</v>
      </c>
      <c r="G924" s="157">
        <f t="shared" si="28"/>
        <v>-200.00076293949576</v>
      </c>
      <c r="H924" s="157">
        <f t="shared" si="29"/>
        <v>389.99938964840192</v>
      </c>
    </row>
    <row r="925" spans="1:8" ht="15" customHeight="1" x14ac:dyDescent="0.2">
      <c r="A925" s="152"/>
      <c r="B925" s="152"/>
      <c r="C925" s="152"/>
      <c r="D925" s="152"/>
      <c r="E925" s="153">
        <f>'2.40-Dati'!A924</f>
        <v>38114.166666666664</v>
      </c>
      <c r="F925" s="157">
        <f>'2.40-Dati'!B924</f>
        <v>39.930000305175703</v>
      </c>
      <c r="G925" s="157">
        <f t="shared" si="28"/>
        <v>560.00137329100141</v>
      </c>
      <c r="H925" s="157">
        <f t="shared" si="29"/>
        <v>360.00061035150566</v>
      </c>
    </row>
    <row r="926" spans="1:8" ht="15" customHeight="1" x14ac:dyDescent="0.2">
      <c r="A926" s="152"/>
      <c r="B926" s="152"/>
      <c r="C926" s="152"/>
      <c r="D926" s="152"/>
      <c r="E926" s="153">
        <f>'2.40-Dati'!A925</f>
        <v>38117.166666666664</v>
      </c>
      <c r="F926" s="157">
        <f>'2.40-Dati'!B925</f>
        <v>38.930000305175703</v>
      </c>
      <c r="G926" s="157">
        <f t="shared" si="28"/>
        <v>-1000</v>
      </c>
      <c r="H926" s="157">
        <f t="shared" si="29"/>
        <v>-439.99862670899859</v>
      </c>
    </row>
    <row r="927" spans="1:8" ht="15" customHeight="1" x14ac:dyDescent="0.2">
      <c r="A927" s="152"/>
      <c r="B927" s="152"/>
      <c r="C927" s="152"/>
      <c r="D927" s="152"/>
      <c r="E927" s="153">
        <f>'2.40-Dati'!A926</f>
        <v>38118.166666666664</v>
      </c>
      <c r="F927" s="157">
        <f>'2.40-Dati'!B926</f>
        <v>40.060001373291001</v>
      </c>
      <c r="G927" s="157">
        <f t="shared" si="28"/>
        <v>1130.0010681152983</v>
      </c>
      <c r="H927" s="157">
        <f t="shared" si="29"/>
        <v>130.00106811529827</v>
      </c>
    </row>
    <row r="928" spans="1:8" ht="15" customHeight="1" x14ac:dyDescent="0.2">
      <c r="A928" s="152"/>
      <c r="B928" s="152"/>
      <c r="C928" s="152"/>
      <c r="D928" s="152"/>
      <c r="E928" s="153">
        <f>'2.40-Dati'!A927</f>
        <v>38119.166666666664</v>
      </c>
      <c r="F928" s="157">
        <f>'2.40-Dati'!B927</f>
        <v>40.770000457763601</v>
      </c>
      <c r="G928" s="157">
        <f t="shared" si="28"/>
        <v>709.99908447259941</v>
      </c>
      <c r="H928" s="157">
        <f t="shared" si="29"/>
        <v>1840.0001525878977</v>
      </c>
    </row>
    <row r="929" spans="1:8" ht="15" customHeight="1" x14ac:dyDescent="0.2">
      <c r="A929" s="152"/>
      <c r="B929" s="152"/>
      <c r="C929" s="152"/>
      <c r="D929" s="152"/>
      <c r="E929" s="153">
        <f>'2.40-Dati'!A928</f>
        <v>38120.166666666664</v>
      </c>
      <c r="F929" s="157">
        <f>'2.40-Dati'!B928</f>
        <v>41.080001831054602</v>
      </c>
      <c r="G929" s="157">
        <f t="shared" si="28"/>
        <v>310.00137329100141</v>
      </c>
      <c r="H929" s="157">
        <f t="shared" si="29"/>
        <v>1020.0004577636008</v>
      </c>
    </row>
    <row r="930" spans="1:8" ht="15" customHeight="1" x14ac:dyDescent="0.2">
      <c r="A930" s="152"/>
      <c r="B930" s="152"/>
      <c r="C930" s="152"/>
      <c r="D930" s="152"/>
      <c r="E930" s="153">
        <f>'2.40-Dati'!A929</f>
        <v>38121.166666666664</v>
      </c>
      <c r="F930" s="157">
        <f>'2.40-Dati'!B929</f>
        <v>41.380001068115199</v>
      </c>
      <c r="G930" s="157">
        <f t="shared" si="28"/>
        <v>299.99923706059661</v>
      </c>
      <c r="H930" s="157">
        <f t="shared" si="29"/>
        <v>610.00061035159797</v>
      </c>
    </row>
    <row r="931" spans="1:8" ht="15" customHeight="1" x14ac:dyDescent="0.2">
      <c r="A931" s="152"/>
      <c r="B931" s="152"/>
      <c r="C931" s="152"/>
      <c r="D931" s="152"/>
      <c r="E931" s="153">
        <f>'2.40-Dati'!A930</f>
        <v>38124.166666666664</v>
      </c>
      <c r="F931" s="157">
        <f>'2.40-Dati'!B930</f>
        <v>41.549999237060497</v>
      </c>
      <c r="G931" s="157">
        <f t="shared" si="28"/>
        <v>169.99816894529829</v>
      </c>
      <c r="H931" s="157">
        <f t="shared" si="29"/>
        <v>469.9974060058949</v>
      </c>
    </row>
    <row r="932" spans="1:8" ht="15" customHeight="1" x14ac:dyDescent="0.2">
      <c r="A932" s="152"/>
      <c r="B932" s="152"/>
      <c r="C932" s="152"/>
      <c r="D932" s="152"/>
      <c r="E932" s="153">
        <f>'2.40-Dati'!A931</f>
        <v>38125.166666666664</v>
      </c>
      <c r="F932" s="157">
        <f>'2.40-Dati'!B931</f>
        <v>40.540000915527301</v>
      </c>
      <c r="G932" s="157">
        <f t="shared" si="28"/>
        <v>-1009.9983215331961</v>
      </c>
      <c r="H932" s="157">
        <f t="shared" si="29"/>
        <v>-840.00015258789779</v>
      </c>
    </row>
    <row r="933" spans="1:8" ht="15" customHeight="1" x14ac:dyDescent="0.2">
      <c r="A933" s="152"/>
      <c r="B933" s="152"/>
      <c r="C933" s="152"/>
      <c r="D933" s="152"/>
      <c r="E933" s="153">
        <f>'2.40-Dati'!A932</f>
        <v>38126.166666666664</v>
      </c>
      <c r="F933" s="157">
        <f>'2.40-Dati'!B932</f>
        <v>41.5</v>
      </c>
      <c r="G933" s="157">
        <f t="shared" si="28"/>
        <v>959.99908447269888</v>
      </c>
      <c r="H933" s="157">
        <f t="shared" si="29"/>
        <v>-49.999237060497194</v>
      </c>
    </row>
    <row r="934" spans="1:8" ht="15" customHeight="1" x14ac:dyDescent="0.2">
      <c r="A934" s="152"/>
      <c r="B934" s="152"/>
      <c r="C934" s="152"/>
      <c r="D934" s="152"/>
      <c r="E934" s="153">
        <f>'2.40-Dati'!A933</f>
        <v>38127.166666666664</v>
      </c>
      <c r="F934" s="157">
        <f>'2.40-Dati'!B933</f>
        <v>40.919998168945298</v>
      </c>
      <c r="G934" s="157">
        <f t="shared" si="28"/>
        <v>-580.00183105470171</v>
      </c>
      <c r="H934" s="157">
        <f t="shared" si="29"/>
        <v>379.99725341799717</v>
      </c>
    </row>
    <row r="935" spans="1:8" ht="15" customHeight="1" x14ac:dyDescent="0.2">
      <c r="A935" s="152"/>
      <c r="B935" s="152"/>
      <c r="C935" s="152"/>
      <c r="D935" s="152"/>
      <c r="E935" s="153">
        <f>'2.40-Dati'!A934</f>
        <v>38128.166666666664</v>
      </c>
      <c r="F935" s="157">
        <f>'2.40-Dati'!B934</f>
        <v>39.930000305175703</v>
      </c>
      <c r="G935" s="157">
        <f t="shared" si="28"/>
        <v>-989.99786376959514</v>
      </c>
      <c r="H935" s="157">
        <f t="shared" si="29"/>
        <v>-1569.999694824297</v>
      </c>
    </row>
    <row r="936" spans="1:8" ht="15" customHeight="1" x14ac:dyDescent="0.2">
      <c r="A936" s="152"/>
      <c r="B936" s="152"/>
      <c r="C936" s="152"/>
      <c r="D936" s="152"/>
      <c r="E936" s="153">
        <f>'2.40-Dati'!A935</f>
        <v>38131.166666666664</v>
      </c>
      <c r="F936" s="157">
        <f>'2.40-Dati'!B935</f>
        <v>41.720001220703097</v>
      </c>
      <c r="G936" s="157">
        <f t="shared" si="28"/>
        <v>1790.0009155273935</v>
      </c>
      <c r="H936" s="157">
        <f t="shared" si="29"/>
        <v>800.0030517577984</v>
      </c>
    </row>
    <row r="937" spans="1:8" ht="15" customHeight="1" x14ac:dyDescent="0.2">
      <c r="A937" s="152"/>
      <c r="B937" s="152"/>
      <c r="C937" s="152"/>
      <c r="D937" s="152"/>
      <c r="E937" s="153">
        <f>'2.40-Dati'!A936</f>
        <v>38132.166666666664</v>
      </c>
      <c r="F937" s="157">
        <f>'2.40-Dati'!B936</f>
        <v>41.139999389648402</v>
      </c>
      <c r="G937" s="157">
        <f t="shared" si="28"/>
        <v>-580.00183105469455</v>
      </c>
      <c r="H937" s="157">
        <f t="shared" si="29"/>
        <v>1209.999084472699</v>
      </c>
    </row>
    <row r="938" spans="1:8" ht="15" customHeight="1" x14ac:dyDescent="0.2">
      <c r="A938" s="152"/>
      <c r="B938" s="152"/>
      <c r="C938" s="152"/>
      <c r="D938" s="152"/>
      <c r="E938" s="153">
        <f>'2.40-Dati'!A937</f>
        <v>38133.166666666664</v>
      </c>
      <c r="F938" s="157">
        <f>'2.40-Dati'!B937</f>
        <v>40.700000762939403</v>
      </c>
      <c r="G938" s="157">
        <f t="shared" si="28"/>
        <v>-439.99862670899859</v>
      </c>
      <c r="H938" s="157">
        <f t="shared" si="29"/>
        <v>-1020.0004577636931</v>
      </c>
    </row>
    <row r="939" spans="1:8" ht="15" customHeight="1" x14ac:dyDescent="0.2">
      <c r="A939" s="152"/>
      <c r="B939" s="152"/>
      <c r="C939" s="152"/>
      <c r="D939" s="152"/>
      <c r="E939" s="153">
        <f>'2.40-Dati'!A938</f>
        <v>38134.166666666664</v>
      </c>
      <c r="F939" s="157">
        <f>'2.40-Dati'!B938</f>
        <v>39.439998626708899</v>
      </c>
      <c r="G939" s="157">
        <f t="shared" si="28"/>
        <v>-1260.0021362305042</v>
      </c>
      <c r="H939" s="157">
        <f t="shared" si="29"/>
        <v>-1700.0007629395027</v>
      </c>
    </row>
    <row r="940" spans="1:8" ht="15" customHeight="1" x14ac:dyDescent="0.2">
      <c r="A940" s="152"/>
      <c r="B940" s="152"/>
      <c r="C940" s="152"/>
      <c r="D940" s="152"/>
      <c r="E940" s="153">
        <f>'2.40-Dati'!A939</f>
        <v>38135.166666666664</v>
      </c>
      <c r="F940" s="157">
        <f>'2.40-Dati'!B939</f>
        <v>39.880001068115199</v>
      </c>
      <c r="G940" s="157">
        <f t="shared" si="28"/>
        <v>440.00244140629974</v>
      </c>
      <c r="H940" s="157">
        <f t="shared" si="29"/>
        <v>-819.99969482420443</v>
      </c>
    </row>
    <row r="941" spans="1:8" ht="15" customHeight="1" x14ac:dyDescent="0.2">
      <c r="A941" s="152"/>
      <c r="B941" s="152"/>
      <c r="C941" s="152"/>
      <c r="D941" s="152"/>
      <c r="E941" s="153">
        <f>'2.40-Dati'!A940</f>
        <v>38139.166666666664</v>
      </c>
      <c r="F941" s="157">
        <f>'2.40-Dati'!B940</f>
        <v>42.330001831054602</v>
      </c>
      <c r="G941" s="157">
        <f t="shared" si="28"/>
        <v>2450.0007629394036</v>
      </c>
      <c r="H941" s="157">
        <f t="shared" si="29"/>
        <v>2890.0032043457031</v>
      </c>
    </row>
    <row r="942" spans="1:8" ht="15" customHeight="1" x14ac:dyDescent="0.2">
      <c r="A942" s="152"/>
      <c r="B942" s="152"/>
      <c r="C942" s="152"/>
      <c r="D942" s="152"/>
      <c r="E942" s="153">
        <f>'2.40-Dati'!A941</f>
        <v>38140.166666666664</v>
      </c>
      <c r="F942" s="157">
        <f>'2.40-Dati'!B941</f>
        <v>39.959999084472599</v>
      </c>
      <c r="G942" s="157">
        <f t="shared" si="28"/>
        <v>-2370.0027465820031</v>
      </c>
      <c r="H942" s="157">
        <f t="shared" si="29"/>
        <v>79.998016357400502</v>
      </c>
    </row>
    <row r="943" spans="1:8" ht="15" customHeight="1" x14ac:dyDescent="0.2">
      <c r="A943" s="152"/>
      <c r="B943" s="152"/>
      <c r="C943" s="152"/>
      <c r="D943" s="152"/>
      <c r="E943" s="153">
        <f>'2.40-Dati'!A942</f>
        <v>38141.166666666664</v>
      </c>
      <c r="F943" s="157">
        <f>'2.40-Dati'!B942</f>
        <v>39.279998779296797</v>
      </c>
      <c r="G943" s="157">
        <f t="shared" si="28"/>
        <v>-680.00030517580262</v>
      </c>
      <c r="H943" s="157">
        <f t="shared" si="29"/>
        <v>-3050.0030517578057</v>
      </c>
    </row>
    <row r="944" spans="1:8" ht="15" customHeight="1" x14ac:dyDescent="0.2">
      <c r="A944" s="152"/>
      <c r="B944" s="152"/>
      <c r="C944" s="152"/>
      <c r="D944" s="152"/>
      <c r="E944" s="153">
        <f>'2.40-Dati'!A943</f>
        <v>38142.166666666664</v>
      </c>
      <c r="F944" s="157">
        <f>'2.40-Dati'!B943</f>
        <v>38.490001678466797</v>
      </c>
      <c r="G944" s="157">
        <f t="shared" si="28"/>
        <v>-789.99710082999991</v>
      </c>
      <c r="H944" s="157">
        <f t="shared" si="29"/>
        <v>-1469.9974060058025</v>
      </c>
    </row>
    <row r="945" spans="1:8" ht="15" customHeight="1" x14ac:dyDescent="0.2">
      <c r="A945" s="152"/>
      <c r="B945" s="152"/>
      <c r="C945" s="152"/>
      <c r="D945" s="152"/>
      <c r="E945" s="153">
        <f>'2.40-Dati'!A944</f>
        <v>38145.166666666664</v>
      </c>
      <c r="F945" s="157">
        <f>'2.40-Dati'!B944</f>
        <v>38.659999847412102</v>
      </c>
      <c r="G945" s="157">
        <f t="shared" si="28"/>
        <v>169.99816894530539</v>
      </c>
      <c r="H945" s="157">
        <f t="shared" si="29"/>
        <v>-619.99893188469446</v>
      </c>
    </row>
    <row r="946" spans="1:8" ht="15" customHeight="1" x14ac:dyDescent="0.2">
      <c r="A946" s="152"/>
      <c r="B946" s="152"/>
      <c r="C946" s="152"/>
      <c r="D946" s="152"/>
      <c r="E946" s="153">
        <f>'2.40-Dati'!A945</f>
        <v>38146.166666666664</v>
      </c>
      <c r="F946" s="157">
        <f>'2.40-Dati'!B945</f>
        <v>37.279998779296797</v>
      </c>
      <c r="G946" s="157">
        <f t="shared" si="28"/>
        <v>-1380.0010681153053</v>
      </c>
      <c r="H946" s="157">
        <f t="shared" si="29"/>
        <v>-1210.0028991699999</v>
      </c>
    </row>
    <row r="947" spans="1:8" ht="15" customHeight="1" x14ac:dyDescent="0.2">
      <c r="A947" s="152"/>
      <c r="B947" s="152"/>
      <c r="C947" s="152"/>
      <c r="D947" s="152"/>
      <c r="E947" s="153">
        <f>'2.40-Dati'!A946</f>
        <v>38147.166666666664</v>
      </c>
      <c r="F947" s="157">
        <f>'2.40-Dati'!B946</f>
        <v>37.540000915527301</v>
      </c>
      <c r="G947" s="157">
        <f t="shared" si="28"/>
        <v>260.00213623050428</v>
      </c>
      <c r="H947" s="157">
        <f t="shared" si="29"/>
        <v>-1119.9989318848011</v>
      </c>
    </row>
    <row r="948" spans="1:8" ht="15" customHeight="1" x14ac:dyDescent="0.2">
      <c r="A948" s="152"/>
      <c r="B948" s="152"/>
      <c r="C948" s="152"/>
      <c r="D948" s="152"/>
      <c r="E948" s="153">
        <f>'2.40-Dati'!A947</f>
        <v>38148.166666666664</v>
      </c>
      <c r="F948" s="157">
        <f>'2.40-Dati'!B947</f>
        <v>38.450000762939403</v>
      </c>
      <c r="G948" s="157">
        <f t="shared" si="28"/>
        <v>909.99984741210233</v>
      </c>
      <c r="H948" s="157">
        <f t="shared" si="29"/>
        <v>1170.0019836426065</v>
      </c>
    </row>
    <row r="949" spans="1:8" ht="15" customHeight="1" x14ac:dyDescent="0.2">
      <c r="A949" s="152"/>
      <c r="B949" s="152"/>
      <c r="C949" s="152"/>
      <c r="D949" s="152"/>
      <c r="E949" s="153">
        <f>'2.40-Dati'!A948</f>
        <v>38152.166666666664</v>
      </c>
      <c r="F949" s="157">
        <f>'2.40-Dati'!B948</f>
        <v>37.590000152587798</v>
      </c>
      <c r="G949" s="157">
        <f t="shared" si="28"/>
        <v>-860.00061035160513</v>
      </c>
      <c r="H949" s="157">
        <f t="shared" si="29"/>
        <v>49.999237060497194</v>
      </c>
    </row>
    <row r="950" spans="1:8" ht="15" customHeight="1" x14ac:dyDescent="0.2">
      <c r="A950" s="152"/>
      <c r="B950" s="152"/>
      <c r="C950" s="152"/>
      <c r="D950" s="152"/>
      <c r="E950" s="153">
        <f>'2.40-Dati'!A949</f>
        <v>38153.166666666664</v>
      </c>
      <c r="F950" s="157">
        <f>'2.40-Dati'!B949</f>
        <v>37.189998626708899</v>
      </c>
      <c r="G950" s="157">
        <f t="shared" si="28"/>
        <v>-400.00152587889914</v>
      </c>
      <c r="H950" s="157">
        <f t="shared" si="29"/>
        <v>-1260.0021362305042</v>
      </c>
    </row>
    <row r="951" spans="1:8" ht="15" customHeight="1" x14ac:dyDescent="0.2">
      <c r="A951" s="152"/>
      <c r="B951" s="152"/>
      <c r="C951" s="152"/>
      <c r="D951" s="152"/>
      <c r="E951" s="153">
        <f>'2.40-Dati'!A950</f>
        <v>38154.166666666664</v>
      </c>
      <c r="F951" s="157">
        <f>'2.40-Dati'!B950</f>
        <v>37.319999694824197</v>
      </c>
      <c r="G951" s="157">
        <f t="shared" si="28"/>
        <v>130.00106811529832</v>
      </c>
      <c r="H951" s="157">
        <f t="shared" si="29"/>
        <v>-270.00045776360082</v>
      </c>
    </row>
    <row r="952" spans="1:8" ht="15" customHeight="1" x14ac:dyDescent="0.2">
      <c r="A952" s="152"/>
      <c r="B952" s="152"/>
      <c r="C952" s="152"/>
      <c r="D952" s="152"/>
      <c r="E952" s="153">
        <f>'2.40-Dati'!A951</f>
        <v>38155.166666666664</v>
      </c>
      <c r="F952" s="157">
        <f>'2.40-Dati'!B951</f>
        <v>38.459999084472599</v>
      </c>
      <c r="G952" s="157">
        <f t="shared" si="28"/>
        <v>1139.999389648402</v>
      </c>
      <c r="H952" s="157">
        <f t="shared" si="29"/>
        <v>1270.0004577637003</v>
      </c>
    </row>
    <row r="953" spans="1:8" ht="15" customHeight="1" x14ac:dyDescent="0.2">
      <c r="A953" s="152"/>
      <c r="B953" s="152"/>
      <c r="C953" s="152"/>
      <c r="D953" s="152"/>
      <c r="E953" s="153">
        <f>'2.40-Dati'!A952</f>
        <v>38156.166666666664</v>
      </c>
      <c r="F953" s="157">
        <f>'2.40-Dati'!B952</f>
        <v>38.75</v>
      </c>
      <c r="G953" s="157">
        <f t="shared" si="28"/>
        <v>290.00091552740059</v>
      </c>
      <c r="H953" s="157">
        <f t="shared" si="29"/>
        <v>1430.0003051758026</v>
      </c>
    </row>
    <row r="954" spans="1:8" ht="15" customHeight="1" x14ac:dyDescent="0.2">
      <c r="A954" s="152"/>
      <c r="B954" s="152"/>
      <c r="C954" s="152"/>
      <c r="D954" s="152"/>
      <c r="E954" s="153">
        <f>'2.40-Dati'!A953</f>
        <v>38159.166666666664</v>
      </c>
      <c r="F954" s="157">
        <f>'2.40-Dati'!B953</f>
        <v>37.630001068115199</v>
      </c>
      <c r="G954" s="157">
        <f t="shared" si="28"/>
        <v>-1119.9989318848011</v>
      </c>
      <c r="H954" s="157">
        <f t="shared" si="29"/>
        <v>-829.9980163574005</v>
      </c>
    </row>
    <row r="955" spans="1:8" ht="15" customHeight="1" x14ac:dyDescent="0.2">
      <c r="A955" s="152"/>
      <c r="B955" s="152"/>
      <c r="C955" s="152"/>
      <c r="D955" s="152"/>
      <c r="E955" s="153">
        <f>'2.40-Dati'!A954</f>
        <v>38160.166666666664</v>
      </c>
      <c r="F955" s="157">
        <f>'2.40-Dati'!B954</f>
        <v>38.110000610351499</v>
      </c>
      <c r="G955" s="157">
        <f t="shared" si="28"/>
        <v>479.9995422362997</v>
      </c>
      <c r="H955" s="157">
        <f t="shared" si="29"/>
        <v>-639.99938964850139</v>
      </c>
    </row>
    <row r="956" spans="1:8" ht="15" customHeight="1" x14ac:dyDescent="0.2">
      <c r="A956" s="152"/>
      <c r="B956" s="152"/>
      <c r="C956" s="152"/>
      <c r="D956" s="152"/>
      <c r="E956" s="153">
        <f>'2.40-Dati'!A955</f>
        <v>38161.166666666664</v>
      </c>
      <c r="F956" s="157">
        <f>'2.40-Dati'!B955</f>
        <v>37.569999694824197</v>
      </c>
      <c r="G956" s="157">
        <f t="shared" si="28"/>
        <v>-540.00091552730112</v>
      </c>
      <c r="H956" s="157">
        <f t="shared" si="29"/>
        <v>-60.001373291001414</v>
      </c>
    </row>
    <row r="957" spans="1:8" ht="15" customHeight="1" x14ac:dyDescent="0.2">
      <c r="A957" s="152"/>
      <c r="B957" s="152"/>
      <c r="C957" s="152"/>
      <c r="D957" s="152"/>
      <c r="E957" s="153">
        <f>'2.40-Dati'!A956</f>
        <v>38162.166666666664</v>
      </c>
      <c r="F957" s="157">
        <f>'2.40-Dati'!B956</f>
        <v>37.930000305175703</v>
      </c>
      <c r="G957" s="157">
        <f t="shared" si="28"/>
        <v>360.00061035150566</v>
      </c>
      <c r="H957" s="157">
        <f t="shared" si="29"/>
        <v>-180.00030517579546</v>
      </c>
    </row>
    <row r="958" spans="1:8" ht="15" customHeight="1" x14ac:dyDescent="0.2">
      <c r="A958" s="152"/>
      <c r="B958" s="152"/>
      <c r="C958" s="152"/>
      <c r="D958" s="152"/>
      <c r="E958" s="153">
        <f>'2.40-Dati'!A957</f>
        <v>38163.166666666664</v>
      </c>
      <c r="F958" s="157">
        <f>'2.40-Dati'!B957</f>
        <v>37.549999237060497</v>
      </c>
      <c r="G958" s="157">
        <f t="shared" si="28"/>
        <v>-380.00106811520595</v>
      </c>
      <c r="H958" s="157">
        <f t="shared" si="29"/>
        <v>-20.000457763700297</v>
      </c>
    </row>
    <row r="959" spans="1:8" ht="15" customHeight="1" x14ac:dyDescent="0.2">
      <c r="A959" s="152"/>
      <c r="B959" s="152"/>
      <c r="C959" s="152"/>
      <c r="D959" s="152"/>
      <c r="E959" s="153">
        <f>'2.40-Dati'!A958</f>
        <v>38166.166666666664</v>
      </c>
      <c r="F959" s="157">
        <f>'2.40-Dati'!B958</f>
        <v>36.240001678466797</v>
      </c>
      <c r="G959" s="157">
        <f t="shared" si="28"/>
        <v>-1309.9975585937002</v>
      </c>
      <c r="H959" s="157">
        <f t="shared" si="29"/>
        <v>-1689.9986267089062</v>
      </c>
    </row>
    <row r="960" spans="1:8" ht="15" customHeight="1" x14ac:dyDescent="0.2">
      <c r="A960" s="152"/>
      <c r="B960" s="152"/>
      <c r="C960" s="152"/>
      <c r="D960" s="152"/>
      <c r="E960" s="153">
        <f>'2.40-Dati'!A959</f>
        <v>38167.166666666664</v>
      </c>
      <c r="F960" s="157">
        <f>'2.40-Dati'!B959</f>
        <v>35.659999847412102</v>
      </c>
      <c r="G960" s="157">
        <f t="shared" si="28"/>
        <v>-580.00183105469455</v>
      </c>
      <c r="H960" s="157">
        <f t="shared" si="29"/>
        <v>-1889.9993896483948</v>
      </c>
    </row>
    <row r="961" spans="1:8" ht="15" customHeight="1" x14ac:dyDescent="0.2">
      <c r="A961" s="152"/>
      <c r="B961" s="152"/>
      <c r="C961" s="152"/>
      <c r="D961" s="152"/>
      <c r="E961" s="153">
        <f>'2.40-Dati'!A960</f>
        <v>38168.166666666664</v>
      </c>
      <c r="F961" s="157">
        <f>'2.40-Dati'!B960</f>
        <v>37.049999237060497</v>
      </c>
      <c r="G961" s="157">
        <f t="shared" si="28"/>
        <v>1389.9993896483948</v>
      </c>
      <c r="H961" s="157">
        <f t="shared" si="29"/>
        <v>809.99755859370021</v>
      </c>
    </row>
    <row r="962" spans="1:8" ht="15" customHeight="1" x14ac:dyDescent="0.2">
      <c r="A962" s="152"/>
      <c r="B962" s="152"/>
      <c r="C962" s="152"/>
      <c r="D962" s="152"/>
      <c r="E962" s="153">
        <f>'2.40-Dati'!A961</f>
        <v>38169.166666666664</v>
      </c>
      <c r="F962" s="157">
        <f>'2.40-Dati'!B961</f>
        <v>38.740001678466797</v>
      </c>
      <c r="G962" s="157">
        <f t="shared" si="28"/>
        <v>1690.0024414062998</v>
      </c>
      <c r="H962" s="157">
        <f t="shared" si="29"/>
        <v>3080.0018310546948</v>
      </c>
    </row>
    <row r="963" spans="1:8" ht="15" customHeight="1" x14ac:dyDescent="0.2">
      <c r="A963" s="152"/>
      <c r="B963" s="152"/>
      <c r="C963" s="152"/>
      <c r="D963" s="152"/>
      <c r="E963" s="153">
        <f>'2.40-Dati'!A962</f>
        <v>38170.166666666664</v>
      </c>
      <c r="F963" s="157">
        <f>'2.40-Dati'!B962</f>
        <v>38.389999389648402</v>
      </c>
      <c r="G963" s="157">
        <f t="shared" si="28"/>
        <v>-350.0022888183949</v>
      </c>
      <c r="H963" s="157">
        <f t="shared" si="29"/>
        <v>1340.0001525879049</v>
      </c>
    </row>
    <row r="964" spans="1:8" ht="15" customHeight="1" x14ac:dyDescent="0.2">
      <c r="A964" s="152"/>
      <c r="B964" s="152"/>
      <c r="C964" s="152"/>
      <c r="D964" s="152"/>
      <c r="E964" s="153">
        <f>'2.40-Dati'!A963</f>
        <v>38174.166666666664</v>
      </c>
      <c r="F964" s="157">
        <f>'2.40-Dati'!B963</f>
        <v>39.650001525878899</v>
      </c>
      <c r="G964" s="157">
        <f t="shared" ref="G964:G1027" si="30">IF($B$1="lunga",1,-1)*$B$3*(F964-F963)</f>
        <v>1260.0021362304972</v>
      </c>
      <c r="H964" s="157">
        <f t="shared" si="29"/>
        <v>909.99984741210233</v>
      </c>
    </row>
    <row r="965" spans="1:8" ht="15" customHeight="1" x14ac:dyDescent="0.2">
      <c r="A965" s="152"/>
      <c r="B965" s="152"/>
      <c r="C965" s="152"/>
      <c r="D965" s="152"/>
      <c r="E965" s="153">
        <f>'2.40-Dati'!A964</f>
        <v>38175.166666666664</v>
      </c>
      <c r="F965" s="157">
        <f>'2.40-Dati'!B964</f>
        <v>39.080001831054602</v>
      </c>
      <c r="G965" s="157">
        <f t="shared" si="30"/>
        <v>-569.99969482429697</v>
      </c>
      <c r="H965" s="157">
        <f t="shared" ref="H965:H1028" si="31">G964+G965</f>
        <v>690.00244140620021</v>
      </c>
    </row>
    <row r="966" spans="1:8" ht="15" customHeight="1" x14ac:dyDescent="0.2">
      <c r="A966" s="152"/>
      <c r="B966" s="152"/>
      <c r="C966" s="152"/>
      <c r="D966" s="152"/>
      <c r="E966" s="153">
        <f>'2.40-Dati'!A965</f>
        <v>38176.166666666664</v>
      </c>
      <c r="F966" s="157">
        <f>'2.40-Dati'!B965</f>
        <v>40.330001831054602</v>
      </c>
      <c r="G966" s="157">
        <f t="shared" si="30"/>
        <v>1250</v>
      </c>
      <c r="H966" s="157">
        <f t="shared" si="31"/>
        <v>680.00030517570303</v>
      </c>
    </row>
    <row r="967" spans="1:8" ht="15" customHeight="1" x14ac:dyDescent="0.2">
      <c r="A967" s="152"/>
      <c r="B967" s="152"/>
      <c r="C967" s="152"/>
      <c r="D967" s="152"/>
      <c r="E967" s="153">
        <f>'2.40-Dati'!A966</f>
        <v>38177.166666666664</v>
      </c>
      <c r="F967" s="157">
        <f>'2.40-Dati'!B966</f>
        <v>39.959999084472599</v>
      </c>
      <c r="G967" s="157">
        <f t="shared" si="30"/>
        <v>-370.00274658200283</v>
      </c>
      <c r="H967" s="157">
        <f t="shared" si="31"/>
        <v>879.99725341799717</v>
      </c>
    </row>
    <row r="968" spans="1:8" ht="15" customHeight="1" x14ac:dyDescent="0.2">
      <c r="A968" s="152"/>
      <c r="B968" s="152"/>
      <c r="C968" s="152"/>
      <c r="D968" s="152"/>
      <c r="E968" s="153">
        <f>'2.40-Dati'!A967</f>
        <v>38180.166666666664</v>
      </c>
      <c r="F968" s="157">
        <f>'2.40-Dati'!B967</f>
        <v>39.5</v>
      </c>
      <c r="G968" s="157">
        <f t="shared" si="30"/>
        <v>-459.99908447259941</v>
      </c>
      <c r="H968" s="157">
        <f t="shared" si="31"/>
        <v>-830.00183105460223</v>
      </c>
    </row>
    <row r="969" spans="1:8" ht="15" customHeight="1" x14ac:dyDescent="0.2">
      <c r="A969" s="152"/>
      <c r="B969" s="152"/>
      <c r="C969" s="152"/>
      <c r="D969" s="152"/>
      <c r="E969" s="153">
        <f>'2.40-Dati'!A968</f>
        <v>38181.166666666664</v>
      </c>
      <c r="F969" s="157">
        <f>'2.40-Dati'!B968</f>
        <v>39.439998626708899</v>
      </c>
      <c r="G969" s="157">
        <f t="shared" si="30"/>
        <v>-60.00137329110089</v>
      </c>
      <c r="H969" s="157">
        <f t="shared" si="31"/>
        <v>-520.0004577637003</v>
      </c>
    </row>
    <row r="970" spans="1:8" ht="15" customHeight="1" x14ac:dyDescent="0.2">
      <c r="A970" s="152"/>
      <c r="B970" s="152"/>
      <c r="C970" s="152"/>
      <c r="D970" s="152"/>
      <c r="E970" s="153">
        <f>'2.40-Dati'!A969</f>
        <v>38182.166666666664</v>
      </c>
      <c r="F970" s="157">
        <f>'2.40-Dati'!B969</f>
        <v>40.970001220703097</v>
      </c>
      <c r="G970" s="157">
        <f t="shared" si="30"/>
        <v>1530.0025939941975</v>
      </c>
      <c r="H970" s="157">
        <f t="shared" si="31"/>
        <v>1470.0012207030966</v>
      </c>
    </row>
    <row r="971" spans="1:8" ht="15" customHeight="1" x14ac:dyDescent="0.2">
      <c r="A971" s="152"/>
      <c r="B971" s="152"/>
      <c r="C971" s="152"/>
      <c r="D971" s="152"/>
      <c r="E971" s="153">
        <f>'2.40-Dati'!A970</f>
        <v>38183.166666666664</v>
      </c>
      <c r="F971" s="157">
        <f>'2.40-Dati'!B970</f>
        <v>40.770000457763601</v>
      </c>
      <c r="G971" s="157">
        <f t="shared" si="30"/>
        <v>-200.00076293949576</v>
      </c>
      <c r="H971" s="157">
        <f t="shared" si="31"/>
        <v>1330.0018310547016</v>
      </c>
    </row>
    <row r="972" spans="1:8" ht="15" customHeight="1" x14ac:dyDescent="0.2">
      <c r="A972" s="152"/>
      <c r="B972" s="152"/>
      <c r="C972" s="152"/>
      <c r="D972" s="152"/>
      <c r="E972" s="153">
        <f>'2.40-Dati'!A971</f>
        <v>38184.166666666664</v>
      </c>
      <c r="F972" s="157">
        <f>'2.40-Dati'!B971</f>
        <v>41.25</v>
      </c>
      <c r="G972" s="157">
        <f t="shared" si="30"/>
        <v>479.99954223639918</v>
      </c>
      <c r="H972" s="157">
        <f t="shared" si="31"/>
        <v>279.99877929690342</v>
      </c>
    </row>
    <row r="973" spans="1:8" ht="15" customHeight="1" x14ac:dyDescent="0.2">
      <c r="A973" s="152"/>
      <c r="B973" s="152"/>
      <c r="C973" s="152"/>
      <c r="D973" s="152"/>
      <c r="E973" s="153">
        <f>'2.40-Dati'!A972</f>
        <v>38187.166666666664</v>
      </c>
      <c r="F973" s="157">
        <f>'2.40-Dati'!B972</f>
        <v>41.639999389648402</v>
      </c>
      <c r="G973" s="157">
        <f t="shared" si="30"/>
        <v>389.99938964840197</v>
      </c>
      <c r="H973" s="157">
        <f t="shared" si="31"/>
        <v>869.9989318848011</v>
      </c>
    </row>
    <row r="974" spans="1:8" ht="15" customHeight="1" x14ac:dyDescent="0.2">
      <c r="A974" s="152"/>
      <c r="B974" s="152"/>
      <c r="C974" s="152"/>
      <c r="D974" s="152"/>
      <c r="E974" s="153">
        <f>'2.40-Dati'!A973</f>
        <v>38188.166666666664</v>
      </c>
      <c r="F974" s="157">
        <f>'2.40-Dati'!B973</f>
        <v>40.860000610351499</v>
      </c>
      <c r="G974" s="157">
        <f t="shared" si="30"/>
        <v>-779.99877929690342</v>
      </c>
      <c r="H974" s="157">
        <f t="shared" si="31"/>
        <v>-389.99938964850145</v>
      </c>
    </row>
    <row r="975" spans="1:8" ht="15" customHeight="1" x14ac:dyDescent="0.2">
      <c r="A975" s="152"/>
      <c r="B975" s="152"/>
      <c r="C975" s="152"/>
      <c r="D975" s="152"/>
      <c r="E975" s="153">
        <f>'2.40-Dati'!A974</f>
        <v>38189.166666666664</v>
      </c>
      <c r="F975" s="157">
        <f>'2.40-Dati'!B974</f>
        <v>40.580001831054602</v>
      </c>
      <c r="G975" s="157">
        <f t="shared" si="30"/>
        <v>-279.99877929689632</v>
      </c>
      <c r="H975" s="157">
        <f t="shared" si="31"/>
        <v>-1059.9975585937998</v>
      </c>
    </row>
    <row r="976" spans="1:8" ht="15" customHeight="1" x14ac:dyDescent="0.2">
      <c r="A976" s="152"/>
      <c r="B976" s="152"/>
      <c r="C976" s="152"/>
      <c r="D976" s="152"/>
      <c r="E976" s="153">
        <f>'2.40-Dati'!A975</f>
        <v>38190.166666666664</v>
      </c>
      <c r="F976" s="157">
        <f>'2.40-Dati'!B975</f>
        <v>41.360000610351499</v>
      </c>
      <c r="G976" s="157">
        <f t="shared" si="30"/>
        <v>779.99877929689637</v>
      </c>
      <c r="H976" s="157">
        <f t="shared" si="31"/>
        <v>500.00000000000006</v>
      </c>
    </row>
    <row r="977" spans="1:8" ht="15" customHeight="1" x14ac:dyDescent="0.2">
      <c r="A977" s="152"/>
      <c r="B977" s="152"/>
      <c r="C977" s="152"/>
      <c r="D977" s="152"/>
      <c r="E977" s="153">
        <f>'2.40-Dati'!A976</f>
        <v>38191.166666666664</v>
      </c>
      <c r="F977" s="157">
        <f>'2.40-Dati'!B976</f>
        <v>41.709999084472599</v>
      </c>
      <c r="G977" s="157">
        <f t="shared" si="30"/>
        <v>349.99847412110086</v>
      </c>
      <c r="H977" s="157">
        <f t="shared" si="31"/>
        <v>1129.9972534179972</v>
      </c>
    </row>
    <row r="978" spans="1:8" ht="15" customHeight="1" x14ac:dyDescent="0.2">
      <c r="A978" s="152"/>
      <c r="B978" s="152"/>
      <c r="C978" s="152"/>
      <c r="D978" s="152"/>
      <c r="E978" s="153">
        <f>'2.40-Dati'!A977</f>
        <v>38194.166666666664</v>
      </c>
      <c r="F978" s="157">
        <f>'2.40-Dati'!B977</f>
        <v>41.439998626708899</v>
      </c>
      <c r="G978" s="157">
        <f t="shared" si="30"/>
        <v>-270.0004577637003</v>
      </c>
      <c r="H978" s="157">
        <f t="shared" si="31"/>
        <v>79.998016357400559</v>
      </c>
    </row>
    <row r="979" spans="1:8" ht="15" customHeight="1" x14ac:dyDescent="0.2">
      <c r="A979" s="152"/>
      <c r="B979" s="152"/>
      <c r="C979" s="152"/>
      <c r="D979" s="152"/>
      <c r="E979" s="153">
        <f>'2.40-Dati'!A978</f>
        <v>38195.166666666664</v>
      </c>
      <c r="F979" s="157">
        <f>'2.40-Dati'!B978</f>
        <v>41.840000152587798</v>
      </c>
      <c r="G979" s="157">
        <f t="shared" si="30"/>
        <v>400.00152587889914</v>
      </c>
      <c r="H979" s="157">
        <f t="shared" si="31"/>
        <v>130.00106811519885</v>
      </c>
    </row>
    <row r="980" spans="1:8" ht="15" customHeight="1" x14ac:dyDescent="0.2">
      <c r="A980" s="152"/>
      <c r="B980" s="152"/>
      <c r="C980" s="152"/>
      <c r="D980" s="152"/>
      <c r="E980" s="153">
        <f>'2.40-Dati'!A979</f>
        <v>38196.166666666664</v>
      </c>
      <c r="F980" s="157">
        <f>'2.40-Dati'!B979</f>
        <v>42.900001525878899</v>
      </c>
      <c r="G980" s="157">
        <f t="shared" si="30"/>
        <v>1060.0013732911009</v>
      </c>
      <c r="H980" s="157">
        <f t="shared" si="31"/>
        <v>1460.0028991700001</v>
      </c>
    </row>
    <row r="981" spans="1:8" ht="15" customHeight="1" x14ac:dyDescent="0.2">
      <c r="A981" s="152"/>
      <c r="B981" s="152"/>
      <c r="C981" s="152"/>
      <c r="D981" s="152"/>
      <c r="E981" s="153">
        <f>'2.40-Dati'!A980</f>
        <v>38197.166666666664</v>
      </c>
      <c r="F981" s="157">
        <f>'2.40-Dati'!B980</f>
        <v>42.75</v>
      </c>
      <c r="G981" s="157">
        <f t="shared" si="30"/>
        <v>-150.00152587889914</v>
      </c>
      <c r="H981" s="157">
        <f t="shared" si="31"/>
        <v>909.99984741220169</v>
      </c>
    </row>
    <row r="982" spans="1:8" ht="15" customHeight="1" x14ac:dyDescent="0.2">
      <c r="A982" s="152"/>
      <c r="B982" s="152"/>
      <c r="C982" s="152"/>
      <c r="D982" s="152"/>
      <c r="E982" s="153">
        <f>'2.40-Dati'!A981</f>
        <v>38198.166666666664</v>
      </c>
      <c r="F982" s="157">
        <f>'2.40-Dati'!B981</f>
        <v>43.799999237060497</v>
      </c>
      <c r="G982" s="157">
        <f t="shared" si="30"/>
        <v>1049.9992370604971</v>
      </c>
      <c r="H982" s="157">
        <f t="shared" si="31"/>
        <v>899.99771118159788</v>
      </c>
    </row>
    <row r="983" spans="1:8" ht="15" customHeight="1" x14ac:dyDescent="0.2">
      <c r="A983" s="152"/>
      <c r="B983" s="152"/>
      <c r="C983" s="152"/>
      <c r="D983" s="152"/>
      <c r="E983" s="153">
        <f>'2.40-Dati'!A982</f>
        <v>38201.166666666664</v>
      </c>
      <c r="F983" s="157">
        <f>'2.40-Dati'!B982</f>
        <v>43.819999694824197</v>
      </c>
      <c r="G983" s="157">
        <f t="shared" si="30"/>
        <v>20.000457763700297</v>
      </c>
      <c r="H983" s="157">
        <f t="shared" si="31"/>
        <v>1069.9996948241974</v>
      </c>
    </row>
    <row r="984" spans="1:8" ht="15" customHeight="1" x14ac:dyDescent="0.2">
      <c r="A984" s="152"/>
      <c r="B984" s="152"/>
      <c r="C984" s="152"/>
      <c r="D984" s="152"/>
      <c r="E984" s="153">
        <f>'2.40-Dati'!A983</f>
        <v>38202.166666666664</v>
      </c>
      <c r="F984" s="157">
        <f>'2.40-Dati'!B983</f>
        <v>44.150001525878899</v>
      </c>
      <c r="G984" s="157">
        <f t="shared" si="30"/>
        <v>330.00183105470171</v>
      </c>
      <c r="H984" s="157">
        <f t="shared" si="31"/>
        <v>350.00228881840201</v>
      </c>
    </row>
    <row r="985" spans="1:8" ht="15" customHeight="1" x14ac:dyDescent="0.2">
      <c r="A985" s="152"/>
      <c r="B985" s="152"/>
      <c r="C985" s="152"/>
      <c r="D985" s="152"/>
      <c r="E985" s="153">
        <f>'2.40-Dati'!A984</f>
        <v>38203.166666666664</v>
      </c>
      <c r="F985" s="157">
        <f>'2.40-Dati'!B984</f>
        <v>42.830001831054602</v>
      </c>
      <c r="G985" s="157">
        <f t="shared" si="30"/>
        <v>-1319.999694824297</v>
      </c>
      <c r="H985" s="157">
        <f t="shared" si="31"/>
        <v>-989.99786376959526</v>
      </c>
    </row>
    <row r="986" spans="1:8" ht="15" customHeight="1" x14ac:dyDescent="0.2">
      <c r="A986" s="152"/>
      <c r="B986" s="152"/>
      <c r="C986" s="152"/>
      <c r="D986" s="152"/>
      <c r="E986" s="153">
        <f>'2.40-Dati'!A985</f>
        <v>38204.166666666664</v>
      </c>
      <c r="F986" s="157">
        <f>'2.40-Dati'!B985</f>
        <v>44.409999847412102</v>
      </c>
      <c r="G986" s="157">
        <f t="shared" si="30"/>
        <v>1579.9980163575001</v>
      </c>
      <c r="H986" s="157">
        <f t="shared" si="31"/>
        <v>259.99832153320313</v>
      </c>
    </row>
    <row r="987" spans="1:8" ht="15" customHeight="1" x14ac:dyDescent="0.2">
      <c r="A987" s="152"/>
      <c r="B987" s="152"/>
      <c r="C987" s="152"/>
      <c r="D987" s="152"/>
      <c r="E987" s="153">
        <f>'2.40-Dati'!A986</f>
        <v>38205.166666666664</v>
      </c>
      <c r="F987" s="157">
        <f>'2.40-Dati'!B986</f>
        <v>43.950000762939403</v>
      </c>
      <c r="G987" s="157">
        <f t="shared" si="30"/>
        <v>-459.99908447269888</v>
      </c>
      <c r="H987" s="157">
        <f t="shared" si="31"/>
        <v>1119.9989318848011</v>
      </c>
    </row>
    <row r="988" spans="1:8" ht="15" customHeight="1" x14ac:dyDescent="0.2">
      <c r="A988" s="152"/>
      <c r="B988" s="152"/>
      <c r="C988" s="152"/>
      <c r="D988" s="152"/>
      <c r="E988" s="153">
        <f>'2.40-Dati'!A987</f>
        <v>38208.166666666664</v>
      </c>
      <c r="F988" s="157">
        <f>'2.40-Dati'!B987</f>
        <v>44.840000152587798</v>
      </c>
      <c r="G988" s="157">
        <f t="shared" si="30"/>
        <v>889.99938964839487</v>
      </c>
      <c r="H988" s="157">
        <f t="shared" si="31"/>
        <v>430.00030517569598</v>
      </c>
    </row>
    <row r="989" spans="1:8" ht="15" customHeight="1" x14ac:dyDescent="0.2">
      <c r="A989" s="152"/>
      <c r="B989" s="152"/>
      <c r="C989" s="152"/>
      <c r="D989" s="152"/>
      <c r="E989" s="153">
        <f>'2.40-Dati'!A988</f>
        <v>38209.166666666664</v>
      </c>
      <c r="F989" s="157">
        <f>'2.40-Dati'!B988</f>
        <v>44.520000457763601</v>
      </c>
      <c r="G989" s="157">
        <f t="shared" si="30"/>
        <v>-319.99969482419743</v>
      </c>
      <c r="H989" s="157">
        <f t="shared" si="31"/>
        <v>569.99969482419738</v>
      </c>
    </row>
    <row r="990" spans="1:8" ht="15" customHeight="1" x14ac:dyDescent="0.2">
      <c r="A990" s="152"/>
      <c r="B990" s="152"/>
      <c r="C990" s="152"/>
      <c r="D990" s="152"/>
      <c r="E990" s="153">
        <f>'2.40-Dati'!A989</f>
        <v>38210.166666666664</v>
      </c>
      <c r="F990" s="157">
        <f>'2.40-Dati'!B989</f>
        <v>44.799999237060497</v>
      </c>
      <c r="G990" s="157">
        <f t="shared" si="30"/>
        <v>279.99877929689632</v>
      </c>
      <c r="H990" s="157">
        <f t="shared" si="31"/>
        <v>-40.000915527301117</v>
      </c>
    </row>
    <row r="991" spans="1:8" ht="15" customHeight="1" x14ac:dyDescent="0.2">
      <c r="A991" s="152"/>
      <c r="B991" s="152"/>
      <c r="C991" s="152"/>
      <c r="D991" s="152"/>
      <c r="E991" s="153">
        <f>'2.40-Dati'!A990</f>
        <v>38211.166666666664</v>
      </c>
      <c r="F991" s="157">
        <f>'2.40-Dati'!B990</f>
        <v>45.5</v>
      </c>
      <c r="G991" s="157">
        <f t="shared" si="30"/>
        <v>700.00076293950292</v>
      </c>
      <c r="H991" s="157">
        <f t="shared" si="31"/>
        <v>979.99954223639929</v>
      </c>
    </row>
    <row r="992" spans="1:8" ht="15" customHeight="1" x14ac:dyDescent="0.2">
      <c r="A992" s="152"/>
      <c r="B992" s="152"/>
      <c r="C992" s="152"/>
      <c r="D992" s="152"/>
      <c r="E992" s="153">
        <f>'2.40-Dati'!A991</f>
        <v>38212.166666666664</v>
      </c>
      <c r="F992" s="157">
        <f>'2.40-Dati'!B991</f>
        <v>46.580001831054602</v>
      </c>
      <c r="G992" s="157">
        <f t="shared" si="30"/>
        <v>1080.0018310546022</v>
      </c>
      <c r="H992" s="157">
        <f t="shared" si="31"/>
        <v>1780.0025939941052</v>
      </c>
    </row>
    <row r="993" spans="1:8" ht="15" customHeight="1" x14ac:dyDescent="0.2">
      <c r="A993" s="152"/>
      <c r="B993" s="152"/>
      <c r="C993" s="152"/>
      <c r="D993" s="152"/>
      <c r="E993" s="153">
        <f>'2.40-Dati'!A992</f>
        <v>38215.166666666664</v>
      </c>
      <c r="F993" s="157">
        <f>'2.40-Dati'!B992</f>
        <v>46.049999237060497</v>
      </c>
      <c r="G993" s="157">
        <f t="shared" si="30"/>
        <v>-530.00259399410515</v>
      </c>
      <c r="H993" s="157">
        <f t="shared" si="31"/>
        <v>549.99923706049708</v>
      </c>
    </row>
    <row r="994" spans="1:8" ht="15" customHeight="1" x14ac:dyDescent="0.2">
      <c r="A994" s="152"/>
      <c r="B994" s="152"/>
      <c r="C994" s="152"/>
      <c r="D994" s="152"/>
      <c r="E994" s="153">
        <f>'2.40-Dati'!A993</f>
        <v>38216.166666666664</v>
      </c>
      <c r="F994" s="157">
        <f>'2.40-Dati'!B993</f>
        <v>46.75</v>
      </c>
      <c r="G994" s="157">
        <f t="shared" si="30"/>
        <v>700.00076293950292</v>
      </c>
      <c r="H994" s="157">
        <f t="shared" si="31"/>
        <v>169.99816894539777</v>
      </c>
    </row>
    <row r="995" spans="1:8" ht="15" customHeight="1" x14ac:dyDescent="0.2">
      <c r="A995" s="152"/>
      <c r="B995" s="152"/>
      <c r="C995" s="152"/>
      <c r="D995" s="152"/>
      <c r="E995" s="153">
        <f>'2.40-Dati'!A994</f>
        <v>38217.166666666664</v>
      </c>
      <c r="F995" s="157">
        <f>'2.40-Dati'!B994</f>
        <v>47.270000457763601</v>
      </c>
      <c r="G995" s="157">
        <f t="shared" si="30"/>
        <v>520.00045776360082</v>
      </c>
      <c r="H995" s="157">
        <f t="shared" si="31"/>
        <v>1220.0012207031036</v>
      </c>
    </row>
    <row r="996" spans="1:8" ht="15" customHeight="1" x14ac:dyDescent="0.2">
      <c r="A996" s="152"/>
      <c r="B996" s="152"/>
      <c r="C996" s="152"/>
      <c r="D996" s="152"/>
      <c r="E996" s="153">
        <f>'2.40-Dati'!A995</f>
        <v>38218.166666666664</v>
      </c>
      <c r="F996" s="157">
        <f>'2.40-Dati'!B995</f>
        <v>48.700000762939403</v>
      </c>
      <c r="G996" s="157">
        <f t="shared" si="30"/>
        <v>1430.0003051758026</v>
      </c>
      <c r="H996" s="157">
        <f t="shared" si="31"/>
        <v>1950.0007629394036</v>
      </c>
    </row>
    <row r="997" spans="1:8" ht="15" customHeight="1" x14ac:dyDescent="0.2">
      <c r="A997" s="152"/>
      <c r="B997" s="152"/>
      <c r="C997" s="152"/>
      <c r="D997" s="152"/>
      <c r="E997" s="153">
        <f>'2.40-Dati'!A996</f>
        <v>38219.166666666664</v>
      </c>
      <c r="F997" s="157">
        <f>'2.40-Dati'!B996</f>
        <v>47.860000610351499</v>
      </c>
      <c r="G997" s="157">
        <f t="shared" si="30"/>
        <v>-840.00015258790484</v>
      </c>
      <c r="H997" s="157">
        <f t="shared" si="31"/>
        <v>590.00015258789779</v>
      </c>
    </row>
    <row r="998" spans="1:8" ht="15" customHeight="1" x14ac:dyDescent="0.2">
      <c r="A998" s="152"/>
      <c r="B998" s="152"/>
      <c r="C998" s="152"/>
      <c r="D998" s="152"/>
      <c r="E998" s="153">
        <f>'2.40-Dati'!A997</f>
        <v>38222.166666666664</v>
      </c>
      <c r="F998" s="157">
        <f>'2.40-Dati'!B997</f>
        <v>46.049999237060497</v>
      </c>
      <c r="G998" s="157">
        <f t="shared" si="30"/>
        <v>-1810.0013732910015</v>
      </c>
      <c r="H998" s="157">
        <f t="shared" si="31"/>
        <v>-2650.0015258789063</v>
      </c>
    </row>
    <row r="999" spans="1:8" ht="15" customHeight="1" x14ac:dyDescent="0.2">
      <c r="A999" s="152"/>
      <c r="B999" s="152"/>
      <c r="C999" s="152"/>
      <c r="D999" s="152"/>
      <c r="E999" s="153">
        <f>'2.40-Dati'!A998</f>
        <v>38223.166666666664</v>
      </c>
      <c r="F999" s="157">
        <f>'2.40-Dati'!B998</f>
        <v>45.209999084472599</v>
      </c>
      <c r="G999" s="157">
        <f t="shared" si="30"/>
        <v>-840.00015258789767</v>
      </c>
      <c r="H999" s="157">
        <f t="shared" si="31"/>
        <v>-2650.001525878899</v>
      </c>
    </row>
    <row r="1000" spans="1:8" ht="15" customHeight="1" x14ac:dyDescent="0.2">
      <c r="A1000" s="152"/>
      <c r="B1000" s="152"/>
      <c r="C1000" s="152"/>
      <c r="D1000" s="152"/>
      <c r="E1000" s="153">
        <f>'2.40-Dati'!A999</f>
        <v>38224.166666666664</v>
      </c>
      <c r="F1000" s="157">
        <f>'2.40-Dati'!B999</f>
        <v>43.470001220703097</v>
      </c>
      <c r="G1000" s="157">
        <f t="shared" si="30"/>
        <v>-1739.9978637695028</v>
      </c>
      <c r="H1000" s="157">
        <f t="shared" si="31"/>
        <v>-2579.9980163574005</v>
      </c>
    </row>
    <row r="1001" spans="1:8" ht="15" customHeight="1" x14ac:dyDescent="0.2">
      <c r="A1001" s="152"/>
      <c r="B1001" s="152"/>
      <c r="C1001" s="152"/>
      <c r="D1001" s="152"/>
      <c r="E1001" s="153">
        <f>'2.40-Dati'!A1000</f>
        <v>38225.166666666664</v>
      </c>
      <c r="F1001" s="157">
        <f>'2.40-Dati'!B1000</f>
        <v>43.099998474121001</v>
      </c>
      <c r="G1001" s="157">
        <f t="shared" si="30"/>
        <v>-370.0027465820952</v>
      </c>
      <c r="H1001" s="157">
        <f t="shared" si="31"/>
        <v>-2110.000610351598</v>
      </c>
    </row>
    <row r="1002" spans="1:8" ht="15" customHeight="1" x14ac:dyDescent="0.2">
      <c r="A1002" s="152"/>
      <c r="B1002" s="152"/>
      <c r="C1002" s="152"/>
      <c r="D1002" s="152"/>
      <c r="E1002" s="153">
        <f>'2.40-Dati'!A1001</f>
        <v>38226.166666666664</v>
      </c>
      <c r="F1002" s="157">
        <f>'2.40-Dati'!B1001</f>
        <v>43.180000305175703</v>
      </c>
      <c r="G1002" s="157">
        <f t="shared" si="30"/>
        <v>80.001831054701711</v>
      </c>
      <c r="H1002" s="157">
        <f t="shared" si="31"/>
        <v>-290.00091552739349</v>
      </c>
    </row>
    <row r="1003" spans="1:8" ht="15" customHeight="1" x14ac:dyDescent="0.2">
      <c r="A1003" s="152"/>
      <c r="B1003" s="152"/>
      <c r="C1003" s="152"/>
      <c r="D1003" s="152"/>
      <c r="E1003" s="153">
        <f>'2.40-Dati'!A1002</f>
        <v>38229.166666666664</v>
      </c>
      <c r="F1003" s="157">
        <f>'2.40-Dati'!B1002</f>
        <v>42.279998779296797</v>
      </c>
      <c r="G1003" s="157">
        <f t="shared" si="30"/>
        <v>-900.00152587890625</v>
      </c>
      <c r="H1003" s="157">
        <f t="shared" si="31"/>
        <v>-819.99969482420454</v>
      </c>
    </row>
    <row r="1004" spans="1:8" ht="15" customHeight="1" x14ac:dyDescent="0.2">
      <c r="A1004" s="152"/>
      <c r="B1004" s="152"/>
      <c r="C1004" s="152"/>
      <c r="D1004" s="152"/>
      <c r="E1004" s="153">
        <f>'2.40-Dati'!A1003</f>
        <v>38230.166666666664</v>
      </c>
      <c r="F1004" s="157">
        <f>'2.40-Dati'!B1003</f>
        <v>42.119998931884702</v>
      </c>
      <c r="G1004" s="157">
        <f t="shared" si="30"/>
        <v>-159.99984741209516</v>
      </c>
      <c r="H1004" s="157">
        <f t="shared" si="31"/>
        <v>-1060.0013732910015</v>
      </c>
    </row>
    <row r="1005" spans="1:8" ht="15" customHeight="1" x14ac:dyDescent="0.2">
      <c r="A1005" s="152"/>
      <c r="B1005" s="152"/>
      <c r="C1005" s="152"/>
      <c r="D1005" s="152"/>
      <c r="E1005" s="153">
        <f>'2.40-Dati'!A1004</f>
        <v>38231.166666666664</v>
      </c>
      <c r="F1005" s="157">
        <f>'2.40-Dati'!B1004</f>
        <v>44</v>
      </c>
      <c r="G1005" s="157">
        <f t="shared" si="30"/>
        <v>1880.0010681152983</v>
      </c>
      <c r="H1005" s="157">
        <f t="shared" si="31"/>
        <v>1720.0012207032032</v>
      </c>
    </row>
    <row r="1006" spans="1:8" ht="15" customHeight="1" x14ac:dyDescent="0.2">
      <c r="A1006" s="152"/>
      <c r="B1006" s="152"/>
      <c r="C1006" s="152"/>
      <c r="D1006" s="152"/>
      <c r="E1006" s="153">
        <f>'2.40-Dati'!A1005</f>
        <v>38232.166666666664</v>
      </c>
      <c r="F1006" s="157">
        <f>'2.40-Dati'!B1005</f>
        <v>44.060001373291001</v>
      </c>
      <c r="G1006" s="157">
        <f t="shared" si="30"/>
        <v>60.001373291001414</v>
      </c>
      <c r="H1006" s="157">
        <f t="shared" si="31"/>
        <v>1940.0024414062996</v>
      </c>
    </row>
    <row r="1007" spans="1:8" ht="15" customHeight="1" x14ac:dyDescent="0.2">
      <c r="A1007" s="152"/>
      <c r="B1007" s="152"/>
      <c r="C1007" s="152"/>
      <c r="D1007" s="152"/>
      <c r="E1007" s="153">
        <f>'2.40-Dati'!A1006</f>
        <v>38233.166666666664</v>
      </c>
      <c r="F1007" s="157">
        <f>'2.40-Dati'!B1006</f>
        <v>43.990001678466797</v>
      </c>
      <c r="G1007" s="157">
        <f t="shared" si="30"/>
        <v>-69.999694824204539</v>
      </c>
      <c r="H1007" s="157">
        <f t="shared" si="31"/>
        <v>-9.998321533203125</v>
      </c>
    </row>
    <row r="1008" spans="1:8" ht="15" customHeight="1" x14ac:dyDescent="0.2">
      <c r="A1008" s="152"/>
      <c r="B1008" s="152"/>
      <c r="C1008" s="152"/>
      <c r="D1008" s="152"/>
      <c r="E1008" s="153">
        <f>'2.40-Dati'!A1007</f>
        <v>38237.166666666664</v>
      </c>
      <c r="F1008" s="157">
        <f>'2.40-Dati'!B1007</f>
        <v>43.310001373291001</v>
      </c>
      <c r="G1008" s="157">
        <f t="shared" si="30"/>
        <v>-680.00030517579546</v>
      </c>
      <c r="H1008" s="157">
        <f t="shared" si="31"/>
        <v>-750</v>
      </c>
    </row>
    <row r="1009" spans="1:8" ht="15" customHeight="1" x14ac:dyDescent="0.2">
      <c r="A1009" s="152"/>
      <c r="B1009" s="152"/>
      <c r="C1009" s="152"/>
      <c r="D1009" s="152"/>
      <c r="E1009" s="153">
        <f>'2.40-Dati'!A1008</f>
        <v>38238.166666666664</v>
      </c>
      <c r="F1009" s="157">
        <f>'2.40-Dati'!B1008</f>
        <v>42.770000457763601</v>
      </c>
      <c r="G1009" s="157">
        <f t="shared" si="30"/>
        <v>-540.00091552740059</v>
      </c>
      <c r="H1009" s="157">
        <f t="shared" si="31"/>
        <v>-1220.0012207031959</v>
      </c>
    </row>
    <row r="1010" spans="1:8" ht="15" customHeight="1" x14ac:dyDescent="0.2">
      <c r="A1010" s="152"/>
      <c r="B1010" s="152"/>
      <c r="C1010" s="152"/>
      <c r="D1010" s="152"/>
      <c r="E1010" s="153">
        <f>'2.40-Dati'!A1009</f>
        <v>38239.166666666664</v>
      </c>
      <c r="F1010" s="157">
        <f>'2.40-Dati'!B1009</f>
        <v>44.610000610351499</v>
      </c>
      <c r="G1010" s="157">
        <f t="shared" si="30"/>
        <v>1840.0001525878977</v>
      </c>
      <c r="H1010" s="157">
        <f t="shared" si="31"/>
        <v>1299.9992370604971</v>
      </c>
    </row>
    <row r="1011" spans="1:8" ht="15" customHeight="1" x14ac:dyDescent="0.2">
      <c r="A1011" s="152"/>
      <c r="B1011" s="152"/>
      <c r="C1011" s="152"/>
      <c r="D1011" s="152"/>
      <c r="E1011" s="153">
        <f>'2.40-Dati'!A1010</f>
        <v>38240.166666666664</v>
      </c>
      <c r="F1011" s="157">
        <f>'2.40-Dati'!B1010</f>
        <v>42.810001373291001</v>
      </c>
      <c r="G1011" s="157">
        <f t="shared" si="30"/>
        <v>-1799.9992370604971</v>
      </c>
      <c r="H1011" s="157">
        <f t="shared" si="31"/>
        <v>40.000915527400593</v>
      </c>
    </row>
    <row r="1012" spans="1:8" ht="15" customHeight="1" x14ac:dyDescent="0.2">
      <c r="A1012" s="152"/>
      <c r="B1012" s="152"/>
      <c r="C1012" s="152"/>
      <c r="D1012" s="152"/>
      <c r="E1012" s="153">
        <f>'2.40-Dati'!A1011</f>
        <v>38243.166666666664</v>
      </c>
      <c r="F1012" s="157">
        <f>'2.40-Dati'!B1011</f>
        <v>43.869998931884702</v>
      </c>
      <c r="G1012" s="157">
        <f t="shared" si="30"/>
        <v>1059.9975585937002</v>
      </c>
      <c r="H1012" s="157">
        <f t="shared" si="31"/>
        <v>-740.00167846679688</v>
      </c>
    </row>
    <row r="1013" spans="1:8" ht="15" customHeight="1" x14ac:dyDescent="0.2">
      <c r="A1013" s="152"/>
      <c r="B1013" s="152"/>
      <c r="C1013" s="152"/>
      <c r="D1013" s="152"/>
      <c r="E1013" s="153">
        <f>'2.40-Dati'!A1012</f>
        <v>38244.166666666664</v>
      </c>
      <c r="F1013" s="157">
        <f>'2.40-Dati'!B1012</f>
        <v>44.389999389648402</v>
      </c>
      <c r="G1013" s="157">
        <f t="shared" si="30"/>
        <v>520.0004577637003</v>
      </c>
      <c r="H1013" s="157">
        <f t="shared" si="31"/>
        <v>1579.9980163574005</v>
      </c>
    </row>
    <row r="1014" spans="1:8" ht="15" customHeight="1" x14ac:dyDescent="0.2">
      <c r="A1014" s="152"/>
      <c r="B1014" s="152"/>
      <c r="C1014" s="152"/>
      <c r="D1014" s="152"/>
      <c r="E1014" s="153">
        <f>'2.40-Dati'!A1013</f>
        <v>38245.166666666664</v>
      </c>
      <c r="F1014" s="157">
        <f>'2.40-Dati'!B1013</f>
        <v>43.580001831054602</v>
      </c>
      <c r="G1014" s="157">
        <f t="shared" si="30"/>
        <v>-809.99755859379979</v>
      </c>
      <c r="H1014" s="157">
        <f t="shared" si="31"/>
        <v>-289.9971008300995</v>
      </c>
    </row>
    <row r="1015" spans="1:8" ht="15" customHeight="1" x14ac:dyDescent="0.2">
      <c r="A1015" s="152"/>
      <c r="B1015" s="152"/>
      <c r="C1015" s="152"/>
      <c r="D1015" s="152"/>
      <c r="E1015" s="153">
        <f>'2.40-Dati'!A1014</f>
        <v>38246.166666666664</v>
      </c>
      <c r="F1015" s="157">
        <f>'2.40-Dati'!B1014</f>
        <v>43.880001068115199</v>
      </c>
      <c r="G1015" s="157">
        <f t="shared" si="30"/>
        <v>299.99923706059661</v>
      </c>
      <c r="H1015" s="157">
        <f t="shared" si="31"/>
        <v>-509.99832153320318</v>
      </c>
    </row>
    <row r="1016" spans="1:8" ht="15" customHeight="1" x14ac:dyDescent="0.2">
      <c r="A1016" s="152"/>
      <c r="B1016" s="152"/>
      <c r="C1016" s="152"/>
      <c r="D1016" s="152"/>
      <c r="E1016" s="153">
        <f>'2.40-Dati'!A1015</f>
        <v>38247.166666666664</v>
      </c>
      <c r="F1016" s="157">
        <f>'2.40-Dati'!B1015</f>
        <v>45.590000152587798</v>
      </c>
      <c r="G1016" s="157">
        <f t="shared" si="30"/>
        <v>1709.9990844725994</v>
      </c>
      <c r="H1016" s="157">
        <f t="shared" si="31"/>
        <v>2009.9983215331961</v>
      </c>
    </row>
    <row r="1017" spans="1:8" ht="15" customHeight="1" x14ac:dyDescent="0.2">
      <c r="A1017" s="152"/>
      <c r="B1017" s="152"/>
      <c r="C1017" s="152"/>
      <c r="D1017" s="152"/>
      <c r="E1017" s="153">
        <f>'2.40-Dati'!A1016</f>
        <v>38250.166666666664</v>
      </c>
      <c r="F1017" s="157">
        <f>'2.40-Dati'!B1016</f>
        <v>46.349998474121001</v>
      </c>
      <c r="G1017" s="157">
        <f t="shared" si="30"/>
        <v>759.99832153320313</v>
      </c>
      <c r="H1017" s="157">
        <f t="shared" si="31"/>
        <v>2469.9974060058025</v>
      </c>
    </row>
    <row r="1018" spans="1:8" ht="15" customHeight="1" x14ac:dyDescent="0.2">
      <c r="A1018" s="152"/>
      <c r="B1018" s="152"/>
      <c r="C1018" s="152"/>
      <c r="D1018" s="152"/>
      <c r="E1018" s="153">
        <f>'2.40-Dati'!A1017</f>
        <v>38251.166666666664</v>
      </c>
      <c r="F1018" s="157">
        <f>'2.40-Dati'!B1017</f>
        <v>47.099998474121001</v>
      </c>
      <c r="G1018" s="157">
        <f t="shared" si="30"/>
        <v>750</v>
      </c>
      <c r="H1018" s="157">
        <f t="shared" si="31"/>
        <v>1509.9983215332031</v>
      </c>
    </row>
    <row r="1019" spans="1:8" ht="15" customHeight="1" x14ac:dyDescent="0.2">
      <c r="A1019" s="152"/>
      <c r="B1019" s="152"/>
      <c r="C1019" s="152"/>
      <c r="D1019" s="152"/>
      <c r="E1019" s="153">
        <f>'2.40-Dati'!A1018</f>
        <v>38252.166666666664</v>
      </c>
      <c r="F1019" s="157">
        <f>'2.40-Dati'!B1018</f>
        <v>48.349998474121001</v>
      </c>
      <c r="G1019" s="157">
        <f t="shared" si="30"/>
        <v>1250</v>
      </c>
      <c r="H1019" s="157">
        <f t="shared" si="31"/>
        <v>2000</v>
      </c>
    </row>
    <row r="1020" spans="1:8" ht="15" customHeight="1" x14ac:dyDescent="0.2">
      <c r="A1020" s="152"/>
      <c r="B1020" s="152"/>
      <c r="C1020" s="152"/>
      <c r="D1020" s="152"/>
      <c r="E1020" s="153">
        <f>'2.40-Dati'!A1019</f>
        <v>38253.166666666664</v>
      </c>
      <c r="F1020" s="157">
        <f>'2.40-Dati'!B1019</f>
        <v>48.459999084472599</v>
      </c>
      <c r="G1020" s="157">
        <f t="shared" si="30"/>
        <v>110.00061035159803</v>
      </c>
      <c r="H1020" s="157">
        <f t="shared" si="31"/>
        <v>1360.000610351598</v>
      </c>
    </row>
    <row r="1021" spans="1:8" ht="15" customHeight="1" x14ac:dyDescent="0.2">
      <c r="A1021" s="152"/>
      <c r="B1021" s="152"/>
      <c r="C1021" s="152"/>
      <c r="D1021" s="152"/>
      <c r="E1021" s="153">
        <f>'2.40-Dati'!A1020</f>
        <v>38254.166666666664</v>
      </c>
      <c r="F1021" s="157">
        <f>'2.40-Dati'!B1020</f>
        <v>48.880001068115199</v>
      </c>
      <c r="G1021" s="157">
        <f t="shared" si="30"/>
        <v>420.00198364259944</v>
      </c>
      <c r="H1021" s="157">
        <f t="shared" si="31"/>
        <v>530.00259399419747</v>
      </c>
    </row>
    <row r="1022" spans="1:8" ht="15" customHeight="1" x14ac:dyDescent="0.2">
      <c r="A1022" s="152"/>
      <c r="B1022" s="152"/>
      <c r="C1022" s="152"/>
      <c r="D1022" s="152"/>
      <c r="E1022" s="153">
        <f>'2.40-Dati'!A1021</f>
        <v>38257.166666666664</v>
      </c>
      <c r="F1022" s="157">
        <f>'2.40-Dati'!B1021</f>
        <v>49.639999389648402</v>
      </c>
      <c r="G1022" s="157">
        <f t="shared" si="30"/>
        <v>759.99832153320313</v>
      </c>
      <c r="H1022" s="157">
        <f t="shared" si="31"/>
        <v>1180.0003051758026</v>
      </c>
    </row>
    <row r="1023" spans="1:8" ht="15" customHeight="1" x14ac:dyDescent="0.2">
      <c r="A1023" s="152"/>
      <c r="B1023" s="152"/>
      <c r="C1023" s="152"/>
      <c r="D1023" s="152"/>
      <c r="E1023" s="153">
        <f>'2.40-Dati'!A1022</f>
        <v>38258.166666666664</v>
      </c>
      <c r="F1023" s="157">
        <f>'2.40-Dati'!B1022</f>
        <v>49.900001525878899</v>
      </c>
      <c r="G1023" s="157">
        <f t="shared" si="30"/>
        <v>260.00213623049717</v>
      </c>
      <c r="H1023" s="157">
        <f t="shared" si="31"/>
        <v>1020.0004577637003</v>
      </c>
    </row>
    <row r="1024" spans="1:8" ht="15" customHeight="1" x14ac:dyDescent="0.2">
      <c r="A1024" s="152"/>
      <c r="B1024" s="152"/>
      <c r="C1024" s="152"/>
      <c r="D1024" s="152"/>
      <c r="E1024" s="153">
        <f>'2.40-Dati'!A1023</f>
        <v>38259.166666666664</v>
      </c>
      <c r="F1024" s="157">
        <f>'2.40-Dati'!B1023</f>
        <v>49.509998321533203</v>
      </c>
      <c r="G1024" s="157">
        <f t="shared" si="30"/>
        <v>-390.00320434569602</v>
      </c>
      <c r="H1024" s="157">
        <f t="shared" si="31"/>
        <v>-130.00106811519885</v>
      </c>
    </row>
    <row r="1025" spans="1:8" ht="15" customHeight="1" x14ac:dyDescent="0.2">
      <c r="A1025" s="152"/>
      <c r="B1025" s="152"/>
      <c r="C1025" s="152"/>
      <c r="D1025" s="152"/>
      <c r="E1025" s="153">
        <f>'2.40-Dati'!A1024</f>
        <v>38260.166666666664</v>
      </c>
      <c r="F1025" s="157">
        <f>'2.40-Dati'!B1024</f>
        <v>49.639999389648402</v>
      </c>
      <c r="G1025" s="157">
        <f t="shared" si="30"/>
        <v>130.00106811519885</v>
      </c>
      <c r="H1025" s="157">
        <f t="shared" si="31"/>
        <v>-260.00213623049717</v>
      </c>
    </row>
    <row r="1026" spans="1:8" ht="15" customHeight="1" x14ac:dyDescent="0.2">
      <c r="A1026" s="152"/>
      <c r="B1026" s="152"/>
      <c r="C1026" s="152"/>
      <c r="D1026" s="152"/>
      <c r="E1026" s="153">
        <f>'2.40-Dati'!A1025</f>
        <v>38261.166666666664</v>
      </c>
      <c r="F1026" s="157">
        <f>'2.40-Dati'!B1025</f>
        <v>50.119998931884702</v>
      </c>
      <c r="G1026" s="157">
        <f t="shared" si="30"/>
        <v>479.9995422362997</v>
      </c>
      <c r="H1026" s="157">
        <f t="shared" si="31"/>
        <v>610.00061035149861</v>
      </c>
    </row>
    <row r="1027" spans="1:8" ht="15" customHeight="1" x14ac:dyDescent="0.2">
      <c r="A1027" s="152"/>
      <c r="B1027" s="152"/>
      <c r="C1027" s="152"/>
      <c r="D1027" s="152"/>
      <c r="E1027" s="153">
        <f>'2.40-Dati'!A1026</f>
        <v>38264.166666666664</v>
      </c>
      <c r="F1027" s="157">
        <f>'2.40-Dati'!B1026</f>
        <v>49.909999847412102</v>
      </c>
      <c r="G1027" s="157">
        <f t="shared" si="30"/>
        <v>-209.99908447259941</v>
      </c>
      <c r="H1027" s="157">
        <f t="shared" si="31"/>
        <v>270.0004577637003</v>
      </c>
    </row>
    <row r="1028" spans="1:8" ht="15" customHeight="1" x14ac:dyDescent="0.2">
      <c r="A1028" s="152"/>
      <c r="B1028" s="152"/>
      <c r="C1028" s="152"/>
      <c r="D1028" s="152"/>
      <c r="E1028" s="153">
        <f>'2.40-Dati'!A1027</f>
        <v>38265.166666666664</v>
      </c>
      <c r="F1028" s="157">
        <f>'2.40-Dati'!B1027</f>
        <v>51.090000152587798</v>
      </c>
      <c r="G1028" s="157">
        <f t="shared" ref="G1028:G1091" si="32">IF($B$1="lunga",1,-1)*$B$3*(F1028-F1027)</f>
        <v>1180.000305175696</v>
      </c>
      <c r="H1028" s="157">
        <f t="shared" si="31"/>
        <v>970.00122070309658</v>
      </c>
    </row>
    <row r="1029" spans="1:8" ht="15" customHeight="1" x14ac:dyDescent="0.2">
      <c r="A1029" s="152"/>
      <c r="B1029" s="152"/>
      <c r="C1029" s="152"/>
      <c r="D1029" s="152"/>
      <c r="E1029" s="153">
        <f>'2.40-Dati'!A1028</f>
        <v>38266.166666666664</v>
      </c>
      <c r="F1029" s="157">
        <f>'2.40-Dati'!B1028</f>
        <v>52.020000457763601</v>
      </c>
      <c r="G1029" s="157">
        <f t="shared" si="32"/>
        <v>930.00030517580262</v>
      </c>
      <c r="H1029" s="157">
        <f t="shared" ref="H1029:H1092" si="33">G1028+G1029</f>
        <v>2110.0006103514988</v>
      </c>
    </row>
    <row r="1030" spans="1:8" ht="15" customHeight="1" x14ac:dyDescent="0.2">
      <c r="A1030" s="152"/>
      <c r="B1030" s="152"/>
      <c r="C1030" s="152"/>
      <c r="D1030" s="152"/>
      <c r="E1030" s="153">
        <f>'2.40-Dati'!A1029</f>
        <v>38267.166666666664</v>
      </c>
      <c r="F1030" s="157">
        <f>'2.40-Dati'!B1029</f>
        <v>52.669998168945298</v>
      </c>
      <c r="G1030" s="157">
        <f t="shared" si="32"/>
        <v>649.99771118169747</v>
      </c>
      <c r="H1030" s="157">
        <f t="shared" si="33"/>
        <v>1579.9980163575001</v>
      </c>
    </row>
    <row r="1031" spans="1:8" ht="15" customHeight="1" x14ac:dyDescent="0.2">
      <c r="A1031" s="152"/>
      <c r="B1031" s="152"/>
      <c r="C1031" s="152"/>
      <c r="D1031" s="152"/>
      <c r="E1031" s="153">
        <f>'2.40-Dati'!A1030</f>
        <v>38268.166666666664</v>
      </c>
      <c r="F1031" s="157">
        <f>'2.40-Dati'!B1030</f>
        <v>53.310001373291001</v>
      </c>
      <c r="G1031" s="157">
        <f t="shared" si="32"/>
        <v>640.00320434570313</v>
      </c>
      <c r="H1031" s="157">
        <f t="shared" si="33"/>
        <v>1290.0009155274006</v>
      </c>
    </row>
    <row r="1032" spans="1:8" ht="15" customHeight="1" x14ac:dyDescent="0.2">
      <c r="A1032" s="152"/>
      <c r="B1032" s="152"/>
      <c r="C1032" s="152"/>
      <c r="D1032" s="152"/>
      <c r="E1032" s="153">
        <f>'2.40-Dati'!A1031</f>
        <v>38271.166666666664</v>
      </c>
      <c r="F1032" s="157">
        <f>'2.40-Dati'!B1031</f>
        <v>53.639999389648402</v>
      </c>
      <c r="G1032" s="157">
        <f t="shared" si="32"/>
        <v>329.99801635740056</v>
      </c>
      <c r="H1032" s="157">
        <f t="shared" si="33"/>
        <v>970.00122070310363</v>
      </c>
    </row>
    <row r="1033" spans="1:8" ht="15" customHeight="1" x14ac:dyDescent="0.2">
      <c r="A1033" s="152"/>
      <c r="B1033" s="152"/>
      <c r="C1033" s="152"/>
      <c r="D1033" s="152"/>
      <c r="E1033" s="153">
        <f>'2.40-Dati'!A1032</f>
        <v>38272.166666666664</v>
      </c>
      <c r="F1033" s="157">
        <f>'2.40-Dati'!B1032</f>
        <v>52.509998321533203</v>
      </c>
      <c r="G1033" s="157">
        <f t="shared" si="32"/>
        <v>-1130.0010681151989</v>
      </c>
      <c r="H1033" s="157">
        <f t="shared" si="33"/>
        <v>-800.0030517577984</v>
      </c>
    </row>
    <row r="1034" spans="1:8" ht="15" customHeight="1" x14ac:dyDescent="0.2">
      <c r="A1034" s="152"/>
      <c r="B1034" s="152"/>
      <c r="C1034" s="152"/>
      <c r="D1034" s="152"/>
      <c r="E1034" s="153">
        <f>'2.40-Dati'!A1033</f>
        <v>38273.166666666664</v>
      </c>
      <c r="F1034" s="157">
        <f>'2.40-Dati'!B1033</f>
        <v>53.639999389648402</v>
      </c>
      <c r="G1034" s="157">
        <f t="shared" si="32"/>
        <v>1130.0010681151989</v>
      </c>
      <c r="H1034" s="157">
        <f t="shared" si="33"/>
        <v>0</v>
      </c>
    </row>
    <row r="1035" spans="1:8" ht="15" customHeight="1" x14ac:dyDescent="0.2">
      <c r="A1035" s="152"/>
      <c r="B1035" s="152"/>
      <c r="C1035" s="152"/>
      <c r="D1035" s="152"/>
      <c r="E1035" s="153">
        <f>'2.40-Dati'!A1034</f>
        <v>38274.166666666664</v>
      </c>
      <c r="F1035" s="157">
        <f>'2.40-Dati'!B1034</f>
        <v>54.759998321533203</v>
      </c>
      <c r="G1035" s="157">
        <f t="shared" si="32"/>
        <v>1119.9989318848011</v>
      </c>
      <c r="H1035" s="157">
        <f t="shared" si="33"/>
        <v>2250</v>
      </c>
    </row>
    <row r="1036" spans="1:8" ht="15" customHeight="1" x14ac:dyDescent="0.2">
      <c r="A1036" s="152"/>
      <c r="B1036" s="152"/>
      <c r="C1036" s="152"/>
      <c r="D1036" s="152"/>
      <c r="E1036" s="153">
        <f>'2.40-Dati'!A1035</f>
        <v>38275.166666666664</v>
      </c>
      <c r="F1036" s="157">
        <f>'2.40-Dati'!B1035</f>
        <v>54.930000305175703</v>
      </c>
      <c r="G1036" s="157">
        <f t="shared" si="32"/>
        <v>170.00198364249997</v>
      </c>
      <c r="H1036" s="157">
        <f t="shared" si="33"/>
        <v>1290.000915527301</v>
      </c>
    </row>
    <row r="1037" spans="1:8" ht="15" customHeight="1" x14ac:dyDescent="0.2">
      <c r="A1037" s="152"/>
      <c r="B1037" s="152"/>
      <c r="C1037" s="152"/>
      <c r="D1037" s="152"/>
      <c r="E1037" s="153">
        <f>'2.40-Dati'!A1036</f>
        <v>38278.166666666664</v>
      </c>
      <c r="F1037" s="157">
        <f>'2.40-Dati'!B1036</f>
        <v>53.669998168945298</v>
      </c>
      <c r="G1037" s="157">
        <f t="shared" si="32"/>
        <v>-1260.0021362304049</v>
      </c>
      <c r="H1037" s="157">
        <f t="shared" si="33"/>
        <v>-1090.0001525879049</v>
      </c>
    </row>
    <row r="1038" spans="1:8" ht="15" customHeight="1" x14ac:dyDescent="0.2">
      <c r="A1038" s="152"/>
      <c r="B1038" s="152"/>
      <c r="C1038" s="152"/>
      <c r="D1038" s="152"/>
      <c r="E1038" s="153">
        <f>'2.40-Dati'!A1037</f>
        <v>38279.166666666664</v>
      </c>
      <c r="F1038" s="157">
        <f>'2.40-Dati'!B1037</f>
        <v>53.290000915527301</v>
      </c>
      <c r="G1038" s="157">
        <f t="shared" si="32"/>
        <v>-379.99725341799717</v>
      </c>
      <c r="H1038" s="157">
        <f t="shared" si="33"/>
        <v>-1639.999389648402</v>
      </c>
    </row>
    <row r="1039" spans="1:8" ht="15" customHeight="1" x14ac:dyDescent="0.2">
      <c r="A1039" s="152"/>
      <c r="B1039" s="152"/>
      <c r="C1039" s="152"/>
      <c r="D1039" s="152"/>
      <c r="E1039" s="153">
        <f>'2.40-Dati'!A1038</f>
        <v>38280.166666666664</v>
      </c>
      <c r="F1039" s="157">
        <f>'2.40-Dati'!B1038</f>
        <v>54.919998168945298</v>
      </c>
      <c r="G1039" s="157">
        <f t="shared" si="32"/>
        <v>1629.9972534179972</v>
      </c>
      <c r="H1039" s="157">
        <f t="shared" si="33"/>
        <v>1250</v>
      </c>
    </row>
    <row r="1040" spans="1:8" ht="15" customHeight="1" x14ac:dyDescent="0.2">
      <c r="A1040" s="152"/>
      <c r="B1040" s="152"/>
      <c r="C1040" s="152"/>
      <c r="D1040" s="152"/>
      <c r="E1040" s="153">
        <f>'2.40-Dati'!A1039</f>
        <v>38281.166666666664</v>
      </c>
      <c r="F1040" s="157">
        <f>'2.40-Dati'!B1039</f>
        <v>54.470001220703097</v>
      </c>
      <c r="G1040" s="157">
        <f t="shared" si="32"/>
        <v>-449.99694824220171</v>
      </c>
      <c r="H1040" s="157">
        <f t="shared" si="33"/>
        <v>1180.0003051757953</v>
      </c>
    </row>
    <row r="1041" spans="1:8" ht="15" customHeight="1" x14ac:dyDescent="0.2">
      <c r="A1041" s="152"/>
      <c r="B1041" s="152"/>
      <c r="C1041" s="152"/>
      <c r="D1041" s="152"/>
      <c r="E1041" s="153">
        <f>'2.40-Dati'!A1040</f>
        <v>38282.166666666664</v>
      </c>
      <c r="F1041" s="157">
        <f>'2.40-Dati'!B1040</f>
        <v>55.169998168945298</v>
      </c>
      <c r="G1041" s="157">
        <f t="shared" si="32"/>
        <v>699.99694824220171</v>
      </c>
      <c r="H1041" s="157">
        <f t="shared" si="33"/>
        <v>250</v>
      </c>
    </row>
    <row r="1042" spans="1:8" ht="15" customHeight="1" x14ac:dyDescent="0.2">
      <c r="A1042" s="152"/>
      <c r="B1042" s="152"/>
      <c r="C1042" s="152"/>
      <c r="D1042" s="152"/>
      <c r="E1042" s="153">
        <f>'2.40-Dati'!A1041</f>
        <v>38285.166666666664</v>
      </c>
      <c r="F1042" s="157">
        <f>'2.40-Dati'!B1041</f>
        <v>54.540000915527301</v>
      </c>
      <c r="G1042" s="157">
        <f t="shared" si="32"/>
        <v>-629.99725341799717</v>
      </c>
      <c r="H1042" s="157">
        <f t="shared" si="33"/>
        <v>69.999694824204539</v>
      </c>
    </row>
    <row r="1043" spans="1:8" ht="15" customHeight="1" x14ac:dyDescent="0.2">
      <c r="A1043" s="152"/>
      <c r="B1043" s="152"/>
      <c r="C1043" s="152"/>
      <c r="D1043" s="152"/>
      <c r="E1043" s="153">
        <f>'2.40-Dati'!A1042</f>
        <v>38286.166666666664</v>
      </c>
      <c r="F1043" s="157">
        <f>'2.40-Dati'!B1042</f>
        <v>55.169998168945298</v>
      </c>
      <c r="G1043" s="157">
        <f t="shared" si="32"/>
        <v>629.99725341799717</v>
      </c>
      <c r="H1043" s="157">
        <f t="shared" si="33"/>
        <v>0</v>
      </c>
    </row>
    <row r="1044" spans="1:8" ht="15" customHeight="1" x14ac:dyDescent="0.2">
      <c r="A1044" s="152"/>
      <c r="B1044" s="152"/>
      <c r="C1044" s="152"/>
      <c r="D1044" s="152"/>
      <c r="E1044" s="153">
        <f>'2.40-Dati'!A1043</f>
        <v>38287.166666666664</v>
      </c>
      <c r="F1044" s="157">
        <f>'2.40-Dati'!B1043</f>
        <v>52.459999084472599</v>
      </c>
      <c r="G1044" s="157">
        <f t="shared" si="32"/>
        <v>-2709.999084472699</v>
      </c>
      <c r="H1044" s="157">
        <f t="shared" si="33"/>
        <v>-2080.0018310547021</v>
      </c>
    </row>
    <row r="1045" spans="1:8" ht="15" customHeight="1" x14ac:dyDescent="0.2">
      <c r="A1045" s="152"/>
      <c r="B1045" s="152"/>
      <c r="C1045" s="152"/>
      <c r="D1045" s="152"/>
      <c r="E1045" s="153">
        <f>'2.40-Dati'!A1044</f>
        <v>38288.166666666664</v>
      </c>
      <c r="F1045" s="157">
        <f>'2.40-Dati'!B1044</f>
        <v>50.919998168945298</v>
      </c>
      <c r="G1045" s="157">
        <f t="shared" si="32"/>
        <v>-1540.000915527301</v>
      </c>
      <c r="H1045" s="157">
        <f t="shared" si="33"/>
        <v>-4250</v>
      </c>
    </row>
    <row r="1046" spans="1:8" ht="15" customHeight="1" x14ac:dyDescent="0.2">
      <c r="A1046" s="152"/>
      <c r="B1046" s="152"/>
      <c r="C1046" s="152"/>
      <c r="D1046" s="152"/>
      <c r="E1046" s="153">
        <f>'2.40-Dati'!A1045</f>
        <v>38289.166666666664</v>
      </c>
      <c r="F1046" s="157">
        <f>'2.40-Dati'!B1045</f>
        <v>51.759998321533203</v>
      </c>
      <c r="G1046" s="157">
        <f t="shared" si="32"/>
        <v>840.00015258790484</v>
      </c>
      <c r="H1046" s="157">
        <f t="shared" si="33"/>
        <v>-700.00076293939617</v>
      </c>
    </row>
    <row r="1047" spans="1:8" ht="15" customHeight="1" x14ac:dyDescent="0.2">
      <c r="A1047" s="152"/>
      <c r="B1047" s="152"/>
      <c r="C1047" s="152"/>
      <c r="D1047" s="152"/>
      <c r="E1047" s="153">
        <f>'2.40-Dati'!A1046</f>
        <v>38292.208333333336</v>
      </c>
      <c r="F1047" s="157">
        <f>'2.40-Dati'!B1046</f>
        <v>50.130001068115199</v>
      </c>
      <c r="G1047" s="157">
        <f t="shared" si="32"/>
        <v>-1629.9972534180042</v>
      </c>
      <c r="H1047" s="157">
        <f t="shared" si="33"/>
        <v>-789.99710083009938</v>
      </c>
    </row>
    <row r="1048" spans="1:8" ht="15" customHeight="1" x14ac:dyDescent="0.2">
      <c r="A1048" s="152"/>
      <c r="B1048" s="152"/>
      <c r="C1048" s="152"/>
      <c r="D1048" s="152"/>
      <c r="E1048" s="153">
        <f>'2.40-Dati'!A1047</f>
        <v>38293.208333333336</v>
      </c>
      <c r="F1048" s="157">
        <f>'2.40-Dati'!B1047</f>
        <v>49.619998931884702</v>
      </c>
      <c r="G1048" s="157">
        <f t="shared" si="32"/>
        <v>-510.00213623049717</v>
      </c>
      <c r="H1048" s="157">
        <f t="shared" si="33"/>
        <v>-2139.9993896485012</v>
      </c>
    </row>
    <row r="1049" spans="1:8" ht="15" customHeight="1" x14ac:dyDescent="0.2">
      <c r="A1049" s="152"/>
      <c r="B1049" s="152"/>
      <c r="C1049" s="152"/>
      <c r="D1049" s="152"/>
      <c r="E1049" s="153">
        <f>'2.40-Dati'!A1048</f>
        <v>38294.208333333336</v>
      </c>
      <c r="F1049" s="157">
        <f>'2.40-Dati'!B1048</f>
        <v>50.880001068115199</v>
      </c>
      <c r="G1049" s="157">
        <f t="shared" si="32"/>
        <v>1260.0021362304972</v>
      </c>
      <c r="H1049" s="157">
        <f t="shared" si="33"/>
        <v>750</v>
      </c>
    </row>
    <row r="1050" spans="1:8" ht="15" customHeight="1" x14ac:dyDescent="0.2">
      <c r="A1050" s="152"/>
      <c r="B1050" s="152"/>
      <c r="C1050" s="152"/>
      <c r="D1050" s="152"/>
      <c r="E1050" s="153">
        <f>'2.40-Dati'!A1049</f>
        <v>38295.208333333336</v>
      </c>
      <c r="F1050" s="157">
        <f>'2.40-Dati'!B1049</f>
        <v>48.819999694824197</v>
      </c>
      <c r="G1050" s="157">
        <f t="shared" si="32"/>
        <v>-2060.0013732910015</v>
      </c>
      <c r="H1050" s="157">
        <f t="shared" si="33"/>
        <v>-799.99923706050436</v>
      </c>
    </row>
    <row r="1051" spans="1:8" ht="15" customHeight="1" x14ac:dyDescent="0.2">
      <c r="A1051" s="152"/>
      <c r="B1051" s="152"/>
      <c r="C1051" s="152"/>
      <c r="D1051" s="152"/>
      <c r="E1051" s="153">
        <f>'2.40-Dati'!A1050</f>
        <v>38296.208333333336</v>
      </c>
      <c r="F1051" s="157">
        <f>'2.40-Dati'!B1050</f>
        <v>49.610000610351499</v>
      </c>
      <c r="G1051" s="157">
        <f t="shared" si="32"/>
        <v>790.00091552730112</v>
      </c>
      <c r="H1051" s="157">
        <f t="shared" si="33"/>
        <v>-1270.0004577637005</v>
      </c>
    </row>
    <row r="1052" spans="1:8" ht="15" customHeight="1" x14ac:dyDescent="0.2">
      <c r="A1052" s="152"/>
      <c r="B1052" s="152"/>
      <c r="C1052" s="152"/>
      <c r="D1052" s="152"/>
      <c r="E1052" s="153">
        <f>'2.40-Dati'!A1051</f>
        <v>38299.208333333336</v>
      </c>
      <c r="F1052" s="157">
        <f>'2.40-Dati'!B1051</f>
        <v>49.090000152587798</v>
      </c>
      <c r="G1052" s="157">
        <f t="shared" si="32"/>
        <v>-520.0004577637003</v>
      </c>
      <c r="H1052" s="157">
        <f t="shared" si="33"/>
        <v>270.00045776360082</v>
      </c>
    </row>
    <row r="1053" spans="1:8" ht="15" customHeight="1" x14ac:dyDescent="0.2">
      <c r="A1053" s="152"/>
      <c r="B1053" s="152"/>
      <c r="C1053" s="152"/>
      <c r="D1053" s="152"/>
      <c r="E1053" s="153">
        <f>'2.40-Dati'!A1052</f>
        <v>38300.208333333336</v>
      </c>
      <c r="F1053" s="157">
        <f>'2.40-Dati'!B1052</f>
        <v>47.369998931884702</v>
      </c>
      <c r="G1053" s="157">
        <f t="shared" si="32"/>
        <v>-1720.0012207030966</v>
      </c>
      <c r="H1053" s="157">
        <f t="shared" si="33"/>
        <v>-2240.0016784667969</v>
      </c>
    </row>
    <row r="1054" spans="1:8" ht="15" customHeight="1" x14ac:dyDescent="0.2">
      <c r="A1054" s="152"/>
      <c r="B1054" s="152"/>
      <c r="C1054" s="152"/>
      <c r="D1054" s="152"/>
      <c r="E1054" s="153">
        <f>'2.40-Dati'!A1053</f>
        <v>38301.208333333336</v>
      </c>
      <c r="F1054" s="157">
        <f>'2.40-Dati'!B1053</f>
        <v>48.860000610351499</v>
      </c>
      <c r="G1054" s="157">
        <f t="shared" si="32"/>
        <v>1490.0016784667969</v>
      </c>
      <c r="H1054" s="157">
        <f t="shared" si="33"/>
        <v>-229.9995422362997</v>
      </c>
    </row>
    <row r="1055" spans="1:8" ht="15" customHeight="1" x14ac:dyDescent="0.2">
      <c r="A1055" s="152"/>
      <c r="B1055" s="152"/>
      <c r="C1055" s="152"/>
      <c r="D1055" s="152"/>
      <c r="E1055" s="153">
        <f>'2.40-Dati'!A1054</f>
        <v>38302.208333333336</v>
      </c>
      <c r="F1055" s="157">
        <f>'2.40-Dati'!B1054</f>
        <v>47.419998168945298</v>
      </c>
      <c r="G1055" s="157">
        <f t="shared" si="32"/>
        <v>-1440.0024414062002</v>
      </c>
      <c r="H1055" s="157">
        <f t="shared" si="33"/>
        <v>49.99923706059667</v>
      </c>
    </row>
    <row r="1056" spans="1:8" ht="15" customHeight="1" x14ac:dyDescent="0.2">
      <c r="A1056" s="152"/>
      <c r="B1056" s="152"/>
      <c r="C1056" s="152"/>
      <c r="D1056" s="152"/>
      <c r="E1056" s="153">
        <f>'2.40-Dati'!A1055</f>
        <v>38303.208333333336</v>
      </c>
      <c r="F1056" s="157">
        <f>'2.40-Dati'!B1055</f>
        <v>47.319999694824197</v>
      </c>
      <c r="G1056" s="157">
        <f t="shared" si="32"/>
        <v>-99.998474121100855</v>
      </c>
      <c r="H1056" s="157">
        <f t="shared" si="33"/>
        <v>-1540.000915527301</v>
      </c>
    </row>
    <row r="1057" spans="1:8" ht="15" customHeight="1" x14ac:dyDescent="0.2">
      <c r="A1057" s="152"/>
      <c r="B1057" s="152"/>
      <c r="C1057" s="152"/>
      <c r="D1057" s="152"/>
      <c r="E1057" s="153">
        <f>'2.40-Dati'!A1056</f>
        <v>38306.208333333336</v>
      </c>
      <c r="F1057" s="157">
        <f>'2.40-Dati'!B1056</f>
        <v>46.869998931884702</v>
      </c>
      <c r="G1057" s="157">
        <f t="shared" si="32"/>
        <v>-450.00076293949576</v>
      </c>
      <c r="H1057" s="157">
        <f t="shared" si="33"/>
        <v>-549.99923706059667</v>
      </c>
    </row>
    <row r="1058" spans="1:8" ht="15" customHeight="1" x14ac:dyDescent="0.2">
      <c r="A1058" s="152"/>
      <c r="B1058" s="152"/>
      <c r="C1058" s="152"/>
      <c r="D1058" s="152"/>
      <c r="E1058" s="153">
        <f>'2.40-Dati'!A1057</f>
        <v>38307.208333333336</v>
      </c>
      <c r="F1058" s="157">
        <f>'2.40-Dati'!B1057</f>
        <v>46.110000610351499</v>
      </c>
      <c r="G1058" s="157">
        <f t="shared" si="32"/>
        <v>-759.99832153320313</v>
      </c>
      <c r="H1058" s="157">
        <f t="shared" si="33"/>
        <v>-1209.999084472699</v>
      </c>
    </row>
    <row r="1059" spans="1:8" ht="15" customHeight="1" x14ac:dyDescent="0.2">
      <c r="A1059" s="152"/>
      <c r="B1059" s="152"/>
      <c r="C1059" s="152"/>
      <c r="D1059" s="152"/>
      <c r="E1059" s="153">
        <f>'2.40-Dati'!A1058</f>
        <v>38308.208333333336</v>
      </c>
      <c r="F1059" s="157">
        <f>'2.40-Dati'!B1058</f>
        <v>46.840000152587798</v>
      </c>
      <c r="G1059" s="157">
        <f t="shared" si="32"/>
        <v>729.9995422362997</v>
      </c>
      <c r="H1059" s="157">
        <f t="shared" si="33"/>
        <v>-29.998779296903422</v>
      </c>
    </row>
    <row r="1060" spans="1:8" ht="15" customHeight="1" x14ac:dyDescent="0.2">
      <c r="A1060" s="152"/>
      <c r="B1060" s="152"/>
      <c r="C1060" s="152"/>
      <c r="D1060" s="152"/>
      <c r="E1060" s="153">
        <f>'2.40-Dati'!A1059</f>
        <v>38309.208333333336</v>
      </c>
      <c r="F1060" s="157">
        <f>'2.40-Dati'!B1059</f>
        <v>46.220001220703097</v>
      </c>
      <c r="G1060" s="157">
        <f t="shared" si="32"/>
        <v>-619.99893188470173</v>
      </c>
      <c r="H1060" s="157">
        <f t="shared" si="33"/>
        <v>110.00061035159797</v>
      </c>
    </row>
    <row r="1061" spans="1:8" ht="15" customHeight="1" x14ac:dyDescent="0.2">
      <c r="A1061" s="152"/>
      <c r="B1061" s="152"/>
      <c r="C1061" s="152"/>
      <c r="D1061" s="152"/>
      <c r="E1061" s="153">
        <f>'2.40-Dati'!A1060</f>
        <v>38310.208333333336</v>
      </c>
      <c r="F1061" s="157">
        <f>'2.40-Dati'!B1060</f>
        <v>48.439998626708899</v>
      </c>
      <c r="G1061" s="157">
        <f t="shared" si="32"/>
        <v>2219.9974060058025</v>
      </c>
      <c r="H1061" s="157">
        <f t="shared" si="33"/>
        <v>1599.9984741211008</v>
      </c>
    </row>
    <row r="1062" spans="1:8" ht="15" customHeight="1" x14ac:dyDescent="0.2">
      <c r="A1062" s="152"/>
      <c r="B1062" s="152"/>
      <c r="C1062" s="152"/>
      <c r="D1062" s="152"/>
      <c r="E1062" s="153">
        <f>'2.40-Dati'!A1061</f>
        <v>38313.208333333336</v>
      </c>
      <c r="F1062" s="157">
        <f>'2.40-Dati'!B1061</f>
        <v>48.639999389648402</v>
      </c>
      <c r="G1062" s="157">
        <f t="shared" si="32"/>
        <v>200.00076293950286</v>
      </c>
      <c r="H1062" s="157">
        <f t="shared" si="33"/>
        <v>2419.9981689453052</v>
      </c>
    </row>
    <row r="1063" spans="1:8" ht="15" customHeight="1" x14ac:dyDescent="0.2">
      <c r="A1063" s="152"/>
      <c r="B1063" s="152"/>
      <c r="C1063" s="152"/>
      <c r="D1063" s="152"/>
      <c r="E1063" s="153">
        <f>'2.40-Dati'!A1062</f>
        <v>38314.208333333336</v>
      </c>
      <c r="F1063" s="157">
        <f>'2.40-Dati'!B1062</f>
        <v>48.939998626708899</v>
      </c>
      <c r="G1063" s="157">
        <f t="shared" si="32"/>
        <v>299.99923706049714</v>
      </c>
      <c r="H1063" s="157">
        <f t="shared" si="33"/>
        <v>500</v>
      </c>
    </row>
    <row r="1064" spans="1:8" ht="15" customHeight="1" x14ac:dyDescent="0.2">
      <c r="A1064" s="152"/>
      <c r="B1064" s="152"/>
      <c r="C1064" s="152"/>
      <c r="D1064" s="152"/>
      <c r="E1064" s="153">
        <f>'2.40-Dati'!A1063</f>
        <v>38315.208333333336</v>
      </c>
      <c r="F1064" s="157">
        <f>'2.40-Dati'!B1063</f>
        <v>49.439998626708899</v>
      </c>
      <c r="G1064" s="157">
        <f t="shared" si="32"/>
        <v>500</v>
      </c>
      <c r="H1064" s="157">
        <f t="shared" si="33"/>
        <v>799.99923706049708</v>
      </c>
    </row>
    <row r="1065" spans="1:8" ht="15" customHeight="1" x14ac:dyDescent="0.2">
      <c r="A1065" s="152"/>
      <c r="B1065" s="152"/>
      <c r="C1065" s="152"/>
      <c r="D1065" s="152"/>
      <c r="E1065" s="153">
        <f>'2.40-Dati'!A1064</f>
        <v>38320.208333333336</v>
      </c>
      <c r="F1065" s="157">
        <f>'2.40-Dati'!B1064</f>
        <v>49.759998321533203</v>
      </c>
      <c r="G1065" s="157">
        <f t="shared" si="32"/>
        <v>319.99969482430402</v>
      </c>
      <c r="H1065" s="157">
        <f t="shared" si="33"/>
        <v>819.99969482430402</v>
      </c>
    </row>
    <row r="1066" spans="1:8" ht="15" customHeight="1" x14ac:dyDescent="0.2">
      <c r="A1066" s="152"/>
      <c r="B1066" s="152"/>
      <c r="C1066" s="152"/>
      <c r="D1066" s="152"/>
      <c r="E1066" s="153">
        <f>'2.40-Dati'!A1065</f>
        <v>38321.208333333336</v>
      </c>
      <c r="F1066" s="157">
        <f>'2.40-Dati'!B1065</f>
        <v>49.130001068115199</v>
      </c>
      <c r="G1066" s="157">
        <f t="shared" si="32"/>
        <v>-629.99725341800422</v>
      </c>
      <c r="H1066" s="157">
        <f t="shared" si="33"/>
        <v>-309.99755859370021</v>
      </c>
    </row>
    <row r="1067" spans="1:8" ht="15" customHeight="1" x14ac:dyDescent="0.2">
      <c r="A1067" s="152"/>
      <c r="B1067" s="152"/>
      <c r="C1067" s="152"/>
      <c r="D1067" s="152"/>
      <c r="E1067" s="153">
        <f>'2.40-Dati'!A1066</f>
        <v>38322.208333333336</v>
      </c>
      <c r="F1067" s="157">
        <f>'2.40-Dati'!B1066</f>
        <v>45.490001678466797</v>
      </c>
      <c r="G1067" s="157">
        <f t="shared" si="32"/>
        <v>-3639.999389648402</v>
      </c>
      <c r="H1067" s="157">
        <f t="shared" si="33"/>
        <v>-4269.9966430664063</v>
      </c>
    </row>
    <row r="1068" spans="1:8" ht="15" customHeight="1" x14ac:dyDescent="0.2">
      <c r="A1068" s="152"/>
      <c r="B1068" s="152"/>
      <c r="C1068" s="152"/>
      <c r="D1068" s="152"/>
      <c r="E1068" s="153">
        <f>'2.40-Dati'!A1067</f>
        <v>38323.208333333336</v>
      </c>
      <c r="F1068" s="157">
        <f>'2.40-Dati'!B1067</f>
        <v>43.25</v>
      </c>
      <c r="G1068" s="157">
        <f t="shared" si="32"/>
        <v>-2240.0016784667969</v>
      </c>
      <c r="H1068" s="157">
        <f t="shared" si="33"/>
        <v>-5880.0010681151989</v>
      </c>
    </row>
    <row r="1069" spans="1:8" ht="15" customHeight="1" x14ac:dyDescent="0.2">
      <c r="A1069" s="152"/>
      <c r="B1069" s="152"/>
      <c r="C1069" s="152"/>
      <c r="D1069" s="152"/>
      <c r="E1069" s="153">
        <f>'2.40-Dati'!A1068</f>
        <v>38324.208333333336</v>
      </c>
      <c r="F1069" s="157">
        <f>'2.40-Dati'!B1068</f>
        <v>42.540000915527301</v>
      </c>
      <c r="G1069" s="157">
        <f t="shared" si="32"/>
        <v>-709.99908447269888</v>
      </c>
      <c r="H1069" s="157">
        <f t="shared" si="33"/>
        <v>-2950.0007629394959</v>
      </c>
    </row>
    <row r="1070" spans="1:8" ht="15" customHeight="1" x14ac:dyDescent="0.2">
      <c r="A1070" s="152"/>
      <c r="B1070" s="152"/>
      <c r="C1070" s="152"/>
      <c r="D1070" s="152"/>
      <c r="E1070" s="153">
        <f>'2.40-Dati'!A1069</f>
        <v>38327.208333333336</v>
      </c>
      <c r="F1070" s="157">
        <f>'2.40-Dati'!B1069</f>
        <v>42.9799995422363</v>
      </c>
      <c r="G1070" s="157">
        <f t="shared" si="32"/>
        <v>439.99862670899859</v>
      </c>
      <c r="H1070" s="157">
        <f t="shared" si="33"/>
        <v>-270.0004577637003</v>
      </c>
    </row>
    <row r="1071" spans="1:8" ht="15" customHeight="1" x14ac:dyDescent="0.2">
      <c r="A1071" s="152"/>
      <c r="B1071" s="152"/>
      <c r="C1071" s="152"/>
      <c r="D1071" s="152"/>
      <c r="E1071" s="153">
        <f>'2.40-Dati'!A1070</f>
        <v>38328.208333333336</v>
      </c>
      <c r="F1071" s="157">
        <f>'2.40-Dati'!B1070</f>
        <v>41.459999084472599</v>
      </c>
      <c r="G1071" s="157">
        <f t="shared" si="32"/>
        <v>-1520.0004577637003</v>
      </c>
      <c r="H1071" s="157">
        <f t="shared" si="33"/>
        <v>-1080.0018310547016</v>
      </c>
    </row>
    <row r="1072" spans="1:8" ht="15" customHeight="1" x14ac:dyDescent="0.2">
      <c r="A1072" s="152"/>
      <c r="B1072" s="152"/>
      <c r="C1072" s="152"/>
      <c r="D1072" s="152"/>
      <c r="E1072" s="153">
        <f>'2.40-Dati'!A1071</f>
        <v>38329.208333333336</v>
      </c>
      <c r="F1072" s="157">
        <f>'2.40-Dati'!B1071</f>
        <v>41.939998626708899</v>
      </c>
      <c r="G1072" s="157">
        <f t="shared" si="32"/>
        <v>479.9995422362997</v>
      </c>
      <c r="H1072" s="157">
        <f t="shared" si="33"/>
        <v>-1040.0009155274006</v>
      </c>
    </row>
    <row r="1073" spans="1:8" ht="15" customHeight="1" x14ac:dyDescent="0.2">
      <c r="A1073" s="152"/>
      <c r="B1073" s="152"/>
      <c r="C1073" s="152"/>
      <c r="D1073" s="152"/>
      <c r="E1073" s="153">
        <f>'2.40-Dati'!A1072</f>
        <v>38330.208333333336</v>
      </c>
      <c r="F1073" s="157">
        <f>'2.40-Dati'!B1072</f>
        <v>42.529998779296797</v>
      </c>
      <c r="G1073" s="157">
        <f t="shared" si="32"/>
        <v>590.00015258789767</v>
      </c>
      <c r="H1073" s="157">
        <f t="shared" si="33"/>
        <v>1069.9996948241974</v>
      </c>
    </row>
    <row r="1074" spans="1:8" ht="15" customHeight="1" x14ac:dyDescent="0.2">
      <c r="A1074" s="152"/>
      <c r="B1074" s="152"/>
      <c r="C1074" s="152"/>
      <c r="D1074" s="152"/>
      <c r="E1074" s="153">
        <f>'2.40-Dati'!A1073</f>
        <v>38331.208333333336</v>
      </c>
      <c r="F1074" s="157">
        <f>'2.40-Dati'!B1073</f>
        <v>40.709999084472599</v>
      </c>
      <c r="G1074" s="157">
        <f t="shared" si="32"/>
        <v>-1819.9996948241974</v>
      </c>
      <c r="H1074" s="157">
        <f t="shared" si="33"/>
        <v>-1229.9995422362997</v>
      </c>
    </row>
    <row r="1075" spans="1:8" ht="15" customHeight="1" x14ac:dyDescent="0.2">
      <c r="A1075" s="152"/>
      <c r="B1075" s="152"/>
      <c r="C1075" s="152"/>
      <c r="D1075" s="152"/>
      <c r="E1075" s="153">
        <f>'2.40-Dati'!A1074</f>
        <v>38334.208333333336</v>
      </c>
      <c r="F1075" s="157">
        <f>'2.40-Dati'!B1074</f>
        <v>41.009998321533203</v>
      </c>
      <c r="G1075" s="157">
        <f t="shared" si="32"/>
        <v>299.99923706060372</v>
      </c>
      <c r="H1075" s="157">
        <f t="shared" si="33"/>
        <v>-1520.0004577635937</v>
      </c>
    </row>
    <row r="1076" spans="1:8" ht="15" customHeight="1" x14ac:dyDescent="0.2">
      <c r="A1076" s="152"/>
      <c r="B1076" s="152"/>
      <c r="C1076" s="152"/>
      <c r="D1076" s="152"/>
      <c r="E1076" s="153">
        <f>'2.40-Dati'!A1075</f>
        <v>38335.208333333336</v>
      </c>
      <c r="F1076" s="157">
        <f>'2.40-Dati'!B1075</f>
        <v>41.819999694824197</v>
      </c>
      <c r="G1076" s="157">
        <f t="shared" si="32"/>
        <v>810.00137329099425</v>
      </c>
      <c r="H1076" s="157">
        <f t="shared" si="33"/>
        <v>1110.000610351598</v>
      </c>
    </row>
    <row r="1077" spans="1:8" ht="15" customHeight="1" x14ac:dyDescent="0.2">
      <c r="A1077" s="152"/>
      <c r="B1077" s="152"/>
      <c r="C1077" s="152"/>
      <c r="D1077" s="152"/>
      <c r="E1077" s="153">
        <f>'2.40-Dati'!A1076</f>
        <v>38336.208333333336</v>
      </c>
      <c r="F1077" s="157">
        <f>'2.40-Dati'!B1076</f>
        <v>44.189998626708899</v>
      </c>
      <c r="G1077" s="157">
        <f t="shared" si="32"/>
        <v>2369.9989318847015</v>
      </c>
      <c r="H1077" s="157">
        <f t="shared" si="33"/>
        <v>3180.0003051756958</v>
      </c>
    </row>
    <row r="1078" spans="1:8" ht="15" customHeight="1" x14ac:dyDescent="0.2">
      <c r="A1078" s="152"/>
      <c r="B1078" s="152"/>
      <c r="C1078" s="152"/>
      <c r="D1078" s="152"/>
      <c r="E1078" s="153">
        <f>'2.40-Dati'!A1077</f>
        <v>38337.208333333336</v>
      </c>
      <c r="F1078" s="157">
        <f>'2.40-Dati'!B1077</f>
        <v>44.180000305175703</v>
      </c>
      <c r="G1078" s="157">
        <f t="shared" si="32"/>
        <v>-9.9983215331960196</v>
      </c>
      <c r="H1078" s="157">
        <f t="shared" si="33"/>
        <v>2360.0006103515057</v>
      </c>
    </row>
    <row r="1079" spans="1:8" ht="15" customHeight="1" x14ac:dyDescent="0.2">
      <c r="A1079" s="152"/>
      <c r="B1079" s="152"/>
      <c r="C1079" s="152"/>
      <c r="D1079" s="152"/>
      <c r="E1079" s="153">
        <f>'2.40-Dati'!A1078</f>
        <v>38338.208333333336</v>
      </c>
      <c r="F1079" s="157">
        <f>'2.40-Dati'!B1078</f>
        <v>46.279998779296797</v>
      </c>
      <c r="G1079" s="157">
        <f t="shared" si="32"/>
        <v>2099.9984741210938</v>
      </c>
      <c r="H1079" s="157">
        <f t="shared" si="33"/>
        <v>2090.0001525878979</v>
      </c>
    </row>
    <row r="1080" spans="1:8" ht="15" customHeight="1" x14ac:dyDescent="0.2">
      <c r="A1080" s="152"/>
      <c r="B1080" s="152"/>
      <c r="C1080" s="152"/>
      <c r="D1080" s="152"/>
      <c r="E1080" s="153">
        <f>'2.40-Dati'!A1079</f>
        <v>38341.208333333336</v>
      </c>
      <c r="F1080" s="157">
        <f>'2.40-Dati'!B1079</f>
        <v>45.639999389648402</v>
      </c>
      <c r="G1080" s="157">
        <f t="shared" si="32"/>
        <v>-639.99938964839487</v>
      </c>
      <c r="H1080" s="157">
        <f t="shared" si="33"/>
        <v>1459.999084472699</v>
      </c>
    </row>
    <row r="1081" spans="1:8" ht="15" customHeight="1" x14ac:dyDescent="0.2">
      <c r="A1081" s="152"/>
      <c r="B1081" s="152"/>
      <c r="C1081" s="152"/>
      <c r="D1081" s="152"/>
      <c r="E1081" s="153">
        <f>'2.40-Dati'!A1080</f>
        <v>38342.208333333336</v>
      </c>
      <c r="F1081" s="157">
        <f>'2.40-Dati'!B1080</f>
        <v>45.759998321533203</v>
      </c>
      <c r="G1081" s="157">
        <f t="shared" si="32"/>
        <v>119.99893188480115</v>
      </c>
      <c r="H1081" s="157">
        <f t="shared" si="33"/>
        <v>-520.00045776359366</v>
      </c>
    </row>
    <row r="1082" spans="1:8" ht="15" customHeight="1" x14ac:dyDescent="0.2">
      <c r="A1082" s="152"/>
      <c r="B1082" s="152"/>
      <c r="C1082" s="152"/>
      <c r="D1082" s="152"/>
      <c r="E1082" s="153">
        <f>'2.40-Dati'!A1081</f>
        <v>38343.208333333336</v>
      </c>
      <c r="F1082" s="157">
        <f>'2.40-Dati'!B1081</f>
        <v>44.240001678466797</v>
      </c>
      <c r="G1082" s="157">
        <f t="shared" si="32"/>
        <v>-1519.9966430664063</v>
      </c>
      <c r="H1082" s="157">
        <f t="shared" si="33"/>
        <v>-1399.9977111816052</v>
      </c>
    </row>
    <row r="1083" spans="1:8" ht="15" customHeight="1" x14ac:dyDescent="0.2">
      <c r="A1083" s="152"/>
      <c r="B1083" s="152"/>
      <c r="C1083" s="152"/>
      <c r="D1083" s="152"/>
      <c r="E1083" s="153">
        <f>'2.40-Dati'!A1082</f>
        <v>38344.208333333336</v>
      </c>
      <c r="F1083" s="157">
        <f>'2.40-Dati'!B1082</f>
        <v>44.180000305175703</v>
      </c>
      <c r="G1083" s="157">
        <f t="shared" si="32"/>
        <v>-60.001373291093785</v>
      </c>
      <c r="H1083" s="157">
        <f t="shared" si="33"/>
        <v>-1579.9980163575001</v>
      </c>
    </row>
    <row r="1084" spans="1:8" ht="15" customHeight="1" x14ac:dyDescent="0.2">
      <c r="A1084" s="152"/>
      <c r="B1084" s="152"/>
      <c r="C1084" s="152"/>
      <c r="D1084" s="152"/>
      <c r="E1084" s="153">
        <f>'2.40-Dati'!A1083</f>
        <v>38348.208333333336</v>
      </c>
      <c r="F1084" s="157">
        <f>'2.40-Dati'!B1083</f>
        <v>41.319999694824197</v>
      </c>
      <c r="G1084" s="157">
        <f t="shared" si="32"/>
        <v>-2860.0006103515057</v>
      </c>
      <c r="H1084" s="157">
        <f t="shared" si="33"/>
        <v>-2920.0019836425995</v>
      </c>
    </row>
    <row r="1085" spans="1:8" ht="15" customHeight="1" x14ac:dyDescent="0.2">
      <c r="A1085" s="152"/>
      <c r="B1085" s="152"/>
      <c r="C1085" s="152"/>
      <c r="D1085" s="152"/>
      <c r="E1085" s="153">
        <f>'2.40-Dati'!A1084</f>
        <v>38349.208333333336</v>
      </c>
      <c r="F1085" s="157">
        <f>'2.40-Dati'!B1084</f>
        <v>41.770000457763601</v>
      </c>
      <c r="G1085" s="157">
        <f t="shared" si="32"/>
        <v>450.00076293940339</v>
      </c>
      <c r="H1085" s="157">
        <f t="shared" si="33"/>
        <v>-2409.9998474121021</v>
      </c>
    </row>
    <row r="1086" spans="1:8" ht="15" customHeight="1" x14ac:dyDescent="0.2">
      <c r="A1086" s="152"/>
      <c r="B1086" s="152"/>
      <c r="C1086" s="152"/>
      <c r="D1086" s="152"/>
      <c r="E1086" s="153">
        <f>'2.40-Dati'!A1085</f>
        <v>38350.208333333336</v>
      </c>
      <c r="F1086" s="157">
        <f>'2.40-Dati'!B1085</f>
        <v>43.639999389648402</v>
      </c>
      <c r="G1086" s="157">
        <f t="shared" si="32"/>
        <v>1869.9989318848011</v>
      </c>
      <c r="H1086" s="157">
        <f t="shared" si="33"/>
        <v>2319.9996948242047</v>
      </c>
    </row>
    <row r="1087" spans="1:8" ht="15" customHeight="1" x14ac:dyDescent="0.2">
      <c r="A1087" s="152"/>
      <c r="B1087" s="152"/>
      <c r="C1087" s="152"/>
      <c r="D1087" s="152"/>
      <c r="E1087" s="153">
        <f>'2.40-Dati'!A1086</f>
        <v>38351.208333333336</v>
      </c>
      <c r="F1087" s="157">
        <f>'2.40-Dati'!B1086</f>
        <v>43.450000762939403</v>
      </c>
      <c r="G1087" s="157">
        <f t="shared" si="32"/>
        <v>-189.99862670899859</v>
      </c>
      <c r="H1087" s="157">
        <f t="shared" si="33"/>
        <v>1680.0003051758026</v>
      </c>
    </row>
    <row r="1088" spans="1:8" ht="15" customHeight="1" x14ac:dyDescent="0.2">
      <c r="A1088" s="152"/>
      <c r="B1088" s="152"/>
      <c r="C1088" s="152"/>
      <c r="D1088" s="152"/>
      <c r="E1088" s="153">
        <f>'2.40-Dati'!A1087</f>
        <v>38355.208333333336</v>
      </c>
      <c r="F1088" s="157">
        <f>'2.40-Dati'!B1087</f>
        <v>42.119998931884702</v>
      </c>
      <c r="G1088" s="157">
        <f t="shared" si="32"/>
        <v>-1330.0018310547016</v>
      </c>
      <c r="H1088" s="157">
        <f t="shared" si="33"/>
        <v>-1520.0004577637001</v>
      </c>
    </row>
    <row r="1089" spans="1:8" ht="15" customHeight="1" x14ac:dyDescent="0.2">
      <c r="A1089" s="152"/>
      <c r="B1089" s="152"/>
      <c r="C1089" s="152"/>
      <c r="D1089" s="152"/>
      <c r="E1089" s="153">
        <f>'2.40-Dati'!A1088</f>
        <v>38356.208333333336</v>
      </c>
      <c r="F1089" s="157">
        <f>'2.40-Dati'!B1088</f>
        <v>43.909999847412102</v>
      </c>
      <c r="G1089" s="157">
        <f t="shared" si="32"/>
        <v>1790.0009155274006</v>
      </c>
      <c r="H1089" s="157">
        <f t="shared" si="33"/>
        <v>459.999084472699</v>
      </c>
    </row>
    <row r="1090" spans="1:8" ht="15" customHeight="1" x14ac:dyDescent="0.2">
      <c r="A1090" s="152"/>
      <c r="B1090" s="152"/>
      <c r="C1090" s="152"/>
      <c r="D1090" s="152"/>
      <c r="E1090" s="153">
        <f>'2.40-Dati'!A1089</f>
        <v>38357.208333333336</v>
      </c>
      <c r="F1090" s="157">
        <f>'2.40-Dati'!B1089</f>
        <v>43.389999389648402</v>
      </c>
      <c r="G1090" s="157">
        <f t="shared" si="32"/>
        <v>-520.0004577637003</v>
      </c>
      <c r="H1090" s="157">
        <f t="shared" si="33"/>
        <v>1270.0004577637003</v>
      </c>
    </row>
    <row r="1091" spans="1:8" ht="15" customHeight="1" x14ac:dyDescent="0.2">
      <c r="A1091" s="152"/>
      <c r="B1091" s="152"/>
      <c r="C1091" s="152"/>
      <c r="D1091" s="152"/>
      <c r="E1091" s="153">
        <f>'2.40-Dati'!A1090</f>
        <v>38358.208333333336</v>
      </c>
      <c r="F1091" s="157">
        <f>'2.40-Dati'!B1090</f>
        <v>45.560001373291001</v>
      </c>
      <c r="G1091" s="157">
        <f t="shared" si="32"/>
        <v>2170.0019836425995</v>
      </c>
      <c r="H1091" s="157">
        <f t="shared" si="33"/>
        <v>1650.0015258788992</v>
      </c>
    </row>
    <row r="1092" spans="1:8" ht="15" customHeight="1" x14ac:dyDescent="0.2">
      <c r="A1092" s="152"/>
      <c r="B1092" s="152"/>
      <c r="C1092" s="152"/>
      <c r="D1092" s="152"/>
      <c r="E1092" s="153">
        <f>'2.40-Dati'!A1091</f>
        <v>38359.208333333336</v>
      </c>
      <c r="F1092" s="157">
        <f>'2.40-Dati'!B1091</f>
        <v>45.430000305175703</v>
      </c>
      <c r="G1092" s="157">
        <f t="shared" ref="G1092:G1155" si="34">IF($B$1="lunga",1,-1)*$B$3*(F1092-F1091)</f>
        <v>-130.00106811529832</v>
      </c>
      <c r="H1092" s="157">
        <f t="shared" si="33"/>
        <v>2040.0009155273012</v>
      </c>
    </row>
    <row r="1093" spans="1:8" ht="15" customHeight="1" x14ac:dyDescent="0.2">
      <c r="A1093" s="152"/>
      <c r="B1093" s="152"/>
      <c r="C1093" s="152"/>
      <c r="D1093" s="152"/>
      <c r="E1093" s="153">
        <f>'2.40-Dati'!A1092</f>
        <v>38362.208333333336</v>
      </c>
      <c r="F1093" s="157">
        <f>'2.40-Dati'!B1092</f>
        <v>45.330001831054602</v>
      </c>
      <c r="G1093" s="157">
        <f t="shared" si="34"/>
        <v>-99.998474121100855</v>
      </c>
      <c r="H1093" s="157">
        <f t="shared" ref="H1093:H1156" si="35">G1092+G1093</f>
        <v>-229.99954223639918</v>
      </c>
    </row>
    <row r="1094" spans="1:8" ht="15" customHeight="1" x14ac:dyDescent="0.2">
      <c r="A1094" s="152"/>
      <c r="B1094" s="152"/>
      <c r="C1094" s="152"/>
      <c r="D1094" s="152"/>
      <c r="E1094" s="153">
        <f>'2.40-Dati'!A1093</f>
        <v>38363.208333333336</v>
      </c>
      <c r="F1094" s="157">
        <f>'2.40-Dati'!B1093</f>
        <v>45.680000305175703</v>
      </c>
      <c r="G1094" s="157">
        <f t="shared" si="34"/>
        <v>349.99847412110086</v>
      </c>
      <c r="H1094" s="157">
        <f t="shared" si="35"/>
        <v>250</v>
      </c>
    </row>
    <row r="1095" spans="1:8" ht="15" customHeight="1" x14ac:dyDescent="0.2">
      <c r="A1095" s="152"/>
      <c r="B1095" s="152"/>
      <c r="C1095" s="152"/>
      <c r="D1095" s="152"/>
      <c r="E1095" s="153">
        <f>'2.40-Dati'!A1094</f>
        <v>38364.208333333336</v>
      </c>
      <c r="F1095" s="157">
        <f>'2.40-Dati'!B1094</f>
        <v>46.369998931884702</v>
      </c>
      <c r="G1095" s="157">
        <f t="shared" si="34"/>
        <v>689.99862670899859</v>
      </c>
      <c r="H1095" s="157">
        <f t="shared" si="35"/>
        <v>1039.9971008300995</v>
      </c>
    </row>
    <row r="1096" spans="1:8" ht="15" customHeight="1" x14ac:dyDescent="0.2">
      <c r="A1096" s="152"/>
      <c r="B1096" s="152"/>
      <c r="C1096" s="152"/>
      <c r="D1096" s="152"/>
      <c r="E1096" s="153">
        <f>'2.40-Dati'!A1095</f>
        <v>38365.208333333336</v>
      </c>
      <c r="F1096" s="157">
        <f>'2.40-Dati'!B1095</f>
        <v>48.040000915527301</v>
      </c>
      <c r="G1096" s="157">
        <f t="shared" si="34"/>
        <v>1670.0019836425995</v>
      </c>
      <c r="H1096" s="157">
        <f t="shared" si="35"/>
        <v>2360.000610351598</v>
      </c>
    </row>
    <row r="1097" spans="1:8" ht="15" customHeight="1" x14ac:dyDescent="0.2">
      <c r="A1097" s="152"/>
      <c r="B1097" s="152"/>
      <c r="C1097" s="152"/>
      <c r="D1097" s="152"/>
      <c r="E1097" s="153">
        <f>'2.40-Dati'!A1096</f>
        <v>38366.208333333336</v>
      </c>
      <c r="F1097" s="157">
        <f>'2.40-Dati'!B1096</f>
        <v>48.380001068115199</v>
      </c>
      <c r="G1097" s="157">
        <f t="shared" si="34"/>
        <v>340.00015258789773</v>
      </c>
      <c r="H1097" s="157">
        <f t="shared" si="35"/>
        <v>2010.0021362304972</v>
      </c>
    </row>
    <row r="1098" spans="1:8" ht="15" customHeight="1" x14ac:dyDescent="0.2">
      <c r="A1098" s="152"/>
      <c r="B1098" s="152"/>
      <c r="C1098" s="152"/>
      <c r="D1098" s="152"/>
      <c r="E1098" s="153">
        <f>'2.40-Dati'!A1097</f>
        <v>38370.208333333336</v>
      </c>
      <c r="F1098" s="157">
        <f>'2.40-Dati'!B1097</f>
        <v>48.380001068115199</v>
      </c>
      <c r="G1098" s="157">
        <f t="shared" si="34"/>
        <v>0</v>
      </c>
      <c r="H1098" s="157">
        <f t="shared" si="35"/>
        <v>340.00015258789773</v>
      </c>
    </row>
    <row r="1099" spans="1:8" ht="15" customHeight="1" x14ac:dyDescent="0.2">
      <c r="A1099" s="152"/>
      <c r="B1099" s="152"/>
      <c r="C1099" s="152"/>
      <c r="D1099" s="152"/>
      <c r="E1099" s="153">
        <f>'2.40-Dati'!A1098</f>
        <v>38371.208333333336</v>
      </c>
      <c r="F1099" s="157">
        <f>'2.40-Dati'!B1098</f>
        <v>47.549999237060497</v>
      </c>
      <c r="G1099" s="157">
        <f t="shared" si="34"/>
        <v>-830.00183105470171</v>
      </c>
      <c r="H1099" s="157">
        <f t="shared" si="35"/>
        <v>-830.00183105470171</v>
      </c>
    </row>
    <row r="1100" spans="1:8" ht="15" customHeight="1" x14ac:dyDescent="0.2">
      <c r="A1100" s="152"/>
      <c r="B1100" s="152"/>
      <c r="C1100" s="152"/>
      <c r="D1100" s="152"/>
      <c r="E1100" s="153">
        <f>'2.40-Dati'!A1099</f>
        <v>38372.208333333336</v>
      </c>
      <c r="F1100" s="157">
        <f>'2.40-Dati'!B1099</f>
        <v>46.909999847412102</v>
      </c>
      <c r="G1100" s="157">
        <f t="shared" si="34"/>
        <v>-639.99938964839487</v>
      </c>
      <c r="H1100" s="157">
        <f t="shared" si="35"/>
        <v>-1470.0012207030966</v>
      </c>
    </row>
    <row r="1101" spans="1:8" ht="15" customHeight="1" x14ac:dyDescent="0.2">
      <c r="A1101" s="152"/>
      <c r="B1101" s="152"/>
      <c r="C1101" s="152"/>
      <c r="D1101" s="152"/>
      <c r="E1101" s="153">
        <f>'2.40-Dati'!A1100</f>
        <v>38373.208333333336</v>
      </c>
      <c r="F1101" s="157">
        <f>'2.40-Dati'!B1100</f>
        <v>48.529998779296797</v>
      </c>
      <c r="G1101" s="157">
        <f t="shared" si="34"/>
        <v>1619.9989318846947</v>
      </c>
      <c r="H1101" s="157">
        <f t="shared" si="35"/>
        <v>979.99954223629982</v>
      </c>
    </row>
    <row r="1102" spans="1:8" ht="15" customHeight="1" x14ac:dyDescent="0.2">
      <c r="A1102" s="152"/>
      <c r="B1102" s="152"/>
      <c r="C1102" s="152"/>
      <c r="D1102" s="152"/>
      <c r="E1102" s="153">
        <f>'2.40-Dati'!A1101</f>
        <v>38376.208333333336</v>
      </c>
      <c r="F1102" s="157">
        <f>'2.40-Dati'!B1101</f>
        <v>48.810001373291001</v>
      </c>
      <c r="G1102" s="157">
        <f t="shared" si="34"/>
        <v>280.00259399420457</v>
      </c>
      <c r="H1102" s="157">
        <f t="shared" si="35"/>
        <v>1900.0015258788992</v>
      </c>
    </row>
    <row r="1103" spans="1:8" ht="15" customHeight="1" x14ac:dyDescent="0.2">
      <c r="A1103" s="152"/>
      <c r="B1103" s="152"/>
      <c r="C1103" s="152"/>
      <c r="D1103" s="152"/>
      <c r="E1103" s="153">
        <f>'2.40-Dati'!A1102</f>
        <v>38377.208333333336</v>
      </c>
      <c r="F1103" s="157">
        <f>'2.40-Dati'!B1102</f>
        <v>49.639999389648402</v>
      </c>
      <c r="G1103" s="157">
        <f t="shared" si="34"/>
        <v>829.9980163574005</v>
      </c>
      <c r="H1103" s="157">
        <f t="shared" si="35"/>
        <v>1110.000610351605</v>
      </c>
    </row>
    <row r="1104" spans="1:8" ht="15" customHeight="1" x14ac:dyDescent="0.2">
      <c r="A1104" s="152"/>
      <c r="B1104" s="152"/>
      <c r="C1104" s="152"/>
      <c r="D1104" s="152"/>
      <c r="E1104" s="153">
        <f>'2.40-Dati'!A1103</f>
        <v>38378.208333333336</v>
      </c>
      <c r="F1104" s="157">
        <f>'2.40-Dati'!B1103</f>
        <v>48.779998779296797</v>
      </c>
      <c r="G1104" s="157">
        <f t="shared" si="34"/>
        <v>-860.00061035160513</v>
      </c>
      <c r="H1104" s="157">
        <f t="shared" si="35"/>
        <v>-30.002593994204631</v>
      </c>
    </row>
    <row r="1105" spans="1:8" ht="15" customHeight="1" x14ac:dyDescent="0.2">
      <c r="A1105" s="152"/>
      <c r="B1105" s="152"/>
      <c r="C1105" s="152"/>
      <c r="D1105" s="152"/>
      <c r="E1105" s="153">
        <f>'2.40-Dati'!A1104</f>
        <v>38379.208333333336</v>
      </c>
      <c r="F1105" s="157">
        <f>'2.40-Dati'!B1104</f>
        <v>48.840000152587798</v>
      </c>
      <c r="G1105" s="157">
        <f t="shared" si="34"/>
        <v>60.001373291001414</v>
      </c>
      <c r="H1105" s="157">
        <f t="shared" si="35"/>
        <v>-799.99923706060372</v>
      </c>
    </row>
    <row r="1106" spans="1:8" ht="15" customHeight="1" x14ac:dyDescent="0.2">
      <c r="A1106" s="152"/>
      <c r="B1106" s="152"/>
      <c r="C1106" s="152"/>
      <c r="D1106" s="152"/>
      <c r="E1106" s="153">
        <f>'2.40-Dati'!A1105</f>
        <v>38380.208333333336</v>
      </c>
      <c r="F1106" s="157">
        <f>'2.40-Dati'!B1105</f>
        <v>47.180000305175703</v>
      </c>
      <c r="G1106" s="157">
        <f t="shared" si="34"/>
        <v>-1659.9998474120953</v>
      </c>
      <c r="H1106" s="157">
        <f t="shared" si="35"/>
        <v>-1599.9984741210938</v>
      </c>
    </row>
    <row r="1107" spans="1:8" ht="15" customHeight="1" x14ac:dyDescent="0.2">
      <c r="A1107" s="152"/>
      <c r="B1107" s="152"/>
      <c r="C1107" s="152"/>
      <c r="D1107" s="152"/>
      <c r="E1107" s="153">
        <f>'2.40-Dati'!A1106</f>
        <v>38383.208333333336</v>
      </c>
      <c r="F1107" s="157">
        <f>'2.40-Dati'!B1106</f>
        <v>48.200000762939403</v>
      </c>
      <c r="G1107" s="157">
        <f t="shared" si="34"/>
        <v>1020.0004577637003</v>
      </c>
      <c r="H1107" s="157">
        <f t="shared" si="35"/>
        <v>-639.99938964839498</v>
      </c>
    </row>
    <row r="1108" spans="1:8" ht="15" customHeight="1" x14ac:dyDescent="0.2">
      <c r="A1108" s="152"/>
      <c r="B1108" s="152"/>
      <c r="C1108" s="152"/>
      <c r="D1108" s="152"/>
      <c r="E1108" s="153">
        <f>'2.40-Dati'!A1107</f>
        <v>38384.208333333336</v>
      </c>
      <c r="F1108" s="157">
        <f>'2.40-Dati'!B1107</f>
        <v>47.119998931884702</v>
      </c>
      <c r="G1108" s="157">
        <f t="shared" si="34"/>
        <v>-1080.0018310547016</v>
      </c>
      <c r="H1108" s="157">
        <f t="shared" si="35"/>
        <v>-60.0013732910013</v>
      </c>
    </row>
    <row r="1109" spans="1:8" ht="15" customHeight="1" x14ac:dyDescent="0.2">
      <c r="A1109" s="152"/>
      <c r="B1109" s="152"/>
      <c r="C1109" s="152"/>
      <c r="D1109" s="152"/>
      <c r="E1109" s="153">
        <f>'2.40-Dati'!A1108</f>
        <v>38385.208333333336</v>
      </c>
      <c r="F1109" s="157">
        <f>'2.40-Dati'!B1108</f>
        <v>46.689998626708899</v>
      </c>
      <c r="G1109" s="157">
        <f t="shared" si="34"/>
        <v>-430.00030517580257</v>
      </c>
      <c r="H1109" s="157">
        <f t="shared" si="35"/>
        <v>-1510.0021362305042</v>
      </c>
    </row>
    <row r="1110" spans="1:8" ht="15" customHeight="1" x14ac:dyDescent="0.2">
      <c r="A1110" s="152"/>
      <c r="B1110" s="152"/>
      <c r="C1110" s="152"/>
      <c r="D1110" s="152"/>
      <c r="E1110" s="153">
        <f>'2.40-Dati'!A1109</f>
        <v>38386.208333333336</v>
      </c>
      <c r="F1110" s="157">
        <f>'2.40-Dati'!B1109</f>
        <v>46.450000762939403</v>
      </c>
      <c r="G1110" s="157">
        <f t="shared" si="34"/>
        <v>-239.99786376949572</v>
      </c>
      <c r="H1110" s="157">
        <f t="shared" si="35"/>
        <v>-669.99816894529829</v>
      </c>
    </row>
    <row r="1111" spans="1:8" ht="15" customHeight="1" x14ac:dyDescent="0.2">
      <c r="A1111" s="152"/>
      <c r="B1111" s="152"/>
      <c r="C1111" s="152"/>
      <c r="D1111" s="152"/>
      <c r="E1111" s="153">
        <f>'2.40-Dati'!A1110</f>
        <v>38387.208333333336</v>
      </c>
      <c r="F1111" s="157">
        <f>'2.40-Dati'!B1110</f>
        <v>46.4799995422363</v>
      </c>
      <c r="G1111" s="157">
        <f t="shared" si="34"/>
        <v>29.998779296896316</v>
      </c>
      <c r="H1111" s="157">
        <f t="shared" si="35"/>
        <v>-209.99908447259941</v>
      </c>
    </row>
    <row r="1112" spans="1:8" ht="15" customHeight="1" x14ac:dyDescent="0.2">
      <c r="A1112" s="152"/>
      <c r="B1112" s="152"/>
      <c r="C1112" s="152"/>
      <c r="D1112" s="152"/>
      <c r="E1112" s="153">
        <f>'2.40-Dati'!A1111</f>
        <v>38390.208333333336</v>
      </c>
      <c r="F1112" s="157">
        <f>'2.40-Dati'!B1111</f>
        <v>45.279998779296797</v>
      </c>
      <c r="G1112" s="157">
        <f t="shared" si="34"/>
        <v>-1200.0007629395029</v>
      </c>
      <c r="H1112" s="157">
        <f t="shared" si="35"/>
        <v>-1170.0019836426065</v>
      </c>
    </row>
    <row r="1113" spans="1:8" ht="15" customHeight="1" x14ac:dyDescent="0.2">
      <c r="A1113" s="152"/>
      <c r="B1113" s="152"/>
      <c r="C1113" s="152"/>
      <c r="D1113" s="152"/>
      <c r="E1113" s="153">
        <f>'2.40-Dati'!A1112</f>
        <v>38391.208333333336</v>
      </c>
      <c r="F1113" s="157">
        <f>'2.40-Dati'!B1112</f>
        <v>45.400001525878899</v>
      </c>
      <c r="G1113" s="157">
        <f t="shared" si="34"/>
        <v>120.0027465821023</v>
      </c>
      <c r="H1113" s="157">
        <f t="shared" si="35"/>
        <v>-1079.9980163574005</v>
      </c>
    </row>
    <row r="1114" spans="1:8" ht="15" customHeight="1" x14ac:dyDescent="0.2">
      <c r="A1114" s="152"/>
      <c r="B1114" s="152"/>
      <c r="C1114" s="152"/>
      <c r="D1114" s="152"/>
      <c r="E1114" s="153">
        <f>'2.40-Dati'!A1113</f>
        <v>38392.208333333336</v>
      </c>
      <c r="F1114" s="157">
        <f>'2.40-Dati'!B1113</f>
        <v>45.459999084472599</v>
      </c>
      <c r="G1114" s="157">
        <f t="shared" si="34"/>
        <v>59.997558593700262</v>
      </c>
      <c r="H1114" s="157">
        <f t="shared" si="35"/>
        <v>180.00030517580257</v>
      </c>
    </row>
    <row r="1115" spans="1:8" ht="15" customHeight="1" x14ac:dyDescent="0.2">
      <c r="A1115" s="152"/>
      <c r="B1115" s="152"/>
      <c r="C1115" s="152"/>
      <c r="D1115" s="152"/>
      <c r="E1115" s="153">
        <f>'2.40-Dati'!A1114</f>
        <v>38393.208333333336</v>
      </c>
      <c r="F1115" s="157">
        <f>'2.40-Dati'!B1114</f>
        <v>47.099998474121001</v>
      </c>
      <c r="G1115" s="157">
        <f t="shared" si="34"/>
        <v>1639.999389648402</v>
      </c>
      <c r="H1115" s="157">
        <f t="shared" si="35"/>
        <v>1699.9969482421022</v>
      </c>
    </row>
    <row r="1116" spans="1:8" ht="15" customHeight="1" x14ac:dyDescent="0.2">
      <c r="A1116" s="152"/>
      <c r="B1116" s="152"/>
      <c r="C1116" s="152"/>
      <c r="D1116" s="152"/>
      <c r="E1116" s="153">
        <f>'2.40-Dati'!A1115</f>
        <v>38394.208333333336</v>
      </c>
      <c r="F1116" s="157">
        <f>'2.40-Dati'!B1115</f>
        <v>47.159999847412102</v>
      </c>
      <c r="G1116" s="157">
        <f t="shared" si="34"/>
        <v>60.00137329110089</v>
      </c>
      <c r="H1116" s="157">
        <f t="shared" si="35"/>
        <v>1700.0007629395029</v>
      </c>
    </row>
    <row r="1117" spans="1:8" ht="15" customHeight="1" x14ac:dyDescent="0.2">
      <c r="A1117" s="152"/>
      <c r="B1117" s="152"/>
      <c r="C1117" s="152"/>
      <c r="D1117" s="152"/>
      <c r="E1117" s="153">
        <f>'2.40-Dati'!A1116</f>
        <v>38397.208333333336</v>
      </c>
      <c r="F1117" s="157">
        <f>'2.40-Dati'!B1116</f>
        <v>47.439998626708899</v>
      </c>
      <c r="G1117" s="157">
        <f t="shared" si="34"/>
        <v>279.99877929679684</v>
      </c>
      <c r="H1117" s="157">
        <f t="shared" si="35"/>
        <v>340.00015258789773</v>
      </c>
    </row>
    <row r="1118" spans="1:8" ht="15" customHeight="1" x14ac:dyDescent="0.2">
      <c r="A1118" s="152"/>
      <c r="B1118" s="152"/>
      <c r="C1118" s="152"/>
      <c r="D1118" s="152"/>
      <c r="E1118" s="153">
        <f>'2.40-Dati'!A1117</f>
        <v>38398.208333333336</v>
      </c>
      <c r="F1118" s="157">
        <f>'2.40-Dati'!B1117</f>
        <v>47.259998321533203</v>
      </c>
      <c r="G1118" s="157">
        <f t="shared" si="34"/>
        <v>-180.00030517569598</v>
      </c>
      <c r="H1118" s="157">
        <f t="shared" si="35"/>
        <v>99.998474121100855</v>
      </c>
    </row>
    <row r="1119" spans="1:8" ht="15" customHeight="1" x14ac:dyDescent="0.2">
      <c r="A1119" s="152"/>
      <c r="B1119" s="152"/>
      <c r="C1119" s="152"/>
      <c r="D1119" s="152"/>
      <c r="E1119" s="153">
        <f>'2.40-Dati'!A1118</f>
        <v>38399.208333333336</v>
      </c>
      <c r="F1119" s="157">
        <f>'2.40-Dati'!B1118</f>
        <v>48.330001831054602</v>
      </c>
      <c r="G1119" s="157">
        <f t="shared" si="34"/>
        <v>1070.0035095213991</v>
      </c>
      <c r="H1119" s="157">
        <f t="shared" si="35"/>
        <v>890.00320434570313</v>
      </c>
    </row>
    <row r="1120" spans="1:8" ht="15" customHeight="1" x14ac:dyDescent="0.2">
      <c r="A1120" s="152"/>
      <c r="B1120" s="152"/>
      <c r="C1120" s="152"/>
      <c r="D1120" s="152"/>
      <c r="E1120" s="153">
        <f>'2.40-Dati'!A1119</f>
        <v>38400.208333333336</v>
      </c>
      <c r="F1120" s="157">
        <f>'2.40-Dati'!B1119</f>
        <v>47.540000915527301</v>
      </c>
      <c r="G1120" s="157">
        <f t="shared" si="34"/>
        <v>-790.00091552730112</v>
      </c>
      <c r="H1120" s="157">
        <f t="shared" si="35"/>
        <v>280.00259399409799</v>
      </c>
    </row>
    <row r="1121" spans="1:8" ht="15" customHeight="1" x14ac:dyDescent="0.2">
      <c r="A1121" s="152"/>
      <c r="B1121" s="152"/>
      <c r="C1121" s="152"/>
      <c r="D1121" s="152"/>
      <c r="E1121" s="153">
        <f>'2.40-Dati'!A1120</f>
        <v>38401.208333333336</v>
      </c>
      <c r="F1121" s="157">
        <f>'2.40-Dati'!B1120</f>
        <v>48.349998474121001</v>
      </c>
      <c r="G1121" s="157">
        <f t="shared" si="34"/>
        <v>809.99755859370021</v>
      </c>
      <c r="H1121" s="157">
        <f t="shared" si="35"/>
        <v>19.996643066399088</v>
      </c>
    </row>
    <row r="1122" spans="1:8" ht="15" customHeight="1" x14ac:dyDescent="0.2">
      <c r="A1122" s="152"/>
      <c r="B1122" s="152"/>
      <c r="C1122" s="152"/>
      <c r="D1122" s="152"/>
      <c r="E1122" s="153">
        <f>'2.40-Dati'!A1121</f>
        <v>38405.208333333336</v>
      </c>
      <c r="F1122" s="157">
        <f>'2.40-Dati'!B1121</f>
        <v>51.150001525878899</v>
      </c>
      <c r="G1122" s="157">
        <f t="shared" si="34"/>
        <v>2800.003051757898</v>
      </c>
      <c r="H1122" s="157">
        <f t="shared" si="35"/>
        <v>3610.000610351598</v>
      </c>
    </row>
    <row r="1123" spans="1:8" ht="15" customHeight="1" x14ac:dyDescent="0.2">
      <c r="A1123" s="152"/>
      <c r="B1123" s="152"/>
      <c r="C1123" s="152"/>
      <c r="D1123" s="152"/>
      <c r="E1123" s="153">
        <f>'2.40-Dati'!A1122</f>
        <v>38406.208333333336</v>
      </c>
      <c r="F1123" s="157">
        <f>'2.40-Dati'!B1122</f>
        <v>51.169998168945298</v>
      </c>
      <c r="G1123" s="157">
        <f t="shared" si="34"/>
        <v>19.996643066399145</v>
      </c>
      <c r="H1123" s="157">
        <f t="shared" si="35"/>
        <v>2819.999694824297</v>
      </c>
    </row>
    <row r="1124" spans="1:8" ht="15" customHeight="1" x14ac:dyDescent="0.2">
      <c r="A1124" s="152"/>
      <c r="B1124" s="152"/>
      <c r="C1124" s="152"/>
      <c r="D1124" s="152"/>
      <c r="E1124" s="153">
        <f>'2.40-Dati'!A1123</f>
        <v>38407.208333333336</v>
      </c>
      <c r="F1124" s="157">
        <f>'2.40-Dati'!B1123</f>
        <v>51.389999389648402</v>
      </c>
      <c r="G1124" s="157">
        <f t="shared" si="34"/>
        <v>220.00122070310368</v>
      </c>
      <c r="H1124" s="157">
        <f t="shared" si="35"/>
        <v>239.99786376950283</v>
      </c>
    </row>
    <row r="1125" spans="1:8" ht="15" customHeight="1" x14ac:dyDescent="0.2">
      <c r="A1125" s="152"/>
      <c r="B1125" s="152"/>
      <c r="C1125" s="152"/>
      <c r="D1125" s="152"/>
      <c r="E1125" s="153">
        <f>'2.40-Dati'!A1124</f>
        <v>38408.208333333336</v>
      </c>
      <c r="F1125" s="157">
        <f>'2.40-Dati'!B1124</f>
        <v>51.490001678466797</v>
      </c>
      <c r="G1125" s="157">
        <f t="shared" si="34"/>
        <v>100.0022888183949</v>
      </c>
      <c r="H1125" s="157">
        <f t="shared" si="35"/>
        <v>320.00350952149859</v>
      </c>
    </row>
    <row r="1126" spans="1:8" ht="15" customHeight="1" x14ac:dyDescent="0.2">
      <c r="A1126" s="152"/>
      <c r="B1126" s="152"/>
      <c r="C1126" s="152"/>
      <c r="D1126" s="152"/>
      <c r="E1126" s="153">
        <f>'2.40-Dati'!A1125</f>
        <v>38411.208333333336</v>
      </c>
      <c r="F1126" s="157">
        <f>'2.40-Dati'!B1125</f>
        <v>51.75</v>
      </c>
      <c r="G1126" s="157">
        <f t="shared" si="34"/>
        <v>259.99832153320313</v>
      </c>
      <c r="H1126" s="157">
        <f t="shared" si="35"/>
        <v>360.00061035159803</v>
      </c>
    </row>
    <row r="1127" spans="1:8" ht="15" customHeight="1" x14ac:dyDescent="0.2">
      <c r="A1127" s="152"/>
      <c r="B1127" s="152"/>
      <c r="C1127" s="152"/>
      <c r="D1127" s="152"/>
      <c r="E1127" s="153">
        <f>'2.40-Dati'!A1126</f>
        <v>38412.208333333336</v>
      </c>
      <c r="F1127" s="157">
        <f>'2.40-Dati'!B1126</f>
        <v>51.680000305175703</v>
      </c>
      <c r="G1127" s="157">
        <f t="shared" si="34"/>
        <v>-69.99969482429691</v>
      </c>
      <c r="H1127" s="157">
        <f t="shared" si="35"/>
        <v>189.99862670890622</v>
      </c>
    </row>
    <row r="1128" spans="1:8" ht="15" customHeight="1" x14ac:dyDescent="0.2">
      <c r="A1128" s="152"/>
      <c r="B1128" s="152"/>
      <c r="C1128" s="152"/>
      <c r="D1128" s="152"/>
      <c r="E1128" s="153">
        <f>'2.40-Dati'!A1127</f>
        <v>38413.208333333336</v>
      </c>
      <c r="F1128" s="157">
        <f>'2.40-Dati'!B1127</f>
        <v>53.049999237060497</v>
      </c>
      <c r="G1128" s="157">
        <f t="shared" si="34"/>
        <v>1369.998931884794</v>
      </c>
      <c r="H1128" s="157">
        <f t="shared" si="35"/>
        <v>1299.9992370604971</v>
      </c>
    </row>
    <row r="1129" spans="1:8" ht="15" customHeight="1" x14ac:dyDescent="0.2">
      <c r="A1129" s="152"/>
      <c r="B1129" s="152"/>
      <c r="C1129" s="152"/>
      <c r="D1129" s="152"/>
      <c r="E1129" s="153">
        <f>'2.40-Dati'!A1128</f>
        <v>38414.208333333336</v>
      </c>
      <c r="F1129" s="157">
        <f>'2.40-Dati'!B1128</f>
        <v>53.569999694824197</v>
      </c>
      <c r="G1129" s="157">
        <f t="shared" si="34"/>
        <v>520.0004577637003</v>
      </c>
      <c r="H1129" s="157">
        <f t="shared" si="35"/>
        <v>1889.9993896484943</v>
      </c>
    </row>
    <row r="1130" spans="1:8" ht="15" customHeight="1" x14ac:dyDescent="0.2">
      <c r="A1130" s="152"/>
      <c r="B1130" s="152"/>
      <c r="C1130" s="152"/>
      <c r="D1130" s="152"/>
      <c r="E1130" s="153">
        <f>'2.40-Dati'!A1129</f>
        <v>38415.208333333336</v>
      </c>
      <c r="F1130" s="157">
        <f>'2.40-Dati'!B1129</f>
        <v>53.779998779296797</v>
      </c>
      <c r="G1130" s="157">
        <f t="shared" si="34"/>
        <v>209.99908447259941</v>
      </c>
      <c r="H1130" s="157">
        <f t="shared" si="35"/>
        <v>729.9995422362997</v>
      </c>
    </row>
    <row r="1131" spans="1:8" ht="15" customHeight="1" x14ac:dyDescent="0.2">
      <c r="A1131" s="152"/>
      <c r="B1131" s="152"/>
      <c r="C1131" s="152"/>
      <c r="D1131" s="152"/>
      <c r="E1131" s="153">
        <f>'2.40-Dati'!A1130</f>
        <v>38418.208333333336</v>
      </c>
      <c r="F1131" s="157">
        <f>'2.40-Dati'!B1130</f>
        <v>53.889999389648402</v>
      </c>
      <c r="G1131" s="157">
        <f t="shared" si="34"/>
        <v>110.00061035160513</v>
      </c>
      <c r="H1131" s="157">
        <f t="shared" si="35"/>
        <v>319.99969482420454</v>
      </c>
    </row>
    <row r="1132" spans="1:8" ht="15" customHeight="1" x14ac:dyDescent="0.2">
      <c r="A1132" s="152"/>
      <c r="B1132" s="152"/>
      <c r="C1132" s="152"/>
      <c r="D1132" s="152"/>
      <c r="E1132" s="153">
        <f>'2.40-Dati'!A1131</f>
        <v>38419.208333333336</v>
      </c>
      <c r="F1132" s="157">
        <f>'2.40-Dati'!B1131</f>
        <v>54.590000152587798</v>
      </c>
      <c r="G1132" s="157">
        <f t="shared" si="34"/>
        <v>700.00076293939628</v>
      </c>
      <c r="H1132" s="157">
        <f t="shared" si="35"/>
        <v>810.00137329100141</v>
      </c>
    </row>
    <row r="1133" spans="1:8" ht="15" customHeight="1" x14ac:dyDescent="0.2">
      <c r="A1133" s="152"/>
      <c r="B1133" s="152"/>
      <c r="C1133" s="152"/>
      <c r="D1133" s="152"/>
      <c r="E1133" s="153">
        <f>'2.40-Dati'!A1132</f>
        <v>38420.208333333336</v>
      </c>
      <c r="F1133" s="157">
        <f>'2.40-Dati'!B1132</f>
        <v>54.770000457763601</v>
      </c>
      <c r="G1133" s="157">
        <f t="shared" si="34"/>
        <v>180.00030517580257</v>
      </c>
      <c r="H1133" s="157">
        <f t="shared" si="35"/>
        <v>880.0010681151989</v>
      </c>
    </row>
    <row r="1134" spans="1:8" ht="15" customHeight="1" x14ac:dyDescent="0.2">
      <c r="A1134" s="152"/>
      <c r="B1134" s="152"/>
      <c r="C1134" s="152"/>
      <c r="D1134" s="152"/>
      <c r="E1134" s="153">
        <f>'2.40-Dati'!A1133</f>
        <v>38421.208333333336</v>
      </c>
      <c r="F1134" s="157">
        <f>'2.40-Dati'!B1133</f>
        <v>53.540000915527301</v>
      </c>
      <c r="G1134" s="157">
        <f t="shared" si="34"/>
        <v>-1229.9995422362997</v>
      </c>
      <c r="H1134" s="157">
        <f t="shared" si="35"/>
        <v>-1049.9992370604971</v>
      </c>
    </row>
    <row r="1135" spans="1:8" ht="15" customHeight="1" x14ac:dyDescent="0.2">
      <c r="A1135" s="152"/>
      <c r="B1135" s="152"/>
      <c r="C1135" s="152"/>
      <c r="D1135" s="152"/>
      <c r="E1135" s="153">
        <f>'2.40-Dati'!A1134</f>
        <v>38422.208333333336</v>
      </c>
      <c r="F1135" s="157">
        <f>'2.40-Dati'!B1134</f>
        <v>54.430000305175703</v>
      </c>
      <c r="G1135" s="157">
        <f t="shared" si="34"/>
        <v>889.99938964840203</v>
      </c>
      <c r="H1135" s="157">
        <f t="shared" si="35"/>
        <v>-340.00015258789767</v>
      </c>
    </row>
    <row r="1136" spans="1:8" ht="15" customHeight="1" x14ac:dyDescent="0.2">
      <c r="A1136" s="152"/>
      <c r="B1136" s="152"/>
      <c r="C1136" s="152"/>
      <c r="D1136" s="152"/>
      <c r="E1136" s="153">
        <f>'2.40-Dati'!A1135</f>
        <v>38425.208333333336</v>
      </c>
      <c r="F1136" s="157">
        <f>'2.40-Dati'!B1135</f>
        <v>54.950000762939403</v>
      </c>
      <c r="G1136" s="157">
        <f t="shared" si="34"/>
        <v>520.0004577637003</v>
      </c>
      <c r="H1136" s="157">
        <f t="shared" si="35"/>
        <v>1409.9998474121023</v>
      </c>
    </row>
    <row r="1137" spans="1:8" ht="15" customHeight="1" x14ac:dyDescent="0.2">
      <c r="A1137" s="152"/>
      <c r="B1137" s="152"/>
      <c r="C1137" s="152"/>
      <c r="D1137" s="152"/>
      <c r="E1137" s="153">
        <f>'2.40-Dati'!A1136</f>
        <v>38426.208333333336</v>
      </c>
      <c r="F1137" s="157">
        <f>'2.40-Dati'!B1136</f>
        <v>55.049999237060497</v>
      </c>
      <c r="G1137" s="157">
        <f t="shared" si="34"/>
        <v>99.99847412109375</v>
      </c>
      <c r="H1137" s="157">
        <f t="shared" si="35"/>
        <v>619.99893188479405</v>
      </c>
    </row>
    <row r="1138" spans="1:8" ht="15" customHeight="1" x14ac:dyDescent="0.2">
      <c r="A1138" s="152"/>
      <c r="B1138" s="152"/>
      <c r="C1138" s="152"/>
      <c r="D1138" s="152"/>
      <c r="E1138" s="153">
        <f>'2.40-Dati'!A1137</f>
        <v>38427.208333333336</v>
      </c>
      <c r="F1138" s="157">
        <f>'2.40-Dati'!B1137</f>
        <v>56.459999084472599</v>
      </c>
      <c r="G1138" s="157">
        <f t="shared" si="34"/>
        <v>1409.9998474121023</v>
      </c>
      <c r="H1138" s="157">
        <f t="shared" si="35"/>
        <v>1509.9983215331961</v>
      </c>
    </row>
    <row r="1139" spans="1:8" ht="15" customHeight="1" x14ac:dyDescent="0.2">
      <c r="A1139" s="152"/>
      <c r="B1139" s="152"/>
      <c r="C1139" s="152"/>
      <c r="D1139" s="152"/>
      <c r="E1139" s="153">
        <f>'2.40-Dati'!A1138</f>
        <v>38428.208333333336</v>
      </c>
      <c r="F1139" s="157">
        <f>'2.40-Dati'!B1138</f>
        <v>56.400001525878899</v>
      </c>
      <c r="G1139" s="157">
        <f t="shared" si="34"/>
        <v>-59.997558593700262</v>
      </c>
      <c r="H1139" s="157">
        <f t="shared" si="35"/>
        <v>1350.0022888184021</v>
      </c>
    </row>
    <row r="1140" spans="1:8" ht="15" customHeight="1" x14ac:dyDescent="0.2">
      <c r="A1140" s="152"/>
      <c r="B1140" s="152"/>
      <c r="C1140" s="152"/>
      <c r="D1140" s="152"/>
      <c r="E1140" s="153">
        <f>'2.40-Dati'!A1139</f>
        <v>38429.208333333336</v>
      </c>
      <c r="F1140" s="157">
        <f>'2.40-Dati'!B1139</f>
        <v>56.720001220703097</v>
      </c>
      <c r="G1140" s="157">
        <f t="shared" si="34"/>
        <v>319.99969482419743</v>
      </c>
      <c r="H1140" s="157">
        <f t="shared" si="35"/>
        <v>260.00213623049717</v>
      </c>
    </row>
    <row r="1141" spans="1:8" ht="15" customHeight="1" x14ac:dyDescent="0.2">
      <c r="A1141" s="152"/>
      <c r="B1141" s="152"/>
      <c r="C1141" s="152"/>
      <c r="D1141" s="152"/>
      <c r="E1141" s="153">
        <f>'2.40-Dati'!A1140</f>
        <v>38432.208333333336</v>
      </c>
      <c r="F1141" s="157">
        <f>'2.40-Dati'!B1140</f>
        <v>56.619998931884702</v>
      </c>
      <c r="G1141" s="157">
        <f t="shared" si="34"/>
        <v>-100.0022888183949</v>
      </c>
      <c r="H1141" s="157">
        <f t="shared" si="35"/>
        <v>219.99740600580253</v>
      </c>
    </row>
    <row r="1142" spans="1:8" ht="15" customHeight="1" x14ac:dyDescent="0.2">
      <c r="A1142" s="152"/>
      <c r="B1142" s="152"/>
      <c r="C1142" s="152"/>
      <c r="D1142" s="152"/>
      <c r="E1142" s="153">
        <f>'2.40-Dati'!A1141</f>
        <v>38433.208333333336</v>
      </c>
      <c r="F1142" s="157">
        <f>'2.40-Dati'!B1141</f>
        <v>56.029998779296797</v>
      </c>
      <c r="G1142" s="157">
        <f t="shared" si="34"/>
        <v>-590.00015258790484</v>
      </c>
      <c r="H1142" s="157">
        <f t="shared" si="35"/>
        <v>-690.00244140629979</v>
      </c>
    </row>
    <row r="1143" spans="1:8" ht="15" customHeight="1" x14ac:dyDescent="0.2">
      <c r="A1143" s="152"/>
      <c r="B1143" s="152"/>
      <c r="C1143" s="152"/>
      <c r="D1143" s="152"/>
      <c r="E1143" s="153">
        <f>'2.40-Dati'!A1142</f>
        <v>38434.208333333336</v>
      </c>
      <c r="F1143" s="157">
        <f>'2.40-Dati'!B1142</f>
        <v>53.810001373291001</v>
      </c>
      <c r="G1143" s="157">
        <f t="shared" si="34"/>
        <v>-2219.9974060057953</v>
      </c>
      <c r="H1143" s="157">
        <f t="shared" si="35"/>
        <v>-2809.9975585937</v>
      </c>
    </row>
    <row r="1144" spans="1:8" ht="15" customHeight="1" x14ac:dyDescent="0.2">
      <c r="A1144" s="152"/>
      <c r="B1144" s="152"/>
      <c r="C1144" s="152"/>
      <c r="D1144" s="152"/>
      <c r="E1144" s="153">
        <f>'2.40-Dati'!A1143</f>
        <v>38435.208333333336</v>
      </c>
      <c r="F1144" s="157">
        <f>'2.40-Dati'!B1143</f>
        <v>54.840000152587798</v>
      </c>
      <c r="G1144" s="157">
        <f t="shared" si="34"/>
        <v>1029.9987792967968</v>
      </c>
      <c r="H1144" s="157">
        <f t="shared" si="35"/>
        <v>-1189.9986267089985</v>
      </c>
    </row>
    <row r="1145" spans="1:8" ht="15" customHeight="1" x14ac:dyDescent="0.2">
      <c r="A1145" s="152"/>
      <c r="B1145" s="152"/>
      <c r="C1145" s="152"/>
      <c r="D1145" s="152"/>
      <c r="E1145" s="153">
        <f>'2.40-Dati'!A1144</f>
        <v>38439.208333333336</v>
      </c>
      <c r="F1145" s="157">
        <f>'2.40-Dati'!B1144</f>
        <v>54.049999237060497</v>
      </c>
      <c r="G1145" s="157">
        <f t="shared" si="34"/>
        <v>-790.00091552730112</v>
      </c>
      <c r="H1145" s="157">
        <f t="shared" si="35"/>
        <v>239.99786376949567</v>
      </c>
    </row>
    <row r="1146" spans="1:8" ht="15" customHeight="1" x14ac:dyDescent="0.2">
      <c r="A1146" s="152"/>
      <c r="B1146" s="152"/>
      <c r="C1146" s="152"/>
      <c r="D1146" s="152"/>
      <c r="E1146" s="153">
        <f>'2.40-Dati'!A1145</f>
        <v>38440.208333333336</v>
      </c>
      <c r="F1146" s="157">
        <f>'2.40-Dati'!B1145</f>
        <v>54.2299995422363</v>
      </c>
      <c r="G1146" s="157">
        <f t="shared" si="34"/>
        <v>180.00030517580257</v>
      </c>
      <c r="H1146" s="157">
        <f t="shared" si="35"/>
        <v>-610.00061035149861</v>
      </c>
    </row>
    <row r="1147" spans="1:8" ht="15" customHeight="1" x14ac:dyDescent="0.2">
      <c r="A1147" s="152"/>
      <c r="B1147" s="152"/>
      <c r="C1147" s="152"/>
      <c r="D1147" s="152"/>
      <c r="E1147" s="153">
        <f>'2.40-Dati'!A1146</f>
        <v>38441.208333333336</v>
      </c>
      <c r="F1147" s="157">
        <f>'2.40-Dati'!B1146</f>
        <v>53.990001678466797</v>
      </c>
      <c r="G1147" s="157">
        <f t="shared" si="34"/>
        <v>-239.99786376950283</v>
      </c>
      <c r="H1147" s="157">
        <f t="shared" si="35"/>
        <v>-59.997558593700262</v>
      </c>
    </row>
    <row r="1148" spans="1:8" ht="15" customHeight="1" x14ac:dyDescent="0.2">
      <c r="A1148" s="152"/>
      <c r="B1148" s="152"/>
      <c r="C1148" s="152"/>
      <c r="D1148" s="152"/>
      <c r="E1148" s="153">
        <f>'2.40-Dati'!A1147</f>
        <v>38442.208333333336</v>
      </c>
      <c r="F1148" s="157">
        <f>'2.40-Dati'!B1147</f>
        <v>55.400001525878899</v>
      </c>
      <c r="G1148" s="157">
        <f t="shared" si="34"/>
        <v>1409.9998474121023</v>
      </c>
      <c r="H1148" s="157">
        <f t="shared" si="35"/>
        <v>1170.0019836425995</v>
      </c>
    </row>
    <row r="1149" spans="1:8" ht="15" customHeight="1" x14ac:dyDescent="0.2">
      <c r="A1149" s="152"/>
      <c r="B1149" s="152"/>
      <c r="C1149" s="152"/>
      <c r="D1149" s="152"/>
      <c r="E1149" s="153">
        <f>'2.40-Dati'!A1148</f>
        <v>38443.208333333336</v>
      </c>
      <c r="F1149" s="157">
        <f>'2.40-Dati'!B1148</f>
        <v>57.270000457763601</v>
      </c>
      <c r="G1149" s="157">
        <f t="shared" si="34"/>
        <v>1869.9989318847017</v>
      </c>
      <c r="H1149" s="157">
        <f t="shared" si="35"/>
        <v>3279.9987792968041</v>
      </c>
    </row>
    <row r="1150" spans="1:8" ht="15" customHeight="1" x14ac:dyDescent="0.2">
      <c r="A1150" s="152"/>
      <c r="B1150" s="152"/>
      <c r="C1150" s="152"/>
      <c r="D1150" s="152"/>
      <c r="E1150" s="153">
        <f>'2.40-Dati'!A1149</f>
        <v>38446.166666666664</v>
      </c>
      <c r="F1150" s="157">
        <f>'2.40-Dati'!B1149</f>
        <v>57.009998321533203</v>
      </c>
      <c r="G1150" s="157">
        <f t="shared" si="34"/>
        <v>-260.0021362303977</v>
      </c>
      <c r="H1150" s="157">
        <f t="shared" si="35"/>
        <v>1609.9967956543042</v>
      </c>
    </row>
    <row r="1151" spans="1:8" ht="15" customHeight="1" x14ac:dyDescent="0.2">
      <c r="A1151" s="152"/>
      <c r="B1151" s="152"/>
      <c r="C1151" s="152"/>
      <c r="D1151" s="152"/>
      <c r="E1151" s="153">
        <f>'2.40-Dati'!A1150</f>
        <v>38447.166666666664</v>
      </c>
      <c r="F1151" s="157">
        <f>'2.40-Dati'!B1150</f>
        <v>56.040000915527301</v>
      </c>
      <c r="G1151" s="157">
        <f t="shared" si="34"/>
        <v>-969.99740600590201</v>
      </c>
      <c r="H1151" s="157">
        <f t="shared" si="35"/>
        <v>-1229.9995422362997</v>
      </c>
    </row>
    <row r="1152" spans="1:8" ht="15" customHeight="1" x14ac:dyDescent="0.2">
      <c r="A1152" s="152"/>
      <c r="B1152" s="152"/>
      <c r="C1152" s="152"/>
      <c r="D1152" s="152"/>
      <c r="E1152" s="153">
        <f>'2.40-Dati'!A1151</f>
        <v>38448.166666666664</v>
      </c>
      <c r="F1152" s="157">
        <f>'2.40-Dati'!B1151</f>
        <v>55.849998474121001</v>
      </c>
      <c r="G1152" s="157">
        <f t="shared" si="34"/>
        <v>-190.00244140629974</v>
      </c>
      <c r="H1152" s="157">
        <f t="shared" si="35"/>
        <v>-1159.9998474122017</v>
      </c>
    </row>
    <row r="1153" spans="1:8" ht="15" customHeight="1" x14ac:dyDescent="0.2">
      <c r="A1153" s="152"/>
      <c r="B1153" s="152"/>
      <c r="C1153" s="152"/>
      <c r="D1153" s="152"/>
      <c r="E1153" s="153">
        <f>'2.40-Dati'!A1152</f>
        <v>38449.166666666664</v>
      </c>
      <c r="F1153" s="157">
        <f>'2.40-Dati'!B1152</f>
        <v>54.110000610351499</v>
      </c>
      <c r="G1153" s="157">
        <f t="shared" si="34"/>
        <v>-1739.9978637695028</v>
      </c>
      <c r="H1153" s="157">
        <f t="shared" si="35"/>
        <v>-1930.0003051758026</v>
      </c>
    </row>
    <row r="1154" spans="1:8" ht="15" customHeight="1" x14ac:dyDescent="0.2">
      <c r="A1154" s="152"/>
      <c r="B1154" s="152"/>
      <c r="C1154" s="152"/>
      <c r="D1154" s="152"/>
      <c r="E1154" s="153">
        <f>'2.40-Dati'!A1153</f>
        <v>38450.166666666664</v>
      </c>
      <c r="F1154" s="157">
        <f>'2.40-Dati'!B1153</f>
        <v>53.319999694824197</v>
      </c>
      <c r="G1154" s="157">
        <f t="shared" si="34"/>
        <v>-790.00091552730112</v>
      </c>
      <c r="H1154" s="157">
        <f t="shared" si="35"/>
        <v>-2529.9987792968041</v>
      </c>
    </row>
    <row r="1155" spans="1:8" ht="15" customHeight="1" x14ac:dyDescent="0.2">
      <c r="A1155" s="152"/>
      <c r="B1155" s="152"/>
      <c r="C1155" s="152"/>
      <c r="D1155" s="152"/>
      <c r="E1155" s="153">
        <f>'2.40-Dati'!A1154</f>
        <v>38453.166666666664</v>
      </c>
      <c r="F1155" s="157">
        <f>'2.40-Dati'!B1154</f>
        <v>53.709999084472599</v>
      </c>
      <c r="G1155" s="157">
        <f t="shared" si="34"/>
        <v>389.99938964840197</v>
      </c>
      <c r="H1155" s="157">
        <f t="shared" si="35"/>
        <v>-400.00152587889914</v>
      </c>
    </row>
    <row r="1156" spans="1:8" ht="15" customHeight="1" x14ac:dyDescent="0.2">
      <c r="A1156" s="152"/>
      <c r="B1156" s="152"/>
      <c r="C1156" s="152"/>
      <c r="D1156" s="152"/>
      <c r="E1156" s="153">
        <f>'2.40-Dati'!A1155</f>
        <v>38454.166666666664</v>
      </c>
      <c r="F1156" s="157">
        <f>'2.40-Dati'!B1155</f>
        <v>51.860000610351499</v>
      </c>
      <c r="G1156" s="157">
        <f t="shared" ref="G1156:G1219" si="36">IF($B$1="lunga",1,-1)*$B$3*(F1156-F1155)</f>
        <v>-1849.9984741211008</v>
      </c>
      <c r="H1156" s="157">
        <f t="shared" si="35"/>
        <v>-1459.9990844726988</v>
      </c>
    </row>
    <row r="1157" spans="1:8" ht="15" customHeight="1" x14ac:dyDescent="0.2">
      <c r="A1157" s="152"/>
      <c r="B1157" s="152"/>
      <c r="C1157" s="152"/>
      <c r="D1157" s="152"/>
      <c r="E1157" s="153">
        <f>'2.40-Dati'!A1156</f>
        <v>38455.166666666664</v>
      </c>
      <c r="F1157" s="157">
        <f>'2.40-Dati'!B1156</f>
        <v>50.220001220703097</v>
      </c>
      <c r="G1157" s="157">
        <f t="shared" si="36"/>
        <v>-1639.999389648402</v>
      </c>
      <c r="H1157" s="157">
        <f t="shared" ref="H1157:H1220" si="37">G1156+G1157</f>
        <v>-3489.9978637695031</v>
      </c>
    </row>
    <row r="1158" spans="1:8" ht="15" customHeight="1" x14ac:dyDescent="0.2">
      <c r="A1158" s="152"/>
      <c r="B1158" s="152"/>
      <c r="C1158" s="152"/>
      <c r="D1158" s="152"/>
      <c r="E1158" s="153">
        <f>'2.40-Dati'!A1157</f>
        <v>38456.166666666664</v>
      </c>
      <c r="F1158" s="157">
        <f>'2.40-Dati'!B1157</f>
        <v>51.130001068115199</v>
      </c>
      <c r="G1158" s="157">
        <f t="shared" si="36"/>
        <v>909.99984741210233</v>
      </c>
      <c r="H1158" s="157">
        <f t="shared" si="37"/>
        <v>-729.9995422362997</v>
      </c>
    </row>
    <row r="1159" spans="1:8" ht="15" customHeight="1" x14ac:dyDescent="0.2">
      <c r="A1159" s="152"/>
      <c r="B1159" s="152"/>
      <c r="C1159" s="152"/>
      <c r="D1159" s="152"/>
      <c r="E1159" s="153">
        <f>'2.40-Dati'!A1158</f>
        <v>38457.166666666664</v>
      </c>
      <c r="F1159" s="157">
        <f>'2.40-Dati'!B1158</f>
        <v>50.490001678466797</v>
      </c>
      <c r="G1159" s="157">
        <f t="shared" si="36"/>
        <v>-639.99938964840203</v>
      </c>
      <c r="H1159" s="157">
        <f t="shared" si="37"/>
        <v>270.0004577637003</v>
      </c>
    </row>
    <row r="1160" spans="1:8" ht="15" customHeight="1" x14ac:dyDescent="0.2">
      <c r="A1160" s="152"/>
      <c r="B1160" s="152"/>
      <c r="C1160" s="152"/>
      <c r="D1160" s="152"/>
      <c r="E1160" s="153">
        <f>'2.40-Dati'!A1159</f>
        <v>38460.166666666664</v>
      </c>
      <c r="F1160" s="157">
        <f>'2.40-Dati'!B1159</f>
        <v>50.369998931884702</v>
      </c>
      <c r="G1160" s="157">
        <f t="shared" si="36"/>
        <v>-120.0027465820952</v>
      </c>
      <c r="H1160" s="157">
        <f t="shared" si="37"/>
        <v>-760.00213623049717</v>
      </c>
    </row>
    <row r="1161" spans="1:8" ht="15" customHeight="1" x14ac:dyDescent="0.2">
      <c r="A1161" s="152"/>
      <c r="B1161" s="152"/>
      <c r="C1161" s="152"/>
      <c r="D1161" s="152"/>
      <c r="E1161" s="153">
        <f>'2.40-Dati'!A1160</f>
        <v>38461.166666666664</v>
      </c>
      <c r="F1161" s="157">
        <f>'2.40-Dati'!B1160</f>
        <v>52.290000915527301</v>
      </c>
      <c r="G1161" s="157">
        <f t="shared" si="36"/>
        <v>1920.0019836425995</v>
      </c>
      <c r="H1161" s="157">
        <f t="shared" si="37"/>
        <v>1799.9992370605044</v>
      </c>
    </row>
    <row r="1162" spans="1:8" ht="15" customHeight="1" x14ac:dyDescent="0.2">
      <c r="A1162" s="152"/>
      <c r="B1162" s="152"/>
      <c r="C1162" s="152"/>
      <c r="D1162" s="152"/>
      <c r="E1162" s="153">
        <f>'2.40-Dati'!A1161</f>
        <v>38462.166666666664</v>
      </c>
      <c r="F1162" s="157">
        <f>'2.40-Dati'!B1161</f>
        <v>52.439998626708899</v>
      </c>
      <c r="G1162" s="157">
        <f t="shared" si="36"/>
        <v>149.99771118159799</v>
      </c>
      <c r="H1162" s="157">
        <f t="shared" si="37"/>
        <v>2069.9996948241974</v>
      </c>
    </row>
    <row r="1163" spans="1:8" ht="15" customHeight="1" x14ac:dyDescent="0.2">
      <c r="A1163" s="152"/>
      <c r="B1163" s="152"/>
      <c r="C1163" s="152"/>
      <c r="D1163" s="152"/>
      <c r="E1163" s="153">
        <f>'2.40-Dati'!A1162</f>
        <v>38463.166666666664</v>
      </c>
      <c r="F1163" s="157">
        <f>'2.40-Dati'!B1162</f>
        <v>54.200000762939403</v>
      </c>
      <c r="G1163" s="157">
        <f t="shared" si="36"/>
        <v>1760.0021362305042</v>
      </c>
      <c r="H1163" s="157">
        <f t="shared" si="37"/>
        <v>1909.9998474121021</v>
      </c>
    </row>
    <row r="1164" spans="1:8" ht="15" customHeight="1" x14ac:dyDescent="0.2">
      <c r="A1164" s="152"/>
      <c r="B1164" s="152"/>
      <c r="C1164" s="152"/>
      <c r="D1164" s="152"/>
      <c r="E1164" s="153">
        <f>'2.40-Dati'!A1163</f>
        <v>38464.166666666664</v>
      </c>
      <c r="F1164" s="157">
        <f>'2.40-Dati'!B1163</f>
        <v>55.389999389648402</v>
      </c>
      <c r="G1164" s="157">
        <f t="shared" si="36"/>
        <v>1189.9986267089985</v>
      </c>
      <c r="H1164" s="157">
        <f t="shared" si="37"/>
        <v>2950.0007629395027</v>
      </c>
    </row>
    <row r="1165" spans="1:8" ht="15" customHeight="1" x14ac:dyDescent="0.2">
      <c r="A1165" s="152"/>
      <c r="B1165" s="152"/>
      <c r="C1165" s="152"/>
      <c r="D1165" s="152"/>
      <c r="E1165" s="153">
        <f>'2.40-Dati'!A1164</f>
        <v>38467.166666666664</v>
      </c>
      <c r="F1165" s="157">
        <f>'2.40-Dati'!B1164</f>
        <v>54.569999694824197</v>
      </c>
      <c r="G1165" s="157">
        <f t="shared" si="36"/>
        <v>-819.99969482420454</v>
      </c>
      <c r="H1165" s="157">
        <f t="shared" si="37"/>
        <v>369.99893188479393</v>
      </c>
    </row>
    <row r="1166" spans="1:8" ht="15" customHeight="1" x14ac:dyDescent="0.2">
      <c r="A1166" s="152"/>
      <c r="B1166" s="152"/>
      <c r="C1166" s="152"/>
      <c r="D1166" s="152"/>
      <c r="E1166" s="153">
        <f>'2.40-Dati'!A1165</f>
        <v>38468.166666666664</v>
      </c>
      <c r="F1166" s="157">
        <f>'2.40-Dati'!B1165</f>
        <v>54.200000762939403</v>
      </c>
      <c r="G1166" s="157">
        <f t="shared" si="36"/>
        <v>-369.99893188479405</v>
      </c>
      <c r="H1166" s="157">
        <f t="shared" si="37"/>
        <v>-1189.9986267089985</v>
      </c>
    </row>
    <row r="1167" spans="1:8" ht="15" customHeight="1" x14ac:dyDescent="0.2">
      <c r="A1167" s="152"/>
      <c r="B1167" s="152"/>
      <c r="C1167" s="152"/>
      <c r="D1167" s="152"/>
      <c r="E1167" s="153">
        <f>'2.40-Dati'!A1166</f>
        <v>38469.166666666664</v>
      </c>
      <c r="F1167" s="157">
        <f>'2.40-Dati'!B1166</f>
        <v>51.610000610351499</v>
      </c>
      <c r="G1167" s="157">
        <f t="shared" si="36"/>
        <v>-2590.0001525879047</v>
      </c>
      <c r="H1167" s="157">
        <f t="shared" si="37"/>
        <v>-2959.999084472699</v>
      </c>
    </row>
    <row r="1168" spans="1:8" ht="15" customHeight="1" x14ac:dyDescent="0.2">
      <c r="A1168" s="152"/>
      <c r="B1168" s="152"/>
      <c r="C1168" s="152"/>
      <c r="D1168" s="152"/>
      <c r="E1168" s="153">
        <f>'2.40-Dati'!A1167</f>
        <v>38470.166666666664</v>
      </c>
      <c r="F1168" s="157">
        <f>'2.40-Dati'!B1167</f>
        <v>51.770000457763601</v>
      </c>
      <c r="G1168" s="157">
        <f t="shared" si="36"/>
        <v>159.99984741210227</v>
      </c>
      <c r="H1168" s="157">
        <f t="shared" si="37"/>
        <v>-2430.0003051758026</v>
      </c>
    </row>
    <row r="1169" spans="1:8" ht="15" customHeight="1" x14ac:dyDescent="0.2">
      <c r="A1169" s="152"/>
      <c r="B1169" s="152"/>
      <c r="C1169" s="152"/>
      <c r="D1169" s="152"/>
      <c r="E1169" s="153">
        <f>'2.40-Dati'!A1168</f>
        <v>38471.166666666664</v>
      </c>
      <c r="F1169" s="157">
        <f>'2.40-Dati'!B1168</f>
        <v>49.720001220703097</v>
      </c>
      <c r="G1169" s="157">
        <f t="shared" si="36"/>
        <v>-2049.9992370605041</v>
      </c>
      <c r="H1169" s="157">
        <f t="shared" si="37"/>
        <v>-1889.9993896484018</v>
      </c>
    </row>
    <row r="1170" spans="1:8" ht="15" customHeight="1" x14ac:dyDescent="0.2">
      <c r="A1170" s="152"/>
      <c r="B1170" s="152"/>
      <c r="C1170" s="152"/>
      <c r="D1170" s="152"/>
      <c r="E1170" s="153">
        <f>'2.40-Dati'!A1169</f>
        <v>38474.166666666664</v>
      </c>
      <c r="F1170" s="157">
        <f>'2.40-Dati'!B1169</f>
        <v>50.919998168945298</v>
      </c>
      <c r="G1170" s="157">
        <f t="shared" si="36"/>
        <v>1199.9969482422016</v>
      </c>
      <c r="H1170" s="157">
        <f t="shared" si="37"/>
        <v>-850.00228881830253</v>
      </c>
    </row>
    <row r="1171" spans="1:8" ht="15" customHeight="1" x14ac:dyDescent="0.2">
      <c r="A1171" s="152"/>
      <c r="B1171" s="152"/>
      <c r="C1171" s="152"/>
      <c r="D1171" s="152"/>
      <c r="E1171" s="153">
        <f>'2.40-Dati'!A1170</f>
        <v>38475.166666666664</v>
      </c>
      <c r="F1171" s="157">
        <f>'2.40-Dati'!B1170</f>
        <v>49.5</v>
      </c>
      <c r="G1171" s="157">
        <f t="shared" si="36"/>
        <v>-1419.9981689452984</v>
      </c>
      <c r="H1171" s="157">
        <f t="shared" si="37"/>
        <v>-220.00122070309681</v>
      </c>
    </row>
    <row r="1172" spans="1:8" ht="15" customHeight="1" x14ac:dyDescent="0.2">
      <c r="A1172" s="152"/>
      <c r="B1172" s="152"/>
      <c r="C1172" s="152"/>
      <c r="D1172" s="152"/>
      <c r="E1172" s="153">
        <f>'2.40-Dati'!A1171</f>
        <v>38476.166666666664</v>
      </c>
      <c r="F1172" s="157">
        <f>'2.40-Dati'!B1171</f>
        <v>50.130001068115199</v>
      </c>
      <c r="G1172" s="157">
        <f t="shared" si="36"/>
        <v>630.0010681151989</v>
      </c>
      <c r="H1172" s="157">
        <f t="shared" si="37"/>
        <v>-789.9971008300995</v>
      </c>
    </row>
    <row r="1173" spans="1:8" ht="15" customHeight="1" x14ac:dyDescent="0.2">
      <c r="A1173" s="152"/>
      <c r="B1173" s="152"/>
      <c r="C1173" s="152"/>
      <c r="D1173" s="152"/>
      <c r="E1173" s="153">
        <f>'2.40-Dati'!A1172</f>
        <v>38477.166666666664</v>
      </c>
      <c r="F1173" s="157">
        <f>'2.40-Dati'!B1172</f>
        <v>50.830001831054602</v>
      </c>
      <c r="G1173" s="157">
        <f t="shared" si="36"/>
        <v>700.00076293940333</v>
      </c>
      <c r="H1173" s="157">
        <f t="shared" si="37"/>
        <v>1330.0018310546022</v>
      </c>
    </row>
    <row r="1174" spans="1:8" ht="15" customHeight="1" x14ac:dyDescent="0.2">
      <c r="A1174" s="152"/>
      <c r="B1174" s="152"/>
      <c r="C1174" s="152"/>
      <c r="D1174" s="152"/>
      <c r="E1174" s="153">
        <f>'2.40-Dati'!A1173</f>
        <v>38478.166666666664</v>
      </c>
      <c r="F1174" s="157">
        <f>'2.40-Dati'!B1173</f>
        <v>50.959999084472599</v>
      </c>
      <c r="G1174" s="157">
        <f t="shared" si="36"/>
        <v>129.99725341799717</v>
      </c>
      <c r="H1174" s="157">
        <f t="shared" si="37"/>
        <v>829.9980163574005</v>
      </c>
    </row>
    <row r="1175" spans="1:8" ht="15" customHeight="1" x14ac:dyDescent="0.2">
      <c r="A1175" s="152"/>
      <c r="B1175" s="152"/>
      <c r="C1175" s="152"/>
      <c r="D1175" s="152"/>
      <c r="E1175" s="153">
        <f>'2.40-Dati'!A1174</f>
        <v>38481.166666666664</v>
      </c>
      <c r="F1175" s="157">
        <f>'2.40-Dati'!B1174</f>
        <v>52.029998779296797</v>
      </c>
      <c r="G1175" s="157">
        <f t="shared" si="36"/>
        <v>1069.9996948241974</v>
      </c>
      <c r="H1175" s="157">
        <f t="shared" si="37"/>
        <v>1199.9969482421945</v>
      </c>
    </row>
    <row r="1176" spans="1:8" ht="15" customHeight="1" x14ac:dyDescent="0.2">
      <c r="A1176" s="152"/>
      <c r="B1176" s="152"/>
      <c r="C1176" s="152"/>
      <c r="D1176" s="152"/>
      <c r="E1176" s="153">
        <f>'2.40-Dati'!A1175</f>
        <v>38482.166666666664</v>
      </c>
      <c r="F1176" s="157">
        <f>'2.40-Dati'!B1175</f>
        <v>52.069999694824197</v>
      </c>
      <c r="G1176" s="157">
        <f t="shared" si="36"/>
        <v>40.000915527400593</v>
      </c>
      <c r="H1176" s="157">
        <f t="shared" si="37"/>
        <v>1110.000610351598</v>
      </c>
    </row>
    <row r="1177" spans="1:8" ht="15" customHeight="1" x14ac:dyDescent="0.2">
      <c r="A1177" s="152"/>
      <c r="B1177" s="152"/>
      <c r="C1177" s="152"/>
      <c r="D1177" s="152"/>
      <c r="E1177" s="153">
        <f>'2.40-Dati'!A1176</f>
        <v>38483.166666666664</v>
      </c>
      <c r="F1177" s="157">
        <f>'2.40-Dati'!B1176</f>
        <v>50.450000762939403</v>
      </c>
      <c r="G1177" s="157">
        <f t="shared" si="36"/>
        <v>-1619.998931884794</v>
      </c>
      <c r="H1177" s="157">
        <f t="shared" si="37"/>
        <v>-1579.9980163573935</v>
      </c>
    </row>
    <row r="1178" spans="1:8" ht="15" customHeight="1" x14ac:dyDescent="0.2">
      <c r="A1178" s="152"/>
      <c r="B1178" s="152"/>
      <c r="C1178" s="152"/>
      <c r="D1178" s="152"/>
      <c r="E1178" s="153">
        <f>'2.40-Dati'!A1177</f>
        <v>38484.166666666664</v>
      </c>
      <c r="F1178" s="157">
        <f>'2.40-Dati'!B1177</f>
        <v>48.540000915527301</v>
      </c>
      <c r="G1178" s="157">
        <f t="shared" si="36"/>
        <v>-1909.9998474121023</v>
      </c>
      <c r="H1178" s="157">
        <f t="shared" si="37"/>
        <v>-3529.9987792968964</v>
      </c>
    </row>
    <row r="1179" spans="1:8" ht="15" customHeight="1" x14ac:dyDescent="0.2">
      <c r="A1179" s="152"/>
      <c r="B1179" s="152"/>
      <c r="C1179" s="152"/>
      <c r="D1179" s="152"/>
      <c r="E1179" s="153">
        <f>'2.40-Dati'!A1178</f>
        <v>38485.166666666664</v>
      </c>
      <c r="F1179" s="157">
        <f>'2.40-Dati'!B1178</f>
        <v>48.669998168945298</v>
      </c>
      <c r="G1179" s="157">
        <f t="shared" si="36"/>
        <v>129.99725341799717</v>
      </c>
      <c r="H1179" s="157">
        <f t="shared" si="37"/>
        <v>-1780.0025939941052</v>
      </c>
    </row>
    <row r="1180" spans="1:8" ht="15" customHeight="1" x14ac:dyDescent="0.2">
      <c r="A1180" s="152"/>
      <c r="B1180" s="152"/>
      <c r="C1180" s="152"/>
      <c r="D1180" s="152"/>
      <c r="E1180" s="153">
        <f>'2.40-Dati'!A1179</f>
        <v>38488.166666666664</v>
      </c>
      <c r="F1180" s="157">
        <f>'2.40-Dati'!B1179</f>
        <v>48.610000610351499</v>
      </c>
      <c r="G1180" s="157">
        <f t="shared" si="36"/>
        <v>-59.997558593799738</v>
      </c>
      <c r="H1180" s="157">
        <f t="shared" si="37"/>
        <v>69.999694824197434</v>
      </c>
    </row>
    <row r="1181" spans="1:8" ht="15" customHeight="1" x14ac:dyDescent="0.2">
      <c r="A1181" s="152"/>
      <c r="B1181" s="152"/>
      <c r="C1181" s="152"/>
      <c r="D1181" s="152"/>
      <c r="E1181" s="153">
        <f>'2.40-Dati'!A1180</f>
        <v>38489.166666666664</v>
      </c>
      <c r="F1181" s="157">
        <f>'2.40-Dati'!B1180</f>
        <v>48.970001220703097</v>
      </c>
      <c r="G1181" s="157">
        <f t="shared" si="36"/>
        <v>360.00061035159803</v>
      </c>
      <c r="H1181" s="157">
        <f t="shared" si="37"/>
        <v>300.00305175779829</v>
      </c>
    </row>
    <row r="1182" spans="1:8" ht="15" customHeight="1" x14ac:dyDescent="0.2">
      <c r="A1182" s="152"/>
      <c r="B1182" s="152"/>
      <c r="C1182" s="152"/>
      <c r="D1182" s="152"/>
      <c r="E1182" s="153">
        <f>'2.40-Dati'!A1181</f>
        <v>38490.166666666664</v>
      </c>
      <c r="F1182" s="157">
        <f>'2.40-Dati'!B1181</f>
        <v>47.25</v>
      </c>
      <c r="G1182" s="157">
        <f t="shared" si="36"/>
        <v>-1720.0012207030966</v>
      </c>
      <c r="H1182" s="157">
        <f t="shared" si="37"/>
        <v>-1360.0006103514986</v>
      </c>
    </row>
    <row r="1183" spans="1:8" ht="15" customHeight="1" x14ac:dyDescent="0.2">
      <c r="A1183" s="152"/>
      <c r="B1183" s="152"/>
      <c r="C1183" s="152"/>
      <c r="D1183" s="152"/>
      <c r="E1183" s="153">
        <f>'2.40-Dati'!A1182</f>
        <v>38491.166666666664</v>
      </c>
      <c r="F1183" s="157">
        <f>'2.40-Dati'!B1182</f>
        <v>46.919998168945298</v>
      </c>
      <c r="G1183" s="157">
        <f t="shared" si="36"/>
        <v>-330.00183105470171</v>
      </c>
      <c r="H1183" s="157">
        <f t="shared" si="37"/>
        <v>-2050.0030517577984</v>
      </c>
    </row>
    <row r="1184" spans="1:8" ht="15" customHeight="1" x14ac:dyDescent="0.2">
      <c r="A1184" s="152"/>
      <c r="B1184" s="152"/>
      <c r="C1184" s="152"/>
      <c r="D1184" s="152"/>
      <c r="E1184" s="153">
        <f>'2.40-Dati'!A1183</f>
        <v>38492.166666666664</v>
      </c>
      <c r="F1184" s="157">
        <f>'2.40-Dati'!B1183</f>
        <v>46.799999237060497</v>
      </c>
      <c r="G1184" s="157">
        <f t="shared" si="36"/>
        <v>-119.99893188480115</v>
      </c>
      <c r="H1184" s="157">
        <f t="shared" si="37"/>
        <v>-450.00076293950286</v>
      </c>
    </row>
    <row r="1185" spans="1:8" ht="15" customHeight="1" x14ac:dyDescent="0.2">
      <c r="A1185" s="152"/>
      <c r="B1185" s="152"/>
      <c r="C1185" s="152"/>
      <c r="D1185" s="152"/>
      <c r="E1185" s="153">
        <f>'2.40-Dati'!A1184</f>
        <v>38495.166666666664</v>
      </c>
      <c r="F1185" s="157">
        <f>'2.40-Dati'!B1184</f>
        <v>49.159999847412102</v>
      </c>
      <c r="G1185" s="157">
        <f t="shared" si="36"/>
        <v>2360.0006103516052</v>
      </c>
      <c r="H1185" s="157">
        <f t="shared" si="37"/>
        <v>2240.0016784668042</v>
      </c>
    </row>
    <row r="1186" spans="1:8" ht="15" customHeight="1" x14ac:dyDescent="0.2">
      <c r="A1186" s="152"/>
      <c r="B1186" s="152"/>
      <c r="C1186" s="152"/>
      <c r="D1186" s="152"/>
      <c r="E1186" s="153">
        <f>'2.40-Dati'!A1185</f>
        <v>38496.166666666664</v>
      </c>
      <c r="F1186" s="157">
        <f>'2.40-Dati'!B1185</f>
        <v>49.669998168945298</v>
      </c>
      <c r="G1186" s="157">
        <f t="shared" si="36"/>
        <v>509.99832153319602</v>
      </c>
      <c r="H1186" s="157">
        <f t="shared" si="37"/>
        <v>2869.9989318848011</v>
      </c>
    </row>
    <row r="1187" spans="1:8" ht="15" customHeight="1" x14ac:dyDescent="0.2">
      <c r="A1187" s="152"/>
      <c r="B1187" s="152"/>
      <c r="C1187" s="152"/>
      <c r="D1187" s="152"/>
      <c r="E1187" s="153">
        <f>'2.40-Dati'!A1186</f>
        <v>38497.166666666664</v>
      </c>
      <c r="F1187" s="157">
        <f>'2.40-Dati'!B1186</f>
        <v>50.9799995422363</v>
      </c>
      <c r="G1187" s="157">
        <f t="shared" si="36"/>
        <v>1310.0013732910015</v>
      </c>
      <c r="H1187" s="157">
        <f t="shared" si="37"/>
        <v>1819.9996948241976</v>
      </c>
    </row>
    <row r="1188" spans="1:8" ht="15" customHeight="1" x14ac:dyDescent="0.2">
      <c r="A1188" s="152"/>
      <c r="B1188" s="152"/>
      <c r="C1188" s="152"/>
      <c r="D1188" s="152"/>
      <c r="E1188" s="153">
        <f>'2.40-Dati'!A1187</f>
        <v>38498.166666666664</v>
      </c>
      <c r="F1188" s="157">
        <f>'2.40-Dati'!B1187</f>
        <v>51.009998321533203</v>
      </c>
      <c r="G1188" s="157">
        <f t="shared" si="36"/>
        <v>29.998779296903422</v>
      </c>
      <c r="H1188" s="157">
        <f t="shared" si="37"/>
        <v>1340.0001525879049</v>
      </c>
    </row>
    <row r="1189" spans="1:8" ht="15" customHeight="1" x14ac:dyDescent="0.2">
      <c r="A1189" s="152"/>
      <c r="B1189" s="152"/>
      <c r="C1189" s="152"/>
      <c r="D1189" s="152"/>
      <c r="E1189" s="153">
        <f>'2.40-Dati'!A1188</f>
        <v>38499.166666666664</v>
      </c>
      <c r="F1189" s="157">
        <f>'2.40-Dati'!B1188</f>
        <v>51.849998474121001</v>
      </c>
      <c r="G1189" s="157">
        <f t="shared" si="36"/>
        <v>840.00015258779831</v>
      </c>
      <c r="H1189" s="157">
        <f t="shared" si="37"/>
        <v>869.99893188470173</v>
      </c>
    </row>
    <row r="1190" spans="1:8" ht="15" customHeight="1" x14ac:dyDescent="0.2">
      <c r="A1190" s="152"/>
      <c r="B1190" s="152"/>
      <c r="C1190" s="152"/>
      <c r="D1190" s="152"/>
      <c r="E1190" s="153">
        <f>'2.40-Dati'!A1189</f>
        <v>38503.166666666664</v>
      </c>
      <c r="F1190" s="157">
        <f>'2.40-Dati'!B1189</f>
        <v>51.970001220703097</v>
      </c>
      <c r="G1190" s="157">
        <f t="shared" si="36"/>
        <v>120.0027465820952</v>
      </c>
      <c r="H1190" s="157">
        <f t="shared" si="37"/>
        <v>960.00289916989345</v>
      </c>
    </row>
    <row r="1191" spans="1:8" ht="15" customHeight="1" x14ac:dyDescent="0.2">
      <c r="A1191" s="152"/>
      <c r="B1191" s="152"/>
      <c r="C1191" s="152"/>
      <c r="D1191" s="152"/>
      <c r="E1191" s="153">
        <f>'2.40-Dati'!A1190</f>
        <v>38504.166666666664</v>
      </c>
      <c r="F1191" s="157">
        <f>'2.40-Dati'!B1190</f>
        <v>54.599998474121001</v>
      </c>
      <c r="G1191" s="157">
        <f t="shared" si="36"/>
        <v>2629.9972534179046</v>
      </c>
      <c r="H1191" s="157">
        <f t="shared" si="37"/>
        <v>2750</v>
      </c>
    </row>
    <row r="1192" spans="1:8" ht="15" customHeight="1" x14ac:dyDescent="0.2">
      <c r="A1192" s="152"/>
      <c r="B1192" s="152"/>
      <c r="C1192" s="152"/>
      <c r="D1192" s="152"/>
      <c r="E1192" s="153">
        <f>'2.40-Dati'!A1191</f>
        <v>38505.166666666664</v>
      </c>
      <c r="F1192" s="157">
        <f>'2.40-Dati'!B1191</f>
        <v>53.630001068115199</v>
      </c>
      <c r="G1192" s="157">
        <f t="shared" si="36"/>
        <v>-969.99740600580253</v>
      </c>
      <c r="H1192" s="157">
        <f t="shared" si="37"/>
        <v>1659.9998474121021</v>
      </c>
    </row>
    <row r="1193" spans="1:8" ht="15" customHeight="1" x14ac:dyDescent="0.2">
      <c r="A1193" s="152"/>
      <c r="B1193" s="152"/>
      <c r="C1193" s="152"/>
      <c r="D1193" s="152"/>
      <c r="E1193" s="153">
        <f>'2.40-Dati'!A1192</f>
        <v>38506.166666666664</v>
      </c>
      <c r="F1193" s="157">
        <f>'2.40-Dati'!B1192</f>
        <v>55.029998779296797</v>
      </c>
      <c r="G1193" s="157">
        <f t="shared" si="36"/>
        <v>1399.9977111815979</v>
      </c>
      <c r="H1193" s="157">
        <f t="shared" si="37"/>
        <v>430.00030517579535</v>
      </c>
    </row>
    <row r="1194" spans="1:8" ht="15" customHeight="1" x14ac:dyDescent="0.2">
      <c r="A1194" s="152"/>
      <c r="B1194" s="152"/>
      <c r="C1194" s="152"/>
      <c r="D1194" s="152"/>
      <c r="E1194" s="153">
        <f>'2.40-Dati'!A1193</f>
        <v>38509.166666666664</v>
      </c>
      <c r="F1194" s="157">
        <f>'2.40-Dati'!B1193</f>
        <v>54.490001678466797</v>
      </c>
      <c r="G1194" s="157">
        <f t="shared" si="36"/>
        <v>-539.99710082999991</v>
      </c>
      <c r="H1194" s="157">
        <f t="shared" si="37"/>
        <v>860.00061035159797</v>
      </c>
    </row>
    <row r="1195" spans="1:8" ht="15" customHeight="1" x14ac:dyDescent="0.2">
      <c r="A1195" s="152"/>
      <c r="B1195" s="152"/>
      <c r="C1195" s="152"/>
      <c r="D1195" s="152"/>
      <c r="E1195" s="153">
        <f>'2.40-Dati'!A1194</f>
        <v>38510.166666666664</v>
      </c>
      <c r="F1195" s="157">
        <f>'2.40-Dati'!B1194</f>
        <v>53.759998321533203</v>
      </c>
      <c r="G1195" s="157">
        <f t="shared" si="36"/>
        <v>-730.00335693359375</v>
      </c>
      <c r="H1195" s="157">
        <f t="shared" si="37"/>
        <v>-1270.0004577635937</v>
      </c>
    </row>
    <row r="1196" spans="1:8" ht="15" customHeight="1" x14ac:dyDescent="0.2">
      <c r="A1196" s="152"/>
      <c r="B1196" s="152"/>
      <c r="C1196" s="152"/>
      <c r="D1196" s="152"/>
      <c r="E1196" s="153">
        <f>'2.40-Dati'!A1195</f>
        <v>38511.166666666664</v>
      </c>
      <c r="F1196" s="157">
        <f>'2.40-Dati'!B1195</f>
        <v>52.540000915527301</v>
      </c>
      <c r="G1196" s="157">
        <f t="shared" si="36"/>
        <v>-1219.9974060059021</v>
      </c>
      <c r="H1196" s="157">
        <f t="shared" si="37"/>
        <v>-1950.0007629394959</v>
      </c>
    </row>
    <row r="1197" spans="1:8" ht="15" customHeight="1" x14ac:dyDescent="0.2">
      <c r="A1197" s="152"/>
      <c r="B1197" s="152"/>
      <c r="C1197" s="152"/>
      <c r="D1197" s="152"/>
      <c r="E1197" s="153">
        <f>'2.40-Dati'!A1196</f>
        <v>38512.166666666664</v>
      </c>
      <c r="F1197" s="157">
        <f>'2.40-Dati'!B1196</f>
        <v>54.279998779296797</v>
      </c>
      <c r="G1197" s="157">
        <f t="shared" si="36"/>
        <v>1739.9978637694958</v>
      </c>
      <c r="H1197" s="157">
        <f t="shared" si="37"/>
        <v>520.00045776359366</v>
      </c>
    </row>
    <row r="1198" spans="1:8" ht="15" customHeight="1" x14ac:dyDescent="0.2">
      <c r="A1198" s="152"/>
      <c r="B1198" s="152"/>
      <c r="C1198" s="152"/>
      <c r="D1198" s="152"/>
      <c r="E1198" s="153">
        <f>'2.40-Dati'!A1197</f>
        <v>38513.166666666664</v>
      </c>
      <c r="F1198" s="157">
        <f>'2.40-Dati'!B1197</f>
        <v>53.540000915527301</v>
      </c>
      <c r="G1198" s="157">
        <f t="shared" si="36"/>
        <v>-739.99786376949578</v>
      </c>
      <c r="H1198" s="157">
        <f t="shared" si="37"/>
        <v>1000</v>
      </c>
    </row>
    <row r="1199" spans="1:8" ht="15" customHeight="1" x14ac:dyDescent="0.2">
      <c r="A1199" s="152"/>
      <c r="B1199" s="152"/>
      <c r="C1199" s="152"/>
      <c r="D1199" s="152"/>
      <c r="E1199" s="153">
        <f>'2.40-Dati'!A1198</f>
        <v>38516.166666666664</v>
      </c>
      <c r="F1199" s="157">
        <f>'2.40-Dati'!B1198</f>
        <v>55.619998931884702</v>
      </c>
      <c r="G1199" s="157">
        <f t="shared" si="36"/>
        <v>2079.9980163574005</v>
      </c>
      <c r="H1199" s="157">
        <f t="shared" si="37"/>
        <v>1340.0001525879047</v>
      </c>
    </row>
    <row r="1200" spans="1:8" ht="15" customHeight="1" x14ac:dyDescent="0.2">
      <c r="A1200" s="152"/>
      <c r="B1200" s="152"/>
      <c r="C1200" s="152"/>
      <c r="D1200" s="152"/>
      <c r="E1200" s="153">
        <f>'2.40-Dati'!A1199</f>
        <v>38517.166666666664</v>
      </c>
      <c r="F1200" s="157">
        <f>'2.40-Dati'!B1199</f>
        <v>55</v>
      </c>
      <c r="G1200" s="157">
        <f t="shared" si="36"/>
        <v>-619.99893188470173</v>
      </c>
      <c r="H1200" s="157">
        <f t="shared" si="37"/>
        <v>1459.9990844726988</v>
      </c>
    </row>
    <row r="1201" spans="1:8" ht="15" customHeight="1" x14ac:dyDescent="0.2">
      <c r="A1201" s="152"/>
      <c r="B1201" s="152"/>
      <c r="C1201" s="152"/>
      <c r="D1201" s="152"/>
      <c r="E1201" s="153">
        <f>'2.40-Dati'!A1200</f>
        <v>38518.166666666664</v>
      </c>
      <c r="F1201" s="157">
        <f>'2.40-Dati'!B1200</f>
        <v>55.569999694824197</v>
      </c>
      <c r="G1201" s="157">
        <f t="shared" si="36"/>
        <v>569.99969482419738</v>
      </c>
      <c r="H1201" s="157">
        <f t="shared" si="37"/>
        <v>-49.999237060504356</v>
      </c>
    </row>
    <row r="1202" spans="1:8" ht="15" customHeight="1" x14ac:dyDescent="0.2">
      <c r="A1202" s="152"/>
      <c r="B1202" s="152"/>
      <c r="C1202" s="152"/>
      <c r="D1202" s="152"/>
      <c r="E1202" s="153">
        <f>'2.40-Dati'!A1201</f>
        <v>38519.166666666664</v>
      </c>
      <c r="F1202" s="157">
        <f>'2.40-Dati'!B1201</f>
        <v>56.580001831054602</v>
      </c>
      <c r="G1202" s="157">
        <f t="shared" si="36"/>
        <v>1010.0021362304049</v>
      </c>
      <c r="H1202" s="157">
        <f t="shared" si="37"/>
        <v>1580.0018310546022</v>
      </c>
    </row>
    <row r="1203" spans="1:8" ht="15" customHeight="1" x14ac:dyDescent="0.2">
      <c r="A1203" s="152"/>
      <c r="B1203" s="152"/>
      <c r="C1203" s="152"/>
      <c r="D1203" s="152"/>
      <c r="E1203" s="153">
        <f>'2.40-Dati'!A1202</f>
        <v>38520.166666666664</v>
      </c>
      <c r="F1203" s="157">
        <f>'2.40-Dati'!B1202</f>
        <v>58.470001220703097</v>
      </c>
      <c r="G1203" s="157">
        <f t="shared" si="36"/>
        <v>1889.9993896484943</v>
      </c>
      <c r="H1203" s="157">
        <f t="shared" si="37"/>
        <v>2900.001525878899</v>
      </c>
    </row>
    <row r="1204" spans="1:8" ht="15" customHeight="1" x14ac:dyDescent="0.2">
      <c r="A1204" s="152"/>
      <c r="B1204" s="152"/>
      <c r="C1204" s="152"/>
      <c r="D1204" s="152"/>
      <c r="E1204" s="153">
        <f>'2.40-Dati'!A1203</f>
        <v>38523.166666666664</v>
      </c>
      <c r="F1204" s="157">
        <f>'2.40-Dati'!B1203</f>
        <v>59.369998931884702</v>
      </c>
      <c r="G1204" s="157">
        <f t="shared" si="36"/>
        <v>899.99771118160515</v>
      </c>
      <c r="H1204" s="157">
        <f t="shared" si="37"/>
        <v>2789.9971008300995</v>
      </c>
    </row>
    <row r="1205" spans="1:8" ht="15" customHeight="1" x14ac:dyDescent="0.2">
      <c r="A1205" s="152"/>
      <c r="B1205" s="152"/>
      <c r="C1205" s="152"/>
      <c r="D1205" s="152"/>
      <c r="E1205" s="153">
        <f>'2.40-Dati'!A1204</f>
        <v>38524.166666666664</v>
      </c>
      <c r="F1205" s="157">
        <f>'2.40-Dati'!B1204</f>
        <v>58.900001525878899</v>
      </c>
      <c r="G1205" s="157">
        <f t="shared" si="36"/>
        <v>-469.99740600580253</v>
      </c>
      <c r="H1205" s="157">
        <f t="shared" si="37"/>
        <v>430.00030517580262</v>
      </c>
    </row>
    <row r="1206" spans="1:8" ht="15" customHeight="1" x14ac:dyDescent="0.2">
      <c r="A1206" s="152"/>
      <c r="B1206" s="152"/>
      <c r="C1206" s="152"/>
      <c r="D1206" s="152"/>
      <c r="E1206" s="153">
        <f>'2.40-Dati'!A1205</f>
        <v>38525.166666666664</v>
      </c>
      <c r="F1206" s="157">
        <f>'2.40-Dati'!B1205</f>
        <v>58.090000152587798</v>
      </c>
      <c r="G1206" s="157">
        <f t="shared" si="36"/>
        <v>-810.00137329110089</v>
      </c>
      <c r="H1206" s="157">
        <f t="shared" si="37"/>
        <v>-1279.9987792969034</v>
      </c>
    </row>
    <row r="1207" spans="1:8" ht="15" customHeight="1" x14ac:dyDescent="0.2">
      <c r="A1207" s="152"/>
      <c r="B1207" s="152"/>
      <c r="C1207" s="152"/>
      <c r="D1207" s="152"/>
      <c r="E1207" s="153">
        <f>'2.40-Dati'!A1206</f>
        <v>38526.166666666664</v>
      </c>
      <c r="F1207" s="157">
        <f>'2.40-Dati'!B1206</f>
        <v>59.419998168945298</v>
      </c>
      <c r="G1207" s="157">
        <f t="shared" si="36"/>
        <v>1329.9980163575001</v>
      </c>
      <c r="H1207" s="157">
        <f t="shared" si="37"/>
        <v>519.9966430663992</v>
      </c>
    </row>
    <row r="1208" spans="1:8" ht="15" customHeight="1" x14ac:dyDescent="0.2">
      <c r="A1208" s="152"/>
      <c r="B1208" s="152"/>
      <c r="C1208" s="152"/>
      <c r="D1208" s="152"/>
      <c r="E1208" s="153">
        <f>'2.40-Dati'!A1207</f>
        <v>38527.166666666664</v>
      </c>
      <c r="F1208" s="157">
        <f>'2.40-Dati'!B1207</f>
        <v>59.840000152587798</v>
      </c>
      <c r="G1208" s="157">
        <f t="shared" si="36"/>
        <v>420.00198364249997</v>
      </c>
      <c r="H1208" s="157">
        <f t="shared" si="37"/>
        <v>1750</v>
      </c>
    </row>
    <row r="1209" spans="1:8" ht="15" customHeight="1" x14ac:dyDescent="0.2">
      <c r="A1209" s="152"/>
      <c r="B1209" s="152"/>
      <c r="C1209" s="152"/>
      <c r="D1209" s="152"/>
      <c r="E1209" s="153">
        <f>'2.40-Dati'!A1208</f>
        <v>38530.166666666664</v>
      </c>
      <c r="F1209" s="157">
        <f>'2.40-Dati'!B1208</f>
        <v>60.540000915527301</v>
      </c>
      <c r="G1209" s="157">
        <f t="shared" si="36"/>
        <v>700.00076293950292</v>
      </c>
      <c r="H1209" s="157">
        <f t="shared" si="37"/>
        <v>1120.0027465820028</v>
      </c>
    </row>
    <row r="1210" spans="1:8" ht="15" customHeight="1" x14ac:dyDescent="0.2">
      <c r="A1210" s="152"/>
      <c r="B1210" s="152"/>
      <c r="C1210" s="152"/>
      <c r="D1210" s="152"/>
      <c r="E1210" s="153">
        <f>'2.40-Dati'!A1209</f>
        <v>38531.166666666664</v>
      </c>
      <c r="F1210" s="157">
        <f>'2.40-Dati'!B1209</f>
        <v>58.200000762939403</v>
      </c>
      <c r="G1210" s="157">
        <f t="shared" si="36"/>
        <v>-2340.0001525878979</v>
      </c>
      <c r="H1210" s="157">
        <f t="shared" si="37"/>
        <v>-1639.999389648395</v>
      </c>
    </row>
    <row r="1211" spans="1:8" ht="15" customHeight="1" x14ac:dyDescent="0.2">
      <c r="A1211" s="152"/>
      <c r="B1211" s="152"/>
      <c r="C1211" s="152"/>
      <c r="D1211" s="152"/>
      <c r="E1211" s="153">
        <f>'2.40-Dati'!A1210</f>
        <v>38532.166666666664</v>
      </c>
      <c r="F1211" s="157">
        <f>'2.40-Dati'!B1210</f>
        <v>57.259998321533203</v>
      </c>
      <c r="G1211" s="157">
        <f t="shared" si="36"/>
        <v>-940.00244140620021</v>
      </c>
      <c r="H1211" s="157">
        <f t="shared" si="37"/>
        <v>-3280.0025939940979</v>
      </c>
    </row>
    <row r="1212" spans="1:8" ht="15" customHeight="1" x14ac:dyDescent="0.2">
      <c r="A1212" s="152"/>
      <c r="B1212" s="152"/>
      <c r="C1212" s="152"/>
      <c r="D1212" s="152"/>
      <c r="E1212" s="153">
        <f>'2.40-Dati'!A1211</f>
        <v>38533.166666666664</v>
      </c>
      <c r="F1212" s="157">
        <f>'2.40-Dati'!B1211</f>
        <v>56.5</v>
      </c>
      <c r="G1212" s="157">
        <f t="shared" si="36"/>
        <v>-759.99832153320313</v>
      </c>
      <c r="H1212" s="157">
        <f t="shared" si="37"/>
        <v>-1700.0007629394033</v>
      </c>
    </row>
    <row r="1213" spans="1:8" ht="15" customHeight="1" x14ac:dyDescent="0.2">
      <c r="A1213" s="152"/>
      <c r="B1213" s="152"/>
      <c r="C1213" s="152"/>
      <c r="D1213" s="152"/>
      <c r="E1213" s="153">
        <f>'2.40-Dati'!A1212</f>
        <v>38534.166666666664</v>
      </c>
      <c r="F1213" s="157">
        <f>'2.40-Dati'!B1212</f>
        <v>58.75</v>
      </c>
      <c r="G1213" s="157">
        <f t="shared" si="36"/>
        <v>2250</v>
      </c>
      <c r="H1213" s="157">
        <f t="shared" si="37"/>
        <v>1490.0016784667969</v>
      </c>
    </row>
    <row r="1214" spans="1:8" ht="15" customHeight="1" x14ac:dyDescent="0.2">
      <c r="A1214" s="152"/>
      <c r="B1214" s="152"/>
      <c r="C1214" s="152"/>
      <c r="D1214" s="152"/>
      <c r="E1214" s="153">
        <f>'2.40-Dati'!A1213</f>
        <v>38538.166666666664</v>
      </c>
      <c r="F1214" s="157">
        <f>'2.40-Dati'!B1213</f>
        <v>59.590000152587798</v>
      </c>
      <c r="G1214" s="157">
        <f t="shared" si="36"/>
        <v>840.00015258779831</v>
      </c>
      <c r="H1214" s="157">
        <f t="shared" si="37"/>
        <v>3090.0001525877983</v>
      </c>
    </row>
    <row r="1215" spans="1:8" ht="15" customHeight="1" x14ac:dyDescent="0.2">
      <c r="A1215" s="152"/>
      <c r="B1215" s="152"/>
      <c r="C1215" s="152"/>
      <c r="D1215" s="152"/>
      <c r="E1215" s="153">
        <f>'2.40-Dati'!A1214</f>
        <v>38539.166666666664</v>
      </c>
      <c r="F1215" s="157">
        <f>'2.40-Dati'!B1214</f>
        <v>61.279998779296797</v>
      </c>
      <c r="G1215" s="157">
        <f t="shared" si="36"/>
        <v>1689.9986267089985</v>
      </c>
      <c r="H1215" s="157">
        <f t="shared" si="37"/>
        <v>2529.9987792967968</v>
      </c>
    </row>
    <row r="1216" spans="1:8" ht="15" customHeight="1" x14ac:dyDescent="0.2">
      <c r="A1216" s="152"/>
      <c r="B1216" s="152"/>
      <c r="C1216" s="152"/>
      <c r="D1216" s="152"/>
      <c r="E1216" s="153">
        <f>'2.40-Dati'!A1215</f>
        <v>38540.166666666664</v>
      </c>
      <c r="F1216" s="157">
        <f>'2.40-Dati'!B1215</f>
        <v>60.7299995422363</v>
      </c>
      <c r="G1216" s="157">
        <f t="shared" si="36"/>
        <v>-549.99923706049708</v>
      </c>
      <c r="H1216" s="157">
        <f t="shared" si="37"/>
        <v>1139.9993896485014</v>
      </c>
    </row>
    <row r="1217" spans="1:8" ht="15" customHeight="1" x14ac:dyDescent="0.2">
      <c r="A1217" s="152"/>
      <c r="B1217" s="152"/>
      <c r="C1217" s="152"/>
      <c r="D1217" s="152"/>
      <c r="E1217" s="153">
        <f>'2.40-Dati'!A1216</f>
        <v>38541.166666666664</v>
      </c>
      <c r="F1217" s="157">
        <f>'2.40-Dati'!B1216</f>
        <v>59.630001068115199</v>
      </c>
      <c r="G1217" s="157">
        <f t="shared" si="36"/>
        <v>-1099.9984741211008</v>
      </c>
      <c r="H1217" s="157">
        <f t="shared" si="37"/>
        <v>-1649.9977111815979</v>
      </c>
    </row>
    <row r="1218" spans="1:8" ht="15" customHeight="1" x14ac:dyDescent="0.2">
      <c r="A1218" s="152"/>
      <c r="B1218" s="152"/>
      <c r="C1218" s="152"/>
      <c r="D1218" s="152"/>
      <c r="E1218" s="153">
        <f>'2.40-Dati'!A1217</f>
        <v>38544.166666666664</v>
      </c>
      <c r="F1218" s="157">
        <f>'2.40-Dati'!B1217</f>
        <v>58.919998168945298</v>
      </c>
      <c r="G1218" s="157">
        <f t="shared" si="36"/>
        <v>-710.0028991699005</v>
      </c>
      <c r="H1218" s="157">
        <f t="shared" si="37"/>
        <v>-1810.0013732910013</v>
      </c>
    </row>
    <row r="1219" spans="1:8" ht="15" customHeight="1" x14ac:dyDescent="0.2">
      <c r="A1219" s="152"/>
      <c r="B1219" s="152"/>
      <c r="C1219" s="152"/>
      <c r="D1219" s="152"/>
      <c r="E1219" s="153">
        <f>'2.40-Dati'!A1218</f>
        <v>38545.166666666664</v>
      </c>
      <c r="F1219" s="157">
        <f>'2.40-Dati'!B1218</f>
        <v>60.619998931884702</v>
      </c>
      <c r="G1219" s="157">
        <f t="shared" si="36"/>
        <v>1700.0007629394033</v>
      </c>
      <c r="H1219" s="157">
        <f t="shared" si="37"/>
        <v>989.99786376950283</v>
      </c>
    </row>
    <row r="1220" spans="1:8" ht="15" customHeight="1" x14ac:dyDescent="0.2">
      <c r="A1220" s="152"/>
      <c r="B1220" s="152"/>
      <c r="C1220" s="152"/>
      <c r="D1220" s="152"/>
      <c r="E1220" s="153">
        <f>'2.40-Dati'!A1219</f>
        <v>38546.166666666664</v>
      </c>
      <c r="F1220" s="157">
        <f>'2.40-Dati'!B1219</f>
        <v>60.009998321533203</v>
      </c>
      <c r="G1220" s="157">
        <f t="shared" ref="G1220:G1283" si="38">IF($B$1="lunga",1,-1)*$B$3*(F1220-F1219)</f>
        <v>-610.00061035149861</v>
      </c>
      <c r="H1220" s="157">
        <f t="shared" si="37"/>
        <v>1090.0001525879047</v>
      </c>
    </row>
    <row r="1221" spans="1:8" ht="15" customHeight="1" x14ac:dyDescent="0.2">
      <c r="A1221" s="152"/>
      <c r="B1221" s="152"/>
      <c r="C1221" s="152"/>
      <c r="D1221" s="152"/>
      <c r="E1221" s="153">
        <f>'2.40-Dati'!A1220</f>
        <v>38547.166666666664</v>
      </c>
      <c r="F1221" s="157">
        <f>'2.40-Dati'!B1220</f>
        <v>57.799999237060497</v>
      </c>
      <c r="G1221" s="157">
        <f t="shared" si="38"/>
        <v>-2209.9990844727058</v>
      </c>
      <c r="H1221" s="157">
        <f t="shared" ref="H1221:H1284" si="39">G1220+G1221</f>
        <v>-2819.9996948242042</v>
      </c>
    </row>
    <row r="1222" spans="1:8" ht="15" customHeight="1" x14ac:dyDescent="0.2">
      <c r="A1222" s="152"/>
      <c r="B1222" s="152"/>
      <c r="C1222" s="152"/>
      <c r="D1222" s="152"/>
      <c r="E1222" s="153">
        <f>'2.40-Dati'!A1221</f>
        <v>38548.166666666664</v>
      </c>
      <c r="F1222" s="157">
        <f>'2.40-Dati'!B1221</f>
        <v>58.090000152587798</v>
      </c>
      <c r="G1222" s="157">
        <f t="shared" si="38"/>
        <v>290.00091552730112</v>
      </c>
      <c r="H1222" s="157">
        <f t="shared" si="39"/>
        <v>-1919.9981689454048</v>
      </c>
    </row>
    <row r="1223" spans="1:8" ht="15" customHeight="1" x14ac:dyDescent="0.2">
      <c r="A1223" s="152"/>
      <c r="B1223" s="152"/>
      <c r="C1223" s="152"/>
      <c r="D1223" s="152"/>
      <c r="E1223" s="153">
        <f>'2.40-Dati'!A1222</f>
        <v>38551.166666666664</v>
      </c>
      <c r="F1223" s="157">
        <f>'2.40-Dati'!B1222</f>
        <v>57.319999694824197</v>
      </c>
      <c r="G1223" s="157">
        <f t="shared" si="38"/>
        <v>-770.00045776360082</v>
      </c>
      <c r="H1223" s="157">
        <f t="shared" si="39"/>
        <v>-479.9995422362997</v>
      </c>
    </row>
    <row r="1224" spans="1:8" ht="15" customHeight="1" x14ac:dyDescent="0.2">
      <c r="A1224" s="152"/>
      <c r="B1224" s="152"/>
      <c r="C1224" s="152"/>
      <c r="D1224" s="152"/>
      <c r="E1224" s="153">
        <f>'2.40-Dati'!A1223</f>
        <v>38552.166666666664</v>
      </c>
      <c r="F1224" s="157">
        <f>'2.40-Dati'!B1223</f>
        <v>57.459999084472599</v>
      </c>
      <c r="G1224" s="157">
        <f t="shared" si="38"/>
        <v>139.99938964840197</v>
      </c>
      <c r="H1224" s="157">
        <f t="shared" si="39"/>
        <v>-630.0010681151989</v>
      </c>
    </row>
    <row r="1225" spans="1:8" ht="15" customHeight="1" x14ac:dyDescent="0.2">
      <c r="A1225" s="152"/>
      <c r="B1225" s="152"/>
      <c r="C1225" s="152"/>
      <c r="D1225" s="152"/>
      <c r="E1225" s="153">
        <f>'2.40-Dati'!A1224</f>
        <v>38553.166666666664</v>
      </c>
      <c r="F1225" s="157">
        <f>'2.40-Dati'!B1224</f>
        <v>56.720001220703097</v>
      </c>
      <c r="G1225" s="157">
        <f t="shared" si="38"/>
        <v>-739.99786376950283</v>
      </c>
      <c r="H1225" s="157">
        <f t="shared" si="39"/>
        <v>-599.9984741211008</v>
      </c>
    </row>
    <row r="1226" spans="1:8" ht="15" customHeight="1" x14ac:dyDescent="0.2">
      <c r="A1226" s="152"/>
      <c r="B1226" s="152"/>
      <c r="C1226" s="152"/>
      <c r="D1226" s="152"/>
      <c r="E1226" s="153">
        <f>'2.40-Dati'!A1225</f>
        <v>38554.166666666664</v>
      </c>
      <c r="F1226" s="157">
        <f>'2.40-Dati'!B1225</f>
        <v>57.130001068115199</v>
      </c>
      <c r="G1226" s="157">
        <f t="shared" si="38"/>
        <v>409.99984741210227</v>
      </c>
      <c r="H1226" s="157">
        <f t="shared" si="39"/>
        <v>-329.99801635740056</v>
      </c>
    </row>
    <row r="1227" spans="1:8" ht="15" customHeight="1" x14ac:dyDescent="0.2">
      <c r="A1227" s="152"/>
      <c r="B1227" s="152"/>
      <c r="C1227" s="152"/>
      <c r="D1227" s="152"/>
      <c r="E1227" s="153">
        <f>'2.40-Dati'!A1226</f>
        <v>38555.166666666664</v>
      </c>
      <c r="F1227" s="157">
        <f>'2.40-Dati'!B1226</f>
        <v>58.650001525878899</v>
      </c>
      <c r="G1227" s="157">
        <f t="shared" si="38"/>
        <v>1520.0004577637003</v>
      </c>
      <c r="H1227" s="157">
        <f t="shared" si="39"/>
        <v>1930.0003051758026</v>
      </c>
    </row>
    <row r="1228" spans="1:8" ht="15" customHeight="1" x14ac:dyDescent="0.2">
      <c r="A1228" s="152"/>
      <c r="B1228" s="152"/>
      <c r="C1228" s="152"/>
      <c r="D1228" s="152"/>
      <c r="E1228" s="153">
        <f>'2.40-Dati'!A1227</f>
        <v>38558.166666666664</v>
      </c>
      <c r="F1228" s="157">
        <f>'2.40-Dati'!B1227</f>
        <v>59</v>
      </c>
      <c r="G1228" s="157">
        <f t="shared" si="38"/>
        <v>349.99847412110086</v>
      </c>
      <c r="H1228" s="157">
        <f t="shared" si="39"/>
        <v>1869.9989318848011</v>
      </c>
    </row>
    <row r="1229" spans="1:8" ht="15" customHeight="1" x14ac:dyDescent="0.2">
      <c r="A1229" s="152"/>
      <c r="B1229" s="152"/>
      <c r="C1229" s="152"/>
      <c r="D1229" s="152"/>
      <c r="E1229" s="153">
        <f>'2.40-Dati'!A1228</f>
        <v>38559.166666666664</v>
      </c>
      <c r="F1229" s="157">
        <f>'2.40-Dati'!B1228</f>
        <v>59.200000762939403</v>
      </c>
      <c r="G1229" s="157">
        <f t="shared" si="38"/>
        <v>200.00076293940339</v>
      </c>
      <c r="H1229" s="157">
        <f t="shared" si="39"/>
        <v>549.99923706050424</v>
      </c>
    </row>
    <row r="1230" spans="1:8" ht="15" customHeight="1" x14ac:dyDescent="0.2">
      <c r="A1230" s="152"/>
      <c r="B1230" s="152"/>
      <c r="C1230" s="152"/>
      <c r="D1230" s="152"/>
      <c r="E1230" s="153">
        <f>'2.40-Dati'!A1229</f>
        <v>38560.166666666664</v>
      </c>
      <c r="F1230" s="157">
        <f>'2.40-Dati'!B1229</f>
        <v>59.110000610351499</v>
      </c>
      <c r="G1230" s="157">
        <f t="shared" si="38"/>
        <v>-90.000152587904836</v>
      </c>
      <c r="H1230" s="157">
        <f t="shared" si="39"/>
        <v>110.00061035149855</v>
      </c>
    </row>
    <row r="1231" spans="1:8" ht="15" customHeight="1" x14ac:dyDescent="0.2">
      <c r="A1231" s="152"/>
      <c r="B1231" s="152"/>
      <c r="C1231" s="152"/>
      <c r="D1231" s="152"/>
      <c r="E1231" s="153">
        <f>'2.40-Dati'!A1230</f>
        <v>38561.166666666664</v>
      </c>
      <c r="F1231" s="157">
        <f>'2.40-Dati'!B1230</f>
        <v>59.939998626708899</v>
      </c>
      <c r="G1231" s="157">
        <f t="shared" si="38"/>
        <v>829.9980163574005</v>
      </c>
      <c r="H1231" s="157">
        <f t="shared" si="39"/>
        <v>739.99786376949567</v>
      </c>
    </row>
    <row r="1232" spans="1:8" ht="15" customHeight="1" x14ac:dyDescent="0.2">
      <c r="A1232" s="152"/>
      <c r="B1232" s="152"/>
      <c r="C1232" s="152"/>
      <c r="D1232" s="152"/>
      <c r="E1232" s="153">
        <f>'2.40-Dati'!A1231</f>
        <v>38562.166666666664</v>
      </c>
      <c r="F1232" s="157">
        <f>'2.40-Dati'!B1231</f>
        <v>60.569999694824197</v>
      </c>
      <c r="G1232" s="157">
        <f t="shared" si="38"/>
        <v>630.00106811529827</v>
      </c>
      <c r="H1232" s="157">
        <f t="shared" si="39"/>
        <v>1459.9990844726988</v>
      </c>
    </row>
    <row r="1233" spans="1:8" ht="15" customHeight="1" x14ac:dyDescent="0.2">
      <c r="A1233" s="152"/>
      <c r="B1233" s="152"/>
      <c r="C1233" s="152"/>
      <c r="D1233" s="152"/>
      <c r="E1233" s="153">
        <f>'2.40-Dati'!A1232</f>
        <v>38565.166666666664</v>
      </c>
      <c r="F1233" s="157">
        <f>'2.40-Dati'!B1232</f>
        <v>61.569999694824197</v>
      </c>
      <c r="G1233" s="157">
        <f t="shared" si="38"/>
        <v>1000</v>
      </c>
      <c r="H1233" s="157">
        <f t="shared" si="39"/>
        <v>1630.0010681152983</v>
      </c>
    </row>
    <row r="1234" spans="1:8" ht="15" customHeight="1" x14ac:dyDescent="0.2">
      <c r="A1234" s="152"/>
      <c r="B1234" s="152"/>
      <c r="C1234" s="152"/>
      <c r="D1234" s="152"/>
      <c r="E1234" s="153">
        <f>'2.40-Dati'!A1233</f>
        <v>38566.166666666664</v>
      </c>
      <c r="F1234" s="157">
        <f>'2.40-Dati'!B1233</f>
        <v>61.889999389648402</v>
      </c>
      <c r="G1234" s="157">
        <f t="shared" si="38"/>
        <v>319.99969482420454</v>
      </c>
      <c r="H1234" s="157">
        <f t="shared" si="39"/>
        <v>1319.9996948242047</v>
      </c>
    </row>
    <row r="1235" spans="1:8" ht="15" customHeight="1" x14ac:dyDescent="0.2">
      <c r="A1235" s="152"/>
      <c r="B1235" s="152"/>
      <c r="C1235" s="152"/>
      <c r="D1235" s="152"/>
      <c r="E1235" s="153">
        <f>'2.40-Dati'!A1234</f>
        <v>38567.166666666664</v>
      </c>
      <c r="F1235" s="157">
        <f>'2.40-Dati'!B1234</f>
        <v>60.860000610351499</v>
      </c>
      <c r="G1235" s="157">
        <f t="shared" si="38"/>
        <v>-1029.9987792969034</v>
      </c>
      <c r="H1235" s="157">
        <f t="shared" si="39"/>
        <v>-709.99908447269888</v>
      </c>
    </row>
    <row r="1236" spans="1:8" ht="15" customHeight="1" x14ac:dyDescent="0.2">
      <c r="A1236" s="152"/>
      <c r="B1236" s="152"/>
      <c r="C1236" s="152"/>
      <c r="D1236" s="152"/>
      <c r="E1236" s="153">
        <f>'2.40-Dati'!A1235</f>
        <v>38568.166666666664</v>
      </c>
      <c r="F1236" s="157">
        <f>'2.40-Dati'!B1235</f>
        <v>61.380001068115199</v>
      </c>
      <c r="G1236" s="157">
        <f t="shared" si="38"/>
        <v>520.0004577637003</v>
      </c>
      <c r="H1236" s="157">
        <f t="shared" si="39"/>
        <v>-509.99832153320313</v>
      </c>
    </row>
    <row r="1237" spans="1:8" ht="15" customHeight="1" x14ac:dyDescent="0.2">
      <c r="A1237" s="152"/>
      <c r="B1237" s="152"/>
      <c r="C1237" s="152"/>
      <c r="D1237" s="152"/>
      <c r="E1237" s="153">
        <f>'2.40-Dati'!A1236</f>
        <v>38569.166666666664</v>
      </c>
      <c r="F1237" s="157">
        <f>'2.40-Dati'!B1236</f>
        <v>62.310001373291001</v>
      </c>
      <c r="G1237" s="157">
        <f t="shared" si="38"/>
        <v>930.00030517580262</v>
      </c>
      <c r="H1237" s="157">
        <f t="shared" si="39"/>
        <v>1450.0007629395029</v>
      </c>
    </row>
    <row r="1238" spans="1:8" ht="15" customHeight="1" x14ac:dyDescent="0.2">
      <c r="A1238" s="152"/>
      <c r="B1238" s="152"/>
      <c r="C1238" s="152"/>
      <c r="D1238" s="152"/>
      <c r="E1238" s="153">
        <f>'2.40-Dati'!A1237</f>
        <v>38572.166666666664</v>
      </c>
      <c r="F1238" s="157">
        <f>'2.40-Dati'!B1237</f>
        <v>63.939998626708899</v>
      </c>
      <c r="G1238" s="157">
        <f t="shared" si="38"/>
        <v>1629.9972534178978</v>
      </c>
      <c r="H1238" s="157">
        <f t="shared" si="39"/>
        <v>2559.9975585937004</v>
      </c>
    </row>
    <row r="1239" spans="1:8" ht="15" customHeight="1" x14ac:dyDescent="0.2">
      <c r="A1239" s="152"/>
      <c r="B1239" s="152"/>
      <c r="C1239" s="152"/>
      <c r="D1239" s="152"/>
      <c r="E1239" s="153">
        <f>'2.40-Dati'!A1238</f>
        <v>38573.166666666664</v>
      </c>
      <c r="F1239" s="157">
        <f>'2.40-Dati'!B1238</f>
        <v>63.069999694824197</v>
      </c>
      <c r="G1239" s="157">
        <f t="shared" si="38"/>
        <v>-869.99893188470173</v>
      </c>
      <c r="H1239" s="157">
        <f t="shared" si="39"/>
        <v>759.99832153319608</v>
      </c>
    </row>
    <row r="1240" spans="1:8" ht="15" customHeight="1" x14ac:dyDescent="0.2">
      <c r="A1240" s="152"/>
      <c r="B1240" s="152"/>
      <c r="C1240" s="152"/>
      <c r="D1240" s="152"/>
      <c r="E1240" s="153">
        <f>'2.40-Dati'!A1239</f>
        <v>38574.166666666664</v>
      </c>
      <c r="F1240" s="157">
        <f>'2.40-Dati'!B1239</f>
        <v>64.900001525878906</v>
      </c>
      <c r="G1240" s="157">
        <f t="shared" si="38"/>
        <v>1830.0018310547089</v>
      </c>
      <c r="H1240" s="157">
        <f t="shared" si="39"/>
        <v>960.00289917000714</v>
      </c>
    </row>
    <row r="1241" spans="1:8" ht="15" customHeight="1" x14ac:dyDescent="0.2">
      <c r="A1241" s="152"/>
      <c r="B1241" s="152"/>
      <c r="C1241" s="152"/>
      <c r="D1241" s="152"/>
      <c r="E1241" s="153">
        <f>'2.40-Dati'!A1240</f>
        <v>38575.166666666664</v>
      </c>
      <c r="F1241" s="157">
        <f>'2.40-Dati'!B1240</f>
        <v>65.800003051757798</v>
      </c>
      <c r="G1241" s="157">
        <f t="shared" si="38"/>
        <v>900.00152587889204</v>
      </c>
      <c r="H1241" s="157">
        <f t="shared" si="39"/>
        <v>2730.003356933601</v>
      </c>
    </row>
    <row r="1242" spans="1:8" ht="15" customHeight="1" x14ac:dyDescent="0.2">
      <c r="A1242" s="152"/>
      <c r="B1242" s="152"/>
      <c r="C1242" s="152"/>
      <c r="D1242" s="152"/>
      <c r="E1242" s="153">
        <f>'2.40-Dati'!A1241</f>
        <v>38576.166666666664</v>
      </c>
      <c r="F1242" s="157">
        <f>'2.40-Dati'!B1241</f>
        <v>66.860000610351506</v>
      </c>
      <c r="G1242" s="157">
        <f t="shared" si="38"/>
        <v>1059.9975585937073</v>
      </c>
      <c r="H1242" s="157">
        <f t="shared" si="39"/>
        <v>1959.9990844725994</v>
      </c>
    </row>
    <row r="1243" spans="1:8" ht="15" customHeight="1" x14ac:dyDescent="0.2">
      <c r="A1243" s="152"/>
      <c r="B1243" s="152"/>
      <c r="C1243" s="152"/>
      <c r="D1243" s="152"/>
      <c r="E1243" s="153">
        <f>'2.40-Dati'!A1242</f>
        <v>38579.166666666664</v>
      </c>
      <c r="F1243" s="157">
        <f>'2.40-Dati'!B1242</f>
        <v>66.269996643066406</v>
      </c>
      <c r="G1243" s="157">
        <f t="shared" si="38"/>
        <v>-590.00396728509941</v>
      </c>
      <c r="H1243" s="157">
        <f t="shared" si="39"/>
        <v>469.99359130860785</v>
      </c>
    </row>
    <row r="1244" spans="1:8" ht="15" customHeight="1" x14ac:dyDescent="0.2">
      <c r="A1244" s="152"/>
      <c r="B1244" s="152"/>
      <c r="C1244" s="152"/>
      <c r="D1244" s="152"/>
      <c r="E1244" s="153">
        <f>'2.40-Dati'!A1243</f>
        <v>38580.166666666664</v>
      </c>
      <c r="F1244" s="157">
        <f>'2.40-Dati'!B1243</f>
        <v>66.080001831054602</v>
      </c>
      <c r="G1244" s="157">
        <f t="shared" si="38"/>
        <v>-189.99481201180402</v>
      </c>
      <c r="H1244" s="157">
        <f t="shared" si="39"/>
        <v>-779.99877929690342</v>
      </c>
    </row>
    <row r="1245" spans="1:8" ht="15" customHeight="1" x14ac:dyDescent="0.2">
      <c r="A1245" s="152"/>
      <c r="B1245" s="152"/>
      <c r="C1245" s="152"/>
      <c r="D1245" s="152"/>
      <c r="E1245" s="153">
        <f>'2.40-Dati'!A1244</f>
        <v>38581.166666666664</v>
      </c>
      <c r="F1245" s="157">
        <f>'2.40-Dati'!B1244</f>
        <v>63.25</v>
      </c>
      <c r="G1245" s="157">
        <f t="shared" si="38"/>
        <v>-2830.001831054602</v>
      </c>
      <c r="H1245" s="157">
        <f t="shared" si="39"/>
        <v>-3019.9966430664063</v>
      </c>
    </row>
    <row r="1246" spans="1:8" ht="15" customHeight="1" x14ac:dyDescent="0.2">
      <c r="A1246" s="152"/>
      <c r="B1246" s="152"/>
      <c r="C1246" s="152"/>
      <c r="D1246" s="152"/>
      <c r="E1246" s="153">
        <f>'2.40-Dati'!A1245</f>
        <v>38582.166666666664</v>
      </c>
      <c r="F1246" s="157">
        <f>'2.40-Dati'!B1245</f>
        <v>63.270000457763601</v>
      </c>
      <c r="G1246" s="157">
        <f t="shared" si="38"/>
        <v>20.000457763600821</v>
      </c>
      <c r="H1246" s="157">
        <f t="shared" si="39"/>
        <v>-2810.0013732910011</v>
      </c>
    </row>
    <row r="1247" spans="1:8" ht="15" customHeight="1" x14ac:dyDescent="0.2">
      <c r="A1247" s="152"/>
      <c r="B1247" s="152"/>
      <c r="C1247" s="152"/>
      <c r="D1247" s="152"/>
      <c r="E1247" s="153">
        <f>'2.40-Dati'!A1246</f>
        <v>38583.166666666664</v>
      </c>
      <c r="F1247" s="157">
        <f>'2.40-Dati'!B1246</f>
        <v>65.349998474121094</v>
      </c>
      <c r="G1247" s="157">
        <f t="shared" si="38"/>
        <v>2079.9980163574928</v>
      </c>
      <c r="H1247" s="157">
        <f t="shared" si="39"/>
        <v>2099.9984741210938</v>
      </c>
    </row>
    <row r="1248" spans="1:8" ht="15" customHeight="1" x14ac:dyDescent="0.2">
      <c r="A1248" s="152"/>
      <c r="B1248" s="152"/>
      <c r="C1248" s="152"/>
      <c r="D1248" s="152"/>
      <c r="E1248" s="153">
        <f>'2.40-Dati'!A1247</f>
        <v>38586.166666666664</v>
      </c>
      <c r="F1248" s="157">
        <f>'2.40-Dati'!B1247</f>
        <v>65.449996948242102</v>
      </c>
      <c r="G1248" s="157">
        <f t="shared" si="38"/>
        <v>99.998474121008485</v>
      </c>
      <c r="H1248" s="157">
        <f t="shared" si="39"/>
        <v>2179.9964904785011</v>
      </c>
    </row>
    <row r="1249" spans="1:8" ht="15" customHeight="1" x14ac:dyDescent="0.2">
      <c r="A1249" s="152"/>
      <c r="B1249" s="152"/>
      <c r="C1249" s="152"/>
      <c r="D1249" s="152"/>
      <c r="E1249" s="153">
        <f>'2.40-Dati'!A1248</f>
        <v>38587.166666666664</v>
      </c>
      <c r="F1249" s="157">
        <f>'2.40-Dati'!B1248</f>
        <v>65.709999084472599</v>
      </c>
      <c r="G1249" s="157">
        <f t="shared" si="38"/>
        <v>260.00213623049717</v>
      </c>
      <c r="H1249" s="157">
        <f t="shared" si="39"/>
        <v>360.00061035150566</v>
      </c>
    </row>
    <row r="1250" spans="1:8" ht="15" customHeight="1" x14ac:dyDescent="0.2">
      <c r="A1250" s="152"/>
      <c r="B1250" s="152"/>
      <c r="C1250" s="152"/>
      <c r="D1250" s="152"/>
      <c r="E1250" s="153">
        <f>'2.40-Dati'!A1249</f>
        <v>38588.166666666664</v>
      </c>
      <c r="F1250" s="157">
        <f>'2.40-Dati'!B1249</f>
        <v>67.319999694824205</v>
      </c>
      <c r="G1250" s="157">
        <f t="shared" si="38"/>
        <v>1610.0006103516052</v>
      </c>
      <c r="H1250" s="157">
        <f t="shared" si="39"/>
        <v>1870.0027465821024</v>
      </c>
    </row>
    <row r="1251" spans="1:8" ht="15" customHeight="1" x14ac:dyDescent="0.2">
      <c r="A1251" s="152"/>
      <c r="B1251" s="152"/>
      <c r="C1251" s="152"/>
      <c r="D1251" s="152"/>
      <c r="E1251" s="153">
        <f>'2.40-Dati'!A1250</f>
        <v>38589.166666666664</v>
      </c>
      <c r="F1251" s="157">
        <f>'2.40-Dati'!B1250</f>
        <v>67.489997863769503</v>
      </c>
      <c r="G1251" s="157">
        <f t="shared" si="38"/>
        <v>169.99816894529829</v>
      </c>
      <c r="H1251" s="157">
        <f t="shared" si="39"/>
        <v>1779.9987792969036</v>
      </c>
    </row>
    <row r="1252" spans="1:8" ht="15" customHeight="1" x14ac:dyDescent="0.2">
      <c r="A1252" s="152"/>
      <c r="B1252" s="152"/>
      <c r="C1252" s="152"/>
      <c r="D1252" s="152"/>
      <c r="E1252" s="153">
        <f>'2.40-Dati'!A1251</f>
        <v>38590.166666666664</v>
      </c>
      <c r="F1252" s="157">
        <f>'2.40-Dati'!B1251</f>
        <v>66.129997253417898</v>
      </c>
      <c r="G1252" s="157">
        <f t="shared" si="38"/>
        <v>-1360.0006103516052</v>
      </c>
      <c r="H1252" s="157">
        <f t="shared" si="39"/>
        <v>-1190.0024414063068</v>
      </c>
    </row>
    <row r="1253" spans="1:8" ht="15" customHeight="1" x14ac:dyDescent="0.2">
      <c r="A1253" s="152"/>
      <c r="B1253" s="152"/>
      <c r="C1253" s="152"/>
      <c r="D1253" s="152"/>
      <c r="E1253" s="153">
        <f>'2.40-Dati'!A1252</f>
        <v>38593.166666666664</v>
      </c>
      <c r="F1253" s="157">
        <f>'2.40-Dati'!B1252</f>
        <v>67.199996948242102</v>
      </c>
      <c r="G1253" s="157">
        <f t="shared" si="38"/>
        <v>1069.9996948242047</v>
      </c>
      <c r="H1253" s="157">
        <f t="shared" si="39"/>
        <v>-290.00091552740059</v>
      </c>
    </row>
    <row r="1254" spans="1:8" ht="15" customHeight="1" x14ac:dyDescent="0.2">
      <c r="A1254" s="152"/>
      <c r="B1254" s="152"/>
      <c r="C1254" s="152"/>
      <c r="D1254" s="152"/>
      <c r="E1254" s="153">
        <f>'2.40-Dati'!A1253</f>
        <v>38594.166666666664</v>
      </c>
      <c r="F1254" s="157">
        <f>'2.40-Dati'!B1253</f>
        <v>69.809997558593693</v>
      </c>
      <c r="G1254" s="157">
        <f t="shared" si="38"/>
        <v>2610.0006103515907</v>
      </c>
      <c r="H1254" s="157">
        <f t="shared" si="39"/>
        <v>3680.0003051757953</v>
      </c>
    </row>
    <row r="1255" spans="1:8" ht="15" customHeight="1" x14ac:dyDescent="0.2">
      <c r="A1255" s="152"/>
      <c r="B1255" s="152"/>
      <c r="C1255" s="152"/>
      <c r="D1255" s="152"/>
      <c r="E1255" s="153">
        <f>'2.40-Dati'!A1254</f>
        <v>38595.166666666664</v>
      </c>
      <c r="F1255" s="157">
        <f>'2.40-Dati'!B1254</f>
        <v>68.940002441406193</v>
      </c>
      <c r="G1255" s="157">
        <f t="shared" si="38"/>
        <v>-869.9951171875</v>
      </c>
      <c r="H1255" s="157">
        <f t="shared" si="39"/>
        <v>1740.0054931640907</v>
      </c>
    </row>
    <row r="1256" spans="1:8" ht="15" customHeight="1" x14ac:dyDescent="0.2">
      <c r="A1256" s="152"/>
      <c r="B1256" s="152"/>
      <c r="C1256" s="152"/>
      <c r="D1256" s="152"/>
      <c r="E1256" s="153">
        <f>'2.40-Dati'!A1255</f>
        <v>38596.166666666664</v>
      </c>
      <c r="F1256" s="157">
        <f>'2.40-Dati'!B1255</f>
        <v>69.470001220703097</v>
      </c>
      <c r="G1256" s="157">
        <f t="shared" si="38"/>
        <v>529.99877929690342</v>
      </c>
      <c r="H1256" s="157">
        <f t="shared" si="39"/>
        <v>-339.99633789059658</v>
      </c>
    </row>
    <row r="1257" spans="1:8" ht="15" customHeight="1" x14ac:dyDescent="0.2">
      <c r="A1257" s="152"/>
      <c r="B1257" s="152"/>
      <c r="C1257" s="152"/>
      <c r="D1257" s="152"/>
      <c r="E1257" s="153">
        <f>'2.40-Dati'!A1256</f>
        <v>38597.166666666664</v>
      </c>
      <c r="F1257" s="157">
        <f>'2.40-Dati'!B1256</f>
        <v>67.569999694824205</v>
      </c>
      <c r="G1257" s="157">
        <f t="shared" si="38"/>
        <v>-1900.0015258788922</v>
      </c>
      <c r="H1257" s="157">
        <f t="shared" si="39"/>
        <v>-1370.0027465819887</v>
      </c>
    </row>
    <row r="1258" spans="1:8" ht="15" customHeight="1" x14ac:dyDescent="0.2">
      <c r="A1258" s="152"/>
      <c r="B1258" s="152"/>
      <c r="C1258" s="152"/>
      <c r="D1258" s="152"/>
      <c r="E1258" s="153">
        <f>'2.40-Dati'!A1257</f>
        <v>38601.166666666664</v>
      </c>
      <c r="F1258" s="157">
        <f>'2.40-Dati'!B1257</f>
        <v>65.959999084472599</v>
      </c>
      <c r="G1258" s="157">
        <f t="shared" si="38"/>
        <v>-1610.0006103516052</v>
      </c>
      <c r="H1258" s="157">
        <f t="shared" si="39"/>
        <v>-3510.0021362304974</v>
      </c>
    </row>
    <row r="1259" spans="1:8" ht="15" customHeight="1" x14ac:dyDescent="0.2">
      <c r="A1259" s="152"/>
      <c r="B1259" s="152"/>
      <c r="C1259" s="152"/>
      <c r="D1259" s="152"/>
      <c r="E1259" s="153">
        <f>'2.40-Dati'!A1258</f>
        <v>38602.166666666664</v>
      </c>
      <c r="F1259" s="157">
        <f>'2.40-Dati'!B1258</f>
        <v>64.370002746582003</v>
      </c>
      <c r="G1259" s="157">
        <f t="shared" si="38"/>
        <v>-1589.9963378905966</v>
      </c>
      <c r="H1259" s="157">
        <f t="shared" si="39"/>
        <v>-3199.9969482422021</v>
      </c>
    </row>
    <row r="1260" spans="1:8" ht="15" customHeight="1" x14ac:dyDescent="0.2">
      <c r="A1260" s="152"/>
      <c r="B1260" s="152"/>
      <c r="C1260" s="152"/>
      <c r="D1260" s="152"/>
      <c r="E1260" s="153">
        <f>'2.40-Dati'!A1259</f>
        <v>38603.166666666664</v>
      </c>
      <c r="F1260" s="157">
        <f>'2.40-Dati'!B1259</f>
        <v>64.489997863769503</v>
      </c>
      <c r="G1260" s="157">
        <f t="shared" si="38"/>
        <v>119.9951171875</v>
      </c>
      <c r="H1260" s="157">
        <f t="shared" si="39"/>
        <v>-1470.0012207030966</v>
      </c>
    </row>
    <row r="1261" spans="1:8" ht="15" customHeight="1" x14ac:dyDescent="0.2">
      <c r="A1261" s="152"/>
      <c r="B1261" s="152"/>
      <c r="C1261" s="152"/>
      <c r="D1261" s="152"/>
      <c r="E1261" s="153">
        <f>'2.40-Dati'!A1260</f>
        <v>38604.166666666664</v>
      </c>
      <c r="F1261" s="157">
        <f>'2.40-Dati'!B1260</f>
        <v>64.080001831054602</v>
      </c>
      <c r="G1261" s="157">
        <f t="shared" si="38"/>
        <v>-409.99603271490059</v>
      </c>
      <c r="H1261" s="157">
        <f t="shared" si="39"/>
        <v>-290.00091552740059</v>
      </c>
    </row>
    <row r="1262" spans="1:8" ht="15" customHeight="1" x14ac:dyDescent="0.2">
      <c r="A1262" s="152"/>
      <c r="B1262" s="152"/>
      <c r="C1262" s="152"/>
      <c r="D1262" s="152"/>
      <c r="E1262" s="153">
        <f>'2.40-Dati'!A1261</f>
        <v>38607.166666666664</v>
      </c>
      <c r="F1262" s="157">
        <f>'2.40-Dati'!B1261</f>
        <v>63.330001831054602</v>
      </c>
      <c r="G1262" s="157">
        <f t="shared" si="38"/>
        <v>-750</v>
      </c>
      <c r="H1262" s="157">
        <f t="shared" si="39"/>
        <v>-1159.9960327149006</v>
      </c>
    </row>
    <row r="1263" spans="1:8" ht="15" customHeight="1" x14ac:dyDescent="0.2">
      <c r="A1263" s="152"/>
      <c r="B1263" s="152"/>
      <c r="C1263" s="152"/>
      <c r="D1263" s="152"/>
      <c r="E1263" s="153">
        <f>'2.40-Dati'!A1262</f>
        <v>38608.166666666664</v>
      </c>
      <c r="F1263" s="157">
        <f>'2.40-Dati'!B1262</f>
        <v>63.110000610351499</v>
      </c>
      <c r="G1263" s="157">
        <f t="shared" si="38"/>
        <v>-220.00122070310368</v>
      </c>
      <c r="H1263" s="157">
        <f t="shared" si="39"/>
        <v>-970.00122070310363</v>
      </c>
    </row>
    <row r="1264" spans="1:8" ht="15" customHeight="1" x14ac:dyDescent="0.2">
      <c r="A1264" s="152"/>
      <c r="B1264" s="152"/>
      <c r="C1264" s="152"/>
      <c r="D1264" s="152"/>
      <c r="E1264" s="153">
        <f>'2.40-Dati'!A1263</f>
        <v>38609.166666666664</v>
      </c>
      <c r="F1264" s="157">
        <f>'2.40-Dati'!B1263</f>
        <v>65.089996337890597</v>
      </c>
      <c r="G1264" s="157">
        <f t="shared" si="38"/>
        <v>1979.995727539098</v>
      </c>
      <c r="H1264" s="157">
        <f t="shared" si="39"/>
        <v>1759.9945068359943</v>
      </c>
    </row>
    <row r="1265" spans="1:8" ht="15" customHeight="1" x14ac:dyDescent="0.2">
      <c r="A1265" s="152"/>
      <c r="B1265" s="152"/>
      <c r="C1265" s="152"/>
      <c r="D1265" s="152"/>
      <c r="E1265" s="153">
        <f>'2.40-Dati'!A1264</f>
        <v>38610.166666666664</v>
      </c>
      <c r="F1265" s="157">
        <f>'2.40-Dati'!B1264</f>
        <v>64.75</v>
      </c>
      <c r="G1265" s="157">
        <f t="shared" si="38"/>
        <v>-339.99633789059658</v>
      </c>
      <c r="H1265" s="157">
        <f t="shared" si="39"/>
        <v>1639.9993896485014</v>
      </c>
    </row>
    <row r="1266" spans="1:8" ht="15" customHeight="1" x14ac:dyDescent="0.2">
      <c r="A1266" s="152"/>
      <c r="B1266" s="152"/>
      <c r="C1266" s="152"/>
      <c r="D1266" s="152"/>
      <c r="E1266" s="153">
        <f>'2.40-Dati'!A1265</f>
        <v>38611.166666666664</v>
      </c>
      <c r="F1266" s="157">
        <f>'2.40-Dati'!B1265</f>
        <v>63</v>
      </c>
      <c r="G1266" s="157">
        <f t="shared" si="38"/>
        <v>-1750</v>
      </c>
      <c r="H1266" s="157">
        <f t="shared" si="39"/>
        <v>-2089.9963378905968</v>
      </c>
    </row>
    <row r="1267" spans="1:8" ht="15" customHeight="1" x14ac:dyDescent="0.2">
      <c r="A1267" s="152"/>
      <c r="B1267" s="152"/>
      <c r="C1267" s="152"/>
      <c r="D1267" s="152"/>
      <c r="E1267" s="153">
        <f>'2.40-Dati'!A1266</f>
        <v>38614.166666666664</v>
      </c>
      <c r="F1267" s="157">
        <f>'2.40-Dati'!B1266</f>
        <v>67.389999389648395</v>
      </c>
      <c r="G1267" s="157">
        <f t="shared" si="38"/>
        <v>4389.9993896483948</v>
      </c>
      <c r="H1267" s="157">
        <f t="shared" si="39"/>
        <v>2639.9993896483948</v>
      </c>
    </row>
    <row r="1268" spans="1:8" ht="15" customHeight="1" x14ac:dyDescent="0.2">
      <c r="A1268" s="152"/>
      <c r="B1268" s="152"/>
      <c r="C1268" s="152"/>
      <c r="D1268" s="152"/>
      <c r="E1268" s="153">
        <f>'2.40-Dati'!A1267</f>
        <v>38615.166666666664</v>
      </c>
      <c r="F1268" s="157">
        <f>'2.40-Dati'!B1267</f>
        <v>66.230003356933594</v>
      </c>
      <c r="G1268" s="157">
        <f t="shared" si="38"/>
        <v>-1159.996032714801</v>
      </c>
      <c r="H1268" s="157">
        <f t="shared" si="39"/>
        <v>3230.0033569335938</v>
      </c>
    </row>
    <row r="1269" spans="1:8" ht="15" customHeight="1" x14ac:dyDescent="0.2">
      <c r="A1269" s="152"/>
      <c r="B1269" s="152"/>
      <c r="C1269" s="152"/>
      <c r="D1269" s="152"/>
      <c r="E1269" s="153">
        <f>'2.40-Dati'!A1268</f>
        <v>38616.166666666664</v>
      </c>
      <c r="F1269" s="157">
        <f>'2.40-Dati'!B1268</f>
        <v>66.800003051757798</v>
      </c>
      <c r="G1269" s="157">
        <f t="shared" si="38"/>
        <v>569.99969482420454</v>
      </c>
      <c r="H1269" s="157">
        <f t="shared" si="39"/>
        <v>-589.99633789059646</v>
      </c>
    </row>
    <row r="1270" spans="1:8" ht="15" customHeight="1" x14ac:dyDescent="0.2">
      <c r="A1270" s="152"/>
      <c r="B1270" s="152"/>
      <c r="C1270" s="152"/>
      <c r="D1270" s="152"/>
      <c r="E1270" s="153">
        <f>'2.40-Dati'!A1269</f>
        <v>38617.166666666664</v>
      </c>
      <c r="F1270" s="157">
        <f>'2.40-Dati'!B1269</f>
        <v>66.5</v>
      </c>
      <c r="G1270" s="157">
        <f t="shared" si="38"/>
        <v>-300.00305175779829</v>
      </c>
      <c r="H1270" s="157">
        <f t="shared" si="39"/>
        <v>269.99664306640625</v>
      </c>
    </row>
    <row r="1271" spans="1:8" ht="15" customHeight="1" x14ac:dyDescent="0.2">
      <c r="A1271" s="152"/>
      <c r="B1271" s="152"/>
      <c r="C1271" s="152"/>
      <c r="D1271" s="152"/>
      <c r="E1271" s="153">
        <f>'2.40-Dati'!A1270</f>
        <v>38618.166666666664</v>
      </c>
      <c r="F1271" s="157">
        <f>'2.40-Dati'!B1270</f>
        <v>64.190002441406193</v>
      </c>
      <c r="G1271" s="157">
        <f t="shared" si="38"/>
        <v>-2309.9975585938068</v>
      </c>
      <c r="H1271" s="157">
        <f t="shared" si="39"/>
        <v>-2610.0006103516052</v>
      </c>
    </row>
    <row r="1272" spans="1:8" ht="15" customHeight="1" x14ac:dyDescent="0.2">
      <c r="A1272" s="152"/>
      <c r="B1272" s="152"/>
      <c r="C1272" s="152"/>
      <c r="D1272" s="152"/>
      <c r="E1272" s="153">
        <f>'2.40-Dati'!A1271</f>
        <v>38621.166666666664</v>
      </c>
      <c r="F1272" s="157">
        <f>'2.40-Dati'!B1271</f>
        <v>65.819999694824205</v>
      </c>
      <c r="G1272" s="157">
        <f t="shared" si="38"/>
        <v>1629.9972534180115</v>
      </c>
      <c r="H1272" s="157">
        <f t="shared" si="39"/>
        <v>-680.00030517579535</v>
      </c>
    </row>
    <row r="1273" spans="1:8" ht="15" customHeight="1" x14ac:dyDescent="0.2">
      <c r="A1273" s="152"/>
      <c r="B1273" s="152"/>
      <c r="C1273" s="152"/>
      <c r="D1273" s="152"/>
      <c r="E1273" s="153">
        <f>'2.40-Dati'!A1272</f>
        <v>38622.166666666664</v>
      </c>
      <c r="F1273" s="157">
        <f>'2.40-Dati'!B1272</f>
        <v>65.069999694824205</v>
      </c>
      <c r="G1273" s="157">
        <f t="shared" si="38"/>
        <v>-750</v>
      </c>
      <c r="H1273" s="157">
        <f t="shared" si="39"/>
        <v>879.9972534180115</v>
      </c>
    </row>
    <row r="1274" spans="1:8" ht="15" customHeight="1" x14ac:dyDescent="0.2">
      <c r="A1274" s="152"/>
      <c r="B1274" s="152"/>
      <c r="C1274" s="152"/>
      <c r="D1274" s="152"/>
      <c r="E1274" s="153">
        <f>'2.40-Dati'!A1273</f>
        <v>38623.166666666664</v>
      </c>
      <c r="F1274" s="157">
        <f>'2.40-Dati'!B1273</f>
        <v>66.349998474121094</v>
      </c>
      <c r="G1274" s="157">
        <f t="shared" si="38"/>
        <v>1279.9987792968891</v>
      </c>
      <c r="H1274" s="157">
        <f t="shared" si="39"/>
        <v>529.9987792968891</v>
      </c>
    </row>
    <row r="1275" spans="1:8" ht="15" customHeight="1" x14ac:dyDescent="0.2">
      <c r="A1275" s="152"/>
      <c r="B1275" s="152"/>
      <c r="C1275" s="152"/>
      <c r="D1275" s="152"/>
      <c r="E1275" s="153">
        <f>'2.40-Dati'!A1274</f>
        <v>38624.166666666664</v>
      </c>
      <c r="F1275" s="157">
        <f>'2.40-Dati'!B1274</f>
        <v>66.790000915527301</v>
      </c>
      <c r="G1275" s="157">
        <f t="shared" si="38"/>
        <v>440.00244140620737</v>
      </c>
      <c r="H1275" s="157">
        <f t="shared" si="39"/>
        <v>1720.0012207030964</v>
      </c>
    </row>
    <row r="1276" spans="1:8" ht="15" customHeight="1" x14ac:dyDescent="0.2">
      <c r="A1276" s="152"/>
      <c r="B1276" s="152"/>
      <c r="C1276" s="152"/>
      <c r="D1276" s="152"/>
      <c r="E1276" s="153">
        <f>'2.40-Dati'!A1275</f>
        <v>38625.166666666664</v>
      </c>
      <c r="F1276" s="157">
        <f>'2.40-Dati'!B1275</f>
        <v>66.239997863769503</v>
      </c>
      <c r="G1276" s="157">
        <f t="shared" si="38"/>
        <v>-550.00305175779829</v>
      </c>
      <c r="H1276" s="157">
        <f t="shared" si="39"/>
        <v>-110.00061035159092</v>
      </c>
    </row>
    <row r="1277" spans="1:8" ht="15" customHeight="1" x14ac:dyDescent="0.2">
      <c r="A1277" s="152"/>
      <c r="B1277" s="152"/>
      <c r="C1277" s="152"/>
      <c r="D1277" s="152"/>
      <c r="E1277" s="153">
        <f>'2.40-Dati'!A1276</f>
        <v>38628.166666666664</v>
      </c>
      <c r="F1277" s="157">
        <f>'2.40-Dati'!B1276</f>
        <v>65.470001220703097</v>
      </c>
      <c r="G1277" s="157">
        <f t="shared" si="38"/>
        <v>-769.99664306640625</v>
      </c>
      <c r="H1277" s="157">
        <f t="shared" si="39"/>
        <v>-1319.9996948242047</v>
      </c>
    </row>
    <row r="1278" spans="1:8" ht="15" customHeight="1" x14ac:dyDescent="0.2">
      <c r="A1278" s="152"/>
      <c r="B1278" s="152"/>
      <c r="C1278" s="152"/>
      <c r="D1278" s="152"/>
      <c r="E1278" s="153">
        <f>'2.40-Dati'!A1277</f>
        <v>38629.166666666664</v>
      </c>
      <c r="F1278" s="157">
        <f>'2.40-Dati'!B1277</f>
        <v>63.900001525878899</v>
      </c>
      <c r="G1278" s="157">
        <f t="shared" si="38"/>
        <v>-1569.9996948241974</v>
      </c>
      <c r="H1278" s="157">
        <f t="shared" si="39"/>
        <v>-2339.9963378906036</v>
      </c>
    </row>
    <row r="1279" spans="1:8" ht="15" customHeight="1" x14ac:dyDescent="0.2">
      <c r="A1279" s="152"/>
      <c r="B1279" s="152"/>
      <c r="C1279" s="152"/>
      <c r="D1279" s="152"/>
      <c r="E1279" s="153">
        <f>'2.40-Dati'!A1278</f>
        <v>38630.166666666664</v>
      </c>
      <c r="F1279" s="157">
        <f>'2.40-Dati'!B1278</f>
        <v>62.790000915527301</v>
      </c>
      <c r="G1279" s="157">
        <f t="shared" si="38"/>
        <v>-1110.000610351598</v>
      </c>
      <c r="H1279" s="157">
        <f t="shared" si="39"/>
        <v>-2680.0003051757953</v>
      </c>
    </row>
    <row r="1280" spans="1:8" ht="15" customHeight="1" x14ac:dyDescent="0.2">
      <c r="A1280" s="152"/>
      <c r="B1280" s="152"/>
      <c r="C1280" s="152"/>
      <c r="D1280" s="152"/>
      <c r="E1280" s="153">
        <f>'2.40-Dati'!A1279</f>
        <v>38631.166666666664</v>
      </c>
      <c r="F1280" s="157">
        <f>'2.40-Dati'!B1279</f>
        <v>61.360000610351499</v>
      </c>
      <c r="G1280" s="157">
        <f t="shared" si="38"/>
        <v>-1430.0003051758026</v>
      </c>
      <c r="H1280" s="157">
        <f t="shared" si="39"/>
        <v>-2540.0009155274006</v>
      </c>
    </row>
    <row r="1281" spans="1:8" ht="15" customHeight="1" x14ac:dyDescent="0.2">
      <c r="A1281" s="152"/>
      <c r="B1281" s="152"/>
      <c r="C1281" s="152"/>
      <c r="D1281" s="152"/>
      <c r="E1281" s="153">
        <f>'2.40-Dati'!A1280</f>
        <v>38632.166666666664</v>
      </c>
      <c r="F1281" s="157">
        <f>'2.40-Dati'!B1280</f>
        <v>61.840000152587798</v>
      </c>
      <c r="G1281" s="157">
        <f t="shared" si="38"/>
        <v>479.9995422362997</v>
      </c>
      <c r="H1281" s="157">
        <f t="shared" si="39"/>
        <v>-950.00076293950292</v>
      </c>
    </row>
    <row r="1282" spans="1:8" ht="15" customHeight="1" x14ac:dyDescent="0.2">
      <c r="A1282" s="152"/>
      <c r="B1282" s="152"/>
      <c r="C1282" s="152"/>
      <c r="D1282" s="152"/>
      <c r="E1282" s="153">
        <f>'2.40-Dati'!A1281</f>
        <v>38635.166666666664</v>
      </c>
      <c r="F1282" s="157">
        <f>'2.40-Dati'!B1281</f>
        <v>61.799999237060497</v>
      </c>
      <c r="G1282" s="157">
        <f t="shared" si="38"/>
        <v>-40.000915527301117</v>
      </c>
      <c r="H1282" s="157">
        <f t="shared" si="39"/>
        <v>439.99862670899859</v>
      </c>
    </row>
    <row r="1283" spans="1:8" ht="15" customHeight="1" x14ac:dyDescent="0.2">
      <c r="A1283" s="152"/>
      <c r="B1283" s="152"/>
      <c r="C1283" s="152"/>
      <c r="D1283" s="152"/>
      <c r="E1283" s="153">
        <f>'2.40-Dati'!A1282</f>
        <v>38636.166666666664</v>
      </c>
      <c r="F1283" s="157">
        <f>'2.40-Dati'!B1282</f>
        <v>63.529998779296797</v>
      </c>
      <c r="G1283" s="157">
        <f t="shared" si="38"/>
        <v>1729.9995422362997</v>
      </c>
      <c r="H1283" s="157">
        <f t="shared" si="39"/>
        <v>1689.9986267089985</v>
      </c>
    </row>
    <row r="1284" spans="1:8" ht="15" customHeight="1" x14ac:dyDescent="0.2">
      <c r="A1284" s="152"/>
      <c r="B1284" s="152"/>
      <c r="C1284" s="152"/>
      <c r="D1284" s="152"/>
      <c r="E1284" s="153">
        <f>'2.40-Dati'!A1283</f>
        <v>38637.166666666664</v>
      </c>
      <c r="F1284" s="157">
        <f>'2.40-Dati'!B1283</f>
        <v>64.120002746582003</v>
      </c>
      <c r="G1284" s="157">
        <f t="shared" ref="G1284:G1347" si="40">IF($B$1="lunga",1,-1)*$B$3*(F1284-F1283)</f>
        <v>590.00396728520604</v>
      </c>
      <c r="H1284" s="157">
        <f t="shared" si="39"/>
        <v>2320.0035095215057</v>
      </c>
    </row>
    <row r="1285" spans="1:8" ht="15" customHeight="1" x14ac:dyDescent="0.2">
      <c r="A1285" s="152"/>
      <c r="B1285" s="152"/>
      <c r="C1285" s="152"/>
      <c r="D1285" s="152"/>
      <c r="E1285" s="153">
        <f>'2.40-Dati'!A1284</f>
        <v>38638.166666666664</v>
      </c>
      <c r="F1285" s="157">
        <f>'2.40-Dati'!B1284</f>
        <v>63.080001831054602</v>
      </c>
      <c r="G1285" s="157">
        <f t="shared" si="40"/>
        <v>-1040.0009155274006</v>
      </c>
      <c r="H1285" s="157">
        <f t="shared" ref="H1285:H1348" si="41">G1284+G1285</f>
        <v>-449.99694824219455</v>
      </c>
    </row>
    <row r="1286" spans="1:8" ht="15" customHeight="1" x14ac:dyDescent="0.2">
      <c r="A1286" s="152"/>
      <c r="B1286" s="152"/>
      <c r="C1286" s="152"/>
      <c r="D1286" s="152"/>
      <c r="E1286" s="153">
        <f>'2.40-Dati'!A1285</f>
        <v>38639.166666666664</v>
      </c>
      <c r="F1286" s="157">
        <f>'2.40-Dati'!B1285</f>
        <v>62.630001068115199</v>
      </c>
      <c r="G1286" s="157">
        <f t="shared" si="40"/>
        <v>-450.00076293940339</v>
      </c>
      <c r="H1286" s="157">
        <f t="shared" si="41"/>
        <v>-1490.0016784668039</v>
      </c>
    </row>
    <row r="1287" spans="1:8" ht="15" customHeight="1" x14ac:dyDescent="0.2">
      <c r="A1287" s="152"/>
      <c r="B1287" s="152"/>
      <c r="C1287" s="152"/>
      <c r="D1287" s="152"/>
      <c r="E1287" s="153">
        <f>'2.40-Dati'!A1286</f>
        <v>38642.166666666664</v>
      </c>
      <c r="F1287" s="157">
        <f>'2.40-Dati'!B1286</f>
        <v>64.360000610351506</v>
      </c>
      <c r="G1287" s="157">
        <f t="shared" si="40"/>
        <v>1729.9995422363068</v>
      </c>
      <c r="H1287" s="157">
        <f t="shared" si="41"/>
        <v>1279.9987792969034</v>
      </c>
    </row>
    <row r="1288" spans="1:8" ht="15" customHeight="1" x14ac:dyDescent="0.2">
      <c r="A1288" s="152"/>
      <c r="B1288" s="152"/>
      <c r="C1288" s="152"/>
      <c r="D1288" s="152"/>
      <c r="E1288" s="153">
        <f>'2.40-Dati'!A1287</f>
        <v>38643.166666666664</v>
      </c>
      <c r="F1288" s="157">
        <f>'2.40-Dati'!B1287</f>
        <v>63.200000762939403</v>
      </c>
      <c r="G1288" s="157">
        <f t="shared" si="40"/>
        <v>-1159.9998474121023</v>
      </c>
      <c r="H1288" s="157">
        <f t="shared" si="41"/>
        <v>569.99969482420443</v>
      </c>
    </row>
    <row r="1289" spans="1:8" ht="15" customHeight="1" x14ac:dyDescent="0.2">
      <c r="A1289" s="152"/>
      <c r="B1289" s="152"/>
      <c r="C1289" s="152"/>
      <c r="D1289" s="152"/>
      <c r="E1289" s="153">
        <f>'2.40-Dati'!A1288</f>
        <v>38644.166666666664</v>
      </c>
      <c r="F1289" s="157">
        <f>'2.40-Dati'!B1288</f>
        <v>62.409999847412102</v>
      </c>
      <c r="G1289" s="157">
        <f t="shared" si="40"/>
        <v>-790.00091552730112</v>
      </c>
      <c r="H1289" s="157">
        <f t="shared" si="41"/>
        <v>-1950.0007629394036</v>
      </c>
    </row>
    <row r="1290" spans="1:8" ht="15" customHeight="1" x14ac:dyDescent="0.2">
      <c r="A1290" s="152"/>
      <c r="B1290" s="152"/>
      <c r="C1290" s="152"/>
      <c r="D1290" s="152"/>
      <c r="E1290" s="153">
        <f>'2.40-Dati'!A1289</f>
        <v>38645.166666666664</v>
      </c>
      <c r="F1290" s="157">
        <f>'2.40-Dati'!B1289</f>
        <v>61.029998779296797</v>
      </c>
      <c r="G1290" s="157">
        <f t="shared" si="40"/>
        <v>-1380.0010681153053</v>
      </c>
      <c r="H1290" s="157">
        <f t="shared" si="41"/>
        <v>-2170.0019836426063</v>
      </c>
    </row>
    <row r="1291" spans="1:8" ht="15" customHeight="1" x14ac:dyDescent="0.2">
      <c r="A1291" s="152"/>
      <c r="B1291" s="152"/>
      <c r="C1291" s="152"/>
      <c r="D1291" s="152"/>
      <c r="E1291" s="153">
        <f>'2.40-Dati'!A1290</f>
        <v>38646.166666666664</v>
      </c>
      <c r="F1291" s="157">
        <f>'2.40-Dati'!B1290</f>
        <v>60.630001068115199</v>
      </c>
      <c r="G1291" s="157">
        <f t="shared" si="40"/>
        <v>-399.99771118159799</v>
      </c>
      <c r="H1291" s="157">
        <f t="shared" si="41"/>
        <v>-1779.9987792969032</v>
      </c>
    </row>
    <row r="1292" spans="1:8" ht="15" customHeight="1" x14ac:dyDescent="0.2">
      <c r="A1292" s="152"/>
      <c r="B1292" s="152"/>
      <c r="C1292" s="152"/>
      <c r="D1292" s="152"/>
      <c r="E1292" s="153">
        <f>'2.40-Dati'!A1291</f>
        <v>38649.166666666664</v>
      </c>
      <c r="F1292" s="157">
        <f>'2.40-Dati'!B1291</f>
        <v>60.319999694824197</v>
      </c>
      <c r="G1292" s="157">
        <f t="shared" si="40"/>
        <v>-310.00137329100141</v>
      </c>
      <c r="H1292" s="157">
        <f t="shared" si="41"/>
        <v>-709.99908447259941</v>
      </c>
    </row>
    <row r="1293" spans="1:8" ht="15" customHeight="1" x14ac:dyDescent="0.2">
      <c r="A1293" s="152"/>
      <c r="B1293" s="152"/>
      <c r="C1293" s="152"/>
      <c r="D1293" s="152"/>
      <c r="E1293" s="153">
        <f>'2.40-Dati'!A1292</f>
        <v>38650.166666666664</v>
      </c>
      <c r="F1293" s="157">
        <f>'2.40-Dati'!B1292</f>
        <v>62.439998626708899</v>
      </c>
      <c r="G1293" s="157">
        <f t="shared" si="40"/>
        <v>2119.9989318847015</v>
      </c>
      <c r="H1293" s="157">
        <f t="shared" si="41"/>
        <v>1809.9975585937</v>
      </c>
    </row>
    <row r="1294" spans="1:8" ht="15" customHeight="1" x14ac:dyDescent="0.2">
      <c r="A1294" s="152"/>
      <c r="B1294" s="152"/>
      <c r="C1294" s="152"/>
      <c r="D1294" s="152"/>
      <c r="E1294" s="153">
        <f>'2.40-Dati'!A1293</f>
        <v>38651.166666666664</v>
      </c>
      <c r="F1294" s="157">
        <f>'2.40-Dati'!B1293</f>
        <v>60.659999847412102</v>
      </c>
      <c r="G1294" s="157">
        <f t="shared" si="40"/>
        <v>-1779.9987792967968</v>
      </c>
      <c r="H1294" s="157">
        <f t="shared" si="41"/>
        <v>340.00015258790472</v>
      </c>
    </row>
    <row r="1295" spans="1:8" ht="15" customHeight="1" x14ac:dyDescent="0.2">
      <c r="A1295" s="152"/>
      <c r="B1295" s="152"/>
      <c r="C1295" s="152"/>
      <c r="D1295" s="152"/>
      <c r="E1295" s="153">
        <f>'2.40-Dati'!A1294</f>
        <v>38652.166666666664</v>
      </c>
      <c r="F1295" s="157">
        <f>'2.40-Dati'!B1294</f>
        <v>61.090000152587798</v>
      </c>
      <c r="G1295" s="157">
        <f t="shared" si="40"/>
        <v>430.00030517569598</v>
      </c>
      <c r="H1295" s="157">
        <f t="shared" si="41"/>
        <v>-1349.9984741211008</v>
      </c>
    </row>
    <row r="1296" spans="1:8" ht="15" customHeight="1" x14ac:dyDescent="0.2">
      <c r="A1296" s="152"/>
      <c r="B1296" s="152"/>
      <c r="C1296" s="152"/>
      <c r="D1296" s="152"/>
      <c r="E1296" s="153">
        <f>'2.40-Dati'!A1295</f>
        <v>38653.166666666664</v>
      </c>
      <c r="F1296" s="157">
        <f>'2.40-Dati'!B1295</f>
        <v>61.220001220703097</v>
      </c>
      <c r="G1296" s="157">
        <f t="shared" si="40"/>
        <v>130.00106811529832</v>
      </c>
      <c r="H1296" s="157">
        <f t="shared" si="41"/>
        <v>560.00137329099425</v>
      </c>
    </row>
    <row r="1297" spans="1:8" ht="15" customHeight="1" x14ac:dyDescent="0.2">
      <c r="A1297" s="152"/>
      <c r="B1297" s="152"/>
      <c r="C1297" s="152"/>
      <c r="D1297" s="152"/>
      <c r="E1297" s="153">
        <f>'2.40-Dati'!A1296</f>
        <v>38656.208333333336</v>
      </c>
      <c r="F1297" s="157">
        <f>'2.40-Dati'!B1296</f>
        <v>59.759998321533203</v>
      </c>
      <c r="G1297" s="157">
        <f t="shared" si="40"/>
        <v>-1460.0028991698935</v>
      </c>
      <c r="H1297" s="157">
        <f t="shared" si="41"/>
        <v>-1330.0018310545952</v>
      </c>
    </row>
    <row r="1298" spans="1:8" ht="15" customHeight="1" x14ac:dyDescent="0.2">
      <c r="A1298" s="152"/>
      <c r="B1298" s="152"/>
      <c r="C1298" s="152"/>
      <c r="D1298" s="152"/>
      <c r="E1298" s="153">
        <f>'2.40-Dati'!A1297</f>
        <v>38657.208333333336</v>
      </c>
      <c r="F1298" s="157">
        <f>'2.40-Dati'!B1297</f>
        <v>59.849998474121001</v>
      </c>
      <c r="G1298" s="157">
        <f t="shared" si="40"/>
        <v>90.000152587798254</v>
      </c>
      <c r="H1298" s="157">
        <f t="shared" si="41"/>
        <v>-1370.0027465820951</v>
      </c>
    </row>
    <row r="1299" spans="1:8" ht="15" customHeight="1" x14ac:dyDescent="0.2">
      <c r="A1299" s="152"/>
      <c r="B1299" s="152"/>
      <c r="C1299" s="152"/>
      <c r="D1299" s="152"/>
      <c r="E1299" s="153">
        <f>'2.40-Dati'!A1298</f>
        <v>38658.208333333336</v>
      </c>
      <c r="F1299" s="157">
        <f>'2.40-Dati'!B1298</f>
        <v>59.75</v>
      </c>
      <c r="G1299" s="157">
        <f t="shared" si="40"/>
        <v>-99.998474121001379</v>
      </c>
      <c r="H1299" s="157">
        <f t="shared" si="41"/>
        <v>-9.998321533203125</v>
      </c>
    </row>
    <row r="1300" spans="1:8" ht="15" customHeight="1" x14ac:dyDescent="0.2">
      <c r="A1300" s="152"/>
      <c r="B1300" s="152"/>
      <c r="C1300" s="152"/>
      <c r="D1300" s="152"/>
      <c r="E1300" s="153">
        <f>'2.40-Dati'!A1299</f>
        <v>38659.208333333336</v>
      </c>
      <c r="F1300" s="157">
        <f>'2.40-Dati'!B1299</f>
        <v>61.779998779296797</v>
      </c>
      <c r="G1300" s="157">
        <f t="shared" si="40"/>
        <v>2029.9987792967968</v>
      </c>
      <c r="H1300" s="157">
        <f t="shared" si="41"/>
        <v>1930.0003051757953</v>
      </c>
    </row>
    <row r="1301" spans="1:8" ht="15" customHeight="1" x14ac:dyDescent="0.2">
      <c r="A1301" s="152"/>
      <c r="B1301" s="152"/>
      <c r="C1301" s="152"/>
      <c r="D1301" s="152"/>
      <c r="E1301" s="153">
        <f>'2.40-Dati'!A1300</f>
        <v>38660.208333333336</v>
      </c>
      <c r="F1301" s="157">
        <f>'2.40-Dati'!B1300</f>
        <v>60.580001831054602</v>
      </c>
      <c r="G1301" s="157">
        <f t="shared" si="40"/>
        <v>-1199.9969482421945</v>
      </c>
      <c r="H1301" s="157">
        <f t="shared" si="41"/>
        <v>830.00183105460223</v>
      </c>
    </row>
    <row r="1302" spans="1:8" ht="15" customHeight="1" x14ac:dyDescent="0.2">
      <c r="A1302" s="152"/>
      <c r="B1302" s="152"/>
      <c r="C1302" s="152"/>
      <c r="D1302" s="152"/>
      <c r="E1302" s="153">
        <f>'2.40-Dati'!A1301</f>
        <v>38663.208333333336</v>
      </c>
      <c r="F1302" s="157">
        <f>'2.40-Dati'!B1301</f>
        <v>59.470001220703097</v>
      </c>
      <c r="G1302" s="157">
        <f t="shared" si="40"/>
        <v>-1110.0006103515057</v>
      </c>
      <c r="H1302" s="157">
        <f t="shared" si="41"/>
        <v>-2309.9975585937</v>
      </c>
    </row>
    <row r="1303" spans="1:8" ht="15" customHeight="1" x14ac:dyDescent="0.2">
      <c r="A1303" s="152"/>
      <c r="B1303" s="152"/>
      <c r="C1303" s="152"/>
      <c r="D1303" s="152"/>
      <c r="E1303" s="153">
        <f>'2.40-Dati'!A1302</f>
        <v>38664.208333333336</v>
      </c>
      <c r="F1303" s="157">
        <f>'2.40-Dati'!B1302</f>
        <v>59.709999084472599</v>
      </c>
      <c r="G1303" s="157">
        <f t="shared" si="40"/>
        <v>239.99786376950283</v>
      </c>
      <c r="H1303" s="157">
        <f t="shared" si="41"/>
        <v>-870.00274658200283</v>
      </c>
    </row>
    <row r="1304" spans="1:8" ht="15" customHeight="1" x14ac:dyDescent="0.2">
      <c r="A1304" s="152"/>
      <c r="B1304" s="152"/>
      <c r="C1304" s="152"/>
      <c r="D1304" s="152"/>
      <c r="E1304" s="153">
        <f>'2.40-Dati'!A1303</f>
        <v>38665.208333333336</v>
      </c>
      <c r="F1304" s="157">
        <f>'2.40-Dati'!B1303</f>
        <v>58.930000305175703</v>
      </c>
      <c r="G1304" s="157">
        <f t="shared" si="40"/>
        <v>-779.99877929689637</v>
      </c>
      <c r="H1304" s="157">
        <f t="shared" si="41"/>
        <v>-540.00091552739354</v>
      </c>
    </row>
    <row r="1305" spans="1:8" ht="15" customHeight="1" x14ac:dyDescent="0.2">
      <c r="A1305" s="152"/>
      <c r="B1305" s="152"/>
      <c r="C1305" s="152"/>
      <c r="D1305" s="152"/>
      <c r="E1305" s="153">
        <f>'2.40-Dati'!A1304</f>
        <v>38666.208333333336</v>
      </c>
      <c r="F1305" s="157">
        <f>'2.40-Dati'!B1304</f>
        <v>57.799999237060497</v>
      </c>
      <c r="G1305" s="157">
        <f t="shared" si="40"/>
        <v>-1130.001068115206</v>
      </c>
      <c r="H1305" s="157">
        <f t="shared" si="41"/>
        <v>-1909.9998474121023</v>
      </c>
    </row>
    <row r="1306" spans="1:8" ht="15" customHeight="1" x14ac:dyDescent="0.2">
      <c r="A1306" s="152"/>
      <c r="B1306" s="152"/>
      <c r="C1306" s="152"/>
      <c r="D1306" s="152"/>
      <c r="E1306" s="153">
        <f>'2.40-Dati'!A1305</f>
        <v>38667.208333333336</v>
      </c>
      <c r="F1306" s="157">
        <f>'2.40-Dati'!B1305</f>
        <v>57.529998779296797</v>
      </c>
      <c r="G1306" s="157">
        <f t="shared" si="40"/>
        <v>-270.0004577637003</v>
      </c>
      <c r="H1306" s="157">
        <f t="shared" si="41"/>
        <v>-1400.0015258789063</v>
      </c>
    </row>
    <row r="1307" spans="1:8" ht="15" customHeight="1" x14ac:dyDescent="0.2">
      <c r="A1307" s="152"/>
      <c r="B1307" s="152"/>
      <c r="C1307" s="152"/>
      <c r="D1307" s="152"/>
      <c r="E1307" s="153">
        <f>'2.40-Dati'!A1306</f>
        <v>38670.208333333336</v>
      </c>
      <c r="F1307" s="157">
        <f>'2.40-Dati'!B1306</f>
        <v>57.689998626708899</v>
      </c>
      <c r="G1307" s="157">
        <f t="shared" si="40"/>
        <v>159.99984741210227</v>
      </c>
      <c r="H1307" s="157">
        <f t="shared" si="41"/>
        <v>-110.00061035159803</v>
      </c>
    </row>
    <row r="1308" spans="1:8" ht="15" customHeight="1" x14ac:dyDescent="0.2">
      <c r="A1308" s="152"/>
      <c r="B1308" s="152"/>
      <c r="C1308" s="152"/>
      <c r="D1308" s="152"/>
      <c r="E1308" s="153">
        <f>'2.40-Dati'!A1307</f>
        <v>38671.208333333336</v>
      </c>
      <c r="F1308" s="157">
        <f>'2.40-Dati'!B1307</f>
        <v>56.9799995422363</v>
      </c>
      <c r="G1308" s="157">
        <f t="shared" si="40"/>
        <v>-709.99908447259941</v>
      </c>
      <c r="H1308" s="157">
        <f t="shared" si="41"/>
        <v>-549.99923706049708</v>
      </c>
    </row>
    <row r="1309" spans="1:8" ht="15" customHeight="1" x14ac:dyDescent="0.2">
      <c r="A1309" s="152"/>
      <c r="B1309" s="152"/>
      <c r="C1309" s="152"/>
      <c r="D1309" s="152"/>
      <c r="E1309" s="153">
        <f>'2.40-Dati'!A1308</f>
        <v>38672.208333333336</v>
      </c>
      <c r="F1309" s="157">
        <f>'2.40-Dati'!B1308</f>
        <v>57.880001068115199</v>
      </c>
      <c r="G1309" s="157">
        <f t="shared" si="40"/>
        <v>900.0015258788992</v>
      </c>
      <c r="H1309" s="157">
        <f t="shared" si="41"/>
        <v>190.00244140629979</v>
      </c>
    </row>
    <row r="1310" spans="1:8" ht="15" customHeight="1" x14ac:dyDescent="0.2">
      <c r="A1310" s="152"/>
      <c r="B1310" s="152"/>
      <c r="C1310" s="152"/>
      <c r="D1310" s="152"/>
      <c r="E1310" s="153">
        <f>'2.40-Dati'!A1309</f>
        <v>38673.208333333336</v>
      </c>
      <c r="F1310" s="157">
        <f>'2.40-Dati'!B1309</f>
        <v>56.330001831054602</v>
      </c>
      <c r="G1310" s="157">
        <f t="shared" si="40"/>
        <v>-1549.9992370605967</v>
      </c>
      <c r="H1310" s="157">
        <f t="shared" si="41"/>
        <v>-649.99771118169747</v>
      </c>
    </row>
    <row r="1311" spans="1:8" ht="15" customHeight="1" x14ac:dyDescent="0.2">
      <c r="A1311" s="152"/>
      <c r="B1311" s="152"/>
      <c r="C1311" s="152"/>
      <c r="D1311" s="152"/>
      <c r="E1311" s="153">
        <f>'2.40-Dati'!A1310</f>
        <v>38674.208333333336</v>
      </c>
      <c r="F1311" s="157">
        <f>'2.40-Dati'!B1310</f>
        <v>56.139999389648402</v>
      </c>
      <c r="G1311" s="157">
        <f t="shared" si="40"/>
        <v>-190.00244140620026</v>
      </c>
      <c r="H1311" s="157">
        <f t="shared" si="41"/>
        <v>-1740.0016784667969</v>
      </c>
    </row>
    <row r="1312" spans="1:8" ht="15" customHeight="1" x14ac:dyDescent="0.2">
      <c r="A1312" s="152"/>
      <c r="B1312" s="152"/>
      <c r="C1312" s="152"/>
      <c r="D1312" s="152"/>
      <c r="E1312" s="153">
        <f>'2.40-Dati'!A1311</f>
        <v>38677.208333333336</v>
      </c>
      <c r="F1312" s="157">
        <f>'2.40-Dati'!B1311</f>
        <v>57.700000762939403</v>
      </c>
      <c r="G1312" s="157">
        <f t="shared" si="40"/>
        <v>1560.0013732910015</v>
      </c>
      <c r="H1312" s="157">
        <f t="shared" si="41"/>
        <v>1369.9989318848013</v>
      </c>
    </row>
    <row r="1313" spans="1:8" ht="15" customHeight="1" x14ac:dyDescent="0.2">
      <c r="A1313" s="152"/>
      <c r="B1313" s="152"/>
      <c r="C1313" s="152"/>
      <c r="D1313" s="152"/>
      <c r="E1313" s="153">
        <f>'2.40-Dati'!A1312</f>
        <v>38678.208333333336</v>
      </c>
      <c r="F1313" s="157">
        <f>'2.40-Dati'!B1312</f>
        <v>58.840000152587798</v>
      </c>
      <c r="G1313" s="157">
        <f t="shared" si="40"/>
        <v>1139.9993896483948</v>
      </c>
      <c r="H1313" s="157">
        <f t="shared" si="41"/>
        <v>2700.0007629393963</v>
      </c>
    </row>
    <row r="1314" spans="1:8" ht="15" customHeight="1" x14ac:dyDescent="0.2">
      <c r="A1314" s="152"/>
      <c r="B1314" s="152"/>
      <c r="C1314" s="152"/>
      <c r="D1314" s="152"/>
      <c r="E1314" s="153">
        <f>'2.40-Dati'!A1313</f>
        <v>38679.208333333336</v>
      </c>
      <c r="F1314" s="157">
        <f>'2.40-Dati'!B1313</f>
        <v>58.709999084472599</v>
      </c>
      <c r="G1314" s="157">
        <f t="shared" si="40"/>
        <v>-130.00106811519885</v>
      </c>
      <c r="H1314" s="157">
        <f t="shared" si="41"/>
        <v>1009.9983215331958</v>
      </c>
    </row>
    <row r="1315" spans="1:8" ht="15" customHeight="1" x14ac:dyDescent="0.2">
      <c r="A1315" s="152"/>
      <c r="B1315" s="152"/>
      <c r="C1315" s="152"/>
      <c r="D1315" s="152"/>
      <c r="E1315" s="153">
        <f>'2.40-Dati'!A1314</f>
        <v>38684.208333333336</v>
      </c>
      <c r="F1315" s="157">
        <f>'2.40-Dati'!B1314</f>
        <v>57.360000610351499</v>
      </c>
      <c r="G1315" s="157">
        <f t="shared" si="40"/>
        <v>-1349.9984741211008</v>
      </c>
      <c r="H1315" s="157">
        <f t="shared" si="41"/>
        <v>-1479.9995422362997</v>
      </c>
    </row>
    <row r="1316" spans="1:8" ht="15" customHeight="1" x14ac:dyDescent="0.2">
      <c r="A1316" s="152"/>
      <c r="B1316" s="152"/>
      <c r="C1316" s="152"/>
      <c r="D1316" s="152"/>
      <c r="E1316" s="153">
        <f>'2.40-Dati'!A1315</f>
        <v>38685.208333333336</v>
      </c>
      <c r="F1316" s="157">
        <f>'2.40-Dati'!B1315</f>
        <v>56.5</v>
      </c>
      <c r="G1316" s="157">
        <f t="shared" si="40"/>
        <v>-860.00061035149861</v>
      </c>
      <c r="H1316" s="157">
        <f t="shared" si="41"/>
        <v>-2209.9990844725994</v>
      </c>
    </row>
    <row r="1317" spans="1:8" ht="15" customHeight="1" x14ac:dyDescent="0.2">
      <c r="A1317" s="152"/>
      <c r="B1317" s="152"/>
      <c r="C1317" s="152"/>
      <c r="D1317" s="152"/>
      <c r="E1317" s="153">
        <f>'2.40-Dati'!A1316</f>
        <v>38686.208333333336</v>
      </c>
      <c r="F1317" s="157">
        <f>'2.40-Dati'!B1316</f>
        <v>57.319999694824197</v>
      </c>
      <c r="G1317" s="157">
        <f t="shared" si="40"/>
        <v>819.99969482419738</v>
      </c>
      <c r="H1317" s="157">
        <f t="shared" si="41"/>
        <v>-40.000915527301231</v>
      </c>
    </row>
    <row r="1318" spans="1:8" ht="15" customHeight="1" x14ac:dyDescent="0.2">
      <c r="A1318" s="152"/>
      <c r="B1318" s="152"/>
      <c r="C1318" s="152"/>
      <c r="D1318" s="152"/>
      <c r="E1318" s="153">
        <f>'2.40-Dati'!A1317</f>
        <v>38687.208333333336</v>
      </c>
      <c r="F1318" s="157">
        <f>'2.40-Dati'!B1317</f>
        <v>58.470001220703097</v>
      </c>
      <c r="G1318" s="157">
        <f t="shared" si="40"/>
        <v>1150.0015258788992</v>
      </c>
      <c r="H1318" s="157">
        <f t="shared" si="41"/>
        <v>1970.0012207030966</v>
      </c>
    </row>
    <row r="1319" spans="1:8" ht="15" customHeight="1" x14ac:dyDescent="0.2">
      <c r="A1319" s="152"/>
      <c r="B1319" s="152"/>
      <c r="C1319" s="152"/>
      <c r="D1319" s="152"/>
      <c r="E1319" s="153">
        <f>'2.40-Dati'!A1318</f>
        <v>38688.208333333336</v>
      </c>
      <c r="F1319" s="157">
        <f>'2.40-Dati'!B1318</f>
        <v>59.319999694824197</v>
      </c>
      <c r="G1319" s="157">
        <f t="shared" si="40"/>
        <v>849.9984741211008</v>
      </c>
      <c r="H1319" s="157">
        <f t="shared" si="41"/>
        <v>2000</v>
      </c>
    </row>
    <row r="1320" spans="1:8" ht="15" customHeight="1" x14ac:dyDescent="0.2">
      <c r="A1320" s="152"/>
      <c r="B1320" s="152"/>
      <c r="C1320" s="152"/>
      <c r="D1320" s="152"/>
      <c r="E1320" s="153">
        <f>'2.40-Dati'!A1319</f>
        <v>38691.208333333336</v>
      </c>
      <c r="F1320" s="157">
        <f>'2.40-Dati'!B1319</f>
        <v>59.909999847412102</v>
      </c>
      <c r="G1320" s="157">
        <f t="shared" si="40"/>
        <v>590.00015258790484</v>
      </c>
      <c r="H1320" s="157">
        <f t="shared" si="41"/>
        <v>1439.9986267090057</v>
      </c>
    </row>
    <row r="1321" spans="1:8" ht="15" customHeight="1" x14ac:dyDescent="0.2">
      <c r="A1321" s="152"/>
      <c r="B1321" s="152"/>
      <c r="C1321" s="152"/>
      <c r="D1321" s="152"/>
      <c r="E1321" s="153">
        <f>'2.40-Dati'!A1320</f>
        <v>38692.208333333336</v>
      </c>
      <c r="F1321" s="157">
        <f>'2.40-Dati'!B1320</f>
        <v>59.939998626708899</v>
      </c>
      <c r="G1321" s="157">
        <f t="shared" si="40"/>
        <v>29.99877929679684</v>
      </c>
      <c r="H1321" s="157">
        <f t="shared" si="41"/>
        <v>619.99893188470173</v>
      </c>
    </row>
    <row r="1322" spans="1:8" ht="15" customHeight="1" x14ac:dyDescent="0.2">
      <c r="A1322" s="152"/>
      <c r="B1322" s="152"/>
      <c r="C1322" s="152"/>
      <c r="D1322" s="152"/>
      <c r="E1322" s="153">
        <f>'2.40-Dati'!A1321</f>
        <v>38693.208333333336</v>
      </c>
      <c r="F1322" s="157">
        <f>'2.40-Dati'!B1321</f>
        <v>59.209999084472599</v>
      </c>
      <c r="G1322" s="157">
        <f t="shared" si="40"/>
        <v>-729.9995422362997</v>
      </c>
      <c r="H1322" s="157">
        <f t="shared" si="41"/>
        <v>-700.00076293950292</v>
      </c>
    </row>
    <row r="1323" spans="1:8" ht="15" customHeight="1" x14ac:dyDescent="0.2">
      <c r="A1323" s="152"/>
      <c r="B1323" s="152"/>
      <c r="C1323" s="152"/>
      <c r="D1323" s="152"/>
      <c r="E1323" s="153">
        <f>'2.40-Dati'!A1322</f>
        <v>38694.208333333336</v>
      </c>
      <c r="F1323" s="157">
        <f>'2.40-Dati'!B1322</f>
        <v>60.659999847412102</v>
      </c>
      <c r="G1323" s="157">
        <f t="shared" si="40"/>
        <v>1450.0007629395029</v>
      </c>
      <c r="H1323" s="157">
        <f t="shared" si="41"/>
        <v>720.00122070320322</v>
      </c>
    </row>
    <row r="1324" spans="1:8" ht="15" customHeight="1" x14ac:dyDescent="0.2">
      <c r="A1324" s="152"/>
      <c r="B1324" s="152"/>
      <c r="C1324" s="152"/>
      <c r="D1324" s="152"/>
      <c r="E1324" s="153">
        <f>'2.40-Dati'!A1323</f>
        <v>38695.208333333336</v>
      </c>
      <c r="F1324" s="157">
        <f>'2.40-Dati'!B1323</f>
        <v>59.389999389648402</v>
      </c>
      <c r="G1324" s="157">
        <f t="shared" si="40"/>
        <v>-1270.0004577637003</v>
      </c>
      <c r="H1324" s="157">
        <f t="shared" si="41"/>
        <v>180.00030517580262</v>
      </c>
    </row>
    <row r="1325" spans="1:8" ht="15" customHeight="1" x14ac:dyDescent="0.2">
      <c r="A1325" s="152"/>
      <c r="B1325" s="152"/>
      <c r="C1325" s="152"/>
      <c r="D1325" s="152"/>
      <c r="E1325" s="153">
        <f>'2.40-Dati'!A1324</f>
        <v>38698.208333333336</v>
      </c>
      <c r="F1325" s="157">
        <f>'2.40-Dati'!B1324</f>
        <v>61.299999237060497</v>
      </c>
      <c r="G1325" s="157">
        <f t="shared" si="40"/>
        <v>1909.9998474120953</v>
      </c>
      <c r="H1325" s="157">
        <f t="shared" si="41"/>
        <v>639.99938964839498</v>
      </c>
    </row>
    <row r="1326" spans="1:8" ht="15" customHeight="1" x14ac:dyDescent="0.2">
      <c r="A1326" s="152"/>
      <c r="B1326" s="152"/>
      <c r="C1326" s="152"/>
      <c r="D1326" s="152"/>
      <c r="E1326" s="153">
        <f>'2.40-Dati'!A1325</f>
        <v>38699.208333333336</v>
      </c>
      <c r="F1326" s="157">
        <f>'2.40-Dati'!B1325</f>
        <v>61.369998931884702</v>
      </c>
      <c r="G1326" s="157">
        <f t="shared" si="40"/>
        <v>69.999694824204539</v>
      </c>
      <c r="H1326" s="157">
        <f t="shared" si="41"/>
        <v>1979.9995422362999</v>
      </c>
    </row>
    <row r="1327" spans="1:8" ht="15" customHeight="1" x14ac:dyDescent="0.2">
      <c r="A1327" s="152"/>
      <c r="B1327" s="152"/>
      <c r="C1327" s="152"/>
      <c r="D1327" s="152"/>
      <c r="E1327" s="153">
        <f>'2.40-Dati'!A1326</f>
        <v>38700.208333333336</v>
      </c>
      <c r="F1327" s="157">
        <f>'2.40-Dati'!B1326</f>
        <v>60.849998474121001</v>
      </c>
      <c r="G1327" s="157">
        <f t="shared" si="40"/>
        <v>-520.0004577637003</v>
      </c>
      <c r="H1327" s="157">
        <f t="shared" si="41"/>
        <v>-450.00076293949576</v>
      </c>
    </row>
    <row r="1328" spans="1:8" ht="15" customHeight="1" x14ac:dyDescent="0.2">
      <c r="A1328" s="152"/>
      <c r="B1328" s="152"/>
      <c r="C1328" s="152"/>
      <c r="D1328" s="152"/>
      <c r="E1328" s="153">
        <f>'2.40-Dati'!A1327</f>
        <v>38701.208333333336</v>
      </c>
      <c r="F1328" s="157">
        <f>'2.40-Dati'!B1327</f>
        <v>59.990001678466797</v>
      </c>
      <c r="G1328" s="157">
        <f t="shared" si="40"/>
        <v>-859.99679565420456</v>
      </c>
      <c r="H1328" s="157">
        <f t="shared" si="41"/>
        <v>-1379.9972534179049</v>
      </c>
    </row>
    <row r="1329" spans="1:8" ht="15" customHeight="1" x14ac:dyDescent="0.2">
      <c r="A1329" s="152"/>
      <c r="B1329" s="152"/>
      <c r="C1329" s="152"/>
      <c r="D1329" s="152"/>
      <c r="E1329" s="153">
        <f>'2.40-Dati'!A1328</f>
        <v>38702.208333333336</v>
      </c>
      <c r="F1329" s="157">
        <f>'2.40-Dati'!B1328</f>
        <v>58.060001373291001</v>
      </c>
      <c r="G1329" s="157">
        <f t="shared" si="40"/>
        <v>-1930.0003051757953</v>
      </c>
      <c r="H1329" s="157">
        <f t="shared" si="41"/>
        <v>-2789.9971008299999</v>
      </c>
    </row>
    <row r="1330" spans="1:8" ht="15" customHeight="1" x14ac:dyDescent="0.2">
      <c r="A1330" s="152"/>
      <c r="B1330" s="152"/>
      <c r="C1330" s="152"/>
      <c r="D1330" s="152"/>
      <c r="E1330" s="153">
        <f>'2.40-Dati'!A1329</f>
        <v>38705.208333333336</v>
      </c>
      <c r="F1330" s="157">
        <f>'2.40-Dati'!B1329</f>
        <v>57.330001831054602</v>
      </c>
      <c r="G1330" s="157">
        <f t="shared" si="40"/>
        <v>-729.99954223639918</v>
      </c>
      <c r="H1330" s="157">
        <f t="shared" si="41"/>
        <v>-2659.9998474121944</v>
      </c>
    </row>
    <row r="1331" spans="1:8" ht="15" customHeight="1" x14ac:dyDescent="0.2">
      <c r="A1331" s="152"/>
      <c r="B1331" s="152"/>
      <c r="C1331" s="152"/>
      <c r="D1331" s="152"/>
      <c r="E1331" s="153">
        <f>'2.40-Dati'!A1330</f>
        <v>38706.208333333336</v>
      </c>
      <c r="F1331" s="157">
        <f>'2.40-Dati'!B1330</f>
        <v>57.9799995422363</v>
      </c>
      <c r="G1331" s="157">
        <f t="shared" si="40"/>
        <v>649.99771118169747</v>
      </c>
      <c r="H1331" s="157">
        <f t="shared" si="41"/>
        <v>-80.001831054701711</v>
      </c>
    </row>
    <row r="1332" spans="1:8" ht="15" customHeight="1" x14ac:dyDescent="0.2">
      <c r="A1332" s="152"/>
      <c r="B1332" s="152"/>
      <c r="C1332" s="152"/>
      <c r="D1332" s="152"/>
      <c r="E1332" s="153">
        <f>'2.40-Dati'!A1331</f>
        <v>38707.208333333336</v>
      </c>
      <c r="F1332" s="157">
        <f>'2.40-Dati'!B1331</f>
        <v>58.560001373291001</v>
      </c>
      <c r="G1332" s="157">
        <f t="shared" si="40"/>
        <v>580.00183105470171</v>
      </c>
      <c r="H1332" s="157">
        <f t="shared" si="41"/>
        <v>1229.9995422363991</v>
      </c>
    </row>
    <row r="1333" spans="1:8" ht="15" customHeight="1" x14ac:dyDescent="0.2">
      <c r="A1333" s="152"/>
      <c r="B1333" s="152"/>
      <c r="C1333" s="152"/>
      <c r="D1333" s="152"/>
      <c r="E1333" s="153">
        <f>'2.40-Dati'!A1332</f>
        <v>38708.208333333336</v>
      </c>
      <c r="F1333" s="157">
        <f>'2.40-Dati'!B1332</f>
        <v>58.279998779296797</v>
      </c>
      <c r="G1333" s="157">
        <f t="shared" si="40"/>
        <v>-280.00259399420457</v>
      </c>
      <c r="H1333" s="157">
        <f t="shared" si="41"/>
        <v>299.99923706049714</v>
      </c>
    </row>
    <row r="1334" spans="1:8" ht="15" customHeight="1" x14ac:dyDescent="0.2">
      <c r="A1334" s="152"/>
      <c r="B1334" s="152"/>
      <c r="C1334" s="152"/>
      <c r="D1334" s="152"/>
      <c r="E1334" s="153">
        <f>'2.40-Dati'!A1333</f>
        <v>38709.208333333336</v>
      </c>
      <c r="F1334" s="157">
        <f>'2.40-Dati'!B1333</f>
        <v>58.430000305175703</v>
      </c>
      <c r="G1334" s="157">
        <f t="shared" si="40"/>
        <v>150.00152587890625</v>
      </c>
      <c r="H1334" s="157">
        <f t="shared" si="41"/>
        <v>-130.00106811529832</v>
      </c>
    </row>
    <row r="1335" spans="1:8" ht="15" customHeight="1" x14ac:dyDescent="0.2">
      <c r="A1335" s="152"/>
      <c r="B1335" s="152"/>
      <c r="C1335" s="152"/>
      <c r="D1335" s="152"/>
      <c r="E1335" s="153">
        <f>'2.40-Dati'!A1334</f>
        <v>38713.208333333336</v>
      </c>
      <c r="F1335" s="157">
        <f>'2.40-Dati'!B1334</f>
        <v>58.159999847412102</v>
      </c>
      <c r="G1335" s="157">
        <f t="shared" si="40"/>
        <v>-270.00045776360082</v>
      </c>
      <c r="H1335" s="157">
        <f t="shared" si="41"/>
        <v>-119.99893188469457</v>
      </c>
    </row>
    <row r="1336" spans="1:8" ht="15" customHeight="1" x14ac:dyDescent="0.2">
      <c r="A1336" s="152"/>
      <c r="B1336" s="152"/>
      <c r="C1336" s="152"/>
      <c r="D1336" s="152"/>
      <c r="E1336" s="153">
        <f>'2.40-Dati'!A1335</f>
        <v>38714.208333333336</v>
      </c>
      <c r="F1336" s="157">
        <f>'2.40-Dati'!B1335</f>
        <v>59.819999694824197</v>
      </c>
      <c r="G1336" s="157">
        <f t="shared" si="40"/>
        <v>1659.9998474120953</v>
      </c>
      <c r="H1336" s="157">
        <f t="shared" si="41"/>
        <v>1389.9993896484943</v>
      </c>
    </row>
    <row r="1337" spans="1:8" ht="15" customHeight="1" x14ac:dyDescent="0.2">
      <c r="A1337" s="152"/>
      <c r="B1337" s="152"/>
      <c r="C1337" s="152"/>
      <c r="D1337" s="152"/>
      <c r="E1337" s="153">
        <f>'2.40-Dati'!A1336</f>
        <v>38715.208333333336</v>
      </c>
      <c r="F1337" s="157">
        <f>'2.40-Dati'!B1336</f>
        <v>60.319999694824197</v>
      </c>
      <c r="G1337" s="157">
        <f t="shared" si="40"/>
        <v>500</v>
      </c>
      <c r="H1337" s="157">
        <f t="shared" si="41"/>
        <v>2159.9998474120953</v>
      </c>
    </row>
    <row r="1338" spans="1:8" ht="15" customHeight="1" x14ac:dyDescent="0.2">
      <c r="A1338" s="152"/>
      <c r="B1338" s="152"/>
      <c r="C1338" s="152"/>
      <c r="D1338" s="152"/>
      <c r="E1338" s="153">
        <f>'2.40-Dati'!A1337</f>
        <v>38716.208333333336</v>
      </c>
      <c r="F1338" s="157">
        <f>'2.40-Dati'!B1337</f>
        <v>61.040000915527301</v>
      </c>
      <c r="G1338" s="157">
        <f t="shared" si="40"/>
        <v>720.00122070310363</v>
      </c>
      <c r="H1338" s="157">
        <f t="shared" si="41"/>
        <v>1220.0012207031036</v>
      </c>
    </row>
    <row r="1339" spans="1:8" ht="15" customHeight="1" x14ac:dyDescent="0.2">
      <c r="A1339" s="152"/>
      <c r="B1339" s="152"/>
      <c r="C1339" s="152"/>
      <c r="D1339" s="152"/>
      <c r="E1339" s="153">
        <f>'2.40-Dati'!A1338</f>
        <v>38720.208333333336</v>
      </c>
      <c r="F1339" s="157">
        <f>'2.40-Dati'!B1338</f>
        <v>63.139999389648402</v>
      </c>
      <c r="G1339" s="157">
        <f t="shared" si="40"/>
        <v>2099.998474121101</v>
      </c>
      <c r="H1339" s="157">
        <f t="shared" si="41"/>
        <v>2819.9996948242047</v>
      </c>
    </row>
    <row r="1340" spans="1:8" ht="15" customHeight="1" x14ac:dyDescent="0.2">
      <c r="A1340" s="152"/>
      <c r="B1340" s="152"/>
      <c r="C1340" s="152"/>
      <c r="D1340" s="152"/>
      <c r="E1340" s="153">
        <f>'2.40-Dati'!A1339</f>
        <v>38721.208333333336</v>
      </c>
      <c r="F1340" s="157">
        <f>'2.40-Dati'!B1339</f>
        <v>63.419998168945298</v>
      </c>
      <c r="G1340" s="157">
        <f t="shared" si="40"/>
        <v>279.99877929689632</v>
      </c>
      <c r="H1340" s="157">
        <f t="shared" si="41"/>
        <v>2379.9972534179974</v>
      </c>
    </row>
    <row r="1341" spans="1:8" ht="15" customHeight="1" x14ac:dyDescent="0.2">
      <c r="A1341" s="152"/>
      <c r="B1341" s="152"/>
      <c r="C1341" s="152"/>
      <c r="D1341" s="152"/>
      <c r="E1341" s="153">
        <f>'2.40-Dati'!A1340</f>
        <v>38722.208333333336</v>
      </c>
      <c r="F1341" s="157">
        <f>'2.40-Dati'!B1340</f>
        <v>62.790000915527301</v>
      </c>
      <c r="G1341" s="157">
        <f t="shared" si="40"/>
        <v>-629.99725341799717</v>
      </c>
      <c r="H1341" s="157">
        <f t="shared" si="41"/>
        <v>-349.99847412110086</v>
      </c>
    </row>
    <row r="1342" spans="1:8" ht="15" customHeight="1" x14ac:dyDescent="0.2">
      <c r="A1342" s="152"/>
      <c r="B1342" s="152"/>
      <c r="C1342" s="152"/>
      <c r="D1342" s="152"/>
      <c r="E1342" s="153">
        <f>'2.40-Dati'!A1341</f>
        <v>38723.208333333336</v>
      </c>
      <c r="F1342" s="157">
        <f>'2.40-Dati'!B1341</f>
        <v>64.209999084472599</v>
      </c>
      <c r="G1342" s="157">
        <f t="shared" si="40"/>
        <v>1419.9981689452984</v>
      </c>
      <c r="H1342" s="157">
        <f t="shared" si="41"/>
        <v>790.00091552730123</v>
      </c>
    </row>
    <row r="1343" spans="1:8" ht="15" customHeight="1" x14ac:dyDescent="0.2">
      <c r="A1343" s="152"/>
      <c r="B1343" s="152"/>
      <c r="C1343" s="152"/>
      <c r="D1343" s="152"/>
      <c r="E1343" s="153">
        <f>'2.40-Dati'!A1342</f>
        <v>38726.208333333336</v>
      </c>
      <c r="F1343" s="157">
        <f>'2.40-Dati'!B1342</f>
        <v>63.5</v>
      </c>
      <c r="G1343" s="157">
        <f t="shared" si="40"/>
        <v>-709.99908447259941</v>
      </c>
      <c r="H1343" s="157">
        <f t="shared" si="41"/>
        <v>709.999084472699</v>
      </c>
    </row>
    <row r="1344" spans="1:8" ht="15" customHeight="1" x14ac:dyDescent="0.2">
      <c r="A1344" s="152"/>
      <c r="B1344" s="152"/>
      <c r="C1344" s="152"/>
      <c r="D1344" s="152"/>
      <c r="E1344" s="153">
        <f>'2.40-Dati'!A1343</f>
        <v>38727.208333333336</v>
      </c>
      <c r="F1344" s="157">
        <f>'2.40-Dati'!B1343</f>
        <v>63.369998931884702</v>
      </c>
      <c r="G1344" s="157">
        <f t="shared" si="40"/>
        <v>-130.00106811529832</v>
      </c>
      <c r="H1344" s="157">
        <f t="shared" si="41"/>
        <v>-840.00015258789767</v>
      </c>
    </row>
    <row r="1345" spans="1:8" ht="15" customHeight="1" x14ac:dyDescent="0.2">
      <c r="A1345" s="152"/>
      <c r="B1345" s="152"/>
      <c r="C1345" s="152"/>
      <c r="D1345" s="152"/>
      <c r="E1345" s="153">
        <f>'2.40-Dati'!A1344</f>
        <v>38728.208333333336</v>
      </c>
      <c r="F1345" s="157">
        <f>'2.40-Dati'!B1344</f>
        <v>63.939998626708899</v>
      </c>
      <c r="G1345" s="157">
        <f t="shared" si="40"/>
        <v>569.99969482419738</v>
      </c>
      <c r="H1345" s="157">
        <f t="shared" si="41"/>
        <v>439.99862670889905</v>
      </c>
    </row>
    <row r="1346" spans="1:8" ht="15" customHeight="1" x14ac:dyDescent="0.2">
      <c r="A1346" s="152"/>
      <c r="B1346" s="152"/>
      <c r="C1346" s="152"/>
      <c r="D1346" s="152"/>
      <c r="E1346" s="153">
        <f>'2.40-Dati'!A1345</f>
        <v>38729.208333333336</v>
      </c>
      <c r="F1346" s="157">
        <f>'2.40-Dati'!B1345</f>
        <v>63.939998626708899</v>
      </c>
      <c r="G1346" s="157">
        <f t="shared" si="40"/>
        <v>0</v>
      </c>
      <c r="H1346" s="157">
        <f t="shared" si="41"/>
        <v>569.99969482419738</v>
      </c>
    </row>
    <row r="1347" spans="1:8" ht="15" customHeight="1" x14ac:dyDescent="0.2">
      <c r="A1347" s="152"/>
      <c r="B1347" s="152"/>
      <c r="C1347" s="152"/>
      <c r="D1347" s="152"/>
      <c r="E1347" s="153">
        <f>'2.40-Dati'!A1346</f>
        <v>38730.208333333336</v>
      </c>
      <c r="F1347" s="157">
        <f>'2.40-Dati'!B1346</f>
        <v>63.919998168945298</v>
      </c>
      <c r="G1347" s="157">
        <f t="shared" si="40"/>
        <v>-20.000457763600821</v>
      </c>
      <c r="H1347" s="157">
        <f t="shared" si="41"/>
        <v>-20.000457763600821</v>
      </c>
    </row>
    <row r="1348" spans="1:8" ht="15" customHeight="1" x14ac:dyDescent="0.2">
      <c r="A1348" s="152"/>
      <c r="B1348" s="152"/>
      <c r="C1348" s="152"/>
      <c r="D1348" s="152"/>
      <c r="E1348" s="153">
        <f>'2.40-Dati'!A1347</f>
        <v>38734.208333333336</v>
      </c>
      <c r="F1348" s="157">
        <f>'2.40-Dati'!B1347</f>
        <v>66.309997558593693</v>
      </c>
      <c r="G1348" s="157">
        <f t="shared" ref="G1348:G1411" si="42">IF($B$1="lunga",1,-1)*$B$3*(F1348-F1347)</f>
        <v>2389.9993896483948</v>
      </c>
      <c r="H1348" s="157">
        <f t="shared" si="41"/>
        <v>2369.9989318847938</v>
      </c>
    </row>
    <row r="1349" spans="1:8" ht="15" customHeight="1" x14ac:dyDescent="0.2">
      <c r="A1349" s="152"/>
      <c r="B1349" s="152"/>
      <c r="C1349" s="152"/>
      <c r="D1349" s="152"/>
      <c r="E1349" s="153">
        <f>'2.40-Dati'!A1348</f>
        <v>38735.208333333336</v>
      </c>
      <c r="F1349" s="157">
        <f>'2.40-Dati'!B1348</f>
        <v>65.730003356933594</v>
      </c>
      <c r="G1349" s="157">
        <f t="shared" si="42"/>
        <v>-579.99420166009941</v>
      </c>
      <c r="H1349" s="157">
        <f t="shared" ref="H1349:H1412" si="43">G1348+G1349</f>
        <v>1810.0051879882953</v>
      </c>
    </row>
    <row r="1350" spans="1:8" ht="15" customHeight="1" x14ac:dyDescent="0.2">
      <c r="A1350" s="152"/>
      <c r="B1350" s="152"/>
      <c r="C1350" s="152"/>
      <c r="D1350" s="152"/>
      <c r="E1350" s="153">
        <f>'2.40-Dati'!A1349</f>
        <v>38736.208333333336</v>
      </c>
      <c r="F1350" s="157">
        <f>'2.40-Dati'!B1349</f>
        <v>66.830001831054602</v>
      </c>
      <c r="G1350" s="157">
        <f t="shared" si="42"/>
        <v>1099.9984741210085</v>
      </c>
      <c r="H1350" s="157">
        <f t="shared" si="43"/>
        <v>520.00427246090908</v>
      </c>
    </row>
    <row r="1351" spans="1:8" ht="15" customHeight="1" x14ac:dyDescent="0.2">
      <c r="A1351" s="152"/>
      <c r="B1351" s="152"/>
      <c r="C1351" s="152"/>
      <c r="D1351" s="152"/>
      <c r="E1351" s="153">
        <f>'2.40-Dati'!A1350</f>
        <v>38737.208333333336</v>
      </c>
      <c r="F1351" s="157">
        <f>'2.40-Dati'!B1350</f>
        <v>68.349998474121094</v>
      </c>
      <c r="G1351" s="157">
        <f t="shared" si="42"/>
        <v>1519.9966430664915</v>
      </c>
      <c r="H1351" s="157">
        <f t="shared" si="43"/>
        <v>2619.9951171875</v>
      </c>
    </row>
    <row r="1352" spans="1:8" ht="15" customHeight="1" x14ac:dyDescent="0.2">
      <c r="A1352" s="152"/>
      <c r="B1352" s="152"/>
      <c r="C1352" s="152"/>
      <c r="D1352" s="152"/>
      <c r="E1352" s="153">
        <f>'2.40-Dati'!A1351</f>
        <v>38740.208333333336</v>
      </c>
      <c r="F1352" s="157">
        <f>'2.40-Dati'!B1351</f>
        <v>68.099998474121094</v>
      </c>
      <c r="G1352" s="157">
        <f t="shared" si="42"/>
        <v>-250</v>
      </c>
      <c r="H1352" s="157">
        <f t="shared" si="43"/>
        <v>1269.9966430664915</v>
      </c>
    </row>
    <row r="1353" spans="1:8" ht="15" customHeight="1" x14ac:dyDescent="0.2">
      <c r="A1353" s="152"/>
      <c r="B1353" s="152"/>
      <c r="C1353" s="152"/>
      <c r="D1353" s="152"/>
      <c r="E1353" s="153">
        <f>'2.40-Dati'!A1352</f>
        <v>38741.208333333336</v>
      </c>
      <c r="F1353" s="157">
        <f>'2.40-Dati'!B1352</f>
        <v>67.059997558593693</v>
      </c>
      <c r="G1353" s="157">
        <f t="shared" si="42"/>
        <v>-1040.0009155274006</v>
      </c>
      <c r="H1353" s="157">
        <f t="shared" si="43"/>
        <v>-1290.0009155274006</v>
      </c>
    </row>
    <row r="1354" spans="1:8" ht="15" customHeight="1" x14ac:dyDescent="0.2">
      <c r="A1354" s="152"/>
      <c r="B1354" s="152"/>
      <c r="C1354" s="152"/>
      <c r="D1354" s="152"/>
      <c r="E1354" s="153">
        <f>'2.40-Dati'!A1353</f>
        <v>38742.208333333336</v>
      </c>
      <c r="F1354" s="157">
        <f>'2.40-Dati'!B1353</f>
        <v>65.849998474121094</v>
      </c>
      <c r="G1354" s="157">
        <f t="shared" si="42"/>
        <v>-1209.9990844725994</v>
      </c>
      <c r="H1354" s="157">
        <f t="shared" si="43"/>
        <v>-2250</v>
      </c>
    </row>
    <row r="1355" spans="1:8" ht="15" customHeight="1" x14ac:dyDescent="0.2">
      <c r="A1355" s="152"/>
      <c r="B1355" s="152"/>
      <c r="C1355" s="152"/>
      <c r="D1355" s="152"/>
      <c r="E1355" s="153">
        <f>'2.40-Dati'!A1354</f>
        <v>38743.208333333336</v>
      </c>
      <c r="F1355" s="157">
        <f>'2.40-Dati'!B1354</f>
        <v>66.260002136230398</v>
      </c>
      <c r="G1355" s="157">
        <f t="shared" si="42"/>
        <v>410.00366210930395</v>
      </c>
      <c r="H1355" s="157">
        <f t="shared" si="43"/>
        <v>-799.99542236329546</v>
      </c>
    </row>
    <row r="1356" spans="1:8" ht="15" customHeight="1" x14ac:dyDescent="0.2">
      <c r="A1356" s="152"/>
      <c r="B1356" s="152"/>
      <c r="C1356" s="152"/>
      <c r="D1356" s="152"/>
      <c r="E1356" s="153">
        <f>'2.40-Dati'!A1355</f>
        <v>38744.208333333336</v>
      </c>
      <c r="F1356" s="157">
        <f>'2.40-Dati'!B1355</f>
        <v>67.760002136230398</v>
      </c>
      <c r="G1356" s="157">
        <f t="shared" si="42"/>
        <v>1500</v>
      </c>
      <c r="H1356" s="157">
        <f t="shared" si="43"/>
        <v>1910.0036621093041</v>
      </c>
    </row>
    <row r="1357" spans="1:8" ht="15" customHeight="1" x14ac:dyDescent="0.2">
      <c r="A1357" s="152"/>
      <c r="B1357" s="152"/>
      <c r="C1357" s="152"/>
      <c r="D1357" s="152"/>
      <c r="E1357" s="153">
        <f>'2.40-Dati'!A1356</f>
        <v>38747.208333333336</v>
      </c>
      <c r="F1357" s="157">
        <f>'2.40-Dati'!B1356</f>
        <v>68.349998474121094</v>
      </c>
      <c r="G1357" s="157">
        <f t="shared" si="42"/>
        <v>589.99633789069605</v>
      </c>
      <c r="H1357" s="157">
        <f t="shared" si="43"/>
        <v>2089.9963378906959</v>
      </c>
    </row>
    <row r="1358" spans="1:8" ht="15" customHeight="1" x14ac:dyDescent="0.2">
      <c r="A1358" s="152"/>
      <c r="B1358" s="152"/>
      <c r="C1358" s="152"/>
      <c r="D1358" s="152"/>
      <c r="E1358" s="153">
        <f>'2.40-Dati'!A1357</f>
        <v>38748.208333333336</v>
      </c>
      <c r="F1358" s="157">
        <f>'2.40-Dati'!B1357</f>
        <v>67.919998168945298</v>
      </c>
      <c r="G1358" s="157">
        <f t="shared" si="42"/>
        <v>-430.00030517579546</v>
      </c>
      <c r="H1358" s="157">
        <f t="shared" si="43"/>
        <v>159.99603271490059</v>
      </c>
    </row>
    <row r="1359" spans="1:8" ht="15" customHeight="1" x14ac:dyDescent="0.2">
      <c r="A1359" s="152"/>
      <c r="B1359" s="152"/>
      <c r="C1359" s="152"/>
      <c r="D1359" s="152"/>
      <c r="E1359" s="153">
        <f>'2.40-Dati'!A1358</f>
        <v>38749.208333333336</v>
      </c>
      <c r="F1359" s="157">
        <f>'2.40-Dati'!B1358</f>
        <v>66.559997558593693</v>
      </c>
      <c r="G1359" s="157">
        <f t="shared" si="42"/>
        <v>-1360.0006103516052</v>
      </c>
      <c r="H1359" s="157">
        <f t="shared" si="43"/>
        <v>-1790.0009155274006</v>
      </c>
    </row>
    <row r="1360" spans="1:8" ht="15" customHeight="1" x14ac:dyDescent="0.2">
      <c r="A1360" s="152"/>
      <c r="B1360" s="152"/>
      <c r="C1360" s="152"/>
      <c r="D1360" s="152"/>
      <c r="E1360" s="153">
        <f>'2.40-Dati'!A1359</f>
        <v>38750.208333333336</v>
      </c>
      <c r="F1360" s="157">
        <f>'2.40-Dati'!B1359</f>
        <v>64.680000305175696</v>
      </c>
      <c r="G1360" s="157">
        <f t="shared" si="42"/>
        <v>-1879.9972534179972</v>
      </c>
      <c r="H1360" s="157">
        <f t="shared" si="43"/>
        <v>-3239.9978637696022</v>
      </c>
    </row>
    <row r="1361" spans="1:8" ht="15" customHeight="1" x14ac:dyDescent="0.2">
      <c r="A1361" s="152"/>
      <c r="B1361" s="152"/>
      <c r="C1361" s="152"/>
      <c r="D1361" s="152"/>
      <c r="E1361" s="153">
        <f>'2.40-Dati'!A1360</f>
        <v>38751.208333333336</v>
      </c>
      <c r="F1361" s="157">
        <f>'2.40-Dati'!B1360</f>
        <v>65.370002746582003</v>
      </c>
      <c r="G1361" s="157">
        <f t="shared" si="42"/>
        <v>690.00244140630684</v>
      </c>
      <c r="H1361" s="157">
        <f t="shared" si="43"/>
        <v>-1189.9948120116903</v>
      </c>
    </row>
    <row r="1362" spans="1:8" ht="15" customHeight="1" x14ac:dyDescent="0.2">
      <c r="A1362" s="152"/>
      <c r="B1362" s="152"/>
      <c r="C1362" s="152"/>
      <c r="D1362" s="152"/>
      <c r="E1362" s="153">
        <f>'2.40-Dati'!A1361</f>
        <v>38754.208333333336</v>
      </c>
      <c r="F1362" s="157">
        <f>'2.40-Dati'!B1361</f>
        <v>65.110000610351506</v>
      </c>
      <c r="G1362" s="157">
        <f t="shared" si="42"/>
        <v>-260.00213623049717</v>
      </c>
      <c r="H1362" s="157">
        <f t="shared" si="43"/>
        <v>430.00030517580967</v>
      </c>
    </row>
    <row r="1363" spans="1:8" ht="15" customHeight="1" x14ac:dyDescent="0.2">
      <c r="A1363" s="152"/>
      <c r="B1363" s="152"/>
      <c r="C1363" s="152"/>
      <c r="D1363" s="152"/>
      <c r="E1363" s="153">
        <f>'2.40-Dati'!A1362</f>
        <v>38755.208333333336</v>
      </c>
      <c r="F1363" s="157">
        <f>'2.40-Dati'!B1362</f>
        <v>63.090000152587798</v>
      </c>
      <c r="G1363" s="157">
        <f t="shared" si="42"/>
        <v>-2020.0004577637073</v>
      </c>
      <c r="H1363" s="157">
        <f t="shared" si="43"/>
        <v>-2280.0025939942043</v>
      </c>
    </row>
    <row r="1364" spans="1:8" ht="15" customHeight="1" x14ac:dyDescent="0.2">
      <c r="A1364" s="152"/>
      <c r="B1364" s="152"/>
      <c r="C1364" s="152"/>
      <c r="D1364" s="152"/>
      <c r="E1364" s="153">
        <f>'2.40-Dati'!A1363</f>
        <v>38756.208333333336</v>
      </c>
      <c r="F1364" s="157">
        <f>'2.40-Dati'!B1363</f>
        <v>62.549999237060497</v>
      </c>
      <c r="G1364" s="157">
        <f t="shared" si="42"/>
        <v>-540.00091552730112</v>
      </c>
      <c r="H1364" s="157">
        <f t="shared" si="43"/>
        <v>-2560.0013732910083</v>
      </c>
    </row>
    <row r="1365" spans="1:8" ht="15" customHeight="1" x14ac:dyDescent="0.2">
      <c r="A1365" s="152"/>
      <c r="B1365" s="152"/>
      <c r="C1365" s="152"/>
      <c r="D1365" s="152"/>
      <c r="E1365" s="153">
        <f>'2.40-Dati'!A1364</f>
        <v>38757.208333333336</v>
      </c>
      <c r="F1365" s="157">
        <f>'2.40-Dati'!B1364</f>
        <v>62.619998931884702</v>
      </c>
      <c r="G1365" s="157">
        <f t="shared" si="42"/>
        <v>69.999694824204539</v>
      </c>
      <c r="H1365" s="157">
        <f t="shared" si="43"/>
        <v>-470.00122070309658</v>
      </c>
    </row>
    <row r="1366" spans="1:8" ht="15" customHeight="1" x14ac:dyDescent="0.2">
      <c r="A1366" s="152"/>
      <c r="B1366" s="152"/>
      <c r="C1366" s="152"/>
      <c r="D1366" s="152"/>
      <c r="E1366" s="153">
        <f>'2.40-Dati'!A1365</f>
        <v>38758.208333333336</v>
      </c>
      <c r="F1366" s="157">
        <f>'2.40-Dati'!B1365</f>
        <v>61.840000152587798</v>
      </c>
      <c r="G1366" s="157">
        <f t="shared" si="42"/>
        <v>-779.99877929690342</v>
      </c>
      <c r="H1366" s="157">
        <f t="shared" si="43"/>
        <v>-709.99908447269888</v>
      </c>
    </row>
    <row r="1367" spans="1:8" ht="15" customHeight="1" x14ac:dyDescent="0.2">
      <c r="A1367" s="152"/>
      <c r="B1367" s="152"/>
      <c r="C1367" s="152"/>
      <c r="D1367" s="152"/>
      <c r="E1367" s="153">
        <f>'2.40-Dati'!A1366</f>
        <v>38761.208333333336</v>
      </c>
      <c r="F1367" s="157">
        <f>'2.40-Dati'!B1366</f>
        <v>61.240001678466797</v>
      </c>
      <c r="G1367" s="157">
        <f t="shared" si="42"/>
        <v>-599.99847412100144</v>
      </c>
      <c r="H1367" s="157">
        <f t="shared" si="43"/>
        <v>-1379.9972534179049</v>
      </c>
    </row>
    <row r="1368" spans="1:8" ht="15" customHeight="1" x14ac:dyDescent="0.2">
      <c r="A1368" s="152"/>
      <c r="B1368" s="152"/>
      <c r="C1368" s="152"/>
      <c r="D1368" s="152"/>
      <c r="E1368" s="153">
        <f>'2.40-Dati'!A1367</f>
        <v>38762.208333333336</v>
      </c>
      <c r="F1368" s="157">
        <f>'2.40-Dati'!B1367</f>
        <v>59.569999694824197</v>
      </c>
      <c r="G1368" s="157">
        <f t="shared" si="42"/>
        <v>-1670.0019836425995</v>
      </c>
      <c r="H1368" s="157">
        <f t="shared" si="43"/>
        <v>-2270.0004577636009</v>
      </c>
    </row>
    <row r="1369" spans="1:8" ht="15" customHeight="1" x14ac:dyDescent="0.2">
      <c r="A1369" s="152"/>
      <c r="B1369" s="152"/>
      <c r="C1369" s="152"/>
      <c r="D1369" s="152"/>
      <c r="E1369" s="153">
        <f>'2.40-Dati'!A1368</f>
        <v>38763.208333333336</v>
      </c>
      <c r="F1369" s="157">
        <f>'2.40-Dati'!B1368</f>
        <v>57.700000762939403</v>
      </c>
      <c r="G1369" s="157">
        <f t="shared" si="42"/>
        <v>-1869.998931884794</v>
      </c>
      <c r="H1369" s="157">
        <f t="shared" si="43"/>
        <v>-3540.0009155273938</v>
      </c>
    </row>
    <row r="1370" spans="1:8" ht="15" customHeight="1" x14ac:dyDescent="0.2">
      <c r="A1370" s="152"/>
      <c r="B1370" s="152"/>
      <c r="C1370" s="152"/>
      <c r="D1370" s="152"/>
      <c r="E1370" s="153">
        <f>'2.40-Dati'!A1369</f>
        <v>38764.208333333336</v>
      </c>
      <c r="F1370" s="157">
        <f>'2.40-Dati'!B1369</f>
        <v>58.459999084472599</v>
      </c>
      <c r="G1370" s="157">
        <f t="shared" si="42"/>
        <v>759.99832153319608</v>
      </c>
      <c r="H1370" s="157">
        <f t="shared" si="43"/>
        <v>-1110.000610351598</v>
      </c>
    </row>
    <row r="1371" spans="1:8" ht="15" customHeight="1" x14ac:dyDescent="0.2">
      <c r="A1371" s="152"/>
      <c r="B1371" s="152"/>
      <c r="C1371" s="152"/>
      <c r="D1371" s="152"/>
      <c r="E1371" s="153">
        <f>'2.40-Dati'!A1370</f>
        <v>38765.208333333336</v>
      </c>
      <c r="F1371" s="157">
        <f>'2.40-Dati'!B1370</f>
        <v>59.880001068115199</v>
      </c>
      <c r="G1371" s="157">
        <f t="shared" si="42"/>
        <v>1420.0019836425995</v>
      </c>
      <c r="H1371" s="157">
        <f t="shared" si="43"/>
        <v>2180.0003051757958</v>
      </c>
    </row>
    <row r="1372" spans="1:8" ht="15" customHeight="1" x14ac:dyDescent="0.2">
      <c r="A1372" s="152"/>
      <c r="B1372" s="152"/>
      <c r="C1372" s="152"/>
      <c r="D1372" s="152"/>
      <c r="E1372" s="153">
        <f>'2.40-Dati'!A1371</f>
        <v>38769.208333333336</v>
      </c>
      <c r="F1372" s="157">
        <f>'2.40-Dati'!B1371</f>
        <v>61.099998474121001</v>
      </c>
      <c r="G1372" s="157">
        <f t="shared" si="42"/>
        <v>1219.9974060058025</v>
      </c>
      <c r="H1372" s="157">
        <f t="shared" si="43"/>
        <v>2639.999389648402</v>
      </c>
    </row>
    <row r="1373" spans="1:8" ht="15" customHeight="1" x14ac:dyDescent="0.2">
      <c r="A1373" s="152"/>
      <c r="B1373" s="152"/>
      <c r="C1373" s="152"/>
      <c r="D1373" s="152"/>
      <c r="E1373" s="153">
        <f>'2.40-Dati'!A1372</f>
        <v>38770.208333333336</v>
      </c>
      <c r="F1373" s="157">
        <f>'2.40-Dati'!B1372</f>
        <v>61.009998321533203</v>
      </c>
      <c r="G1373" s="157">
        <f t="shared" si="42"/>
        <v>-90.000152587798254</v>
      </c>
      <c r="H1373" s="157">
        <f t="shared" si="43"/>
        <v>1129.9972534180042</v>
      </c>
    </row>
    <row r="1374" spans="1:8" ht="15" customHeight="1" x14ac:dyDescent="0.2">
      <c r="A1374" s="152"/>
      <c r="B1374" s="152"/>
      <c r="C1374" s="152"/>
      <c r="D1374" s="152"/>
      <c r="E1374" s="153">
        <f>'2.40-Dati'!A1373</f>
        <v>38771.208333333336</v>
      </c>
      <c r="F1374" s="157">
        <f>'2.40-Dati'!B1373</f>
        <v>60.540000915527301</v>
      </c>
      <c r="G1374" s="157">
        <f t="shared" si="42"/>
        <v>-469.99740600590201</v>
      </c>
      <c r="H1374" s="157">
        <f t="shared" si="43"/>
        <v>-559.99755859370021</v>
      </c>
    </row>
    <row r="1375" spans="1:8" ht="15" customHeight="1" x14ac:dyDescent="0.2">
      <c r="A1375" s="152"/>
      <c r="B1375" s="152"/>
      <c r="C1375" s="152"/>
      <c r="D1375" s="152"/>
      <c r="E1375" s="153">
        <f>'2.40-Dati'!A1374</f>
        <v>38772.208333333336</v>
      </c>
      <c r="F1375" s="157">
        <f>'2.40-Dati'!B1374</f>
        <v>62.909999847412102</v>
      </c>
      <c r="G1375" s="157">
        <f t="shared" si="42"/>
        <v>2369.9989318848011</v>
      </c>
      <c r="H1375" s="157">
        <f t="shared" si="43"/>
        <v>1900.001525878899</v>
      </c>
    </row>
    <row r="1376" spans="1:8" ht="15" customHeight="1" x14ac:dyDescent="0.2">
      <c r="A1376" s="152"/>
      <c r="B1376" s="152"/>
      <c r="C1376" s="152"/>
      <c r="D1376" s="152"/>
      <c r="E1376" s="153">
        <f>'2.40-Dati'!A1375</f>
        <v>38775.208333333336</v>
      </c>
      <c r="F1376" s="157">
        <f>'2.40-Dati'!B1375</f>
        <v>61</v>
      </c>
      <c r="G1376" s="157">
        <f t="shared" si="42"/>
        <v>-1909.9998474121023</v>
      </c>
      <c r="H1376" s="157">
        <f t="shared" si="43"/>
        <v>459.99908447269877</v>
      </c>
    </row>
    <row r="1377" spans="1:8" ht="15" customHeight="1" x14ac:dyDescent="0.2">
      <c r="A1377" s="152"/>
      <c r="B1377" s="152"/>
      <c r="C1377" s="152"/>
      <c r="D1377" s="152"/>
      <c r="E1377" s="153">
        <f>'2.40-Dati'!A1376</f>
        <v>38776.208333333336</v>
      </c>
      <c r="F1377" s="157">
        <f>'2.40-Dati'!B1376</f>
        <v>61.409999847412102</v>
      </c>
      <c r="G1377" s="157">
        <f t="shared" si="42"/>
        <v>409.99984741210227</v>
      </c>
      <c r="H1377" s="157">
        <f t="shared" si="43"/>
        <v>-1500</v>
      </c>
    </row>
    <row r="1378" spans="1:8" ht="15" customHeight="1" x14ac:dyDescent="0.2">
      <c r="A1378" s="152"/>
      <c r="B1378" s="152"/>
      <c r="C1378" s="152"/>
      <c r="D1378" s="152"/>
      <c r="E1378" s="153">
        <f>'2.40-Dati'!A1377</f>
        <v>38777.208333333336</v>
      </c>
      <c r="F1378" s="157">
        <f>'2.40-Dati'!B1377</f>
        <v>61.970001220703097</v>
      </c>
      <c r="G1378" s="157">
        <f t="shared" si="42"/>
        <v>560.00137329099425</v>
      </c>
      <c r="H1378" s="157">
        <f t="shared" si="43"/>
        <v>970.00122070309658</v>
      </c>
    </row>
    <row r="1379" spans="1:8" ht="15" customHeight="1" x14ac:dyDescent="0.2">
      <c r="A1379" s="152"/>
      <c r="B1379" s="152"/>
      <c r="C1379" s="152"/>
      <c r="D1379" s="152"/>
      <c r="E1379" s="153">
        <f>'2.40-Dati'!A1378</f>
        <v>38778.208333333336</v>
      </c>
      <c r="F1379" s="157">
        <f>'2.40-Dati'!B1378</f>
        <v>63.360000610351499</v>
      </c>
      <c r="G1379" s="157">
        <f t="shared" si="42"/>
        <v>1389.999389648402</v>
      </c>
      <c r="H1379" s="157">
        <f t="shared" si="43"/>
        <v>1950.0007629393963</v>
      </c>
    </row>
    <row r="1380" spans="1:8" ht="15" customHeight="1" x14ac:dyDescent="0.2">
      <c r="A1380" s="152"/>
      <c r="B1380" s="152"/>
      <c r="C1380" s="152"/>
      <c r="D1380" s="152"/>
      <c r="E1380" s="153">
        <f>'2.40-Dati'!A1379</f>
        <v>38779.208333333336</v>
      </c>
      <c r="F1380" s="157">
        <f>'2.40-Dati'!B1379</f>
        <v>63.669998168945298</v>
      </c>
      <c r="G1380" s="157">
        <f t="shared" si="42"/>
        <v>309.99755859379974</v>
      </c>
      <c r="H1380" s="157">
        <f t="shared" si="43"/>
        <v>1699.9969482422018</v>
      </c>
    </row>
    <row r="1381" spans="1:8" ht="15" customHeight="1" x14ac:dyDescent="0.2">
      <c r="A1381" s="152"/>
      <c r="B1381" s="152"/>
      <c r="C1381" s="152"/>
      <c r="D1381" s="152"/>
      <c r="E1381" s="153">
        <f>'2.40-Dati'!A1380</f>
        <v>38782.208333333336</v>
      </c>
      <c r="F1381" s="157">
        <f>'2.40-Dati'!B1380</f>
        <v>62.409999847412102</v>
      </c>
      <c r="G1381" s="157">
        <f t="shared" si="42"/>
        <v>-1259.9983215331961</v>
      </c>
      <c r="H1381" s="157">
        <f t="shared" si="43"/>
        <v>-950.00076293939628</v>
      </c>
    </row>
    <row r="1382" spans="1:8" ht="15" customHeight="1" x14ac:dyDescent="0.2">
      <c r="A1382" s="152"/>
      <c r="B1382" s="152"/>
      <c r="C1382" s="152"/>
      <c r="D1382" s="152"/>
      <c r="E1382" s="153">
        <f>'2.40-Dati'!A1381</f>
        <v>38783.208333333336</v>
      </c>
      <c r="F1382" s="157">
        <f>'2.40-Dati'!B1381</f>
        <v>61.580001831054602</v>
      </c>
      <c r="G1382" s="157">
        <f t="shared" si="42"/>
        <v>-829.99801635750009</v>
      </c>
      <c r="H1382" s="157">
        <f t="shared" si="43"/>
        <v>-2089.9963378906959</v>
      </c>
    </row>
    <row r="1383" spans="1:8" ht="15" customHeight="1" x14ac:dyDescent="0.2">
      <c r="A1383" s="152"/>
      <c r="B1383" s="152"/>
      <c r="C1383" s="152"/>
      <c r="D1383" s="152"/>
      <c r="E1383" s="153">
        <f>'2.40-Dati'!A1382</f>
        <v>38784.208333333336</v>
      </c>
      <c r="F1383" s="157">
        <f>'2.40-Dati'!B1382</f>
        <v>60.020000457763601</v>
      </c>
      <c r="G1383" s="157">
        <f t="shared" si="42"/>
        <v>-1560.0013732910015</v>
      </c>
      <c r="H1383" s="157">
        <f t="shared" si="43"/>
        <v>-2389.9993896485016</v>
      </c>
    </row>
    <row r="1384" spans="1:8" ht="15" customHeight="1" x14ac:dyDescent="0.2">
      <c r="A1384" s="152"/>
      <c r="B1384" s="152"/>
      <c r="C1384" s="152"/>
      <c r="D1384" s="152"/>
      <c r="E1384" s="153">
        <f>'2.40-Dati'!A1383</f>
        <v>38785.208333333336</v>
      </c>
      <c r="F1384" s="157">
        <f>'2.40-Dati'!B1383</f>
        <v>60.470001220703097</v>
      </c>
      <c r="G1384" s="157">
        <f t="shared" si="42"/>
        <v>450.00076293949576</v>
      </c>
      <c r="H1384" s="157">
        <f t="shared" si="43"/>
        <v>-1110.0006103515057</v>
      </c>
    </row>
    <row r="1385" spans="1:8" ht="15" customHeight="1" x14ac:dyDescent="0.2">
      <c r="A1385" s="152"/>
      <c r="B1385" s="152"/>
      <c r="C1385" s="152"/>
      <c r="D1385" s="152"/>
      <c r="E1385" s="153">
        <f>'2.40-Dati'!A1384</f>
        <v>38786.208333333336</v>
      </c>
      <c r="F1385" s="157">
        <f>'2.40-Dati'!B1384</f>
        <v>59.959999084472599</v>
      </c>
      <c r="G1385" s="157">
        <f t="shared" si="42"/>
        <v>-510.00213623049717</v>
      </c>
      <c r="H1385" s="157">
        <f t="shared" si="43"/>
        <v>-60.001373291001414</v>
      </c>
    </row>
    <row r="1386" spans="1:8" ht="15" customHeight="1" x14ac:dyDescent="0.2">
      <c r="A1386" s="152"/>
      <c r="B1386" s="152"/>
      <c r="C1386" s="152"/>
      <c r="D1386" s="152"/>
      <c r="E1386" s="153">
        <f>'2.40-Dati'!A1385</f>
        <v>38789.208333333336</v>
      </c>
      <c r="F1386" s="157">
        <f>'2.40-Dati'!B1385</f>
        <v>61.770000457763601</v>
      </c>
      <c r="G1386" s="157">
        <f t="shared" si="42"/>
        <v>1810.0013732910015</v>
      </c>
      <c r="H1386" s="157">
        <f t="shared" si="43"/>
        <v>1299.9992370605044</v>
      </c>
    </row>
    <row r="1387" spans="1:8" ht="15" customHeight="1" x14ac:dyDescent="0.2">
      <c r="A1387" s="152"/>
      <c r="B1387" s="152"/>
      <c r="C1387" s="152"/>
      <c r="D1387" s="152"/>
      <c r="E1387" s="153">
        <f>'2.40-Dati'!A1386</f>
        <v>38790.208333333336</v>
      </c>
      <c r="F1387" s="157">
        <f>'2.40-Dati'!B1386</f>
        <v>63.099998474121001</v>
      </c>
      <c r="G1387" s="157">
        <f t="shared" si="42"/>
        <v>1329.9980163574005</v>
      </c>
      <c r="H1387" s="157">
        <f t="shared" si="43"/>
        <v>3139.999389648402</v>
      </c>
    </row>
    <row r="1388" spans="1:8" ht="15" customHeight="1" x14ac:dyDescent="0.2">
      <c r="A1388" s="152"/>
      <c r="B1388" s="152"/>
      <c r="C1388" s="152"/>
      <c r="D1388" s="152"/>
      <c r="E1388" s="153">
        <f>'2.40-Dati'!A1387</f>
        <v>38791.208333333336</v>
      </c>
      <c r="F1388" s="157">
        <f>'2.40-Dati'!B1387</f>
        <v>62.169998168945298</v>
      </c>
      <c r="G1388" s="157">
        <f t="shared" si="42"/>
        <v>-930.00030517570303</v>
      </c>
      <c r="H1388" s="157">
        <f t="shared" si="43"/>
        <v>399.99771118169747</v>
      </c>
    </row>
    <row r="1389" spans="1:8" ht="15" customHeight="1" x14ac:dyDescent="0.2">
      <c r="A1389" s="152"/>
      <c r="B1389" s="152"/>
      <c r="C1389" s="152"/>
      <c r="D1389" s="152"/>
      <c r="E1389" s="153">
        <f>'2.40-Dati'!A1388</f>
        <v>38792.208333333336</v>
      </c>
      <c r="F1389" s="157">
        <f>'2.40-Dati'!B1388</f>
        <v>63.580001831054602</v>
      </c>
      <c r="G1389" s="157">
        <f t="shared" si="42"/>
        <v>1410.0036621093041</v>
      </c>
      <c r="H1389" s="157">
        <f t="shared" si="43"/>
        <v>480.00335693360103</v>
      </c>
    </row>
    <row r="1390" spans="1:8" ht="15" customHeight="1" x14ac:dyDescent="0.2">
      <c r="A1390" s="152"/>
      <c r="B1390" s="152"/>
      <c r="C1390" s="152"/>
      <c r="D1390" s="152"/>
      <c r="E1390" s="153">
        <f>'2.40-Dati'!A1389</f>
        <v>38793.208333333336</v>
      </c>
      <c r="F1390" s="157">
        <f>'2.40-Dati'!B1389</f>
        <v>62.770000457763601</v>
      </c>
      <c r="G1390" s="157">
        <f t="shared" si="42"/>
        <v>-810.00137329100141</v>
      </c>
      <c r="H1390" s="157">
        <f t="shared" si="43"/>
        <v>600.00228881830265</v>
      </c>
    </row>
    <row r="1391" spans="1:8" ht="15" customHeight="1" x14ac:dyDescent="0.2">
      <c r="A1391" s="152"/>
      <c r="B1391" s="152"/>
      <c r="C1391" s="152"/>
      <c r="D1391" s="152"/>
      <c r="E1391" s="153">
        <f>'2.40-Dati'!A1390</f>
        <v>38796.208333333336</v>
      </c>
      <c r="F1391" s="157">
        <f>'2.40-Dati'!B1390</f>
        <v>60.419998168945298</v>
      </c>
      <c r="G1391" s="157">
        <f t="shared" si="42"/>
        <v>-2350.0022888183025</v>
      </c>
      <c r="H1391" s="157">
        <f t="shared" si="43"/>
        <v>-3160.0036621093041</v>
      </c>
    </row>
    <row r="1392" spans="1:8" ht="15" customHeight="1" x14ac:dyDescent="0.2">
      <c r="A1392" s="152"/>
      <c r="B1392" s="152"/>
      <c r="C1392" s="152"/>
      <c r="D1392" s="152"/>
      <c r="E1392" s="153">
        <f>'2.40-Dati'!A1391</f>
        <v>38797.208333333336</v>
      </c>
      <c r="F1392" s="157">
        <f>'2.40-Dati'!B1391</f>
        <v>60.569999694824197</v>
      </c>
      <c r="G1392" s="157">
        <f t="shared" si="42"/>
        <v>150.00152587889914</v>
      </c>
      <c r="H1392" s="157">
        <f t="shared" si="43"/>
        <v>-2200.0007629394036</v>
      </c>
    </row>
    <row r="1393" spans="1:8" ht="15" customHeight="1" x14ac:dyDescent="0.2">
      <c r="A1393" s="152"/>
      <c r="B1393" s="152"/>
      <c r="C1393" s="152"/>
      <c r="D1393" s="152"/>
      <c r="E1393" s="153">
        <f>'2.40-Dati'!A1392</f>
        <v>38798.208333333336</v>
      </c>
      <c r="F1393" s="157">
        <f>'2.40-Dati'!B1392</f>
        <v>61.770000457763601</v>
      </c>
      <c r="G1393" s="157">
        <f t="shared" si="42"/>
        <v>1200.0007629394033</v>
      </c>
      <c r="H1393" s="157">
        <f t="shared" si="43"/>
        <v>1350.0022888183025</v>
      </c>
    </row>
    <row r="1394" spans="1:8" ht="15" customHeight="1" x14ac:dyDescent="0.2">
      <c r="A1394" s="152"/>
      <c r="B1394" s="152"/>
      <c r="C1394" s="152"/>
      <c r="D1394" s="152"/>
      <c r="E1394" s="153">
        <f>'2.40-Dati'!A1393</f>
        <v>38799.208333333336</v>
      </c>
      <c r="F1394" s="157">
        <f>'2.40-Dati'!B1393</f>
        <v>63.909999847412102</v>
      </c>
      <c r="G1394" s="157">
        <f t="shared" si="42"/>
        <v>2139.9993896485016</v>
      </c>
      <c r="H1394" s="157">
        <f t="shared" si="43"/>
        <v>3340.0001525879052</v>
      </c>
    </row>
    <row r="1395" spans="1:8" ht="15" customHeight="1" x14ac:dyDescent="0.2">
      <c r="A1395" s="152"/>
      <c r="B1395" s="152"/>
      <c r="C1395" s="152"/>
      <c r="D1395" s="152"/>
      <c r="E1395" s="153">
        <f>'2.40-Dati'!A1394</f>
        <v>38800.208333333336</v>
      </c>
      <c r="F1395" s="157">
        <f>'2.40-Dati'!B1394</f>
        <v>64.260002136230398</v>
      </c>
      <c r="G1395" s="157">
        <f t="shared" si="42"/>
        <v>350.00228881829543</v>
      </c>
      <c r="H1395" s="157">
        <f t="shared" si="43"/>
        <v>2490.0016784667969</v>
      </c>
    </row>
    <row r="1396" spans="1:8" ht="15" customHeight="1" x14ac:dyDescent="0.2">
      <c r="A1396" s="152"/>
      <c r="B1396" s="152"/>
      <c r="C1396" s="152"/>
      <c r="D1396" s="152"/>
      <c r="E1396" s="153">
        <f>'2.40-Dati'!A1395</f>
        <v>38803.208333333336</v>
      </c>
      <c r="F1396" s="157">
        <f>'2.40-Dati'!B1395</f>
        <v>64.160003662109304</v>
      </c>
      <c r="G1396" s="157">
        <f t="shared" si="42"/>
        <v>-99.99847412109375</v>
      </c>
      <c r="H1396" s="157">
        <f t="shared" si="43"/>
        <v>250.00381469720168</v>
      </c>
    </row>
    <row r="1397" spans="1:8" ht="15" customHeight="1" x14ac:dyDescent="0.2">
      <c r="A1397" s="152"/>
      <c r="B1397" s="152"/>
      <c r="C1397" s="152"/>
      <c r="D1397" s="152"/>
      <c r="E1397" s="153">
        <f>'2.40-Dati'!A1396</f>
        <v>38804.208333333336</v>
      </c>
      <c r="F1397" s="157">
        <f>'2.40-Dati'!B1396</f>
        <v>66.069999694824205</v>
      </c>
      <c r="G1397" s="157">
        <f t="shared" si="42"/>
        <v>1909.9960327149006</v>
      </c>
      <c r="H1397" s="157">
        <f t="shared" si="43"/>
        <v>1809.9975585938068</v>
      </c>
    </row>
    <row r="1398" spans="1:8" ht="15" customHeight="1" x14ac:dyDescent="0.2">
      <c r="A1398" s="152"/>
      <c r="B1398" s="152"/>
      <c r="C1398" s="152"/>
      <c r="D1398" s="152"/>
      <c r="E1398" s="153">
        <f>'2.40-Dati'!A1397</f>
        <v>38805.208333333336</v>
      </c>
      <c r="F1398" s="157">
        <f>'2.40-Dati'!B1397</f>
        <v>66.449996948242102</v>
      </c>
      <c r="G1398" s="157">
        <f t="shared" si="42"/>
        <v>379.9972534178977</v>
      </c>
      <c r="H1398" s="157">
        <f t="shared" si="43"/>
        <v>2289.9932861327984</v>
      </c>
    </row>
    <row r="1399" spans="1:8" ht="15" customHeight="1" x14ac:dyDescent="0.2">
      <c r="A1399" s="152"/>
      <c r="B1399" s="152"/>
      <c r="C1399" s="152"/>
      <c r="D1399" s="152"/>
      <c r="E1399" s="153">
        <f>'2.40-Dati'!A1398</f>
        <v>38806.208333333336</v>
      </c>
      <c r="F1399" s="157">
        <f>'2.40-Dati'!B1398</f>
        <v>67.150001525878906</v>
      </c>
      <c r="G1399" s="157">
        <f t="shared" si="42"/>
        <v>700.00457763680402</v>
      </c>
      <c r="H1399" s="157">
        <f t="shared" si="43"/>
        <v>1080.0018310547016</v>
      </c>
    </row>
    <row r="1400" spans="1:8" ht="15" customHeight="1" x14ac:dyDescent="0.2">
      <c r="A1400" s="152"/>
      <c r="B1400" s="152"/>
      <c r="C1400" s="152"/>
      <c r="D1400" s="152"/>
      <c r="E1400" s="153">
        <f>'2.40-Dati'!A1399</f>
        <v>38807.208333333336</v>
      </c>
      <c r="F1400" s="157">
        <f>'2.40-Dati'!B1399</f>
        <v>66.629997253417898</v>
      </c>
      <c r="G1400" s="157">
        <f t="shared" si="42"/>
        <v>-520.00427246100855</v>
      </c>
      <c r="H1400" s="157">
        <f t="shared" si="43"/>
        <v>180.00030517579546</v>
      </c>
    </row>
    <row r="1401" spans="1:8" ht="15" customHeight="1" x14ac:dyDescent="0.2">
      <c r="A1401" s="152"/>
      <c r="B1401" s="152"/>
      <c r="C1401" s="152"/>
      <c r="D1401" s="152"/>
      <c r="E1401" s="153">
        <f>'2.40-Dati'!A1400</f>
        <v>38810.166666666664</v>
      </c>
      <c r="F1401" s="157">
        <f>'2.40-Dati'!B1400</f>
        <v>66.739997863769503</v>
      </c>
      <c r="G1401" s="157">
        <f t="shared" si="42"/>
        <v>110.00061035160513</v>
      </c>
      <c r="H1401" s="157">
        <f t="shared" si="43"/>
        <v>-410.00366210940342</v>
      </c>
    </row>
    <row r="1402" spans="1:8" ht="15" customHeight="1" x14ac:dyDescent="0.2">
      <c r="A1402" s="152"/>
      <c r="B1402" s="152"/>
      <c r="C1402" s="152"/>
      <c r="D1402" s="152"/>
      <c r="E1402" s="153">
        <f>'2.40-Dati'!A1401</f>
        <v>38811.166666666664</v>
      </c>
      <c r="F1402" s="157">
        <f>'2.40-Dati'!B1401</f>
        <v>66.230003356933594</v>
      </c>
      <c r="G1402" s="157">
        <f t="shared" si="42"/>
        <v>-509.99450683590908</v>
      </c>
      <c r="H1402" s="157">
        <f t="shared" si="43"/>
        <v>-399.99389648430395</v>
      </c>
    </row>
    <row r="1403" spans="1:8" ht="15" customHeight="1" x14ac:dyDescent="0.2">
      <c r="A1403" s="152"/>
      <c r="B1403" s="152"/>
      <c r="C1403" s="152"/>
      <c r="D1403" s="152"/>
      <c r="E1403" s="153">
        <f>'2.40-Dati'!A1402</f>
        <v>38812.166666666664</v>
      </c>
      <c r="F1403" s="157">
        <f>'2.40-Dati'!B1402</f>
        <v>67.069999694824205</v>
      </c>
      <c r="G1403" s="157">
        <f t="shared" si="42"/>
        <v>839.99633789061079</v>
      </c>
      <c r="H1403" s="157">
        <f t="shared" si="43"/>
        <v>330.00183105470171</v>
      </c>
    </row>
    <row r="1404" spans="1:8" ht="15" customHeight="1" x14ac:dyDescent="0.2">
      <c r="A1404" s="152"/>
      <c r="B1404" s="152"/>
      <c r="C1404" s="152"/>
      <c r="D1404" s="152"/>
      <c r="E1404" s="153">
        <f>'2.40-Dati'!A1403</f>
        <v>38813.166666666664</v>
      </c>
      <c r="F1404" s="157">
        <f>'2.40-Dati'!B1403</f>
        <v>67.940002441406193</v>
      </c>
      <c r="G1404" s="157">
        <f t="shared" si="42"/>
        <v>870.00274658198862</v>
      </c>
      <c r="H1404" s="157">
        <f t="shared" si="43"/>
        <v>1709.9990844725994</v>
      </c>
    </row>
    <row r="1405" spans="1:8" ht="15" customHeight="1" x14ac:dyDescent="0.2">
      <c r="A1405" s="152"/>
      <c r="B1405" s="152"/>
      <c r="C1405" s="152"/>
      <c r="D1405" s="152"/>
      <c r="E1405" s="153">
        <f>'2.40-Dati'!A1404</f>
        <v>38814.166666666664</v>
      </c>
      <c r="F1405" s="157">
        <f>'2.40-Dati'!B1404</f>
        <v>67.389999389648395</v>
      </c>
      <c r="G1405" s="157">
        <f t="shared" si="42"/>
        <v>-550.00305175779829</v>
      </c>
      <c r="H1405" s="157">
        <f t="shared" si="43"/>
        <v>319.99969482419033</v>
      </c>
    </row>
    <row r="1406" spans="1:8" ht="15" customHeight="1" x14ac:dyDescent="0.2">
      <c r="A1406" s="152"/>
      <c r="B1406" s="152"/>
      <c r="C1406" s="152"/>
      <c r="D1406" s="152"/>
      <c r="E1406" s="153">
        <f>'2.40-Dati'!A1405</f>
        <v>38817.166666666664</v>
      </c>
      <c r="F1406" s="157">
        <f>'2.40-Dati'!B1405</f>
        <v>68.739997863769503</v>
      </c>
      <c r="G1406" s="157">
        <f t="shared" si="42"/>
        <v>1349.9984741211078</v>
      </c>
      <c r="H1406" s="157">
        <f t="shared" si="43"/>
        <v>799.99542236330956</v>
      </c>
    </row>
    <row r="1407" spans="1:8" ht="15" customHeight="1" x14ac:dyDescent="0.2">
      <c r="A1407" s="152"/>
      <c r="B1407" s="152"/>
      <c r="C1407" s="152"/>
      <c r="D1407" s="152"/>
      <c r="E1407" s="153">
        <f>'2.40-Dati'!A1406</f>
        <v>38818.166666666664</v>
      </c>
      <c r="F1407" s="157">
        <f>'2.40-Dati'!B1406</f>
        <v>68.980003356933594</v>
      </c>
      <c r="G1407" s="157">
        <f t="shared" si="42"/>
        <v>240.00549316409092</v>
      </c>
      <c r="H1407" s="157">
        <f t="shared" si="43"/>
        <v>1590.0039672851988</v>
      </c>
    </row>
    <row r="1408" spans="1:8" ht="15" customHeight="1" x14ac:dyDescent="0.2">
      <c r="A1408" s="152"/>
      <c r="B1408" s="152"/>
      <c r="C1408" s="152"/>
      <c r="D1408" s="152"/>
      <c r="E1408" s="153">
        <f>'2.40-Dati'!A1407</f>
        <v>38819.166666666664</v>
      </c>
      <c r="F1408" s="157">
        <f>'2.40-Dati'!B1407</f>
        <v>68.620002746582003</v>
      </c>
      <c r="G1408" s="157">
        <f t="shared" si="42"/>
        <v>-360.00061035159092</v>
      </c>
      <c r="H1408" s="157">
        <f t="shared" si="43"/>
        <v>-119.9951171875</v>
      </c>
    </row>
    <row r="1409" spans="1:8" ht="15" customHeight="1" x14ac:dyDescent="0.2">
      <c r="A1409" s="152"/>
      <c r="B1409" s="152"/>
      <c r="C1409" s="152"/>
      <c r="D1409" s="152"/>
      <c r="E1409" s="153">
        <f>'2.40-Dati'!A1408</f>
        <v>38820.166666666664</v>
      </c>
      <c r="F1409" s="157">
        <f>'2.40-Dati'!B1408</f>
        <v>69.319999694824205</v>
      </c>
      <c r="G1409" s="157">
        <f t="shared" si="42"/>
        <v>699.99694824220171</v>
      </c>
      <c r="H1409" s="157">
        <f t="shared" si="43"/>
        <v>339.99633789061079</v>
      </c>
    </row>
    <row r="1410" spans="1:8" ht="15" customHeight="1" x14ac:dyDescent="0.2">
      <c r="A1410" s="152"/>
      <c r="B1410" s="152"/>
      <c r="C1410" s="152"/>
      <c r="D1410" s="152"/>
      <c r="E1410" s="153">
        <f>'2.40-Dati'!A1409</f>
        <v>38824.166666666664</v>
      </c>
      <c r="F1410" s="157">
        <f>'2.40-Dati'!B1409</f>
        <v>70.400001525878906</v>
      </c>
      <c r="G1410" s="157">
        <f t="shared" si="42"/>
        <v>1080.0018310547016</v>
      </c>
      <c r="H1410" s="157">
        <f t="shared" si="43"/>
        <v>1779.9987792969032</v>
      </c>
    </row>
    <row r="1411" spans="1:8" ht="15" customHeight="1" x14ac:dyDescent="0.2">
      <c r="A1411" s="152"/>
      <c r="B1411" s="152"/>
      <c r="C1411" s="152"/>
      <c r="D1411" s="152"/>
      <c r="E1411" s="153">
        <f>'2.40-Dati'!A1410</f>
        <v>38825.166666666664</v>
      </c>
      <c r="F1411" s="157">
        <f>'2.40-Dati'!B1410</f>
        <v>71.349998474121094</v>
      </c>
      <c r="G1411" s="157">
        <f t="shared" si="42"/>
        <v>949.9969482421875</v>
      </c>
      <c r="H1411" s="157">
        <f t="shared" si="43"/>
        <v>2029.9987792968891</v>
      </c>
    </row>
    <row r="1412" spans="1:8" ht="15" customHeight="1" x14ac:dyDescent="0.2">
      <c r="A1412" s="152"/>
      <c r="B1412" s="152"/>
      <c r="C1412" s="152"/>
      <c r="D1412" s="152"/>
      <c r="E1412" s="153">
        <f>'2.40-Dati'!A1411</f>
        <v>38826.166666666664</v>
      </c>
      <c r="F1412" s="157">
        <f>'2.40-Dati'!B1411</f>
        <v>72.169998168945298</v>
      </c>
      <c r="G1412" s="157">
        <f t="shared" ref="G1412:G1475" si="44">IF($B$1="lunga",1,-1)*$B$3*(F1412-F1411)</f>
        <v>819.99969482420454</v>
      </c>
      <c r="H1412" s="157">
        <f t="shared" si="43"/>
        <v>1769.9966430663922</v>
      </c>
    </row>
    <row r="1413" spans="1:8" ht="15" customHeight="1" x14ac:dyDescent="0.2">
      <c r="A1413" s="152"/>
      <c r="B1413" s="152"/>
      <c r="C1413" s="152"/>
      <c r="D1413" s="152"/>
      <c r="E1413" s="153">
        <f>'2.40-Dati'!A1412</f>
        <v>38827.166666666664</v>
      </c>
      <c r="F1413" s="157">
        <f>'2.40-Dati'!B1412</f>
        <v>71.949996948242102</v>
      </c>
      <c r="G1413" s="157">
        <f t="shared" si="44"/>
        <v>-220.00122070319605</v>
      </c>
      <c r="H1413" s="157">
        <f t="shared" ref="H1413:H1476" si="45">G1412+G1413</f>
        <v>599.99847412100848</v>
      </c>
    </row>
    <row r="1414" spans="1:8" ht="15" customHeight="1" x14ac:dyDescent="0.2">
      <c r="A1414" s="152"/>
      <c r="B1414" s="152"/>
      <c r="C1414" s="152"/>
      <c r="D1414" s="152"/>
      <c r="E1414" s="153">
        <f>'2.40-Dati'!A1413</f>
        <v>38828.166666666664</v>
      </c>
      <c r="F1414" s="157">
        <f>'2.40-Dati'!B1413</f>
        <v>75.169998168945298</v>
      </c>
      <c r="G1414" s="157">
        <f t="shared" si="44"/>
        <v>3220.0012207031959</v>
      </c>
      <c r="H1414" s="157">
        <f t="shared" si="45"/>
        <v>3000</v>
      </c>
    </row>
    <row r="1415" spans="1:8" ht="15" customHeight="1" x14ac:dyDescent="0.2">
      <c r="A1415" s="152"/>
      <c r="B1415" s="152"/>
      <c r="C1415" s="152"/>
      <c r="D1415" s="152"/>
      <c r="E1415" s="153">
        <f>'2.40-Dati'!A1414</f>
        <v>38831.166666666664</v>
      </c>
      <c r="F1415" s="157">
        <f>'2.40-Dati'!B1414</f>
        <v>73.330001831054602</v>
      </c>
      <c r="G1415" s="157">
        <f t="shared" si="44"/>
        <v>-1839.9963378906959</v>
      </c>
      <c r="H1415" s="157">
        <f t="shared" si="45"/>
        <v>1380.0048828125</v>
      </c>
    </row>
    <row r="1416" spans="1:8" ht="15" customHeight="1" x14ac:dyDescent="0.2">
      <c r="A1416" s="152"/>
      <c r="B1416" s="152"/>
      <c r="C1416" s="152"/>
      <c r="D1416" s="152"/>
      <c r="E1416" s="153">
        <f>'2.40-Dati'!A1415</f>
        <v>38832.166666666664</v>
      </c>
      <c r="F1416" s="157">
        <f>'2.40-Dati'!B1415</f>
        <v>72.879997253417898</v>
      </c>
      <c r="G1416" s="157">
        <f t="shared" si="44"/>
        <v>-450.00457763670454</v>
      </c>
      <c r="H1416" s="157">
        <f t="shared" si="45"/>
        <v>-2290.0009155274006</v>
      </c>
    </row>
    <row r="1417" spans="1:8" ht="15" customHeight="1" x14ac:dyDescent="0.2">
      <c r="A1417" s="152"/>
      <c r="B1417" s="152"/>
      <c r="C1417" s="152"/>
      <c r="D1417" s="152"/>
      <c r="E1417" s="153">
        <f>'2.40-Dati'!A1416</f>
        <v>38833.166666666664</v>
      </c>
      <c r="F1417" s="157">
        <f>'2.40-Dati'!B1416</f>
        <v>71.930000305175696</v>
      </c>
      <c r="G1417" s="157">
        <f t="shared" si="44"/>
        <v>-949.99694824220171</v>
      </c>
      <c r="H1417" s="157">
        <f t="shared" si="45"/>
        <v>-1400.0015258789063</v>
      </c>
    </row>
    <row r="1418" spans="1:8" ht="15" customHeight="1" x14ac:dyDescent="0.2">
      <c r="A1418" s="152"/>
      <c r="B1418" s="152"/>
      <c r="C1418" s="152"/>
      <c r="D1418" s="152"/>
      <c r="E1418" s="153">
        <f>'2.40-Dati'!A1417</f>
        <v>38834.166666666664</v>
      </c>
      <c r="F1418" s="157">
        <f>'2.40-Dati'!B1417</f>
        <v>70.970001220703097</v>
      </c>
      <c r="G1418" s="157">
        <f t="shared" si="44"/>
        <v>-959.99908447259941</v>
      </c>
      <c r="H1418" s="157">
        <f t="shared" si="45"/>
        <v>-1909.996032714801</v>
      </c>
    </row>
    <row r="1419" spans="1:8" ht="15" customHeight="1" x14ac:dyDescent="0.2">
      <c r="A1419" s="152"/>
      <c r="B1419" s="152"/>
      <c r="C1419" s="152"/>
      <c r="D1419" s="152"/>
      <c r="E1419" s="153">
        <f>'2.40-Dati'!A1418</f>
        <v>38835.166666666664</v>
      </c>
      <c r="F1419" s="157">
        <f>'2.40-Dati'!B1418</f>
        <v>71.879997253417898</v>
      </c>
      <c r="G1419" s="157">
        <f t="shared" si="44"/>
        <v>909.99603271480112</v>
      </c>
      <c r="H1419" s="157">
        <f t="shared" si="45"/>
        <v>-50.003051757798289</v>
      </c>
    </row>
    <row r="1420" spans="1:8" ht="15" customHeight="1" x14ac:dyDescent="0.2">
      <c r="A1420" s="152"/>
      <c r="B1420" s="152"/>
      <c r="C1420" s="152"/>
      <c r="D1420" s="152"/>
      <c r="E1420" s="153">
        <f>'2.40-Dati'!A1419</f>
        <v>38838.166666666664</v>
      </c>
      <c r="F1420" s="157">
        <f>'2.40-Dati'!B1419</f>
        <v>73.699996948242102</v>
      </c>
      <c r="G1420" s="157">
        <f t="shared" si="44"/>
        <v>1819.9996948242047</v>
      </c>
      <c r="H1420" s="157">
        <f t="shared" si="45"/>
        <v>2729.9957275390057</v>
      </c>
    </row>
    <row r="1421" spans="1:8" ht="15" customHeight="1" x14ac:dyDescent="0.2">
      <c r="A1421" s="152"/>
      <c r="B1421" s="152"/>
      <c r="C1421" s="152"/>
      <c r="D1421" s="152"/>
      <c r="E1421" s="153">
        <f>'2.40-Dati'!A1420</f>
        <v>38839.166666666664</v>
      </c>
      <c r="F1421" s="157">
        <f>'2.40-Dati'!B1420</f>
        <v>74.610000610351506</v>
      </c>
      <c r="G1421" s="157">
        <f t="shared" si="44"/>
        <v>910.00366210940342</v>
      </c>
      <c r="H1421" s="157">
        <f t="shared" si="45"/>
        <v>2730.0033569336083</v>
      </c>
    </row>
    <row r="1422" spans="1:8" ht="15" customHeight="1" x14ac:dyDescent="0.2">
      <c r="A1422" s="152"/>
      <c r="B1422" s="152"/>
      <c r="C1422" s="152"/>
      <c r="D1422" s="152"/>
      <c r="E1422" s="153">
        <f>'2.40-Dati'!A1421</f>
        <v>38840.166666666664</v>
      </c>
      <c r="F1422" s="157">
        <f>'2.40-Dati'!B1421</f>
        <v>72.279998779296804</v>
      </c>
      <c r="G1422" s="157">
        <f t="shared" si="44"/>
        <v>-2330.0018310547016</v>
      </c>
      <c r="H1422" s="157">
        <f t="shared" si="45"/>
        <v>-1419.9981689452982</v>
      </c>
    </row>
    <row r="1423" spans="1:8" ht="15" customHeight="1" x14ac:dyDescent="0.2">
      <c r="A1423" s="152"/>
      <c r="B1423" s="152"/>
      <c r="C1423" s="152"/>
      <c r="D1423" s="152"/>
      <c r="E1423" s="153">
        <f>'2.40-Dati'!A1422</f>
        <v>38841.166666666664</v>
      </c>
      <c r="F1423" s="157">
        <f>'2.40-Dati'!B1422</f>
        <v>69.940002441406193</v>
      </c>
      <c r="G1423" s="157">
        <f t="shared" si="44"/>
        <v>-2339.9963378906109</v>
      </c>
      <c r="H1423" s="157">
        <f t="shared" si="45"/>
        <v>-4669.9981689453125</v>
      </c>
    </row>
    <row r="1424" spans="1:8" ht="15" customHeight="1" x14ac:dyDescent="0.2">
      <c r="A1424" s="152"/>
      <c r="B1424" s="152"/>
      <c r="C1424" s="152"/>
      <c r="D1424" s="152"/>
      <c r="E1424" s="153">
        <f>'2.40-Dati'!A1423</f>
        <v>38842.166666666664</v>
      </c>
      <c r="F1424" s="157">
        <f>'2.40-Dati'!B1423</f>
        <v>70.190002441406193</v>
      </c>
      <c r="G1424" s="157">
        <f t="shared" si="44"/>
        <v>250</v>
      </c>
      <c r="H1424" s="157">
        <f t="shared" si="45"/>
        <v>-2089.9963378906109</v>
      </c>
    </row>
    <row r="1425" spans="1:8" ht="15" customHeight="1" x14ac:dyDescent="0.2">
      <c r="A1425" s="152"/>
      <c r="B1425" s="152"/>
      <c r="C1425" s="152"/>
      <c r="D1425" s="152"/>
      <c r="E1425" s="153">
        <f>'2.40-Dati'!A1424</f>
        <v>38845.166666666664</v>
      </c>
      <c r="F1425" s="157">
        <f>'2.40-Dati'!B1424</f>
        <v>69.769996643066406</v>
      </c>
      <c r="G1425" s="157">
        <f t="shared" si="44"/>
        <v>-420.00579833978691</v>
      </c>
      <c r="H1425" s="157">
        <f t="shared" si="45"/>
        <v>-170.00579833978691</v>
      </c>
    </row>
    <row r="1426" spans="1:8" ht="15" customHeight="1" x14ac:dyDescent="0.2">
      <c r="A1426" s="152"/>
      <c r="B1426" s="152"/>
      <c r="C1426" s="152"/>
      <c r="D1426" s="152"/>
      <c r="E1426" s="153">
        <f>'2.40-Dati'!A1425</f>
        <v>38846.166666666664</v>
      </c>
      <c r="F1426" s="157">
        <f>'2.40-Dati'!B1425</f>
        <v>70.690002441406193</v>
      </c>
      <c r="G1426" s="157">
        <f t="shared" si="44"/>
        <v>920.00579833978691</v>
      </c>
      <c r="H1426" s="157">
        <f t="shared" si="45"/>
        <v>500</v>
      </c>
    </row>
    <row r="1427" spans="1:8" ht="15" customHeight="1" x14ac:dyDescent="0.2">
      <c r="A1427" s="152"/>
      <c r="B1427" s="152"/>
      <c r="C1427" s="152"/>
      <c r="D1427" s="152"/>
      <c r="E1427" s="153">
        <f>'2.40-Dati'!A1426</f>
        <v>38847.166666666664</v>
      </c>
      <c r="F1427" s="157">
        <f>'2.40-Dati'!B1426</f>
        <v>72.129997253417898</v>
      </c>
      <c r="G1427" s="157">
        <f t="shared" si="44"/>
        <v>1439.9948120117047</v>
      </c>
      <c r="H1427" s="157">
        <f t="shared" si="45"/>
        <v>2360.0006103514916</v>
      </c>
    </row>
    <row r="1428" spans="1:8" ht="15" customHeight="1" x14ac:dyDescent="0.2">
      <c r="A1428" s="152"/>
      <c r="B1428" s="152"/>
      <c r="C1428" s="152"/>
      <c r="D1428" s="152"/>
      <c r="E1428" s="153">
        <f>'2.40-Dati'!A1427</f>
        <v>38848.166666666664</v>
      </c>
      <c r="F1428" s="157">
        <f>'2.40-Dati'!B1427</f>
        <v>73.319999694824205</v>
      </c>
      <c r="G1428" s="157">
        <f t="shared" si="44"/>
        <v>1190.0024414063068</v>
      </c>
      <c r="H1428" s="157">
        <f t="shared" si="45"/>
        <v>2629.9972534180115</v>
      </c>
    </row>
    <row r="1429" spans="1:8" ht="15" customHeight="1" x14ac:dyDescent="0.2">
      <c r="A1429" s="152"/>
      <c r="B1429" s="152"/>
      <c r="C1429" s="152"/>
      <c r="D1429" s="152"/>
      <c r="E1429" s="153">
        <f>'2.40-Dati'!A1428</f>
        <v>38849.166666666664</v>
      </c>
      <c r="F1429" s="157">
        <f>'2.40-Dati'!B1428</f>
        <v>72.040000915527301</v>
      </c>
      <c r="G1429" s="157">
        <f t="shared" si="44"/>
        <v>-1279.9987792969034</v>
      </c>
      <c r="H1429" s="157">
        <f t="shared" si="45"/>
        <v>-89.996337890596578</v>
      </c>
    </row>
    <row r="1430" spans="1:8" ht="15" customHeight="1" x14ac:dyDescent="0.2">
      <c r="A1430" s="152"/>
      <c r="B1430" s="152"/>
      <c r="C1430" s="152"/>
      <c r="D1430" s="152"/>
      <c r="E1430" s="153">
        <f>'2.40-Dati'!A1429</f>
        <v>38852.166666666664</v>
      </c>
      <c r="F1430" s="157">
        <f>'2.40-Dati'!B1429</f>
        <v>69.410003662109304</v>
      </c>
      <c r="G1430" s="157">
        <f t="shared" si="44"/>
        <v>-2629.9972534179969</v>
      </c>
      <c r="H1430" s="157">
        <f t="shared" si="45"/>
        <v>-3909.9960327149001</v>
      </c>
    </row>
    <row r="1431" spans="1:8" ht="15" customHeight="1" x14ac:dyDescent="0.2">
      <c r="A1431" s="152"/>
      <c r="B1431" s="152"/>
      <c r="C1431" s="152"/>
      <c r="D1431" s="152"/>
      <c r="E1431" s="153">
        <f>'2.40-Dati'!A1430</f>
        <v>38853.166666666664</v>
      </c>
      <c r="F1431" s="157">
        <f>'2.40-Dati'!B1430</f>
        <v>69.529998779296804</v>
      </c>
      <c r="G1431" s="157">
        <f t="shared" si="44"/>
        <v>119.9951171875</v>
      </c>
      <c r="H1431" s="157">
        <f t="shared" si="45"/>
        <v>-2510.0021362304969</v>
      </c>
    </row>
    <row r="1432" spans="1:8" ht="15" customHeight="1" x14ac:dyDescent="0.2">
      <c r="A1432" s="152"/>
      <c r="B1432" s="152"/>
      <c r="C1432" s="152"/>
      <c r="D1432" s="152"/>
      <c r="E1432" s="153">
        <f>'2.40-Dati'!A1431</f>
        <v>38854.166666666664</v>
      </c>
      <c r="F1432" s="157">
        <f>'2.40-Dati'!B1431</f>
        <v>68.699996948242102</v>
      </c>
      <c r="G1432" s="157">
        <f t="shared" si="44"/>
        <v>-830.00183105470171</v>
      </c>
      <c r="H1432" s="157">
        <f t="shared" si="45"/>
        <v>-710.00671386720171</v>
      </c>
    </row>
    <row r="1433" spans="1:8" ht="15" customHeight="1" x14ac:dyDescent="0.2">
      <c r="A1433" s="152"/>
      <c r="B1433" s="152"/>
      <c r="C1433" s="152"/>
      <c r="D1433" s="152"/>
      <c r="E1433" s="153">
        <f>'2.40-Dati'!A1432</f>
        <v>38855.166666666664</v>
      </c>
      <c r="F1433" s="157">
        <f>'2.40-Dati'!B1432</f>
        <v>69.449996948242102</v>
      </c>
      <c r="G1433" s="157">
        <f t="shared" si="44"/>
        <v>750</v>
      </c>
      <c r="H1433" s="157">
        <f t="shared" si="45"/>
        <v>-80.001831054701711</v>
      </c>
    </row>
    <row r="1434" spans="1:8" ht="15" customHeight="1" x14ac:dyDescent="0.2">
      <c r="A1434" s="152"/>
      <c r="B1434" s="152"/>
      <c r="C1434" s="152"/>
      <c r="D1434" s="152"/>
      <c r="E1434" s="153">
        <f>'2.40-Dati'!A1433</f>
        <v>38856.166666666664</v>
      </c>
      <c r="F1434" s="157">
        <f>'2.40-Dati'!B1433</f>
        <v>68.529998779296804</v>
      </c>
      <c r="G1434" s="157">
        <f t="shared" si="44"/>
        <v>-919.99816894529829</v>
      </c>
      <c r="H1434" s="157">
        <f t="shared" si="45"/>
        <v>-169.99816894529829</v>
      </c>
    </row>
    <row r="1435" spans="1:8" ht="15" customHeight="1" x14ac:dyDescent="0.2">
      <c r="A1435" s="152"/>
      <c r="B1435" s="152"/>
      <c r="C1435" s="152"/>
      <c r="D1435" s="152"/>
      <c r="E1435" s="153">
        <f>'2.40-Dati'!A1434</f>
        <v>38859.166666666664</v>
      </c>
      <c r="F1435" s="157">
        <f>'2.40-Dati'!B1434</f>
        <v>69.230003356933594</v>
      </c>
      <c r="G1435" s="157">
        <f t="shared" si="44"/>
        <v>700.0045776367898</v>
      </c>
      <c r="H1435" s="157">
        <f t="shared" si="45"/>
        <v>-219.99359130850848</v>
      </c>
    </row>
    <row r="1436" spans="1:8" ht="15" customHeight="1" x14ac:dyDescent="0.2">
      <c r="A1436" s="152"/>
      <c r="B1436" s="152"/>
      <c r="C1436" s="152"/>
      <c r="D1436" s="152"/>
      <c r="E1436" s="153">
        <f>'2.40-Dati'!A1435</f>
        <v>38860.166666666664</v>
      </c>
      <c r="F1436" s="157">
        <f>'2.40-Dati'!B1435</f>
        <v>71.760002136230398</v>
      </c>
      <c r="G1436" s="157">
        <f t="shared" si="44"/>
        <v>2529.9987792968041</v>
      </c>
      <c r="H1436" s="157">
        <f t="shared" si="45"/>
        <v>3230.0033569335938</v>
      </c>
    </row>
    <row r="1437" spans="1:8" ht="15" customHeight="1" x14ac:dyDescent="0.2">
      <c r="A1437" s="152"/>
      <c r="B1437" s="152"/>
      <c r="C1437" s="152"/>
      <c r="D1437" s="152"/>
      <c r="E1437" s="153">
        <f>'2.40-Dati'!A1436</f>
        <v>38861.166666666664</v>
      </c>
      <c r="F1437" s="157">
        <f>'2.40-Dati'!B1436</f>
        <v>69.860000610351506</v>
      </c>
      <c r="G1437" s="157">
        <f t="shared" si="44"/>
        <v>-1900.0015258788922</v>
      </c>
      <c r="H1437" s="157">
        <f t="shared" si="45"/>
        <v>629.99725341791191</v>
      </c>
    </row>
    <row r="1438" spans="1:8" ht="15" customHeight="1" x14ac:dyDescent="0.2">
      <c r="A1438" s="152"/>
      <c r="B1438" s="152"/>
      <c r="C1438" s="152"/>
      <c r="D1438" s="152"/>
      <c r="E1438" s="153">
        <f>'2.40-Dati'!A1437</f>
        <v>38862.166666666664</v>
      </c>
      <c r="F1438" s="157">
        <f>'2.40-Dati'!B1437</f>
        <v>71.319999694824205</v>
      </c>
      <c r="G1438" s="157">
        <f t="shared" si="44"/>
        <v>1459.999084472699</v>
      </c>
      <c r="H1438" s="157">
        <f t="shared" si="45"/>
        <v>-440.00244140619316</v>
      </c>
    </row>
    <row r="1439" spans="1:8" ht="15" customHeight="1" x14ac:dyDescent="0.2">
      <c r="A1439" s="152"/>
      <c r="B1439" s="152"/>
      <c r="C1439" s="152"/>
      <c r="D1439" s="152"/>
      <c r="E1439" s="153">
        <f>'2.40-Dati'!A1438</f>
        <v>38863.166666666664</v>
      </c>
      <c r="F1439" s="157">
        <f>'2.40-Dati'!B1438</f>
        <v>71.370002746582003</v>
      </c>
      <c r="G1439" s="157">
        <f t="shared" si="44"/>
        <v>50.003051757798289</v>
      </c>
      <c r="H1439" s="157">
        <f t="shared" si="45"/>
        <v>1510.0021362304974</v>
      </c>
    </row>
    <row r="1440" spans="1:8" ht="15" customHeight="1" x14ac:dyDescent="0.2">
      <c r="A1440" s="152"/>
      <c r="B1440" s="152"/>
      <c r="C1440" s="152"/>
      <c r="D1440" s="152"/>
      <c r="E1440" s="153">
        <f>'2.40-Dati'!A1439</f>
        <v>38867.166666666664</v>
      </c>
      <c r="F1440" s="157">
        <f>'2.40-Dati'!B1439</f>
        <v>72.029998779296804</v>
      </c>
      <c r="G1440" s="157">
        <f t="shared" si="44"/>
        <v>659.99603271480112</v>
      </c>
      <c r="H1440" s="157">
        <f t="shared" si="45"/>
        <v>709.99908447259941</v>
      </c>
    </row>
    <row r="1441" spans="1:8" ht="15" customHeight="1" x14ac:dyDescent="0.2">
      <c r="A1441" s="152"/>
      <c r="B1441" s="152"/>
      <c r="C1441" s="152"/>
      <c r="D1441" s="152"/>
      <c r="E1441" s="153">
        <f>'2.40-Dati'!A1440</f>
        <v>38868.166666666664</v>
      </c>
      <c r="F1441" s="157">
        <f>'2.40-Dati'!B1440</f>
        <v>71.290000915527301</v>
      </c>
      <c r="G1441" s="157">
        <f t="shared" si="44"/>
        <v>-739.99786376950283</v>
      </c>
      <c r="H1441" s="157">
        <f t="shared" si="45"/>
        <v>-80.001831054701711</v>
      </c>
    </row>
    <row r="1442" spans="1:8" ht="15" customHeight="1" x14ac:dyDescent="0.2">
      <c r="A1442" s="152"/>
      <c r="B1442" s="152"/>
      <c r="C1442" s="152"/>
      <c r="D1442" s="152"/>
      <c r="E1442" s="153">
        <f>'2.40-Dati'!A1441</f>
        <v>38869.166666666664</v>
      </c>
      <c r="F1442" s="157">
        <f>'2.40-Dati'!B1441</f>
        <v>70.339996337890597</v>
      </c>
      <c r="G1442" s="157">
        <f t="shared" si="44"/>
        <v>-950.00457763670454</v>
      </c>
      <c r="H1442" s="157">
        <f t="shared" si="45"/>
        <v>-1690.0024414062073</v>
      </c>
    </row>
    <row r="1443" spans="1:8" ht="15" customHeight="1" x14ac:dyDescent="0.2">
      <c r="A1443" s="152"/>
      <c r="B1443" s="152"/>
      <c r="C1443" s="152"/>
      <c r="D1443" s="152"/>
      <c r="E1443" s="153">
        <f>'2.40-Dati'!A1442</f>
        <v>38870.166666666664</v>
      </c>
      <c r="F1443" s="157">
        <f>'2.40-Dati'!B1442</f>
        <v>72.330001831054602</v>
      </c>
      <c r="G1443" s="157">
        <f t="shared" si="44"/>
        <v>1990.0054931640057</v>
      </c>
      <c r="H1443" s="157">
        <f t="shared" si="45"/>
        <v>1040.000915527301</v>
      </c>
    </row>
    <row r="1444" spans="1:8" ht="15" customHeight="1" x14ac:dyDescent="0.2">
      <c r="A1444" s="152"/>
      <c r="B1444" s="152"/>
      <c r="C1444" s="152"/>
      <c r="D1444" s="152"/>
      <c r="E1444" s="153">
        <f>'2.40-Dati'!A1443</f>
        <v>38873.166666666664</v>
      </c>
      <c r="F1444" s="157">
        <f>'2.40-Dati'!B1443</f>
        <v>72.599998474121094</v>
      </c>
      <c r="G1444" s="157">
        <f t="shared" si="44"/>
        <v>269.99664306649152</v>
      </c>
      <c r="H1444" s="157">
        <f t="shared" si="45"/>
        <v>2260.0021362304969</v>
      </c>
    </row>
    <row r="1445" spans="1:8" ht="15" customHeight="1" x14ac:dyDescent="0.2">
      <c r="A1445" s="152"/>
      <c r="B1445" s="152"/>
      <c r="C1445" s="152"/>
      <c r="D1445" s="152"/>
      <c r="E1445" s="153">
        <f>'2.40-Dati'!A1444</f>
        <v>38874.166666666664</v>
      </c>
      <c r="F1445" s="157">
        <f>'2.40-Dati'!B1444</f>
        <v>72.5</v>
      </c>
      <c r="G1445" s="157">
        <f t="shared" si="44"/>
        <v>-99.99847412109375</v>
      </c>
      <c r="H1445" s="157">
        <f t="shared" si="45"/>
        <v>169.99816894539777</v>
      </c>
    </row>
    <row r="1446" spans="1:8" ht="15" customHeight="1" x14ac:dyDescent="0.2">
      <c r="A1446" s="152"/>
      <c r="B1446" s="152"/>
      <c r="C1446" s="152"/>
      <c r="D1446" s="152"/>
      <c r="E1446" s="153">
        <f>'2.40-Dati'!A1445</f>
        <v>38875.166666666664</v>
      </c>
      <c r="F1446" s="157">
        <f>'2.40-Dati'!B1445</f>
        <v>70.819999694824205</v>
      </c>
      <c r="G1446" s="157">
        <f t="shared" si="44"/>
        <v>-1680.0003051757953</v>
      </c>
      <c r="H1446" s="157">
        <f t="shared" si="45"/>
        <v>-1779.9987792968891</v>
      </c>
    </row>
    <row r="1447" spans="1:8" ht="15" customHeight="1" x14ac:dyDescent="0.2">
      <c r="A1447" s="152"/>
      <c r="B1447" s="152"/>
      <c r="C1447" s="152"/>
      <c r="D1447" s="152"/>
      <c r="E1447" s="153">
        <f>'2.40-Dati'!A1446</f>
        <v>38876.166666666664</v>
      </c>
      <c r="F1447" s="157">
        <f>'2.40-Dati'!B1446</f>
        <v>70.349998474121094</v>
      </c>
      <c r="G1447" s="157">
        <f t="shared" si="44"/>
        <v>-470.00122070311079</v>
      </c>
      <c r="H1447" s="157">
        <f t="shared" si="45"/>
        <v>-2150.0015258789063</v>
      </c>
    </row>
    <row r="1448" spans="1:8" ht="15" customHeight="1" x14ac:dyDescent="0.2">
      <c r="A1448" s="152"/>
      <c r="B1448" s="152"/>
      <c r="C1448" s="152"/>
      <c r="D1448" s="152"/>
      <c r="E1448" s="153">
        <f>'2.40-Dati'!A1447</f>
        <v>38877.166666666664</v>
      </c>
      <c r="F1448" s="157">
        <f>'2.40-Dati'!B1447</f>
        <v>71.629997253417898</v>
      </c>
      <c r="G1448" s="157">
        <f t="shared" si="44"/>
        <v>1279.9987792968041</v>
      </c>
      <c r="H1448" s="157">
        <f t="shared" si="45"/>
        <v>809.99755859369327</v>
      </c>
    </row>
    <row r="1449" spans="1:8" ht="15" customHeight="1" x14ac:dyDescent="0.2">
      <c r="A1449" s="152"/>
      <c r="B1449" s="152"/>
      <c r="C1449" s="152"/>
      <c r="D1449" s="152"/>
      <c r="E1449" s="153">
        <f>'2.40-Dati'!A1448</f>
        <v>38880.166666666664</v>
      </c>
      <c r="F1449" s="157">
        <f>'2.40-Dati'!B1448</f>
        <v>70.360000610351506</v>
      </c>
      <c r="G1449" s="157">
        <f t="shared" si="44"/>
        <v>-1269.9966430663922</v>
      </c>
      <c r="H1449" s="157">
        <f t="shared" si="45"/>
        <v>10.002136230411907</v>
      </c>
    </row>
    <row r="1450" spans="1:8" ht="15" customHeight="1" x14ac:dyDescent="0.2">
      <c r="A1450" s="152"/>
      <c r="B1450" s="152"/>
      <c r="C1450" s="152"/>
      <c r="D1450" s="152"/>
      <c r="E1450" s="153">
        <f>'2.40-Dati'!A1449</f>
        <v>38881.166666666664</v>
      </c>
      <c r="F1450" s="157">
        <f>'2.40-Dati'!B1449</f>
        <v>68.559997558593693</v>
      </c>
      <c r="G1450" s="157">
        <f t="shared" si="44"/>
        <v>-1800.0030517578125</v>
      </c>
      <c r="H1450" s="157">
        <f t="shared" si="45"/>
        <v>-3069.9996948242047</v>
      </c>
    </row>
    <row r="1451" spans="1:8" ht="15" customHeight="1" x14ac:dyDescent="0.2">
      <c r="A1451" s="152"/>
      <c r="B1451" s="152"/>
      <c r="C1451" s="152"/>
      <c r="D1451" s="152"/>
      <c r="E1451" s="153">
        <f>'2.40-Dati'!A1450</f>
        <v>38882.166666666664</v>
      </c>
      <c r="F1451" s="157">
        <f>'2.40-Dati'!B1450</f>
        <v>69.139999389648395</v>
      </c>
      <c r="G1451" s="157">
        <f t="shared" si="44"/>
        <v>580.00183105470171</v>
      </c>
      <c r="H1451" s="157">
        <f t="shared" si="45"/>
        <v>-1220.0012207031109</v>
      </c>
    </row>
    <row r="1452" spans="1:8" ht="15" customHeight="1" x14ac:dyDescent="0.2">
      <c r="A1452" s="152"/>
      <c r="B1452" s="152"/>
      <c r="C1452" s="152"/>
      <c r="D1452" s="152"/>
      <c r="E1452" s="153">
        <f>'2.40-Dati'!A1451</f>
        <v>38883.166666666664</v>
      </c>
      <c r="F1452" s="157">
        <f>'2.40-Dati'!B1451</f>
        <v>69.5</v>
      </c>
      <c r="G1452" s="157">
        <f t="shared" si="44"/>
        <v>360.00061035160513</v>
      </c>
      <c r="H1452" s="157">
        <f t="shared" si="45"/>
        <v>940.00244140630684</v>
      </c>
    </row>
    <row r="1453" spans="1:8" ht="15" customHeight="1" x14ac:dyDescent="0.2">
      <c r="A1453" s="152"/>
      <c r="B1453" s="152"/>
      <c r="C1453" s="152"/>
      <c r="D1453" s="152"/>
      <c r="E1453" s="153">
        <f>'2.40-Dati'!A1452</f>
        <v>38884.166666666664</v>
      </c>
      <c r="F1453" s="157">
        <f>'2.40-Dati'!B1452</f>
        <v>69.879997253417898</v>
      </c>
      <c r="G1453" s="157">
        <f t="shared" si="44"/>
        <v>379.9972534178977</v>
      </c>
      <c r="H1453" s="157">
        <f t="shared" si="45"/>
        <v>739.99786376950283</v>
      </c>
    </row>
    <row r="1454" spans="1:8" ht="15" customHeight="1" x14ac:dyDescent="0.2">
      <c r="A1454" s="152"/>
      <c r="B1454" s="152"/>
      <c r="C1454" s="152"/>
      <c r="D1454" s="152"/>
      <c r="E1454" s="153">
        <f>'2.40-Dati'!A1453</f>
        <v>38887.166666666664</v>
      </c>
      <c r="F1454" s="157">
        <f>'2.40-Dati'!B1453</f>
        <v>68.980003356933594</v>
      </c>
      <c r="G1454" s="157">
        <f t="shared" si="44"/>
        <v>-899.99389648430395</v>
      </c>
      <c r="H1454" s="157">
        <f t="shared" si="45"/>
        <v>-519.99664306640625</v>
      </c>
    </row>
    <row r="1455" spans="1:8" ht="15" customHeight="1" x14ac:dyDescent="0.2">
      <c r="A1455" s="152"/>
      <c r="B1455" s="152"/>
      <c r="C1455" s="152"/>
      <c r="D1455" s="152"/>
      <c r="E1455" s="153">
        <f>'2.40-Dati'!A1454</f>
        <v>38888.166666666664</v>
      </c>
      <c r="F1455" s="157">
        <f>'2.40-Dati'!B1454</f>
        <v>68.940002441406193</v>
      </c>
      <c r="G1455" s="157">
        <f t="shared" si="44"/>
        <v>-40.000915527400593</v>
      </c>
      <c r="H1455" s="157">
        <f t="shared" si="45"/>
        <v>-939.99481201170454</v>
      </c>
    </row>
    <row r="1456" spans="1:8" ht="15" customHeight="1" x14ac:dyDescent="0.2">
      <c r="A1456" s="152"/>
      <c r="B1456" s="152"/>
      <c r="C1456" s="152"/>
      <c r="D1456" s="152"/>
      <c r="E1456" s="153">
        <f>'2.40-Dati'!A1455</f>
        <v>38889.166666666664</v>
      </c>
      <c r="F1456" s="157">
        <f>'2.40-Dati'!B1455</f>
        <v>70.330001831054602</v>
      </c>
      <c r="G1456" s="157">
        <f t="shared" si="44"/>
        <v>1389.9993896484091</v>
      </c>
      <c r="H1456" s="157">
        <f t="shared" si="45"/>
        <v>1349.9984741210085</v>
      </c>
    </row>
    <row r="1457" spans="1:8" ht="15" customHeight="1" x14ac:dyDescent="0.2">
      <c r="A1457" s="152"/>
      <c r="B1457" s="152"/>
      <c r="C1457" s="152"/>
      <c r="D1457" s="152"/>
      <c r="E1457" s="153">
        <f>'2.40-Dati'!A1456</f>
        <v>38890.166666666664</v>
      </c>
      <c r="F1457" s="157">
        <f>'2.40-Dati'!B1456</f>
        <v>70.839996337890597</v>
      </c>
      <c r="G1457" s="157">
        <f t="shared" si="44"/>
        <v>509.99450683599434</v>
      </c>
      <c r="H1457" s="157">
        <f t="shared" si="45"/>
        <v>1899.9938964844034</v>
      </c>
    </row>
    <row r="1458" spans="1:8" ht="15" customHeight="1" x14ac:dyDescent="0.2">
      <c r="A1458" s="152"/>
      <c r="B1458" s="152"/>
      <c r="C1458" s="152"/>
      <c r="D1458" s="152"/>
      <c r="E1458" s="153">
        <f>'2.40-Dati'!A1457</f>
        <v>38891.166666666664</v>
      </c>
      <c r="F1458" s="157">
        <f>'2.40-Dati'!B1457</f>
        <v>70.870002746582003</v>
      </c>
      <c r="G1458" s="157">
        <f t="shared" si="44"/>
        <v>30.00640869140625</v>
      </c>
      <c r="H1458" s="157">
        <f t="shared" si="45"/>
        <v>540.00091552740059</v>
      </c>
    </row>
    <row r="1459" spans="1:8" ht="15" customHeight="1" x14ac:dyDescent="0.2">
      <c r="A1459" s="152"/>
      <c r="B1459" s="152"/>
      <c r="C1459" s="152"/>
      <c r="D1459" s="152"/>
      <c r="E1459" s="153">
        <f>'2.40-Dati'!A1458</f>
        <v>38894.166666666664</v>
      </c>
      <c r="F1459" s="157">
        <f>'2.40-Dati'!B1458</f>
        <v>71.800003051757798</v>
      </c>
      <c r="G1459" s="157">
        <f t="shared" si="44"/>
        <v>930.00030517579546</v>
      </c>
      <c r="H1459" s="157">
        <f t="shared" si="45"/>
        <v>960.00671386720171</v>
      </c>
    </row>
    <row r="1460" spans="1:8" ht="15" customHeight="1" x14ac:dyDescent="0.2">
      <c r="A1460" s="152"/>
      <c r="B1460" s="152"/>
      <c r="C1460" s="152"/>
      <c r="D1460" s="152"/>
      <c r="E1460" s="153">
        <f>'2.40-Dati'!A1459</f>
        <v>38895.166666666664</v>
      </c>
      <c r="F1460" s="157">
        <f>'2.40-Dati'!B1459</f>
        <v>71.919998168945298</v>
      </c>
      <c r="G1460" s="157">
        <f t="shared" si="44"/>
        <v>119.9951171875</v>
      </c>
      <c r="H1460" s="157">
        <f t="shared" si="45"/>
        <v>1049.9954223632953</v>
      </c>
    </row>
    <row r="1461" spans="1:8" ht="15" customHeight="1" x14ac:dyDescent="0.2">
      <c r="A1461" s="152"/>
      <c r="B1461" s="152"/>
      <c r="C1461" s="152"/>
      <c r="D1461" s="152"/>
      <c r="E1461" s="153">
        <f>'2.40-Dati'!A1460</f>
        <v>38896.166666666664</v>
      </c>
      <c r="F1461" s="157">
        <f>'2.40-Dati'!B1460</f>
        <v>72.190002441406193</v>
      </c>
      <c r="G1461" s="157">
        <f t="shared" si="44"/>
        <v>270.00427246089487</v>
      </c>
      <c r="H1461" s="157">
        <f t="shared" si="45"/>
        <v>389.99938964839487</v>
      </c>
    </row>
    <row r="1462" spans="1:8" ht="15" customHeight="1" x14ac:dyDescent="0.2">
      <c r="A1462" s="152"/>
      <c r="B1462" s="152"/>
      <c r="C1462" s="152"/>
      <c r="D1462" s="152"/>
      <c r="E1462" s="153">
        <f>'2.40-Dati'!A1461</f>
        <v>38897.166666666664</v>
      </c>
      <c r="F1462" s="157">
        <f>'2.40-Dati'!B1461</f>
        <v>73.519996643066406</v>
      </c>
      <c r="G1462" s="157">
        <f t="shared" si="44"/>
        <v>1329.9942016602131</v>
      </c>
      <c r="H1462" s="157">
        <f t="shared" si="45"/>
        <v>1599.9984741211078</v>
      </c>
    </row>
    <row r="1463" spans="1:8" ht="15" customHeight="1" x14ac:dyDescent="0.2">
      <c r="A1463" s="152"/>
      <c r="B1463" s="152"/>
      <c r="C1463" s="152"/>
      <c r="D1463" s="152"/>
      <c r="E1463" s="153">
        <f>'2.40-Dati'!A1462</f>
        <v>38898.166666666664</v>
      </c>
      <c r="F1463" s="157">
        <f>'2.40-Dati'!B1462</f>
        <v>73.980003356933594</v>
      </c>
      <c r="G1463" s="157">
        <f t="shared" si="44"/>
        <v>460.0067138671875</v>
      </c>
      <c r="H1463" s="157">
        <f t="shared" si="45"/>
        <v>1790.0009155274006</v>
      </c>
    </row>
    <row r="1464" spans="1:8" ht="15" customHeight="1" x14ac:dyDescent="0.2">
      <c r="A1464" s="152"/>
      <c r="B1464" s="152"/>
      <c r="C1464" s="152"/>
      <c r="D1464" s="152"/>
      <c r="E1464" s="153">
        <f>'2.40-Dati'!A1463</f>
        <v>38903.166666666664</v>
      </c>
      <c r="F1464" s="157">
        <f>'2.40-Dati'!B1463</f>
        <v>75.190002441406193</v>
      </c>
      <c r="G1464" s="157">
        <f t="shared" si="44"/>
        <v>1209.9990844725994</v>
      </c>
      <c r="H1464" s="157">
        <f t="shared" si="45"/>
        <v>1670.0057983397869</v>
      </c>
    </row>
    <row r="1465" spans="1:8" ht="15" customHeight="1" x14ac:dyDescent="0.2">
      <c r="A1465" s="152"/>
      <c r="B1465" s="152"/>
      <c r="C1465" s="152"/>
      <c r="D1465" s="152"/>
      <c r="E1465" s="153">
        <f>'2.40-Dati'!A1464</f>
        <v>38904.166666666664</v>
      </c>
      <c r="F1465" s="157">
        <f>'2.40-Dati'!B1464</f>
        <v>75.139999389648395</v>
      </c>
      <c r="G1465" s="157">
        <f t="shared" si="44"/>
        <v>-50.003051757798289</v>
      </c>
      <c r="H1465" s="157">
        <f t="shared" si="45"/>
        <v>1159.996032714801</v>
      </c>
    </row>
    <row r="1466" spans="1:8" ht="15" customHeight="1" x14ac:dyDescent="0.2">
      <c r="A1466" s="152"/>
      <c r="B1466" s="152"/>
      <c r="C1466" s="152"/>
      <c r="D1466" s="152"/>
      <c r="E1466" s="153">
        <f>'2.40-Dati'!A1465</f>
        <v>38905.166666666664</v>
      </c>
      <c r="F1466" s="157">
        <f>'2.40-Dati'!B1465</f>
        <v>74.089996337890597</v>
      </c>
      <c r="G1466" s="157">
        <f t="shared" si="44"/>
        <v>-1050.0030517577984</v>
      </c>
      <c r="H1466" s="157">
        <f t="shared" si="45"/>
        <v>-1100.0061035155968</v>
      </c>
    </row>
    <row r="1467" spans="1:8" ht="15" customHeight="1" x14ac:dyDescent="0.2">
      <c r="A1467" s="152"/>
      <c r="B1467" s="152"/>
      <c r="C1467" s="152"/>
      <c r="D1467" s="152"/>
      <c r="E1467" s="153">
        <f>'2.40-Dati'!A1466</f>
        <v>38908.166666666664</v>
      </c>
      <c r="F1467" s="157">
        <f>'2.40-Dati'!B1466</f>
        <v>73.610000610351506</v>
      </c>
      <c r="G1467" s="157">
        <f t="shared" si="44"/>
        <v>-479.99572753909092</v>
      </c>
      <c r="H1467" s="157">
        <f t="shared" si="45"/>
        <v>-1529.9987792968893</v>
      </c>
    </row>
    <row r="1468" spans="1:8" ht="15" customHeight="1" x14ac:dyDescent="0.2">
      <c r="A1468" s="152"/>
      <c r="B1468" s="152"/>
      <c r="C1468" s="152"/>
      <c r="D1468" s="152"/>
      <c r="E1468" s="153">
        <f>'2.40-Dati'!A1467</f>
        <v>38909.166666666664</v>
      </c>
      <c r="F1468" s="157">
        <f>'2.40-Dati'!B1467</f>
        <v>74.160003662109304</v>
      </c>
      <c r="G1468" s="157">
        <f t="shared" si="44"/>
        <v>550.00305175779829</v>
      </c>
      <c r="H1468" s="157">
        <f t="shared" si="45"/>
        <v>70.007324218707367</v>
      </c>
    </row>
    <row r="1469" spans="1:8" ht="15" customHeight="1" x14ac:dyDescent="0.2">
      <c r="A1469" s="152"/>
      <c r="B1469" s="152"/>
      <c r="C1469" s="152"/>
      <c r="D1469" s="152"/>
      <c r="E1469" s="153">
        <f>'2.40-Dati'!A1468</f>
        <v>38910.166666666664</v>
      </c>
      <c r="F1469" s="157">
        <f>'2.40-Dati'!B1468</f>
        <v>74.949996948242102</v>
      </c>
      <c r="G1469" s="157">
        <f t="shared" si="44"/>
        <v>789.99328613279829</v>
      </c>
      <c r="H1469" s="157">
        <f t="shared" si="45"/>
        <v>1339.9963378905966</v>
      </c>
    </row>
    <row r="1470" spans="1:8" ht="15" customHeight="1" x14ac:dyDescent="0.2">
      <c r="A1470" s="152"/>
      <c r="B1470" s="152"/>
      <c r="C1470" s="152"/>
      <c r="D1470" s="152"/>
      <c r="E1470" s="153">
        <f>'2.40-Dati'!A1469</f>
        <v>38911.166666666664</v>
      </c>
      <c r="F1470" s="157">
        <f>'2.40-Dati'!B1469</f>
        <v>76.699996948242102</v>
      </c>
      <c r="G1470" s="157">
        <f t="shared" si="44"/>
        <v>1750</v>
      </c>
      <c r="H1470" s="157">
        <f t="shared" si="45"/>
        <v>2539.9932861327984</v>
      </c>
    </row>
    <row r="1471" spans="1:8" ht="15" customHeight="1" x14ac:dyDescent="0.2">
      <c r="A1471" s="152"/>
      <c r="B1471" s="152"/>
      <c r="C1471" s="152"/>
      <c r="D1471" s="152"/>
      <c r="E1471" s="153">
        <f>'2.40-Dati'!A1470</f>
        <v>38912.166666666664</v>
      </c>
      <c r="F1471" s="157">
        <f>'2.40-Dati'!B1470</f>
        <v>77.029998779296804</v>
      </c>
      <c r="G1471" s="157">
        <f t="shared" si="44"/>
        <v>330.00183105470171</v>
      </c>
      <c r="H1471" s="157">
        <f t="shared" si="45"/>
        <v>2080.0018310547016</v>
      </c>
    </row>
    <row r="1472" spans="1:8" ht="15" customHeight="1" x14ac:dyDescent="0.2">
      <c r="A1472" s="152"/>
      <c r="B1472" s="152"/>
      <c r="C1472" s="152"/>
      <c r="D1472" s="152"/>
      <c r="E1472" s="153">
        <f>'2.40-Dati'!A1471</f>
        <v>38915.166666666664</v>
      </c>
      <c r="F1472" s="157">
        <f>'2.40-Dati'!B1471</f>
        <v>75.300003051757798</v>
      </c>
      <c r="G1472" s="157">
        <f t="shared" si="44"/>
        <v>-1729.9957275390057</v>
      </c>
      <c r="H1472" s="157">
        <f t="shared" si="45"/>
        <v>-1399.9938964843041</v>
      </c>
    </row>
    <row r="1473" spans="1:8" ht="15" customHeight="1" x14ac:dyDescent="0.2">
      <c r="A1473" s="152"/>
      <c r="B1473" s="152"/>
      <c r="C1473" s="152"/>
      <c r="D1473" s="152"/>
      <c r="E1473" s="153">
        <f>'2.40-Dati'!A1472</f>
        <v>38916.166666666664</v>
      </c>
      <c r="F1473" s="157">
        <f>'2.40-Dati'!B1472</f>
        <v>73.540000915527301</v>
      </c>
      <c r="G1473" s="157">
        <f t="shared" si="44"/>
        <v>-1760.0021362304972</v>
      </c>
      <c r="H1473" s="157">
        <f t="shared" si="45"/>
        <v>-3489.9978637695031</v>
      </c>
    </row>
    <row r="1474" spans="1:8" ht="15" customHeight="1" x14ac:dyDescent="0.2">
      <c r="A1474" s="152"/>
      <c r="B1474" s="152"/>
      <c r="C1474" s="152"/>
      <c r="D1474" s="152"/>
      <c r="E1474" s="153">
        <f>'2.40-Dati'!A1473</f>
        <v>38917.166666666664</v>
      </c>
      <c r="F1474" s="157">
        <f>'2.40-Dati'!B1473</f>
        <v>72.660003662109304</v>
      </c>
      <c r="G1474" s="157">
        <f t="shared" si="44"/>
        <v>-879.99725341799717</v>
      </c>
      <c r="H1474" s="157">
        <f t="shared" si="45"/>
        <v>-2639.9993896484943</v>
      </c>
    </row>
    <row r="1475" spans="1:8" ht="15" customHeight="1" x14ac:dyDescent="0.2">
      <c r="A1475" s="152"/>
      <c r="B1475" s="152"/>
      <c r="C1475" s="152"/>
      <c r="D1475" s="152"/>
      <c r="E1475" s="153">
        <f>'2.40-Dati'!A1474</f>
        <v>38918.166666666664</v>
      </c>
      <c r="F1475" s="157">
        <f>'2.40-Dati'!B1474</f>
        <v>73.080001831054602</v>
      </c>
      <c r="G1475" s="157">
        <f t="shared" si="44"/>
        <v>419.99816894529829</v>
      </c>
      <c r="H1475" s="157">
        <f t="shared" si="45"/>
        <v>-459.99908447269888</v>
      </c>
    </row>
    <row r="1476" spans="1:8" ht="15" customHeight="1" x14ac:dyDescent="0.2">
      <c r="A1476" s="152"/>
      <c r="B1476" s="152"/>
      <c r="C1476" s="152"/>
      <c r="D1476" s="152"/>
      <c r="E1476" s="153">
        <f>'2.40-Dati'!A1475</f>
        <v>38919.166666666664</v>
      </c>
      <c r="F1476" s="157">
        <f>'2.40-Dati'!B1475</f>
        <v>74.430000305175696</v>
      </c>
      <c r="G1476" s="157">
        <f t="shared" ref="G1476:G1539" si="46">IF($B$1="lunga",1,-1)*$B$3*(F1476-F1475)</f>
        <v>1349.9984741210938</v>
      </c>
      <c r="H1476" s="157">
        <f t="shared" si="45"/>
        <v>1769.9966430663922</v>
      </c>
    </row>
    <row r="1477" spans="1:8" ht="15" customHeight="1" x14ac:dyDescent="0.2">
      <c r="A1477" s="152"/>
      <c r="B1477" s="152"/>
      <c r="C1477" s="152"/>
      <c r="D1477" s="152"/>
      <c r="E1477" s="153">
        <f>'2.40-Dati'!A1476</f>
        <v>38922.166666666664</v>
      </c>
      <c r="F1477" s="157">
        <f>'2.40-Dati'!B1476</f>
        <v>75.050003051757798</v>
      </c>
      <c r="G1477" s="157">
        <f t="shared" si="46"/>
        <v>620.0027465821023</v>
      </c>
      <c r="H1477" s="157">
        <f t="shared" ref="H1477:H1540" si="47">G1476+G1477</f>
        <v>1970.0012207031959</v>
      </c>
    </row>
    <row r="1478" spans="1:8" ht="15" customHeight="1" x14ac:dyDescent="0.2">
      <c r="A1478" s="152"/>
      <c r="B1478" s="152"/>
      <c r="C1478" s="152"/>
      <c r="D1478" s="152"/>
      <c r="E1478" s="153">
        <f>'2.40-Dati'!A1477</f>
        <v>38923.166666666664</v>
      </c>
      <c r="F1478" s="157">
        <f>'2.40-Dati'!B1477</f>
        <v>73.75</v>
      </c>
      <c r="G1478" s="157">
        <f t="shared" si="46"/>
        <v>-1300.0030517577984</v>
      </c>
      <c r="H1478" s="157">
        <f t="shared" si="47"/>
        <v>-680.0003051756961</v>
      </c>
    </row>
    <row r="1479" spans="1:8" ht="15" customHeight="1" x14ac:dyDescent="0.2">
      <c r="A1479" s="152"/>
      <c r="B1479" s="152"/>
      <c r="C1479" s="152"/>
      <c r="D1479" s="152"/>
      <c r="E1479" s="153">
        <f>'2.40-Dati'!A1478</f>
        <v>38924.166666666664</v>
      </c>
      <c r="F1479" s="157">
        <f>'2.40-Dati'!B1478</f>
        <v>73.940002441406193</v>
      </c>
      <c r="G1479" s="157">
        <f t="shared" si="46"/>
        <v>190.00244140619316</v>
      </c>
      <c r="H1479" s="157">
        <f t="shared" si="47"/>
        <v>-1110.0006103516052</v>
      </c>
    </row>
    <row r="1480" spans="1:8" ht="15" customHeight="1" x14ac:dyDescent="0.2">
      <c r="A1480" s="152"/>
      <c r="B1480" s="152"/>
      <c r="C1480" s="152"/>
      <c r="D1480" s="152"/>
      <c r="E1480" s="153">
        <f>'2.40-Dati'!A1479</f>
        <v>38925.166666666664</v>
      </c>
      <c r="F1480" s="157">
        <f>'2.40-Dati'!B1479</f>
        <v>74.540000915527301</v>
      </c>
      <c r="G1480" s="157">
        <f t="shared" si="46"/>
        <v>599.99847412110796</v>
      </c>
      <c r="H1480" s="157">
        <f t="shared" si="47"/>
        <v>790.00091552730112</v>
      </c>
    </row>
    <row r="1481" spans="1:8" ht="15" customHeight="1" x14ac:dyDescent="0.2">
      <c r="A1481" s="152"/>
      <c r="B1481" s="152"/>
      <c r="C1481" s="152"/>
      <c r="D1481" s="152"/>
      <c r="E1481" s="153">
        <f>'2.40-Dati'!A1480</f>
        <v>38926.166666666664</v>
      </c>
      <c r="F1481" s="157">
        <f>'2.40-Dati'!B1480</f>
        <v>73.239997863769503</v>
      </c>
      <c r="G1481" s="157">
        <f t="shared" si="46"/>
        <v>-1300.0030517577984</v>
      </c>
      <c r="H1481" s="157">
        <f t="shared" si="47"/>
        <v>-700.00457763669044</v>
      </c>
    </row>
    <row r="1482" spans="1:8" ht="15" customHeight="1" x14ac:dyDescent="0.2">
      <c r="A1482" s="152"/>
      <c r="B1482" s="152"/>
      <c r="C1482" s="152"/>
      <c r="D1482" s="152"/>
      <c r="E1482" s="153">
        <f>'2.40-Dati'!A1481</f>
        <v>38929.166666666664</v>
      </c>
      <c r="F1482" s="157">
        <f>'2.40-Dati'!B1481</f>
        <v>74.400001525878906</v>
      </c>
      <c r="G1482" s="157">
        <f t="shared" si="46"/>
        <v>1160.0036621094034</v>
      </c>
      <c r="H1482" s="157">
        <f t="shared" si="47"/>
        <v>-139.99938964839498</v>
      </c>
    </row>
    <row r="1483" spans="1:8" ht="15" customHeight="1" x14ac:dyDescent="0.2">
      <c r="A1483" s="152"/>
      <c r="B1483" s="152"/>
      <c r="C1483" s="152"/>
      <c r="D1483" s="152"/>
      <c r="E1483" s="153">
        <f>'2.40-Dati'!A1482</f>
        <v>38930.166666666664</v>
      </c>
      <c r="F1483" s="157">
        <f>'2.40-Dati'!B1482</f>
        <v>74.910003662109304</v>
      </c>
      <c r="G1483" s="157">
        <f t="shared" si="46"/>
        <v>510.0021362303977</v>
      </c>
      <c r="H1483" s="157">
        <f t="shared" si="47"/>
        <v>1670.005798339801</v>
      </c>
    </row>
    <row r="1484" spans="1:8" ht="15" customHeight="1" x14ac:dyDescent="0.2">
      <c r="A1484" s="152"/>
      <c r="B1484" s="152"/>
      <c r="C1484" s="152"/>
      <c r="D1484" s="152"/>
      <c r="E1484" s="153">
        <f>'2.40-Dati'!A1483</f>
        <v>38931.166666666664</v>
      </c>
      <c r="F1484" s="157">
        <f>'2.40-Dati'!B1483</f>
        <v>75.809997558593693</v>
      </c>
      <c r="G1484" s="157">
        <f t="shared" si="46"/>
        <v>899.99389648438921</v>
      </c>
      <c r="H1484" s="157">
        <f t="shared" si="47"/>
        <v>1409.9960327147869</v>
      </c>
    </row>
    <row r="1485" spans="1:8" ht="15" customHeight="1" x14ac:dyDescent="0.2">
      <c r="A1485" s="152"/>
      <c r="B1485" s="152"/>
      <c r="C1485" s="152"/>
      <c r="D1485" s="152"/>
      <c r="E1485" s="153">
        <f>'2.40-Dati'!A1484</f>
        <v>38932.166666666664</v>
      </c>
      <c r="F1485" s="157">
        <f>'2.40-Dati'!B1484</f>
        <v>75.459999084472599</v>
      </c>
      <c r="G1485" s="157">
        <f t="shared" si="46"/>
        <v>-349.99847412109375</v>
      </c>
      <c r="H1485" s="157">
        <f t="shared" si="47"/>
        <v>549.99542236329546</v>
      </c>
    </row>
    <row r="1486" spans="1:8" ht="15" customHeight="1" x14ac:dyDescent="0.2">
      <c r="A1486" s="152"/>
      <c r="B1486" s="152"/>
      <c r="C1486" s="152"/>
      <c r="D1486" s="152"/>
      <c r="E1486" s="153">
        <f>'2.40-Dati'!A1485</f>
        <v>38933.166666666664</v>
      </c>
      <c r="F1486" s="157">
        <f>'2.40-Dati'!B1485</f>
        <v>74.760002136230398</v>
      </c>
      <c r="G1486" s="157">
        <f t="shared" si="46"/>
        <v>-699.99694824220171</v>
      </c>
      <c r="H1486" s="157">
        <f t="shared" si="47"/>
        <v>-1049.9954223632953</v>
      </c>
    </row>
    <row r="1487" spans="1:8" ht="15" customHeight="1" x14ac:dyDescent="0.2">
      <c r="A1487" s="152"/>
      <c r="B1487" s="152"/>
      <c r="C1487" s="152"/>
      <c r="D1487" s="152"/>
      <c r="E1487" s="153">
        <f>'2.40-Dati'!A1486</f>
        <v>38936.166666666664</v>
      </c>
      <c r="F1487" s="157">
        <f>'2.40-Dati'!B1486</f>
        <v>76.980003356933594</v>
      </c>
      <c r="G1487" s="157">
        <f t="shared" si="46"/>
        <v>2220.0012207031959</v>
      </c>
      <c r="H1487" s="157">
        <f t="shared" si="47"/>
        <v>1520.0042724609943</v>
      </c>
    </row>
    <row r="1488" spans="1:8" ht="15" customHeight="1" x14ac:dyDescent="0.2">
      <c r="A1488" s="152"/>
      <c r="B1488" s="152"/>
      <c r="C1488" s="152"/>
      <c r="D1488" s="152"/>
      <c r="E1488" s="153">
        <f>'2.40-Dati'!A1487</f>
        <v>38937.166666666664</v>
      </c>
      <c r="F1488" s="157">
        <f>'2.40-Dati'!B1487</f>
        <v>76.309997558593693</v>
      </c>
      <c r="G1488" s="157">
        <f t="shared" si="46"/>
        <v>-670.00579833990059</v>
      </c>
      <c r="H1488" s="157">
        <f t="shared" si="47"/>
        <v>1549.9954223632953</v>
      </c>
    </row>
    <row r="1489" spans="1:8" ht="15" customHeight="1" x14ac:dyDescent="0.2">
      <c r="A1489" s="152"/>
      <c r="B1489" s="152"/>
      <c r="C1489" s="152"/>
      <c r="D1489" s="152"/>
      <c r="E1489" s="153">
        <f>'2.40-Dati'!A1488</f>
        <v>38938.166666666664</v>
      </c>
      <c r="F1489" s="157">
        <f>'2.40-Dati'!B1488</f>
        <v>76.349998474121094</v>
      </c>
      <c r="G1489" s="157">
        <f t="shared" si="46"/>
        <v>40.000915527400593</v>
      </c>
      <c r="H1489" s="157">
        <f t="shared" si="47"/>
        <v>-630.0048828125</v>
      </c>
    </row>
    <row r="1490" spans="1:8" ht="15" customHeight="1" x14ac:dyDescent="0.2">
      <c r="A1490" s="152"/>
      <c r="B1490" s="152"/>
      <c r="C1490" s="152"/>
      <c r="D1490" s="152"/>
      <c r="E1490" s="153">
        <f>'2.40-Dati'!A1489</f>
        <v>38939.166666666664</v>
      </c>
      <c r="F1490" s="157">
        <f>'2.40-Dati'!B1489</f>
        <v>74</v>
      </c>
      <c r="G1490" s="157">
        <f t="shared" si="46"/>
        <v>-2349.9984741210938</v>
      </c>
      <c r="H1490" s="157">
        <f t="shared" si="47"/>
        <v>-2309.9975585936932</v>
      </c>
    </row>
    <row r="1491" spans="1:8" ht="15" customHeight="1" x14ac:dyDescent="0.2">
      <c r="A1491" s="152"/>
      <c r="B1491" s="152"/>
      <c r="C1491" s="152"/>
      <c r="D1491" s="152"/>
      <c r="E1491" s="153">
        <f>'2.40-Dati'!A1490</f>
        <v>38940.166666666664</v>
      </c>
      <c r="F1491" s="157">
        <f>'2.40-Dati'!B1490</f>
        <v>74.349998474121094</v>
      </c>
      <c r="G1491" s="157">
        <f t="shared" si="46"/>
        <v>349.99847412109375</v>
      </c>
      <c r="H1491" s="157">
        <f t="shared" si="47"/>
        <v>-2000</v>
      </c>
    </row>
    <row r="1492" spans="1:8" ht="15" customHeight="1" x14ac:dyDescent="0.2">
      <c r="A1492" s="152"/>
      <c r="B1492" s="152"/>
      <c r="C1492" s="152"/>
      <c r="D1492" s="152"/>
      <c r="E1492" s="153">
        <f>'2.40-Dati'!A1491</f>
        <v>38943.166666666664</v>
      </c>
      <c r="F1492" s="157">
        <f>'2.40-Dati'!B1491</f>
        <v>73.529998779296804</v>
      </c>
      <c r="G1492" s="157">
        <f t="shared" si="46"/>
        <v>-819.9996948242898</v>
      </c>
      <c r="H1492" s="157">
        <f t="shared" si="47"/>
        <v>-470.00122070319605</v>
      </c>
    </row>
    <row r="1493" spans="1:8" ht="15" customHeight="1" x14ac:dyDescent="0.2">
      <c r="A1493" s="152"/>
      <c r="B1493" s="152"/>
      <c r="C1493" s="152"/>
      <c r="D1493" s="152"/>
      <c r="E1493" s="153">
        <f>'2.40-Dati'!A1492</f>
        <v>38944.166666666664</v>
      </c>
      <c r="F1493" s="157">
        <f>'2.40-Dati'!B1492</f>
        <v>73.050003051757798</v>
      </c>
      <c r="G1493" s="157">
        <f t="shared" si="46"/>
        <v>-479.99572753900566</v>
      </c>
      <c r="H1493" s="157">
        <f t="shared" si="47"/>
        <v>-1299.9954223632953</v>
      </c>
    </row>
    <row r="1494" spans="1:8" ht="15" customHeight="1" x14ac:dyDescent="0.2">
      <c r="A1494" s="152"/>
      <c r="B1494" s="152"/>
      <c r="C1494" s="152"/>
      <c r="D1494" s="152"/>
      <c r="E1494" s="153">
        <f>'2.40-Dati'!A1493</f>
        <v>38945.166666666664</v>
      </c>
      <c r="F1494" s="157">
        <f>'2.40-Dati'!B1493</f>
        <v>71.889999389648395</v>
      </c>
      <c r="G1494" s="157">
        <f t="shared" si="46"/>
        <v>-1160.0036621094034</v>
      </c>
      <c r="H1494" s="157">
        <f t="shared" si="47"/>
        <v>-1639.9993896484091</v>
      </c>
    </row>
    <row r="1495" spans="1:8" ht="15" customHeight="1" x14ac:dyDescent="0.2">
      <c r="A1495" s="152"/>
      <c r="B1495" s="152"/>
      <c r="C1495" s="152"/>
      <c r="D1495" s="152"/>
      <c r="E1495" s="153">
        <f>'2.40-Dati'!A1494</f>
        <v>38946.166666666664</v>
      </c>
      <c r="F1495" s="157">
        <f>'2.40-Dati'!B1494</f>
        <v>70.059997558593693</v>
      </c>
      <c r="G1495" s="157">
        <f t="shared" si="46"/>
        <v>-1830.0018310547016</v>
      </c>
      <c r="H1495" s="157">
        <f t="shared" si="47"/>
        <v>-2990.0054931641052</v>
      </c>
    </row>
    <row r="1496" spans="1:8" ht="15" customHeight="1" x14ac:dyDescent="0.2">
      <c r="A1496" s="152"/>
      <c r="B1496" s="152"/>
      <c r="C1496" s="152"/>
      <c r="D1496" s="152"/>
      <c r="E1496" s="153">
        <f>'2.40-Dati'!A1495</f>
        <v>38947.166666666664</v>
      </c>
      <c r="F1496" s="157">
        <f>'2.40-Dati'!B1495</f>
        <v>71.139999389648395</v>
      </c>
      <c r="G1496" s="157">
        <f t="shared" si="46"/>
        <v>1080.0018310547016</v>
      </c>
      <c r="H1496" s="157">
        <f t="shared" si="47"/>
        <v>-750</v>
      </c>
    </row>
    <row r="1497" spans="1:8" ht="15" customHeight="1" x14ac:dyDescent="0.2">
      <c r="A1497" s="152"/>
      <c r="B1497" s="152"/>
      <c r="C1497" s="152"/>
      <c r="D1497" s="152"/>
      <c r="E1497" s="153">
        <f>'2.40-Dati'!A1496</f>
        <v>38950.166666666664</v>
      </c>
      <c r="F1497" s="157">
        <f>'2.40-Dati'!B1496</f>
        <v>72.449996948242102</v>
      </c>
      <c r="G1497" s="157">
        <f t="shared" si="46"/>
        <v>1309.9975585937073</v>
      </c>
      <c r="H1497" s="157">
        <f t="shared" si="47"/>
        <v>2389.9993896484089</v>
      </c>
    </row>
    <row r="1498" spans="1:8" ht="15" customHeight="1" x14ac:dyDescent="0.2">
      <c r="A1498" s="152"/>
      <c r="B1498" s="152"/>
      <c r="C1498" s="152"/>
      <c r="D1498" s="152"/>
      <c r="E1498" s="153">
        <f>'2.40-Dati'!A1497</f>
        <v>38951.166666666664</v>
      </c>
      <c r="F1498" s="157">
        <f>'2.40-Dati'!B1497</f>
        <v>72.629997253417898</v>
      </c>
      <c r="G1498" s="157">
        <f t="shared" si="46"/>
        <v>180.00030517579546</v>
      </c>
      <c r="H1498" s="157">
        <f t="shared" si="47"/>
        <v>1489.9978637695026</v>
      </c>
    </row>
    <row r="1499" spans="1:8" ht="15" customHeight="1" x14ac:dyDescent="0.2">
      <c r="A1499" s="152"/>
      <c r="B1499" s="152"/>
      <c r="C1499" s="152"/>
      <c r="D1499" s="152"/>
      <c r="E1499" s="153">
        <f>'2.40-Dati'!A1498</f>
        <v>38952.166666666664</v>
      </c>
      <c r="F1499" s="157">
        <f>'2.40-Dati'!B1498</f>
        <v>71.760002136230398</v>
      </c>
      <c r="G1499" s="157">
        <f t="shared" si="46"/>
        <v>-869.9951171875</v>
      </c>
      <c r="H1499" s="157">
        <f t="shared" si="47"/>
        <v>-689.99481201170454</v>
      </c>
    </row>
    <row r="1500" spans="1:8" ht="15" customHeight="1" x14ac:dyDescent="0.2">
      <c r="A1500" s="152"/>
      <c r="B1500" s="152"/>
      <c r="C1500" s="152"/>
      <c r="D1500" s="152"/>
      <c r="E1500" s="153">
        <f>'2.40-Dati'!A1499</f>
        <v>38953.166666666664</v>
      </c>
      <c r="F1500" s="157">
        <f>'2.40-Dati'!B1499</f>
        <v>72.360000610351506</v>
      </c>
      <c r="G1500" s="157">
        <f t="shared" si="46"/>
        <v>599.99847412110796</v>
      </c>
      <c r="H1500" s="157">
        <f t="shared" si="47"/>
        <v>-269.99664306639204</v>
      </c>
    </row>
    <row r="1501" spans="1:8" ht="15" customHeight="1" x14ac:dyDescent="0.2">
      <c r="A1501" s="152"/>
      <c r="B1501" s="152"/>
      <c r="C1501" s="152"/>
      <c r="D1501" s="152"/>
      <c r="E1501" s="153">
        <f>'2.40-Dati'!A1500</f>
        <v>38954.166666666664</v>
      </c>
      <c r="F1501" s="157">
        <f>'2.40-Dati'!B1500</f>
        <v>72.510002136230398</v>
      </c>
      <c r="G1501" s="157">
        <f t="shared" si="46"/>
        <v>150.00152587889204</v>
      </c>
      <c r="H1501" s="157">
        <f t="shared" si="47"/>
        <v>750</v>
      </c>
    </row>
    <row r="1502" spans="1:8" ht="15" customHeight="1" x14ac:dyDescent="0.2">
      <c r="A1502" s="152"/>
      <c r="B1502" s="152"/>
      <c r="C1502" s="152"/>
      <c r="D1502" s="152"/>
      <c r="E1502" s="153">
        <f>'2.40-Dati'!A1501</f>
        <v>38957.166666666664</v>
      </c>
      <c r="F1502" s="157">
        <f>'2.40-Dati'!B1501</f>
        <v>70.610000610351506</v>
      </c>
      <c r="G1502" s="157">
        <f t="shared" si="46"/>
        <v>-1900.0015258788922</v>
      </c>
      <c r="H1502" s="157">
        <f t="shared" si="47"/>
        <v>-1750</v>
      </c>
    </row>
    <row r="1503" spans="1:8" ht="15" customHeight="1" x14ac:dyDescent="0.2">
      <c r="A1503" s="152"/>
      <c r="B1503" s="152"/>
      <c r="C1503" s="152"/>
      <c r="D1503" s="152"/>
      <c r="E1503" s="153">
        <f>'2.40-Dati'!A1502</f>
        <v>38958.166666666664</v>
      </c>
      <c r="F1503" s="157">
        <f>'2.40-Dati'!B1502</f>
        <v>69.709999084472599</v>
      </c>
      <c r="G1503" s="157">
        <f t="shared" si="46"/>
        <v>-900.00152587890625</v>
      </c>
      <c r="H1503" s="157">
        <f t="shared" si="47"/>
        <v>-2800.0030517577984</v>
      </c>
    </row>
    <row r="1504" spans="1:8" ht="15" customHeight="1" x14ac:dyDescent="0.2">
      <c r="A1504" s="152"/>
      <c r="B1504" s="152"/>
      <c r="C1504" s="152"/>
      <c r="D1504" s="152"/>
      <c r="E1504" s="153">
        <f>'2.40-Dati'!A1503</f>
        <v>38959.166666666664</v>
      </c>
      <c r="F1504" s="157">
        <f>'2.40-Dati'!B1503</f>
        <v>70.029998779296804</v>
      </c>
      <c r="G1504" s="157">
        <f t="shared" si="46"/>
        <v>319.99969482420454</v>
      </c>
      <c r="H1504" s="157">
        <f t="shared" si="47"/>
        <v>-580.00183105470171</v>
      </c>
    </row>
    <row r="1505" spans="1:8" ht="15" customHeight="1" x14ac:dyDescent="0.2">
      <c r="A1505" s="152"/>
      <c r="B1505" s="152"/>
      <c r="C1505" s="152"/>
      <c r="D1505" s="152"/>
      <c r="E1505" s="153">
        <f>'2.40-Dati'!A1504</f>
        <v>38960.166666666664</v>
      </c>
      <c r="F1505" s="157">
        <f>'2.40-Dati'!B1504</f>
        <v>70.260002136230398</v>
      </c>
      <c r="G1505" s="157">
        <f t="shared" si="46"/>
        <v>230.00335693359375</v>
      </c>
      <c r="H1505" s="157">
        <f t="shared" si="47"/>
        <v>550.00305175779829</v>
      </c>
    </row>
    <row r="1506" spans="1:8" ht="15" customHeight="1" x14ac:dyDescent="0.2">
      <c r="A1506" s="152"/>
      <c r="B1506" s="152"/>
      <c r="C1506" s="152"/>
      <c r="D1506" s="152"/>
      <c r="E1506" s="153">
        <f>'2.40-Dati'!A1505</f>
        <v>38961.166666666664</v>
      </c>
      <c r="F1506" s="157">
        <f>'2.40-Dati'!B1505</f>
        <v>69.190002441406193</v>
      </c>
      <c r="G1506" s="157">
        <f t="shared" si="46"/>
        <v>-1069.9996948242047</v>
      </c>
      <c r="H1506" s="157">
        <f t="shared" si="47"/>
        <v>-839.9963378906109</v>
      </c>
    </row>
    <row r="1507" spans="1:8" ht="15" customHeight="1" x14ac:dyDescent="0.2">
      <c r="A1507" s="152"/>
      <c r="B1507" s="152"/>
      <c r="C1507" s="152"/>
      <c r="D1507" s="152"/>
      <c r="E1507" s="153">
        <f>'2.40-Dati'!A1506</f>
        <v>38964.166666666664</v>
      </c>
      <c r="F1507" s="157">
        <f>'2.40-Dati'!B1506</f>
        <v>68.019996643066406</v>
      </c>
      <c r="G1507" s="157">
        <f t="shared" si="46"/>
        <v>-1170.0057983397869</v>
      </c>
      <c r="H1507" s="157">
        <f t="shared" si="47"/>
        <v>-2240.0054931639916</v>
      </c>
    </row>
    <row r="1508" spans="1:8" ht="15" customHeight="1" x14ac:dyDescent="0.2">
      <c r="A1508" s="152"/>
      <c r="B1508" s="152"/>
      <c r="C1508" s="152"/>
      <c r="D1508" s="152"/>
      <c r="E1508" s="153">
        <f>'2.40-Dati'!A1507</f>
        <v>38965.166666666664</v>
      </c>
      <c r="F1508" s="157">
        <f>'2.40-Dati'!B1507</f>
        <v>68.599998474121094</v>
      </c>
      <c r="G1508" s="157">
        <f t="shared" si="46"/>
        <v>580.0018310546875</v>
      </c>
      <c r="H1508" s="157">
        <f t="shared" si="47"/>
        <v>-590.00396728509941</v>
      </c>
    </row>
    <row r="1509" spans="1:8" ht="15" customHeight="1" x14ac:dyDescent="0.2">
      <c r="A1509" s="152"/>
      <c r="B1509" s="152"/>
      <c r="C1509" s="152"/>
      <c r="D1509" s="152"/>
      <c r="E1509" s="153">
        <f>'2.40-Dati'!A1508</f>
        <v>38966.166666666664</v>
      </c>
      <c r="F1509" s="157">
        <f>'2.40-Dati'!B1508</f>
        <v>67.5</v>
      </c>
      <c r="G1509" s="157">
        <f t="shared" si="46"/>
        <v>-1099.9984741210938</v>
      </c>
      <c r="H1509" s="157">
        <f t="shared" si="47"/>
        <v>-519.99664306640625</v>
      </c>
    </row>
    <row r="1510" spans="1:8" ht="15" customHeight="1" x14ac:dyDescent="0.2">
      <c r="A1510" s="152"/>
      <c r="B1510" s="152"/>
      <c r="C1510" s="152"/>
      <c r="D1510" s="152"/>
      <c r="E1510" s="153">
        <f>'2.40-Dati'!A1509</f>
        <v>38967.166666666664</v>
      </c>
      <c r="F1510" s="157">
        <f>'2.40-Dati'!B1509</f>
        <v>67.319999694824205</v>
      </c>
      <c r="G1510" s="157">
        <f t="shared" si="46"/>
        <v>-180.00030517579546</v>
      </c>
      <c r="H1510" s="157">
        <f t="shared" si="47"/>
        <v>-1279.9987792968891</v>
      </c>
    </row>
    <row r="1511" spans="1:8" ht="15" customHeight="1" x14ac:dyDescent="0.2">
      <c r="A1511" s="152"/>
      <c r="B1511" s="152"/>
      <c r="C1511" s="152"/>
      <c r="D1511" s="152"/>
      <c r="E1511" s="153">
        <f>'2.40-Dati'!A1510</f>
        <v>38968.166666666664</v>
      </c>
      <c r="F1511" s="157">
        <f>'2.40-Dati'!B1510</f>
        <v>66.25</v>
      </c>
      <c r="G1511" s="157">
        <f t="shared" si="46"/>
        <v>-1069.9996948242047</v>
      </c>
      <c r="H1511" s="157">
        <f t="shared" si="47"/>
        <v>-1250</v>
      </c>
    </row>
    <row r="1512" spans="1:8" ht="15" customHeight="1" x14ac:dyDescent="0.2">
      <c r="A1512" s="152"/>
      <c r="B1512" s="152"/>
      <c r="C1512" s="152"/>
      <c r="D1512" s="152"/>
      <c r="E1512" s="153">
        <f>'2.40-Dati'!A1511</f>
        <v>38971.166666666664</v>
      </c>
      <c r="F1512" s="157">
        <f>'2.40-Dati'!B1511</f>
        <v>65.610000610351506</v>
      </c>
      <c r="G1512" s="157">
        <f t="shared" si="46"/>
        <v>-639.99938964849434</v>
      </c>
      <c r="H1512" s="157">
        <f t="shared" si="47"/>
        <v>-1709.999084472699</v>
      </c>
    </row>
    <row r="1513" spans="1:8" ht="15" customHeight="1" x14ac:dyDescent="0.2">
      <c r="A1513" s="152"/>
      <c r="B1513" s="152"/>
      <c r="C1513" s="152"/>
      <c r="D1513" s="152"/>
      <c r="E1513" s="153">
        <f>'2.40-Dati'!A1512</f>
        <v>38972.166666666664</v>
      </c>
      <c r="F1513" s="157">
        <f>'2.40-Dati'!B1512</f>
        <v>63.759998321533203</v>
      </c>
      <c r="G1513" s="157">
        <f t="shared" si="46"/>
        <v>-1850.0022888183025</v>
      </c>
      <c r="H1513" s="157">
        <f t="shared" si="47"/>
        <v>-2490.0016784667969</v>
      </c>
    </row>
    <row r="1514" spans="1:8" ht="15" customHeight="1" x14ac:dyDescent="0.2">
      <c r="A1514" s="152"/>
      <c r="B1514" s="152"/>
      <c r="C1514" s="152"/>
      <c r="D1514" s="152"/>
      <c r="E1514" s="153">
        <f>'2.40-Dati'!A1513</f>
        <v>38973.166666666664</v>
      </c>
      <c r="F1514" s="157">
        <f>'2.40-Dati'!B1513</f>
        <v>63.970001220703097</v>
      </c>
      <c r="G1514" s="157">
        <f t="shared" si="46"/>
        <v>210.00289916989345</v>
      </c>
      <c r="H1514" s="157">
        <f t="shared" si="47"/>
        <v>-1639.9993896484091</v>
      </c>
    </row>
    <row r="1515" spans="1:8" ht="15" customHeight="1" x14ac:dyDescent="0.2">
      <c r="A1515" s="152"/>
      <c r="B1515" s="152"/>
      <c r="C1515" s="152"/>
      <c r="D1515" s="152"/>
      <c r="E1515" s="153">
        <f>'2.40-Dati'!A1514</f>
        <v>38974.166666666664</v>
      </c>
      <c r="F1515" s="157">
        <f>'2.40-Dati'!B1514</f>
        <v>63.220001220703097</v>
      </c>
      <c r="G1515" s="157">
        <f t="shared" si="46"/>
        <v>-750</v>
      </c>
      <c r="H1515" s="157">
        <f t="shared" si="47"/>
        <v>-539.99710083010655</v>
      </c>
    </row>
    <row r="1516" spans="1:8" ht="15" customHeight="1" x14ac:dyDescent="0.2">
      <c r="A1516" s="152"/>
      <c r="B1516" s="152"/>
      <c r="C1516" s="152"/>
      <c r="D1516" s="152"/>
      <c r="E1516" s="153">
        <f>'2.40-Dati'!A1515</f>
        <v>38975.166666666664</v>
      </c>
      <c r="F1516" s="157">
        <f>'2.40-Dati'!B1515</f>
        <v>63.330001831054602</v>
      </c>
      <c r="G1516" s="157">
        <f t="shared" si="46"/>
        <v>110.00061035150566</v>
      </c>
      <c r="H1516" s="157">
        <f t="shared" si="47"/>
        <v>-639.99938964849434</v>
      </c>
    </row>
    <row r="1517" spans="1:8" ht="15" customHeight="1" x14ac:dyDescent="0.2">
      <c r="A1517" s="152"/>
      <c r="B1517" s="152"/>
      <c r="C1517" s="152"/>
      <c r="D1517" s="152"/>
      <c r="E1517" s="153">
        <f>'2.40-Dati'!A1516</f>
        <v>38978.166666666664</v>
      </c>
      <c r="F1517" s="157">
        <f>'2.40-Dati'!B1516</f>
        <v>63.799999237060497</v>
      </c>
      <c r="G1517" s="157">
        <f t="shared" si="46"/>
        <v>469.9974060058949</v>
      </c>
      <c r="H1517" s="157">
        <f t="shared" si="47"/>
        <v>579.9980163574005</v>
      </c>
    </row>
    <row r="1518" spans="1:8" ht="15" customHeight="1" x14ac:dyDescent="0.2">
      <c r="A1518" s="152"/>
      <c r="B1518" s="152"/>
      <c r="C1518" s="152"/>
      <c r="D1518" s="152"/>
      <c r="E1518" s="153">
        <f>'2.40-Dati'!A1517</f>
        <v>38979.166666666664</v>
      </c>
      <c r="F1518" s="157">
        <f>'2.40-Dati'!B1517</f>
        <v>61.659999847412102</v>
      </c>
      <c r="G1518" s="157">
        <f t="shared" si="46"/>
        <v>-2139.9993896483948</v>
      </c>
      <c r="H1518" s="157">
        <f t="shared" si="47"/>
        <v>-1670.0019836424999</v>
      </c>
    </row>
    <row r="1519" spans="1:8" ht="15" customHeight="1" x14ac:dyDescent="0.2">
      <c r="A1519" s="152"/>
      <c r="B1519" s="152"/>
      <c r="C1519" s="152"/>
      <c r="D1519" s="152"/>
      <c r="E1519" s="153">
        <f>'2.40-Dati'!A1518</f>
        <v>38980.166666666664</v>
      </c>
      <c r="F1519" s="157">
        <f>'2.40-Dati'!B1518</f>
        <v>60.459999084472599</v>
      </c>
      <c r="G1519" s="157">
        <f t="shared" si="46"/>
        <v>-1200.0007629395029</v>
      </c>
      <c r="H1519" s="157">
        <f t="shared" si="47"/>
        <v>-3340.0001525878979</v>
      </c>
    </row>
    <row r="1520" spans="1:8" ht="15" customHeight="1" x14ac:dyDescent="0.2">
      <c r="A1520" s="152"/>
      <c r="B1520" s="152"/>
      <c r="C1520" s="152"/>
      <c r="D1520" s="152"/>
      <c r="E1520" s="153">
        <f>'2.40-Dati'!A1519</f>
        <v>38981.166666666664</v>
      </c>
      <c r="F1520" s="157">
        <f>'2.40-Dati'!B1519</f>
        <v>61.590000152587798</v>
      </c>
      <c r="G1520" s="157">
        <f t="shared" si="46"/>
        <v>1130.0010681151989</v>
      </c>
      <c r="H1520" s="157">
        <f t="shared" si="47"/>
        <v>-69.999694824304015</v>
      </c>
    </row>
    <row r="1521" spans="1:8" ht="15" customHeight="1" x14ac:dyDescent="0.2">
      <c r="A1521" s="152"/>
      <c r="B1521" s="152"/>
      <c r="C1521" s="152"/>
      <c r="D1521" s="152"/>
      <c r="E1521" s="153">
        <f>'2.40-Dati'!A1520</f>
        <v>38982.166666666664</v>
      </c>
      <c r="F1521" s="157">
        <f>'2.40-Dati'!B1520</f>
        <v>60.549999237060497</v>
      </c>
      <c r="G1521" s="157">
        <f t="shared" si="46"/>
        <v>-1040.000915527301</v>
      </c>
      <c r="H1521" s="157">
        <f t="shared" si="47"/>
        <v>90.000152587897901</v>
      </c>
    </row>
    <row r="1522" spans="1:8" ht="15" customHeight="1" x14ac:dyDescent="0.2">
      <c r="A1522" s="152"/>
      <c r="B1522" s="152"/>
      <c r="C1522" s="152"/>
      <c r="D1522" s="152"/>
      <c r="E1522" s="153">
        <f>'2.40-Dati'!A1521</f>
        <v>38985.166666666664</v>
      </c>
      <c r="F1522" s="157">
        <f>'2.40-Dati'!B1521</f>
        <v>61.450000762939403</v>
      </c>
      <c r="G1522" s="157">
        <f t="shared" si="46"/>
        <v>900.00152587890625</v>
      </c>
      <c r="H1522" s="157">
        <f t="shared" si="47"/>
        <v>-139.99938964839475</v>
      </c>
    </row>
    <row r="1523" spans="1:8" ht="15" customHeight="1" x14ac:dyDescent="0.2">
      <c r="A1523" s="152"/>
      <c r="B1523" s="152"/>
      <c r="C1523" s="152"/>
      <c r="D1523" s="152"/>
      <c r="E1523" s="153">
        <f>'2.40-Dati'!A1522</f>
        <v>38986.166666666664</v>
      </c>
      <c r="F1523" s="157">
        <f>'2.40-Dati'!B1522</f>
        <v>61.009998321533203</v>
      </c>
      <c r="G1523" s="157">
        <f t="shared" si="46"/>
        <v>-440.00244140620026</v>
      </c>
      <c r="H1523" s="157">
        <f t="shared" si="47"/>
        <v>459.99908447270599</v>
      </c>
    </row>
    <row r="1524" spans="1:8" ht="15" customHeight="1" x14ac:dyDescent="0.2">
      <c r="A1524" s="152"/>
      <c r="B1524" s="152"/>
      <c r="C1524" s="152"/>
      <c r="D1524" s="152"/>
      <c r="E1524" s="153">
        <f>'2.40-Dati'!A1523</f>
        <v>38987.166666666664</v>
      </c>
      <c r="F1524" s="157">
        <f>'2.40-Dati'!B1523</f>
        <v>62.959999084472599</v>
      </c>
      <c r="G1524" s="157">
        <f t="shared" si="46"/>
        <v>1950.0007629393963</v>
      </c>
      <c r="H1524" s="157">
        <f t="shared" si="47"/>
        <v>1509.9983215331961</v>
      </c>
    </row>
    <row r="1525" spans="1:8" ht="15" customHeight="1" x14ac:dyDescent="0.2">
      <c r="A1525" s="152"/>
      <c r="B1525" s="152"/>
      <c r="C1525" s="152"/>
      <c r="D1525" s="152"/>
      <c r="E1525" s="153">
        <f>'2.40-Dati'!A1524</f>
        <v>38988.166666666664</v>
      </c>
      <c r="F1525" s="157">
        <f>'2.40-Dati'!B1524</f>
        <v>62.759998321533203</v>
      </c>
      <c r="G1525" s="157">
        <f t="shared" si="46"/>
        <v>-200.00076293939628</v>
      </c>
      <c r="H1525" s="157">
        <f t="shared" si="47"/>
        <v>1750</v>
      </c>
    </row>
    <row r="1526" spans="1:8" ht="15" customHeight="1" x14ac:dyDescent="0.2">
      <c r="A1526" s="152"/>
      <c r="B1526" s="152"/>
      <c r="C1526" s="152"/>
      <c r="D1526" s="152"/>
      <c r="E1526" s="153">
        <f>'2.40-Dati'!A1525</f>
        <v>38989.166666666664</v>
      </c>
      <c r="F1526" s="157">
        <f>'2.40-Dati'!B1525</f>
        <v>62.909999847412102</v>
      </c>
      <c r="G1526" s="157">
        <f t="shared" si="46"/>
        <v>150.00152587889914</v>
      </c>
      <c r="H1526" s="157">
        <f t="shared" si="47"/>
        <v>-49.999237060497137</v>
      </c>
    </row>
    <row r="1527" spans="1:8" ht="15" customHeight="1" x14ac:dyDescent="0.2">
      <c r="A1527" s="152"/>
      <c r="B1527" s="152"/>
      <c r="C1527" s="152"/>
      <c r="D1527" s="152"/>
      <c r="E1527" s="153">
        <f>'2.40-Dati'!A1526</f>
        <v>38992.166666666664</v>
      </c>
      <c r="F1527" s="157">
        <f>'2.40-Dati'!B1526</f>
        <v>61.029998779296797</v>
      </c>
      <c r="G1527" s="157">
        <f t="shared" si="46"/>
        <v>-1880.0010681153053</v>
      </c>
      <c r="H1527" s="157">
        <f t="shared" si="47"/>
        <v>-1729.9995422364061</v>
      </c>
    </row>
    <row r="1528" spans="1:8" ht="15" customHeight="1" x14ac:dyDescent="0.2">
      <c r="A1528" s="152"/>
      <c r="B1528" s="152"/>
      <c r="C1528" s="152"/>
      <c r="D1528" s="152"/>
      <c r="E1528" s="153">
        <f>'2.40-Dati'!A1527</f>
        <v>38993.166666666664</v>
      </c>
      <c r="F1528" s="157">
        <f>'2.40-Dati'!B1527</f>
        <v>58.680000305175703</v>
      </c>
      <c r="G1528" s="157">
        <f t="shared" si="46"/>
        <v>-2349.9984741210938</v>
      </c>
      <c r="H1528" s="157">
        <f t="shared" si="47"/>
        <v>-4229.9995422363991</v>
      </c>
    </row>
    <row r="1529" spans="1:8" ht="15" customHeight="1" x14ac:dyDescent="0.2">
      <c r="A1529" s="152"/>
      <c r="B1529" s="152"/>
      <c r="C1529" s="152"/>
      <c r="D1529" s="152"/>
      <c r="E1529" s="153">
        <f>'2.40-Dati'!A1528</f>
        <v>38994.166666666664</v>
      </c>
      <c r="F1529" s="157">
        <f>'2.40-Dati'!B1528</f>
        <v>59.409999847412102</v>
      </c>
      <c r="G1529" s="157">
        <f t="shared" si="46"/>
        <v>729.99954223639918</v>
      </c>
      <c r="H1529" s="157">
        <f t="shared" si="47"/>
        <v>-1619.9989318846947</v>
      </c>
    </row>
    <row r="1530" spans="1:8" ht="15" customHeight="1" x14ac:dyDescent="0.2">
      <c r="A1530" s="152"/>
      <c r="B1530" s="152"/>
      <c r="C1530" s="152"/>
      <c r="D1530" s="152"/>
      <c r="E1530" s="153">
        <f>'2.40-Dati'!A1529</f>
        <v>38995.166666666664</v>
      </c>
      <c r="F1530" s="157">
        <f>'2.40-Dati'!B1529</f>
        <v>60.029998779296797</v>
      </c>
      <c r="G1530" s="157">
        <f t="shared" si="46"/>
        <v>619.99893188469457</v>
      </c>
      <c r="H1530" s="157">
        <f t="shared" si="47"/>
        <v>1349.9984741210938</v>
      </c>
    </row>
    <row r="1531" spans="1:8" ht="15" customHeight="1" x14ac:dyDescent="0.2">
      <c r="A1531" s="152"/>
      <c r="B1531" s="152"/>
      <c r="C1531" s="152"/>
      <c r="D1531" s="152"/>
      <c r="E1531" s="153">
        <f>'2.40-Dati'!A1530</f>
        <v>38996.166666666664</v>
      </c>
      <c r="F1531" s="157">
        <f>'2.40-Dati'!B1530</f>
        <v>59.759998321533203</v>
      </c>
      <c r="G1531" s="157">
        <f t="shared" si="46"/>
        <v>-270.00045776359372</v>
      </c>
      <c r="H1531" s="157">
        <f t="shared" si="47"/>
        <v>349.99847412110086</v>
      </c>
    </row>
    <row r="1532" spans="1:8" ht="15" customHeight="1" x14ac:dyDescent="0.2">
      <c r="A1532" s="152"/>
      <c r="B1532" s="152"/>
      <c r="C1532" s="152"/>
      <c r="D1532" s="152"/>
      <c r="E1532" s="153">
        <f>'2.40-Dati'!A1531</f>
        <v>38999.166666666664</v>
      </c>
      <c r="F1532" s="157">
        <f>'2.40-Dati'!B1531</f>
        <v>59.959999084472599</v>
      </c>
      <c r="G1532" s="157">
        <f t="shared" si="46"/>
        <v>200.00076293939628</v>
      </c>
      <c r="H1532" s="157">
        <f t="shared" si="47"/>
        <v>-69.999694824197434</v>
      </c>
    </row>
    <row r="1533" spans="1:8" ht="15" customHeight="1" x14ac:dyDescent="0.2">
      <c r="A1533" s="152"/>
      <c r="B1533" s="152"/>
      <c r="C1533" s="152"/>
      <c r="D1533" s="152"/>
      <c r="E1533" s="153">
        <f>'2.40-Dati'!A1532</f>
        <v>39000.166666666664</v>
      </c>
      <c r="F1533" s="157">
        <f>'2.40-Dati'!B1532</f>
        <v>58.520000457763601</v>
      </c>
      <c r="G1533" s="157">
        <f t="shared" si="46"/>
        <v>-1439.9986267089985</v>
      </c>
      <c r="H1533" s="157">
        <f t="shared" si="47"/>
        <v>-1239.9978637696022</v>
      </c>
    </row>
    <row r="1534" spans="1:8" ht="15" customHeight="1" x14ac:dyDescent="0.2">
      <c r="A1534" s="152"/>
      <c r="B1534" s="152"/>
      <c r="C1534" s="152"/>
      <c r="D1534" s="152"/>
      <c r="E1534" s="153">
        <f>'2.40-Dati'!A1533</f>
        <v>39001.166666666664</v>
      </c>
      <c r="F1534" s="157">
        <f>'2.40-Dati'!B1533</f>
        <v>57.590000152587798</v>
      </c>
      <c r="G1534" s="157">
        <f t="shared" si="46"/>
        <v>-930.00030517580262</v>
      </c>
      <c r="H1534" s="157">
        <f t="shared" si="47"/>
        <v>-2369.9989318848011</v>
      </c>
    </row>
    <row r="1535" spans="1:8" ht="15" customHeight="1" x14ac:dyDescent="0.2">
      <c r="A1535" s="152"/>
      <c r="B1535" s="152"/>
      <c r="C1535" s="152"/>
      <c r="D1535" s="152"/>
      <c r="E1535" s="153">
        <f>'2.40-Dati'!A1534</f>
        <v>39002.166666666664</v>
      </c>
      <c r="F1535" s="157">
        <f>'2.40-Dati'!B1534</f>
        <v>57.860000610351499</v>
      </c>
      <c r="G1535" s="157">
        <f t="shared" si="46"/>
        <v>270.0004577637003</v>
      </c>
      <c r="H1535" s="157">
        <f t="shared" si="47"/>
        <v>-659.99984741210233</v>
      </c>
    </row>
    <row r="1536" spans="1:8" ht="15" customHeight="1" x14ac:dyDescent="0.2">
      <c r="A1536" s="152"/>
      <c r="B1536" s="152"/>
      <c r="C1536" s="152"/>
      <c r="D1536" s="152"/>
      <c r="E1536" s="153">
        <f>'2.40-Dati'!A1535</f>
        <v>39003.166666666664</v>
      </c>
      <c r="F1536" s="157">
        <f>'2.40-Dati'!B1535</f>
        <v>58.569999694824197</v>
      </c>
      <c r="G1536" s="157">
        <f t="shared" si="46"/>
        <v>709.99908447269888</v>
      </c>
      <c r="H1536" s="157">
        <f t="shared" si="47"/>
        <v>979.99954223639918</v>
      </c>
    </row>
    <row r="1537" spans="1:8" ht="15" customHeight="1" x14ac:dyDescent="0.2">
      <c r="A1537" s="152"/>
      <c r="B1537" s="152"/>
      <c r="C1537" s="152"/>
      <c r="D1537" s="152"/>
      <c r="E1537" s="153">
        <f>'2.40-Dati'!A1536</f>
        <v>39006.166666666664</v>
      </c>
      <c r="F1537" s="157">
        <f>'2.40-Dati'!B1536</f>
        <v>59.939998626708899</v>
      </c>
      <c r="G1537" s="157">
        <f t="shared" si="46"/>
        <v>1369.9989318847017</v>
      </c>
      <c r="H1537" s="157">
        <f t="shared" si="47"/>
        <v>2079.9980163574005</v>
      </c>
    </row>
    <row r="1538" spans="1:8" ht="15" customHeight="1" x14ac:dyDescent="0.2">
      <c r="A1538" s="152"/>
      <c r="B1538" s="152"/>
      <c r="C1538" s="152"/>
      <c r="D1538" s="152"/>
      <c r="E1538" s="153">
        <f>'2.40-Dati'!A1537</f>
        <v>39007.166666666664</v>
      </c>
      <c r="F1538" s="157">
        <f>'2.40-Dati'!B1537</f>
        <v>58.930000305175703</v>
      </c>
      <c r="G1538" s="157">
        <f t="shared" si="46"/>
        <v>-1009.9983215331961</v>
      </c>
      <c r="H1538" s="157">
        <f t="shared" si="47"/>
        <v>360.00061035150566</v>
      </c>
    </row>
    <row r="1539" spans="1:8" ht="15" customHeight="1" x14ac:dyDescent="0.2">
      <c r="A1539" s="152"/>
      <c r="B1539" s="152"/>
      <c r="C1539" s="152"/>
      <c r="D1539" s="152"/>
      <c r="E1539" s="153">
        <f>'2.40-Dati'!A1538</f>
        <v>39008.166666666664</v>
      </c>
      <c r="F1539" s="157">
        <f>'2.40-Dati'!B1538</f>
        <v>57.650001525878899</v>
      </c>
      <c r="G1539" s="157">
        <f t="shared" si="46"/>
        <v>-1279.9987792968041</v>
      </c>
      <c r="H1539" s="157">
        <f t="shared" si="47"/>
        <v>-2289.9971008299999</v>
      </c>
    </row>
    <row r="1540" spans="1:8" ht="15" customHeight="1" x14ac:dyDescent="0.2">
      <c r="A1540" s="152"/>
      <c r="B1540" s="152"/>
      <c r="C1540" s="152"/>
      <c r="D1540" s="152"/>
      <c r="E1540" s="153">
        <f>'2.40-Dati'!A1539</f>
        <v>39009.166666666664</v>
      </c>
      <c r="F1540" s="157">
        <f>'2.40-Dati'!B1539</f>
        <v>58.5</v>
      </c>
      <c r="G1540" s="157">
        <f t="shared" ref="G1540:G1603" si="48">IF($B$1="lunga",1,-1)*$B$3*(F1540-F1539)</f>
        <v>849.9984741211008</v>
      </c>
      <c r="H1540" s="157">
        <f t="shared" si="47"/>
        <v>-430.00030517570326</v>
      </c>
    </row>
    <row r="1541" spans="1:8" ht="15" customHeight="1" x14ac:dyDescent="0.2">
      <c r="A1541" s="152"/>
      <c r="B1541" s="152"/>
      <c r="C1541" s="152"/>
      <c r="D1541" s="152"/>
      <c r="E1541" s="153">
        <f>'2.40-Dati'!A1540</f>
        <v>39010.166666666664</v>
      </c>
      <c r="F1541" s="157">
        <f>'2.40-Dati'!B1540</f>
        <v>56.819999694824197</v>
      </c>
      <c r="G1541" s="157">
        <f t="shared" si="48"/>
        <v>-1680.0003051758026</v>
      </c>
      <c r="H1541" s="157">
        <f t="shared" ref="H1541:H1604" si="49">G1540+G1541</f>
        <v>-830.00183105470182</v>
      </c>
    </row>
    <row r="1542" spans="1:8" ht="15" customHeight="1" x14ac:dyDescent="0.2">
      <c r="A1542" s="152"/>
      <c r="B1542" s="152"/>
      <c r="C1542" s="152"/>
      <c r="D1542" s="152"/>
      <c r="E1542" s="153">
        <f>'2.40-Dati'!A1541</f>
        <v>39013.166666666664</v>
      </c>
      <c r="F1542" s="157">
        <f>'2.40-Dati'!B1541</f>
        <v>58.810001373291001</v>
      </c>
      <c r="G1542" s="157">
        <f t="shared" si="48"/>
        <v>1990.0016784668039</v>
      </c>
      <c r="H1542" s="157">
        <f t="shared" si="49"/>
        <v>310.0013732910013</v>
      </c>
    </row>
    <row r="1543" spans="1:8" ht="15" customHeight="1" x14ac:dyDescent="0.2">
      <c r="A1543" s="152"/>
      <c r="B1543" s="152"/>
      <c r="C1543" s="152"/>
      <c r="D1543" s="152"/>
      <c r="E1543" s="153">
        <f>'2.40-Dati'!A1542</f>
        <v>39014.166666666664</v>
      </c>
      <c r="F1543" s="157">
        <f>'2.40-Dati'!B1542</f>
        <v>59.349998474121001</v>
      </c>
      <c r="G1543" s="157">
        <f t="shared" si="48"/>
        <v>539.99710082999991</v>
      </c>
      <c r="H1543" s="157">
        <f t="shared" si="49"/>
        <v>2529.9987792968041</v>
      </c>
    </row>
    <row r="1544" spans="1:8" ht="15" customHeight="1" x14ac:dyDescent="0.2">
      <c r="A1544" s="152"/>
      <c r="B1544" s="152"/>
      <c r="C1544" s="152"/>
      <c r="D1544" s="152"/>
      <c r="E1544" s="153">
        <f>'2.40-Dati'!A1543</f>
        <v>39015.166666666664</v>
      </c>
      <c r="F1544" s="157">
        <f>'2.40-Dati'!B1543</f>
        <v>61.400001525878899</v>
      </c>
      <c r="G1544" s="157">
        <f t="shared" si="48"/>
        <v>2050.003051757898</v>
      </c>
      <c r="H1544" s="157">
        <f t="shared" si="49"/>
        <v>2590.0001525878979</v>
      </c>
    </row>
    <row r="1545" spans="1:8" ht="15" customHeight="1" x14ac:dyDescent="0.2">
      <c r="A1545" s="152"/>
      <c r="B1545" s="152"/>
      <c r="C1545" s="152"/>
      <c r="D1545" s="152"/>
      <c r="E1545" s="153">
        <f>'2.40-Dati'!A1544</f>
        <v>39016.166666666664</v>
      </c>
      <c r="F1545" s="157">
        <f>'2.40-Dati'!B1544</f>
        <v>60.360000610351499</v>
      </c>
      <c r="G1545" s="157">
        <f t="shared" si="48"/>
        <v>-1040.0009155274006</v>
      </c>
      <c r="H1545" s="157">
        <f t="shared" si="49"/>
        <v>1010.0021362304974</v>
      </c>
    </row>
    <row r="1546" spans="1:8" ht="15" customHeight="1" x14ac:dyDescent="0.2">
      <c r="A1546" s="152"/>
      <c r="B1546" s="152"/>
      <c r="C1546" s="152"/>
      <c r="D1546" s="152"/>
      <c r="E1546" s="153">
        <f>'2.40-Dati'!A1545</f>
        <v>39017.166666666664</v>
      </c>
      <c r="F1546" s="157">
        <f>'2.40-Dati'!B1545</f>
        <v>60.75</v>
      </c>
      <c r="G1546" s="157">
        <f t="shared" si="48"/>
        <v>389.99938964850145</v>
      </c>
      <c r="H1546" s="157">
        <f t="shared" si="49"/>
        <v>-650.0015258788992</v>
      </c>
    </row>
    <row r="1547" spans="1:8" ht="15" customHeight="1" x14ac:dyDescent="0.2">
      <c r="A1547" s="152"/>
      <c r="B1547" s="152"/>
      <c r="C1547" s="152"/>
      <c r="D1547" s="152"/>
      <c r="E1547" s="153">
        <f>'2.40-Dati'!A1546</f>
        <v>39020.208333333336</v>
      </c>
      <c r="F1547" s="157">
        <f>'2.40-Dati'!B1546</f>
        <v>58.360000610351499</v>
      </c>
      <c r="G1547" s="157">
        <f t="shared" si="48"/>
        <v>-2389.9993896485016</v>
      </c>
      <c r="H1547" s="157">
        <f t="shared" si="49"/>
        <v>-2000.0000000000002</v>
      </c>
    </row>
    <row r="1548" spans="1:8" ht="15" customHeight="1" x14ac:dyDescent="0.2">
      <c r="A1548" s="152"/>
      <c r="B1548" s="152"/>
      <c r="C1548" s="152"/>
      <c r="D1548" s="152"/>
      <c r="E1548" s="153">
        <f>'2.40-Dati'!A1547</f>
        <v>39021.208333333336</v>
      </c>
      <c r="F1548" s="157">
        <f>'2.40-Dati'!B1547</f>
        <v>58.7299995422363</v>
      </c>
      <c r="G1548" s="157">
        <f t="shared" si="48"/>
        <v>369.99893188480115</v>
      </c>
      <c r="H1548" s="157">
        <f t="shared" si="49"/>
        <v>-2020.0004577637005</v>
      </c>
    </row>
    <row r="1549" spans="1:8" ht="15" customHeight="1" x14ac:dyDescent="0.2">
      <c r="A1549" s="152"/>
      <c r="B1549" s="152"/>
      <c r="C1549" s="152"/>
      <c r="D1549" s="152"/>
      <c r="E1549" s="153">
        <f>'2.40-Dati'!A1548</f>
        <v>39022.208333333336</v>
      </c>
      <c r="F1549" s="157">
        <f>'2.40-Dati'!B1548</f>
        <v>58.709999084472599</v>
      </c>
      <c r="G1549" s="157">
        <f t="shared" si="48"/>
        <v>-20.000457763700297</v>
      </c>
      <c r="H1549" s="157">
        <f t="shared" si="49"/>
        <v>349.99847412110086</v>
      </c>
    </row>
    <row r="1550" spans="1:8" ht="15" customHeight="1" x14ac:dyDescent="0.2">
      <c r="A1550" s="152"/>
      <c r="B1550" s="152"/>
      <c r="C1550" s="152"/>
      <c r="D1550" s="152"/>
      <c r="E1550" s="153">
        <f>'2.40-Dati'!A1549</f>
        <v>39023.208333333336</v>
      </c>
      <c r="F1550" s="157">
        <f>'2.40-Dati'!B1549</f>
        <v>57.880001068115199</v>
      </c>
      <c r="G1550" s="157">
        <f t="shared" si="48"/>
        <v>-829.9980163574005</v>
      </c>
      <c r="H1550" s="157">
        <f t="shared" si="49"/>
        <v>-849.9984741211008</v>
      </c>
    </row>
    <row r="1551" spans="1:8" ht="15" customHeight="1" x14ac:dyDescent="0.2">
      <c r="A1551" s="152"/>
      <c r="B1551" s="152"/>
      <c r="C1551" s="152"/>
      <c r="D1551" s="152"/>
      <c r="E1551" s="153">
        <f>'2.40-Dati'!A1550</f>
        <v>39024.208333333336</v>
      </c>
      <c r="F1551" s="157">
        <f>'2.40-Dati'!B1550</f>
        <v>59.139999389648402</v>
      </c>
      <c r="G1551" s="157">
        <f t="shared" si="48"/>
        <v>1259.9983215332031</v>
      </c>
      <c r="H1551" s="157">
        <f t="shared" si="49"/>
        <v>430.00030517580262</v>
      </c>
    </row>
    <row r="1552" spans="1:8" ht="15" customHeight="1" x14ac:dyDescent="0.2">
      <c r="A1552" s="152"/>
      <c r="B1552" s="152"/>
      <c r="C1552" s="152"/>
      <c r="D1552" s="152"/>
      <c r="E1552" s="153">
        <f>'2.40-Dati'!A1551</f>
        <v>39027.208333333336</v>
      </c>
      <c r="F1552" s="157">
        <f>'2.40-Dati'!B1551</f>
        <v>60.020000457763601</v>
      </c>
      <c r="G1552" s="157">
        <f t="shared" si="48"/>
        <v>880.0010681151989</v>
      </c>
      <c r="H1552" s="157">
        <f t="shared" si="49"/>
        <v>2139.999389648402</v>
      </c>
    </row>
    <row r="1553" spans="1:8" ht="15" customHeight="1" x14ac:dyDescent="0.2">
      <c r="A1553" s="152"/>
      <c r="B1553" s="152"/>
      <c r="C1553" s="152"/>
      <c r="D1553" s="152"/>
      <c r="E1553" s="153">
        <f>'2.40-Dati'!A1552</f>
        <v>39028.208333333336</v>
      </c>
      <c r="F1553" s="157">
        <f>'2.40-Dati'!B1552</f>
        <v>58.930000305175703</v>
      </c>
      <c r="G1553" s="157">
        <f t="shared" si="48"/>
        <v>-1090.0001525878977</v>
      </c>
      <c r="H1553" s="157">
        <f t="shared" si="49"/>
        <v>-209.99908447269877</v>
      </c>
    </row>
    <row r="1554" spans="1:8" ht="15" customHeight="1" x14ac:dyDescent="0.2">
      <c r="A1554" s="152"/>
      <c r="B1554" s="152"/>
      <c r="C1554" s="152"/>
      <c r="D1554" s="152"/>
      <c r="E1554" s="153">
        <f>'2.40-Dati'!A1553</f>
        <v>39029.208333333336</v>
      </c>
      <c r="F1554" s="157">
        <f>'2.40-Dati'!B1553</f>
        <v>59.830001831054602</v>
      </c>
      <c r="G1554" s="157">
        <f t="shared" si="48"/>
        <v>900.0015258788992</v>
      </c>
      <c r="H1554" s="157">
        <f t="shared" si="49"/>
        <v>-189.99862670899847</v>
      </c>
    </row>
    <row r="1555" spans="1:8" ht="15" customHeight="1" x14ac:dyDescent="0.2">
      <c r="A1555" s="152"/>
      <c r="B1555" s="152"/>
      <c r="C1555" s="152"/>
      <c r="D1555" s="152"/>
      <c r="E1555" s="153">
        <f>'2.40-Dati'!A1554</f>
        <v>39030.208333333336</v>
      </c>
      <c r="F1555" s="157">
        <f>'2.40-Dati'!B1554</f>
        <v>61.159999847412102</v>
      </c>
      <c r="G1555" s="157">
        <f t="shared" si="48"/>
        <v>1329.9980163575001</v>
      </c>
      <c r="H1555" s="157">
        <f t="shared" si="49"/>
        <v>2229.9995422363991</v>
      </c>
    </row>
    <row r="1556" spans="1:8" ht="15" customHeight="1" x14ac:dyDescent="0.2">
      <c r="A1556" s="152"/>
      <c r="B1556" s="152"/>
      <c r="C1556" s="152"/>
      <c r="D1556" s="152"/>
      <c r="E1556" s="153">
        <f>'2.40-Dati'!A1555</f>
        <v>39031.208333333336</v>
      </c>
      <c r="F1556" s="157">
        <f>'2.40-Dati'!B1555</f>
        <v>59.590000152587798</v>
      </c>
      <c r="G1556" s="157">
        <f t="shared" si="48"/>
        <v>-1569.999694824304</v>
      </c>
      <c r="H1556" s="157">
        <f t="shared" si="49"/>
        <v>-240.00167846680392</v>
      </c>
    </row>
    <row r="1557" spans="1:8" ht="15" customHeight="1" x14ac:dyDescent="0.2">
      <c r="A1557" s="152"/>
      <c r="B1557" s="152"/>
      <c r="C1557" s="152"/>
      <c r="D1557" s="152"/>
      <c r="E1557" s="153">
        <f>'2.40-Dati'!A1556</f>
        <v>39034.208333333336</v>
      </c>
      <c r="F1557" s="157">
        <f>'2.40-Dati'!B1556</f>
        <v>58.580001831054602</v>
      </c>
      <c r="G1557" s="157">
        <f t="shared" si="48"/>
        <v>-1009.9983215331961</v>
      </c>
      <c r="H1557" s="157">
        <f t="shared" si="49"/>
        <v>-2579.9980163575001</v>
      </c>
    </row>
    <row r="1558" spans="1:8" ht="15" customHeight="1" x14ac:dyDescent="0.2">
      <c r="A1558" s="152"/>
      <c r="B1558" s="152"/>
      <c r="C1558" s="152"/>
      <c r="D1558" s="152"/>
      <c r="E1558" s="153">
        <f>'2.40-Dati'!A1557</f>
        <v>39035.208333333336</v>
      </c>
      <c r="F1558" s="157">
        <f>'2.40-Dati'!B1557</f>
        <v>58.279998779296797</v>
      </c>
      <c r="G1558" s="157">
        <f t="shared" si="48"/>
        <v>-300.00305175780539</v>
      </c>
      <c r="H1558" s="157">
        <f t="shared" si="49"/>
        <v>-1310.0013732910015</v>
      </c>
    </row>
    <row r="1559" spans="1:8" ht="15" customHeight="1" x14ac:dyDescent="0.2">
      <c r="A1559" s="152"/>
      <c r="B1559" s="152"/>
      <c r="C1559" s="152"/>
      <c r="D1559" s="152"/>
      <c r="E1559" s="153">
        <f>'2.40-Dati'!A1558</f>
        <v>39036.208333333336</v>
      </c>
      <c r="F1559" s="157">
        <f>'2.40-Dati'!B1558</f>
        <v>58.759998321533203</v>
      </c>
      <c r="G1559" s="157">
        <f t="shared" si="48"/>
        <v>479.99954223640628</v>
      </c>
      <c r="H1559" s="157">
        <f t="shared" si="49"/>
        <v>179.99649047860089</v>
      </c>
    </row>
    <row r="1560" spans="1:8" ht="15" customHeight="1" x14ac:dyDescent="0.2">
      <c r="A1560" s="152"/>
      <c r="B1560" s="152"/>
      <c r="C1560" s="152"/>
      <c r="D1560" s="152"/>
      <c r="E1560" s="153">
        <f>'2.40-Dati'!A1559</f>
        <v>39037.208333333336</v>
      </c>
      <c r="F1560" s="157">
        <f>'2.40-Dati'!B1559</f>
        <v>56.259998321533203</v>
      </c>
      <c r="G1560" s="157">
        <f t="shared" si="48"/>
        <v>-2500</v>
      </c>
      <c r="H1560" s="157">
        <f t="shared" si="49"/>
        <v>-2020.0004577635937</v>
      </c>
    </row>
    <row r="1561" spans="1:8" ht="15" customHeight="1" x14ac:dyDescent="0.2">
      <c r="A1561" s="152"/>
      <c r="B1561" s="152"/>
      <c r="C1561" s="152"/>
      <c r="D1561" s="152"/>
      <c r="E1561" s="153">
        <f>'2.40-Dati'!A1560</f>
        <v>39038.208333333336</v>
      </c>
      <c r="F1561" s="157">
        <f>'2.40-Dati'!B1560</f>
        <v>55.810001373291001</v>
      </c>
      <c r="G1561" s="157">
        <f t="shared" si="48"/>
        <v>-449.99694824220171</v>
      </c>
      <c r="H1561" s="157">
        <f t="shared" si="49"/>
        <v>-2949.9969482422016</v>
      </c>
    </row>
    <row r="1562" spans="1:8" ht="15" customHeight="1" x14ac:dyDescent="0.2">
      <c r="A1562" s="152"/>
      <c r="B1562" s="152"/>
      <c r="C1562" s="152"/>
      <c r="D1562" s="152"/>
      <c r="E1562" s="153">
        <f>'2.40-Dati'!A1561</f>
        <v>39041.208333333336</v>
      </c>
      <c r="F1562" s="157">
        <f>'2.40-Dati'!B1561</f>
        <v>58.799999237060497</v>
      </c>
      <c r="G1562" s="157">
        <f t="shared" si="48"/>
        <v>2989.9978637694958</v>
      </c>
      <c r="H1562" s="157">
        <f t="shared" si="49"/>
        <v>2540.0009155272942</v>
      </c>
    </row>
    <row r="1563" spans="1:8" ht="15" customHeight="1" x14ac:dyDescent="0.2">
      <c r="A1563" s="152"/>
      <c r="B1563" s="152"/>
      <c r="C1563" s="152"/>
      <c r="D1563" s="152"/>
      <c r="E1563" s="153">
        <f>'2.40-Dati'!A1562</f>
        <v>39042.208333333336</v>
      </c>
      <c r="F1563" s="157">
        <f>'2.40-Dati'!B1562</f>
        <v>60.169998168945298</v>
      </c>
      <c r="G1563" s="157">
        <f t="shared" si="48"/>
        <v>1369.9989318848011</v>
      </c>
      <c r="H1563" s="157">
        <f t="shared" si="49"/>
        <v>4359.9967956542969</v>
      </c>
    </row>
    <row r="1564" spans="1:8" ht="15" customHeight="1" x14ac:dyDescent="0.2">
      <c r="A1564" s="152"/>
      <c r="B1564" s="152"/>
      <c r="C1564" s="152"/>
      <c r="D1564" s="152"/>
      <c r="E1564" s="153">
        <f>'2.40-Dati'!A1563</f>
        <v>39043.208333333336</v>
      </c>
      <c r="F1564" s="157">
        <f>'2.40-Dati'!B1563</f>
        <v>59.240001678466797</v>
      </c>
      <c r="G1564" s="157">
        <f t="shared" si="48"/>
        <v>-929.99649047850141</v>
      </c>
      <c r="H1564" s="157">
        <f t="shared" si="49"/>
        <v>440.00244140629968</v>
      </c>
    </row>
    <row r="1565" spans="1:8" ht="15" customHeight="1" x14ac:dyDescent="0.2">
      <c r="A1565" s="152"/>
      <c r="B1565" s="152"/>
      <c r="C1565" s="152"/>
      <c r="D1565" s="152"/>
      <c r="E1565" s="153">
        <f>'2.40-Dati'!A1564</f>
        <v>39048.208333333336</v>
      </c>
      <c r="F1565" s="157">
        <f>'2.40-Dati'!B1564</f>
        <v>60.319999694824197</v>
      </c>
      <c r="G1565" s="157">
        <f t="shared" si="48"/>
        <v>1079.9980163574005</v>
      </c>
      <c r="H1565" s="157">
        <f t="shared" si="49"/>
        <v>150.00152587889909</v>
      </c>
    </row>
    <row r="1566" spans="1:8" ht="15" customHeight="1" x14ac:dyDescent="0.2">
      <c r="A1566" s="152"/>
      <c r="B1566" s="152"/>
      <c r="C1566" s="152"/>
      <c r="D1566" s="152"/>
      <c r="E1566" s="153">
        <f>'2.40-Dati'!A1565</f>
        <v>39049.208333333336</v>
      </c>
      <c r="F1566" s="157">
        <f>'2.40-Dati'!B1565</f>
        <v>60.990001678466797</v>
      </c>
      <c r="G1566" s="157">
        <f t="shared" si="48"/>
        <v>670.0019836425995</v>
      </c>
      <c r="H1566" s="157">
        <f t="shared" si="49"/>
        <v>1750</v>
      </c>
    </row>
    <row r="1567" spans="1:8" ht="15" customHeight="1" x14ac:dyDescent="0.2">
      <c r="A1567" s="152"/>
      <c r="B1567" s="152"/>
      <c r="C1567" s="152"/>
      <c r="D1567" s="152"/>
      <c r="E1567" s="153">
        <f>'2.40-Dati'!A1566</f>
        <v>39050.208333333336</v>
      </c>
      <c r="F1567" s="157">
        <f>'2.40-Dati'!B1566</f>
        <v>62.459999084472599</v>
      </c>
      <c r="G1567" s="157">
        <f t="shared" si="48"/>
        <v>1469.9974060058025</v>
      </c>
      <c r="H1567" s="157">
        <f t="shared" si="49"/>
        <v>2139.999389648402</v>
      </c>
    </row>
    <row r="1568" spans="1:8" ht="15" customHeight="1" x14ac:dyDescent="0.2">
      <c r="A1568" s="152"/>
      <c r="B1568" s="152"/>
      <c r="C1568" s="152"/>
      <c r="D1568" s="152"/>
      <c r="E1568" s="153">
        <f>'2.40-Dati'!A1567</f>
        <v>39051.208333333336</v>
      </c>
      <c r="F1568" s="157">
        <f>'2.40-Dati'!B1567</f>
        <v>63.130001068115199</v>
      </c>
      <c r="G1568" s="157">
        <f t="shared" si="48"/>
        <v>670.0019836425995</v>
      </c>
      <c r="H1568" s="157">
        <f t="shared" si="49"/>
        <v>2139.999389648402</v>
      </c>
    </row>
    <row r="1569" spans="1:8" ht="15" customHeight="1" x14ac:dyDescent="0.2">
      <c r="A1569" s="152"/>
      <c r="B1569" s="152"/>
      <c r="C1569" s="152"/>
      <c r="D1569" s="152"/>
      <c r="E1569" s="153">
        <f>'2.40-Dati'!A1568</f>
        <v>39052.208333333336</v>
      </c>
      <c r="F1569" s="157">
        <f>'2.40-Dati'!B1568</f>
        <v>63.430000305175703</v>
      </c>
      <c r="G1569" s="157">
        <f t="shared" si="48"/>
        <v>299.99923706050424</v>
      </c>
      <c r="H1569" s="157">
        <f t="shared" si="49"/>
        <v>970.00122070310374</v>
      </c>
    </row>
    <row r="1570" spans="1:8" ht="15" customHeight="1" x14ac:dyDescent="0.2">
      <c r="A1570" s="152"/>
      <c r="B1570" s="152"/>
      <c r="C1570" s="152"/>
      <c r="D1570" s="152"/>
      <c r="E1570" s="153">
        <f>'2.40-Dati'!A1569</f>
        <v>39055.208333333336</v>
      </c>
      <c r="F1570" s="157">
        <f>'2.40-Dati'!B1569</f>
        <v>62.439998626708899</v>
      </c>
      <c r="G1570" s="157">
        <f t="shared" si="48"/>
        <v>-990.00167846680392</v>
      </c>
      <c r="H1570" s="157">
        <f t="shared" si="49"/>
        <v>-690.00244140629968</v>
      </c>
    </row>
    <row r="1571" spans="1:8" ht="15" customHeight="1" x14ac:dyDescent="0.2">
      <c r="A1571" s="152"/>
      <c r="B1571" s="152"/>
      <c r="C1571" s="152"/>
      <c r="D1571" s="152"/>
      <c r="E1571" s="153">
        <f>'2.40-Dati'!A1570</f>
        <v>39056.208333333336</v>
      </c>
      <c r="F1571" s="157">
        <f>'2.40-Dati'!B1570</f>
        <v>62.430000305175703</v>
      </c>
      <c r="G1571" s="157">
        <f t="shared" si="48"/>
        <v>-9.9983215331960196</v>
      </c>
      <c r="H1571" s="157">
        <f t="shared" si="49"/>
        <v>-1000</v>
      </c>
    </row>
    <row r="1572" spans="1:8" ht="15" customHeight="1" x14ac:dyDescent="0.2">
      <c r="A1572" s="152"/>
      <c r="B1572" s="152"/>
      <c r="C1572" s="152"/>
      <c r="D1572" s="152"/>
      <c r="E1572" s="153">
        <f>'2.40-Dati'!A1571</f>
        <v>39057.208333333336</v>
      </c>
      <c r="F1572" s="157">
        <f>'2.40-Dati'!B1571</f>
        <v>62.189998626708899</v>
      </c>
      <c r="G1572" s="157">
        <f t="shared" si="48"/>
        <v>-240.00167846680398</v>
      </c>
      <c r="H1572" s="157">
        <f t="shared" si="49"/>
        <v>-250</v>
      </c>
    </row>
    <row r="1573" spans="1:8" ht="15" customHeight="1" x14ac:dyDescent="0.2">
      <c r="A1573" s="152"/>
      <c r="B1573" s="152"/>
      <c r="C1573" s="152"/>
      <c r="D1573" s="152"/>
      <c r="E1573" s="153">
        <f>'2.40-Dati'!A1572</f>
        <v>39058.208333333336</v>
      </c>
      <c r="F1573" s="157">
        <f>'2.40-Dati'!B1572</f>
        <v>62.490001678466797</v>
      </c>
      <c r="G1573" s="157">
        <f t="shared" si="48"/>
        <v>300.00305175789777</v>
      </c>
      <c r="H1573" s="157">
        <f t="shared" si="49"/>
        <v>60.001373291093785</v>
      </c>
    </row>
    <row r="1574" spans="1:8" ht="15" customHeight="1" x14ac:dyDescent="0.2">
      <c r="A1574" s="152"/>
      <c r="B1574" s="152"/>
      <c r="C1574" s="152"/>
      <c r="D1574" s="152"/>
      <c r="E1574" s="153">
        <f>'2.40-Dati'!A1573</f>
        <v>39059.208333333336</v>
      </c>
      <c r="F1574" s="157">
        <f>'2.40-Dati'!B1573</f>
        <v>62.029998779296797</v>
      </c>
      <c r="G1574" s="157">
        <f t="shared" si="48"/>
        <v>-460.00289917000003</v>
      </c>
      <c r="H1574" s="157">
        <f t="shared" si="49"/>
        <v>-159.99984741210227</v>
      </c>
    </row>
    <row r="1575" spans="1:8" ht="15" customHeight="1" x14ac:dyDescent="0.2">
      <c r="A1575" s="152"/>
      <c r="B1575" s="152"/>
      <c r="C1575" s="152"/>
      <c r="D1575" s="152"/>
      <c r="E1575" s="153">
        <f>'2.40-Dati'!A1574</f>
        <v>39062.208333333336</v>
      </c>
      <c r="F1575" s="157">
        <f>'2.40-Dati'!B1574</f>
        <v>61.220001220703097</v>
      </c>
      <c r="G1575" s="157">
        <f t="shared" si="48"/>
        <v>-809.99755859370021</v>
      </c>
      <c r="H1575" s="157">
        <f t="shared" si="49"/>
        <v>-1270.0004577637003</v>
      </c>
    </row>
    <row r="1576" spans="1:8" ht="15" customHeight="1" x14ac:dyDescent="0.2">
      <c r="A1576" s="152"/>
      <c r="B1576" s="152"/>
      <c r="C1576" s="152"/>
      <c r="D1576" s="152"/>
      <c r="E1576" s="153">
        <f>'2.40-Dati'!A1575</f>
        <v>39063.208333333336</v>
      </c>
      <c r="F1576" s="157">
        <f>'2.40-Dati'!B1575</f>
        <v>61.020000457763601</v>
      </c>
      <c r="G1576" s="157">
        <f t="shared" si="48"/>
        <v>-200.00076293949576</v>
      </c>
      <c r="H1576" s="157">
        <f t="shared" si="49"/>
        <v>-1009.998321533196</v>
      </c>
    </row>
    <row r="1577" spans="1:8" ht="15" customHeight="1" x14ac:dyDescent="0.2">
      <c r="A1577" s="152"/>
      <c r="B1577" s="152"/>
      <c r="C1577" s="152"/>
      <c r="D1577" s="152"/>
      <c r="E1577" s="153">
        <f>'2.40-Dati'!A1576</f>
        <v>39064.208333333336</v>
      </c>
      <c r="F1577" s="157">
        <f>'2.40-Dati'!B1576</f>
        <v>61.369998931884702</v>
      </c>
      <c r="G1577" s="157">
        <f t="shared" si="48"/>
        <v>349.99847412110086</v>
      </c>
      <c r="H1577" s="157">
        <f t="shared" si="49"/>
        <v>149.9977111816051</v>
      </c>
    </row>
    <row r="1578" spans="1:8" ht="15" customHeight="1" x14ac:dyDescent="0.2">
      <c r="A1578" s="152"/>
      <c r="B1578" s="152"/>
      <c r="C1578" s="152"/>
      <c r="D1578" s="152"/>
      <c r="E1578" s="153">
        <f>'2.40-Dati'!A1577</f>
        <v>39065.208333333336</v>
      </c>
      <c r="F1578" s="157">
        <f>'2.40-Dati'!B1577</f>
        <v>62.509998321533203</v>
      </c>
      <c r="G1578" s="157">
        <f t="shared" si="48"/>
        <v>1139.9993896485014</v>
      </c>
      <c r="H1578" s="157">
        <f t="shared" si="49"/>
        <v>1489.9978637696022</v>
      </c>
    </row>
    <row r="1579" spans="1:8" ht="15" customHeight="1" x14ac:dyDescent="0.2">
      <c r="A1579" s="152"/>
      <c r="B1579" s="152"/>
      <c r="C1579" s="152"/>
      <c r="D1579" s="152"/>
      <c r="E1579" s="153">
        <f>'2.40-Dati'!A1578</f>
        <v>39066.208333333336</v>
      </c>
      <c r="F1579" s="157">
        <f>'2.40-Dati'!B1578</f>
        <v>63.430000305175703</v>
      </c>
      <c r="G1579" s="157">
        <f t="shared" si="48"/>
        <v>920.00198364249991</v>
      </c>
      <c r="H1579" s="157">
        <f t="shared" si="49"/>
        <v>2060.0013732910011</v>
      </c>
    </row>
    <row r="1580" spans="1:8" ht="15" customHeight="1" x14ac:dyDescent="0.2">
      <c r="A1580" s="152"/>
      <c r="B1580" s="152"/>
      <c r="C1580" s="152"/>
      <c r="D1580" s="152"/>
      <c r="E1580" s="153">
        <f>'2.40-Dati'!A1579</f>
        <v>39069.208333333336</v>
      </c>
      <c r="F1580" s="157">
        <f>'2.40-Dati'!B1579</f>
        <v>62.209999084472599</v>
      </c>
      <c r="G1580" s="157">
        <f t="shared" si="48"/>
        <v>-1220.0012207031036</v>
      </c>
      <c r="H1580" s="157">
        <f t="shared" si="49"/>
        <v>-299.99923706060372</v>
      </c>
    </row>
    <row r="1581" spans="1:8" ht="15" customHeight="1" x14ac:dyDescent="0.2">
      <c r="A1581" s="152"/>
      <c r="B1581" s="152"/>
      <c r="C1581" s="152"/>
      <c r="D1581" s="152"/>
      <c r="E1581" s="153">
        <f>'2.40-Dati'!A1580</f>
        <v>39070.208333333336</v>
      </c>
      <c r="F1581" s="157">
        <f>'2.40-Dati'!B1580</f>
        <v>63.150001525878899</v>
      </c>
      <c r="G1581" s="157">
        <f t="shared" si="48"/>
        <v>940.00244140629979</v>
      </c>
      <c r="H1581" s="157">
        <f t="shared" si="49"/>
        <v>-279.99877929680383</v>
      </c>
    </row>
    <row r="1582" spans="1:8" ht="15" customHeight="1" x14ac:dyDescent="0.2">
      <c r="A1582" s="152"/>
      <c r="B1582" s="152"/>
      <c r="C1582" s="152"/>
      <c r="D1582" s="152"/>
      <c r="E1582" s="153">
        <f>'2.40-Dati'!A1581</f>
        <v>39071.208333333336</v>
      </c>
      <c r="F1582" s="157">
        <f>'2.40-Dati'!B1581</f>
        <v>63.720001220703097</v>
      </c>
      <c r="G1582" s="157">
        <f t="shared" si="48"/>
        <v>569.99969482419738</v>
      </c>
      <c r="H1582" s="157">
        <f t="shared" si="49"/>
        <v>1510.0021362304972</v>
      </c>
    </row>
    <row r="1583" spans="1:8" ht="15" customHeight="1" x14ac:dyDescent="0.2">
      <c r="A1583" s="152"/>
      <c r="B1583" s="152"/>
      <c r="C1583" s="152"/>
      <c r="D1583" s="152"/>
      <c r="E1583" s="153">
        <f>'2.40-Dati'!A1582</f>
        <v>39072.208333333336</v>
      </c>
      <c r="F1583" s="157">
        <f>'2.40-Dati'!B1582</f>
        <v>62.659999847412102</v>
      </c>
      <c r="G1583" s="157">
        <f t="shared" si="48"/>
        <v>-1060.0013732909943</v>
      </c>
      <c r="H1583" s="157">
        <f t="shared" si="49"/>
        <v>-490.00167846679688</v>
      </c>
    </row>
    <row r="1584" spans="1:8" ht="15" customHeight="1" x14ac:dyDescent="0.2">
      <c r="A1584" s="152"/>
      <c r="B1584" s="152"/>
      <c r="C1584" s="152"/>
      <c r="D1584" s="152"/>
      <c r="E1584" s="153">
        <f>'2.40-Dati'!A1583</f>
        <v>39073.208333333336</v>
      </c>
      <c r="F1584" s="157">
        <f>'2.40-Dati'!B1583</f>
        <v>62.409999847412102</v>
      </c>
      <c r="G1584" s="157">
        <f t="shared" si="48"/>
        <v>-250</v>
      </c>
      <c r="H1584" s="157">
        <f t="shared" si="49"/>
        <v>-1310.0013732909943</v>
      </c>
    </row>
    <row r="1585" spans="1:8" ht="15" customHeight="1" x14ac:dyDescent="0.2">
      <c r="A1585" s="152"/>
      <c r="B1585" s="152"/>
      <c r="C1585" s="152"/>
      <c r="D1585" s="152"/>
      <c r="E1585" s="153">
        <f>'2.40-Dati'!A1584</f>
        <v>39077.208333333336</v>
      </c>
      <c r="F1585" s="157">
        <f>'2.40-Dati'!B1584</f>
        <v>61.099998474121001</v>
      </c>
      <c r="G1585" s="157">
        <f t="shared" si="48"/>
        <v>-1310.0013732911009</v>
      </c>
      <c r="H1585" s="157">
        <f t="shared" si="49"/>
        <v>-1560.0013732911009</v>
      </c>
    </row>
    <row r="1586" spans="1:8" ht="15" customHeight="1" x14ac:dyDescent="0.2">
      <c r="A1586" s="152"/>
      <c r="B1586" s="152"/>
      <c r="C1586" s="152"/>
      <c r="D1586" s="152"/>
      <c r="E1586" s="153">
        <f>'2.40-Dati'!A1585</f>
        <v>39078.208333333336</v>
      </c>
      <c r="F1586" s="157">
        <f>'2.40-Dati'!B1585</f>
        <v>60.340000152587798</v>
      </c>
      <c r="G1586" s="157">
        <f t="shared" si="48"/>
        <v>-759.99832153320313</v>
      </c>
      <c r="H1586" s="157">
        <f t="shared" si="49"/>
        <v>-2069.9996948243042</v>
      </c>
    </row>
    <row r="1587" spans="1:8" ht="15" customHeight="1" x14ac:dyDescent="0.2">
      <c r="A1587" s="152"/>
      <c r="B1587" s="152"/>
      <c r="C1587" s="152"/>
      <c r="D1587" s="152"/>
      <c r="E1587" s="153">
        <f>'2.40-Dati'!A1586</f>
        <v>39079.208333333336</v>
      </c>
      <c r="F1587" s="157">
        <f>'2.40-Dati'!B1586</f>
        <v>60.529998779296797</v>
      </c>
      <c r="G1587" s="157">
        <f t="shared" si="48"/>
        <v>189.99862670899859</v>
      </c>
      <c r="H1587" s="157">
        <f t="shared" si="49"/>
        <v>-569.99969482420454</v>
      </c>
    </row>
    <row r="1588" spans="1:8" ht="15" customHeight="1" x14ac:dyDescent="0.2">
      <c r="A1588" s="152"/>
      <c r="B1588" s="152"/>
      <c r="C1588" s="152"/>
      <c r="D1588" s="152"/>
      <c r="E1588" s="153">
        <f>'2.40-Dati'!A1587</f>
        <v>39080.208333333336</v>
      </c>
      <c r="F1588" s="157">
        <f>'2.40-Dati'!B1587</f>
        <v>61.049999237060497</v>
      </c>
      <c r="G1588" s="157">
        <f t="shared" si="48"/>
        <v>520.0004577637003</v>
      </c>
      <c r="H1588" s="157">
        <f t="shared" si="49"/>
        <v>709.99908447269888</v>
      </c>
    </row>
    <row r="1589" spans="1:8" ht="15" customHeight="1" x14ac:dyDescent="0.2">
      <c r="A1589" s="152"/>
      <c r="B1589" s="152"/>
      <c r="C1589" s="152"/>
      <c r="D1589" s="152"/>
      <c r="E1589" s="153">
        <f>'2.40-Dati'!A1588</f>
        <v>39084.208333333336</v>
      </c>
      <c r="F1589" s="157">
        <f>'2.40-Dati'!B1588</f>
        <v>61.049999237060497</v>
      </c>
      <c r="G1589" s="157">
        <f t="shared" si="48"/>
        <v>0</v>
      </c>
      <c r="H1589" s="157">
        <f t="shared" si="49"/>
        <v>520.0004577637003</v>
      </c>
    </row>
    <row r="1590" spans="1:8" ht="15" customHeight="1" x14ac:dyDescent="0.2">
      <c r="A1590" s="152"/>
      <c r="B1590" s="152"/>
      <c r="C1590" s="152"/>
      <c r="D1590" s="152"/>
      <c r="E1590" s="153">
        <f>'2.40-Dati'!A1589</f>
        <v>39085.208333333336</v>
      </c>
      <c r="F1590" s="157">
        <f>'2.40-Dati'!B1589</f>
        <v>58.319999694824197</v>
      </c>
      <c r="G1590" s="157">
        <f t="shared" si="48"/>
        <v>-2729.9995422362999</v>
      </c>
      <c r="H1590" s="157">
        <f t="shared" si="49"/>
        <v>-2729.9995422362999</v>
      </c>
    </row>
    <row r="1591" spans="1:8" ht="15" customHeight="1" x14ac:dyDescent="0.2">
      <c r="A1591" s="152"/>
      <c r="B1591" s="152"/>
      <c r="C1591" s="152"/>
      <c r="D1591" s="152"/>
      <c r="E1591" s="153">
        <f>'2.40-Dati'!A1590</f>
        <v>39086.208333333336</v>
      </c>
      <c r="F1591" s="157">
        <f>'2.40-Dati'!B1590</f>
        <v>55.590000152587798</v>
      </c>
      <c r="G1591" s="157">
        <f t="shared" si="48"/>
        <v>-2729.9995422363991</v>
      </c>
      <c r="H1591" s="157">
        <f t="shared" si="49"/>
        <v>-5459.999084472699</v>
      </c>
    </row>
    <row r="1592" spans="1:8" ht="15" customHeight="1" x14ac:dyDescent="0.2">
      <c r="A1592" s="152"/>
      <c r="B1592" s="152"/>
      <c r="C1592" s="152"/>
      <c r="D1592" s="152"/>
      <c r="E1592" s="153">
        <f>'2.40-Dati'!A1591</f>
        <v>39087.208333333336</v>
      </c>
      <c r="F1592" s="157">
        <f>'2.40-Dati'!B1591</f>
        <v>56.310001373291001</v>
      </c>
      <c r="G1592" s="157">
        <f t="shared" si="48"/>
        <v>720.00122070320322</v>
      </c>
      <c r="H1592" s="157">
        <f t="shared" si="49"/>
        <v>-2009.9983215331958</v>
      </c>
    </row>
    <row r="1593" spans="1:8" ht="15" customHeight="1" x14ac:dyDescent="0.2">
      <c r="A1593" s="152"/>
      <c r="B1593" s="152"/>
      <c r="C1593" s="152"/>
      <c r="D1593" s="152"/>
      <c r="E1593" s="153">
        <f>'2.40-Dati'!A1592</f>
        <v>39090.208333333336</v>
      </c>
      <c r="F1593" s="157">
        <f>'2.40-Dati'!B1592</f>
        <v>56.090000152587798</v>
      </c>
      <c r="G1593" s="157">
        <f t="shared" si="48"/>
        <v>-220.00122070320316</v>
      </c>
      <c r="H1593" s="157">
        <f t="shared" si="49"/>
        <v>500.00000000000006</v>
      </c>
    </row>
    <row r="1594" spans="1:8" ht="15" customHeight="1" x14ac:dyDescent="0.2">
      <c r="A1594" s="152"/>
      <c r="B1594" s="152"/>
      <c r="C1594" s="152"/>
      <c r="D1594" s="152"/>
      <c r="E1594" s="153">
        <f>'2.40-Dati'!A1593</f>
        <v>39091.208333333336</v>
      </c>
      <c r="F1594" s="157">
        <f>'2.40-Dati'!B1593</f>
        <v>55.639999389648402</v>
      </c>
      <c r="G1594" s="157">
        <f t="shared" si="48"/>
        <v>-450.00076293939628</v>
      </c>
      <c r="H1594" s="157">
        <f t="shared" si="49"/>
        <v>-670.0019836425995</v>
      </c>
    </row>
    <row r="1595" spans="1:8" ht="15" customHeight="1" x14ac:dyDescent="0.2">
      <c r="A1595" s="152"/>
      <c r="B1595" s="152"/>
      <c r="C1595" s="152"/>
      <c r="D1595" s="152"/>
      <c r="E1595" s="153">
        <f>'2.40-Dati'!A1594</f>
        <v>39092.208333333336</v>
      </c>
      <c r="F1595" s="157">
        <f>'2.40-Dati'!B1594</f>
        <v>54.020000457763601</v>
      </c>
      <c r="G1595" s="157">
        <f t="shared" si="48"/>
        <v>-1619.9989318848011</v>
      </c>
      <c r="H1595" s="157">
        <f t="shared" si="49"/>
        <v>-2069.9996948241974</v>
      </c>
    </row>
    <row r="1596" spans="1:8" ht="15" customHeight="1" x14ac:dyDescent="0.2">
      <c r="A1596" s="152"/>
      <c r="B1596" s="152"/>
      <c r="C1596" s="152"/>
      <c r="D1596" s="152"/>
      <c r="E1596" s="153">
        <f>'2.40-Dati'!A1595</f>
        <v>39093.208333333336</v>
      </c>
      <c r="F1596" s="157">
        <f>'2.40-Dati'!B1595</f>
        <v>51.880001068115199</v>
      </c>
      <c r="G1596" s="157">
        <f t="shared" si="48"/>
        <v>-2139.999389648402</v>
      </c>
      <c r="H1596" s="157">
        <f t="shared" si="49"/>
        <v>-3759.9983215332031</v>
      </c>
    </row>
    <row r="1597" spans="1:8" ht="15" customHeight="1" x14ac:dyDescent="0.2">
      <c r="A1597" s="152"/>
      <c r="B1597" s="152"/>
      <c r="C1597" s="152"/>
      <c r="D1597" s="152"/>
      <c r="E1597" s="153">
        <f>'2.40-Dati'!A1596</f>
        <v>39094.208333333336</v>
      </c>
      <c r="F1597" s="157">
        <f>'2.40-Dati'!B1596</f>
        <v>52.990001678466797</v>
      </c>
      <c r="G1597" s="157">
        <f t="shared" si="48"/>
        <v>1110.000610351598</v>
      </c>
      <c r="H1597" s="157">
        <f t="shared" si="49"/>
        <v>-1029.9987792968041</v>
      </c>
    </row>
    <row r="1598" spans="1:8" ht="15" customHeight="1" x14ac:dyDescent="0.2">
      <c r="A1598" s="152"/>
      <c r="B1598" s="152"/>
      <c r="C1598" s="152"/>
      <c r="D1598" s="152"/>
      <c r="E1598" s="153">
        <f>'2.40-Dati'!A1597</f>
        <v>39098.208333333336</v>
      </c>
      <c r="F1598" s="157">
        <f>'2.40-Dati'!B1597</f>
        <v>51.209999084472599</v>
      </c>
      <c r="G1598" s="157">
        <f t="shared" si="48"/>
        <v>-1780.0025939941975</v>
      </c>
      <c r="H1598" s="157">
        <f t="shared" si="49"/>
        <v>-670.0019836425995</v>
      </c>
    </row>
    <row r="1599" spans="1:8" ht="15" customHeight="1" x14ac:dyDescent="0.2">
      <c r="A1599" s="152"/>
      <c r="B1599" s="152"/>
      <c r="C1599" s="152"/>
      <c r="D1599" s="152"/>
      <c r="E1599" s="153">
        <f>'2.40-Dati'!A1598</f>
        <v>39099.208333333336</v>
      </c>
      <c r="F1599" s="157">
        <f>'2.40-Dati'!B1598</f>
        <v>52.240001678466797</v>
      </c>
      <c r="G1599" s="157">
        <f t="shared" si="48"/>
        <v>1030.0025939941975</v>
      </c>
      <c r="H1599" s="157">
        <f t="shared" si="49"/>
        <v>-750</v>
      </c>
    </row>
    <row r="1600" spans="1:8" ht="15" customHeight="1" x14ac:dyDescent="0.2">
      <c r="A1600" s="152"/>
      <c r="B1600" s="152"/>
      <c r="C1600" s="152"/>
      <c r="D1600" s="152"/>
      <c r="E1600" s="153">
        <f>'2.40-Dati'!A1599</f>
        <v>39100.208333333336</v>
      </c>
      <c r="F1600" s="157">
        <f>'2.40-Dati'!B1599</f>
        <v>50.4799995422363</v>
      </c>
      <c r="G1600" s="157">
        <f t="shared" si="48"/>
        <v>-1760.0021362304972</v>
      </c>
      <c r="H1600" s="157">
        <f t="shared" si="49"/>
        <v>-729.9995422362997</v>
      </c>
    </row>
    <row r="1601" spans="1:8" ht="15" customHeight="1" x14ac:dyDescent="0.2">
      <c r="A1601" s="152"/>
      <c r="B1601" s="152"/>
      <c r="C1601" s="152"/>
      <c r="D1601" s="152"/>
      <c r="E1601" s="153">
        <f>'2.40-Dati'!A1600</f>
        <v>39101.208333333336</v>
      </c>
      <c r="F1601" s="157">
        <f>'2.40-Dati'!B1600</f>
        <v>51.990001678466797</v>
      </c>
      <c r="G1601" s="157">
        <f t="shared" si="48"/>
        <v>1510.0021362304972</v>
      </c>
      <c r="H1601" s="157">
        <f t="shared" si="49"/>
        <v>-250</v>
      </c>
    </row>
    <row r="1602" spans="1:8" ht="15" customHeight="1" x14ac:dyDescent="0.2">
      <c r="A1602" s="152"/>
      <c r="B1602" s="152"/>
      <c r="C1602" s="152"/>
      <c r="D1602" s="152"/>
      <c r="E1602" s="153">
        <f>'2.40-Dati'!A1601</f>
        <v>39104.208333333336</v>
      </c>
      <c r="F1602" s="157">
        <f>'2.40-Dati'!B1601</f>
        <v>51.130001068115199</v>
      </c>
      <c r="G1602" s="157">
        <f t="shared" si="48"/>
        <v>-860.00061035159797</v>
      </c>
      <c r="H1602" s="157">
        <f t="shared" si="49"/>
        <v>650.0015258788992</v>
      </c>
    </row>
    <row r="1603" spans="1:8" ht="15" customHeight="1" x14ac:dyDescent="0.2">
      <c r="A1603" s="152"/>
      <c r="B1603" s="152"/>
      <c r="C1603" s="152"/>
      <c r="D1603" s="152"/>
      <c r="E1603" s="153">
        <f>'2.40-Dati'!A1602</f>
        <v>39105.208333333336</v>
      </c>
      <c r="F1603" s="157">
        <f>'2.40-Dati'!B1602</f>
        <v>55.040000915527301</v>
      </c>
      <c r="G1603" s="157">
        <f t="shared" si="48"/>
        <v>3909.9998474121021</v>
      </c>
      <c r="H1603" s="157">
        <f t="shared" si="49"/>
        <v>3049.9992370605041</v>
      </c>
    </row>
    <row r="1604" spans="1:8" ht="15" customHeight="1" x14ac:dyDescent="0.2">
      <c r="A1604" s="152"/>
      <c r="B1604" s="152"/>
      <c r="C1604" s="152"/>
      <c r="D1604" s="152"/>
      <c r="E1604" s="153">
        <f>'2.40-Dati'!A1603</f>
        <v>39106.208333333336</v>
      </c>
      <c r="F1604" s="157">
        <f>'2.40-Dati'!B1603</f>
        <v>55.369998931884702</v>
      </c>
      <c r="G1604" s="157">
        <f t="shared" ref="G1604:G1667" si="50">IF($B$1="lunga",1,-1)*$B$3*(F1604-F1603)</f>
        <v>329.99801635740056</v>
      </c>
      <c r="H1604" s="157">
        <f t="shared" si="49"/>
        <v>4239.9978637695031</v>
      </c>
    </row>
    <row r="1605" spans="1:8" ht="15" customHeight="1" x14ac:dyDescent="0.2">
      <c r="A1605" s="152"/>
      <c r="B1605" s="152"/>
      <c r="C1605" s="152"/>
      <c r="D1605" s="152"/>
      <c r="E1605" s="153">
        <f>'2.40-Dati'!A1604</f>
        <v>39107.208333333336</v>
      </c>
      <c r="F1605" s="157">
        <f>'2.40-Dati'!B1604</f>
        <v>54.2299995422363</v>
      </c>
      <c r="G1605" s="157">
        <f t="shared" si="50"/>
        <v>-1139.999389648402</v>
      </c>
      <c r="H1605" s="157">
        <f t="shared" ref="H1605:H1668" si="51">G1604+G1605</f>
        <v>-810.00137329100153</v>
      </c>
    </row>
    <row r="1606" spans="1:8" ht="15" customHeight="1" x14ac:dyDescent="0.2">
      <c r="A1606" s="152"/>
      <c r="B1606" s="152"/>
      <c r="C1606" s="152"/>
      <c r="D1606" s="152"/>
      <c r="E1606" s="153">
        <f>'2.40-Dati'!A1605</f>
        <v>39108.208333333336</v>
      </c>
      <c r="F1606" s="157">
        <f>'2.40-Dati'!B1605</f>
        <v>55.419998168945298</v>
      </c>
      <c r="G1606" s="157">
        <f t="shared" si="50"/>
        <v>1189.9986267089985</v>
      </c>
      <c r="H1606" s="157">
        <f t="shared" si="51"/>
        <v>49.999237060596442</v>
      </c>
    </row>
    <row r="1607" spans="1:8" ht="15" customHeight="1" x14ac:dyDescent="0.2">
      <c r="A1607" s="152"/>
      <c r="B1607" s="152"/>
      <c r="C1607" s="152"/>
      <c r="D1607" s="152"/>
      <c r="E1607" s="153">
        <f>'2.40-Dati'!A1606</f>
        <v>39111.208333333336</v>
      </c>
      <c r="F1607" s="157">
        <f>'2.40-Dati'!B1606</f>
        <v>54.009998321533203</v>
      </c>
      <c r="G1607" s="157">
        <f t="shared" si="50"/>
        <v>-1409.9998474120953</v>
      </c>
      <c r="H1607" s="157">
        <f t="shared" si="51"/>
        <v>-220.00122070309681</v>
      </c>
    </row>
    <row r="1608" spans="1:8" ht="15" customHeight="1" x14ac:dyDescent="0.2">
      <c r="A1608" s="152"/>
      <c r="B1608" s="152"/>
      <c r="C1608" s="152"/>
      <c r="D1608" s="152"/>
      <c r="E1608" s="153">
        <f>'2.40-Dati'!A1607</f>
        <v>39112.208333333336</v>
      </c>
      <c r="F1608" s="157">
        <f>'2.40-Dati'!B1607</f>
        <v>56.970001220703097</v>
      </c>
      <c r="G1608" s="157">
        <f t="shared" si="50"/>
        <v>2960.0028991698937</v>
      </c>
      <c r="H1608" s="157">
        <f t="shared" si="51"/>
        <v>1550.0030517577984</v>
      </c>
    </row>
    <row r="1609" spans="1:8" ht="15" customHeight="1" x14ac:dyDescent="0.2">
      <c r="A1609" s="152"/>
      <c r="B1609" s="152"/>
      <c r="C1609" s="152"/>
      <c r="D1609" s="152"/>
      <c r="E1609" s="153">
        <f>'2.40-Dati'!A1608</f>
        <v>39113.208333333336</v>
      </c>
      <c r="F1609" s="157">
        <f>'2.40-Dati'!B1608</f>
        <v>58.139999389648402</v>
      </c>
      <c r="G1609" s="157">
        <f t="shared" si="50"/>
        <v>1169.9981689453055</v>
      </c>
      <c r="H1609" s="157">
        <f t="shared" si="51"/>
        <v>4130.0010681151989</v>
      </c>
    </row>
    <row r="1610" spans="1:8" ht="15" customHeight="1" x14ac:dyDescent="0.2">
      <c r="A1610" s="152"/>
      <c r="B1610" s="152"/>
      <c r="C1610" s="152"/>
      <c r="D1610" s="152"/>
      <c r="E1610" s="153">
        <f>'2.40-Dati'!A1609</f>
        <v>39114.208333333336</v>
      </c>
      <c r="F1610" s="157">
        <f>'2.40-Dati'!B1609</f>
        <v>57.299999237060497</v>
      </c>
      <c r="G1610" s="157">
        <f t="shared" si="50"/>
        <v>-840.00015258790484</v>
      </c>
      <c r="H1610" s="157">
        <f t="shared" si="51"/>
        <v>329.99801635740062</v>
      </c>
    </row>
    <row r="1611" spans="1:8" ht="15" customHeight="1" x14ac:dyDescent="0.2">
      <c r="A1611" s="152"/>
      <c r="B1611" s="152"/>
      <c r="C1611" s="152"/>
      <c r="D1611" s="152"/>
      <c r="E1611" s="153">
        <f>'2.40-Dati'!A1610</f>
        <v>39115.208333333336</v>
      </c>
      <c r="F1611" s="157">
        <f>'2.40-Dati'!B1610</f>
        <v>59.020000457763601</v>
      </c>
      <c r="G1611" s="157">
        <f t="shared" si="50"/>
        <v>1720.0012207031036</v>
      </c>
      <c r="H1611" s="157">
        <f t="shared" si="51"/>
        <v>880.00106811519879</v>
      </c>
    </row>
    <row r="1612" spans="1:8" ht="15" customHeight="1" x14ac:dyDescent="0.2">
      <c r="A1612" s="152"/>
      <c r="B1612" s="152"/>
      <c r="C1612" s="152"/>
      <c r="D1612" s="152"/>
      <c r="E1612" s="153">
        <f>'2.40-Dati'!A1611</f>
        <v>39118.208333333336</v>
      </c>
      <c r="F1612" s="157">
        <f>'2.40-Dati'!B1611</f>
        <v>58.740001678466797</v>
      </c>
      <c r="G1612" s="157">
        <f t="shared" si="50"/>
        <v>-279.99877929680395</v>
      </c>
      <c r="H1612" s="157">
        <f t="shared" si="51"/>
        <v>1440.0024414062996</v>
      </c>
    </row>
    <row r="1613" spans="1:8" ht="15" customHeight="1" x14ac:dyDescent="0.2">
      <c r="A1613" s="152"/>
      <c r="B1613" s="152"/>
      <c r="C1613" s="152"/>
      <c r="D1613" s="152"/>
      <c r="E1613" s="153">
        <f>'2.40-Dati'!A1612</f>
        <v>39119.208333333336</v>
      </c>
      <c r="F1613" s="157">
        <f>'2.40-Dati'!B1612</f>
        <v>58.880001068115199</v>
      </c>
      <c r="G1613" s="157">
        <f t="shared" si="50"/>
        <v>139.99938964840197</v>
      </c>
      <c r="H1613" s="157">
        <f t="shared" si="51"/>
        <v>-139.99938964840197</v>
      </c>
    </row>
    <row r="1614" spans="1:8" ht="15" customHeight="1" x14ac:dyDescent="0.2">
      <c r="A1614" s="152"/>
      <c r="B1614" s="152"/>
      <c r="C1614" s="152"/>
      <c r="D1614" s="152"/>
      <c r="E1614" s="153">
        <f>'2.40-Dati'!A1613</f>
        <v>39120.208333333336</v>
      </c>
      <c r="F1614" s="157">
        <f>'2.40-Dati'!B1613</f>
        <v>57.709999084472599</v>
      </c>
      <c r="G1614" s="157">
        <f t="shared" si="50"/>
        <v>-1170.0019836425995</v>
      </c>
      <c r="H1614" s="157">
        <f t="shared" si="51"/>
        <v>-1030.0025939941975</v>
      </c>
    </row>
    <row r="1615" spans="1:8" ht="15" customHeight="1" x14ac:dyDescent="0.2">
      <c r="A1615" s="152"/>
      <c r="B1615" s="152"/>
      <c r="C1615" s="152"/>
      <c r="D1615" s="152"/>
      <c r="E1615" s="153">
        <f>'2.40-Dati'!A1614</f>
        <v>39121.208333333336</v>
      </c>
      <c r="F1615" s="157">
        <f>'2.40-Dati'!B1614</f>
        <v>59.709999084472599</v>
      </c>
      <c r="G1615" s="157">
        <f t="shared" si="50"/>
        <v>2000</v>
      </c>
      <c r="H1615" s="157">
        <f t="shared" si="51"/>
        <v>829.9980163574005</v>
      </c>
    </row>
    <row r="1616" spans="1:8" ht="15" customHeight="1" x14ac:dyDescent="0.2">
      <c r="A1616" s="152"/>
      <c r="B1616" s="152"/>
      <c r="C1616" s="152"/>
      <c r="D1616" s="152"/>
      <c r="E1616" s="153">
        <f>'2.40-Dati'!A1615</f>
        <v>39122.208333333336</v>
      </c>
      <c r="F1616" s="157">
        <f>'2.40-Dati'!B1615</f>
        <v>59.889999389648402</v>
      </c>
      <c r="G1616" s="157">
        <f t="shared" si="50"/>
        <v>180.00030517580257</v>
      </c>
      <c r="H1616" s="157">
        <f t="shared" si="51"/>
        <v>2180.0003051758026</v>
      </c>
    </row>
    <row r="1617" spans="1:8" ht="15" customHeight="1" x14ac:dyDescent="0.2">
      <c r="A1617" s="152"/>
      <c r="B1617" s="152"/>
      <c r="C1617" s="152"/>
      <c r="D1617" s="152"/>
      <c r="E1617" s="153">
        <f>'2.40-Dati'!A1616</f>
        <v>39125.208333333336</v>
      </c>
      <c r="F1617" s="157">
        <f>'2.40-Dati'!B1616</f>
        <v>57.810001373291001</v>
      </c>
      <c r="G1617" s="157">
        <f t="shared" si="50"/>
        <v>-2079.9980163574005</v>
      </c>
      <c r="H1617" s="157">
        <f t="shared" si="51"/>
        <v>-1899.9977111815979</v>
      </c>
    </row>
    <row r="1618" spans="1:8" ht="15" customHeight="1" x14ac:dyDescent="0.2">
      <c r="A1618" s="152"/>
      <c r="B1618" s="152"/>
      <c r="C1618" s="152"/>
      <c r="D1618" s="152"/>
      <c r="E1618" s="153">
        <f>'2.40-Dati'!A1617</f>
        <v>39126.208333333336</v>
      </c>
      <c r="F1618" s="157">
        <f>'2.40-Dati'!B1617</f>
        <v>59.060001373291001</v>
      </c>
      <c r="G1618" s="157">
        <f t="shared" si="50"/>
        <v>1250</v>
      </c>
      <c r="H1618" s="157">
        <f t="shared" si="51"/>
        <v>-829.9980163574005</v>
      </c>
    </row>
    <row r="1619" spans="1:8" ht="15" customHeight="1" x14ac:dyDescent="0.2">
      <c r="A1619" s="152"/>
      <c r="B1619" s="152"/>
      <c r="C1619" s="152"/>
      <c r="D1619" s="152"/>
      <c r="E1619" s="153">
        <f>'2.40-Dati'!A1618</f>
        <v>39127.208333333336</v>
      </c>
      <c r="F1619" s="157">
        <f>'2.40-Dati'!B1618</f>
        <v>58</v>
      </c>
      <c r="G1619" s="157">
        <f t="shared" si="50"/>
        <v>-1060.0013732910015</v>
      </c>
      <c r="H1619" s="157">
        <f t="shared" si="51"/>
        <v>189.99862670899847</v>
      </c>
    </row>
    <row r="1620" spans="1:8" ht="15" customHeight="1" x14ac:dyDescent="0.2">
      <c r="A1620" s="152"/>
      <c r="B1620" s="152"/>
      <c r="C1620" s="152"/>
      <c r="D1620" s="152"/>
      <c r="E1620" s="153">
        <f>'2.40-Dati'!A1619</f>
        <v>39128.208333333336</v>
      </c>
      <c r="F1620" s="157">
        <f>'2.40-Dati'!B1619</f>
        <v>57.990001678466797</v>
      </c>
      <c r="G1620" s="157">
        <f t="shared" si="50"/>
        <v>-9.998321533203125</v>
      </c>
      <c r="H1620" s="157">
        <f t="shared" si="51"/>
        <v>-1069.9996948242047</v>
      </c>
    </row>
    <row r="1621" spans="1:8" ht="15" customHeight="1" x14ac:dyDescent="0.2">
      <c r="A1621" s="152"/>
      <c r="B1621" s="152"/>
      <c r="C1621" s="152"/>
      <c r="D1621" s="152"/>
      <c r="E1621" s="153">
        <f>'2.40-Dati'!A1620</f>
        <v>39129.208333333336</v>
      </c>
      <c r="F1621" s="157">
        <f>'2.40-Dati'!B1620</f>
        <v>59.389999389648402</v>
      </c>
      <c r="G1621" s="157">
        <f t="shared" si="50"/>
        <v>1399.9977111816052</v>
      </c>
      <c r="H1621" s="157">
        <f t="shared" si="51"/>
        <v>1389.999389648402</v>
      </c>
    </row>
    <row r="1622" spans="1:8" ht="15" customHeight="1" x14ac:dyDescent="0.2">
      <c r="A1622" s="152"/>
      <c r="B1622" s="152"/>
      <c r="C1622" s="152"/>
      <c r="D1622" s="152"/>
      <c r="E1622" s="153">
        <f>'2.40-Dati'!A1621</f>
        <v>39133.208333333336</v>
      </c>
      <c r="F1622" s="157">
        <f>'2.40-Dati'!B1621</f>
        <v>58.069999694824197</v>
      </c>
      <c r="G1622" s="157">
        <f t="shared" si="50"/>
        <v>-1319.9996948242047</v>
      </c>
      <c r="H1622" s="157">
        <f t="shared" si="51"/>
        <v>79.998016357400502</v>
      </c>
    </row>
    <row r="1623" spans="1:8" ht="15" customHeight="1" x14ac:dyDescent="0.2">
      <c r="A1623" s="152"/>
      <c r="B1623" s="152"/>
      <c r="C1623" s="152"/>
      <c r="D1623" s="152"/>
      <c r="E1623" s="153">
        <f>'2.40-Dati'!A1622</f>
        <v>39134.208333333336</v>
      </c>
      <c r="F1623" s="157">
        <f>'2.40-Dati'!B1622</f>
        <v>60.069999694824197</v>
      </c>
      <c r="G1623" s="157">
        <f t="shared" si="50"/>
        <v>2000</v>
      </c>
      <c r="H1623" s="157">
        <f t="shared" si="51"/>
        <v>680.00030517579535</v>
      </c>
    </row>
    <row r="1624" spans="1:8" ht="15" customHeight="1" x14ac:dyDescent="0.2">
      <c r="A1624" s="152"/>
      <c r="B1624" s="152"/>
      <c r="C1624" s="152"/>
      <c r="D1624" s="152"/>
      <c r="E1624" s="153">
        <f>'2.40-Dati'!A1623</f>
        <v>39135.208333333336</v>
      </c>
      <c r="F1624" s="157">
        <f>'2.40-Dati'!B1623</f>
        <v>60.950000762939403</v>
      </c>
      <c r="G1624" s="157">
        <f t="shared" si="50"/>
        <v>880.00106811520595</v>
      </c>
      <c r="H1624" s="157">
        <f t="shared" si="51"/>
        <v>2880.0010681152062</v>
      </c>
    </row>
    <row r="1625" spans="1:8" ht="15" customHeight="1" x14ac:dyDescent="0.2">
      <c r="A1625" s="152"/>
      <c r="B1625" s="152"/>
      <c r="C1625" s="152"/>
      <c r="D1625" s="152"/>
      <c r="E1625" s="153">
        <f>'2.40-Dati'!A1624</f>
        <v>39136.208333333336</v>
      </c>
      <c r="F1625" s="157">
        <f>'2.40-Dati'!B1624</f>
        <v>61.139999389648402</v>
      </c>
      <c r="G1625" s="157">
        <f t="shared" si="50"/>
        <v>189.99862670899859</v>
      </c>
      <c r="H1625" s="157">
        <f t="shared" si="51"/>
        <v>1069.9996948242047</v>
      </c>
    </row>
    <row r="1626" spans="1:8" ht="15" customHeight="1" x14ac:dyDescent="0.2">
      <c r="A1626" s="152"/>
      <c r="B1626" s="152"/>
      <c r="C1626" s="152"/>
      <c r="D1626" s="152"/>
      <c r="E1626" s="153">
        <f>'2.40-Dati'!A1625</f>
        <v>39139.208333333336</v>
      </c>
      <c r="F1626" s="157">
        <f>'2.40-Dati'!B1625</f>
        <v>61.389999389648402</v>
      </c>
      <c r="G1626" s="157">
        <f t="shared" si="50"/>
        <v>250</v>
      </c>
      <c r="H1626" s="157">
        <f t="shared" si="51"/>
        <v>439.99862670899859</v>
      </c>
    </row>
    <row r="1627" spans="1:8" ht="15" customHeight="1" x14ac:dyDescent="0.2">
      <c r="A1627" s="152"/>
      <c r="B1627" s="152"/>
      <c r="C1627" s="152"/>
      <c r="D1627" s="152"/>
      <c r="E1627" s="153">
        <f>'2.40-Dati'!A1626</f>
        <v>39140.208333333336</v>
      </c>
      <c r="F1627" s="157">
        <f>'2.40-Dati'!B1626</f>
        <v>61.459999084472599</v>
      </c>
      <c r="G1627" s="157">
        <f t="shared" si="50"/>
        <v>69.999694824197434</v>
      </c>
      <c r="H1627" s="157">
        <f t="shared" si="51"/>
        <v>319.99969482419743</v>
      </c>
    </row>
    <row r="1628" spans="1:8" ht="15" customHeight="1" x14ac:dyDescent="0.2">
      <c r="A1628" s="152"/>
      <c r="B1628" s="152"/>
      <c r="C1628" s="152"/>
      <c r="D1628" s="152"/>
      <c r="E1628" s="153">
        <f>'2.40-Dati'!A1627</f>
        <v>39141.208333333336</v>
      </c>
      <c r="F1628" s="157">
        <f>'2.40-Dati'!B1627</f>
        <v>61.790000915527301</v>
      </c>
      <c r="G1628" s="157">
        <f t="shared" si="50"/>
        <v>330.00183105470171</v>
      </c>
      <c r="H1628" s="157">
        <f t="shared" si="51"/>
        <v>400.00152587889914</v>
      </c>
    </row>
    <row r="1629" spans="1:8" ht="15" customHeight="1" x14ac:dyDescent="0.2">
      <c r="A1629" s="152"/>
      <c r="B1629" s="152"/>
      <c r="C1629" s="152"/>
      <c r="D1629" s="152"/>
      <c r="E1629" s="153">
        <f>'2.40-Dati'!A1628</f>
        <v>39142.208333333336</v>
      </c>
      <c r="F1629" s="157">
        <f>'2.40-Dati'!B1628</f>
        <v>62</v>
      </c>
      <c r="G1629" s="157">
        <f t="shared" si="50"/>
        <v>209.99908447269888</v>
      </c>
      <c r="H1629" s="157">
        <f t="shared" si="51"/>
        <v>540.00091552740059</v>
      </c>
    </row>
    <row r="1630" spans="1:8" ht="15" customHeight="1" x14ac:dyDescent="0.2">
      <c r="A1630" s="152"/>
      <c r="B1630" s="152"/>
      <c r="C1630" s="152"/>
      <c r="D1630" s="152"/>
      <c r="E1630" s="153">
        <f>'2.40-Dati'!A1629</f>
        <v>39143.208333333336</v>
      </c>
      <c r="F1630" s="157">
        <f>'2.40-Dati'!B1629</f>
        <v>61.639999389648402</v>
      </c>
      <c r="G1630" s="157">
        <f t="shared" si="50"/>
        <v>-360.00061035159803</v>
      </c>
      <c r="H1630" s="157">
        <f t="shared" si="51"/>
        <v>-150.00152587889914</v>
      </c>
    </row>
    <row r="1631" spans="1:8" ht="15" customHeight="1" x14ac:dyDescent="0.2">
      <c r="A1631" s="152"/>
      <c r="B1631" s="152"/>
      <c r="C1631" s="152"/>
      <c r="D1631" s="152"/>
      <c r="E1631" s="153">
        <f>'2.40-Dati'!A1630</f>
        <v>39146.208333333336</v>
      </c>
      <c r="F1631" s="157">
        <f>'2.40-Dati'!B1630</f>
        <v>60.069999694824197</v>
      </c>
      <c r="G1631" s="157">
        <f t="shared" si="50"/>
        <v>-1569.9996948242047</v>
      </c>
      <c r="H1631" s="157">
        <f t="shared" si="51"/>
        <v>-1930.0003051758026</v>
      </c>
    </row>
    <row r="1632" spans="1:8" ht="15" customHeight="1" x14ac:dyDescent="0.2">
      <c r="A1632" s="152"/>
      <c r="B1632" s="152"/>
      <c r="C1632" s="152"/>
      <c r="D1632" s="152"/>
      <c r="E1632" s="153">
        <f>'2.40-Dati'!A1631</f>
        <v>39147.208333333336</v>
      </c>
      <c r="F1632" s="157">
        <f>'2.40-Dati'!B1631</f>
        <v>60.689998626708899</v>
      </c>
      <c r="G1632" s="157">
        <f t="shared" si="50"/>
        <v>619.99893188470173</v>
      </c>
      <c r="H1632" s="157">
        <f t="shared" si="51"/>
        <v>-950.00076293950292</v>
      </c>
    </row>
    <row r="1633" spans="1:8" ht="15" customHeight="1" x14ac:dyDescent="0.2">
      <c r="A1633" s="152"/>
      <c r="B1633" s="152"/>
      <c r="C1633" s="152"/>
      <c r="D1633" s="152"/>
      <c r="E1633" s="153">
        <f>'2.40-Dati'!A1632</f>
        <v>39148.208333333336</v>
      </c>
      <c r="F1633" s="157">
        <f>'2.40-Dati'!B1632</f>
        <v>61.819999694824197</v>
      </c>
      <c r="G1633" s="157">
        <f t="shared" si="50"/>
        <v>1130.0010681152983</v>
      </c>
      <c r="H1633" s="157">
        <f t="shared" si="51"/>
        <v>1750</v>
      </c>
    </row>
    <row r="1634" spans="1:8" ht="15" customHeight="1" x14ac:dyDescent="0.2">
      <c r="A1634" s="152"/>
      <c r="B1634" s="152"/>
      <c r="C1634" s="152"/>
      <c r="D1634" s="152"/>
      <c r="E1634" s="153">
        <f>'2.40-Dati'!A1633</f>
        <v>39149.208333333336</v>
      </c>
      <c r="F1634" s="157">
        <f>'2.40-Dati'!B1633</f>
        <v>61.639999389648402</v>
      </c>
      <c r="G1634" s="157">
        <f t="shared" si="50"/>
        <v>-180.00030517579546</v>
      </c>
      <c r="H1634" s="157">
        <f t="shared" si="51"/>
        <v>950.00076293950281</v>
      </c>
    </row>
    <row r="1635" spans="1:8" ht="15" customHeight="1" x14ac:dyDescent="0.2">
      <c r="A1635" s="152"/>
      <c r="B1635" s="152"/>
      <c r="C1635" s="152"/>
      <c r="D1635" s="152"/>
      <c r="E1635" s="153">
        <f>'2.40-Dati'!A1634</f>
        <v>39150.208333333336</v>
      </c>
      <c r="F1635" s="157">
        <f>'2.40-Dati'!B1634</f>
        <v>60.049999237060497</v>
      </c>
      <c r="G1635" s="157">
        <f t="shared" si="50"/>
        <v>-1590.0001525879047</v>
      </c>
      <c r="H1635" s="157">
        <f t="shared" si="51"/>
        <v>-1770.0004577637001</v>
      </c>
    </row>
    <row r="1636" spans="1:8" ht="15" customHeight="1" x14ac:dyDescent="0.2">
      <c r="A1636" s="152"/>
      <c r="B1636" s="152"/>
      <c r="C1636" s="152"/>
      <c r="D1636" s="152"/>
      <c r="E1636" s="153">
        <f>'2.40-Dati'!A1635</f>
        <v>39153.166666666664</v>
      </c>
      <c r="F1636" s="157">
        <f>'2.40-Dati'!B1635</f>
        <v>58.909999847412102</v>
      </c>
      <c r="G1636" s="157">
        <f t="shared" si="50"/>
        <v>-1139.9993896483948</v>
      </c>
      <c r="H1636" s="157">
        <f t="shared" si="51"/>
        <v>-2729.9995422362995</v>
      </c>
    </row>
    <row r="1637" spans="1:8" ht="15" customHeight="1" x14ac:dyDescent="0.2">
      <c r="A1637" s="152"/>
      <c r="B1637" s="152"/>
      <c r="C1637" s="152"/>
      <c r="D1637" s="152"/>
      <c r="E1637" s="153">
        <f>'2.40-Dati'!A1636</f>
        <v>39154.166666666664</v>
      </c>
      <c r="F1637" s="157">
        <f>'2.40-Dati'!B1636</f>
        <v>57.930000305175703</v>
      </c>
      <c r="G1637" s="157">
        <f t="shared" si="50"/>
        <v>-979.99954223639918</v>
      </c>
      <c r="H1637" s="157">
        <f t="shared" si="51"/>
        <v>-2119.9989318847938</v>
      </c>
    </row>
    <row r="1638" spans="1:8" ht="15" customHeight="1" x14ac:dyDescent="0.2">
      <c r="A1638" s="152"/>
      <c r="B1638" s="152"/>
      <c r="C1638" s="152"/>
      <c r="D1638" s="152"/>
      <c r="E1638" s="153">
        <f>'2.40-Dati'!A1637</f>
        <v>39155.166666666664</v>
      </c>
      <c r="F1638" s="157">
        <f>'2.40-Dati'!B1637</f>
        <v>58.159999847412102</v>
      </c>
      <c r="G1638" s="157">
        <f t="shared" si="50"/>
        <v>229.99954223639918</v>
      </c>
      <c r="H1638" s="157">
        <f t="shared" si="51"/>
        <v>-750</v>
      </c>
    </row>
    <row r="1639" spans="1:8" ht="15" customHeight="1" x14ac:dyDescent="0.2">
      <c r="A1639" s="152"/>
      <c r="B1639" s="152"/>
      <c r="C1639" s="152"/>
      <c r="D1639" s="152"/>
      <c r="E1639" s="153">
        <f>'2.40-Dati'!A1638</f>
        <v>39156.166666666664</v>
      </c>
      <c r="F1639" s="157">
        <f>'2.40-Dati'!B1638</f>
        <v>57.549999237060497</v>
      </c>
      <c r="G1639" s="157">
        <f t="shared" si="50"/>
        <v>-610.00061035160513</v>
      </c>
      <c r="H1639" s="157">
        <f t="shared" si="51"/>
        <v>-380.00106811520595</v>
      </c>
    </row>
    <row r="1640" spans="1:8" ht="15" customHeight="1" x14ac:dyDescent="0.2">
      <c r="A1640" s="152"/>
      <c r="B1640" s="152"/>
      <c r="C1640" s="152"/>
      <c r="D1640" s="152"/>
      <c r="E1640" s="153">
        <f>'2.40-Dati'!A1639</f>
        <v>39157.166666666664</v>
      </c>
      <c r="F1640" s="157">
        <f>'2.40-Dati'!B1639</f>
        <v>57.110000610351499</v>
      </c>
      <c r="G1640" s="157">
        <f t="shared" si="50"/>
        <v>-439.99862670899859</v>
      </c>
      <c r="H1640" s="157">
        <f t="shared" si="51"/>
        <v>-1049.9992370606037</v>
      </c>
    </row>
    <row r="1641" spans="1:8" ht="15" customHeight="1" x14ac:dyDescent="0.2">
      <c r="A1641" s="152"/>
      <c r="B1641" s="152"/>
      <c r="C1641" s="152"/>
      <c r="D1641" s="152"/>
      <c r="E1641" s="153">
        <f>'2.40-Dati'!A1640</f>
        <v>39160.166666666664</v>
      </c>
      <c r="F1641" s="157">
        <f>'2.40-Dati'!B1640</f>
        <v>56.590000152587798</v>
      </c>
      <c r="G1641" s="157">
        <f t="shared" si="50"/>
        <v>-520.0004577637003</v>
      </c>
      <c r="H1641" s="157">
        <f t="shared" si="51"/>
        <v>-959.99908447269888</v>
      </c>
    </row>
    <row r="1642" spans="1:8" ht="15" customHeight="1" x14ac:dyDescent="0.2">
      <c r="A1642" s="152"/>
      <c r="B1642" s="152"/>
      <c r="C1642" s="152"/>
      <c r="D1642" s="152"/>
      <c r="E1642" s="153">
        <f>'2.40-Dati'!A1641</f>
        <v>39161.166666666664</v>
      </c>
      <c r="F1642" s="157">
        <f>'2.40-Dati'!B1641</f>
        <v>56.7299995422363</v>
      </c>
      <c r="G1642" s="157">
        <f t="shared" si="50"/>
        <v>139.99938964850145</v>
      </c>
      <c r="H1642" s="157">
        <f t="shared" si="51"/>
        <v>-380.00106811519885</v>
      </c>
    </row>
    <row r="1643" spans="1:8" ht="15" customHeight="1" x14ac:dyDescent="0.2">
      <c r="A1643" s="152"/>
      <c r="B1643" s="152"/>
      <c r="C1643" s="152"/>
      <c r="D1643" s="152"/>
      <c r="E1643" s="153">
        <f>'2.40-Dati'!A1642</f>
        <v>39162.166666666664</v>
      </c>
      <c r="F1643" s="157">
        <f>'2.40-Dati'!B1642</f>
        <v>59.610000610351499</v>
      </c>
      <c r="G1643" s="157">
        <f t="shared" si="50"/>
        <v>2880.0010681151989</v>
      </c>
      <c r="H1643" s="157">
        <f t="shared" si="51"/>
        <v>3020.0004577637005</v>
      </c>
    </row>
    <row r="1644" spans="1:8" ht="15" customHeight="1" x14ac:dyDescent="0.2">
      <c r="A1644" s="152"/>
      <c r="B1644" s="152"/>
      <c r="C1644" s="152"/>
      <c r="D1644" s="152"/>
      <c r="E1644" s="153">
        <f>'2.40-Dati'!A1643</f>
        <v>39163.166666666664</v>
      </c>
      <c r="F1644" s="157">
        <f>'2.40-Dati'!B1643</f>
        <v>61.689998626708899</v>
      </c>
      <c r="G1644" s="157">
        <f t="shared" si="50"/>
        <v>2079.9980163574005</v>
      </c>
      <c r="H1644" s="157">
        <f t="shared" si="51"/>
        <v>4959.9990844725999</v>
      </c>
    </row>
    <row r="1645" spans="1:8" ht="15" customHeight="1" x14ac:dyDescent="0.2">
      <c r="A1645" s="152"/>
      <c r="B1645" s="152"/>
      <c r="C1645" s="152"/>
      <c r="D1645" s="152"/>
      <c r="E1645" s="153">
        <f>'2.40-Dati'!A1644</f>
        <v>39164.166666666664</v>
      </c>
      <c r="F1645" s="157">
        <f>'2.40-Dati'!B1644</f>
        <v>62.279998779296797</v>
      </c>
      <c r="G1645" s="157">
        <f t="shared" si="50"/>
        <v>590.00015258789767</v>
      </c>
      <c r="H1645" s="157">
        <f t="shared" si="51"/>
        <v>2669.9981689452979</v>
      </c>
    </row>
    <row r="1646" spans="1:8" ht="15" customHeight="1" x14ac:dyDescent="0.2">
      <c r="A1646" s="152"/>
      <c r="B1646" s="152"/>
      <c r="C1646" s="152"/>
      <c r="D1646" s="152"/>
      <c r="E1646" s="153">
        <f>'2.40-Dati'!A1645</f>
        <v>39167.166666666664</v>
      </c>
      <c r="F1646" s="157">
        <f>'2.40-Dati'!B1645</f>
        <v>62.909999847412102</v>
      </c>
      <c r="G1646" s="157">
        <f t="shared" si="50"/>
        <v>630.00106811530543</v>
      </c>
      <c r="H1646" s="157">
        <f t="shared" si="51"/>
        <v>1220.0012207032032</v>
      </c>
    </row>
    <row r="1647" spans="1:8" ht="15" customHeight="1" x14ac:dyDescent="0.2">
      <c r="A1647" s="152"/>
      <c r="B1647" s="152"/>
      <c r="C1647" s="152"/>
      <c r="D1647" s="152"/>
      <c r="E1647" s="153">
        <f>'2.40-Dati'!A1646</f>
        <v>39168.166666666664</v>
      </c>
      <c r="F1647" s="157">
        <f>'2.40-Dati'!B1646</f>
        <v>62.930000305175703</v>
      </c>
      <c r="G1647" s="157">
        <f t="shared" si="50"/>
        <v>20.000457763600821</v>
      </c>
      <c r="H1647" s="157">
        <f t="shared" si="51"/>
        <v>650.00152587890625</v>
      </c>
    </row>
    <row r="1648" spans="1:8" ht="15" customHeight="1" x14ac:dyDescent="0.2">
      <c r="A1648" s="152"/>
      <c r="B1648" s="152"/>
      <c r="C1648" s="152"/>
      <c r="D1648" s="152"/>
      <c r="E1648" s="153">
        <f>'2.40-Dati'!A1647</f>
        <v>39169.166666666664</v>
      </c>
      <c r="F1648" s="157">
        <f>'2.40-Dati'!B1647</f>
        <v>64.080001831054602</v>
      </c>
      <c r="G1648" s="157">
        <f t="shared" si="50"/>
        <v>1150.0015258788992</v>
      </c>
      <c r="H1648" s="157">
        <f t="shared" si="51"/>
        <v>1170.0019836424999</v>
      </c>
    </row>
    <row r="1649" spans="1:8" ht="15" customHeight="1" x14ac:dyDescent="0.2">
      <c r="A1649" s="152"/>
      <c r="B1649" s="152"/>
      <c r="C1649" s="152"/>
      <c r="D1649" s="152"/>
      <c r="E1649" s="153">
        <f>'2.40-Dati'!A1648</f>
        <v>39170.166666666664</v>
      </c>
      <c r="F1649" s="157">
        <f>'2.40-Dati'!B1648</f>
        <v>66.029998779296804</v>
      </c>
      <c r="G1649" s="157">
        <f t="shared" si="50"/>
        <v>1949.9969482422016</v>
      </c>
      <c r="H1649" s="157">
        <f t="shared" si="51"/>
        <v>3099.998474121101</v>
      </c>
    </row>
    <row r="1650" spans="1:8" ht="15" customHeight="1" x14ac:dyDescent="0.2">
      <c r="A1650" s="152"/>
      <c r="B1650" s="152"/>
      <c r="C1650" s="152"/>
      <c r="D1650" s="152"/>
      <c r="E1650" s="153">
        <f>'2.40-Dati'!A1649</f>
        <v>39171.166666666664</v>
      </c>
      <c r="F1650" s="157">
        <f>'2.40-Dati'!B1649</f>
        <v>65.870002746582003</v>
      </c>
      <c r="G1650" s="157">
        <f t="shared" si="50"/>
        <v>-159.99603271480112</v>
      </c>
      <c r="H1650" s="157">
        <f t="shared" si="51"/>
        <v>1790.0009155274006</v>
      </c>
    </row>
    <row r="1651" spans="1:8" ht="15" customHeight="1" x14ac:dyDescent="0.2">
      <c r="A1651" s="152"/>
      <c r="B1651" s="152"/>
      <c r="C1651" s="152"/>
      <c r="D1651" s="152"/>
      <c r="E1651" s="153">
        <f>'2.40-Dati'!A1650</f>
        <v>39174.166666666664</v>
      </c>
      <c r="F1651" s="157">
        <f>'2.40-Dati'!B1650</f>
        <v>65.940002441406193</v>
      </c>
      <c r="G1651" s="157">
        <f t="shared" si="50"/>
        <v>69.999694824190328</v>
      </c>
      <c r="H1651" s="157">
        <f t="shared" si="51"/>
        <v>-89.996337890610789</v>
      </c>
    </row>
    <row r="1652" spans="1:8" ht="15" customHeight="1" x14ac:dyDescent="0.2">
      <c r="A1652" s="152"/>
      <c r="B1652" s="152"/>
      <c r="C1652" s="152"/>
      <c r="D1652" s="152"/>
      <c r="E1652" s="153">
        <f>'2.40-Dati'!A1651</f>
        <v>39175.166666666664</v>
      </c>
      <c r="F1652" s="157">
        <f>'2.40-Dati'!B1651</f>
        <v>64.639999389648395</v>
      </c>
      <c r="G1652" s="157">
        <f t="shared" si="50"/>
        <v>-1300.0030517577984</v>
      </c>
      <c r="H1652" s="157">
        <f t="shared" si="51"/>
        <v>-1230.0033569336081</v>
      </c>
    </row>
    <row r="1653" spans="1:8" ht="15" customHeight="1" x14ac:dyDescent="0.2">
      <c r="A1653" s="152"/>
      <c r="B1653" s="152"/>
      <c r="C1653" s="152"/>
      <c r="D1653" s="152"/>
      <c r="E1653" s="153">
        <f>'2.40-Dati'!A1652</f>
        <v>39176.166666666664</v>
      </c>
      <c r="F1653" s="157">
        <f>'2.40-Dati'!B1652</f>
        <v>64.379997253417898</v>
      </c>
      <c r="G1653" s="157">
        <f t="shared" si="50"/>
        <v>-260.00213623049717</v>
      </c>
      <c r="H1653" s="157">
        <f t="shared" si="51"/>
        <v>-1560.0051879882956</v>
      </c>
    </row>
    <row r="1654" spans="1:8" ht="15" customHeight="1" x14ac:dyDescent="0.2">
      <c r="A1654" s="152"/>
      <c r="B1654" s="152"/>
      <c r="C1654" s="152"/>
      <c r="D1654" s="152"/>
      <c r="E1654" s="153">
        <f>'2.40-Dati'!A1653</f>
        <v>39177.166666666664</v>
      </c>
      <c r="F1654" s="157">
        <f>'2.40-Dati'!B1653</f>
        <v>64.279998779296804</v>
      </c>
      <c r="G1654" s="157">
        <f t="shared" si="50"/>
        <v>-99.99847412109375</v>
      </c>
      <c r="H1654" s="157">
        <f t="shared" si="51"/>
        <v>-360.00061035159092</v>
      </c>
    </row>
    <row r="1655" spans="1:8" ht="15" customHeight="1" x14ac:dyDescent="0.2">
      <c r="A1655" s="152"/>
      <c r="B1655" s="152"/>
      <c r="C1655" s="152"/>
      <c r="D1655" s="152"/>
      <c r="E1655" s="153">
        <f>'2.40-Dati'!A1654</f>
        <v>39181.166666666664</v>
      </c>
      <c r="F1655" s="157">
        <f>'2.40-Dati'!B1654</f>
        <v>61.509998321533203</v>
      </c>
      <c r="G1655" s="157">
        <f t="shared" si="50"/>
        <v>-2770.0004577636009</v>
      </c>
      <c r="H1655" s="157">
        <f t="shared" si="51"/>
        <v>-2869.9989318846947</v>
      </c>
    </row>
    <row r="1656" spans="1:8" ht="15" customHeight="1" x14ac:dyDescent="0.2">
      <c r="A1656" s="152"/>
      <c r="B1656" s="152"/>
      <c r="C1656" s="152"/>
      <c r="D1656" s="152"/>
      <c r="E1656" s="153">
        <f>'2.40-Dati'!A1655</f>
        <v>39182.166666666664</v>
      </c>
      <c r="F1656" s="157">
        <f>'2.40-Dati'!B1655</f>
        <v>61.889999389648402</v>
      </c>
      <c r="G1656" s="157">
        <f t="shared" si="50"/>
        <v>380.00106811519885</v>
      </c>
      <c r="H1656" s="157">
        <f t="shared" si="51"/>
        <v>-2389.999389648402</v>
      </c>
    </row>
    <row r="1657" spans="1:8" ht="15" customHeight="1" x14ac:dyDescent="0.2">
      <c r="A1657" s="152"/>
      <c r="B1657" s="152"/>
      <c r="C1657" s="152"/>
      <c r="D1657" s="152"/>
      <c r="E1657" s="153">
        <f>'2.40-Dati'!A1656</f>
        <v>39183.166666666664</v>
      </c>
      <c r="F1657" s="157">
        <f>'2.40-Dati'!B1656</f>
        <v>62.009998321533203</v>
      </c>
      <c r="G1657" s="157">
        <f t="shared" si="50"/>
        <v>119.99893188480115</v>
      </c>
      <c r="H1657" s="157">
        <f t="shared" si="51"/>
        <v>500</v>
      </c>
    </row>
    <row r="1658" spans="1:8" ht="15" customHeight="1" x14ac:dyDescent="0.2">
      <c r="A1658" s="152"/>
      <c r="B1658" s="152"/>
      <c r="C1658" s="152"/>
      <c r="D1658" s="152"/>
      <c r="E1658" s="153">
        <f>'2.40-Dati'!A1657</f>
        <v>39184.166666666664</v>
      </c>
      <c r="F1658" s="157">
        <f>'2.40-Dati'!B1657</f>
        <v>63.849998474121001</v>
      </c>
      <c r="G1658" s="157">
        <f t="shared" si="50"/>
        <v>1840.0001525877983</v>
      </c>
      <c r="H1658" s="157">
        <f t="shared" si="51"/>
        <v>1959.9990844725994</v>
      </c>
    </row>
    <row r="1659" spans="1:8" ht="15" customHeight="1" x14ac:dyDescent="0.2">
      <c r="A1659" s="152"/>
      <c r="B1659" s="152"/>
      <c r="C1659" s="152"/>
      <c r="D1659" s="152"/>
      <c r="E1659" s="153">
        <f>'2.40-Dati'!A1658</f>
        <v>39185.166666666664</v>
      </c>
      <c r="F1659" s="157">
        <f>'2.40-Dati'!B1658</f>
        <v>63.630001068115199</v>
      </c>
      <c r="G1659" s="157">
        <f t="shared" si="50"/>
        <v>-219.99740600580253</v>
      </c>
      <c r="H1659" s="157">
        <f t="shared" si="51"/>
        <v>1620.0027465819958</v>
      </c>
    </row>
    <row r="1660" spans="1:8" ht="15" customHeight="1" x14ac:dyDescent="0.2">
      <c r="A1660" s="152"/>
      <c r="B1660" s="152"/>
      <c r="C1660" s="152"/>
      <c r="D1660" s="152"/>
      <c r="E1660" s="153">
        <f>'2.40-Dati'!A1659</f>
        <v>39188.166666666664</v>
      </c>
      <c r="F1660" s="157">
        <f>'2.40-Dati'!B1659</f>
        <v>63.610000610351499</v>
      </c>
      <c r="G1660" s="157">
        <f t="shared" si="50"/>
        <v>-20.000457763700297</v>
      </c>
      <c r="H1660" s="157">
        <f t="shared" si="51"/>
        <v>-239.99786376950283</v>
      </c>
    </row>
    <row r="1661" spans="1:8" ht="15" customHeight="1" x14ac:dyDescent="0.2">
      <c r="A1661" s="152"/>
      <c r="B1661" s="152"/>
      <c r="C1661" s="152"/>
      <c r="D1661" s="152"/>
      <c r="E1661" s="153">
        <f>'2.40-Dati'!A1660</f>
        <v>39189.166666666664</v>
      </c>
      <c r="F1661" s="157">
        <f>'2.40-Dati'!B1660</f>
        <v>63.099998474121001</v>
      </c>
      <c r="G1661" s="157">
        <f t="shared" si="50"/>
        <v>-510.00213623049717</v>
      </c>
      <c r="H1661" s="157">
        <f t="shared" si="51"/>
        <v>-530.00259399419747</v>
      </c>
    </row>
    <row r="1662" spans="1:8" ht="15" customHeight="1" x14ac:dyDescent="0.2">
      <c r="A1662" s="152"/>
      <c r="B1662" s="152"/>
      <c r="C1662" s="152"/>
      <c r="D1662" s="152"/>
      <c r="E1662" s="153">
        <f>'2.40-Dati'!A1661</f>
        <v>39190.166666666664</v>
      </c>
      <c r="F1662" s="157">
        <f>'2.40-Dati'!B1661</f>
        <v>63.130001068115199</v>
      </c>
      <c r="G1662" s="157">
        <f t="shared" si="50"/>
        <v>30.002593994197468</v>
      </c>
      <c r="H1662" s="157">
        <f t="shared" si="51"/>
        <v>-479.9995422362997</v>
      </c>
    </row>
    <row r="1663" spans="1:8" ht="15" customHeight="1" x14ac:dyDescent="0.2">
      <c r="A1663" s="152"/>
      <c r="B1663" s="152"/>
      <c r="C1663" s="152"/>
      <c r="D1663" s="152"/>
      <c r="E1663" s="153">
        <f>'2.40-Dati'!A1662</f>
        <v>39191.166666666664</v>
      </c>
      <c r="F1663" s="157">
        <f>'2.40-Dati'!B1662</f>
        <v>61.830001831054602</v>
      </c>
      <c r="G1663" s="157">
        <f t="shared" si="50"/>
        <v>-1299.9992370605967</v>
      </c>
      <c r="H1663" s="157">
        <f t="shared" si="51"/>
        <v>-1269.9966430663992</v>
      </c>
    </row>
    <row r="1664" spans="1:8" ht="15" customHeight="1" x14ac:dyDescent="0.2">
      <c r="A1664" s="152"/>
      <c r="B1664" s="152"/>
      <c r="C1664" s="152"/>
      <c r="D1664" s="152"/>
      <c r="E1664" s="153">
        <f>'2.40-Dati'!A1663</f>
        <v>39192.166666666664</v>
      </c>
      <c r="F1664" s="157">
        <f>'2.40-Dati'!B1663</f>
        <v>63.380001068115199</v>
      </c>
      <c r="G1664" s="157">
        <f t="shared" si="50"/>
        <v>1549.9992370605967</v>
      </c>
      <c r="H1664" s="157">
        <f t="shared" si="51"/>
        <v>250</v>
      </c>
    </row>
    <row r="1665" spans="1:8" ht="15" customHeight="1" x14ac:dyDescent="0.2">
      <c r="A1665" s="152"/>
      <c r="B1665" s="152"/>
      <c r="C1665" s="152"/>
      <c r="D1665" s="152"/>
      <c r="E1665" s="153">
        <f>'2.40-Dati'!A1664</f>
        <v>39195.166666666664</v>
      </c>
      <c r="F1665" s="157">
        <f>'2.40-Dati'!B1664</f>
        <v>65.889999389648395</v>
      </c>
      <c r="G1665" s="157">
        <f t="shared" si="50"/>
        <v>2509.9983215331958</v>
      </c>
      <c r="H1665" s="157">
        <f t="shared" si="51"/>
        <v>4059.9975585937927</v>
      </c>
    </row>
    <row r="1666" spans="1:8" ht="15" customHeight="1" x14ac:dyDescent="0.2">
      <c r="A1666" s="152"/>
      <c r="B1666" s="152"/>
      <c r="C1666" s="152"/>
      <c r="D1666" s="152"/>
      <c r="E1666" s="153">
        <f>'2.40-Dati'!A1665</f>
        <v>39196.166666666664</v>
      </c>
      <c r="F1666" s="157">
        <f>'2.40-Dati'!B1665</f>
        <v>64.580001831054602</v>
      </c>
      <c r="G1666" s="157">
        <f t="shared" si="50"/>
        <v>-1309.9975585937927</v>
      </c>
      <c r="H1666" s="157">
        <f t="shared" si="51"/>
        <v>1200.0007629394031</v>
      </c>
    </row>
    <row r="1667" spans="1:8" ht="15" customHeight="1" x14ac:dyDescent="0.2">
      <c r="A1667" s="152"/>
      <c r="B1667" s="152"/>
      <c r="C1667" s="152"/>
      <c r="D1667" s="152"/>
      <c r="E1667" s="153">
        <f>'2.40-Dati'!A1666</f>
        <v>39197.166666666664</v>
      </c>
      <c r="F1667" s="157">
        <f>'2.40-Dati'!B1666</f>
        <v>65.839996337890597</v>
      </c>
      <c r="G1667" s="157">
        <f t="shared" si="50"/>
        <v>1259.9945068359943</v>
      </c>
      <c r="H1667" s="157">
        <f t="shared" si="51"/>
        <v>-50.003051757798403</v>
      </c>
    </row>
    <row r="1668" spans="1:8" ht="15" customHeight="1" x14ac:dyDescent="0.2">
      <c r="A1668" s="152"/>
      <c r="B1668" s="152"/>
      <c r="C1668" s="152"/>
      <c r="D1668" s="152"/>
      <c r="E1668" s="153">
        <f>'2.40-Dati'!A1667</f>
        <v>39198.166666666664</v>
      </c>
      <c r="F1668" s="157">
        <f>'2.40-Dati'!B1667</f>
        <v>65.059997558593693</v>
      </c>
      <c r="G1668" s="157">
        <f t="shared" ref="G1668:G1731" si="52">IF($B$1="lunga",1,-1)*$B$3*(F1668-F1667)</f>
        <v>-779.99877929690342</v>
      </c>
      <c r="H1668" s="157">
        <f t="shared" si="51"/>
        <v>479.99572753909092</v>
      </c>
    </row>
    <row r="1669" spans="1:8" ht="15" customHeight="1" x14ac:dyDescent="0.2">
      <c r="A1669" s="152"/>
      <c r="B1669" s="152"/>
      <c r="C1669" s="152"/>
      <c r="D1669" s="152"/>
      <c r="E1669" s="153">
        <f>'2.40-Dati'!A1668</f>
        <v>39199.166666666664</v>
      </c>
      <c r="F1669" s="157">
        <f>'2.40-Dati'!B1668</f>
        <v>66.459999084472599</v>
      </c>
      <c r="G1669" s="157">
        <f t="shared" si="52"/>
        <v>1400.0015258789063</v>
      </c>
      <c r="H1669" s="157">
        <f t="shared" ref="H1669:H1732" si="53">G1668+G1669</f>
        <v>620.00274658200283</v>
      </c>
    </row>
    <row r="1670" spans="1:8" ht="15" customHeight="1" x14ac:dyDescent="0.2">
      <c r="A1670" s="152"/>
      <c r="B1670" s="152"/>
      <c r="C1670" s="152"/>
      <c r="D1670" s="152"/>
      <c r="E1670" s="153">
        <f>'2.40-Dati'!A1669</f>
        <v>39202.166666666664</v>
      </c>
      <c r="F1670" s="157">
        <f>'2.40-Dati'!B1669</f>
        <v>65.709999084472599</v>
      </c>
      <c r="G1670" s="157">
        <f t="shared" si="52"/>
        <v>-750</v>
      </c>
      <c r="H1670" s="157">
        <f t="shared" si="53"/>
        <v>650.00152587890625</v>
      </c>
    </row>
    <row r="1671" spans="1:8" ht="15" customHeight="1" x14ac:dyDescent="0.2">
      <c r="A1671" s="152"/>
      <c r="B1671" s="152"/>
      <c r="C1671" s="152"/>
      <c r="D1671" s="152"/>
      <c r="E1671" s="153">
        <f>'2.40-Dati'!A1670</f>
        <v>39203.166666666664</v>
      </c>
      <c r="F1671" s="157">
        <f>'2.40-Dati'!B1670</f>
        <v>64.400001525878906</v>
      </c>
      <c r="G1671" s="157">
        <f t="shared" si="52"/>
        <v>-1309.9975585936932</v>
      </c>
      <c r="H1671" s="157">
        <f t="shared" si="53"/>
        <v>-2059.9975585936932</v>
      </c>
    </row>
    <row r="1672" spans="1:8" ht="15" customHeight="1" x14ac:dyDescent="0.2">
      <c r="A1672" s="152"/>
      <c r="B1672" s="152"/>
      <c r="C1672" s="152"/>
      <c r="D1672" s="152"/>
      <c r="E1672" s="153">
        <f>'2.40-Dati'!A1671</f>
        <v>39204.166666666664</v>
      </c>
      <c r="F1672" s="157">
        <f>'2.40-Dati'!B1671</f>
        <v>63.680000305175703</v>
      </c>
      <c r="G1672" s="157">
        <f t="shared" si="52"/>
        <v>-720.00122070320322</v>
      </c>
      <c r="H1672" s="157">
        <f t="shared" si="53"/>
        <v>-2029.9987792968964</v>
      </c>
    </row>
    <row r="1673" spans="1:8" ht="15" customHeight="1" x14ac:dyDescent="0.2">
      <c r="A1673" s="152"/>
      <c r="B1673" s="152"/>
      <c r="C1673" s="152"/>
      <c r="D1673" s="152"/>
      <c r="E1673" s="153">
        <f>'2.40-Dati'!A1672</f>
        <v>39205.166666666664</v>
      </c>
      <c r="F1673" s="157">
        <f>'2.40-Dati'!B1672</f>
        <v>63.189998626708899</v>
      </c>
      <c r="G1673" s="157">
        <f t="shared" si="52"/>
        <v>-490.00167846680398</v>
      </c>
      <c r="H1673" s="157">
        <f t="shared" si="53"/>
        <v>-1210.0028991700071</v>
      </c>
    </row>
    <row r="1674" spans="1:8" ht="15" customHeight="1" x14ac:dyDescent="0.2">
      <c r="A1674" s="152"/>
      <c r="B1674" s="152"/>
      <c r="C1674" s="152"/>
      <c r="D1674" s="152"/>
      <c r="E1674" s="153">
        <f>'2.40-Dati'!A1673</f>
        <v>39206.166666666664</v>
      </c>
      <c r="F1674" s="157">
        <f>'2.40-Dati'!B1673</f>
        <v>61.930000305175703</v>
      </c>
      <c r="G1674" s="157">
        <f t="shared" si="52"/>
        <v>-1259.9983215331961</v>
      </c>
      <c r="H1674" s="157">
        <f t="shared" si="53"/>
        <v>-1750</v>
      </c>
    </row>
    <row r="1675" spans="1:8" ht="15" customHeight="1" x14ac:dyDescent="0.2">
      <c r="A1675" s="152"/>
      <c r="B1675" s="152"/>
      <c r="C1675" s="152"/>
      <c r="D1675" s="152"/>
      <c r="E1675" s="153">
        <f>'2.40-Dati'!A1674</f>
        <v>39209.166666666664</v>
      </c>
      <c r="F1675" s="157">
        <f>'2.40-Dati'!B1674</f>
        <v>61.470001220703097</v>
      </c>
      <c r="G1675" s="157">
        <f t="shared" si="52"/>
        <v>-459.99908447260651</v>
      </c>
      <c r="H1675" s="157">
        <f t="shared" si="53"/>
        <v>-1719.9974060058025</v>
      </c>
    </row>
    <row r="1676" spans="1:8" ht="15" customHeight="1" x14ac:dyDescent="0.2">
      <c r="A1676" s="152"/>
      <c r="B1676" s="152"/>
      <c r="C1676" s="152"/>
      <c r="D1676" s="152"/>
      <c r="E1676" s="153">
        <f>'2.40-Dati'!A1675</f>
        <v>39210.166666666664</v>
      </c>
      <c r="F1676" s="157">
        <f>'2.40-Dati'!B1675</f>
        <v>62.259998321533203</v>
      </c>
      <c r="G1676" s="157">
        <f t="shared" si="52"/>
        <v>789.99710083010655</v>
      </c>
      <c r="H1676" s="157">
        <f t="shared" si="53"/>
        <v>329.99801635750003</v>
      </c>
    </row>
    <row r="1677" spans="1:8" ht="15" customHeight="1" x14ac:dyDescent="0.2">
      <c r="A1677" s="152"/>
      <c r="B1677" s="152"/>
      <c r="C1677" s="152"/>
      <c r="D1677" s="152"/>
      <c r="E1677" s="153">
        <f>'2.40-Dati'!A1676</f>
        <v>39211.166666666664</v>
      </c>
      <c r="F1677" s="157">
        <f>'2.40-Dati'!B1676</f>
        <v>61.549999237060497</v>
      </c>
      <c r="G1677" s="157">
        <f t="shared" si="52"/>
        <v>-709.99908447270604</v>
      </c>
      <c r="H1677" s="157">
        <f t="shared" si="53"/>
        <v>79.998016357400502</v>
      </c>
    </row>
    <row r="1678" spans="1:8" ht="15" customHeight="1" x14ac:dyDescent="0.2">
      <c r="A1678" s="152"/>
      <c r="B1678" s="152"/>
      <c r="C1678" s="152"/>
      <c r="D1678" s="152"/>
      <c r="E1678" s="153">
        <f>'2.40-Dati'!A1677</f>
        <v>39212.166666666664</v>
      </c>
      <c r="F1678" s="157">
        <f>'2.40-Dati'!B1677</f>
        <v>61.810001373291001</v>
      </c>
      <c r="G1678" s="157">
        <f t="shared" si="52"/>
        <v>260.00213623050428</v>
      </c>
      <c r="H1678" s="157">
        <f t="shared" si="53"/>
        <v>-449.99694824220177</v>
      </c>
    </row>
    <row r="1679" spans="1:8" ht="15" customHeight="1" x14ac:dyDescent="0.2">
      <c r="A1679" s="152"/>
      <c r="B1679" s="152"/>
      <c r="C1679" s="152"/>
      <c r="D1679" s="152"/>
      <c r="E1679" s="153">
        <f>'2.40-Dati'!A1678</f>
        <v>39213.166666666664</v>
      </c>
      <c r="F1679" s="157">
        <f>'2.40-Dati'!B1678</f>
        <v>62.369998931884702</v>
      </c>
      <c r="G1679" s="157">
        <f t="shared" si="52"/>
        <v>559.99755859370021</v>
      </c>
      <c r="H1679" s="157">
        <f t="shared" si="53"/>
        <v>819.99969482420443</v>
      </c>
    </row>
    <row r="1680" spans="1:8" ht="15" customHeight="1" x14ac:dyDescent="0.2">
      <c r="A1680" s="152"/>
      <c r="B1680" s="152"/>
      <c r="C1680" s="152"/>
      <c r="D1680" s="152"/>
      <c r="E1680" s="153">
        <f>'2.40-Dati'!A1679</f>
        <v>39216.166666666664</v>
      </c>
      <c r="F1680" s="157">
        <f>'2.40-Dati'!B1679</f>
        <v>62.459999084472599</v>
      </c>
      <c r="G1680" s="157">
        <f t="shared" si="52"/>
        <v>90.00015258789773</v>
      </c>
      <c r="H1680" s="157">
        <f t="shared" si="53"/>
        <v>649.99771118159788</v>
      </c>
    </row>
    <row r="1681" spans="1:8" ht="15" customHeight="1" x14ac:dyDescent="0.2">
      <c r="A1681" s="152"/>
      <c r="B1681" s="152"/>
      <c r="C1681" s="152"/>
      <c r="D1681" s="152"/>
      <c r="E1681" s="153">
        <f>'2.40-Dati'!A1680</f>
        <v>39217.166666666664</v>
      </c>
      <c r="F1681" s="157">
        <f>'2.40-Dati'!B1680</f>
        <v>63.169998168945298</v>
      </c>
      <c r="G1681" s="157">
        <f t="shared" si="52"/>
        <v>709.99908447269888</v>
      </c>
      <c r="H1681" s="157">
        <f t="shared" si="53"/>
        <v>799.99923706059667</v>
      </c>
    </row>
    <row r="1682" spans="1:8" ht="15" customHeight="1" x14ac:dyDescent="0.2">
      <c r="A1682" s="152"/>
      <c r="B1682" s="152"/>
      <c r="C1682" s="152"/>
      <c r="D1682" s="152"/>
      <c r="E1682" s="153">
        <f>'2.40-Dati'!A1681</f>
        <v>39218.166666666664</v>
      </c>
      <c r="F1682" s="157">
        <f>'2.40-Dati'!B1681</f>
        <v>62.549999237060497</v>
      </c>
      <c r="G1682" s="157">
        <f t="shared" si="52"/>
        <v>-619.9989318848011</v>
      </c>
      <c r="H1682" s="157">
        <f t="shared" si="53"/>
        <v>90.000152587897787</v>
      </c>
    </row>
    <row r="1683" spans="1:8" ht="15" customHeight="1" x14ac:dyDescent="0.2">
      <c r="A1683" s="152"/>
      <c r="B1683" s="152"/>
      <c r="C1683" s="152"/>
      <c r="D1683" s="152"/>
      <c r="E1683" s="153">
        <f>'2.40-Dati'!A1682</f>
        <v>39219.166666666664</v>
      </c>
      <c r="F1683" s="157">
        <f>'2.40-Dati'!B1682</f>
        <v>64.860000610351506</v>
      </c>
      <c r="G1683" s="157">
        <f t="shared" si="52"/>
        <v>2310.0013732910083</v>
      </c>
      <c r="H1683" s="157">
        <f t="shared" si="53"/>
        <v>1690.0024414062073</v>
      </c>
    </row>
    <row r="1684" spans="1:8" ht="15" customHeight="1" x14ac:dyDescent="0.2">
      <c r="A1684" s="152"/>
      <c r="B1684" s="152"/>
      <c r="C1684" s="152"/>
      <c r="D1684" s="152"/>
      <c r="E1684" s="153">
        <f>'2.40-Dati'!A1683</f>
        <v>39220.166666666664</v>
      </c>
      <c r="F1684" s="157">
        <f>'2.40-Dati'!B1683</f>
        <v>64.940002441406193</v>
      </c>
      <c r="G1684" s="157">
        <f t="shared" si="52"/>
        <v>80.0018310546875</v>
      </c>
      <c r="H1684" s="157">
        <f t="shared" si="53"/>
        <v>2390.0032043456958</v>
      </c>
    </row>
    <row r="1685" spans="1:8" ht="15" customHeight="1" x14ac:dyDescent="0.2">
      <c r="A1685" s="152"/>
      <c r="B1685" s="152"/>
      <c r="C1685" s="152"/>
      <c r="D1685" s="152"/>
      <c r="E1685" s="153">
        <f>'2.40-Dati'!A1684</f>
        <v>39223.166666666664</v>
      </c>
      <c r="F1685" s="157">
        <f>'2.40-Dati'!B1684</f>
        <v>66.269996643066406</v>
      </c>
      <c r="G1685" s="157">
        <f t="shared" si="52"/>
        <v>1329.9942016602131</v>
      </c>
      <c r="H1685" s="157">
        <f t="shared" si="53"/>
        <v>1409.9960327149006</v>
      </c>
    </row>
    <row r="1686" spans="1:8" ht="15" customHeight="1" x14ac:dyDescent="0.2">
      <c r="A1686" s="152"/>
      <c r="B1686" s="152"/>
      <c r="C1686" s="152"/>
      <c r="D1686" s="152"/>
      <c r="E1686" s="153">
        <f>'2.40-Dati'!A1685</f>
        <v>39224.166666666664</v>
      </c>
      <c r="F1686" s="157">
        <f>'2.40-Dati'!B1685</f>
        <v>64.970001220703097</v>
      </c>
      <c r="G1686" s="157">
        <f t="shared" si="52"/>
        <v>-1299.9954223633097</v>
      </c>
      <c r="H1686" s="157">
        <f t="shared" si="53"/>
        <v>29.998779296903422</v>
      </c>
    </row>
    <row r="1687" spans="1:8" ht="15" customHeight="1" x14ac:dyDescent="0.2">
      <c r="A1687" s="152"/>
      <c r="B1687" s="152"/>
      <c r="C1687" s="152"/>
      <c r="D1687" s="152"/>
      <c r="E1687" s="153">
        <f>'2.40-Dati'!A1686</f>
        <v>39225.166666666664</v>
      </c>
      <c r="F1687" s="157">
        <f>'2.40-Dati'!B1686</f>
        <v>65.769996643066406</v>
      </c>
      <c r="G1687" s="157">
        <f t="shared" si="52"/>
        <v>799.99542236330967</v>
      </c>
      <c r="H1687" s="157">
        <f t="shared" si="53"/>
        <v>-500</v>
      </c>
    </row>
    <row r="1688" spans="1:8" ht="15" customHeight="1" x14ac:dyDescent="0.2">
      <c r="A1688" s="152"/>
      <c r="B1688" s="152"/>
      <c r="C1688" s="152"/>
      <c r="D1688" s="152"/>
      <c r="E1688" s="153">
        <f>'2.40-Dati'!A1687</f>
        <v>39226.166666666664</v>
      </c>
      <c r="F1688" s="157">
        <f>'2.40-Dati'!B1687</f>
        <v>64.180000305175696</v>
      </c>
      <c r="G1688" s="157">
        <f t="shared" si="52"/>
        <v>-1589.9963378907103</v>
      </c>
      <c r="H1688" s="157">
        <f t="shared" si="53"/>
        <v>-790.00091552740059</v>
      </c>
    </row>
    <row r="1689" spans="1:8" ht="15" customHeight="1" x14ac:dyDescent="0.2">
      <c r="A1689" s="152"/>
      <c r="B1689" s="152"/>
      <c r="C1689" s="152"/>
      <c r="D1689" s="152"/>
      <c r="E1689" s="153">
        <f>'2.40-Dati'!A1688</f>
        <v>39227.166666666664</v>
      </c>
      <c r="F1689" s="157">
        <f>'2.40-Dati'!B1688</f>
        <v>65.199996948242102</v>
      </c>
      <c r="G1689" s="157">
        <f t="shared" si="52"/>
        <v>1019.9966430664063</v>
      </c>
      <c r="H1689" s="157">
        <f t="shared" si="53"/>
        <v>-569.99969482430402</v>
      </c>
    </row>
    <row r="1690" spans="1:8" ht="15" customHeight="1" x14ac:dyDescent="0.2">
      <c r="A1690" s="152"/>
      <c r="B1690" s="152"/>
      <c r="C1690" s="152"/>
      <c r="D1690" s="152"/>
      <c r="E1690" s="153">
        <f>'2.40-Dati'!A1689</f>
        <v>39231.166666666664</v>
      </c>
      <c r="F1690" s="157">
        <f>'2.40-Dati'!B1689</f>
        <v>63.150001525878899</v>
      </c>
      <c r="G1690" s="157">
        <f t="shared" si="52"/>
        <v>-2049.995422363203</v>
      </c>
      <c r="H1690" s="157">
        <f t="shared" si="53"/>
        <v>-1029.9987792967968</v>
      </c>
    </row>
    <row r="1691" spans="1:8" ht="15" customHeight="1" x14ac:dyDescent="0.2">
      <c r="A1691" s="152"/>
      <c r="B1691" s="152"/>
      <c r="C1691" s="152"/>
      <c r="D1691" s="152"/>
      <c r="E1691" s="153">
        <f>'2.40-Dati'!A1690</f>
        <v>39232.166666666664</v>
      </c>
      <c r="F1691" s="157">
        <f>'2.40-Dati'!B1690</f>
        <v>63.490001678466797</v>
      </c>
      <c r="G1691" s="157">
        <f t="shared" si="52"/>
        <v>340.00015258789773</v>
      </c>
      <c r="H1691" s="157">
        <f t="shared" si="53"/>
        <v>-1709.9952697753054</v>
      </c>
    </row>
    <row r="1692" spans="1:8" ht="15" customHeight="1" x14ac:dyDescent="0.2">
      <c r="A1692" s="152"/>
      <c r="B1692" s="152"/>
      <c r="C1692" s="152"/>
      <c r="D1692" s="152"/>
      <c r="E1692" s="153">
        <f>'2.40-Dati'!A1691</f>
        <v>39233.166666666664</v>
      </c>
      <c r="F1692" s="157">
        <f>'2.40-Dati'!B1691</f>
        <v>64.010002136230398</v>
      </c>
      <c r="G1692" s="157">
        <f t="shared" si="52"/>
        <v>520.00045776360082</v>
      </c>
      <c r="H1692" s="157">
        <f t="shared" si="53"/>
        <v>860.00061035149861</v>
      </c>
    </row>
    <row r="1693" spans="1:8" ht="15" customHeight="1" x14ac:dyDescent="0.2">
      <c r="A1693" s="152"/>
      <c r="B1693" s="152"/>
      <c r="C1693" s="152"/>
      <c r="D1693" s="152"/>
      <c r="E1693" s="153">
        <f>'2.40-Dati'!A1692</f>
        <v>39234.166666666664</v>
      </c>
      <c r="F1693" s="157">
        <f>'2.40-Dati'!B1692</f>
        <v>65.080001831054602</v>
      </c>
      <c r="G1693" s="157">
        <f t="shared" si="52"/>
        <v>1069.9996948242047</v>
      </c>
      <c r="H1693" s="157">
        <f t="shared" si="53"/>
        <v>1590.0001525878056</v>
      </c>
    </row>
    <row r="1694" spans="1:8" ht="15" customHeight="1" x14ac:dyDescent="0.2">
      <c r="A1694" s="152"/>
      <c r="B1694" s="152"/>
      <c r="C1694" s="152"/>
      <c r="D1694" s="152"/>
      <c r="E1694" s="153">
        <f>'2.40-Dati'!A1693</f>
        <v>39237.166666666664</v>
      </c>
      <c r="F1694" s="157">
        <f>'2.40-Dati'!B1693</f>
        <v>66.209999084472599</v>
      </c>
      <c r="G1694" s="157">
        <f t="shared" si="52"/>
        <v>1129.9972534179972</v>
      </c>
      <c r="H1694" s="157">
        <f t="shared" si="53"/>
        <v>2199.9969482422021</v>
      </c>
    </row>
    <row r="1695" spans="1:8" ht="15" customHeight="1" x14ac:dyDescent="0.2">
      <c r="A1695" s="152"/>
      <c r="B1695" s="152"/>
      <c r="C1695" s="152"/>
      <c r="D1695" s="152"/>
      <c r="E1695" s="153">
        <f>'2.40-Dati'!A1694</f>
        <v>39238.166666666664</v>
      </c>
      <c r="F1695" s="157">
        <f>'2.40-Dati'!B1694</f>
        <v>65.610000610351506</v>
      </c>
      <c r="G1695" s="157">
        <f t="shared" si="52"/>
        <v>-599.99847412109375</v>
      </c>
      <c r="H1695" s="157">
        <f t="shared" si="53"/>
        <v>529.99877929690342</v>
      </c>
    </row>
    <row r="1696" spans="1:8" ht="15" customHeight="1" x14ac:dyDescent="0.2">
      <c r="A1696" s="152"/>
      <c r="B1696" s="152"/>
      <c r="C1696" s="152"/>
      <c r="D1696" s="152"/>
      <c r="E1696" s="153">
        <f>'2.40-Dati'!A1695</f>
        <v>39239.166666666664</v>
      </c>
      <c r="F1696" s="157">
        <f>'2.40-Dati'!B1695</f>
        <v>65.959999084472599</v>
      </c>
      <c r="G1696" s="157">
        <f t="shared" si="52"/>
        <v>349.99847412109375</v>
      </c>
      <c r="H1696" s="157">
        <f t="shared" si="53"/>
        <v>-250</v>
      </c>
    </row>
    <row r="1697" spans="1:8" ht="15" customHeight="1" x14ac:dyDescent="0.2">
      <c r="A1697" s="152"/>
      <c r="B1697" s="152"/>
      <c r="C1697" s="152"/>
      <c r="D1697" s="152"/>
      <c r="E1697" s="153">
        <f>'2.40-Dati'!A1696</f>
        <v>39240.166666666664</v>
      </c>
      <c r="F1697" s="157">
        <f>'2.40-Dati'!B1696</f>
        <v>66.930000305175696</v>
      </c>
      <c r="G1697" s="157">
        <f t="shared" si="52"/>
        <v>970.00122070309658</v>
      </c>
      <c r="H1697" s="157">
        <f t="shared" si="53"/>
        <v>1319.9996948241903</v>
      </c>
    </row>
    <row r="1698" spans="1:8" ht="15" customHeight="1" x14ac:dyDescent="0.2">
      <c r="A1698" s="152"/>
      <c r="B1698" s="152"/>
      <c r="C1698" s="152"/>
      <c r="D1698" s="152"/>
      <c r="E1698" s="153">
        <f>'2.40-Dati'!A1697</f>
        <v>39241.166666666664</v>
      </c>
      <c r="F1698" s="157">
        <f>'2.40-Dati'!B1697</f>
        <v>64.760002136230398</v>
      </c>
      <c r="G1698" s="157">
        <f t="shared" si="52"/>
        <v>-2169.9981689452984</v>
      </c>
      <c r="H1698" s="157">
        <f t="shared" si="53"/>
        <v>-1199.9969482422018</v>
      </c>
    </row>
    <row r="1699" spans="1:8" ht="15" customHeight="1" x14ac:dyDescent="0.2">
      <c r="A1699" s="152"/>
      <c r="B1699" s="152"/>
      <c r="C1699" s="152"/>
      <c r="D1699" s="152"/>
      <c r="E1699" s="153">
        <f>'2.40-Dati'!A1698</f>
        <v>39244.166666666664</v>
      </c>
      <c r="F1699" s="157">
        <f>'2.40-Dati'!B1698</f>
        <v>65.970001220703097</v>
      </c>
      <c r="G1699" s="157">
        <f t="shared" si="52"/>
        <v>1209.999084472699</v>
      </c>
      <c r="H1699" s="157">
        <f t="shared" si="53"/>
        <v>-959.99908447259941</v>
      </c>
    </row>
    <row r="1700" spans="1:8" ht="15" customHeight="1" x14ac:dyDescent="0.2">
      <c r="A1700" s="152"/>
      <c r="B1700" s="152"/>
      <c r="C1700" s="152"/>
      <c r="D1700" s="152"/>
      <c r="E1700" s="153">
        <f>'2.40-Dati'!A1699</f>
        <v>39245.166666666664</v>
      </c>
      <c r="F1700" s="157">
        <f>'2.40-Dati'!B1699</f>
        <v>65.349998474121094</v>
      </c>
      <c r="G1700" s="157">
        <f t="shared" si="52"/>
        <v>-620.00274658200283</v>
      </c>
      <c r="H1700" s="157">
        <f t="shared" si="53"/>
        <v>589.99633789069617</v>
      </c>
    </row>
    <row r="1701" spans="1:8" ht="15" customHeight="1" x14ac:dyDescent="0.2">
      <c r="A1701" s="152"/>
      <c r="B1701" s="152"/>
      <c r="C1701" s="152"/>
      <c r="D1701" s="152"/>
      <c r="E1701" s="153">
        <f>'2.40-Dati'!A1700</f>
        <v>39246.166666666664</v>
      </c>
      <c r="F1701" s="157">
        <f>'2.40-Dati'!B1700</f>
        <v>66.260002136230398</v>
      </c>
      <c r="G1701" s="157">
        <f t="shared" si="52"/>
        <v>910.00366210930395</v>
      </c>
      <c r="H1701" s="157">
        <f t="shared" si="53"/>
        <v>290.00091552730112</v>
      </c>
    </row>
    <row r="1702" spans="1:8" ht="15" customHeight="1" x14ac:dyDescent="0.2">
      <c r="A1702" s="152"/>
      <c r="B1702" s="152"/>
      <c r="C1702" s="152"/>
      <c r="D1702" s="152"/>
      <c r="E1702" s="153">
        <f>'2.40-Dati'!A1701</f>
        <v>39247.166666666664</v>
      </c>
      <c r="F1702" s="157">
        <f>'2.40-Dati'!B1701</f>
        <v>67.650001525878906</v>
      </c>
      <c r="G1702" s="157">
        <f t="shared" si="52"/>
        <v>1389.9993896485084</v>
      </c>
      <c r="H1702" s="157">
        <f t="shared" si="53"/>
        <v>2300.0030517578125</v>
      </c>
    </row>
    <row r="1703" spans="1:8" ht="15" customHeight="1" x14ac:dyDescent="0.2">
      <c r="A1703" s="152"/>
      <c r="B1703" s="152"/>
      <c r="C1703" s="152"/>
      <c r="D1703" s="152"/>
      <c r="E1703" s="153">
        <f>'2.40-Dati'!A1702</f>
        <v>39248.166666666664</v>
      </c>
      <c r="F1703" s="157">
        <f>'2.40-Dati'!B1702</f>
        <v>68</v>
      </c>
      <c r="G1703" s="157">
        <f t="shared" si="52"/>
        <v>349.99847412109375</v>
      </c>
      <c r="H1703" s="157">
        <f t="shared" si="53"/>
        <v>1739.9978637696022</v>
      </c>
    </row>
    <row r="1704" spans="1:8" ht="15" customHeight="1" x14ac:dyDescent="0.2">
      <c r="A1704" s="152"/>
      <c r="B1704" s="152"/>
      <c r="C1704" s="152"/>
      <c r="D1704" s="152"/>
      <c r="E1704" s="153">
        <f>'2.40-Dati'!A1703</f>
        <v>39251.166666666664</v>
      </c>
      <c r="F1704" s="157">
        <f>'2.40-Dati'!B1703</f>
        <v>69.089996337890597</v>
      </c>
      <c r="G1704" s="157">
        <f t="shared" si="52"/>
        <v>1089.9963378905966</v>
      </c>
      <c r="H1704" s="157">
        <f t="shared" si="53"/>
        <v>1439.9948120116903</v>
      </c>
    </row>
    <row r="1705" spans="1:8" ht="15" customHeight="1" x14ac:dyDescent="0.2">
      <c r="A1705" s="152"/>
      <c r="B1705" s="152"/>
      <c r="C1705" s="152"/>
      <c r="D1705" s="152"/>
      <c r="E1705" s="153">
        <f>'2.40-Dati'!A1704</f>
        <v>39252.166666666664</v>
      </c>
      <c r="F1705" s="157">
        <f>'2.40-Dati'!B1704</f>
        <v>69.099998474121094</v>
      </c>
      <c r="G1705" s="157">
        <f t="shared" si="52"/>
        <v>10.002136230497172</v>
      </c>
      <c r="H1705" s="157">
        <f t="shared" si="53"/>
        <v>1099.9984741210938</v>
      </c>
    </row>
    <row r="1706" spans="1:8" ht="15" customHeight="1" x14ac:dyDescent="0.2">
      <c r="A1706" s="152"/>
      <c r="B1706" s="152"/>
      <c r="C1706" s="152"/>
      <c r="D1706" s="152"/>
      <c r="E1706" s="153">
        <f>'2.40-Dati'!A1705</f>
        <v>39253.166666666664</v>
      </c>
      <c r="F1706" s="157">
        <f>'2.40-Dati'!B1705</f>
        <v>68.190002441406193</v>
      </c>
      <c r="G1706" s="157">
        <f t="shared" si="52"/>
        <v>-909.99603271490059</v>
      </c>
      <c r="H1706" s="157">
        <f t="shared" si="53"/>
        <v>-899.99389648440342</v>
      </c>
    </row>
    <row r="1707" spans="1:8" ht="15" customHeight="1" x14ac:dyDescent="0.2">
      <c r="A1707" s="152"/>
      <c r="B1707" s="152"/>
      <c r="C1707" s="152"/>
      <c r="D1707" s="152"/>
      <c r="E1707" s="153">
        <f>'2.40-Dati'!A1706</f>
        <v>39254.166666666664</v>
      </c>
      <c r="F1707" s="157">
        <f>'2.40-Dati'!B1706</f>
        <v>68.650001525878906</v>
      </c>
      <c r="G1707" s="157">
        <f t="shared" si="52"/>
        <v>459.99908447271309</v>
      </c>
      <c r="H1707" s="157">
        <f t="shared" si="53"/>
        <v>-449.9969482421875</v>
      </c>
    </row>
    <row r="1708" spans="1:8" ht="15" customHeight="1" x14ac:dyDescent="0.2">
      <c r="A1708" s="152"/>
      <c r="B1708" s="152"/>
      <c r="C1708" s="152"/>
      <c r="D1708" s="152"/>
      <c r="E1708" s="153">
        <f>'2.40-Dati'!A1707</f>
        <v>39255.166666666664</v>
      </c>
      <c r="F1708" s="157">
        <f>'2.40-Dati'!B1707</f>
        <v>69.139999389648395</v>
      </c>
      <c r="G1708" s="157">
        <f t="shared" si="52"/>
        <v>489.99786376948862</v>
      </c>
      <c r="H1708" s="157">
        <f t="shared" si="53"/>
        <v>949.99694824220171</v>
      </c>
    </row>
    <row r="1709" spans="1:8" ht="15" customHeight="1" x14ac:dyDescent="0.2">
      <c r="A1709" s="152"/>
      <c r="B1709" s="152"/>
      <c r="C1709" s="152"/>
      <c r="D1709" s="152"/>
      <c r="E1709" s="153">
        <f>'2.40-Dati'!A1708</f>
        <v>39258.166666666664</v>
      </c>
      <c r="F1709" s="157">
        <f>'2.40-Dati'!B1708</f>
        <v>69.180000305175696</v>
      </c>
      <c r="G1709" s="157">
        <f t="shared" si="52"/>
        <v>40.000915527301117</v>
      </c>
      <c r="H1709" s="157">
        <f t="shared" si="53"/>
        <v>529.99877929678973</v>
      </c>
    </row>
    <row r="1710" spans="1:8" ht="15" customHeight="1" x14ac:dyDescent="0.2">
      <c r="A1710" s="152"/>
      <c r="B1710" s="152"/>
      <c r="C1710" s="152"/>
      <c r="D1710" s="152"/>
      <c r="E1710" s="153">
        <f>'2.40-Dati'!A1709</f>
        <v>39259.166666666664</v>
      </c>
      <c r="F1710" s="157">
        <f>'2.40-Dati'!B1709</f>
        <v>67.769996643066406</v>
      </c>
      <c r="G1710" s="157">
        <f t="shared" si="52"/>
        <v>-1410.0036621092897</v>
      </c>
      <c r="H1710" s="157">
        <f t="shared" si="53"/>
        <v>-1370.0027465819885</v>
      </c>
    </row>
    <row r="1711" spans="1:8" ht="15" customHeight="1" x14ac:dyDescent="0.2">
      <c r="A1711" s="152"/>
      <c r="B1711" s="152"/>
      <c r="C1711" s="152"/>
      <c r="D1711" s="152"/>
      <c r="E1711" s="153">
        <f>'2.40-Dati'!A1710</f>
        <v>39260.166666666664</v>
      </c>
      <c r="F1711" s="157">
        <f>'2.40-Dati'!B1710</f>
        <v>68.970001220703097</v>
      </c>
      <c r="G1711" s="157">
        <f t="shared" si="52"/>
        <v>1200.0045776366903</v>
      </c>
      <c r="H1711" s="157">
        <f t="shared" si="53"/>
        <v>-209.99908447259941</v>
      </c>
    </row>
    <row r="1712" spans="1:8" ht="15" customHeight="1" x14ac:dyDescent="0.2">
      <c r="A1712" s="152"/>
      <c r="B1712" s="152"/>
      <c r="C1712" s="152"/>
      <c r="D1712" s="152"/>
      <c r="E1712" s="153">
        <f>'2.40-Dati'!A1711</f>
        <v>39261.166666666664</v>
      </c>
      <c r="F1712" s="157">
        <f>'2.40-Dati'!B1711</f>
        <v>69.569999694824205</v>
      </c>
      <c r="G1712" s="157">
        <f t="shared" si="52"/>
        <v>599.99847412110796</v>
      </c>
      <c r="H1712" s="157">
        <f t="shared" si="53"/>
        <v>1800.0030517577984</v>
      </c>
    </row>
    <row r="1713" spans="1:8" ht="15" customHeight="1" x14ac:dyDescent="0.2">
      <c r="A1713" s="152"/>
      <c r="B1713" s="152"/>
      <c r="C1713" s="152"/>
      <c r="D1713" s="152"/>
      <c r="E1713" s="153">
        <f>'2.40-Dati'!A1712</f>
        <v>39262.166666666664</v>
      </c>
      <c r="F1713" s="157">
        <f>'2.40-Dati'!B1712</f>
        <v>70.680000305175696</v>
      </c>
      <c r="G1713" s="157">
        <f t="shared" si="52"/>
        <v>1110.0006103514916</v>
      </c>
      <c r="H1713" s="157">
        <f t="shared" si="53"/>
        <v>1709.9990844725994</v>
      </c>
    </row>
    <row r="1714" spans="1:8" ht="15" customHeight="1" x14ac:dyDescent="0.2">
      <c r="A1714" s="152"/>
      <c r="B1714" s="152"/>
      <c r="C1714" s="152"/>
      <c r="D1714" s="152"/>
      <c r="E1714" s="153">
        <f>'2.40-Dati'!A1713</f>
        <v>39265.166666666664</v>
      </c>
      <c r="F1714" s="157">
        <f>'2.40-Dati'!B1713</f>
        <v>71.089996337890597</v>
      </c>
      <c r="G1714" s="157">
        <f t="shared" si="52"/>
        <v>409.99603271490059</v>
      </c>
      <c r="H1714" s="157">
        <f t="shared" si="53"/>
        <v>1519.9966430663922</v>
      </c>
    </row>
    <row r="1715" spans="1:8" ht="15" customHeight="1" x14ac:dyDescent="0.2">
      <c r="A1715" s="152"/>
      <c r="B1715" s="152"/>
      <c r="C1715" s="152"/>
      <c r="D1715" s="152"/>
      <c r="E1715" s="153">
        <f>'2.40-Dati'!A1714</f>
        <v>39266.5625</v>
      </c>
      <c r="F1715" s="157">
        <f>'2.40-Dati'!B1714</f>
        <v>71.410003662109304</v>
      </c>
      <c r="G1715" s="157">
        <f t="shared" si="52"/>
        <v>320.00732421870737</v>
      </c>
      <c r="H1715" s="157">
        <f t="shared" si="53"/>
        <v>730.00335693360796</v>
      </c>
    </row>
    <row r="1716" spans="1:8" ht="15" customHeight="1" x14ac:dyDescent="0.2">
      <c r="A1716" s="152"/>
      <c r="B1716" s="152"/>
      <c r="C1716" s="152"/>
      <c r="D1716" s="152"/>
      <c r="E1716" s="153">
        <f>'2.40-Dati'!A1715</f>
        <v>39268.166666666664</v>
      </c>
      <c r="F1716" s="157">
        <f>'2.40-Dati'!B1715</f>
        <v>71.809997558593693</v>
      </c>
      <c r="G1716" s="157">
        <f t="shared" si="52"/>
        <v>399.99389648438921</v>
      </c>
      <c r="H1716" s="157">
        <f t="shared" si="53"/>
        <v>720.00122070309658</v>
      </c>
    </row>
    <row r="1717" spans="1:8" ht="15" customHeight="1" x14ac:dyDescent="0.2">
      <c r="A1717" s="152"/>
      <c r="B1717" s="152"/>
      <c r="C1717" s="152"/>
      <c r="D1717" s="152"/>
      <c r="E1717" s="153">
        <f>'2.40-Dati'!A1716</f>
        <v>39269.166666666664</v>
      </c>
      <c r="F1717" s="157">
        <f>'2.40-Dati'!B1716</f>
        <v>72.809997558593693</v>
      </c>
      <c r="G1717" s="157">
        <f t="shared" si="52"/>
        <v>1000</v>
      </c>
      <c r="H1717" s="157">
        <f t="shared" si="53"/>
        <v>1399.9938964843891</v>
      </c>
    </row>
    <row r="1718" spans="1:8" ht="15" customHeight="1" x14ac:dyDescent="0.2">
      <c r="A1718" s="152"/>
      <c r="B1718" s="152"/>
      <c r="C1718" s="152"/>
      <c r="D1718" s="152"/>
      <c r="E1718" s="153">
        <f>'2.40-Dati'!A1717</f>
        <v>39272.166666666664</v>
      </c>
      <c r="F1718" s="157">
        <f>'2.40-Dati'!B1717</f>
        <v>72.190002441406193</v>
      </c>
      <c r="G1718" s="157">
        <f t="shared" si="52"/>
        <v>-619.9951171875</v>
      </c>
      <c r="H1718" s="157">
        <f t="shared" si="53"/>
        <v>380.0048828125</v>
      </c>
    </row>
    <row r="1719" spans="1:8" ht="15" customHeight="1" x14ac:dyDescent="0.2">
      <c r="A1719" s="152"/>
      <c r="B1719" s="152"/>
      <c r="C1719" s="152"/>
      <c r="D1719" s="152"/>
      <c r="E1719" s="153">
        <f>'2.40-Dati'!A1718</f>
        <v>39273.166666666664</v>
      </c>
      <c r="F1719" s="157">
        <f>'2.40-Dati'!B1718</f>
        <v>72.809997558593693</v>
      </c>
      <c r="G1719" s="157">
        <f t="shared" si="52"/>
        <v>619.9951171875</v>
      </c>
      <c r="H1719" s="157">
        <f t="shared" si="53"/>
        <v>0</v>
      </c>
    </row>
    <row r="1720" spans="1:8" ht="15" customHeight="1" x14ac:dyDescent="0.2">
      <c r="A1720" s="152"/>
      <c r="B1720" s="152"/>
      <c r="C1720" s="152"/>
      <c r="D1720" s="152"/>
      <c r="E1720" s="153">
        <f>'2.40-Dati'!A1719</f>
        <v>39274.166666666664</v>
      </c>
      <c r="F1720" s="157">
        <f>'2.40-Dati'!B1719</f>
        <v>72.559997558593693</v>
      </c>
      <c r="G1720" s="157">
        <f t="shared" si="52"/>
        <v>-250</v>
      </c>
      <c r="H1720" s="157">
        <f t="shared" si="53"/>
        <v>369.9951171875</v>
      </c>
    </row>
    <row r="1721" spans="1:8" ht="15" customHeight="1" x14ac:dyDescent="0.2">
      <c r="A1721" s="152"/>
      <c r="B1721" s="152"/>
      <c r="C1721" s="152"/>
      <c r="D1721" s="152"/>
      <c r="E1721" s="153">
        <f>'2.40-Dati'!A1720</f>
        <v>39275.166666666664</v>
      </c>
      <c r="F1721" s="157">
        <f>'2.40-Dati'!B1720</f>
        <v>72.5</v>
      </c>
      <c r="G1721" s="157">
        <f t="shared" si="52"/>
        <v>-59.997558593693157</v>
      </c>
      <c r="H1721" s="157">
        <f t="shared" si="53"/>
        <v>-309.99755859369316</v>
      </c>
    </row>
    <row r="1722" spans="1:8" ht="15" customHeight="1" x14ac:dyDescent="0.2">
      <c r="A1722" s="152"/>
      <c r="B1722" s="152"/>
      <c r="C1722" s="152"/>
      <c r="D1722" s="152"/>
      <c r="E1722" s="153">
        <f>'2.40-Dati'!A1721</f>
        <v>39276.166666666664</v>
      </c>
      <c r="F1722" s="157">
        <f>'2.40-Dati'!B1721</f>
        <v>73.930000305175696</v>
      </c>
      <c r="G1722" s="157">
        <f t="shared" si="52"/>
        <v>1430.000305175696</v>
      </c>
      <c r="H1722" s="157">
        <f t="shared" si="53"/>
        <v>1370.0027465820028</v>
      </c>
    </row>
    <row r="1723" spans="1:8" ht="15" customHeight="1" x14ac:dyDescent="0.2">
      <c r="A1723" s="152"/>
      <c r="B1723" s="152"/>
      <c r="C1723" s="152"/>
      <c r="D1723" s="152"/>
      <c r="E1723" s="153">
        <f>'2.40-Dati'!A1722</f>
        <v>39279.166666666664</v>
      </c>
      <c r="F1723" s="157">
        <f>'2.40-Dati'!B1722</f>
        <v>74.150001525878906</v>
      </c>
      <c r="G1723" s="157">
        <f t="shared" si="52"/>
        <v>220.00122070321027</v>
      </c>
      <c r="H1723" s="157">
        <f t="shared" si="53"/>
        <v>1650.0015258789063</v>
      </c>
    </row>
    <row r="1724" spans="1:8" ht="15" customHeight="1" x14ac:dyDescent="0.2">
      <c r="A1724" s="152"/>
      <c r="B1724" s="152"/>
      <c r="C1724" s="152"/>
      <c r="D1724" s="152"/>
      <c r="E1724" s="153">
        <f>'2.40-Dati'!A1723</f>
        <v>39280.166666666664</v>
      </c>
      <c r="F1724" s="157">
        <f>'2.40-Dati'!B1723</f>
        <v>74.019996643066406</v>
      </c>
      <c r="G1724" s="157">
        <f t="shared" si="52"/>
        <v>-130.0048828125</v>
      </c>
      <c r="H1724" s="157">
        <f t="shared" si="53"/>
        <v>89.996337890710265</v>
      </c>
    </row>
    <row r="1725" spans="1:8" ht="15" customHeight="1" x14ac:dyDescent="0.2">
      <c r="A1725" s="152"/>
      <c r="B1725" s="152"/>
      <c r="C1725" s="152"/>
      <c r="D1725" s="152"/>
      <c r="E1725" s="153">
        <f>'2.40-Dati'!A1724</f>
        <v>39281.166666666664</v>
      </c>
      <c r="F1725" s="157">
        <f>'2.40-Dati'!B1724</f>
        <v>75.050003051757798</v>
      </c>
      <c r="G1725" s="157">
        <f t="shared" si="52"/>
        <v>1030.0064086913922</v>
      </c>
      <c r="H1725" s="157">
        <f t="shared" si="53"/>
        <v>900.00152587889215</v>
      </c>
    </row>
    <row r="1726" spans="1:8" ht="15" customHeight="1" x14ac:dyDescent="0.2">
      <c r="A1726" s="152"/>
      <c r="B1726" s="152"/>
      <c r="C1726" s="152"/>
      <c r="D1726" s="152"/>
      <c r="E1726" s="153">
        <f>'2.40-Dati'!A1725</f>
        <v>39282.166666666664</v>
      </c>
      <c r="F1726" s="157">
        <f>'2.40-Dati'!B1725</f>
        <v>75.919998168945298</v>
      </c>
      <c r="G1726" s="157">
        <f t="shared" si="52"/>
        <v>869.9951171875</v>
      </c>
      <c r="H1726" s="157">
        <f t="shared" si="53"/>
        <v>1900.0015258788922</v>
      </c>
    </row>
    <row r="1727" spans="1:8" ht="15" customHeight="1" x14ac:dyDescent="0.2">
      <c r="A1727" s="152"/>
      <c r="B1727" s="152"/>
      <c r="C1727" s="152"/>
      <c r="D1727" s="152"/>
      <c r="E1727" s="153">
        <f>'2.40-Dati'!A1726</f>
        <v>39283.166666666664</v>
      </c>
      <c r="F1727" s="157">
        <f>'2.40-Dati'!B1726</f>
        <v>75.569999694824205</v>
      </c>
      <c r="G1727" s="157">
        <f t="shared" si="52"/>
        <v>-349.99847412109375</v>
      </c>
      <c r="H1727" s="157">
        <f t="shared" si="53"/>
        <v>519.99664306640625</v>
      </c>
    </row>
    <row r="1728" spans="1:8" ht="15" customHeight="1" x14ac:dyDescent="0.2">
      <c r="A1728" s="152"/>
      <c r="B1728" s="152"/>
      <c r="C1728" s="152"/>
      <c r="D1728" s="152"/>
      <c r="E1728" s="153">
        <f>'2.40-Dati'!A1727</f>
        <v>39286.166666666664</v>
      </c>
      <c r="F1728" s="157">
        <f>'2.40-Dati'!B1727</f>
        <v>74.889999389648395</v>
      </c>
      <c r="G1728" s="157">
        <f t="shared" si="52"/>
        <v>-680.00030517580967</v>
      </c>
      <c r="H1728" s="157">
        <f t="shared" si="53"/>
        <v>-1029.9987792969034</v>
      </c>
    </row>
    <row r="1729" spans="1:8" ht="15" customHeight="1" x14ac:dyDescent="0.2">
      <c r="A1729" s="152"/>
      <c r="B1729" s="152"/>
      <c r="C1729" s="152"/>
      <c r="D1729" s="152"/>
      <c r="E1729" s="153">
        <f>'2.40-Dati'!A1728</f>
        <v>39287.166666666664</v>
      </c>
      <c r="F1729" s="157">
        <f>'2.40-Dati'!B1728</f>
        <v>73.559997558593693</v>
      </c>
      <c r="G1729" s="157">
        <f t="shared" si="52"/>
        <v>-1330.0018310547016</v>
      </c>
      <c r="H1729" s="157">
        <f t="shared" si="53"/>
        <v>-2010.0021362305113</v>
      </c>
    </row>
    <row r="1730" spans="1:8" ht="15" customHeight="1" x14ac:dyDescent="0.2">
      <c r="A1730" s="152"/>
      <c r="B1730" s="152"/>
      <c r="C1730" s="152"/>
      <c r="D1730" s="152"/>
      <c r="E1730" s="153">
        <f>'2.40-Dati'!A1729</f>
        <v>39288.166666666664</v>
      </c>
      <c r="F1730" s="157">
        <f>'2.40-Dati'!B1729</f>
        <v>75.879997253417898</v>
      </c>
      <c r="G1730" s="157">
        <f t="shared" si="52"/>
        <v>2319.9996948242047</v>
      </c>
      <c r="H1730" s="157">
        <f t="shared" si="53"/>
        <v>989.99786376950306</v>
      </c>
    </row>
    <row r="1731" spans="1:8" ht="15" customHeight="1" x14ac:dyDescent="0.2">
      <c r="A1731" s="152"/>
      <c r="B1731" s="152"/>
      <c r="C1731" s="152"/>
      <c r="D1731" s="152"/>
      <c r="E1731" s="153">
        <f>'2.40-Dati'!A1730</f>
        <v>39289.166666666664</v>
      </c>
      <c r="F1731" s="157">
        <f>'2.40-Dati'!B1730</f>
        <v>74.949996948242102</v>
      </c>
      <c r="G1731" s="157">
        <f t="shared" si="52"/>
        <v>-930.00030517579546</v>
      </c>
      <c r="H1731" s="157">
        <f t="shared" si="53"/>
        <v>1389.9993896484093</v>
      </c>
    </row>
    <row r="1732" spans="1:8" ht="15" customHeight="1" x14ac:dyDescent="0.2">
      <c r="A1732" s="152"/>
      <c r="B1732" s="152"/>
      <c r="C1732" s="152"/>
      <c r="D1732" s="152"/>
      <c r="E1732" s="153">
        <f>'2.40-Dati'!A1731</f>
        <v>39290.166666666664</v>
      </c>
      <c r="F1732" s="157">
        <f>'2.40-Dati'!B1731</f>
        <v>77.019996643066406</v>
      </c>
      <c r="G1732" s="157">
        <f t="shared" ref="G1732:G1795" si="54">IF($B$1="lunga",1,-1)*$B$3*(F1732-F1731)</f>
        <v>2069.9996948243042</v>
      </c>
      <c r="H1732" s="157">
        <f t="shared" si="53"/>
        <v>1139.9993896485089</v>
      </c>
    </row>
    <row r="1733" spans="1:8" ht="15" customHeight="1" x14ac:dyDescent="0.2">
      <c r="A1733" s="152"/>
      <c r="B1733" s="152"/>
      <c r="C1733" s="152"/>
      <c r="D1733" s="152"/>
      <c r="E1733" s="153">
        <f>'2.40-Dati'!A1732</f>
        <v>39293.166666666664</v>
      </c>
      <c r="F1733" s="157">
        <f>'2.40-Dati'!B1732</f>
        <v>76.830001831054602</v>
      </c>
      <c r="G1733" s="157">
        <f t="shared" si="54"/>
        <v>-189.99481201180402</v>
      </c>
      <c r="H1733" s="157">
        <f t="shared" ref="H1733:H1796" si="55">G1732+G1733</f>
        <v>1880.0048828125002</v>
      </c>
    </row>
    <row r="1734" spans="1:8" ht="15" customHeight="1" x14ac:dyDescent="0.2">
      <c r="A1734" s="152"/>
      <c r="B1734" s="152"/>
      <c r="C1734" s="152"/>
      <c r="D1734" s="152"/>
      <c r="E1734" s="153">
        <f>'2.40-Dati'!A1733</f>
        <v>39294.166666666664</v>
      </c>
      <c r="F1734" s="157">
        <f>'2.40-Dati'!B1733</f>
        <v>78.209999084472599</v>
      </c>
      <c r="G1734" s="157">
        <f t="shared" si="54"/>
        <v>1379.9972534179972</v>
      </c>
      <c r="H1734" s="157">
        <f t="shared" si="55"/>
        <v>1190.0024414061932</v>
      </c>
    </row>
    <row r="1735" spans="1:8" ht="15" customHeight="1" x14ac:dyDescent="0.2">
      <c r="A1735" s="152"/>
      <c r="B1735" s="152"/>
      <c r="C1735" s="152"/>
      <c r="D1735" s="152"/>
      <c r="E1735" s="153">
        <f>'2.40-Dati'!A1734</f>
        <v>39295.166666666664</v>
      </c>
      <c r="F1735" s="157">
        <f>'2.40-Dati'!B1734</f>
        <v>76.529998779296804</v>
      </c>
      <c r="G1735" s="157">
        <f t="shared" si="54"/>
        <v>-1680.0003051757953</v>
      </c>
      <c r="H1735" s="157">
        <f t="shared" si="55"/>
        <v>-300.00305175779818</v>
      </c>
    </row>
    <row r="1736" spans="1:8" ht="15" customHeight="1" x14ac:dyDescent="0.2">
      <c r="A1736" s="152"/>
      <c r="B1736" s="152"/>
      <c r="C1736" s="152"/>
      <c r="D1736" s="152"/>
      <c r="E1736" s="153">
        <f>'2.40-Dati'!A1735</f>
        <v>39296.166666666664</v>
      </c>
      <c r="F1736" s="157">
        <f>'2.40-Dati'!B1735</f>
        <v>76.860000610351506</v>
      </c>
      <c r="G1736" s="157">
        <f t="shared" si="54"/>
        <v>330.00183105470171</v>
      </c>
      <c r="H1736" s="157">
        <f t="shared" si="55"/>
        <v>-1349.9984741210938</v>
      </c>
    </row>
    <row r="1737" spans="1:8" ht="15" customHeight="1" x14ac:dyDescent="0.2">
      <c r="A1737" s="152"/>
      <c r="B1737" s="152"/>
      <c r="C1737" s="152"/>
      <c r="D1737" s="152"/>
      <c r="E1737" s="153">
        <f>'2.40-Dati'!A1736</f>
        <v>39297.166666666664</v>
      </c>
      <c r="F1737" s="157">
        <f>'2.40-Dati'!B1736</f>
        <v>75.480003356933594</v>
      </c>
      <c r="G1737" s="157">
        <f t="shared" si="54"/>
        <v>-1379.9972534179119</v>
      </c>
      <c r="H1737" s="157">
        <f t="shared" si="55"/>
        <v>-1049.9954223632103</v>
      </c>
    </row>
    <row r="1738" spans="1:8" ht="15" customHeight="1" x14ac:dyDescent="0.2">
      <c r="A1738" s="152"/>
      <c r="B1738" s="152"/>
      <c r="C1738" s="152"/>
      <c r="D1738" s="152"/>
      <c r="E1738" s="153">
        <f>'2.40-Dati'!A1737</f>
        <v>39300.166666666664</v>
      </c>
      <c r="F1738" s="157">
        <f>'2.40-Dati'!B1737</f>
        <v>72.059997558593693</v>
      </c>
      <c r="G1738" s="157">
        <f t="shared" si="54"/>
        <v>-3420.0057983399006</v>
      </c>
      <c r="H1738" s="157">
        <f t="shared" si="55"/>
        <v>-4800.0030517578125</v>
      </c>
    </row>
    <row r="1739" spans="1:8" ht="15" customHeight="1" x14ac:dyDescent="0.2">
      <c r="A1739" s="152"/>
      <c r="B1739" s="152"/>
      <c r="C1739" s="152"/>
      <c r="D1739" s="152"/>
      <c r="E1739" s="153">
        <f>'2.40-Dati'!A1738</f>
        <v>39301.166666666664</v>
      </c>
      <c r="F1739" s="157">
        <f>'2.40-Dati'!B1738</f>
        <v>72.419998168945298</v>
      </c>
      <c r="G1739" s="157">
        <f t="shared" si="54"/>
        <v>360.00061035160513</v>
      </c>
      <c r="H1739" s="157">
        <f t="shared" si="55"/>
        <v>-3060.0051879882953</v>
      </c>
    </row>
    <row r="1740" spans="1:8" ht="15" customHeight="1" x14ac:dyDescent="0.2">
      <c r="A1740" s="152"/>
      <c r="B1740" s="152"/>
      <c r="C1740" s="152"/>
      <c r="D1740" s="152"/>
      <c r="E1740" s="153">
        <f>'2.40-Dati'!A1739</f>
        <v>39302.166666666664</v>
      </c>
      <c r="F1740" s="157">
        <f>'2.40-Dati'!B1739</f>
        <v>72.150001525878906</v>
      </c>
      <c r="G1740" s="157">
        <f t="shared" si="54"/>
        <v>-269.99664306639204</v>
      </c>
      <c r="H1740" s="157">
        <f t="shared" si="55"/>
        <v>90.003967285213093</v>
      </c>
    </row>
    <row r="1741" spans="1:8" ht="15" customHeight="1" x14ac:dyDescent="0.2">
      <c r="A1741" s="152"/>
      <c r="B1741" s="152"/>
      <c r="C1741" s="152"/>
      <c r="D1741" s="152"/>
      <c r="E1741" s="153">
        <f>'2.40-Dati'!A1740</f>
        <v>39303.166666666664</v>
      </c>
      <c r="F1741" s="157">
        <f>'2.40-Dati'!B1740</f>
        <v>71.589996337890597</v>
      </c>
      <c r="G1741" s="157">
        <f t="shared" si="54"/>
        <v>-560.00518798830967</v>
      </c>
      <c r="H1741" s="157">
        <f t="shared" si="55"/>
        <v>-830.00183105470171</v>
      </c>
    </row>
    <row r="1742" spans="1:8" ht="15" customHeight="1" x14ac:dyDescent="0.2">
      <c r="A1742" s="152"/>
      <c r="B1742" s="152"/>
      <c r="C1742" s="152"/>
      <c r="D1742" s="152"/>
      <c r="E1742" s="153">
        <f>'2.40-Dati'!A1741</f>
        <v>39304.166666666664</v>
      </c>
      <c r="F1742" s="157">
        <f>'2.40-Dati'!B1741</f>
        <v>71.470001220703097</v>
      </c>
      <c r="G1742" s="157">
        <f t="shared" si="54"/>
        <v>-119.9951171875</v>
      </c>
      <c r="H1742" s="157">
        <f t="shared" si="55"/>
        <v>-680.00030517580967</v>
      </c>
    </row>
    <row r="1743" spans="1:8" ht="15" customHeight="1" x14ac:dyDescent="0.2">
      <c r="A1743" s="152"/>
      <c r="B1743" s="152"/>
      <c r="C1743" s="152"/>
      <c r="D1743" s="152"/>
      <c r="E1743" s="153">
        <f>'2.40-Dati'!A1742</f>
        <v>39307.166666666664</v>
      </c>
      <c r="F1743" s="157">
        <f>'2.40-Dati'!B1742</f>
        <v>71.620002746582003</v>
      </c>
      <c r="G1743" s="157">
        <f t="shared" si="54"/>
        <v>150.00152587890625</v>
      </c>
      <c r="H1743" s="157">
        <f t="shared" si="55"/>
        <v>30.00640869140625</v>
      </c>
    </row>
    <row r="1744" spans="1:8" ht="15" customHeight="1" x14ac:dyDescent="0.2">
      <c r="A1744" s="152"/>
      <c r="B1744" s="152"/>
      <c r="C1744" s="152"/>
      <c r="D1744" s="152"/>
      <c r="E1744" s="153">
        <f>'2.40-Dati'!A1743</f>
        <v>39308.166666666664</v>
      </c>
      <c r="F1744" s="157">
        <f>'2.40-Dati'!B1743</f>
        <v>72.379997253417898</v>
      </c>
      <c r="G1744" s="157">
        <f t="shared" si="54"/>
        <v>759.99450683589487</v>
      </c>
      <c r="H1744" s="157">
        <f t="shared" si="55"/>
        <v>909.99603271480112</v>
      </c>
    </row>
    <row r="1745" spans="1:8" ht="15" customHeight="1" x14ac:dyDescent="0.2">
      <c r="A1745" s="152"/>
      <c r="B1745" s="152"/>
      <c r="C1745" s="152"/>
      <c r="D1745" s="152"/>
      <c r="E1745" s="153">
        <f>'2.40-Dati'!A1744</f>
        <v>39309.166666666664</v>
      </c>
      <c r="F1745" s="157">
        <f>'2.40-Dati'!B1744</f>
        <v>73.330001831054602</v>
      </c>
      <c r="G1745" s="157">
        <f t="shared" si="54"/>
        <v>950.00457763670454</v>
      </c>
      <c r="H1745" s="157">
        <f t="shared" si="55"/>
        <v>1709.9990844725994</v>
      </c>
    </row>
    <row r="1746" spans="1:8" ht="15" customHeight="1" x14ac:dyDescent="0.2">
      <c r="A1746" s="152"/>
      <c r="B1746" s="152"/>
      <c r="C1746" s="152"/>
      <c r="D1746" s="152"/>
      <c r="E1746" s="153">
        <f>'2.40-Dati'!A1745</f>
        <v>39310.166666666664</v>
      </c>
      <c r="F1746" s="157">
        <f>'2.40-Dati'!B1745</f>
        <v>71</v>
      </c>
      <c r="G1746" s="157">
        <f t="shared" si="54"/>
        <v>-2330.001831054602</v>
      </c>
      <c r="H1746" s="157">
        <f t="shared" si="55"/>
        <v>-1379.9972534178974</v>
      </c>
    </row>
    <row r="1747" spans="1:8" ht="15" customHeight="1" x14ac:dyDescent="0.2">
      <c r="A1747" s="152"/>
      <c r="B1747" s="152"/>
      <c r="C1747" s="152"/>
      <c r="D1747" s="152"/>
      <c r="E1747" s="153">
        <f>'2.40-Dati'!A1746</f>
        <v>39311.166666666664</v>
      </c>
      <c r="F1747" s="157">
        <f>'2.40-Dati'!B1746</f>
        <v>71.980003356933594</v>
      </c>
      <c r="G1747" s="157">
        <f t="shared" si="54"/>
        <v>980.00335693359375</v>
      </c>
      <c r="H1747" s="157">
        <f t="shared" si="55"/>
        <v>-1349.9984741210083</v>
      </c>
    </row>
    <row r="1748" spans="1:8" ht="15" customHeight="1" x14ac:dyDescent="0.2">
      <c r="A1748" s="152"/>
      <c r="B1748" s="152"/>
      <c r="C1748" s="152"/>
      <c r="D1748" s="152"/>
      <c r="E1748" s="153">
        <f>'2.40-Dati'!A1747</f>
        <v>39314.166666666664</v>
      </c>
      <c r="F1748" s="157">
        <f>'2.40-Dati'!B1747</f>
        <v>71.120002746582003</v>
      </c>
      <c r="G1748" s="157">
        <f t="shared" si="54"/>
        <v>-860.00061035159092</v>
      </c>
      <c r="H1748" s="157">
        <f t="shared" si="55"/>
        <v>120.00274658200283</v>
      </c>
    </row>
    <row r="1749" spans="1:8" ht="15" customHeight="1" x14ac:dyDescent="0.2">
      <c r="A1749" s="152"/>
      <c r="B1749" s="152"/>
      <c r="C1749" s="152"/>
      <c r="D1749" s="152"/>
      <c r="E1749" s="153">
        <f>'2.40-Dati'!A1748</f>
        <v>39315.166666666664</v>
      </c>
      <c r="F1749" s="157">
        <f>'2.40-Dati'!B1748</f>
        <v>69.470001220703097</v>
      </c>
      <c r="G1749" s="157">
        <f t="shared" si="54"/>
        <v>-1650.0015258789063</v>
      </c>
      <c r="H1749" s="157">
        <f t="shared" si="55"/>
        <v>-2510.0021362304969</v>
      </c>
    </row>
    <row r="1750" spans="1:8" ht="15" customHeight="1" x14ac:dyDescent="0.2">
      <c r="A1750" s="152"/>
      <c r="B1750" s="152"/>
      <c r="C1750" s="152"/>
      <c r="D1750" s="152"/>
      <c r="E1750" s="153">
        <f>'2.40-Dati'!A1749</f>
        <v>39316.166666666664</v>
      </c>
      <c r="F1750" s="157">
        <f>'2.40-Dati'!B1749</f>
        <v>69.260002136230398</v>
      </c>
      <c r="G1750" s="157">
        <f t="shared" si="54"/>
        <v>-209.99908447269888</v>
      </c>
      <c r="H1750" s="157">
        <f t="shared" si="55"/>
        <v>-1860.0006103516052</v>
      </c>
    </row>
    <row r="1751" spans="1:8" ht="15" customHeight="1" x14ac:dyDescent="0.2">
      <c r="A1751" s="152"/>
      <c r="B1751" s="152"/>
      <c r="C1751" s="152"/>
      <c r="D1751" s="152"/>
      <c r="E1751" s="153">
        <f>'2.40-Dati'!A1750</f>
        <v>39317.166666666664</v>
      </c>
      <c r="F1751" s="157">
        <f>'2.40-Dati'!B1750</f>
        <v>69.830001831054602</v>
      </c>
      <c r="G1751" s="157">
        <f t="shared" si="54"/>
        <v>569.99969482420454</v>
      </c>
      <c r="H1751" s="157">
        <f t="shared" si="55"/>
        <v>360.00061035150566</v>
      </c>
    </row>
    <row r="1752" spans="1:8" ht="15" customHeight="1" x14ac:dyDescent="0.2">
      <c r="A1752" s="152"/>
      <c r="B1752" s="152"/>
      <c r="C1752" s="152"/>
      <c r="D1752" s="152"/>
      <c r="E1752" s="153">
        <f>'2.40-Dati'!A1751</f>
        <v>39318.166666666664</v>
      </c>
      <c r="F1752" s="157">
        <f>'2.40-Dati'!B1751</f>
        <v>71.089996337890597</v>
      </c>
      <c r="G1752" s="157">
        <f t="shared" si="54"/>
        <v>1259.9945068359943</v>
      </c>
      <c r="H1752" s="157">
        <f t="shared" si="55"/>
        <v>1829.994201660199</v>
      </c>
    </row>
    <row r="1753" spans="1:8" ht="15" customHeight="1" x14ac:dyDescent="0.2">
      <c r="A1753" s="152"/>
      <c r="B1753" s="152"/>
      <c r="C1753" s="152"/>
      <c r="D1753" s="152"/>
      <c r="E1753" s="153">
        <f>'2.40-Dati'!A1752</f>
        <v>39321.166666666664</v>
      </c>
      <c r="F1753" s="157">
        <f>'2.40-Dati'!B1752</f>
        <v>71.970001220703097</v>
      </c>
      <c r="G1753" s="157">
        <f t="shared" si="54"/>
        <v>880.0048828125</v>
      </c>
      <c r="H1753" s="157">
        <f t="shared" si="55"/>
        <v>2139.9993896484943</v>
      </c>
    </row>
    <row r="1754" spans="1:8" ht="15" customHeight="1" x14ac:dyDescent="0.2">
      <c r="A1754" s="152"/>
      <c r="B1754" s="152"/>
      <c r="C1754" s="152"/>
      <c r="D1754" s="152"/>
      <c r="E1754" s="153">
        <f>'2.40-Dati'!A1753</f>
        <v>39322.166666666664</v>
      </c>
      <c r="F1754" s="157">
        <f>'2.40-Dati'!B1753</f>
        <v>71.730003356933594</v>
      </c>
      <c r="G1754" s="157">
        <f t="shared" si="54"/>
        <v>-239.99786376950283</v>
      </c>
      <c r="H1754" s="157">
        <f t="shared" si="55"/>
        <v>640.00701904299717</v>
      </c>
    </row>
    <row r="1755" spans="1:8" ht="15" customHeight="1" x14ac:dyDescent="0.2">
      <c r="A1755" s="152"/>
      <c r="B1755" s="152"/>
      <c r="C1755" s="152"/>
      <c r="D1755" s="152"/>
      <c r="E1755" s="153">
        <f>'2.40-Dati'!A1754</f>
        <v>39323.166666666664</v>
      </c>
      <c r="F1755" s="157">
        <f>'2.40-Dati'!B1754</f>
        <v>73.510002136230398</v>
      </c>
      <c r="G1755" s="157">
        <f t="shared" si="54"/>
        <v>1779.9987792968041</v>
      </c>
      <c r="H1755" s="157">
        <f t="shared" si="55"/>
        <v>1540.0009155273012</v>
      </c>
    </row>
    <row r="1756" spans="1:8" ht="15" customHeight="1" x14ac:dyDescent="0.2">
      <c r="A1756" s="152"/>
      <c r="B1756" s="152"/>
      <c r="C1756" s="152"/>
      <c r="D1756" s="152"/>
      <c r="E1756" s="153">
        <f>'2.40-Dati'!A1755</f>
        <v>39324.166666666664</v>
      </c>
      <c r="F1756" s="157">
        <f>'2.40-Dati'!B1755</f>
        <v>73.360000610351506</v>
      </c>
      <c r="G1756" s="157">
        <f t="shared" si="54"/>
        <v>-150.00152587889204</v>
      </c>
      <c r="H1756" s="157">
        <f t="shared" si="55"/>
        <v>1629.9972534179119</v>
      </c>
    </row>
    <row r="1757" spans="1:8" ht="15" customHeight="1" x14ac:dyDescent="0.2">
      <c r="A1757" s="152"/>
      <c r="B1757" s="152"/>
      <c r="C1757" s="152"/>
      <c r="D1757" s="152"/>
      <c r="E1757" s="153">
        <f>'2.40-Dati'!A1756</f>
        <v>39325.166666666664</v>
      </c>
      <c r="F1757" s="157">
        <f>'2.40-Dati'!B1756</f>
        <v>74.040000915527301</v>
      </c>
      <c r="G1757" s="157">
        <f t="shared" si="54"/>
        <v>680.00030517579546</v>
      </c>
      <c r="H1757" s="157">
        <f t="shared" si="55"/>
        <v>529.99877929690342</v>
      </c>
    </row>
    <row r="1758" spans="1:8" ht="15" customHeight="1" x14ac:dyDescent="0.2">
      <c r="A1758" s="152"/>
      <c r="B1758" s="152"/>
      <c r="C1758" s="152"/>
      <c r="D1758" s="152"/>
      <c r="E1758" s="153">
        <f>'2.40-Dati'!A1757</f>
        <v>39329.166666666664</v>
      </c>
      <c r="F1758" s="157">
        <f>'2.40-Dati'!B1757</f>
        <v>75.080001831054602</v>
      </c>
      <c r="G1758" s="157">
        <f t="shared" si="54"/>
        <v>1040.000915527301</v>
      </c>
      <c r="H1758" s="157">
        <f t="shared" si="55"/>
        <v>1720.0012207030964</v>
      </c>
    </row>
    <row r="1759" spans="1:8" ht="15" customHeight="1" x14ac:dyDescent="0.2">
      <c r="A1759" s="152"/>
      <c r="B1759" s="152"/>
      <c r="C1759" s="152"/>
      <c r="D1759" s="152"/>
      <c r="E1759" s="153">
        <f>'2.40-Dati'!A1758</f>
        <v>39330.166666666664</v>
      </c>
      <c r="F1759" s="157">
        <f>'2.40-Dati'!B1758</f>
        <v>75.730003356933594</v>
      </c>
      <c r="G1759" s="157">
        <f t="shared" si="54"/>
        <v>650.00152587899152</v>
      </c>
      <c r="H1759" s="157">
        <f t="shared" si="55"/>
        <v>1690.0024414062925</v>
      </c>
    </row>
    <row r="1760" spans="1:8" ht="15" customHeight="1" x14ac:dyDescent="0.2">
      <c r="A1760" s="152"/>
      <c r="B1760" s="152"/>
      <c r="C1760" s="152"/>
      <c r="D1760" s="152"/>
      <c r="E1760" s="153">
        <f>'2.40-Dati'!A1759</f>
        <v>39331.166666666664</v>
      </c>
      <c r="F1760" s="157">
        <f>'2.40-Dati'!B1759</f>
        <v>76.300003051757798</v>
      </c>
      <c r="G1760" s="157">
        <f t="shared" si="54"/>
        <v>569.99969482420454</v>
      </c>
      <c r="H1760" s="157">
        <f t="shared" si="55"/>
        <v>1220.0012207031959</v>
      </c>
    </row>
    <row r="1761" spans="1:8" ht="15" customHeight="1" x14ac:dyDescent="0.2">
      <c r="A1761" s="152"/>
      <c r="B1761" s="152"/>
      <c r="C1761" s="152"/>
      <c r="D1761" s="152"/>
      <c r="E1761" s="153">
        <f>'2.40-Dati'!A1760</f>
        <v>39332.166666666664</v>
      </c>
      <c r="F1761" s="157">
        <f>'2.40-Dati'!B1760</f>
        <v>76.699996948242102</v>
      </c>
      <c r="G1761" s="157">
        <f t="shared" si="54"/>
        <v>399.99389648430395</v>
      </c>
      <c r="H1761" s="157">
        <f t="shared" si="55"/>
        <v>969.99359130850848</v>
      </c>
    </row>
    <row r="1762" spans="1:8" ht="15" customHeight="1" x14ac:dyDescent="0.2">
      <c r="A1762" s="152"/>
      <c r="B1762" s="152"/>
      <c r="C1762" s="152"/>
      <c r="D1762" s="152"/>
      <c r="E1762" s="153">
        <f>'2.40-Dati'!A1761</f>
        <v>39335.166666666664</v>
      </c>
      <c r="F1762" s="157">
        <f>'2.40-Dati'!B1761</f>
        <v>77.489997863769503</v>
      </c>
      <c r="G1762" s="157">
        <f t="shared" si="54"/>
        <v>790.00091552740059</v>
      </c>
      <c r="H1762" s="157">
        <f t="shared" si="55"/>
        <v>1189.9948120117047</v>
      </c>
    </row>
    <row r="1763" spans="1:8" ht="15" customHeight="1" x14ac:dyDescent="0.2">
      <c r="A1763" s="152"/>
      <c r="B1763" s="152"/>
      <c r="C1763" s="152"/>
      <c r="D1763" s="152"/>
      <c r="E1763" s="153">
        <f>'2.40-Dati'!A1762</f>
        <v>39336.166666666664</v>
      </c>
      <c r="F1763" s="157">
        <f>'2.40-Dati'!B1762</f>
        <v>78.230003356933594</v>
      </c>
      <c r="G1763" s="157">
        <f t="shared" si="54"/>
        <v>740.00549316409092</v>
      </c>
      <c r="H1763" s="157">
        <f t="shared" si="55"/>
        <v>1530.0064086914915</v>
      </c>
    </row>
    <row r="1764" spans="1:8" ht="15" customHeight="1" x14ac:dyDescent="0.2">
      <c r="A1764" s="152"/>
      <c r="B1764" s="152"/>
      <c r="C1764" s="152"/>
      <c r="D1764" s="152"/>
      <c r="E1764" s="153">
        <f>'2.40-Dati'!A1763</f>
        <v>39337.166666666664</v>
      </c>
      <c r="F1764" s="157">
        <f>'2.40-Dati'!B1763</f>
        <v>79.910003662109304</v>
      </c>
      <c r="G1764" s="157">
        <f t="shared" si="54"/>
        <v>1680.0003051757103</v>
      </c>
      <c r="H1764" s="157">
        <f t="shared" si="55"/>
        <v>2420.005798339801</v>
      </c>
    </row>
    <row r="1765" spans="1:8" ht="15" customHeight="1" x14ac:dyDescent="0.2">
      <c r="A1765" s="152"/>
      <c r="B1765" s="152"/>
      <c r="C1765" s="152"/>
      <c r="D1765" s="152"/>
      <c r="E1765" s="153">
        <f>'2.40-Dati'!A1764</f>
        <v>39338.166666666664</v>
      </c>
      <c r="F1765" s="157">
        <f>'2.40-Dati'!B1764</f>
        <v>80.089996337890597</v>
      </c>
      <c r="G1765" s="157">
        <f t="shared" si="54"/>
        <v>179.99267578129263</v>
      </c>
      <c r="H1765" s="157">
        <f t="shared" si="55"/>
        <v>1859.9929809570031</v>
      </c>
    </row>
    <row r="1766" spans="1:8" ht="15" customHeight="1" x14ac:dyDescent="0.2">
      <c r="A1766" s="152"/>
      <c r="B1766" s="152"/>
      <c r="C1766" s="152"/>
      <c r="D1766" s="152"/>
      <c r="E1766" s="153">
        <f>'2.40-Dati'!A1765</f>
        <v>39339.166666666664</v>
      </c>
      <c r="F1766" s="157">
        <f>'2.40-Dati'!B1765</f>
        <v>79.099998474121094</v>
      </c>
      <c r="G1766" s="157">
        <f t="shared" si="54"/>
        <v>-989.99786376950283</v>
      </c>
      <c r="H1766" s="157">
        <f t="shared" si="55"/>
        <v>-810.0051879882102</v>
      </c>
    </row>
    <row r="1767" spans="1:8" ht="15" customHeight="1" x14ac:dyDescent="0.2">
      <c r="A1767" s="152"/>
      <c r="B1767" s="152"/>
      <c r="C1767" s="152"/>
      <c r="D1767" s="152"/>
      <c r="E1767" s="153">
        <f>'2.40-Dati'!A1766</f>
        <v>39342.166666666664</v>
      </c>
      <c r="F1767" s="157">
        <f>'2.40-Dati'!B1766</f>
        <v>80.569999694824205</v>
      </c>
      <c r="G1767" s="157">
        <f t="shared" si="54"/>
        <v>1470.0012207031109</v>
      </c>
      <c r="H1767" s="157">
        <f t="shared" si="55"/>
        <v>480.00335693360807</v>
      </c>
    </row>
    <row r="1768" spans="1:8" ht="15" customHeight="1" x14ac:dyDescent="0.2">
      <c r="A1768" s="152"/>
      <c r="B1768" s="152"/>
      <c r="C1768" s="152"/>
      <c r="D1768" s="152"/>
      <c r="E1768" s="153">
        <f>'2.40-Dati'!A1767</f>
        <v>39343.166666666664</v>
      </c>
      <c r="F1768" s="157">
        <f>'2.40-Dati'!B1767</f>
        <v>81.510002136230398</v>
      </c>
      <c r="G1768" s="157">
        <f t="shared" si="54"/>
        <v>940.00244140619316</v>
      </c>
      <c r="H1768" s="157">
        <f t="shared" si="55"/>
        <v>2410.0036621093041</v>
      </c>
    </row>
    <row r="1769" spans="1:8" ht="15" customHeight="1" x14ac:dyDescent="0.2">
      <c r="A1769" s="152"/>
      <c r="B1769" s="152"/>
      <c r="C1769" s="152"/>
      <c r="D1769" s="152"/>
      <c r="E1769" s="153">
        <f>'2.40-Dati'!A1768</f>
        <v>39344.166666666664</v>
      </c>
      <c r="F1769" s="157">
        <f>'2.40-Dati'!B1768</f>
        <v>81.930000305175696</v>
      </c>
      <c r="G1769" s="157">
        <f t="shared" si="54"/>
        <v>419.99816894529829</v>
      </c>
      <c r="H1769" s="157">
        <f t="shared" si="55"/>
        <v>1360.0006103514916</v>
      </c>
    </row>
    <row r="1770" spans="1:8" ht="15" customHeight="1" x14ac:dyDescent="0.2">
      <c r="A1770" s="152"/>
      <c r="B1770" s="152"/>
      <c r="C1770" s="152"/>
      <c r="D1770" s="152"/>
      <c r="E1770" s="153">
        <f>'2.40-Dati'!A1769</f>
        <v>39345.166666666664</v>
      </c>
      <c r="F1770" s="157">
        <f>'2.40-Dati'!B1769</f>
        <v>83.319999694824205</v>
      </c>
      <c r="G1770" s="157">
        <f t="shared" si="54"/>
        <v>1389.9993896485084</v>
      </c>
      <c r="H1770" s="157">
        <f t="shared" si="55"/>
        <v>1809.9975585938068</v>
      </c>
    </row>
    <row r="1771" spans="1:8" ht="15" customHeight="1" x14ac:dyDescent="0.2">
      <c r="A1771" s="152"/>
      <c r="B1771" s="152"/>
      <c r="C1771" s="152"/>
      <c r="D1771" s="152"/>
      <c r="E1771" s="153">
        <f>'2.40-Dati'!A1770</f>
        <v>39346.166666666664</v>
      </c>
      <c r="F1771" s="157">
        <f>'2.40-Dati'!B1770</f>
        <v>81.620002746582003</v>
      </c>
      <c r="G1771" s="157">
        <f t="shared" si="54"/>
        <v>-1699.9969482422016</v>
      </c>
      <c r="H1771" s="157">
        <f t="shared" si="55"/>
        <v>-309.99755859369316</v>
      </c>
    </row>
    <row r="1772" spans="1:8" ht="15" customHeight="1" x14ac:dyDescent="0.2">
      <c r="A1772" s="152"/>
      <c r="B1772" s="152"/>
      <c r="C1772" s="152"/>
      <c r="D1772" s="152"/>
      <c r="E1772" s="153">
        <f>'2.40-Dati'!A1771</f>
        <v>39349.166666666664</v>
      </c>
      <c r="F1772" s="157">
        <f>'2.40-Dati'!B1771</f>
        <v>80.949996948242102</v>
      </c>
      <c r="G1772" s="157">
        <f t="shared" si="54"/>
        <v>-670.00579833990059</v>
      </c>
      <c r="H1772" s="157">
        <f t="shared" si="55"/>
        <v>-2370.0027465821022</v>
      </c>
    </row>
    <row r="1773" spans="1:8" ht="15" customHeight="1" x14ac:dyDescent="0.2">
      <c r="A1773" s="152"/>
      <c r="B1773" s="152"/>
      <c r="C1773" s="152"/>
      <c r="D1773" s="152"/>
      <c r="E1773" s="153">
        <f>'2.40-Dati'!A1772</f>
        <v>39350.166666666664</v>
      </c>
      <c r="F1773" s="157">
        <f>'2.40-Dati'!B1772</f>
        <v>79.529998779296804</v>
      </c>
      <c r="G1773" s="157">
        <f t="shared" si="54"/>
        <v>-1419.9981689452984</v>
      </c>
      <c r="H1773" s="157">
        <f t="shared" si="55"/>
        <v>-2090.003967285199</v>
      </c>
    </row>
    <row r="1774" spans="1:8" ht="15" customHeight="1" x14ac:dyDescent="0.2">
      <c r="A1774" s="152"/>
      <c r="B1774" s="152"/>
      <c r="C1774" s="152"/>
      <c r="D1774" s="152"/>
      <c r="E1774" s="153">
        <f>'2.40-Dati'!A1773</f>
        <v>39351.166666666664</v>
      </c>
      <c r="F1774" s="157">
        <f>'2.40-Dati'!B1773</f>
        <v>80.300003051757798</v>
      </c>
      <c r="G1774" s="157">
        <f t="shared" si="54"/>
        <v>770.00427246099434</v>
      </c>
      <c r="H1774" s="157">
        <f t="shared" si="55"/>
        <v>-649.99389648430406</v>
      </c>
    </row>
    <row r="1775" spans="1:8" ht="15" customHeight="1" x14ac:dyDescent="0.2">
      <c r="A1775" s="152"/>
      <c r="B1775" s="152"/>
      <c r="C1775" s="152"/>
      <c r="D1775" s="152"/>
      <c r="E1775" s="153">
        <f>'2.40-Dati'!A1774</f>
        <v>39352.166666666664</v>
      </c>
      <c r="F1775" s="157">
        <f>'2.40-Dati'!B1774</f>
        <v>82.879997253417898</v>
      </c>
      <c r="G1775" s="157">
        <f t="shared" si="54"/>
        <v>2579.9942016600994</v>
      </c>
      <c r="H1775" s="157">
        <f t="shared" si="55"/>
        <v>3349.9984741210938</v>
      </c>
    </row>
    <row r="1776" spans="1:8" ht="15" customHeight="1" x14ac:dyDescent="0.2">
      <c r="A1776" s="152"/>
      <c r="B1776" s="152"/>
      <c r="C1776" s="152"/>
      <c r="D1776" s="152"/>
      <c r="E1776" s="153">
        <f>'2.40-Dati'!A1775</f>
        <v>39353.166666666664</v>
      </c>
      <c r="F1776" s="157">
        <f>'2.40-Dati'!B1775</f>
        <v>81.660003662109304</v>
      </c>
      <c r="G1776" s="157">
        <f t="shared" si="54"/>
        <v>-1219.9935913085938</v>
      </c>
      <c r="H1776" s="157">
        <f t="shared" si="55"/>
        <v>1360.0006103515057</v>
      </c>
    </row>
    <row r="1777" spans="1:8" ht="15" customHeight="1" x14ac:dyDescent="0.2">
      <c r="A1777" s="152"/>
      <c r="B1777" s="152"/>
      <c r="C1777" s="152"/>
      <c r="D1777" s="152"/>
      <c r="E1777" s="153">
        <f>'2.40-Dati'!A1776</f>
        <v>39356.166666666664</v>
      </c>
      <c r="F1777" s="157">
        <f>'2.40-Dati'!B1776</f>
        <v>80.239997863769503</v>
      </c>
      <c r="G1777" s="157">
        <f t="shared" si="54"/>
        <v>-1420.005798339801</v>
      </c>
      <c r="H1777" s="157">
        <f t="shared" si="55"/>
        <v>-2639.9993896483948</v>
      </c>
    </row>
    <row r="1778" spans="1:8" ht="15" customHeight="1" x14ac:dyDescent="0.2">
      <c r="A1778" s="152"/>
      <c r="B1778" s="152"/>
      <c r="C1778" s="152"/>
      <c r="D1778" s="152"/>
      <c r="E1778" s="153">
        <f>'2.40-Dati'!A1777</f>
        <v>39357.166666666664</v>
      </c>
      <c r="F1778" s="157">
        <f>'2.40-Dati'!B1777</f>
        <v>80.050003051757798</v>
      </c>
      <c r="G1778" s="157">
        <f t="shared" si="54"/>
        <v>-189.99481201170454</v>
      </c>
      <c r="H1778" s="157">
        <f t="shared" si="55"/>
        <v>-1610.0006103515057</v>
      </c>
    </row>
    <row r="1779" spans="1:8" ht="15" customHeight="1" x14ac:dyDescent="0.2">
      <c r="A1779" s="152"/>
      <c r="B1779" s="152"/>
      <c r="C1779" s="152"/>
      <c r="D1779" s="152"/>
      <c r="E1779" s="153">
        <f>'2.40-Dati'!A1778</f>
        <v>39358.166666666664</v>
      </c>
      <c r="F1779" s="157">
        <f>'2.40-Dati'!B1778</f>
        <v>79.940002441406193</v>
      </c>
      <c r="G1779" s="157">
        <f t="shared" si="54"/>
        <v>-110.00061035160513</v>
      </c>
      <c r="H1779" s="157">
        <f t="shared" si="55"/>
        <v>-299.99542236330967</v>
      </c>
    </row>
    <row r="1780" spans="1:8" ht="15" customHeight="1" x14ac:dyDescent="0.2">
      <c r="A1780" s="152"/>
      <c r="B1780" s="152"/>
      <c r="C1780" s="152"/>
      <c r="D1780" s="152"/>
      <c r="E1780" s="153">
        <f>'2.40-Dati'!A1779</f>
        <v>39359.166666666664</v>
      </c>
      <c r="F1780" s="157">
        <f>'2.40-Dati'!B1779</f>
        <v>81.440002441406193</v>
      </c>
      <c r="G1780" s="157">
        <f t="shared" si="54"/>
        <v>1500</v>
      </c>
      <c r="H1780" s="157">
        <f t="shared" si="55"/>
        <v>1389.9993896483948</v>
      </c>
    </row>
    <row r="1781" spans="1:8" ht="15" customHeight="1" x14ac:dyDescent="0.2">
      <c r="A1781" s="152"/>
      <c r="B1781" s="152"/>
      <c r="C1781" s="152"/>
      <c r="D1781" s="152"/>
      <c r="E1781" s="153">
        <f>'2.40-Dati'!A1780</f>
        <v>39360.166666666664</v>
      </c>
      <c r="F1781" s="157">
        <f>'2.40-Dati'!B1780</f>
        <v>81.220001220703097</v>
      </c>
      <c r="G1781" s="157">
        <f t="shared" si="54"/>
        <v>-220.00122070309658</v>
      </c>
      <c r="H1781" s="157">
        <f t="shared" si="55"/>
        <v>1279.9987792969034</v>
      </c>
    </row>
    <row r="1782" spans="1:8" ht="15" customHeight="1" x14ac:dyDescent="0.2">
      <c r="A1782" s="152"/>
      <c r="B1782" s="152"/>
      <c r="C1782" s="152"/>
      <c r="D1782" s="152"/>
      <c r="E1782" s="153">
        <f>'2.40-Dati'!A1781</f>
        <v>39363.166666666664</v>
      </c>
      <c r="F1782" s="157">
        <f>'2.40-Dati'!B1781</f>
        <v>79.019996643066406</v>
      </c>
      <c r="G1782" s="157">
        <f t="shared" si="54"/>
        <v>-2200.0045776366906</v>
      </c>
      <c r="H1782" s="157">
        <f t="shared" si="55"/>
        <v>-2420.0057983397874</v>
      </c>
    </row>
    <row r="1783" spans="1:8" ht="15" customHeight="1" x14ac:dyDescent="0.2">
      <c r="A1783" s="152"/>
      <c r="B1783" s="152"/>
      <c r="C1783" s="152"/>
      <c r="D1783" s="152"/>
      <c r="E1783" s="153">
        <f>'2.40-Dati'!A1782</f>
        <v>39364.166666666664</v>
      </c>
      <c r="F1783" s="157">
        <f>'2.40-Dati'!B1782</f>
        <v>80.260002136230398</v>
      </c>
      <c r="G1783" s="157">
        <f t="shared" si="54"/>
        <v>1240.0054931639916</v>
      </c>
      <c r="H1783" s="157">
        <f t="shared" si="55"/>
        <v>-959.999084472699</v>
      </c>
    </row>
    <row r="1784" spans="1:8" ht="15" customHeight="1" x14ac:dyDescent="0.2">
      <c r="A1784" s="152"/>
      <c r="B1784" s="152"/>
      <c r="C1784" s="152"/>
      <c r="D1784" s="152"/>
      <c r="E1784" s="153">
        <f>'2.40-Dati'!A1783</f>
        <v>39365.166666666664</v>
      </c>
      <c r="F1784" s="157">
        <f>'2.40-Dati'!B1783</f>
        <v>81.300003051757798</v>
      </c>
      <c r="G1784" s="157">
        <f t="shared" si="54"/>
        <v>1040.0009155274006</v>
      </c>
      <c r="H1784" s="157">
        <f t="shared" si="55"/>
        <v>2280.0064086913922</v>
      </c>
    </row>
    <row r="1785" spans="1:8" ht="15" customHeight="1" x14ac:dyDescent="0.2">
      <c r="A1785" s="152"/>
      <c r="B1785" s="152"/>
      <c r="C1785" s="152"/>
      <c r="D1785" s="152"/>
      <c r="E1785" s="153">
        <f>'2.40-Dati'!A1784</f>
        <v>39366.166666666664</v>
      </c>
      <c r="F1785" s="157">
        <f>'2.40-Dati'!B1784</f>
        <v>83.080001831054602</v>
      </c>
      <c r="G1785" s="157">
        <f t="shared" si="54"/>
        <v>1779.9987792968041</v>
      </c>
      <c r="H1785" s="157">
        <f t="shared" si="55"/>
        <v>2819.9996948242047</v>
      </c>
    </row>
    <row r="1786" spans="1:8" ht="15" customHeight="1" x14ac:dyDescent="0.2">
      <c r="A1786" s="152"/>
      <c r="B1786" s="152"/>
      <c r="C1786" s="152"/>
      <c r="D1786" s="152"/>
      <c r="E1786" s="153">
        <f>'2.40-Dati'!A1785</f>
        <v>39367.166666666664</v>
      </c>
      <c r="F1786" s="157">
        <f>'2.40-Dati'!B1785</f>
        <v>83.690002441406193</v>
      </c>
      <c r="G1786" s="157">
        <f t="shared" si="54"/>
        <v>610.00061035159092</v>
      </c>
      <c r="H1786" s="157">
        <f t="shared" si="55"/>
        <v>2389.9993896483948</v>
      </c>
    </row>
    <row r="1787" spans="1:8" ht="15" customHeight="1" x14ac:dyDescent="0.2">
      <c r="A1787" s="152"/>
      <c r="B1787" s="152"/>
      <c r="C1787" s="152"/>
      <c r="D1787" s="152"/>
      <c r="E1787" s="153">
        <f>'2.40-Dati'!A1786</f>
        <v>39370.166666666664</v>
      </c>
      <c r="F1787" s="157">
        <f>'2.40-Dati'!B1786</f>
        <v>86.129997253417898</v>
      </c>
      <c r="G1787" s="157">
        <f t="shared" si="54"/>
        <v>2439.9948120117047</v>
      </c>
      <c r="H1787" s="157">
        <f t="shared" si="55"/>
        <v>3049.9954223632958</v>
      </c>
    </row>
    <row r="1788" spans="1:8" ht="15" customHeight="1" x14ac:dyDescent="0.2">
      <c r="A1788" s="152"/>
      <c r="B1788" s="152"/>
      <c r="C1788" s="152"/>
      <c r="D1788" s="152"/>
      <c r="E1788" s="153">
        <f>'2.40-Dati'!A1787</f>
        <v>39371.166666666664</v>
      </c>
      <c r="F1788" s="157">
        <f>'2.40-Dati'!B1787</f>
        <v>87.610000610351506</v>
      </c>
      <c r="G1788" s="157">
        <f t="shared" si="54"/>
        <v>1480.0033569336078</v>
      </c>
      <c r="H1788" s="157">
        <f t="shared" si="55"/>
        <v>3919.9981689453125</v>
      </c>
    </row>
    <row r="1789" spans="1:8" ht="15" customHeight="1" x14ac:dyDescent="0.2">
      <c r="A1789" s="152"/>
      <c r="B1789" s="152"/>
      <c r="C1789" s="152"/>
      <c r="D1789" s="152"/>
      <c r="E1789" s="153">
        <f>'2.40-Dati'!A1788</f>
        <v>39372.166666666664</v>
      </c>
      <c r="F1789" s="157">
        <f>'2.40-Dati'!B1788</f>
        <v>87.400001525878906</v>
      </c>
      <c r="G1789" s="157">
        <f t="shared" si="54"/>
        <v>-209.99908447259941</v>
      </c>
      <c r="H1789" s="157">
        <f t="shared" si="55"/>
        <v>1270.0042724610084</v>
      </c>
    </row>
    <row r="1790" spans="1:8" ht="15" customHeight="1" x14ac:dyDescent="0.2">
      <c r="A1790" s="152"/>
      <c r="B1790" s="152"/>
      <c r="C1790" s="152"/>
      <c r="D1790" s="152"/>
      <c r="E1790" s="153">
        <f>'2.40-Dati'!A1789</f>
        <v>39373.166666666664</v>
      </c>
      <c r="F1790" s="157">
        <f>'2.40-Dati'!B1789</f>
        <v>89.470001220703097</v>
      </c>
      <c r="G1790" s="157">
        <f t="shared" si="54"/>
        <v>2069.9996948241906</v>
      </c>
      <c r="H1790" s="157">
        <f t="shared" si="55"/>
        <v>1860.0006103515911</v>
      </c>
    </row>
    <row r="1791" spans="1:8" ht="15" customHeight="1" x14ac:dyDescent="0.2">
      <c r="A1791" s="152"/>
      <c r="B1791" s="152"/>
      <c r="C1791" s="152"/>
      <c r="D1791" s="152"/>
      <c r="E1791" s="153">
        <f>'2.40-Dati'!A1790</f>
        <v>39374.166666666664</v>
      </c>
      <c r="F1791" s="157">
        <f>'2.40-Dati'!B1790</f>
        <v>88.599998474121094</v>
      </c>
      <c r="G1791" s="157">
        <f t="shared" si="54"/>
        <v>-870.00274658200283</v>
      </c>
      <c r="H1791" s="157">
        <f t="shared" si="55"/>
        <v>1199.9969482421877</v>
      </c>
    </row>
    <row r="1792" spans="1:8" ht="15" customHeight="1" x14ac:dyDescent="0.2">
      <c r="A1792" s="152"/>
      <c r="B1792" s="152"/>
      <c r="C1792" s="152"/>
      <c r="D1792" s="152"/>
      <c r="E1792" s="153">
        <f>'2.40-Dati'!A1791</f>
        <v>39377.166666666664</v>
      </c>
      <c r="F1792" s="157">
        <f>'2.40-Dati'!B1791</f>
        <v>87.559997558593693</v>
      </c>
      <c r="G1792" s="157">
        <f t="shared" si="54"/>
        <v>-1040.0009155274006</v>
      </c>
      <c r="H1792" s="157">
        <f t="shared" si="55"/>
        <v>-1910.0036621094034</v>
      </c>
    </row>
    <row r="1793" spans="1:8" ht="15" customHeight="1" x14ac:dyDescent="0.2">
      <c r="A1793" s="152"/>
      <c r="B1793" s="152"/>
      <c r="C1793" s="152"/>
      <c r="D1793" s="152"/>
      <c r="E1793" s="153">
        <f>'2.40-Dati'!A1792</f>
        <v>39378.166666666664</v>
      </c>
      <c r="F1793" s="157">
        <f>'2.40-Dati'!B1792</f>
        <v>85.269996643066406</v>
      </c>
      <c r="G1793" s="157">
        <f t="shared" si="54"/>
        <v>-2290.0009155272869</v>
      </c>
      <c r="H1793" s="157">
        <f t="shared" si="55"/>
        <v>-3330.0018310546875</v>
      </c>
    </row>
    <row r="1794" spans="1:8" ht="15" customHeight="1" x14ac:dyDescent="0.2">
      <c r="A1794" s="152"/>
      <c r="B1794" s="152"/>
      <c r="C1794" s="152"/>
      <c r="D1794" s="152"/>
      <c r="E1794" s="153">
        <f>'2.40-Dati'!A1793</f>
        <v>39379.166666666664</v>
      </c>
      <c r="F1794" s="157">
        <f>'2.40-Dati'!B1793</f>
        <v>87.099998474121094</v>
      </c>
      <c r="G1794" s="157">
        <f t="shared" si="54"/>
        <v>1830.0018310546875</v>
      </c>
      <c r="H1794" s="157">
        <f t="shared" si="55"/>
        <v>-459.99908447259941</v>
      </c>
    </row>
    <row r="1795" spans="1:8" ht="15" customHeight="1" x14ac:dyDescent="0.2">
      <c r="A1795" s="152"/>
      <c r="B1795" s="152"/>
      <c r="C1795" s="152"/>
      <c r="D1795" s="152"/>
      <c r="E1795" s="153">
        <f>'2.40-Dati'!A1794</f>
        <v>39380.166666666664</v>
      </c>
      <c r="F1795" s="157">
        <f>'2.40-Dati'!B1794</f>
        <v>90.459999084472599</v>
      </c>
      <c r="G1795" s="157">
        <f t="shared" si="54"/>
        <v>3360.0006103515057</v>
      </c>
      <c r="H1795" s="157">
        <f t="shared" si="55"/>
        <v>5190.0024414061936</v>
      </c>
    </row>
    <row r="1796" spans="1:8" ht="15" customHeight="1" x14ac:dyDescent="0.2">
      <c r="A1796" s="152"/>
      <c r="B1796" s="152"/>
      <c r="C1796" s="152"/>
      <c r="D1796" s="152"/>
      <c r="E1796" s="153">
        <f>'2.40-Dati'!A1795</f>
        <v>39381.166666666664</v>
      </c>
      <c r="F1796" s="157">
        <f>'2.40-Dati'!B1795</f>
        <v>91.860000610351506</v>
      </c>
      <c r="G1796" s="157">
        <f t="shared" ref="G1796:G1859" si="56">IF($B$1="lunga",1,-1)*$B$3*(F1796-F1795)</f>
        <v>1400.0015258789063</v>
      </c>
      <c r="H1796" s="157">
        <f t="shared" si="55"/>
        <v>4760.0021362304124</v>
      </c>
    </row>
    <row r="1797" spans="1:8" ht="15" customHeight="1" x14ac:dyDescent="0.2">
      <c r="A1797" s="152"/>
      <c r="B1797" s="152"/>
      <c r="C1797" s="152"/>
      <c r="D1797" s="152"/>
      <c r="E1797" s="153">
        <f>'2.40-Dati'!A1796</f>
        <v>39384.166666666664</v>
      </c>
      <c r="F1797" s="157">
        <f>'2.40-Dati'!B1796</f>
        <v>93.529998779296804</v>
      </c>
      <c r="G1797" s="157">
        <f t="shared" si="56"/>
        <v>1669.9981689452984</v>
      </c>
      <c r="H1797" s="157">
        <f t="shared" ref="H1797:H1860" si="57">G1796+G1797</f>
        <v>3069.9996948242047</v>
      </c>
    </row>
    <row r="1798" spans="1:8" ht="15" customHeight="1" x14ac:dyDescent="0.2">
      <c r="A1798" s="152"/>
      <c r="B1798" s="152"/>
      <c r="C1798" s="152"/>
      <c r="D1798" s="152"/>
      <c r="E1798" s="153">
        <f>'2.40-Dati'!A1797</f>
        <v>39385.166666666664</v>
      </c>
      <c r="F1798" s="157">
        <f>'2.40-Dati'!B1797</f>
        <v>90.379997253417898</v>
      </c>
      <c r="G1798" s="157">
        <f t="shared" si="56"/>
        <v>-3150.0015258789063</v>
      </c>
      <c r="H1798" s="157">
        <f t="shared" si="57"/>
        <v>-1480.0033569336078</v>
      </c>
    </row>
    <row r="1799" spans="1:8" ht="15" customHeight="1" x14ac:dyDescent="0.2">
      <c r="A1799" s="152"/>
      <c r="B1799" s="152"/>
      <c r="C1799" s="152"/>
      <c r="D1799" s="152"/>
      <c r="E1799" s="153">
        <f>'2.40-Dati'!A1798</f>
        <v>39386.166666666664</v>
      </c>
      <c r="F1799" s="157">
        <f>'2.40-Dati'!B1798</f>
        <v>94.529998779296804</v>
      </c>
      <c r="G1799" s="157">
        <f t="shared" si="56"/>
        <v>4150.0015258789063</v>
      </c>
      <c r="H1799" s="157">
        <f t="shared" si="57"/>
        <v>1000</v>
      </c>
    </row>
    <row r="1800" spans="1:8" ht="15" customHeight="1" x14ac:dyDescent="0.2">
      <c r="A1800" s="152"/>
      <c r="B1800" s="152"/>
      <c r="C1800" s="152"/>
      <c r="D1800" s="152"/>
      <c r="E1800" s="153">
        <f>'2.40-Dati'!A1799</f>
        <v>39387.166666666664</v>
      </c>
      <c r="F1800" s="157">
        <f>'2.40-Dati'!B1799</f>
        <v>93.489997863769503</v>
      </c>
      <c r="G1800" s="157">
        <f t="shared" si="56"/>
        <v>-1040.000915527301</v>
      </c>
      <c r="H1800" s="157">
        <f t="shared" si="57"/>
        <v>3110.0006103516052</v>
      </c>
    </row>
    <row r="1801" spans="1:8" ht="15" customHeight="1" x14ac:dyDescent="0.2">
      <c r="A1801" s="152"/>
      <c r="B1801" s="152"/>
      <c r="C1801" s="152"/>
      <c r="D1801" s="152"/>
      <c r="E1801" s="153">
        <f>'2.40-Dati'!A1800</f>
        <v>39388.166666666664</v>
      </c>
      <c r="F1801" s="157">
        <f>'2.40-Dati'!B1800</f>
        <v>95.930000305175696</v>
      </c>
      <c r="G1801" s="157">
        <f t="shared" si="56"/>
        <v>2440.0024414061932</v>
      </c>
      <c r="H1801" s="157">
        <f t="shared" si="57"/>
        <v>1400.0015258788922</v>
      </c>
    </row>
    <row r="1802" spans="1:8" ht="15" customHeight="1" x14ac:dyDescent="0.2">
      <c r="A1802" s="152"/>
      <c r="B1802" s="152"/>
      <c r="C1802" s="152"/>
      <c r="D1802" s="152"/>
      <c r="E1802" s="153">
        <f>'2.40-Dati'!A1801</f>
        <v>39391.208333333336</v>
      </c>
      <c r="F1802" s="157">
        <f>'2.40-Dati'!B1801</f>
        <v>93.980003356933594</v>
      </c>
      <c r="G1802" s="157">
        <f t="shared" si="56"/>
        <v>-1949.9969482421022</v>
      </c>
      <c r="H1802" s="157">
        <f t="shared" si="57"/>
        <v>490.00549316409092</v>
      </c>
    </row>
    <row r="1803" spans="1:8" ht="15" customHeight="1" x14ac:dyDescent="0.2">
      <c r="A1803" s="152"/>
      <c r="B1803" s="152"/>
      <c r="C1803" s="152"/>
      <c r="D1803" s="152"/>
      <c r="E1803" s="153">
        <f>'2.40-Dati'!A1802</f>
        <v>39392.208333333336</v>
      </c>
      <c r="F1803" s="157">
        <f>'2.40-Dati'!B1802</f>
        <v>96.699996948242102</v>
      </c>
      <c r="G1803" s="157">
        <f t="shared" si="56"/>
        <v>2719.9935913085083</v>
      </c>
      <c r="H1803" s="157">
        <f t="shared" si="57"/>
        <v>769.99664306640602</v>
      </c>
    </row>
    <row r="1804" spans="1:8" ht="15" customHeight="1" x14ac:dyDescent="0.2">
      <c r="A1804" s="152"/>
      <c r="B1804" s="152"/>
      <c r="C1804" s="152"/>
      <c r="D1804" s="152"/>
      <c r="E1804" s="153">
        <f>'2.40-Dati'!A1803</f>
        <v>39393.208333333336</v>
      </c>
      <c r="F1804" s="157">
        <f>'2.40-Dati'!B1803</f>
        <v>96.370002746582003</v>
      </c>
      <c r="G1804" s="157">
        <f t="shared" si="56"/>
        <v>-329.99420166009941</v>
      </c>
      <c r="H1804" s="157">
        <f t="shared" si="57"/>
        <v>2389.9993896484089</v>
      </c>
    </row>
    <row r="1805" spans="1:8" ht="15" customHeight="1" x14ac:dyDescent="0.2">
      <c r="A1805" s="152"/>
      <c r="B1805" s="152"/>
      <c r="C1805" s="152"/>
      <c r="D1805" s="152"/>
      <c r="E1805" s="153">
        <f>'2.40-Dati'!A1804</f>
        <v>39394.208333333336</v>
      </c>
      <c r="F1805" s="157">
        <f>'2.40-Dati'!B1804</f>
        <v>95.459999084472599</v>
      </c>
      <c r="G1805" s="157">
        <f t="shared" si="56"/>
        <v>-910.00366210940342</v>
      </c>
      <c r="H1805" s="157">
        <f t="shared" si="57"/>
        <v>-1239.9978637695028</v>
      </c>
    </row>
    <row r="1806" spans="1:8" ht="15" customHeight="1" x14ac:dyDescent="0.2">
      <c r="A1806" s="152"/>
      <c r="B1806" s="152"/>
      <c r="C1806" s="152"/>
      <c r="D1806" s="152"/>
      <c r="E1806" s="153">
        <f>'2.40-Dati'!A1805</f>
        <v>39395.208333333336</v>
      </c>
      <c r="F1806" s="157">
        <f>'2.40-Dati'!B1805</f>
        <v>96.319999694824205</v>
      </c>
      <c r="G1806" s="157">
        <f t="shared" si="56"/>
        <v>860.00061035160513</v>
      </c>
      <c r="H1806" s="157">
        <f t="shared" si="57"/>
        <v>-50.003051757798289</v>
      </c>
    </row>
    <row r="1807" spans="1:8" ht="15" customHeight="1" x14ac:dyDescent="0.2">
      <c r="A1807" s="152"/>
      <c r="B1807" s="152"/>
      <c r="C1807" s="152"/>
      <c r="D1807" s="152"/>
      <c r="E1807" s="153">
        <f>'2.40-Dati'!A1806</f>
        <v>39398.208333333336</v>
      </c>
      <c r="F1807" s="157">
        <f>'2.40-Dati'!B1806</f>
        <v>94.620002746582003</v>
      </c>
      <c r="G1807" s="157">
        <f t="shared" si="56"/>
        <v>-1699.9969482422016</v>
      </c>
      <c r="H1807" s="157">
        <f t="shared" si="57"/>
        <v>-839.99633789059646</v>
      </c>
    </row>
    <row r="1808" spans="1:8" ht="15" customHeight="1" x14ac:dyDescent="0.2">
      <c r="A1808" s="152"/>
      <c r="B1808" s="152"/>
      <c r="C1808" s="152"/>
      <c r="D1808" s="152"/>
      <c r="E1808" s="153">
        <f>'2.40-Dati'!A1807</f>
        <v>39399.208333333336</v>
      </c>
      <c r="F1808" s="157">
        <f>'2.40-Dati'!B1807</f>
        <v>91.169998168945298</v>
      </c>
      <c r="G1808" s="157">
        <f t="shared" si="56"/>
        <v>-3450.0045776367047</v>
      </c>
      <c r="H1808" s="157">
        <f t="shared" si="57"/>
        <v>-5150.0015258789063</v>
      </c>
    </row>
    <row r="1809" spans="1:8" ht="15" customHeight="1" x14ac:dyDescent="0.2">
      <c r="A1809" s="152"/>
      <c r="B1809" s="152"/>
      <c r="C1809" s="152"/>
      <c r="D1809" s="152"/>
      <c r="E1809" s="153">
        <f>'2.40-Dati'!A1808</f>
        <v>39400.208333333336</v>
      </c>
      <c r="F1809" s="157">
        <f>'2.40-Dati'!B1808</f>
        <v>94.089996337890597</v>
      </c>
      <c r="G1809" s="157">
        <f t="shared" si="56"/>
        <v>2919.9981689452984</v>
      </c>
      <c r="H1809" s="157">
        <f t="shared" si="57"/>
        <v>-530.00640869140625</v>
      </c>
    </row>
    <row r="1810" spans="1:8" ht="15" customHeight="1" x14ac:dyDescent="0.2">
      <c r="A1810" s="152"/>
      <c r="B1810" s="152"/>
      <c r="C1810" s="152"/>
      <c r="D1810" s="152"/>
      <c r="E1810" s="153">
        <f>'2.40-Dati'!A1809</f>
        <v>39401.208333333336</v>
      </c>
      <c r="F1810" s="157">
        <f>'2.40-Dati'!B1809</f>
        <v>93.430000305175696</v>
      </c>
      <c r="G1810" s="157">
        <f t="shared" si="56"/>
        <v>-659.99603271490059</v>
      </c>
      <c r="H1810" s="157">
        <f t="shared" si="57"/>
        <v>2260.0021362303978</v>
      </c>
    </row>
    <row r="1811" spans="1:8" ht="15" customHeight="1" x14ac:dyDescent="0.2">
      <c r="A1811" s="152"/>
      <c r="B1811" s="152"/>
      <c r="C1811" s="152"/>
      <c r="D1811" s="152"/>
      <c r="E1811" s="153">
        <f>'2.40-Dati'!A1810</f>
        <v>39402.208333333336</v>
      </c>
      <c r="F1811" s="157">
        <f>'2.40-Dati'!B1810</f>
        <v>95.099998474121094</v>
      </c>
      <c r="G1811" s="157">
        <f t="shared" si="56"/>
        <v>1669.9981689453978</v>
      </c>
      <c r="H1811" s="157">
        <f t="shared" si="57"/>
        <v>1010.0021362304972</v>
      </c>
    </row>
    <row r="1812" spans="1:8" ht="15" customHeight="1" x14ac:dyDescent="0.2">
      <c r="A1812" s="152"/>
      <c r="B1812" s="152"/>
      <c r="C1812" s="152"/>
      <c r="D1812" s="152"/>
      <c r="E1812" s="153">
        <f>'2.40-Dati'!A1811</f>
        <v>39405.208333333336</v>
      </c>
      <c r="F1812" s="157">
        <f>'2.40-Dati'!B1811</f>
        <v>94.639999389648395</v>
      </c>
      <c r="G1812" s="157">
        <f t="shared" si="56"/>
        <v>-459.99908447269888</v>
      </c>
      <c r="H1812" s="157">
        <f t="shared" si="57"/>
        <v>1209.999084472699</v>
      </c>
    </row>
    <row r="1813" spans="1:8" ht="15" customHeight="1" x14ac:dyDescent="0.2">
      <c r="A1813" s="152"/>
      <c r="B1813" s="152"/>
      <c r="C1813" s="152"/>
      <c r="D1813" s="152"/>
      <c r="E1813" s="153">
        <f>'2.40-Dati'!A1812</f>
        <v>39406.208333333336</v>
      </c>
      <c r="F1813" s="157">
        <f>'2.40-Dati'!B1812</f>
        <v>98.029998779296804</v>
      </c>
      <c r="G1813" s="157">
        <f t="shared" si="56"/>
        <v>3389.9993896484093</v>
      </c>
      <c r="H1813" s="157">
        <f t="shared" si="57"/>
        <v>2930.0003051757103</v>
      </c>
    </row>
    <row r="1814" spans="1:8" ht="15" customHeight="1" x14ac:dyDescent="0.2">
      <c r="A1814" s="152"/>
      <c r="B1814" s="152"/>
      <c r="C1814" s="152"/>
      <c r="D1814" s="152"/>
      <c r="E1814" s="153">
        <f>'2.40-Dati'!A1813</f>
        <v>39407.208333333336</v>
      </c>
      <c r="F1814" s="157">
        <f>'2.40-Dati'!B1813</f>
        <v>97.290000915527301</v>
      </c>
      <c r="G1814" s="157">
        <f t="shared" si="56"/>
        <v>-739.99786376950283</v>
      </c>
      <c r="H1814" s="157">
        <f t="shared" si="57"/>
        <v>2650.0015258789063</v>
      </c>
    </row>
    <row r="1815" spans="1:8" ht="15" customHeight="1" x14ac:dyDescent="0.2">
      <c r="A1815" s="152"/>
      <c r="B1815" s="152"/>
      <c r="C1815" s="152"/>
      <c r="D1815" s="152"/>
      <c r="E1815" s="153">
        <f>'2.40-Dati'!A1814</f>
        <v>39409.604166666664</v>
      </c>
      <c r="F1815" s="157">
        <f>'2.40-Dati'!B1814</f>
        <v>98.180000305175696</v>
      </c>
      <c r="G1815" s="157">
        <f t="shared" si="56"/>
        <v>889.99938964839487</v>
      </c>
      <c r="H1815" s="157">
        <f t="shared" si="57"/>
        <v>150.00152587889204</v>
      </c>
    </row>
    <row r="1816" spans="1:8" ht="15" customHeight="1" x14ac:dyDescent="0.2">
      <c r="A1816" s="152"/>
      <c r="B1816" s="152"/>
      <c r="C1816" s="152"/>
      <c r="D1816" s="152"/>
      <c r="E1816" s="153">
        <f>'2.40-Dati'!A1815</f>
        <v>39412.208333333336</v>
      </c>
      <c r="F1816" s="157">
        <f>'2.40-Dati'!B1815</f>
        <v>97.699996948242102</v>
      </c>
      <c r="G1816" s="157">
        <f t="shared" si="56"/>
        <v>-480.00335693359375</v>
      </c>
      <c r="H1816" s="157">
        <f t="shared" si="57"/>
        <v>409.99603271480112</v>
      </c>
    </row>
    <row r="1817" spans="1:8" ht="15" customHeight="1" x14ac:dyDescent="0.2">
      <c r="A1817" s="152"/>
      <c r="B1817" s="152"/>
      <c r="C1817" s="152"/>
      <c r="D1817" s="152"/>
      <c r="E1817" s="153">
        <f>'2.40-Dati'!A1816</f>
        <v>39413.208333333336</v>
      </c>
      <c r="F1817" s="157">
        <f>'2.40-Dati'!B1816</f>
        <v>94.419998168945298</v>
      </c>
      <c r="G1817" s="157">
        <f t="shared" si="56"/>
        <v>-3279.9987792968041</v>
      </c>
      <c r="H1817" s="157">
        <f t="shared" si="57"/>
        <v>-3760.0021362303978</v>
      </c>
    </row>
    <row r="1818" spans="1:8" ht="15" customHeight="1" x14ac:dyDescent="0.2">
      <c r="A1818" s="152"/>
      <c r="B1818" s="152"/>
      <c r="C1818" s="152"/>
      <c r="D1818" s="152"/>
      <c r="E1818" s="153">
        <f>'2.40-Dati'!A1817</f>
        <v>39414.208333333336</v>
      </c>
      <c r="F1818" s="157">
        <f>'2.40-Dati'!B1817</f>
        <v>90.620002746582003</v>
      </c>
      <c r="G1818" s="157">
        <f t="shared" si="56"/>
        <v>-3799.9954223632953</v>
      </c>
      <c r="H1818" s="157">
        <f t="shared" si="57"/>
        <v>-7079.9942016600999</v>
      </c>
    </row>
    <row r="1819" spans="1:8" ht="15" customHeight="1" x14ac:dyDescent="0.2">
      <c r="A1819" s="152"/>
      <c r="B1819" s="152"/>
      <c r="C1819" s="152"/>
      <c r="D1819" s="152"/>
      <c r="E1819" s="153">
        <f>'2.40-Dati'!A1818</f>
        <v>39415.208333333336</v>
      </c>
      <c r="F1819" s="157">
        <f>'2.40-Dati'!B1818</f>
        <v>91.010002136230398</v>
      </c>
      <c r="G1819" s="157">
        <f t="shared" si="56"/>
        <v>389.99938964839487</v>
      </c>
      <c r="H1819" s="157">
        <f t="shared" si="57"/>
        <v>-3409.9960327149006</v>
      </c>
    </row>
    <row r="1820" spans="1:8" ht="15" customHeight="1" x14ac:dyDescent="0.2">
      <c r="A1820" s="152"/>
      <c r="B1820" s="152"/>
      <c r="C1820" s="152"/>
      <c r="D1820" s="152"/>
      <c r="E1820" s="153">
        <f>'2.40-Dati'!A1819</f>
        <v>39416.208333333336</v>
      </c>
      <c r="F1820" s="157">
        <f>'2.40-Dati'!B1819</f>
        <v>88.709999084472599</v>
      </c>
      <c r="G1820" s="157">
        <f t="shared" si="56"/>
        <v>-2300.0030517577984</v>
      </c>
      <c r="H1820" s="157">
        <f t="shared" si="57"/>
        <v>-1910.0036621094036</v>
      </c>
    </row>
    <row r="1821" spans="1:8" ht="15" customHeight="1" x14ac:dyDescent="0.2">
      <c r="A1821" s="152"/>
      <c r="B1821" s="152"/>
      <c r="C1821" s="152"/>
      <c r="D1821" s="152"/>
      <c r="E1821" s="153">
        <f>'2.40-Dati'!A1820</f>
        <v>39419.208333333336</v>
      </c>
      <c r="F1821" s="157">
        <f>'2.40-Dati'!B1820</f>
        <v>89.309997558593693</v>
      </c>
      <c r="G1821" s="157">
        <f t="shared" si="56"/>
        <v>599.99847412109375</v>
      </c>
      <c r="H1821" s="157">
        <f t="shared" si="57"/>
        <v>-1700.0045776367047</v>
      </c>
    </row>
    <row r="1822" spans="1:8" ht="15" customHeight="1" x14ac:dyDescent="0.2">
      <c r="A1822" s="152"/>
      <c r="B1822" s="152"/>
      <c r="C1822" s="152"/>
      <c r="D1822" s="152"/>
      <c r="E1822" s="153">
        <f>'2.40-Dati'!A1821</f>
        <v>39420.208333333336</v>
      </c>
      <c r="F1822" s="157">
        <f>'2.40-Dati'!B1821</f>
        <v>88.319999694824205</v>
      </c>
      <c r="G1822" s="157">
        <f t="shared" si="56"/>
        <v>-989.99786376948862</v>
      </c>
      <c r="H1822" s="157">
        <f t="shared" si="57"/>
        <v>-389.99938964839487</v>
      </c>
    </row>
    <row r="1823" spans="1:8" ht="15" customHeight="1" x14ac:dyDescent="0.2">
      <c r="A1823" s="152"/>
      <c r="B1823" s="152"/>
      <c r="C1823" s="152"/>
      <c r="D1823" s="152"/>
      <c r="E1823" s="153">
        <f>'2.40-Dati'!A1822</f>
        <v>39421.208333333336</v>
      </c>
      <c r="F1823" s="157">
        <f>'2.40-Dati'!B1822</f>
        <v>87.489997863769503</v>
      </c>
      <c r="G1823" s="157">
        <f t="shared" si="56"/>
        <v>-830.00183105470171</v>
      </c>
      <c r="H1823" s="157">
        <f t="shared" si="57"/>
        <v>-1819.9996948241903</v>
      </c>
    </row>
    <row r="1824" spans="1:8" ht="15" customHeight="1" x14ac:dyDescent="0.2">
      <c r="A1824" s="152"/>
      <c r="B1824" s="152"/>
      <c r="C1824" s="152"/>
      <c r="D1824" s="152"/>
      <c r="E1824" s="153">
        <f>'2.40-Dati'!A1823</f>
        <v>39422.208333333336</v>
      </c>
      <c r="F1824" s="157">
        <f>'2.40-Dati'!B1823</f>
        <v>90.230003356933594</v>
      </c>
      <c r="G1824" s="157">
        <f t="shared" si="56"/>
        <v>2740.0054931640907</v>
      </c>
      <c r="H1824" s="157">
        <f t="shared" si="57"/>
        <v>1910.0036621093891</v>
      </c>
    </row>
    <row r="1825" spans="1:8" ht="15" customHeight="1" x14ac:dyDescent="0.2">
      <c r="A1825" s="152"/>
      <c r="B1825" s="152"/>
      <c r="C1825" s="152"/>
      <c r="D1825" s="152"/>
      <c r="E1825" s="153">
        <f>'2.40-Dati'!A1824</f>
        <v>39423.208333333336</v>
      </c>
      <c r="F1825" s="157">
        <f>'2.40-Dati'!B1824</f>
        <v>88.279998779296804</v>
      </c>
      <c r="G1825" s="157">
        <f t="shared" si="56"/>
        <v>-1950.0045776367897</v>
      </c>
      <c r="H1825" s="157">
        <f t="shared" si="57"/>
        <v>790.000915527301</v>
      </c>
    </row>
    <row r="1826" spans="1:8" ht="15" customHeight="1" x14ac:dyDescent="0.2">
      <c r="A1826" s="152"/>
      <c r="B1826" s="152"/>
      <c r="C1826" s="152"/>
      <c r="D1826" s="152"/>
      <c r="E1826" s="153">
        <f>'2.40-Dati'!A1825</f>
        <v>39426.208333333336</v>
      </c>
      <c r="F1826" s="157">
        <f>'2.40-Dati'!B1825</f>
        <v>87.860000610351506</v>
      </c>
      <c r="G1826" s="157">
        <f t="shared" si="56"/>
        <v>-419.99816894529829</v>
      </c>
      <c r="H1826" s="157">
        <f t="shared" si="57"/>
        <v>-2370.0027465820881</v>
      </c>
    </row>
    <row r="1827" spans="1:8" ht="15" customHeight="1" x14ac:dyDescent="0.2">
      <c r="A1827" s="152"/>
      <c r="B1827" s="152"/>
      <c r="C1827" s="152"/>
      <c r="D1827" s="152"/>
      <c r="E1827" s="153">
        <f>'2.40-Dati'!A1826</f>
        <v>39427.208333333336</v>
      </c>
      <c r="F1827" s="157">
        <f>'2.40-Dati'!B1826</f>
        <v>90.019996643066406</v>
      </c>
      <c r="G1827" s="157">
        <f t="shared" si="56"/>
        <v>2159.9960327149006</v>
      </c>
      <c r="H1827" s="157">
        <f t="shared" si="57"/>
        <v>1739.9978637696022</v>
      </c>
    </row>
    <row r="1828" spans="1:8" ht="15" customHeight="1" x14ac:dyDescent="0.2">
      <c r="A1828" s="152"/>
      <c r="B1828" s="152"/>
      <c r="C1828" s="152"/>
      <c r="D1828" s="152"/>
      <c r="E1828" s="153">
        <f>'2.40-Dati'!A1827</f>
        <v>39428.208333333336</v>
      </c>
      <c r="F1828" s="157">
        <f>'2.40-Dati'!B1827</f>
        <v>94.389999389648395</v>
      </c>
      <c r="G1828" s="157">
        <f t="shared" si="56"/>
        <v>4370.0027465819885</v>
      </c>
      <c r="H1828" s="157">
        <f t="shared" si="57"/>
        <v>6529.9987792968896</v>
      </c>
    </row>
    <row r="1829" spans="1:8" ht="15" customHeight="1" x14ac:dyDescent="0.2">
      <c r="A1829" s="152"/>
      <c r="B1829" s="152"/>
      <c r="C1829" s="152"/>
      <c r="D1829" s="152"/>
      <c r="E1829" s="153">
        <f>'2.40-Dati'!A1828</f>
        <v>39429.208333333336</v>
      </c>
      <c r="F1829" s="157">
        <f>'2.40-Dati'!B1828</f>
        <v>92.25</v>
      </c>
      <c r="G1829" s="157">
        <f t="shared" si="56"/>
        <v>-2139.9993896483948</v>
      </c>
      <c r="H1829" s="157">
        <f t="shared" si="57"/>
        <v>2230.0033569335938</v>
      </c>
    </row>
    <row r="1830" spans="1:8" ht="15" customHeight="1" x14ac:dyDescent="0.2">
      <c r="A1830" s="152"/>
      <c r="B1830" s="152"/>
      <c r="C1830" s="152"/>
      <c r="D1830" s="152"/>
      <c r="E1830" s="153">
        <f>'2.40-Dati'!A1829</f>
        <v>39430.208333333336</v>
      </c>
      <c r="F1830" s="157">
        <f>'2.40-Dati'!B1829</f>
        <v>91.269996643066406</v>
      </c>
      <c r="G1830" s="157">
        <f t="shared" si="56"/>
        <v>-980.00335693359375</v>
      </c>
      <c r="H1830" s="157">
        <f t="shared" si="57"/>
        <v>-3120.0027465819885</v>
      </c>
    </row>
    <row r="1831" spans="1:8" ht="15" customHeight="1" x14ac:dyDescent="0.2">
      <c r="A1831" s="152"/>
      <c r="B1831" s="152"/>
      <c r="C1831" s="152"/>
      <c r="D1831" s="152"/>
      <c r="E1831" s="153">
        <f>'2.40-Dati'!A1830</f>
        <v>39433.208333333336</v>
      </c>
      <c r="F1831" s="157">
        <f>'2.40-Dati'!B1830</f>
        <v>90.629997253417898</v>
      </c>
      <c r="G1831" s="157">
        <f t="shared" si="56"/>
        <v>-639.99938964850855</v>
      </c>
      <c r="H1831" s="157">
        <f t="shared" si="57"/>
        <v>-1620.0027465821022</v>
      </c>
    </row>
    <row r="1832" spans="1:8" ht="15" customHeight="1" x14ac:dyDescent="0.2">
      <c r="A1832" s="152"/>
      <c r="B1832" s="152"/>
      <c r="C1832" s="152"/>
      <c r="D1832" s="152"/>
      <c r="E1832" s="153">
        <f>'2.40-Dati'!A1831</f>
        <v>39434.208333333336</v>
      </c>
      <c r="F1832" s="157">
        <f>'2.40-Dati'!B1831</f>
        <v>90.489997863769503</v>
      </c>
      <c r="G1832" s="157">
        <f t="shared" si="56"/>
        <v>-139.99938964839487</v>
      </c>
      <c r="H1832" s="157">
        <f t="shared" si="57"/>
        <v>-779.99877929690342</v>
      </c>
    </row>
    <row r="1833" spans="1:8" ht="15" customHeight="1" x14ac:dyDescent="0.2">
      <c r="A1833" s="152"/>
      <c r="B1833" s="152"/>
      <c r="C1833" s="152"/>
      <c r="D1833" s="152"/>
      <c r="E1833" s="153">
        <f>'2.40-Dati'!A1832</f>
        <v>39435.208333333336</v>
      </c>
      <c r="F1833" s="157">
        <f>'2.40-Dati'!B1832</f>
        <v>91.239997863769503</v>
      </c>
      <c r="G1833" s="157">
        <f t="shared" si="56"/>
        <v>750</v>
      </c>
      <c r="H1833" s="157">
        <f t="shared" si="57"/>
        <v>610.00061035160513</v>
      </c>
    </row>
    <row r="1834" spans="1:8" ht="15" customHeight="1" x14ac:dyDescent="0.2">
      <c r="A1834" s="152"/>
      <c r="B1834" s="152"/>
      <c r="C1834" s="152"/>
      <c r="D1834" s="152"/>
      <c r="E1834" s="153">
        <f>'2.40-Dati'!A1833</f>
        <v>39436.208333333336</v>
      </c>
      <c r="F1834" s="157">
        <f>'2.40-Dati'!B1833</f>
        <v>91.059997558593693</v>
      </c>
      <c r="G1834" s="157">
        <f t="shared" si="56"/>
        <v>-180.00030517580967</v>
      </c>
      <c r="H1834" s="157">
        <f t="shared" si="57"/>
        <v>569.99969482419033</v>
      </c>
    </row>
    <row r="1835" spans="1:8" ht="15" customHeight="1" x14ac:dyDescent="0.2">
      <c r="A1835" s="152"/>
      <c r="B1835" s="152"/>
      <c r="C1835" s="152"/>
      <c r="D1835" s="152"/>
      <c r="E1835" s="153">
        <f>'2.40-Dati'!A1834</f>
        <v>39437.208333333336</v>
      </c>
      <c r="F1835" s="157">
        <f>'2.40-Dati'!B1834</f>
        <v>93.309997558593693</v>
      </c>
      <c r="G1835" s="157">
        <f t="shared" si="56"/>
        <v>2250</v>
      </c>
      <c r="H1835" s="157">
        <f t="shared" si="57"/>
        <v>2069.9996948241906</v>
      </c>
    </row>
    <row r="1836" spans="1:8" ht="15" customHeight="1" x14ac:dyDescent="0.2">
      <c r="A1836" s="152"/>
      <c r="B1836" s="152"/>
      <c r="C1836" s="152"/>
      <c r="D1836" s="152"/>
      <c r="E1836" s="153">
        <f>'2.40-Dati'!A1835</f>
        <v>39440.604166666664</v>
      </c>
      <c r="F1836" s="157">
        <f>'2.40-Dati'!B1835</f>
        <v>94.129997253417898</v>
      </c>
      <c r="G1836" s="157">
        <f t="shared" si="56"/>
        <v>819.99969482420454</v>
      </c>
      <c r="H1836" s="157">
        <f t="shared" si="57"/>
        <v>3069.9996948242047</v>
      </c>
    </row>
    <row r="1837" spans="1:8" ht="15" customHeight="1" x14ac:dyDescent="0.2">
      <c r="A1837" s="152"/>
      <c r="B1837" s="152"/>
      <c r="C1837" s="152"/>
      <c r="D1837" s="152"/>
      <c r="E1837" s="153">
        <f>'2.40-Dati'!A1836</f>
        <v>39442.208333333336</v>
      </c>
      <c r="F1837" s="157">
        <f>'2.40-Dati'!B1836</f>
        <v>95.970001220703097</v>
      </c>
      <c r="G1837" s="157">
        <f t="shared" si="56"/>
        <v>1840.003967285199</v>
      </c>
      <c r="H1837" s="157">
        <f t="shared" si="57"/>
        <v>2660.0036621094036</v>
      </c>
    </row>
    <row r="1838" spans="1:8" ht="15" customHeight="1" x14ac:dyDescent="0.2">
      <c r="A1838" s="152"/>
      <c r="B1838" s="152"/>
      <c r="C1838" s="152"/>
      <c r="D1838" s="152"/>
      <c r="E1838" s="153">
        <f>'2.40-Dati'!A1837</f>
        <v>39443.208333333336</v>
      </c>
      <c r="F1838" s="157">
        <f>'2.40-Dati'!B1837</f>
        <v>96.620002746582003</v>
      </c>
      <c r="G1838" s="157">
        <f t="shared" si="56"/>
        <v>650.00152587890625</v>
      </c>
      <c r="H1838" s="157">
        <f t="shared" si="57"/>
        <v>2490.0054931641052</v>
      </c>
    </row>
    <row r="1839" spans="1:8" ht="15" customHeight="1" x14ac:dyDescent="0.2">
      <c r="A1839" s="152"/>
      <c r="B1839" s="152"/>
      <c r="C1839" s="152"/>
      <c r="D1839" s="152"/>
      <c r="E1839" s="153">
        <f>'2.40-Dati'!A1838</f>
        <v>39444.208333333336</v>
      </c>
      <c r="F1839" s="157">
        <f>'2.40-Dati'!B1838</f>
        <v>96</v>
      </c>
      <c r="G1839" s="157">
        <f t="shared" si="56"/>
        <v>-620.00274658200283</v>
      </c>
      <c r="H1839" s="157">
        <f t="shared" si="57"/>
        <v>29.998779296903422</v>
      </c>
    </row>
    <row r="1840" spans="1:8" ht="15" customHeight="1" x14ac:dyDescent="0.2">
      <c r="A1840" s="152"/>
      <c r="B1840" s="152"/>
      <c r="C1840" s="152"/>
      <c r="D1840" s="152"/>
      <c r="E1840" s="153">
        <f>'2.40-Dati'!A1839</f>
        <v>39447.208333333336</v>
      </c>
      <c r="F1840" s="157">
        <f>'2.40-Dati'!B1839</f>
        <v>95.980003356933594</v>
      </c>
      <c r="G1840" s="157">
        <f t="shared" si="56"/>
        <v>-19.99664306640625</v>
      </c>
      <c r="H1840" s="157">
        <f t="shared" si="57"/>
        <v>-639.99938964840908</v>
      </c>
    </row>
    <row r="1841" spans="1:8" ht="15" customHeight="1" x14ac:dyDescent="0.2">
      <c r="A1841" s="152"/>
      <c r="B1841" s="152"/>
      <c r="C1841" s="152"/>
      <c r="D1841" s="152"/>
      <c r="E1841" s="153">
        <f>'2.40-Dati'!A1840</f>
        <v>39449.208333333336</v>
      </c>
      <c r="F1841" s="157">
        <f>'2.40-Dati'!B1840</f>
        <v>99.620002746582003</v>
      </c>
      <c r="G1841" s="157">
        <f t="shared" si="56"/>
        <v>3639.9993896484093</v>
      </c>
      <c r="H1841" s="157">
        <f t="shared" si="57"/>
        <v>3620.0027465820031</v>
      </c>
    </row>
    <row r="1842" spans="1:8" ht="15" customHeight="1" x14ac:dyDescent="0.2">
      <c r="A1842" s="152"/>
      <c r="B1842" s="152"/>
      <c r="C1842" s="152"/>
      <c r="D1842" s="152"/>
      <c r="E1842" s="153">
        <f>'2.40-Dati'!A1841</f>
        <v>39450.208333333336</v>
      </c>
      <c r="F1842" s="157">
        <f>'2.40-Dati'!B1841</f>
        <v>99.180000305175696</v>
      </c>
      <c r="G1842" s="157">
        <f t="shared" si="56"/>
        <v>-440.00244140630684</v>
      </c>
      <c r="H1842" s="157">
        <f t="shared" si="57"/>
        <v>3199.9969482421025</v>
      </c>
    </row>
    <row r="1843" spans="1:8" ht="15" customHeight="1" x14ac:dyDescent="0.2">
      <c r="A1843" s="152"/>
      <c r="B1843" s="152"/>
      <c r="C1843" s="152"/>
      <c r="D1843" s="152"/>
      <c r="E1843" s="153">
        <f>'2.40-Dati'!A1842</f>
        <v>39451.208333333336</v>
      </c>
      <c r="F1843" s="157">
        <f>'2.40-Dati'!B1842</f>
        <v>97.910003662109304</v>
      </c>
      <c r="G1843" s="157">
        <f t="shared" si="56"/>
        <v>-1269.9966430663922</v>
      </c>
      <c r="H1843" s="157">
        <f t="shared" si="57"/>
        <v>-1709.999084472699</v>
      </c>
    </row>
    <row r="1844" spans="1:8" ht="15" customHeight="1" x14ac:dyDescent="0.2">
      <c r="A1844" s="152"/>
      <c r="B1844" s="152"/>
      <c r="C1844" s="152"/>
      <c r="D1844" s="152"/>
      <c r="E1844" s="153">
        <f>'2.40-Dati'!A1843</f>
        <v>39454.208333333336</v>
      </c>
      <c r="F1844" s="157">
        <f>'2.40-Dati'!B1843</f>
        <v>95.089996337890597</v>
      </c>
      <c r="G1844" s="157">
        <f t="shared" si="56"/>
        <v>-2820.0073242187073</v>
      </c>
      <c r="H1844" s="157">
        <f t="shared" si="57"/>
        <v>-4090.0039672850994</v>
      </c>
    </row>
    <row r="1845" spans="1:8" ht="15" customHeight="1" x14ac:dyDescent="0.2">
      <c r="A1845" s="152"/>
      <c r="B1845" s="152"/>
      <c r="C1845" s="152"/>
      <c r="D1845" s="152"/>
      <c r="E1845" s="153">
        <f>'2.40-Dati'!A1844</f>
        <v>39455.208333333336</v>
      </c>
      <c r="F1845" s="157">
        <f>'2.40-Dati'!B1844</f>
        <v>96.330001831054602</v>
      </c>
      <c r="G1845" s="157">
        <f t="shared" si="56"/>
        <v>1240.0054931640057</v>
      </c>
      <c r="H1845" s="157">
        <f t="shared" si="57"/>
        <v>-1580.0018310547016</v>
      </c>
    </row>
    <row r="1846" spans="1:8" ht="15" customHeight="1" x14ac:dyDescent="0.2">
      <c r="A1846" s="152"/>
      <c r="B1846" s="152"/>
      <c r="C1846" s="152"/>
      <c r="D1846" s="152"/>
      <c r="E1846" s="153">
        <f>'2.40-Dati'!A1845</f>
        <v>39456.208333333336</v>
      </c>
      <c r="F1846" s="157">
        <f>'2.40-Dati'!B1845</f>
        <v>95.669998168945298</v>
      </c>
      <c r="G1846" s="157">
        <f t="shared" si="56"/>
        <v>-660.00366210930395</v>
      </c>
      <c r="H1846" s="157">
        <f t="shared" si="57"/>
        <v>580.00183105470171</v>
      </c>
    </row>
    <row r="1847" spans="1:8" ht="15" customHeight="1" x14ac:dyDescent="0.2">
      <c r="A1847" s="152"/>
      <c r="B1847" s="152"/>
      <c r="C1847" s="152"/>
      <c r="D1847" s="152"/>
      <c r="E1847" s="153">
        <f>'2.40-Dati'!A1846</f>
        <v>39457.208333333336</v>
      </c>
      <c r="F1847" s="157">
        <f>'2.40-Dati'!B1846</f>
        <v>93.709999084472599</v>
      </c>
      <c r="G1847" s="157">
        <f t="shared" si="56"/>
        <v>-1959.999084472699</v>
      </c>
      <c r="H1847" s="157">
        <f t="shared" si="57"/>
        <v>-2620.0027465820031</v>
      </c>
    </row>
    <row r="1848" spans="1:8" ht="15" customHeight="1" x14ac:dyDescent="0.2">
      <c r="A1848" s="152"/>
      <c r="B1848" s="152"/>
      <c r="C1848" s="152"/>
      <c r="D1848" s="152"/>
      <c r="E1848" s="153">
        <f>'2.40-Dati'!A1847</f>
        <v>39458.208333333336</v>
      </c>
      <c r="F1848" s="157">
        <f>'2.40-Dati'!B1847</f>
        <v>92.690002441406193</v>
      </c>
      <c r="G1848" s="157">
        <f t="shared" si="56"/>
        <v>-1019.9966430664063</v>
      </c>
      <c r="H1848" s="157">
        <f t="shared" si="57"/>
        <v>-2979.9957275391052</v>
      </c>
    </row>
    <row r="1849" spans="1:8" ht="15" customHeight="1" x14ac:dyDescent="0.2">
      <c r="A1849" s="152"/>
      <c r="B1849" s="152"/>
      <c r="C1849" s="152"/>
      <c r="D1849" s="152"/>
      <c r="E1849" s="153">
        <f>'2.40-Dati'!A1848</f>
        <v>39461.208333333336</v>
      </c>
      <c r="F1849" s="157">
        <f>'2.40-Dati'!B1848</f>
        <v>94.199996948242102</v>
      </c>
      <c r="G1849" s="157">
        <f t="shared" si="56"/>
        <v>1509.9945068359091</v>
      </c>
      <c r="H1849" s="157">
        <f t="shared" si="57"/>
        <v>489.99786376950283</v>
      </c>
    </row>
    <row r="1850" spans="1:8" ht="15" customHeight="1" x14ac:dyDescent="0.2">
      <c r="A1850" s="152"/>
      <c r="B1850" s="152"/>
      <c r="C1850" s="152"/>
      <c r="D1850" s="152"/>
      <c r="E1850" s="153">
        <f>'2.40-Dati'!A1849</f>
        <v>39462.208333333336</v>
      </c>
      <c r="F1850" s="157">
        <f>'2.40-Dati'!B1849</f>
        <v>91.900001525878906</v>
      </c>
      <c r="G1850" s="157">
        <f t="shared" si="56"/>
        <v>-2299.9954223631958</v>
      </c>
      <c r="H1850" s="157">
        <f t="shared" si="57"/>
        <v>-790.00091552728668</v>
      </c>
    </row>
    <row r="1851" spans="1:8" ht="15" customHeight="1" x14ac:dyDescent="0.2">
      <c r="A1851" s="152"/>
      <c r="B1851" s="152"/>
      <c r="C1851" s="152"/>
      <c r="D1851" s="152"/>
      <c r="E1851" s="153">
        <f>'2.40-Dati'!A1850</f>
        <v>39463.208333333336</v>
      </c>
      <c r="F1851" s="157">
        <f>'2.40-Dati'!B1850</f>
        <v>90.839996337890597</v>
      </c>
      <c r="G1851" s="157">
        <f t="shared" si="56"/>
        <v>-1060.0051879883097</v>
      </c>
      <c r="H1851" s="157">
        <f t="shared" si="57"/>
        <v>-3360.0006103515052</v>
      </c>
    </row>
    <row r="1852" spans="1:8" ht="15" customHeight="1" x14ac:dyDescent="0.2">
      <c r="A1852" s="152"/>
      <c r="B1852" s="152"/>
      <c r="C1852" s="152"/>
      <c r="D1852" s="152"/>
      <c r="E1852" s="153">
        <f>'2.40-Dati'!A1851</f>
        <v>39464.208333333336</v>
      </c>
      <c r="F1852" s="157">
        <f>'2.40-Dati'!B1851</f>
        <v>90.129997253417898</v>
      </c>
      <c r="G1852" s="157">
        <f t="shared" si="56"/>
        <v>-709.99908447269888</v>
      </c>
      <c r="H1852" s="157">
        <f t="shared" si="57"/>
        <v>-1770.0042724610084</v>
      </c>
    </row>
    <row r="1853" spans="1:8" ht="15" customHeight="1" x14ac:dyDescent="0.2">
      <c r="A1853" s="152"/>
      <c r="B1853" s="152"/>
      <c r="C1853" s="152"/>
      <c r="D1853" s="152"/>
      <c r="E1853" s="153">
        <f>'2.40-Dati'!A1852</f>
        <v>39465.208333333336</v>
      </c>
      <c r="F1853" s="157">
        <f>'2.40-Dati'!B1852</f>
        <v>90.569999694824205</v>
      </c>
      <c r="G1853" s="157">
        <f t="shared" si="56"/>
        <v>440.00244140630684</v>
      </c>
      <c r="H1853" s="157">
        <f t="shared" si="57"/>
        <v>-269.99664306639204</v>
      </c>
    </row>
    <row r="1854" spans="1:8" ht="15" customHeight="1" x14ac:dyDescent="0.2">
      <c r="A1854" s="152"/>
      <c r="B1854" s="152"/>
      <c r="C1854" s="152"/>
      <c r="D1854" s="152"/>
      <c r="E1854" s="153">
        <f>'2.40-Dati'!A1853</f>
        <v>39469.208333333336</v>
      </c>
      <c r="F1854" s="157">
        <f>'2.40-Dati'!B1853</f>
        <v>89.849998474121094</v>
      </c>
      <c r="G1854" s="157">
        <f t="shared" si="56"/>
        <v>-720.00122070311079</v>
      </c>
      <c r="H1854" s="157">
        <f t="shared" si="57"/>
        <v>-279.99877929680395</v>
      </c>
    </row>
    <row r="1855" spans="1:8" ht="15" customHeight="1" x14ac:dyDescent="0.2">
      <c r="A1855" s="152"/>
      <c r="B1855" s="152"/>
      <c r="C1855" s="152"/>
      <c r="D1855" s="152"/>
      <c r="E1855" s="153">
        <f>'2.40-Dati'!A1854</f>
        <v>39470.208333333336</v>
      </c>
      <c r="F1855" s="157">
        <f>'2.40-Dati'!B1854</f>
        <v>86.989997863769503</v>
      </c>
      <c r="G1855" s="157">
        <f t="shared" si="56"/>
        <v>-2860.0006103515907</v>
      </c>
      <c r="H1855" s="157">
        <f t="shared" si="57"/>
        <v>-3580.0018310547016</v>
      </c>
    </row>
    <row r="1856" spans="1:8" ht="15" customHeight="1" x14ac:dyDescent="0.2">
      <c r="A1856" s="152"/>
      <c r="B1856" s="152"/>
      <c r="C1856" s="152"/>
      <c r="D1856" s="152"/>
      <c r="E1856" s="153">
        <f>'2.40-Dati'!A1855</f>
        <v>39471.208333333336</v>
      </c>
      <c r="F1856" s="157">
        <f>'2.40-Dati'!B1855</f>
        <v>89.410003662109304</v>
      </c>
      <c r="G1856" s="157">
        <f t="shared" si="56"/>
        <v>2420.005798339801</v>
      </c>
      <c r="H1856" s="157">
        <f t="shared" si="57"/>
        <v>-439.99481201178969</v>
      </c>
    </row>
    <row r="1857" spans="1:8" ht="15" customHeight="1" x14ac:dyDescent="0.2">
      <c r="A1857" s="152"/>
      <c r="B1857" s="152"/>
      <c r="C1857" s="152"/>
      <c r="D1857" s="152"/>
      <c r="E1857" s="153">
        <f>'2.40-Dati'!A1856</f>
        <v>39472.208333333336</v>
      </c>
      <c r="F1857" s="157">
        <f>'2.40-Dati'!B1856</f>
        <v>90.709999084472599</v>
      </c>
      <c r="G1857" s="157">
        <f t="shared" si="56"/>
        <v>1299.9954223632953</v>
      </c>
      <c r="H1857" s="157">
        <f t="shared" si="57"/>
        <v>3720.0012207030964</v>
      </c>
    </row>
    <row r="1858" spans="1:8" ht="15" customHeight="1" x14ac:dyDescent="0.2">
      <c r="A1858" s="152"/>
      <c r="B1858" s="152"/>
      <c r="C1858" s="152"/>
      <c r="D1858" s="152"/>
      <c r="E1858" s="153">
        <f>'2.40-Dati'!A1857</f>
        <v>39475.208333333336</v>
      </c>
      <c r="F1858" s="157">
        <f>'2.40-Dati'!B1857</f>
        <v>90.989997863769503</v>
      </c>
      <c r="G1858" s="157">
        <f t="shared" si="56"/>
        <v>279.99877929690342</v>
      </c>
      <c r="H1858" s="157">
        <f t="shared" si="57"/>
        <v>1579.9942016601988</v>
      </c>
    </row>
    <row r="1859" spans="1:8" ht="15" customHeight="1" x14ac:dyDescent="0.2">
      <c r="A1859" s="152"/>
      <c r="B1859" s="152"/>
      <c r="C1859" s="152"/>
      <c r="D1859" s="152"/>
      <c r="E1859" s="153">
        <f>'2.40-Dati'!A1858</f>
        <v>39476.208333333336</v>
      </c>
      <c r="F1859" s="157">
        <f>'2.40-Dati'!B1858</f>
        <v>91.639999389648395</v>
      </c>
      <c r="G1859" s="157">
        <f t="shared" si="56"/>
        <v>650.00152587889204</v>
      </c>
      <c r="H1859" s="157">
        <f t="shared" si="57"/>
        <v>930.00030517579546</v>
      </c>
    </row>
    <row r="1860" spans="1:8" ht="15" customHeight="1" x14ac:dyDescent="0.2">
      <c r="A1860" s="152"/>
      <c r="B1860" s="152"/>
      <c r="C1860" s="152"/>
      <c r="D1860" s="152"/>
      <c r="E1860" s="153">
        <f>'2.40-Dati'!A1859</f>
        <v>39477.208333333336</v>
      </c>
      <c r="F1860" s="157">
        <f>'2.40-Dati'!B1859</f>
        <v>92.330001831054602</v>
      </c>
      <c r="G1860" s="157">
        <f t="shared" ref="G1860:G1923" si="58">IF($B$1="lunga",1,-1)*$B$3*(F1860-F1859)</f>
        <v>690.00244140620737</v>
      </c>
      <c r="H1860" s="157">
        <f t="shared" si="57"/>
        <v>1340.0039672850994</v>
      </c>
    </row>
    <row r="1861" spans="1:8" ht="15" customHeight="1" x14ac:dyDescent="0.2">
      <c r="A1861" s="152"/>
      <c r="B1861" s="152"/>
      <c r="C1861" s="152"/>
      <c r="D1861" s="152"/>
      <c r="E1861" s="153">
        <f>'2.40-Dati'!A1860</f>
        <v>39478.208333333336</v>
      </c>
      <c r="F1861" s="157">
        <f>'2.40-Dati'!B1860</f>
        <v>91.75</v>
      </c>
      <c r="G1861" s="157">
        <f t="shared" si="58"/>
        <v>-580.00183105460223</v>
      </c>
      <c r="H1861" s="157">
        <f t="shared" ref="H1861:H1924" si="59">G1860+G1861</f>
        <v>110.00061035160513</v>
      </c>
    </row>
    <row r="1862" spans="1:8" ht="15" customHeight="1" x14ac:dyDescent="0.2">
      <c r="A1862" s="152"/>
      <c r="B1862" s="152"/>
      <c r="C1862" s="152"/>
      <c r="D1862" s="152"/>
      <c r="E1862" s="153">
        <f>'2.40-Dati'!A1861</f>
        <v>39479.208333333336</v>
      </c>
      <c r="F1862" s="157">
        <f>'2.40-Dati'!B1861</f>
        <v>88.959999084472599</v>
      </c>
      <c r="G1862" s="157">
        <f t="shared" si="58"/>
        <v>-2790.0009155274006</v>
      </c>
      <c r="H1862" s="157">
        <f t="shared" si="59"/>
        <v>-3370.0027465820031</v>
      </c>
    </row>
    <row r="1863" spans="1:8" ht="15" customHeight="1" x14ac:dyDescent="0.2">
      <c r="A1863" s="152"/>
      <c r="B1863" s="152"/>
      <c r="C1863" s="152"/>
      <c r="D1863" s="152"/>
      <c r="E1863" s="153">
        <f>'2.40-Dati'!A1862</f>
        <v>39482.208333333336</v>
      </c>
      <c r="F1863" s="157">
        <f>'2.40-Dati'!B1862</f>
        <v>90.019996643066406</v>
      </c>
      <c r="G1863" s="157">
        <f t="shared" si="58"/>
        <v>1059.9975585938068</v>
      </c>
      <c r="H1863" s="157">
        <f t="shared" si="59"/>
        <v>-1730.0033569335938</v>
      </c>
    </row>
    <row r="1864" spans="1:8" ht="15" customHeight="1" x14ac:dyDescent="0.2">
      <c r="A1864" s="152"/>
      <c r="B1864" s="152"/>
      <c r="C1864" s="152"/>
      <c r="D1864" s="152"/>
      <c r="E1864" s="153">
        <f>'2.40-Dati'!A1863</f>
        <v>39483.208333333336</v>
      </c>
      <c r="F1864" s="157">
        <f>'2.40-Dati'!B1863</f>
        <v>88.410003662109304</v>
      </c>
      <c r="G1864" s="157">
        <f t="shared" si="58"/>
        <v>-1609.9929809571022</v>
      </c>
      <c r="H1864" s="157">
        <f t="shared" si="59"/>
        <v>-549.99542236329535</v>
      </c>
    </row>
    <row r="1865" spans="1:8" ht="15" customHeight="1" x14ac:dyDescent="0.2">
      <c r="A1865" s="152"/>
      <c r="B1865" s="152"/>
      <c r="C1865" s="152"/>
      <c r="D1865" s="152"/>
      <c r="E1865" s="153">
        <f>'2.40-Dati'!A1864</f>
        <v>39484.208333333336</v>
      </c>
      <c r="F1865" s="157">
        <f>'2.40-Dati'!B1864</f>
        <v>87.139999389648395</v>
      </c>
      <c r="G1865" s="157">
        <f t="shared" si="58"/>
        <v>-1270.0042724609091</v>
      </c>
      <c r="H1865" s="157">
        <f t="shared" si="59"/>
        <v>-2879.9972534180115</v>
      </c>
    </row>
    <row r="1866" spans="1:8" ht="15" customHeight="1" x14ac:dyDescent="0.2">
      <c r="A1866" s="152"/>
      <c r="B1866" s="152"/>
      <c r="C1866" s="152"/>
      <c r="D1866" s="152"/>
      <c r="E1866" s="153">
        <f>'2.40-Dati'!A1865</f>
        <v>39485.208333333336</v>
      </c>
      <c r="F1866" s="157">
        <f>'2.40-Dati'!B1865</f>
        <v>88.110000610351506</v>
      </c>
      <c r="G1866" s="157">
        <f t="shared" si="58"/>
        <v>970.00122070311079</v>
      </c>
      <c r="H1866" s="157">
        <f t="shared" si="59"/>
        <v>-300.00305175779829</v>
      </c>
    </row>
    <row r="1867" spans="1:8" ht="15" customHeight="1" x14ac:dyDescent="0.2">
      <c r="A1867" s="152"/>
      <c r="B1867" s="152"/>
      <c r="C1867" s="152"/>
      <c r="D1867" s="152"/>
      <c r="E1867" s="153">
        <f>'2.40-Dati'!A1866</f>
        <v>39486.208333333336</v>
      </c>
      <c r="F1867" s="157">
        <f>'2.40-Dati'!B1866</f>
        <v>91.769996643066406</v>
      </c>
      <c r="G1867" s="157">
        <f t="shared" si="58"/>
        <v>3659.9960327149006</v>
      </c>
      <c r="H1867" s="157">
        <f t="shared" si="59"/>
        <v>4629.9972534180115</v>
      </c>
    </row>
    <row r="1868" spans="1:8" ht="15" customHeight="1" x14ac:dyDescent="0.2">
      <c r="A1868" s="152"/>
      <c r="B1868" s="152"/>
      <c r="C1868" s="152"/>
      <c r="D1868" s="152"/>
      <c r="E1868" s="153">
        <f>'2.40-Dati'!A1867</f>
        <v>39489.208333333336</v>
      </c>
      <c r="F1868" s="157">
        <f>'2.40-Dati'!B1867</f>
        <v>93.589996337890597</v>
      </c>
      <c r="G1868" s="157">
        <f t="shared" si="58"/>
        <v>1819.9996948241903</v>
      </c>
      <c r="H1868" s="157">
        <f t="shared" si="59"/>
        <v>5479.9957275390907</v>
      </c>
    </row>
    <row r="1869" spans="1:8" ht="15" customHeight="1" x14ac:dyDescent="0.2">
      <c r="A1869" s="152"/>
      <c r="B1869" s="152"/>
      <c r="C1869" s="152"/>
      <c r="D1869" s="152"/>
      <c r="E1869" s="153">
        <f>'2.40-Dati'!A1868</f>
        <v>39490.208333333336</v>
      </c>
      <c r="F1869" s="157">
        <f>'2.40-Dati'!B1868</f>
        <v>92.779998779296804</v>
      </c>
      <c r="G1869" s="157">
        <f t="shared" si="58"/>
        <v>-809.99755859379263</v>
      </c>
      <c r="H1869" s="157">
        <f t="shared" si="59"/>
        <v>1010.0021362303977</v>
      </c>
    </row>
    <row r="1870" spans="1:8" ht="15" customHeight="1" x14ac:dyDescent="0.2">
      <c r="A1870" s="152"/>
      <c r="B1870" s="152"/>
      <c r="C1870" s="152"/>
      <c r="D1870" s="152"/>
      <c r="E1870" s="153">
        <f>'2.40-Dati'!A1869</f>
        <v>39491.208333333336</v>
      </c>
      <c r="F1870" s="157">
        <f>'2.40-Dati'!B1869</f>
        <v>93.269996643066406</v>
      </c>
      <c r="G1870" s="157">
        <f t="shared" si="58"/>
        <v>489.9978637696023</v>
      </c>
      <c r="H1870" s="157">
        <f t="shared" si="59"/>
        <v>-319.99969482419033</v>
      </c>
    </row>
    <row r="1871" spans="1:8" ht="15" customHeight="1" x14ac:dyDescent="0.2">
      <c r="A1871" s="152"/>
      <c r="B1871" s="152"/>
      <c r="C1871" s="152"/>
      <c r="D1871" s="152"/>
      <c r="E1871" s="153">
        <f>'2.40-Dati'!A1870</f>
        <v>39492.208333333336</v>
      </c>
      <c r="F1871" s="157">
        <f>'2.40-Dati'!B1870</f>
        <v>95.459999084472599</v>
      </c>
      <c r="G1871" s="157">
        <f t="shared" si="58"/>
        <v>2190.0024414061932</v>
      </c>
      <c r="H1871" s="157">
        <f t="shared" si="59"/>
        <v>2680.0003051757953</v>
      </c>
    </row>
    <row r="1872" spans="1:8" ht="15" customHeight="1" x14ac:dyDescent="0.2">
      <c r="A1872" s="152"/>
      <c r="B1872" s="152"/>
      <c r="C1872" s="152"/>
      <c r="D1872" s="152"/>
      <c r="E1872" s="153">
        <f>'2.40-Dati'!A1871</f>
        <v>39493.208333333336</v>
      </c>
      <c r="F1872" s="157">
        <f>'2.40-Dati'!B1871</f>
        <v>95.5</v>
      </c>
      <c r="G1872" s="157">
        <f t="shared" si="58"/>
        <v>40.000915527400593</v>
      </c>
      <c r="H1872" s="157">
        <f t="shared" si="59"/>
        <v>2230.0033569335938</v>
      </c>
    </row>
    <row r="1873" spans="1:8" ht="15" customHeight="1" x14ac:dyDescent="0.2">
      <c r="A1873" s="152"/>
      <c r="B1873" s="152"/>
      <c r="C1873" s="152"/>
      <c r="D1873" s="152"/>
      <c r="E1873" s="153">
        <f>'2.40-Dati'!A1872</f>
        <v>39497.208333333336</v>
      </c>
      <c r="F1873" s="157">
        <f>'2.40-Dati'!B1872</f>
        <v>100.01000213623</v>
      </c>
      <c r="G1873" s="157">
        <f t="shared" si="58"/>
        <v>4510.0021362299995</v>
      </c>
      <c r="H1873" s="157">
        <f t="shared" si="59"/>
        <v>4550.0030517573996</v>
      </c>
    </row>
    <row r="1874" spans="1:8" ht="15" customHeight="1" x14ac:dyDescent="0.2">
      <c r="A1874" s="152"/>
      <c r="B1874" s="152"/>
      <c r="C1874" s="152"/>
      <c r="D1874" s="152"/>
      <c r="E1874" s="153">
        <f>'2.40-Dati'!A1873</f>
        <v>39498.208333333336</v>
      </c>
      <c r="F1874" s="157">
        <f>'2.40-Dati'!B1873</f>
        <v>100.73999786376901</v>
      </c>
      <c r="G1874" s="157">
        <f t="shared" si="58"/>
        <v>729.99572753900566</v>
      </c>
      <c r="H1874" s="157">
        <f t="shared" si="59"/>
        <v>5239.9978637690056</v>
      </c>
    </row>
    <row r="1875" spans="1:8" ht="15" customHeight="1" x14ac:dyDescent="0.2">
      <c r="A1875" s="152"/>
      <c r="B1875" s="152"/>
      <c r="C1875" s="152"/>
      <c r="D1875" s="152"/>
      <c r="E1875" s="153">
        <f>'2.40-Dati'!A1874</f>
        <v>39499.208333333336</v>
      </c>
      <c r="F1875" s="157">
        <f>'2.40-Dati'!B1874</f>
        <v>98.230003356933594</v>
      </c>
      <c r="G1875" s="157">
        <f t="shared" si="58"/>
        <v>-2509.9945068354118</v>
      </c>
      <c r="H1875" s="157">
        <f t="shared" si="59"/>
        <v>-1779.9987792964062</v>
      </c>
    </row>
    <row r="1876" spans="1:8" ht="15" customHeight="1" x14ac:dyDescent="0.2">
      <c r="A1876" s="152"/>
      <c r="B1876" s="152"/>
      <c r="C1876" s="152"/>
      <c r="D1876" s="152"/>
      <c r="E1876" s="153">
        <f>'2.40-Dati'!A1875</f>
        <v>39500.208333333336</v>
      </c>
      <c r="F1876" s="157">
        <f>'2.40-Dati'!B1875</f>
        <v>98.809997558593693</v>
      </c>
      <c r="G1876" s="157">
        <f t="shared" si="58"/>
        <v>579.99420166009941</v>
      </c>
      <c r="H1876" s="157">
        <f t="shared" si="59"/>
        <v>-1930.0003051753124</v>
      </c>
    </row>
    <row r="1877" spans="1:8" ht="15" customHeight="1" x14ac:dyDescent="0.2">
      <c r="A1877" s="152"/>
      <c r="B1877" s="152"/>
      <c r="C1877" s="152"/>
      <c r="D1877" s="152"/>
      <c r="E1877" s="153">
        <f>'2.40-Dati'!A1876</f>
        <v>39503.208333333336</v>
      </c>
      <c r="F1877" s="157">
        <f>'2.40-Dati'!B1876</f>
        <v>99.230003356933594</v>
      </c>
      <c r="G1877" s="157">
        <f t="shared" si="58"/>
        <v>420.00579833990059</v>
      </c>
      <c r="H1877" s="157">
        <f t="shared" si="59"/>
        <v>1000</v>
      </c>
    </row>
    <row r="1878" spans="1:8" ht="15" customHeight="1" x14ac:dyDescent="0.2">
      <c r="A1878" s="152"/>
      <c r="B1878" s="152"/>
      <c r="C1878" s="152"/>
      <c r="D1878" s="152"/>
      <c r="E1878" s="153">
        <f>'2.40-Dati'!A1877</f>
        <v>39504.208333333336</v>
      </c>
      <c r="F1878" s="157">
        <f>'2.40-Dati'!B1877</f>
        <v>100.879997253417</v>
      </c>
      <c r="G1878" s="157">
        <f t="shared" si="58"/>
        <v>1649.9938964834087</v>
      </c>
      <c r="H1878" s="157">
        <f t="shared" si="59"/>
        <v>2069.9996948233093</v>
      </c>
    </row>
    <row r="1879" spans="1:8" ht="15" customHeight="1" x14ac:dyDescent="0.2">
      <c r="A1879" s="152"/>
      <c r="B1879" s="152"/>
      <c r="C1879" s="152"/>
      <c r="D1879" s="152"/>
      <c r="E1879" s="153">
        <f>'2.40-Dati'!A1878</f>
        <v>39505.208333333336</v>
      </c>
      <c r="F1879" s="157">
        <f>'2.40-Dati'!B1878</f>
        <v>99.639999389648395</v>
      </c>
      <c r="G1879" s="157">
        <f t="shared" si="58"/>
        <v>-1239.9978637686077</v>
      </c>
      <c r="H1879" s="157">
        <f t="shared" si="59"/>
        <v>409.996032714801</v>
      </c>
    </row>
    <row r="1880" spans="1:8" ht="15" customHeight="1" x14ac:dyDescent="0.2">
      <c r="A1880" s="152"/>
      <c r="B1880" s="152"/>
      <c r="C1880" s="152"/>
      <c r="D1880" s="152"/>
      <c r="E1880" s="153">
        <f>'2.40-Dati'!A1879</f>
        <v>39506.208333333336</v>
      </c>
      <c r="F1880" s="157">
        <f>'2.40-Dati'!B1879</f>
        <v>102.58999633789</v>
      </c>
      <c r="G1880" s="157">
        <f t="shared" si="58"/>
        <v>2949.996948241605</v>
      </c>
      <c r="H1880" s="157">
        <f t="shared" si="59"/>
        <v>1709.9990844729973</v>
      </c>
    </row>
    <row r="1881" spans="1:8" ht="15" customHeight="1" x14ac:dyDescent="0.2">
      <c r="A1881" s="152"/>
      <c r="B1881" s="152"/>
      <c r="C1881" s="152"/>
      <c r="D1881" s="152"/>
      <c r="E1881" s="153">
        <f>'2.40-Dati'!A1880</f>
        <v>39507.208333333336</v>
      </c>
      <c r="F1881" s="157">
        <f>'2.40-Dati'!B1880</f>
        <v>101.83999633789</v>
      </c>
      <c r="G1881" s="157">
        <f t="shared" si="58"/>
        <v>-750</v>
      </c>
      <c r="H1881" s="157">
        <f t="shared" si="59"/>
        <v>2199.996948241605</v>
      </c>
    </row>
    <row r="1882" spans="1:8" ht="15" customHeight="1" x14ac:dyDescent="0.2">
      <c r="A1882" s="152"/>
      <c r="B1882" s="152"/>
      <c r="C1882" s="152"/>
      <c r="D1882" s="152"/>
      <c r="E1882" s="153">
        <f>'2.40-Dati'!A1881</f>
        <v>39510.208333333336</v>
      </c>
      <c r="F1882" s="157">
        <f>'2.40-Dati'!B1881</f>
        <v>102.449996948242</v>
      </c>
      <c r="G1882" s="157">
        <f t="shared" si="58"/>
        <v>610.00061035200304</v>
      </c>
      <c r="H1882" s="157">
        <f t="shared" si="59"/>
        <v>-139.99938964799696</v>
      </c>
    </row>
    <row r="1883" spans="1:8" ht="15" customHeight="1" x14ac:dyDescent="0.2">
      <c r="A1883" s="152"/>
      <c r="B1883" s="152"/>
      <c r="C1883" s="152"/>
      <c r="D1883" s="152"/>
      <c r="E1883" s="153">
        <f>'2.40-Dati'!A1882</f>
        <v>39511.208333333336</v>
      </c>
      <c r="F1883" s="157">
        <f>'2.40-Dati'!B1882</f>
        <v>99.519996643066406</v>
      </c>
      <c r="G1883" s="157">
        <f t="shared" si="58"/>
        <v>-2930.0003051755966</v>
      </c>
      <c r="H1883" s="157">
        <f t="shared" si="59"/>
        <v>-2319.9996948235935</v>
      </c>
    </row>
    <row r="1884" spans="1:8" ht="15" customHeight="1" x14ac:dyDescent="0.2">
      <c r="A1884" s="152"/>
      <c r="B1884" s="152"/>
      <c r="C1884" s="152"/>
      <c r="D1884" s="152"/>
      <c r="E1884" s="153">
        <f>'2.40-Dati'!A1883</f>
        <v>39512.208333333336</v>
      </c>
      <c r="F1884" s="157">
        <f>'2.40-Dati'!B1883</f>
        <v>104.51999664306599</v>
      </c>
      <c r="G1884" s="157">
        <f t="shared" si="58"/>
        <v>4999.999999999588</v>
      </c>
      <c r="H1884" s="157">
        <f t="shared" si="59"/>
        <v>2069.9996948239914</v>
      </c>
    </row>
    <row r="1885" spans="1:8" ht="15" customHeight="1" x14ac:dyDescent="0.2">
      <c r="A1885" s="152"/>
      <c r="B1885" s="152"/>
      <c r="C1885" s="152"/>
      <c r="D1885" s="152"/>
      <c r="E1885" s="153">
        <f>'2.40-Dati'!A1884</f>
        <v>39513.208333333336</v>
      </c>
      <c r="F1885" s="157">
        <f>'2.40-Dati'!B1884</f>
        <v>105.470001220703</v>
      </c>
      <c r="G1885" s="157">
        <f t="shared" si="58"/>
        <v>950.00457763700297</v>
      </c>
      <c r="H1885" s="157">
        <f t="shared" si="59"/>
        <v>5950.0045776365914</v>
      </c>
    </row>
    <row r="1886" spans="1:8" ht="15" customHeight="1" x14ac:dyDescent="0.2">
      <c r="A1886" s="152"/>
      <c r="B1886" s="152"/>
      <c r="C1886" s="152"/>
      <c r="D1886" s="152"/>
      <c r="E1886" s="153">
        <f>'2.40-Dati'!A1885</f>
        <v>39514.208333333336</v>
      </c>
      <c r="F1886" s="157">
        <f>'2.40-Dati'!B1885</f>
        <v>105.150001525878</v>
      </c>
      <c r="G1886" s="157">
        <f t="shared" si="58"/>
        <v>-319.99969482500035</v>
      </c>
      <c r="H1886" s="157">
        <f t="shared" si="59"/>
        <v>630.00488281200262</v>
      </c>
    </row>
    <row r="1887" spans="1:8" ht="15" customHeight="1" x14ac:dyDescent="0.2">
      <c r="A1887" s="152"/>
      <c r="B1887" s="152"/>
      <c r="C1887" s="152"/>
      <c r="D1887" s="152"/>
      <c r="E1887" s="153">
        <f>'2.40-Dati'!A1886</f>
        <v>39517.166666666664</v>
      </c>
      <c r="F1887" s="157">
        <f>'2.40-Dati'!B1886</f>
        <v>107.900001525878</v>
      </c>
      <c r="G1887" s="157">
        <f t="shared" si="58"/>
        <v>2750</v>
      </c>
      <c r="H1887" s="157">
        <f t="shared" si="59"/>
        <v>2430.0003051749995</v>
      </c>
    </row>
    <row r="1888" spans="1:8" ht="15" customHeight="1" x14ac:dyDescent="0.2">
      <c r="A1888" s="152"/>
      <c r="B1888" s="152"/>
      <c r="C1888" s="152"/>
      <c r="D1888" s="152"/>
      <c r="E1888" s="153">
        <f>'2.40-Dati'!A1887</f>
        <v>39518.166666666664</v>
      </c>
      <c r="F1888" s="157">
        <f>'2.40-Dati'!B1887</f>
        <v>108.75</v>
      </c>
      <c r="G1888" s="157">
        <f t="shared" si="58"/>
        <v>849.99847412200324</v>
      </c>
      <c r="H1888" s="157">
        <f t="shared" si="59"/>
        <v>3599.9984741220032</v>
      </c>
    </row>
    <row r="1889" spans="1:8" ht="15" customHeight="1" x14ac:dyDescent="0.2">
      <c r="A1889" s="152"/>
      <c r="B1889" s="152"/>
      <c r="C1889" s="152"/>
      <c r="D1889" s="152"/>
      <c r="E1889" s="153">
        <f>'2.40-Dati'!A1888</f>
        <v>39519.166666666664</v>
      </c>
      <c r="F1889" s="157">
        <f>'2.40-Dati'!B1888</f>
        <v>109.919998168945</v>
      </c>
      <c r="G1889" s="157">
        <f t="shared" si="58"/>
        <v>1169.9981689449999</v>
      </c>
      <c r="H1889" s="157">
        <f t="shared" si="59"/>
        <v>2019.9966430670031</v>
      </c>
    </row>
    <row r="1890" spans="1:8" ht="15" customHeight="1" x14ac:dyDescent="0.2">
      <c r="A1890" s="152"/>
      <c r="B1890" s="152"/>
      <c r="C1890" s="152"/>
      <c r="D1890" s="152"/>
      <c r="E1890" s="153">
        <f>'2.40-Dati'!A1889</f>
        <v>39520.166666666664</v>
      </c>
      <c r="F1890" s="157">
        <f>'2.40-Dati'!B1889</f>
        <v>110.33000183105401</v>
      </c>
      <c r="G1890" s="157">
        <f t="shared" si="58"/>
        <v>410.00366210900552</v>
      </c>
      <c r="H1890" s="157">
        <f t="shared" si="59"/>
        <v>1580.0018310540054</v>
      </c>
    </row>
    <row r="1891" spans="1:8" ht="15" customHeight="1" x14ac:dyDescent="0.2">
      <c r="A1891" s="152"/>
      <c r="B1891" s="152"/>
      <c r="C1891" s="152"/>
      <c r="D1891" s="152"/>
      <c r="E1891" s="153">
        <f>'2.40-Dati'!A1890</f>
        <v>39521.166666666664</v>
      </c>
      <c r="F1891" s="157">
        <f>'2.40-Dati'!B1890</f>
        <v>110.209999084472</v>
      </c>
      <c r="G1891" s="157">
        <f t="shared" si="58"/>
        <v>-120.00274658200283</v>
      </c>
      <c r="H1891" s="157">
        <f t="shared" si="59"/>
        <v>290.00091552700269</v>
      </c>
    </row>
    <row r="1892" spans="1:8" ht="15" customHeight="1" x14ac:dyDescent="0.2">
      <c r="A1892" s="152"/>
      <c r="B1892" s="152"/>
      <c r="C1892" s="152"/>
      <c r="D1892" s="152"/>
      <c r="E1892" s="153">
        <f>'2.40-Dati'!A1891</f>
        <v>39524.166666666664</v>
      </c>
      <c r="F1892" s="157">
        <f>'2.40-Dati'!B1891</f>
        <v>105.680000305175</v>
      </c>
      <c r="G1892" s="157">
        <f t="shared" si="58"/>
        <v>-4529.9987792970032</v>
      </c>
      <c r="H1892" s="157">
        <f t="shared" si="59"/>
        <v>-4650.0015258790063</v>
      </c>
    </row>
    <row r="1893" spans="1:8" ht="15" customHeight="1" x14ac:dyDescent="0.2">
      <c r="A1893" s="152"/>
      <c r="B1893" s="152"/>
      <c r="C1893" s="152"/>
      <c r="D1893" s="152"/>
      <c r="E1893" s="153">
        <f>'2.40-Dati'!A1892</f>
        <v>39525.166666666664</v>
      </c>
      <c r="F1893" s="157">
        <f>'2.40-Dati'!B1892</f>
        <v>109.419998168945</v>
      </c>
      <c r="G1893" s="157">
        <f t="shared" si="58"/>
        <v>3739.9978637700001</v>
      </c>
      <c r="H1893" s="157">
        <f t="shared" si="59"/>
        <v>-790.00091552700314</v>
      </c>
    </row>
    <row r="1894" spans="1:8" ht="15" customHeight="1" x14ac:dyDescent="0.2">
      <c r="A1894" s="152"/>
      <c r="B1894" s="152"/>
      <c r="C1894" s="152"/>
      <c r="D1894" s="152"/>
      <c r="E1894" s="153">
        <f>'2.40-Dati'!A1893</f>
        <v>39526.166666666664</v>
      </c>
      <c r="F1894" s="157">
        <f>'2.40-Dati'!B1893</f>
        <v>104.480003356933</v>
      </c>
      <c r="G1894" s="157">
        <f t="shared" si="58"/>
        <v>-4939.9948120120025</v>
      </c>
      <c r="H1894" s="157">
        <f t="shared" si="59"/>
        <v>-1199.9969482420024</v>
      </c>
    </row>
    <row r="1895" spans="1:8" ht="15" customHeight="1" x14ac:dyDescent="0.2">
      <c r="A1895" s="152"/>
      <c r="B1895" s="152"/>
      <c r="C1895" s="152"/>
      <c r="D1895" s="152"/>
      <c r="E1895" s="153">
        <f>'2.40-Dati'!A1894</f>
        <v>39527.166666666664</v>
      </c>
      <c r="F1895" s="157">
        <f>'2.40-Dati'!B1894</f>
        <v>101.83999633789</v>
      </c>
      <c r="G1895" s="157">
        <f t="shared" si="58"/>
        <v>-2640.0070190429969</v>
      </c>
      <c r="H1895" s="157">
        <f t="shared" si="59"/>
        <v>-7580.0018310549995</v>
      </c>
    </row>
    <row r="1896" spans="1:8" ht="15" customHeight="1" x14ac:dyDescent="0.2">
      <c r="A1896" s="152"/>
      <c r="B1896" s="152"/>
      <c r="C1896" s="152"/>
      <c r="D1896" s="152"/>
      <c r="E1896" s="153">
        <f>'2.40-Dati'!A1895</f>
        <v>39531.166666666664</v>
      </c>
      <c r="F1896" s="157">
        <f>'2.40-Dati'!B1895</f>
        <v>100.86000061035099</v>
      </c>
      <c r="G1896" s="157">
        <f t="shared" si="58"/>
        <v>-979.99572753900566</v>
      </c>
      <c r="H1896" s="157">
        <f t="shared" si="59"/>
        <v>-3620.0027465820026</v>
      </c>
    </row>
    <row r="1897" spans="1:8" ht="15" customHeight="1" x14ac:dyDescent="0.2">
      <c r="A1897" s="152"/>
      <c r="B1897" s="152"/>
      <c r="C1897" s="152"/>
      <c r="D1897" s="152"/>
      <c r="E1897" s="153">
        <f>'2.40-Dati'!A1896</f>
        <v>39532.166666666664</v>
      </c>
      <c r="F1897" s="157">
        <f>'2.40-Dati'!B1896</f>
        <v>101.220001220703</v>
      </c>
      <c r="G1897" s="157">
        <f t="shared" si="58"/>
        <v>360.00061035200304</v>
      </c>
      <c r="H1897" s="157">
        <f t="shared" si="59"/>
        <v>-619.99511718700262</v>
      </c>
    </row>
    <row r="1898" spans="1:8" ht="15" customHeight="1" x14ac:dyDescent="0.2">
      <c r="A1898" s="152"/>
      <c r="B1898" s="152"/>
      <c r="C1898" s="152"/>
      <c r="D1898" s="152"/>
      <c r="E1898" s="153">
        <f>'2.40-Dati'!A1897</f>
        <v>39533.166666666664</v>
      </c>
      <c r="F1898" s="157">
        <f>'2.40-Dati'!B1897</f>
        <v>105.900001525878</v>
      </c>
      <c r="G1898" s="157">
        <f t="shared" si="58"/>
        <v>4680.000305175</v>
      </c>
      <c r="H1898" s="157">
        <f t="shared" si="59"/>
        <v>5040.0009155270027</v>
      </c>
    </row>
    <row r="1899" spans="1:8" ht="15" customHeight="1" x14ac:dyDescent="0.2">
      <c r="A1899" s="152"/>
      <c r="B1899" s="152"/>
      <c r="C1899" s="152"/>
      <c r="D1899" s="152"/>
      <c r="E1899" s="153">
        <f>'2.40-Dati'!A1898</f>
        <v>39534.166666666664</v>
      </c>
      <c r="F1899" s="157">
        <f>'2.40-Dati'!B1898</f>
        <v>107.58000183105401</v>
      </c>
      <c r="G1899" s="157">
        <f t="shared" si="58"/>
        <v>1680.0003051760086</v>
      </c>
      <c r="H1899" s="157">
        <f t="shared" si="59"/>
        <v>6360.0006103510086</v>
      </c>
    </row>
    <row r="1900" spans="1:8" ht="15" customHeight="1" x14ac:dyDescent="0.2">
      <c r="A1900" s="152"/>
      <c r="B1900" s="152"/>
      <c r="C1900" s="152"/>
      <c r="D1900" s="152"/>
      <c r="E1900" s="153">
        <f>'2.40-Dati'!A1899</f>
        <v>39535.166666666664</v>
      </c>
      <c r="F1900" s="157">
        <f>'2.40-Dati'!B1899</f>
        <v>105.620002746582</v>
      </c>
      <c r="G1900" s="157">
        <f t="shared" si="58"/>
        <v>-1959.9990844720026</v>
      </c>
      <c r="H1900" s="157">
        <f t="shared" si="59"/>
        <v>-279.99877929599393</v>
      </c>
    </row>
    <row r="1901" spans="1:8" ht="15" customHeight="1" x14ac:dyDescent="0.2">
      <c r="A1901" s="152"/>
      <c r="B1901" s="152"/>
      <c r="C1901" s="152"/>
      <c r="D1901" s="152"/>
      <c r="E1901" s="153">
        <f>'2.40-Dati'!A1900</f>
        <v>39538.166666666664</v>
      </c>
      <c r="F1901" s="157">
        <f>'2.40-Dati'!B1900</f>
        <v>101.58000183105401</v>
      </c>
      <c r="G1901" s="157">
        <f t="shared" si="58"/>
        <v>-4040.0009155279977</v>
      </c>
      <c r="H1901" s="157">
        <f t="shared" si="59"/>
        <v>-6000</v>
      </c>
    </row>
    <row r="1902" spans="1:8" ht="15" customHeight="1" x14ac:dyDescent="0.2">
      <c r="A1902" s="152"/>
      <c r="B1902" s="152"/>
      <c r="C1902" s="152"/>
      <c r="D1902" s="152"/>
      <c r="E1902" s="153">
        <f>'2.40-Dati'!A1901</f>
        <v>39539.166666666664</v>
      </c>
      <c r="F1902" s="157">
        <f>'2.40-Dati'!B1901</f>
        <v>100.980003356933</v>
      </c>
      <c r="G1902" s="157">
        <f t="shared" si="58"/>
        <v>-599.99847412100848</v>
      </c>
      <c r="H1902" s="157">
        <f t="shared" si="59"/>
        <v>-4639.9993896490059</v>
      </c>
    </row>
    <row r="1903" spans="1:8" ht="15" customHeight="1" x14ac:dyDescent="0.2">
      <c r="A1903" s="152"/>
      <c r="B1903" s="152"/>
      <c r="C1903" s="152"/>
      <c r="D1903" s="152"/>
      <c r="E1903" s="153">
        <f>'2.40-Dati'!A1902</f>
        <v>39540.166666666664</v>
      </c>
      <c r="F1903" s="157">
        <f>'2.40-Dati'!B1902</f>
        <v>104.83000183105401</v>
      </c>
      <c r="G1903" s="157">
        <f t="shared" si="58"/>
        <v>3849.9984741210083</v>
      </c>
      <c r="H1903" s="157">
        <f t="shared" si="59"/>
        <v>3250</v>
      </c>
    </row>
    <row r="1904" spans="1:8" ht="15" customHeight="1" x14ac:dyDescent="0.2">
      <c r="A1904" s="152"/>
      <c r="B1904" s="152"/>
      <c r="C1904" s="152"/>
      <c r="D1904" s="152"/>
      <c r="E1904" s="153">
        <f>'2.40-Dati'!A1903</f>
        <v>39541.166666666664</v>
      </c>
      <c r="F1904" s="157">
        <f>'2.40-Dati'!B1903</f>
        <v>103.83000183105401</v>
      </c>
      <c r="G1904" s="157">
        <f t="shared" si="58"/>
        <v>-1000</v>
      </c>
      <c r="H1904" s="157">
        <f t="shared" si="59"/>
        <v>2849.9984741210083</v>
      </c>
    </row>
    <row r="1905" spans="1:8" ht="15" customHeight="1" x14ac:dyDescent="0.2">
      <c r="A1905" s="152"/>
      <c r="B1905" s="152"/>
      <c r="C1905" s="152"/>
      <c r="D1905" s="152"/>
      <c r="E1905" s="153">
        <f>'2.40-Dati'!A1904</f>
        <v>39542.166666666664</v>
      </c>
      <c r="F1905" s="157">
        <f>'2.40-Dati'!B1904</f>
        <v>106.230003356933</v>
      </c>
      <c r="G1905" s="157">
        <f t="shared" si="58"/>
        <v>2400.0015258789917</v>
      </c>
      <c r="H1905" s="157">
        <f t="shared" si="59"/>
        <v>1400.0015258789917</v>
      </c>
    </row>
    <row r="1906" spans="1:8" ht="15" customHeight="1" x14ac:dyDescent="0.2">
      <c r="A1906" s="152"/>
      <c r="B1906" s="152"/>
      <c r="C1906" s="152"/>
      <c r="D1906" s="152"/>
      <c r="E1906" s="153">
        <f>'2.40-Dati'!A1905</f>
        <v>39545.166666666664</v>
      </c>
      <c r="F1906" s="157">
        <f>'2.40-Dati'!B1905</f>
        <v>109.08999633789</v>
      </c>
      <c r="G1906" s="157">
        <f t="shared" si="58"/>
        <v>2859.9929809570031</v>
      </c>
      <c r="H1906" s="157">
        <f t="shared" si="59"/>
        <v>5259.9945068359948</v>
      </c>
    </row>
    <row r="1907" spans="1:8" ht="15" customHeight="1" x14ac:dyDescent="0.2">
      <c r="A1907" s="152"/>
      <c r="B1907" s="152"/>
      <c r="C1907" s="152"/>
      <c r="D1907" s="152"/>
      <c r="E1907" s="153">
        <f>'2.40-Dati'!A1906</f>
        <v>39546.166666666664</v>
      </c>
      <c r="F1907" s="157">
        <f>'2.40-Dati'!B1906</f>
        <v>108.5</v>
      </c>
      <c r="G1907" s="157">
        <f t="shared" si="58"/>
        <v>-589.99633788999972</v>
      </c>
      <c r="H1907" s="157">
        <f t="shared" si="59"/>
        <v>2269.9966430670033</v>
      </c>
    </row>
    <row r="1908" spans="1:8" ht="15" customHeight="1" x14ac:dyDescent="0.2">
      <c r="A1908" s="152"/>
      <c r="B1908" s="152"/>
      <c r="C1908" s="152"/>
      <c r="D1908" s="152"/>
      <c r="E1908" s="153">
        <f>'2.40-Dati'!A1907</f>
        <v>39547.166666666664</v>
      </c>
      <c r="F1908" s="157">
        <f>'2.40-Dati'!B1907</f>
        <v>110.870002746582</v>
      </c>
      <c r="G1908" s="157">
        <f t="shared" si="58"/>
        <v>2370.0027465820031</v>
      </c>
      <c r="H1908" s="157">
        <f t="shared" si="59"/>
        <v>1780.0064086920033</v>
      </c>
    </row>
    <row r="1909" spans="1:8" ht="15" customHeight="1" x14ac:dyDescent="0.2">
      <c r="A1909" s="152"/>
      <c r="B1909" s="152"/>
      <c r="C1909" s="152"/>
      <c r="D1909" s="152"/>
      <c r="E1909" s="153">
        <f>'2.40-Dati'!A1908</f>
        <v>39548.166666666664</v>
      </c>
      <c r="F1909" s="157">
        <f>'2.40-Dati'!B1908</f>
        <v>110.11000061035099</v>
      </c>
      <c r="G1909" s="157">
        <f t="shared" si="58"/>
        <v>-760.00213623100876</v>
      </c>
      <c r="H1909" s="157">
        <f t="shared" si="59"/>
        <v>1610.0006103509943</v>
      </c>
    </row>
    <row r="1910" spans="1:8" ht="15" customHeight="1" x14ac:dyDescent="0.2">
      <c r="A1910" s="152"/>
      <c r="B1910" s="152"/>
      <c r="C1910" s="152"/>
      <c r="D1910" s="152"/>
      <c r="E1910" s="153">
        <f>'2.40-Dati'!A1909</f>
        <v>39549.166666666664</v>
      </c>
      <c r="F1910" s="157">
        <f>'2.40-Dati'!B1909</f>
        <v>110.139999389648</v>
      </c>
      <c r="G1910" s="157">
        <f t="shared" si="58"/>
        <v>29.998779297002898</v>
      </c>
      <c r="H1910" s="157">
        <f t="shared" si="59"/>
        <v>-730.00335693400586</v>
      </c>
    </row>
    <row r="1911" spans="1:8" ht="15" customHeight="1" x14ac:dyDescent="0.2">
      <c r="A1911" s="152"/>
      <c r="B1911" s="152"/>
      <c r="C1911" s="152"/>
      <c r="D1911" s="152"/>
      <c r="E1911" s="153">
        <f>'2.40-Dati'!A1910</f>
        <v>39552.166666666664</v>
      </c>
      <c r="F1911" s="157">
        <f>'2.40-Dati'!B1910</f>
        <v>111.76000213623</v>
      </c>
      <c r="G1911" s="157">
        <f t="shared" si="58"/>
        <v>1620.0027465820028</v>
      </c>
      <c r="H1911" s="157">
        <f t="shared" si="59"/>
        <v>1650.0015258790058</v>
      </c>
    </row>
    <row r="1912" spans="1:8" ht="15" customHeight="1" x14ac:dyDescent="0.2">
      <c r="A1912" s="152"/>
      <c r="B1912" s="152"/>
      <c r="C1912" s="152"/>
      <c r="D1912" s="152"/>
      <c r="E1912" s="153">
        <f>'2.40-Dati'!A1911</f>
        <v>39553.166666666664</v>
      </c>
      <c r="F1912" s="157">
        <f>'2.40-Dati'!B1911</f>
        <v>113.790000915527</v>
      </c>
      <c r="G1912" s="157">
        <f t="shared" si="58"/>
        <v>2029.9987792970028</v>
      </c>
      <c r="H1912" s="157">
        <f t="shared" si="59"/>
        <v>3650.0015258790054</v>
      </c>
    </row>
    <row r="1913" spans="1:8" ht="15" customHeight="1" x14ac:dyDescent="0.2">
      <c r="A1913" s="152"/>
      <c r="B1913" s="152"/>
      <c r="C1913" s="152"/>
      <c r="D1913" s="152"/>
      <c r="E1913" s="153">
        <f>'2.40-Dati'!A1912</f>
        <v>39554.166666666664</v>
      </c>
      <c r="F1913" s="157">
        <f>'2.40-Dati'!B1912</f>
        <v>114.930000305175</v>
      </c>
      <c r="G1913" s="157">
        <f t="shared" si="58"/>
        <v>1139.9993896479968</v>
      </c>
      <c r="H1913" s="157">
        <f t="shared" si="59"/>
        <v>3169.9981689449996</v>
      </c>
    </row>
    <row r="1914" spans="1:8" ht="15" customHeight="1" x14ac:dyDescent="0.2">
      <c r="A1914" s="152"/>
      <c r="B1914" s="152"/>
      <c r="C1914" s="152"/>
      <c r="D1914" s="152"/>
      <c r="E1914" s="153">
        <f>'2.40-Dati'!A1913</f>
        <v>39555.166666666664</v>
      </c>
      <c r="F1914" s="157">
        <f>'2.40-Dati'!B1913</f>
        <v>114.86000061035099</v>
      </c>
      <c r="G1914" s="157">
        <f t="shared" si="58"/>
        <v>-69.999694824005587</v>
      </c>
      <c r="H1914" s="157">
        <f t="shared" si="59"/>
        <v>1069.9996948239914</v>
      </c>
    </row>
    <row r="1915" spans="1:8" ht="15" customHeight="1" x14ac:dyDescent="0.2">
      <c r="A1915" s="152"/>
      <c r="B1915" s="152"/>
      <c r="C1915" s="152"/>
      <c r="D1915" s="152"/>
      <c r="E1915" s="153">
        <f>'2.40-Dati'!A1914</f>
        <v>39556.166666666664</v>
      </c>
      <c r="F1915" s="157">
        <f>'2.40-Dati'!B1914</f>
        <v>116.69000244140599</v>
      </c>
      <c r="G1915" s="157">
        <f t="shared" si="58"/>
        <v>1830.0018310550001</v>
      </c>
      <c r="H1915" s="157">
        <f t="shared" si="59"/>
        <v>1760.0021362309944</v>
      </c>
    </row>
    <row r="1916" spans="1:8" ht="15" customHeight="1" x14ac:dyDescent="0.2">
      <c r="A1916" s="152"/>
      <c r="B1916" s="152"/>
      <c r="C1916" s="152"/>
      <c r="D1916" s="152"/>
      <c r="E1916" s="153">
        <f>'2.40-Dati'!A1915</f>
        <v>39559.166666666664</v>
      </c>
      <c r="F1916" s="157">
        <f>'2.40-Dati'!B1915</f>
        <v>117.480003356933</v>
      </c>
      <c r="G1916" s="157">
        <f t="shared" si="58"/>
        <v>790.00091552700269</v>
      </c>
      <c r="H1916" s="157">
        <f t="shared" si="59"/>
        <v>2620.0027465820031</v>
      </c>
    </row>
    <row r="1917" spans="1:8" ht="15" customHeight="1" x14ac:dyDescent="0.2">
      <c r="A1917" s="152"/>
      <c r="B1917" s="152"/>
      <c r="C1917" s="152"/>
      <c r="D1917" s="152"/>
      <c r="E1917" s="153">
        <f>'2.40-Dati'!A1916</f>
        <v>39560.166666666664</v>
      </c>
      <c r="F1917" s="157">
        <f>'2.40-Dati'!B1916</f>
        <v>119.370002746582</v>
      </c>
      <c r="G1917" s="157">
        <f t="shared" si="58"/>
        <v>1889.9993896490059</v>
      </c>
      <c r="H1917" s="157">
        <f t="shared" si="59"/>
        <v>2680.0003051760086</v>
      </c>
    </row>
    <row r="1918" spans="1:8" ht="15" customHeight="1" x14ac:dyDescent="0.2">
      <c r="A1918" s="152"/>
      <c r="B1918" s="152"/>
      <c r="C1918" s="152"/>
      <c r="D1918" s="152"/>
      <c r="E1918" s="153">
        <f>'2.40-Dati'!A1917</f>
        <v>39561.166666666664</v>
      </c>
      <c r="F1918" s="157">
        <f>'2.40-Dati'!B1917</f>
        <v>118.300003051757</v>
      </c>
      <c r="G1918" s="157">
        <f t="shared" si="58"/>
        <v>-1069.9996948250005</v>
      </c>
      <c r="H1918" s="157">
        <f t="shared" si="59"/>
        <v>819.99969482400547</v>
      </c>
    </row>
    <row r="1919" spans="1:8" ht="15" customHeight="1" x14ac:dyDescent="0.2">
      <c r="A1919" s="152"/>
      <c r="B1919" s="152"/>
      <c r="C1919" s="152"/>
      <c r="D1919" s="152"/>
      <c r="E1919" s="153">
        <f>'2.40-Dati'!A1918</f>
        <v>39562.166666666664</v>
      </c>
      <c r="F1919" s="157">
        <f>'2.40-Dati'!B1918</f>
        <v>116.059997558593</v>
      </c>
      <c r="G1919" s="157">
        <f t="shared" si="58"/>
        <v>-2240.0054931640057</v>
      </c>
      <c r="H1919" s="157">
        <f t="shared" si="59"/>
        <v>-3310.0051879890061</v>
      </c>
    </row>
    <row r="1920" spans="1:8" ht="15" customHeight="1" x14ac:dyDescent="0.2">
      <c r="A1920" s="152"/>
      <c r="B1920" s="152"/>
      <c r="C1920" s="152"/>
      <c r="D1920" s="152"/>
      <c r="E1920" s="153">
        <f>'2.40-Dati'!A1919</f>
        <v>39563.166666666664</v>
      </c>
      <c r="F1920" s="157">
        <f>'2.40-Dati'!B1919</f>
        <v>118.51999664306599</v>
      </c>
      <c r="G1920" s="157">
        <f t="shared" si="58"/>
        <v>2459.9990844729973</v>
      </c>
      <c r="H1920" s="157">
        <f t="shared" si="59"/>
        <v>219.99359130899165</v>
      </c>
    </row>
    <row r="1921" spans="1:8" ht="15" customHeight="1" x14ac:dyDescent="0.2">
      <c r="A1921" s="152"/>
      <c r="B1921" s="152"/>
      <c r="C1921" s="152"/>
      <c r="D1921" s="152"/>
      <c r="E1921" s="153">
        <f>'2.40-Dati'!A1920</f>
        <v>39566.166666666664</v>
      </c>
      <c r="F1921" s="157">
        <f>'2.40-Dati'!B1920</f>
        <v>118.75</v>
      </c>
      <c r="G1921" s="157">
        <f t="shared" si="58"/>
        <v>230.00335693400586</v>
      </c>
      <c r="H1921" s="157">
        <f t="shared" si="59"/>
        <v>2690.0024414070031</v>
      </c>
    </row>
    <row r="1922" spans="1:8" ht="15" customHeight="1" x14ac:dyDescent="0.2">
      <c r="A1922" s="152"/>
      <c r="B1922" s="152"/>
      <c r="C1922" s="152"/>
      <c r="D1922" s="152"/>
      <c r="E1922" s="153">
        <f>'2.40-Dati'!A1921</f>
        <v>39567.166666666664</v>
      </c>
      <c r="F1922" s="157">
        <f>'2.40-Dati'!B1921</f>
        <v>115.629997253417</v>
      </c>
      <c r="G1922" s="157">
        <f t="shared" si="58"/>
        <v>-3120.0027465829976</v>
      </c>
      <c r="H1922" s="157">
        <f t="shared" si="59"/>
        <v>-2889.9993896489918</v>
      </c>
    </row>
    <row r="1923" spans="1:8" ht="15" customHeight="1" x14ac:dyDescent="0.2">
      <c r="A1923" s="152"/>
      <c r="B1923" s="152"/>
      <c r="C1923" s="152"/>
      <c r="D1923" s="152"/>
      <c r="E1923" s="153">
        <f>'2.40-Dati'!A1922</f>
        <v>39568.166666666664</v>
      </c>
      <c r="F1923" s="157">
        <f>'2.40-Dati'!B1922</f>
        <v>113.459999084472</v>
      </c>
      <c r="G1923" s="157">
        <f t="shared" si="58"/>
        <v>-2169.9981689449996</v>
      </c>
      <c r="H1923" s="157">
        <f t="shared" si="59"/>
        <v>-5290.0009155279968</v>
      </c>
    </row>
    <row r="1924" spans="1:8" ht="15" customHeight="1" x14ac:dyDescent="0.2">
      <c r="A1924" s="152"/>
      <c r="B1924" s="152"/>
      <c r="C1924" s="152"/>
      <c r="D1924" s="152"/>
      <c r="E1924" s="153">
        <f>'2.40-Dati'!A1923</f>
        <v>39569.166666666664</v>
      </c>
      <c r="F1924" s="157">
        <f>'2.40-Dati'!B1923</f>
        <v>112.51999664306599</v>
      </c>
      <c r="G1924" s="157">
        <f t="shared" ref="G1924:G1987" si="60">IF($B$1="lunga",1,-1)*$B$3*(F1924-F1923)</f>
        <v>-940.00244140600842</v>
      </c>
      <c r="H1924" s="157">
        <f t="shared" si="59"/>
        <v>-3110.0006103510082</v>
      </c>
    </row>
    <row r="1925" spans="1:8" ht="15" customHeight="1" x14ac:dyDescent="0.2">
      <c r="A1925" s="152"/>
      <c r="B1925" s="152"/>
      <c r="C1925" s="152"/>
      <c r="D1925" s="152"/>
      <c r="E1925" s="153">
        <f>'2.40-Dati'!A1924</f>
        <v>39570.166666666664</v>
      </c>
      <c r="F1925" s="157">
        <f>'2.40-Dati'!B1924</f>
        <v>116.31999969482401</v>
      </c>
      <c r="G1925" s="157">
        <f t="shared" si="60"/>
        <v>3800.0030517580117</v>
      </c>
      <c r="H1925" s="157">
        <f t="shared" ref="H1925:H1988" si="61">G1924+G1925</f>
        <v>2860.0006103520032</v>
      </c>
    </row>
    <row r="1926" spans="1:8" ht="15" customHeight="1" x14ac:dyDescent="0.2">
      <c r="A1926" s="152"/>
      <c r="B1926" s="152"/>
      <c r="C1926" s="152"/>
      <c r="D1926" s="152"/>
      <c r="E1926" s="153">
        <f>'2.40-Dati'!A1925</f>
        <v>39573.166666666664</v>
      </c>
      <c r="F1926" s="157">
        <f>'2.40-Dati'!B1925</f>
        <v>119.970001220703</v>
      </c>
      <c r="G1926" s="157">
        <f t="shared" si="60"/>
        <v>3650.0015258789917</v>
      </c>
      <c r="H1926" s="157">
        <f t="shared" si="61"/>
        <v>7450.0045776370034</v>
      </c>
    </row>
    <row r="1927" spans="1:8" ht="15" customHeight="1" x14ac:dyDescent="0.2">
      <c r="A1927" s="152"/>
      <c r="B1927" s="152"/>
      <c r="C1927" s="152"/>
      <c r="D1927" s="152"/>
      <c r="E1927" s="153">
        <f>'2.40-Dati'!A1926</f>
        <v>39574.166666666664</v>
      </c>
      <c r="F1927" s="157">
        <f>'2.40-Dati'!B1926</f>
        <v>121.83999633789</v>
      </c>
      <c r="G1927" s="157">
        <f t="shared" si="60"/>
        <v>1869.9951171870025</v>
      </c>
      <c r="H1927" s="157">
        <f t="shared" si="61"/>
        <v>5519.9966430659942</v>
      </c>
    </row>
    <row r="1928" spans="1:8" ht="15" customHeight="1" x14ac:dyDescent="0.2">
      <c r="A1928" s="152"/>
      <c r="B1928" s="152"/>
      <c r="C1928" s="152"/>
      <c r="D1928" s="152"/>
      <c r="E1928" s="153">
        <f>'2.40-Dati'!A1927</f>
        <v>39575.166666666664</v>
      </c>
      <c r="F1928" s="157">
        <f>'2.40-Dati'!B1927</f>
        <v>123.52999877929599</v>
      </c>
      <c r="G1928" s="157">
        <f t="shared" si="60"/>
        <v>1690.0024414059942</v>
      </c>
      <c r="H1928" s="157">
        <f t="shared" si="61"/>
        <v>3559.9975585929969</v>
      </c>
    </row>
    <row r="1929" spans="1:8" ht="15" customHeight="1" x14ac:dyDescent="0.2">
      <c r="A1929" s="152"/>
      <c r="B1929" s="152"/>
      <c r="C1929" s="152"/>
      <c r="D1929" s="152"/>
      <c r="E1929" s="153">
        <f>'2.40-Dati'!A1928</f>
        <v>39576.166666666664</v>
      </c>
      <c r="F1929" s="157">
        <f>'2.40-Dati'!B1928</f>
        <v>123.69000244140599</v>
      </c>
      <c r="G1929" s="157">
        <f t="shared" si="60"/>
        <v>160.00366211000028</v>
      </c>
      <c r="H1929" s="157">
        <f t="shared" si="61"/>
        <v>1850.0061035159945</v>
      </c>
    </row>
    <row r="1930" spans="1:8" ht="15" customHeight="1" x14ac:dyDescent="0.2">
      <c r="A1930" s="152"/>
      <c r="B1930" s="152"/>
      <c r="C1930" s="152"/>
      <c r="D1930" s="152"/>
      <c r="E1930" s="153">
        <f>'2.40-Dati'!A1929</f>
        <v>39577.166666666664</v>
      </c>
      <c r="F1930" s="157">
        <f>'2.40-Dati'!B1929</f>
        <v>125.959999084472</v>
      </c>
      <c r="G1930" s="157">
        <f t="shared" si="60"/>
        <v>2269.9966430660083</v>
      </c>
      <c r="H1930" s="157">
        <f t="shared" si="61"/>
        <v>2430.0003051760086</v>
      </c>
    </row>
    <row r="1931" spans="1:8" ht="15" customHeight="1" x14ac:dyDescent="0.2">
      <c r="A1931" s="152"/>
      <c r="B1931" s="152"/>
      <c r="C1931" s="152"/>
      <c r="D1931" s="152"/>
      <c r="E1931" s="153">
        <f>'2.40-Dati'!A1930</f>
        <v>39580.166666666664</v>
      </c>
      <c r="F1931" s="157">
        <f>'2.40-Dati'!B1930</f>
        <v>124.230003356933</v>
      </c>
      <c r="G1931" s="157">
        <f t="shared" si="60"/>
        <v>-1729.9957275390057</v>
      </c>
      <c r="H1931" s="157">
        <f t="shared" si="61"/>
        <v>540.00091552700269</v>
      </c>
    </row>
    <row r="1932" spans="1:8" ht="15" customHeight="1" x14ac:dyDescent="0.2">
      <c r="A1932" s="152"/>
      <c r="B1932" s="152"/>
      <c r="C1932" s="152"/>
      <c r="D1932" s="152"/>
      <c r="E1932" s="153">
        <f>'2.40-Dati'!A1931</f>
        <v>39581.166666666664</v>
      </c>
      <c r="F1932" s="157">
        <f>'2.40-Dati'!B1931</f>
        <v>125.800003051757</v>
      </c>
      <c r="G1932" s="157">
        <f t="shared" si="60"/>
        <v>1569.9996948240055</v>
      </c>
      <c r="H1932" s="157">
        <f t="shared" si="61"/>
        <v>-159.99603271500018</v>
      </c>
    </row>
    <row r="1933" spans="1:8" ht="15" customHeight="1" x14ac:dyDescent="0.2">
      <c r="A1933" s="152"/>
      <c r="B1933" s="152"/>
      <c r="C1933" s="152"/>
      <c r="D1933" s="152"/>
      <c r="E1933" s="153">
        <f>'2.40-Dati'!A1932</f>
        <v>39582.166666666664</v>
      </c>
      <c r="F1933" s="157">
        <f>'2.40-Dati'!B1932</f>
        <v>124.220001220703</v>
      </c>
      <c r="G1933" s="157">
        <f t="shared" si="60"/>
        <v>-1580.0018310540054</v>
      </c>
      <c r="H1933" s="157">
        <f t="shared" si="61"/>
        <v>-10.002136229999905</v>
      </c>
    </row>
    <row r="1934" spans="1:8" ht="15" customHeight="1" x14ac:dyDescent="0.2">
      <c r="A1934" s="152"/>
      <c r="B1934" s="152"/>
      <c r="C1934" s="152"/>
      <c r="D1934" s="152"/>
      <c r="E1934" s="153">
        <f>'2.40-Dati'!A1933</f>
        <v>39583.166666666664</v>
      </c>
      <c r="F1934" s="157">
        <f>'2.40-Dati'!B1933</f>
        <v>124.120002746582</v>
      </c>
      <c r="G1934" s="157">
        <f t="shared" si="60"/>
        <v>-99.998474120994274</v>
      </c>
      <c r="H1934" s="157">
        <f t="shared" si="61"/>
        <v>-1680.0003051749995</v>
      </c>
    </row>
    <row r="1935" spans="1:8" ht="15" customHeight="1" x14ac:dyDescent="0.2">
      <c r="A1935" s="152"/>
      <c r="B1935" s="152"/>
      <c r="C1935" s="152"/>
      <c r="D1935" s="152"/>
      <c r="E1935" s="153">
        <f>'2.40-Dati'!A1934</f>
        <v>39584.166666666664</v>
      </c>
      <c r="F1935" s="157">
        <f>'2.40-Dati'!B1934</f>
        <v>126.290000915527</v>
      </c>
      <c r="G1935" s="157">
        <f t="shared" si="60"/>
        <v>2169.9981689449996</v>
      </c>
      <c r="H1935" s="157">
        <f t="shared" si="61"/>
        <v>2069.9996948240055</v>
      </c>
    </row>
    <row r="1936" spans="1:8" ht="15" customHeight="1" x14ac:dyDescent="0.2">
      <c r="A1936" s="152"/>
      <c r="B1936" s="152"/>
      <c r="C1936" s="152"/>
      <c r="D1936" s="152"/>
      <c r="E1936" s="153">
        <f>'2.40-Dati'!A1935</f>
        <v>39587.166666666664</v>
      </c>
      <c r="F1936" s="157">
        <f>'2.40-Dati'!B1935</f>
        <v>127.050003051757</v>
      </c>
      <c r="G1936" s="157">
        <f t="shared" si="60"/>
        <v>760.00213622999979</v>
      </c>
      <c r="H1936" s="157">
        <f t="shared" si="61"/>
        <v>2930.0003051749995</v>
      </c>
    </row>
    <row r="1937" spans="1:8" ht="15" customHeight="1" x14ac:dyDescent="0.2">
      <c r="A1937" s="152"/>
      <c r="B1937" s="152"/>
      <c r="C1937" s="152"/>
      <c r="D1937" s="152"/>
      <c r="E1937" s="153">
        <f>'2.40-Dati'!A1936</f>
        <v>39588.166666666664</v>
      </c>
      <c r="F1937" s="157">
        <f>'2.40-Dati'!B1936</f>
        <v>129.07000732421801</v>
      </c>
      <c r="G1937" s="157">
        <f t="shared" si="60"/>
        <v>2020.0042724610084</v>
      </c>
      <c r="H1937" s="157">
        <f t="shared" si="61"/>
        <v>2780.0064086910083</v>
      </c>
    </row>
    <row r="1938" spans="1:8" ht="15" customHeight="1" x14ac:dyDescent="0.2">
      <c r="A1938" s="152"/>
      <c r="B1938" s="152"/>
      <c r="C1938" s="152"/>
      <c r="D1938" s="152"/>
      <c r="E1938" s="153">
        <f>'2.40-Dati'!A1937</f>
        <v>39589.166666666664</v>
      </c>
      <c r="F1938" s="157">
        <f>'2.40-Dati'!B1937</f>
        <v>133.169998168945</v>
      </c>
      <c r="G1938" s="157">
        <f t="shared" si="60"/>
        <v>4099.9908447269891</v>
      </c>
      <c r="H1938" s="157">
        <f t="shared" si="61"/>
        <v>6119.9951171879975</v>
      </c>
    </row>
    <row r="1939" spans="1:8" ht="15" customHeight="1" x14ac:dyDescent="0.2">
      <c r="A1939" s="152"/>
      <c r="B1939" s="152"/>
      <c r="C1939" s="152"/>
      <c r="D1939" s="152"/>
      <c r="E1939" s="153">
        <f>'2.40-Dati'!A1938</f>
        <v>39590.166666666664</v>
      </c>
      <c r="F1939" s="157">
        <f>'2.40-Dati'!B1938</f>
        <v>130.80999755859301</v>
      </c>
      <c r="G1939" s="157">
        <f t="shared" si="60"/>
        <v>-2360.0006103519891</v>
      </c>
      <c r="H1939" s="157">
        <f t="shared" si="61"/>
        <v>1739.990234375</v>
      </c>
    </row>
    <row r="1940" spans="1:8" ht="15" customHeight="1" x14ac:dyDescent="0.2">
      <c r="A1940" s="152"/>
      <c r="B1940" s="152"/>
      <c r="C1940" s="152"/>
      <c r="D1940" s="152"/>
      <c r="E1940" s="153">
        <f>'2.40-Dati'!A1939</f>
        <v>39591.166666666664</v>
      </c>
      <c r="F1940" s="157">
        <f>'2.40-Dati'!B1939</f>
        <v>132.19000244140599</v>
      </c>
      <c r="G1940" s="157">
        <f t="shared" si="60"/>
        <v>1380.0048828129832</v>
      </c>
      <c r="H1940" s="157">
        <f t="shared" si="61"/>
        <v>-979.99572753900588</v>
      </c>
    </row>
    <row r="1941" spans="1:8" ht="15" customHeight="1" x14ac:dyDescent="0.2">
      <c r="A1941" s="152"/>
      <c r="B1941" s="152"/>
      <c r="C1941" s="152"/>
      <c r="D1941" s="152"/>
      <c r="E1941" s="153">
        <f>'2.40-Dati'!A1940</f>
        <v>39595.166666666664</v>
      </c>
      <c r="F1941" s="157">
        <f>'2.40-Dati'!B1940</f>
        <v>128.850006103515</v>
      </c>
      <c r="G1941" s="157">
        <f t="shared" si="60"/>
        <v>-3339.9963378909943</v>
      </c>
      <c r="H1941" s="157">
        <f t="shared" si="61"/>
        <v>-1959.9914550780111</v>
      </c>
    </row>
    <row r="1942" spans="1:8" ht="15" customHeight="1" x14ac:dyDescent="0.2">
      <c r="A1942" s="152"/>
      <c r="B1942" s="152"/>
      <c r="C1942" s="152"/>
      <c r="D1942" s="152"/>
      <c r="E1942" s="153">
        <f>'2.40-Dati'!A1941</f>
        <v>39596.166666666664</v>
      </c>
      <c r="F1942" s="157">
        <f>'2.40-Dati'!B1941</f>
        <v>131.02999877929599</v>
      </c>
      <c r="G1942" s="157">
        <f t="shared" si="60"/>
        <v>2179.9926757809944</v>
      </c>
      <c r="H1942" s="157">
        <f t="shared" si="61"/>
        <v>-1160.0036621099998</v>
      </c>
    </row>
    <row r="1943" spans="1:8" ht="15" customHeight="1" x14ac:dyDescent="0.2">
      <c r="A1943" s="152"/>
      <c r="B1943" s="152"/>
      <c r="C1943" s="152"/>
      <c r="D1943" s="152"/>
      <c r="E1943" s="153">
        <f>'2.40-Dati'!A1942</f>
        <v>39597.166666666664</v>
      </c>
      <c r="F1943" s="157">
        <f>'2.40-Dati'!B1942</f>
        <v>126.620002746582</v>
      </c>
      <c r="G1943" s="157">
        <f t="shared" si="60"/>
        <v>-4409.9960327139906</v>
      </c>
      <c r="H1943" s="157">
        <f t="shared" si="61"/>
        <v>-2230.0033569329962</v>
      </c>
    </row>
    <row r="1944" spans="1:8" ht="15" customHeight="1" x14ac:dyDescent="0.2">
      <c r="A1944" s="152"/>
      <c r="B1944" s="152"/>
      <c r="C1944" s="152"/>
      <c r="D1944" s="152"/>
      <c r="E1944" s="153">
        <f>'2.40-Dati'!A1943</f>
        <v>39598.166666666664</v>
      </c>
      <c r="F1944" s="157">
        <f>'2.40-Dati'!B1943</f>
        <v>127.34999847412099</v>
      </c>
      <c r="G1944" s="157">
        <f t="shared" si="60"/>
        <v>729.99572753899145</v>
      </c>
      <c r="H1944" s="157">
        <f t="shared" si="61"/>
        <v>-3680.0003051749991</v>
      </c>
    </row>
    <row r="1945" spans="1:8" ht="15" customHeight="1" x14ac:dyDescent="0.2">
      <c r="A1945" s="152"/>
      <c r="B1945" s="152"/>
      <c r="C1945" s="152"/>
      <c r="D1945" s="152"/>
      <c r="E1945" s="153">
        <f>'2.40-Dati'!A1944</f>
        <v>39601.166666666664</v>
      </c>
      <c r="F1945" s="157">
        <f>'2.40-Dati'!B1944</f>
        <v>127.76000213623</v>
      </c>
      <c r="G1945" s="157">
        <f t="shared" si="60"/>
        <v>410.00366210900552</v>
      </c>
      <c r="H1945" s="157">
        <f t="shared" si="61"/>
        <v>1139.9993896479968</v>
      </c>
    </row>
    <row r="1946" spans="1:8" ht="15" customHeight="1" x14ac:dyDescent="0.2">
      <c r="A1946" s="152"/>
      <c r="B1946" s="152"/>
      <c r="C1946" s="152"/>
      <c r="D1946" s="152"/>
      <c r="E1946" s="153">
        <f>'2.40-Dati'!A1945</f>
        <v>39602.166666666664</v>
      </c>
      <c r="F1946" s="157">
        <f>'2.40-Dati'!B1945</f>
        <v>124.309997558593</v>
      </c>
      <c r="G1946" s="157">
        <f t="shared" si="60"/>
        <v>-3450.004577637003</v>
      </c>
      <c r="H1946" s="157">
        <f t="shared" si="61"/>
        <v>-3040.0009155279977</v>
      </c>
    </row>
    <row r="1947" spans="1:8" ht="15" customHeight="1" x14ac:dyDescent="0.2">
      <c r="A1947" s="152"/>
      <c r="B1947" s="152"/>
      <c r="C1947" s="152"/>
      <c r="D1947" s="152"/>
      <c r="E1947" s="153">
        <f>'2.40-Dati'!A1946</f>
        <v>39603.166666666664</v>
      </c>
      <c r="F1947" s="157">
        <f>'2.40-Dati'!B1946</f>
        <v>122.300003051757</v>
      </c>
      <c r="G1947" s="157">
        <f t="shared" si="60"/>
        <v>-2009.9945068359943</v>
      </c>
      <c r="H1947" s="157">
        <f t="shared" si="61"/>
        <v>-5459.9990844729973</v>
      </c>
    </row>
    <row r="1948" spans="1:8" ht="15" customHeight="1" x14ac:dyDescent="0.2">
      <c r="A1948" s="152"/>
      <c r="B1948" s="152"/>
      <c r="C1948" s="152"/>
      <c r="D1948" s="152"/>
      <c r="E1948" s="153">
        <f>'2.40-Dati'!A1947</f>
        <v>39604.166666666664</v>
      </c>
      <c r="F1948" s="157">
        <f>'2.40-Dati'!B1947</f>
        <v>127.790000915527</v>
      </c>
      <c r="G1948" s="157">
        <f t="shared" si="60"/>
        <v>5489.9978637700005</v>
      </c>
      <c r="H1948" s="157">
        <f t="shared" si="61"/>
        <v>3480.0033569340062</v>
      </c>
    </row>
    <row r="1949" spans="1:8" ht="15" customHeight="1" x14ac:dyDescent="0.2">
      <c r="A1949" s="152"/>
      <c r="B1949" s="152"/>
      <c r="C1949" s="152"/>
      <c r="D1949" s="152"/>
      <c r="E1949" s="153">
        <f>'2.40-Dati'!A1948</f>
        <v>39605.166666666664</v>
      </c>
      <c r="F1949" s="157">
        <f>'2.40-Dati'!B1948</f>
        <v>138.53999328613199</v>
      </c>
      <c r="G1949" s="157">
        <f t="shared" si="60"/>
        <v>10749.992370604985</v>
      </c>
      <c r="H1949" s="157">
        <f t="shared" si="61"/>
        <v>16239.990234374985</v>
      </c>
    </row>
    <row r="1950" spans="1:8" ht="15" customHeight="1" x14ac:dyDescent="0.2">
      <c r="A1950" s="152"/>
      <c r="B1950" s="152"/>
      <c r="C1950" s="152"/>
      <c r="D1950" s="152"/>
      <c r="E1950" s="153">
        <f>'2.40-Dati'!A1949</f>
        <v>39608.166666666664</v>
      </c>
      <c r="F1950" s="157">
        <f>'2.40-Dati'!B1949</f>
        <v>134.350006103515</v>
      </c>
      <c r="G1950" s="157">
        <f t="shared" si="60"/>
        <v>-4189.9871826169883</v>
      </c>
      <c r="H1950" s="157">
        <f t="shared" si="61"/>
        <v>6560.0051879879966</v>
      </c>
    </row>
    <row r="1951" spans="1:8" ht="15" customHeight="1" x14ac:dyDescent="0.2">
      <c r="A1951" s="152"/>
      <c r="B1951" s="152"/>
      <c r="C1951" s="152"/>
      <c r="D1951" s="152"/>
      <c r="E1951" s="153">
        <f>'2.40-Dati'!A1950</f>
        <v>39609.166666666664</v>
      </c>
      <c r="F1951" s="157">
        <f>'2.40-Dati'!B1950</f>
        <v>131.30999755859301</v>
      </c>
      <c r="G1951" s="157">
        <f t="shared" si="60"/>
        <v>-3040.0085449219887</v>
      </c>
      <c r="H1951" s="157">
        <f t="shared" si="61"/>
        <v>-7229.995727538977</v>
      </c>
    </row>
    <row r="1952" spans="1:8" ht="15" customHeight="1" x14ac:dyDescent="0.2">
      <c r="A1952" s="152"/>
      <c r="B1952" s="152"/>
      <c r="C1952" s="152"/>
      <c r="D1952" s="152"/>
      <c r="E1952" s="153">
        <f>'2.40-Dati'!A1951</f>
        <v>39610.166666666664</v>
      </c>
      <c r="F1952" s="157">
        <f>'2.40-Dati'!B1951</f>
        <v>136.38000488281199</v>
      </c>
      <c r="G1952" s="157">
        <f t="shared" si="60"/>
        <v>5070.0073242189774</v>
      </c>
      <c r="H1952" s="157">
        <f t="shared" si="61"/>
        <v>2029.9987792969887</v>
      </c>
    </row>
    <row r="1953" spans="1:8" ht="15" customHeight="1" x14ac:dyDescent="0.2">
      <c r="A1953" s="152"/>
      <c r="B1953" s="152"/>
      <c r="C1953" s="152"/>
      <c r="D1953" s="152"/>
      <c r="E1953" s="153">
        <f>'2.40-Dati'!A1952</f>
        <v>39611.166666666664</v>
      </c>
      <c r="F1953" s="157">
        <f>'2.40-Dati'!B1952</f>
        <v>136.74000549316401</v>
      </c>
      <c r="G1953" s="157">
        <f t="shared" si="60"/>
        <v>360.00061035201725</v>
      </c>
      <c r="H1953" s="157">
        <f t="shared" si="61"/>
        <v>5430.0079345709946</v>
      </c>
    </row>
    <row r="1954" spans="1:8" ht="15" customHeight="1" x14ac:dyDescent="0.2">
      <c r="A1954" s="152"/>
      <c r="B1954" s="152"/>
      <c r="C1954" s="152"/>
      <c r="D1954" s="152"/>
      <c r="E1954" s="153">
        <f>'2.40-Dati'!A1953</f>
        <v>39612.166666666664</v>
      </c>
      <c r="F1954" s="157">
        <f>'2.40-Dati'!B1953</f>
        <v>134.86000061035099</v>
      </c>
      <c r="G1954" s="157">
        <f t="shared" si="60"/>
        <v>-1880.0048828130116</v>
      </c>
      <c r="H1954" s="157">
        <f t="shared" si="61"/>
        <v>-1520.0042724609943</v>
      </c>
    </row>
    <row r="1955" spans="1:8" ht="15" customHeight="1" x14ac:dyDescent="0.2">
      <c r="A1955" s="152"/>
      <c r="B1955" s="152"/>
      <c r="C1955" s="152"/>
      <c r="D1955" s="152"/>
      <c r="E1955" s="153">
        <f>'2.40-Dati'!A1954</f>
        <v>39615.166666666664</v>
      </c>
      <c r="F1955" s="157">
        <f>'2.40-Dati'!B1954</f>
        <v>134.61000061035099</v>
      </c>
      <c r="G1955" s="157">
        <f t="shared" si="60"/>
        <v>-250</v>
      </c>
      <c r="H1955" s="157">
        <f t="shared" si="61"/>
        <v>-2130.0048828130116</v>
      </c>
    </row>
    <row r="1956" spans="1:8" ht="15" customHeight="1" x14ac:dyDescent="0.2">
      <c r="A1956" s="152"/>
      <c r="B1956" s="152"/>
      <c r="C1956" s="152"/>
      <c r="D1956" s="152"/>
      <c r="E1956" s="153">
        <f>'2.40-Dati'!A1955</f>
        <v>39616.166666666664</v>
      </c>
      <c r="F1956" s="157">
        <f>'2.40-Dati'!B1955</f>
        <v>134.009994506835</v>
      </c>
      <c r="G1956" s="157">
        <f t="shared" si="60"/>
        <v>-600.00610351599448</v>
      </c>
      <c r="H1956" s="157">
        <f t="shared" si="61"/>
        <v>-850.00610351599448</v>
      </c>
    </row>
    <row r="1957" spans="1:8" ht="15" customHeight="1" x14ac:dyDescent="0.2">
      <c r="A1957" s="152"/>
      <c r="B1957" s="152"/>
      <c r="C1957" s="152"/>
      <c r="D1957" s="152"/>
      <c r="E1957" s="153">
        <f>'2.40-Dati'!A1956</f>
        <v>39617.166666666664</v>
      </c>
      <c r="F1957" s="157">
        <f>'2.40-Dati'!B1956</f>
        <v>136.67999267578099</v>
      </c>
      <c r="G1957" s="157">
        <f t="shared" si="60"/>
        <v>2669.9981689459946</v>
      </c>
      <c r="H1957" s="157">
        <f t="shared" si="61"/>
        <v>2069.9920654300004</v>
      </c>
    </row>
    <row r="1958" spans="1:8" ht="15" customHeight="1" x14ac:dyDescent="0.2">
      <c r="A1958" s="152"/>
      <c r="B1958" s="152"/>
      <c r="C1958" s="152"/>
      <c r="D1958" s="152"/>
      <c r="E1958" s="153">
        <f>'2.40-Dati'!A1957</f>
        <v>39618.166666666664</v>
      </c>
      <c r="F1958" s="157">
        <f>'2.40-Dati'!B1957</f>
        <v>131.92999267578099</v>
      </c>
      <c r="G1958" s="157">
        <f t="shared" si="60"/>
        <v>-4750</v>
      </c>
      <c r="H1958" s="157">
        <f t="shared" si="61"/>
        <v>-2080.0018310540054</v>
      </c>
    </row>
    <row r="1959" spans="1:8" ht="15" customHeight="1" x14ac:dyDescent="0.2">
      <c r="A1959" s="152"/>
      <c r="B1959" s="152"/>
      <c r="C1959" s="152"/>
      <c r="D1959" s="152"/>
      <c r="E1959" s="153">
        <f>'2.40-Dati'!A1958</f>
        <v>39619.166666666664</v>
      </c>
      <c r="F1959" s="157">
        <f>'2.40-Dati'!B1958</f>
        <v>134.61999511718699</v>
      </c>
      <c r="G1959" s="157">
        <f t="shared" si="60"/>
        <v>2690.0024414059944</v>
      </c>
      <c r="H1959" s="157">
        <f t="shared" si="61"/>
        <v>-2059.9975585940056</v>
      </c>
    </row>
    <row r="1960" spans="1:8" ht="15" customHeight="1" x14ac:dyDescent="0.2">
      <c r="A1960" s="152"/>
      <c r="B1960" s="152"/>
      <c r="C1960" s="152"/>
      <c r="D1960" s="152"/>
      <c r="E1960" s="153">
        <f>'2.40-Dati'!A1959</f>
        <v>39622.166666666664</v>
      </c>
      <c r="F1960" s="157">
        <f>'2.40-Dati'!B1959</f>
        <v>136.74000549316401</v>
      </c>
      <c r="G1960" s="157">
        <f t="shared" si="60"/>
        <v>2120.0103759770172</v>
      </c>
      <c r="H1960" s="157">
        <f t="shared" si="61"/>
        <v>4810.0128173830117</v>
      </c>
    </row>
    <row r="1961" spans="1:8" ht="15" customHeight="1" x14ac:dyDescent="0.2">
      <c r="A1961" s="152"/>
      <c r="B1961" s="152"/>
      <c r="C1961" s="152"/>
      <c r="D1961" s="152"/>
      <c r="E1961" s="153">
        <f>'2.40-Dati'!A1960</f>
        <v>39623.166666666664</v>
      </c>
      <c r="F1961" s="157">
        <f>'2.40-Dati'!B1960</f>
        <v>137</v>
      </c>
      <c r="G1961" s="157">
        <f t="shared" si="60"/>
        <v>259.99450683599434</v>
      </c>
      <c r="H1961" s="157">
        <f t="shared" si="61"/>
        <v>2380.0048828130116</v>
      </c>
    </row>
    <row r="1962" spans="1:8" ht="15" customHeight="1" x14ac:dyDescent="0.2">
      <c r="A1962" s="152"/>
      <c r="B1962" s="152"/>
      <c r="C1962" s="152"/>
      <c r="D1962" s="152"/>
      <c r="E1962" s="153">
        <f>'2.40-Dati'!A1961</f>
        <v>39624.166666666664</v>
      </c>
      <c r="F1962" s="157">
        <f>'2.40-Dati'!B1961</f>
        <v>134.55000305175699</v>
      </c>
      <c r="G1962" s="157">
        <f t="shared" si="60"/>
        <v>-2449.9969482430115</v>
      </c>
      <c r="H1962" s="157">
        <f t="shared" si="61"/>
        <v>-2190.0024414070172</v>
      </c>
    </row>
    <row r="1963" spans="1:8" ht="15" customHeight="1" x14ac:dyDescent="0.2">
      <c r="A1963" s="152"/>
      <c r="B1963" s="152"/>
      <c r="C1963" s="152"/>
      <c r="D1963" s="152"/>
      <c r="E1963" s="153">
        <f>'2.40-Dati'!A1962</f>
        <v>39625.166666666664</v>
      </c>
      <c r="F1963" s="157">
        <f>'2.40-Dati'!B1962</f>
        <v>139.63999938964801</v>
      </c>
      <c r="G1963" s="157">
        <f t="shared" si="60"/>
        <v>5089.9963378910234</v>
      </c>
      <c r="H1963" s="157">
        <f t="shared" si="61"/>
        <v>2639.9993896480119</v>
      </c>
    </row>
    <row r="1964" spans="1:8" ht="15" customHeight="1" x14ac:dyDescent="0.2">
      <c r="A1964" s="152"/>
      <c r="B1964" s="152"/>
      <c r="C1964" s="152"/>
      <c r="D1964" s="152"/>
      <c r="E1964" s="153">
        <f>'2.40-Dati'!A1963</f>
        <v>39626.166666666664</v>
      </c>
      <c r="F1964" s="157">
        <f>'2.40-Dati'!B1963</f>
        <v>140.21000671386699</v>
      </c>
      <c r="G1964" s="157">
        <f t="shared" si="60"/>
        <v>570.00732421897737</v>
      </c>
      <c r="H1964" s="157">
        <f t="shared" si="61"/>
        <v>5660.0036621100007</v>
      </c>
    </row>
    <row r="1965" spans="1:8" ht="15" customHeight="1" x14ac:dyDescent="0.2">
      <c r="A1965" s="152"/>
      <c r="B1965" s="152"/>
      <c r="C1965" s="152"/>
      <c r="D1965" s="152"/>
      <c r="E1965" s="153">
        <f>'2.40-Dati'!A1964</f>
        <v>39629.166666666664</v>
      </c>
      <c r="F1965" s="157">
        <f>'2.40-Dati'!B1964</f>
        <v>140</v>
      </c>
      <c r="G1965" s="157">
        <f t="shared" si="60"/>
        <v>-210.00671386698855</v>
      </c>
      <c r="H1965" s="157">
        <f t="shared" si="61"/>
        <v>360.00061035198883</v>
      </c>
    </row>
    <row r="1966" spans="1:8" ht="15" customHeight="1" x14ac:dyDescent="0.2">
      <c r="A1966" s="152"/>
      <c r="B1966" s="152"/>
      <c r="C1966" s="152"/>
      <c r="D1966" s="152"/>
      <c r="E1966" s="153">
        <f>'2.40-Dati'!A1965</f>
        <v>39630.166666666664</v>
      </c>
      <c r="F1966" s="157">
        <f>'2.40-Dati'!B1965</f>
        <v>140.97000122070301</v>
      </c>
      <c r="G1966" s="157">
        <f t="shared" si="60"/>
        <v>970.00122070301131</v>
      </c>
      <c r="H1966" s="157">
        <f t="shared" si="61"/>
        <v>759.99450683602277</v>
      </c>
    </row>
    <row r="1967" spans="1:8" ht="15" customHeight="1" x14ac:dyDescent="0.2">
      <c r="A1967" s="152"/>
      <c r="B1967" s="152"/>
      <c r="C1967" s="152"/>
      <c r="D1967" s="152"/>
      <c r="E1967" s="153">
        <f>'2.40-Dati'!A1966</f>
        <v>39631.166666666664</v>
      </c>
      <c r="F1967" s="157">
        <f>'2.40-Dati'!B1966</f>
        <v>143.57000732421801</v>
      </c>
      <c r="G1967" s="157">
        <f t="shared" si="60"/>
        <v>2600.0061035149997</v>
      </c>
      <c r="H1967" s="157">
        <f t="shared" si="61"/>
        <v>3570.007324218011</v>
      </c>
    </row>
    <row r="1968" spans="1:8" ht="15" customHeight="1" x14ac:dyDescent="0.2">
      <c r="A1968" s="152"/>
      <c r="B1968" s="152"/>
      <c r="C1968" s="152"/>
      <c r="D1968" s="152"/>
      <c r="E1968" s="153">
        <f>'2.40-Dati'!A1967</f>
        <v>39632.5625</v>
      </c>
      <c r="F1968" s="157">
        <f>'2.40-Dati'!B1967</f>
        <v>145.28999328613199</v>
      </c>
      <c r="G1968" s="157">
        <f t="shared" si="60"/>
        <v>1719.9859619139772</v>
      </c>
      <c r="H1968" s="157">
        <f t="shared" si="61"/>
        <v>4319.9920654289772</v>
      </c>
    </row>
    <row r="1969" spans="1:8" ht="15" customHeight="1" x14ac:dyDescent="0.2">
      <c r="A1969" s="152"/>
      <c r="B1969" s="152"/>
      <c r="C1969" s="152"/>
      <c r="D1969" s="152"/>
      <c r="E1969" s="153">
        <f>'2.40-Dati'!A1968</f>
        <v>39636.166666666664</v>
      </c>
      <c r="F1969" s="157">
        <f>'2.40-Dati'!B1968</f>
        <v>141.36999511718699</v>
      </c>
      <c r="G1969" s="157">
        <f t="shared" si="60"/>
        <v>-3919.9981689449996</v>
      </c>
      <c r="H1969" s="157">
        <f t="shared" si="61"/>
        <v>-2200.0122070310226</v>
      </c>
    </row>
    <row r="1970" spans="1:8" ht="15" customHeight="1" x14ac:dyDescent="0.2">
      <c r="A1970" s="152"/>
      <c r="B1970" s="152"/>
      <c r="C1970" s="152"/>
      <c r="D1970" s="152"/>
      <c r="E1970" s="153">
        <f>'2.40-Dati'!A1969</f>
        <v>39637.166666666664</v>
      </c>
      <c r="F1970" s="157">
        <f>'2.40-Dati'!B1969</f>
        <v>136.03999328613199</v>
      </c>
      <c r="G1970" s="157">
        <f t="shared" si="60"/>
        <v>-5330.0018310550004</v>
      </c>
      <c r="H1970" s="157">
        <f t="shared" si="61"/>
        <v>-9250</v>
      </c>
    </row>
    <row r="1971" spans="1:8" ht="15" customHeight="1" x14ac:dyDescent="0.2">
      <c r="A1971" s="152"/>
      <c r="B1971" s="152"/>
      <c r="C1971" s="152"/>
      <c r="D1971" s="152"/>
      <c r="E1971" s="153">
        <f>'2.40-Dati'!A1970</f>
        <v>39638.166666666664</v>
      </c>
      <c r="F1971" s="157">
        <f>'2.40-Dati'!B1970</f>
        <v>136.05000305175699</v>
      </c>
      <c r="G1971" s="157">
        <f t="shared" si="60"/>
        <v>10.009765625</v>
      </c>
      <c r="H1971" s="157">
        <f t="shared" si="61"/>
        <v>-5319.9920654300004</v>
      </c>
    </row>
    <row r="1972" spans="1:8" ht="15" customHeight="1" x14ac:dyDescent="0.2">
      <c r="A1972" s="152"/>
      <c r="B1972" s="152"/>
      <c r="C1972" s="152"/>
      <c r="D1972" s="152"/>
      <c r="E1972" s="153">
        <f>'2.40-Dati'!A1971</f>
        <v>39639.166666666664</v>
      </c>
      <c r="F1972" s="157">
        <f>'2.40-Dati'!B1971</f>
        <v>141.64999389648401</v>
      </c>
      <c r="G1972" s="157">
        <f t="shared" si="60"/>
        <v>5599.9908447270172</v>
      </c>
      <c r="H1972" s="157">
        <f t="shared" si="61"/>
        <v>5610.0006103520172</v>
      </c>
    </row>
    <row r="1973" spans="1:8" ht="15" customHeight="1" x14ac:dyDescent="0.2">
      <c r="A1973" s="152"/>
      <c r="B1973" s="152"/>
      <c r="C1973" s="152"/>
      <c r="D1973" s="152"/>
      <c r="E1973" s="153">
        <f>'2.40-Dati'!A1972</f>
        <v>39640.166666666664</v>
      </c>
      <c r="F1973" s="157">
        <f>'2.40-Dati'!B1972</f>
        <v>145.08000183105401</v>
      </c>
      <c r="G1973" s="157">
        <f t="shared" si="60"/>
        <v>3430.0079345699996</v>
      </c>
      <c r="H1973" s="157">
        <f t="shared" si="61"/>
        <v>9029.9987792970169</v>
      </c>
    </row>
    <row r="1974" spans="1:8" ht="15" customHeight="1" x14ac:dyDescent="0.2">
      <c r="A1974" s="152"/>
      <c r="B1974" s="152"/>
      <c r="C1974" s="152"/>
      <c r="D1974" s="152"/>
      <c r="E1974" s="153">
        <f>'2.40-Dati'!A1973</f>
        <v>39643.166666666664</v>
      </c>
      <c r="F1974" s="157">
        <f>'2.40-Dati'!B1973</f>
        <v>145.17999267578099</v>
      </c>
      <c r="G1974" s="157">
        <f t="shared" si="60"/>
        <v>99.990844726988826</v>
      </c>
      <c r="H1974" s="157">
        <f t="shared" si="61"/>
        <v>3529.9987792969887</v>
      </c>
    </row>
    <row r="1975" spans="1:8" ht="15" customHeight="1" x14ac:dyDescent="0.2">
      <c r="A1975" s="152"/>
      <c r="B1975" s="152"/>
      <c r="C1975" s="152"/>
      <c r="D1975" s="152"/>
      <c r="E1975" s="153">
        <f>'2.40-Dati'!A1974</f>
        <v>39644.166666666664</v>
      </c>
      <c r="F1975" s="157">
        <f>'2.40-Dati'!B1974</f>
        <v>138.74000549316401</v>
      </c>
      <c r="G1975" s="157">
        <f t="shared" si="60"/>
        <v>-6439.9871826169883</v>
      </c>
      <c r="H1975" s="157">
        <f t="shared" si="61"/>
        <v>-6339.9963378899993</v>
      </c>
    </row>
    <row r="1976" spans="1:8" ht="15" customHeight="1" x14ac:dyDescent="0.2">
      <c r="A1976" s="152"/>
      <c r="B1976" s="152"/>
      <c r="C1976" s="152"/>
      <c r="D1976" s="152"/>
      <c r="E1976" s="153">
        <f>'2.40-Dati'!A1975</f>
        <v>39645.166666666664</v>
      </c>
      <c r="F1976" s="157">
        <f>'2.40-Dati'!B1975</f>
        <v>134.600006103515</v>
      </c>
      <c r="G1976" s="157">
        <f t="shared" si="60"/>
        <v>-4139.9993896490059</v>
      </c>
      <c r="H1976" s="157">
        <f t="shared" si="61"/>
        <v>-10579.986572265994</v>
      </c>
    </row>
    <row r="1977" spans="1:8" ht="15" customHeight="1" x14ac:dyDescent="0.2">
      <c r="A1977" s="152"/>
      <c r="B1977" s="152"/>
      <c r="C1977" s="152"/>
      <c r="D1977" s="152"/>
      <c r="E1977" s="153">
        <f>'2.40-Dati'!A1976</f>
        <v>39646.166666666664</v>
      </c>
      <c r="F1977" s="157">
        <f>'2.40-Dati'!B1976</f>
        <v>129.28999328613199</v>
      </c>
      <c r="G1977" s="157">
        <f t="shared" si="60"/>
        <v>-5310.0128173830117</v>
      </c>
      <c r="H1977" s="157">
        <f t="shared" si="61"/>
        <v>-9450.0122070320176</v>
      </c>
    </row>
    <row r="1978" spans="1:8" ht="15" customHeight="1" x14ac:dyDescent="0.2">
      <c r="A1978" s="152"/>
      <c r="B1978" s="152"/>
      <c r="C1978" s="152"/>
      <c r="D1978" s="152"/>
      <c r="E1978" s="153">
        <f>'2.40-Dati'!A1977</f>
        <v>39647.166666666664</v>
      </c>
      <c r="F1978" s="157">
        <f>'2.40-Dati'!B1977</f>
        <v>128.88000488281199</v>
      </c>
      <c r="G1978" s="157">
        <f t="shared" si="60"/>
        <v>-409.98840331999986</v>
      </c>
      <c r="H1978" s="157">
        <f t="shared" si="61"/>
        <v>-5720.0012207030113</v>
      </c>
    </row>
    <row r="1979" spans="1:8" ht="15" customHeight="1" x14ac:dyDescent="0.2">
      <c r="A1979" s="152"/>
      <c r="B1979" s="152"/>
      <c r="C1979" s="152"/>
      <c r="D1979" s="152"/>
      <c r="E1979" s="153">
        <f>'2.40-Dati'!A1978</f>
        <v>39650.166666666664</v>
      </c>
      <c r="F1979" s="157">
        <f>'2.40-Dati'!B1978</f>
        <v>131.03999328613199</v>
      </c>
      <c r="G1979" s="157">
        <f t="shared" si="60"/>
        <v>2159.9884033199996</v>
      </c>
      <c r="H1979" s="157">
        <f t="shared" si="61"/>
        <v>1749.9999999999998</v>
      </c>
    </row>
    <row r="1980" spans="1:8" ht="15" customHeight="1" x14ac:dyDescent="0.2">
      <c r="A1980" s="152"/>
      <c r="B1980" s="152"/>
      <c r="C1980" s="152"/>
      <c r="D1980" s="152"/>
      <c r="E1980" s="153">
        <f>'2.40-Dati'!A1979</f>
        <v>39651.166666666664</v>
      </c>
      <c r="F1980" s="157">
        <f>'2.40-Dati'!B1979</f>
        <v>127.949996948242</v>
      </c>
      <c r="G1980" s="157">
        <f t="shared" si="60"/>
        <v>-3089.9963378899856</v>
      </c>
      <c r="H1980" s="157">
        <f t="shared" si="61"/>
        <v>-930.00793456998599</v>
      </c>
    </row>
    <row r="1981" spans="1:8" ht="15" customHeight="1" x14ac:dyDescent="0.2">
      <c r="A1981" s="152"/>
      <c r="B1981" s="152"/>
      <c r="C1981" s="152"/>
      <c r="D1981" s="152"/>
      <c r="E1981" s="153">
        <f>'2.40-Dati'!A1980</f>
        <v>39652.166666666664</v>
      </c>
      <c r="F1981" s="157">
        <f>'2.40-Dati'!B1980</f>
        <v>124.44000244140599</v>
      </c>
      <c r="G1981" s="157">
        <f t="shared" si="60"/>
        <v>-3509.9945068360084</v>
      </c>
      <c r="H1981" s="157">
        <f t="shared" si="61"/>
        <v>-6599.9908447259941</v>
      </c>
    </row>
    <row r="1982" spans="1:8" ht="15" customHeight="1" x14ac:dyDescent="0.2">
      <c r="A1982" s="152"/>
      <c r="B1982" s="152"/>
      <c r="C1982" s="152"/>
      <c r="D1982" s="152"/>
      <c r="E1982" s="153">
        <f>'2.40-Dati'!A1981</f>
        <v>39653.166666666664</v>
      </c>
      <c r="F1982" s="157">
        <f>'2.40-Dati'!B1981</f>
        <v>125.48999786376901</v>
      </c>
      <c r="G1982" s="157">
        <f t="shared" si="60"/>
        <v>1049.9954223630111</v>
      </c>
      <c r="H1982" s="157">
        <f t="shared" si="61"/>
        <v>-2459.9990844729973</v>
      </c>
    </row>
    <row r="1983" spans="1:8" ht="15" customHeight="1" x14ac:dyDescent="0.2">
      <c r="A1983" s="152"/>
      <c r="B1983" s="152"/>
      <c r="C1983" s="152"/>
      <c r="D1983" s="152"/>
      <c r="E1983" s="153">
        <f>'2.40-Dati'!A1982</f>
        <v>39654.166666666664</v>
      </c>
      <c r="F1983" s="157">
        <f>'2.40-Dati'!B1982</f>
        <v>123.26000213623</v>
      </c>
      <c r="G1983" s="157">
        <f t="shared" si="60"/>
        <v>-2229.9957275390057</v>
      </c>
      <c r="H1983" s="157">
        <f t="shared" si="61"/>
        <v>-1180.0003051759945</v>
      </c>
    </row>
    <row r="1984" spans="1:8" ht="15" customHeight="1" x14ac:dyDescent="0.2">
      <c r="A1984" s="152"/>
      <c r="B1984" s="152"/>
      <c r="C1984" s="152"/>
      <c r="D1984" s="152"/>
      <c r="E1984" s="153">
        <f>'2.40-Dati'!A1983</f>
        <v>39657.166666666664</v>
      </c>
      <c r="F1984" s="157">
        <f>'2.40-Dati'!B1983</f>
        <v>124.730003356933</v>
      </c>
      <c r="G1984" s="157">
        <f t="shared" si="60"/>
        <v>1470.0012207029972</v>
      </c>
      <c r="H1984" s="157">
        <f t="shared" si="61"/>
        <v>-759.99450683600844</v>
      </c>
    </row>
    <row r="1985" spans="1:8" ht="15" customHeight="1" x14ac:dyDescent="0.2">
      <c r="A1985" s="152"/>
      <c r="B1985" s="152"/>
      <c r="C1985" s="152"/>
      <c r="D1985" s="152"/>
      <c r="E1985" s="153">
        <f>'2.40-Dati'!A1984</f>
        <v>39658.166666666664</v>
      </c>
      <c r="F1985" s="157">
        <f>'2.40-Dati'!B1984</f>
        <v>122.19000244140599</v>
      </c>
      <c r="G1985" s="157">
        <f t="shared" si="60"/>
        <v>-2540.0009155270027</v>
      </c>
      <c r="H1985" s="157">
        <f t="shared" si="61"/>
        <v>-1069.9996948240055</v>
      </c>
    </row>
    <row r="1986" spans="1:8" ht="15" customHeight="1" x14ac:dyDescent="0.2">
      <c r="A1986" s="152"/>
      <c r="B1986" s="152"/>
      <c r="C1986" s="152"/>
      <c r="D1986" s="152"/>
      <c r="E1986" s="153">
        <f>'2.40-Dati'!A1985</f>
        <v>39659.166666666664</v>
      </c>
      <c r="F1986" s="157">
        <f>'2.40-Dati'!B1985</f>
        <v>126.76999664306599</v>
      </c>
      <c r="G1986" s="157">
        <f t="shared" si="60"/>
        <v>4579.9942016599998</v>
      </c>
      <c r="H1986" s="157">
        <f t="shared" si="61"/>
        <v>2039.9932861329971</v>
      </c>
    </row>
    <row r="1987" spans="1:8" ht="15" customHeight="1" x14ac:dyDescent="0.2">
      <c r="A1987" s="152"/>
      <c r="B1987" s="152"/>
      <c r="C1987" s="152"/>
      <c r="D1987" s="152"/>
      <c r="E1987" s="153">
        <f>'2.40-Dati'!A1986</f>
        <v>39660.166666666664</v>
      </c>
      <c r="F1987" s="157">
        <f>'2.40-Dati'!B1986</f>
        <v>124.08000183105401</v>
      </c>
      <c r="G1987" s="157">
        <f t="shared" si="60"/>
        <v>-2689.9948120119889</v>
      </c>
      <c r="H1987" s="157">
        <f t="shared" si="61"/>
        <v>1889.9993896480109</v>
      </c>
    </row>
    <row r="1988" spans="1:8" ht="15" customHeight="1" x14ac:dyDescent="0.2">
      <c r="A1988" s="152"/>
      <c r="B1988" s="152"/>
      <c r="C1988" s="152"/>
      <c r="D1988" s="152"/>
      <c r="E1988" s="153">
        <f>'2.40-Dati'!A1987</f>
        <v>39661.166666666664</v>
      </c>
      <c r="F1988" s="157">
        <f>'2.40-Dati'!B1987</f>
        <v>125.09999847412099</v>
      </c>
      <c r="G1988" s="157">
        <f t="shared" ref="G1988:G2051" si="62">IF($B$1="lunga",1,-1)*$B$3*(F1988-F1987)</f>
        <v>1019.9966430669889</v>
      </c>
      <c r="H1988" s="157">
        <f t="shared" si="61"/>
        <v>-1669.9981689450001</v>
      </c>
    </row>
    <row r="1989" spans="1:8" ht="15" customHeight="1" x14ac:dyDescent="0.2">
      <c r="A1989" s="152"/>
      <c r="B1989" s="152"/>
      <c r="C1989" s="152"/>
      <c r="D1989" s="152"/>
      <c r="E1989" s="153">
        <f>'2.40-Dati'!A1988</f>
        <v>39664.166666666664</v>
      </c>
      <c r="F1989" s="157">
        <f>'2.40-Dati'!B1988</f>
        <v>121.41000366210901</v>
      </c>
      <c r="G1989" s="157">
        <f t="shared" si="62"/>
        <v>-3689.9948120119889</v>
      </c>
      <c r="H1989" s="157">
        <f t="shared" ref="H1989:H2052" si="63">G1988+G1989</f>
        <v>-2669.9981689450001</v>
      </c>
    </row>
    <row r="1990" spans="1:8" ht="15" customHeight="1" x14ac:dyDescent="0.2">
      <c r="A1990" s="152"/>
      <c r="B1990" s="152"/>
      <c r="C1990" s="152"/>
      <c r="D1990" s="152"/>
      <c r="E1990" s="153">
        <f>'2.40-Dati'!A1989</f>
        <v>39665.166666666664</v>
      </c>
      <c r="F1990" s="157">
        <f>'2.40-Dati'!B1989</f>
        <v>119.169998168945</v>
      </c>
      <c r="G1990" s="157">
        <f t="shared" si="62"/>
        <v>-2240.0054931640057</v>
      </c>
      <c r="H1990" s="157">
        <f t="shared" si="63"/>
        <v>-5930.0003051759941</v>
      </c>
    </row>
    <row r="1991" spans="1:8" ht="15" customHeight="1" x14ac:dyDescent="0.2">
      <c r="A1991" s="152"/>
      <c r="B1991" s="152"/>
      <c r="C1991" s="152"/>
      <c r="D1991" s="152"/>
      <c r="E1991" s="153">
        <f>'2.40-Dati'!A1990</f>
        <v>39666.166666666664</v>
      </c>
      <c r="F1991" s="157">
        <f>'2.40-Dati'!B1990</f>
        <v>118.58000183105401</v>
      </c>
      <c r="G1991" s="157">
        <f t="shared" si="62"/>
        <v>-589.99633789099448</v>
      </c>
      <c r="H1991" s="157">
        <f t="shared" si="63"/>
        <v>-2830.0018310550004</v>
      </c>
    </row>
    <row r="1992" spans="1:8" ht="15" customHeight="1" x14ac:dyDescent="0.2">
      <c r="A1992" s="152"/>
      <c r="B1992" s="152"/>
      <c r="C1992" s="152"/>
      <c r="D1992" s="152"/>
      <c r="E1992" s="153">
        <f>'2.40-Dati'!A1991</f>
        <v>39667.166666666664</v>
      </c>
      <c r="F1992" s="157">
        <f>'2.40-Dati'!B1991</f>
        <v>120.01999664306599</v>
      </c>
      <c r="G1992" s="157">
        <f t="shared" si="62"/>
        <v>1439.9948120119889</v>
      </c>
      <c r="H1992" s="157">
        <f t="shared" si="63"/>
        <v>849.99847412099439</v>
      </c>
    </row>
    <row r="1993" spans="1:8" ht="15" customHeight="1" x14ac:dyDescent="0.2">
      <c r="A1993" s="152"/>
      <c r="B1993" s="152"/>
      <c r="C1993" s="152"/>
      <c r="D1993" s="152"/>
      <c r="E1993" s="153">
        <f>'2.40-Dati'!A1992</f>
        <v>39668.166666666664</v>
      </c>
      <c r="F1993" s="157">
        <f>'2.40-Dati'!B1992</f>
        <v>115.199996948242</v>
      </c>
      <c r="G1993" s="157">
        <f t="shared" si="62"/>
        <v>-4819.9996948239914</v>
      </c>
      <c r="H1993" s="157">
        <f t="shared" si="63"/>
        <v>-3380.0048828120025</v>
      </c>
    </row>
    <row r="1994" spans="1:8" ht="15" customHeight="1" x14ac:dyDescent="0.2">
      <c r="A1994" s="152"/>
      <c r="B1994" s="152"/>
      <c r="C1994" s="152"/>
      <c r="D1994" s="152"/>
      <c r="E1994" s="153">
        <f>'2.40-Dati'!A1993</f>
        <v>39671.166666666664</v>
      </c>
      <c r="F1994" s="157">
        <f>'2.40-Dati'!B1993</f>
        <v>114.449996948242</v>
      </c>
      <c r="G1994" s="157">
        <f t="shared" si="62"/>
        <v>-750</v>
      </c>
      <c r="H1994" s="157">
        <f t="shared" si="63"/>
        <v>-5569.9996948239914</v>
      </c>
    </row>
    <row r="1995" spans="1:8" ht="15" customHeight="1" x14ac:dyDescent="0.2">
      <c r="A1995" s="152"/>
      <c r="B1995" s="152"/>
      <c r="C1995" s="152"/>
      <c r="D1995" s="152"/>
      <c r="E1995" s="153">
        <f>'2.40-Dati'!A1994</f>
        <v>39672.166666666664</v>
      </c>
      <c r="F1995" s="157">
        <f>'2.40-Dati'!B1994</f>
        <v>113.01000213623</v>
      </c>
      <c r="G1995" s="157">
        <f t="shared" si="62"/>
        <v>-1439.994812012003</v>
      </c>
      <c r="H1995" s="157">
        <f t="shared" si="63"/>
        <v>-2189.994812012003</v>
      </c>
    </row>
    <row r="1996" spans="1:8" ht="15" customHeight="1" x14ac:dyDescent="0.2">
      <c r="A1996" s="152"/>
      <c r="B1996" s="152"/>
      <c r="C1996" s="152"/>
      <c r="D1996" s="152"/>
      <c r="E1996" s="153">
        <f>'2.40-Dati'!A1995</f>
        <v>39673.166666666664</v>
      </c>
      <c r="F1996" s="157">
        <f>'2.40-Dati'!B1995</f>
        <v>116</v>
      </c>
      <c r="G1996" s="157">
        <f t="shared" si="62"/>
        <v>2989.9978637700001</v>
      </c>
      <c r="H1996" s="157">
        <f t="shared" si="63"/>
        <v>1550.0030517579971</v>
      </c>
    </row>
    <row r="1997" spans="1:8" ht="15" customHeight="1" x14ac:dyDescent="0.2">
      <c r="A1997" s="152"/>
      <c r="B1997" s="152"/>
      <c r="C1997" s="152"/>
      <c r="D1997" s="152"/>
      <c r="E1997" s="153">
        <f>'2.40-Dati'!A1996</f>
        <v>39674.166666666664</v>
      </c>
      <c r="F1997" s="157">
        <f>'2.40-Dati'!B1996</f>
        <v>115.01000213623</v>
      </c>
      <c r="G1997" s="157">
        <f t="shared" si="62"/>
        <v>-989.99786377000021</v>
      </c>
      <c r="H1997" s="157">
        <f t="shared" si="63"/>
        <v>2000</v>
      </c>
    </row>
    <row r="1998" spans="1:8" ht="15" customHeight="1" x14ac:dyDescent="0.2">
      <c r="A1998" s="152"/>
      <c r="B1998" s="152"/>
      <c r="C1998" s="152"/>
      <c r="D1998" s="152"/>
      <c r="E1998" s="153">
        <f>'2.40-Dati'!A1997</f>
        <v>39675.166666666664</v>
      </c>
      <c r="F1998" s="157">
        <f>'2.40-Dati'!B1997</f>
        <v>113.76999664306599</v>
      </c>
      <c r="G1998" s="157">
        <f t="shared" si="62"/>
        <v>-1240.0054931640057</v>
      </c>
      <c r="H1998" s="157">
        <f t="shared" si="63"/>
        <v>-2230.0033569340058</v>
      </c>
    </row>
    <row r="1999" spans="1:8" ht="15" customHeight="1" x14ac:dyDescent="0.2">
      <c r="A1999" s="152"/>
      <c r="B1999" s="152"/>
      <c r="C1999" s="152"/>
      <c r="D1999" s="152"/>
      <c r="E1999" s="153">
        <f>'2.40-Dati'!A1998</f>
        <v>39678.166666666664</v>
      </c>
      <c r="F1999" s="157">
        <f>'2.40-Dati'!B1998</f>
        <v>112.870002746582</v>
      </c>
      <c r="G1999" s="157">
        <f t="shared" si="62"/>
        <v>-899.99389648399131</v>
      </c>
      <c r="H1999" s="157">
        <f t="shared" si="63"/>
        <v>-2139.9993896479968</v>
      </c>
    </row>
    <row r="2000" spans="1:8" ht="15" customHeight="1" x14ac:dyDescent="0.2">
      <c r="A2000" s="152"/>
      <c r="B2000" s="152"/>
      <c r="C2000" s="152"/>
      <c r="D2000" s="152"/>
      <c r="E2000" s="153">
        <f>'2.40-Dati'!A1999</f>
        <v>39679.166666666664</v>
      </c>
      <c r="F2000" s="157">
        <f>'2.40-Dati'!B1999</f>
        <v>114.52999877929599</v>
      </c>
      <c r="G2000" s="157">
        <f t="shared" si="62"/>
        <v>1659.9960327139911</v>
      </c>
      <c r="H2000" s="157">
        <f t="shared" si="63"/>
        <v>760.00213622999979</v>
      </c>
    </row>
    <row r="2001" spans="1:8" ht="15" customHeight="1" x14ac:dyDescent="0.2">
      <c r="A2001" s="152"/>
      <c r="B2001" s="152"/>
      <c r="C2001" s="152"/>
      <c r="D2001" s="152"/>
      <c r="E2001" s="153">
        <f>'2.40-Dati'!A2000</f>
        <v>39680.166666666664</v>
      </c>
      <c r="F2001" s="157">
        <f>'2.40-Dati'!B2000</f>
        <v>114.980003356933</v>
      </c>
      <c r="G2001" s="157">
        <f t="shared" si="62"/>
        <v>450.00457763700297</v>
      </c>
      <c r="H2001" s="157">
        <f t="shared" si="63"/>
        <v>2110.0006103509941</v>
      </c>
    </row>
    <row r="2002" spans="1:8" ht="15" customHeight="1" x14ac:dyDescent="0.2">
      <c r="A2002" s="152"/>
      <c r="B2002" s="152"/>
      <c r="C2002" s="152"/>
      <c r="D2002" s="152"/>
      <c r="E2002" s="153">
        <f>'2.40-Dati'!A2001</f>
        <v>39681.166666666664</v>
      </c>
      <c r="F2002" s="157">
        <f>'2.40-Dati'!B2001</f>
        <v>121.180000305175</v>
      </c>
      <c r="G2002" s="157">
        <f t="shared" si="62"/>
        <v>6199.9969482420029</v>
      </c>
      <c r="H2002" s="157">
        <f t="shared" si="63"/>
        <v>6650.0015258790063</v>
      </c>
    </row>
    <row r="2003" spans="1:8" ht="15" customHeight="1" x14ac:dyDescent="0.2">
      <c r="A2003" s="152"/>
      <c r="B2003" s="152"/>
      <c r="C2003" s="152"/>
      <c r="D2003" s="152"/>
      <c r="E2003" s="153">
        <f>'2.40-Dati'!A2002</f>
        <v>39682.166666666664</v>
      </c>
      <c r="F2003" s="157">
        <f>'2.40-Dati'!B2002</f>
        <v>114.58999633789</v>
      </c>
      <c r="G2003" s="157">
        <f t="shared" si="62"/>
        <v>-6590.0039672849998</v>
      </c>
      <c r="H2003" s="157">
        <f t="shared" si="63"/>
        <v>-390.00701904299694</v>
      </c>
    </row>
    <row r="2004" spans="1:8" ht="15" customHeight="1" x14ac:dyDescent="0.2">
      <c r="A2004" s="152"/>
      <c r="B2004" s="152"/>
      <c r="C2004" s="152"/>
      <c r="D2004" s="152"/>
      <c r="E2004" s="153">
        <f>'2.40-Dati'!A2003</f>
        <v>39685.166666666664</v>
      </c>
      <c r="F2004" s="157">
        <f>'2.40-Dati'!B2003</f>
        <v>115.11000061035099</v>
      </c>
      <c r="G2004" s="157">
        <f t="shared" si="62"/>
        <v>520.00427246099434</v>
      </c>
      <c r="H2004" s="157">
        <f t="shared" si="63"/>
        <v>-6069.9996948240059</v>
      </c>
    </row>
    <row r="2005" spans="1:8" ht="15" customHeight="1" x14ac:dyDescent="0.2">
      <c r="A2005" s="152"/>
      <c r="B2005" s="152"/>
      <c r="C2005" s="152"/>
      <c r="D2005" s="152"/>
      <c r="E2005" s="153">
        <f>'2.40-Dati'!A2004</f>
        <v>39686.166666666664</v>
      </c>
      <c r="F2005" s="157">
        <f>'2.40-Dati'!B2004</f>
        <v>116.26999664306599</v>
      </c>
      <c r="G2005" s="157">
        <f t="shared" si="62"/>
        <v>1159.9960327150002</v>
      </c>
      <c r="H2005" s="157">
        <f t="shared" si="63"/>
        <v>1680.0003051759945</v>
      </c>
    </row>
    <row r="2006" spans="1:8" ht="15" customHeight="1" x14ac:dyDescent="0.2">
      <c r="A2006" s="152"/>
      <c r="B2006" s="152"/>
      <c r="C2006" s="152"/>
      <c r="D2006" s="152"/>
      <c r="E2006" s="153">
        <f>'2.40-Dati'!A2005</f>
        <v>39687.166666666664</v>
      </c>
      <c r="F2006" s="157">
        <f>'2.40-Dati'!B2005</f>
        <v>118.150001525878</v>
      </c>
      <c r="G2006" s="157">
        <f t="shared" si="62"/>
        <v>1880.0048828120025</v>
      </c>
      <c r="H2006" s="157">
        <f t="shared" si="63"/>
        <v>3040.0009155270027</v>
      </c>
    </row>
    <row r="2007" spans="1:8" ht="15" customHeight="1" x14ac:dyDescent="0.2">
      <c r="A2007" s="152"/>
      <c r="B2007" s="152"/>
      <c r="C2007" s="152"/>
      <c r="D2007" s="152"/>
      <c r="E2007" s="153">
        <f>'2.40-Dati'!A2006</f>
        <v>39688.166666666664</v>
      </c>
      <c r="F2007" s="157">
        <f>'2.40-Dati'!B2006</f>
        <v>115.58999633789</v>
      </c>
      <c r="G2007" s="157">
        <f t="shared" si="62"/>
        <v>-2560.005187987997</v>
      </c>
      <c r="H2007" s="157">
        <f t="shared" si="63"/>
        <v>-680.00030517599453</v>
      </c>
    </row>
    <row r="2008" spans="1:8" ht="15" customHeight="1" x14ac:dyDescent="0.2">
      <c r="A2008" s="152"/>
      <c r="B2008" s="152"/>
      <c r="C2008" s="152"/>
      <c r="D2008" s="152"/>
      <c r="E2008" s="153">
        <f>'2.40-Dati'!A2007</f>
        <v>39689.166666666664</v>
      </c>
      <c r="F2008" s="157">
        <f>'2.40-Dati'!B2007</f>
        <v>115.459999084472</v>
      </c>
      <c r="G2008" s="157">
        <f t="shared" si="62"/>
        <v>-129.99725341799717</v>
      </c>
      <c r="H2008" s="157">
        <f t="shared" si="63"/>
        <v>-2690.0024414059944</v>
      </c>
    </row>
    <row r="2009" spans="1:8" ht="15" customHeight="1" x14ac:dyDescent="0.2">
      <c r="A2009" s="152"/>
      <c r="B2009" s="152"/>
      <c r="C2009" s="152"/>
      <c r="D2009" s="152"/>
      <c r="E2009" s="153">
        <f>'2.40-Dati'!A2008</f>
        <v>39693.166666666664</v>
      </c>
      <c r="F2009" s="157">
        <f>'2.40-Dati'!B2008</f>
        <v>109.709999084472</v>
      </c>
      <c r="G2009" s="157">
        <f t="shared" si="62"/>
        <v>-5750</v>
      </c>
      <c r="H2009" s="157">
        <f t="shared" si="63"/>
        <v>-5879.9972534179969</v>
      </c>
    </row>
    <row r="2010" spans="1:8" ht="15" customHeight="1" x14ac:dyDescent="0.2">
      <c r="A2010" s="152"/>
      <c r="B2010" s="152"/>
      <c r="C2010" s="152"/>
      <c r="D2010" s="152"/>
      <c r="E2010" s="153">
        <f>'2.40-Dati'!A2009</f>
        <v>39694.166666666664</v>
      </c>
      <c r="F2010" s="157">
        <f>'2.40-Dati'!B2009</f>
        <v>109.34999847412099</v>
      </c>
      <c r="G2010" s="157">
        <f t="shared" si="62"/>
        <v>-360.00061035100828</v>
      </c>
      <c r="H2010" s="157">
        <f t="shared" si="63"/>
        <v>-6110.0006103510086</v>
      </c>
    </row>
    <row r="2011" spans="1:8" ht="15" customHeight="1" x14ac:dyDescent="0.2">
      <c r="A2011" s="152"/>
      <c r="B2011" s="152"/>
      <c r="C2011" s="152"/>
      <c r="D2011" s="152"/>
      <c r="E2011" s="153">
        <f>'2.40-Dati'!A2010</f>
        <v>39695.166666666664</v>
      </c>
      <c r="F2011" s="157">
        <f>'2.40-Dati'!B2010</f>
        <v>107.889999389648</v>
      </c>
      <c r="G2011" s="157">
        <f t="shared" si="62"/>
        <v>-1459.9990844729973</v>
      </c>
      <c r="H2011" s="157">
        <f t="shared" si="63"/>
        <v>-1819.9996948240055</v>
      </c>
    </row>
    <row r="2012" spans="1:8" ht="15" customHeight="1" x14ac:dyDescent="0.2">
      <c r="A2012" s="152"/>
      <c r="B2012" s="152"/>
      <c r="C2012" s="152"/>
      <c r="D2012" s="152"/>
      <c r="E2012" s="153">
        <f>'2.40-Dati'!A2011</f>
        <v>39696.166666666664</v>
      </c>
      <c r="F2012" s="157">
        <f>'2.40-Dati'!B2011</f>
        <v>106.230003356933</v>
      </c>
      <c r="G2012" s="157">
        <f t="shared" si="62"/>
        <v>-1659.9960327150002</v>
      </c>
      <c r="H2012" s="157">
        <f t="shared" si="63"/>
        <v>-3119.9951171879975</v>
      </c>
    </row>
    <row r="2013" spans="1:8" ht="15" customHeight="1" x14ac:dyDescent="0.2">
      <c r="A2013" s="152"/>
      <c r="B2013" s="152"/>
      <c r="C2013" s="152"/>
      <c r="D2013" s="152"/>
      <c r="E2013" s="153">
        <f>'2.40-Dati'!A2012</f>
        <v>39699.166666666664</v>
      </c>
      <c r="F2013" s="157">
        <f>'2.40-Dati'!B2012</f>
        <v>106.33999633789</v>
      </c>
      <c r="G2013" s="157">
        <f t="shared" si="62"/>
        <v>109.99298095700283</v>
      </c>
      <c r="H2013" s="157">
        <f t="shared" si="63"/>
        <v>-1550.0030517579974</v>
      </c>
    </row>
    <row r="2014" spans="1:8" ht="15" customHeight="1" x14ac:dyDescent="0.2">
      <c r="A2014" s="152"/>
      <c r="B2014" s="152"/>
      <c r="C2014" s="152"/>
      <c r="D2014" s="152"/>
      <c r="E2014" s="153">
        <f>'2.40-Dati'!A2013</f>
        <v>39700.166666666664</v>
      </c>
      <c r="F2014" s="157">
        <f>'2.40-Dati'!B2013</f>
        <v>103.26000213623</v>
      </c>
      <c r="G2014" s="157">
        <f t="shared" si="62"/>
        <v>-3079.9942016599998</v>
      </c>
      <c r="H2014" s="157">
        <f t="shared" si="63"/>
        <v>-2970.0012207029968</v>
      </c>
    </row>
    <row r="2015" spans="1:8" ht="15" customHeight="1" x14ac:dyDescent="0.2">
      <c r="A2015" s="152"/>
      <c r="B2015" s="152"/>
      <c r="C2015" s="152"/>
      <c r="D2015" s="152"/>
      <c r="E2015" s="153">
        <f>'2.40-Dati'!A2014</f>
        <v>39701.166666666664</v>
      </c>
      <c r="F2015" s="157">
        <f>'2.40-Dati'!B2014</f>
        <v>102.58000183105401</v>
      </c>
      <c r="G2015" s="157">
        <f t="shared" si="62"/>
        <v>-680.00030517599441</v>
      </c>
      <c r="H2015" s="157">
        <f t="shared" si="63"/>
        <v>-3759.9945068359943</v>
      </c>
    </row>
    <row r="2016" spans="1:8" ht="15" customHeight="1" x14ac:dyDescent="0.2">
      <c r="A2016" s="152"/>
      <c r="B2016" s="152"/>
      <c r="C2016" s="152"/>
      <c r="D2016" s="152"/>
      <c r="E2016" s="153">
        <f>'2.40-Dati'!A2015</f>
        <v>39702.166666666664</v>
      </c>
      <c r="F2016" s="157">
        <f>'2.40-Dati'!B2015</f>
        <v>100.870002746582</v>
      </c>
      <c r="G2016" s="157">
        <f t="shared" si="62"/>
        <v>-1709.9990844720026</v>
      </c>
      <c r="H2016" s="157">
        <f t="shared" si="63"/>
        <v>-2389.9993896479968</v>
      </c>
    </row>
    <row r="2017" spans="1:8" ht="15" customHeight="1" x14ac:dyDescent="0.2">
      <c r="A2017" s="152"/>
      <c r="B2017" s="152"/>
      <c r="C2017" s="152"/>
      <c r="D2017" s="152"/>
      <c r="E2017" s="153">
        <f>'2.40-Dati'!A2016</f>
        <v>39703.166666666664</v>
      </c>
      <c r="F2017" s="157">
        <f>'2.40-Dati'!B2016</f>
        <v>101.180000305175</v>
      </c>
      <c r="G2017" s="157">
        <f t="shared" si="62"/>
        <v>309.99755859299682</v>
      </c>
      <c r="H2017" s="157">
        <f t="shared" si="63"/>
        <v>-1400.0015258790058</v>
      </c>
    </row>
    <row r="2018" spans="1:8" ht="15" customHeight="1" x14ac:dyDescent="0.2">
      <c r="A2018" s="152"/>
      <c r="B2018" s="152"/>
      <c r="C2018" s="152"/>
      <c r="D2018" s="152"/>
      <c r="E2018" s="153">
        <f>'2.40-Dati'!A2017</f>
        <v>39706.166666666664</v>
      </c>
      <c r="F2018" s="157">
        <f>'2.40-Dati'!B2017</f>
        <v>95.709999084472599</v>
      </c>
      <c r="G2018" s="157">
        <f t="shared" si="62"/>
        <v>-5470.0012207024001</v>
      </c>
      <c r="H2018" s="157">
        <f t="shared" si="63"/>
        <v>-5160.0036621094032</v>
      </c>
    </row>
    <row r="2019" spans="1:8" ht="15" customHeight="1" x14ac:dyDescent="0.2">
      <c r="A2019" s="152"/>
      <c r="B2019" s="152"/>
      <c r="C2019" s="152"/>
      <c r="D2019" s="152"/>
      <c r="E2019" s="153">
        <f>'2.40-Dati'!A2018</f>
        <v>39707.166666666664</v>
      </c>
      <c r="F2019" s="157">
        <f>'2.40-Dati'!B2018</f>
        <v>91.150001525878906</v>
      </c>
      <c r="G2019" s="157">
        <f t="shared" si="62"/>
        <v>-4559.9975585936936</v>
      </c>
      <c r="H2019" s="157">
        <f t="shared" si="63"/>
        <v>-10029.998779296093</v>
      </c>
    </row>
    <row r="2020" spans="1:8" ht="15" customHeight="1" x14ac:dyDescent="0.2">
      <c r="A2020" s="152"/>
      <c r="B2020" s="152"/>
      <c r="C2020" s="152"/>
      <c r="D2020" s="152"/>
      <c r="E2020" s="153">
        <f>'2.40-Dati'!A2019</f>
        <v>39708.166666666664</v>
      </c>
      <c r="F2020" s="157">
        <f>'2.40-Dati'!B2019</f>
        <v>97.160003662109304</v>
      </c>
      <c r="G2020" s="157">
        <f t="shared" si="62"/>
        <v>6010.0021362303978</v>
      </c>
      <c r="H2020" s="157">
        <f t="shared" si="63"/>
        <v>1450.0045776367042</v>
      </c>
    </row>
    <row r="2021" spans="1:8" ht="15" customHeight="1" x14ac:dyDescent="0.2">
      <c r="A2021" s="152"/>
      <c r="B2021" s="152"/>
      <c r="C2021" s="152"/>
      <c r="D2021" s="152"/>
      <c r="E2021" s="153">
        <f>'2.40-Dati'!A2020</f>
        <v>39709.166666666664</v>
      </c>
      <c r="F2021" s="157">
        <f>'2.40-Dati'!B2020</f>
        <v>97.879997253417898</v>
      </c>
      <c r="G2021" s="157">
        <f t="shared" si="62"/>
        <v>719.99359130859375</v>
      </c>
      <c r="H2021" s="157">
        <f t="shared" si="63"/>
        <v>6729.9957275389916</v>
      </c>
    </row>
    <row r="2022" spans="1:8" ht="15" customHeight="1" x14ac:dyDescent="0.2">
      <c r="A2022" s="152"/>
      <c r="B2022" s="152"/>
      <c r="C2022" s="152"/>
      <c r="D2022" s="152"/>
      <c r="E2022" s="153">
        <f>'2.40-Dati'!A2021</f>
        <v>39710.166666666664</v>
      </c>
      <c r="F2022" s="157">
        <f>'2.40-Dati'!B2021</f>
        <v>104.550003051757</v>
      </c>
      <c r="G2022" s="157">
        <f t="shared" si="62"/>
        <v>6670.0057983391052</v>
      </c>
      <c r="H2022" s="157">
        <f t="shared" si="63"/>
        <v>7389.999389647699</v>
      </c>
    </row>
    <row r="2023" spans="1:8" ht="15" customHeight="1" x14ac:dyDescent="0.2">
      <c r="A2023" s="152"/>
      <c r="B2023" s="152"/>
      <c r="C2023" s="152"/>
      <c r="D2023" s="152"/>
      <c r="E2023" s="153">
        <f>'2.40-Dati'!A2022</f>
        <v>39713.166666666664</v>
      </c>
      <c r="F2023" s="157">
        <f>'2.40-Dati'!B2022</f>
        <v>120.919998168945</v>
      </c>
      <c r="G2023" s="157">
        <f t="shared" si="62"/>
        <v>16369.995117187997</v>
      </c>
      <c r="H2023" s="157">
        <f t="shared" si="63"/>
        <v>23040.000915527104</v>
      </c>
    </row>
    <row r="2024" spans="1:8" ht="15" customHeight="1" x14ac:dyDescent="0.2">
      <c r="A2024" s="152"/>
      <c r="B2024" s="152"/>
      <c r="C2024" s="152"/>
      <c r="D2024" s="152"/>
      <c r="E2024" s="153">
        <f>'2.40-Dati'!A2023</f>
        <v>39714.166666666664</v>
      </c>
      <c r="F2024" s="157">
        <f>'2.40-Dati'!B2023</f>
        <v>106.61000061035099</v>
      </c>
      <c r="G2024" s="157">
        <f t="shared" si="62"/>
        <v>-14309.997558594006</v>
      </c>
      <c r="H2024" s="157">
        <f t="shared" si="63"/>
        <v>2059.9975585939901</v>
      </c>
    </row>
    <row r="2025" spans="1:8" ht="15" customHeight="1" x14ac:dyDescent="0.2">
      <c r="A2025" s="152"/>
      <c r="B2025" s="152"/>
      <c r="C2025" s="152"/>
      <c r="D2025" s="152"/>
      <c r="E2025" s="153">
        <f>'2.40-Dati'!A2024</f>
        <v>39715.166666666664</v>
      </c>
      <c r="F2025" s="157">
        <f>'2.40-Dati'!B2024</f>
        <v>105.730003356933</v>
      </c>
      <c r="G2025" s="157">
        <f t="shared" si="62"/>
        <v>-879.99725341799717</v>
      </c>
      <c r="H2025" s="157">
        <f t="shared" si="63"/>
        <v>-15189.994812012004</v>
      </c>
    </row>
    <row r="2026" spans="1:8" ht="15" customHeight="1" x14ac:dyDescent="0.2">
      <c r="A2026" s="152"/>
      <c r="B2026" s="152"/>
      <c r="C2026" s="152"/>
      <c r="D2026" s="152"/>
      <c r="E2026" s="153">
        <f>'2.40-Dati'!A2025</f>
        <v>39716.166666666664</v>
      </c>
      <c r="F2026" s="157">
        <f>'2.40-Dati'!B2025</f>
        <v>108.01999664306599</v>
      </c>
      <c r="G2026" s="157">
        <f t="shared" si="62"/>
        <v>2289.9932861329971</v>
      </c>
      <c r="H2026" s="157">
        <f t="shared" si="63"/>
        <v>1409.996032715</v>
      </c>
    </row>
    <row r="2027" spans="1:8" ht="15" customHeight="1" x14ac:dyDescent="0.2">
      <c r="A2027" s="152"/>
      <c r="B2027" s="152"/>
      <c r="C2027" s="152"/>
      <c r="D2027" s="152"/>
      <c r="E2027" s="153">
        <f>'2.40-Dati'!A2026</f>
        <v>39717.166666666664</v>
      </c>
      <c r="F2027" s="157">
        <f>'2.40-Dati'!B2026</f>
        <v>106.889999389648</v>
      </c>
      <c r="G2027" s="157">
        <f t="shared" si="62"/>
        <v>-1129.9972534179972</v>
      </c>
      <c r="H2027" s="157">
        <f t="shared" si="63"/>
        <v>1159.996032715</v>
      </c>
    </row>
    <row r="2028" spans="1:8" ht="15" customHeight="1" x14ac:dyDescent="0.2">
      <c r="A2028" s="152"/>
      <c r="B2028" s="152"/>
      <c r="C2028" s="152"/>
      <c r="D2028" s="152"/>
      <c r="E2028" s="153">
        <f>'2.40-Dati'!A2027</f>
        <v>39720.166666666664</v>
      </c>
      <c r="F2028" s="157">
        <f>'2.40-Dati'!B2027</f>
        <v>96.370002746582003</v>
      </c>
      <c r="G2028" s="157">
        <f t="shared" si="62"/>
        <v>-10519.996643065993</v>
      </c>
      <c r="H2028" s="157">
        <f t="shared" si="63"/>
        <v>-11649.993896483991</v>
      </c>
    </row>
    <row r="2029" spans="1:8" ht="15" customHeight="1" x14ac:dyDescent="0.2">
      <c r="A2029" s="152"/>
      <c r="B2029" s="152"/>
      <c r="C2029" s="152"/>
      <c r="D2029" s="152"/>
      <c r="E2029" s="153">
        <f>'2.40-Dati'!A2028</f>
        <v>39721.166666666664</v>
      </c>
      <c r="F2029" s="157">
        <f>'2.40-Dati'!B2028</f>
        <v>100.639999389648</v>
      </c>
      <c r="G2029" s="157">
        <f t="shared" si="62"/>
        <v>4269.9966430659942</v>
      </c>
      <c r="H2029" s="157">
        <f t="shared" si="63"/>
        <v>-6249.9999999999991</v>
      </c>
    </row>
    <row r="2030" spans="1:8" ht="15" customHeight="1" x14ac:dyDescent="0.2">
      <c r="A2030" s="152"/>
      <c r="B2030" s="152"/>
      <c r="C2030" s="152"/>
      <c r="D2030" s="152"/>
      <c r="E2030" s="153">
        <f>'2.40-Dati'!A2029</f>
        <v>39722.166666666664</v>
      </c>
      <c r="F2030" s="157">
        <f>'2.40-Dati'!B2029</f>
        <v>98.529998779296804</v>
      </c>
      <c r="G2030" s="157">
        <f t="shared" si="62"/>
        <v>-2110.0006103511932</v>
      </c>
      <c r="H2030" s="157">
        <f t="shared" si="63"/>
        <v>2159.996032714801</v>
      </c>
    </row>
    <row r="2031" spans="1:8" ht="15" customHeight="1" x14ac:dyDescent="0.2">
      <c r="A2031" s="152"/>
      <c r="B2031" s="152"/>
      <c r="C2031" s="152"/>
      <c r="D2031" s="152"/>
      <c r="E2031" s="153">
        <f>'2.40-Dati'!A2030</f>
        <v>39723.166666666664</v>
      </c>
      <c r="F2031" s="157">
        <f>'2.40-Dati'!B2030</f>
        <v>93.970001220703097</v>
      </c>
      <c r="G2031" s="157">
        <f t="shared" si="62"/>
        <v>-4559.9975585937073</v>
      </c>
      <c r="H2031" s="157">
        <f t="shared" si="63"/>
        <v>-6669.9981689449005</v>
      </c>
    </row>
    <row r="2032" spans="1:8" ht="15" customHeight="1" x14ac:dyDescent="0.2">
      <c r="A2032" s="152"/>
      <c r="B2032" s="152"/>
      <c r="C2032" s="152"/>
      <c r="D2032" s="152"/>
      <c r="E2032" s="153">
        <f>'2.40-Dati'!A2031</f>
        <v>39724.166666666664</v>
      </c>
      <c r="F2032" s="157">
        <f>'2.40-Dati'!B2031</f>
        <v>93.879997253417898</v>
      </c>
      <c r="G2032" s="157">
        <f t="shared" si="62"/>
        <v>-90.003967285198883</v>
      </c>
      <c r="H2032" s="157">
        <f t="shared" si="63"/>
        <v>-4650.0015258789063</v>
      </c>
    </row>
    <row r="2033" spans="1:8" ht="15" customHeight="1" x14ac:dyDescent="0.2">
      <c r="A2033" s="152"/>
      <c r="B2033" s="152"/>
      <c r="C2033" s="152"/>
      <c r="D2033" s="152"/>
      <c r="E2033" s="153">
        <f>'2.40-Dati'!A2032</f>
        <v>39727.166666666664</v>
      </c>
      <c r="F2033" s="157">
        <f>'2.40-Dati'!B2032</f>
        <v>87.809997558593693</v>
      </c>
      <c r="G2033" s="157">
        <f t="shared" si="62"/>
        <v>-6069.9996948242042</v>
      </c>
      <c r="H2033" s="157">
        <f t="shared" si="63"/>
        <v>-6160.0036621094032</v>
      </c>
    </row>
    <row r="2034" spans="1:8" ht="15" customHeight="1" x14ac:dyDescent="0.2">
      <c r="A2034" s="152"/>
      <c r="B2034" s="152"/>
      <c r="C2034" s="152"/>
      <c r="D2034" s="152"/>
      <c r="E2034" s="153">
        <f>'2.40-Dati'!A2033</f>
        <v>39728.166666666664</v>
      </c>
      <c r="F2034" s="157">
        <f>'2.40-Dati'!B2033</f>
        <v>90.059997558593693</v>
      </c>
      <c r="G2034" s="157">
        <f t="shared" si="62"/>
        <v>2250</v>
      </c>
      <c r="H2034" s="157">
        <f t="shared" si="63"/>
        <v>-3819.9996948242042</v>
      </c>
    </row>
    <row r="2035" spans="1:8" ht="15" customHeight="1" x14ac:dyDescent="0.2">
      <c r="A2035" s="152"/>
      <c r="B2035" s="152"/>
      <c r="C2035" s="152"/>
      <c r="D2035" s="152"/>
      <c r="E2035" s="153">
        <f>'2.40-Dati'!A2034</f>
        <v>39729.166666666664</v>
      </c>
      <c r="F2035" s="157">
        <f>'2.40-Dati'!B2034</f>
        <v>88.949996948242102</v>
      </c>
      <c r="G2035" s="157">
        <f t="shared" si="62"/>
        <v>-1110.0006103515909</v>
      </c>
      <c r="H2035" s="157">
        <f t="shared" si="63"/>
        <v>1139.9993896484091</v>
      </c>
    </row>
    <row r="2036" spans="1:8" ht="15" customHeight="1" x14ac:dyDescent="0.2">
      <c r="A2036" s="152"/>
      <c r="B2036" s="152"/>
      <c r="C2036" s="152"/>
      <c r="D2036" s="152"/>
      <c r="E2036" s="153">
        <f>'2.40-Dati'!A2035</f>
        <v>39730.166666666664</v>
      </c>
      <c r="F2036" s="157">
        <f>'2.40-Dati'!B2035</f>
        <v>86.589996337890597</v>
      </c>
      <c r="G2036" s="157">
        <f t="shared" si="62"/>
        <v>-2360.0006103515057</v>
      </c>
      <c r="H2036" s="157">
        <f t="shared" si="63"/>
        <v>-3470.0012207030968</v>
      </c>
    </row>
    <row r="2037" spans="1:8" ht="15" customHeight="1" x14ac:dyDescent="0.2">
      <c r="A2037" s="152"/>
      <c r="B2037" s="152"/>
      <c r="C2037" s="152"/>
      <c r="D2037" s="152"/>
      <c r="E2037" s="153">
        <f>'2.40-Dati'!A2036</f>
        <v>39731.166666666664</v>
      </c>
      <c r="F2037" s="157">
        <f>'2.40-Dati'!B2036</f>
        <v>77.699996948242102</v>
      </c>
      <c r="G2037" s="157">
        <f t="shared" si="62"/>
        <v>-8889.9993896484939</v>
      </c>
      <c r="H2037" s="157">
        <f t="shared" si="63"/>
        <v>-11250</v>
      </c>
    </row>
    <row r="2038" spans="1:8" ht="15" customHeight="1" x14ac:dyDescent="0.2">
      <c r="A2038" s="152"/>
      <c r="B2038" s="152"/>
      <c r="C2038" s="152"/>
      <c r="D2038" s="152"/>
      <c r="E2038" s="153">
        <f>'2.40-Dati'!A2037</f>
        <v>39734.166666666664</v>
      </c>
      <c r="F2038" s="157">
        <f>'2.40-Dati'!B2037</f>
        <v>81.190002441406193</v>
      </c>
      <c r="G2038" s="157">
        <f t="shared" si="62"/>
        <v>3490.0054931640907</v>
      </c>
      <c r="H2038" s="157">
        <f t="shared" si="63"/>
        <v>-5399.9938964844032</v>
      </c>
    </row>
    <row r="2039" spans="1:8" ht="15" customHeight="1" x14ac:dyDescent="0.2">
      <c r="A2039" s="152"/>
      <c r="B2039" s="152"/>
      <c r="C2039" s="152"/>
      <c r="D2039" s="152"/>
      <c r="E2039" s="153">
        <f>'2.40-Dati'!A2038</f>
        <v>39735.166666666664</v>
      </c>
      <c r="F2039" s="157">
        <f>'2.40-Dati'!B2038</f>
        <v>78.629997253417898</v>
      </c>
      <c r="G2039" s="157">
        <f t="shared" si="62"/>
        <v>-2560.0051879882953</v>
      </c>
      <c r="H2039" s="157">
        <f t="shared" si="63"/>
        <v>930.00030517579535</v>
      </c>
    </row>
    <row r="2040" spans="1:8" ht="15" customHeight="1" x14ac:dyDescent="0.2">
      <c r="A2040" s="152"/>
      <c r="B2040" s="152"/>
      <c r="C2040" s="152"/>
      <c r="D2040" s="152"/>
      <c r="E2040" s="153">
        <f>'2.40-Dati'!A2039</f>
        <v>39736.166666666664</v>
      </c>
      <c r="F2040" s="157">
        <f>'2.40-Dati'!B2039</f>
        <v>74.540000915527301</v>
      </c>
      <c r="G2040" s="157">
        <f t="shared" si="62"/>
        <v>-4089.9963378905968</v>
      </c>
      <c r="H2040" s="157">
        <f t="shared" si="63"/>
        <v>-6650.0015258788917</v>
      </c>
    </row>
    <row r="2041" spans="1:8" ht="15" customHeight="1" x14ac:dyDescent="0.2">
      <c r="A2041" s="152"/>
      <c r="B2041" s="152"/>
      <c r="C2041" s="152"/>
      <c r="D2041" s="152"/>
      <c r="E2041" s="153">
        <f>'2.40-Dati'!A2040</f>
        <v>39737.166666666664</v>
      </c>
      <c r="F2041" s="157">
        <f>'2.40-Dati'!B2040</f>
        <v>69.849998474121094</v>
      </c>
      <c r="G2041" s="157">
        <f t="shared" si="62"/>
        <v>-4690.0024414062073</v>
      </c>
      <c r="H2041" s="157">
        <f t="shared" si="63"/>
        <v>-8779.9987792968041</v>
      </c>
    </row>
    <row r="2042" spans="1:8" ht="15" customHeight="1" x14ac:dyDescent="0.2">
      <c r="A2042" s="152"/>
      <c r="B2042" s="152"/>
      <c r="C2042" s="152"/>
      <c r="D2042" s="152"/>
      <c r="E2042" s="153">
        <f>'2.40-Dati'!A2041</f>
        <v>39738.166666666664</v>
      </c>
      <c r="F2042" s="157">
        <f>'2.40-Dati'!B2041</f>
        <v>71.849998474121094</v>
      </c>
      <c r="G2042" s="157">
        <f t="shared" si="62"/>
        <v>2000</v>
      </c>
      <c r="H2042" s="157">
        <f t="shared" si="63"/>
        <v>-2690.0024414062073</v>
      </c>
    </row>
    <row r="2043" spans="1:8" ht="15" customHeight="1" x14ac:dyDescent="0.2">
      <c r="A2043" s="152"/>
      <c r="B2043" s="152"/>
      <c r="C2043" s="152"/>
      <c r="D2043" s="152"/>
      <c r="E2043" s="153">
        <f>'2.40-Dati'!A2042</f>
        <v>39741.166666666664</v>
      </c>
      <c r="F2043" s="157">
        <f>'2.40-Dati'!B2042</f>
        <v>74.25</v>
      </c>
      <c r="G2043" s="157">
        <f t="shared" si="62"/>
        <v>2400.0015258789063</v>
      </c>
      <c r="H2043" s="157">
        <f t="shared" si="63"/>
        <v>4400.0015258789063</v>
      </c>
    </row>
    <row r="2044" spans="1:8" ht="15" customHeight="1" x14ac:dyDescent="0.2">
      <c r="A2044" s="152"/>
      <c r="B2044" s="152"/>
      <c r="C2044" s="152"/>
      <c r="D2044" s="152"/>
      <c r="E2044" s="153">
        <f>'2.40-Dati'!A2043</f>
        <v>39742.166666666664</v>
      </c>
      <c r="F2044" s="157">
        <f>'2.40-Dati'!B2043</f>
        <v>70.889999389648395</v>
      </c>
      <c r="G2044" s="157">
        <f t="shared" si="62"/>
        <v>-3360.0006103516052</v>
      </c>
      <c r="H2044" s="157">
        <f t="shared" si="63"/>
        <v>-959.999084472699</v>
      </c>
    </row>
    <row r="2045" spans="1:8" ht="15" customHeight="1" x14ac:dyDescent="0.2">
      <c r="A2045" s="152"/>
      <c r="B2045" s="152"/>
      <c r="C2045" s="152"/>
      <c r="D2045" s="152"/>
      <c r="E2045" s="153">
        <f>'2.40-Dati'!A2044</f>
        <v>39743.166666666664</v>
      </c>
      <c r="F2045" s="157">
        <f>'2.40-Dati'!B2044</f>
        <v>66.75</v>
      </c>
      <c r="G2045" s="157">
        <f t="shared" si="62"/>
        <v>-4139.9993896483948</v>
      </c>
      <c r="H2045" s="157">
        <f t="shared" si="63"/>
        <v>-7500</v>
      </c>
    </row>
    <row r="2046" spans="1:8" ht="15" customHeight="1" x14ac:dyDescent="0.2">
      <c r="A2046" s="152"/>
      <c r="B2046" s="152"/>
      <c r="C2046" s="152"/>
      <c r="D2046" s="152"/>
      <c r="E2046" s="153">
        <f>'2.40-Dati'!A2045</f>
        <v>39744.166666666664</v>
      </c>
      <c r="F2046" s="157">
        <f>'2.40-Dati'!B2045</f>
        <v>67.839996337890597</v>
      </c>
      <c r="G2046" s="157">
        <f t="shared" si="62"/>
        <v>1089.9963378905966</v>
      </c>
      <c r="H2046" s="157">
        <f t="shared" si="63"/>
        <v>-3050.0030517577979</v>
      </c>
    </row>
    <row r="2047" spans="1:8" ht="15" customHeight="1" x14ac:dyDescent="0.2">
      <c r="A2047" s="152"/>
      <c r="B2047" s="152"/>
      <c r="C2047" s="152"/>
      <c r="D2047" s="152"/>
      <c r="E2047" s="153">
        <f>'2.40-Dati'!A2046</f>
        <v>39745.166666666664</v>
      </c>
      <c r="F2047" s="157">
        <f>'2.40-Dati'!B2046</f>
        <v>64.150001525878906</v>
      </c>
      <c r="G2047" s="157">
        <f t="shared" si="62"/>
        <v>-3689.9948120116906</v>
      </c>
      <c r="H2047" s="157">
        <f t="shared" si="63"/>
        <v>-2599.9984741210938</v>
      </c>
    </row>
    <row r="2048" spans="1:8" ht="15" customHeight="1" x14ac:dyDescent="0.2">
      <c r="A2048" s="152"/>
      <c r="B2048" s="152"/>
      <c r="C2048" s="152"/>
      <c r="D2048" s="152"/>
      <c r="E2048" s="153">
        <f>'2.40-Dati'!A2047</f>
        <v>39748.166666666664</v>
      </c>
      <c r="F2048" s="157">
        <f>'2.40-Dati'!B2047</f>
        <v>63.220001220703097</v>
      </c>
      <c r="G2048" s="157">
        <f t="shared" si="62"/>
        <v>-930.00030517580967</v>
      </c>
      <c r="H2048" s="157">
        <f t="shared" si="63"/>
        <v>-4619.9951171875</v>
      </c>
    </row>
    <row r="2049" spans="1:8" ht="15" customHeight="1" x14ac:dyDescent="0.2">
      <c r="A2049" s="152"/>
      <c r="B2049" s="152"/>
      <c r="C2049" s="152"/>
      <c r="D2049" s="152"/>
      <c r="E2049" s="153">
        <f>'2.40-Dati'!A2048</f>
        <v>39749.166666666664</v>
      </c>
      <c r="F2049" s="157">
        <f>'2.40-Dati'!B2048</f>
        <v>62.7299995422363</v>
      </c>
      <c r="G2049" s="157">
        <f t="shared" si="62"/>
        <v>-490.00167846679688</v>
      </c>
      <c r="H2049" s="157">
        <f t="shared" si="63"/>
        <v>-1420.0019836426065</v>
      </c>
    </row>
    <row r="2050" spans="1:8" ht="15" customHeight="1" x14ac:dyDescent="0.2">
      <c r="A2050" s="152"/>
      <c r="B2050" s="152"/>
      <c r="C2050" s="152"/>
      <c r="D2050" s="152"/>
      <c r="E2050" s="153">
        <f>'2.40-Dati'!A2049</f>
        <v>39750.166666666664</v>
      </c>
      <c r="F2050" s="157">
        <f>'2.40-Dati'!B2049</f>
        <v>67.5</v>
      </c>
      <c r="G2050" s="157">
        <f t="shared" si="62"/>
        <v>4770.0004577637001</v>
      </c>
      <c r="H2050" s="157">
        <f t="shared" si="63"/>
        <v>4279.9987792969032</v>
      </c>
    </row>
    <row r="2051" spans="1:8" ht="15" customHeight="1" x14ac:dyDescent="0.2">
      <c r="A2051" s="152"/>
      <c r="B2051" s="152"/>
      <c r="C2051" s="152"/>
      <c r="D2051" s="152"/>
      <c r="E2051" s="153">
        <f>'2.40-Dati'!A2050</f>
        <v>39751.166666666664</v>
      </c>
      <c r="F2051" s="157">
        <f>'2.40-Dati'!B2050</f>
        <v>65.959999084472599</v>
      </c>
      <c r="G2051" s="157">
        <f t="shared" si="62"/>
        <v>-1540.0009155274006</v>
      </c>
      <c r="H2051" s="157">
        <f t="shared" si="63"/>
        <v>3229.9995422362995</v>
      </c>
    </row>
    <row r="2052" spans="1:8" ht="15" customHeight="1" x14ac:dyDescent="0.2">
      <c r="A2052" s="152"/>
      <c r="B2052" s="152"/>
      <c r="C2052" s="152"/>
      <c r="D2052" s="152"/>
      <c r="E2052" s="153">
        <f>'2.40-Dati'!A2051</f>
        <v>39752.166666666664</v>
      </c>
      <c r="F2052" s="157">
        <f>'2.40-Dati'!B2051</f>
        <v>67.809997558593693</v>
      </c>
      <c r="G2052" s="157">
        <f t="shared" ref="G2052:G2115" si="64">IF($B$1="lunga",1,-1)*$B$3*(F2052-F2051)</f>
        <v>1849.9984741210938</v>
      </c>
      <c r="H2052" s="157">
        <f t="shared" si="63"/>
        <v>309.99755859369316</v>
      </c>
    </row>
    <row r="2053" spans="1:8" ht="15" customHeight="1" x14ac:dyDescent="0.2">
      <c r="A2053" s="152"/>
      <c r="B2053" s="152"/>
      <c r="C2053" s="152"/>
      <c r="D2053" s="152"/>
      <c r="E2053" s="153">
        <f>'2.40-Dati'!A2052</f>
        <v>39755.208333333336</v>
      </c>
      <c r="F2053" s="157">
        <f>'2.40-Dati'!B2052</f>
        <v>63.909999847412102</v>
      </c>
      <c r="G2053" s="157">
        <f t="shared" si="64"/>
        <v>-3899.9977111815911</v>
      </c>
      <c r="H2053" s="157">
        <f t="shared" ref="H2053:H2116" si="65">G2052+G2053</f>
        <v>-2049.9992370604973</v>
      </c>
    </row>
    <row r="2054" spans="1:8" ht="15" customHeight="1" x14ac:dyDescent="0.2">
      <c r="A2054" s="152"/>
      <c r="B2054" s="152"/>
      <c r="C2054" s="152"/>
      <c r="D2054" s="152"/>
      <c r="E2054" s="153">
        <f>'2.40-Dati'!A2053</f>
        <v>39756.208333333336</v>
      </c>
      <c r="F2054" s="157">
        <f>'2.40-Dati'!B2053</f>
        <v>70.529998779296804</v>
      </c>
      <c r="G2054" s="157">
        <f t="shared" si="64"/>
        <v>6619.998931884702</v>
      </c>
      <c r="H2054" s="157">
        <f t="shared" si="65"/>
        <v>2720.0012207031109</v>
      </c>
    </row>
    <row r="2055" spans="1:8" ht="15" customHeight="1" x14ac:dyDescent="0.2">
      <c r="A2055" s="152"/>
      <c r="B2055" s="152"/>
      <c r="C2055" s="152"/>
      <c r="D2055" s="152"/>
      <c r="E2055" s="153">
        <f>'2.40-Dati'!A2054</f>
        <v>39757.208333333336</v>
      </c>
      <c r="F2055" s="157">
        <f>'2.40-Dati'!B2054</f>
        <v>65.300003051757798</v>
      </c>
      <c r="G2055" s="157">
        <f t="shared" si="64"/>
        <v>-5229.9957275390061</v>
      </c>
      <c r="H2055" s="157">
        <f t="shared" si="65"/>
        <v>1390.0032043456958</v>
      </c>
    </row>
    <row r="2056" spans="1:8" ht="15" customHeight="1" x14ac:dyDescent="0.2">
      <c r="A2056" s="152"/>
      <c r="B2056" s="152"/>
      <c r="C2056" s="152"/>
      <c r="D2056" s="152"/>
      <c r="E2056" s="153">
        <f>'2.40-Dati'!A2055</f>
        <v>39758.208333333336</v>
      </c>
      <c r="F2056" s="157">
        <f>'2.40-Dati'!B2055</f>
        <v>60.770000457763601</v>
      </c>
      <c r="G2056" s="157">
        <f t="shared" si="64"/>
        <v>-4530.002593994197</v>
      </c>
      <c r="H2056" s="157">
        <f t="shared" si="65"/>
        <v>-9759.9983215332031</v>
      </c>
    </row>
    <row r="2057" spans="1:8" ht="15" customHeight="1" x14ac:dyDescent="0.2">
      <c r="A2057" s="152"/>
      <c r="B2057" s="152"/>
      <c r="C2057" s="152"/>
      <c r="D2057" s="152"/>
      <c r="E2057" s="153">
        <f>'2.40-Dati'!A2056</f>
        <v>39759.208333333336</v>
      </c>
      <c r="F2057" s="157">
        <f>'2.40-Dati'!B2056</f>
        <v>61.040000915527301</v>
      </c>
      <c r="G2057" s="157">
        <f t="shared" si="64"/>
        <v>270.0004577637003</v>
      </c>
      <c r="H2057" s="157">
        <f t="shared" si="65"/>
        <v>-4260.0021362304969</v>
      </c>
    </row>
    <row r="2058" spans="1:8" ht="15" customHeight="1" x14ac:dyDescent="0.2">
      <c r="A2058" s="152"/>
      <c r="B2058" s="152"/>
      <c r="C2058" s="152"/>
      <c r="D2058" s="152"/>
      <c r="E2058" s="153">
        <f>'2.40-Dati'!A2057</f>
        <v>39762.208333333336</v>
      </c>
      <c r="F2058" s="157">
        <f>'2.40-Dati'!B2057</f>
        <v>62.409999847412102</v>
      </c>
      <c r="G2058" s="157">
        <f t="shared" si="64"/>
        <v>1369.9989318848011</v>
      </c>
      <c r="H2058" s="157">
        <f t="shared" si="65"/>
        <v>1639.9993896485014</v>
      </c>
    </row>
    <row r="2059" spans="1:8" ht="15" customHeight="1" x14ac:dyDescent="0.2">
      <c r="A2059" s="152"/>
      <c r="B2059" s="152"/>
      <c r="C2059" s="152"/>
      <c r="D2059" s="152"/>
      <c r="E2059" s="153">
        <f>'2.40-Dati'!A2058</f>
        <v>39763.208333333336</v>
      </c>
      <c r="F2059" s="157">
        <f>'2.40-Dati'!B2058</f>
        <v>59.330001831054602</v>
      </c>
      <c r="G2059" s="157">
        <f t="shared" si="64"/>
        <v>-3079.9980163575001</v>
      </c>
      <c r="H2059" s="157">
        <f t="shared" si="65"/>
        <v>-1709.999084472699</v>
      </c>
    </row>
    <row r="2060" spans="1:8" ht="15" customHeight="1" x14ac:dyDescent="0.2">
      <c r="A2060" s="152"/>
      <c r="B2060" s="152"/>
      <c r="C2060" s="152"/>
      <c r="D2060" s="152"/>
      <c r="E2060" s="153">
        <f>'2.40-Dati'!A2059</f>
        <v>39764.208333333336</v>
      </c>
      <c r="F2060" s="157">
        <f>'2.40-Dati'!B2059</f>
        <v>56.159999847412102</v>
      </c>
      <c r="G2060" s="157">
        <f t="shared" si="64"/>
        <v>-3170.0019836424999</v>
      </c>
      <c r="H2060" s="157">
        <f t="shared" si="65"/>
        <v>-6250</v>
      </c>
    </row>
    <row r="2061" spans="1:8" ht="15" customHeight="1" x14ac:dyDescent="0.2">
      <c r="A2061" s="152"/>
      <c r="B2061" s="152"/>
      <c r="C2061" s="152"/>
      <c r="D2061" s="152"/>
      <c r="E2061" s="153">
        <f>'2.40-Dati'!A2060</f>
        <v>39765.208333333336</v>
      </c>
      <c r="F2061" s="157">
        <f>'2.40-Dati'!B2060</f>
        <v>58.240001678466797</v>
      </c>
      <c r="G2061" s="157">
        <f t="shared" si="64"/>
        <v>2080.0018310546948</v>
      </c>
      <c r="H2061" s="157">
        <f t="shared" si="65"/>
        <v>-1090.0001525878051</v>
      </c>
    </row>
    <row r="2062" spans="1:8" ht="15" customHeight="1" x14ac:dyDescent="0.2">
      <c r="A2062" s="152"/>
      <c r="B2062" s="152"/>
      <c r="C2062" s="152"/>
      <c r="D2062" s="152"/>
      <c r="E2062" s="153">
        <f>'2.40-Dati'!A2061</f>
        <v>39766.208333333336</v>
      </c>
      <c r="F2062" s="157">
        <f>'2.40-Dati'!B2061</f>
        <v>57.040000915527301</v>
      </c>
      <c r="G2062" s="157">
        <f t="shared" si="64"/>
        <v>-1200.0007629394959</v>
      </c>
      <c r="H2062" s="157">
        <f t="shared" si="65"/>
        <v>880.0010681151989</v>
      </c>
    </row>
    <row r="2063" spans="1:8" ht="15" customHeight="1" x14ac:dyDescent="0.2">
      <c r="A2063" s="152"/>
      <c r="B2063" s="152"/>
      <c r="C2063" s="152"/>
      <c r="D2063" s="152"/>
      <c r="E2063" s="153">
        <f>'2.40-Dati'!A2062</f>
        <v>39769.208333333336</v>
      </c>
      <c r="F2063" s="157">
        <f>'2.40-Dati'!B2062</f>
        <v>54.950000762939403</v>
      </c>
      <c r="G2063" s="157">
        <f t="shared" si="64"/>
        <v>-2090.0001525878979</v>
      </c>
      <c r="H2063" s="157">
        <f t="shared" si="65"/>
        <v>-3290.0009155273938</v>
      </c>
    </row>
    <row r="2064" spans="1:8" ht="15" customHeight="1" x14ac:dyDescent="0.2">
      <c r="A2064" s="152"/>
      <c r="B2064" s="152"/>
      <c r="C2064" s="152"/>
      <c r="D2064" s="152"/>
      <c r="E2064" s="153">
        <f>'2.40-Dati'!A2063</f>
        <v>39770.208333333336</v>
      </c>
      <c r="F2064" s="157">
        <f>'2.40-Dati'!B2063</f>
        <v>54.389999389648402</v>
      </c>
      <c r="G2064" s="157">
        <f t="shared" si="64"/>
        <v>-560.00137329100141</v>
      </c>
      <c r="H2064" s="157">
        <f t="shared" si="65"/>
        <v>-2650.0015258788994</v>
      </c>
    </row>
    <row r="2065" spans="1:8" ht="15" customHeight="1" x14ac:dyDescent="0.2">
      <c r="A2065" s="152"/>
      <c r="B2065" s="152"/>
      <c r="C2065" s="152"/>
      <c r="D2065" s="152"/>
      <c r="E2065" s="153">
        <f>'2.40-Dati'!A2064</f>
        <v>39771.208333333336</v>
      </c>
      <c r="F2065" s="157">
        <f>'2.40-Dati'!B2064</f>
        <v>53.619998931884702</v>
      </c>
      <c r="G2065" s="157">
        <f t="shared" si="64"/>
        <v>-770.0004577637003</v>
      </c>
      <c r="H2065" s="157">
        <f t="shared" si="65"/>
        <v>-1330.0018310547016</v>
      </c>
    </row>
    <row r="2066" spans="1:8" ht="15" customHeight="1" x14ac:dyDescent="0.2">
      <c r="A2066" s="152"/>
      <c r="B2066" s="152"/>
      <c r="C2066" s="152"/>
      <c r="D2066" s="152"/>
      <c r="E2066" s="153">
        <f>'2.40-Dati'!A2065</f>
        <v>39772.208333333336</v>
      </c>
      <c r="F2066" s="157">
        <f>'2.40-Dati'!B2065</f>
        <v>49.619998931884702</v>
      </c>
      <c r="G2066" s="157">
        <f t="shared" si="64"/>
        <v>-4000</v>
      </c>
      <c r="H2066" s="157">
        <f t="shared" si="65"/>
        <v>-4770.0004577637001</v>
      </c>
    </row>
    <row r="2067" spans="1:8" ht="15" customHeight="1" x14ac:dyDescent="0.2">
      <c r="A2067" s="152"/>
      <c r="B2067" s="152"/>
      <c r="C2067" s="152"/>
      <c r="D2067" s="152"/>
      <c r="E2067" s="153">
        <f>'2.40-Dati'!A2066</f>
        <v>39773.208333333336</v>
      </c>
      <c r="F2067" s="157">
        <f>'2.40-Dati'!B2066</f>
        <v>49.930000305175703</v>
      </c>
      <c r="G2067" s="157">
        <f t="shared" si="64"/>
        <v>310.00137329100141</v>
      </c>
      <c r="H2067" s="157">
        <f t="shared" si="65"/>
        <v>-3689.9986267089985</v>
      </c>
    </row>
    <row r="2068" spans="1:8" ht="15" customHeight="1" x14ac:dyDescent="0.2">
      <c r="A2068" s="152"/>
      <c r="B2068" s="152"/>
      <c r="C2068" s="152"/>
      <c r="D2068" s="152"/>
      <c r="E2068" s="153">
        <f>'2.40-Dati'!A2067</f>
        <v>39776.208333333336</v>
      </c>
      <c r="F2068" s="157">
        <f>'2.40-Dati'!B2067</f>
        <v>54.5</v>
      </c>
      <c r="G2068" s="157">
        <f t="shared" si="64"/>
        <v>4569.999694824297</v>
      </c>
      <c r="H2068" s="157">
        <f t="shared" si="65"/>
        <v>4880.001068115298</v>
      </c>
    </row>
    <row r="2069" spans="1:8" ht="15" customHeight="1" x14ac:dyDescent="0.2">
      <c r="A2069" s="152"/>
      <c r="B2069" s="152"/>
      <c r="C2069" s="152"/>
      <c r="D2069" s="152"/>
      <c r="E2069" s="153">
        <f>'2.40-Dati'!A2068</f>
        <v>39777.208333333336</v>
      </c>
      <c r="F2069" s="157">
        <f>'2.40-Dati'!B2068</f>
        <v>50.770000457763601</v>
      </c>
      <c r="G2069" s="157">
        <f t="shared" si="64"/>
        <v>-3729.9995422363991</v>
      </c>
      <c r="H2069" s="157">
        <f t="shared" si="65"/>
        <v>840.0001525878979</v>
      </c>
    </row>
    <row r="2070" spans="1:8" ht="15" customHeight="1" x14ac:dyDescent="0.2">
      <c r="A2070" s="152"/>
      <c r="B2070" s="152"/>
      <c r="C2070" s="152"/>
      <c r="D2070" s="152"/>
      <c r="E2070" s="153">
        <f>'2.40-Dati'!A2069</f>
        <v>39778.208333333336</v>
      </c>
      <c r="F2070" s="157">
        <f>'2.40-Dati'!B2069</f>
        <v>54.439998626708899</v>
      </c>
      <c r="G2070" s="157">
        <f t="shared" si="64"/>
        <v>3669.9981689452984</v>
      </c>
      <c r="H2070" s="157">
        <f t="shared" si="65"/>
        <v>-60.001373291100663</v>
      </c>
    </row>
    <row r="2071" spans="1:8" ht="15" customHeight="1" x14ac:dyDescent="0.2">
      <c r="A2071" s="152"/>
      <c r="B2071" s="152"/>
      <c r="C2071" s="152"/>
      <c r="D2071" s="152"/>
      <c r="E2071" s="153">
        <f>'2.40-Dati'!A2070</f>
        <v>39780.604166666664</v>
      </c>
      <c r="F2071" s="157">
        <f>'2.40-Dati'!B2070</f>
        <v>54.430000305175703</v>
      </c>
      <c r="G2071" s="157">
        <f t="shared" si="64"/>
        <v>-9.9983215331960196</v>
      </c>
      <c r="H2071" s="157">
        <f t="shared" si="65"/>
        <v>3659.9998474121026</v>
      </c>
    </row>
    <row r="2072" spans="1:8" ht="15" customHeight="1" x14ac:dyDescent="0.2">
      <c r="A2072" s="152"/>
      <c r="B2072" s="152"/>
      <c r="C2072" s="152"/>
      <c r="D2072" s="152"/>
      <c r="E2072" s="153">
        <f>'2.40-Dati'!A2071</f>
        <v>39783.208333333336</v>
      </c>
      <c r="F2072" s="157">
        <f>'2.40-Dati'!B2071</f>
        <v>49.279998779296797</v>
      </c>
      <c r="G2072" s="157">
        <f t="shared" si="64"/>
        <v>-5150.0015258789063</v>
      </c>
      <c r="H2072" s="157">
        <f t="shared" si="65"/>
        <v>-5159.9998474121021</v>
      </c>
    </row>
    <row r="2073" spans="1:8" ht="15" customHeight="1" x14ac:dyDescent="0.2">
      <c r="A2073" s="152"/>
      <c r="B2073" s="152"/>
      <c r="C2073" s="152"/>
      <c r="D2073" s="152"/>
      <c r="E2073" s="153">
        <f>'2.40-Dati'!A2072</f>
        <v>39784.208333333336</v>
      </c>
      <c r="F2073" s="157">
        <f>'2.40-Dati'!B2072</f>
        <v>46.959999084472599</v>
      </c>
      <c r="G2073" s="157">
        <f t="shared" si="64"/>
        <v>-2319.9996948241974</v>
      </c>
      <c r="H2073" s="157">
        <f t="shared" si="65"/>
        <v>-7470.0012207031032</v>
      </c>
    </row>
    <row r="2074" spans="1:8" ht="15" customHeight="1" x14ac:dyDescent="0.2">
      <c r="A2074" s="152"/>
      <c r="B2074" s="152"/>
      <c r="C2074" s="152"/>
      <c r="D2074" s="152"/>
      <c r="E2074" s="153">
        <f>'2.40-Dati'!A2073</f>
        <v>39785.208333333336</v>
      </c>
      <c r="F2074" s="157">
        <f>'2.40-Dati'!B2073</f>
        <v>46.790000915527301</v>
      </c>
      <c r="G2074" s="157">
        <f t="shared" si="64"/>
        <v>-169.99816894529829</v>
      </c>
      <c r="H2074" s="157">
        <f t="shared" si="65"/>
        <v>-2489.9978637694958</v>
      </c>
    </row>
    <row r="2075" spans="1:8" ht="15" customHeight="1" x14ac:dyDescent="0.2">
      <c r="A2075" s="152"/>
      <c r="B2075" s="152"/>
      <c r="C2075" s="152"/>
      <c r="D2075" s="152"/>
      <c r="E2075" s="153">
        <f>'2.40-Dati'!A2074</f>
        <v>39786.208333333336</v>
      </c>
      <c r="F2075" s="157">
        <f>'2.40-Dati'!B2074</f>
        <v>43.669998168945298</v>
      </c>
      <c r="G2075" s="157">
        <f t="shared" si="64"/>
        <v>-3120.0027465820031</v>
      </c>
      <c r="H2075" s="157">
        <f t="shared" si="65"/>
        <v>-3290.0009155273015</v>
      </c>
    </row>
    <row r="2076" spans="1:8" ht="15" customHeight="1" x14ac:dyDescent="0.2">
      <c r="A2076" s="152"/>
      <c r="B2076" s="152"/>
      <c r="C2076" s="152"/>
      <c r="D2076" s="152"/>
      <c r="E2076" s="153">
        <f>'2.40-Dati'!A2075</f>
        <v>39787.208333333336</v>
      </c>
      <c r="F2076" s="157">
        <f>'2.40-Dati'!B2075</f>
        <v>40.810001373291001</v>
      </c>
      <c r="G2076" s="157">
        <f t="shared" si="64"/>
        <v>-2859.9967956542969</v>
      </c>
      <c r="H2076" s="157">
        <f t="shared" si="65"/>
        <v>-5979.9995422362999</v>
      </c>
    </row>
    <row r="2077" spans="1:8" ht="15" customHeight="1" x14ac:dyDescent="0.2">
      <c r="A2077" s="152"/>
      <c r="B2077" s="152"/>
      <c r="C2077" s="152"/>
      <c r="D2077" s="152"/>
      <c r="E2077" s="153">
        <f>'2.40-Dati'!A2076</f>
        <v>39790.208333333336</v>
      </c>
      <c r="F2077" s="157">
        <f>'2.40-Dati'!B2076</f>
        <v>43.709999084472599</v>
      </c>
      <c r="G2077" s="157">
        <f t="shared" si="64"/>
        <v>2899.9977111815979</v>
      </c>
      <c r="H2077" s="157">
        <f t="shared" si="65"/>
        <v>40.000915527301004</v>
      </c>
    </row>
    <row r="2078" spans="1:8" ht="15" customHeight="1" x14ac:dyDescent="0.2">
      <c r="A2078" s="152"/>
      <c r="B2078" s="152"/>
      <c r="C2078" s="152"/>
      <c r="D2078" s="152"/>
      <c r="E2078" s="153">
        <f>'2.40-Dati'!A2077</f>
        <v>39791.208333333336</v>
      </c>
      <c r="F2078" s="157">
        <f>'2.40-Dati'!B2077</f>
        <v>42.069999694824197</v>
      </c>
      <c r="G2078" s="157">
        <f t="shared" si="64"/>
        <v>-1639.999389648402</v>
      </c>
      <c r="H2078" s="157">
        <f t="shared" si="65"/>
        <v>1259.9983215331958</v>
      </c>
    </row>
    <row r="2079" spans="1:8" ht="15" customHeight="1" x14ac:dyDescent="0.2">
      <c r="A2079" s="152"/>
      <c r="B2079" s="152"/>
      <c r="C2079" s="152"/>
      <c r="D2079" s="152"/>
      <c r="E2079" s="153">
        <f>'2.40-Dati'!A2078</f>
        <v>39792.208333333336</v>
      </c>
      <c r="F2079" s="157">
        <f>'2.40-Dati'!B2078</f>
        <v>43.520000457763601</v>
      </c>
      <c r="G2079" s="157">
        <f t="shared" si="64"/>
        <v>1450.0007629394033</v>
      </c>
      <c r="H2079" s="157">
        <f t="shared" si="65"/>
        <v>-189.9986267089987</v>
      </c>
    </row>
    <row r="2080" spans="1:8" ht="15" customHeight="1" x14ac:dyDescent="0.2">
      <c r="A2080" s="152"/>
      <c r="B2080" s="152"/>
      <c r="C2080" s="152"/>
      <c r="D2080" s="152"/>
      <c r="E2080" s="153">
        <f>'2.40-Dati'!A2079</f>
        <v>39793.208333333336</v>
      </c>
      <c r="F2080" s="157">
        <f>'2.40-Dati'!B2079</f>
        <v>47.9799995422363</v>
      </c>
      <c r="G2080" s="157">
        <f t="shared" si="64"/>
        <v>4459.999084472699</v>
      </c>
      <c r="H2080" s="157">
        <f t="shared" si="65"/>
        <v>5909.9998474121021</v>
      </c>
    </row>
    <row r="2081" spans="1:8" ht="15" customHeight="1" x14ac:dyDescent="0.2">
      <c r="A2081" s="152"/>
      <c r="B2081" s="152"/>
      <c r="C2081" s="152"/>
      <c r="D2081" s="152"/>
      <c r="E2081" s="153">
        <f>'2.40-Dati'!A2080</f>
        <v>39794.208333333336</v>
      </c>
      <c r="F2081" s="157">
        <f>'2.40-Dati'!B2080</f>
        <v>46.279998779296797</v>
      </c>
      <c r="G2081" s="157">
        <f t="shared" si="64"/>
        <v>-1700.0007629395029</v>
      </c>
      <c r="H2081" s="157">
        <f t="shared" si="65"/>
        <v>2759.9983215331958</v>
      </c>
    </row>
    <row r="2082" spans="1:8" ht="15" customHeight="1" x14ac:dyDescent="0.2">
      <c r="A2082" s="152"/>
      <c r="B2082" s="152"/>
      <c r="C2082" s="152"/>
      <c r="D2082" s="152"/>
      <c r="E2082" s="153">
        <f>'2.40-Dati'!A2081</f>
        <v>39797.208333333336</v>
      </c>
      <c r="F2082" s="157">
        <f>'2.40-Dati'!B2081</f>
        <v>44.509998321533203</v>
      </c>
      <c r="G2082" s="157">
        <f t="shared" si="64"/>
        <v>-1770.0004577635937</v>
      </c>
      <c r="H2082" s="157">
        <f t="shared" si="65"/>
        <v>-3470.0012207030968</v>
      </c>
    </row>
    <row r="2083" spans="1:8" ht="15" customHeight="1" x14ac:dyDescent="0.2">
      <c r="A2083" s="152"/>
      <c r="B2083" s="152"/>
      <c r="C2083" s="152"/>
      <c r="D2083" s="152"/>
      <c r="E2083" s="153">
        <f>'2.40-Dati'!A2082</f>
        <v>39798.208333333336</v>
      </c>
      <c r="F2083" s="157">
        <f>'2.40-Dati'!B2082</f>
        <v>43.599998474121001</v>
      </c>
      <c r="G2083" s="157">
        <f t="shared" si="64"/>
        <v>-909.99984741220169</v>
      </c>
      <c r="H2083" s="157">
        <f t="shared" si="65"/>
        <v>-2680.0003051757953</v>
      </c>
    </row>
    <row r="2084" spans="1:8" ht="15" customHeight="1" x14ac:dyDescent="0.2">
      <c r="A2084" s="152"/>
      <c r="B2084" s="152"/>
      <c r="C2084" s="152"/>
      <c r="D2084" s="152"/>
      <c r="E2084" s="153">
        <f>'2.40-Dati'!A2083</f>
        <v>39799.208333333336</v>
      </c>
      <c r="F2084" s="157">
        <f>'2.40-Dati'!B2083</f>
        <v>40.060001373291001</v>
      </c>
      <c r="G2084" s="157">
        <f t="shared" si="64"/>
        <v>-3539.9971008299999</v>
      </c>
      <c r="H2084" s="157">
        <f t="shared" si="65"/>
        <v>-4449.9969482422021</v>
      </c>
    </row>
    <row r="2085" spans="1:8" ht="15" customHeight="1" x14ac:dyDescent="0.2">
      <c r="A2085" s="152"/>
      <c r="B2085" s="152"/>
      <c r="C2085" s="152"/>
      <c r="D2085" s="152"/>
      <c r="E2085" s="153">
        <f>'2.40-Dati'!A2084</f>
        <v>39800.208333333336</v>
      </c>
      <c r="F2085" s="157">
        <f>'2.40-Dati'!B2084</f>
        <v>36.220001220703097</v>
      </c>
      <c r="G2085" s="157">
        <f t="shared" si="64"/>
        <v>-3840.0001525879047</v>
      </c>
      <c r="H2085" s="157">
        <f t="shared" si="65"/>
        <v>-7379.9972534179051</v>
      </c>
    </row>
    <row r="2086" spans="1:8" ht="15" customHeight="1" x14ac:dyDescent="0.2">
      <c r="A2086" s="152"/>
      <c r="B2086" s="152"/>
      <c r="C2086" s="152"/>
      <c r="D2086" s="152"/>
      <c r="E2086" s="153">
        <f>'2.40-Dati'!A2085</f>
        <v>39801.208333333336</v>
      </c>
      <c r="F2086" s="157">
        <f>'2.40-Dati'!B2085</f>
        <v>33.869998931884702</v>
      </c>
      <c r="G2086" s="157">
        <f t="shared" si="64"/>
        <v>-2350.0022888183948</v>
      </c>
      <c r="H2086" s="157">
        <f t="shared" si="65"/>
        <v>-6190.0024414062991</v>
      </c>
    </row>
    <row r="2087" spans="1:8" ht="15" customHeight="1" x14ac:dyDescent="0.2">
      <c r="A2087" s="152"/>
      <c r="B2087" s="152"/>
      <c r="C2087" s="152"/>
      <c r="D2087" s="152"/>
      <c r="E2087" s="153">
        <f>'2.40-Dati'!A2086</f>
        <v>39804.208333333336</v>
      </c>
      <c r="F2087" s="157">
        <f>'2.40-Dati'!B2086</f>
        <v>39.909999847412102</v>
      </c>
      <c r="G2087" s="157">
        <f t="shared" si="64"/>
        <v>6040.0009155274001</v>
      </c>
      <c r="H2087" s="157">
        <f t="shared" si="65"/>
        <v>3689.9986267090053</v>
      </c>
    </row>
    <row r="2088" spans="1:8" ht="15" customHeight="1" x14ac:dyDescent="0.2">
      <c r="A2088" s="152"/>
      <c r="B2088" s="152"/>
      <c r="C2088" s="152"/>
      <c r="D2088" s="152"/>
      <c r="E2088" s="153">
        <f>'2.40-Dati'!A2087</f>
        <v>39805.208333333336</v>
      </c>
      <c r="F2088" s="157">
        <f>'2.40-Dati'!B2087</f>
        <v>38.9799995422363</v>
      </c>
      <c r="G2088" s="157">
        <f t="shared" si="64"/>
        <v>-930.00030517580262</v>
      </c>
      <c r="H2088" s="157">
        <f t="shared" si="65"/>
        <v>5110.0006103515971</v>
      </c>
    </row>
    <row r="2089" spans="1:8" ht="15" customHeight="1" x14ac:dyDescent="0.2">
      <c r="A2089" s="152"/>
      <c r="B2089" s="152"/>
      <c r="C2089" s="152"/>
      <c r="D2089" s="152"/>
      <c r="E2089" s="153">
        <f>'2.40-Dati'!A2088</f>
        <v>39806.604166666664</v>
      </c>
      <c r="F2089" s="157">
        <f>'2.40-Dati'!B2088</f>
        <v>35.349998474121001</v>
      </c>
      <c r="G2089" s="157">
        <f t="shared" si="64"/>
        <v>-3630.0010681152985</v>
      </c>
      <c r="H2089" s="157">
        <f t="shared" si="65"/>
        <v>-4560.0013732911011</v>
      </c>
    </row>
    <row r="2090" spans="1:8" ht="15" customHeight="1" x14ac:dyDescent="0.2">
      <c r="A2090" s="152"/>
      <c r="B2090" s="152"/>
      <c r="C2090" s="152"/>
      <c r="D2090" s="152"/>
      <c r="E2090" s="153">
        <f>'2.40-Dati'!A2089</f>
        <v>39808.208333333336</v>
      </c>
      <c r="F2090" s="157">
        <f>'2.40-Dati'!B2089</f>
        <v>37.709999084472599</v>
      </c>
      <c r="G2090" s="157">
        <f t="shared" si="64"/>
        <v>2360.000610351598</v>
      </c>
      <c r="H2090" s="157">
        <f t="shared" si="65"/>
        <v>-1270.0004577637005</v>
      </c>
    </row>
    <row r="2091" spans="1:8" ht="15" customHeight="1" x14ac:dyDescent="0.2">
      <c r="A2091" s="152"/>
      <c r="B2091" s="152"/>
      <c r="C2091" s="152"/>
      <c r="D2091" s="152"/>
      <c r="E2091" s="153">
        <f>'2.40-Dati'!A2090</f>
        <v>39811.208333333336</v>
      </c>
      <c r="F2091" s="157">
        <f>'2.40-Dati'!B2090</f>
        <v>40.020000457763601</v>
      </c>
      <c r="G2091" s="157">
        <f t="shared" si="64"/>
        <v>2310.0013732910015</v>
      </c>
      <c r="H2091" s="157">
        <f t="shared" si="65"/>
        <v>4670.0019836426</v>
      </c>
    </row>
    <row r="2092" spans="1:8" ht="15" customHeight="1" x14ac:dyDescent="0.2">
      <c r="A2092" s="152"/>
      <c r="B2092" s="152"/>
      <c r="C2092" s="152"/>
      <c r="D2092" s="152"/>
      <c r="E2092" s="153">
        <f>'2.40-Dati'!A2091</f>
        <v>39812.208333333336</v>
      </c>
      <c r="F2092" s="157">
        <f>'2.40-Dati'!B2091</f>
        <v>39.029998779296797</v>
      </c>
      <c r="G2092" s="157">
        <f t="shared" si="64"/>
        <v>-990.00167846680392</v>
      </c>
      <c r="H2092" s="157">
        <f t="shared" si="65"/>
        <v>1319.9996948241976</v>
      </c>
    </row>
    <row r="2093" spans="1:8" ht="15" customHeight="1" x14ac:dyDescent="0.2">
      <c r="A2093" s="152"/>
      <c r="B2093" s="152"/>
      <c r="C2093" s="152"/>
      <c r="D2093" s="152"/>
      <c r="E2093" s="153">
        <f>'2.40-Dati'!A2092</f>
        <v>39813.604166666664</v>
      </c>
      <c r="F2093" s="157">
        <f>'2.40-Dati'!B2092</f>
        <v>44.599998474121001</v>
      </c>
      <c r="G2093" s="157">
        <f t="shared" si="64"/>
        <v>5569.9996948242042</v>
      </c>
      <c r="H2093" s="157">
        <f t="shared" si="65"/>
        <v>4579.9980163574</v>
      </c>
    </row>
    <row r="2094" spans="1:8" ht="15" customHeight="1" x14ac:dyDescent="0.2">
      <c r="A2094" s="152"/>
      <c r="B2094" s="152"/>
      <c r="C2094" s="152"/>
      <c r="D2094" s="152"/>
      <c r="E2094" s="153">
        <f>'2.40-Dati'!A2093</f>
        <v>39815.208333333336</v>
      </c>
      <c r="F2094" s="157">
        <f>'2.40-Dati'!B2093</f>
        <v>46.340000152587798</v>
      </c>
      <c r="G2094" s="157">
        <f t="shared" si="64"/>
        <v>1740.0016784667969</v>
      </c>
      <c r="H2094" s="157">
        <f t="shared" si="65"/>
        <v>7310.0013732910011</v>
      </c>
    </row>
    <row r="2095" spans="1:8" ht="15" customHeight="1" x14ac:dyDescent="0.2">
      <c r="A2095" s="152"/>
      <c r="B2095" s="152"/>
      <c r="C2095" s="152"/>
      <c r="D2095" s="152"/>
      <c r="E2095" s="153">
        <f>'2.40-Dati'!A2094</f>
        <v>39818.208333333336</v>
      </c>
      <c r="F2095" s="157">
        <f>'2.40-Dati'!B2094</f>
        <v>48.810001373291001</v>
      </c>
      <c r="G2095" s="157">
        <f t="shared" si="64"/>
        <v>2470.0012207032032</v>
      </c>
      <c r="H2095" s="157">
        <f t="shared" si="65"/>
        <v>4210.0028991700001</v>
      </c>
    </row>
    <row r="2096" spans="1:8" ht="15" customHeight="1" x14ac:dyDescent="0.2">
      <c r="A2096" s="152"/>
      <c r="B2096" s="152"/>
      <c r="C2096" s="152"/>
      <c r="D2096" s="152"/>
      <c r="E2096" s="153">
        <f>'2.40-Dati'!A2095</f>
        <v>39819.208333333336</v>
      </c>
      <c r="F2096" s="157">
        <f>'2.40-Dati'!B2095</f>
        <v>48.580001831054602</v>
      </c>
      <c r="G2096" s="157">
        <f t="shared" si="64"/>
        <v>-229.99954223639918</v>
      </c>
      <c r="H2096" s="157">
        <f t="shared" si="65"/>
        <v>2240.0016784668042</v>
      </c>
    </row>
    <row r="2097" spans="1:8" ht="15" customHeight="1" x14ac:dyDescent="0.2">
      <c r="A2097" s="152"/>
      <c r="B2097" s="152"/>
      <c r="C2097" s="152"/>
      <c r="D2097" s="152"/>
      <c r="E2097" s="153">
        <f>'2.40-Dati'!A2096</f>
        <v>39820.208333333336</v>
      </c>
      <c r="F2097" s="157">
        <f>'2.40-Dati'!B2096</f>
        <v>42.630001068115199</v>
      </c>
      <c r="G2097" s="157">
        <f t="shared" si="64"/>
        <v>-5950.0007629394031</v>
      </c>
      <c r="H2097" s="157">
        <f t="shared" si="65"/>
        <v>-6180.0003051758022</v>
      </c>
    </row>
    <row r="2098" spans="1:8" ht="15" customHeight="1" x14ac:dyDescent="0.2">
      <c r="A2098" s="152"/>
      <c r="B2098" s="152"/>
      <c r="C2098" s="152"/>
      <c r="D2098" s="152"/>
      <c r="E2098" s="153">
        <f>'2.40-Dati'!A2097</f>
        <v>39821.208333333336</v>
      </c>
      <c r="F2098" s="157">
        <f>'2.40-Dati'!B2097</f>
        <v>41.700000762939403</v>
      </c>
      <c r="G2098" s="157">
        <f t="shared" si="64"/>
        <v>-930.00030517579546</v>
      </c>
      <c r="H2098" s="157">
        <f t="shared" si="65"/>
        <v>-6880.0010681151989</v>
      </c>
    </row>
    <row r="2099" spans="1:8" ht="15" customHeight="1" x14ac:dyDescent="0.2">
      <c r="A2099" s="152"/>
      <c r="B2099" s="152"/>
      <c r="C2099" s="152"/>
      <c r="D2099" s="152"/>
      <c r="E2099" s="153">
        <f>'2.40-Dati'!A2098</f>
        <v>39822.208333333336</v>
      </c>
      <c r="F2099" s="157">
        <f>'2.40-Dati'!B2098</f>
        <v>40.830001831054602</v>
      </c>
      <c r="G2099" s="157">
        <f t="shared" si="64"/>
        <v>-869.9989318848011</v>
      </c>
      <c r="H2099" s="157">
        <f t="shared" si="65"/>
        <v>-1799.9992370605964</v>
      </c>
    </row>
    <row r="2100" spans="1:8" ht="15" customHeight="1" x14ac:dyDescent="0.2">
      <c r="A2100" s="152"/>
      <c r="B2100" s="152"/>
      <c r="C2100" s="152"/>
      <c r="D2100" s="152"/>
      <c r="E2100" s="153">
        <f>'2.40-Dati'!A2099</f>
        <v>39825.208333333336</v>
      </c>
      <c r="F2100" s="157">
        <f>'2.40-Dati'!B2099</f>
        <v>37.590000152587798</v>
      </c>
      <c r="G2100" s="157">
        <f t="shared" si="64"/>
        <v>-3240.0016784668042</v>
      </c>
      <c r="H2100" s="157">
        <f t="shared" si="65"/>
        <v>-4110.0006103516052</v>
      </c>
    </row>
    <row r="2101" spans="1:8" ht="15" customHeight="1" x14ac:dyDescent="0.2">
      <c r="A2101" s="152"/>
      <c r="B2101" s="152"/>
      <c r="C2101" s="152"/>
      <c r="D2101" s="152"/>
      <c r="E2101" s="153">
        <f>'2.40-Dati'!A2100</f>
        <v>39826.208333333336</v>
      </c>
      <c r="F2101" s="157">
        <f>'2.40-Dati'!B2100</f>
        <v>37.779998779296797</v>
      </c>
      <c r="G2101" s="157">
        <f t="shared" si="64"/>
        <v>189.99862670899859</v>
      </c>
      <c r="H2101" s="157">
        <f t="shared" si="65"/>
        <v>-3050.0030517578057</v>
      </c>
    </row>
    <row r="2102" spans="1:8" ht="15" customHeight="1" x14ac:dyDescent="0.2">
      <c r="A2102" s="152"/>
      <c r="B2102" s="152"/>
      <c r="C2102" s="152"/>
      <c r="D2102" s="152"/>
      <c r="E2102" s="153">
        <f>'2.40-Dati'!A2101</f>
        <v>39827.208333333336</v>
      </c>
      <c r="F2102" s="157">
        <f>'2.40-Dati'!B2101</f>
        <v>37.279998779296797</v>
      </c>
      <c r="G2102" s="157">
        <f t="shared" si="64"/>
        <v>-500</v>
      </c>
      <c r="H2102" s="157">
        <f t="shared" si="65"/>
        <v>-310.00137329100141</v>
      </c>
    </row>
    <row r="2103" spans="1:8" ht="15" customHeight="1" x14ac:dyDescent="0.2">
      <c r="A2103" s="152"/>
      <c r="B2103" s="152"/>
      <c r="C2103" s="152"/>
      <c r="D2103" s="152"/>
      <c r="E2103" s="153">
        <f>'2.40-Dati'!A2102</f>
        <v>39828.208333333336</v>
      </c>
      <c r="F2103" s="157">
        <f>'2.40-Dati'!B2102</f>
        <v>35.400001525878899</v>
      </c>
      <c r="G2103" s="157">
        <f t="shared" si="64"/>
        <v>-1879.9972534178978</v>
      </c>
      <c r="H2103" s="157">
        <f t="shared" si="65"/>
        <v>-2379.9972534178978</v>
      </c>
    </row>
    <row r="2104" spans="1:8" ht="15" customHeight="1" x14ac:dyDescent="0.2">
      <c r="A2104" s="152"/>
      <c r="B2104" s="152"/>
      <c r="C2104" s="152"/>
      <c r="D2104" s="152"/>
      <c r="E2104" s="153">
        <f>'2.40-Dati'!A2103</f>
        <v>39829.208333333336</v>
      </c>
      <c r="F2104" s="157">
        <f>'2.40-Dati'!B2103</f>
        <v>36.509998321533203</v>
      </c>
      <c r="G2104" s="157">
        <f t="shared" si="64"/>
        <v>1109.9967956543039</v>
      </c>
      <c r="H2104" s="157">
        <f t="shared" si="65"/>
        <v>-770.00045776359389</v>
      </c>
    </row>
    <row r="2105" spans="1:8" ht="15" customHeight="1" x14ac:dyDescent="0.2">
      <c r="A2105" s="152"/>
      <c r="B2105" s="152"/>
      <c r="C2105" s="152"/>
      <c r="D2105" s="152"/>
      <c r="E2105" s="153">
        <f>'2.40-Dati'!A2104</f>
        <v>39833.208333333336</v>
      </c>
      <c r="F2105" s="157">
        <f>'2.40-Dati'!B2104</f>
        <v>38.740001678466797</v>
      </c>
      <c r="G2105" s="157">
        <f t="shared" si="64"/>
        <v>2230.0033569335938</v>
      </c>
      <c r="H2105" s="157">
        <f t="shared" si="65"/>
        <v>3340.0001525878979</v>
      </c>
    </row>
    <row r="2106" spans="1:8" ht="15" customHeight="1" x14ac:dyDescent="0.2">
      <c r="A2106" s="152"/>
      <c r="B2106" s="152"/>
      <c r="C2106" s="152"/>
      <c r="D2106" s="152"/>
      <c r="E2106" s="153">
        <f>'2.40-Dati'!A2105</f>
        <v>39834.208333333336</v>
      </c>
      <c r="F2106" s="157">
        <f>'2.40-Dati'!B2105</f>
        <v>43.549999237060497</v>
      </c>
      <c r="G2106" s="157">
        <f t="shared" si="64"/>
        <v>4809.9975585937</v>
      </c>
      <c r="H2106" s="157">
        <f t="shared" si="65"/>
        <v>7040.0009155272937</v>
      </c>
    </row>
    <row r="2107" spans="1:8" ht="15" customHeight="1" x14ac:dyDescent="0.2">
      <c r="A2107" s="152"/>
      <c r="B2107" s="152"/>
      <c r="C2107" s="152"/>
      <c r="D2107" s="152"/>
      <c r="E2107" s="153">
        <f>'2.40-Dati'!A2106</f>
        <v>39835.208333333336</v>
      </c>
      <c r="F2107" s="157">
        <f>'2.40-Dati'!B2106</f>
        <v>43.669998168945298</v>
      </c>
      <c r="G2107" s="157">
        <f t="shared" si="64"/>
        <v>119.99893188480115</v>
      </c>
      <c r="H2107" s="157">
        <f t="shared" si="65"/>
        <v>4929.9964904785011</v>
      </c>
    </row>
    <row r="2108" spans="1:8" ht="15" customHeight="1" x14ac:dyDescent="0.2">
      <c r="A2108" s="152"/>
      <c r="B2108" s="152"/>
      <c r="C2108" s="152"/>
      <c r="D2108" s="152"/>
      <c r="E2108" s="153">
        <f>'2.40-Dati'!A2107</f>
        <v>39836.208333333336</v>
      </c>
      <c r="F2108" s="157">
        <f>'2.40-Dati'!B2107</f>
        <v>46.470001220703097</v>
      </c>
      <c r="G2108" s="157">
        <f t="shared" si="64"/>
        <v>2800.0030517577984</v>
      </c>
      <c r="H2108" s="157">
        <f t="shared" si="65"/>
        <v>2920.0019836425995</v>
      </c>
    </row>
    <row r="2109" spans="1:8" ht="15" customHeight="1" x14ac:dyDescent="0.2">
      <c r="A2109" s="152"/>
      <c r="B2109" s="152"/>
      <c r="C2109" s="152"/>
      <c r="D2109" s="152"/>
      <c r="E2109" s="153">
        <f>'2.40-Dati'!A2108</f>
        <v>39839.208333333336</v>
      </c>
      <c r="F2109" s="157">
        <f>'2.40-Dati'!B2108</f>
        <v>45.7299995422363</v>
      </c>
      <c r="G2109" s="157">
        <f t="shared" si="64"/>
        <v>-740.00167846679688</v>
      </c>
      <c r="H2109" s="157">
        <f t="shared" si="65"/>
        <v>2060.0013732910015</v>
      </c>
    </row>
    <row r="2110" spans="1:8" ht="15" customHeight="1" x14ac:dyDescent="0.2">
      <c r="A2110" s="152"/>
      <c r="B2110" s="152"/>
      <c r="C2110" s="152"/>
      <c r="D2110" s="152"/>
      <c r="E2110" s="153">
        <f>'2.40-Dati'!A2109</f>
        <v>39840.208333333336</v>
      </c>
      <c r="F2110" s="157">
        <f>'2.40-Dati'!B2109</f>
        <v>41.580001831054602</v>
      </c>
      <c r="G2110" s="157">
        <f t="shared" si="64"/>
        <v>-4149.997711181697</v>
      </c>
      <c r="H2110" s="157">
        <f t="shared" si="65"/>
        <v>-4889.9993896484939</v>
      </c>
    </row>
    <row r="2111" spans="1:8" ht="15" customHeight="1" x14ac:dyDescent="0.2">
      <c r="A2111" s="152"/>
      <c r="B2111" s="152"/>
      <c r="C2111" s="152"/>
      <c r="D2111" s="152"/>
      <c r="E2111" s="153">
        <f>'2.40-Dati'!A2110</f>
        <v>39841.208333333336</v>
      </c>
      <c r="F2111" s="157">
        <f>'2.40-Dati'!B2110</f>
        <v>42.159999847412102</v>
      </c>
      <c r="G2111" s="157">
        <f t="shared" si="64"/>
        <v>579.99801635750009</v>
      </c>
      <c r="H2111" s="157">
        <f t="shared" si="65"/>
        <v>-3569.9996948241969</v>
      </c>
    </row>
    <row r="2112" spans="1:8" ht="15" customHeight="1" x14ac:dyDescent="0.2">
      <c r="A2112" s="152"/>
      <c r="B2112" s="152"/>
      <c r="C2112" s="152"/>
      <c r="D2112" s="152"/>
      <c r="E2112" s="153">
        <f>'2.40-Dati'!A2111</f>
        <v>39842.208333333336</v>
      </c>
      <c r="F2112" s="157">
        <f>'2.40-Dati'!B2111</f>
        <v>41.439998626708899</v>
      </c>
      <c r="G2112" s="157">
        <f t="shared" si="64"/>
        <v>-720.00122070320322</v>
      </c>
      <c r="H2112" s="157">
        <f t="shared" si="65"/>
        <v>-140.00320434570313</v>
      </c>
    </row>
    <row r="2113" spans="1:8" ht="15" customHeight="1" x14ac:dyDescent="0.2">
      <c r="A2113" s="152"/>
      <c r="B2113" s="152"/>
      <c r="C2113" s="152"/>
      <c r="D2113" s="152"/>
      <c r="E2113" s="153">
        <f>'2.40-Dati'!A2112</f>
        <v>39843.208333333336</v>
      </c>
      <c r="F2113" s="157">
        <f>'2.40-Dati'!B2112</f>
        <v>41.680000305175703</v>
      </c>
      <c r="G2113" s="157">
        <f t="shared" si="64"/>
        <v>240.00167846680398</v>
      </c>
      <c r="H2113" s="157">
        <f t="shared" si="65"/>
        <v>-479.99954223639924</v>
      </c>
    </row>
    <row r="2114" spans="1:8" ht="15" customHeight="1" x14ac:dyDescent="0.2">
      <c r="A2114" s="152"/>
      <c r="B2114" s="152"/>
      <c r="C2114" s="152"/>
      <c r="D2114" s="152"/>
      <c r="E2114" s="153">
        <f>'2.40-Dati'!A2113</f>
        <v>39846.208333333336</v>
      </c>
      <c r="F2114" s="157">
        <f>'2.40-Dati'!B2113</f>
        <v>40.080001831054602</v>
      </c>
      <c r="G2114" s="157">
        <f t="shared" si="64"/>
        <v>-1599.9984741211008</v>
      </c>
      <c r="H2114" s="157">
        <f t="shared" si="65"/>
        <v>-1359.9967956542969</v>
      </c>
    </row>
    <row r="2115" spans="1:8" ht="15" customHeight="1" x14ac:dyDescent="0.2">
      <c r="A2115" s="152"/>
      <c r="B2115" s="152"/>
      <c r="C2115" s="152"/>
      <c r="D2115" s="152"/>
      <c r="E2115" s="153">
        <f>'2.40-Dati'!A2114</f>
        <v>39847.208333333336</v>
      </c>
      <c r="F2115" s="157">
        <f>'2.40-Dati'!B2114</f>
        <v>40.779998779296797</v>
      </c>
      <c r="G2115" s="157">
        <f t="shared" si="64"/>
        <v>699.99694824219455</v>
      </c>
      <c r="H2115" s="157">
        <f t="shared" si="65"/>
        <v>-900.00152587890625</v>
      </c>
    </row>
    <row r="2116" spans="1:8" ht="15" customHeight="1" x14ac:dyDescent="0.2">
      <c r="A2116" s="152"/>
      <c r="B2116" s="152"/>
      <c r="C2116" s="152"/>
      <c r="D2116" s="152"/>
      <c r="E2116" s="153">
        <f>'2.40-Dati'!A2115</f>
        <v>39848.208333333336</v>
      </c>
      <c r="F2116" s="157">
        <f>'2.40-Dati'!B2115</f>
        <v>40.319999694824197</v>
      </c>
      <c r="G2116" s="157">
        <f t="shared" ref="G2116:G2179" si="66">IF($B$1="lunga",1,-1)*$B$3*(F2116-F2115)</f>
        <v>-459.99908447259941</v>
      </c>
      <c r="H2116" s="157">
        <f t="shared" si="65"/>
        <v>239.99786376959514</v>
      </c>
    </row>
    <row r="2117" spans="1:8" ht="15" customHeight="1" x14ac:dyDescent="0.2">
      <c r="A2117" s="152"/>
      <c r="B2117" s="152"/>
      <c r="C2117" s="152"/>
      <c r="D2117" s="152"/>
      <c r="E2117" s="153">
        <f>'2.40-Dati'!A2116</f>
        <v>39849.208333333336</v>
      </c>
      <c r="F2117" s="157">
        <f>'2.40-Dati'!B2116</f>
        <v>41.169998168945298</v>
      </c>
      <c r="G2117" s="157">
        <f t="shared" si="66"/>
        <v>849.9984741211008</v>
      </c>
      <c r="H2117" s="157">
        <f t="shared" ref="H2117:H2180" si="67">G2116+G2117</f>
        <v>389.99938964850139</v>
      </c>
    </row>
    <row r="2118" spans="1:8" ht="15" customHeight="1" x14ac:dyDescent="0.2">
      <c r="A2118" s="152"/>
      <c r="B2118" s="152"/>
      <c r="C2118" s="152"/>
      <c r="D2118" s="152"/>
      <c r="E2118" s="153">
        <f>'2.40-Dati'!A2117</f>
        <v>39850.208333333336</v>
      </c>
      <c r="F2118" s="157">
        <f>'2.40-Dati'!B2117</f>
        <v>40.169998168945298</v>
      </c>
      <c r="G2118" s="157">
        <f t="shared" si="66"/>
        <v>-1000</v>
      </c>
      <c r="H2118" s="157">
        <f t="shared" si="67"/>
        <v>-150.0015258788992</v>
      </c>
    </row>
    <row r="2119" spans="1:8" ht="15" customHeight="1" x14ac:dyDescent="0.2">
      <c r="A2119" s="152"/>
      <c r="B2119" s="152"/>
      <c r="C2119" s="152"/>
      <c r="D2119" s="152"/>
      <c r="E2119" s="153">
        <f>'2.40-Dati'!A2118</f>
        <v>39853.208333333336</v>
      </c>
      <c r="F2119" s="157">
        <f>'2.40-Dati'!B2118</f>
        <v>39.560001373291001</v>
      </c>
      <c r="G2119" s="157">
        <f t="shared" si="66"/>
        <v>-609.99679565429688</v>
      </c>
      <c r="H2119" s="157">
        <f t="shared" si="67"/>
        <v>-1609.9967956542969</v>
      </c>
    </row>
    <row r="2120" spans="1:8" ht="15" customHeight="1" x14ac:dyDescent="0.2">
      <c r="A2120" s="152"/>
      <c r="B2120" s="152"/>
      <c r="C2120" s="152"/>
      <c r="D2120" s="152"/>
      <c r="E2120" s="153">
        <f>'2.40-Dati'!A2119</f>
        <v>39854.208333333336</v>
      </c>
      <c r="F2120" s="157">
        <f>'2.40-Dati'!B2119</f>
        <v>37.549999237060497</v>
      </c>
      <c r="G2120" s="157">
        <f t="shared" si="66"/>
        <v>-2010.0021362305042</v>
      </c>
      <c r="H2120" s="157">
        <f t="shared" si="67"/>
        <v>-2619.9989318848011</v>
      </c>
    </row>
    <row r="2121" spans="1:8" ht="15" customHeight="1" x14ac:dyDescent="0.2">
      <c r="A2121" s="152"/>
      <c r="B2121" s="152"/>
      <c r="C2121" s="152"/>
      <c r="D2121" s="152"/>
      <c r="E2121" s="153">
        <f>'2.40-Dati'!A2120</f>
        <v>39855.208333333336</v>
      </c>
      <c r="F2121" s="157">
        <f>'2.40-Dati'!B2120</f>
        <v>35.939998626708899</v>
      </c>
      <c r="G2121" s="157">
        <f t="shared" si="66"/>
        <v>-1610.000610351598</v>
      </c>
      <c r="H2121" s="157">
        <f t="shared" si="67"/>
        <v>-3620.0027465821022</v>
      </c>
    </row>
    <row r="2122" spans="1:8" ht="15" customHeight="1" x14ac:dyDescent="0.2">
      <c r="A2122" s="152"/>
      <c r="B2122" s="152"/>
      <c r="C2122" s="152"/>
      <c r="D2122" s="152"/>
      <c r="E2122" s="153">
        <f>'2.40-Dati'!A2121</f>
        <v>39856.208333333336</v>
      </c>
      <c r="F2122" s="157">
        <f>'2.40-Dati'!B2121</f>
        <v>33.9799995422363</v>
      </c>
      <c r="G2122" s="157">
        <f t="shared" si="66"/>
        <v>-1959.9990844725994</v>
      </c>
      <c r="H2122" s="157">
        <f t="shared" si="67"/>
        <v>-3569.9996948241974</v>
      </c>
    </row>
    <row r="2123" spans="1:8" ht="15" customHeight="1" x14ac:dyDescent="0.2">
      <c r="A2123" s="152"/>
      <c r="B2123" s="152"/>
      <c r="C2123" s="152"/>
      <c r="D2123" s="152"/>
      <c r="E2123" s="153">
        <f>'2.40-Dati'!A2122</f>
        <v>39857.208333333336</v>
      </c>
      <c r="F2123" s="157">
        <f>'2.40-Dati'!B2122</f>
        <v>37.509998321533203</v>
      </c>
      <c r="G2123" s="157">
        <f t="shared" si="66"/>
        <v>3529.9987792969032</v>
      </c>
      <c r="H2123" s="157">
        <f t="shared" si="67"/>
        <v>1569.9996948243038</v>
      </c>
    </row>
    <row r="2124" spans="1:8" ht="15" customHeight="1" x14ac:dyDescent="0.2">
      <c r="A2124" s="152"/>
      <c r="B2124" s="152"/>
      <c r="C2124" s="152"/>
      <c r="D2124" s="152"/>
      <c r="E2124" s="153">
        <f>'2.40-Dati'!A2123</f>
        <v>39861.208333333336</v>
      </c>
      <c r="F2124" s="157">
        <f>'2.40-Dati'!B2123</f>
        <v>34.930000305175703</v>
      </c>
      <c r="G2124" s="157">
        <f t="shared" si="66"/>
        <v>-2579.9980163575001</v>
      </c>
      <c r="H2124" s="157">
        <f t="shared" si="67"/>
        <v>950.0007629394031</v>
      </c>
    </row>
    <row r="2125" spans="1:8" ht="15" customHeight="1" x14ac:dyDescent="0.2">
      <c r="A2125" s="152"/>
      <c r="B2125" s="152"/>
      <c r="C2125" s="152"/>
      <c r="D2125" s="152"/>
      <c r="E2125" s="153">
        <f>'2.40-Dati'!A2124</f>
        <v>39862.208333333336</v>
      </c>
      <c r="F2125" s="157">
        <f>'2.40-Dati'!B2124</f>
        <v>34.619998931884702</v>
      </c>
      <c r="G2125" s="157">
        <f t="shared" si="66"/>
        <v>-310.00137329100141</v>
      </c>
      <c r="H2125" s="157">
        <f t="shared" si="67"/>
        <v>-2889.9993896485016</v>
      </c>
    </row>
    <row r="2126" spans="1:8" ht="15" customHeight="1" x14ac:dyDescent="0.2">
      <c r="A2126" s="152"/>
      <c r="B2126" s="152"/>
      <c r="C2126" s="152"/>
      <c r="D2126" s="152"/>
      <c r="E2126" s="153">
        <f>'2.40-Dati'!A2125</f>
        <v>39863.208333333336</v>
      </c>
      <c r="F2126" s="157">
        <f>'2.40-Dati'!B2125</f>
        <v>39.4799995422363</v>
      </c>
      <c r="G2126" s="157">
        <f t="shared" si="66"/>
        <v>4860.000610351598</v>
      </c>
      <c r="H2126" s="157">
        <f t="shared" si="67"/>
        <v>4549.9992370605969</v>
      </c>
    </row>
    <row r="2127" spans="1:8" ht="15" customHeight="1" x14ac:dyDescent="0.2">
      <c r="A2127" s="152"/>
      <c r="B2127" s="152"/>
      <c r="C2127" s="152"/>
      <c r="D2127" s="152"/>
      <c r="E2127" s="153">
        <f>'2.40-Dati'!A2126</f>
        <v>39864.208333333336</v>
      </c>
      <c r="F2127" s="157">
        <f>'2.40-Dati'!B2126</f>
        <v>38.939998626708899</v>
      </c>
      <c r="G2127" s="157">
        <f t="shared" si="66"/>
        <v>-540.00091552740059</v>
      </c>
      <c r="H2127" s="157">
        <f t="shared" si="67"/>
        <v>4319.9996948241969</v>
      </c>
    </row>
    <row r="2128" spans="1:8" ht="15" customHeight="1" x14ac:dyDescent="0.2">
      <c r="A2128" s="152"/>
      <c r="B2128" s="152"/>
      <c r="C2128" s="152"/>
      <c r="D2128" s="152"/>
      <c r="E2128" s="153">
        <f>'2.40-Dati'!A2127</f>
        <v>39867.208333333336</v>
      </c>
      <c r="F2128" s="157">
        <f>'2.40-Dati'!B2127</f>
        <v>38.439998626708899</v>
      </c>
      <c r="G2128" s="157">
        <f t="shared" si="66"/>
        <v>-500</v>
      </c>
      <c r="H2128" s="157">
        <f t="shared" si="67"/>
        <v>-1040.0009155274006</v>
      </c>
    </row>
    <row r="2129" spans="1:8" ht="15" customHeight="1" x14ac:dyDescent="0.2">
      <c r="A2129" s="152"/>
      <c r="B2129" s="152"/>
      <c r="C2129" s="152"/>
      <c r="D2129" s="152"/>
      <c r="E2129" s="153">
        <f>'2.40-Dati'!A2128</f>
        <v>39868.208333333336</v>
      </c>
      <c r="F2129" s="157">
        <f>'2.40-Dati'!B2128</f>
        <v>39.959999084472599</v>
      </c>
      <c r="G2129" s="157">
        <f t="shared" si="66"/>
        <v>1520.0004577637003</v>
      </c>
      <c r="H2129" s="157">
        <f t="shared" si="67"/>
        <v>1020.0004577637003</v>
      </c>
    </row>
    <row r="2130" spans="1:8" ht="15" customHeight="1" x14ac:dyDescent="0.2">
      <c r="A2130" s="152"/>
      <c r="B2130" s="152"/>
      <c r="C2130" s="152"/>
      <c r="D2130" s="152"/>
      <c r="E2130" s="153">
        <f>'2.40-Dati'!A2129</f>
        <v>39869.208333333336</v>
      </c>
      <c r="F2130" s="157">
        <f>'2.40-Dati'!B2129</f>
        <v>42.5</v>
      </c>
      <c r="G2130" s="157">
        <f t="shared" si="66"/>
        <v>2540.0009155274006</v>
      </c>
      <c r="H2130" s="157">
        <f t="shared" si="67"/>
        <v>4060.0013732911011</v>
      </c>
    </row>
    <row r="2131" spans="1:8" ht="15" customHeight="1" x14ac:dyDescent="0.2">
      <c r="A2131" s="152"/>
      <c r="B2131" s="152"/>
      <c r="C2131" s="152"/>
      <c r="D2131" s="152"/>
      <c r="E2131" s="153">
        <f>'2.40-Dati'!A2130</f>
        <v>39870.208333333336</v>
      </c>
      <c r="F2131" s="157">
        <f>'2.40-Dati'!B2130</f>
        <v>45.220001220703097</v>
      </c>
      <c r="G2131" s="157">
        <f t="shared" si="66"/>
        <v>2720.0012207030968</v>
      </c>
      <c r="H2131" s="157">
        <f t="shared" si="67"/>
        <v>5260.0021362304979</v>
      </c>
    </row>
    <row r="2132" spans="1:8" ht="15" customHeight="1" x14ac:dyDescent="0.2">
      <c r="A2132" s="152"/>
      <c r="B2132" s="152"/>
      <c r="C2132" s="152"/>
      <c r="D2132" s="152"/>
      <c r="E2132" s="153">
        <f>'2.40-Dati'!A2131</f>
        <v>39871.208333333336</v>
      </c>
      <c r="F2132" s="157">
        <f>'2.40-Dati'!B2131</f>
        <v>44.759998321533203</v>
      </c>
      <c r="G2132" s="157">
        <f t="shared" si="66"/>
        <v>-460.00289916989345</v>
      </c>
      <c r="H2132" s="157">
        <f t="shared" si="67"/>
        <v>2259.9983215332031</v>
      </c>
    </row>
    <row r="2133" spans="1:8" ht="15" customHeight="1" x14ac:dyDescent="0.2">
      <c r="A2133" s="152"/>
      <c r="B2133" s="152"/>
      <c r="C2133" s="152"/>
      <c r="D2133" s="152"/>
      <c r="E2133" s="153">
        <f>'2.40-Dati'!A2132</f>
        <v>39874.208333333336</v>
      </c>
      <c r="F2133" s="157">
        <f>'2.40-Dati'!B2132</f>
        <v>40.150001525878899</v>
      </c>
      <c r="G2133" s="157">
        <f t="shared" si="66"/>
        <v>-4609.9967956543042</v>
      </c>
      <c r="H2133" s="157">
        <f t="shared" si="67"/>
        <v>-5069.9996948241978</v>
      </c>
    </row>
    <row r="2134" spans="1:8" ht="15" customHeight="1" x14ac:dyDescent="0.2">
      <c r="A2134" s="152"/>
      <c r="B2134" s="152"/>
      <c r="C2134" s="152"/>
      <c r="D2134" s="152"/>
      <c r="E2134" s="153">
        <f>'2.40-Dati'!A2133</f>
        <v>39875.208333333336</v>
      </c>
      <c r="F2134" s="157">
        <f>'2.40-Dati'!B2133</f>
        <v>41.650001525878899</v>
      </c>
      <c r="G2134" s="157">
        <f t="shared" si="66"/>
        <v>1500</v>
      </c>
      <c r="H2134" s="157">
        <f t="shared" si="67"/>
        <v>-3109.9967956543042</v>
      </c>
    </row>
    <row r="2135" spans="1:8" ht="15" customHeight="1" x14ac:dyDescent="0.2">
      <c r="A2135" s="152"/>
      <c r="B2135" s="152"/>
      <c r="C2135" s="152"/>
      <c r="D2135" s="152"/>
      <c r="E2135" s="153">
        <f>'2.40-Dati'!A2134</f>
        <v>39876.208333333336</v>
      </c>
      <c r="F2135" s="157">
        <f>'2.40-Dati'!B2134</f>
        <v>45.380001068115199</v>
      </c>
      <c r="G2135" s="157">
        <f t="shared" si="66"/>
        <v>3729.9995422362999</v>
      </c>
      <c r="H2135" s="157">
        <f t="shared" si="67"/>
        <v>5229.9995422362999</v>
      </c>
    </row>
    <row r="2136" spans="1:8" ht="15" customHeight="1" x14ac:dyDescent="0.2">
      <c r="A2136" s="152"/>
      <c r="B2136" s="152"/>
      <c r="C2136" s="152"/>
      <c r="D2136" s="152"/>
      <c r="E2136" s="153">
        <f>'2.40-Dati'!A2135</f>
        <v>39877.208333333336</v>
      </c>
      <c r="F2136" s="157">
        <f>'2.40-Dati'!B2135</f>
        <v>43.610000610351499</v>
      </c>
      <c r="G2136" s="157">
        <f t="shared" si="66"/>
        <v>-1770.0004577637003</v>
      </c>
      <c r="H2136" s="157">
        <f t="shared" si="67"/>
        <v>1959.9990844725996</v>
      </c>
    </row>
    <row r="2137" spans="1:8" ht="15" customHeight="1" x14ac:dyDescent="0.2">
      <c r="A2137" s="152"/>
      <c r="B2137" s="152"/>
      <c r="C2137" s="152"/>
      <c r="D2137" s="152"/>
      <c r="E2137" s="153">
        <f>'2.40-Dati'!A2136</f>
        <v>39878.208333333336</v>
      </c>
      <c r="F2137" s="157">
        <f>'2.40-Dati'!B2136</f>
        <v>45.520000457763601</v>
      </c>
      <c r="G2137" s="157">
        <f t="shared" si="66"/>
        <v>1909.9998474121023</v>
      </c>
      <c r="H2137" s="157">
        <f t="shared" si="67"/>
        <v>139.99938964840203</v>
      </c>
    </row>
    <row r="2138" spans="1:8" ht="15" customHeight="1" x14ac:dyDescent="0.2">
      <c r="A2138" s="152"/>
      <c r="B2138" s="152"/>
      <c r="C2138" s="152"/>
      <c r="D2138" s="152"/>
      <c r="E2138" s="153">
        <f>'2.40-Dati'!A2137</f>
        <v>39881.166666666664</v>
      </c>
      <c r="F2138" s="157">
        <f>'2.40-Dati'!B2137</f>
        <v>47.069999694824197</v>
      </c>
      <c r="G2138" s="157">
        <f t="shared" si="66"/>
        <v>1549.9992370605967</v>
      </c>
      <c r="H2138" s="157">
        <f t="shared" si="67"/>
        <v>3459.999084472699</v>
      </c>
    </row>
    <row r="2139" spans="1:8" ht="15" customHeight="1" x14ac:dyDescent="0.2">
      <c r="A2139" s="152"/>
      <c r="B2139" s="152"/>
      <c r="C2139" s="152"/>
      <c r="D2139" s="152"/>
      <c r="E2139" s="153">
        <f>'2.40-Dati'!A2138</f>
        <v>39882.166666666664</v>
      </c>
      <c r="F2139" s="157">
        <f>'2.40-Dati'!B2138</f>
        <v>45.709999084472599</v>
      </c>
      <c r="G2139" s="157">
        <f t="shared" si="66"/>
        <v>-1360.000610351598</v>
      </c>
      <c r="H2139" s="157">
        <f t="shared" si="67"/>
        <v>189.9986267089987</v>
      </c>
    </row>
    <row r="2140" spans="1:8" ht="15" customHeight="1" x14ac:dyDescent="0.2">
      <c r="A2140" s="152"/>
      <c r="B2140" s="152"/>
      <c r="C2140" s="152"/>
      <c r="D2140" s="152"/>
      <c r="E2140" s="153">
        <f>'2.40-Dati'!A2139</f>
        <v>39883.166666666664</v>
      </c>
      <c r="F2140" s="157">
        <f>'2.40-Dati'!B2139</f>
        <v>42.330001831054602</v>
      </c>
      <c r="G2140" s="157">
        <f t="shared" si="66"/>
        <v>-3379.9972534179969</v>
      </c>
      <c r="H2140" s="157">
        <f t="shared" si="67"/>
        <v>-4739.9978637695949</v>
      </c>
    </row>
    <row r="2141" spans="1:8" ht="15" customHeight="1" x14ac:dyDescent="0.2">
      <c r="A2141" s="152"/>
      <c r="B2141" s="152"/>
      <c r="C2141" s="152"/>
      <c r="D2141" s="152"/>
      <c r="E2141" s="153">
        <f>'2.40-Dati'!A2140</f>
        <v>39884.166666666664</v>
      </c>
      <c r="F2141" s="157">
        <f>'2.40-Dati'!B2140</f>
        <v>47.029998779296797</v>
      </c>
      <c r="G2141" s="157">
        <f t="shared" si="66"/>
        <v>4699.9969482421948</v>
      </c>
      <c r="H2141" s="157">
        <f t="shared" si="67"/>
        <v>1319.9996948241978</v>
      </c>
    </row>
    <row r="2142" spans="1:8" ht="15" customHeight="1" x14ac:dyDescent="0.2">
      <c r="A2142" s="152"/>
      <c r="B2142" s="152"/>
      <c r="C2142" s="152"/>
      <c r="D2142" s="152"/>
      <c r="E2142" s="153">
        <f>'2.40-Dati'!A2141</f>
        <v>39885.166666666664</v>
      </c>
      <c r="F2142" s="157">
        <f>'2.40-Dati'!B2141</f>
        <v>46.25</v>
      </c>
      <c r="G2142" s="157">
        <f t="shared" si="66"/>
        <v>-779.99877929679678</v>
      </c>
      <c r="H2142" s="157">
        <f t="shared" si="67"/>
        <v>3919.998168945398</v>
      </c>
    </row>
    <row r="2143" spans="1:8" ht="15" customHeight="1" x14ac:dyDescent="0.2">
      <c r="A2143" s="152"/>
      <c r="B2143" s="152"/>
      <c r="C2143" s="152"/>
      <c r="D2143" s="152"/>
      <c r="E2143" s="153">
        <f>'2.40-Dati'!A2142</f>
        <v>39888.166666666664</v>
      </c>
      <c r="F2143" s="157">
        <f>'2.40-Dati'!B2142</f>
        <v>47.349998474121001</v>
      </c>
      <c r="G2143" s="157">
        <f t="shared" si="66"/>
        <v>1099.9984741210014</v>
      </c>
      <c r="H2143" s="157">
        <f t="shared" si="67"/>
        <v>319.99969482420465</v>
      </c>
    </row>
    <row r="2144" spans="1:8" ht="15" customHeight="1" x14ac:dyDescent="0.2">
      <c r="A2144" s="152"/>
      <c r="B2144" s="152"/>
      <c r="C2144" s="152"/>
      <c r="D2144" s="152"/>
      <c r="E2144" s="153">
        <f>'2.40-Dati'!A2143</f>
        <v>39889.166666666664</v>
      </c>
      <c r="F2144" s="157">
        <f>'2.40-Dati'!B2143</f>
        <v>49.159999847412102</v>
      </c>
      <c r="G2144" s="157">
        <f t="shared" si="66"/>
        <v>1810.0013732911009</v>
      </c>
      <c r="H2144" s="157">
        <f t="shared" si="67"/>
        <v>2909.9998474121021</v>
      </c>
    </row>
    <row r="2145" spans="1:8" ht="15" customHeight="1" x14ac:dyDescent="0.2">
      <c r="A2145" s="152"/>
      <c r="B2145" s="152"/>
      <c r="C2145" s="152"/>
      <c r="D2145" s="152"/>
      <c r="E2145" s="153">
        <f>'2.40-Dati'!A2144</f>
        <v>39890.166666666664</v>
      </c>
      <c r="F2145" s="157">
        <f>'2.40-Dati'!B2144</f>
        <v>48.139999389648402</v>
      </c>
      <c r="G2145" s="157">
        <f t="shared" si="66"/>
        <v>-1020.0004577637003</v>
      </c>
      <c r="H2145" s="157">
        <f t="shared" si="67"/>
        <v>790.00091552740059</v>
      </c>
    </row>
    <row r="2146" spans="1:8" ht="15" customHeight="1" x14ac:dyDescent="0.2">
      <c r="A2146" s="152"/>
      <c r="B2146" s="152"/>
      <c r="C2146" s="152"/>
      <c r="D2146" s="152"/>
      <c r="E2146" s="153">
        <f>'2.40-Dati'!A2145</f>
        <v>39891.166666666664</v>
      </c>
      <c r="F2146" s="157">
        <f>'2.40-Dati'!B2145</f>
        <v>51.610000610351499</v>
      </c>
      <c r="G2146" s="157">
        <f t="shared" si="66"/>
        <v>3470.0012207030968</v>
      </c>
      <c r="H2146" s="157">
        <f t="shared" si="67"/>
        <v>2450.0007629393967</v>
      </c>
    </row>
    <row r="2147" spans="1:8" ht="15" customHeight="1" x14ac:dyDescent="0.2">
      <c r="A2147" s="152"/>
      <c r="B2147" s="152"/>
      <c r="C2147" s="152"/>
      <c r="D2147" s="152"/>
      <c r="E2147" s="153">
        <f>'2.40-Dati'!A2146</f>
        <v>39892.166666666664</v>
      </c>
      <c r="F2147" s="157">
        <f>'2.40-Dati'!B2146</f>
        <v>51.060001373291001</v>
      </c>
      <c r="G2147" s="157">
        <f t="shared" si="66"/>
        <v>-549.99923706049708</v>
      </c>
      <c r="H2147" s="157">
        <f t="shared" si="67"/>
        <v>2920.0019836426</v>
      </c>
    </row>
    <row r="2148" spans="1:8" ht="15" customHeight="1" x14ac:dyDescent="0.2">
      <c r="A2148" s="152"/>
      <c r="B2148" s="152"/>
      <c r="C2148" s="152"/>
      <c r="D2148" s="152"/>
      <c r="E2148" s="153">
        <f>'2.40-Dati'!A2147</f>
        <v>39895.166666666664</v>
      </c>
      <c r="F2148" s="157">
        <f>'2.40-Dati'!B2147</f>
        <v>53.799999237060497</v>
      </c>
      <c r="G2148" s="157">
        <f t="shared" si="66"/>
        <v>2739.9978637694958</v>
      </c>
      <c r="H2148" s="157">
        <f t="shared" si="67"/>
        <v>2189.9986267089989</v>
      </c>
    </row>
    <row r="2149" spans="1:8" ht="15" customHeight="1" x14ac:dyDescent="0.2">
      <c r="A2149" s="152"/>
      <c r="B2149" s="152"/>
      <c r="C2149" s="152"/>
      <c r="D2149" s="152"/>
      <c r="E2149" s="153">
        <f>'2.40-Dati'!A2148</f>
        <v>39896.166666666664</v>
      </c>
      <c r="F2149" s="157">
        <f>'2.40-Dati'!B2148</f>
        <v>53.9799995422363</v>
      </c>
      <c r="G2149" s="157">
        <f t="shared" si="66"/>
        <v>180.00030517580257</v>
      </c>
      <c r="H2149" s="157">
        <f t="shared" si="67"/>
        <v>2919.9981689452984</v>
      </c>
    </row>
    <row r="2150" spans="1:8" ht="15" customHeight="1" x14ac:dyDescent="0.2">
      <c r="A2150" s="152"/>
      <c r="B2150" s="152"/>
      <c r="C2150" s="152"/>
      <c r="D2150" s="152"/>
      <c r="E2150" s="153">
        <f>'2.40-Dati'!A2149</f>
        <v>39897.166666666664</v>
      </c>
      <c r="F2150" s="157">
        <f>'2.40-Dati'!B2149</f>
        <v>52.770000457763601</v>
      </c>
      <c r="G2150" s="157">
        <f t="shared" si="66"/>
        <v>-1209.999084472699</v>
      </c>
      <c r="H2150" s="157">
        <f t="shared" si="67"/>
        <v>-1029.9987792968964</v>
      </c>
    </row>
    <row r="2151" spans="1:8" ht="15" customHeight="1" x14ac:dyDescent="0.2">
      <c r="A2151" s="152"/>
      <c r="B2151" s="152"/>
      <c r="C2151" s="152"/>
      <c r="D2151" s="152"/>
      <c r="E2151" s="153">
        <f>'2.40-Dati'!A2150</f>
        <v>39898.166666666664</v>
      </c>
      <c r="F2151" s="157">
        <f>'2.40-Dati'!B2150</f>
        <v>54.340000152587798</v>
      </c>
      <c r="G2151" s="157">
        <f t="shared" si="66"/>
        <v>1569.9996948241974</v>
      </c>
      <c r="H2151" s="157">
        <f t="shared" si="67"/>
        <v>360.00061035149838</v>
      </c>
    </row>
    <row r="2152" spans="1:8" ht="15" customHeight="1" x14ac:dyDescent="0.2">
      <c r="A2152" s="152"/>
      <c r="B2152" s="152"/>
      <c r="C2152" s="152"/>
      <c r="D2152" s="152"/>
      <c r="E2152" s="153">
        <f>'2.40-Dati'!A2151</f>
        <v>39899.166666666664</v>
      </c>
      <c r="F2152" s="157">
        <f>'2.40-Dati'!B2151</f>
        <v>52.380001068115199</v>
      </c>
      <c r="G2152" s="157">
        <f t="shared" si="66"/>
        <v>-1959.9990844725994</v>
      </c>
      <c r="H2152" s="157">
        <f t="shared" si="67"/>
        <v>-389.99938964840203</v>
      </c>
    </row>
    <row r="2153" spans="1:8" ht="15" customHeight="1" x14ac:dyDescent="0.2">
      <c r="A2153" s="152"/>
      <c r="B2153" s="152"/>
      <c r="C2153" s="152"/>
      <c r="D2153" s="152"/>
      <c r="E2153" s="153">
        <f>'2.40-Dati'!A2152</f>
        <v>39902.166666666664</v>
      </c>
      <c r="F2153" s="157">
        <f>'2.40-Dati'!B2152</f>
        <v>48.409999847412102</v>
      </c>
      <c r="G2153" s="157">
        <f t="shared" si="66"/>
        <v>-3970.0012207030968</v>
      </c>
      <c r="H2153" s="157">
        <f t="shared" si="67"/>
        <v>-5930.0003051756958</v>
      </c>
    </row>
    <row r="2154" spans="1:8" ht="15" customHeight="1" x14ac:dyDescent="0.2">
      <c r="A2154" s="152"/>
      <c r="B2154" s="152"/>
      <c r="C2154" s="152"/>
      <c r="D2154" s="152"/>
      <c r="E2154" s="153">
        <f>'2.40-Dati'!A2153</f>
        <v>39903.166666666664</v>
      </c>
      <c r="F2154" s="157">
        <f>'2.40-Dati'!B2153</f>
        <v>49.659999847412102</v>
      </c>
      <c r="G2154" s="157">
        <f t="shared" si="66"/>
        <v>1250</v>
      </c>
      <c r="H2154" s="157">
        <f t="shared" si="67"/>
        <v>-2720.0012207030968</v>
      </c>
    </row>
    <row r="2155" spans="1:8" ht="15" customHeight="1" x14ac:dyDescent="0.2">
      <c r="A2155" s="152"/>
      <c r="B2155" s="152"/>
      <c r="C2155" s="152"/>
      <c r="D2155" s="152"/>
      <c r="E2155" s="153">
        <f>'2.40-Dati'!A2154</f>
        <v>39904.166666666664</v>
      </c>
      <c r="F2155" s="157">
        <f>'2.40-Dati'!B2154</f>
        <v>48.389999389648402</v>
      </c>
      <c r="G2155" s="157">
        <f t="shared" si="66"/>
        <v>-1270.0004577637003</v>
      </c>
      <c r="H2155" s="157">
        <f t="shared" si="67"/>
        <v>-20.000457763700297</v>
      </c>
    </row>
    <row r="2156" spans="1:8" ht="15" customHeight="1" x14ac:dyDescent="0.2">
      <c r="A2156" s="152"/>
      <c r="B2156" s="152"/>
      <c r="C2156" s="152"/>
      <c r="D2156" s="152"/>
      <c r="E2156" s="153">
        <f>'2.40-Dati'!A2155</f>
        <v>39905.166666666664</v>
      </c>
      <c r="F2156" s="157">
        <f>'2.40-Dati'!B2155</f>
        <v>52.639999389648402</v>
      </c>
      <c r="G2156" s="157">
        <f t="shared" si="66"/>
        <v>4250</v>
      </c>
      <c r="H2156" s="157">
        <f t="shared" si="67"/>
        <v>2979.9995422362999</v>
      </c>
    </row>
    <row r="2157" spans="1:8" ht="15" customHeight="1" x14ac:dyDescent="0.2">
      <c r="A2157" s="152"/>
      <c r="B2157" s="152"/>
      <c r="C2157" s="152"/>
      <c r="D2157" s="152"/>
      <c r="E2157" s="153">
        <f>'2.40-Dati'!A2156</f>
        <v>39906.166666666664</v>
      </c>
      <c r="F2157" s="157">
        <f>'2.40-Dati'!B2156</f>
        <v>52.509998321533203</v>
      </c>
      <c r="G2157" s="157">
        <f t="shared" si="66"/>
        <v>-130.00106811519885</v>
      </c>
      <c r="H2157" s="157">
        <f t="shared" si="67"/>
        <v>4119.9989318848011</v>
      </c>
    </row>
    <row r="2158" spans="1:8" ht="15" customHeight="1" x14ac:dyDescent="0.2">
      <c r="A2158" s="152"/>
      <c r="B2158" s="152"/>
      <c r="C2158" s="152"/>
      <c r="D2158" s="152"/>
      <c r="E2158" s="153">
        <f>'2.40-Dati'!A2157</f>
        <v>39909.166666666664</v>
      </c>
      <c r="F2158" s="157">
        <f>'2.40-Dati'!B2157</f>
        <v>51.049999237060497</v>
      </c>
      <c r="G2158" s="157">
        <f t="shared" si="66"/>
        <v>-1459.999084472706</v>
      </c>
      <c r="H2158" s="157">
        <f t="shared" si="67"/>
        <v>-1590.0001525879049</v>
      </c>
    </row>
    <row r="2159" spans="1:8" ht="15" customHeight="1" x14ac:dyDescent="0.2">
      <c r="A2159" s="152"/>
      <c r="B2159" s="152"/>
      <c r="C2159" s="152"/>
      <c r="D2159" s="152"/>
      <c r="E2159" s="153">
        <f>'2.40-Dati'!A2158</f>
        <v>39910.166666666664</v>
      </c>
      <c r="F2159" s="157">
        <f>'2.40-Dati'!B2158</f>
        <v>49.150001525878899</v>
      </c>
      <c r="G2159" s="157">
        <f t="shared" si="66"/>
        <v>-1899.9977111815979</v>
      </c>
      <c r="H2159" s="157">
        <f t="shared" si="67"/>
        <v>-3359.9967956543042</v>
      </c>
    </row>
    <row r="2160" spans="1:8" ht="15" customHeight="1" x14ac:dyDescent="0.2">
      <c r="A2160" s="152"/>
      <c r="B2160" s="152"/>
      <c r="C2160" s="152"/>
      <c r="D2160" s="152"/>
      <c r="E2160" s="153">
        <f>'2.40-Dati'!A2159</f>
        <v>39911.166666666664</v>
      </c>
      <c r="F2160" s="157">
        <f>'2.40-Dati'!B2159</f>
        <v>49.380001068115199</v>
      </c>
      <c r="G2160" s="157">
        <f t="shared" si="66"/>
        <v>229.9995422362997</v>
      </c>
      <c r="H2160" s="157">
        <f t="shared" si="67"/>
        <v>-1669.9981689452982</v>
      </c>
    </row>
    <row r="2161" spans="1:8" ht="15" customHeight="1" x14ac:dyDescent="0.2">
      <c r="A2161" s="152"/>
      <c r="B2161" s="152"/>
      <c r="C2161" s="152"/>
      <c r="D2161" s="152"/>
      <c r="E2161" s="153">
        <f>'2.40-Dati'!A2160</f>
        <v>39912.166666666664</v>
      </c>
      <c r="F2161" s="157">
        <f>'2.40-Dati'!B2160</f>
        <v>52.240001678466797</v>
      </c>
      <c r="G2161" s="157">
        <f t="shared" si="66"/>
        <v>2860.000610351598</v>
      </c>
      <c r="H2161" s="157">
        <f t="shared" si="67"/>
        <v>3090.0001525878979</v>
      </c>
    </row>
    <row r="2162" spans="1:8" ht="15" customHeight="1" x14ac:dyDescent="0.2">
      <c r="A2162" s="152"/>
      <c r="B2162" s="152"/>
      <c r="C2162" s="152"/>
      <c r="D2162" s="152"/>
      <c r="E2162" s="153">
        <f>'2.40-Dati'!A2161</f>
        <v>39916.166666666664</v>
      </c>
      <c r="F2162" s="157">
        <f>'2.40-Dati'!B2161</f>
        <v>50.049999237060497</v>
      </c>
      <c r="G2162" s="157">
        <f t="shared" si="66"/>
        <v>-2190.0024414062996</v>
      </c>
      <c r="H2162" s="157">
        <f t="shared" si="67"/>
        <v>669.9981689452984</v>
      </c>
    </row>
    <row r="2163" spans="1:8" ht="15" customHeight="1" x14ac:dyDescent="0.2">
      <c r="A2163" s="152"/>
      <c r="B2163" s="152"/>
      <c r="C2163" s="152"/>
      <c r="D2163" s="152"/>
      <c r="E2163" s="153">
        <f>'2.40-Dati'!A2162</f>
        <v>39917.166666666664</v>
      </c>
      <c r="F2163" s="157">
        <f>'2.40-Dati'!B2162</f>
        <v>49.409999847412102</v>
      </c>
      <c r="G2163" s="157">
        <f t="shared" si="66"/>
        <v>-639.99938964839487</v>
      </c>
      <c r="H2163" s="157">
        <f t="shared" si="67"/>
        <v>-2830.0018310546943</v>
      </c>
    </row>
    <row r="2164" spans="1:8" ht="15" customHeight="1" x14ac:dyDescent="0.2">
      <c r="A2164" s="152"/>
      <c r="B2164" s="152"/>
      <c r="C2164" s="152"/>
      <c r="D2164" s="152"/>
      <c r="E2164" s="153">
        <f>'2.40-Dati'!A2163</f>
        <v>39918.166666666664</v>
      </c>
      <c r="F2164" s="157">
        <f>'2.40-Dati'!B2163</f>
        <v>49.25</v>
      </c>
      <c r="G2164" s="157">
        <f t="shared" si="66"/>
        <v>-159.99984741210227</v>
      </c>
      <c r="H2164" s="157">
        <f t="shared" si="67"/>
        <v>-799.99923706049708</v>
      </c>
    </row>
    <row r="2165" spans="1:8" ht="15" customHeight="1" x14ac:dyDescent="0.2">
      <c r="A2165" s="152"/>
      <c r="B2165" s="152"/>
      <c r="C2165" s="152"/>
      <c r="D2165" s="152"/>
      <c r="E2165" s="153">
        <f>'2.40-Dati'!A2164</f>
        <v>39919.166666666664</v>
      </c>
      <c r="F2165" s="157">
        <f>'2.40-Dati'!B2164</f>
        <v>49.9799995422363</v>
      </c>
      <c r="G2165" s="157">
        <f t="shared" si="66"/>
        <v>729.9995422362997</v>
      </c>
      <c r="H2165" s="157">
        <f t="shared" si="67"/>
        <v>569.99969482419738</v>
      </c>
    </row>
    <row r="2166" spans="1:8" ht="15" customHeight="1" x14ac:dyDescent="0.2">
      <c r="A2166" s="152"/>
      <c r="B2166" s="152"/>
      <c r="C2166" s="152"/>
      <c r="D2166" s="152"/>
      <c r="E2166" s="153">
        <f>'2.40-Dati'!A2165</f>
        <v>39920.166666666664</v>
      </c>
      <c r="F2166" s="157">
        <f>'2.40-Dati'!B2165</f>
        <v>50.330001831054602</v>
      </c>
      <c r="G2166" s="157">
        <f t="shared" si="66"/>
        <v>350.00228881830253</v>
      </c>
      <c r="H2166" s="157">
        <f t="shared" si="67"/>
        <v>1080.0018310546022</v>
      </c>
    </row>
    <row r="2167" spans="1:8" ht="15" customHeight="1" x14ac:dyDescent="0.2">
      <c r="A2167" s="152"/>
      <c r="B2167" s="152"/>
      <c r="C2167" s="152"/>
      <c r="D2167" s="152"/>
      <c r="E2167" s="153">
        <f>'2.40-Dati'!A2166</f>
        <v>39923.166666666664</v>
      </c>
      <c r="F2167" s="157">
        <f>'2.40-Dati'!B2166</f>
        <v>45.880001068115199</v>
      </c>
      <c r="G2167" s="157">
        <f t="shared" si="66"/>
        <v>-4450.0007629394031</v>
      </c>
      <c r="H2167" s="157">
        <f t="shared" si="67"/>
        <v>-4099.998474121101</v>
      </c>
    </row>
    <row r="2168" spans="1:8" ht="15" customHeight="1" x14ac:dyDescent="0.2">
      <c r="A2168" s="152"/>
      <c r="B2168" s="152"/>
      <c r="C2168" s="152"/>
      <c r="D2168" s="152"/>
      <c r="E2168" s="153">
        <f>'2.40-Dati'!A2167</f>
        <v>39924.166666666664</v>
      </c>
      <c r="F2168" s="157">
        <f>'2.40-Dati'!B2167</f>
        <v>46.509998321533203</v>
      </c>
      <c r="G2168" s="157">
        <f t="shared" si="66"/>
        <v>629.99725341800422</v>
      </c>
      <c r="H2168" s="157">
        <f t="shared" si="67"/>
        <v>-3820.0035095213989</v>
      </c>
    </row>
    <row r="2169" spans="1:8" ht="15" customHeight="1" x14ac:dyDescent="0.2">
      <c r="A2169" s="152"/>
      <c r="B2169" s="152"/>
      <c r="C2169" s="152"/>
      <c r="D2169" s="152"/>
      <c r="E2169" s="153">
        <f>'2.40-Dati'!A2168</f>
        <v>39925.166666666664</v>
      </c>
      <c r="F2169" s="157">
        <f>'2.40-Dati'!B2168</f>
        <v>48.849998474121001</v>
      </c>
      <c r="G2169" s="157">
        <f t="shared" si="66"/>
        <v>2340.0001525877983</v>
      </c>
      <c r="H2169" s="157">
        <f t="shared" si="67"/>
        <v>2969.9974060058025</v>
      </c>
    </row>
    <row r="2170" spans="1:8" ht="15" customHeight="1" x14ac:dyDescent="0.2">
      <c r="A2170" s="152"/>
      <c r="B2170" s="152"/>
      <c r="C2170" s="152"/>
      <c r="D2170" s="152"/>
      <c r="E2170" s="153">
        <f>'2.40-Dati'!A2169</f>
        <v>39926.166666666664</v>
      </c>
      <c r="F2170" s="157">
        <f>'2.40-Dati'!B2169</f>
        <v>49.619998931884702</v>
      </c>
      <c r="G2170" s="157">
        <f t="shared" si="66"/>
        <v>770.0004577637003</v>
      </c>
      <c r="H2170" s="157">
        <f t="shared" si="67"/>
        <v>3110.0006103514988</v>
      </c>
    </row>
    <row r="2171" spans="1:8" ht="15" customHeight="1" x14ac:dyDescent="0.2">
      <c r="A2171" s="152"/>
      <c r="B2171" s="152"/>
      <c r="C2171" s="152"/>
      <c r="D2171" s="152"/>
      <c r="E2171" s="153">
        <f>'2.40-Dati'!A2170</f>
        <v>39927.166666666664</v>
      </c>
      <c r="F2171" s="157">
        <f>'2.40-Dati'!B2170</f>
        <v>51.549999237060497</v>
      </c>
      <c r="G2171" s="157">
        <f t="shared" si="66"/>
        <v>1930.0003051757953</v>
      </c>
      <c r="H2171" s="157">
        <f t="shared" si="67"/>
        <v>2700.0007629394959</v>
      </c>
    </row>
    <row r="2172" spans="1:8" ht="15" customHeight="1" x14ac:dyDescent="0.2">
      <c r="A2172" s="152"/>
      <c r="B2172" s="152"/>
      <c r="C2172" s="152"/>
      <c r="D2172" s="152"/>
      <c r="E2172" s="153">
        <f>'2.40-Dati'!A2171</f>
        <v>39930.166666666664</v>
      </c>
      <c r="F2172" s="157">
        <f>'2.40-Dati'!B2171</f>
        <v>50.139999389648402</v>
      </c>
      <c r="G2172" s="157">
        <f t="shared" si="66"/>
        <v>-1409.9998474120953</v>
      </c>
      <c r="H2172" s="157">
        <f t="shared" si="67"/>
        <v>520.00045776370007</v>
      </c>
    </row>
    <row r="2173" spans="1:8" ht="15" customHeight="1" x14ac:dyDescent="0.2">
      <c r="A2173" s="152"/>
      <c r="B2173" s="152"/>
      <c r="C2173" s="152"/>
      <c r="D2173" s="152"/>
      <c r="E2173" s="153">
        <f>'2.40-Dati'!A2172</f>
        <v>39931.166666666664</v>
      </c>
      <c r="F2173" s="157">
        <f>'2.40-Dati'!B2172</f>
        <v>49.919998168945298</v>
      </c>
      <c r="G2173" s="157">
        <f t="shared" si="66"/>
        <v>-220.00122070310368</v>
      </c>
      <c r="H2173" s="157">
        <f t="shared" si="67"/>
        <v>-1630.0010681151989</v>
      </c>
    </row>
    <row r="2174" spans="1:8" ht="15" customHeight="1" x14ac:dyDescent="0.2">
      <c r="A2174" s="152"/>
      <c r="B2174" s="152"/>
      <c r="C2174" s="152"/>
      <c r="D2174" s="152"/>
      <c r="E2174" s="153">
        <f>'2.40-Dati'!A2173</f>
        <v>39932.166666666664</v>
      </c>
      <c r="F2174" s="157">
        <f>'2.40-Dati'!B2173</f>
        <v>50.970001220703097</v>
      </c>
      <c r="G2174" s="157">
        <f t="shared" si="66"/>
        <v>1050.0030517577984</v>
      </c>
      <c r="H2174" s="157">
        <f t="shared" si="67"/>
        <v>830.00183105469478</v>
      </c>
    </row>
    <row r="2175" spans="1:8" ht="15" customHeight="1" x14ac:dyDescent="0.2">
      <c r="A2175" s="152"/>
      <c r="B2175" s="152"/>
      <c r="C2175" s="152"/>
      <c r="D2175" s="152"/>
      <c r="E2175" s="153">
        <f>'2.40-Dati'!A2174</f>
        <v>39933.166666666664</v>
      </c>
      <c r="F2175" s="157">
        <f>'2.40-Dati'!B2174</f>
        <v>51.119998931884702</v>
      </c>
      <c r="G2175" s="157">
        <f t="shared" si="66"/>
        <v>149.9977111816051</v>
      </c>
      <c r="H2175" s="157">
        <f t="shared" si="67"/>
        <v>1200.0007629394036</v>
      </c>
    </row>
    <row r="2176" spans="1:8" ht="15" customHeight="1" x14ac:dyDescent="0.2">
      <c r="A2176" s="152"/>
      <c r="B2176" s="152"/>
      <c r="C2176" s="152"/>
      <c r="D2176" s="152"/>
      <c r="E2176" s="153">
        <f>'2.40-Dati'!A2175</f>
        <v>39934.166666666664</v>
      </c>
      <c r="F2176" s="157">
        <f>'2.40-Dati'!B2175</f>
        <v>53.200000762939403</v>
      </c>
      <c r="G2176" s="157">
        <f t="shared" si="66"/>
        <v>2080.0018310547016</v>
      </c>
      <c r="H2176" s="157">
        <f t="shared" si="67"/>
        <v>2229.9995422363068</v>
      </c>
    </row>
    <row r="2177" spans="1:8" ht="15" customHeight="1" x14ac:dyDescent="0.2">
      <c r="A2177" s="152"/>
      <c r="B2177" s="152"/>
      <c r="C2177" s="152"/>
      <c r="D2177" s="152"/>
      <c r="E2177" s="153">
        <f>'2.40-Dati'!A2176</f>
        <v>39937.166666666664</v>
      </c>
      <c r="F2177" s="157">
        <f>'2.40-Dati'!B2176</f>
        <v>54.470001220703097</v>
      </c>
      <c r="G2177" s="157">
        <f t="shared" si="66"/>
        <v>1270.0004577636932</v>
      </c>
      <c r="H2177" s="157">
        <f t="shared" si="67"/>
        <v>3350.0022888183948</v>
      </c>
    </row>
    <row r="2178" spans="1:8" ht="15" customHeight="1" x14ac:dyDescent="0.2">
      <c r="A2178" s="152"/>
      <c r="B2178" s="152"/>
      <c r="C2178" s="152"/>
      <c r="D2178" s="152"/>
      <c r="E2178" s="153">
        <f>'2.40-Dati'!A2177</f>
        <v>39938.166666666664</v>
      </c>
      <c r="F2178" s="157">
        <f>'2.40-Dati'!B2177</f>
        <v>53.840000152587798</v>
      </c>
      <c r="G2178" s="157">
        <f t="shared" si="66"/>
        <v>-630.00106811529827</v>
      </c>
      <c r="H2178" s="157">
        <f t="shared" si="67"/>
        <v>639.99938964839498</v>
      </c>
    </row>
    <row r="2179" spans="1:8" ht="15" customHeight="1" x14ac:dyDescent="0.2">
      <c r="A2179" s="152"/>
      <c r="B2179" s="152"/>
      <c r="C2179" s="152"/>
      <c r="D2179" s="152"/>
      <c r="E2179" s="153">
        <f>'2.40-Dati'!A2178</f>
        <v>39939.166666666664</v>
      </c>
      <c r="F2179" s="157">
        <f>'2.40-Dati'!B2178</f>
        <v>56.340000152587798</v>
      </c>
      <c r="G2179" s="157">
        <f t="shared" si="66"/>
        <v>2500</v>
      </c>
      <c r="H2179" s="157">
        <f t="shared" si="67"/>
        <v>1869.9989318847017</v>
      </c>
    </row>
    <row r="2180" spans="1:8" ht="15" customHeight="1" x14ac:dyDescent="0.2">
      <c r="A2180" s="152"/>
      <c r="B2180" s="152"/>
      <c r="C2180" s="152"/>
      <c r="D2180" s="152"/>
      <c r="E2180" s="153">
        <f>'2.40-Dati'!A2179</f>
        <v>39940.166666666664</v>
      </c>
      <c r="F2180" s="157">
        <f>'2.40-Dati'!B2179</f>
        <v>56.709999084472599</v>
      </c>
      <c r="G2180" s="157">
        <f t="shared" ref="G2180:G2243" si="68">IF($B$1="lunga",1,-1)*$B$3*(F2180-F2179)</f>
        <v>369.99893188480115</v>
      </c>
      <c r="H2180" s="157">
        <f t="shared" si="67"/>
        <v>2869.9989318848011</v>
      </c>
    </row>
    <row r="2181" spans="1:8" ht="15" customHeight="1" x14ac:dyDescent="0.2">
      <c r="A2181" s="152"/>
      <c r="B2181" s="152"/>
      <c r="C2181" s="152"/>
      <c r="D2181" s="152"/>
      <c r="E2181" s="153">
        <f>'2.40-Dati'!A2180</f>
        <v>39941.166666666664</v>
      </c>
      <c r="F2181" s="157">
        <f>'2.40-Dati'!B2180</f>
        <v>58.630001068115199</v>
      </c>
      <c r="G2181" s="157">
        <f t="shared" si="68"/>
        <v>1920.0019836425995</v>
      </c>
      <c r="H2181" s="157">
        <f t="shared" ref="H2181:H2244" si="69">G2180+G2181</f>
        <v>2290.0009155274006</v>
      </c>
    </row>
    <row r="2182" spans="1:8" ht="15" customHeight="1" x14ac:dyDescent="0.2">
      <c r="A2182" s="152"/>
      <c r="B2182" s="152"/>
      <c r="C2182" s="152"/>
      <c r="D2182" s="152"/>
      <c r="E2182" s="153">
        <f>'2.40-Dati'!A2181</f>
        <v>39944.166666666664</v>
      </c>
      <c r="F2182" s="157">
        <f>'2.40-Dati'!B2181</f>
        <v>58.5</v>
      </c>
      <c r="G2182" s="157">
        <f t="shared" si="68"/>
        <v>-130.00106811519885</v>
      </c>
      <c r="H2182" s="157">
        <f t="shared" si="69"/>
        <v>1790.0009155274006</v>
      </c>
    </row>
    <row r="2183" spans="1:8" ht="15" customHeight="1" x14ac:dyDescent="0.2">
      <c r="A2183" s="152"/>
      <c r="B2183" s="152"/>
      <c r="C2183" s="152"/>
      <c r="D2183" s="152"/>
      <c r="E2183" s="153">
        <f>'2.40-Dati'!A2182</f>
        <v>39945.166666666664</v>
      </c>
      <c r="F2183" s="157">
        <f>'2.40-Dati'!B2182</f>
        <v>58.849998474121001</v>
      </c>
      <c r="G2183" s="157">
        <f t="shared" si="68"/>
        <v>349.99847412100138</v>
      </c>
      <c r="H2183" s="157">
        <f t="shared" si="69"/>
        <v>219.99740600580253</v>
      </c>
    </row>
    <row r="2184" spans="1:8" ht="15" customHeight="1" x14ac:dyDescent="0.2">
      <c r="A2184" s="152"/>
      <c r="B2184" s="152"/>
      <c r="C2184" s="152"/>
      <c r="D2184" s="152"/>
      <c r="E2184" s="153">
        <f>'2.40-Dati'!A2183</f>
        <v>39946.166666666664</v>
      </c>
      <c r="F2184" s="157">
        <f>'2.40-Dati'!B2183</f>
        <v>58.020000457763601</v>
      </c>
      <c r="G2184" s="157">
        <f t="shared" si="68"/>
        <v>-829.9980163574005</v>
      </c>
      <c r="H2184" s="157">
        <f t="shared" si="69"/>
        <v>-479.99954223639912</v>
      </c>
    </row>
    <row r="2185" spans="1:8" ht="15" customHeight="1" x14ac:dyDescent="0.2">
      <c r="A2185" s="152"/>
      <c r="B2185" s="152"/>
      <c r="C2185" s="152"/>
      <c r="D2185" s="152"/>
      <c r="E2185" s="153">
        <f>'2.40-Dati'!A2184</f>
        <v>39947.166666666664</v>
      </c>
      <c r="F2185" s="157">
        <f>'2.40-Dati'!B2184</f>
        <v>58.619998931884702</v>
      </c>
      <c r="G2185" s="157">
        <f t="shared" si="68"/>
        <v>599.9984741211008</v>
      </c>
      <c r="H2185" s="157">
        <f t="shared" si="69"/>
        <v>-229.9995422362997</v>
      </c>
    </row>
    <row r="2186" spans="1:8" ht="15" customHeight="1" x14ac:dyDescent="0.2">
      <c r="A2186" s="152"/>
      <c r="B2186" s="152"/>
      <c r="C2186" s="152"/>
      <c r="D2186" s="152"/>
      <c r="E2186" s="153">
        <f>'2.40-Dati'!A2185</f>
        <v>39948.166666666664</v>
      </c>
      <c r="F2186" s="157">
        <f>'2.40-Dati'!B2185</f>
        <v>56.340000152587798</v>
      </c>
      <c r="G2186" s="157">
        <f t="shared" si="68"/>
        <v>-2279.9987792969032</v>
      </c>
      <c r="H2186" s="157">
        <f t="shared" si="69"/>
        <v>-1680.0003051758024</v>
      </c>
    </row>
    <row r="2187" spans="1:8" ht="15" customHeight="1" x14ac:dyDescent="0.2">
      <c r="A2187" s="152"/>
      <c r="B2187" s="152"/>
      <c r="C2187" s="152"/>
      <c r="D2187" s="152"/>
      <c r="E2187" s="153">
        <f>'2.40-Dati'!A2186</f>
        <v>39951.166666666664</v>
      </c>
      <c r="F2187" s="157">
        <f>'2.40-Dati'!B2186</f>
        <v>59.029998779296797</v>
      </c>
      <c r="G2187" s="157">
        <f t="shared" si="68"/>
        <v>2689.9986267089985</v>
      </c>
      <c r="H2187" s="157">
        <f t="shared" si="69"/>
        <v>409.99984741209528</v>
      </c>
    </row>
    <row r="2188" spans="1:8" ht="15" customHeight="1" x14ac:dyDescent="0.2">
      <c r="A2188" s="152"/>
      <c r="B2188" s="152"/>
      <c r="C2188" s="152"/>
      <c r="D2188" s="152"/>
      <c r="E2188" s="153">
        <f>'2.40-Dati'!A2187</f>
        <v>39952.166666666664</v>
      </c>
      <c r="F2188" s="157">
        <f>'2.40-Dati'!B2187</f>
        <v>59.650001525878899</v>
      </c>
      <c r="G2188" s="157">
        <f t="shared" si="68"/>
        <v>620.0027465821023</v>
      </c>
      <c r="H2188" s="157">
        <f t="shared" si="69"/>
        <v>3310.0013732911007</v>
      </c>
    </row>
    <row r="2189" spans="1:8" ht="15" customHeight="1" x14ac:dyDescent="0.2">
      <c r="A2189" s="152"/>
      <c r="B2189" s="152"/>
      <c r="C2189" s="152"/>
      <c r="D2189" s="152"/>
      <c r="E2189" s="153">
        <f>'2.40-Dati'!A2188</f>
        <v>39953.166666666664</v>
      </c>
      <c r="F2189" s="157">
        <f>'2.40-Dati'!B2188</f>
        <v>62.040000915527301</v>
      </c>
      <c r="G2189" s="157">
        <f t="shared" si="68"/>
        <v>2389.999389648402</v>
      </c>
      <c r="H2189" s="157">
        <f t="shared" si="69"/>
        <v>3010.0021362305042</v>
      </c>
    </row>
    <row r="2190" spans="1:8" ht="15" customHeight="1" x14ac:dyDescent="0.2">
      <c r="A2190" s="152"/>
      <c r="B2190" s="152"/>
      <c r="C2190" s="152"/>
      <c r="D2190" s="152"/>
      <c r="E2190" s="153">
        <f>'2.40-Dati'!A2189</f>
        <v>39954.166666666664</v>
      </c>
      <c r="F2190" s="157">
        <f>'2.40-Dati'!B2189</f>
        <v>61.049999237060497</v>
      </c>
      <c r="G2190" s="157">
        <f t="shared" si="68"/>
        <v>-990.00167846680392</v>
      </c>
      <c r="H2190" s="157">
        <f t="shared" si="69"/>
        <v>1399.9977111815981</v>
      </c>
    </row>
    <row r="2191" spans="1:8" ht="15" customHeight="1" x14ac:dyDescent="0.2">
      <c r="A2191" s="152"/>
      <c r="B2191" s="152"/>
      <c r="C2191" s="152"/>
      <c r="D2191" s="152"/>
      <c r="E2191" s="153">
        <f>'2.40-Dati'!A2190</f>
        <v>39955.166666666664</v>
      </c>
      <c r="F2191" s="157">
        <f>'2.40-Dati'!B2190</f>
        <v>61.669998168945298</v>
      </c>
      <c r="G2191" s="157">
        <f t="shared" si="68"/>
        <v>619.9989318848011</v>
      </c>
      <c r="H2191" s="157">
        <f t="shared" si="69"/>
        <v>-370.00274658200283</v>
      </c>
    </row>
    <row r="2192" spans="1:8" ht="15" customHeight="1" x14ac:dyDescent="0.2">
      <c r="A2192" s="152"/>
      <c r="B2192" s="152"/>
      <c r="C2192" s="152"/>
      <c r="D2192" s="152"/>
      <c r="E2192" s="153">
        <f>'2.40-Dati'!A2191</f>
        <v>39959.166666666664</v>
      </c>
      <c r="F2192" s="157">
        <f>'2.40-Dati'!B2191</f>
        <v>62.450000762939403</v>
      </c>
      <c r="G2192" s="157">
        <f t="shared" si="68"/>
        <v>780.00259399410515</v>
      </c>
      <c r="H2192" s="157">
        <f t="shared" si="69"/>
        <v>1400.0015258789063</v>
      </c>
    </row>
    <row r="2193" spans="1:8" ht="15" customHeight="1" x14ac:dyDescent="0.2">
      <c r="A2193" s="152"/>
      <c r="B2193" s="152"/>
      <c r="C2193" s="152"/>
      <c r="D2193" s="152"/>
      <c r="E2193" s="153">
        <f>'2.40-Dati'!A2192</f>
        <v>39960.166666666664</v>
      </c>
      <c r="F2193" s="157">
        <f>'2.40-Dati'!B2192</f>
        <v>63.450000762939403</v>
      </c>
      <c r="G2193" s="157">
        <f t="shared" si="68"/>
        <v>1000</v>
      </c>
      <c r="H2193" s="157">
        <f t="shared" si="69"/>
        <v>1780.0025939941052</v>
      </c>
    </row>
    <row r="2194" spans="1:8" ht="15" customHeight="1" x14ac:dyDescent="0.2">
      <c r="A2194" s="152"/>
      <c r="B2194" s="152"/>
      <c r="C2194" s="152"/>
      <c r="D2194" s="152"/>
      <c r="E2194" s="153">
        <f>'2.40-Dati'!A2193</f>
        <v>39961.166666666664</v>
      </c>
      <c r="F2194" s="157">
        <f>'2.40-Dati'!B2193</f>
        <v>65.080001831054602</v>
      </c>
      <c r="G2194" s="157">
        <f t="shared" si="68"/>
        <v>1630.0010681151989</v>
      </c>
      <c r="H2194" s="157">
        <f t="shared" si="69"/>
        <v>2630.0010681151989</v>
      </c>
    </row>
    <row r="2195" spans="1:8" ht="15" customHeight="1" x14ac:dyDescent="0.2">
      <c r="A2195" s="152"/>
      <c r="B2195" s="152"/>
      <c r="C2195" s="152"/>
      <c r="D2195" s="152"/>
      <c r="E2195" s="153">
        <f>'2.40-Dati'!A2194</f>
        <v>39962.166666666664</v>
      </c>
      <c r="F2195" s="157">
        <f>'2.40-Dati'!B2194</f>
        <v>66.309997558593693</v>
      </c>
      <c r="G2195" s="157">
        <f t="shared" si="68"/>
        <v>1229.9957275390909</v>
      </c>
      <c r="H2195" s="157">
        <f t="shared" si="69"/>
        <v>2859.9967956542896</v>
      </c>
    </row>
    <row r="2196" spans="1:8" ht="15" customHeight="1" x14ac:dyDescent="0.2">
      <c r="A2196" s="152"/>
      <c r="B2196" s="152"/>
      <c r="C2196" s="152"/>
      <c r="D2196" s="152"/>
      <c r="E2196" s="153">
        <f>'2.40-Dati'!A2195</f>
        <v>39965.166666666664</v>
      </c>
      <c r="F2196" s="157">
        <f>'2.40-Dati'!B2195</f>
        <v>68.580001831054602</v>
      </c>
      <c r="G2196" s="157">
        <f t="shared" si="68"/>
        <v>2270.0042724609093</v>
      </c>
      <c r="H2196" s="157">
        <f t="shared" si="69"/>
        <v>3500</v>
      </c>
    </row>
    <row r="2197" spans="1:8" ht="15" customHeight="1" x14ac:dyDescent="0.2">
      <c r="A2197" s="152"/>
      <c r="B2197" s="152"/>
      <c r="C2197" s="152"/>
      <c r="D2197" s="152"/>
      <c r="E2197" s="153">
        <f>'2.40-Dati'!A2196</f>
        <v>39966.166666666664</v>
      </c>
      <c r="F2197" s="157">
        <f>'2.40-Dati'!B2196</f>
        <v>68.550003051757798</v>
      </c>
      <c r="G2197" s="157">
        <f t="shared" si="68"/>
        <v>-29.998779296803946</v>
      </c>
      <c r="H2197" s="157">
        <f t="shared" si="69"/>
        <v>2240.0054931641052</v>
      </c>
    </row>
    <row r="2198" spans="1:8" ht="15" customHeight="1" x14ac:dyDescent="0.2">
      <c r="A2198" s="152"/>
      <c r="B2198" s="152"/>
      <c r="C2198" s="152"/>
      <c r="D2198" s="152"/>
      <c r="E2198" s="153">
        <f>'2.40-Dati'!A2197</f>
        <v>39967.166666666664</v>
      </c>
      <c r="F2198" s="157">
        <f>'2.40-Dati'!B2197</f>
        <v>66.120002746582003</v>
      </c>
      <c r="G2198" s="157">
        <f t="shared" si="68"/>
        <v>-2430.0003051757953</v>
      </c>
      <c r="H2198" s="157">
        <f t="shared" si="69"/>
        <v>-2459.9990844725994</v>
      </c>
    </row>
    <row r="2199" spans="1:8" ht="15" customHeight="1" x14ac:dyDescent="0.2">
      <c r="A2199" s="152"/>
      <c r="B2199" s="152"/>
      <c r="C2199" s="152"/>
      <c r="D2199" s="152"/>
      <c r="E2199" s="153">
        <f>'2.40-Dati'!A2198</f>
        <v>39968.166666666664</v>
      </c>
      <c r="F2199" s="157">
        <f>'2.40-Dati'!B2198</f>
        <v>68.809997558593693</v>
      </c>
      <c r="G2199" s="157">
        <f t="shared" si="68"/>
        <v>2689.9948120116906</v>
      </c>
      <c r="H2199" s="157">
        <f t="shared" si="69"/>
        <v>259.99450683589521</v>
      </c>
    </row>
    <row r="2200" spans="1:8" ht="15" customHeight="1" x14ac:dyDescent="0.2">
      <c r="A2200" s="152"/>
      <c r="B2200" s="152"/>
      <c r="C2200" s="152"/>
      <c r="D2200" s="152"/>
      <c r="E2200" s="153">
        <f>'2.40-Dati'!A2199</f>
        <v>39969.166666666664</v>
      </c>
      <c r="F2200" s="157">
        <f>'2.40-Dati'!B2199</f>
        <v>68.440002441406193</v>
      </c>
      <c r="G2200" s="157">
        <f t="shared" si="68"/>
        <v>-369.9951171875</v>
      </c>
      <c r="H2200" s="157">
        <f t="shared" si="69"/>
        <v>2319.9996948241906</v>
      </c>
    </row>
    <row r="2201" spans="1:8" ht="15" customHeight="1" x14ac:dyDescent="0.2">
      <c r="A2201" s="152"/>
      <c r="B2201" s="152"/>
      <c r="C2201" s="152"/>
      <c r="D2201" s="152"/>
      <c r="E2201" s="153">
        <f>'2.40-Dati'!A2200</f>
        <v>39972.166666666664</v>
      </c>
      <c r="F2201" s="157">
        <f>'2.40-Dati'!B2200</f>
        <v>68.089996337890597</v>
      </c>
      <c r="G2201" s="157">
        <f t="shared" si="68"/>
        <v>-350.00610351559658</v>
      </c>
      <c r="H2201" s="157">
        <f t="shared" si="69"/>
        <v>-720.00122070309658</v>
      </c>
    </row>
    <row r="2202" spans="1:8" ht="15" customHeight="1" x14ac:dyDescent="0.2">
      <c r="A2202" s="152"/>
      <c r="B2202" s="152"/>
      <c r="C2202" s="152"/>
      <c r="D2202" s="152"/>
      <c r="E2202" s="153">
        <f>'2.40-Dati'!A2201</f>
        <v>39973.166666666664</v>
      </c>
      <c r="F2202" s="157">
        <f>'2.40-Dati'!B2201</f>
        <v>70.010002136230398</v>
      </c>
      <c r="G2202" s="157">
        <f t="shared" si="68"/>
        <v>1920.005798339801</v>
      </c>
      <c r="H2202" s="157">
        <f t="shared" si="69"/>
        <v>1569.9996948242044</v>
      </c>
    </row>
    <row r="2203" spans="1:8" ht="15" customHeight="1" x14ac:dyDescent="0.2">
      <c r="A2203" s="152"/>
      <c r="B2203" s="152"/>
      <c r="C2203" s="152"/>
      <c r="D2203" s="152"/>
      <c r="E2203" s="153">
        <f>'2.40-Dati'!A2202</f>
        <v>39974.166666666664</v>
      </c>
      <c r="F2203" s="157">
        <f>'2.40-Dati'!B2202</f>
        <v>71.330001831054602</v>
      </c>
      <c r="G2203" s="157">
        <f t="shared" si="68"/>
        <v>1319.9996948242047</v>
      </c>
      <c r="H2203" s="157">
        <f t="shared" si="69"/>
        <v>3240.0054931640057</v>
      </c>
    </row>
    <row r="2204" spans="1:8" ht="15" customHeight="1" x14ac:dyDescent="0.2">
      <c r="A2204" s="152"/>
      <c r="B2204" s="152"/>
      <c r="C2204" s="152"/>
      <c r="D2204" s="152"/>
      <c r="E2204" s="153">
        <f>'2.40-Dati'!A2203</f>
        <v>39975.166666666664</v>
      </c>
      <c r="F2204" s="157">
        <f>'2.40-Dati'!B2203</f>
        <v>72.680000305175696</v>
      </c>
      <c r="G2204" s="157">
        <f t="shared" si="68"/>
        <v>1349.9984741210938</v>
      </c>
      <c r="H2204" s="157">
        <f t="shared" si="69"/>
        <v>2669.9981689452984</v>
      </c>
    </row>
    <row r="2205" spans="1:8" ht="15" customHeight="1" x14ac:dyDescent="0.2">
      <c r="A2205" s="152"/>
      <c r="B2205" s="152"/>
      <c r="C2205" s="152"/>
      <c r="D2205" s="152"/>
      <c r="E2205" s="153">
        <f>'2.40-Dati'!A2204</f>
        <v>39976.166666666664</v>
      </c>
      <c r="F2205" s="157">
        <f>'2.40-Dati'!B2204</f>
        <v>72.040000915527301</v>
      </c>
      <c r="G2205" s="157">
        <f t="shared" si="68"/>
        <v>-639.99938964839487</v>
      </c>
      <c r="H2205" s="157">
        <f t="shared" si="69"/>
        <v>709.99908447269888</v>
      </c>
    </row>
    <row r="2206" spans="1:8" ht="15" customHeight="1" x14ac:dyDescent="0.2">
      <c r="A2206" s="152"/>
      <c r="B2206" s="152"/>
      <c r="C2206" s="152"/>
      <c r="D2206" s="152"/>
      <c r="E2206" s="153">
        <f>'2.40-Dati'!A2205</f>
        <v>39979.166666666664</v>
      </c>
      <c r="F2206" s="157">
        <f>'2.40-Dati'!B2205</f>
        <v>70.620002746582003</v>
      </c>
      <c r="G2206" s="157">
        <f t="shared" si="68"/>
        <v>-1419.9981689452984</v>
      </c>
      <c r="H2206" s="157">
        <f t="shared" si="69"/>
        <v>-2059.9975585936932</v>
      </c>
    </row>
    <row r="2207" spans="1:8" ht="15" customHeight="1" x14ac:dyDescent="0.2">
      <c r="A2207" s="152"/>
      <c r="B2207" s="152"/>
      <c r="C2207" s="152"/>
      <c r="D2207" s="152"/>
      <c r="E2207" s="153">
        <f>'2.40-Dati'!A2206</f>
        <v>39980.166666666664</v>
      </c>
      <c r="F2207" s="157">
        <f>'2.40-Dati'!B2206</f>
        <v>70.470001220703097</v>
      </c>
      <c r="G2207" s="157">
        <f t="shared" si="68"/>
        <v>-150.00152587890625</v>
      </c>
      <c r="H2207" s="157">
        <f t="shared" si="69"/>
        <v>-1569.9996948242047</v>
      </c>
    </row>
    <row r="2208" spans="1:8" ht="15" customHeight="1" x14ac:dyDescent="0.2">
      <c r="A2208" s="152"/>
      <c r="B2208" s="152"/>
      <c r="C2208" s="152"/>
      <c r="D2208" s="152"/>
      <c r="E2208" s="153">
        <f>'2.40-Dati'!A2207</f>
        <v>39981.166666666664</v>
      </c>
      <c r="F2208" s="157">
        <f>'2.40-Dati'!B2207</f>
        <v>71.029998779296804</v>
      </c>
      <c r="G2208" s="157">
        <f t="shared" si="68"/>
        <v>559.99755859370737</v>
      </c>
      <c r="H2208" s="157">
        <f t="shared" si="69"/>
        <v>409.99603271480112</v>
      </c>
    </row>
    <row r="2209" spans="1:8" ht="15" customHeight="1" x14ac:dyDescent="0.2">
      <c r="A2209" s="152"/>
      <c r="B2209" s="152"/>
      <c r="C2209" s="152"/>
      <c r="D2209" s="152"/>
      <c r="E2209" s="153">
        <f>'2.40-Dati'!A2208</f>
        <v>39982.166666666664</v>
      </c>
      <c r="F2209" s="157">
        <f>'2.40-Dati'!B2208</f>
        <v>71.370002746582003</v>
      </c>
      <c r="G2209" s="157">
        <f t="shared" si="68"/>
        <v>340.00396728519888</v>
      </c>
      <c r="H2209" s="157">
        <f t="shared" si="69"/>
        <v>900.00152587890625</v>
      </c>
    </row>
    <row r="2210" spans="1:8" ht="15" customHeight="1" x14ac:dyDescent="0.2">
      <c r="A2210" s="152"/>
      <c r="B2210" s="152"/>
      <c r="C2210" s="152"/>
      <c r="D2210" s="152"/>
      <c r="E2210" s="153">
        <f>'2.40-Dati'!A2209</f>
        <v>39983.166666666664</v>
      </c>
      <c r="F2210" s="157">
        <f>'2.40-Dati'!B2209</f>
        <v>69.550003051757798</v>
      </c>
      <c r="G2210" s="157">
        <f t="shared" si="68"/>
        <v>-1819.9996948242047</v>
      </c>
      <c r="H2210" s="157">
        <f t="shared" si="69"/>
        <v>-1479.9957275390057</v>
      </c>
    </row>
    <row r="2211" spans="1:8" ht="15" customHeight="1" x14ac:dyDescent="0.2">
      <c r="A2211" s="152"/>
      <c r="B2211" s="152"/>
      <c r="C2211" s="152"/>
      <c r="D2211" s="152"/>
      <c r="E2211" s="153">
        <f>'2.40-Dati'!A2210</f>
        <v>39986.166666666664</v>
      </c>
      <c r="F2211" s="157">
        <f>'2.40-Dati'!B2210</f>
        <v>66.930000305175696</v>
      </c>
      <c r="G2211" s="157">
        <f t="shared" si="68"/>
        <v>-2620.0027465821022</v>
      </c>
      <c r="H2211" s="157">
        <f t="shared" si="69"/>
        <v>-4440.0024414063064</v>
      </c>
    </row>
    <row r="2212" spans="1:8" ht="15" customHeight="1" x14ac:dyDescent="0.2">
      <c r="A2212" s="152"/>
      <c r="B2212" s="152"/>
      <c r="C2212" s="152"/>
      <c r="D2212" s="152"/>
      <c r="E2212" s="153">
        <f>'2.40-Dati'!A2211</f>
        <v>39987.166666666664</v>
      </c>
      <c r="F2212" s="157">
        <f>'2.40-Dati'!B2211</f>
        <v>69.239997863769503</v>
      </c>
      <c r="G2212" s="157">
        <f t="shared" si="68"/>
        <v>2309.9975585938068</v>
      </c>
      <c r="H2212" s="157">
        <f t="shared" si="69"/>
        <v>-310.00518798829535</v>
      </c>
    </row>
    <row r="2213" spans="1:8" ht="15" customHeight="1" x14ac:dyDescent="0.2">
      <c r="A2213" s="152"/>
      <c r="B2213" s="152"/>
      <c r="C2213" s="152"/>
      <c r="D2213" s="152"/>
      <c r="E2213" s="153">
        <f>'2.40-Dati'!A2212</f>
        <v>39988.166666666664</v>
      </c>
      <c r="F2213" s="157">
        <f>'2.40-Dati'!B2212</f>
        <v>68.669998168945298</v>
      </c>
      <c r="G2213" s="157">
        <f t="shared" si="68"/>
        <v>-569.99969482420454</v>
      </c>
      <c r="H2213" s="157">
        <f t="shared" si="69"/>
        <v>1739.9978637696022</v>
      </c>
    </row>
    <row r="2214" spans="1:8" ht="15" customHeight="1" x14ac:dyDescent="0.2">
      <c r="A2214" s="152"/>
      <c r="B2214" s="152"/>
      <c r="C2214" s="152"/>
      <c r="D2214" s="152"/>
      <c r="E2214" s="153">
        <f>'2.40-Dati'!A2213</f>
        <v>39989.166666666664</v>
      </c>
      <c r="F2214" s="157">
        <f>'2.40-Dati'!B2213</f>
        <v>70.230003356933594</v>
      </c>
      <c r="G2214" s="157">
        <f t="shared" si="68"/>
        <v>1560.0051879882953</v>
      </c>
      <c r="H2214" s="157">
        <f t="shared" si="69"/>
        <v>990.00549316409081</v>
      </c>
    </row>
    <row r="2215" spans="1:8" ht="15" customHeight="1" x14ac:dyDescent="0.2">
      <c r="A2215" s="152"/>
      <c r="B2215" s="152"/>
      <c r="C2215" s="152"/>
      <c r="D2215" s="152"/>
      <c r="E2215" s="153">
        <f>'2.40-Dati'!A2214</f>
        <v>39990.166666666664</v>
      </c>
      <c r="F2215" s="157">
        <f>'2.40-Dati'!B2214</f>
        <v>69.160003662109304</v>
      </c>
      <c r="G2215" s="157">
        <f t="shared" si="68"/>
        <v>-1069.9996948242897</v>
      </c>
      <c r="H2215" s="157">
        <f t="shared" si="69"/>
        <v>490.00549316400566</v>
      </c>
    </row>
    <row r="2216" spans="1:8" ht="15" customHeight="1" x14ac:dyDescent="0.2">
      <c r="A2216" s="152"/>
      <c r="B2216" s="152"/>
      <c r="C2216" s="152"/>
      <c r="D2216" s="152"/>
      <c r="E2216" s="153">
        <f>'2.40-Dati'!A2215</f>
        <v>39993.166666666664</v>
      </c>
      <c r="F2216" s="157">
        <f>'2.40-Dati'!B2215</f>
        <v>71.489997863769503</v>
      </c>
      <c r="G2216" s="157">
        <f t="shared" si="68"/>
        <v>2329.994201660199</v>
      </c>
      <c r="H2216" s="157">
        <f t="shared" si="69"/>
        <v>1259.9945068359093</v>
      </c>
    </row>
    <row r="2217" spans="1:8" ht="15" customHeight="1" x14ac:dyDescent="0.2">
      <c r="A2217" s="152"/>
      <c r="B2217" s="152"/>
      <c r="C2217" s="152"/>
      <c r="D2217" s="152"/>
      <c r="E2217" s="153">
        <f>'2.40-Dati'!A2216</f>
        <v>39994.166666666664</v>
      </c>
      <c r="F2217" s="157">
        <f>'2.40-Dati'!B2216</f>
        <v>69.889999389648395</v>
      </c>
      <c r="G2217" s="157">
        <f t="shared" si="68"/>
        <v>-1599.9984741211078</v>
      </c>
      <c r="H2217" s="157">
        <f t="shared" si="69"/>
        <v>729.99572753909115</v>
      </c>
    </row>
    <row r="2218" spans="1:8" ht="15" customHeight="1" x14ac:dyDescent="0.2">
      <c r="A2218" s="152"/>
      <c r="B2218" s="152"/>
      <c r="C2218" s="152"/>
      <c r="D2218" s="152"/>
      <c r="E2218" s="153">
        <f>'2.40-Dati'!A2217</f>
        <v>39995.166666666664</v>
      </c>
      <c r="F2218" s="157">
        <f>'2.40-Dati'!B2217</f>
        <v>69.309997558593693</v>
      </c>
      <c r="G2218" s="157">
        <f t="shared" si="68"/>
        <v>-580.00183105470171</v>
      </c>
      <c r="H2218" s="157">
        <f t="shared" si="69"/>
        <v>-2180.0003051758094</v>
      </c>
    </row>
    <row r="2219" spans="1:8" ht="15" customHeight="1" x14ac:dyDescent="0.2">
      <c r="A2219" s="152"/>
      <c r="B2219" s="152"/>
      <c r="C2219" s="152"/>
      <c r="D2219" s="152"/>
      <c r="E2219" s="153">
        <f>'2.40-Dati'!A2218</f>
        <v>39996.166666666664</v>
      </c>
      <c r="F2219" s="157">
        <f>'2.40-Dati'!B2218</f>
        <v>66.730003356933594</v>
      </c>
      <c r="G2219" s="157">
        <f t="shared" si="68"/>
        <v>-2579.9942016600994</v>
      </c>
      <c r="H2219" s="157">
        <f t="shared" si="69"/>
        <v>-3159.996032714801</v>
      </c>
    </row>
    <row r="2220" spans="1:8" ht="15" customHeight="1" x14ac:dyDescent="0.2">
      <c r="A2220" s="152"/>
      <c r="B2220" s="152"/>
      <c r="C2220" s="152"/>
      <c r="D2220" s="152"/>
      <c r="E2220" s="153">
        <f>'2.40-Dati'!A2219</f>
        <v>40000.166666666664</v>
      </c>
      <c r="F2220" s="157">
        <f>'2.40-Dati'!B2219</f>
        <v>64.050003051757798</v>
      </c>
      <c r="G2220" s="157">
        <f t="shared" si="68"/>
        <v>-2680.0003051757953</v>
      </c>
      <c r="H2220" s="157">
        <f t="shared" si="69"/>
        <v>-5259.9945068358948</v>
      </c>
    </row>
    <row r="2221" spans="1:8" ht="15" customHeight="1" x14ac:dyDescent="0.2">
      <c r="A2221" s="152"/>
      <c r="B2221" s="152"/>
      <c r="C2221" s="152"/>
      <c r="D2221" s="152"/>
      <c r="E2221" s="153">
        <f>'2.40-Dati'!A2220</f>
        <v>40001.166666666664</v>
      </c>
      <c r="F2221" s="157">
        <f>'2.40-Dati'!B2220</f>
        <v>62.930000305175703</v>
      </c>
      <c r="G2221" s="157">
        <f t="shared" si="68"/>
        <v>-1120.0027465820951</v>
      </c>
      <c r="H2221" s="157">
        <f t="shared" si="69"/>
        <v>-3800.0030517578907</v>
      </c>
    </row>
    <row r="2222" spans="1:8" ht="15" customHeight="1" x14ac:dyDescent="0.2">
      <c r="A2222" s="152"/>
      <c r="B2222" s="152"/>
      <c r="C2222" s="152"/>
      <c r="D2222" s="152"/>
      <c r="E2222" s="153">
        <f>'2.40-Dati'!A2221</f>
        <v>40002.166666666664</v>
      </c>
      <c r="F2222" s="157">
        <f>'2.40-Dati'!B2221</f>
        <v>60.139999389648402</v>
      </c>
      <c r="G2222" s="157">
        <f t="shared" si="68"/>
        <v>-2790.000915527301</v>
      </c>
      <c r="H2222" s="157">
        <f t="shared" si="69"/>
        <v>-3910.0036621093959</v>
      </c>
    </row>
    <row r="2223" spans="1:8" ht="15" customHeight="1" x14ac:dyDescent="0.2">
      <c r="A2223" s="152"/>
      <c r="B2223" s="152"/>
      <c r="C2223" s="152"/>
      <c r="D2223" s="152"/>
      <c r="E2223" s="153">
        <f>'2.40-Dati'!A2222</f>
        <v>40003.166666666664</v>
      </c>
      <c r="F2223" s="157">
        <f>'2.40-Dati'!B2222</f>
        <v>60.409999847412102</v>
      </c>
      <c r="G2223" s="157">
        <f t="shared" si="68"/>
        <v>270.0004577637003</v>
      </c>
      <c r="H2223" s="157">
        <f t="shared" si="69"/>
        <v>-2520.0004577636009</v>
      </c>
    </row>
    <row r="2224" spans="1:8" ht="15" customHeight="1" x14ac:dyDescent="0.2">
      <c r="A2224" s="152"/>
      <c r="B2224" s="152"/>
      <c r="C2224" s="152"/>
      <c r="D2224" s="152"/>
      <c r="E2224" s="153">
        <f>'2.40-Dati'!A2223</f>
        <v>40004.166666666664</v>
      </c>
      <c r="F2224" s="157">
        <f>'2.40-Dati'!B2223</f>
        <v>59.889999389648402</v>
      </c>
      <c r="G2224" s="157">
        <f t="shared" si="68"/>
        <v>-520.0004577637003</v>
      </c>
      <c r="H2224" s="157">
        <f t="shared" si="69"/>
        <v>-250</v>
      </c>
    </row>
    <row r="2225" spans="1:8" ht="15" customHeight="1" x14ac:dyDescent="0.2">
      <c r="A2225" s="152"/>
      <c r="B2225" s="152"/>
      <c r="C2225" s="152"/>
      <c r="D2225" s="152"/>
      <c r="E2225" s="153">
        <f>'2.40-Dati'!A2224</f>
        <v>40007.166666666664</v>
      </c>
      <c r="F2225" s="157">
        <f>'2.40-Dati'!B2224</f>
        <v>59.689998626708899</v>
      </c>
      <c r="G2225" s="157">
        <f t="shared" si="68"/>
        <v>-200.00076293950286</v>
      </c>
      <c r="H2225" s="157">
        <f t="shared" si="69"/>
        <v>-720.00122070320322</v>
      </c>
    </row>
    <row r="2226" spans="1:8" ht="15" customHeight="1" x14ac:dyDescent="0.2">
      <c r="A2226" s="152"/>
      <c r="B2226" s="152"/>
      <c r="C2226" s="152"/>
      <c r="D2226" s="152"/>
      <c r="E2226" s="153">
        <f>'2.40-Dati'!A2225</f>
        <v>40008.166666666664</v>
      </c>
      <c r="F2226" s="157">
        <f>'2.40-Dati'!B2225</f>
        <v>59.520000457763601</v>
      </c>
      <c r="G2226" s="157">
        <f t="shared" si="68"/>
        <v>-169.99816894529829</v>
      </c>
      <c r="H2226" s="157">
        <f t="shared" si="69"/>
        <v>-369.99893188480115</v>
      </c>
    </row>
    <row r="2227" spans="1:8" ht="15" customHeight="1" x14ac:dyDescent="0.2">
      <c r="A2227" s="152"/>
      <c r="B2227" s="152"/>
      <c r="C2227" s="152"/>
      <c r="D2227" s="152"/>
      <c r="E2227" s="153">
        <f>'2.40-Dati'!A2226</f>
        <v>40009.166666666664</v>
      </c>
      <c r="F2227" s="157">
        <f>'2.40-Dati'!B2226</f>
        <v>61.540000915527301</v>
      </c>
      <c r="G2227" s="157">
        <f t="shared" si="68"/>
        <v>2020.0004577637003</v>
      </c>
      <c r="H2227" s="157">
        <f t="shared" si="69"/>
        <v>1850.0022888184021</v>
      </c>
    </row>
    <row r="2228" spans="1:8" ht="15" customHeight="1" x14ac:dyDescent="0.2">
      <c r="A2228" s="152"/>
      <c r="B2228" s="152"/>
      <c r="C2228" s="152"/>
      <c r="D2228" s="152"/>
      <c r="E2228" s="153">
        <f>'2.40-Dati'!A2227</f>
        <v>40010.166666666664</v>
      </c>
      <c r="F2228" s="157">
        <f>'2.40-Dati'!B2227</f>
        <v>62.020000457763601</v>
      </c>
      <c r="G2228" s="157">
        <f t="shared" si="68"/>
        <v>479.9995422362997</v>
      </c>
      <c r="H2228" s="157">
        <f t="shared" si="69"/>
        <v>2500</v>
      </c>
    </row>
    <row r="2229" spans="1:8" ht="15" customHeight="1" x14ac:dyDescent="0.2">
      <c r="A2229" s="152"/>
      <c r="B2229" s="152"/>
      <c r="C2229" s="152"/>
      <c r="D2229" s="152"/>
      <c r="E2229" s="153">
        <f>'2.40-Dati'!A2228</f>
        <v>40011.166666666664</v>
      </c>
      <c r="F2229" s="157">
        <f>'2.40-Dati'!B2228</f>
        <v>63.560001373291001</v>
      </c>
      <c r="G2229" s="157">
        <f t="shared" si="68"/>
        <v>1540.0009155274006</v>
      </c>
      <c r="H2229" s="157">
        <f t="shared" si="69"/>
        <v>2020.0004577637003</v>
      </c>
    </row>
    <row r="2230" spans="1:8" ht="15" customHeight="1" x14ac:dyDescent="0.2">
      <c r="A2230" s="152"/>
      <c r="B2230" s="152"/>
      <c r="C2230" s="152"/>
      <c r="D2230" s="152"/>
      <c r="E2230" s="153">
        <f>'2.40-Dati'!A2229</f>
        <v>40014.166666666664</v>
      </c>
      <c r="F2230" s="157">
        <f>'2.40-Dati'!B2229</f>
        <v>63.9799995422363</v>
      </c>
      <c r="G2230" s="157">
        <f t="shared" si="68"/>
        <v>419.99816894529829</v>
      </c>
      <c r="H2230" s="157">
        <f t="shared" si="69"/>
        <v>1959.999084472699</v>
      </c>
    </row>
    <row r="2231" spans="1:8" ht="15" customHeight="1" x14ac:dyDescent="0.2">
      <c r="A2231" s="152"/>
      <c r="B2231" s="152"/>
      <c r="C2231" s="152"/>
      <c r="D2231" s="152"/>
      <c r="E2231" s="153">
        <f>'2.40-Dati'!A2230</f>
        <v>40015.166666666664</v>
      </c>
      <c r="F2231" s="157">
        <f>'2.40-Dati'!B2230</f>
        <v>64.720001220703097</v>
      </c>
      <c r="G2231" s="157">
        <f t="shared" si="68"/>
        <v>740.00167846679688</v>
      </c>
      <c r="H2231" s="157">
        <f t="shared" si="69"/>
        <v>1159.9998474120953</v>
      </c>
    </row>
    <row r="2232" spans="1:8" ht="15" customHeight="1" x14ac:dyDescent="0.2">
      <c r="A2232" s="152"/>
      <c r="B2232" s="152"/>
      <c r="C2232" s="152"/>
      <c r="D2232" s="152"/>
      <c r="E2232" s="153">
        <f>'2.40-Dati'!A2231</f>
        <v>40016.166666666664</v>
      </c>
      <c r="F2232" s="157">
        <f>'2.40-Dati'!B2231</f>
        <v>65.400001525878906</v>
      </c>
      <c r="G2232" s="157">
        <f t="shared" si="68"/>
        <v>680.00030517580967</v>
      </c>
      <c r="H2232" s="157">
        <f t="shared" si="69"/>
        <v>1420.0019836426065</v>
      </c>
    </row>
    <row r="2233" spans="1:8" ht="15" customHeight="1" x14ac:dyDescent="0.2">
      <c r="A2233" s="152"/>
      <c r="B2233" s="152"/>
      <c r="C2233" s="152"/>
      <c r="D2233" s="152"/>
      <c r="E2233" s="153">
        <f>'2.40-Dati'!A2232</f>
        <v>40017.166666666664</v>
      </c>
      <c r="F2233" s="157">
        <f>'2.40-Dati'!B2232</f>
        <v>67.160003662109304</v>
      </c>
      <c r="G2233" s="157">
        <f t="shared" si="68"/>
        <v>1760.0021362303978</v>
      </c>
      <c r="H2233" s="157">
        <f t="shared" si="69"/>
        <v>2440.0024414062073</v>
      </c>
    </row>
    <row r="2234" spans="1:8" ht="15" customHeight="1" x14ac:dyDescent="0.2">
      <c r="A2234" s="152"/>
      <c r="B2234" s="152"/>
      <c r="C2234" s="152"/>
      <c r="D2234" s="152"/>
      <c r="E2234" s="153">
        <f>'2.40-Dati'!A2233</f>
        <v>40018.166666666664</v>
      </c>
      <c r="F2234" s="157">
        <f>'2.40-Dati'!B2233</f>
        <v>68.050003051757798</v>
      </c>
      <c r="G2234" s="157">
        <f t="shared" si="68"/>
        <v>889.99938964849434</v>
      </c>
      <c r="H2234" s="157">
        <f t="shared" si="69"/>
        <v>2650.0015258788922</v>
      </c>
    </row>
    <row r="2235" spans="1:8" ht="15" customHeight="1" x14ac:dyDescent="0.2">
      <c r="A2235" s="152"/>
      <c r="B2235" s="152"/>
      <c r="C2235" s="152"/>
      <c r="D2235" s="152"/>
      <c r="E2235" s="153">
        <f>'2.40-Dati'!A2234</f>
        <v>40021.166666666664</v>
      </c>
      <c r="F2235" s="157">
        <f>'2.40-Dati'!B2234</f>
        <v>68.379997253417898</v>
      </c>
      <c r="G2235" s="157">
        <f t="shared" si="68"/>
        <v>329.99420166009941</v>
      </c>
      <c r="H2235" s="157">
        <f t="shared" si="69"/>
        <v>1219.9935913085938</v>
      </c>
    </row>
    <row r="2236" spans="1:8" ht="15" customHeight="1" x14ac:dyDescent="0.2">
      <c r="A2236" s="152"/>
      <c r="B2236" s="152"/>
      <c r="C2236" s="152"/>
      <c r="D2236" s="152"/>
      <c r="E2236" s="153">
        <f>'2.40-Dati'!A2235</f>
        <v>40022.166666666664</v>
      </c>
      <c r="F2236" s="157">
        <f>'2.40-Dati'!B2235</f>
        <v>67.230003356933594</v>
      </c>
      <c r="G2236" s="157">
        <f t="shared" si="68"/>
        <v>-1149.9938964843041</v>
      </c>
      <c r="H2236" s="157">
        <f t="shared" si="69"/>
        <v>-819.99969482420465</v>
      </c>
    </row>
    <row r="2237" spans="1:8" ht="15" customHeight="1" x14ac:dyDescent="0.2">
      <c r="A2237" s="152"/>
      <c r="B2237" s="152"/>
      <c r="C2237" s="152"/>
      <c r="D2237" s="152"/>
      <c r="E2237" s="153">
        <f>'2.40-Dati'!A2236</f>
        <v>40023.166666666664</v>
      </c>
      <c r="F2237" s="157">
        <f>'2.40-Dati'!B2236</f>
        <v>63.349998474121001</v>
      </c>
      <c r="G2237" s="157">
        <f t="shared" si="68"/>
        <v>-3880.0048828125923</v>
      </c>
      <c r="H2237" s="157">
        <f t="shared" si="69"/>
        <v>-5029.9987792968968</v>
      </c>
    </row>
    <row r="2238" spans="1:8" ht="15" customHeight="1" x14ac:dyDescent="0.2">
      <c r="A2238" s="152"/>
      <c r="B2238" s="152"/>
      <c r="C2238" s="152"/>
      <c r="D2238" s="152"/>
      <c r="E2238" s="153">
        <f>'2.40-Dati'!A2237</f>
        <v>40024.166666666664</v>
      </c>
      <c r="F2238" s="157">
        <f>'2.40-Dati'!B2237</f>
        <v>66.940002441406193</v>
      </c>
      <c r="G2238" s="157">
        <f t="shared" si="68"/>
        <v>3590.0039672851917</v>
      </c>
      <c r="H2238" s="157">
        <f t="shared" si="69"/>
        <v>-290.00091552740059</v>
      </c>
    </row>
    <row r="2239" spans="1:8" ht="15" customHeight="1" x14ac:dyDescent="0.2">
      <c r="A2239" s="152"/>
      <c r="B2239" s="152"/>
      <c r="C2239" s="152"/>
      <c r="D2239" s="152"/>
      <c r="E2239" s="153">
        <f>'2.40-Dati'!A2238</f>
        <v>40025.166666666664</v>
      </c>
      <c r="F2239" s="157">
        <f>'2.40-Dati'!B2238</f>
        <v>69.449996948242102</v>
      </c>
      <c r="G2239" s="157">
        <f t="shared" si="68"/>
        <v>2509.9945068359093</v>
      </c>
      <c r="H2239" s="157">
        <f t="shared" si="69"/>
        <v>6099.998474121101</v>
      </c>
    </row>
    <row r="2240" spans="1:8" ht="15" customHeight="1" x14ac:dyDescent="0.2">
      <c r="A2240" s="152"/>
      <c r="B2240" s="152"/>
      <c r="C2240" s="152"/>
      <c r="D2240" s="152"/>
      <c r="E2240" s="153">
        <f>'2.40-Dati'!A2239</f>
        <v>40028.166666666664</v>
      </c>
      <c r="F2240" s="157">
        <f>'2.40-Dati'!B2239</f>
        <v>71.580001831054602</v>
      </c>
      <c r="G2240" s="157">
        <f t="shared" si="68"/>
        <v>2130.0048828125</v>
      </c>
      <c r="H2240" s="157">
        <f t="shared" si="69"/>
        <v>4639.9993896484093</v>
      </c>
    </row>
    <row r="2241" spans="1:8" ht="15" customHeight="1" x14ac:dyDescent="0.2">
      <c r="A2241" s="152"/>
      <c r="B2241" s="152"/>
      <c r="C2241" s="152"/>
      <c r="D2241" s="152"/>
      <c r="E2241" s="153">
        <f>'2.40-Dati'!A2240</f>
        <v>40029.166666666664</v>
      </c>
      <c r="F2241" s="157">
        <f>'2.40-Dati'!B2240</f>
        <v>71.419998168945298</v>
      </c>
      <c r="G2241" s="157">
        <f t="shared" si="68"/>
        <v>-160.00366210930395</v>
      </c>
      <c r="H2241" s="157">
        <f t="shared" si="69"/>
        <v>1970.0012207031959</v>
      </c>
    </row>
    <row r="2242" spans="1:8" ht="15" customHeight="1" x14ac:dyDescent="0.2">
      <c r="A2242" s="152"/>
      <c r="B2242" s="152"/>
      <c r="C2242" s="152"/>
      <c r="D2242" s="152"/>
      <c r="E2242" s="153">
        <f>'2.40-Dati'!A2241</f>
        <v>40030.166666666664</v>
      </c>
      <c r="F2242" s="157">
        <f>'2.40-Dati'!B2241</f>
        <v>71.970001220703097</v>
      </c>
      <c r="G2242" s="157">
        <f t="shared" si="68"/>
        <v>550.00305175779829</v>
      </c>
      <c r="H2242" s="157">
        <f t="shared" si="69"/>
        <v>389.99938964849434</v>
      </c>
    </row>
    <row r="2243" spans="1:8" ht="15" customHeight="1" x14ac:dyDescent="0.2">
      <c r="A2243" s="152"/>
      <c r="B2243" s="152"/>
      <c r="C2243" s="152"/>
      <c r="D2243" s="152"/>
      <c r="E2243" s="153">
        <f>'2.40-Dati'!A2242</f>
        <v>40031.166666666664</v>
      </c>
      <c r="F2243" s="157">
        <f>'2.40-Dati'!B2242</f>
        <v>71.940002441406193</v>
      </c>
      <c r="G2243" s="157">
        <f t="shared" si="68"/>
        <v>-29.998779296903422</v>
      </c>
      <c r="H2243" s="157">
        <f t="shared" si="69"/>
        <v>520.00427246089487</v>
      </c>
    </row>
    <row r="2244" spans="1:8" ht="15" customHeight="1" x14ac:dyDescent="0.2">
      <c r="A2244" s="152"/>
      <c r="B2244" s="152"/>
      <c r="C2244" s="152"/>
      <c r="D2244" s="152"/>
      <c r="E2244" s="153">
        <f>'2.40-Dati'!A2243</f>
        <v>40032.166666666664</v>
      </c>
      <c r="F2244" s="157">
        <f>'2.40-Dati'!B2243</f>
        <v>70.930000305175696</v>
      </c>
      <c r="G2244" s="157">
        <f t="shared" ref="G2244:G2307" si="70">IF($B$1="lunga",1,-1)*$B$3*(F2244-F2243)</f>
        <v>-1010.0021362304972</v>
      </c>
      <c r="H2244" s="157">
        <f t="shared" si="69"/>
        <v>-1040.0009155274006</v>
      </c>
    </row>
    <row r="2245" spans="1:8" ht="15" customHeight="1" x14ac:dyDescent="0.2">
      <c r="A2245" s="152"/>
      <c r="B2245" s="152"/>
      <c r="C2245" s="152"/>
      <c r="D2245" s="152"/>
      <c r="E2245" s="153">
        <f>'2.40-Dati'!A2244</f>
        <v>40035.166666666664</v>
      </c>
      <c r="F2245" s="157">
        <f>'2.40-Dati'!B2244</f>
        <v>70.599998474121094</v>
      </c>
      <c r="G2245" s="157">
        <f t="shared" si="70"/>
        <v>-330.00183105460223</v>
      </c>
      <c r="H2245" s="157">
        <f t="shared" ref="H2245:H2308" si="71">G2244+G2245</f>
        <v>-1340.0039672850994</v>
      </c>
    </row>
    <row r="2246" spans="1:8" ht="15" customHeight="1" x14ac:dyDescent="0.2">
      <c r="A2246" s="152"/>
      <c r="B2246" s="152"/>
      <c r="C2246" s="152"/>
      <c r="D2246" s="152"/>
      <c r="E2246" s="153">
        <f>'2.40-Dati'!A2245</f>
        <v>40036.166666666664</v>
      </c>
      <c r="F2246" s="157">
        <f>'2.40-Dati'!B2245</f>
        <v>69.449996948242102</v>
      </c>
      <c r="G2246" s="157">
        <f t="shared" si="70"/>
        <v>-1150.0015258789915</v>
      </c>
      <c r="H2246" s="157">
        <f t="shared" si="71"/>
        <v>-1480.0033569335938</v>
      </c>
    </row>
    <row r="2247" spans="1:8" ht="15" customHeight="1" x14ac:dyDescent="0.2">
      <c r="A2247" s="152"/>
      <c r="B2247" s="152"/>
      <c r="C2247" s="152"/>
      <c r="D2247" s="152"/>
      <c r="E2247" s="153">
        <f>'2.40-Dati'!A2246</f>
        <v>40037.166666666664</v>
      </c>
      <c r="F2247" s="157">
        <f>'2.40-Dati'!B2246</f>
        <v>70.160003662109304</v>
      </c>
      <c r="G2247" s="157">
        <f t="shared" si="70"/>
        <v>710.00671386720171</v>
      </c>
      <c r="H2247" s="157">
        <f t="shared" si="71"/>
        <v>-439.9948120117898</v>
      </c>
    </row>
    <row r="2248" spans="1:8" ht="15" customHeight="1" x14ac:dyDescent="0.2">
      <c r="A2248" s="152"/>
      <c r="B2248" s="152"/>
      <c r="C2248" s="152"/>
      <c r="D2248" s="152"/>
      <c r="E2248" s="153">
        <f>'2.40-Dati'!A2247</f>
        <v>40038.166666666664</v>
      </c>
      <c r="F2248" s="157">
        <f>'2.40-Dati'!B2247</f>
        <v>70.519996643066406</v>
      </c>
      <c r="G2248" s="157">
        <f t="shared" si="70"/>
        <v>359.9929809571023</v>
      </c>
      <c r="H2248" s="157">
        <f t="shared" si="71"/>
        <v>1069.999694824304</v>
      </c>
    </row>
    <row r="2249" spans="1:8" ht="15" customHeight="1" x14ac:dyDescent="0.2">
      <c r="A2249" s="152"/>
      <c r="B2249" s="152"/>
      <c r="C2249" s="152"/>
      <c r="D2249" s="152"/>
      <c r="E2249" s="153">
        <f>'2.40-Dati'!A2248</f>
        <v>40039.166666666664</v>
      </c>
      <c r="F2249" s="157">
        <f>'2.40-Dati'!B2248</f>
        <v>67.510002136230398</v>
      </c>
      <c r="G2249" s="157">
        <f t="shared" si="70"/>
        <v>-3009.9945068360084</v>
      </c>
      <c r="H2249" s="157">
        <f t="shared" si="71"/>
        <v>-2650.0015258789063</v>
      </c>
    </row>
    <row r="2250" spans="1:8" ht="15" customHeight="1" x14ac:dyDescent="0.2">
      <c r="A2250" s="152"/>
      <c r="B2250" s="152"/>
      <c r="C2250" s="152"/>
      <c r="D2250" s="152"/>
      <c r="E2250" s="153">
        <f>'2.40-Dati'!A2249</f>
        <v>40042.166666666664</v>
      </c>
      <c r="F2250" s="157">
        <f>'2.40-Dati'!B2249</f>
        <v>66.75</v>
      </c>
      <c r="G2250" s="157">
        <f t="shared" si="70"/>
        <v>-760.0021362303977</v>
      </c>
      <c r="H2250" s="157">
        <f t="shared" si="71"/>
        <v>-3769.9966430664063</v>
      </c>
    </row>
    <row r="2251" spans="1:8" ht="15" customHeight="1" x14ac:dyDescent="0.2">
      <c r="A2251" s="152"/>
      <c r="B2251" s="152"/>
      <c r="C2251" s="152"/>
      <c r="D2251" s="152"/>
      <c r="E2251" s="153">
        <f>'2.40-Dati'!A2250</f>
        <v>40043.166666666664</v>
      </c>
      <c r="F2251" s="157">
        <f>'2.40-Dati'!B2250</f>
        <v>69.190002441406193</v>
      </c>
      <c r="G2251" s="157">
        <f t="shared" si="70"/>
        <v>2440.0024414061932</v>
      </c>
      <c r="H2251" s="157">
        <f t="shared" si="71"/>
        <v>1680.0003051757953</v>
      </c>
    </row>
    <row r="2252" spans="1:8" ht="15" customHeight="1" x14ac:dyDescent="0.2">
      <c r="A2252" s="152"/>
      <c r="B2252" s="152"/>
      <c r="C2252" s="152"/>
      <c r="D2252" s="152"/>
      <c r="E2252" s="153">
        <f>'2.40-Dati'!A2251</f>
        <v>40044.166666666664</v>
      </c>
      <c r="F2252" s="157">
        <f>'2.40-Dati'!B2251</f>
        <v>72.419998168945298</v>
      </c>
      <c r="G2252" s="157">
        <f t="shared" si="70"/>
        <v>3229.9957275391052</v>
      </c>
      <c r="H2252" s="157">
        <f t="shared" si="71"/>
        <v>5669.9981689452979</v>
      </c>
    </row>
    <row r="2253" spans="1:8" ht="15" customHeight="1" x14ac:dyDescent="0.2">
      <c r="A2253" s="152"/>
      <c r="B2253" s="152"/>
      <c r="C2253" s="152"/>
      <c r="D2253" s="152"/>
      <c r="E2253" s="153">
        <f>'2.40-Dati'!A2252</f>
        <v>40045.166666666664</v>
      </c>
      <c r="F2253" s="157">
        <f>'2.40-Dati'!B2252</f>
        <v>72.540000915527301</v>
      </c>
      <c r="G2253" s="157">
        <f t="shared" si="70"/>
        <v>120.00274658200283</v>
      </c>
      <c r="H2253" s="157">
        <f t="shared" si="71"/>
        <v>3349.9984741211083</v>
      </c>
    </row>
    <row r="2254" spans="1:8" ht="15" customHeight="1" x14ac:dyDescent="0.2">
      <c r="A2254" s="152"/>
      <c r="B2254" s="152"/>
      <c r="C2254" s="152"/>
      <c r="D2254" s="152"/>
      <c r="E2254" s="153">
        <f>'2.40-Dati'!A2253</f>
        <v>40046.166666666664</v>
      </c>
      <c r="F2254" s="157">
        <f>'2.40-Dati'!B2253</f>
        <v>73.889999389648395</v>
      </c>
      <c r="G2254" s="157">
        <f t="shared" si="70"/>
        <v>1349.9984741210938</v>
      </c>
      <c r="H2254" s="157">
        <f t="shared" si="71"/>
        <v>1470.0012207030966</v>
      </c>
    </row>
    <row r="2255" spans="1:8" ht="15" customHeight="1" x14ac:dyDescent="0.2">
      <c r="A2255" s="152"/>
      <c r="B2255" s="152"/>
      <c r="C2255" s="152"/>
      <c r="D2255" s="152"/>
      <c r="E2255" s="153">
        <f>'2.40-Dati'!A2254</f>
        <v>40049.166666666664</v>
      </c>
      <c r="F2255" s="157">
        <f>'2.40-Dati'!B2254</f>
        <v>74.370002746582003</v>
      </c>
      <c r="G2255" s="157">
        <f t="shared" si="70"/>
        <v>480.00335693360796</v>
      </c>
      <c r="H2255" s="157">
        <f t="shared" si="71"/>
        <v>1830.0018310547016</v>
      </c>
    </row>
    <row r="2256" spans="1:8" ht="15" customHeight="1" x14ac:dyDescent="0.2">
      <c r="A2256" s="152"/>
      <c r="B2256" s="152"/>
      <c r="C2256" s="152"/>
      <c r="D2256" s="152"/>
      <c r="E2256" s="153">
        <f>'2.40-Dati'!A2255</f>
        <v>40050.166666666664</v>
      </c>
      <c r="F2256" s="157">
        <f>'2.40-Dati'!B2255</f>
        <v>72.050003051757798</v>
      </c>
      <c r="G2256" s="157">
        <f t="shared" si="70"/>
        <v>-2319.9996948242047</v>
      </c>
      <c r="H2256" s="157">
        <f t="shared" si="71"/>
        <v>-1839.9963378905968</v>
      </c>
    </row>
    <row r="2257" spans="1:8" ht="15" customHeight="1" x14ac:dyDescent="0.2">
      <c r="A2257" s="152"/>
      <c r="B2257" s="152"/>
      <c r="C2257" s="152"/>
      <c r="D2257" s="152"/>
      <c r="E2257" s="153">
        <f>'2.40-Dati'!A2256</f>
        <v>40051.166666666664</v>
      </c>
      <c r="F2257" s="157">
        <f>'2.40-Dati'!B2256</f>
        <v>71.430000305175696</v>
      </c>
      <c r="G2257" s="157">
        <f t="shared" si="70"/>
        <v>-620.0027465821023</v>
      </c>
      <c r="H2257" s="157">
        <f t="shared" si="71"/>
        <v>-2940.0024414063068</v>
      </c>
    </row>
    <row r="2258" spans="1:8" ht="15" customHeight="1" x14ac:dyDescent="0.2">
      <c r="A2258" s="152"/>
      <c r="B2258" s="152"/>
      <c r="C2258" s="152"/>
      <c r="D2258" s="152"/>
      <c r="E2258" s="153">
        <f>'2.40-Dati'!A2257</f>
        <v>40052.166666666664</v>
      </c>
      <c r="F2258" s="157">
        <f>'2.40-Dati'!B2257</f>
        <v>72.489997863769503</v>
      </c>
      <c r="G2258" s="157">
        <f t="shared" si="70"/>
        <v>1059.9975585938068</v>
      </c>
      <c r="H2258" s="157">
        <f t="shared" si="71"/>
        <v>439.99481201170454</v>
      </c>
    </row>
    <row r="2259" spans="1:8" ht="15" customHeight="1" x14ac:dyDescent="0.2">
      <c r="A2259" s="152"/>
      <c r="B2259" s="152"/>
      <c r="C2259" s="152"/>
      <c r="D2259" s="152"/>
      <c r="E2259" s="153">
        <f>'2.40-Dati'!A2258</f>
        <v>40053.166666666664</v>
      </c>
      <c r="F2259" s="157">
        <f>'2.40-Dati'!B2258</f>
        <v>72.739997863769503</v>
      </c>
      <c r="G2259" s="157">
        <f t="shared" si="70"/>
        <v>250</v>
      </c>
      <c r="H2259" s="157">
        <f t="shared" si="71"/>
        <v>1309.9975585938068</v>
      </c>
    </row>
    <row r="2260" spans="1:8" ht="15" customHeight="1" x14ac:dyDescent="0.2">
      <c r="A2260" s="152"/>
      <c r="B2260" s="152"/>
      <c r="C2260" s="152"/>
      <c r="D2260" s="152"/>
      <c r="E2260" s="153">
        <f>'2.40-Dati'!A2259</f>
        <v>40056.166666666664</v>
      </c>
      <c r="F2260" s="157">
        <f>'2.40-Dati'!B2259</f>
        <v>69.959999084472599</v>
      </c>
      <c r="G2260" s="157">
        <f t="shared" si="70"/>
        <v>-2779.9987792969032</v>
      </c>
      <c r="H2260" s="157">
        <f t="shared" si="71"/>
        <v>-2529.9987792969032</v>
      </c>
    </row>
    <row r="2261" spans="1:8" ht="15" customHeight="1" x14ac:dyDescent="0.2">
      <c r="A2261" s="152"/>
      <c r="B2261" s="152"/>
      <c r="C2261" s="152"/>
      <c r="D2261" s="152"/>
      <c r="E2261" s="153">
        <f>'2.40-Dati'!A2260</f>
        <v>40057.166666666664</v>
      </c>
      <c r="F2261" s="157">
        <f>'2.40-Dati'!B2260</f>
        <v>68.050003051757798</v>
      </c>
      <c r="G2261" s="157">
        <f t="shared" si="70"/>
        <v>-1909.996032714801</v>
      </c>
      <c r="H2261" s="157">
        <f t="shared" si="71"/>
        <v>-4689.9948120117042</v>
      </c>
    </row>
    <row r="2262" spans="1:8" ht="15" customHeight="1" x14ac:dyDescent="0.2">
      <c r="A2262" s="152"/>
      <c r="B2262" s="152"/>
      <c r="C2262" s="152"/>
      <c r="D2262" s="152"/>
      <c r="E2262" s="153">
        <f>'2.40-Dati'!A2261</f>
        <v>40058.166666666664</v>
      </c>
      <c r="F2262" s="157">
        <f>'2.40-Dati'!B2261</f>
        <v>68.050003051757798</v>
      </c>
      <c r="G2262" s="157">
        <f t="shared" si="70"/>
        <v>0</v>
      </c>
      <c r="H2262" s="157">
        <f t="shared" si="71"/>
        <v>-1909.996032714801</v>
      </c>
    </row>
    <row r="2263" spans="1:8" ht="15" customHeight="1" x14ac:dyDescent="0.2">
      <c r="A2263" s="152"/>
      <c r="B2263" s="152"/>
      <c r="C2263" s="152"/>
      <c r="D2263" s="152"/>
      <c r="E2263" s="153">
        <f>'2.40-Dati'!A2262</f>
        <v>40059.166666666664</v>
      </c>
      <c r="F2263" s="157">
        <f>'2.40-Dati'!B2262</f>
        <v>67.959999084472599</v>
      </c>
      <c r="G2263" s="157">
        <f t="shared" si="70"/>
        <v>-90.003967285198883</v>
      </c>
      <c r="H2263" s="157">
        <f t="shared" si="71"/>
        <v>-90.003967285198883</v>
      </c>
    </row>
    <row r="2264" spans="1:8" ht="15" customHeight="1" x14ac:dyDescent="0.2">
      <c r="A2264" s="152"/>
      <c r="B2264" s="152"/>
      <c r="C2264" s="152"/>
      <c r="D2264" s="152"/>
      <c r="E2264" s="153">
        <f>'2.40-Dati'!A2263</f>
        <v>40060.166666666664</v>
      </c>
      <c r="F2264" s="157">
        <f>'2.40-Dati'!B2263</f>
        <v>68.019996643066406</v>
      </c>
      <c r="G2264" s="157">
        <f t="shared" si="70"/>
        <v>59.997558593806843</v>
      </c>
      <c r="H2264" s="157">
        <f t="shared" si="71"/>
        <v>-30.006408691392039</v>
      </c>
    </row>
    <row r="2265" spans="1:8" ht="15" customHeight="1" x14ac:dyDescent="0.2">
      <c r="A2265" s="152"/>
      <c r="B2265" s="152"/>
      <c r="C2265" s="152"/>
      <c r="D2265" s="152"/>
      <c r="E2265" s="153">
        <f>'2.40-Dati'!A2264</f>
        <v>40064.166666666664</v>
      </c>
      <c r="F2265" s="157">
        <f>'2.40-Dati'!B2264</f>
        <v>71.099998474121094</v>
      </c>
      <c r="G2265" s="157">
        <f t="shared" si="70"/>
        <v>3080.0018310546875</v>
      </c>
      <c r="H2265" s="157">
        <f t="shared" si="71"/>
        <v>3139.9993896484943</v>
      </c>
    </row>
    <row r="2266" spans="1:8" ht="15" customHeight="1" x14ac:dyDescent="0.2">
      <c r="A2266" s="152"/>
      <c r="B2266" s="152"/>
      <c r="C2266" s="152"/>
      <c r="D2266" s="152"/>
      <c r="E2266" s="153">
        <f>'2.40-Dati'!A2265</f>
        <v>40065.166666666664</v>
      </c>
      <c r="F2266" s="157">
        <f>'2.40-Dati'!B2265</f>
        <v>71.309997558593693</v>
      </c>
      <c r="G2266" s="157">
        <f t="shared" si="70"/>
        <v>209.99908447259941</v>
      </c>
      <c r="H2266" s="157">
        <f t="shared" si="71"/>
        <v>3290.0009155272869</v>
      </c>
    </row>
    <row r="2267" spans="1:8" ht="15" customHeight="1" x14ac:dyDescent="0.2">
      <c r="A2267" s="152"/>
      <c r="B2267" s="152"/>
      <c r="C2267" s="152"/>
      <c r="D2267" s="152"/>
      <c r="E2267" s="153">
        <f>'2.40-Dati'!A2266</f>
        <v>40066.166666666664</v>
      </c>
      <c r="F2267" s="157">
        <f>'2.40-Dati'!B2266</f>
        <v>71.940002441406193</v>
      </c>
      <c r="G2267" s="157">
        <f t="shared" si="70"/>
        <v>630.0048828125</v>
      </c>
      <c r="H2267" s="157">
        <f t="shared" si="71"/>
        <v>840.00396728509941</v>
      </c>
    </row>
    <row r="2268" spans="1:8" ht="15" customHeight="1" x14ac:dyDescent="0.2">
      <c r="A2268" s="152"/>
      <c r="B2268" s="152"/>
      <c r="C2268" s="152"/>
      <c r="D2268" s="152"/>
      <c r="E2268" s="153">
        <f>'2.40-Dati'!A2267</f>
        <v>40067.166666666664</v>
      </c>
      <c r="F2268" s="157">
        <f>'2.40-Dati'!B2267</f>
        <v>69.290000915527301</v>
      </c>
      <c r="G2268" s="157">
        <f t="shared" si="70"/>
        <v>-2650.0015258788922</v>
      </c>
      <c r="H2268" s="157">
        <f t="shared" si="71"/>
        <v>-2019.9966430663922</v>
      </c>
    </row>
    <row r="2269" spans="1:8" ht="15" customHeight="1" x14ac:dyDescent="0.2">
      <c r="A2269" s="152"/>
      <c r="B2269" s="152"/>
      <c r="C2269" s="152"/>
      <c r="D2269" s="152"/>
      <c r="E2269" s="153">
        <f>'2.40-Dati'!A2268</f>
        <v>40070.166666666664</v>
      </c>
      <c r="F2269" s="157">
        <f>'2.40-Dati'!B2268</f>
        <v>68.860000610351506</v>
      </c>
      <c r="G2269" s="157">
        <f t="shared" si="70"/>
        <v>-430.00030517579546</v>
      </c>
      <c r="H2269" s="157">
        <f t="shared" si="71"/>
        <v>-3080.0018310546875</v>
      </c>
    </row>
    <row r="2270" spans="1:8" ht="15" customHeight="1" x14ac:dyDescent="0.2">
      <c r="A2270" s="152"/>
      <c r="B2270" s="152"/>
      <c r="C2270" s="152"/>
      <c r="D2270" s="152"/>
      <c r="E2270" s="153">
        <f>'2.40-Dati'!A2269</f>
        <v>40071.166666666664</v>
      </c>
      <c r="F2270" s="157">
        <f>'2.40-Dati'!B2269</f>
        <v>70.930000305175696</v>
      </c>
      <c r="G2270" s="157">
        <f t="shared" si="70"/>
        <v>2069.9996948241906</v>
      </c>
      <c r="H2270" s="157">
        <f t="shared" si="71"/>
        <v>1639.9993896483952</v>
      </c>
    </row>
    <row r="2271" spans="1:8" ht="15" customHeight="1" x14ac:dyDescent="0.2">
      <c r="A2271" s="152"/>
      <c r="B2271" s="152"/>
      <c r="C2271" s="152"/>
      <c r="D2271" s="152"/>
      <c r="E2271" s="153">
        <f>'2.40-Dati'!A2270</f>
        <v>40072.166666666664</v>
      </c>
      <c r="F2271" s="157">
        <f>'2.40-Dati'!B2270</f>
        <v>72.510002136230398</v>
      </c>
      <c r="G2271" s="157">
        <f t="shared" si="70"/>
        <v>1580.0018310547016</v>
      </c>
      <c r="H2271" s="157">
        <f t="shared" si="71"/>
        <v>3650.0015258788922</v>
      </c>
    </row>
    <row r="2272" spans="1:8" ht="15" customHeight="1" x14ac:dyDescent="0.2">
      <c r="A2272" s="152"/>
      <c r="B2272" s="152"/>
      <c r="C2272" s="152"/>
      <c r="D2272" s="152"/>
      <c r="E2272" s="153">
        <f>'2.40-Dati'!A2271</f>
        <v>40073.166666666664</v>
      </c>
      <c r="F2272" s="157">
        <f>'2.40-Dati'!B2271</f>
        <v>72.470001220703097</v>
      </c>
      <c r="G2272" s="157">
        <f t="shared" si="70"/>
        <v>-40.000915527301117</v>
      </c>
      <c r="H2272" s="157">
        <f t="shared" si="71"/>
        <v>1540.0009155274006</v>
      </c>
    </row>
    <row r="2273" spans="1:8" ht="15" customHeight="1" x14ac:dyDescent="0.2">
      <c r="A2273" s="152"/>
      <c r="B2273" s="152"/>
      <c r="C2273" s="152"/>
      <c r="D2273" s="152"/>
      <c r="E2273" s="153">
        <f>'2.40-Dati'!A2272</f>
        <v>40074.166666666664</v>
      </c>
      <c r="F2273" s="157">
        <f>'2.40-Dati'!B2272</f>
        <v>72.040000915527301</v>
      </c>
      <c r="G2273" s="157">
        <f t="shared" si="70"/>
        <v>-430.00030517579546</v>
      </c>
      <c r="H2273" s="157">
        <f t="shared" si="71"/>
        <v>-470.00122070309658</v>
      </c>
    </row>
    <row r="2274" spans="1:8" ht="15" customHeight="1" x14ac:dyDescent="0.2">
      <c r="A2274" s="152"/>
      <c r="B2274" s="152"/>
      <c r="C2274" s="152"/>
      <c r="D2274" s="152"/>
      <c r="E2274" s="153">
        <f>'2.40-Dati'!A2273</f>
        <v>40077.166666666664</v>
      </c>
      <c r="F2274" s="157">
        <f>'2.40-Dati'!B2273</f>
        <v>69.709999084472599</v>
      </c>
      <c r="G2274" s="157">
        <f t="shared" si="70"/>
        <v>-2330.0018310547016</v>
      </c>
      <c r="H2274" s="157">
        <f t="shared" si="71"/>
        <v>-2760.0021362304969</v>
      </c>
    </row>
    <row r="2275" spans="1:8" ht="15" customHeight="1" x14ac:dyDescent="0.2">
      <c r="A2275" s="152"/>
      <c r="B2275" s="152"/>
      <c r="C2275" s="152"/>
      <c r="D2275" s="152"/>
      <c r="E2275" s="153">
        <f>'2.40-Dati'!A2274</f>
        <v>40078.166666666664</v>
      </c>
      <c r="F2275" s="157">
        <f>'2.40-Dati'!B2274</f>
        <v>71.550003051757798</v>
      </c>
      <c r="G2275" s="157">
        <f t="shared" si="70"/>
        <v>1840.003967285199</v>
      </c>
      <c r="H2275" s="157">
        <f t="shared" si="71"/>
        <v>-489.9978637695026</v>
      </c>
    </row>
    <row r="2276" spans="1:8" ht="15" customHeight="1" x14ac:dyDescent="0.2">
      <c r="A2276" s="152"/>
      <c r="B2276" s="152"/>
      <c r="C2276" s="152"/>
      <c r="D2276" s="152"/>
      <c r="E2276" s="153">
        <f>'2.40-Dati'!A2275</f>
        <v>40079.166666666664</v>
      </c>
      <c r="F2276" s="157">
        <f>'2.40-Dati'!B2275</f>
        <v>68.970001220703097</v>
      </c>
      <c r="G2276" s="157">
        <f t="shared" si="70"/>
        <v>-2580.0018310547016</v>
      </c>
      <c r="H2276" s="157">
        <f t="shared" si="71"/>
        <v>-739.9978637695026</v>
      </c>
    </row>
    <row r="2277" spans="1:8" ht="15" customHeight="1" x14ac:dyDescent="0.2">
      <c r="A2277" s="152"/>
      <c r="B2277" s="152"/>
      <c r="C2277" s="152"/>
      <c r="D2277" s="152"/>
      <c r="E2277" s="153">
        <f>'2.40-Dati'!A2276</f>
        <v>40080.166666666664</v>
      </c>
      <c r="F2277" s="157">
        <f>'2.40-Dati'!B2276</f>
        <v>65.889999389648395</v>
      </c>
      <c r="G2277" s="157">
        <f t="shared" si="70"/>
        <v>-3080.0018310547016</v>
      </c>
      <c r="H2277" s="157">
        <f t="shared" si="71"/>
        <v>-5660.0036621094032</v>
      </c>
    </row>
    <row r="2278" spans="1:8" ht="15" customHeight="1" x14ac:dyDescent="0.2">
      <c r="A2278" s="152"/>
      <c r="B2278" s="152"/>
      <c r="C2278" s="152"/>
      <c r="D2278" s="152"/>
      <c r="E2278" s="153">
        <f>'2.40-Dati'!A2277</f>
        <v>40081.166666666664</v>
      </c>
      <c r="F2278" s="157">
        <f>'2.40-Dati'!B2277</f>
        <v>66.019996643066406</v>
      </c>
      <c r="G2278" s="157">
        <f t="shared" si="70"/>
        <v>129.99725341801138</v>
      </c>
      <c r="H2278" s="157">
        <f t="shared" si="71"/>
        <v>-2950.0045776366901</v>
      </c>
    </row>
    <row r="2279" spans="1:8" ht="15" customHeight="1" x14ac:dyDescent="0.2">
      <c r="A2279" s="152"/>
      <c r="B2279" s="152"/>
      <c r="C2279" s="152"/>
      <c r="D2279" s="152"/>
      <c r="E2279" s="153">
        <f>'2.40-Dati'!A2278</f>
        <v>40084.166666666664</v>
      </c>
      <c r="F2279" s="157">
        <f>'2.40-Dati'!B2278</f>
        <v>66.839996337890597</v>
      </c>
      <c r="G2279" s="157">
        <f t="shared" si="70"/>
        <v>819.99969482419033</v>
      </c>
      <c r="H2279" s="157">
        <f t="shared" si="71"/>
        <v>949.99694824220171</v>
      </c>
    </row>
    <row r="2280" spans="1:8" ht="15" customHeight="1" x14ac:dyDescent="0.2">
      <c r="A2280" s="152"/>
      <c r="B2280" s="152"/>
      <c r="C2280" s="152"/>
      <c r="D2280" s="152"/>
      <c r="E2280" s="153">
        <f>'2.40-Dati'!A2279</f>
        <v>40085.166666666664</v>
      </c>
      <c r="F2280" s="157">
        <f>'2.40-Dati'!B2279</f>
        <v>66.709999084472599</v>
      </c>
      <c r="G2280" s="157">
        <f t="shared" si="70"/>
        <v>-129.99725341799717</v>
      </c>
      <c r="H2280" s="157">
        <f t="shared" si="71"/>
        <v>690.00244140619316</v>
      </c>
    </row>
    <row r="2281" spans="1:8" ht="15" customHeight="1" x14ac:dyDescent="0.2">
      <c r="A2281" s="152"/>
      <c r="B2281" s="152"/>
      <c r="C2281" s="152"/>
      <c r="D2281" s="152"/>
      <c r="E2281" s="153">
        <f>'2.40-Dati'!A2280</f>
        <v>40086.166666666664</v>
      </c>
      <c r="F2281" s="157">
        <f>'2.40-Dati'!B2280</f>
        <v>70.610000610351506</v>
      </c>
      <c r="G2281" s="157">
        <f t="shared" si="70"/>
        <v>3900.0015258789063</v>
      </c>
      <c r="H2281" s="157">
        <f t="shared" si="71"/>
        <v>3770.0042724609093</v>
      </c>
    </row>
    <row r="2282" spans="1:8" ht="15" customHeight="1" x14ac:dyDescent="0.2">
      <c r="A2282" s="152"/>
      <c r="B2282" s="152"/>
      <c r="C2282" s="152"/>
      <c r="D2282" s="152"/>
      <c r="E2282" s="153">
        <f>'2.40-Dati'!A2281</f>
        <v>40087.166666666664</v>
      </c>
      <c r="F2282" s="157">
        <f>'2.40-Dati'!B2281</f>
        <v>70.819999694824205</v>
      </c>
      <c r="G2282" s="157">
        <f t="shared" si="70"/>
        <v>209.99908447269888</v>
      </c>
      <c r="H2282" s="157">
        <f t="shared" si="71"/>
        <v>4110.0006103516052</v>
      </c>
    </row>
    <row r="2283" spans="1:8" ht="15" customHeight="1" x14ac:dyDescent="0.2">
      <c r="A2283" s="152"/>
      <c r="B2283" s="152"/>
      <c r="C2283" s="152"/>
      <c r="D2283" s="152"/>
      <c r="E2283" s="153">
        <f>'2.40-Dati'!A2282</f>
        <v>40088.166666666664</v>
      </c>
      <c r="F2283" s="157">
        <f>'2.40-Dati'!B2282</f>
        <v>69.949996948242102</v>
      </c>
      <c r="G2283" s="157">
        <f t="shared" si="70"/>
        <v>-870.0027465821023</v>
      </c>
      <c r="H2283" s="157">
        <f t="shared" si="71"/>
        <v>-660.00366210940342</v>
      </c>
    </row>
    <row r="2284" spans="1:8" ht="15" customHeight="1" x14ac:dyDescent="0.2">
      <c r="A2284" s="152"/>
      <c r="B2284" s="152"/>
      <c r="C2284" s="152"/>
      <c r="D2284" s="152"/>
      <c r="E2284" s="153">
        <f>'2.40-Dati'!A2283</f>
        <v>40091.166666666664</v>
      </c>
      <c r="F2284" s="157">
        <f>'2.40-Dati'!B2283</f>
        <v>70.410003662109304</v>
      </c>
      <c r="G2284" s="157">
        <f t="shared" si="70"/>
        <v>460.00671386720171</v>
      </c>
      <c r="H2284" s="157">
        <f t="shared" si="71"/>
        <v>-409.99603271490059</v>
      </c>
    </row>
    <row r="2285" spans="1:8" ht="15" customHeight="1" x14ac:dyDescent="0.2">
      <c r="A2285" s="152"/>
      <c r="B2285" s="152"/>
      <c r="C2285" s="152"/>
      <c r="D2285" s="152"/>
      <c r="E2285" s="153">
        <f>'2.40-Dati'!A2284</f>
        <v>40092.166666666664</v>
      </c>
      <c r="F2285" s="157">
        <f>'2.40-Dati'!B2284</f>
        <v>70.879997253417898</v>
      </c>
      <c r="G2285" s="157">
        <f t="shared" si="70"/>
        <v>469.99359130859375</v>
      </c>
      <c r="H2285" s="157">
        <f t="shared" si="71"/>
        <v>930.00030517579546</v>
      </c>
    </row>
    <row r="2286" spans="1:8" ht="15" customHeight="1" x14ac:dyDescent="0.2">
      <c r="A2286" s="152"/>
      <c r="B2286" s="152"/>
      <c r="C2286" s="152"/>
      <c r="D2286" s="152"/>
      <c r="E2286" s="153">
        <f>'2.40-Dati'!A2285</f>
        <v>40093.166666666664</v>
      </c>
      <c r="F2286" s="157">
        <f>'2.40-Dati'!B2285</f>
        <v>69.569999694824205</v>
      </c>
      <c r="G2286" s="157">
        <f t="shared" si="70"/>
        <v>-1309.9975585936932</v>
      </c>
      <c r="H2286" s="157">
        <f t="shared" si="71"/>
        <v>-840.00396728509941</v>
      </c>
    </row>
    <row r="2287" spans="1:8" ht="15" customHeight="1" x14ac:dyDescent="0.2">
      <c r="A2287" s="152"/>
      <c r="B2287" s="152"/>
      <c r="C2287" s="152"/>
      <c r="D2287" s="152"/>
      <c r="E2287" s="153">
        <f>'2.40-Dati'!A2286</f>
        <v>40094.166666666664</v>
      </c>
      <c r="F2287" s="157">
        <f>'2.40-Dati'!B2286</f>
        <v>71.690002441406193</v>
      </c>
      <c r="G2287" s="157">
        <f t="shared" si="70"/>
        <v>2120.0027465819885</v>
      </c>
      <c r="H2287" s="157">
        <f t="shared" si="71"/>
        <v>810.00518798829535</v>
      </c>
    </row>
    <row r="2288" spans="1:8" ht="15" customHeight="1" x14ac:dyDescent="0.2">
      <c r="A2288" s="152"/>
      <c r="B2288" s="152"/>
      <c r="C2288" s="152"/>
      <c r="D2288" s="152"/>
      <c r="E2288" s="153">
        <f>'2.40-Dati'!A2287</f>
        <v>40095.166666666664</v>
      </c>
      <c r="F2288" s="157">
        <f>'2.40-Dati'!B2287</f>
        <v>71.769996643066406</v>
      </c>
      <c r="G2288" s="157">
        <f t="shared" si="70"/>
        <v>79.994201660213093</v>
      </c>
      <c r="H2288" s="157">
        <f t="shared" si="71"/>
        <v>2199.9969482422016</v>
      </c>
    </row>
    <row r="2289" spans="1:8" ht="15" customHeight="1" x14ac:dyDescent="0.2">
      <c r="A2289" s="152"/>
      <c r="B2289" s="152"/>
      <c r="C2289" s="152"/>
      <c r="D2289" s="152"/>
      <c r="E2289" s="153">
        <f>'2.40-Dati'!A2288</f>
        <v>40098.166666666664</v>
      </c>
      <c r="F2289" s="157">
        <f>'2.40-Dati'!B2288</f>
        <v>73.269996643066406</v>
      </c>
      <c r="G2289" s="157">
        <f t="shared" si="70"/>
        <v>1500</v>
      </c>
      <c r="H2289" s="157">
        <f t="shared" si="71"/>
        <v>1579.9942016602131</v>
      </c>
    </row>
    <row r="2290" spans="1:8" ht="15" customHeight="1" x14ac:dyDescent="0.2">
      <c r="A2290" s="152"/>
      <c r="B2290" s="152"/>
      <c r="C2290" s="152"/>
      <c r="D2290" s="152"/>
      <c r="E2290" s="153">
        <f>'2.40-Dati'!A2289</f>
        <v>40099.166666666664</v>
      </c>
      <c r="F2290" s="157">
        <f>'2.40-Dati'!B2289</f>
        <v>74.150001525878906</v>
      </c>
      <c r="G2290" s="157">
        <f t="shared" si="70"/>
        <v>880.0048828125</v>
      </c>
      <c r="H2290" s="157">
        <f t="shared" si="71"/>
        <v>2380.0048828125</v>
      </c>
    </row>
    <row r="2291" spans="1:8" ht="15" customHeight="1" x14ac:dyDescent="0.2">
      <c r="A2291" s="152"/>
      <c r="B2291" s="152"/>
      <c r="C2291" s="152"/>
      <c r="D2291" s="152"/>
      <c r="E2291" s="153">
        <f>'2.40-Dati'!A2290</f>
        <v>40100.166666666664</v>
      </c>
      <c r="F2291" s="157">
        <f>'2.40-Dati'!B2290</f>
        <v>75.180000305175696</v>
      </c>
      <c r="G2291" s="157">
        <f t="shared" si="70"/>
        <v>1029.9987792967897</v>
      </c>
      <c r="H2291" s="157">
        <f t="shared" si="71"/>
        <v>1910.0036621092897</v>
      </c>
    </row>
    <row r="2292" spans="1:8" ht="15" customHeight="1" x14ac:dyDescent="0.2">
      <c r="A2292" s="152"/>
      <c r="B2292" s="152"/>
      <c r="C2292" s="152"/>
      <c r="D2292" s="152"/>
      <c r="E2292" s="153">
        <f>'2.40-Dati'!A2291</f>
        <v>40101.166666666664</v>
      </c>
      <c r="F2292" s="157">
        <f>'2.40-Dati'!B2291</f>
        <v>77.580001831054602</v>
      </c>
      <c r="G2292" s="157">
        <f t="shared" si="70"/>
        <v>2400.0015258789063</v>
      </c>
      <c r="H2292" s="157">
        <f t="shared" si="71"/>
        <v>3430.0003051756958</v>
      </c>
    </row>
    <row r="2293" spans="1:8" ht="15" customHeight="1" x14ac:dyDescent="0.2">
      <c r="A2293" s="152"/>
      <c r="B2293" s="152"/>
      <c r="C2293" s="152"/>
      <c r="D2293" s="152"/>
      <c r="E2293" s="153">
        <f>'2.40-Dati'!A2292</f>
        <v>40102.166666666664</v>
      </c>
      <c r="F2293" s="157">
        <f>'2.40-Dati'!B2292</f>
        <v>78.529998779296804</v>
      </c>
      <c r="G2293" s="157">
        <f t="shared" si="70"/>
        <v>949.99694824220171</v>
      </c>
      <c r="H2293" s="157">
        <f t="shared" si="71"/>
        <v>3349.9984741211078</v>
      </c>
    </row>
    <row r="2294" spans="1:8" ht="15" customHeight="1" x14ac:dyDescent="0.2">
      <c r="A2294" s="152"/>
      <c r="B2294" s="152"/>
      <c r="C2294" s="152"/>
      <c r="D2294" s="152"/>
      <c r="E2294" s="153">
        <f>'2.40-Dati'!A2293</f>
        <v>40105.166666666664</v>
      </c>
      <c r="F2294" s="157">
        <f>'2.40-Dati'!B2293</f>
        <v>79.610000610351506</v>
      </c>
      <c r="G2294" s="157">
        <f t="shared" si="70"/>
        <v>1080.0018310547016</v>
      </c>
      <c r="H2294" s="157">
        <f t="shared" si="71"/>
        <v>2029.9987792969032</v>
      </c>
    </row>
    <row r="2295" spans="1:8" ht="15" customHeight="1" x14ac:dyDescent="0.2">
      <c r="A2295" s="152"/>
      <c r="B2295" s="152"/>
      <c r="C2295" s="152"/>
      <c r="D2295" s="152"/>
      <c r="E2295" s="153">
        <f>'2.40-Dati'!A2294</f>
        <v>40106.166666666664</v>
      </c>
      <c r="F2295" s="157">
        <f>'2.40-Dati'!B2294</f>
        <v>79.089996337890597</v>
      </c>
      <c r="G2295" s="157">
        <f t="shared" si="70"/>
        <v>-520.00427246090908</v>
      </c>
      <c r="H2295" s="157">
        <f t="shared" si="71"/>
        <v>559.99755859379252</v>
      </c>
    </row>
    <row r="2296" spans="1:8" ht="15" customHeight="1" x14ac:dyDescent="0.2">
      <c r="A2296" s="152"/>
      <c r="B2296" s="152"/>
      <c r="C2296" s="152"/>
      <c r="D2296" s="152"/>
      <c r="E2296" s="153">
        <f>'2.40-Dati'!A2295</f>
        <v>40107.166666666664</v>
      </c>
      <c r="F2296" s="157">
        <f>'2.40-Dati'!B2295</f>
        <v>81.370002746582003</v>
      </c>
      <c r="G2296" s="157">
        <f t="shared" si="70"/>
        <v>2280.0064086914063</v>
      </c>
      <c r="H2296" s="157">
        <f t="shared" si="71"/>
        <v>1760.0021362304972</v>
      </c>
    </row>
    <row r="2297" spans="1:8" ht="15" customHeight="1" x14ac:dyDescent="0.2">
      <c r="A2297" s="152"/>
      <c r="B2297" s="152"/>
      <c r="C2297" s="152"/>
      <c r="D2297" s="152"/>
      <c r="E2297" s="153">
        <f>'2.40-Dati'!A2296</f>
        <v>40108.166666666664</v>
      </c>
      <c r="F2297" s="157">
        <f>'2.40-Dati'!B2296</f>
        <v>81.190002441406193</v>
      </c>
      <c r="G2297" s="157">
        <f t="shared" si="70"/>
        <v>-180.00030517580967</v>
      </c>
      <c r="H2297" s="157">
        <f t="shared" si="71"/>
        <v>2100.0061035155968</v>
      </c>
    </row>
    <row r="2298" spans="1:8" ht="15" customHeight="1" x14ac:dyDescent="0.2">
      <c r="A2298" s="152"/>
      <c r="B2298" s="152"/>
      <c r="C2298" s="152"/>
      <c r="D2298" s="152"/>
      <c r="E2298" s="153">
        <f>'2.40-Dati'!A2297</f>
        <v>40109.166666666664</v>
      </c>
      <c r="F2298" s="157">
        <f>'2.40-Dati'!B2297</f>
        <v>80.5</v>
      </c>
      <c r="G2298" s="157">
        <f t="shared" si="70"/>
        <v>-690.00244140619316</v>
      </c>
      <c r="H2298" s="157">
        <f t="shared" si="71"/>
        <v>-870.00274658200283</v>
      </c>
    </row>
    <row r="2299" spans="1:8" ht="15" customHeight="1" x14ac:dyDescent="0.2">
      <c r="A2299" s="152"/>
      <c r="B2299" s="152"/>
      <c r="C2299" s="152"/>
      <c r="D2299" s="152"/>
      <c r="E2299" s="153">
        <f>'2.40-Dati'!A2298</f>
        <v>40112.166666666664</v>
      </c>
      <c r="F2299" s="157">
        <f>'2.40-Dati'!B2298</f>
        <v>78.680000305175696</v>
      </c>
      <c r="G2299" s="157">
        <f t="shared" si="70"/>
        <v>-1819.999694824304</v>
      </c>
      <c r="H2299" s="157">
        <f t="shared" si="71"/>
        <v>-2510.0021362304969</v>
      </c>
    </row>
    <row r="2300" spans="1:8" ht="15" customHeight="1" x14ac:dyDescent="0.2">
      <c r="A2300" s="152"/>
      <c r="B2300" s="152"/>
      <c r="C2300" s="152"/>
      <c r="D2300" s="152"/>
      <c r="E2300" s="153">
        <f>'2.40-Dati'!A2299</f>
        <v>40113.166666666664</v>
      </c>
      <c r="F2300" s="157">
        <f>'2.40-Dati'!B2299</f>
        <v>79.550003051757798</v>
      </c>
      <c r="G2300" s="157">
        <f t="shared" si="70"/>
        <v>870.0027465821023</v>
      </c>
      <c r="H2300" s="157">
        <f t="shared" si="71"/>
        <v>-949.99694824220171</v>
      </c>
    </row>
    <row r="2301" spans="1:8" ht="15" customHeight="1" x14ac:dyDescent="0.2">
      <c r="A2301" s="152"/>
      <c r="B2301" s="152"/>
      <c r="C2301" s="152"/>
      <c r="D2301" s="152"/>
      <c r="E2301" s="153">
        <f>'2.40-Dati'!A2300</f>
        <v>40114.166666666664</v>
      </c>
      <c r="F2301" s="157">
        <f>'2.40-Dati'!B2300</f>
        <v>77.459999084472599</v>
      </c>
      <c r="G2301" s="157">
        <f t="shared" si="70"/>
        <v>-2090.003967285199</v>
      </c>
      <c r="H2301" s="157">
        <f t="shared" si="71"/>
        <v>-1220.0012207030968</v>
      </c>
    </row>
    <row r="2302" spans="1:8" ht="15" customHeight="1" x14ac:dyDescent="0.2">
      <c r="A2302" s="152"/>
      <c r="B2302" s="152"/>
      <c r="C2302" s="152"/>
      <c r="D2302" s="152"/>
      <c r="E2302" s="153">
        <f>'2.40-Dati'!A2301</f>
        <v>40115.166666666664</v>
      </c>
      <c r="F2302" s="157">
        <f>'2.40-Dati'!B2301</f>
        <v>79.870002746582003</v>
      </c>
      <c r="G2302" s="157">
        <f t="shared" si="70"/>
        <v>2410.0036621094032</v>
      </c>
      <c r="H2302" s="157">
        <f t="shared" si="71"/>
        <v>319.9996948242042</v>
      </c>
    </row>
    <row r="2303" spans="1:8" ht="15" customHeight="1" x14ac:dyDescent="0.2">
      <c r="A2303" s="152"/>
      <c r="B2303" s="152"/>
      <c r="C2303" s="152"/>
      <c r="D2303" s="152"/>
      <c r="E2303" s="153">
        <f>'2.40-Dati'!A2302</f>
        <v>40116.166666666664</v>
      </c>
      <c r="F2303" s="157">
        <f>'2.40-Dati'!B2302</f>
        <v>77</v>
      </c>
      <c r="G2303" s="157">
        <f t="shared" si="70"/>
        <v>-2870.0027465820031</v>
      </c>
      <c r="H2303" s="157">
        <f t="shared" si="71"/>
        <v>-459.99908447259986</v>
      </c>
    </row>
    <row r="2304" spans="1:8" ht="15" customHeight="1" x14ac:dyDescent="0.2">
      <c r="A2304" s="152"/>
      <c r="B2304" s="152"/>
      <c r="C2304" s="152"/>
      <c r="D2304" s="152"/>
      <c r="E2304" s="153">
        <f>'2.40-Dati'!A2303</f>
        <v>40119.208333333336</v>
      </c>
      <c r="F2304" s="157">
        <f>'2.40-Dati'!B2303</f>
        <v>78.129997253417898</v>
      </c>
      <c r="G2304" s="157">
        <f t="shared" si="70"/>
        <v>1129.9972534178978</v>
      </c>
      <c r="H2304" s="157">
        <f t="shared" si="71"/>
        <v>-1740.0054931641052</v>
      </c>
    </row>
    <row r="2305" spans="1:8" ht="15" customHeight="1" x14ac:dyDescent="0.2">
      <c r="A2305" s="152"/>
      <c r="B2305" s="152"/>
      <c r="C2305" s="152"/>
      <c r="D2305" s="152"/>
      <c r="E2305" s="153">
        <f>'2.40-Dati'!A2304</f>
        <v>40120.208333333336</v>
      </c>
      <c r="F2305" s="157">
        <f>'2.40-Dati'!B2304</f>
        <v>79.599998474121094</v>
      </c>
      <c r="G2305" s="157">
        <f t="shared" si="70"/>
        <v>1470.0012207031959</v>
      </c>
      <c r="H2305" s="157">
        <f t="shared" si="71"/>
        <v>2599.9984741210938</v>
      </c>
    </row>
    <row r="2306" spans="1:8" ht="15" customHeight="1" x14ac:dyDescent="0.2">
      <c r="A2306" s="152"/>
      <c r="B2306" s="152"/>
      <c r="C2306" s="152"/>
      <c r="D2306" s="152"/>
      <c r="E2306" s="153">
        <f>'2.40-Dati'!A2305</f>
        <v>40121.208333333336</v>
      </c>
      <c r="F2306" s="157">
        <f>'2.40-Dati'!B2305</f>
        <v>80.400001525878906</v>
      </c>
      <c r="G2306" s="157">
        <f t="shared" si="70"/>
        <v>800.0030517578125</v>
      </c>
      <c r="H2306" s="157">
        <f t="shared" si="71"/>
        <v>2270.0042724610084</v>
      </c>
    </row>
    <row r="2307" spans="1:8" ht="15" customHeight="1" x14ac:dyDescent="0.2">
      <c r="A2307" s="152"/>
      <c r="B2307" s="152"/>
      <c r="C2307" s="152"/>
      <c r="D2307" s="152"/>
      <c r="E2307" s="153">
        <f>'2.40-Dati'!A2306</f>
        <v>40122.208333333336</v>
      </c>
      <c r="F2307" s="157">
        <f>'2.40-Dati'!B2306</f>
        <v>79.620002746582003</v>
      </c>
      <c r="G2307" s="157">
        <f t="shared" si="70"/>
        <v>-779.99877929690342</v>
      </c>
      <c r="H2307" s="157">
        <f t="shared" si="71"/>
        <v>20.004272460909078</v>
      </c>
    </row>
    <row r="2308" spans="1:8" ht="15" customHeight="1" x14ac:dyDescent="0.2">
      <c r="A2308" s="152"/>
      <c r="B2308" s="152"/>
      <c r="C2308" s="152"/>
      <c r="D2308" s="152"/>
      <c r="E2308" s="153">
        <f>'2.40-Dati'!A2307</f>
        <v>40123.208333333336</v>
      </c>
      <c r="F2308" s="157">
        <f>'2.40-Dati'!B2307</f>
        <v>77.430000305175696</v>
      </c>
      <c r="G2308" s="157">
        <f t="shared" ref="G2308:G2371" si="72">IF($B$1="lunga",1,-1)*$B$3*(F2308-F2307)</f>
        <v>-2190.0024414063068</v>
      </c>
      <c r="H2308" s="157">
        <f t="shared" si="71"/>
        <v>-2970.0012207032105</v>
      </c>
    </row>
    <row r="2309" spans="1:8" ht="15" customHeight="1" x14ac:dyDescent="0.2">
      <c r="A2309" s="152"/>
      <c r="B2309" s="152"/>
      <c r="C2309" s="152"/>
      <c r="D2309" s="152"/>
      <c r="E2309" s="153">
        <f>'2.40-Dati'!A2308</f>
        <v>40126.208333333336</v>
      </c>
      <c r="F2309" s="157">
        <f>'2.40-Dati'!B2308</f>
        <v>79.430000305175696</v>
      </c>
      <c r="G2309" s="157">
        <f t="shared" si="72"/>
        <v>2000</v>
      </c>
      <c r="H2309" s="157">
        <f t="shared" ref="H2309:H2372" si="73">G2308+G2309</f>
        <v>-190.00244140630684</v>
      </c>
    </row>
    <row r="2310" spans="1:8" ht="15" customHeight="1" x14ac:dyDescent="0.2">
      <c r="A2310" s="152"/>
      <c r="B2310" s="152"/>
      <c r="C2310" s="152"/>
      <c r="D2310" s="152"/>
      <c r="E2310" s="153">
        <f>'2.40-Dati'!A2309</f>
        <v>40127.208333333336</v>
      </c>
      <c r="F2310" s="157">
        <f>'2.40-Dati'!B2309</f>
        <v>79.050003051757798</v>
      </c>
      <c r="G2310" s="157">
        <f t="shared" si="72"/>
        <v>-379.9972534178977</v>
      </c>
      <c r="H2310" s="157">
        <f t="shared" si="73"/>
        <v>1620.0027465821022</v>
      </c>
    </row>
    <row r="2311" spans="1:8" ht="15" customHeight="1" x14ac:dyDescent="0.2">
      <c r="A2311" s="152"/>
      <c r="B2311" s="152"/>
      <c r="C2311" s="152"/>
      <c r="D2311" s="152"/>
      <c r="E2311" s="153">
        <f>'2.40-Dati'!A2310</f>
        <v>40128.208333333336</v>
      </c>
      <c r="F2311" s="157">
        <f>'2.40-Dati'!B2310</f>
        <v>79.279998779296804</v>
      </c>
      <c r="G2311" s="157">
        <f t="shared" si="72"/>
        <v>229.99572753900566</v>
      </c>
      <c r="H2311" s="157">
        <f t="shared" si="73"/>
        <v>-150.00152587889204</v>
      </c>
    </row>
    <row r="2312" spans="1:8" ht="15" customHeight="1" x14ac:dyDescent="0.2">
      <c r="A2312" s="152"/>
      <c r="B2312" s="152"/>
      <c r="C2312" s="152"/>
      <c r="D2312" s="152"/>
      <c r="E2312" s="153">
        <f>'2.40-Dati'!A2311</f>
        <v>40129.208333333336</v>
      </c>
      <c r="F2312" s="157">
        <f>'2.40-Dati'!B2311</f>
        <v>76.940002441406193</v>
      </c>
      <c r="G2312" s="157">
        <f t="shared" si="72"/>
        <v>-2339.9963378906109</v>
      </c>
      <c r="H2312" s="157">
        <f t="shared" si="73"/>
        <v>-2110.0006103516052</v>
      </c>
    </row>
    <row r="2313" spans="1:8" ht="15" customHeight="1" x14ac:dyDescent="0.2">
      <c r="A2313" s="152"/>
      <c r="B2313" s="152"/>
      <c r="C2313" s="152"/>
      <c r="D2313" s="152"/>
      <c r="E2313" s="153">
        <f>'2.40-Dati'!A2312</f>
        <v>40130.208333333336</v>
      </c>
      <c r="F2313" s="157">
        <f>'2.40-Dati'!B2312</f>
        <v>76.349998474121094</v>
      </c>
      <c r="G2313" s="157">
        <f t="shared" si="72"/>
        <v>-590.00396728509941</v>
      </c>
      <c r="H2313" s="157">
        <f t="shared" si="73"/>
        <v>-2930.0003051757103</v>
      </c>
    </row>
    <row r="2314" spans="1:8" ht="15" customHeight="1" x14ac:dyDescent="0.2">
      <c r="A2314" s="152"/>
      <c r="B2314" s="152"/>
      <c r="C2314" s="152"/>
      <c r="D2314" s="152"/>
      <c r="E2314" s="153">
        <f>'2.40-Dati'!A2313</f>
        <v>40133.208333333336</v>
      </c>
      <c r="F2314" s="157">
        <f>'2.40-Dati'!B2313</f>
        <v>78.900001525878906</v>
      </c>
      <c r="G2314" s="157">
        <f t="shared" si="72"/>
        <v>2550.0030517578125</v>
      </c>
      <c r="H2314" s="157">
        <f t="shared" si="73"/>
        <v>1959.9990844727131</v>
      </c>
    </row>
    <row r="2315" spans="1:8" ht="15" customHeight="1" x14ac:dyDescent="0.2">
      <c r="A2315" s="152"/>
      <c r="B2315" s="152"/>
      <c r="C2315" s="152"/>
      <c r="D2315" s="152"/>
      <c r="E2315" s="153">
        <f>'2.40-Dati'!A2314</f>
        <v>40134.208333333336</v>
      </c>
      <c r="F2315" s="157">
        <f>'2.40-Dati'!B2314</f>
        <v>79.139999389648395</v>
      </c>
      <c r="G2315" s="157">
        <f t="shared" si="72"/>
        <v>239.99786376948862</v>
      </c>
      <c r="H2315" s="157">
        <f t="shared" si="73"/>
        <v>2790.000915527301</v>
      </c>
    </row>
    <row r="2316" spans="1:8" ht="15" customHeight="1" x14ac:dyDescent="0.2">
      <c r="A2316" s="152"/>
      <c r="B2316" s="152"/>
      <c r="C2316" s="152"/>
      <c r="D2316" s="152"/>
      <c r="E2316" s="153">
        <f>'2.40-Dati'!A2315</f>
        <v>40135.208333333336</v>
      </c>
      <c r="F2316" s="157">
        <f>'2.40-Dati'!B2315</f>
        <v>79.580001831054602</v>
      </c>
      <c r="G2316" s="157">
        <f t="shared" si="72"/>
        <v>440.00244140620737</v>
      </c>
      <c r="H2316" s="157">
        <f t="shared" si="73"/>
        <v>680.00030517569598</v>
      </c>
    </row>
    <row r="2317" spans="1:8" ht="15" customHeight="1" x14ac:dyDescent="0.2">
      <c r="A2317" s="152"/>
      <c r="B2317" s="152"/>
      <c r="C2317" s="152"/>
      <c r="D2317" s="152"/>
      <c r="E2317" s="153">
        <f>'2.40-Dati'!A2316</f>
        <v>40136.208333333336</v>
      </c>
      <c r="F2317" s="157">
        <f>'2.40-Dati'!B2316</f>
        <v>77.459999084472599</v>
      </c>
      <c r="G2317" s="157">
        <f t="shared" si="72"/>
        <v>-2120.0027465820031</v>
      </c>
      <c r="H2317" s="157">
        <f t="shared" si="73"/>
        <v>-1680.0003051757958</v>
      </c>
    </row>
    <row r="2318" spans="1:8" ht="15" customHeight="1" x14ac:dyDescent="0.2">
      <c r="A2318" s="152"/>
      <c r="B2318" s="152"/>
      <c r="C2318" s="152"/>
      <c r="D2318" s="152"/>
      <c r="E2318" s="153">
        <f>'2.40-Dati'!A2317</f>
        <v>40137.208333333336</v>
      </c>
      <c r="F2318" s="157">
        <f>'2.40-Dati'!B2317</f>
        <v>76.720001220703097</v>
      </c>
      <c r="G2318" s="157">
        <f t="shared" si="72"/>
        <v>-739.99786376950283</v>
      </c>
      <c r="H2318" s="157">
        <f t="shared" si="73"/>
        <v>-2860.0006103515061</v>
      </c>
    </row>
    <row r="2319" spans="1:8" ht="15" customHeight="1" x14ac:dyDescent="0.2">
      <c r="A2319" s="152"/>
      <c r="B2319" s="152"/>
      <c r="C2319" s="152"/>
      <c r="D2319" s="152"/>
      <c r="E2319" s="153">
        <f>'2.40-Dati'!A2318</f>
        <v>40140.208333333336</v>
      </c>
      <c r="F2319" s="157">
        <f>'2.40-Dati'!B2318</f>
        <v>77.559997558593693</v>
      </c>
      <c r="G2319" s="157">
        <f t="shared" si="72"/>
        <v>839.99633789059658</v>
      </c>
      <c r="H2319" s="157">
        <f t="shared" si="73"/>
        <v>99.99847412109375</v>
      </c>
    </row>
    <row r="2320" spans="1:8" ht="15" customHeight="1" x14ac:dyDescent="0.2">
      <c r="A2320" s="152"/>
      <c r="B2320" s="152"/>
      <c r="C2320" s="152"/>
      <c r="D2320" s="152"/>
      <c r="E2320" s="153">
        <f>'2.40-Dati'!A2319</f>
        <v>40141.208333333336</v>
      </c>
      <c r="F2320" s="157">
        <f>'2.40-Dati'!B2319</f>
        <v>76.019996643066406</v>
      </c>
      <c r="G2320" s="157">
        <f t="shared" si="72"/>
        <v>-1540.0009155272869</v>
      </c>
      <c r="H2320" s="157">
        <f t="shared" si="73"/>
        <v>-700.00457763669033</v>
      </c>
    </row>
    <row r="2321" spans="1:8" ht="15" customHeight="1" x14ac:dyDescent="0.2">
      <c r="A2321" s="152"/>
      <c r="B2321" s="152"/>
      <c r="C2321" s="152"/>
      <c r="D2321" s="152"/>
      <c r="E2321" s="153">
        <f>'2.40-Dati'!A2320</f>
        <v>40142.208333333336</v>
      </c>
      <c r="F2321" s="157">
        <f>'2.40-Dati'!B2320</f>
        <v>77.959999084472599</v>
      </c>
      <c r="G2321" s="157">
        <f t="shared" si="72"/>
        <v>1940.0024414061932</v>
      </c>
      <c r="H2321" s="157">
        <f t="shared" si="73"/>
        <v>400.00152587890625</v>
      </c>
    </row>
    <row r="2322" spans="1:8" ht="15" customHeight="1" x14ac:dyDescent="0.2">
      <c r="A2322" s="152"/>
      <c r="B2322" s="152"/>
      <c r="C2322" s="152"/>
      <c r="D2322" s="152"/>
      <c r="E2322" s="153">
        <f>'2.40-Dati'!A2321</f>
        <v>40144.604166666664</v>
      </c>
      <c r="F2322" s="157">
        <f>'2.40-Dati'!B2321</f>
        <v>76.050003051757798</v>
      </c>
      <c r="G2322" s="157">
        <f t="shared" si="72"/>
        <v>-1909.996032714801</v>
      </c>
      <c r="H2322" s="157">
        <f t="shared" si="73"/>
        <v>30.006408691392153</v>
      </c>
    </row>
    <row r="2323" spans="1:8" ht="15" customHeight="1" x14ac:dyDescent="0.2">
      <c r="A2323" s="152"/>
      <c r="B2323" s="152"/>
      <c r="C2323" s="152"/>
      <c r="D2323" s="152"/>
      <c r="E2323" s="153">
        <f>'2.40-Dati'!A2322</f>
        <v>40147.208333333336</v>
      </c>
      <c r="F2323" s="157">
        <f>'2.40-Dati'!B2322</f>
        <v>77.279998779296804</v>
      </c>
      <c r="G2323" s="157">
        <f t="shared" si="72"/>
        <v>1229.9957275390057</v>
      </c>
      <c r="H2323" s="157">
        <f t="shared" si="73"/>
        <v>-680.00030517579535</v>
      </c>
    </row>
    <row r="2324" spans="1:8" ht="15" customHeight="1" x14ac:dyDescent="0.2">
      <c r="A2324" s="152"/>
      <c r="B2324" s="152"/>
      <c r="C2324" s="152"/>
      <c r="D2324" s="152"/>
      <c r="E2324" s="153">
        <f>'2.40-Dati'!A2323</f>
        <v>40148.208333333336</v>
      </c>
      <c r="F2324" s="157">
        <f>'2.40-Dati'!B2323</f>
        <v>78.370002746582003</v>
      </c>
      <c r="G2324" s="157">
        <f t="shared" si="72"/>
        <v>1090.003967285199</v>
      </c>
      <c r="H2324" s="157">
        <f t="shared" si="73"/>
        <v>2319.9996948242047</v>
      </c>
    </row>
    <row r="2325" spans="1:8" ht="15" customHeight="1" x14ac:dyDescent="0.2">
      <c r="A2325" s="152"/>
      <c r="B2325" s="152"/>
      <c r="C2325" s="152"/>
      <c r="D2325" s="152"/>
      <c r="E2325" s="153">
        <f>'2.40-Dati'!A2324</f>
        <v>40149.208333333336</v>
      </c>
      <c r="F2325" s="157">
        <f>'2.40-Dati'!B2324</f>
        <v>76.599998474121094</v>
      </c>
      <c r="G2325" s="157">
        <f t="shared" si="72"/>
        <v>-1770.0042724609091</v>
      </c>
      <c r="H2325" s="157">
        <f t="shared" si="73"/>
        <v>-680.00030517571008</v>
      </c>
    </row>
    <row r="2326" spans="1:8" ht="15" customHeight="1" x14ac:dyDescent="0.2">
      <c r="A2326" s="152"/>
      <c r="B2326" s="152"/>
      <c r="C2326" s="152"/>
      <c r="D2326" s="152"/>
      <c r="E2326" s="153">
        <f>'2.40-Dati'!A2325</f>
        <v>40150.208333333336</v>
      </c>
      <c r="F2326" s="157">
        <f>'2.40-Dati'!B2325</f>
        <v>76.459999084472599</v>
      </c>
      <c r="G2326" s="157">
        <f t="shared" si="72"/>
        <v>-139.99938964849434</v>
      </c>
      <c r="H2326" s="157">
        <f t="shared" si="73"/>
        <v>-1910.0036621094034</v>
      </c>
    </row>
    <row r="2327" spans="1:8" ht="15" customHeight="1" x14ac:dyDescent="0.2">
      <c r="A2327" s="152"/>
      <c r="B2327" s="152"/>
      <c r="C2327" s="152"/>
      <c r="D2327" s="152"/>
      <c r="E2327" s="153">
        <f>'2.40-Dati'!A2326</f>
        <v>40151.208333333336</v>
      </c>
      <c r="F2327" s="157">
        <f>'2.40-Dati'!B2326</f>
        <v>75.470001220703097</v>
      </c>
      <c r="G2327" s="157">
        <f t="shared" si="72"/>
        <v>-989.99786376950283</v>
      </c>
      <c r="H2327" s="157">
        <f t="shared" si="73"/>
        <v>-1129.9972534179972</v>
      </c>
    </row>
    <row r="2328" spans="1:8" ht="15" customHeight="1" x14ac:dyDescent="0.2">
      <c r="A2328" s="152"/>
      <c r="B2328" s="152"/>
      <c r="C2328" s="152"/>
      <c r="D2328" s="152"/>
      <c r="E2328" s="153">
        <f>'2.40-Dati'!A2327</f>
        <v>40154.208333333336</v>
      </c>
      <c r="F2328" s="157">
        <f>'2.40-Dati'!B2327</f>
        <v>73.930000305175696</v>
      </c>
      <c r="G2328" s="157">
        <f t="shared" si="72"/>
        <v>-1540.0009155274006</v>
      </c>
      <c r="H2328" s="157">
        <f t="shared" si="73"/>
        <v>-2529.9987792969032</v>
      </c>
    </row>
    <row r="2329" spans="1:8" ht="15" customHeight="1" x14ac:dyDescent="0.2">
      <c r="A2329" s="152"/>
      <c r="B2329" s="152"/>
      <c r="C2329" s="152"/>
      <c r="D2329" s="152"/>
      <c r="E2329" s="153">
        <f>'2.40-Dati'!A2328</f>
        <v>40155.208333333336</v>
      </c>
      <c r="F2329" s="157">
        <f>'2.40-Dati'!B2328</f>
        <v>72.620002746582003</v>
      </c>
      <c r="G2329" s="157">
        <f t="shared" si="72"/>
        <v>-1309.9975585936932</v>
      </c>
      <c r="H2329" s="157">
        <f t="shared" si="73"/>
        <v>-2849.9984741210938</v>
      </c>
    </row>
    <row r="2330" spans="1:8" ht="15" customHeight="1" x14ac:dyDescent="0.2">
      <c r="A2330" s="152"/>
      <c r="B2330" s="152"/>
      <c r="C2330" s="152"/>
      <c r="D2330" s="152"/>
      <c r="E2330" s="153">
        <f>'2.40-Dati'!A2329</f>
        <v>40156.208333333336</v>
      </c>
      <c r="F2330" s="157">
        <f>'2.40-Dati'!B2329</f>
        <v>70.669998168945298</v>
      </c>
      <c r="G2330" s="157">
        <f t="shared" si="72"/>
        <v>-1950.0045776367047</v>
      </c>
      <c r="H2330" s="157">
        <f t="shared" si="73"/>
        <v>-3260.0021362303978</v>
      </c>
    </row>
    <row r="2331" spans="1:8" ht="15" customHeight="1" x14ac:dyDescent="0.2">
      <c r="A2331" s="152"/>
      <c r="B2331" s="152"/>
      <c r="C2331" s="152"/>
      <c r="D2331" s="152"/>
      <c r="E2331" s="153">
        <f>'2.40-Dati'!A2330</f>
        <v>40157.208333333336</v>
      </c>
      <c r="F2331" s="157">
        <f>'2.40-Dati'!B2330</f>
        <v>70.540000915527301</v>
      </c>
      <c r="G2331" s="157">
        <f t="shared" si="72"/>
        <v>-129.99725341799717</v>
      </c>
      <c r="H2331" s="157">
        <f t="shared" si="73"/>
        <v>-2080.0018310547021</v>
      </c>
    </row>
    <row r="2332" spans="1:8" ht="15" customHeight="1" x14ac:dyDescent="0.2">
      <c r="A2332" s="152"/>
      <c r="B2332" s="152"/>
      <c r="C2332" s="152"/>
      <c r="D2332" s="152"/>
      <c r="E2332" s="153">
        <f>'2.40-Dati'!A2331</f>
        <v>40158.208333333336</v>
      </c>
      <c r="F2332" s="157">
        <f>'2.40-Dati'!B2331</f>
        <v>69.870002746582003</v>
      </c>
      <c r="G2332" s="157">
        <f t="shared" si="72"/>
        <v>-669.99816894529829</v>
      </c>
      <c r="H2332" s="157">
        <f t="shared" si="73"/>
        <v>-799.99542236329546</v>
      </c>
    </row>
    <row r="2333" spans="1:8" ht="15" customHeight="1" x14ac:dyDescent="0.2">
      <c r="A2333" s="152"/>
      <c r="B2333" s="152"/>
      <c r="C2333" s="152"/>
      <c r="D2333" s="152"/>
      <c r="E2333" s="153">
        <f>'2.40-Dati'!A2332</f>
        <v>40161.208333333336</v>
      </c>
      <c r="F2333" s="157">
        <f>'2.40-Dati'!B2332</f>
        <v>69.510002136230398</v>
      </c>
      <c r="G2333" s="157">
        <f t="shared" si="72"/>
        <v>-360.00061035160513</v>
      </c>
      <c r="H2333" s="157">
        <f t="shared" si="73"/>
        <v>-1029.9987792969034</v>
      </c>
    </row>
    <row r="2334" spans="1:8" ht="15" customHeight="1" x14ac:dyDescent="0.2">
      <c r="A2334" s="152"/>
      <c r="B2334" s="152"/>
      <c r="C2334" s="152"/>
      <c r="D2334" s="152"/>
      <c r="E2334" s="153">
        <f>'2.40-Dati'!A2333</f>
        <v>40162.208333333336</v>
      </c>
      <c r="F2334" s="157">
        <f>'2.40-Dati'!B2333</f>
        <v>70.690002441406193</v>
      </c>
      <c r="G2334" s="157">
        <f t="shared" si="72"/>
        <v>1180.0003051757953</v>
      </c>
      <c r="H2334" s="157">
        <f t="shared" si="73"/>
        <v>819.99969482419021</v>
      </c>
    </row>
    <row r="2335" spans="1:8" ht="15" customHeight="1" x14ac:dyDescent="0.2">
      <c r="A2335" s="152"/>
      <c r="B2335" s="152"/>
      <c r="C2335" s="152"/>
      <c r="D2335" s="152"/>
      <c r="E2335" s="153">
        <f>'2.40-Dati'!A2334</f>
        <v>40163.208333333336</v>
      </c>
      <c r="F2335" s="157">
        <f>'2.40-Dati'!B2334</f>
        <v>72.660003662109304</v>
      </c>
      <c r="G2335" s="157">
        <f t="shared" si="72"/>
        <v>1970.0012207031109</v>
      </c>
      <c r="H2335" s="157">
        <f t="shared" si="73"/>
        <v>3150.0015258789063</v>
      </c>
    </row>
    <row r="2336" spans="1:8" ht="15" customHeight="1" x14ac:dyDescent="0.2">
      <c r="A2336" s="152"/>
      <c r="B2336" s="152"/>
      <c r="C2336" s="152"/>
      <c r="D2336" s="152"/>
      <c r="E2336" s="153">
        <f>'2.40-Dati'!A2335</f>
        <v>40164.208333333336</v>
      </c>
      <c r="F2336" s="157">
        <f>'2.40-Dati'!B2335</f>
        <v>72.650001525878906</v>
      </c>
      <c r="G2336" s="157">
        <f t="shared" si="72"/>
        <v>-10.002136230397696</v>
      </c>
      <c r="H2336" s="157">
        <f t="shared" si="73"/>
        <v>1959.9990844727131</v>
      </c>
    </row>
    <row r="2337" spans="1:8" ht="15" customHeight="1" x14ac:dyDescent="0.2">
      <c r="A2337" s="152"/>
      <c r="B2337" s="152"/>
      <c r="C2337" s="152"/>
      <c r="D2337" s="152"/>
      <c r="E2337" s="153">
        <f>'2.40-Dati'!A2336</f>
        <v>40165.208333333336</v>
      </c>
      <c r="F2337" s="157">
        <f>'2.40-Dati'!B2336</f>
        <v>73.360000610351506</v>
      </c>
      <c r="G2337" s="157">
        <f t="shared" si="72"/>
        <v>709.99908447259941</v>
      </c>
      <c r="H2337" s="157">
        <f t="shared" si="73"/>
        <v>699.99694824220171</v>
      </c>
    </row>
    <row r="2338" spans="1:8" ht="15" customHeight="1" x14ac:dyDescent="0.2">
      <c r="A2338" s="152"/>
      <c r="B2338" s="152"/>
      <c r="C2338" s="152"/>
      <c r="D2338" s="152"/>
      <c r="E2338" s="153">
        <f>'2.40-Dati'!A2337</f>
        <v>40168.208333333336</v>
      </c>
      <c r="F2338" s="157">
        <f>'2.40-Dati'!B2337</f>
        <v>72.470001220703097</v>
      </c>
      <c r="G2338" s="157">
        <f t="shared" si="72"/>
        <v>-889.99938964840908</v>
      </c>
      <c r="H2338" s="157">
        <f t="shared" si="73"/>
        <v>-180.00030517580967</v>
      </c>
    </row>
    <row r="2339" spans="1:8" ht="15" customHeight="1" x14ac:dyDescent="0.2">
      <c r="A2339" s="152"/>
      <c r="B2339" s="152"/>
      <c r="C2339" s="152"/>
      <c r="D2339" s="152"/>
      <c r="E2339" s="153">
        <f>'2.40-Dati'!A2338</f>
        <v>40169.208333333336</v>
      </c>
      <c r="F2339" s="157">
        <f>'2.40-Dati'!B2338</f>
        <v>74.400001525878906</v>
      </c>
      <c r="G2339" s="157">
        <f t="shared" si="72"/>
        <v>1930.0003051758097</v>
      </c>
      <c r="H2339" s="157">
        <f t="shared" si="73"/>
        <v>1040.0009155274006</v>
      </c>
    </row>
    <row r="2340" spans="1:8" ht="15" customHeight="1" x14ac:dyDescent="0.2">
      <c r="A2340" s="152"/>
      <c r="B2340" s="152"/>
      <c r="C2340" s="152"/>
      <c r="D2340" s="152"/>
      <c r="E2340" s="153">
        <f>'2.40-Dati'!A2339</f>
        <v>40170.208333333336</v>
      </c>
      <c r="F2340" s="157">
        <f>'2.40-Dati'!B2339</f>
        <v>76.669998168945298</v>
      </c>
      <c r="G2340" s="157">
        <f t="shared" si="72"/>
        <v>2269.9966430663922</v>
      </c>
      <c r="H2340" s="157">
        <f t="shared" si="73"/>
        <v>4199.9969482422021</v>
      </c>
    </row>
    <row r="2341" spans="1:8" ht="15" customHeight="1" x14ac:dyDescent="0.2">
      <c r="A2341" s="152"/>
      <c r="B2341" s="152"/>
      <c r="C2341" s="152"/>
      <c r="D2341" s="152"/>
      <c r="E2341" s="153">
        <f>'2.40-Dati'!A2340</f>
        <v>40171.604166666664</v>
      </c>
      <c r="F2341" s="157">
        <f>'2.40-Dati'!B2340</f>
        <v>78.050003051757798</v>
      </c>
      <c r="G2341" s="157">
        <f t="shared" si="72"/>
        <v>1380.0048828125</v>
      </c>
      <c r="H2341" s="157">
        <f t="shared" si="73"/>
        <v>3650.0015258788922</v>
      </c>
    </row>
    <row r="2342" spans="1:8" ht="15" customHeight="1" x14ac:dyDescent="0.2">
      <c r="A2342" s="152"/>
      <c r="B2342" s="152"/>
      <c r="C2342" s="152"/>
      <c r="D2342" s="152"/>
      <c r="E2342" s="153">
        <f>'2.40-Dati'!A2341</f>
        <v>40175.208333333336</v>
      </c>
      <c r="F2342" s="157">
        <f>'2.40-Dati'!B2341</f>
        <v>78.769996643066406</v>
      </c>
      <c r="G2342" s="157">
        <f t="shared" si="72"/>
        <v>719.99359130860796</v>
      </c>
      <c r="H2342" s="157">
        <f t="shared" si="73"/>
        <v>2099.9984741211078</v>
      </c>
    </row>
    <row r="2343" spans="1:8" ht="15" customHeight="1" x14ac:dyDescent="0.2">
      <c r="A2343" s="152"/>
      <c r="B2343" s="152"/>
      <c r="C2343" s="152"/>
      <c r="D2343" s="152"/>
      <c r="E2343" s="153">
        <f>'2.40-Dati'!A2342</f>
        <v>40176.208333333336</v>
      </c>
      <c r="F2343" s="157">
        <f>'2.40-Dati'!B2342</f>
        <v>78.870002746582003</v>
      </c>
      <c r="G2343" s="157">
        <f t="shared" si="72"/>
        <v>100.00610351559658</v>
      </c>
      <c r="H2343" s="157">
        <f t="shared" si="73"/>
        <v>819.99969482420454</v>
      </c>
    </row>
    <row r="2344" spans="1:8" ht="15" customHeight="1" x14ac:dyDescent="0.2">
      <c r="A2344" s="152"/>
      <c r="B2344" s="152"/>
      <c r="C2344" s="152"/>
      <c r="D2344" s="152"/>
      <c r="E2344" s="153">
        <f>'2.40-Dati'!A2343</f>
        <v>40177.208333333336</v>
      </c>
      <c r="F2344" s="157">
        <f>'2.40-Dati'!B2343</f>
        <v>79.279998779296804</v>
      </c>
      <c r="G2344" s="157">
        <f t="shared" si="72"/>
        <v>409.99603271480112</v>
      </c>
      <c r="H2344" s="157">
        <f t="shared" si="73"/>
        <v>510.0021362303977</v>
      </c>
    </row>
    <row r="2345" spans="1:8" ht="15" customHeight="1" x14ac:dyDescent="0.2">
      <c r="A2345" s="152"/>
      <c r="B2345" s="152"/>
      <c r="C2345" s="152"/>
      <c r="D2345" s="152"/>
      <c r="E2345" s="153">
        <f>'2.40-Dati'!A2344</f>
        <v>40178.208333333336</v>
      </c>
      <c r="F2345" s="157">
        <f>'2.40-Dati'!B2344</f>
        <v>79.360000610351506</v>
      </c>
      <c r="G2345" s="157">
        <f t="shared" si="72"/>
        <v>80.001831054701711</v>
      </c>
      <c r="H2345" s="157">
        <f t="shared" si="73"/>
        <v>489.99786376950283</v>
      </c>
    </row>
    <row r="2346" spans="1:8" ht="15" customHeight="1" x14ac:dyDescent="0.2">
      <c r="A2346" s="152"/>
      <c r="B2346" s="152"/>
      <c r="C2346" s="152"/>
      <c r="D2346" s="152"/>
      <c r="E2346" s="153">
        <f>'2.40-Dati'!A2345</f>
        <v>40182.208333333336</v>
      </c>
      <c r="F2346" s="157">
        <f>'2.40-Dati'!B2345</f>
        <v>81.510002136230398</v>
      </c>
      <c r="G2346" s="157">
        <f t="shared" si="72"/>
        <v>2150.0015258788922</v>
      </c>
      <c r="H2346" s="157">
        <f t="shared" si="73"/>
        <v>2230.0033569335938</v>
      </c>
    </row>
    <row r="2347" spans="1:8" ht="15" customHeight="1" x14ac:dyDescent="0.2">
      <c r="A2347" s="152"/>
      <c r="B2347" s="152"/>
      <c r="C2347" s="152"/>
      <c r="D2347" s="152"/>
      <c r="E2347" s="153">
        <f>'2.40-Dati'!A2346</f>
        <v>40183.208333333336</v>
      </c>
      <c r="F2347" s="157">
        <f>'2.40-Dati'!B2346</f>
        <v>81.769996643066406</v>
      </c>
      <c r="G2347" s="157">
        <f t="shared" si="72"/>
        <v>259.99450683600855</v>
      </c>
      <c r="H2347" s="157">
        <f t="shared" si="73"/>
        <v>2409.9960327149006</v>
      </c>
    </row>
    <row r="2348" spans="1:8" ht="15" customHeight="1" x14ac:dyDescent="0.2">
      <c r="A2348" s="152"/>
      <c r="B2348" s="152"/>
      <c r="C2348" s="152"/>
      <c r="D2348" s="152"/>
      <c r="E2348" s="153">
        <f>'2.40-Dati'!A2347</f>
        <v>40184.208333333336</v>
      </c>
      <c r="F2348" s="157">
        <f>'2.40-Dati'!B2347</f>
        <v>83.180000305175696</v>
      </c>
      <c r="G2348" s="157">
        <f t="shared" si="72"/>
        <v>1410.0036621092897</v>
      </c>
      <c r="H2348" s="157">
        <f t="shared" si="73"/>
        <v>1669.9981689452984</v>
      </c>
    </row>
    <row r="2349" spans="1:8" ht="15" customHeight="1" x14ac:dyDescent="0.2">
      <c r="A2349" s="152"/>
      <c r="B2349" s="152"/>
      <c r="C2349" s="152"/>
      <c r="D2349" s="152"/>
      <c r="E2349" s="153">
        <f>'2.40-Dati'!A2348</f>
        <v>40185.208333333336</v>
      </c>
      <c r="F2349" s="157">
        <f>'2.40-Dati'!B2348</f>
        <v>82.660003662109304</v>
      </c>
      <c r="G2349" s="157">
        <f t="shared" si="72"/>
        <v>-519.99664306639204</v>
      </c>
      <c r="H2349" s="157">
        <f t="shared" si="73"/>
        <v>890.0070190428977</v>
      </c>
    </row>
    <row r="2350" spans="1:8" ht="15" customHeight="1" x14ac:dyDescent="0.2">
      <c r="A2350" s="152"/>
      <c r="B2350" s="152"/>
      <c r="C2350" s="152"/>
      <c r="D2350" s="152"/>
      <c r="E2350" s="153">
        <f>'2.40-Dati'!A2349</f>
        <v>40186.208333333336</v>
      </c>
      <c r="F2350" s="157">
        <f>'2.40-Dati'!B2349</f>
        <v>82.75</v>
      </c>
      <c r="G2350" s="157">
        <f t="shared" si="72"/>
        <v>89.996337890696054</v>
      </c>
      <c r="H2350" s="157">
        <f t="shared" si="73"/>
        <v>-430.00030517569598</v>
      </c>
    </row>
    <row r="2351" spans="1:8" ht="15" customHeight="1" x14ac:dyDescent="0.2">
      <c r="A2351" s="152"/>
      <c r="B2351" s="152"/>
      <c r="C2351" s="152"/>
      <c r="D2351" s="152"/>
      <c r="E2351" s="153">
        <f>'2.40-Dati'!A2350</f>
        <v>40189.208333333336</v>
      </c>
      <c r="F2351" s="157">
        <f>'2.40-Dati'!B2350</f>
        <v>82.519996643066406</v>
      </c>
      <c r="G2351" s="157">
        <f t="shared" si="72"/>
        <v>-230.00335693359375</v>
      </c>
      <c r="H2351" s="157">
        <f t="shared" si="73"/>
        <v>-140.0070190428977</v>
      </c>
    </row>
    <row r="2352" spans="1:8" ht="15" customHeight="1" x14ac:dyDescent="0.2">
      <c r="A2352" s="152"/>
      <c r="B2352" s="152"/>
      <c r="C2352" s="152"/>
      <c r="D2352" s="152"/>
      <c r="E2352" s="153">
        <f>'2.40-Dati'!A2351</f>
        <v>40190.208333333336</v>
      </c>
      <c r="F2352" s="157">
        <f>'2.40-Dati'!B2351</f>
        <v>80.790000915527301</v>
      </c>
      <c r="G2352" s="157">
        <f t="shared" si="72"/>
        <v>-1729.9957275391052</v>
      </c>
      <c r="H2352" s="157">
        <f t="shared" si="73"/>
        <v>-1959.999084472699</v>
      </c>
    </row>
    <row r="2353" spans="1:8" ht="15" customHeight="1" x14ac:dyDescent="0.2">
      <c r="A2353" s="152"/>
      <c r="B2353" s="152"/>
      <c r="C2353" s="152"/>
      <c r="D2353" s="152"/>
      <c r="E2353" s="153">
        <f>'2.40-Dati'!A2352</f>
        <v>40191.208333333336</v>
      </c>
      <c r="F2353" s="157">
        <f>'2.40-Dati'!B2352</f>
        <v>79.650001525878906</v>
      </c>
      <c r="G2353" s="157">
        <f t="shared" si="72"/>
        <v>-1139.9993896483948</v>
      </c>
      <c r="H2353" s="157">
        <f t="shared" si="73"/>
        <v>-2869.9951171875</v>
      </c>
    </row>
    <row r="2354" spans="1:8" ht="15" customHeight="1" x14ac:dyDescent="0.2">
      <c r="A2354" s="152"/>
      <c r="B2354" s="152"/>
      <c r="C2354" s="152"/>
      <c r="D2354" s="152"/>
      <c r="E2354" s="153">
        <f>'2.40-Dati'!A2353</f>
        <v>40192.208333333336</v>
      </c>
      <c r="F2354" s="157">
        <f>'2.40-Dati'!B2353</f>
        <v>79.389999389648395</v>
      </c>
      <c r="G2354" s="157">
        <f t="shared" si="72"/>
        <v>-260.00213623051138</v>
      </c>
      <c r="H2354" s="157">
        <f t="shared" si="73"/>
        <v>-1400.0015258789063</v>
      </c>
    </row>
    <row r="2355" spans="1:8" ht="15" customHeight="1" x14ac:dyDescent="0.2">
      <c r="A2355" s="152"/>
      <c r="B2355" s="152"/>
      <c r="C2355" s="152"/>
      <c r="D2355" s="152"/>
      <c r="E2355" s="153">
        <f>'2.40-Dati'!A2354</f>
        <v>40193.208333333336</v>
      </c>
      <c r="F2355" s="157">
        <f>'2.40-Dati'!B2354</f>
        <v>78</v>
      </c>
      <c r="G2355" s="157">
        <f t="shared" si="72"/>
        <v>-1389.9993896483948</v>
      </c>
      <c r="H2355" s="157">
        <f t="shared" si="73"/>
        <v>-1650.0015258789063</v>
      </c>
    </row>
    <row r="2356" spans="1:8" ht="15" customHeight="1" x14ac:dyDescent="0.2">
      <c r="A2356" s="152"/>
      <c r="B2356" s="152"/>
      <c r="C2356" s="152"/>
      <c r="D2356" s="152"/>
      <c r="E2356" s="153">
        <f>'2.40-Dati'!A2355</f>
        <v>40197.208333333336</v>
      </c>
      <c r="F2356" s="157">
        <f>'2.40-Dati'!B2355</f>
        <v>79.019996643066406</v>
      </c>
      <c r="G2356" s="157">
        <f t="shared" si="72"/>
        <v>1019.9966430664063</v>
      </c>
      <c r="H2356" s="157">
        <f t="shared" si="73"/>
        <v>-370.0027465819885</v>
      </c>
    </row>
    <row r="2357" spans="1:8" ht="15" customHeight="1" x14ac:dyDescent="0.2">
      <c r="A2357" s="152"/>
      <c r="B2357" s="152"/>
      <c r="C2357" s="152"/>
      <c r="D2357" s="152"/>
      <c r="E2357" s="153">
        <f>'2.40-Dati'!A2356</f>
        <v>40198.208333333336</v>
      </c>
      <c r="F2357" s="157">
        <f>'2.40-Dati'!B2356</f>
        <v>77.620002746582003</v>
      </c>
      <c r="G2357" s="157">
        <f t="shared" si="72"/>
        <v>-1399.9938964844034</v>
      </c>
      <c r="H2357" s="157">
        <f t="shared" si="73"/>
        <v>-379.99725341799717</v>
      </c>
    </row>
    <row r="2358" spans="1:8" ht="15" customHeight="1" x14ac:dyDescent="0.2">
      <c r="A2358" s="152"/>
      <c r="B2358" s="152"/>
      <c r="C2358" s="152"/>
      <c r="D2358" s="152"/>
      <c r="E2358" s="153">
        <f>'2.40-Dati'!A2357</f>
        <v>40199.208333333336</v>
      </c>
      <c r="F2358" s="157">
        <f>'2.40-Dati'!B2357</f>
        <v>76.080001831054602</v>
      </c>
      <c r="G2358" s="157">
        <f t="shared" si="72"/>
        <v>-1540.0009155274006</v>
      </c>
      <c r="H2358" s="157">
        <f t="shared" si="73"/>
        <v>-2939.9948120118042</v>
      </c>
    </row>
    <row r="2359" spans="1:8" ht="15" customHeight="1" x14ac:dyDescent="0.2">
      <c r="A2359" s="152"/>
      <c r="B2359" s="152"/>
      <c r="C2359" s="152"/>
      <c r="D2359" s="152"/>
      <c r="E2359" s="153">
        <f>'2.40-Dati'!A2358</f>
        <v>40200.208333333336</v>
      </c>
      <c r="F2359" s="157">
        <f>'2.40-Dati'!B2358</f>
        <v>74.540000915527301</v>
      </c>
      <c r="G2359" s="157">
        <f t="shared" si="72"/>
        <v>-1540.000915527301</v>
      </c>
      <c r="H2359" s="157">
        <f t="shared" si="73"/>
        <v>-3080.0018310547016</v>
      </c>
    </row>
    <row r="2360" spans="1:8" ht="15" customHeight="1" x14ac:dyDescent="0.2">
      <c r="A2360" s="152"/>
      <c r="B2360" s="152"/>
      <c r="C2360" s="152"/>
      <c r="D2360" s="152"/>
      <c r="E2360" s="153">
        <f>'2.40-Dati'!A2359</f>
        <v>40203.208333333336</v>
      </c>
      <c r="F2360" s="157">
        <f>'2.40-Dati'!B2359</f>
        <v>75.260002136230398</v>
      </c>
      <c r="G2360" s="157">
        <f t="shared" si="72"/>
        <v>720.00122070309658</v>
      </c>
      <c r="H2360" s="157">
        <f t="shared" si="73"/>
        <v>-819.99969482420443</v>
      </c>
    </row>
    <row r="2361" spans="1:8" ht="15" customHeight="1" x14ac:dyDescent="0.2">
      <c r="A2361" s="152"/>
      <c r="B2361" s="152"/>
      <c r="C2361" s="152"/>
      <c r="D2361" s="152"/>
      <c r="E2361" s="153">
        <f>'2.40-Dati'!A2360</f>
        <v>40204.208333333336</v>
      </c>
      <c r="F2361" s="157">
        <f>'2.40-Dati'!B2360</f>
        <v>74.709999084472599</v>
      </c>
      <c r="G2361" s="157">
        <f t="shared" si="72"/>
        <v>-550.00305175779829</v>
      </c>
      <c r="H2361" s="157">
        <f t="shared" si="73"/>
        <v>169.99816894529829</v>
      </c>
    </row>
    <row r="2362" spans="1:8" ht="15" customHeight="1" x14ac:dyDescent="0.2">
      <c r="A2362" s="152"/>
      <c r="B2362" s="152"/>
      <c r="C2362" s="152"/>
      <c r="D2362" s="152"/>
      <c r="E2362" s="153">
        <f>'2.40-Dati'!A2361</f>
        <v>40205.208333333336</v>
      </c>
      <c r="F2362" s="157">
        <f>'2.40-Dati'!B2361</f>
        <v>73.669998168945298</v>
      </c>
      <c r="G2362" s="157">
        <f t="shared" si="72"/>
        <v>-1040.000915527301</v>
      </c>
      <c r="H2362" s="157">
        <f t="shared" si="73"/>
        <v>-1590.0039672850994</v>
      </c>
    </row>
    <row r="2363" spans="1:8" ht="15" customHeight="1" x14ac:dyDescent="0.2">
      <c r="A2363" s="152"/>
      <c r="B2363" s="152"/>
      <c r="C2363" s="152"/>
      <c r="D2363" s="152"/>
      <c r="E2363" s="153">
        <f>'2.40-Dati'!A2362</f>
        <v>40206.208333333336</v>
      </c>
      <c r="F2363" s="157">
        <f>'2.40-Dati'!B2362</f>
        <v>73.639999389648395</v>
      </c>
      <c r="G2363" s="157">
        <f t="shared" si="72"/>
        <v>-29.998779296903422</v>
      </c>
      <c r="H2363" s="157">
        <f t="shared" si="73"/>
        <v>-1069.9996948242044</v>
      </c>
    </row>
    <row r="2364" spans="1:8" ht="15" customHeight="1" x14ac:dyDescent="0.2">
      <c r="A2364" s="152"/>
      <c r="B2364" s="152"/>
      <c r="C2364" s="152"/>
      <c r="D2364" s="152"/>
      <c r="E2364" s="153">
        <f>'2.40-Dati'!A2363</f>
        <v>40207.208333333336</v>
      </c>
      <c r="F2364" s="157">
        <f>'2.40-Dati'!B2363</f>
        <v>72.889999389648395</v>
      </c>
      <c r="G2364" s="157">
        <f t="shared" si="72"/>
        <v>-750</v>
      </c>
      <c r="H2364" s="157">
        <f t="shared" si="73"/>
        <v>-779.99877929690342</v>
      </c>
    </row>
    <row r="2365" spans="1:8" ht="15" customHeight="1" x14ac:dyDescent="0.2">
      <c r="A2365" s="152"/>
      <c r="B2365" s="152"/>
      <c r="C2365" s="152"/>
      <c r="D2365" s="152"/>
      <c r="E2365" s="153">
        <f>'2.40-Dati'!A2364</f>
        <v>40210.208333333336</v>
      </c>
      <c r="F2365" s="157">
        <f>'2.40-Dati'!B2364</f>
        <v>74.430000305175696</v>
      </c>
      <c r="G2365" s="157">
        <f t="shared" si="72"/>
        <v>1540.000915527301</v>
      </c>
      <c r="H2365" s="157">
        <f t="shared" si="73"/>
        <v>790.000915527301</v>
      </c>
    </row>
    <row r="2366" spans="1:8" ht="15" customHeight="1" x14ac:dyDescent="0.2">
      <c r="A2366" s="152"/>
      <c r="B2366" s="152"/>
      <c r="C2366" s="152"/>
      <c r="D2366" s="152"/>
      <c r="E2366" s="153">
        <f>'2.40-Dati'!A2365</f>
        <v>40211.208333333336</v>
      </c>
      <c r="F2366" s="157">
        <f>'2.40-Dati'!B2365</f>
        <v>77.230003356933594</v>
      </c>
      <c r="G2366" s="157">
        <f t="shared" si="72"/>
        <v>2800.003051757898</v>
      </c>
      <c r="H2366" s="157">
        <f t="shared" si="73"/>
        <v>4340.003967285199</v>
      </c>
    </row>
    <row r="2367" spans="1:8" ht="15" customHeight="1" x14ac:dyDescent="0.2">
      <c r="A2367" s="152"/>
      <c r="B2367" s="152"/>
      <c r="C2367" s="152"/>
      <c r="D2367" s="152"/>
      <c r="E2367" s="153">
        <f>'2.40-Dati'!A2366</f>
        <v>40212.208333333336</v>
      </c>
      <c r="F2367" s="157">
        <f>'2.40-Dati'!B2366</f>
        <v>76.980003356933594</v>
      </c>
      <c r="G2367" s="157">
        <f t="shared" si="72"/>
        <v>-250</v>
      </c>
      <c r="H2367" s="157">
        <f t="shared" si="73"/>
        <v>2550.003051757898</v>
      </c>
    </row>
    <row r="2368" spans="1:8" ht="15" customHeight="1" x14ac:dyDescent="0.2">
      <c r="A2368" s="152"/>
      <c r="B2368" s="152"/>
      <c r="C2368" s="152"/>
      <c r="D2368" s="152"/>
      <c r="E2368" s="153">
        <f>'2.40-Dati'!A2367</f>
        <v>40213.208333333336</v>
      </c>
      <c r="F2368" s="157">
        <f>'2.40-Dati'!B2367</f>
        <v>73.139999389648395</v>
      </c>
      <c r="G2368" s="157">
        <f t="shared" si="72"/>
        <v>-3840.003967285199</v>
      </c>
      <c r="H2368" s="157">
        <f t="shared" si="73"/>
        <v>-4090.003967285199</v>
      </c>
    </row>
    <row r="2369" spans="1:8" ht="15" customHeight="1" x14ac:dyDescent="0.2">
      <c r="A2369" s="152"/>
      <c r="B2369" s="152"/>
      <c r="C2369" s="152"/>
      <c r="D2369" s="152"/>
      <c r="E2369" s="153">
        <f>'2.40-Dati'!A2368</f>
        <v>40214.208333333336</v>
      </c>
      <c r="F2369" s="157">
        <f>'2.40-Dati'!B2368</f>
        <v>71.190002441406193</v>
      </c>
      <c r="G2369" s="157">
        <f t="shared" si="72"/>
        <v>-1949.9969482422016</v>
      </c>
      <c r="H2369" s="157">
        <f t="shared" si="73"/>
        <v>-5790.0009155274001</v>
      </c>
    </row>
    <row r="2370" spans="1:8" ht="15" customHeight="1" x14ac:dyDescent="0.2">
      <c r="A2370" s="152"/>
      <c r="B2370" s="152"/>
      <c r="C2370" s="152"/>
      <c r="D2370" s="152"/>
      <c r="E2370" s="153">
        <f>'2.40-Dati'!A2369</f>
        <v>40217.208333333336</v>
      </c>
      <c r="F2370" s="157">
        <f>'2.40-Dati'!B2369</f>
        <v>71.889999389648395</v>
      </c>
      <c r="G2370" s="157">
        <f t="shared" si="72"/>
        <v>699.99694824220171</v>
      </c>
      <c r="H2370" s="157">
        <f t="shared" si="73"/>
        <v>-1250</v>
      </c>
    </row>
    <row r="2371" spans="1:8" ht="15" customHeight="1" x14ac:dyDescent="0.2">
      <c r="A2371" s="152"/>
      <c r="B2371" s="152"/>
      <c r="C2371" s="152"/>
      <c r="D2371" s="152"/>
      <c r="E2371" s="153">
        <f>'2.40-Dati'!A2370</f>
        <v>40218.208333333336</v>
      </c>
      <c r="F2371" s="157">
        <f>'2.40-Dati'!B2370</f>
        <v>73.75</v>
      </c>
      <c r="G2371" s="157">
        <f t="shared" si="72"/>
        <v>1860.0006103516052</v>
      </c>
      <c r="H2371" s="157">
        <f t="shared" si="73"/>
        <v>2559.9975585938068</v>
      </c>
    </row>
    <row r="2372" spans="1:8" ht="15" customHeight="1" x14ac:dyDescent="0.2">
      <c r="A2372" s="152"/>
      <c r="B2372" s="152"/>
      <c r="C2372" s="152"/>
      <c r="D2372" s="152"/>
      <c r="E2372" s="153">
        <f>'2.40-Dati'!A2371</f>
        <v>40219.208333333336</v>
      </c>
      <c r="F2372" s="157">
        <f>'2.40-Dati'!B2371</f>
        <v>74.519996643066406</v>
      </c>
      <c r="G2372" s="157">
        <f t="shared" ref="G2372:G2435" si="74">IF($B$1="lunga",1,-1)*$B$3*(F2372-F2371)</f>
        <v>769.99664306640625</v>
      </c>
      <c r="H2372" s="157">
        <f t="shared" si="73"/>
        <v>2629.9972534180115</v>
      </c>
    </row>
    <row r="2373" spans="1:8" ht="15" customHeight="1" x14ac:dyDescent="0.2">
      <c r="A2373" s="152"/>
      <c r="B2373" s="152"/>
      <c r="C2373" s="152"/>
      <c r="D2373" s="152"/>
      <c r="E2373" s="153">
        <f>'2.40-Dati'!A2372</f>
        <v>40220.208333333336</v>
      </c>
      <c r="F2373" s="157">
        <f>'2.40-Dati'!B2372</f>
        <v>75.279998779296804</v>
      </c>
      <c r="G2373" s="157">
        <f t="shared" si="74"/>
        <v>760.0021362303977</v>
      </c>
      <c r="H2373" s="157">
        <f t="shared" ref="H2373:H2436" si="75">G2372+G2373</f>
        <v>1529.9987792968041</v>
      </c>
    </row>
    <row r="2374" spans="1:8" ht="15" customHeight="1" x14ac:dyDescent="0.2">
      <c r="A2374" s="152"/>
      <c r="B2374" s="152"/>
      <c r="C2374" s="152"/>
      <c r="D2374" s="152"/>
      <c r="E2374" s="153">
        <f>'2.40-Dati'!A2373</f>
        <v>40221.208333333336</v>
      </c>
      <c r="F2374" s="157">
        <f>'2.40-Dati'!B2373</f>
        <v>74.129997253417898</v>
      </c>
      <c r="G2374" s="157">
        <f t="shared" si="74"/>
        <v>-1150.0015258789063</v>
      </c>
      <c r="H2374" s="157">
        <f t="shared" si="75"/>
        <v>-389.99938964850855</v>
      </c>
    </row>
    <row r="2375" spans="1:8" ht="15" customHeight="1" x14ac:dyDescent="0.2">
      <c r="A2375" s="152"/>
      <c r="B2375" s="152"/>
      <c r="C2375" s="152"/>
      <c r="D2375" s="152"/>
      <c r="E2375" s="153">
        <f>'2.40-Dati'!A2374</f>
        <v>40225.208333333336</v>
      </c>
      <c r="F2375" s="157">
        <f>'2.40-Dati'!B2374</f>
        <v>77.010002136230398</v>
      </c>
      <c r="G2375" s="157">
        <f t="shared" si="74"/>
        <v>2880.0048828125</v>
      </c>
      <c r="H2375" s="157">
        <f t="shared" si="75"/>
        <v>1730.0033569335938</v>
      </c>
    </row>
    <row r="2376" spans="1:8" ht="15" customHeight="1" x14ac:dyDescent="0.2">
      <c r="A2376" s="152"/>
      <c r="B2376" s="152"/>
      <c r="C2376" s="152"/>
      <c r="D2376" s="152"/>
      <c r="E2376" s="153">
        <f>'2.40-Dati'!A2375</f>
        <v>40226.208333333336</v>
      </c>
      <c r="F2376" s="157">
        <f>'2.40-Dati'!B2375</f>
        <v>77.330001831054602</v>
      </c>
      <c r="G2376" s="157">
        <f t="shared" si="74"/>
        <v>319.99969482420454</v>
      </c>
      <c r="H2376" s="157">
        <f t="shared" si="75"/>
        <v>3200.0045776367047</v>
      </c>
    </row>
    <row r="2377" spans="1:8" ht="15" customHeight="1" x14ac:dyDescent="0.2">
      <c r="A2377" s="152"/>
      <c r="B2377" s="152"/>
      <c r="C2377" s="152"/>
      <c r="D2377" s="152"/>
      <c r="E2377" s="153">
        <f>'2.40-Dati'!A2376</f>
        <v>40227.208333333336</v>
      </c>
      <c r="F2377" s="157">
        <f>'2.40-Dati'!B2376</f>
        <v>79.059997558593693</v>
      </c>
      <c r="G2377" s="157">
        <f t="shared" si="74"/>
        <v>1729.9957275390909</v>
      </c>
      <c r="H2377" s="157">
        <f t="shared" si="75"/>
        <v>2049.9954223632953</v>
      </c>
    </row>
    <row r="2378" spans="1:8" ht="15" customHeight="1" x14ac:dyDescent="0.2">
      <c r="A2378" s="152"/>
      <c r="B2378" s="152"/>
      <c r="C2378" s="152"/>
      <c r="D2378" s="152"/>
      <c r="E2378" s="153">
        <f>'2.40-Dati'!A2377</f>
        <v>40228.208333333336</v>
      </c>
      <c r="F2378" s="157">
        <f>'2.40-Dati'!B2377</f>
        <v>79.809997558593693</v>
      </c>
      <c r="G2378" s="157">
        <f t="shared" si="74"/>
        <v>750</v>
      </c>
      <c r="H2378" s="157">
        <f t="shared" si="75"/>
        <v>2479.9957275390907</v>
      </c>
    </row>
    <row r="2379" spans="1:8" ht="15" customHeight="1" x14ac:dyDescent="0.2">
      <c r="A2379" s="152"/>
      <c r="B2379" s="152"/>
      <c r="C2379" s="152"/>
      <c r="D2379" s="152"/>
      <c r="E2379" s="153">
        <f>'2.40-Dati'!A2378</f>
        <v>40231.208333333336</v>
      </c>
      <c r="F2379" s="157">
        <f>'2.40-Dati'!B2378</f>
        <v>80.160003662109304</v>
      </c>
      <c r="G2379" s="157">
        <f t="shared" si="74"/>
        <v>350.00610351561079</v>
      </c>
      <c r="H2379" s="157">
        <f t="shared" si="75"/>
        <v>1100.0061035156109</v>
      </c>
    </row>
    <row r="2380" spans="1:8" ht="15" customHeight="1" x14ac:dyDescent="0.2">
      <c r="A2380" s="152"/>
      <c r="B2380" s="152"/>
      <c r="C2380" s="152"/>
      <c r="D2380" s="152"/>
      <c r="E2380" s="153">
        <f>'2.40-Dati'!A2379</f>
        <v>40232.208333333336</v>
      </c>
      <c r="F2380" s="157">
        <f>'2.40-Dati'!B2379</f>
        <v>78.860000610351506</v>
      </c>
      <c r="G2380" s="157">
        <f t="shared" si="74"/>
        <v>-1300.0030517577984</v>
      </c>
      <c r="H2380" s="157">
        <f t="shared" si="75"/>
        <v>-949.99694824218761</v>
      </c>
    </row>
    <row r="2381" spans="1:8" ht="15" customHeight="1" x14ac:dyDescent="0.2">
      <c r="A2381" s="152"/>
      <c r="B2381" s="152"/>
      <c r="C2381" s="152"/>
      <c r="D2381" s="152"/>
      <c r="E2381" s="153">
        <f>'2.40-Dati'!A2380</f>
        <v>40233.208333333336</v>
      </c>
      <c r="F2381" s="157">
        <f>'2.40-Dati'!B2380</f>
        <v>80</v>
      </c>
      <c r="G2381" s="157">
        <f t="shared" si="74"/>
        <v>1139.9993896484943</v>
      </c>
      <c r="H2381" s="157">
        <f t="shared" si="75"/>
        <v>-160.00366210930406</v>
      </c>
    </row>
    <row r="2382" spans="1:8" ht="15" customHeight="1" x14ac:dyDescent="0.2">
      <c r="A2382" s="152"/>
      <c r="B2382" s="152"/>
      <c r="C2382" s="152"/>
      <c r="D2382" s="152"/>
      <c r="E2382" s="153">
        <f>'2.40-Dati'!A2381</f>
        <v>40234.208333333336</v>
      </c>
      <c r="F2382" s="157">
        <f>'2.40-Dati'!B2381</f>
        <v>78.169998168945298</v>
      </c>
      <c r="G2382" s="157">
        <f t="shared" si="74"/>
        <v>-1830.0018310547016</v>
      </c>
      <c r="H2382" s="157">
        <f t="shared" si="75"/>
        <v>-690.00244140620725</v>
      </c>
    </row>
    <row r="2383" spans="1:8" ht="15" customHeight="1" x14ac:dyDescent="0.2">
      <c r="A2383" s="152"/>
      <c r="B2383" s="152"/>
      <c r="C2383" s="152"/>
      <c r="D2383" s="152"/>
      <c r="E2383" s="153">
        <f>'2.40-Dati'!A2382</f>
        <v>40235.208333333336</v>
      </c>
      <c r="F2383" s="157">
        <f>'2.40-Dati'!B2382</f>
        <v>79.660003662109304</v>
      </c>
      <c r="G2383" s="157">
        <f t="shared" si="74"/>
        <v>1490.0054931640057</v>
      </c>
      <c r="H2383" s="157">
        <f t="shared" si="75"/>
        <v>-339.99633789069594</v>
      </c>
    </row>
    <row r="2384" spans="1:8" ht="15" customHeight="1" x14ac:dyDescent="0.2">
      <c r="A2384" s="152"/>
      <c r="B2384" s="152"/>
      <c r="C2384" s="152"/>
      <c r="D2384" s="152"/>
      <c r="E2384" s="153">
        <f>'2.40-Dati'!A2383</f>
        <v>40238.208333333336</v>
      </c>
      <c r="F2384" s="157">
        <f>'2.40-Dati'!B2383</f>
        <v>78.699996948242102</v>
      </c>
      <c r="G2384" s="157">
        <f t="shared" si="74"/>
        <v>-960.00671386720171</v>
      </c>
      <c r="H2384" s="157">
        <f t="shared" si="75"/>
        <v>529.99877929680395</v>
      </c>
    </row>
    <row r="2385" spans="1:8" ht="15" customHeight="1" x14ac:dyDescent="0.2">
      <c r="A2385" s="152"/>
      <c r="B2385" s="152"/>
      <c r="C2385" s="152"/>
      <c r="D2385" s="152"/>
      <c r="E2385" s="153">
        <f>'2.40-Dati'!A2384</f>
        <v>40239.208333333336</v>
      </c>
      <c r="F2385" s="157">
        <f>'2.40-Dati'!B2384</f>
        <v>79.680000305175696</v>
      </c>
      <c r="G2385" s="157">
        <f t="shared" si="74"/>
        <v>980.00335693359375</v>
      </c>
      <c r="H2385" s="157">
        <f t="shared" si="75"/>
        <v>19.996643066392039</v>
      </c>
    </row>
    <row r="2386" spans="1:8" ht="15" customHeight="1" x14ac:dyDescent="0.2">
      <c r="A2386" s="152"/>
      <c r="B2386" s="152"/>
      <c r="C2386" s="152"/>
      <c r="D2386" s="152"/>
      <c r="E2386" s="153">
        <f>'2.40-Dati'!A2385</f>
        <v>40240.208333333336</v>
      </c>
      <c r="F2386" s="157">
        <f>'2.40-Dati'!B2385</f>
        <v>80.870002746582003</v>
      </c>
      <c r="G2386" s="157">
        <f t="shared" si="74"/>
        <v>1190.0024414063068</v>
      </c>
      <c r="H2386" s="157">
        <f t="shared" si="75"/>
        <v>2170.0057983399006</v>
      </c>
    </row>
    <row r="2387" spans="1:8" ht="15" customHeight="1" x14ac:dyDescent="0.2">
      <c r="A2387" s="152"/>
      <c r="B2387" s="152"/>
      <c r="C2387" s="152"/>
      <c r="D2387" s="152"/>
      <c r="E2387" s="153">
        <f>'2.40-Dati'!A2386</f>
        <v>40241.208333333336</v>
      </c>
      <c r="F2387" s="157">
        <f>'2.40-Dati'!B2386</f>
        <v>80.209999084472599</v>
      </c>
      <c r="G2387" s="157">
        <f t="shared" si="74"/>
        <v>-660.00366210940342</v>
      </c>
      <c r="H2387" s="157">
        <f t="shared" si="75"/>
        <v>529.99877929690342</v>
      </c>
    </row>
    <row r="2388" spans="1:8" ht="15" customHeight="1" x14ac:dyDescent="0.2">
      <c r="A2388" s="152"/>
      <c r="B2388" s="152"/>
      <c r="C2388" s="152"/>
      <c r="D2388" s="152"/>
      <c r="E2388" s="153">
        <f>'2.40-Dati'!A2387</f>
        <v>40242.208333333336</v>
      </c>
      <c r="F2388" s="157">
        <f>'2.40-Dati'!B2387</f>
        <v>81.5</v>
      </c>
      <c r="G2388" s="157">
        <f t="shared" si="74"/>
        <v>1290.0009155274006</v>
      </c>
      <c r="H2388" s="157">
        <f t="shared" si="75"/>
        <v>629.99725341799717</v>
      </c>
    </row>
    <row r="2389" spans="1:8" ht="15" customHeight="1" x14ac:dyDescent="0.2">
      <c r="A2389" s="152"/>
      <c r="B2389" s="152"/>
      <c r="C2389" s="152"/>
      <c r="D2389" s="152"/>
      <c r="E2389" s="153">
        <f>'2.40-Dati'!A2388</f>
        <v>40245.208333333336</v>
      </c>
      <c r="F2389" s="157">
        <f>'2.40-Dati'!B2388</f>
        <v>81.870002746582003</v>
      </c>
      <c r="G2389" s="157">
        <f t="shared" si="74"/>
        <v>370.00274658200283</v>
      </c>
      <c r="H2389" s="157">
        <f t="shared" si="75"/>
        <v>1660.0036621094034</v>
      </c>
    </row>
    <row r="2390" spans="1:8" ht="15" customHeight="1" x14ac:dyDescent="0.2">
      <c r="A2390" s="152"/>
      <c r="B2390" s="152"/>
      <c r="C2390" s="152"/>
      <c r="D2390" s="152"/>
      <c r="E2390" s="153">
        <f>'2.40-Dati'!A2389</f>
        <v>40246.208333333336</v>
      </c>
      <c r="F2390" s="157">
        <f>'2.40-Dati'!B2389</f>
        <v>81.489997863769503</v>
      </c>
      <c r="G2390" s="157">
        <f t="shared" si="74"/>
        <v>-380.0048828125</v>
      </c>
      <c r="H2390" s="157">
        <f t="shared" si="75"/>
        <v>-10.002136230497172</v>
      </c>
    </row>
    <row r="2391" spans="1:8" ht="15" customHeight="1" x14ac:dyDescent="0.2">
      <c r="A2391" s="152"/>
      <c r="B2391" s="152"/>
      <c r="C2391" s="152"/>
      <c r="D2391" s="152"/>
      <c r="E2391" s="153">
        <f>'2.40-Dati'!A2390</f>
        <v>40247.208333333336</v>
      </c>
      <c r="F2391" s="157">
        <f>'2.40-Dati'!B2390</f>
        <v>82.089996337890597</v>
      </c>
      <c r="G2391" s="157">
        <f t="shared" si="74"/>
        <v>599.99847412109375</v>
      </c>
      <c r="H2391" s="157">
        <f t="shared" si="75"/>
        <v>219.99359130859375</v>
      </c>
    </row>
    <row r="2392" spans="1:8" ht="15" customHeight="1" x14ac:dyDescent="0.2">
      <c r="A2392" s="152"/>
      <c r="B2392" s="152"/>
      <c r="C2392" s="152"/>
      <c r="D2392" s="152"/>
      <c r="E2392" s="153">
        <f>'2.40-Dati'!A2391</f>
        <v>40248.208333333336</v>
      </c>
      <c r="F2392" s="157">
        <f>'2.40-Dati'!B2391</f>
        <v>82.110000610351506</v>
      </c>
      <c r="G2392" s="157">
        <f t="shared" si="74"/>
        <v>20.004272460909078</v>
      </c>
      <c r="H2392" s="157">
        <f t="shared" si="75"/>
        <v>620.00274658200283</v>
      </c>
    </row>
    <row r="2393" spans="1:8" ht="15" customHeight="1" x14ac:dyDescent="0.2">
      <c r="A2393" s="152"/>
      <c r="B2393" s="152"/>
      <c r="C2393" s="152"/>
      <c r="D2393" s="152"/>
      <c r="E2393" s="153">
        <f>'2.40-Dati'!A2392</f>
        <v>40249.208333333336</v>
      </c>
      <c r="F2393" s="157">
        <f>'2.40-Dati'!B2392</f>
        <v>81.239997863769503</v>
      </c>
      <c r="G2393" s="157">
        <f t="shared" si="74"/>
        <v>-870.00274658200283</v>
      </c>
      <c r="H2393" s="157">
        <f t="shared" si="75"/>
        <v>-849.99847412109375</v>
      </c>
    </row>
    <row r="2394" spans="1:8" ht="15" customHeight="1" x14ac:dyDescent="0.2">
      <c r="A2394" s="152"/>
      <c r="B2394" s="152"/>
      <c r="C2394" s="152"/>
      <c r="D2394" s="152"/>
      <c r="E2394" s="153">
        <f>'2.40-Dati'!A2393</f>
        <v>40252.166666666664</v>
      </c>
      <c r="F2394" s="157">
        <f>'2.40-Dati'!B2393</f>
        <v>79.800003051757798</v>
      </c>
      <c r="G2394" s="157">
        <f t="shared" si="74"/>
        <v>-1439.9948120117047</v>
      </c>
      <c r="H2394" s="157">
        <f t="shared" si="75"/>
        <v>-2309.9975585937073</v>
      </c>
    </row>
    <row r="2395" spans="1:8" ht="15" customHeight="1" x14ac:dyDescent="0.2">
      <c r="A2395" s="152"/>
      <c r="B2395" s="152"/>
      <c r="C2395" s="152"/>
      <c r="D2395" s="152"/>
      <c r="E2395" s="153">
        <f>'2.40-Dati'!A2394</f>
        <v>40253.166666666664</v>
      </c>
      <c r="F2395" s="157">
        <f>'2.40-Dati'!B2394</f>
        <v>81.699996948242102</v>
      </c>
      <c r="G2395" s="157">
        <f t="shared" si="74"/>
        <v>1899.9938964843041</v>
      </c>
      <c r="H2395" s="157">
        <f t="shared" si="75"/>
        <v>459.99908447259941</v>
      </c>
    </row>
    <row r="2396" spans="1:8" ht="15" customHeight="1" x14ac:dyDescent="0.2">
      <c r="A2396" s="152"/>
      <c r="B2396" s="152"/>
      <c r="C2396" s="152"/>
      <c r="D2396" s="152"/>
      <c r="E2396" s="153">
        <f>'2.40-Dati'!A2395</f>
        <v>40254.166666666664</v>
      </c>
      <c r="F2396" s="157">
        <f>'2.40-Dati'!B2395</f>
        <v>82.930000305175696</v>
      </c>
      <c r="G2396" s="157">
        <f t="shared" si="74"/>
        <v>1230.0033569335938</v>
      </c>
      <c r="H2396" s="157">
        <f t="shared" si="75"/>
        <v>3129.9972534178978</v>
      </c>
    </row>
    <row r="2397" spans="1:8" ht="15" customHeight="1" x14ac:dyDescent="0.2">
      <c r="A2397" s="152"/>
      <c r="B2397" s="152"/>
      <c r="C2397" s="152"/>
      <c r="D2397" s="152"/>
      <c r="E2397" s="153">
        <f>'2.40-Dati'!A2396</f>
        <v>40255.166666666664</v>
      </c>
      <c r="F2397" s="157">
        <f>'2.40-Dati'!B2396</f>
        <v>82.199996948242102</v>
      </c>
      <c r="G2397" s="157">
        <f t="shared" si="74"/>
        <v>-730.00335693359375</v>
      </c>
      <c r="H2397" s="157">
        <f t="shared" si="75"/>
        <v>500</v>
      </c>
    </row>
    <row r="2398" spans="1:8" ht="15" customHeight="1" x14ac:dyDescent="0.2">
      <c r="A2398" s="152"/>
      <c r="B2398" s="152"/>
      <c r="C2398" s="152"/>
      <c r="D2398" s="152"/>
      <c r="E2398" s="153">
        <f>'2.40-Dati'!A2397</f>
        <v>40256.166666666664</v>
      </c>
      <c r="F2398" s="157">
        <f>'2.40-Dati'!B2397</f>
        <v>80.680000305175696</v>
      </c>
      <c r="G2398" s="157">
        <f t="shared" si="74"/>
        <v>-1519.9966430664063</v>
      </c>
      <c r="H2398" s="157">
        <f t="shared" si="75"/>
        <v>-2250</v>
      </c>
    </row>
    <row r="2399" spans="1:8" ht="15" customHeight="1" x14ac:dyDescent="0.2">
      <c r="A2399" s="152"/>
      <c r="B2399" s="152"/>
      <c r="C2399" s="152"/>
      <c r="D2399" s="152"/>
      <c r="E2399" s="153">
        <f>'2.40-Dati'!A2398</f>
        <v>40259.166666666664</v>
      </c>
      <c r="F2399" s="157">
        <f>'2.40-Dati'!B2398</f>
        <v>81.25</v>
      </c>
      <c r="G2399" s="157">
        <f t="shared" si="74"/>
        <v>569.99969482430402</v>
      </c>
      <c r="H2399" s="157">
        <f t="shared" si="75"/>
        <v>-949.99694824210223</v>
      </c>
    </row>
    <row r="2400" spans="1:8" ht="15" customHeight="1" x14ac:dyDescent="0.2">
      <c r="A2400" s="152"/>
      <c r="B2400" s="152"/>
      <c r="C2400" s="152"/>
      <c r="D2400" s="152"/>
      <c r="E2400" s="153">
        <f>'2.40-Dati'!A2399</f>
        <v>40260.166666666664</v>
      </c>
      <c r="F2400" s="157">
        <f>'2.40-Dati'!B2399</f>
        <v>81.910003662109304</v>
      </c>
      <c r="G2400" s="157">
        <f t="shared" si="74"/>
        <v>660.00366210930395</v>
      </c>
      <c r="H2400" s="157">
        <f t="shared" si="75"/>
        <v>1230.0033569336078</v>
      </c>
    </row>
    <row r="2401" spans="1:8" ht="15" customHeight="1" x14ac:dyDescent="0.2">
      <c r="A2401" s="152"/>
      <c r="B2401" s="152"/>
      <c r="C2401" s="152"/>
      <c r="D2401" s="152"/>
      <c r="E2401" s="153">
        <f>'2.40-Dati'!A2400</f>
        <v>40261.166666666664</v>
      </c>
      <c r="F2401" s="157">
        <f>'2.40-Dati'!B2400</f>
        <v>80.610000610351506</v>
      </c>
      <c r="G2401" s="157">
        <f t="shared" si="74"/>
        <v>-1300.0030517577984</v>
      </c>
      <c r="H2401" s="157">
        <f t="shared" si="75"/>
        <v>-639.99938964849446</v>
      </c>
    </row>
    <row r="2402" spans="1:8" ht="15" customHeight="1" x14ac:dyDescent="0.2">
      <c r="A2402" s="152"/>
      <c r="B2402" s="152"/>
      <c r="C2402" s="152"/>
      <c r="D2402" s="152"/>
      <c r="E2402" s="153">
        <f>'2.40-Dati'!A2401</f>
        <v>40262.166666666664</v>
      </c>
      <c r="F2402" s="157">
        <f>'2.40-Dati'!B2401</f>
        <v>80.529998779296804</v>
      </c>
      <c r="G2402" s="157">
        <f t="shared" si="74"/>
        <v>-80.001831054701711</v>
      </c>
      <c r="H2402" s="157">
        <f t="shared" si="75"/>
        <v>-1380.0048828125</v>
      </c>
    </row>
    <row r="2403" spans="1:8" ht="15" customHeight="1" x14ac:dyDescent="0.2">
      <c r="A2403" s="152"/>
      <c r="B2403" s="152"/>
      <c r="C2403" s="152"/>
      <c r="D2403" s="152"/>
      <c r="E2403" s="153">
        <f>'2.40-Dati'!A2402</f>
        <v>40263.166666666664</v>
      </c>
      <c r="F2403" s="157">
        <f>'2.40-Dati'!B2402</f>
        <v>80</v>
      </c>
      <c r="G2403" s="157">
        <f t="shared" si="74"/>
        <v>-529.99877929680395</v>
      </c>
      <c r="H2403" s="157">
        <f t="shared" si="75"/>
        <v>-610.00061035150566</v>
      </c>
    </row>
    <row r="2404" spans="1:8" ht="15" customHeight="1" x14ac:dyDescent="0.2">
      <c r="A2404" s="152"/>
      <c r="B2404" s="152"/>
      <c r="C2404" s="152"/>
      <c r="D2404" s="152"/>
      <c r="E2404" s="153">
        <f>'2.40-Dati'!A2403</f>
        <v>40266.166666666664</v>
      </c>
      <c r="F2404" s="157">
        <f>'2.40-Dati'!B2403</f>
        <v>82.169998168945298</v>
      </c>
      <c r="G2404" s="157">
        <f t="shared" si="74"/>
        <v>2169.9981689452984</v>
      </c>
      <c r="H2404" s="157">
        <f t="shared" si="75"/>
        <v>1639.9993896484943</v>
      </c>
    </row>
    <row r="2405" spans="1:8" ht="15" customHeight="1" x14ac:dyDescent="0.2">
      <c r="A2405" s="152"/>
      <c r="B2405" s="152"/>
      <c r="C2405" s="152"/>
      <c r="D2405" s="152"/>
      <c r="E2405" s="153">
        <f>'2.40-Dati'!A2404</f>
        <v>40267.166666666664</v>
      </c>
      <c r="F2405" s="157">
        <f>'2.40-Dati'!B2404</f>
        <v>82.370002746582003</v>
      </c>
      <c r="G2405" s="157">
        <f t="shared" si="74"/>
        <v>200.00457763670454</v>
      </c>
      <c r="H2405" s="157">
        <f t="shared" si="75"/>
        <v>2370.0027465820031</v>
      </c>
    </row>
    <row r="2406" spans="1:8" ht="15" customHeight="1" x14ac:dyDescent="0.2">
      <c r="A2406" s="152"/>
      <c r="B2406" s="152"/>
      <c r="C2406" s="152"/>
      <c r="D2406" s="152"/>
      <c r="E2406" s="153">
        <f>'2.40-Dati'!A2405</f>
        <v>40268.166666666664</v>
      </c>
      <c r="F2406" s="157">
        <f>'2.40-Dati'!B2405</f>
        <v>83.760002136230398</v>
      </c>
      <c r="G2406" s="157">
        <f t="shared" si="74"/>
        <v>1389.9993896483948</v>
      </c>
      <c r="H2406" s="157">
        <f t="shared" si="75"/>
        <v>1590.0039672850994</v>
      </c>
    </row>
    <row r="2407" spans="1:8" ht="15" customHeight="1" x14ac:dyDescent="0.2">
      <c r="A2407" s="152"/>
      <c r="B2407" s="152"/>
      <c r="C2407" s="152"/>
      <c r="D2407" s="152"/>
      <c r="E2407" s="153">
        <f>'2.40-Dati'!A2406</f>
        <v>40269.166666666664</v>
      </c>
      <c r="F2407" s="157">
        <f>'2.40-Dati'!B2406</f>
        <v>84.870002746582003</v>
      </c>
      <c r="G2407" s="157">
        <f t="shared" si="74"/>
        <v>1110.0006103516052</v>
      </c>
      <c r="H2407" s="157">
        <f t="shared" si="75"/>
        <v>2500</v>
      </c>
    </row>
    <row r="2408" spans="1:8" ht="15" customHeight="1" x14ac:dyDescent="0.2">
      <c r="A2408" s="152"/>
      <c r="B2408" s="152"/>
      <c r="C2408" s="152"/>
      <c r="D2408" s="152"/>
      <c r="E2408" s="153">
        <f>'2.40-Dati'!A2407</f>
        <v>40273.166666666664</v>
      </c>
      <c r="F2408" s="157">
        <f>'2.40-Dati'!B2407</f>
        <v>86.620002746582003</v>
      </c>
      <c r="G2408" s="157">
        <f t="shared" si="74"/>
        <v>1750</v>
      </c>
      <c r="H2408" s="157">
        <f t="shared" si="75"/>
        <v>2860.0006103516052</v>
      </c>
    </row>
    <row r="2409" spans="1:8" ht="15" customHeight="1" x14ac:dyDescent="0.2">
      <c r="A2409" s="152"/>
      <c r="B2409" s="152"/>
      <c r="C2409" s="152"/>
      <c r="D2409" s="152"/>
      <c r="E2409" s="153">
        <f>'2.40-Dati'!A2408</f>
        <v>40274.166666666664</v>
      </c>
      <c r="F2409" s="157">
        <f>'2.40-Dati'!B2408</f>
        <v>86.839996337890597</v>
      </c>
      <c r="G2409" s="157">
        <f t="shared" si="74"/>
        <v>219.99359130859375</v>
      </c>
      <c r="H2409" s="157">
        <f t="shared" si="75"/>
        <v>1969.9935913085938</v>
      </c>
    </row>
    <row r="2410" spans="1:8" ht="15" customHeight="1" x14ac:dyDescent="0.2">
      <c r="A2410" s="152"/>
      <c r="B2410" s="152"/>
      <c r="C2410" s="152"/>
      <c r="D2410" s="152"/>
      <c r="E2410" s="153">
        <f>'2.40-Dati'!A2409</f>
        <v>40275.166666666664</v>
      </c>
      <c r="F2410" s="157">
        <f>'2.40-Dati'!B2409</f>
        <v>85.879997253417898</v>
      </c>
      <c r="G2410" s="157">
        <f t="shared" si="74"/>
        <v>-959.99908447269888</v>
      </c>
      <c r="H2410" s="157">
        <f t="shared" si="75"/>
        <v>-740.00549316410513</v>
      </c>
    </row>
    <row r="2411" spans="1:8" ht="15" customHeight="1" x14ac:dyDescent="0.2">
      <c r="A2411" s="152"/>
      <c r="B2411" s="152"/>
      <c r="C2411" s="152"/>
      <c r="D2411" s="152"/>
      <c r="E2411" s="153">
        <f>'2.40-Dati'!A2410</f>
        <v>40276.166666666664</v>
      </c>
      <c r="F2411" s="157">
        <f>'2.40-Dati'!B2410</f>
        <v>85.389999389648395</v>
      </c>
      <c r="G2411" s="157">
        <f t="shared" si="74"/>
        <v>-489.99786376950283</v>
      </c>
      <c r="H2411" s="157">
        <f t="shared" si="75"/>
        <v>-1449.9969482422016</v>
      </c>
    </row>
    <row r="2412" spans="1:8" ht="15" customHeight="1" x14ac:dyDescent="0.2">
      <c r="A2412" s="152"/>
      <c r="B2412" s="152"/>
      <c r="C2412" s="152"/>
      <c r="D2412" s="152"/>
      <c r="E2412" s="153">
        <f>'2.40-Dati'!A2411</f>
        <v>40277.166666666664</v>
      </c>
      <c r="F2412" s="157">
        <f>'2.40-Dati'!B2411</f>
        <v>84.919998168945298</v>
      </c>
      <c r="G2412" s="157">
        <f t="shared" si="74"/>
        <v>-470.00122070309658</v>
      </c>
      <c r="H2412" s="157">
        <f t="shared" si="75"/>
        <v>-959.99908447259941</v>
      </c>
    </row>
    <row r="2413" spans="1:8" ht="15" customHeight="1" x14ac:dyDescent="0.2">
      <c r="A2413" s="152"/>
      <c r="B2413" s="152"/>
      <c r="C2413" s="152"/>
      <c r="D2413" s="152"/>
      <c r="E2413" s="153">
        <f>'2.40-Dati'!A2412</f>
        <v>40280.166666666664</v>
      </c>
      <c r="F2413" s="157">
        <f>'2.40-Dati'!B2412</f>
        <v>84.339996337890597</v>
      </c>
      <c r="G2413" s="157">
        <f t="shared" si="74"/>
        <v>-580.00183105470171</v>
      </c>
      <c r="H2413" s="157">
        <f t="shared" si="75"/>
        <v>-1050.0030517577984</v>
      </c>
    </row>
    <row r="2414" spans="1:8" ht="15" customHeight="1" x14ac:dyDescent="0.2">
      <c r="A2414" s="152"/>
      <c r="B2414" s="152"/>
      <c r="C2414" s="152"/>
      <c r="D2414" s="152"/>
      <c r="E2414" s="153">
        <f>'2.40-Dati'!A2413</f>
        <v>40281.166666666664</v>
      </c>
      <c r="F2414" s="157">
        <f>'2.40-Dati'!B2413</f>
        <v>84.050003051757798</v>
      </c>
      <c r="G2414" s="157">
        <f t="shared" si="74"/>
        <v>-289.99328613279829</v>
      </c>
      <c r="H2414" s="157">
        <f t="shared" si="75"/>
        <v>-869.9951171875</v>
      </c>
    </row>
    <row r="2415" spans="1:8" ht="15" customHeight="1" x14ac:dyDescent="0.2">
      <c r="A2415" s="152"/>
      <c r="B2415" s="152"/>
      <c r="C2415" s="152"/>
      <c r="D2415" s="152"/>
      <c r="E2415" s="153">
        <f>'2.40-Dati'!A2414</f>
        <v>40282.166666666664</v>
      </c>
      <c r="F2415" s="157">
        <f>'2.40-Dati'!B2414</f>
        <v>85.839996337890597</v>
      </c>
      <c r="G2415" s="157">
        <f t="shared" si="74"/>
        <v>1789.9932861327984</v>
      </c>
      <c r="H2415" s="157">
        <f t="shared" si="75"/>
        <v>1500</v>
      </c>
    </row>
    <row r="2416" spans="1:8" ht="15" customHeight="1" x14ac:dyDescent="0.2">
      <c r="A2416" s="152"/>
      <c r="B2416" s="152"/>
      <c r="C2416" s="152"/>
      <c r="D2416" s="152"/>
      <c r="E2416" s="153">
        <f>'2.40-Dati'!A2415</f>
        <v>40283.166666666664</v>
      </c>
      <c r="F2416" s="157">
        <f>'2.40-Dati'!B2415</f>
        <v>85.510002136230398</v>
      </c>
      <c r="G2416" s="157">
        <f t="shared" si="74"/>
        <v>-329.99420166019888</v>
      </c>
      <c r="H2416" s="157">
        <f t="shared" si="75"/>
        <v>1459.9990844725994</v>
      </c>
    </row>
    <row r="2417" spans="1:8" ht="15" customHeight="1" x14ac:dyDescent="0.2">
      <c r="A2417" s="152"/>
      <c r="B2417" s="152"/>
      <c r="C2417" s="152"/>
      <c r="D2417" s="152"/>
      <c r="E2417" s="153">
        <f>'2.40-Dati'!A2416</f>
        <v>40284.166666666664</v>
      </c>
      <c r="F2417" s="157">
        <f>'2.40-Dati'!B2416</f>
        <v>83.239997863769503</v>
      </c>
      <c r="G2417" s="157">
        <f t="shared" si="74"/>
        <v>-2270.0042724608948</v>
      </c>
      <c r="H2417" s="157">
        <f t="shared" si="75"/>
        <v>-2599.9984741210938</v>
      </c>
    </row>
    <row r="2418" spans="1:8" ht="15" customHeight="1" x14ac:dyDescent="0.2">
      <c r="A2418" s="152"/>
      <c r="B2418" s="152"/>
      <c r="C2418" s="152"/>
      <c r="D2418" s="152"/>
      <c r="E2418" s="153">
        <f>'2.40-Dati'!A2417</f>
        <v>40287.166666666664</v>
      </c>
      <c r="F2418" s="157">
        <f>'2.40-Dati'!B2417</f>
        <v>81.449996948242102</v>
      </c>
      <c r="G2418" s="157">
        <f t="shared" si="74"/>
        <v>-1790.0009155274006</v>
      </c>
      <c r="H2418" s="157">
        <f t="shared" si="75"/>
        <v>-4060.0051879882953</v>
      </c>
    </row>
    <row r="2419" spans="1:8" ht="15" customHeight="1" x14ac:dyDescent="0.2">
      <c r="A2419" s="152"/>
      <c r="B2419" s="152"/>
      <c r="C2419" s="152"/>
      <c r="D2419" s="152"/>
      <c r="E2419" s="153">
        <f>'2.40-Dati'!A2418</f>
        <v>40288.166666666664</v>
      </c>
      <c r="F2419" s="157">
        <f>'2.40-Dati'!B2418</f>
        <v>83.449996948242102</v>
      </c>
      <c r="G2419" s="157">
        <f t="shared" si="74"/>
        <v>2000</v>
      </c>
      <c r="H2419" s="157">
        <f t="shared" si="75"/>
        <v>209.99908447259941</v>
      </c>
    </row>
    <row r="2420" spans="1:8" ht="15" customHeight="1" x14ac:dyDescent="0.2">
      <c r="A2420" s="152"/>
      <c r="B2420" s="152"/>
      <c r="C2420" s="152"/>
      <c r="D2420" s="152"/>
      <c r="E2420" s="153">
        <f>'2.40-Dati'!A2419</f>
        <v>40289.166666666664</v>
      </c>
      <c r="F2420" s="157">
        <f>'2.40-Dati'!B2419</f>
        <v>83.680000305175696</v>
      </c>
      <c r="G2420" s="157">
        <f t="shared" si="74"/>
        <v>230.00335693359375</v>
      </c>
      <c r="H2420" s="157">
        <f t="shared" si="75"/>
        <v>2230.0033569335938</v>
      </c>
    </row>
    <row r="2421" spans="1:8" ht="15" customHeight="1" x14ac:dyDescent="0.2">
      <c r="A2421" s="152"/>
      <c r="B2421" s="152"/>
      <c r="C2421" s="152"/>
      <c r="D2421" s="152"/>
      <c r="E2421" s="153">
        <f>'2.40-Dati'!A2420</f>
        <v>40290.166666666664</v>
      </c>
      <c r="F2421" s="157">
        <f>'2.40-Dati'!B2420</f>
        <v>83.699996948242102</v>
      </c>
      <c r="G2421" s="157">
        <f t="shared" si="74"/>
        <v>19.99664306640625</v>
      </c>
      <c r="H2421" s="157">
        <f t="shared" si="75"/>
        <v>250</v>
      </c>
    </row>
    <row r="2422" spans="1:8" ht="15" customHeight="1" x14ac:dyDescent="0.2">
      <c r="A2422" s="152"/>
      <c r="B2422" s="152"/>
      <c r="C2422" s="152"/>
      <c r="D2422" s="152"/>
      <c r="E2422" s="153">
        <f>'2.40-Dati'!A2421</f>
        <v>40291.166666666664</v>
      </c>
      <c r="F2422" s="157">
        <f>'2.40-Dati'!B2421</f>
        <v>85.120002746582003</v>
      </c>
      <c r="G2422" s="157">
        <f t="shared" si="74"/>
        <v>1420.0057983399006</v>
      </c>
      <c r="H2422" s="157">
        <f t="shared" si="75"/>
        <v>1440.0024414063068</v>
      </c>
    </row>
    <row r="2423" spans="1:8" ht="15" customHeight="1" x14ac:dyDescent="0.2">
      <c r="A2423" s="152"/>
      <c r="B2423" s="152"/>
      <c r="C2423" s="152"/>
      <c r="D2423" s="152"/>
      <c r="E2423" s="153">
        <f>'2.40-Dati'!A2422</f>
        <v>40294.166666666664</v>
      </c>
      <c r="F2423" s="157">
        <f>'2.40-Dati'!B2422</f>
        <v>84.199996948242102</v>
      </c>
      <c r="G2423" s="157">
        <f t="shared" si="74"/>
        <v>-920.00579833990059</v>
      </c>
      <c r="H2423" s="157">
        <f t="shared" si="75"/>
        <v>500</v>
      </c>
    </row>
    <row r="2424" spans="1:8" ht="15" customHeight="1" x14ac:dyDescent="0.2">
      <c r="A2424" s="152"/>
      <c r="B2424" s="152"/>
      <c r="C2424" s="152"/>
      <c r="D2424" s="152"/>
      <c r="E2424" s="153">
        <f>'2.40-Dati'!A2423</f>
        <v>40295.166666666664</v>
      </c>
      <c r="F2424" s="157">
        <f>'2.40-Dati'!B2423</f>
        <v>82.440002441406193</v>
      </c>
      <c r="G2424" s="157">
        <f t="shared" si="74"/>
        <v>-1759.9945068359091</v>
      </c>
      <c r="H2424" s="157">
        <f t="shared" si="75"/>
        <v>-2680.0003051758094</v>
      </c>
    </row>
    <row r="2425" spans="1:8" ht="15" customHeight="1" x14ac:dyDescent="0.2">
      <c r="A2425" s="152"/>
      <c r="B2425" s="152"/>
      <c r="C2425" s="152"/>
      <c r="D2425" s="152"/>
      <c r="E2425" s="153">
        <f>'2.40-Dati'!A2424</f>
        <v>40296.166666666664</v>
      </c>
      <c r="F2425" s="157">
        <f>'2.40-Dati'!B2424</f>
        <v>83.220001220703097</v>
      </c>
      <c r="G2425" s="157">
        <f t="shared" si="74"/>
        <v>779.99877929690342</v>
      </c>
      <c r="H2425" s="157">
        <f t="shared" si="75"/>
        <v>-979.99572753900566</v>
      </c>
    </row>
    <row r="2426" spans="1:8" ht="15" customHeight="1" x14ac:dyDescent="0.2">
      <c r="A2426" s="152"/>
      <c r="B2426" s="152"/>
      <c r="C2426" s="152"/>
      <c r="D2426" s="152"/>
      <c r="E2426" s="153">
        <f>'2.40-Dati'!A2425</f>
        <v>40297.166666666664</v>
      </c>
      <c r="F2426" s="157">
        <f>'2.40-Dati'!B2425</f>
        <v>85.169998168945298</v>
      </c>
      <c r="G2426" s="157">
        <f t="shared" si="74"/>
        <v>1949.9969482422016</v>
      </c>
      <c r="H2426" s="157">
        <f t="shared" si="75"/>
        <v>2729.9957275391052</v>
      </c>
    </row>
    <row r="2427" spans="1:8" ht="15" customHeight="1" x14ac:dyDescent="0.2">
      <c r="A2427" s="152"/>
      <c r="B2427" s="152"/>
      <c r="C2427" s="152"/>
      <c r="D2427" s="152"/>
      <c r="E2427" s="153">
        <f>'2.40-Dati'!A2426</f>
        <v>40298.166666666664</v>
      </c>
      <c r="F2427" s="157">
        <f>'2.40-Dati'!B2426</f>
        <v>86.150001525878906</v>
      </c>
      <c r="G2427" s="157">
        <f t="shared" si="74"/>
        <v>980.00335693360796</v>
      </c>
      <c r="H2427" s="157">
        <f t="shared" si="75"/>
        <v>2930.0003051758094</v>
      </c>
    </row>
    <row r="2428" spans="1:8" ht="15" customHeight="1" x14ac:dyDescent="0.2">
      <c r="A2428" s="152"/>
      <c r="B2428" s="152"/>
      <c r="C2428" s="152"/>
      <c r="D2428" s="152"/>
      <c r="E2428" s="153">
        <f>'2.40-Dati'!A2427</f>
        <v>40301.166666666664</v>
      </c>
      <c r="F2428" s="157">
        <f>'2.40-Dati'!B2427</f>
        <v>86.190002441406193</v>
      </c>
      <c r="G2428" s="157">
        <f t="shared" si="74"/>
        <v>40.000915527286907</v>
      </c>
      <c r="H2428" s="157">
        <f t="shared" si="75"/>
        <v>1020.0042724608949</v>
      </c>
    </row>
    <row r="2429" spans="1:8" ht="15" customHeight="1" x14ac:dyDescent="0.2">
      <c r="A2429" s="152"/>
      <c r="B2429" s="152"/>
      <c r="C2429" s="152"/>
      <c r="D2429" s="152"/>
      <c r="E2429" s="153">
        <f>'2.40-Dati'!A2428</f>
        <v>40302.166666666664</v>
      </c>
      <c r="F2429" s="157">
        <f>'2.40-Dati'!B2428</f>
        <v>82.739997863769503</v>
      </c>
      <c r="G2429" s="157">
        <f t="shared" si="74"/>
        <v>-3450.0045776366906</v>
      </c>
      <c r="H2429" s="157">
        <f t="shared" si="75"/>
        <v>-3410.0036621094036</v>
      </c>
    </row>
    <row r="2430" spans="1:8" ht="15" customHeight="1" x14ac:dyDescent="0.2">
      <c r="A2430" s="152"/>
      <c r="B2430" s="152"/>
      <c r="C2430" s="152"/>
      <c r="D2430" s="152"/>
      <c r="E2430" s="153">
        <f>'2.40-Dati'!A2429</f>
        <v>40303.166666666664</v>
      </c>
      <c r="F2430" s="157">
        <f>'2.40-Dati'!B2429</f>
        <v>79.970001220703097</v>
      </c>
      <c r="G2430" s="157">
        <f t="shared" si="74"/>
        <v>-2769.9966430664063</v>
      </c>
      <c r="H2430" s="157">
        <f t="shared" si="75"/>
        <v>-6220.0012207030968</v>
      </c>
    </row>
    <row r="2431" spans="1:8" ht="15" customHeight="1" x14ac:dyDescent="0.2">
      <c r="A2431" s="152"/>
      <c r="B2431" s="152"/>
      <c r="C2431" s="152"/>
      <c r="D2431" s="152"/>
      <c r="E2431" s="153">
        <f>'2.40-Dati'!A2430</f>
        <v>40304.166666666664</v>
      </c>
      <c r="F2431" s="157">
        <f>'2.40-Dati'!B2430</f>
        <v>77.110000610351506</v>
      </c>
      <c r="G2431" s="157">
        <f t="shared" si="74"/>
        <v>-2860.0006103515907</v>
      </c>
      <c r="H2431" s="157">
        <f t="shared" si="75"/>
        <v>-5629.9972534179969</v>
      </c>
    </row>
    <row r="2432" spans="1:8" ht="15" customHeight="1" x14ac:dyDescent="0.2">
      <c r="A2432" s="152"/>
      <c r="B2432" s="152"/>
      <c r="C2432" s="152"/>
      <c r="D2432" s="152"/>
      <c r="E2432" s="153">
        <f>'2.40-Dati'!A2431</f>
        <v>40305.166666666664</v>
      </c>
      <c r="F2432" s="157">
        <f>'2.40-Dati'!B2431</f>
        <v>75.110000610351506</v>
      </c>
      <c r="G2432" s="157">
        <f t="shared" si="74"/>
        <v>-2000</v>
      </c>
      <c r="H2432" s="157">
        <f t="shared" si="75"/>
        <v>-4860.0006103515907</v>
      </c>
    </row>
    <row r="2433" spans="1:8" ht="15" customHeight="1" x14ac:dyDescent="0.2">
      <c r="A2433" s="152"/>
      <c r="B2433" s="152"/>
      <c r="C2433" s="152"/>
      <c r="D2433" s="152"/>
      <c r="E2433" s="153">
        <f>'2.40-Dati'!A2432</f>
        <v>40308.166666666664</v>
      </c>
      <c r="F2433" s="157">
        <f>'2.40-Dati'!B2432</f>
        <v>76.800003051757798</v>
      </c>
      <c r="G2433" s="157">
        <f t="shared" si="74"/>
        <v>1690.0024414062927</v>
      </c>
      <c r="H2433" s="157">
        <f t="shared" si="75"/>
        <v>-309.99755859370725</v>
      </c>
    </row>
    <row r="2434" spans="1:8" ht="15" customHeight="1" x14ac:dyDescent="0.2">
      <c r="A2434" s="152"/>
      <c r="B2434" s="152"/>
      <c r="C2434" s="152"/>
      <c r="D2434" s="152"/>
      <c r="E2434" s="153">
        <f>'2.40-Dati'!A2433</f>
        <v>40309.166666666664</v>
      </c>
      <c r="F2434" s="157">
        <f>'2.40-Dati'!B2433</f>
        <v>76.370002746582003</v>
      </c>
      <c r="G2434" s="157">
        <f t="shared" si="74"/>
        <v>-430.00030517579546</v>
      </c>
      <c r="H2434" s="157">
        <f t="shared" si="75"/>
        <v>1260.0021362304974</v>
      </c>
    </row>
    <row r="2435" spans="1:8" ht="15" customHeight="1" x14ac:dyDescent="0.2">
      <c r="A2435" s="152"/>
      <c r="B2435" s="152"/>
      <c r="C2435" s="152"/>
      <c r="D2435" s="152"/>
      <c r="E2435" s="153">
        <f>'2.40-Dati'!A2434</f>
        <v>40310.166666666664</v>
      </c>
      <c r="F2435" s="157">
        <f>'2.40-Dati'!B2434</f>
        <v>75.650001525878906</v>
      </c>
      <c r="G2435" s="157">
        <f t="shared" si="74"/>
        <v>-720.00122070309658</v>
      </c>
      <c r="H2435" s="157">
        <f t="shared" si="75"/>
        <v>-1150.0015258788922</v>
      </c>
    </row>
    <row r="2436" spans="1:8" ht="15" customHeight="1" x14ac:dyDescent="0.2">
      <c r="A2436" s="152"/>
      <c r="B2436" s="152"/>
      <c r="C2436" s="152"/>
      <c r="D2436" s="152"/>
      <c r="E2436" s="153">
        <f>'2.40-Dati'!A2435</f>
        <v>40311.166666666664</v>
      </c>
      <c r="F2436" s="157">
        <f>'2.40-Dati'!B2435</f>
        <v>74.400001525878906</v>
      </c>
      <c r="G2436" s="157">
        <f t="shared" ref="G2436:G2499" si="76">IF($B$1="lunga",1,-1)*$B$3*(F2436-F2435)</f>
        <v>-1250</v>
      </c>
      <c r="H2436" s="157">
        <f t="shared" si="75"/>
        <v>-1970.0012207030966</v>
      </c>
    </row>
    <row r="2437" spans="1:8" ht="15" customHeight="1" x14ac:dyDescent="0.2">
      <c r="A2437" s="152"/>
      <c r="B2437" s="152"/>
      <c r="C2437" s="152"/>
      <c r="D2437" s="152"/>
      <c r="E2437" s="153">
        <f>'2.40-Dati'!A2436</f>
        <v>40312.166666666664</v>
      </c>
      <c r="F2437" s="157">
        <f>'2.40-Dati'!B2436</f>
        <v>71.610000610351506</v>
      </c>
      <c r="G2437" s="157">
        <f t="shared" si="76"/>
        <v>-2790.0009155274006</v>
      </c>
      <c r="H2437" s="157">
        <f t="shared" ref="H2437:H2500" si="77">G2436+G2437</f>
        <v>-4040.0009155274006</v>
      </c>
    </row>
    <row r="2438" spans="1:8" ht="15" customHeight="1" x14ac:dyDescent="0.2">
      <c r="A2438" s="152"/>
      <c r="B2438" s="152"/>
      <c r="C2438" s="152"/>
      <c r="D2438" s="152"/>
      <c r="E2438" s="153">
        <f>'2.40-Dati'!A2437</f>
        <v>40315.166666666664</v>
      </c>
      <c r="F2438" s="157">
        <f>'2.40-Dati'!B2437</f>
        <v>70.080001831054602</v>
      </c>
      <c r="G2438" s="157">
        <f t="shared" si="76"/>
        <v>-1529.9987792969034</v>
      </c>
      <c r="H2438" s="157">
        <f t="shared" si="77"/>
        <v>-4319.9996948243042</v>
      </c>
    </row>
    <row r="2439" spans="1:8" ht="15" customHeight="1" x14ac:dyDescent="0.2">
      <c r="A2439" s="152"/>
      <c r="B2439" s="152"/>
      <c r="C2439" s="152"/>
      <c r="D2439" s="152"/>
      <c r="E2439" s="153">
        <f>'2.40-Dati'!A2438</f>
        <v>40316.166666666664</v>
      </c>
      <c r="F2439" s="157">
        <f>'2.40-Dati'!B2438</f>
        <v>69.410003662109304</v>
      </c>
      <c r="G2439" s="157">
        <f t="shared" si="76"/>
        <v>-669.99816894529829</v>
      </c>
      <c r="H2439" s="157">
        <f t="shared" si="77"/>
        <v>-2199.9969482422016</v>
      </c>
    </row>
    <row r="2440" spans="1:8" ht="15" customHeight="1" x14ac:dyDescent="0.2">
      <c r="A2440" s="152"/>
      <c r="B2440" s="152"/>
      <c r="C2440" s="152"/>
      <c r="D2440" s="152"/>
      <c r="E2440" s="153">
        <f>'2.40-Dati'!A2439</f>
        <v>40317.166666666664</v>
      </c>
      <c r="F2440" s="157">
        <f>'2.40-Dati'!B2439</f>
        <v>69.870002746582003</v>
      </c>
      <c r="G2440" s="157">
        <f t="shared" si="76"/>
        <v>459.99908447269888</v>
      </c>
      <c r="H2440" s="157">
        <f t="shared" si="77"/>
        <v>-209.99908447259941</v>
      </c>
    </row>
    <row r="2441" spans="1:8" ht="15" customHeight="1" x14ac:dyDescent="0.2">
      <c r="A2441" s="152"/>
      <c r="B2441" s="152"/>
      <c r="C2441" s="152"/>
      <c r="D2441" s="152"/>
      <c r="E2441" s="153">
        <f>'2.40-Dati'!A2440</f>
        <v>40318.166666666664</v>
      </c>
      <c r="F2441" s="157">
        <f>'2.40-Dati'!B2440</f>
        <v>68.010002136230398</v>
      </c>
      <c r="G2441" s="157">
        <f t="shared" si="76"/>
        <v>-1860.0006103516052</v>
      </c>
      <c r="H2441" s="157">
        <f t="shared" si="77"/>
        <v>-1400.0015258789063</v>
      </c>
    </row>
    <row r="2442" spans="1:8" ht="15" customHeight="1" x14ac:dyDescent="0.2">
      <c r="A2442" s="152"/>
      <c r="B2442" s="152"/>
      <c r="C2442" s="152"/>
      <c r="D2442" s="152"/>
      <c r="E2442" s="153">
        <f>'2.40-Dati'!A2441</f>
        <v>40319.166666666664</v>
      </c>
      <c r="F2442" s="157">
        <f>'2.40-Dati'!B2441</f>
        <v>70.040000915527301</v>
      </c>
      <c r="G2442" s="157">
        <f t="shared" si="76"/>
        <v>2029.9987792969034</v>
      </c>
      <c r="H2442" s="157">
        <f t="shared" si="77"/>
        <v>169.99816894529818</v>
      </c>
    </row>
    <row r="2443" spans="1:8" ht="15" customHeight="1" x14ac:dyDescent="0.2">
      <c r="A2443" s="152"/>
      <c r="B2443" s="152"/>
      <c r="C2443" s="152"/>
      <c r="D2443" s="152"/>
      <c r="E2443" s="153">
        <f>'2.40-Dati'!A2442</f>
        <v>40322.166666666664</v>
      </c>
      <c r="F2443" s="157">
        <f>'2.40-Dati'!B2442</f>
        <v>70.209999084472599</v>
      </c>
      <c r="G2443" s="157">
        <f t="shared" si="76"/>
        <v>169.99816894529829</v>
      </c>
      <c r="H2443" s="157">
        <f t="shared" si="77"/>
        <v>2199.9969482422016</v>
      </c>
    </row>
    <row r="2444" spans="1:8" ht="15" customHeight="1" x14ac:dyDescent="0.2">
      <c r="A2444" s="152"/>
      <c r="B2444" s="152"/>
      <c r="C2444" s="152"/>
      <c r="D2444" s="152"/>
      <c r="E2444" s="153">
        <f>'2.40-Dati'!A2443</f>
        <v>40323.166666666664</v>
      </c>
      <c r="F2444" s="157">
        <f>'2.40-Dati'!B2443</f>
        <v>68.75</v>
      </c>
      <c r="G2444" s="157">
        <f t="shared" si="76"/>
        <v>-1459.9990844725994</v>
      </c>
      <c r="H2444" s="157">
        <f t="shared" si="77"/>
        <v>-1290.000915527301</v>
      </c>
    </row>
    <row r="2445" spans="1:8" ht="15" customHeight="1" x14ac:dyDescent="0.2">
      <c r="A2445" s="152"/>
      <c r="B2445" s="152"/>
      <c r="C2445" s="152"/>
      <c r="D2445" s="152"/>
      <c r="E2445" s="153">
        <f>'2.40-Dati'!A2444</f>
        <v>40324.166666666664</v>
      </c>
      <c r="F2445" s="157">
        <f>'2.40-Dati'!B2444</f>
        <v>71.510002136230398</v>
      </c>
      <c r="G2445" s="157">
        <f t="shared" si="76"/>
        <v>2760.0021362303978</v>
      </c>
      <c r="H2445" s="157">
        <f t="shared" si="77"/>
        <v>1300.0030517577984</v>
      </c>
    </row>
    <row r="2446" spans="1:8" ht="15" customHeight="1" x14ac:dyDescent="0.2">
      <c r="A2446" s="152"/>
      <c r="B2446" s="152"/>
      <c r="C2446" s="152"/>
      <c r="D2446" s="152"/>
      <c r="E2446" s="153">
        <f>'2.40-Dati'!A2445</f>
        <v>40325.166666666664</v>
      </c>
      <c r="F2446" s="157">
        <f>'2.40-Dati'!B2445</f>
        <v>74.550003051757798</v>
      </c>
      <c r="G2446" s="157">
        <f t="shared" si="76"/>
        <v>3040.0009155274006</v>
      </c>
      <c r="H2446" s="157">
        <f t="shared" si="77"/>
        <v>5800.0030517577979</v>
      </c>
    </row>
    <row r="2447" spans="1:8" ht="15" customHeight="1" x14ac:dyDescent="0.2">
      <c r="A2447" s="152"/>
      <c r="B2447" s="152"/>
      <c r="C2447" s="152"/>
      <c r="D2447" s="152"/>
      <c r="E2447" s="153">
        <f>'2.40-Dati'!A2446</f>
        <v>40326.166666666664</v>
      </c>
      <c r="F2447" s="157">
        <f>'2.40-Dati'!B2446</f>
        <v>73.970001220703097</v>
      </c>
      <c r="G2447" s="157">
        <f t="shared" si="76"/>
        <v>-580.00183105470171</v>
      </c>
      <c r="H2447" s="157">
        <f t="shared" si="77"/>
        <v>2459.999084472699</v>
      </c>
    </row>
    <row r="2448" spans="1:8" ht="15" customHeight="1" x14ac:dyDescent="0.2">
      <c r="A2448" s="152"/>
      <c r="B2448" s="152"/>
      <c r="C2448" s="152"/>
      <c r="D2448" s="152"/>
      <c r="E2448" s="153">
        <f>'2.40-Dati'!A2447</f>
        <v>40330.166666666664</v>
      </c>
      <c r="F2448" s="157">
        <f>'2.40-Dati'!B2447</f>
        <v>72.580001831054602</v>
      </c>
      <c r="G2448" s="157">
        <f t="shared" si="76"/>
        <v>-1389.9993896484943</v>
      </c>
      <c r="H2448" s="157">
        <f t="shared" si="77"/>
        <v>-1970.0012207031959</v>
      </c>
    </row>
    <row r="2449" spans="1:8" ht="15" customHeight="1" x14ac:dyDescent="0.2">
      <c r="A2449" s="152"/>
      <c r="B2449" s="152"/>
      <c r="C2449" s="152"/>
      <c r="D2449" s="152"/>
      <c r="E2449" s="153">
        <f>'2.40-Dati'!A2448</f>
        <v>40331.166666666664</v>
      </c>
      <c r="F2449" s="157">
        <f>'2.40-Dati'!B2448</f>
        <v>72.860000610351506</v>
      </c>
      <c r="G2449" s="157">
        <f t="shared" si="76"/>
        <v>279.99877929690342</v>
      </c>
      <c r="H2449" s="157">
        <f t="shared" si="77"/>
        <v>-1110.0006103515909</v>
      </c>
    </row>
    <row r="2450" spans="1:8" ht="15" customHeight="1" x14ac:dyDescent="0.2">
      <c r="A2450" s="152"/>
      <c r="B2450" s="152"/>
      <c r="C2450" s="152"/>
      <c r="D2450" s="152"/>
      <c r="E2450" s="153">
        <f>'2.40-Dati'!A2449</f>
        <v>40332.166666666664</v>
      </c>
      <c r="F2450" s="157">
        <f>'2.40-Dati'!B2449</f>
        <v>74.610000610351506</v>
      </c>
      <c r="G2450" s="157">
        <f t="shared" si="76"/>
        <v>1750</v>
      </c>
      <c r="H2450" s="157">
        <f t="shared" si="77"/>
        <v>2029.9987792969034</v>
      </c>
    </row>
    <row r="2451" spans="1:8" ht="15" customHeight="1" x14ac:dyDescent="0.2">
      <c r="A2451" s="152"/>
      <c r="B2451" s="152"/>
      <c r="C2451" s="152"/>
      <c r="D2451" s="152"/>
      <c r="E2451" s="153">
        <f>'2.40-Dati'!A2450</f>
        <v>40333.166666666664</v>
      </c>
      <c r="F2451" s="157">
        <f>'2.40-Dati'!B2450</f>
        <v>71.510002136230398</v>
      </c>
      <c r="G2451" s="157">
        <f t="shared" si="76"/>
        <v>-3099.9984741211078</v>
      </c>
      <c r="H2451" s="157">
        <f t="shared" si="77"/>
        <v>-1349.9984741211078</v>
      </c>
    </row>
    <row r="2452" spans="1:8" ht="15" customHeight="1" x14ac:dyDescent="0.2">
      <c r="A2452" s="152"/>
      <c r="B2452" s="152"/>
      <c r="C2452" s="152"/>
      <c r="D2452" s="152"/>
      <c r="E2452" s="153">
        <f>'2.40-Dati'!A2451</f>
        <v>40336.166666666664</v>
      </c>
      <c r="F2452" s="157">
        <f>'2.40-Dati'!B2451</f>
        <v>71.440002441406193</v>
      </c>
      <c r="G2452" s="157">
        <f t="shared" si="76"/>
        <v>-69.999694824204539</v>
      </c>
      <c r="H2452" s="157">
        <f t="shared" si="77"/>
        <v>-3169.9981689453125</v>
      </c>
    </row>
    <row r="2453" spans="1:8" ht="15" customHeight="1" x14ac:dyDescent="0.2">
      <c r="A2453" s="152"/>
      <c r="B2453" s="152"/>
      <c r="C2453" s="152"/>
      <c r="D2453" s="152"/>
      <c r="E2453" s="153">
        <f>'2.40-Dati'!A2452</f>
        <v>40337.166666666664</v>
      </c>
      <c r="F2453" s="157">
        <f>'2.40-Dati'!B2452</f>
        <v>71.989997863769503</v>
      </c>
      <c r="G2453" s="157">
        <f t="shared" si="76"/>
        <v>549.99542236330967</v>
      </c>
      <c r="H2453" s="157">
        <f t="shared" si="77"/>
        <v>479.99572753910513</v>
      </c>
    </row>
    <row r="2454" spans="1:8" ht="15" customHeight="1" x14ac:dyDescent="0.2">
      <c r="A2454" s="152"/>
      <c r="B2454" s="152"/>
      <c r="C2454" s="152"/>
      <c r="D2454" s="152"/>
      <c r="E2454" s="153">
        <f>'2.40-Dati'!A2453</f>
        <v>40338.166666666664</v>
      </c>
      <c r="F2454" s="157">
        <f>'2.40-Dati'!B2453</f>
        <v>74.379997253417898</v>
      </c>
      <c r="G2454" s="157">
        <f t="shared" si="76"/>
        <v>2389.9993896483948</v>
      </c>
      <c r="H2454" s="157">
        <f t="shared" si="77"/>
        <v>2939.9948120117042</v>
      </c>
    </row>
    <row r="2455" spans="1:8" ht="15" customHeight="1" x14ac:dyDescent="0.2">
      <c r="A2455" s="152"/>
      <c r="B2455" s="152"/>
      <c r="C2455" s="152"/>
      <c r="D2455" s="152"/>
      <c r="E2455" s="153">
        <f>'2.40-Dati'!A2454</f>
        <v>40339.166666666664</v>
      </c>
      <c r="F2455" s="157">
        <f>'2.40-Dati'!B2454</f>
        <v>75.480003356933594</v>
      </c>
      <c r="G2455" s="157">
        <f t="shared" si="76"/>
        <v>1100.0061035156959</v>
      </c>
      <c r="H2455" s="157">
        <f t="shared" si="77"/>
        <v>3490.0054931640907</v>
      </c>
    </row>
    <row r="2456" spans="1:8" ht="15" customHeight="1" x14ac:dyDescent="0.2">
      <c r="A2456" s="152"/>
      <c r="B2456" s="152"/>
      <c r="C2456" s="152"/>
      <c r="D2456" s="152"/>
      <c r="E2456" s="153">
        <f>'2.40-Dati'!A2455</f>
        <v>40340.166666666664</v>
      </c>
      <c r="F2456" s="157">
        <f>'2.40-Dati'!B2455</f>
        <v>73.779998779296804</v>
      </c>
      <c r="G2456" s="157">
        <f t="shared" si="76"/>
        <v>-1700.0045776367897</v>
      </c>
      <c r="H2456" s="157">
        <f t="shared" si="77"/>
        <v>-599.99847412109375</v>
      </c>
    </row>
    <row r="2457" spans="1:8" ht="15" customHeight="1" x14ac:dyDescent="0.2">
      <c r="A2457" s="152"/>
      <c r="B2457" s="152"/>
      <c r="C2457" s="152"/>
      <c r="D2457" s="152"/>
      <c r="E2457" s="153">
        <f>'2.40-Dati'!A2456</f>
        <v>40343.166666666664</v>
      </c>
      <c r="F2457" s="157">
        <f>'2.40-Dati'!B2456</f>
        <v>75.120002746582003</v>
      </c>
      <c r="G2457" s="157">
        <f t="shared" si="76"/>
        <v>1340.003967285199</v>
      </c>
      <c r="H2457" s="157">
        <f t="shared" si="77"/>
        <v>-360.00061035159069</v>
      </c>
    </row>
    <row r="2458" spans="1:8" ht="15" customHeight="1" x14ac:dyDescent="0.2">
      <c r="A2458" s="152"/>
      <c r="B2458" s="152"/>
      <c r="C2458" s="152"/>
      <c r="D2458" s="152"/>
      <c r="E2458" s="153">
        <f>'2.40-Dati'!A2457</f>
        <v>40344.166666666664</v>
      </c>
      <c r="F2458" s="157">
        <f>'2.40-Dati'!B2457</f>
        <v>76.940002441406193</v>
      </c>
      <c r="G2458" s="157">
        <f t="shared" si="76"/>
        <v>1819.9996948241903</v>
      </c>
      <c r="H2458" s="157">
        <f t="shared" si="77"/>
        <v>3160.0036621093896</v>
      </c>
    </row>
    <row r="2459" spans="1:8" ht="15" customHeight="1" x14ac:dyDescent="0.2">
      <c r="A2459" s="152"/>
      <c r="B2459" s="152"/>
      <c r="C2459" s="152"/>
      <c r="D2459" s="152"/>
      <c r="E2459" s="153">
        <f>'2.40-Dati'!A2458</f>
        <v>40345.166666666664</v>
      </c>
      <c r="F2459" s="157">
        <f>'2.40-Dati'!B2458</f>
        <v>77.669998168945298</v>
      </c>
      <c r="G2459" s="157">
        <f t="shared" si="76"/>
        <v>729.99572753910513</v>
      </c>
      <c r="H2459" s="157">
        <f t="shared" si="77"/>
        <v>2549.9954223632953</v>
      </c>
    </row>
    <row r="2460" spans="1:8" ht="15" customHeight="1" x14ac:dyDescent="0.2">
      <c r="A2460" s="152"/>
      <c r="B2460" s="152"/>
      <c r="C2460" s="152"/>
      <c r="D2460" s="152"/>
      <c r="E2460" s="153">
        <f>'2.40-Dati'!A2459</f>
        <v>40346.166666666664</v>
      </c>
      <c r="F2460" s="157">
        <f>'2.40-Dati'!B2459</f>
        <v>76.790000915527301</v>
      </c>
      <c r="G2460" s="157">
        <f t="shared" si="76"/>
        <v>-879.99725341799717</v>
      </c>
      <c r="H2460" s="157">
        <f t="shared" si="77"/>
        <v>-150.00152587889204</v>
      </c>
    </row>
    <row r="2461" spans="1:8" ht="15" customHeight="1" x14ac:dyDescent="0.2">
      <c r="A2461" s="152"/>
      <c r="B2461" s="152"/>
      <c r="C2461" s="152"/>
      <c r="D2461" s="152"/>
      <c r="E2461" s="153">
        <f>'2.40-Dati'!A2460</f>
        <v>40347.166666666664</v>
      </c>
      <c r="F2461" s="157">
        <f>'2.40-Dati'!B2460</f>
        <v>77.180000305175696</v>
      </c>
      <c r="G2461" s="157">
        <f t="shared" si="76"/>
        <v>389.99938964839487</v>
      </c>
      <c r="H2461" s="157">
        <f t="shared" si="77"/>
        <v>-489.9978637696023</v>
      </c>
    </row>
    <row r="2462" spans="1:8" ht="15" customHeight="1" x14ac:dyDescent="0.2">
      <c r="A2462" s="152"/>
      <c r="B2462" s="152"/>
      <c r="C2462" s="152"/>
      <c r="D2462" s="152"/>
      <c r="E2462" s="153">
        <f>'2.40-Dati'!A2461</f>
        <v>40350.166666666664</v>
      </c>
      <c r="F2462" s="157">
        <f>'2.40-Dati'!B2461</f>
        <v>77.819999694824205</v>
      </c>
      <c r="G2462" s="157">
        <f t="shared" si="76"/>
        <v>639.99938964850855</v>
      </c>
      <c r="H2462" s="157">
        <f t="shared" si="77"/>
        <v>1029.9987792969034</v>
      </c>
    </row>
    <row r="2463" spans="1:8" ht="15" customHeight="1" x14ac:dyDescent="0.2">
      <c r="A2463" s="152"/>
      <c r="B2463" s="152"/>
      <c r="C2463" s="152"/>
      <c r="D2463" s="152"/>
      <c r="E2463" s="153">
        <f>'2.40-Dati'!A2462</f>
        <v>40351.166666666664</v>
      </c>
      <c r="F2463" s="157">
        <f>'2.40-Dati'!B2462</f>
        <v>77.209999084472599</v>
      </c>
      <c r="G2463" s="157">
        <f t="shared" si="76"/>
        <v>-610.00061035160513</v>
      </c>
      <c r="H2463" s="157">
        <f t="shared" si="77"/>
        <v>29.998779296903422</v>
      </c>
    </row>
    <row r="2464" spans="1:8" ht="15" customHeight="1" x14ac:dyDescent="0.2">
      <c r="A2464" s="152"/>
      <c r="B2464" s="152"/>
      <c r="C2464" s="152"/>
      <c r="D2464" s="152"/>
      <c r="E2464" s="153">
        <f>'2.40-Dati'!A2463</f>
        <v>40352.166666666664</v>
      </c>
      <c r="F2464" s="157">
        <f>'2.40-Dati'!B2463</f>
        <v>76.349998474121094</v>
      </c>
      <c r="G2464" s="157">
        <f t="shared" si="76"/>
        <v>-860.00061035150566</v>
      </c>
      <c r="H2464" s="157">
        <f t="shared" si="77"/>
        <v>-1470.0012207031109</v>
      </c>
    </row>
    <row r="2465" spans="1:8" ht="15" customHeight="1" x14ac:dyDescent="0.2">
      <c r="A2465" s="152"/>
      <c r="B2465" s="152"/>
      <c r="C2465" s="152"/>
      <c r="D2465" s="152"/>
      <c r="E2465" s="153">
        <f>'2.40-Dati'!A2464</f>
        <v>40353.166666666664</v>
      </c>
      <c r="F2465" s="157">
        <f>'2.40-Dati'!B2464</f>
        <v>76.510002136230398</v>
      </c>
      <c r="G2465" s="157">
        <f t="shared" si="76"/>
        <v>160.00366210930395</v>
      </c>
      <c r="H2465" s="157">
        <f t="shared" si="77"/>
        <v>-699.99694824220171</v>
      </c>
    </row>
    <row r="2466" spans="1:8" ht="15" customHeight="1" x14ac:dyDescent="0.2">
      <c r="A2466" s="152"/>
      <c r="B2466" s="152"/>
      <c r="C2466" s="152"/>
      <c r="D2466" s="152"/>
      <c r="E2466" s="153">
        <f>'2.40-Dati'!A2465</f>
        <v>40354.166666666664</v>
      </c>
      <c r="F2466" s="157">
        <f>'2.40-Dati'!B2465</f>
        <v>78.860000610351506</v>
      </c>
      <c r="G2466" s="157">
        <f t="shared" si="76"/>
        <v>2349.9984741211078</v>
      </c>
      <c r="H2466" s="157">
        <f t="shared" si="77"/>
        <v>2510.0021362304119</v>
      </c>
    </row>
    <row r="2467" spans="1:8" ht="15" customHeight="1" x14ac:dyDescent="0.2">
      <c r="A2467" s="152"/>
      <c r="B2467" s="152"/>
      <c r="C2467" s="152"/>
      <c r="D2467" s="152"/>
      <c r="E2467" s="153">
        <f>'2.40-Dati'!A2466</f>
        <v>40357.166666666664</v>
      </c>
      <c r="F2467" s="157">
        <f>'2.40-Dati'!B2466</f>
        <v>78.25</v>
      </c>
      <c r="G2467" s="157">
        <f t="shared" si="76"/>
        <v>-610.00061035150566</v>
      </c>
      <c r="H2467" s="157">
        <f t="shared" si="77"/>
        <v>1739.9978637696022</v>
      </c>
    </row>
    <row r="2468" spans="1:8" ht="15" customHeight="1" x14ac:dyDescent="0.2">
      <c r="A2468" s="152"/>
      <c r="B2468" s="152"/>
      <c r="C2468" s="152"/>
      <c r="D2468" s="152"/>
      <c r="E2468" s="153">
        <f>'2.40-Dati'!A2467</f>
        <v>40358.166666666664</v>
      </c>
      <c r="F2468" s="157">
        <f>'2.40-Dati'!B2467</f>
        <v>75.940002441406193</v>
      </c>
      <c r="G2468" s="157">
        <f t="shared" si="76"/>
        <v>-2309.9975585938068</v>
      </c>
      <c r="H2468" s="157">
        <f t="shared" si="77"/>
        <v>-2919.9981689453125</v>
      </c>
    </row>
    <row r="2469" spans="1:8" ht="15" customHeight="1" x14ac:dyDescent="0.2">
      <c r="A2469" s="152"/>
      <c r="B2469" s="152"/>
      <c r="C2469" s="152"/>
      <c r="D2469" s="152"/>
      <c r="E2469" s="153">
        <f>'2.40-Dati'!A2468</f>
        <v>40359.166666666664</v>
      </c>
      <c r="F2469" s="157">
        <f>'2.40-Dati'!B2468</f>
        <v>75.629997253417898</v>
      </c>
      <c r="G2469" s="157">
        <f t="shared" si="76"/>
        <v>-310.00518798829546</v>
      </c>
      <c r="H2469" s="157">
        <f t="shared" si="77"/>
        <v>-2620.0027465821022</v>
      </c>
    </row>
    <row r="2470" spans="1:8" ht="15" customHeight="1" x14ac:dyDescent="0.2">
      <c r="A2470" s="152"/>
      <c r="B2470" s="152"/>
      <c r="C2470" s="152"/>
      <c r="D2470" s="152"/>
      <c r="E2470" s="153">
        <f>'2.40-Dati'!A2469</f>
        <v>40360.166666666664</v>
      </c>
      <c r="F2470" s="157">
        <f>'2.40-Dati'!B2469</f>
        <v>72.949996948242102</v>
      </c>
      <c r="G2470" s="157">
        <f t="shared" si="76"/>
        <v>-2680.0003051757953</v>
      </c>
      <c r="H2470" s="157">
        <f t="shared" si="77"/>
        <v>-2990.0054931640907</v>
      </c>
    </row>
    <row r="2471" spans="1:8" ht="15" customHeight="1" x14ac:dyDescent="0.2">
      <c r="A2471" s="152"/>
      <c r="B2471" s="152"/>
      <c r="C2471" s="152"/>
      <c r="D2471" s="152"/>
      <c r="E2471" s="153">
        <f>'2.40-Dati'!A2470</f>
        <v>40361.166666666664</v>
      </c>
      <c r="F2471" s="157">
        <f>'2.40-Dati'!B2470</f>
        <v>72.139999389648395</v>
      </c>
      <c r="G2471" s="157">
        <f t="shared" si="76"/>
        <v>-809.99755859370737</v>
      </c>
      <c r="H2471" s="157">
        <f t="shared" si="77"/>
        <v>-3489.9978637695026</v>
      </c>
    </row>
    <row r="2472" spans="1:8" ht="15" customHeight="1" x14ac:dyDescent="0.2">
      <c r="A2472" s="152"/>
      <c r="B2472" s="152"/>
      <c r="C2472" s="152"/>
      <c r="D2472" s="152"/>
      <c r="E2472" s="153">
        <f>'2.40-Dati'!A2471</f>
        <v>40365.166666666664</v>
      </c>
      <c r="F2472" s="157">
        <f>'2.40-Dati'!B2471</f>
        <v>71.980003356933594</v>
      </c>
      <c r="G2472" s="157">
        <f t="shared" si="76"/>
        <v>-159.99603271480112</v>
      </c>
      <c r="H2472" s="157">
        <f t="shared" si="77"/>
        <v>-969.99359130850848</v>
      </c>
    </row>
    <row r="2473" spans="1:8" ht="15" customHeight="1" x14ac:dyDescent="0.2">
      <c r="A2473" s="152"/>
      <c r="B2473" s="152"/>
      <c r="C2473" s="152"/>
      <c r="D2473" s="152"/>
      <c r="E2473" s="153">
        <f>'2.40-Dati'!A2472</f>
        <v>40366.166666666664</v>
      </c>
      <c r="F2473" s="157">
        <f>'2.40-Dati'!B2472</f>
        <v>74.069999694824205</v>
      </c>
      <c r="G2473" s="157">
        <f t="shared" si="76"/>
        <v>2089.9963378906109</v>
      </c>
      <c r="H2473" s="157">
        <f t="shared" si="77"/>
        <v>1930.0003051758099</v>
      </c>
    </row>
    <row r="2474" spans="1:8" ht="15" customHeight="1" x14ac:dyDescent="0.2">
      <c r="A2474" s="152"/>
      <c r="B2474" s="152"/>
      <c r="C2474" s="152"/>
      <c r="D2474" s="152"/>
      <c r="E2474" s="153">
        <f>'2.40-Dati'!A2473</f>
        <v>40367.166666666664</v>
      </c>
      <c r="F2474" s="157">
        <f>'2.40-Dati'!B2473</f>
        <v>75.440002441406193</v>
      </c>
      <c r="G2474" s="157">
        <f t="shared" si="76"/>
        <v>1370.0027465819885</v>
      </c>
      <c r="H2474" s="157">
        <f t="shared" si="77"/>
        <v>3459.9990844725994</v>
      </c>
    </row>
    <row r="2475" spans="1:8" ht="15" customHeight="1" x14ac:dyDescent="0.2">
      <c r="A2475" s="152"/>
      <c r="B2475" s="152"/>
      <c r="C2475" s="152"/>
      <c r="D2475" s="152"/>
      <c r="E2475" s="153">
        <f>'2.40-Dati'!A2474</f>
        <v>40368.166666666664</v>
      </c>
      <c r="F2475" s="157">
        <f>'2.40-Dati'!B2474</f>
        <v>76.089996337890597</v>
      </c>
      <c r="G2475" s="157">
        <f t="shared" si="76"/>
        <v>649.99389648440342</v>
      </c>
      <c r="H2475" s="157">
        <f t="shared" si="77"/>
        <v>2019.9966430663919</v>
      </c>
    </row>
    <row r="2476" spans="1:8" ht="15" customHeight="1" x14ac:dyDescent="0.2">
      <c r="A2476" s="152"/>
      <c r="B2476" s="152"/>
      <c r="C2476" s="152"/>
      <c r="D2476" s="152"/>
      <c r="E2476" s="153">
        <f>'2.40-Dati'!A2475</f>
        <v>40371.166666666664</v>
      </c>
      <c r="F2476" s="157">
        <f>'2.40-Dati'!B2475</f>
        <v>74.949996948242102</v>
      </c>
      <c r="G2476" s="157">
        <f t="shared" si="76"/>
        <v>-1139.9993896484943</v>
      </c>
      <c r="H2476" s="157">
        <f t="shared" si="77"/>
        <v>-490.00549316409092</v>
      </c>
    </row>
    <row r="2477" spans="1:8" ht="15" customHeight="1" x14ac:dyDescent="0.2">
      <c r="A2477" s="152"/>
      <c r="B2477" s="152"/>
      <c r="C2477" s="152"/>
      <c r="D2477" s="152"/>
      <c r="E2477" s="153">
        <f>'2.40-Dati'!A2476</f>
        <v>40372.166666666664</v>
      </c>
      <c r="F2477" s="157">
        <f>'2.40-Dati'!B2476</f>
        <v>77.150001525878906</v>
      </c>
      <c r="G2477" s="157">
        <f t="shared" si="76"/>
        <v>2200.0045776368042</v>
      </c>
      <c r="H2477" s="157">
        <f t="shared" si="77"/>
        <v>1060.0051879883099</v>
      </c>
    </row>
    <row r="2478" spans="1:8" ht="15" customHeight="1" x14ac:dyDescent="0.2">
      <c r="A2478" s="152"/>
      <c r="B2478" s="152"/>
      <c r="C2478" s="152"/>
      <c r="D2478" s="152"/>
      <c r="E2478" s="153">
        <f>'2.40-Dati'!A2477</f>
        <v>40373.166666666664</v>
      </c>
      <c r="F2478" s="157">
        <f>'2.40-Dati'!B2477</f>
        <v>77.040000915527301</v>
      </c>
      <c r="G2478" s="157">
        <f t="shared" si="76"/>
        <v>-110.00061035160513</v>
      </c>
      <c r="H2478" s="157">
        <f t="shared" si="77"/>
        <v>2090.003967285199</v>
      </c>
    </row>
    <row r="2479" spans="1:8" ht="15" customHeight="1" x14ac:dyDescent="0.2">
      <c r="A2479" s="152"/>
      <c r="B2479" s="152"/>
      <c r="C2479" s="152"/>
      <c r="D2479" s="152"/>
      <c r="E2479" s="153">
        <f>'2.40-Dati'!A2478</f>
        <v>40374.166666666664</v>
      </c>
      <c r="F2479" s="157">
        <f>'2.40-Dati'!B2478</f>
        <v>76.620002746582003</v>
      </c>
      <c r="G2479" s="157">
        <f t="shared" si="76"/>
        <v>-419.99816894529829</v>
      </c>
      <c r="H2479" s="157">
        <f t="shared" si="77"/>
        <v>-529.99877929690342</v>
      </c>
    </row>
    <row r="2480" spans="1:8" ht="15" customHeight="1" x14ac:dyDescent="0.2">
      <c r="A2480" s="152"/>
      <c r="B2480" s="152"/>
      <c r="C2480" s="152"/>
      <c r="D2480" s="152"/>
      <c r="E2480" s="153">
        <f>'2.40-Dati'!A2479</f>
        <v>40375.166666666664</v>
      </c>
      <c r="F2480" s="157">
        <f>'2.40-Dati'!B2479</f>
        <v>76.010002136230398</v>
      </c>
      <c r="G2480" s="157">
        <f t="shared" si="76"/>
        <v>-610.00061035160513</v>
      </c>
      <c r="H2480" s="157">
        <f t="shared" si="77"/>
        <v>-1029.9987792969034</v>
      </c>
    </row>
    <row r="2481" spans="1:8" ht="15" customHeight="1" x14ac:dyDescent="0.2">
      <c r="A2481" s="152"/>
      <c r="B2481" s="152"/>
      <c r="C2481" s="152"/>
      <c r="D2481" s="152"/>
      <c r="E2481" s="153">
        <f>'2.40-Dati'!A2480</f>
        <v>40378.166666666664</v>
      </c>
      <c r="F2481" s="157">
        <f>'2.40-Dati'!B2480</f>
        <v>76.540000915527301</v>
      </c>
      <c r="G2481" s="157">
        <f t="shared" si="76"/>
        <v>529.99877929690342</v>
      </c>
      <c r="H2481" s="157">
        <f t="shared" si="77"/>
        <v>-80.001831054701711</v>
      </c>
    </row>
    <row r="2482" spans="1:8" ht="15" customHeight="1" x14ac:dyDescent="0.2">
      <c r="A2482" s="152"/>
      <c r="B2482" s="152"/>
      <c r="C2482" s="152"/>
      <c r="D2482" s="152"/>
      <c r="E2482" s="153">
        <f>'2.40-Dati'!A2481</f>
        <v>40379.166666666664</v>
      </c>
      <c r="F2482" s="157">
        <f>'2.40-Dati'!B2481</f>
        <v>77.440002441406193</v>
      </c>
      <c r="G2482" s="157">
        <f t="shared" si="76"/>
        <v>900.00152587889204</v>
      </c>
      <c r="H2482" s="157">
        <f t="shared" si="77"/>
        <v>1430.0003051757953</v>
      </c>
    </row>
    <row r="2483" spans="1:8" ht="15" customHeight="1" x14ac:dyDescent="0.2">
      <c r="A2483" s="152"/>
      <c r="B2483" s="152"/>
      <c r="C2483" s="152"/>
      <c r="D2483" s="152"/>
      <c r="E2483" s="153">
        <f>'2.40-Dati'!A2482</f>
        <v>40380.166666666664</v>
      </c>
      <c r="F2483" s="157">
        <f>'2.40-Dati'!B2482</f>
        <v>76.559997558593693</v>
      </c>
      <c r="G2483" s="157">
        <f t="shared" si="76"/>
        <v>-880.0048828125</v>
      </c>
      <c r="H2483" s="157">
        <f t="shared" si="77"/>
        <v>19.996643066392039</v>
      </c>
    </row>
    <row r="2484" spans="1:8" ht="15" customHeight="1" x14ac:dyDescent="0.2">
      <c r="A2484" s="152"/>
      <c r="B2484" s="152"/>
      <c r="C2484" s="152"/>
      <c r="D2484" s="152"/>
      <c r="E2484" s="153">
        <f>'2.40-Dati'!A2483</f>
        <v>40381.166666666664</v>
      </c>
      <c r="F2484" s="157">
        <f>'2.40-Dati'!B2483</f>
        <v>79.300003051757798</v>
      </c>
      <c r="G2484" s="157">
        <f t="shared" si="76"/>
        <v>2740.0054931641052</v>
      </c>
      <c r="H2484" s="157">
        <f t="shared" si="77"/>
        <v>1860.0006103516052</v>
      </c>
    </row>
    <row r="2485" spans="1:8" ht="15" customHeight="1" x14ac:dyDescent="0.2">
      <c r="A2485" s="152"/>
      <c r="B2485" s="152"/>
      <c r="C2485" s="152"/>
      <c r="D2485" s="152"/>
      <c r="E2485" s="153">
        <f>'2.40-Dati'!A2484</f>
        <v>40382.166666666664</v>
      </c>
      <c r="F2485" s="157">
        <f>'2.40-Dati'!B2484</f>
        <v>78.980003356933594</v>
      </c>
      <c r="G2485" s="157">
        <f t="shared" si="76"/>
        <v>-319.99969482420454</v>
      </c>
      <c r="H2485" s="157">
        <f t="shared" si="77"/>
        <v>2420.0057983399006</v>
      </c>
    </row>
    <row r="2486" spans="1:8" ht="15" customHeight="1" x14ac:dyDescent="0.2">
      <c r="A2486" s="152"/>
      <c r="B2486" s="152"/>
      <c r="C2486" s="152"/>
      <c r="D2486" s="152"/>
      <c r="E2486" s="153">
        <f>'2.40-Dati'!A2485</f>
        <v>40385.166666666664</v>
      </c>
      <c r="F2486" s="157">
        <f>'2.40-Dati'!B2485</f>
        <v>78.980003356933594</v>
      </c>
      <c r="G2486" s="157">
        <f t="shared" si="76"/>
        <v>0</v>
      </c>
      <c r="H2486" s="157">
        <f t="shared" si="77"/>
        <v>-319.99969482420454</v>
      </c>
    </row>
    <row r="2487" spans="1:8" ht="15" customHeight="1" x14ac:dyDescent="0.2">
      <c r="A2487" s="152"/>
      <c r="B2487" s="152"/>
      <c r="C2487" s="152"/>
      <c r="D2487" s="152"/>
      <c r="E2487" s="153">
        <f>'2.40-Dati'!A2486</f>
        <v>40386.166666666664</v>
      </c>
      <c r="F2487" s="157">
        <f>'2.40-Dati'!B2486</f>
        <v>77.5</v>
      </c>
      <c r="G2487" s="157">
        <f t="shared" si="76"/>
        <v>-1480.0033569335938</v>
      </c>
      <c r="H2487" s="157">
        <f t="shared" si="77"/>
        <v>-1480.0033569335938</v>
      </c>
    </row>
    <row r="2488" spans="1:8" ht="15" customHeight="1" x14ac:dyDescent="0.2">
      <c r="A2488" s="152"/>
      <c r="B2488" s="152"/>
      <c r="C2488" s="152"/>
      <c r="D2488" s="152"/>
      <c r="E2488" s="153">
        <f>'2.40-Dati'!A2487</f>
        <v>40387.166666666664</v>
      </c>
      <c r="F2488" s="157">
        <f>'2.40-Dati'!B2487</f>
        <v>76.989997863769503</v>
      </c>
      <c r="G2488" s="157">
        <f t="shared" si="76"/>
        <v>-510.00213623049717</v>
      </c>
      <c r="H2488" s="157">
        <f t="shared" si="77"/>
        <v>-1990.0054931640909</v>
      </c>
    </row>
    <row r="2489" spans="1:8" ht="15" customHeight="1" x14ac:dyDescent="0.2">
      <c r="A2489" s="152"/>
      <c r="B2489" s="152"/>
      <c r="C2489" s="152"/>
      <c r="D2489" s="152"/>
      <c r="E2489" s="153">
        <f>'2.40-Dati'!A2488</f>
        <v>40388.166666666664</v>
      </c>
      <c r="F2489" s="157">
        <f>'2.40-Dati'!B2488</f>
        <v>78.360000610351506</v>
      </c>
      <c r="G2489" s="157">
        <f t="shared" si="76"/>
        <v>1370.0027465820028</v>
      </c>
      <c r="H2489" s="157">
        <f t="shared" si="77"/>
        <v>860.00061035150566</v>
      </c>
    </row>
    <row r="2490" spans="1:8" ht="15" customHeight="1" x14ac:dyDescent="0.2">
      <c r="A2490" s="152"/>
      <c r="B2490" s="152"/>
      <c r="C2490" s="152"/>
      <c r="D2490" s="152"/>
      <c r="E2490" s="153">
        <f>'2.40-Dati'!A2489</f>
        <v>40389.166666666664</v>
      </c>
      <c r="F2490" s="157">
        <f>'2.40-Dati'!B2489</f>
        <v>78.949996948242102</v>
      </c>
      <c r="G2490" s="157">
        <f t="shared" si="76"/>
        <v>589.99633789059658</v>
      </c>
      <c r="H2490" s="157">
        <f t="shared" si="77"/>
        <v>1959.9990844725994</v>
      </c>
    </row>
    <row r="2491" spans="1:8" ht="15" customHeight="1" x14ac:dyDescent="0.2">
      <c r="A2491" s="152"/>
      <c r="B2491" s="152"/>
      <c r="C2491" s="152"/>
      <c r="D2491" s="152"/>
      <c r="E2491" s="153">
        <f>'2.40-Dati'!A2490</f>
        <v>40392.166666666664</v>
      </c>
      <c r="F2491" s="157">
        <f>'2.40-Dati'!B2490</f>
        <v>81.339996337890597</v>
      </c>
      <c r="G2491" s="157">
        <f t="shared" si="76"/>
        <v>2389.9993896484943</v>
      </c>
      <c r="H2491" s="157">
        <f t="shared" si="77"/>
        <v>2979.9957275390907</v>
      </c>
    </row>
    <row r="2492" spans="1:8" ht="15" customHeight="1" x14ac:dyDescent="0.2">
      <c r="A2492" s="152"/>
      <c r="B2492" s="152"/>
      <c r="C2492" s="152"/>
      <c r="D2492" s="152"/>
      <c r="E2492" s="153">
        <f>'2.40-Dati'!A2491</f>
        <v>40393.166666666664</v>
      </c>
      <c r="F2492" s="157">
        <f>'2.40-Dati'!B2491</f>
        <v>82.550003051757798</v>
      </c>
      <c r="G2492" s="157">
        <f t="shared" si="76"/>
        <v>1210.0067138672016</v>
      </c>
      <c r="H2492" s="157">
        <f t="shared" si="77"/>
        <v>3600.0061035156959</v>
      </c>
    </row>
    <row r="2493" spans="1:8" ht="15" customHeight="1" x14ac:dyDescent="0.2">
      <c r="A2493" s="152"/>
      <c r="B2493" s="152"/>
      <c r="C2493" s="152"/>
      <c r="D2493" s="152"/>
      <c r="E2493" s="153">
        <f>'2.40-Dati'!A2492</f>
        <v>40394.166666666664</v>
      </c>
      <c r="F2493" s="157">
        <f>'2.40-Dati'!B2492</f>
        <v>82.470001220703097</v>
      </c>
      <c r="G2493" s="157">
        <f t="shared" si="76"/>
        <v>-80.001831054701711</v>
      </c>
      <c r="H2493" s="157">
        <f t="shared" si="77"/>
        <v>1130.0048828125</v>
      </c>
    </row>
    <row r="2494" spans="1:8" ht="15" customHeight="1" x14ac:dyDescent="0.2">
      <c r="A2494" s="152"/>
      <c r="B2494" s="152"/>
      <c r="C2494" s="152"/>
      <c r="D2494" s="152"/>
      <c r="E2494" s="153">
        <f>'2.40-Dati'!A2493</f>
        <v>40395.166666666664</v>
      </c>
      <c r="F2494" s="157">
        <f>'2.40-Dati'!B2493</f>
        <v>82.010002136230398</v>
      </c>
      <c r="G2494" s="157">
        <f t="shared" si="76"/>
        <v>-459.99908447269888</v>
      </c>
      <c r="H2494" s="157">
        <f t="shared" si="77"/>
        <v>-540.00091552740059</v>
      </c>
    </row>
    <row r="2495" spans="1:8" ht="15" customHeight="1" x14ac:dyDescent="0.2">
      <c r="A2495" s="152"/>
      <c r="B2495" s="152"/>
      <c r="C2495" s="152"/>
      <c r="D2495" s="152"/>
      <c r="E2495" s="153">
        <f>'2.40-Dati'!A2494</f>
        <v>40396.166666666664</v>
      </c>
      <c r="F2495" s="157">
        <f>'2.40-Dati'!B2494</f>
        <v>80.699996948242102</v>
      </c>
      <c r="G2495" s="157">
        <f t="shared" si="76"/>
        <v>-1310.0051879882953</v>
      </c>
      <c r="H2495" s="157">
        <f t="shared" si="77"/>
        <v>-1770.0042724609943</v>
      </c>
    </row>
    <row r="2496" spans="1:8" ht="15" customHeight="1" x14ac:dyDescent="0.2">
      <c r="A2496" s="152"/>
      <c r="B2496" s="152"/>
      <c r="C2496" s="152"/>
      <c r="D2496" s="152"/>
      <c r="E2496" s="153">
        <f>'2.40-Dati'!A2495</f>
        <v>40399.166666666664</v>
      </c>
      <c r="F2496" s="157">
        <f>'2.40-Dati'!B2495</f>
        <v>81.480003356933594</v>
      </c>
      <c r="G2496" s="157">
        <f t="shared" si="76"/>
        <v>780.00640869149152</v>
      </c>
      <c r="H2496" s="157">
        <f t="shared" si="77"/>
        <v>-529.99877929680383</v>
      </c>
    </row>
    <row r="2497" spans="1:8" ht="15" customHeight="1" x14ac:dyDescent="0.2">
      <c r="A2497" s="152"/>
      <c r="B2497" s="152"/>
      <c r="C2497" s="152"/>
      <c r="D2497" s="152"/>
      <c r="E2497" s="153">
        <f>'2.40-Dati'!A2496</f>
        <v>40400.166666666664</v>
      </c>
      <c r="F2497" s="157">
        <f>'2.40-Dati'!B2496</f>
        <v>80.25</v>
      </c>
      <c r="G2497" s="157">
        <f t="shared" si="76"/>
        <v>-1230.0033569335938</v>
      </c>
      <c r="H2497" s="157">
        <f t="shared" si="77"/>
        <v>-449.99694824210223</v>
      </c>
    </row>
    <row r="2498" spans="1:8" ht="15" customHeight="1" x14ac:dyDescent="0.2">
      <c r="A2498" s="152"/>
      <c r="B2498" s="152"/>
      <c r="C2498" s="152"/>
      <c r="D2498" s="152"/>
      <c r="E2498" s="153">
        <f>'2.40-Dati'!A2497</f>
        <v>40401.166666666664</v>
      </c>
      <c r="F2498" s="157">
        <f>'2.40-Dati'!B2497</f>
        <v>78.019996643066406</v>
      </c>
      <c r="G2498" s="157">
        <f t="shared" si="76"/>
        <v>-2230.0033569335938</v>
      </c>
      <c r="H2498" s="157">
        <f t="shared" si="77"/>
        <v>-3460.0067138671875</v>
      </c>
    </row>
    <row r="2499" spans="1:8" ht="15" customHeight="1" x14ac:dyDescent="0.2">
      <c r="A2499" s="152"/>
      <c r="B2499" s="152"/>
      <c r="C2499" s="152"/>
      <c r="D2499" s="152"/>
      <c r="E2499" s="153">
        <f>'2.40-Dati'!A2498</f>
        <v>40402.166666666664</v>
      </c>
      <c r="F2499" s="157">
        <f>'2.40-Dati'!B2498</f>
        <v>75.739997863769503</v>
      </c>
      <c r="G2499" s="157">
        <f t="shared" si="76"/>
        <v>-2279.9987792969032</v>
      </c>
      <c r="H2499" s="157">
        <f t="shared" si="77"/>
        <v>-4510.0021362304969</v>
      </c>
    </row>
    <row r="2500" spans="1:8" ht="15" customHeight="1" x14ac:dyDescent="0.2">
      <c r="A2500" s="152"/>
      <c r="B2500" s="152"/>
      <c r="C2500" s="152"/>
      <c r="D2500" s="152"/>
      <c r="E2500" s="153">
        <f>'2.40-Dati'!A2499</f>
        <v>40403.166666666664</v>
      </c>
      <c r="F2500" s="157">
        <f>'2.40-Dati'!B2499</f>
        <v>75.389999389648395</v>
      </c>
      <c r="G2500" s="157">
        <f t="shared" ref="G2500:G2563" si="78">IF($B$1="lunga",1,-1)*$B$3*(F2500-F2499)</f>
        <v>-349.99847412110796</v>
      </c>
      <c r="H2500" s="157">
        <f t="shared" si="77"/>
        <v>-2629.997253418011</v>
      </c>
    </row>
    <row r="2501" spans="1:8" ht="15" customHeight="1" x14ac:dyDescent="0.2">
      <c r="A2501" s="152"/>
      <c r="B2501" s="152"/>
      <c r="C2501" s="152"/>
      <c r="D2501" s="152"/>
      <c r="E2501" s="153">
        <f>'2.40-Dati'!A2500</f>
        <v>40406.166666666664</v>
      </c>
      <c r="F2501" s="157">
        <f>'2.40-Dati'!B2500</f>
        <v>75.239997863769503</v>
      </c>
      <c r="G2501" s="157">
        <f t="shared" si="78"/>
        <v>-150.00152587889204</v>
      </c>
      <c r="H2501" s="157">
        <f t="shared" ref="H2501:H2564" si="79">G2500+G2501</f>
        <v>-500</v>
      </c>
    </row>
    <row r="2502" spans="1:8" ht="15" customHeight="1" x14ac:dyDescent="0.2">
      <c r="A2502" s="152"/>
      <c r="B2502" s="152"/>
      <c r="C2502" s="152"/>
      <c r="D2502" s="152"/>
      <c r="E2502" s="153">
        <f>'2.40-Dati'!A2501</f>
        <v>40407.166666666664</v>
      </c>
      <c r="F2502" s="157">
        <f>'2.40-Dati'!B2501</f>
        <v>75.769996643066406</v>
      </c>
      <c r="G2502" s="157">
        <f t="shared" si="78"/>
        <v>529.99877929690342</v>
      </c>
      <c r="H2502" s="157">
        <f t="shared" si="79"/>
        <v>379.99725341801138</v>
      </c>
    </row>
    <row r="2503" spans="1:8" ht="15" customHeight="1" x14ac:dyDescent="0.2">
      <c r="A2503" s="152"/>
      <c r="B2503" s="152"/>
      <c r="C2503" s="152"/>
      <c r="D2503" s="152"/>
      <c r="E2503" s="153">
        <f>'2.40-Dati'!A2502</f>
        <v>40408.166666666664</v>
      </c>
      <c r="F2503" s="157">
        <f>'2.40-Dati'!B2502</f>
        <v>75.419998168945298</v>
      </c>
      <c r="G2503" s="157">
        <f t="shared" si="78"/>
        <v>-349.99847412110796</v>
      </c>
      <c r="H2503" s="157">
        <f t="shared" si="79"/>
        <v>180.00030517579546</v>
      </c>
    </row>
    <row r="2504" spans="1:8" ht="15" customHeight="1" x14ac:dyDescent="0.2">
      <c r="A2504" s="152"/>
      <c r="B2504" s="152"/>
      <c r="C2504" s="152"/>
      <c r="D2504" s="152"/>
      <c r="E2504" s="153">
        <f>'2.40-Dati'!A2503</f>
        <v>40409.166666666664</v>
      </c>
      <c r="F2504" s="157">
        <f>'2.40-Dati'!B2503</f>
        <v>74.430000305175696</v>
      </c>
      <c r="G2504" s="157">
        <f t="shared" si="78"/>
        <v>-989.9978637696023</v>
      </c>
      <c r="H2504" s="157">
        <f t="shared" si="79"/>
        <v>-1339.9963378907103</v>
      </c>
    </row>
    <row r="2505" spans="1:8" ht="15" customHeight="1" x14ac:dyDescent="0.2">
      <c r="A2505" s="152"/>
      <c r="B2505" s="152"/>
      <c r="C2505" s="152"/>
      <c r="D2505" s="152"/>
      <c r="E2505" s="153">
        <f>'2.40-Dati'!A2504</f>
        <v>40410.166666666664</v>
      </c>
      <c r="F2505" s="157">
        <f>'2.40-Dati'!B2504</f>
        <v>73.459999084472599</v>
      </c>
      <c r="G2505" s="157">
        <f t="shared" si="78"/>
        <v>-970.00122070309658</v>
      </c>
      <c r="H2505" s="157">
        <f t="shared" si="79"/>
        <v>-1959.999084472699</v>
      </c>
    </row>
    <row r="2506" spans="1:8" ht="15" customHeight="1" x14ac:dyDescent="0.2">
      <c r="A2506" s="152"/>
      <c r="B2506" s="152"/>
      <c r="C2506" s="152"/>
      <c r="D2506" s="152"/>
      <c r="E2506" s="153">
        <f>'2.40-Dati'!A2505</f>
        <v>40413.166666666664</v>
      </c>
      <c r="F2506" s="157">
        <f>'2.40-Dati'!B2505</f>
        <v>73.099998474121094</v>
      </c>
      <c r="G2506" s="157">
        <f t="shared" si="78"/>
        <v>-360.00061035150566</v>
      </c>
      <c r="H2506" s="157">
        <f t="shared" si="79"/>
        <v>-1330.0018310546022</v>
      </c>
    </row>
    <row r="2507" spans="1:8" ht="15" customHeight="1" x14ac:dyDescent="0.2">
      <c r="A2507" s="152"/>
      <c r="B2507" s="152"/>
      <c r="C2507" s="152"/>
      <c r="D2507" s="152"/>
      <c r="E2507" s="153">
        <f>'2.40-Dati'!A2506</f>
        <v>40414.166666666664</v>
      </c>
      <c r="F2507" s="157">
        <f>'2.40-Dati'!B2506</f>
        <v>71.629997253417898</v>
      </c>
      <c r="G2507" s="157">
        <f t="shared" si="78"/>
        <v>-1470.0012207031959</v>
      </c>
      <c r="H2507" s="157">
        <f t="shared" si="79"/>
        <v>-1830.0018310547016</v>
      </c>
    </row>
    <row r="2508" spans="1:8" ht="15" customHeight="1" x14ac:dyDescent="0.2">
      <c r="A2508" s="152"/>
      <c r="B2508" s="152"/>
      <c r="C2508" s="152"/>
      <c r="D2508" s="152"/>
      <c r="E2508" s="153">
        <f>'2.40-Dati'!A2507</f>
        <v>40415.166666666664</v>
      </c>
      <c r="F2508" s="157">
        <f>'2.40-Dati'!B2507</f>
        <v>72.519996643066406</v>
      </c>
      <c r="G2508" s="157">
        <f t="shared" si="78"/>
        <v>889.99938964850855</v>
      </c>
      <c r="H2508" s="157">
        <f t="shared" si="79"/>
        <v>-580.00183105468739</v>
      </c>
    </row>
    <row r="2509" spans="1:8" ht="15" customHeight="1" x14ac:dyDescent="0.2">
      <c r="A2509" s="152"/>
      <c r="B2509" s="152"/>
      <c r="C2509" s="152"/>
      <c r="D2509" s="152"/>
      <c r="E2509" s="153">
        <f>'2.40-Dati'!A2508</f>
        <v>40416.166666666664</v>
      </c>
      <c r="F2509" s="157">
        <f>'2.40-Dati'!B2508</f>
        <v>73.360000610351506</v>
      </c>
      <c r="G2509" s="157">
        <f t="shared" si="78"/>
        <v>840.00396728509941</v>
      </c>
      <c r="H2509" s="157">
        <f t="shared" si="79"/>
        <v>1730.0033569336078</v>
      </c>
    </row>
    <row r="2510" spans="1:8" ht="15" customHeight="1" x14ac:dyDescent="0.2">
      <c r="A2510" s="152"/>
      <c r="B2510" s="152"/>
      <c r="C2510" s="152"/>
      <c r="D2510" s="152"/>
      <c r="E2510" s="153">
        <f>'2.40-Dati'!A2509</f>
        <v>40417.166666666664</v>
      </c>
      <c r="F2510" s="157">
        <f>'2.40-Dati'!B2509</f>
        <v>75.169998168945298</v>
      </c>
      <c r="G2510" s="157">
        <f t="shared" si="78"/>
        <v>1809.9975585937927</v>
      </c>
      <c r="H2510" s="157">
        <f t="shared" si="79"/>
        <v>2650.0015258788922</v>
      </c>
    </row>
    <row r="2511" spans="1:8" ht="15" customHeight="1" x14ac:dyDescent="0.2">
      <c r="A2511" s="152"/>
      <c r="B2511" s="152"/>
      <c r="C2511" s="152"/>
      <c r="D2511" s="152"/>
      <c r="E2511" s="153">
        <f>'2.40-Dati'!A2510</f>
        <v>40420.166666666664</v>
      </c>
      <c r="F2511" s="157">
        <f>'2.40-Dati'!B2510</f>
        <v>74.699996948242102</v>
      </c>
      <c r="G2511" s="157">
        <f t="shared" si="78"/>
        <v>-470.00122070319605</v>
      </c>
      <c r="H2511" s="157">
        <f t="shared" si="79"/>
        <v>1339.9963378905968</v>
      </c>
    </row>
    <row r="2512" spans="1:8" ht="15" customHeight="1" x14ac:dyDescent="0.2">
      <c r="A2512" s="152"/>
      <c r="B2512" s="152"/>
      <c r="C2512" s="152"/>
      <c r="D2512" s="152"/>
      <c r="E2512" s="153">
        <f>'2.40-Dati'!A2511</f>
        <v>40421.166666666664</v>
      </c>
      <c r="F2512" s="157">
        <f>'2.40-Dati'!B2511</f>
        <v>71.919998168945298</v>
      </c>
      <c r="G2512" s="157">
        <f t="shared" si="78"/>
        <v>-2779.9987792968041</v>
      </c>
      <c r="H2512" s="157">
        <f t="shared" si="79"/>
        <v>-3250</v>
      </c>
    </row>
    <row r="2513" spans="1:8" ht="15" customHeight="1" x14ac:dyDescent="0.2">
      <c r="A2513" s="152"/>
      <c r="B2513" s="152"/>
      <c r="C2513" s="152"/>
      <c r="D2513" s="152"/>
      <c r="E2513" s="153">
        <f>'2.40-Dati'!A2512</f>
        <v>40422.166666666664</v>
      </c>
      <c r="F2513" s="157">
        <f>'2.40-Dati'!B2512</f>
        <v>73.910003662109304</v>
      </c>
      <c r="G2513" s="157">
        <f t="shared" si="78"/>
        <v>1990.0054931640057</v>
      </c>
      <c r="H2513" s="157">
        <f t="shared" si="79"/>
        <v>-789.9932861327984</v>
      </c>
    </row>
    <row r="2514" spans="1:8" ht="15" customHeight="1" x14ac:dyDescent="0.2">
      <c r="A2514" s="152"/>
      <c r="B2514" s="152"/>
      <c r="C2514" s="152"/>
      <c r="D2514" s="152"/>
      <c r="E2514" s="153">
        <f>'2.40-Dati'!A2513</f>
        <v>40423.166666666664</v>
      </c>
      <c r="F2514" s="157">
        <f>'2.40-Dati'!B2513</f>
        <v>75.019996643066406</v>
      </c>
      <c r="G2514" s="157">
        <f t="shared" si="78"/>
        <v>1109.9929809571022</v>
      </c>
      <c r="H2514" s="157">
        <f t="shared" si="79"/>
        <v>3099.9984741211078</v>
      </c>
    </row>
    <row r="2515" spans="1:8" ht="15" customHeight="1" x14ac:dyDescent="0.2">
      <c r="A2515" s="152"/>
      <c r="B2515" s="152"/>
      <c r="C2515" s="152"/>
      <c r="D2515" s="152"/>
      <c r="E2515" s="153">
        <f>'2.40-Dati'!A2514</f>
        <v>40424.166666666664</v>
      </c>
      <c r="F2515" s="157">
        <f>'2.40-Dati'!B2514</f>
        <v>74.599998474121094</v>
      </c>
      <c r="G2515" s="157">
        <f t="shared" si="78"/>
        <v>-419.9981689453125</v>
      </c>
      <c r="H2515" s="157">
        <f t="shared" si="79"/>
        <v>689.99481201178969</v>
      </c>
    </row>
    <row r="2516" spans="1:8" ht="15" customHeight="1" x14ac:dyDescent="0.2">
      <c r="A2516" s="152"/>
      <c r="B2516" s="152"/>
      <c r="C2516" s="152"/>
      <c r="D2516" s="152"/>
      <c r="E2516" s="153">
        <f>'2.40-Dati'!A2515</f>
        <v>40428.166666666664</v>
      </c>
      <c r="F2516" s="157">
        <f>'2.40-Dati'!B2515</f>
        <v>74.089996337890597</v>
      </c>
      <c r="G2516" s="157">
        <f t="shared" si="78"/>
        <v>-510.00213623049717</v>
      </c>
      <c r="H2516" s="157">
        <f t="shared" si="79"/>
        <v>-930.00030517580967</v>
      </c>
    </row>
    <row r="2517" spans="1:8" ht="15" customHeight="1" x14ac:dyDescent="0.2">
      <c r="A2517" s="152"/>
      <c r="B2517" s="152"/>
      <c r="C2517" s="152"/>
      <c r="D2517" s="152"/>
      <c r="E2517" s="153">
        <f>'2.40-Dati'!A2516</f>
        <v>40429.166666666664</v>
      </c>
      <c r="F2517" s="157">
        <f>'2.40-Dati'!B2516</f>
        <v>74.669998168945298</v>
      </c>
      <c r="G2517" s="157">
        <f t="shared" si="78"/>
        <v>580.00183105470171</v>
      </c>
      <c r="H2517" s="157">
        <f t="shared" si="79"/>
        <v>69.999694824204539</v>
      </c>
    </row>
    <row r="2518" spans="1:8" ht="15" customHeight="1" x14ac:dyDescent="0.2">
      <c r="A2518" s="152"/>
      <c r="B2518" s="152"/>
      <c r="C2518" s="152"/>
      <c r="D2518" s="152"/>
      <c r="E2518" s="153">
        <f>'2.40-Dati'!A2517</f>
        <v>40430.166666666664</v>
      </c>
      <c r="F2518" s="157">
        <f>'2.40-Dati'!B2517</f>
        <v>74.25</v>
      </c>
      <c r="G2518" s="157">
        <f t="shared" si="78"/>
        <v>-419.99816894529829</v>
      </c>
      <c r="H2518" s="157">
        <f t="shared" si="79"/>
        <v>160.00366210940342</v>
      </c>
    </row>
    <row r="2519" spans="1:8" ht="15" customHeight="1" x14ac:dyDescent="0.2">
      <c r="A2519" s="152"/>
      <c r="B2519" s="152"/>
      <c r="C2519" s="152"/>
      <c r="D2519" s="152"/>
      <c r="E2519" s="153">
        <f>'2.40-Dati'!A2518</f>
        <v>40431.166666666664</v>
      </c>
      <c r="F2519" s="157">
        <f>'2.40-Dati'!B2518</f>
        <v>76.449996948242102</v>
      </c>
      <c r="G2519" s="157">
        <f t="shared" si="78"/>
        <v>2199.996948242102</v>
      </c>
      <c r="H2519" s="157">
        <f t="shared" si="79"/>
        <v>1779.9987792968036</v>
      </c>
    </row>
    <row r="2520" spans="1:8" ht="15" customHeight="1" x14ac:dyDescent="0.2">
      <c r="A2520" s="152"/>
      <c r="B2520" s="152"/>
      <c r="C2520" s="152"/>
      <c r="D2520" s="152"/>
      <c r="E2520" s="153">
        <f>'2.40-Dati'!A2519</f>
        <v>40434.166666666664</v>
      </c>
      <c r="F2520" s="157">
        <f>'2.40-Dati'!B2519</f>
        <v>77.190002441406193</v>
      </c>
      <c r="G2520" s="157">
        <f t="shared" si="78"/>
        <v>740.00549316409092</v>
      </c>
      <c r="H2520" s="157">
        <f t="shared" si="79"/>
        <v>2940.0024414061927</v>
      </c>
    </row>
    <row r="2521" spans="1:8" ht="15" customHeight="1" x14ac:dyDescent="0.2">
      <c r="A2521" s="152"/>
      <c r="B2521" s="152"/>
      <c r="C2521" s="152"/>
      <c r="D2521" s="152"/>
      <c r="E2521" s="153">
        <f>'2.40-Dati'!A2520</f>
        <v>40435.166666666664</v>
      </c>
      <c r="F2521" s="157">
        <f>'2.40-Dati'!B2520</f>
        <v>76.800003051757798</v>
      </c>
      <c r="G2521" s="157">
        <f t="shared" si="78"/>
        <v>-389.99938964839487</v>
      </c>
      <c r="H2521" s="157">
        <f t="shared" si="79"/>
        <v>350.00610351569605</v>
      </c>
    </row>
    <row r="2522" spans="1:8" ht="15" customHeight="1" x14ac:dyDescent="0.2">
      <c r="A2522" s="152"/>
      <c r="B2522" s="152"/>
      <c r="C2522" s="152"/>
      <c r="D2522" s="152"/>
      <c r="E2522" s="153">
        <f>'2.40-Dati'!A2521</f>
        <v>40436.166666666664</v>
      </c>
      <c r="F2522" s="157">
        <f>'2.40-Dati'!B2521</f>
        <v>76.019996643066406</v>
      </c>
      <c r="G2522" s="157">
        <f t="shared" si="78"/>
        <v>-780.00640869139204</v>
      </c>
      <c r="H2522" s="157">
        <f t="shared" si="79"/>
        <v>-1170.0057983397869</v>
      </c>
    </row>
    <row r="2523" spans="1:8" ht="15" customHeight="1" x14ac:dyDescent="0.2">
      <c r="A2523" s="152"/>
      <c r="B2523" s="152"/>
      <c r="C2523" s="152"/>
      <c r="D2523" s="152"/>
      <c r="E2523" s="153">
        <f>'2.40-Dati'!A2522</f>
        <v>40437.166666666664</v>
      </c>
      <c r="F2523" s="157">
        <f>'2.40-Dati'!B2522</f>
        <v>74.569999694824205</v>
      </c>
      <c r="G2523" s="157">
        <f t="shared" si="78"/>
        <v>-1449.9969482422016</v>
      </c>
      <c r="H2523" s="157">
        <f t="shared" si="79"/>
        <v>-2230.0033569335938</v>
      </c>
    </row>
    <row r="2524" spans="1:8" ht="15" customHeight="1" x14ac:dyDescent="0.2">
      <c r="A2524" s="152"/>
      <c r="B2524" s="152"/>
      <c r="C2524" s="152"/>
      <c r="D2524" s="152"/>
      <c r="E2524" s="153">
        <f>'2.40-Dati'!A2523</f>
        <v>40438.166666666664</v>
      </c>
      <c r="F2524" s="157">
        <f>'2.40-Dati'!B2523</f>
        <v>73.660003662109304</v>
      </c>
      <c r="G2524" s="157">
        <f t="shared" si="78"/>
        <v>-909.99603271490059</v>
      </c>
      <c r="H2524" s="157">
        <f t="shared" si="79"/>
        <v>-2359.9929809571022</v>
      </c>
    </row>
    <row r="2525" spans="1:8" ht="15" customHeight="1" x14ac:dyDescent="0.2">
      <c r="A2525" s="152"/>
      <c r="B2525" s="152"/>
      <c r="C2525" s="152"/>
      <c r="D2525" s="152"/>
      <c r="E2525" s="153">
        <f>'2.40-Dati'!A2524</f>
        <v>40441.166666666664</v>
      </c>
      <c r="F2525" s="157">
        <f>'2.40-Dati'!B2524</f>
        <v>74.860000610351506</v>
      </c>
      <c r="G2525" s="157">
        <f t="shared" si="78"/>
        <v>1199.9969482422016</v>
      </c>
      <c r="H2525" s="157">
        <f t="shared" si="79"/>
        <v>290.000915527301</v>
      </c>
    </row>
    <row r="2526" spans="1:8" ht="15" customHeight="1" x14ac:dyDescent="0.2">
      <c r="A2526" s="152"/>
      <c r="B2526" s="152"/>
      <c r="C2526" s="152"/>
      <c r="D2526" s="152"/>
      <c r="E2526" s="153">
        <f>'2.40-Dati'!A2525</f>
        <v>40442.166666666664</v>
      </c>
      <c r="F2526" s="157">
        <f>'2.40-Dati'!B2525</f>
        <v>73.519996643066406</v>
      </c>
      <c r="G2526" s="157">
        <f t="shared" si="78"/>
        <v>-1340.0039672850994</v>
      </c>
      <c r="H2526" s="157">
        <f t="shared" si="79"/>
        <v>-140.00701904289781</v>
      </c>
    </row>
    <row r="2527" spans="1:8" ht="15" customHeight="1" x14ac:dyDescent="0.2">
      <c r="A2527" s="152"/>
      <c r="B2527" s="152"/>
      <c r="C2527" s="152"/>
      <c r="D2527" s="152"/>
      <c r="E2527" s="153">
        <f>'2.40-Dati'!A2526</f>
        <v>40443.166666666664</v>
      </c>
      <c r="F2527" s="157">
        <f>'2.40-Dati'!B2526</f>
        <v>74.709999084472599</v>
      </c>
      <c r="G2527" s="157">
        <f t="shared" si="78"/>
        <v>1190.0024414061932</v>
      </c>
      <c r="H2527" s="157">
        <f t="shared" si="79"/>
        <v>-150.00152587890625</v>
      </c>
    </row>
    <row r="2528" spans="1:8" ht="15" customHeight="1" x14ac:dyDescent="0.2">
      <c r="A2528" s="152"/>
      <c r="B2528" s="152"/>
      <c r="C2528" s="152"/>
      <c r="D2528" s="152"/>
      <c r="E2528" s="153">
        <f>'2.40-Dati'!A2527</f>
        <v>40444.166666666664</v>
      </c>
      <c r="F2528" s="157">
        <f>'2.40-Dati'!B2527</f>
        <v>75.180000305175696</v>
      </c>
      <c r="G2528" s="157">
        <f t="shared" si="78"/>
        <v>470.00122070309658</v>
      </c>
      <c r="H2528" s="157">
        <f t="shared" si="79"/>
        <v>1660.0036621092897</v>
      </c>
    </row>
    <row r="2529" spans="1:8" ht="15" customHeight="1" x14ac:dyDescent="0.2">
      <c r="A2529" s="152"/>
      <c r="B2529" s="152"/>
      <c r="C2529" s="152"/>
      <c r="D2529" s="152"/>
      <c r="E2529" s="153">
        <f>'2.40-Dati'!A2528</f>
        <v>40445.166666666664</v>
      </c>
      <c r="F2529" s="157">
        <f>'2.40-Dati'!B2528</f>
        <v>76.489997863769503</v>
      </c>
      <c r="G2529" s="157">
        <f t="shared" si="78"/>
        <v>1309.9975585938068</v>
      </c>
      <c r="H2529" s="157">
        <f t="shared" si="79"/>
        <v>1779.9987792969034</v>
      </c>
    </row>
    <row r="2530" spans="1:8" ht="15" customHeight="1" x14ac:dyDescent="0.2">
      <c r="A2530" s="152"/>
      <c r="B2530" s="152"/>
      <c r="C2530" s="152"/>
      <c r="D2530" s="152"/>
      <c r="E2530" s="153">
        <f>'2.40-Dati'!A2529</f>
        <v>40448.166666666664</v>
      </c>
      <c r="F2530" s="157">
        <f>'2.40-Dati'!B2529</f>
        <v>76.519996643066406</v>
      </c>
      <c r="G2530" s="157">
        <f t="shared" si="78"/>
        <v>29.998779296903422</v>
      </c>
      <c r="H2530" s="157">
        <f t="shared" si="79"/>
        <v>1339.9963378907103</v>
      </c>
    </row>
    <row r="2531" spans="1:8" ht="15" customHeight="1" x14ac:dyDescent="0.2">
      <c r="A2531" s="152"/>
      <c r="B2531" s="152"/>
      <c r="C2531" s="152"/>
      <c r="D2531" s="152"/>
      <c r="E2531" s="153">
        <f>'2.40-Dati'!A2530</f>
        <v>40449.166666666664</v>
      </c>
      <c r="F2531" s="157">
        <f>'2.40-Dati'!B2530</f>
        <v>76.180000305175696</v>
      </c>
      <c r="G2531" s="157">
        <f t="shared" si="78"/>
        <v>-339.99633789071027</v>
      </c>
      <c r="H2531" s="157">
        <f t="shared" si="79"/>
        <v>-309.99755859380684</v>
      </c>
    </row>
    <row r="2532" spans="1:8" ht="15" customHeight="1" x14ac:dyDescent="0.2">
      <c r="A2532" s="152"/>
      <c r="B2532" s="152"/>
      <c r="C2532" s="152"/>
      <c r="D2532" s="152"/>
      <c r="E2532" s="153">
        <f>'2.40-Dati'!A2531</f>
        <v>40450.166666666664</v>
      </c>
      <c r="F2532" s="157">
        <f>'2.40-Dati'!B2531</f>
        <v>77.860000610351506</v>
      </c>
      <c r="G2532" s="157">
        <f t="shared" si="78"/>
        <v>1680.0003051758097</v>
      </c>
      <c r="H2532" s="157">
        <f t="shared" si="79"/>
        <v>1340.0039672850994</v>
      </c>
    </row>
    <row r="2533" spans="1:8" ht="15" customHeight="1" x14ac:dyDescent="0.2">
      <c r="A2533" s="152"/>
      <c r="B2533" s="152"/>
      <c r="C2533" s="152"/>
      <c r="D2533" s="152"/>
      <c r="E2533" s="153">
        <f>'2.40-Dati'!A2532</f>
        <v>40451.166666666664</v>
      </c>
      <c r="F2533" s="157">
        <f>'2.40-Dati'!B2532</f>
        <v>79.970001220703097</v>
      </c>
      <c r="G2533" s="157">
        <f t="shared" si="78"/>
        <v>2110.0006103515907</v>
      </c>
      <c r="H2533" s="157">
        <f t="shared" si="79"/>
        <v>3790.0009155274001</v>
      </c>
    </row>
    <row r="2534" spans="1:8" ht="15" customHeight="1" x14ac:dyDescent="0.2">
      <c r="A2534" s="152"/>
      <c r="B2534" s="152"/>
      <c r="C2534" s="152"/>
      <c r="D2534" s="152"/>
      <c r="E2534" s="153">
        <f>'2.40-Dati'!A2533</f>
        <v>40452.166666666664</v>
      </c>
      <c r="F2534" s="157">
        <f>'2.40-Dati'!B2533</f>
        <v>81.580001831054602</v>
      </c>
      <c r="G2534" s="157">
        <f t="shared" si="78"/>
        <v>1610.0006103515057</v>
      </c>
      <c r="H2534" s="157">
        <f t="shared" si="79"/>
        <v>3720.0012207030964</v>
      </c>
    </row>
    <row r="2535" spans="1:8" ht="15" customHeight="1" x14ac:dyDescent="0.2">
      <c r="A2535" s="152"/>
      <c r="B2535" s="152"/>
      <c r="C2535" s="152"/>
      <c r="D2535" s="152"/>
      <c r="E2535" s="153">
        <f>'2.40-Dati'!A2534</f>
        <v>40455.166666666664</v>
      </c>
      <c r="F2535" s="157">
        <f>'2.40-Dati'!B2534</f>
        <v>81.470001220703097</v>
      </c>
      <c r="G2535" s="157">
        <f t="shared" si="78"/>
        <v>-110.00061035150566</v>
      </c>
      <c r="H2535" s="157">
        <f t="shared" si="79"/>
        <v>1500</v>
      </c>
    </row>
    <row r="2536" spans="1:8" ht="15" customHeight="1" x14ac:dyDescent="0.2">
      <c r="A2536" s="152"/>
      <c r="B2536" s="152"/>
      <c r="C2536" s="152"/>
      <c r="D2536" s="152"/>
      <c r="E2536" s="153">
        <f>'2.40-Dati'!A2535</f>
        <v>40456.166666666664</v>
      </c>
      <c r="F2536" s="157">
        <f>'2.40-Dati'!B2535</f>
        <v>82.819999694824205</v>
      </c>
      <c r="G2536" s="157">
        <f t="shared" si="78"/>
        <v>1349.9984741211078</v>
      </c>
      <c r="H2536" s="157">
        <f t="shared" si="79"/>
        <v>1239.9978637696022</v>
      </c>
    </row>
    <row r="2537" spans="1:8" ht="15" customHeight="1" x14ac:dyDescent="0.2">
      <c r="A2537" s="152"/>
      <c r="B2537" s="152"/>
      <c r="C2537" s="152"/>
      <c r="D2537" s="152"/>
      <c r="E2537" s="153">
        <f>'2.40-Dati'!A2536</f>
        <v>40457.166666666664</v>
      </c>
      <c r="F2537" s="157">
        <f>'2.40-Dati'!B2536</f>
        <v>83.230003356933594</v>
      </c>
      <c r="G2537" s="157">
        <f t="shared" si="78"/>
        <v>410.00366210938921</v>
      </c>
      <c r="H2537" s="157">
        <f t="shared" si="79"/>
        <v>1760.0021362304969</v>
      </c>
    </row>
    <row r="2538" spans="1:8" ht="15" customHeight="1" x14ac:dyDescent="0.2">
      <c r="A2538" s="152"/>
      <c r="B2538" s="152"/>
      <c r="C2538" s="152"/>
      <c r="D2538" s="152"/>
      <c r="E2538" s="153">
        <f>'2.40-Dati'!A2537</f>
        <v>40458.166666666664</v>
      </c>
      <c r="F2538" s="157">
        <f>'2.40-Dati'!B2537</f>
        <v>81.669998168945298</v>
      </c>
      <c r="G2538" s="157">
        <f t="shared" si="78"/>
        <v>-1560.0051879882953</v>
      </c>
      <c r="H2538" s="157">
        <f t="shared" si="79"/>
        <v>-1150.0015258789063</v>
      </c>
    </row>
    <row r="2539" spans="1:8" ht="15" customHeight="1" x14ac:dyDescent="0.2">
      <c r="A2539" s="152"/>
      <c r="B2539" s="152"/>
      <c r="C2539" s="152"/>
      <c r="D2539" s="152"/>
      <c r="E2539" s="153">
        <f>'2.40-Dati'!A2538</f>
        <v>40459.166666666664</v>
      </c>
      <c r="F2539" s="157">
        <f>'2.40-Dati'!B2538</f>
        <v>82.660003662109304</v>
      </c>
      <c r="G2539" s="157">
        <f t="shared" si="78"/>
        <v>990.00549316400566</v>
      </c>
      <c r="H2539" s="157">
        <f t="shared" si="79"/>
        <v>-569.99969482428969</v>
      </c>
    </row>
    <row r="2540" spans="1:8" ht="15" customHeight="1" x14ac:dyDescent="0.2">
      <c r="A2540" s="152"/>
      <c r="B2540" s="152"/>
      <c r="C2540" s="152"/>
      <c r="D2540" s="152"/>
      <c r="E2540" s="153">
        <f>'2.40-Dati'!A2539</f>
        <v>40462.166666666664</v>
      </c>
      <c r="F2540" s="157">
        <f>'2.40-Dati'!B2539</f>
        <v>82.209999084472599</v>
      </c>
      <c r="G2540" s="157">
        <f t="shared" si="78"/>
        <v>-450.00457763670454</v>
      </c>
      <c r="H2540" s="157">
        <f t="shared" si="79"/>
        <v>540.00091552730112</v>
      </c>
    </row>
    <row r="2541" spans="1:8" ht="15" customHeight="1" x14ac:dyDescent="0.2">
      <c r="A2541" s="152"/>
      <c r="B2541" s="152"/>
      <c r="C2541" s="152"/>
      <c r="D2541" s="152"/>
      <c r="E2541" s="153">
        <f>'2.40-Dati'!A2540</f>
        <v>40463.166666666664</v>
      </c>
      <c r="F2541" s="157">
        <f>'2.40-Dati'!B2540</f>
        <v>81.669998168945298</v>
      </c>
      <c r="G2541" s="157">
        <f t="shared" si="78"/>
        <v>-540.00091552730112</v>
      </c>
      <c r="H2541" s="157">
        <f t="shared" si="79"/>
        <v>-990.00549316400566</v>
      </c>
    </row>
    <row r="2542" spans="1:8" ht="15" customHeight="1" x14ac:dyDescent="0.2">
      <c r="A2542" s="152"/>
      <c r="B2542" s="152"/>
      <c r="C2542" s="152"/>
      <c r="D2542" s="152"/>
      <c r="E2542" s="153">
        <f>'2.40-Dati'!A2541</f>
        <v>40464.166666666664</v>
      </c>
      <c r="F2542" s="157">
        <f>'2.40-Dati'!B2541</f>
        <v>83.010002136230398</v>
      </c>
      <c r="G2542" s="157">
        <f t="shared" si="78"/>
        <v>1340.0039672850994</v>
      </c>
      <c r="H2542" s="157">
        <f t="shared" si="79"/>
        <v>800.00305175779829</v>
      </c>
    </row>
    <row r="2543" spans="1:8" ht="15" customHeight="1" x14ac:dyDescent="0.2">
      <c r="A2543" s="152"/>
      <c r="B2543" s="152"/>
      <c r="C2543" s="152"/>
      <c r="D2543" s="152"/>
      <c r="E2543" s="153">
        <f>'2.40-Dati'!A2542</f>
        <v>40465.166666666664</v>
      </c>
      <c r="F2543" s="157">
        <f>'2.40-Dati'!B2542</f>
        <v>82.690002441406193</v>
      </c>
      <c r="G2543" s="157">
        <f t="shared" si="78"/>
        <v>-319.99969482420454</v>
      </c>
      <c r="H2543" s="157">
        <f t="shared" si="79"/>
        <v>1020.0042724608949</v>
      </c>
    </row>
    <row r="2544" spans="1:8" ht="15" customHeight="1" x14ac:dyDescent="0.2">
      <c r="A2544" s="152"/>
      <c r="B2544" s="152"/>
      <c r="C2544" s="152"/>
      <c r="D2544" s="152"/>
      <c r="E2544" s="153">
        <f>'2.40-Dati'!A2543</f>
        <v>40466.166666666664</v>
      </c>
      <c r="F2544" s="157">
        <f>'2.40-Dati'!B2543</f>
        <v>81.25</v>
      </c>
      <c r="G2544" s="157">
        <f t="shared" si="78"/>
        <v>-1440.0024414061932</v>
      </c>
      <c r="H2544" s="157">
        <f t="shared" si="79"/>
        <v>-1760.0021362303978</v>
      </c>
    </row>
    <row r="2545" spans="1:8" ht="15" customHeight="1" x14ac:dyDescent="0.2">
      <c r="A2545" s="152"/>
      <c r="B2545" s="152"/>
      <c r="C2545" s="152"/>
      <c r="D2545" s="152"/>
      <c r="E2545" s="153">
        <f>'2.40-Dati'!A2544</f>
        <v>40469.166666666664</v>
      </c>
      <c r="F2545" s="157">
        <f>'2.40-Dati'!B2544</f>
        <v>83.080001831054602</v>
      </c>
      <c r="G2545" s="157">
        <f t="shared" si="78"/>
        <v>1830.0018310546022</v>
      </c>
      <c r="H2545" s="157">
        <f t="shared" si="79"/>
        <v>389.99938964840908</v>
      </c>
    </row>
    <row r="2546" spans="1:8" ht="15" customHeight="1" x14ac:dyDescent="0.2">
      <c r="A2546" s="152"/>
      <c r="B2546" s="152"/>
      <c r="C2546" s="152"/>
      <c r="D2546" s="152"/>
      <c r="E2546" s="153">
        <f>'2.40-Dati'!A2545</f>
        <v>40470.166666666664</v>
      </c>
      <c r="F2546" s="157">
        <f>'2.40-Dati'!B2545</f>
        <v>79.489997863769503</v>
      </c>
      <c r="G2546" s="157">
        <f t="shared" si="78"/>
        <v>-3590.0039672850994</v>
      </c>
      <c r="H2546" s="157">
        <f t="shared" si="79"/>
        <v>-1760.0021362304972</v>
      </c>
    </row>
    <row r="2547" spans="1:8" ht="15" customHeight="1" x14ac:dyDescent="0.2">
      <c r="A2547" s="152"/>
      <c r="B2547" s="152"/>
      <c r="C2547" s="152"/>
      <c r="D2547" s="152"/>
      <c r="E2547" s="153">
        <f>'2.40-Dati'!A2546</f>
        <v>40471.166666666664</v>
      </c>
      <c r="F2547" s="157">
        <f>'2.40-Dati'!B2546</f>
        <v>81.769996643066406</v>
      </c>
      <c r="G2547" s="157">
        <f t="shared" si="78"/>
        <v>2279.9987792969032</v>
      </c>
      <c r="H2547" s="157">
        <f t="shared" si="79"/>
        <v>-1310.0051879881962</v>
      </c>
    </row>
    <row r="2548" spans="1:8" ht="15" customHeight="1" x14ac:dyDescent="0.2">
      <c r="A2548" s="152"/>
      <c r="B2548" s="152"/>
      <c r="C2548" s="152"/>
      <c r="D2548" s="152"/>
      <c r="E2548" s="153">
        <f>'2.40-Dati'!A2547</f>
        <v>40472.166666666664</v>
      </c>
      <c r="F2548" s="157">
        <f>'2.40-Dati'!B2547</f>
        <v>80.559997558593693</v>
      </c>
      <c r="G2548" s="157">
        <f t="shared" si="78"/>
        <v>-1209.9990844727131</v>
      </c>
      <c r="H2548" s="157">
        <f t="shared" si="79"/>
        <v>1069.9996948241901</v>
      </c>
    </row>
    <row r="2549" spans="1:8" ht="15" customHeight="1" x14ac:dyDescent="0.2">
      <c r="A2549" s="152"/>
      <c r="B2549" s="152"/>
      <c r="C2549" s="152"/>
      <c r="D2549" s="152"/>
      <c r="E2549" s="153">
        <f>'2.40-Dati'!A2548</f>
        <v>40473.166666666664</v>
      </c>
      <c r="F2549" s="157">
        <f>'2.40-Dati'!B2548</f>
        <v>81.690002441406193</v>
      </c>
      <c r="G2549" s="157">
        <f t="shared" si="78"/>
        <v>1130.0048828125</v>
      </c>
      <c r="H2549" s="157">
        <f t="shared" si="79"/>
        <v>-79.994201660213093</v>
      </c>
    </row>
    <row r="2550" spans="1:8" ht="15" customHeight="1" x14ac:dyDescent="0.2">
      <c r="A2550" s="152"/>
      <c r="B2550" s="152"/>
      <c r="C2550" s="152"/>
      <c r="D2550" s="152"/>
      <c r="E2550" s="153">
        <f>'2.40-Dati'!A2549</f>
        <v>40476.166666666664</v>
      </c>
      <c r="F2550" s="157">
        <f>'2.40-Dati'!B2549</f>
        <v>82.519996643066406</v>
      </c>
      <c r="G2550" s="157">
        <f t="shared" si="78"/>
        <v>829.99420166021309</v>
      </c>
      <c r="H2550" s="157">
        <f t="shared" si="79"/>
        <v>1959.9990844727131</v>
      </c>
    </row>
    <row r="2551" spans="1:8" ht="15" customHeight="1" x14ac:dyDescent="0.2">
      <c r="A2551" s="152"/>
      <c r="B2551" s="152"/>
      <c r="C2551" s="152"/>
      <c r="D2551" s="152"/>
      <c r="E2551" s="153">
        <f>'2.40-Dati'!A2550</f>
        <v>40477.166666666664</v>
      </c>
      <c r="F2551" s="157">
        <f>'2.40-Dati'!B2550</f>
        <v>82.550003051757798</v>
      </c>
      <c r="G2551" s="157">
        <f t="shared" si="78"/>
        <v>30.006408691392039</v>
      </c>
      <c r="H2551" s="157">
        <f t="shared" si="79"/>
        <v>860.00061035160513</v>
      </c>
    </row>
    <row r="2552" spans="1:8" ht="15" customHeight="1" x14ac:dyDescent="0.2">
      <c r="A2552" s="152"/>
      <c r="B2552" s="152"/>
      <c r="C2552" s="152"/>
      <c r="D2552" s="152"/>
      <c r="E2552" s="153">
        <f>'2.40-Dati'!A2551</f>
        <v>40478.166666666664</v>
      </c>
      <c r="F2552" s="157">
        <f>'2.40-Dati'!B2551</f>
        <v>81.940002441406193</v>
      </c>
      <c r="G2552" s="157">
        <f t="shared" si="78"/>
        <v>-610.00061035160513</v>
      </c>
      <c r="H2552" s="157">
        <f t="shared" si="79"/>
        <v>-579.99420166021309</v>
      </c>
    </row>
    <row r="2553" spans="1:8" ht="15" customHeight="1" x14ac:dyDescent="0.2">
      <c r="A2553" s="152"/>
      <c r="B2553" s="152"/>
      <c r="C2553" s="152"/>
      <c r="D2553" s="152"/>
      <c r="E2553" s="153">
        <f>'2.40-Dati'!A2552</f>
        <v>40479.166666666664</v>
      </c>
      <c r="F2553" s="157">
        <f>'2.40-Dati'!B2552</f>
        <v>82.180000305175696</v>
      </c>
      <c r="G2553" s="157">
        <f t="shared" si="78"/>
        <v>239.99786376950283</v>
      </c>
      <c r="H2553" s="157">
        <f t="shared" si="79"/>
        <v>-370.0027465821023</v>
      </c>
    </row>
    <row r="2554" spans="1:8" ht="15" customHeight="1" x14ac:dyDescent="0.2">
      <c r="A2554" s="152"/>
      <c r="B2554" s="152"/>
      <c r="C2554" s="152"/>
      <c r="D2554" s="152"/>
      <c r="E2554" s="153">
        <f>'2.40-Dati'!A2553</f>
        <v>40480.166666666664</v>
      </c>
      <c r="F2554" s="157">
        <f>'2.40-Dati'!B2553</f>
        <v>81.430000305175696</v>
      </c>
      <c r="G2554" s="157">
        <f t="shared" si="78"/>
        <v>-750</v>
      </c>
      <c r="H2554" s="157">
        <f t="shared" si="79"/>
        <v>-510.00213623049717</v>
      </c>
    </row>
    <row r="2555" spans="1:8" ht="15" customHeight="1" x14ac:dyDescent="0.2">
      <c r="A2555" s="152"/>
      <c r="B2555" s="152"/>
      <c r="C2555" s="152"/>
      <c r="D2555" s="152"/>
      <c r="E2555" s="153">
        <f>'2.40-Dati'!A2554</f>
        <v>40483.166666666664</v>
      </c>
      <c r="F2555" s="157">
        <f>'2.40-Dati'!B2554</f>
        <v>82.949996948242102</v>
      </c>
      <c r="G2555" s="157">
        <f t="shared" si="78"/>
        <v>1519.9966430664063</v>
      </c>
      <c r="H2555" s="157">
        <f t="shared" si="79"/>
        <v>769.99664306640625</v>
      </c>
    </row>
    <row r="2556" spans="1:8" ht="15" customHeight="1" x14ac:dyDescent="0.2">
      <c r="A2556" s="152"/>
      <c r="B2556" s="152"/>
      <c r="C2556" s="152"/>
      <c r="D2556" s="152"/>
      <c r="E2556" s="153">
        <f>'2.40-Dati'!A2555</f>
        <v>40484.166666666664</v>
      </c>
      <c r="F2556" s="157">
        <f>'2.40-Dati'!B2555</f>
        <v>83.900001525878906</v>
      </c>
      <c r="G2556" s="157">
        <f t="shared" si="78"/>
        <v>950.00457763680402</v>
      </c>
      <c r="H2556" s="157">
        <f t="shared" si="79"/>
        <v>2470.0012207032105</v>
      </c>
    </row>
    <row r="2557" spans="1:8" ht="15" customHeight="1" x14ac:dyDescent="0.2">
      <c r="A2557" s="152"/>
      <c r="B2557" s="152"/>
      <c r="C2557" s="152"/>
      <c r="D2557" s="152"/>
      <c r="E2557" s="153">
        <f>'2.40-Dati'!A2556</f>
        <v>40485.166666666664</v>
      </c>
      <c r="F2557" s="157">
        <f>'2.40-Dati'!B2556</f>
        <v>84.690002441406193</v>
      </c>
      <c r="G2557" s="157">
        <f t="shared" si="78"/>
        <v>790.00091552728691</v>
      </c>
      <c r="H2557" s="157">
        <f t="shared" si="79"/>
        <v>1740.0054931640909</v>
      </c>
    </row>
    <row r="2558" spans="1:8" ht="15" customHeight="1" x14ac:dyDescent="0.2">
      <c r="A2558" s="152"/>
      <c r="B2558" s="152"/>
      <c r="C2558" s="152"/>
      <c r="D2558" s="152"/>
      <c r="E2558" s="153">
        <f>'2.40-Dati'!A2557</f>
        <v>40486.166666666664</v>
      </c>
      <c r="F2558" s="157">
        <f>'2.40-Dati'!B2557</f>
        <v>86.489997863769503</v>
      </c>
      <c r="G2558" s="157">
        <f t="shared" si="78"/>
        <v>1799.9954223633097</v>
      </c>
      <c r="H2558" s="157">
        <f t="shared" si="79"/>
        <v>2589.9963378905968</v>
      </c>
    </row>
    <row r="2559" spans="1:8" ht="15" customHeight="1" x14ac:dyDescent="0.2">
      <c r="A2559" s="152"/>
      <c r="B2559" s="152"/>
      <c r="C2559" s="152"/>
      <c r="D2559" s="152"/>
      <c r="E2559" s="153">
        <f>'2.40-Dati'!A2558</f>
        <v>40487.166666666664</v>
      </c>
      <c r="F2559" s="157">
        <f>'2.40-Dati'!B2558</f>
        <v>86.849998474121094</v>
      </c>
      <c r="G2559" s="157">
        <f t="shared" si="78"/>
        <v>360.00061035159092</v>
      </c>
      <c r="H2559" s="157">
        <f t="shared" si="79"/>
        <v>2159.9960327149006</v>
      </c>
    </row>
    <row r="2560" spans="1:8" ht="15" customHeight="1" x14ac:dyDescent="0.2">
      <c r="A2560" s="152"/>
      <c r="B2560" s="152"/>
      <c r="C2560" s="152"/>
      <c r="D2560" s="152"/>
      <c r="E2560" s="153">
        <f>'2.40-Dati'!A2559</f>
        <v>40490.208333333336</v>
      </c>
      <c r="F2560" s="157">
        <f>'2.40-Dati'!B2559</f>
        <v>87.059997558593693</v>
      </c>
      <c r="G2560" s="157">
        <f t="shared" si="78"/>
        <v>209.99908447259941</v>
      </c>
      <c r="H2560" s="157">
        <f t="shared" si="79"/>
        <v>569.99969482419033</v>
      </c>
    </row>
    <row r="2561" spans="1:8" ht="15" customHeight="1" x14ac:dyDescent="0.2">
      <c r="A2561" s="152"/>
      <c r="B2561" s="152"/>
      <c r="C2561" s="152"/>
      <c r="D2561" s="152"/>
      <c r="E2561" s="153">
        <f>'2.40-Dati'!A2560</f>
        <v>40491.208333333336</v>
      </c>
      <c r="F2561" s="157">
        <f>'2.40-Dati'!B2560</f>
        <v>86.720001220703097</v>
      </c>
      <c r="G2561" s="157">
        <f t="shared" si="78"/>
        <v>-339.99633789059658</v>
      </c>
      <c r="H2561" s="157">
        <f t="shared" si="79"/>
        <v>-129.99725341799717</v>
      </c>
    </row>
    <row r="2562" spans="1:8" ht="15" customHeight="1" x14ac:dyDescent="0.2">
      <c r="A2562" s="152"/>
      <c r="B2562" s="152"/>
      <c r="C2562" s="152"/>
      <c r="D2562" s="152"/>
      <c r="E2562" s="153">
        <f>'2.40-Dati'!A2561</f>
        <v>40492.208333333336</v>
      </c>
      <c r="F2562" s="157">
        <f>'2.40-Dati'!B2561</f>
        <v>87.809997558593693</v>
      </c>
      <c r="G2562" s="157">
        <f t="shared" si="78"/>
        <v>1089.9963378905966</v>
      </c>
      <c r="H2562" s="157">
        <f t="shared" si="79"/>
        <v>750</v>
      </c>
    </row>
    <row r="2563" spans="1:8" ht="15" customHeight="1" x14ac:dyDescent="0.2">
      <c r="A2563" s="152"/>
      <c r="B2563" s="152"/>
      <c r="C2563" s="152"/>
      <c r="D2563" s="152"/>
      <c r="E2563" s="153">
        <f>'2.40-Dati'!A2562</f>
        <v>40493.208333333336</v>
      </c>
      <c r="F2563" s="157">
        <f>'2.40-Dati'!B2562</f>
        <v>87.809997558593693</v>
      </c>
      <c r="G2563" s="157">
        <f t="shared" si="78"/>
        <v>0</v>
      </c>
      <c r="H2563" s="157">
        <f t="shared" si="79"/>
        <v>1089.9963378905966</v>
      </c>
    </row>
    <row r="2564" spans="1:8" ht="15" customHeight="1" x14ac:dyDescent="0.2">
      <c r="A2564" s="152"/>
      <c r="B2564" s="152"/>
      <c r="C2564" s="152"/>
      <c r="D2564" s="152"/>
      <c r="E2564" s="153">
        <f>'2.40-Dati'!A2563</f>
        <v>40494.208333333336</v>
      </c>
      <c r="F2564" s="157">
        <f>'2.40-Dati'!B2563</f>
        <v>84.879997253417898</v>
      </c>
      <c r="G2564" s="157">
        <f t="shared" ref="G2564:G2627" si="80">IF($B$1="lunga",1,-1)*$B$3*(F2564-F2563)</f>
        <v>-2930.0003051757953</v>
      </c>
      <c r="H2564" s="157">
        <f t="shared" si="79"/>
        <v>-2930.0003051757953</v>
      </c>
    </row>
    <row r="2565" spans="1:8" ht="15" customHeight="1" x14ac:dyDescent="0.2">
      <c r="A2565" s="152"/>
      <c r="B2565" s="152"/>
      <c r="C2565" s="152"/>
      <c r="D2565" s="152"/>
      <c r="E2565" s="153">
        <f>'2.40-Dati'!A2564</f>
        <v>40497.208333333336</v>
      </c>
      <c r="F2565" s="157">
        <f>'2.40-Dati'!B2564</f>
        <v>84.860000610351506</v>
      </c>
      <c r="G2565" s="157">
        <f t="shared" si="80"/>
        <v>-19.996643066392039</v>
      </c>
      <c r="H2565" s="157">
        <f t="shared" ref="H2565:H2628" si="81">G2564+G2565</f>
        <v>-2949.9969482421875</v>
      </c>
    </row>
    <row r="2566" spans="1:8" ht="15" customHeight="1" x14ac:dyDescent="0.2">
      <c r="A2566" s="152"/>
      <c r="B2566" s="152"/>
      <c r="C2566" s="152"/>
      <c r="D2566" s="152"/>
      <c r="E2566" s="153">
        <f>'2.40-Dati'!A2565</f>
        <v>40498.208333333336</v>
      </c>
      <c r="F2566" s="157">
        <f>'2.40-Dati'!B2565</f>
        <v>82.339996337890597</v>
      </c>
      <c r="G2566" s="157">
        <f t="shared" si="80"/>
        <v>-2520.0042724609093</v>
      </c>
      <c r="H2566" s="157">
        <f t="shared" si="81"/>
        <v>-2540.0009155273015</v>
      </c>
    </row>
    <row r="2567" spans="1:8" ht="15" customHeight="1" x14ac:dyDescent="0.2">
      <c r="A2567" s="152"/>
      <c r="B2567" s="152"/>
      <c r="C2567" s="152"/>
      <c r="D2567" s="152"/>
      <c r="E2567" s="153">
        <f>'2.40-Dati'!A2566</f>
        <v>40499.208333333336</v>
      </c>
      <c r="F2567" s="157">
        <f>'2.40-Dati'!B2566</f>
        <v>80.440002441406193</v>
      </c>
      <c r="G2567" s="157">
        <f t="shared" si="80"/>
        <v>-1899.9938964844034</v>
      </c>
      <c r="H2567" s="157">
        <f t="shared" si="81"/>
        <v>-4419.9981689453125</v>
      </c>
    </row>
    <row r="2568" spans="1:8" ht="15" customHeight="1" x14ac:dyDescent="0.2">
      <c r="A2568" s="152"/>
      <c r="B2568" s="152"/>
      <c r="C2568" s="152"/>
      <c r="D2568" s="152"/>
      <c r="E2568" s="153">
        <f>'2.40-Dati'!A2567</f>
        <v>40500.208333333336</v>
      </c>
      <c r="F2568" s="157">
        <f>'2.40-Dati'!B2567</f>
        <v>81.849998474121094</v>
      </c>
      <c r="G2568" s="157">
        <f t="shared" si="80"/>
        <v>1409.9960327149006</v>
      </c>
      <c r="H2568" s="157">
        <f t="shared" si="81"/>
        <v>-489.99786376950283</v>
      </c>
    </row>
    <row r="2569" spans="1:8" ht="15" customHeight="1" x14ac:dyDescent="0.2">
      <c r="A2569" s="152"/>
      <c r="B2569" s="152"/>
      <c r="C2569" s="152"/>
      <c r="D2569" s="152"/>
      <c r="E2569" s="153">
        <f>'2.40-Dati'!A2568</f>
        <v>40501.208333333336</v>
      </c>
      <c r="F2569" s="157">
        <f>'2.40-Dati'!B2568</f>
        <v>81.510002136230398</v>
      </c>
      <c r="G2569" s="157">
        <f t="shared" si="80"/>
        <v>-339.99633789069605</v>
      </c>
      <c r="H2569" s="157">
        <f t="shared" si="81"/>
        <v>1069.9996948242047</v>
      </c>
    </row>
    <row r="2570" spans="1:8" ht="15" customHeight="1" x14ac:dyDescent="0.2">
      <c r="A2570" s="152"/>
      <c r="B2570" s="152"/>
      <c r="C2570" s="152"/>
      <c r="D2570" s="152"/>
      <c r="E2570" s="153">
        <f>'2.40-Dati'!A2569</f>
        <v>40504.208333333336</v>
      </c>
      <c r="F2570" s="157">
        <f>'2.40-Dati'!B2569</f>
        <v>81.739997863769503</v>
      </c>
      <c r="G2570" s="157">
        <f t="shared" si="80"/>
        <v>229.99572753910513</v>
      </c>
      <c r="H2570" s="157">
        <f t="shared" si="81"/>
        <v>-110.00061035159092</v>
      </c>
    </row>
    <row r="2571" spans="1:8" ht="15" customHeight="1" x14ac:dyDescent="0.2">
      <c r="A2571" s="152"/>
      <c r="B2571" s="152"/>
      <c r="C2571" s="152"/>
      <c r="D2571" s="152"/>
      <c r="E2571" s="153">
        <f>'2.40-Dati'!A2570</f>
        <v>40505.208333333336</v>
      </c>
      <c r="F2571" s="157">
        <f>'2.40-Dati'!B2570</f>
        <v>81.25</v>
      </c>
      <c r="G2571" s="157">
        <f t="shared" si="80"/>
        <v>-489.99786376950283</v>
      </c>
      <c r="H2571" s="157">
        <f t="shared" si="81"/>
        <v>-260.0021362303977</v>
      </c>
    </row>
    <row r="2572" spans="1:8" ht="15" customHeight="1" x14ac:dyDescent="0.2">
      <c r="A2572" s="152"/>
      <c r="B2572" s="152"/>
      <c r="C2572" s="152"/>
      <c r="D2572" s="152"/>
      <c r="E2572" s="153">
        <f>'2.40-Dati'!A2571</f>
        <v>40506.208333333336</v>
      </c>
      <c r="F2572" s="157">
        <f>'2.40-Dati'!B2571</f>
        <v>83.860000610351506</v>
      </c>
      <c r="G2572" s="157">
        <f t="shared" si="80"/>
        <v>2610.0006103515057</v>
      </c>
      <c r="H2572" s="157">
        <f t="shared" si="81"/>
        <v>2120.0027465820031</v>
      </c>
    </row>
    <row r="2573" spans="1:8" ht="15" customHeight="1" x14ac:dyDescent="0.2">
      <c r="A2573" s="152"/>
      <c r="B2573" s="152"/>
      <c r="C2573" s="152"/>
      <c r="D2573" s="152"/>
      <c r="E2573" s="153">
        <f>'2.40-Dati'!A2572</f>
        <v>40508.604166666664</v>
      </c>
      <c r="F2573" s="157">
        <f>'2.40-Dati'!B2572</f>
        <v>83.760002136230398</v>
      </c>
      <c r="G2573" s="157">
        <f t="shared" si="80"/>
        <v>-99.998474121107961</v>
      </c>
      <c r="H2573" s="157">
        <f t="shared" si="81"/>
        <v>2510.0021362303978</v>
      </c>
    </row>
    <row r="2574" spans="1:8" ht="15" customHeight="1" x14ac:dyDescent="0.2">
      <c r="A2574" s="152"/>
      <c r="B2574" s="152"/>
      <c r="C2574" s="152"/>
      <c r="D2574" s="152"/>
      <c r="E2574" s="153">
        <f>'2.40-Dati'!A2573</f>
        <v>40511.208333333336</v>
      </c>
      <c r="F2574" s="157">
        <f>'2.40-Dati'!B2573</f>
        <v>85.730003356933594</v>
      </c>
      <c r="G2574" s="157">
        <f t="shared" si="80"/>
        <v>1970.0012207031959</v>
      </c>
      <c r="H2574" s="157">
        <f t="shared" si="81"/>
        <v>1870.0027465820881</v>
      </c>
    </row>
    <row r="2575" spans="1:8" ht="15" customHeight="1" x14ac:dyDescent="0.2">
      <c r="A2575" s="152"/>
      <c r="B2575" s="152"/>
      <c r="C2575" s="152"/>
      <c r="D2575" s="152"/>
      <c r="E2575" s="153">
        <f>'2.40-Dati'!A2574</f>
        <v>40512.208333333336</v>
      </c>
      <c r="F2575" s="157">
        <f>'2.40-Dati'!B2574</f>
        <v>84.110000610351506</v>
      </c>
      <c r="G2575" s="157">
        <f t="shared" si="80"/>
        <v>-1620.0027465820881</v>
      </c>
      <c r="H2575" s="157">
        <f t="shared" si="81"/>
        <v>349.99847412110785</v>
      </c>
    </row>
    <row r="2576" spans="1:8" ht="15" customHeight="1" x14ac:dyDescent="0.2">
      <c r="A2576" s="152"/>
      <c r="B2576" s="152"/>
      <c r="C2576" s="152"/>
      <c r="D2576" s="152"/>
      <c r="E2576" s="153">
        <f>'2.40-Dati'!A2575</f>
        <v>40513.208333333336</v>
      </c>
      <c r="F2576" s="157">
        <f>'2.40-Dati'!B2575</f>
        <v>86.75</v>
      </c>
      <c r="G2576" s="157">
        <f t="shared" si="80"/>
        <v>2639.9993896484943</v>
      </c>
      <c r="H2576" s="157">
        <f t="shared" si="81"/>
        <v>1019.9966430664063</v>
      </c>
    </row>
    <row r="2577" spans="1:8" ht="15" customHeight="1" x14ac:dyDescent="0.2">
      <c r="A2577" s="152"/>
      <c r="B2577" s="152"/>
      <c r="C2577" s="152"/>
      <c r="D2577" s="152"/>
      <c r="E2577" s="153">
        <f>'2.40-Dati'!A2576</f>
        <v>40514.208333333336</v>
      </c>
      <c r="F2577" s="157">
        <f>'2.40-Dati'!B2576</f>
        <v>88</v>
      </c>
      <c r="G2577" s="157">
        <f t="shared" si="80"/>
        <v>1250</v>
      </c>
      <c r="H2577" s="157">
        <f t="shared" si="81"/>
        <v>3889.9993896484943</v>
      </c>
    </row>
    <row r="2578" spans="1:8" ht="15" customHeight="1" x14ac:dyDescent="0.2">
      <c r="A2578" s="152"/>
      <c r="B2578" s="152"/>
      <c r="C2578" s="152"/>
      <c r="D2578" s="152"/>
      <c r="E2578" s="153">
        <f>'2.40-Dati'!A2577</f>
        <v>40515.208333333336</v>
      </c>
      <c r="F2578" s="157">
        <f>'2.40-Dati'!B2577</f>
        <v>89.190002441406193</v>
      </c>
      <c r="G2578" s="157">
        <f t="shared" si="80"/>
        <v>1190.0024414061932</v>
      </c>
      <c r="H2578" s="157">
        <f t="shared" si="81"/>
        <v>2440.0024414061932</v>
      </c>
    </row>
    <row r="2579" spans="1:8" ht="15" customHeight="1" x14ac:dyDescent="0.2">
      <c r="A2579" s="152"/>
      <c r="B2579" s="152"/>
      <c r="C2579" s="152"/>
      <c r="D2579" s="152"/>
      <c r="E2579" s="153">
        <f>'2.40-Dati'!A2578</f>
        <v>40518.208333333336</v>
      </c>
      <c r="F2579" s="157">
        <f>'2.40-Dati'!B2578</f>
        <v>89.379997253417898</v>
      </c>
      <c r="G2579" s="157">
        <f t="shared" si="80"/>
        <v>189.99481201170454</v>
      </c>
      <c r="H2579" s="157">
        <f t="shared" si="81"/>
        <v>1379.9972534178978</v>
      </c>
    </row>
    <row r="2580" spans="1:8" ht="15" customHeight="1" x14ac:dyDescent="0.2">
      <c r="A2580" s="152"/>
      <c r="B2580" s="152"/>
      <c r="C2580" s="152"/>
      <c r="D2580" s="152"/>
      <c r="E2580" s="153">
        <f>'2.40-Dati'!A2579</f>
        <v>40519.208333333336</v>
      </c>
      <c r="F2580" s="157">
        <f>'2.40-Dati'!B2579</f>
        <v>88.690002441406193</v>
      </c>
      <c r="G2580" s="157">
        <f t="shared" si="80"/>
        <v>-689.99481201170454</v>
      </c>
      <c r="H2580" s="157">
        <f t="shared" si="81"/>
        <v>-500</v>
      </c>
    </row>
    <row r="2581" spans="1:8" ht="15" customHeight="1" x14ac:dyDescent="0.2">
      <c r="A2581" s="152"/>
      <c r="B2581" s="152"/>
      <c r="C2581" s="152"/>
      <c r="D2581" s="152"/>
      <c r="E2581" s="153">
        <f>'2.40-Dati'!A2580</f>
        <v>40520.208333333336</v>
      </c>
      <c r="F2581" s="157">
        <f>'2.40-Dati'!B2580</f>
        <v>88.279998779296804</v>
      </c>
      <c r="G2581" s="157">
        <f t="shared" si="80"/>
        <v>-410.00366210938921</v>
      </c>
      <c r="H2581" s="157">
        <f t="shared" si="81"/>
        <v>-1099.9984741210938</v>
      </c>
    </row>
    <row r="2582" spans="1:8" ht="15" customHeight="1" x14ac:dyDescent="0.2">
      <c r="A2582" s="152"/>
      <c r="B2582" s="152"/>
      <c r="C2582" s="152"/>
      <c r="D2582" s="152"/>
      <c r="E2582" s="153">
        <f>'2.40-Dati'!A2581</f>
        <v>40521.208333333336</v>
      </c>
      <c r="F2582" s="157">
        <f>'2.40-Dati'!B2581</f>
        <v>88.370002746582003</v>
      </c>
      <c r="G2582" s="157">
        <f t="shared" si="80"/>
        <v>90.003967285198883</v>
      </c>
      <c r="H2582" s="157">
        <f t="shared" si="81"/>
        <v>-319.99969482419033</v>
      </c>
    </row>
    <row r="2583" spans="1:8" ht="15" customHeight="1" x14ac:dyDescent="0.2">
      <c r="A2583" s="152"/>
      <c r="B2583" s="152"/>
      <c r="C2583" s="152"/>
      <c r="D2583" s="152"/>
      <c r="E2583" s="153">
        <f>'2.40-Dati'!A2582</f>
        <v>40522.208333333336</v>
      </c>
      <c r="F2583" s="157">
        <f>'2.40-Dati'!B2582</f>
        <v>87.790000915527301</v>
      </c>
      <c r="G2583" s="157">
        <f t="shared" si="80"/>
        <v>-580.00183105470171</v>
      </c>
      <c r="H2583" s="157">
        <f t="shared" si="81"/>
        <v>-489.99786376950283</v>
      </c>
    </row>
    <row r="2584" spans="1:8" ht="15" customHeight="1" x14ac:dyDescent="0.2">
      <c r="A2584" s="152"/>
      <c r="B2584" s="152"/>
      <c r="C2584" s="152"/>
      <c r="D2584" s="152"/>
      <c r="E2584" s="153">
        <f>'2.40-Dati'!A2583</f>
        <v>40525.208333333336</v>
      </c>
      <c r="F2584" s="157">
        <f>'2.40-Dati'!B2583</f>
        <v>88.610000610351506</v>
      </c>
      <c r="G2584" s="157">
        <f t="shared" si="80"/>
        <v>819.99969482420454</v>
      </c>
      <c r="H2584" s="157">
        <f t="shared" si="81"/>
        <v>239.99786376950283</v>
      </c>
    </row>
    <row r="2585" spans="1:8" ht="15" customHeight="1" x14ac:dyDescent="0.2">
      <c r="A2585" s="152"/>
      <c r="B2585" s="152"/>
      <c r="C2585" s="152"/>
      <c r="D2585" s="152"/>
      <c r="E2585" s="153">
        <f>'2.40-Dati'!A2584</f>
        <v>40526.208333333336</v>
      </c>
      <c r="F2585" s="157">
        <f>'2.40-Dati'!B2584</f>
        <v>88.279998779296804</v>
      </c>
      <c r="G2585" s="157">
        <f t="shared" si="80"/>
        <v>-330.00183105470171</v>
      </c>
      <c r="H2585" s="157">
        <f t="shared" si="81"/>
        <v>489.99786376950283</v>
      </c>
    </row>
    <row r="2586" spans="1:8" ht="15" customHeight="1" x14ac:dyDescent="0.2">
      <c r="A2586" s="152"/>
      <c r="B2586" s="152"/>
      <c r="C2586" s="152"/>
      <c r="D2586" s="152"/>
      <c r="E2586" s="153">
        <f>'2.40-Dati'!A2585</f>
        <v>40527.208333333336</v>
      </c>
      <c r="F2586" s="157">
        <f>'2.40-Dati'!B2585</f>
        <v>88.620002746582003</v>
      </c>
      <c r="G2586" s="157">
        <f t="shared" si="80"/>
        <v>340.00396728519888</v>
      </c>
      <c r="H2586" s="157">
        <f t="shared" si="81"/>
        <v>10.002136230497172</v>
      </c>
    </row>
    <row r="2587" spans="1:8" ht="15" customHeight="1" x14ac:dyDescent="0.2">
      <c r="A2587" s="152"/>
      <c r="B2587" s="152"/>
      <c r="C2587" s="152"/>
      <c r="D2587" s="152"/>
      <c r="E2587" s="153">
        <f>'2.40-Dati'!A2586</f>
        <v>40528.208333333336</v>
      </c>
      <c r="F2587" s="157">
        <f>'2.40-Dati'!B2586</f>
        <v>87.699996948242102</v>
      </c>
      <c r="G2587" s="157">
        <f t="shared" si="80"/>
        <v>-920.00579833990059</v>
      </c>
      <c r="H2587" s="157">
        <f t="shared" si="81"/>
        <v>-580.00183105470171</v>
      </c>
    </row>
    <row r="2588" spans="1:8" ht="15" customHeight="1" x14ac:dyDescent="0.2">
      <c r="A2588" s="152"/>
      <c r="B2588" s="152"/>
      <c r="C2588" s="152"/>
      <c r="D2588" s="152"/>
      <c r="E2588" s="153">
        <f>'2.40-Dati'!A2587</f>
        <v>40529.208333333336</v>
      </c>
      <c r="F2588" s="157">
        <f>'2.40-Dati'!B2587</f>
        <v>88.019996643066406</v>
      </c>
      <c r="G2588" s="157">
        <f t="shared" si="80"/>
        <v>319.99969482430402</v>
      </c>
      <c r="H2588" s="157">
        <f t="shared" si="81"/>
        <v>-600.00610351559658</v>
      </c>
    </row>
    <row r="2589" spans="1:8" ht="15" customHeight="1" x14ac:dyDescent="0.2">
      <c r="A2589" s="152"/>
      <c r="B2589" s="152"/>
      <c r="C2589" s="152"/>
      <c r="D2589" s="152"/>
      <c r="E2589" s="153">
        <f>'2.40-Dati'!A2588</f>
        <v>40532.208333333336</v>
      </c>
      <c r="F2589" s="157">
        <f>'2.40-Dati'!B2588</f>
        <v>88.809997558593693</v>
      </c>
      <c r="G2589" s="157">
        <f t="shared" si="80"/>
        <v>790.00091552728691</v>
      </c>
      <c r="H2589" s="157">
        <f t="shared" si="81"/>
        <v>1110.0006103515909</v>
      </c>
    </row>
    <row r="2590" spans="1:8" ht="15" customHeight="1" x14ac:dyDescent="0.2">
      <c r="A2590" s="152"/>
      <c r="B2590" s="152"/>
      <c r="C2590" s="152"/>
      <c r="D2590" s="152"/>
      <c r="E2590" s="153">
        <f>'2.40-Dati'!A2589</f>
        <v>40533.208333333336</v>
      </c>
      <c r="F2590" s="157">
        <f>'2.40-Dati'!B2589</f>
        <v>89.819999694824205</v>
      </c>
      <c r="G2590" s="157">
        <f t="shared" si="80"/>
        <v>1010.0021362305114</v>
      </c>
      <c r="H2590" s="157">
        <f t="shared" si="81"/>
        <v>1800.0030517577984</v>
      </c>
    </row>
    <row r="2591" spans="1:8" ht="15" customHeight="1" x14ac:dyDescent="0.2">
      <c r="A2591" s="152"/>
      <c r="B2591" s="152"/>
      <c r="C2591" s="152"/>
      <c r="D2591" s="152"/>
      <c r="E2591" s="153">
        <f>'2.40-Dati'!A2590</f>
        <v>40534.208333333336</v>
      </c>
      <c r="F2591" s="157">
        <f>'2.40-Dati'!B2590</f>
        <v>90.480003356933594</v>
      </c>
      <c r="G2591" s="157">
        <f t="shared" si="80"/>
        <v>660.00366210938921</v>
      </c>
      <c r="H2591" s="157">
        <f t="shared" si="81"/>
        <v>1670.0057983399006</v>
      </c>
    </row>
    <row r="2592" spans="1:8" ht="15" customHeight="1" x14ac:dyDescent="0.2">
      <c r="A2592" s="152"/>
      <c r="B2592" s="152"/>
      <c r="C2592" s="152"/>
      <c r="D2592" s="152"/>
      <c r="E2592" s="153">
        <f>'2.40-Dati'!A2591</f>
        <v>40535.208333333336</v>
      </c>
      <c r="F2592" s="157">
        <f>'2.40-Dati'!B2591</f>
        <v>91.510002136230398</v>
      </c>
      <c r="G2592" s="157">
        <f t="shared" si="80"/>
        <v>1029.9987792968041</v>
      </c>
      <c r="H2592" s="157">
        <f t="shared" si="81"/>
        <v>1690.0024414061932</v>
      </c>
    </row>
    <row r="2593" spans="1:8" ht="15" customHeight="1" x14ac:dyDescent="0.2">
      <c r="A2593" s="152"/>
      <c r="B2593" s="152"/>
      <c r="C2593" s="152"/>
      <c r="D2593" s="152"/>
      <c r="E2593" s="153">
        <f>'2.40-Dati'!A2592</f>
        <v>40539.208333333336</v>
      </c>
      <c r="F2593" s="157">
        <f>'2.40-Dati'!B2592</f>
        <v>91</v>
      </c>
      <c r="G2593" s="157">
        <f t="shared" si="80"/>
        <v>-510.0021362303977</v>
      </c>
      <c r="H2593" s="157">
        <f t="shared" si="81"/>
        <v>519.99664306640636</v>
      </c>
    </row>
    <row r="2594" spans="1:8" ht="15" customHeight="1" x14ac:dyDescent="0.2">
      <c r="A2594" s="152"/>
      <c r="B2594" s="152"/>
      <c r="C2594" s="152"/>
      <c r="D2594" s="152"/>
      <c r="E2594" s="153">
        <f>'2.40-Dati'!A2593</f>
        <v>40540.208333333336</v>
      </c>
      <c r="F2594" s="157">
        <f>'2.40-Dati'!B2593</f>
        <v>91.489997863769503</v>
      </c>
      <c r="G2594" s="157">
        <f t="shared" si="80"/>
        <v>489.99786376950283</v>
      </c>
      <c r="H2594" s="157">
        <f t="shared" si="81"/>
        <v>-20.004272460894867</v>
      </c>
    </row>
    <row r="2595" spans="1:8" ht="15" customHeight="1" x14ac:dyDescent="0.2">
      <c r="A2595" s="152"/>
      <c r="B2595" s="152"/>
      <c r="C2595" s="152"/>
      <c r="D2595" s="152"/>
      <c r="E2595" s="153">
        <f>'2.40-Dati'!A2594</f>
        <v>40541.208333333336</v>
      </c>
      <c r="F2595" s="157">
        <f>'2.40-Dati'!B2594</f>
        <v>91.120002746582003</v>
      </c>
      <c r="G2595" s="157">
        <f t="shared" si="80"/>
        <v>-369.9951171875</v>
      </c>
      <c r="H2595" s="157">
        <f t="shared" si="81"/>
        <v>120.00274658200283</v>
      </c>
    </row>
    <row r="2596" spans="1:8" ht="15" customHeight="1" x14ac:dyDescent="0.2">
      <c r="A2596" s="152"/>
      <c r="B2596" s="152"/>
      <c r="C2596" s="152"/>
      <c r="D2596" s="152"/>
      <c r="E2596" s="153">
        <f>'2.40-Dati'!A2595</f>
        <v>40542.208333333336</v>
      </c>
      <c r="F2596" s="157">
        <f>'2.40-Dati'!B2595</f>
        <v>89.839996337890597</v>
      </c>
      <c r="G2596" s="157">
        <f t="shared" si="80"/>
        <v>-1280.0064086914063</v>
      </c>
      <c r="H2596" s="157">
        <f t="shared" si="81"/>
        <v>-1650.0015258789063</v>
      </c>
    </row>
    <row r="2597" spans="1:8" ht="15" customHeight="1" x14ac:dyDescent="0.2">
      <c r="A2597" s="152"/>
      <c r="B2597" s="152"/>
      <c r="C2597" s="152"/>
      <c r="D2597" s="152"/>
      <c r="E2597" s="153">
        <f>'2.40-Dati'!A2596</f>
        <v>40543.208333333336</v>
      </c>
      <c r="F2597" s="157">
        <f>'2.40-Dati'!B2596</f>
        <v>91.379997253417898</v>
      </c>
      <c r="G2597" s="157">
        <f t="shared" si="80"/>
        <v>1540.000915527301</v>
      </c>
      <c r="H2597" s="157">
        <f t="shared" si="81"/>
        <v>259.99450683589475</v>
      </c>
    </row>
    <row r="2598" spans="1:8" ht="15" customHeight="1" x14ac:dyDescent="0.2">
      <c r="A2598" s="152"/>
      <c r="B2598" s="152"/>
      <c r="C2598" s="152"/>
      <c r="D2598" s="152"/>
      <c r="E2598" s="153">
        <f>'2.40-Dati'!A2597</f>
        <v>40546.208333333336</v>
      </c>
      <c r="F2598" s="157">
        <f>'2.40-Dati'!B2597</f>
        <v>91.550003051757798</v>
      </c>
      <c r="G2598" s="157">
        <f t="shared" si="80"/>
        <v>170.00579833990059</v>
      </c>
      <c r="H2598" s="157">
        <f t="shared" si="81"/>
        <v>1710.0067138672016</v>
      </c>
    </row>
    <row r="2599" spans="1:8" ht="15" customHeight="1" x14ac:dyDescent="0.2">
      <c r="A2599" s="152"/>
      <c r="B2599" s="152"/>
      <c r="C2599" s="152"/>
      <c r="D2599" s="152"/>
      <c r="E2599" s="153">
        <f>'2.40-Dati'!A2598</f>
        <v>40547.208333333336</v>
      </c>
      <c r="F2599" s="157">
        <f>'2.40-Dati'!B2598</f>
        <v>89.379997253417898</v>
      </c>
      <c r="G2599" s="157">
        <f t="shared" si="80"/>
        <v>-2170.0057983399006</v>
      </c>
      <c r="H2599" s="157">
        <f t="shared" si="81"/>
        <v>-2000</v>
      </c>
    </row>
    <row r="2600" spans="1:8" ht="15" customHeight="1" x14ac:dyDescent="0.2">
      <c r="A2600" s="152"/>
      <c r="B2600" s="152"/>
      <c r="C2600" s="152"/>
      <c r="D2600" s="152"/>
      <c r="E2600" s="153">
        <f>'2.40-Dati'!A2599</f>
        <v>40548.208333333336</v>
      </c>
      <c r="F2600" s="157">
        <f>'2.40-Dati'!B2599</f>
        <v>90.300003051757798</v>
      </c>
      <c r="G2600" s="157">
        <f t="shared" si="80"/>
        <v>920.00579833990059</v>
      </c>
      <c r="H2600" s="157">
        <f t="shared" si="81"/>
        <v>-1250</v>
      </c>
    </row>
    <row r="2601" spans="1:8" ht="15" customHeight="1" x14ac:dyDescent="0.2">
      <c r="A2601" s="152"/>
      <c r="B2601" s="152"/>
      <c r="C2601" s="152"/>
      <c r="D2601" s="152"/>
      <c r="E2601" s="153">
        <f>'2.40-Dati'!A2600</f>
        <v>40549.208333333336</v>
      </c>
      <c r="F2601" s="157">
        <f>'2.40-Dati'!B2600</f>
        <v>88.379997253417898</v>
      </c>
      <c r="G2601" s="157">
        <f t="shared" si="80"/>
        <v>-1920.0057983399006</v>
      </c>
      <c r="H2601" s="157">
        <f t="shared" si="81"/>
        <v>-1000</v>
      </c>
    </row>
    <row r="2602" spans="1:8" ht="15" customHeight="1" x14ac:dyDescent="0.2">
      <c r="A2602" s="152"/>
      <c r="B2602" s="152"/>
      <c r="C2602" s="152"/>
      <c r="D2602" s="152"/>
      <c r="E2602" s="153">
        <f>'2.40-Dati'!A2601</f>
        <v>40550.208333333336</v>
      </c>
      <c r="F2602" s="157">
        <f>'2.40-Dati'!B2601</f>
        <v>88.029998779296804</v>
      </c>
      <c r="G2602" s="157">
        <f t="shared" si="80"/>
        <v>-349.99847412109375</v>
      </c>
      <c r="H2602" s="157">
        <f t="shared" si="81"/>
        <v>-2270.0042724609943</v>
      </c>
    </row>
    <row r="2603" spans="1:8" ht="15" customHeight="1" x14ac:dyDescent="0.2">
      <c r="A2603" s="152"/>
      <c r="B2603" s="152"/>
      <c r="C2603" s="152"/>
      <c r="D2603" s="152"/>
      <c r="E2603" s="153">
        <f>'2.40-Dati'!A2602</f>
        <v>40553.208333333336</v>
      </c>
      <c r="F2603" s="157">
        <f>'2.40-Dati'!B2602</f>
        <v>89.25</v>
      </c>
      <c r="G2603" s="157">
        <f t="shared" si="80"/>
        <v>1220.0012207031959</v>
      </c>
      <c r="H2603" s="157">
        <f t="shared" si="81"/>
        <v>870.00274658210219</v>
      </c>
    </row>
    <row r="2604" spans="1:8" ht="15" customHeight="1" x14ac:dyDescent="0.2">
      <c r="A2604" s="152"/>
      <c r="B2604" s="152"/>
      <c r="C2604" s="152"/>
      <c r="D2604" s="152"/>
      <c r="E2604" s="153">
        <f>'2.40-Dati'!A2603</f>
        <v>40554.208333333336</v>
      </c>
      <c r="F2604" s="157">
        <f>'2.40-Dati'!B2603</f>
        <v>91.110000610351506</v>
      </c>
      <c r="G2604" s="157">
        <f t="shared" si="80"/>
        <v>1860.0006103515057</v>
      </c>
      <c r="H2604" s="157">
        <f t="shared" si="81"/>
        <v>3080.0018310547016</v>
      </c>
    </row>
    <row r="2605" spans="1:8" ht="15" customHeight="1" x14ac:dyDescent="0.2">
      <c r="A2605" s="152"/>
      <c r="B2605" s="152"/>
      <c r="C2605" s="152"/>
      <c r="D2605" s="152"/>
      <c r="E2605" s="153">
        <f>'2.40-Dati'!A2604</f>
        <v>40555.208333333336</v>
      </c>
      <c r="F2605" s="157">
        <f>'2.40-Dati'!B2604</f>
        <v>91.860000610351506</v>
      </c>
      <c r="G2605" s="157">
        <f t="shared" si="80"/>
        <v>750</v>
      </c>
      <c r="H2605" s="157">
        <f t="shared" si="81"/>
        <v>2610.0006103515057</v>
      </c>
    </row>
    <row r="2606" spans="1:8" ht="15" customHeight="1" x14ac:dyDescent="0.2">
      <c r="A2606" s="152"/>
      <c r="B2606" s="152"/>
      <c r="C2606" s="152"/>
      <c r="D2606" s="152"/>
      <c r="E2606" s="153">
        <f>'2.40-Dati'!A2605</f>
        <v>40556.208333333336</v>
      </c>
      <c r="F2606" s="157">
        <f>'2.40-Dati'!B2605</f>
        <v>91.400001525878906</v>
      </c>
      <c r="G2606" s="157">
        <f t="shared" si="80"/>
        <v>-459.99908447259941</v>
      </c>
      <c r="H2606" s="157">
        <f t="shared" si="81"/>
        <v>290.00091552740059</v>
      </c>
    </row>
    <row r="2607" spans="1:8" ht="15" customHeight="1" x14ac:dyDescent="0.2">
      <c r="A2607" s="152"/>
      <c r="B2607" s="152"/>
      <c r="C2607" s="152"/>
      <c r="D2607" s="152"/>
      <c r="E2607" s="153">
        <f>'2.40-Dati'!A2606</f>
        <v>40557.208333333336</v>
      </c>
      <c r="F2607" s="157">
        <f>'2.40-Dati'!B2606</f>
        <v>91.540000915527301</v>
      </c>
      <c r="G2607" s="157">
        <f t="shared" si="80"/>
        <v>139.99938964839487</v>
      </c>
      <c r="H2607" s="157">
        <f t="shared" si="81"/>
        <v>-319.99969482420454</v>
      </c>
    </row>
    <row r="2608" spans="1:8" ht="15" customHeight="1" x14ac:dyDescent="0.2">
      <c r="A2608" s="152"/>
      <c r="B2608" s="152"/>
      <c r="C2608" s="152"/>
      <c r="D2608" s="152"/>
      <c r="E2608" s="153">
        <f>'2.40-Dati'!A2607</f>
        <v>40561.208333333336</v>
      </c>
      <c r="F2608" s="157">
        <f>'2.40-Dati'!B2607</f>
        <v>91.379997253417898</v>
      </c>
      <c r="G2608" s="157">
        <f t="shared" si="80"/>
        <v>-160.00366210940342</v>
      </c>
      <c r="H2608" s="157">
        <f t="shared" si="81"/>
        <v>-20.004272461008554</v>
      </c>
    </row>
    <row r="2609" spans="1:8" ht="15" customHeight="1" x14ac:dyDescent="0.2">
      <c r="A2609" s="152"/>
      <c r="B2609" s="152"/>
      <c r="C2609" s="152"/>
      <c r="D2609" s="152"/>
      <c r="E2609" s="153">
        <f>'2.40-Dati'!A2608</f>
        <v>40562.208333333336</v>
      </c>
      <c r="F2609" s="157">
        <f>'2.40-Dati'!B2608</f>
        <v>90.860000610351506</v>
      </c>
      <c r="G2609" s="157">
        <f t="shared" si="80"/>
        <v>-519.99664306639204</v>
      </c>
      <c r="H2609" s="157">
        <f t="shared" si="81"/>
        <v>-680.00030517579546</v>
      </c>
    </row>
    <row r="2610" spans="1:8" ht="15" customHeight="1" x14ac:dyDescent="0.2">
      <c r="A2610" s="152"/>
      <c r="B2610" s="152"/>
      <c r="C2610" s="152"/>
      <c r="D2610" s="152"/>
      <c r="E2610" s="153">
        <f>'2.40-Dati'!A2609</f>
        <v>40563.208333333336</v>
      </c>
      <c r="F2610" s="157">
        <f>'2.40-Dati'!B2609</f>
        <v>88.860000610351506</v>
      </c>
      <c r="G2610" s="157">
        <f t="shared" si="80"/>
        <v>-2000</v>
      </c>
      <c r="H2610" s="157">
        <f t="shared" si="81"/>
        <v>-2519.9966430663922</v>
      </c>
    </row>
    <row r="2611" spans="1:8" ht="15" customHeight="1" x14ac:dyDescent="0.2">
      <c r="A2611" s="152"/>
      <c r="B2611" s="152"/>
      <c r="C2611" s="152"/>
      <c r="D2611" s="152"/>
      <c r="E2611" s="153">
        <f>'2.40-Dati'!A2610</f>
        <v>40564.208333333336</v>
      </c>
      <c r="F2611" s="157">
        <f>'2.40-Dati'!B2610</f>
        <v>89.110000610351506</v>
      </c>
      <c r="G2611" s="157">
        <f t="shared" si="80"/>
        <v>250</v>
      </c>
      <c r="H2611" s="157">
        <f t="shared" si="81"/>
        <v>-1750</v>
      </c>
    </row>
    <row r="2612" spans="1:8" ht="15" customHeight="1" x14ac:dyDescent="0.2">
      <c r="A2612" s="152"/>
      <c r="B2612" s="152"/>
      <c r="C2612" s="152"/>
      <c r="D2612" s="152"/>
      <c r="E2612" s="153">
        <f>'2.40-Dati'!A2611</f>
        <v>40567.208333333336</v>
      </c>
      <c r="F2612" s="157">
        <f>'2.40-Dati'!B2611</f>
        <v>87.870002746582003</v>
      </c>
      <c r="G2612" s="157">
        <f t="shared" si="80"/>
        <v>-1239.9978637695028</v>
      </c>
      <c r="H2612" s="157">
        <f t="shared" si="81"/>
        <v>-989.99786376950283</v>
      </c>
    </row>
    <row r="2613" spans="1:8" ht="15" customHeight="1" x14ac:dyDescent="0.2">
      <c r="A2613" s="152"/>
      <c r="B2613" s="152"/>
      <c r="C2613" s="152"/>
      <c r="D2613" s="152"/>
      <c r="E2613" s="153">
        <f>'2.40-Dati'!A2612</f>
        <v>40568.208333333336</v>
      </c>
      <c r="F2613" s="157">
        <f>'2.40-Dati'!B2612</f>
        <v>86.190002441406193</v>
      </c>
      <c r="G2613" s="157">
        <f t="shared" si="80"/>
        <v>-1680.0003051758097</v>
      </c>
      <c r="H2613" s="157">
        <f t="shared" si="81"/>
        <v>-2919.9981689453125</v>
      </c>
    </row>
    <row r="2614" spans="1:8" ht="15" customHeight="1" x14ac:dyDescent="0.2">
      <c r="A2614" s="152"/>
      <c r="B2614" s="152"/>
      <c r="C2614" s="152"/>
      <c r="D2614" s="152"/>
      <c r="E2614" s="153">
        <f>'2.40-Dati'!A2613</f>
        <v>40569.208333333336</v>
      </c>
      <c r="F2614" s="157">
        <f>'2.40-Dati'!B2613</f>
        <v>87.330001831054602</v>
      </c>
      <c r="G2614" s="157">
        <f t="shared" si="80"/>
        <v>1139.9993896484091</v>
      </c>
      <c r="H2614" s="157">
        <f t="shared" si="81"/>
        <v>-540.00091552740059</v>
      </c>
    </row>
    <row r="2615" spans="1:8" ht="15" customHeight="1" x14ac:dyDescent="0.2">
      <c r="A2615" s="152"/>
      <c r="B2615" s="152"/>
      <c r="C2615" s="152"/>
      <c r="D2615" s="152"/>
      <c r="E2615" s="153">
        <f>'2.40-Dati'!A2614</f>
        <v>40570.208333333336</v>
      </c>
      <c r="F2615" s="157">
        <f>'2.40-Dati'!B2614</f>
        <v>85.639999389648395</v>
      </c>
      <c r="G2615" s="157">
        <f t="shared" si="80"/>
        <v>-1690.0024414062073</v>
      </c>
      <c r="H2615" s="157">
        <f t="shared" si="81"/>
        <v>-550.00305175779818</v>
      </c>
    </row>
    <row r="2616" spans="1:8" ht="15" customHeight="1" x14ac:dyDescent="0.2">
      <c r="A2616" s="152"/>
      <c r="B2616" s="152"/>
      <c r="C2616" s="152"/>
      <c r="D2616" s="152"/>
      <c r="E2616" s="153">
        <f>'2.40-Dati'!A2615</f>
        <v>40571.208333333336</v>
      </c>
      <c r="F2616" s="157">
        <f>'2.40-Dati'!B2615</f>
        <v>89.339996337890597</v>
      </c>
      <c r="G2616" s="157">
        <f t="shared" si="80"/>
        <v>3699.9969482422016</v>
      </c>
      <c r="H2616" s="157">
        <f t="shared" si="81"/>
        <v>2009.9945068359943</v>
      </c>
    </row>
    <row r="2617" spans="1:8" ht="15" customHeight="1" x14ac:dyDescent="0.2">
      <c r="A2617" s="152"/>
      <c r="B2617" s="152"/>
      <c r="C2617" s="152"/>
      <c r="D2617" s="152"/>
      <c r="E2617" s="153">
        <f>'2.40-Dati'!A2616</f>
        <v>40574.208333333336</v>
      </c>
      <c r="F2617" s="157">
        <f>'2.40-Dati'!B2616</f>
        <v>92.190002441406193</v>
      </c>
      <c r="G2617" s="157">
        <f t="shared" si="80"/>
        <v>2850.0061035155968</v>
      </c>
      <c r="H2617" s="157">
        <f t="shared" si="81"/>
        <v>6550.0030517577979</v>
      </c>
    </row>
    <row r="2618" spans="1:8" ht="15" customHeight="1" x14ac:dyDescent="0.2">
      <c r="A2618" s="152"/>
      <c r="B2618" s="152"/>
      <c r="C2618" s="152"/>
      <c r="D2618" s="152"/>
      <c r="E2618" s="153">
        <f>'2.40-Dati'!A2617</f>
        <v>40575.208333333336</v>
      </c>
      <c r="F2618" s="157">
        <f>'2.40-Dati'!B2617</f>
        <v>90.769996643066406</v>
      </c>
      <c r="G2618" s="157">
        <f t="shared" si="80"/>
        <v>-1420.0057983397869</v>
      </c>
      <c r="H2618" s="157">
        <f t="shared" si="81"/>
        <v>1430.0003051758099</v>
      </c>
    </row>
    <row r="2619" spans="1:8" ht="15" customHeight="1" x14ac:dyDescent="0.2">
      <c r="A2619" s="152"/>
      <c r="B2619" s="152"/>
      <c r="C2619" s="152"/>
      <c r="D2619" s="152"/>
      <c r="E2619" s="153">
        <f>'2.40-Dati'!A2618</f>
        <v>40576.208333333336</v>
      </c>
      <c r="F2619" s="157">
        <f>'2.40-Dati'!B2618</f>
        <v>90.860000610351506</v>
      </c>
      <c r="G2619" s="157">
        <f t="shared" si="80"/>
        <v>90.003967285099407</v>
      </c>
      <c r="H2619" s="157">
        <f t="shared" si="81"/>
        <v>-1330.0018310546875</v>
      </c>
    </row>
    <row r="2620" spans="1:8" ht="15" customHeight="1" x14ac:dyDescent="0.2">
      <c r="A2620" s="152"/>
      <c r="B2620" s="152"/>
      <c r="C2620" s="152"/>
      <c r="D2620" s="152"/>
      <c r="E2620" s="153">
        <f>'2.40-Dati'!A2619</f>
        <v>40577.208333333336</v>
      </c>
      <c r="F2620" s="157">
        <f>'2.40-Dati'!B2619</f>
        <v>90.540000915527301</v>
      </c>
      <c r="G2620" s="157">
        <f t="shared" si="80"/>
        <v>-319.99969482420454</v>
      </c>
      <c r="H2620" s="157">
        <f t="shared" si="81"/>
        <v>-229.99572753910513</v>
      </c>
    </row>
    <row r="2621" spans="1:8" ht="15" customHeight="1" x14ac:dyDescent="0.2">
      <c r="A2621" s="152"/>
      <c r="B2621" s="152"/>
      <c r="C2621" s="152"/>
      <c r="D2621" s="152"/>
      <c r="E2621" s="153">
        <f>'2.40-Dati'!A2620</f>
        <v>40578.208333333336</v>
      </c>
      <c r="F2621" s="157">
        <f>'2.40-Dati'!B2620</f>
        <v>89.029998779296804</v>
      </c>
      <c r="G2621" s="157">
        <f t="shared" si="80"/>
        <v>-1510.0021362304972</v>
      </c>
      <c r="H2621" s="157">
        <f t="shared" si="81"/>
        <v>-1830.0018310547016</v>
      </c>
    </row>
    <row r="2622" spans="1:8" ht="15" customHeight="1" x14ac:dyDescent="0.2">
      <c r="A2622" s="152"/>
      <c r="B2622" s="152"/>
      <c r="C2622" s="152"/>
      <c r="D2622" s="152"/>
      <c r="E2622" s="153">
        <f>'2.40-Dati'!A2621</f>
        <v>40581.208333333336</v>
      </c>
      <c r="F2622" s="157">
        <f>'2.40-Dati'!B2621</f>
        <v>87.480003356933594</v>
      </c>
      <c r="G2622" s="157">
        <f t="shared" si="80"/>
        <v>-1549.9954223632103</v>
      </c>
      <c r="H2622" s="157">
        <f t="shared" si="81"/>
        <v>-3059.9975585937073</v>
      </c>
    </row>
    <row r="2623" spans="1:8" ht="15" customHeight="1" x14ac:dyDescent="0.2">
      <c r="A2623" s="152"/>
      <c r="B2623" s="152"/>
      <c r="C2623" s="152"/>
      <c r="D2623" s="152"/>
      <c r="E2623" s="153">
        <f>'2.40-Dati'!A2622</f>
        <v>40582.208333333336</v>
      </c>
      <c r="F2623" s="157">
        <f>'2.40-Dati'!B2622</f>
        <v>86.940002441406193</v>
      </c>
      <c r="G2623" s="157">
        <f t="shared" si="80"/>
        <v>-540.00091552740059</v>
      </c>
      <c r="H2623" s="157">
        <f t="shared" si="81"/>
        <v>-2089.9963378906109</v>
      </c>
    </row>
    <row r="2624" spans="1:8" ht="15" customHeight="1" x14ac:dyDescent="0.2">
      <c r="A2624" s="152"/>
      <c r="B2624" s="152"/>
      <c r="C2624" s="152"/>
      <c r="D2624" s="152"/>
      <c r="E2624" s="153">
        <f>'2.40-Dati'!A2623</f>
        <v>40583.208333333336</v>
      </c>
      <c r="F2624" s="157">
        <f>'2.40-Dati'!B2623</f>
        <v>86.709999084472599</v>
      </c>
      <c r="G2624" s="157">
        <f t="shared" si="80"/>
        <v>-230.00335693359375</v>
      </c>
      <c r="H2624" s="157">
        <f t="shared" si="81"/>
        <v>-770.00427246099434</v>
      </c>
    </row>
    <row r="2625" spans="1:8" ht="15" customHeight="1" x14ac:dyDescent="0.2">
      <c r="A2625" s="152"/>
      <c r="B2625" s="152"/>
      <c r="C2625" s="152"/>
      <c r="D2625" s="152"/>
      <c r="E2625" s="153">
        <f>'2.40-Dati'!A2624</f>
        <v>40584.208333333336</v>
      </c>
      <c r="F2625" s="157">
        <f>'2.40-Dati'!B2624</f>
        <v>86.730003356933594</v>
      </c>
      <c r="G2625" s="157">
        <f t="shared" si="80"/>
        <v>20.004272460994343</v>
      </c>
      <c r="H2625" s="157">
        <f t="shared" si="81"/>
        <v>-209.99908447259941</v>
      </c>
    </row>
    <row r="2626" spans="1:8" ht="15" customHeight="1" x14ac:dyDescent="0.2">
      <c r="A2626" s="152"/>
      <c r="B2626" s="152"/>
      <c r="C2626" s="152"/>
      <c r="D2626" s="152"/>
      <c r="E2626" s="153">
        <f>'2.40-Dati'!A2625</f>
        <v>40585.208333333336</v>
      </c>
      <c r="F2626" s="157">
        <f>'2.40-Dati'!B2625</f>
        <v>85.580001831054602</v>
      </c>
      <c r="G2626" s="157">
        <f t="shared" si="80"/>
        <v>-1150.0015258789915</v>
      </c>
      <c r="H2626" s="157">
        <f t="shared" si="81"/>
        <v>-1129.9972534179972</v>
      </c>
    </row>
    <row r="2627" spans="1:8" ht="15" customHeight="1" x14ac:dyDescent="0.2">
      <c r="A2627" s="152"/>
      <c r="B2627" s="152"/>
      <c r="C2627" s="152"/>
      <c r="D2627" s="152"/>
      <c r="E2627" s="153">
        <f>'2.40-Dati'!A2626</f>
        <v>40588.208333333336</v>
      </c>
      <c r="F2627" s="157">
        <f>'2.40-Dati'!B2626</f>
        <v>84.809997558593693</v>
      </c>
      <c r="G2627" s="157">
        <f t="shared" si="80"/>
        <v>-770.00427246090908</v>
      </c>
      <c r="H2627" s="157">
        <f t="shared" si="81"/>
        <v>-1920.0057983399006</v>
      </c>
    </row>
    <row r="2628" spans="1:8" ht="15" customHeight="1" x14ac:dyDescent="0.2">
      <c r="A2628" s="152"/>
      <c r="B2628" s="152"/>
      <c r="C2628" s="152"/>
      <c r="D2628" s="152"/>
      <c r="E2628" s="153">
        <f>'2.40-Dati'!A2627</f>
        <v>40589.208333333336</v>
      </c>
      <c r="F2628" s="157">
        <f>'2.40-Dati'!B2627</f>
        <v>84.319999694824205</v>
      </c>
      <c r="G2628" s="157">
        <f t="shared" ref="G2628:G2691" si="82">IF($B$1="lunga",1,-1)*$B$3*(F2628-F2627)</f>
        <v>-489.99786376948862</v>
      </c>
      <c r="H2628" s="157">
        <f t="shared" si="81"/>
        <v>-1260.0021362303978</v>
      </c>
    </row>
    <row r="2629" spans="1:8" ht="15" customHeight="1" x14ac:dyDescent="0.2">
      <c r="A2629" s="152"/>
      <c r="B2629" s="152"/>
      <c r="C2629" s="152"/>
      <c r="D2629" s="152"/>
      <c r="E2629" s="153">
        <f>'2.40-Dati'!A2628</f>
        <v>40590.208333333336</v>
      </c>
      <c r="F2629" s="157">
        <f>'2.40-Dati'!B2628</f>
        <v>84.989997863769503</v>
      </c>
      <c r="G2629" s="157">
        <f t="shared" si="82"/>
        <v>669.99816894529829</v>
      </c>
      <c r="H2629" s="157">
        <f t="shared" ref="H2629:H2692" si="83">G2628+G2629</f>
        <v>180.00030517580967</v>
      </c>
    </row>
    <row r="2630" spans="1:8" ht="15" customHeight="1" x14ac:dyDescent="0.2">
      <c r="A2630" s="152"/>
      <c r="B2630" s="152"/>
      <c r="C2630" s="152"/>
      <c r="D2630" s="152"/>
      <c r="E2630" s="153">
        <f>'2.40-Dati'!A2629</f>
        <v>40591.208333333336</v>
      </c>
      <c r="F2630" s="157">
        <f>'2.40-Dati'!B2629</f>
        <v>86.360000610351506</v>
      </c>
      <c r="G2630" s="157">
        <f t="shared" si="82"/>
        <v>1370.0027465820028</v>
      </c>
      <c r="H2630" s="157">
        <f t="shared" si="83"/>
        <v>2040.000915527301</v>
      </c>
    </row>
    <row r="2631" spans="1:8" ht="15" customHeight="1" x14ac:dyDescent="0.2">
      <c r="A2631" s="152"/>
      <c r="B2631" s="152"/>
      <c r="C2631" s="152"/>
      <c r="D2631" s="152"/>
      <c r="E2631" s="153">
        <f>'2.40-Dati'!A2630</f>
        <v>40592.208333333336</v>
      </c>
      <c r="F2631" s="157">
        <f>'2.40-Dati'!B2630</f>
        <v>86.199996948242102</v>
      </c>
      <c r="G2631" s="157">
        <f t="shared" si="82"/>
        <v>-160.00366210940342</v>
      </c>
      <c r="H2631" s="157">
        <f t="shared" si="83"/>
        <v>1209.9990844725994</v>
      </c>
    </row>
    <row r="2632" spans="1:8" ht="15" customHeight="1" x14ac:dyDescent="0.2">
      <c r="A2632" s="152"/>
      <c r="B2632" s="152"/>
      <c r="C2632" s="152"/>
      <c r="D2632" s="152"/>
      <c r="E2632" s="153">
        <f>'2.40-Dati'!A2631</f>
        <v>40596.208333333336</v>
      </c>
      <c r="F2632" s="157">
        <f>'2.40-Dati'!B2631</f>
        <v>93.569999694824205</v>
      </c>
      <c r="G2632" s="157">
        <f t="shared" si="82"/>
        <v>7370.0027465821022</v>
      </c>
      <c r="H2632" s="157">
        <f t="shared" si="83"/>
        <v>7209.999084472699</v>
      </c>
    </row>
    <row r="2633" spans="1:8" ht="15" customHeight="1" x14ac:dyDescent="0.2">
      <c r="A2633" s="152"/>
      <c r="B2633" s="152"/>
      <c r="C2633" s="152"/>
      <c r="D2633" s="152"/>
      <c r="E2633" s="153">
        <f>'2.40-Dati'!A2632</f>
        <v>40597.208333333336</v>
      </c>
      <c r="F2633" s="157">
        <f>'2.40-Dati'!B2632</f>
        <v>98.099998474121094</v>
      </c>
      <c r="G2633" s="157">
        <f t="shared" si="82"/>
        <v>4529.9987792968896</v>
      </c>
      <c r="H2633" s="157">
        <f t="shared" si="83"/>
        <v>11900.001525878992</v>
      </c>
    </row>
    <row r="2634" spans="1:8" ht="15" customHeight="1" x14ac:dyDescent="0.2">
      <c r="A2634" s="152"/>
      <c r="B2634" s="152"/>
      <c r="C2634" s="152"/>
      <c r="D2634" s="152"/>
      <c r="E2634" s="153">
        <f>'2.40-Dati'!A2633</f>
        <v>40598.208333333336</v>
      </c>
      <c r="F2634" s="157">
        <f>'2.40-Dati'!B2633</f>
        <v>97.279998779296804</v>
      </c>
      <c r="G2634" s="157">
        <f t="shared" si="82"/>
        <v>-819.9996948242898</v>
      </c>
      <c r="H2634" s="157">
        <f t="shared" si="83"/>
        <v>3709.9990844725999</v>
      </c>
    </row>
    <row r="2635" spans="1:8" ht="15" customHeight="1" x14ac:dyDescent="0.2">
      <c r="A2635" s="152"/>
      <c r="B2635" s="152"/>
      <c r="C2635" s="152"/>
      <c r="D2635" s="152"/>
      <c r="E2635" s="153">
        <f>'2.40-Dati'!A2634</f>
        <v>40599.208333333336</v>
      </c>
      <c r="F2635" s="157">
        <f>'2.40-Dati'!B2634</f>
        <v>97.879997253417898</v>
      </c>
      <c r="G2635" s="157">
        <f t="shared" si="82"/>
        <v>599.99847412109375</v>
      </c>
      <c r="H2635" s="157">
        <f t="shared" si="83"/>
        <v>-220.00122070319605</v>
      </c>
    </row>
    <row r="2636" spans="1:8" ht="15" customHeight="1" x14ac:dyDescent="0.2">
      <c r="A2636" s="152"/>
      <c r="B2636" s="152"/>
      <c r="C2636" s="152"/>
      <c r="D2636" s="152"/>
      <c r="E2636" s="153">
        <f>'2.40-Dati'!A2635</f>
        <v>40602.208333333336</v>
      </c>
      <c r="F2636" s="157">
        <f>'2.40-Dati'!B2635</f>
        <v>96.970001220703097</v>
      </c>
      <c r="G2636" s="157">
        <f t="shared" si="82"/>
        <v>-909.99603271480112</v>
      </c>
      <c r="H2636" s="157">
        <f t="shared" si="83"/>
        <v>-309.99755859370737</v>
      </c>
    </row>
    <row r="2637" spans="1:8" ht="15" customHeight="1" x14ac:dyDescent="0.2">
      <c r="A2637" s="152"/>
      <c r="B2637" s="152"/>
      <c r="C2637" s="152"/>
      <c r="D2637" s="152"/>
      <c r="E2637" s="153">
        <f>'2.40-Dati'!A2636</f>
        <v>40603.208333333336</v>
      </c>
      <c r="F2637" s="157">
        <f>'2.40-Dati'!B2636</f>
        <v>99.629997253417898</v>
      </c>
      <c r="G2637" s="157">
        <f t="shared" si="82"/>
        <v>2659.996032714801</v>
      </c>
      <c r="H2637" s="157">
        <f t="shared" si="83"/>
        <v>1750</v>
      </c>
    </row>
    <row r="2638" spans="1:8" ht="15" customHeight="1" x14ac:dyDescent="0.2">
      <c r="A2638" s="152"/>
      <c r="B2638" s="152"/>
      <c r="C2638" s="152"/>
      <c r="D2638" s="152"/>
      <c r="E2638" s="153">
        <f>'2.40-Dati'!A2637</f>
        <v>40604.208333333336</v>
      </c>
      <c r="F2638" s="157">
        <f>'2.40-Dati'!B2637</f>
        <v>102.230003356933</v>
      </c>
      <c r="G2638" s="157">
        <f t="shared" si="82"/>
        <v>2600.0061035150993</v>
      </c>
      <c r="H2638" s="157">
        <f t="shared" si="83"/>
        <v>5260.0021362299003</v>
      </c>
    </row>
    <row r="2639" spans="1:8" ht="15" customHeight="1" x14ac:dyDescent="0.2">
      <c r="A2639" s="152"/>
      <c r="B2639" s="152"/>
      <c r="C2639" s="152"/>
      <c r="D2639" s="152"/>
      <c r="E2639" s="153">
        <f>'2.40-Dati'!A2638</f>
        <v>40605.208333333336</v>
      </c>
      <c r="F2639" s="157">
        <f>'2.40-Dati'!B2638</f>
        <v>101.91000366210901</v>
      </c>
      <c r="G2639" s="157">
        <f t="shared" si="82"/>
        <v>-319.99969482399138</v>
      </c>
      <c r="H2639" s="157">
        <f t="shared" si="83"/>
        <v>2280.0064086911079</v>
      </c>
    </row>
    <row r="2640" spans="1:8" ht="15" customHeight="1" x14ac:dyDescent="0.2">
      <c r="A2640" s="152"/>
      <c r="B2640" s="152"/>
      <c r="C2640" s="152"/>
      <c r="D2640" s="152"/>
      <c r="E2640" s="153">
        <f>'2.40-Dati'!A2639</f>
        <v>40606.208333333336</v>
      </c>
      <c r="F2640" s="157">
        <f>'2.40-Dati'!B2639</f>
        <v>104.419998168945</v>
      </c>
      <c r="G2640" s="157">
        <f t="shared" si="82"/>
        <v>2509.9945068359943</v>
      </c>
      <c r="H2640" s="157">
        <f t="shared" si="83"/>
        <v>2189.994812012003</v>
      </c>
    </row>
    <row r="2641" spans="1:8" ht="15" customHeight="1" x14ac:dyDescent="0.2">
      <c r="A2641" s="152"/>
      <c r="B2641" s="152"/>
      <c r="C2641" s="152"/>
      <c r="D2641" s="152"/>
      <c r="E2641" s="153">
        <f>'2.40-Dati'!A2640</f>
        <v>40609.208333333336</v>
      </c>
      <c r="F2641" s="157">
        <f>'2.40-Dati'!B2640</f>
        <v>105.44000244140599</v>
      </c>
      <c r="G2641" s="157">
        <f t="shared" si="82"/>
        <v>1020.0042724609943</v>
      </c>
      <c r="H2641" s="157">
        <f t="shared" si="83"/>
        <v>3529.9987792969887</v>
      </c>
    </row>
    <row r="2642" spans="1:8" ht="15" customHeight="1" x14ac:dyDescent="0.2">
      <c r="A2642" s="152"/>
      <c r="B2642" s="152"/>
      <c r="C2642" s="152"/>
      <c r="D2642" s="152"/>
      <c r="E2642" s="153">
        <f>'2.40-Dati'!A2641</f>
        <v>40610.208333333336</v>
      </c>
      <c r="F2642" s="157">
        <f>'2.40-Dati'!B2641</f>
        <v>105.01999664306599</v>
      </c>
      <c r="G2642" s="157">
        <f t="shared" si="82"/>
        <v>-420.00579834000007</v>
      </c>
      <c r="H2642" s="157">
        <f t="shared" si="83"/>
        <v>599.99847412099427</v>
      </c>
    </row>
    <row r="2643" spans="1:8" ht="15" customHeight="1" x14ac:dyDescent="0.2">
      <c r="A2643" s="152"/>
      <c r="B2643" s="152"/>
      <c r="C2643" s="152"/>
      <c r="D2643" s="152"/>
      <c r="E2643" s="153">
        <f>'2.40-Dati'!A2642</f>
        <v>40611.208333333336</v>
      </c>
      <c r="F2643" s="157">
        <f>'2.40-Dati'!B2642</f>
        <v>104.379997253417</v>
      </c>
      <c r="G2643" s="157">
        <f t="shared" si="82"/>
        <v>-639.99938964899172</v>
      </c>
      <c r="H2643" s="157">
        <f t="shared" si="83"/>
        <v>-1060.0051879889918</v>
      </c>
    </row>
    <row r="2644" spans="1:8" ht="15" customHeight="1" x14ac:dyDescent="0.2">
      <c r="A2644" s="152"/>
      <c r="B2644" s="152"/>
      <c r="C2644" s="152"/>
      <c r="D2644" s="152"/>
      <c r="E2644" s="153">
        <f>'2.40-Dati'!A2643</f>
        <v>40612.208333333336</v>
      </c>
      <c r="F2644" s="157">
        <f>'2.40-Dati'!B2643</f>
        <v>102.699996948242</v>
      </c>
      <c r="G2644" s="157">
        <f t="shared" si="82"/>
        <v>-1680.0003051749995</v>
      </c>
      <c r="H2644" s="157">
        <f t="shared" si="83"/>
        <v>-2319.9996948239914</v>
      </c>
    </row>
    <row r="2645" spans="1:8" ht="15" customHeight="1" x14ac:dyDescent="0.2">
      <c r="A2645" s="152"/>
      <c r="B2645" s="152"/>
      <c r="C2645" s="152"/>
      <c r="D2645" s="152"/>
      <c r="E2645" s="153">
        <f>'2.40-Dati'!A2644</f>
        <v>40613.208333333336</v>
      </c>
      <c r="F2645" s="157">
        <f>'2.40-Dati'!B2644</f>
        <v>101.16000366210901</v>
      </c>
      <c r="G2645" s="157">
        <f t="shared" si="82"/>
        <v>-1539.9932861329971</v>
      </c>
      <c r="H2645" s="157">
        <f t="shared" si="83"/>
        <v>-3219.9935913079967</v>
      </c>
    </row>
    <row r="2646" spans="1:8" ht="15" customHeight="1" x14ac:dyDescent="0.2">
      <c r="A2646" s="152"/>
      <c r="B2646" s="152"/>
      <c r="C2646" s="152"/>
      <c r="D2646" s="152"/>
      <c r="E2646" s="153">
        <f>'2.40-Dati'!A2645</f>
        <v>40616.166666666664</v>
      </c>
      <c r="F2646" s="157">
        <f>'2.40-Dati'!B2645</f>
        <v>101.19000244140599</v>
      </c>
      <c r="G2646" s="157">
        <f t="shared" si="82"/>
        <v>29.998779296988687</v>
      </c>
      <c r="H2646" s="157">
        <f t="shared" si="83"/>
        <v>-1509.9945068360084</v>
      </c>
    </row>
    <row r="2647" spans="1:8" ht="15" customHeight="1" x14ac:dyDescent="0.2">
      <c r="A2647" s="152"/>
      <c r="B2647" s="152"/>
      <c r="C2647" s="152"/>
      <c r="D2647" s="152"/>
      <c r="E2647" s="153">
        <f>'2.40-Dati'!A2646</f>
        <v>40617.166666666664</v>
      </c>
      <c r="F2647" s="157">
        <f>'2.40-Dati'!B2646</f>
        <v>97.180000305175696</v>
      </c>
      <c r="G2647" s="157">
        <f t="shared" si="82"/>
        <v>-4010.0021362302982</v>
      </c>
      <c r="H2647" s="157">
        <f t="shared" si="83"/>
        <v>-3980.0033569333095</v>
      </c>
    </row>
    <row r="2648" spans="1:8" ht="15" customHeight="1" x14ac:dyDescent="0.2">
      <c r="A2648" s="152"/>
      <c r="B2648" s="152"/>
      <c r="C2648" s="152"/>
      <c r="D2648" s="152"/>
      <c r="E2648" s="153">
        <f>'2.40-Dati'!A2647</f>
        <v>40618.166666666664</v>
      </c>
      <c r="F2648" s="157">
        <f>'2.40-Dati'!B2647</f>
        <v>97.980003356933594</v>
      </c>
      <c r="G2648" s="157">
        <f t="shared" si="82"/>
        <v>800.00305175789777</v>
      </c>
      <c r="H2648" s="157">
        <f t="shared" si="83"/>
        <v>-3209.9990844724007</v>
      </c>
    </row>
    <row r="2649" spans="1:8" ht="15" customHeight="1" x14ac:dyDescent="0.2">
      <c r="A2649" s="152"/>
      <c r="B2649" s="152"/>
      <c r="C2649" s="152"/>
      <c r="D2649" s="152"/>
      <c r="E2649" s="153">
        <f>'2.40-Dati'!A2648</f>
        <v>40619.166666666664</v>
      </c>
      <c r="F2649" s="157">
        <f>'2.40-Dati'!B2648</f>
        <v>101.419998168945</v>
      </c>
      <c r="G2649" s="157">
        <f t="shared" si="82"/>
        <v>3439.9948120114059</v>
      </c>
      <c r="H2649" s="157">
        <f t="shared" si="83"/>
        <v>4239.9978637693039</v>
      </c>
    </row>
    <row r="2650" spans="1:8" ht="15" customHeight="1" x14ac:dyDescent="0.2">
      <c r="A2650" s="152"/>
      <c r="B2650" s="152"/>
      <c r="C2650" s="152"/>
      <c r="D2650" s="152"/>
      <c r="E2650" s="153">
        <f>'2.40-Dati'!A2649</f>
        <v>40620.166666666664</v>
      </c>
      <c r="F2650" s="157">
        <f>'2.40-Dati'!B2649</f>
        <v>101.06999969482401</v>
      </c>
      <c r="G2650" s="157">
        <f t="shared" si="82"/>
        <v>-349.99847412099427</v>
      </c>
      <c r="H2650" s="157">
        <f t="shared" si="83"/>
        <v>3089.9963378904117</v>
      </c>
    </row>
    <row r="2651" spans="1:8" ht="15" customHeight="1" x14ac:dyDescent="0.2">
      <c r="A2651" s="152"/>
      <c r="B2651" s="152"/>
      <c r="C2651" s="152"/>
      <c r="D2651" s="152"/>
      <c r="E2651" s="153">
        <f>'2.40-Dati'!A2650</f>
        <v>40623.166666666664</v>
      </c>
      <c r="F2651" s="157">
        <f>'2.40-Dati'!B2650</f>
        <v>102.33000183105401</v>
      </c>
      <c r="G2651" s="157">
        <f t="shared" si="82"/>
        <v>1260.0021362299999</v>
      </c>
      <c r="H2651" s="157">
        <f t="shared" si="83"/>
        <v>910.00366210900563</v>
      </c>
    </row>
    <row r="2652" spans="1:8" ht="15" customHeight="1" x14ac:dyDescent="0.2">
      <c r="A2652" s="152"/>
      <c r="B2652" s="152"/>
      <c r="C2652" s="152"/>
      <c r="D2652" s="152"/>
      <c r="E2652" s="153">
        <f>'2.40-Dati'!A2651</f>
        <v>40624.166666666664</v>
      </c>
      <c r="F2652" s="157">
        <f>'2.40-Dati'!B2651</f>
        <v>104</v>
      </c>
      <c r="G2652" s="157">
        <f t="shared" si="82"/>
        <v>1669.9981689459946</v>
      </c>
      <c r="H2652" s="157">
        <f t="shared" si="83"/>
        <v>2930.0003051759945</v>
      </c>
    </row>
    <row r="2653" spans="1:8" ht="15" customHeight="1" x14ac:dyDescent="0.2">
      <c r="A2653" s="152"/>
      <c r="B2653" s="152"/>
      <c r="C2653" s="152"/>
      <c r="D2653" s="152"/>
      <c r="E2653" s="153">
        <f>'2.40-Dati'!A2652</f>
        <v>40625.166666666664</v>
      </c>
      <c r="F2653" s="157">
        <f>'2.40-Dati'!B2652</f>
        <v>105.75</v>
      </c>
      <c r="G2653" s="157">
        <f t="shared" si="82"/>
        <v>1750</v>
      </c>
      <c r="H2653" s="157">
        <f t="shared" si="83"/>
        <v>3419.9981689459946</v>
      </c>
    </row>
    <row r="2654" spans="1:8" ht="15" customHeight="1" x14ac:dyDescent="0.2">
      <c r="A2654" s="152"/>
      <c r="B2654" s="152"/>
      <c r="C2654" s="152"/>
      <c r="D2654" s="152"/>
      <c r="E2654" s="153">
        <f>'2.40-Dati'!A2653</f>
        <v>40626.166666666664</v>
      </c>
      <c r="F2654" s="157">
        <f>'2.40-Dati'!B2653</f>
        <v>105.59999847412099</v>
      </c>
      <c r="G2654" s="157">
        <f t="shared" si="82"/>
        <v>-150.00152587900573</v>
      </c>
      <c r="H2654" s="157">
        <f t="shared" si="83"/>
        <v>1599.9984741209942</v>
      </c>
    </row>
    <row r="2655" spans="1:8" ht="15" customHeight="1" x14ac:dyDescent="0.2">
      <c r="A2655" s="152"/>
      <c r="B2655" s="152"/>
      <c r="C2655" s="152"/>
      <c r="D2655" s="152"/>
      <c r="E2655" s="153">
        <f>'2.40-Dati'!A2654</f>
        <v>40627.166666666664</v>
      </c>
      <c r="F2655" s="157">
        <f>'2.40-Dati'!B2654</f>
        <v>105.400001525878</v>
      </c>
      <c r="G2655" s="157">
        <f t="shared" si="82"/>
        <v>-199.99694824299752</v>
      </c>
      <c r="H2655" s="157">
        <f t="shared" si="83"/>
        <v>-349.99847412200324</v>
      </c>
    </row>
    <row r="2656" spans="1:8" ht="15" customHeight="1" x14ac:dyDescent="0.2">
      <c r="A2656" s="152"/>
      <c r="B2656" s="152"/>
      <c r="C2656" s="152"/>
      <c r="D2656" s="152"/>
      <c r="E2656" s="153">
        <f>'2.40-Dati'!A2655</f>
        <v>40630.166666666664</v>
      </c>
      <c r="F2656" s="157">
        <f>'2.40-Dati'!B2655</f>
        <v>103.980003356933</v>
      </c>
      <c r="G2656" s="157">
        <f t="shared" si="82"/>
        <v>-1419.9981689449999</v>
      </c>
      <c r="H2656" s="157">
        <f t="shared" si="83"/>
        <v>-1619.9951171879975</v>
      </c>
    </row>
    <row r="2657" spans="1:8" ht="15" customHeight="1" x14ac:dyDescent="0.2">
      <c r="A2657" s="152"/>
      <c r="B2657" s="152"/>
      <c r="C2657" s="152"/>
      <c r="D2657" s="152"/>
      <c r="E2657" s="153">
        <f>'2.40-Dati'!A2656</f>
        <v>40631.166666666664</v>
      </c>
      <c r="F2657" s="157">
        <f>'2.40-Dati'!B2656</f>
        <v>104.790000915527</v>
      </c>
      <c r="G2657" s="157">
        <f t="shared" si="82"/>
        <v>809.9975585940058</v>
      </c>
      <c r="H2657" s="157">
        <f t="shared" si="83"/>
        <v>-610.00061035099407</v>
      </c>
    </row>
    <row r="2658" spans="1:8" ht="15" customHeight="1" x14ac:dyDescent="0.2">
      <c r="A2658" s="152"/>
      <c r="B2658" s="152"/>
      <c r="C2658" s="152"/>
      <c r="D2658" s="152"/>
      <c r="E2658" s="153">
        <f>'2.40-Dati'!A2657</f>
        <v>40632.166666666664</v>
      </c>
      <c r="F2658" s="157">
        <f>'2.40-Dati'!B2657</f>
        <v>104.26999664306599</v>
      </c>
      <c r="G2658" s="157">
        <f t="shared" si="82"/>
        <v>-520.00427246100855</v>
      </c>
      <c r="H2658" s="157">
        <f t="shared" si="83"/>
        <v>289.99328613299724</v>
      </c>
    </row>
    <row r="2659" spans="1:8" ht="15" customHeight="1" x14ac:dyDescent="0.2">
      <c r="A2659" s="152"/>
      <c r="B2659" s="152"/>
      <c r="C2659" s="152"/>
      <c r="D2659" s="152"/>
      <c r="E2659" s="153">
        <f>'2.40-Dati'!A2658</f>
        <v>40633.166666666664</v>
      </c>
      <c r="F2659" s="157">
        <f>'2.40-Dati'!B2658</f>
        <v>106.720001220703</v>
      </c>
      <c r="G2659" s="157">
        <f t="shared" si="82"/>
        <v>2450.004577637003</v>
      </c>
      <c r="H2659" s="157">
        <f t="shared" si="83"/>
        <v>1930.0003051759945</v>
      </c>
    </row>
    <row r="2660" spans="1:8" ht="15" customHeight="1" x14ac:dyDescent="0.2">
      <c r="A2660" s="152"/>
      <c r="B2660" s="152"/>
      <c r="C2660" s="152"/>
      <c r="D2660" s="152"/>
      <c r="E2660" s="153">
        <f>'2.40-Dati'!A2659</f>
        <v>40634.166666666664</v>
      </c>
      <c r="F2660" s="157">
        <f>'2.40-Dati'!B2659</f>
        <v>107.94000244140599</v>
      </c>
      <c r="G2660" s="157">
        <f t="shared" si="82"/>
        <v>1220.0012207029972</v>
      </c>
      <c r="H2660" s="157">
        <f t="shared" si="83"/>
        <v>3670.0057983400002</v>
      </c>
    </row>
    <row r="2661" spans="1:8" ht="15" customHeight="1" x14ac:dyDescent="0.2">
      <c r="A2661" s="152"/>
      <c r="B2661" s="152"/>
      <c r="C2661" s="152"/>
      <c r="D2661" s="152"/>
      <c r="E2661" s="153">
        <f>'2.40-Dati'!A2660</f>
        <v>40637.166666666664</v>
      </c>
      <c r="F2661" s="157">
        <f>'2.40-Dati'!B2660</f>
        <v>108.470001220703</v>
      </c>
      <c r="G2661" s="157">
        <f t="shared" si="82"/>
        <v>529.9987792970029</v>
      </c>
      <c r="H2661" s="157">
        <f t="shared" si="83"/>
        <v>1750</v>
      </c>
    </row>
    <row r="2662" spans="1:8" ht="15" customHeight="1" x14ac:dyDescent="0.2">
      <c r="A2662" s="152"/>
      <c r="B2662" s="152"/>
      <c r="C2662" s="152"/>
      <c r="D2662" s="152"/>
      <c r="E2662" s="153">
        <f>'2.40-Dati'!A2661</f>
        <v>40638.166666666664</v>
      </c>
      <c r="F2662" s="157">
        <f>'2.40-Dati'!B2661</f>
        <v>108.33999633789</v>
      </c>
      <c r="G2662" s="157">
        <f t="shared" si="82"/>
        <v>-130.00488281299738</v>
      </c>
      <c r="H2662" s="157">
        <f t="shared" si="83"/>
        <v>399.99389648400552</v>
      </c>
    </row>
    <row r="2663" spans="1:8" ht="15" customHeight="1" x14ac:dyDescent="0.2">
      <c r="A2663" s="152"/>
      <c r="B2663" s="152"/>
      <c r="C2663" s="152"/>
      <c r="D2663" s="152"/>
      <c r="E2663" s="153">
        <f>'2.40-Dati'!A2662</f>
        <v>40639.166666666664</v>
      </c>
      <c r="F2663" s="157">
        <f>'2.40-Dati'!B2662</f>
        <v>108.83000183105401</v>
      </c>
      <c r="G2663" s="157">
        <f t="shared" si="82"/>
        <v>490.00549316400566</v>
      </c>
      <c r="H2663" s="157">
        <f t="shared" si="83"/>
        <v>360.00061035100828</v>
      </c>
    </row>
    <row r="2664" spans="1:8" ht="15" customHeight="1" x14ac:dyDescent="0.2">
      <c r="A2664" s="152"/>
      <c r="B2664" s="152"/>
      <c r="C2664" s="152"/>
      <c r="D2664" s="152"/>
      <c r="E2664" s="153">
        <f>'2.40-Dati'!A2663</f>
        <v>40640.166666666664</v>
      </c>
      <c r="F2664" s="157">
        <f>'2.40-Dati'!B2663</f>
        <v>110.300003051757</v>
      </c>
      <c r="G2664" s="157">
        <f t="shared" si="82"/>
        <v>1470.0012207029972</v>
      </c>
      <c r="H2664" s="157">
        <f t="shared" si="83"/>
        <v>1960.0067138670029</v>
      </c>
    </row>
    <row r="2665" spans="1:8" ht="15" customHeight="1" x14ac:dyDescent="0.2">
      <c r="A2665" s="152"/>
      <c r="B2665" s="152"/>
      <c r="C2665" s="152"/>
      <c r="D2665" s="152"/>
      <c r="E2665" s="153">
        <f>'2.40-Dati'!A2664</f>
        <v>40641.166666666664</v>
      </c>
      <c r="F2665" s="157">
        <f>'2.40-Dati'!B2664</f>
        <v>112.790000915527</v>
      </c>
      <c r="G2665" s="157">
        <f t="shared" si="82"/>
        <v>2489.9978637700001</v>
      </c>
      <c r="H2665" s="157">
        <f t="shared" si="83"/>
        <v>3959.9990844729973</v>
      </c>
    </row>
    <row r="2666" spans="1:8" ht="15" customHeight="1" x14ac:dyDescent="0.2">
      <c r="A2666" s="152"/>
      <c r="B2666" s="152"/>
      <c r="C2666" s="152"/>
      <c r="D2666" s="152"/>
      <c r="E2666" s="153">
        <f>'2.40-Dati'!A2665</f>
        <v>40644.166666666664</v>
      </c>
      <c r="F2666" s="157">
        <f>'2.40-Dati'!B2665</f>
        <v>109.919998168945</v>
      </c>
      <c r="G2666" s="157">
        <f t="shared" si="82"/>
        <v>-2870.0027465820031</v>
      </c>
      <c r="H2666" s="157">
        <f t="shared" si="83"/>
        <v>-380.00488281200296</v>
      </c>
    </row>
    <row r="2667" spans="1:8" ht="15" customHeight="1" x14ac:dyDescent="0.2">
      <c r="A2667" s="152"/>
      <c r="B2667" s="152"/>
      <c r="C2667" s="152"/>
      <c r="D2667" s="152"/>
      <c r="E2667" s="153">
        <f>'2.40-Dati'!A2666</f>
        <v>40645.166666666664</v>
      </c>
      <c r="F2667" s="157">
        <f>'2.40-Dati'!B2666</f>
        <v>106.25</v>
      </c>
      <c r="G2667" s="157">
        <f t="shared" si="82"/>
        <v>-3669.9981689449996</v>
      </c>
      <c r="H2667" s="157">
        <f t="shared" si="83"/>
        <v>-6540.0009155270027</v>
      </c>
    </row>
    <row r="2668" spans="1:8" ht="15" customHeight="1" x14ac:dyDescent="0.2">
      <c r="A2668" s="152"/>
      <c r="B2668" s="152"/>
      <c r="C2668" s="152"/>
      <c r="D2668" s="152"/>
      <c r="E2668" s="153">
        <f>'2.40-Dati'!A2667</f>
        <v>40646.166666666664</v>
      </c>
      <c r="F2668" s="157">
        <f>'2.40-Dati'!B2667</f>
        <v>107.11000061035099</v>
      </c>
      <c r="G2668" s="157">
        <f t="shared" si="82"/>
        <v>860.00061035099407</v>
      </c>
      <c r="H2668" s="157">
        <f t="shared" si="83"/>
        <v>-2809.9975585940056</v>
      </c>
    </row>
    <row r="2669" spans="1:8" ht="15" customHeight="1" x14ac:dyDescent="0.2">
      <c r="A2669" s="152"/>
      <c r="B2669" s="152"/>
      <c r="C2669" s="152"/>
      <c r="D2669" s="152"/>
      <c r="E2669" s="153">
        <f>'2.40-Dati'!A2668</f>
        <v>40647.166666666664</v>
      </c>
      <c r="F2669" s="157">
        <f>'2.40-Dati'!B2668</f>
        <v>108.11000061035099</v>
      </c>
      <c r="G2669" s="157">
        <f t="shared" si="82"/>
        <v>1000</v>
      </c>
      <c r="H2669" s="157">
        <f t="shared" si="83"/>
        <v>1860.0006103509941</v>
      </c>
    </row>
    <row r="2670" spans="1:8" ht="15" customHeight="1" x14ac:dyDescent="0.2">
      <c r="A2670" s="152"/>
      <c r="B2670" s="152"/>
      <c r="C2670" s="152"/>
      <c r="D2670" s="152"/>
      <c r="E2670" s="153">
        <f>'2.40-Dati'!A2669</f>
        <v>40648.166666666664</v>
      </c>
      <c r="F2670" s="157">
        <f>'2.40-Dati'!B2669</f>
        <v>109.66000366210901</v>
      </c>
      <c r="G2670" s="157">
        <f t="shared" si="82"/>
        <v>1550.0030517580115</v>
      </c>
      <c r="H2670" s="157">
        <f t="shared" si="83"/>
        <v>2550.0030517580117</v>
      </c>
    </row>
    <row r="2671" spans="1:8" ht="15" customHeight="1" x14ac:dyDescent="0.2">
      <c r="A2671" s="152"/>
      <c r="B2671" s="152"/>
      <c r="C2671" s="152"/>
      <c r="D2671" s="152"/>
      <c r="E2671" s="153">
        <f>'2.40-Dati'!A2670</f>
        <v>40651.166666666664</v>
      </c>
      <c r="F2671" s="157">
        <f>'2.40-Dati'!B2670</f>
        <v>107.120002746582</v>
      </c>
      <c r="G2671" s="157">
        <f t="shared" si="82"/>
        <v>-2540.0009155270027</v>
      </c>
      <c r="H2671" s="157">
        <f t="shared" si="83"/>
        <v>-989.99786376899124</v>
      </c>
    </row>
    <row r="2672" spans="1:8" ht="15" customHeight="1" x14ac:dyDescent="0.2">
      <c r="A2672" s="152"/>
      <c r="B2672" s="152"/>
      <c r="C2672" s="152"/>
      <c r="D2672" s="152"/>
      <c r="E2672" s="153">
        <f>'2.40-Dati'!A2671</f>
        <v>40652.166666666664</v>
      </c>
      <c r="F2672" s="157">
        <f>'2.40-Dati'!B2671</f>
        <v>108.150001525878</v>
      </c>
      <c r="G2672" s="157">
        <f t="shared" si="82"/>
        <v>1029.9987792959939</v>
      </c>
      <c r="H2672" s="157">
        <f t="shared" si="83"/>
        <v>-1510.0021362310088</v>
      </c>
    </row>
    <row r="2673" spans="1:8" ht="15" customHeight="1" x14ac:dyDescent="0.2">
      <c r="A2673" s="152"/>
      <c r="B2673" s="152"/>
      <c r="C2673" s="152"/>
      <c r="D2673" s="152"/>
      <c r="E2673" s="153">
        <f>'2.40-Dati'!A2672</f>
        <v>40653.166666666664</v>
      </c>
      <c r="F2673" s="157">
        <f>'2.40-Dati'!B2672</f>
        <v>111.449996948242</v>
      </c>
      <c r="G2673" s="157">
        <f t="shared" si="82"/>
        <v>3299.9954223640061</v>
      </c>
      <c r="H2673" s="157">
        <f t="shared" si="83"/>
        <v>4329.9942016599998</v>
      </c>
    </row>
    <row r="2674" spans="1:8" ht="15" customHeight="1" x14ac:dyDescent="0.2">
      <c r="A2674" s="152"/>
      <c r="B2674" s="152"/>
      <c r="C2674" s="152"/>
      <c r="D2674" s="152"/>
      <c r="E2674" s="153">
        <f>'2.40-Dati'!A2673</f>
        <v>40654.166666666664</v>
      </c>
      <c r="F2674" s="157">
        <f>'2.40-Dati'!B2673</f>
        <v>112.290000915527</v>
      </c>
      <c r="G2674" s="157">
        <f t="shared" si="82"/>
        <v>840.00396728499993</v>
      </c>
      <c r="H2674" s="157">
        <f t="shared" si="83"/>
        <v>4139.9993896490059</v>
      </c>
    </row>
    <row r="2675" spans="1:8" ht="15" customHeight="1" x14ac:dyDescent="0.2">
      <c r="A2675" s="152"/>
      <c r="B2675" s="152"/>
      <c r="C2675" s="152"/>
      <c r="D2675" s="152"/>
      <c r="E2675" s="153">
        <f>'2.40-Dati'!A2674</f>
        <v>40658.166666666664</v>
      </c>
      <c r="F2675" s="157">
        <f>'2.40-Dati'!B2674</f>
        <v>112.27999877929599</v>
      </c>
      <c r="G2675" s="157">
        <f t="shared" si="82"/>
        <v>-10.002136231008762</v>
      </c>
      <c r="H2675" s="157">
        <f t="shared" si="83"/>
        <v>830.00183105399117</v>
      </c>
    </row>
    <row r="2676" spans="1:8" ht="15" customHeight="1" x14ac:dyDescent="0.2">
      <c r="A2676" s="152"/>
      <c r="B2676" s="152"/>
      <c r="C2676" s="152"/>
      <c r="D2676" s="152"/>
      <c r="E2676" s="153">
        <f>'2.40-Dati'!A2675</f>
        <v>40659.166666666664</v>
      </c>
      <c r="F2676" s="157">
        <f>'2.40-Dati'!B2675</f>
        <v>112.209999084472</v>
      </c>
      <c r="G2676" s="157">
        <f t="shared" si="82"/>
        <v>-69.999694823991376</v>
      </c>
      <c r="H2676" s="157">
        <f t="shared" si="83"/>
        <v>-80.001831055000139</v>
      </c>
    </row>
    <row r="2677" spans="1:8" ht="15" customHeight="1" x14ac:dyDescent="0.2">
      <c r="A2677" s="152"/>
      <c r="B2677" s="152"/>
      <c r="C2677" s="152"/>
      <c r="D2677" s="152"/>
      <c r="E2677" s="153">
        <f>'2.40-Dati'!A2676</f>
        <v>40660.166666666664</v>
      </c>
      <c r="F2677" s="157">
        <f>'2.40-Dati'!B2676</f>
        <v>112.76000213623</v>
      </c>
      <c r="G2677" s="157">
        <f t="shared" si="82"/>
        <v>550.00305175799724</v>
      </c>
      <c r="H2677" s="157">
        <f t="shared" si="83"/>
        <v>480.00335693400586</v>
      </c>
    </row>
    <row r="2678" spans="1:8" ht="15" customHeight="1" x14ac:dyDescent="0.2">
      <c r="A2678" s="152"/>
      <c r="B2678" s="152"/>
      <c r="C2678" s="152"/>
      <c r="D2678" s="152"/>
      <c r="E2678" s="153">
        <f>'2.40-Dati'!A2677</f>
        <v>40661.166666666664</v>
      </c>
      <c r="F2678" s="157">
        <f>'2.40-Dati'!B2677</f>
        <v>112.86000061035099</v>
      </c>
      <c r="G2678" s="157">
        <f t="shared" si="82"/>
        <v>99.998474120994274</v>
      </c>
      <c r="H2678" s="157">
        <f t="shared" si="83"/>
        <v>650.00152587899152</v>
      </c>
    </row>
    <row r="2679" spans="1:8" ht="15" customHeight="1" x14ac:dyDescent="0.2">
      <c r="A2679" s="152"/>
      <c r="B2679" s="152"/>
      <c r="C2679" s="152"/>
      <c r="D2679" s="152"/>
      <c r="E2679" s="153">
        <f>'2.40-Dati'!A2678</f>
        <v>40662.166666666664</v>
      </c>
      <c r="F2679" s="157">
        <f>'2.40-Dati'!B2678</f>
        <v>113.930000305175</v>
      </c>
      <c r="G2679" s="157">
        <f t="shared" si="82"/>
        <v>1069.9996948240055</v>
      </c>
      <c r="H2679" s="157">
        <f t="shared" si="83"/>
        <v>1169.9981689449996</v>
      </c>
    </row>
    <row r="2680" spans="1:8" ht="15" customHeight="1" x14ac:dyDescent="0.2">
      <c r="A2680" s="152"/>
      <c r="B2680" s="152"/>
      <c r="C2680" s="152"/>
      <c r="D2680" s="152"/>
      <c r="E2680" s="153">
        <f>'2.40-Dati'!A2679</f>
        <v>40665.166666666664</v>
      </c>
      <c r="F2680" s="157">
        <f>'2.40-Dati'!B2679</f>
        <v>113.51999664306599</v>
      </c>
      <c r="G2680" s="157">
        <f t="shared" si="82"/>
        <v>-410.00366210900552</v>
      </c>
      <c r="H2680" s="157">
        <f t="shared" si="83"/>
        <v>659.99603271499996</v>
      </c>
    </row>
    <row r="2681" spans="1:8" ht="15" customHeight="1" x14ac:dyDescent="0.2">
      <c r="A2681" s="152"/>
      <c r="B2681" s="152"/>
      <c r="C2681" s="152"/>
      <c r="D2681" s="152"/>
      <c r="E2681" s="153">
        <f>'2.40-Dati'!A2680</f>
        <v>40666.166666666664</v>
      </c>
      <c r="F2681" s="157">
        <f>'2.40-Dati'!B2680</f>
        <v>111.050003051757</v>
      </c>
      <c r="G2681" s="157">
        <f t="shared" si="82"/>
        <v>-2469.9935913089917</v>
      </c>
      <c r="H2681" s="157">
        <f t="shared" si="83"/>
        <v>-2879.9972534179969</v>
      </c>
    </row>
    <row r="2682" spans="1:8" ht="15" customHeight="1" x14ac:dyDescent="0.2">
      <c r="A2682" s="152"/>
      <c r="B2682" s="152"/>
      <c r="C2682" s="152"/>
      <c r="D2682" s="152"/>
      <c r="E2682" s="153">
        <f>'2.40-Dati'!A2681</f>
        <v>40667.166666666664</v>
      </c>
      <c r="F2682" s="157">
        <f>'2.40-Dati'!B2681</f>
        <v>109.23999786376901</v>
      </c>
      <c r="G2682" s="157">
        <f t="shared" si="82"/>
        <v>-1810.005187987997</v>
      </c>
      <c r="H2682" s="157">
        <f t="shared" si="83"/>
        <v>-4279.9987792969887</v>
      </c>
    </row>
    <row r="2683" spans="1:8" ht="15" customHeight="1" x14ac:dyDescent="0.2">
      <c r="A2683" s="152"/>
      <c r="B2683" s="152"/>
      <c r="C2683" s="152"/>
      <c r="D2683" s="152"/>
      <c r="E2683" s="153">
        <f>'2.40-Dati'!A2682</f>
        <v>40668.166666666664</v>
      </c>
      <c r="F2683" s="157">
        <f>'2.40-Dati'!B2682</f>
        <v>99.800003051757798</v>
      </c>
      <c r="G2683" s="157">
        <f t="shared" si="82"/>
        <v>-9439.9948120112076</v>
      </c>
      <c r="H2683" s="157">
        <f t="shared" si="83"/>
        <v>-11249.999999999205</v>
      </c>
    </row>
    <row r="2684" spans="1:8" ht="15" customHeight="1" x14ac:dyDescent="0.2">
      <c r="A2684" s="152"/>
      <c r="B2684" s="152"/>
      <c r="C2684" s="152"/>
      <c r="D2684" s="152"/>
      <c r="E2684" s="153">
        <f>'2.40-Dati'!A2683</f>
        <v>40669.166666666664</v>
      </c>
      <c r="F2684" s="157">
        <f>'2.40-Dati'!B2683</f>
        <v>97.180000305175696</v>
      </c>
      <c r="G2684" s="157">
        <f t="shared" si="82"/>
        <v>-2620.0027465821022</v>
      </c>
      <c r="H2684" s="157">
        <f t="shared" si="83"/>
        <v>-12059.99755859331</v>
      </c>
    </row>
    <row r="2685" spans="1:8" ht="15" customHeight="1" x14ac:dyDescent="0.2">
      <c r="A2685" s="152"/>
      <c r="B2685" s="152"/>
      <c r="C2685" s="152"/>
      <c r="D2685" s="152"/>
      <c r="E2685" s="153">
        <f>'2.40-Dati'!A2684</f>
        <v>40672.166666666664</v>
      </c>
      <c r="F2685" s="157">
        <f>'2.40-Dati'!B2684</f>
        <v>102.550003051757</v>
      </c>
      <c r="G2685" s="157">
        <f t="shared" si="82"/>
        <v>5370.0027465813064</v>
      </c>
      <c r="H2685" s="157">
        <f t="shared" si="83"/>
        <v>2749.9999999992042</v>
      </c>
    </row>
    <row r="2686" spans="1:8" ht="15" customHeight="1" x14ac:dyDescent="0.2">
      <c r="A2686" s="152"/>
      <c r="B2686" s="152"/>
      <c r="C2686" s="152"/>
      <c r="D2686" s="152"/>
      <c r="E2686" s="153">
        <f>'2.40-Dati'!A2685</f>
        <v>40673.166666666664</v>
      </c>
      <c r="F2686" s="157">
        <f>'2.40-Dati'!B2685</f>
        <v>103.879997253417</v>
      </c>
      <c r="G2686" s="157">
        <f t="shared" si="82"/>
        <v>1329.9942016599998</v>
      </c>
      <c r="H2686" s="157">
        <f t="shared" si="83"/>
        <v>6699.9969482413062</v>
      </c>
    </row>
    <row r="2687" spans="1:8" ht="15" customHeight="1" x14ac:dyDescent="0.2">
      <c r="A2687" s="152"/>
      <c r="B2687" s="152"/>
      <c r="C2687" s="152"/>
      <c r="D2687" s="152"/>
      <c r="E2687" s="153">
        <f>'2.40-Dati'!A2686</f>
        <v>40674.166666666664</v>
      </c>
      <c r="F2687" s="157">
        <f>'2.40-Dati'!B2686</f>
        <v>98.209999084472599</v>
      </c>
      <c r="G2687" s="157">
        <f t="shared" si="82"/>
        <v>-5669.998168944403</v>
      </c>
      <c r="H2687" s="157">
        <f t="shared" si="83"/>
        <v>-4340.0039672844032</v>
      </c>
    </row>
    <row r="2688" spans="1:8" ht="15" customHeight="1" x14ac:dyDescent="0.2">
      <c r="A2688" s="152"/>
      <c r="B2688" s="152"/>
      <c r="C2688" s="152"/>
      <c r="D2688" s="152"/>
      <c r="E2688" s="153">
        <f>'2.40-Dati'!A2687</f>
        <v>40675.166666666664</v>
      </c>
      <c r="F2688" s="157">
        <f>'2.40-Dati'!B2687</f>
        <v>98.970001220703097</v>
      </c>
      <c r="G2688" s="157">
        <f t="shared" si="82"/>
        <v>760.00213623049717</v>
      </c>
      <c r="H2688" s="157">
        <f t="shared" si="83"/>
        <v>-4909.9960327139061</v>
      </c>
    </row>
    <row r="2689" spans="1:8" ht="15" customHeight="1" x14ac:dyDescent="0.2">
      <c r="A2689" s="152"/>
      <c r="B2689" s="152"/>
      <c r="C2689" s="152"/>
      <c r="D2689" s="152"/>
      <c r="E2689" s="153">
        <f>'2.40-Dati'!A2688</f>
        <v>40676.166666666664</v>
      </c>
      <c r="F2689" s="157">
        <f>'2.40-Dati'!B2688</f>
        <v>99.650001525878906</v>
      </c>
      <c r="G2689" s="157">
        <f t="shared" si="82"/>
        <v>680.00030517580967</v>
      </c>
      <c r="H2689" s="157">
        <f t="shared" si="83"/>
        <v>1440.0024414063068</v>
      </c>
    </row>
    <row r="2690" spans="1:8" ht="15" customHeight="1" x14ac:dyDescent="0.2">
      <c r="A2690" s="152"/>
      <c r="B2690" s="152"/>
      <c r="C2690" s="152"/>
      <c r="D2690" s="152"/>
      <c r="E2690" s="153">
        <f>'2.40-Dati'!A2689</f>
        <v>40679.166666666664</v>
      </c>
      <c r="F2690" s="157">
        <f>'2.40-Dati'!B2689</f>
        <v>97.370002746582003</v>
      </c>
      <c r="G2690" s="157">
        <f t="shared" si="82"/>
        <v>-2279.9987792969032</v>
      </c>
      <c r="H2690" s="157">
        <f t="shared" si="83"/>
        <v>-1599.9984741210935</v>
      </c>
    </row>
    <row r="2691" spans="1:8" ht="15" customHeight="1" x14ac:dyDescent="0.2">
      <c r="A2691" s="152"/>
      <c r="B2691" s="152"/>
      <c r="C2691" s="152"/>
      <c r="D2691" s="152"/>
      <c r="E2691" s="153">
        <f>'2.40-Dati'!A2690</f>
        <v>40680.166666666664</v>
      </c>
      <c r="F2691" s="157">
        <f>'2.40-Dati'!B2690</f>
        <v>96.910003662109304</v>
      </c>
      <c r="G2691" s="157">
        <f t="shared" si="82"/>
        <v>-459.99908447269888</v>
      </c>
      <c r="H2691" s="157">
        <f t="shared" si="83"/>
        <v>-2739.9978637696022</v>
      </c>
    </row>
    <row r="2692" spans="1:8" ht="15" customHeight="1" x14ac:dyDescent="0.2">
      <c r="A2692" s="152"/>
      <c r="B2692" s="152"/>
      <c r="C2692" s="152"/>
      <c r="D2692" s="152"/>
      <c r="E2692" s="153">
        <f>'2.40-Dati'!A2691</f>
        <v>40681.166666666664</v>
      </c>
      <c r="F2692" s="157">
        <f>'2.40-Dati'!B2691</f>
        <v>100.09999847412099</v>
      </c>
      <c r="G2692" s="157">
        <f t="shared" ref="G2692:G2755" si="84">IF($B$1="lunga",1,-1)*$B$3*(F2692-F2691)</f>
        <v>3189.9948120116906</v>
      </c>
      <c r="H2692" s="157">
        <f t="shared" si="83"/>
        <v>2729.9957275389916</v>
      </c>
    </row>
    <row r="2693" spans="1:8" ht="15" customHeight="1" x14ac:dyDescent="0.2">
      <c r="A2693" s="152"/>
      <c r="B2693" s="152"/>
      <c r="C2693" s="152"/>
      <c r="D2693" s="152"/>
      <c r="E2693" s="153">
        <f>'2.40-Dati'!A2692</f>
        <v>40682.166666666664</v>
      </c>
      <c r="F2693" s="157">
        <f>'2.40-Dati'!B2692</f>
        <v>98.440002441406193</v>
      </c>
      <c r="G2693" s="157">
        <f t="shared" si="84"/>
        <v>-1659.996032714801</v>
      </c>
      <c r="H2693" s="157">
        <f t="shared" ref="H2693:H2756" si="85">G2692+G2693</f>
        <v>1529.9987792968896</v>
      </c>
    </row>
    <row r="2694" spans="1:8" ht="15" customHeight="1" x14ac:dyDescent="0.2">
      <c r="A2694" s="152"/>
      <c r="B2694" s="152"/>
      <c r="C2694" s="152"/>
      <c r="D2694" s="152"/>
      <c r="E2694" s="153">
        <f>'2.40-Dati'!A2693</f>
        <v>40683.166666666664</v>
      </c>
      <c r="F2694" s="157">
        <f>'2.40-Dati'!B2693</f>
        <v>99.489997863769503</v>
      </c>
      <c r="G2694" s="157">
        <f t="shared" si="84"/>
        <v>1049.9954223633097</v>
      </c>
      <c r="H2694" s="157">
        <f t="shared" si="85"/>
        <v>-610.00061035149133</v>
      </c>
    </row>
    <row r="2695" spans="1:8" ht="15" customHeight="1" x14ac:dyDescent="0.2">
      <c r="A2695" s="152"/>
      <c r="B2695" s="152"/>
      <c r="C2695" s="152"/>
      <c r="D2695" s="152"/>
      <c r="E2695" s="153">
        <f>'2.40-Dati'!A2694</f>
        <v>40686.166666666664</v>
      </c>
      <c r="F2695" s="157">
        <f>'2.40-Dati'!B2694</f>
        <v>97.699996948242102</v>
      </c>
      <c r="G2695" s="157">
        <f t="shared" si="84"/>
        <v>-1790.0009155274006</v>
      </c>
      <c r="H2695" s="157">
        <f t="shared" si="85"/>
        <v>-740.00549316409092</v>
      </c>
    </row>
    <row r="2696" spans="1:8" ht="15" customHeight="1" x14ac:dyDescent="0.2">
      <c r="A2696" s="152"/>
      <c r="B2696" s="152"/>
      <c r="C2696" s="152"/>
      <c r="D2696" s="152"/>
      <c r="E2696" s="153">
        <f>'2.40-Dati'!A2695</f>
        <v>40687.166666666664</v>
      </c>
      <c r="F2696" s="157">
        <f>'2.40-Dati'!B2695</f>
        <v>99.589996337890597</v>
      </c>
      <c r="G2696" s="157">
        <f t="shared" si="84"/>
        <v>1889.9993896484943</v>
      </c>
      <c r="H2696" s="157">
        <f t="shared" si="85"/>
        <v>99.99847412109375</v>
      </c>
    </row>
    <row r="2697" spans="1:8" ht="15" customHeight="1" x14ac:dyDescent="0.2">
      <c r="A2697" s="152"/>
      <c r="B2697" s="152"/>
      <c r="C2697" s="152"/>
      <c r="D2697" s="152"/>
      <c r="E2697" s="153">
        <f>'2.40-Dati'!A2696</f>
        <v>40688.166666666664</v>
      </c>
      <c r="F2697" s="157">
        <f>'2.40-Dati'!B2696</f>
        <v>101.31999969482401</v>
      </c>
      <c r="G2697" s="157">
        <f t="shared" si="84"/>
        <v>1730.0033569334091</v>
      </c>
      <c r="H2697" s="157">
        <f t="shared" si="85"/>
        <v>3620.0027465819035</v>
      </c>
    </row>
    <row r="2698" spans="1:8" ht="15" customHeight="1" x14ac:dyDescent="0.2">
      <c r="A2698" s="152"/>
      <c r="B2698" s="152"/>
      <c r="C2698" s="152"/>
      <c r="D2698" s="152"/>
      <c r="E2698" s="153">
        <f>'2.40-Dati'!A2697</f>
        <v>40689.166666666664</v>
      </c>
      <c r="F2698" s="157">
        <f>'2.40-Dati'!B2697</f>
        <v>100.230003356933</v>
      </c>
      <c r="G2698" s="157">
        <f t="shared" si="84"/>
        <v>-1089.9963378910088</v>
      </c>
      <c r="H2698" s="157">
        <f t="shared" si="85"/>
        <v>640.00701904240032</v>
      </c>
    </row>
    <row r="2699" spans="1:8" ht="15" customHeight="1" x14ac:dyDescent="0.2">
      <c r="A2699" s="152"/>
      <c r="B2699" s="152"/>
      <c r="C2699" s="152"/>
      <c r="D2699" s="152"/>
      <c r="E2699" s="153">
        <f>'2.40-Dati'!A2698</f>
        <v>40690.166666666664</v>
      </c>
      <c r="F2699" s="157">
        <f>'2.40-Dati'!B2698</f>
        <v>100.58999633789</v>
      </c>
      <c r="G2699" s="157">
        <f t="shared" si="84"/>
        <v>359.99298095700283</v>
      </c>
      <c r="H2699" s="157">
        <f t="shared" si="85"/>
        <v>-730.00335693400598</v>
      </c>
    </row>
    <row r="2700" spans="1:8" ht="15" customHeight="1" x14ac:dyDescent="0.2">
      <c r="A2700" s="152"/>
      <c r="B2700" s="152"/>
      <c r="C2700" s="152"/>
      <c r="D2700" s="152"/>
      <c r="E2700" s="153">
        <f>'2.40-Dati'!A2699</f>
        <v>40694.166666666664</v>
      </c>
      <c r="F2700" s="157">
        <f>'2.40-Dati'!B2699</f>
        <v>102.699996948242</v>
      </c>
      <c r="G2700" s="157">
        <f t="shared" si="84"/>
        <v>2110.0006103520032</v>
      </c>
      <c r="H2700" s="157">
        <f t="shared" si="85"/>
        <v>2469.9935913090058</v>
      </c>
    </row>
    <row r="2701" spans="1:8" ht="15" customHeight="1" x14ac:dyDescent="0.2">
      <c r="A2701" s="152"/>
      <c r="B2701" s="152"/>
      <c r="C2701" s="152"/>
      <c r="D2701" s="152"/>
      <c r="E2701" s="153">
        <f>'2.40-Dati'!A2700</f>
        <v>40695.166666666664</v>
      </c>
      <c r="F2701" s="157">
        <f>'2.40-Dati'!B2700</f>
        <v>100.290000915527</v>
      </c>
      <c r="G2701" s="157">
        <f t="shared" si="84"/>
        <v>-2409.9960327150002</v>
      </c>
      <c r="H2701" s="157">
        <f t="shared" si="85"/>
        <v>-299.99542236299703</v>
      </c>
    </row>
    <row r="2702" spans="1:8" ht="15" customHeight="1" x14ac:dyDescent="0.2">
      <c r="A2702" s="152"/>
      <c r="B2702" s="152"/>
      <c r="C2702" s="152"/>
      <c r="D2702" s="152"/>
      <c r="E2702" s="153">
        <f>'2.40-Dati'!A2701</f>
        <v>40696.166666666664</v>
      </c>
      <c r="F2702" s="157">
        <f>'2.40-Dati'!B2701</f>
        <v>100.400001525878</v>
      </c>
      <c r="G2702" s="157">
        <f t="shared" si="84"/>
        <v>110.00061035099407</v>
      </c>
      <c r="H2702" s="157">
        <f t="shared" si="85"/>
        <v>-2299.9954223640061</v>
      </c>
    </row>
    <row r="2703" spans="1:8" ht="15" customHeight="1" x14ac:dyDescent="0.2">
      <c r="A2703" s="152"/>
      <c r="B2703" s="152"/>
      <c r="C2703" s="152"/>
      <c r="D2703" s="152"/>
      <c r="E2703" s="153">
        <f>'2.40-Dati'!A2702</f>
        <v>40697.166666666664</v>
      </c>
      <c r="F2703" s="157">
        <f>'2.40-Dati'!B2702</f>
        <v>100.220001220703</v>
      </c>
      <c r="G2703" s="157">
        <f t="shared" si="84"/>
        <v>-180.00030517499965</v>
      </c>
      <c r="H2703" s="157">
        <f t="shared" si="85"/>
        <v>-69.999694824005587</v>
      </c>
    </row>
    <row r="2704" spans="1:8" ht="15" customHeight="1" x14ac:dyDescent="0.2">
      <c r="A2704" s="152"/>
      <c r="B2704" s="152"/>
      <c r="C2704" s="152"/>
      <c r="D2704" s="152"/>
      <c r="E2704" s="153">
        <f>'2.40-Dati'!A2703</f>
        <v>40700.166666666664</v>
      </c>
      <c r="F2704" s="157">
        <f>'2.40-Dati'!B2703</f>
        <v>99.010002136230398</v>
      </c>
      <c r="G2704" s="157">
        <f t="shared" si="84"/>
        <v>-1209.9990844725994</v>
      </c>
      <c r="H2704" s="157">
        <f t="shared" si="85"/>
        <v>-1389.9993896475989</v>
      </c>
    </row>
    <row r="2705" spans="1:8" ht="15" customHeight="1" x14ac:dyDescent="0.2">
      <c r="A2705" s="152"/>
      <c r="B2705" s="152"/>
      <c r="C2705" s="152"/>
      <c r="D2705" s="152"/>
      <c r="E2705" s="153">
        <f>'2.40-Dati'!A2704</f>
        <v>40701.166666666664</v>
      </c>
      <c r="F2705" s="157">
        <f>'2.40-Dati'!B2704</f>
        <v>99.089996337890597</v>
      </c>
      <c r="G2705" s="157">
        <f t="shared" si="84"/>
        <v>79.994201660198883</v>
      </c>
      <c r="H2705" s="157">
        <f t="shared" si="85"/>
        <v>-1130.0048828124004</v>
      </c>
    </row>
    <row r="2706" spans="1:8" ht="15" customHeight="1" x14ac:dyDescent="0.2">
      <c r="A2706" s="152"/>
      <c r="B2706" s="152"/>
      <c r="C2706" s="152"/>
      <c r="D2706" s="152"/>
      <c r="E2706" s="153">
        <f>'2.40-Dati'!A2705</f>
        <v>40702.166666666664</v>
      </c>
      <c r="F2706" s="157">
        <f>'2.40-Dati'!B2705</f>
        <v>100.73999786376901</v>
      </c>
      <c r="G2706" s="157">
        <f t="shared" si="84"/>
        <v>1650.0015258784088</v>
      </c>
      <c r="H2706" s="157">
        <f t="shared" si="85"/>
        <v>1729.9957275386078</v>
      </c>
    </row>
    <row r="2707" spans="1:8" ht="15" customHeight="1" x14ac:dyDescent="0.2">
      <c r="A2707" s="152"/>
      <c r="B2707" s="152"/>
      <c r="C2707" s="152"/>
      <c r="D2707" s="152"/>
      <c r="E2707" s="153">
        <f>'2.40-Dati'!A2706</f>
        <v>40703.166666666664</v>
      </c>
      <c r="F2707" s="157">
        <f>'2.40-Dati'!B2706</f>
        <v>101.930000305175</v>
      </c>
      <c r="G2707" s="157">
        <f t="shared" si="84"/>
        <v>1190.0024414059942</v>
      </c>
      <c r="H2707" s="157">
        <f t="shared" si="85"/>
        <v>2840.0039672844032</v>
      </c>
    </row>
    <row r="2708" spans="1:8" ht="15" customHeight="1" x14ac:dyDescent="0.2">
      <c r="A2708" s="152"/>
      <c r="B2708" s="152"/>
      <c r="C2708" s="152"/>
      <c r="D2708" s="152"/>
      <c r="E2708" s="153">
        <f>'2.40-Dati'!A2707</f>
        <v>40704.166666666664</v>
      </c>
      <c r="F2708" s="157">
        <f>'2.40-Dati'!B2707</f>
        <v>99.290000915527301</v>
      </c>
      <c r="G2708" s="157">
        <f t="shared" si="84"/>
        <v>-2639.9993896476985</v>
      </c>
      <c r="H2708" s="157">
        <f t="shared" si="85"/>
        <v>-1449.9969482417043</v>
      </c>
    </row>
    <row r="2709" spans="1:8" ht="15" customHeight="1" x14ac:dyDescent="0.2">
      <c r="A2709" s="152"/>
      <c r="B2709" s="152"/>
      <c r="C2709" s="152"/>
      <c r="D2709" s="152"/>
      <c r="E2709" s="153">
        <f>'2.40-Dati'!A2708</f>
        <v>40707.166666666664</v>
      </c>
      <c r="F2709" s="157">
        <f>'2.40-Dati'!B2708</f>
        <v>97.300003051757798</v>
      </c>
      <c r="G2709" s="157">
        <f t="shared" si="84"/>
        <v>-1989.9978637695028</v>
      </c>
      <c r="H2709" s="157">
        <f t="shared" si="85"/>
        <v>-4629.9972534172011</v>
      </c>
    </row>
    <row r="2710" spans="1:8" ht="15" customHeight="1" x14ac:dyDescent="0.2">
      <c r="A2710" s="152"/>
      <c r="B2710" s="152"/>
      <c r="C2710" s="152"/>
      <c r="D2710" s="152"/>
      <c r="E2710" s="153">
        <f>'2.40-Dati'!A2709</f>
        <v>40708.166666666664</v>
      </c>
      <c r="F2710" s="157">
        <f>'2.40-Dati'!B2709</f>
        <v>99.370002746582003</v>
      </c>
      <c r="G2710" s="157">
        <f t="shared" si="84"/>
        <v>2069.9996948242047</v>
      </c>
      <c r="H2710" s="157">
        <f t="shared" si="85"/>
        <v>80.001831054701825</v>
      </c>
    </row>
    <row r="2711" spans="1:8" ht="15" customHeight="1" x14ac:dyDescent="0.2">
      <c r="A2711" s="152"/>
      <c r="B2711" s="152"/>
      <c r="C2711" s="152"/>
      <c r="D2711" s="152"/>
      <c r="E2711" s="153">
        <f>'2.40-Dati'!A2710</f>
        <v>40709.166666666664</v>
      </c>
      <c r="F2711" s="157">
        <f>'2.40-Dati'!B2710</f>
        <v>94.809997558593693</v>
      </c>
      <c r="G2711" s="157">
        <f t="shared" si="84"/>
        <v>-4560.0051879883094</v>
      </c>
      <c r="H2711" s="157">
        <f t="shared" si="85"/>
        <v>-2490.0054931641048</v>
      </c>
    </row>
    <row r="2712" spans="1:8" ht="15" customHeight="1" x14ac:dyDescent="0.2">
      <c r="A2712" s="152"/>
      <c r="B2712" s="152"/>
      <c r="C2712" s="152"/>
      <c r="D2712" s="152"/>
      <c r="E2712" s="153">
        <f>'2.40-Dati'!A2711</f>
        <v>40710.166666666664</v>
      </c>
      <c r="F2712" s="157">
        <f>'2.40-Dati'!B2711</f>
        <v>94.949996948242102</v>
      </c>
      <c r="G2712" s="157">
        <f t="shared" si="84"/>
        <v>139.99938964840908</v>
      </c>
      <c r="H2712" s="157">
        <f t="shared" si="85"/>
        <v>-4420.0057983399001</v>
      </c>
    </row>
    <row r="2713" spans="1:8" ht="15" customHeight="1" x14ac:dyDescent="0.2">
      <c r="A2713" s="152"/>
      <c r="B2713" s="152"/>
      <c r="C2713" s="152"/>
      <c r="D2713" s="152"/>
      <c r="E2713" s="153">
        <f>'2.40-Dati'!A2712</f>
        <v>40711.166666666664</v>
      </c>
      <c r="F2713" s="157">
        <f>'2.40-Dati'!B2712</f>
        <v>93.010002136230398</v>
      </c>
      <c r="G2713" s="157">
        <f t="shared" si="84"/>
        <v>-1939.9948120117047</v>
      </c>
      <c r="H2713" s="157">
        <f t="shared" si="85"/>
        <v>-1799.9954223632956</v>
      </c>
    </row>
    <row r="2714" spans="1:8" ht="15" customHeight="1" x14ac:dyDescent="0.2">
      <c r="A2714" s="152"/>
      <c r="B2714" s="152"/>
      <c r="C2714" s="152"/>
      <c r="D2714" s="152"/>
      <c r="E2714" s="153">
        <f>'2.40-Dati'!A2713</f>
        <v>40714.166666666664</v>
      </c>
      <c r="F2714" s="157">
        <f>'2.40-Dati'!B2713</f>
        <v>93.260002136230398</v>
      </c>
      <c r="G2714" s="157">
        <f t="shared" si="84"/>
        <v>250</v>
      </c>
      <c r="H2714" s="157">
        <f t="shared" si="85"/>
        <v>-1689.9948120117047</v>
      </c>
    </row>
    <row r="2715" spans="1:8" ht="15" customHeight="1" x14ac:dyDescent="0.2">
      <c r="A2715" s="152"/>
      <c r="B2715" s="152"/>
      <c r="C2715" s="152"/>
      <c r="D2715" s="152"/>
      <c r="E2715" s="153">
        <f>'2.40-Dati'!A2714</f>
        <v>40715.166666666664</v>
      </c>
      <c r="F2715" s="157">
        <f>'2.40-Dati'!B2714</f>
        <v>93.400001525878906</v>
      </c>
      <c r="G2715" s="157">
        <f t="shared" si="84"/>
        <v>139.99938964850855</v>
      </c>
      <c r="H2715" s="157">
        <f t="shared" si="85"/>
        <v>389.99938964850855</v>
      </c>
    </row>
    <row r="2716" spans="1:8" ht="15" customHeight="1" x14ac:dyDescent="0.2">
      <c r="A2716" s="152"/>
      <c r="B2716" s="152"/>
      <c r="C2716" s="152"/>
      <c r="D2716" s="152"/>
      <c r="E2716" s="153">
        <f>'2.40-Dati'!A2715</f>
        <v>40716.166666666664</v>
      </c>
      <c r="F2716" s="157">
        <f>'2.40-Dati'!B2715</f>
        <v>95.410003662109304</v>
      </c>
      <c r="G2716" s="157">
        <f t="shared" si="84"/>
        <v>2010.0021362303978</v>
      </c>
      <c r="H2716" s="157">
        <f t="shared" si="85"/>
        <v>2150.0015258789063</v>
      </c>
    </row>
    <row r="2717" spans="1:8" ht="15" customHeight="1" x14ac:dyDescent="0.2">
      <c r="A2717" s="152"/>
      <c r="B2717" s="152"/>
      <c r="C2717" s="152"/>
      <c r="D2717" s="152"/>
      <c r="E2717" s="153">
        <f>'2.40-Dati'!A2716</f>
        <v>40717.166666666664</v>
      </c>
      <c r="F2717" s="157">
        <f>'2.40-Dati'!B2716</f>
        <v>91.019996643066406</v>
      </c>
      <c r="G2717" s="157">
        <f t="shared" si="84"/>
        <v>-4390.0070190428978</v>
      </c>
      <c r="H2717" s="157">
        <f t="shared" si="85"/>
        <v>-2380.0048828125</v>
      </c>
    </row>
    <row r="2718" spans="1:8" ht="15" customHeight="1" x14ac:dyDescent="0.2">
      <c r="A2718" s="152"/>
      <c r="B2718" s="152"/>
      <c r="C2718" s="152"/>
      <c r="D2718" s="152"/>
      <c r="E2718" s="153">
        <f>'2.40-Dati'!A2717</f>
        <v>40718.166666666664</v>
      </c>
      <c r="F2718" s="157">
        <f>'2.40-Dati'!B2717</f>
        <v>91.160003662109304</v>
      </c>
      <c r="G2718" s="157">
        <f t="shared" si="84"/>
        <v>140.0070190428977</v>
      </c>
      <c r="H2718" s="157">
        <f t="shared" si="85"/>
        <v>-4250</v>
      </c>
    </row>
    <row r="2719" spans="1:8" ht="15" customHeight="1" x14ac:dyDescent="0.2">
      <c r="A2719" s="152"/>
      <c r="B2719" s="152"/>
      <c r="C2719" s="152"/>
      <c r="D2719" s="152"/>
      <c r="E2719" s="153">
        <f>'2.40-Dati'!A2718</f>
        <v>40721.166666666664</v>
      </c>
      <c r="F2719" s="157">
        <f>'2.40-Dati'!B2718</f>
        <v>90.610000610351506</v>
      </c>
      <c r="G2719" s="157">
        <f t="shared" si="84"/>
        <v>-550.00305175779829</v>
      </c>
      <c r="H2719" s="157">
        <f t="shared" si="85"/>
        <v>-409.99603271490059</v>
      </c>
    </row>
    <row r="2720" spans="1:8" ht="15" customHeight="1" x14ac:dyDescent="0.2">
      <c r="A2720" s="152"/>
      <c r="B2720" s="152"/>
      <c r="C2720" s="152"/>
      <c r="D2720" s="152"/>
      <c r="E2720" s="153">
        <f>'2.40-Dati'!A2719</f>
        <v>40722.166666666664</v>
      </c>
      <c r="F2720" s="157">
        <f>'2.40-Dati'!B2719</f>
        <v>92.889999389648395</v>
      </c>
      <c r="G2720" s="157">
        <f t="shared" si="84"/>
        <v>2279.9987792968891</v>
      </c>
      <c r="H2720" s="157">
        <f t="shared" si="85"/>
        <v>1729.9957275390907</v>
      </c>
    </row>
    <row r="2721" spans="1:8" ht="15" customHeight="1" x14ac:dyDescent="0.2">
      <c r="A2721" s="152"/>
      <c r="B2721" s="152"/>
      <c r="C2721" s="152"/>
      <c r="D2721" s="152"/>
      <c r="E2721" s="153">
        <f>'2.40-Dati'!A2720</f>
        <v>40723.166666666664</v>
      </c>
      <c r="F2721" s="157">
        <f>'2.40-Dati'!B2720</f>
        <v>94.769996643066406</v>
      </c>
      <c r="G2721" s="157">
        <f t="shared" si="84"/>
        <v>1879.9972534180115</v>
      </c>
      <c r="H2721" s="157">
        <f t="shared" si="85"/>
        <v>4159.9960327149001</v>
      </c>
    </row>
    <row r="2722" spans="1:8" ht="15" customHeight="1" x14ac:dyDescent="0.2">
      <c r="A2722" s="152"/>
      <c r="B2722" s="152"/>
      <c r="C2722" s="152"/>
      <c r="D2722" s="152"/>
      <c r="E2722" s="153">
        <f>'2.40-Dati'!A2721</f>
        <v>40724.166666666664</v>
      </c>
      <c r="F2722" s="157">
        <f>'2.40-Dati'!B2721</f>
        <v>95.419998168945298</v>
      </c>
      <c r="G2722" s="157">
        <f t="shared" si="84"/>
        <v>650.00152587889204</v>
      </c>
      <c r="H2722" s="157">
        <f t="shared" si="85"/>
        <v>2529.9987792969036</v>
      </c>
    </row>
    <row r="2723" spans="1:8" ht="15" customHeight="1" x14ac:dyDescent="0.2">
      <c r="A2723" s="152"/>
      <c r="B2723" s="152"/>
      <c r="C2723" s="152"/>
      <c r="D2723" s="152"/>
      <c r="E2723" s="153">
        <f>'2.40-Dati'!A2722</f>
        <v>40725.166666666664</v>
      </c>
      <c r="F2723" s="157">
        <f>'2.40-Dati'!B2722</f>
        <v>94.940002441406193</v>
      </c>
      <c r="G2723" s="157">
        <f t="shared" si="84"/>
        <v>-479.99572753910513</v>
      </c>
      <c r="H2723" s="157">
        <f t="shared" si="85"/>
        <v>170.00579833978691</v>
      </c>
    </row>
    <row r="2724" spans="1:8" ht="15" customHeight="1" x14ac:dyDescent="0.2">
      <c r="A2724" s="152"/>
      <c r="B2724" s="152"/>
      <c r="C2724" s="152"/>
      <c r="D2724" s="152"/>
      <c r="E2724" s="153">
        <f>'2.40-Dati'!A2723</f>
        <v>40729.166666666664</v>
      </c>
      <c r="F2724" s="157">
        <f>'2.40-Dati'!B2723</f>
        <v>96.889999389648395</v>
      </c>
      <c r="G2724" s="157">
        <f t="shared" si="84"/>
        <v>1949.9969482422016</v>
      </c>
      <c r="H2724" s="157">
        <f t="shared" si="85"/>
        <v>1470.0012207030964</v>
      </c>
    </row>
    <row r="2725" spans="1:8" ht="15" customHeight="1" x14ac:dyDescent="0.2">
      <c r="A2725" s="152"/>
      <c r="B2725" s="152"/>
      <c r="C2725" s="152"/>
      <c r="D2725" s="152"/>
      <c r="E2725" s="153">
        <f>'2.40-Dati'!A2724</f>
        <v>40730.166666666664</v>
      </c>
      <c r="F2725" s="157">
        <f>'2.40-Dati'!B2724</f>
        <v>96.650001525878906</v>
      </c>
      <c r="G2725" s="157">
        <f t="shared" si="84"/>
        <v>-239.99786376948862</v>
      </c>
      <c r="H2725" s="157">
        <f t="shared" si="85"/>
        <v>1709.9990844727131</v>
      </c>
    </row>
    <row r="2726" spans="1:8" ht="15" customHeight="1" x14ac:dyDescent="0.2">
      <c r="A2726" s="152"/>
      <c r="B2726" s="152"/>
      <c r="C2726" s="152"/>
      <c r="D2726" s="152"/>
      <c r="E2726" s="153">
        <f>'2.40-Dati'!A2725</f>
        <v>40731.166666666664</v>
      </c>
      <c r="F2726" s="157">
        <f>'2.40-Dati'!B2725</f>
        <v>98.669998168945298</v>
      </c>
      <c r="G2726" s="157">
        <f t="shared" si="84"/>
        <v>2019.9966430663922</v>
      </c>
      <c r="H2726" s="157">
        <f t="shared" si="85"/>
        <v>1779.9987792969036</v>
      </c>
    </row>
    <row r="2727" spans="1:8" ht="15" customHeight="1" x14ac:dyDescent="0.2">
      <c r="A2727" s="152"/>
      <c r="B2727" s="152"/>
      <c r="C2727" s="152"/>
      <c r="D2727" s="152"/>
      <c r="E2727" s="153">
        <f>'2.40-Dati'!A2726</f>
        <v>40732.166666666664</v>
      </c>
      <c r="F2727" s="157">
        <f>'2.40-Dati'!B2726</f>
        <v>96.199996948242102</v>
      </c>
      <c r="G2727" s="157">
        <f t="shared" si="84"/>
        <v>-2470.0012207031959</v>
      </c>
      <c r="H2727" s="157">
        <f t="shared" si="85"/>
        <v>-450.00457763680379</v>
      </c>
    </row>
    <row r="2728" spans="1:8" ht="15" customHeight="1" x14ac:dyDescent="0.2">
      <c r="A2728" s="152"/>
      <c r="B2728" s="152"/>
      <c r="C2728" s="152"/>
      <c r="D2728" s="152"/>
      <c r="E2728" s="153">
        <f>'2.40-Dati'!A2727</f>
        <v>40735.166666666664</v>
      </c>
      <c r="F2728" s="157">
        <f>'2.40-Dati'!B2727</f>
        <v>95.150001525878906</v>
      </c>
      <c r="G2728" s="157">
        <f t="shared" si="84"/>
        <v>-1049.995422363196</v>
      </c>
      <c r="H2728" s="157">
        <f t="shared" si="85"/>
        <v>-3519.9966430663917</v>
      </c>
    </row>
    <row r="2729" spans="1:8" ht="15" customHeight="1" x14ac:dyDescent="0.2">
      <c r="A2729" s="152"/>
      <c r="B2729" s="152"/>
      <c r="C2729" s="152"/>
      <c r="D2729" s="152"/>
      <c r="E2729" s="153">
        <f>'2.40-Dati'!A2728</f>
        <v>40736.166666666664</v>
      </c>
      <c r="F2729" s="157">
        <f>'2.40-Dati'!B2728</f>
        <v>97.430000305175696</v>
      </c>
      <c r="G2729" s="157">
        <f t="shared" si="84"/>
        <v>2279.9987792967895</v>
      </c>
      <c r="H2729" s="157">
        <f t="shared" si="85"/>
        <v>1230.0033569335935</v>
      </c>
    </row>
    <row r="2730" spans="1:8" ht="15" customHeight="1" x14ac:dyDescent="0.2">
      <c r="A2730" s="152"/>
      <c r="B2730" s="152"/>
      <c r="C2730" s="152"/>
      <c r="D2730" s="152"/>
      <c r="E2730" s="153">
        <f>'2.40-Dati'!A2729</f>
        <v>40737.166666666664</v>
      </c>
      <c r="F2730" s="157">
        <f>'2.40-Dati'!B2729</f>
        <v>98.050003051757798</v>
      </c>
      <c r="G2730" s="157">
        <f t="shared" si="84"/>
        <v>620.0027465821023</v>
      </c>
      <c r="H2730" s="157">
        <f t="shared" si="85"/>
        <v>2900.0015258788917</v>
      </c>
    </row>
    <row r="2731" spans="1:8" ht="15" customHeight="1" x14ac:dyDescent="0.2">
      <c r="A2731" s="152"/>
      <c r="B2731" s="152"/>
      <c r="C2731" s="152"/>
      <c r="D2731" s="152"/>
      <c r="E2731" s="153">
        <f>'2.40-Dati'!A2730</f>
        <v>40738.166666666664</v>
      </c>
      <c r="F2731" s="157">
        <f>'2.40-Dati'!B2730</f>
        <v>95.690002441406193</v>
      </c>
      <c r="G2731" s="157">
        <f t="shared" si="84"/>
        <v>-2360.0006103516052</v>
      </c>
      <c r="H2731" s="157">
        <f t="shared" si="85"/>
        <v>-1739.9978637695031</v>
      </c>
    </row>
    <row r="2732" spans="1:8" ht="15" customHeight="1" x14ac:dyDescent="0.2">
      <c r="A2732" s="152"/>
      <c r="B2732" s="152"/>
      <c r="C2732" s="152"/>
      <c r="D2732" s="152"/>
      <c r="E2732" s="153">
        <f>'2.40-Dati'!A2731</f>
        <v>40739.166666666664</v>
      </c>
      <c r="F2732" s="157">
        <f>'2.40-Dati'!B2731</f>
        <v>97.239997863769503</v>
      </c>
      <c r="G2732" s="157">
        <f t="shared" si="84"/>
        <v>1549.9954223633097</v>
      </c>
      <c r="H2732" s="157">
        <f t="shared" si="85"/>
        <v>-810.00518798829557</v>
      </c>
    </row>
    <row r="2733" spans="1:8" ht="15" customHeight="1" x14ac:dyDescent="0.2">
      <c r="A2733" s="152"/>
      <c r="B2733" s="152"/>
      <c r="C2733" s="152"/>
      <c r="D2733" s="152"/>
      <c r="E2733" s="153">
        <f>'2.40-Dati'!A2732</f>
        <v>40742.166666666664</v>
      </c>
      <c r="F2733" s="157">
        <f>'2.40-Dati'!B2732</f>
        <v>95.930000305175696</v>
      </c>
      <c r="G2733" s="157">
        <f t="shared" si="84"/>
        <v>-1309.9975585938068</v>
      </c>
      <c r="H2733" s="157">
        <f t="shared" si="85"/>
        <v>239.99786376950283</v>
      </c>
    </row>
    <row r="2734" spans="1:8" ht="15" customHeight="1" x14ac:dyDescent="0.2">
      <c r="A2734" s="152"/>
      <c r="B2734" s="152"/>
      <c r="C2734" s="152"/>
      <c r="D2734" s="152"/>
      <c r="E2734" s="153">
        <f>'2.40-Dati'!A2733</f>
        <v>40743.166666666664</v>
      </c>
      <c r="F2734" s="157">
        <f>'2.40-Dati'!B2733</f>
        <v>97.5</v>
      </c>
      <c r="G2734" s="157">
        <f t="shared" si="84"/>
        <v>1569.999694824304</v>
      </c>
      <c r="H2734" s="157">
        <f t="shared" si="85"/>
        <v>260.00213623049717</v>
      </c>
    </row>
    <row r="2735" spans="1:8" ht="15" customHeight="1" x14ac:dyDescent="0.2">
      <c r="A2735" s="152"/>
      <c r="B2735" s="152"/>
      <c r="C2735" s="152"/>
      <c r="D2735" s="152"/>
      <c r="E2735" s="153">
        <f>'2.40-Dati'!A2734</f>
        <v>40744.166666666664</v>
      </c>
      <c r="F2735" s="157">
        <f>'2.40-Dati'!B2734</f>
        <v>98.139999389648395</v>
      </c>
      <c r="G2735" s="157">
        <f t="shared" si="84"/>
        <v>639.99938964839487</v>
      </c>
      <c r="H2735" s="157">
        <f t="shared" si="85"/>
        <v>2209.999084472699</v>
      </c>
    </row>
    <row r="2736" spans="1:8" ht="15" customHeight="1" x14ac:dyDescent="0.2">
      <c r="A2736" s="152"/>
      <c r="B2736" s="152"/>
      <c r="C2736" s="152"/>
      <c r="D2736" s="152"/>
      <c r="E2736" s="153">
        <f>'2.40-Dati'!A2735</f>
        <v>40745.166666666664</v>
      </c>
      <c r="F2736" s="157">
        <f>'2.40-Dati'!B2735</f>
        <v>99.129997253417898</v>
      </c>
      <c r="G2736" s="157">
        <f t="shared" si="84"/>
        <v>989.99786376950283</v>
      </c>
      <c r="H2736" s="157">
        <f t="shared" si="85"/>
        <v>1629.9972534178978</v>
      </c>
    </row>
    <row r="2737" spans="1:8" ht="15" customHeight="1" x14ac:dyDescent="0.2">
      <c r="A2737" s="152"/>
      <c r="B2737" s="152"/>
      <c r="C2737" s="152"/>
      <c r="D2737" s="152"/>
      <c r="E2737" s="153">
        <f>'2.40-Dati'!A2736</f>
        <v>40746.166666666664</v>
      </c>
      <c r="F2737" s="157">
        <f>'2.40-Dati'!B2736</f>
        <v>99.870002746582003</v>
      </c>
      <c r="G2737" s="157">
        <f t="shared" si="84"/>
        <v>740.00549316410513</v>
      </c>
      <c r="H2737" s="157">
        <f t="shared" si="85"/>
        <v>1730.0033569336078</v>
      </c>
    </row>
    <row r="2738" spans="1:8" ht="15" customHeight="1" x14ac:dyDescent="0.2">
      <c r="A2738" s="152"/>
      <c r="B2738" s="152"/>
      <c r="C2738" s="152"/>
      <c r="D2738" s="152"/>
      <c r="E2738" s="153">
        <f>'2.40-Dati'!A2737</f>
        <v>40749.166666666664</v>
      </c>
      <c r="F2738" s="157">
        <f>'2.40-Dati'!B2737</f>
        <v>99.199996948242102</v>
      </c>
      <c r="G2738" s="157">
        <f t="shared" si="84"/>
        <v>-670.00579833990059</v>
      </c>
      <c r="H2738" s="157">
        <f t="shared" si="85"/>
        <v>69.999694824204539</v>
      </c>
    </row>
    <row r="2739" spans="1:8" ht="15" customHeight="1" x14ac:dyDescent="0.2">
      <c r="A2739" s="152"/>
      <c r="B2739" s="152"/>
      <c r="C2739" s="152"/>
      <c r="D2739" s="152"/>
      <c r="E2739" s="153">
        <f>'2.40-Dati'!A2738</f>
        <v>40750.166666666664</v>
      </c>
      <c r="F2739" s="157">
        <f>'2.40-Dati'!B2738</f>
        <v>99.589996337890597</v>
      </c>
      <c r="G2739" s="157">
        <f t="shared" si="84"/>
        <v>389.99938964849434</v>
      </c>
      <c r="H2739" s="157">
        <f t="shared" si="85"/>
        <v>-280.00640869140625</v>
      </c>
    </row>
    <row r="2740" spans="1:8" ht="15" customHeight="1" x14ac:dyDescent="0.2">
      <c r="A2740" s="152"/>
      <c r="B2740" s="152"/>
      <c r="C2740" s="152"/>
      <c r="D2740" s="152"/>
      <c r="E2740" s="153">
        <f>'2.40-Dati'!A2739</f>
        <v>40751.166666666664</v>
      </c>
      <c r="F2740" s="157">
        <f>'2.40-Dati'!B2739</f>
        <v>97.400001525878906</v>
      </c>
      <c r="G2740" s="157">
        <f t="shared" si="84"/>
        <v>-2189.9948120116906</v>
      </c>
      <c r="H2740" s="157">
        <f t="shared" si="85"/>
        <v>-1799.9954223631962</v>
      </c>
    </row>
    <row r="2741" spans="1:8" ht="15" customHeight="1" x14ac:dyDescent="0.2">
      <c r="A2741" s="152"/>
      <c r="B2741" s="152"/>
      <c r="C2741" s="152"/>
      <c r="D2741" s="152"/>
      <c r="E2741" s="153">
        <f>'2.40-Dati'!A2740</f>
        <v>40752.166666666664</v>
      </c>
      <c r="F2741" s="157">
        <f>'2.40-Dati'!B2740</f>
        <v>97.440002441406193</v>
      </c>
      <c r="G2741" s="157">
        <f t="shared" si="84"/>
        <v>40.000915527286907</v>
      </c>
      <c r="H2741" s="157">
        <f t="shared" si="85"/>
        <v>-2149.9938964844036</v>
      </c>
    </row>
    <row r="2742" spans="1:8" ht="15" customHeight="1" x14ac:dyDescent="0.2">
      <c r="A2742" s="152"/>
      <c r="B2742" s="152"/>
      <c r="C2742" s="152"/>
      <c r="D2742" s="152"/>
      <c r="E2742" s="153">
        <f>'2.40-Dati'!A2741</f>
        <v>40753.166666666664</v>
      </c>
      <c r="F2742" s="157">
        <f>'2.40-Dati'!B2741</f>
        <v>95.699996948242102</v>
      </c>
      <c r="G2742" s="157">
        <f t="shared" si="84"/>
        <v>-1740.0054931640909</v>
      </c>
      <c r="H2742" s="157">
        <f t="shared" si="85"/>
        <v>-1700.004577636804</v>
      </c>
    </row>
    <row r="2743" spans="1:8" ht="15" customHeight="1" x14ac:dyDescent="0.2">
      <c r="A2743" s="152"/>
      <c r="B2743" s="152"/>
      <c r="C2743" s="152"/>
      <c r="D2743" s="152"/>
      <c r="E2743" s="153">
        <f>'2.40-Dati'!A2742</f>
        <v>40756.166666666664</v>
      </c>
      <c r="F2743" s="157">
        <f>'2.40-Dati'!B2742</f>
        <v>94.889999389648395</v>
      </c>
      <c r="G2743" s="157">
        <f t="shared" si="84"/>
        <v>-809.99755859370737</v>
      </c>
      <c r="H2743" s="157">
        <f t="shared" si="85"/>
        <v>-2550.0030517577984</v>
      </c>
    </row>
    <row r="2744" spans="1:8" ht="15" customHeight="1" x14ac:dyDescent="0.2">
      <c r="A2744" s="152"/>
      <c r="B2744" s="152"/>
      <c r="C2744" s="152"/>
      <c r="D2744" s="152"/>
      <c r="E2744" s="153">
        <f>'2.40-Dati'!A2743</f>
        <v>40757.166666666664</v>
      </c>
      <c r="F2744" s="157">
        <f>'2.40-Dati'!B2743</f>
        <v>93.790000915527301</v>
      </c>
      <c r="G2744" s="157">
        <f t="shared" si="84"/>
        <v>-1099.9984741210938</v>
      </c>
      <c r="H2744" s="157">
        <f t="shared" si="85"/>
        <v>-1909.996032714801</v>
      </c>
    </row>
    <row r="2745" spans="1:8" ht="15" customHeight="1" x14ac:dyDescent="0.2">
      <c r="A2745" s="152"/>
      <c r="B2745" s="152"/>
      <c r="C2745" s="152"/>
      <c r="D2745" s="152"/>
      <c r="E2745" s="153">
        <f>'2.40-Dati'!A2744</f>
        <v>40758.166666666664</v>
      </c>
      <c r="F2745" s="157">
        <f>'2.40-Dati'!B2744</f>
        <v>91.930000305175696</v>
      </c>
      <c r="G2745" s="157">
        <f t="shared" si="84"/>
        <v>-1860.0006103516052</v>
      </c>
      <c r="H2745" s="157">
        <f t="shared" si="85"/>
        <v>-2959.999084472699</v>
      </c>
    </row>
    <row r="2746" spans="1:8" ht="15" customHeight="1" x14ac:dyDescent="0.2">
      <c r="A2746" s="152"/>
      <c r="B2746" s="152"/>
      <c r="C2746" s="152"/>
      <c r="D2746" s="152"/>
      <c r="E2746" s="153">
        <f>'2.40-Dati'!A2745</f>
        <v>40759.166666666664</v>
      </c>
      <c r="F2746" s="157">
        <f>'2.40-Dati'!B2745</f>
        <v>86.629997253417898</v>
      </c>
      <c r="G2746" s="157">
        <f t="shared" si="84"/>
        <v>-5300.0030517577979</v>
      </c>
      <c r="H2746" s="157">
        <f t="shared" si="85"/>
        <v>-7160.0036621094032</v>
      </c>
    </row>
    <row r="2747" spans="1:8" ht="15" customHeight="1" x14ac:dyDescent="0.2">
      <c r="A2747" s="152"/>
      <c r="B2747" s="152"/>
      <c r="C2747" s="152"/>
      <c r="D2747" s="152"/>
      <c r="E2747" s="153">
        <f>'2.40-Dati'!A2746</f>
        <v>40760.166666666664</v>
      </c>
      <c r="F2747" s="157">
        <f>'2.40-Dati'!B2746</f>
        <v>86.879997253417898</v>
      </c>
      <c r="G2747" s="157">
        <f t="shared" si="84"/>
        <v>250</v>
      </c>
      <c r="H2747" s="157">
        <f t="shared" si="85"/>
        <v>-5050.0030517577979</v>
      </c>
    </row>
    <row r="2748" spans="1:8" ht="15" customHeight="1" x14ac:dyDescent="0.2">
      <c r="A2748" s="152"/>
      <c r="B2748" s="152"/>
      <c r="C2748" s="152"/>
      <c r="D2748" s="152"/>
      <c r="E2748" s="153">
        <f>'2.40-Dati'!A2747</f>
        <v>40763.166666666664</v>
      </c>
      <c r="F2748" s="157">
        <f>'2.40-Dati'!B2747</f>
        <v>81.309997558593693</v>
      </c>
      <c r="G2748" s="157">
        <f t="shared" si="84"/>
        <v>-5569.9996948242042</v>
      </c>
      <c r="H2748" s="157">
        <f t="shared" si="85"/>
        <v>-5319.9996948242042</v>
      </c>
    </row>
    <row r="2749" spans="1:8" ht="15" customHeight="1" x14ac:dyDescent="0.2">
      <c r="A2749" s="152"/>
      <c r="B2749" s="152"/>
      <c r="C2749" s="152"/>
      <c r="D2749" s="152"/>
      <c r="E2749" s="153">
        <f>'2.40-Dati'!A2748</f>
        <v>40764.166666666664</v>
      </c>
      <c r="F2749" s="157">
        <f>'2.40-Dati'!B2748</f>
        <v>79.300003051757798</v>
      </c>
      <c r="G2749" s="157">
        <f t="shared" si="84"/>
        <v>-2009.9945068358948</v>
      </c>
      <c r="H2749" s="157">
        <f t="shared" si="85"/>
        <v>-7579.994201660099</v>
      </c>
    </row>
    <row r="2750" spans="1:8" ht="15" customHeight="1" x14ac:dyDescent="0.2">
      <c r="A2750" s="152"/>
      <c r="B2750" s="152"/>
      <c r="C2750" s="152"/>
      <c r="D2750" s="152"/>
      <c r="E2750" s="153">
        <f>'2.40-Dati'!A2749</f>
        <v>40765.166666666664</v>
      </c>
      <c r="F2750" s="157">
        <f>'2.40-Dati'!B2749</f>
        <v>82.889999389648395</v>
      </c>
      <c r="G2750" s="157">
        <f t="shared" si="84"/>
        <v>3589.9963378905968</v>
      </c>
      <c r="H2750" s="157">
        <f t="shared" si="85"/>
        <v>1580.0018310547021</v>
      </c>
    </row>
    <row r="2751" spans="1:8" ht="15" customHeight="1" x14ac:dyDescent="0.2">
      <c r="A2751" s="152"/>
      <c r="B2751" s="152"/>
      <c r="C2751" s="152"/>
      <c r="D2751" s="152"/>
      <c r="E2751" s="153">
        <f>'2.40-Dati'!A2750</f>
        <v>40766.166666666664</v>
      </c>
      <c r="F2751" s="157">
        <f>'2.40-Dati'!B2750</f>
        <v>85.720001220703097</v>
      </c>
      <c r="G2751" s="157">
        <f t="shared" si="84"/>
        <v>2830.0018310547016</v>
      </c>
      <c r="H2751" s="157">
        <f t="shared" si="85"/>
        <v>6419.9981689452979</v>
      </c>
    </row>
    <row r="2752" spans="1:8" ht="15" customHeight="1" x14ac:dyDescent="0.2">
      <c r="A2752" s="152"/>
      <c r="B2752" s="152"/>
      <c r="C2752" s="152"/>
      <c r="D2752" s="152"/>
      <c r="E2752" s="153">
        <f>'2.40-Dati'!A2751</f>
        <v>40767.166666666664</v>
      </c>
      <c r="F2752" s="157">
        <f>'2.40-Dati'!B2751</f>
        <v>85.379997253417898</v>
      </c>
      <c r="G2752" s="157">
        <f t="shared" si="84"/>
        <v>-340.00396728519888</v>
      </c>
      <c r="H2752" s="157">
        <f t="shared" si="85"/>
        <v>2489.9978637695026</v>
      </c>
    </row>
    <row r="2753" spans="1:8" ht="15" customHeight="1" x14ac:dyDescent="0.2">
      <c r="A2753" s="152"/>
      <c r="B2753" s="152"/>
      <c r="C2753" s="152"/>
      <c r="D2753" s="152"/>
      <c r="E2753" s="153">
        <f>'2.40-Dati'!A2752</f>
        <v>40770.166666666664</v>
      </c>
      <c r="F2753" s="157">
        <f>'2.40-Dati'!B2752</f>
        <v>87.879997253417898</v>
      </c>
      <c r="G2753" s="157">
        <f t="shared" si="84"/>
        <v>2500</v>
      </c>
      <c r="H2753" s="157">
        <f t="shared" si="85"/>
        <v>2159.996032714801</v>
      </c>
    </row>
    <row r="2754" spans="1:8" ht="15" customHeight="1" x14ac:dyDescent="0.2">
      <c r="A2754" s="152"/>
      <c r="B2754" s="152"/>
      <c r="C2754" s="152"/>
      <c r="D2754" s="152"/>
      <c r="E2754" s="153">
        <f>'2.40-Dati'!A2753</f>
        <v>40771.166666666664</v>
      </c>
      <c r="F2754" s="157">
        <f>'2.40-Dati'!B2753</f>
        <v>86.650001525878906</v>
      </c>
      <c r="G2754" s="157">
        <f t="shared" si="84"/>
        <v>-1229.9957275389916</v>
      </c>
      <c r="H2754" s="157">
        <f t="shared" si="85"/>
        <v>1270.0042724610084</v>
      </c>
    </row>
    <row r="2755" spans="1:8" ht="15" customHeight="1" x14ac:dyDescent="0.2">
      <c r="A2755" s="152"/>
      <c r="B2755" s="152"/>
      <c r="C2755" s="152"/>
      <c r="D2755" s="152"/>
      <c r="E2755" s="153">
        <f>'2.40-Dati'!A2754</f>
        <v>40772.166666666664</v>
      </c>
      <c r="F2755" s="157">
        <f>'2.40-Dati'!B2754</f>
        <v>87.580001831054602</v>
      </c>
      <c r="G2755" s="157">
        <f t="shared" si="84"/>
        <v>930.00030517569598</v>
      </c>
      <c r="H2755" s="157">
        <f t="shared" si="85"/>
        <v>-299.99542236329557</v>
      </c>
    </row>
    <row r="2756" spans="1:8" ht="15" customHeight="1" x14ac:dyDescent="0.2">
      <c r="A2756" s="152"/>
      <c r="B2756" s="152"/>
      <c r="C2756" s="152"/>
      <c r="D2756" s="152"/>
      <c r="E2756" s="153">
        <f>'2.40-Dati'!A2755</f>
        <v>40773.166666666664</v>
      </c>
      <c r="F2756" s="157">
        <f>'2.40-Dati'!B2755</f>
        <v>82.379997253417898</v>
      </c>
      <c r="G2756" s="157">
        <f t="shared" ref="G2756:G2819" si="86">IF($B$1="lunga",1,-1)*$B$3*(F2756-F2755)</f>
        <v>-5200.0045776367042</v>
      </c>
      <c r="H2756" s="157">
        <f t="shared" si="85"/>
        <v>-4270.0042724610084</v>
      </c>
    </row>
    <row r="2757" spans="1:8" ht="15" customHeight="1" x14ac:dyDescent="0.2">
      <c r="A2757" s="152"/>
      <c r="B2757" s="152"/>
      <c r="C2757" s="152"/>
      <c r="D2757" s="152"/>
      <c r="E2757" s="153">
        <f>'2.40-Dati'!A2756</f>
        <v>40774.166666666664</v>
      </c>
      <c r="F2757" s="157">
        <f>'2.40-Dati'!B2756</f>
        <v>82.260002136230398</v>
      </c>
      <c r="G2757" s="157">
        <f t="shared" si="86"/>
        <v>-119.9951171875</v>
      </c>
      <c r="H2757" s="157">
        <f t="shared" ref="H2757:H2820" si="87">G2756+G2757</f>
        <v>-5319.9996948242042</v>
      </c>
    </row>
    <row r="2758" spans="1:8" ht="15" customHeight="1" x14ac:dyDescent="0.2">
      <c r="A2758" s="152"/>
      <c r="B2758" s="152"/>
      <c r="C2758" s="152"/>
      <c r="D2758" s="152"/>
      <c r="E2758" s="153">
        <f>'2.40-Dati'!A2757</f>
        <v>40777.166666666664</v>
      </c>
      <c r="F2758" s="157">
        <f>'2.40-Dati'!B2757</f>
        <v>84.120002746582003</v>
      </c>
      <c r="G2758" s="157">
        <f t="shared" si="86"/>
        <v>1860.0006103516052</v>
      </c>
      <c r="H2758" s="157">
        <f t="shared" si="87"/>
        <v>1740.0054931641052</v>
      </c>
    </row>
    <row r="2759" spans="1:8" ht="15" customHeight="1" x14ac:dyDescent="0.2">
      <c r="A2759" s="152"/>
      <c r="B2759" s="152"/>
      <c r="C2759" s="152"/>
      <c r="D2759" s="152"/>
      <c r="E2759" s="153">
        <f>'2.40-Dati'!A2758</f>
        <v>40778.166666666664</v>
      </c>
      <c r="F2759" s="157">
        <f>'2.40-Dati'!B2758</f>
        <v>85.440002441406193</v>
      </c>
      <c r="G2759" s="157">
        <f t="shared" si="86"/>
        <v>1319.9996948241903</v>
      </c>
      <c r="H2759" s="157">
        <f t="shared" si="87"/>
        <v>3180.0003051757958</v>
      </c>
    </row>
    <row r="2760" spans="1:8" ht="15" customHeight="1" x14ac:dyDescent="0.2">
      <c r="A2760" s="152"/>
      <c r="B2760" s="152"/>
      <c r="C2760" s="152"/>
      <c r="D2760" s="152"/>
      <c r="E2760" s="153">
        <f>'2.40-Dati'!A2759</f>
        <v>40779.166666666664</v>
      </c>
      <c r="F2760" s="157">
        <f>'2.40-Dati'!B2759</f>
        <v>85.160003662109304</v>
      </c>
      <c r="G2760" s="157">
        <f t="shared" si="86"/>
        <v>-279.99877929688921</v>
      </c>
      <c r="H2760" s="157">
        <f t="shared" si="87"/>
        <v>1040.000915527301</v>
      </c>
    </row>
    <row r="2761" spans="1:8" ht="15" customHeight="1" x14ac:dyDescent="0.2">
      <c r="A2761" s="152"/>
      <c r="B2761" s="152"/>
      <c r="C2761" s="152"/>
      <c r="D2761" s="152"/>
      <c r="E2761" s="153">
        <f>'2.40-Dati'!A2760</f>
        <v>40780.166666666664</v>
      </c>
      <c r="F2761" s="157">
        <f>'2.40-Dati'!B2760</f>
        <v>85.300003051757798</v>
      </c>
      <c r="G2761" s="157">
        <f t="shared" si="86"/>
        <v>139.99938964849434</v>
      </c>
      <c r="H2761" s="157">
        <f t="shared" si="87"/>
        <v>-139.99938964839487</v>
      </c>
    </row>
    <row r="2762" spans="1:8" ht="15" customHeight="1" x14ac:dyDescent="0.2">
      <c r="A2762" s="152"/>
      <c r="B2762" s="152"/>
      <c r="C2762" s="152"/>
      <c r="D2762" s="152"/>
      <c r="E2762" s="153">
        <f>'2.40-Dati'!A2761</f>
        <v>40781.166666666664</v>
      </c>
      <c r="F2762" s="157">
        <f>'2.40-Dati'!B2761</f>
        <v>85.370002746582003</v>
      </c>
      <c r="G2762" s="157">
        <f t="shared" si="86"/>
        <v>69.999694824204539</v>
      </c>
      <c r="H2762" s="157">
        <f t="shared" si="87"/>
        <v>209.99908447269888</v>
      </c>
    </row>
    <row r="2763" spans="1:8" ht="15" customHeight="1" x14ac:dyDescent="0.2">
      <c r="A2763" s="152"/>
      <c r="B2763" s="152"/>
      <c r="C2763" s="152"/>
      <c r="D2763" s="152"/>
      <c r="E2763" s="153">
        <f>'2.40-Dati'!A2762</f>
        <v>40784.166666666664</v>
      </c>
      <c r="F2763" s="157">
        <f>'2.40-Dati'!B2762</f>
        <v>87.269996643066406</v>
      </c>
      <c r="G2763" s="157">
        <f t="shared" si="86"/>
        <v>1899.9938964844034</v>
      </c>
      <c r="H2763" s="157">
        <f t="shared" si="87"/>
        <v>1969.9935913086078</v>
      </c>
    </row>
    <row r="2764" spans="1:8" ht="15" customHeight="1" x14ac:dyDescent="0.2">
      <c r="A2764" s="152"/>
      <c r="B2764" s="152"/>
      <c r="C2764" s="152"/>
      <c r="D2764" s="152"/>
      <c r="E2764" s="153">
        <f>'2.40-Dati'!A2763</f>
        <v>40785.166666666664</v>
      </c>
      <c r="F2764" s="157">
        <f>'2.40-Dati'!B2763</f>
        <v>88.900001525878906</v>
      </c>
      <c r="G2764" s="157">
        <f t="shared" si="86"/>
        <v>1630.0048828125</v>
      </c>
      <c r="H2764" s="157">
        <f t="shared" si="87"/>
        <v>3529.9987792969032</v>
      </c>
    </row>
    <row r="2765" spans="1:8" ht="15" customHeight="1" x14ac:dyDescent="0.2">
      <c r="A2765" s="152"/>
      <c r="B2765" s="152"/>
      <c r="C2765" s="152"/>
      <c r="D2765" s="152"/>
      <c r="E2765" s="153">
        <f>'2.40-Dati'!A2764</f>
        <v>40786.166666666664</v>
      </c>
      <c r="F2765" s="157">
        <f>'2.40-Dati'!B2764</f>
        <v>88.809997558593693</v>
      </c>
      <c r="G2765" s="157">
        <f t="shared" si="86"/>
        <v>-90.003967285213093</v>
      </c>
      <c r="H2765" s="157">
        <f t="shared" si="87"/>
        <v>1540.0009155272869</v>
      </c>
    </row>
    <row r="2766" spans="1:8" ht="15" customHeight="1" x14ac:dyDescent="0.2">
      <c r="A2766" s="152"/>
      <c r="B2766" s="152"/>
      <c r="C2766" s="152"/>
      <c r="D2766" s="152"/>
      <c r="E2766" s="153">
        <f>'2.40-Dati'!A2765</f>
        <v>40787.166666666664</v>
      </c>
      <c r="F2766" s="157">
        <f>'2.40-Dati'!B2765</f>
        <v>88.930000305175696</v>
      </c>
      <c r="G2766" s="157">
        <f t="shared" si="86"/>
        <v>120.00274658200283</v>
      </c>
      <c r="H2766" s="157">
        <f t="shared" si="87"/>
        <v>29.998779296789735</v>
      </c>
    </row>
    <row r="2767" spans="1:8" ht="15" customHeight="1" x14ac:dyDescent="0.2">
      <c r="A2767" s="152"/>
      <c r="B2767" s="152"/>
      <c r="C2767" s="152"/>
      <c r="D2767" s="152"/>
      <c r="E2767" s="153">
        <f>'2.40-Dati'!A2766</f>
        <v>40788.166666666664</v>
      </c>
      <c r="F2767" s="157">
        <f>'2.40-Dati'!B2766</f>
        <v>86.449996948242102</v>
      </c>
      <c r="G2767" s="157">
        <f t="shared" si="86"/>
        <v>-2480.0033569335938</v>
      </c>
      <c r="H2767" s="157">
        <f t="shared" si="87"/>
        <v>-2360.0006103515907</v>
      </c>
    </row>
    <row r="2768" spans="1:8" ht="15" customHeight="1" x14ac:dyDescent="0.2">
      <c r="A2768" s="152"/>
      <c r="B2768" s="152"/>
      <c r="C2768" s="152"/>
      <c r="D2768" s="152"/>
      <c r="E2768" s="153">
        <f>'2.40-Dati'!A2767</f>
        <v>40792.166666666664</v>
      </c>
      <c r="F2768" s="157">
        <f>'2.40-Dati'!B2767</f>
        <v>86.019996643066406</v>
      </c>
      <c r="G2768" s="157">
        <f t="shared" si="86"/>
        <v>-430.00030517569598</v>
      </c>
      <c r="H2768" s="157">
        <f t="shared" si="87"/>
        <v>-2910.0036621092895</v>
      </c>
    </row>
    <row r="2769" spans="1:8" ht="15" customHeight="1" x14ac:dyDescent="0.2">
      <c r="A2769" s="152"/>
      <c r="B2769" s="152"/>
      <c r="C2769" s="152"/>
      <c r="D2769" s="152"/>
      <c r="E2769" s="153">
        <f>'2.40-Dati'!A2768</f>
        <v>40793.166666666664</v>
      </c>
      <c r="F2769" s="157">
        <f>'2.40-Dati'!B2768</f>
        <v>89.339996337890597</v>
      </c>
      <c r="G2769" s="157">
        <f t="shared" si="86"/>
        <v>3319.9996948241906</v>
      </c>
      <c r="H2769" s="157">
        <f t="shared" si="87"/>
        <v>2889.9993896484948</v>
      </c>
    </row>
    <row r="2770" spans="1:8" ht="15" customHeight="1" x14ac:dyDescent="0.2">
      <c r="A2770" s="152"/>
      <c r="B2770" s="152"/>
      <c r="C2770" s="152"/>
      <c r="D2770" s="152"/>
      <c r="E2770" s="153">
        <f>'2.40-Dati'!A2769</f>
        <v>40794.166666666664</v>
      </c>
      <c r="F2770" s="157">
        <f>'2.40-Dati'!B2769</f>
        <v>89.050003051757798</v>
      </c>
      <c r="G2770" s="157">
        <f t="shared" si="86"/>
        <v>-289.99328613279829</v>
      </c>
      <c r="H2770" s="157">
        <f t="shared" si="87"/>
        <v>3030.0064086913922</v>
      </c>
    </row>
    <row r="2771" spans="1:8" ht="15" customHeight="1" x14ac:dyDescent="0.2">
      <c r="A2771" s="152"/>
      <c r="B2771" s="152"/>
      <c r="C2771" s="152"/>
      <c r="D2771" s="152"/>
      <c r="E2771" s="153">
        <f>'2.40-Dati'!A2770</f>
        <v>40795.166666666664</v>
      </c>
      <c r="F2771" s="157">
        <f>'2.40-Dati'!B2770</f>
        <v>87.239997863769503</v>
      </c>
      <c r="G2771" s="157">
        <f t="shared" si="86"/>
        <v>-1810.0051879882953</v>
      </c>
      <c r="H2771" s="157">
        <f t="shared" si="87"/>
        <v>-2099.9984741210938</v>
      </c>
    </row>
    <row r="2772" spans="1:8" ht="15" customHeight="1" x14ac:dyDescent="0.2">
      <c r="A2772" s="152"/>
      <c r="B2772" s="152"/>
      <c r="C2772" s="152"/>
      <c r="D2772" s="152"/>
      <c r="E2772" s="153">
        <f>'2.40-Dati'!A2771</f>
        <v>40798.166666666664</v>
      </c>
      <c r="F2772" s="157">
        <f>'2.40-Dati'!B2771</f>
        <v>88.190002441406193</v>
      </c>
      <c r="G2772" s="157">
        <f t="shared" si="86"/>
        <v>950.00457763669033</v>
      </c>
      <c r="H2772" s="157">
        <f t="shared" si="87"/>
        <v>-860.00061035160502</v>
      </c>
    </row>
    <row r="2773" spans="1:8" ht="15" customHeight="1" x14ac:dyDescent="0.2">
      <c r="A2773" s="152"/>
      <c r="B2773" s="152"/>
      <c r="C2773" s="152"/>
      <c r="D2773" s="152"/>
      <c r="E2773" s="153">
        <f>'2.40-Dati'!A2772</f>
        <v>40799.166666666664</v>
      </c>
      <c r="F2773" s="157">
        <f>'2.40-Dati'!B2772</f>
        <v>90.209999084472599</v>
      </c>
      <c r="G2773" s="157">
        <f t="shared" si="86"/>
        <v>2019.9966430664063</v>
      </c>
      <c r="H2773" s="157">
        <f t="shared" si="87"/>
        <v>2970.0012207030968</v>
      </c>
    </row>
    <row r="2774" spans="1:8" ht="15" customHeight="1" x14ac:dyDescent="0.2">
      <c r="A2774" s="152"/>
      <c r="B2774" s="152"/>
      <c r="C2774" s="152"/>
      <c r="D2774" s="152"/>
      <c r="E2774" s="153">
        <f>'2.40-Dati'!A2773</f>
        <v>40800.166666666664</v>
      </c>
      <c r="F2774" s="157">
        <f>'2.40-Dati'!B2773</f>
        <v>88.910003662109304</v>
      </c>
      <c r="G2774" s="157">
        <f t="shared" si="86"/>
        <v>-1299.9954223632953</v>
      </c>
      <c r="H2774" s="157">
        <f t="shared" si="87"/>
        <v>720.0012207031109</v>
      </c>
    </row>
    <row r="2775" spans="1:8" ht="15" customHeight="1" x14ac:dyDescent="0.2">
      <c r="A2775" s="152"/>
      <c r="B2775" s="152"/>
      <c r="C2775" s="152"/>
      <c r="D2775" s="152"/>
      <c r="E2775" s="153">
        <f>'2.40-Dati'!A2774</f>
        <v>40801.166666666664</v>
      </c>
      <c r="F2775" s="157">
        <f>'2.40-Dati'!B2774</f>
        <v>89.400001525878906</v>
      </c>
      <c r="G2775" s="157">
        <f t="shared" si="86"/>
        <v>489.9978637696023</v>
      </c>
      <c r="H2775" s="157">
        <f t="shared" si="87"/>
        <v>-809.99755859369304</v>
      </c>
    </row>
    <row r="2776" spans="1:8" ht="15" customHeight="1" x14ac:dyDescent="0.2">
      <c r="A2776" s="152"/>
      <c r="B2776" s="152"/>
      <c r="C2776" s="152"/>
      <c r="D2776" s="152"/>
      <c r="E2776" s="153">
        <f>'2.40-Dati'!A2775</f>
        <v>40802.166666666664</v>
      </c>
      <c r="F2776" s="157">
        <f>'2.40-Dati'!B2775</f>
        <v>87.959999084472599</v>
      </c>
      <c r="G2776" s="157">
        <f t="shared" si="86"/>
        <v>-1440.0024414063068</v>
      </c>
      <c r="H2776" s="157">
        <f t="shared" si="87"/>
        <v>-950.00457763670454</v>
      </c>
    </row>
    <row r="2777" spans="1:8" ht="15" customHeight="1" x14ac:dyDescent="0.2">
      <c r="A2777" s="152"/>
      <c r="B2777" s="152"/>
      <c r="C2777" s="152"/>
      <c r="D2777" s="152"/>
      <c r="E2777" s="153">
        <f>'2.40-Dati'!A2776</f>
        <v>40805.166666666664</v>
      </c>
      <c r="F2777" s="157">
        <f>'2.40-Dati'!B2776</f>
        <v>85.699996948242102</v>
      </c>
      <c r="G2777" s="157">
        <f t="shared" si="86"/>
        <v>-2260.0021362304969</v>
      </c>
      <c r="H2777" s="157">
        <f t="shared" si="87"/>
        <v>-3700.0045776368038</v>
      </c>
    </row>
    <row r="2778" spans="1:8" ht="15" customHeight="1" x14ac:dyDescent="0.2">
      <c r="A2778" s="152"/>
      <c r="B2778" s="152"/>
      <c r="C2778" s="152"/>
      <c r="D2778" s="152"/>
      <c r="E2778" s="153">
        <f>'2.40-Dati'!A2777</f>
        <v>40806.166666666664</v>
      </c>
      <c r="F2778" s="157">
        <f>'2.40-Dati'!B2777</f>
        <v>86.889999389648395</v>
      </c>
      <c r="G2778" s="157">
        <f t="shared" si="86"/>
        <v>1190.0024414062927</v>
      </c>
      <c r="H2778" s="157">
        <f t="shared" si="87"/>
        <v>-1069.9996948242042</v>
      </c>
    </row>
    <row r="2779" spans="1:8" ht="15" customHeight="1" x14ac:dyDescent="0.2">
      <c r="A2779" s="152"/>
      <c r="B2779" s="152"/>
      <c r="C2779" s="152"/>
      <c r="D2779" s="152"/>
      <c r="E2779" s="153">
        <f>'2.40-Dati'!A2778</f>
        <v>40807.166666666664</v>
      </c>
      <c r="F2779" s="157">
        <f>'2.40-Dati'!B2778</f>
        <v>85.919998168945298</v>
      </c>
      <c r="G2779" s="157">
        <f t="shared" si="86"/>
        <v>-970.00122070309658</v>
      </c>
      <c r="H2779" s="157">
        <f t="shared" si="87"/>
        <v>220.00122070319617</v>
      </c>
    </row>
    <row r="2780" spans="1:8" ht="15" customHeight="1" x14ac:dyDescent="0.2">
      <c r="A2780" s="152"/>
      <c r="B2780" s="152"/>
      <c r="C2780" s="152"/>
      <c r="D2780" s="152"/>
      <c r="E2780" s="153">
        <f>'2.40-Dati'!A2779</f>
        <v>40808.166666666664</v>
      </c>
      <c r="F2780" s="157">
        <f>'2.40-Dati'!B2779</f>
        <v>80.510002136230398</v>
      </c>
      <c r="G2780" s="157">
        <f t="shared" si="86"/>
        <v>-5409.9960327149001</v>
      </c>
      <c r="H2780" s="157">
        <f t="shared" si="87"/>
        <v>-6379.9972534179969</v>
      </c>
    </row>
    <row r="2781" spans="1:8" ht="15" customHeight="1" x14ac:dyDescent="0.2">
      <c r="A2781" s="152"/>
      <c r="B2781" s="152"/>
      <c r="C2781" s="152"/>
      <c r="D2781" s="152"/>
      <c r="E2781" s="153">
        <f>'2.40-Dati'!A2780</f>
        <v>40809.166666666664</v>
      </c>
      <c r="F2781" s="157">
        <f>'2.40-Dati'!B2780</f>
        <v>79.849998474121094</v>
      </c>
      <c r="G2781" s="157">
        <f t="shared" si="86"/>
        <v>-660.00366210930395</v>
      </c>
      <c r="H2781" s="157">
        <f t="shared" si="87"/>
        <v>-6069.9996948242042</v>
      </c>
    </row>
    <row r="2782" spans="1:8" ht="15" customHeight="1" x14ac:dyDescent="0.2">
      <c r="A2782" s="152"/>
      <c r="B2782" s="152"/>
      <c r="C2782" s="152"/>
      <c r="D2782" s="152"/>
      <c r="E2782" s="153">
        <f>'2.40-Dati'!A2781</f>
        <v>40812.166666666664</v>
      </c>
      <c r="F2782" s="157">
        <f>'2.40-Dati'!B2781</f>
        <v>80.239997863769503</v>
      </c>
      <c r="G2782" s="157">
        <f t="shared" si="86"/>
        <v>389.99938964840908</v>
      </c>
      <c r="H2782" s="157">
        <f t="shared" si="87"/>
        <v>-270.00427246089487</v>
      </c>
    </row>
    <row r="2783" spans="1:8" ht="15" customHeight="1" x14ac:dyDescent="0.2">
      <c r="A2783" s="152"/>
      <c r="B2783" s="152"/>
      <c r="C2783" s="152"/>
      <c r="D2783" s="152"/>
      <c r="E2783" s="153">
        <f>'2.40-Dati'!A2782</f>
        <v>40813.166666666664</v>
      </c>
      <c r="F2783" s="157">
        <f>'2.40-Dati'!B2782</f>
        <v>84.449996948242102</v>
      </c>
      <c r="G2783" s="157">
        <f t="shared" si="86"/>
        <v>4209.9990844725999</v>
      </c>
      <c r="H2783" s="157">
        <f t="shared" si="87"/>
        <v>4599.9984741210092</v>
      </c>
    </row>
    <row r="2784" spans="1:8" ht="15" customHeight="1" x14ac:dyDescent="0.2">
      <c r="A2784" s="152"/>
      <c r="B2784" s="152"/>
      <c r="C2784" s="152"/>
      <c r="D2784" s="152"/>
      <c r="E2784" s="153">
        <f>'2.40-Dati'!A2783</f>
        <v>40814.166666666664</v>
      </c>
      <c r="F2784" s="157">
        <f>'2.40-Dati'!B2783</f>
        <v>81.209999084472599</v>
      </c>
      <c r="G2784" s="157">
        <f t="shared" si="86"/>
        <v>-3239.9978637695031</v>
      </c>
      <c r="H2784" s="157">
        <f t="shared" si="87"/>
        <v>970.00122070309681</v>
      </c>
    </row>
    <row r="2785" spans="1:8" ht="15" customHeight="1" x14ac:dyDescent="0.2">
      <c r="A2785" s="152"/>
      <c r="B2785" s="152"/>
      <c r="C2785" s="152"/>
      <c r="D2785" s="152"/>
      <c r="E2785" s="153">
        <f>'2.40-Dati'!A2784</f>
        <v>40815.166666666664</v>
      </c>
      <c r="F2785" s="157">
        <f>'2.40-Dati'!B2784</f>
        <v>82.139999389648395</v>
      </c>
      <c r="G2785" s="157">
        <f t="shared" si="86"/>
        <v>930.00030517579546</v>
      </c>
      <c r="H2785" s="157">
        <f t="shared" si="87"/>
        <v>-2309.9975585937077</v>
      </c>
    </row>
    <row r="2786" spans="1:8" ht="15" customHeight="1" x14ac:dyDescent="0.2">
      <c r="A2786" s="152"/>
      <c r="B2786" s="152"/>
      <c r="C2786" s="152"/>
      <c r="D2786" s="152"/>
      <c r="E2786" s="153">
        <f>'2.40-Dati'!A2785</f>
        <v>40816.166666666664</v>
      </c>
      <c r="F2786" s="157">
        <f>'2.40-Dati'!B2785</f>
        <v>79.199996948242102</v>
      </c>
      <c r="G2786" s="157">
        <f t="shared" si="86"/>
        <v>-2940.0024414062927</v>
      </c>
      <c r="H2786" s="157">
        <f t="shared" si="87"/>
        <v>-2010.0021362304974</v>
      </c>
    </row>
    <row r="2787" spans="1:8" ht="15" customHeight="1" x14ac:dyDescent="0.2">
      <c r="A2787" s="152"/>
      <c r="B2787" s="152"/>
      <c r="C2787" s="152"/>
      <c r="D2787" s="152"/>
      <c r="E2787" s="153">
        <f>'2.40-Dati'!A2786</f>
        <v>40819.166666666664</v>
      </c>
      <c r="F2787" s="157">
        <f>'2.40-Dati'!B2786</f>
        <v>77.610000610351506</v>
      </c>
      <c r="G2787" s="157">
        <f t="shared" si="86"/>
        <v>-1589.9963378905966</v>
      </c>
      <c r="H2787" s="157">
        <f t="shared" si="87"/>
        <v>-4529.9987792968896</v>
      </c>
    </row>
    <row r="2788" spans="1:8" ht="15" customHeight="1" x14ac:dyDescent="0.2">
      <c r="A2788" s="152"/>
      <c r="B2788" s="152"/>
      <c r="C2788" s="152"/>
      <c r="D2788" s="152"/>
      <c r="E2788" s="153">
        <f>'2.40-Dati'!A2787</f>
        <v>40820.166666666664</v>
      </c>
      <c r="F2788" s="157">
        <f>'2.40-Dati'!B2787</f>
        <v>75.669998168945298</v>
      </c>
      <c r="G2788" s="157">
        <f t="shared" si="86"/>
        <v>-1940.0024414062073</v>
      </c>
      <c r="H2788" s="157">
        <f t="shared" si="87"/>
        <v>-3529.9987792968041</v>
      </c>
    </row>
    <row r="2789" spans="1:8" ht="15" customHeight="1" x14ac:dyDescent="0.2">
      <c r="A2789" s="152"/>
      <c r="B2789" s="152"/>
      <c r="C2789" s="152"/>
      <c r="D2789" s="152"/>
      <c r="E2789" s="153">
        <f>'2.40-Dati'!A2788</f>
        <v>40821.166666666664</v>
      </c>
      <c r="F2789" s="157">
        <f>'2.40-Dati'!B2788</f>
        <v>79.680000305175696</v>
      </c>
      <c r="G2789" s="157">
        <f t="shared" si="86"/>
        <v>4010.0021362303978</v>
      </c>
      <c r="H2789" s="157">
        <f t="shared" si="87"/>
        <v>2069.9996948241906</v>
      </c>
    </row>
    <row r="2790" spans="1:8" ht="15" customHeight="1" x14ac:dyDescent="0.2">
      <c r="A2790" s="152"/>
      <c r="B2790" s="152"/>
      <c r="C2790" s="152"/>
      <c r="D2790" s="152"/>
      <c r="E2790" s="153">
        <f>'2.40-Dati'!A2789</f>
        <v>40822.166666666664</v>
      </c>
      <c r="F2790" s="157">
        <f>'2.40-Dati'!B2789</f>
        <v>82.589996337890597</v>
      </c>
      <c r="G2790" s="157">
        <f t="shared" si="86"/>
        <v>2909.9960327149006</v>
      </c>
      <c r="H2790" s="157">
        <f t="shared" si="87"/>
        <v>6919.9981689452979</v>
      </c>
    </row>
    <row r="2791" spans="1:8" ht="15" customHeight="1" x14ac:dyDescent="0.2">
      <c r="A2791" s="152"/>
      <c r="B2791" s="152"/>
      <c r="C2791" s="152"/>
      <c r="D2791" s="152"/>
      <c r="E2791" s="153">
        <f>'2.40-Dati'!A2790</f>
        <v>40823.166666666664</v>
      </c>
      <c r="F2791" s="157">
        <f>'2.40-Dati'!B2790</f>
        <v>82.980003356933594</v>
      </c>
      <c r="G2791" s="157">
        <f t="shared" si="86"/>
        <v>390.00701904299717</v>
      </c>
      <c r="H2791" s="157">
        <f t="shared" si="87"/>
        <v>3300.003051757898</v>
      </c>
    </row>
    <row r="2792" spans="1:8" ht="15" customHeight="1" x14ac:dyDescent="0.2">
      <c r="A2792" s="152"/>
      <c r="B2792" s="152"/>
      <c r="C2792" s="152"/>
      <c r="D2792" s="152"/>
      <c r="E2792" s="153">
        <f>'2.40-Dati'!A2791</f>
        <v>40826.166666666664</v>
      </c>
      <c r="F2792" s="157">
        <f>'2.40-Dati'!B2791</f>
        <v>85.410003662109304</v>
      </c>
      <c r="G2792" s="157">
        <f t="shared" si="86"/>
        <v>2430.0003051757103</v>
      </c>
      <c r="H2792" s="157">
        <f t="shared" si="87"/>
        <v>2820.0073242187073</v>
      </c>
    </row>
    <row r="2793" spans="1:8" ht="15" customHeight="1" x14ac:dyDescent="0.2">
      <c r="A2793" s="152"/>
      <c r="B2793" s="152"/>
      <c r="C2793" s="152"/>
      <c r="D2793" s="152"/>
      <c r="E2793" s="153">
        <f>'2.40-Dati'!A2792</f>
        <v>40827.166666666664</v>
      </c>
      <c r="F2793" s="157">
        <f>'2.40-Dati'!B2792</f>
        <v>85.809997558593693</v>
      </c>
      <c r="G2793" s="157">
        <f t="shared" si="86"/>
        <v>399.99389648438921</v>
      </c>
      <c r="H2793" s="157">
        <f t="shared" si="87"/>
        <v>2829.9942016600994</v>
      </c>
    </row>
    <row r="2794" spans="1:8" ht="15" customHeight="1" x14ac:dyDescent="0.2">
      <c r="A2794" s="152"/>
      <c r="B2794" s="152"/>
      <c r="C2794" s="152"/>
      <c r="D2794" s="152"/>
      <c r="E2794" s="153">
        <f>'2.40-Dati'!A2793</f>
        <v>40828.166666666664</v>
      </c>
      <c r="F2794" s="157">
        <f>'2.40-Dati'!B2793</f>
        <v>85.569999694824205</v>
      </c>
      <c r="G2794" s="157">
        <f t="shared" si="86"/>
        <v>-239.99786376948862</v>
      </c>
      <c r="H2794" s="157">
        <f t="shared" si="87"/>
        <v>159.99603271490059</v>
      </c>
    </row>
    <row r="2795" spans="1:8" ht="15" customHeight="1" x14ac:dyDescent="0.2">
      <c r="A2795" s="152"/>
      <c r="B2795" s="152"/>
      <c r="C2795" s="152"/>
      <c r="D2795" s="152"/>
      <c r="E2795" s="153">
        <f>'2.40-Dati'!A2794</f>
        <v>40829.166666666664</v>
      </c>
      <c r="F2795" s="157">
        <f>'2.40-Dati'!B2794</f>
        <v>84.230003356933594</v>
      </c>
      <c r="G2795" s="157">
        <f t="shared" si="86"/>
        <v>-1339.9963378906109</v>
      </c>
      <c r="H2795" s="157">
        <f t="shared" si="87"/>
        <v>-1579.9942016600994</v>
      </c>
    </row>
    <row r="2796" spans="1:8" ht="15" customHeight="1" x14ac:dyDescent="0.2">
      <c r="A2796" s="152"/>
      <c r="B2796" s="152"/>
      <c r="C2796" s="152"/>
      <c r="D2796" s="152"/>
      <c r="E2796" s="153">
        <f>'2.40-Dati'!A2795</f>
        <v>40830.166666666664</v>
      </c>
      <c r="F2796" s="157">
        <f>'2.40-Dati'!B2795</f>
        <v>86.800003051757798</v>
      </c>
      <c r="G2796" s="157">
        <f t="shared" si="86"/>
        <v>2569.9996948242047</v>
      </c>
      <c r="H2796" s="157">
        <f t="shared" si="87"/>
        <v>1230.0033569335938</v>
      </c>
    </row>
    <row r="2797" spans="1:8" ht="15" customHeight="1" x14ac:dyDescent="0.2">
      <c r="A2797" s="152"/>
      <c r="B2797" s="152"/>
      <c r="C2797" s="152"/>
      <c r="D2797" s="152"/>
      <c r="E2797" s="153">
        <f>'2.40-Dati'!A2796</f>
        <v>40833.166666666664</v>
      </c>
      <c r="F2797" s="157">
        <f>'2.40-Dati'!B2796</f>
        <v>86.379997253417898</v>
      </c>
      <c r="G2797" s="157">
        <f t="shared" si="86"/>
        <v>-420.00579833990059</v>
      </c>
      <c r="H2797" s="157">
        <f t="shared" si="87"/>
        <v>2149.9938964843041</v>
      </c>
    </row>
    <row r="2798" spans="1:8" ht="15" customHeight="1" x14ac:dyDescent="0.2">
      <c r="A2798" s="152"/>
      <c r="B2798" s="152"/>
      <c r="C2798" s="152"/>
      <c r="D2798" s="152"/>
      <c r="E2798" s="153">
        <f>'2.40-Dati'!A2797</f>
        <v>40834.166666666664</v>
      </c>
      <c r="F2798" s="157">
        <f>'2.40-Dati'!B2797</f>
        <v>88.339996337890597</v>
      </c>
      <c r="G2798" s="157">
        <f t="shared" si="86"/>
        <v>1959.999084472699</v>
      </c>
      <c r="H2798" s="157">
        <f t="shared" si="87"/>
        <v>1539.9932861327984</v>
      </c>
    </row>
    <row r="2799" spans="1:8" ht="15" customHeight="1" x14ac:dyDescent="0.2">
      <c r="A2799" s="152"/>
      <c r="B2799" s="152"/>
      <c r="C2799" s="152"/>
      <c r="D2799" s="152"/>
      <c r="E2799" s="153">
        <f>'2.40-Dati'!A2798</f>
        <v>40835.166666666664</v>
      </c>
      <c r="F2799" s="157">
        <f>'2.40-Dati'!B2798</f>
        <v>86.110000610351506</v>
      </c>
      <c r="G2799" s="157">
        <f t="shared" si="86"/>
        <v>-2229.9957275390907</v>
      </c>
      <c r="H2799" s="157">
        <f t="shared" si="87"/>
        <v>-269.9966430663917</v>
      </c>
    </row>
    <row r="2800" spans="1:8" ht="15" customHeight="1" x14ac:dyDescent="0.2">
      <c r="A2800" s="152"/>
      <c r="B2800" s="152"/>
      <c r="C2800" s="152"/>
      <c r="D2800" s="152"/>
      <c r="E2800" s="153">
        <f>'2.40-Dati'!A2799</f>
        <v>40836.166666666664</v>
      </c>
      <c r="F2800" s="157">
        <f>'2.40-Dati'!B2799</f>
        <v>85.300003051757798</v>
      </c>
      <c r="G2800" s="157">
        <f t="shared" si="86"/>
        <v>-809.99755859370737</v>
      </c>
      <c r="H2800" s="157">
        <f t="shared" si="87"/>
        <v>-3039.9932861327979</v>
      </c>
    </row>
    <row r="2801" spans="1:8" ht="15" customHeight="1" x14ac:dyDescent="0.2">
      <c r="A2801" s="152"/>
      <c r="B2801" s="152"/>
      <c r="C2801" s="152"/>
      <c r="D2801" s="152"/>
      <c r="E2801" s="153">
        <f>'2.40-Dati'!A2800</f>
        <v>40837.166666666664</v>
      </c>
      <c r="F2801" s="157">
        <f>'2.40-Dati'!B2800</f>
        <v>87.400001525878906</v>
      </c>
      <c r="G2801" s="157">
        <f t="shared" si="86"/>
        <v>2099.9984741211078</v>
      </c>
      <c r="H2801" s="157">
        <f t="shared" si="87"/>
        <v>1290.0009155274006</v>
      </c>
    </row>
    <row r="2802" spans="1:8" ht="15" customHeight="1" x14ac:dyDescent="0.2">
      <c r="A2802" s="152"/>
      <c r="B2802" s="152"/>
      <c r="C2802" s="152"/>
      <c r="D2802" s="152"/>
      <c r="E2802" s="153">
        <f>'2.40-Dati'!A2801</f>
        <v>40840.166666666664</v>
      </c>
      <c r="F2802" s="157">
        <f>'2.40-Dati'!B2801</f>
        <v>91.269996643066406</v>
      </c>
      <c r="G2802" s="157">
        <f t="shared" si="86"/>
        <v>3869.9951171875</v>
      </c>
      <c r="H2802" s="157">
        <f t="shared" si="87"/>
        <v>5969.9935913086083</v>
      </c>
    </row>
    <row r="2803" spans="1:8" ht="15" customHeight="1" x14ac:dyDescent="0.2">
      <c r="A2803" s="152"/>
      <c r="B2803" s="152"/>
      <c r="C2803" s="152"/>
      <c r="D2803" s="152"/>
      <c r="E2803" s="153">
        <f>'2.40-Dati'!A2802</f>
        <v>40841.166666666664</v>
      </c>
      <c r="F2803" s="157">
        <f>'2.40-Dati'!B2802</f>
        <v>93.169998168945298</v>
      </c>
      <c r="G2803" s="157">
        <f t="shared" si="86"/>
        <v>1900.0015258788922</v>
      </c>
      <c r="H2803" s="157">
        <f t="shared" si="87"/>
        <v>5769.9966430663917</v>
      </c>
    </row>
    <row r="2804" spans="1:8" ht="15" customHeight="1" x14ac:dyDescent="0.2">
      <c r="A2804" s="152"/>
      <c r="B2804" s="152"/>
      <c r="C2804" s="152"/>
      <c r="D2804" s="152"/>
      <c r="E2804" s="153">
        <f>'2.40-Dati'!A2803</f>
        <v>40842.166666666664</v>
      </c>
      <c r="F2804" s="157">
        <f>'2.40-Dati'!B2803</f>
        <v>90.199996948242102</v>
      </c>
      <c r="G2804" s="157">
        <f t="shared" si="86"/>
        <v>-2970.0012207031959</v>
      </c>
      <c r="H2804" s="157">
        <f t="shared" si="87"/>
        <v>-1069.9996948243038</v>
      </c>
    </row>
    <row r="2805" spans="1:8" ht="15" customHeight="1" x14ac:dyDescent="0.2">
      <c r="A2805" s="152"/>
      <c r="B2805" s="152"/>
      <c r="C2805" s="152"/>
      <c r="D2805" s="152"/>
      <c r="E2805" s="153">
        <f>'2.40-Dati'!A2804</f>
        <v>40843.166666666664</v>
      </c>
      <c r="F2805" s="157">
        <f>'2.40-Dati'!B2804</f>
        <v>93.959999084472599</v>
      </c>
      <c r="G2805" s="157">
        <f t="shared" si="86"/>
        <v>3760.0021362304969</v>
      </c>
      <c r="H2805" s="157">
        <f t="shared" si="87"/>
        <v>790.000915527301</v>
      </c>
    </row>
    <row r="2806" spans="1:8" ht="15" customHeight="1" x14ac:dyDescent="0.2">
      <c r="A2806" s="152"/>
      <c r="B2806" s="152"/>
      <c r="C2806" s="152"/>
      <c r="D2806" s="152"/>
      <c r="E2806" s="153">
        <f>'2.40-Dati'!A2805</f>
        <v>40844.166666666664</v>
      </c>
      <c r="F2806" s="157">
        <f>'2.40-Dati'!B2805</f>
        <v>93.319999694824205</v>
      </c>
      <c r="G2806" s="157">
        <f t="shared" si="86"/>
        <v>-639.99938964839487</v>
      </c>
      <c r="H2806" s="157">
        <f t="shared" si="87"/>
        <v>3120.0027465821022</v>
      </c>
    </row>
    <row r="2807" spans="1:8" ht="15" customHeight="1" x14ac:dyDescent="0.2">
      <c r="A2807" s="152"/>
      <c r="B2807" s="152"/>
      <c r="C2807" s="152"/>
      <c r="D2807" s="152"/>
      <c r="E2807" s="153">
        <f>'2.40-Dati'!A2806</f>
        <v>40847.166666666664</v>
      </c>
      <c r="F2807" s="157">
        <f>'2.40-Dati'!B2806</f>
        <v>93.190002441406193</v>
      </c>
      <c r="G2807" s="157">
        <f t="shared" si="86"/>
        <v>-129.99725341801138</v>
      </c>
      <c r="H2807" s="157">
        <f t="shared" si="87"/>
        <v>-769.99664306640625</v>
      </c>
    </row>
    <row r="2808" spans="1:8" ht="15" customHeight="1" x14ac:dyDescent="0.2">
      <c r="A2808" s="152"/>
      <c r="B2808" s="152"/>
      <c r="C2808" s="152"/>
      <c r="D2808" s="152"/>
      <c r="E2808" s="153">
        <f>'2.40-Dati'!A2807</f>
        <v>40848.166666666664</v>
      </c>
      <c r="F2808" s="157">
        <f>'2.40-Dati'!B2807</f>
        <v>92.190002441406193</v>
      </c>
      <c r="G2808" s="157">
        <f t="shared" si="86"/>
        <v>-1000</v>
      </c>
      <c r="H2808" s="157">
        <f t="shared" si="87"/>
        <v>-1129.9972534180115</v>
      </c>
    </row>
    <row r="2809" spans="1:8" ht="15" customHeight="1" x14ac:dyDescent="0.2">
      <c r="A2809" s="152"/>
      <c r="B2809" s="152"/>
      <c r="C2809" s="152"/>
      <c r="D2809" s="152"/>
      <c r="E2809" s="153">
        <f>'2.40-Dati'!A2808</f>
        <v>40849.166666666664</v>
      </c>
      <c r="F2809" s="157">
        <f>'2.40-Dati'!B2808</f>
        <v>92.510002136230398</v>
      </c>
      <c r="G2809" s="157">
        <f t="shared" si="86"/>
        <v>319.99969482420454</v>
      </c>
      <c r="H2809" s="157">
        <f t="shared" si="87"/>
        <v>-680.00030517579546</v>
      </c>
    </row>
    <row r="2810" spans="1:8" ht="15" customHeight="1" x14ac:dyDescent="0.2">
      <c r="A2810" s="152"/>
      <c r="B2810" s="152"/>
      <c r="C2810" s="152"/>
      <c r="D2810" s="152"/>
      <c r="E2810" s="153">
        <f>'2.40-Dati'!A2809</f>
        <v>40850.166666666664</v>
      </c>
      <c r="F2810" s="157">
        <f>'2.40-Dati'!B2809</f>
        <v>94.069999694824205</v>
      </c>
      <c r="G2810" s="157">
        <f t="shared" si="86"/>
        <v>1559.9975585938068</v>
      </c>
      <c r="H2810" s="157">
        <f t="shared" si="87"/>
        <v>1879.9972534180115</v>
      </c>
    </row>
    <row r="2811" spans="1:8" ht="15" customHeight="1" x14ac:dyDescent="0.2">
      <c r="A2811" s="152"/>
      <c r="B2811" s="152"/>
      <c r="C2811" s="152"/>
      <c r="D2811" s="152"/>
      <c r="E2811" s="153">
        <f>'2.40-Dati'!A2810</f>
        <v>40851.166666666664</v>
      </c>
      <c r="F2811" s="157">
        <f>'2.40-Dati'!B2810</f>
        <v>94.260002136230398</v>
      </c>
      <c r="G2811" s="157">
        <f t="shared" si="86"/>
        <v>190.00244140619316</v>
      </c>
      <c r="H2811" s="157">
        <f t="shared" si="87"/>
        <v>1750</v>
      </c>
    </row>
    <row r="2812" spans="1:8" ht="15" customHeight="1" x14ac:dyDescent="0.2">
      <c r="A2812" s="152"/>
      <c r="B2812" s="152"/>
      <c r="C2812" s="152"/>
      <c r="D2812" s="152"/>
      <c r="E2812" s="153">
        <f>'2.40-Dati'!A2811</f>
        <v>40854.208333333336</v>
      </c>
      <c r="F2812" s="157">
        <f>'2.40-Dati'!B2811</f>
        <v>95.519996643066406</v>
      </c>
      <c r="G2812" s="157">
        <f t="shared" si="86"/>
        <v>1259.9945068360084</v>
      </c>
      <c r="H2812" s="157">
        <f t="shared" si="87"/>
        <v>1449.9969482422016</v>
      </c>
    </row>
    <row r="2813" spans="1:8" ht="15" customHeight="1" x14ac:dyDescent="0.2">
      <c r="A2813" s="152"/>
      <c r="B2813" s="152"/>
      <c r="C2813" s="152"/>
      <c r="D2813" s="152"/>
      <c r="E2813" s="153">
        <f>'2.40-Dati'!A2812</f>
        <v>40855.208333333336</v>
      </c>
      <c r="F2813" s="157">
        <f>'2.40-Dati'!B2812</f>
        <v>96.800003051757798</v>
      </c>
      <c r="G2813" s="157">
        <f t="shared" si="86"/>
        <v>1280.0064086913922</v>
      </c>
      <c r="H2813" s="157">
        <f t="shared" si="87"/>
        <v>2540.0009155274006</v>
      </c>
    </row>
    <row r="2814" spans="1:8" ht="15" customHeight="1" x14ac:dyDescent="0.2">
      <c r="A2814" s="152"/>
      <c r="B2814" s="152"/>
      <c r="C2814" s="152"/>
      <c r="D2814" s="152"/>
      <c r="E2814" s="153">
        <f>'2.40-Dati'!A2813</f>
        <v>40856.208333333336</v>
      </c>
      <c r="F2814" s="157">
        <f>'2.40-Dati'!B2813</f>
        <v>95.739997863769503</v>
      </c>
      <c r="G2814" s="157">
        <f t="shared" si="86"/>
        <v>-1060.0051879882953</v>
      </c>
      <c r="H2814" s="157">
        <f t="shared" si="87"/>
        <v>220.00122070309681</v>
      </c>
    </row>
    <row r="2815" spans="1:8" ht="15" customHeight="1" x14ac:dyDescent="0.2">
      <c r="A2815" s="152"/>
      <c r="B2815" s="152"/>
      <c r="C2815" s="152"/>
      <c r="D2815" s="152"/>
      <c r="E2815" s="153">
        <f>'2.40-Dati'!A2814</f>
        <v>40857.208333333336</v>
      </c>
      <c r="F2815" s="157">
        <f>'2.40-Dati'!B2814</f>
        <v>97.779998779296804</v>
      </c>
      <c r="G2815" s="157">
        <f t="shared" si="86"/>
        <v>2040.000915527301</v>
      </c>
      <c r="H2815" s="157">
        <f t="shared" si="87"/>
        <v>979.99572753900566</v>
      </c>
    </row>
    <row r="2816" spans="1:8" ht="15" customHeight="1" x14ac:dyDescent="0.2">
      <c r="A2816" s="152"/>
      <c r="B2816" s="152"/>
      <c r="C2816" s="152"/>
      <c r="D2816" s="152"/>
      <c r="E2816" s="153">
        <f>'2.40-Dati'!A2815</f>
        <v>40858.208333333336</v>
      </c>
      <c r="F2816" s="157">
        <f>'2.40-Dati'!B2815</f>
        <v>98.989997863769503</v>
      </c>
      <c r="G2816" s="157">
        <f t="shared" si="86"/>
        <v>1209.999084472699</v>
      </c>
      <c r="H2816" s="157">
        <f t="shared" si="87"/>
        <v>3250</v>
      </c>
    </row>
    <row r="2817" spans="1:8" ht="15" customHeight="1" x14ac:dyDescent="0.2">
      <c r="A2817" s="152"/>
      <c r="B2817" s="152"/>
      <c r="C2817" s="152"/>
      <c r="D2817" s="152"/>
      <c r="E2817" s="153">
        <f>'2.40-Dati'!A2816</f>
        <v>40861.208333333336</v>
      </c>
      <c r="F2817" s="157">
        <f>'2.40-Dati'!B2816</f>
        <v>98.139999389648395</v>
      </c>
      <c r="G2817" s="157">
        <f t="shared" si="86"/>
        <v>-849.99847412110796</v>
      </c>
      <c r="H2817" s="157">
        <f t="shared" si="87"/>
        <v>360.00061035159104</v>
      </c>
    </row>
    <row r="2818" spans="1:8" ht="15" customHeight="1" x14ac:dyDescent="0.2">
      <c r="A2818" s="152"/>
      <c r="B2818" s="152"/>
      <c r="C2818" s="152"/>
      <c r="D2818" s="152"/>
      <c r="E2818" s="153">
        <f>'2.40-Dati'!A2817</f>
        <v>40862.208333333336</v>
      </c>
      <c r="F2818" s="157">
        <f>'2.40-Dati'!B2817</f>
        <v>99.370002746582003</v>
      </c>
      <c r="G2818" s="157">
        <f t="shared" si="86"/>
        <v>1230.0033569336078</v>
      </c>
      <c r="H2818" s="157">
        <f t="shared" si="87"/>
        <v>380.00488281249989</v>
      </c>
    </row>
    <row r="2819" spans="1:8" ht="15" customHeight="1" x14ac:dyDescent="0.2">
      <c r="A2819" s="152"/>
      <c r="B2819" s="152"/>
      <c r="C2819" s="152"/>
      <c r="D2819" s="152"/>
      <c r="E2819" s="153">
        <f>'2.40-Dati'!A2818</f>
        <v>40863.208333333336</v>
      </c>
      <c r="F2819" s="157">
        <f>'2.40-Dati'!B2818</f>
        <v>102.58999633789</v>
      </c>
      <c r="G2819" s="157">
        <f t="shared" si="86"/>
        <v>3219.9935913079971</v>
      </c>
      <c r="H2819" s="157">
        <f t="shared" si="87"/>
        <v>4449.9969482416054</v>
      </c>
    </row>
    <row r="2820" spans="1:8" ht="15" customHeight="1" x14ac:dyDescent="0.2">
      <c r="A2820" s="152"/>
      <c r="B2820" s="152"/>
      <c r="C2820" s="152"/>
      <c r="D2820" s="152"/>
      <c r="E2820" s="153">
        <f>'2.40-Dati'!A2819</f>
        <v>40864.208333333336</v>
      </c>
      <c r="F2820" s="157">
        <f>'2.40-Dati'!B2819</f>
        <v>98.819999694824205</v>
      </c>
      <c r="G2820" s="157">
        <f t="shared" ref="G2820:G2883" si="88">IF($B$1="lunga",1,-1)*$B$3*(F2820-F2819)</f>
        <v>-3769.9966430657951</v>
      </c>
      <c r="H2820" s="157">
        <f t="shared" si="87"/>
        <v>-550.00305175779795</v>
      </c>
    </row>
    <row r="2821" spans="1:8" ht="15" customHeight="1" x14ac:dyDescent="0.2">
      <c r="A2821" s="152"/>
      <c r="B2821" s="152"/>
      <c r="C2821" s="152"/>
      <c r="D2821" s="152"/>
      <c r="E2821" s="153">
        <f>'2.40-Dati'!A2820</f>
        <v>40865.208333333336</v>
      </c>
      <c r="F2821" s="157">
        <f>'2.40-Dati'!B2820</f>
        <v>97.410003662109304</v>
      </c>
      <c r="G2821" s="157">
        <f t="shared" si="88"/>
        <v>-1409.9960327149006</v>
      </c>
      <c r="H2821" s="157">
        <f t="shared" ref="H2821:H2884" si="89">G2820+G2821</f>
        <v>-5179.9926757806952</v>
      </c>
    </row>
    <row r="2822" spans="1:8" ht="15" customHeight="1" x14ac:dyDescent="0.2">
      <c r="A2822" s="152"/>
      <c r="B2822" s="152"/>
      <c r="C2822" s="152"/>
      <c r="D2822" s="152"/>
      <c r="E2822" s="153">
        <f>'2.40-Dati'!A2821</f>
        <v>40868.208333333336</v>
      </c>
      <c r="F2822" s="157">
        <f>'2.40-Dati'!B2821</f>
        <v>96.919998168945298</v>
      </c>
      <c r="G2822" s="157">
        <f t="shared" si="88"/>
        <v>-490.00549316400566</v>
      </c>
      <c r="H2822" s="157">
        <f t="shared" si="89"/>
        <v>-1900.0015258789063</v>
      </c>
    </row>
    <row r="2823" spans="1:8" ht="15" customHeight="1" x14ac:dyDescent="0.2">
      <c r="A2823" s="152"/>
      <c r="B2823" s="152"/>
      <c r="C2823" s="152"/>
      <c r="D2823" s="152"/>
      <c r="E2823" s="153">
        <f>'2.40-Dati'!A2822</f>
        <v>40869.208333333336</v>
      </c>
      <c r="F2823" s="157">
        <f>'2.40-Dati'!B2822</f>
        <v>98.010002136230398</v>
      </c>
      <c r="G2823" s="157">
        <f t="shared" si="88"/>
        <v>1090.0039672850994</v>
      </c>
      <c r="H2823" s="157">
        <f t="shared" si="89"/>
        <v>599.99847412109375</v>
      </c>
    </row>
    <row r="2824" spans="1:8" ht="15" customHeight="1" x14ac:dyDescent="0.2">
      <c r="A2824" s="152"/>
      <c r="B2824" s="152"/>
      <c r="C2824" s="152"/>
      <c r="D2824" s="152"/>
      <c r="E2824" s="153">
        <f>'2.40-Dati'!A2823</f>
        <v>40870.208333333336</v>
      </c>
      <c r="F2824" s="157">
        <f>'2.40-Dati'!B2823</f>
        <v>96.169998168945298</v>
      </c>
      <c r="G2824" s="157">
        <f t="shared" si="88"/>
        <v>-1840.0039672850994</v>
      </c>
      <c r="H2824" s="157">
        <f t="shared" si="89"/>
        <v>-750</v>
      </c>
    </row>
    <row r="2825" spans="1:8" ht="15" customHeight="1" x14ac:dyDescent="0.2">
      <c r="A2825" s="152"/>
      <c r="B2825" s="152"/>
      <c r="C2825" s="152"/>
      <c r="D2825" s="152"/>
      <c r="E2825" s="153">
        <f>'2.40-Dati'!A2824</f>
        <v>40872.604166666664</v>
      </c>
      <c r="F2825" s="157">
        <f>'2.40-Dati'!B2824</f>
        <v>96.769996643066406</v>
      </c>
      <c r="G2825" s="157">
        <f t="shared" si="88"/>
        <v>599.99847412110796</v>
      </c>
      <c r="H2825" s="157">
        <f t="shared" si="89"/>
        <v>-1240.0054931639916</v>
      </c>
    </row>
    <row r="2826" spans="1:8" ht="15" customHeight="1" x14ac:dyDescent="0.2">
      <c r="A2826" s="152"/>
      <c r="B2826" s="152"/>
      <c r="C2826" s="152"/>
      <c r="D2826" s="152"/>
      <c r="E2826" s="153">
        <f>'2.40-Dati'!A2825</f>
        <v>40875.208333333336</v>
      </c>
      <c r="F2826" s="157">
        <f>'2.40-Dati'!B2825</f>
        <v>98.209999084472599</v>
      </c>
      <c r="G2826" s="157">
        <f t="shared" si="88"/>
        <v>1440.0024414061932</v>
      </c>
      <c r="H2826" s="157">
        <f t="shared" si="89"/>
        <v>2040.000915527301</v>
      </c>
    </row>
    <row r="2827" spans="1:8" ht="15" customHeight="1" x14ac:dyDescent="0.2">
      <c r="A2827" s="152"/>
      <c r="B2827" s="152"/>
      <c r="C2827" s="152"/>
      <c r="D2827" s="152"/>
      <c r="E2827" s="153">
        <f>'2.40-Dati'!A2826</f>
        <v>40876.208333333336</v>
      </c>
      <c r="F2827" s="157">
        <f>'2.40-Dati'!B2826</f>
        <v>99.790000915527301</v>
      </c>
      <c r="G2827" s="157">
        <f t="shared" si="88"/>
        <v>1580.0018310547016</v>
      </c>
      <c r="H2827" s="157">
        <f t="shared" si="89"/>
        <v>3020.0042724608948</v>
      </c>
    </row>
    <row r="2828" spans="1:8" ht="15" customHeight="1" x14ac:dyDescent="0.2">
      <c r="A2828" s="152"/>
      <c r="B2828" s="152"/>
      <c r="C2828" s="152"/>
      <c r="D2828" s="152"/>
      <c r="E2828" s="153">
        <f>'2.40-Dati'!A2827</f>
        <v>40877.208333333336</v>
      </c>
      <c r="F2828" s="157">
        <f>'2.40-Dati'!B2827</f>
        <v>100.36000061035099</v>
      </c>
      <c r="G2828" s="157">
        <f t="shared" si="88"/>
        <v>569.99969482369295</v>
      </c>
      <c r="H2828" s="157">
        <f t="shared" si="89"/>
        <v>2150.0015258783947</v>
      </c>
    </row>
    <row r="2829" spans="1:8" ht="15" customHeight="1" x14ac:dyDescent="0.2">
      <c r="A2829" s="152"/>
      <c r="B2829" s="152"/>
      <c r="C2829" s="152"/>
      <c r="D2829" s="152"/>
      <c r="E2829" s="153">
        <f>'2.40-Dati'!A2828</f>
        <v>40878.208333333336</v>
      </c>
      <c r="F2829" s="157">
        <f>'2.40-Dati'!B2828</f>
        <v>100.199996948242</v>
      </c>
      <c r="G2829" s="157">
        <f t="shared" si="88"/>
        <v>-160.00366210899131</v>
      </c>
      <c r="H2829" s="157">
        <f t="shared" si="89"/>
        <v>409.99603271470164</v>
      </c>
    </row>
    <row r="2830" spans="1:8" ht="15" customHeight="1" x14ac:dyDescent="0.2">
      <c r="A2830" s="152"/>
      <c r="B2830" s="152"/>
      <c r="C2830" s="152"/>
      <c r="D2830" s="152"/>
      <c r="E2830" s="153">
        <f>'2.40-Dati'!A2829</f>
        <v>40879.208333333336</v>
      </c>
      <c r="F2830" s="157">
        <f>'2.40-Dati'!B2829</f>
        <v>100.959999084472</v>
      </c>
      <c r="G2830" s="157">
        <f t="shared" si="88"/>
        <v>760.00213622999979</v>
      </c>
      <c r="H2830" s="157">
        <f t="shared" si="89"/>
        <v>599.99847412100848</v>
      </c>
    </row>
    <row r="2831" spans="1:8" ht="15" customHeight="1" x14ac:dyDescent="0.2">
      <c r="A2831" s="152"/>
      <c r="B2831" s="152"/>
      <c r="C2831" s="152"/>
      <c r="D2831" s="152"/>
      <c r="E2831" s="153">
        <f>'2.40-Dati'!A2830</f>
        <v>40882.208333333336</v>
      </c>
      <c r="F2831" s="157">
        <f>'2.40-Dati'!B2830</f>
        <v>100.98999786376901</v>
      </c>
      <c r="G2831" s="157">
        <f t="shared" si="88"/>
        <v>29.998779297002898</v>
      </c>
      <c r="H2831" s="157">
        <f t="shared" si="89"/>
        <v>790.00091552700269</v>
      </c>
    </row>
    <row r="2832" spans="1:8" ht="15" customHeight="1" x14ac:dyDescent="0.2">
      <c r="A2832" s="152"/>
      <c r="B2832" s="152"/>
      <c r="C2832" s="152"/>
      <c r="D2832" s="152"/>
      <c r="E2832" s="153">
        <f>'2.40-Dati'!A2831</f>
        <v>40883.208333333336</v>
      </c>
      <c r="F2832" s="157">
        <f>'2.40-Dati'!B2831</f>
        <v>101.27999877929599</v>
      </c>
      <c r="G2832" s="157">
        <f t="shared" si="88"/>
        <v>290.00091552698848</v>
      </c>
      <c r="H2832" s="157">
        <f t="shared" si="89"/>
        <v>319.99969482399138</v>
      </c>
    </row>
    <row r="2833" spans="1:8" ht="15" customHeight="1" x14ac:dyDescent="0.2">
      <c r="A2833" s="152"/>
      <c r="B2833" s="152"/>
      <c r="C2833" s="152"/>
      <c r="D2833" s="152"/>
      <c r="E2833" s="153">
        <f>'2.40-Dati'!A2832</f>
        <v>40884.208333333336</v>
      </c>
      <c r="F2833" s="157">
        <f>'2.40-Dati'!B2832</f>
        <v>100.48999786376901</v>
      </c>
      <c r="G2833" s="157">
        <f t="shared" si="88"/>
        <v>-790.00091552698848</v>
      </c>
      <c r="H2833" s="157">
        <f t="shared" si="89"/>
        <v>-500</v>
      </c>
    </row>
    <row r="2834" spans="1:8" ht="15" customHeight="1" x14ac:dyDescent="0.2">
      <c r="A2834" s="152"/>
      <c r="B2834" s="152"/>
      <c r="C2834" s="152"/>
      <c r="D2834" s="152"/>
      <c r="E2834" s="153">
        <f>'2.40-Dati'!A2833</f>
        <v>40885.208333333336</v>
      </c>
      <c r="F2834" s="157">
        <f>'2.40-Dati'!B2833</f>
        <v>98.339996337890597</v>
      </c>
      <c r="G2834" s="157">
        <f t="shared" si="88"/>
        <v>-2150.0015258784088</v>
      </c>
      <c r="H2834" s="157">
        <f t="shared" si="89"/>
        <v>-2940.0024414053973</v>
      </c>
    </row>
    <row r="2835" spans="1:8" ht="15" customHeight="1" x14ac:dyDescent="0.2">
      <c r="A2835" s="152"/>
      <c r="B2835" s="152"/>
      <c r="C2835" s="152"/>
      <c r="D2835" s="152"/>
      <c r="E2835" s="153">
        <f>'2.40-Dati'!A2834</f>
        <v>40886.208333333336</v>
      </c>
      <c r="F2835" s="157">
        <f>'2.40-Dati'!B2834</f>
        <v>99.410003662109304</v>
      </c>
      <c r="G2835" s="157">
        <f t="shared" si="88"/>
        <v>1070.0073242187073</v>
      </c>
      <c r="H2835" s="157">
        <f t="shared" si="89"/>
        <v>-1079.9942016597015</v>
      </c>
    </row>
    <row r="2836" spans="1:8" ht="15" customHeight="1" x14ac:dyDescent="0.2">
      <c r="A2836" s="152"/>
      <c r="B2836" s="152"/>
      <c r="C2836" s="152"/>
      <c r="D2836" s="152"/>
      <c r="E2836" s="153">
        <f>'2.40-Dati'!A2835</f>
        <v>40889.208333333336</v>
      </c>
      <c r="F2836" s="157">
        <f>'2.40-Dati'!B2835</f>
        <v>97.769996643066406</v>
      </c>
      <c r="G2836" s="157">
        <f t="shared" si="88"/>
        <v>-1640.0070190428978</v>
      </c>
      <c r="H2836" s="157">
        <f t="shared" si="89"/>
        <v>-569.99969482419056</v>
      </c>
    </row>
    <row r="2837" spans="1:8" ht="15" customHeight="1" x14ac:dyDescent="0.2">
      <c r="A2837" s="152"/>
      <c r="B2837" s="152"/>
      <c r="C2837" s="152"/>
      <c r="D2837" s="152"/>
      <c r="E2837" s="153">
        <f>'2.40-Dati'!A2836</f>
        <v>40890.208333333336</v>
      </c>
      <c r="F2837" s="157">
        <f>'2.40-Dati'!B2836</f>
        <v>100.139999389648</v>
      </c>
      <c r="G2837" s="157">
        <f t="shared" si="88"/>
        <v>2370.0027465815906</v>
      </c>
      <c r="H2837" s="157">
        <f t="shared" si="89"/>
        <v>729.99572753869279</v>
      </c>
    </row>
    <row r="2838" spans="1:8" ht="15" customHeight="1" x14ac:dyDescent="0.2">
      <c r="A2838" s="152"/>
      <c r="B2838" s="152"/>
      <c r="C2838" s="152"/>
      <c r="D2838" s="152"/>
      <c r="E2838" s="153">
        <f>'2.40-Dati'!A2837</f>
        <v>40891.208333333336</v>
      </c>
      <c r="F2838" s="157">
        <f>'2.40-Dati'!B2837</f>
        <v>94.949996948242102</v>
      </c>
      <c r="G2838" s="157">
        <f t="shared" si="88"/>
        <v>-5190.0024414058944</v>
      </c>
      <c r="H2838" s="157">
        <f t="shared" si="89"/>
        <v>-2819.9996948243038</v>
      </c>
    </row>
    <row r="2839" spans="1:8" ht="15" customHeight="1" x14ac:dyDescent="0.2">
      <c r="A2839" s="152"/>
      <c r="B2839" s="152"/>
      <c r="C2839" s="152"/>
      <c r="D2839" s="152"/>
      <c r="E2839" s="153">
        <f>'2.40-Dati'!A2838</f>
        <v>40892.208333333336</v>
      </c>
      <c r="F2839" s="157">
        <f>'2.40-Dati'!B2838</f>
        <v>93.870002746582003</v>
      </c>
      <c r="G2839" s="157">
        <f t="shared" si="88"/>
        <v>-1079.9942016600994</v>
      </c>
      <c r="H2839" s="157">
        <f t="shared" si="89"/>
        <v>-6269.9966430659933</v>
      </c>
    </row>
    <row r="2840" spans="1:8" ht="15" customHeight="1" x14ac:dyDescent="0.2">
      <c r="A2840" s="152"/>
      <c r="B2840" s="152"/>
      <c r="C2840" s="152"/>
      <c r="D2840" s="152"/>
      <c r="E2840" s="153">
        <f>'2.40-Dati'!A2839</f>
        <v>40893.208333333336</v>
      </c>
      <c r="F2840" s="157">
        <f>'2.40-Dati'!B2839</f>
        <v>93.529998779296804</v>
      </c>
      <c r="G2840" s="157">
        <f t="shared" si="88"/>
        <v>-340.00396728519888</v>
      </c>
      <c r="H2840" s="157">
        <f t="shared" si="89"/>
        <v>-1419.9981689452984</v>
      </c>
    </row>
    <row r="2841" spans="1:8" ht="15" customHeight="1" x14ac:dyDescent="0.2">
      <c r="A2841" s="152"/>
      <c r="B2841" s="152"/>
      <c r="C2841" s="152"/>
      <c r="D2841" s="152"/>
      <c r="E2841" s="153">
        <f>'2.40-Dati'!A2840</f>
        <v>40896.208333333336</v>
      </c>
      <c r="F2841" s="157">
        <f>'2.40-Dati'!B2840</f>
        <v>93.879997253417898</v>
      </c>
      <c r="G2841" s="157">
        <f t="shared" si="88"/>
        <v>349.99847412109375</v>
      </c>
      <c r="H2841" s="157">
        <f t="shared" si="89"/>
        <v>9.9945068358948674</v>
      </c>
    </row>
    <row r="2842" spans="1:8" ht="15" customHeight="1" x14ac:dyDescent="0.2">
      <c r="A2842" s="152"/>
      <c r="B2842" s="152"/>
      <c r="C2842" s="152"/>
      <c r="D2842" s="152"/>
      <c r="E2842" s="153">
        <f>'2.40-Dati'!A2841</f>
        <v>40897.208333333336</v>
      </c>
      <c r="F2842" s="157">
        <f>'2.40-Dati'!B2841</f>
        <v>97.220001220703097</v>
      </c>
      <c r="G2842" s="157">
        <f t="shared" si="88"/>
        <v>3340.003967285199</v>
      </c>
      <c r="H2842" s="157">
        <f t="shared" si="89"/>
        <v>3690.0024414062927</v>
      </c>
    </row>
    <row r="2843" spans="1:8" ht="15" customHeight="1" x14ac:dyDescent="0.2">
      <c r="A2843" s="152"/>
      <c r="B2843" s="152"/>
      <c r="C2843" s="152"/>
      <c r="D2843" s="152"/>
      <c r="E2843" s="153">
        <f>'2.40-Dati'!A2842</f>
        <v>40898.208333333336</v>
      </c>
      <c r="F2843" s="157">
        <f>'2.40-Dati'!B2842</f>
        <v>98.669998168945298</v>
      </c>
      <c r="G2843" s="157">
        <f t="shared" si="88"/>
        <v>1449.9969482422016</v>
      </c>
      <c r="H2843" s="157">
        <f t="shared" si="89"/>
        <v>4790.0009155274001</v>
      </c>
    </row>
    <row r="2844" spans="1:8" ht="15" customHeight="1" x14ac:dyDescent="0.2">
      <c r="A2844" s="152"/>
      <c r="B2844" s="152"/>
      <c r="C2844" s="152"/>
      <c r="D2844" s="152"/>
      <c r="E2844" s="153">
        <f>'2.40-Dati'!A2843</f>
        <v>40899.208333333336</v>
      </c>
      <c r="F2844" s="157">
        <f>'2.40-Dati'!B2843</f>
        <v>99.529998779296804</v>
      </c>
      <c r="G2844" s="157">
        <f t="shared" si="88"/>
        <v>860.00061035150566</v>
      </c>
      <c r="H2844" s="157">
        <f t="shared" si="89"/>
        <v>2309.9975585937073</v>
      </c>
    </row>
    <row r="2845" spans="1:8" ht="15" customHeight="1" x14ac:dyDescent="0.2">
      <c r="A2845" s="152"/>
      <c r="B2845" s="152"/>
      <c r="C2845" s="152"/>
      <c r="D2845" s="152"/>
      <c r="E2845" s="153">
        <f>'2.40-Dati'!A2844</f>
        <v>40900.208333333336</v>
      </c>
      <c r="F2845" s="157">
        <f>'2.40-Dati'!B2844</f>
        <v>99.680000305175696</v>
      </c>
      <c r="G2845" s="157">
        <f t="shared" si="88"/>
        <v>150.00152587889204</v>
      </c>
      <c r="H2845" s="157">
        <f t="shared" si="89"/>
        <v>1010.0021362303977</v>
      </c>
    </row>
    <row r="2846" spans="1:8" ht="15" customHeight="1" x14ac:dyDescent="0.2">
      <c r="A2846" s="152"/>
      <c r="B2846" s="152"/>
      <c r="C2846" s="152"/>
      <c r="D2846" s="152"/>
      <c r="E2846" s="153">
        <f>'2.40-Dati'!A2845</f>
        <v>40904.208333333336</v>
      </c>
      <c r="F2846" s="157">
        <f>'2.40-Dati'!B2845</f>
        <v>101.33999633789</v>
      </c>
      <c r="G2846" s="157">
        <f t="shared" si="88"/>
        <v>1659.9960327143037</v>
      </c>
      <c r="H2846" s="157">
        <f t="shared" si="89"/>
        <v>1809.9975585931957</v>
      </c>
    </row>
    <row r="2847" spans="1:8" ht="15" customHeight="1" x14ac:dyDescent="0.2">
      <c r="A2847" s="152"/>
      <c r="B2847" s="152"/>
      <c r="C2847" s="152"/>
      <c r="D2847" s="152"/>
      <c r="E2847" s="153">
        <f>'2.40-Dati'!A2846</f>
        <v>40905.208333333336</v>
      </c>
      <c r="F2847" s="157">
        <f>'2.40-Dati'!B2846</f>
        <v>99.360000610351506</v>
      </c>
      <c r="G2847" s="157">
        <f t="shared" si="88"/>
        <v>-1979.9957275384941</v>
      </c>
      <c r="H2847" s="157">
        <f t="shared" si="89"/>
        <v>-319.99969482419033</v>
      </c>
    </row>
    <row r="2848" spans="1:8" ht="15" customHeight="1" x14ac:dyDescent="0.2">
      <c r="A2848" s="152"/>
      <c r="B2848" s="152"/>
      <c r="C2848" s="152"/>
      <c r="D2848" s="152"/>
      <c r="E2848" s="153">
        <f>'2.40-Dati'!A2847</f>
        <v>40906.208333333336</v>
      </c>
      <c r="F2848" s="157">
        <f>'2.40-Dati'!B2847</f>
        <v>99.650001525878906</v>
      </c>
      <c r="G2848" s="157">
        <f t="shared" si="88"/>
        <v>290.00091552740059</v>
      </c>
      <c r="H2848" s="157">
        <f t="shared" si="89"/>
        <v>-1689.9948120110935</v>
      </c>
    </row>
    <row r="2849" spans="1:8" ht="15" customHeight="1" x14ac:dyDescent="0.2">
      <c r="A2849" s="152"/>
      <c r="B2849" s="152"/>
      <c r="C2849" s="152"/>
      <c r="D2849" s="152"/>
      <c r="E2849" s="153">
        <f>'2.40-Dati'!A2848</f>
        <v>40907.208333333336</v>
      </c>
      <c r="F2849" s="157">
        <f>'2.40-Dati'!B2848</f>
        <v>98.830001831054602</v>
      </c>
      <c r="G2849" s="157">
        <f t="shared" si="88"/>
        <v>-819.99969482430402</v>
      </c>
      <c r="H2849" s="157">
        <f t="shared" si="89"/>
        <v>-529.99877929690342</v>
      </c>
    </row>
    <row r="2850" spans="1:8" ht="15" customHeight="1" x14ac:dyDescent="0.2">
      <c r="A2850" s="152"/>
      <c r="B2850" s="152"/>
      <c r="C2850" s="152"/>
      <c r="D2850" s="152"/>
      <c r="E2850" s="153">
        <f>'2.40-Dati'!A2849</f>
        <v>40911.208333333336</v>
      </c>
      <c r="F2850" s="157">
        <f>'2.40-Dati'!B2849</f>
        <v>102.959999084472</v>
      </c>
      <c r="G2850" s="157">
        <f t="shared" si="88"/>
        <v>4129.9972534174003</v>
      </c>
      <c r="H2850" s="157">
        <f t="shared" si="89"/>
        <v>3309.9975585930961</v>
      </c>
    </row>
    <row r="2851" spans="1:8" ht="15" customHeight="1" x14ac:dyDescent="0.2">
      <c r="A2851" s="152"/>
      <c r="B2851" s="152"/>
      <c r="C2851" s="152"/>
      <c r="D2851" s="152"/>
      <c r="E2851" s="153">
        <f>'2.40-Dati'!A2850</f>
        <v>40912.208333333336</v>
      </c>
      <c r="F2851" s="157">
        <f>'2.40-Dati'!B2850</f>
        <v>103.220001220703</v>
      </c>
      <c r="G2851" s="157">
        <f t="shared" si="88"/>
        <v>260.00213623099455</v>
      </c>
      <c r="H2851" s="157">
        <f t="shared" si="89"/>
        <v>4389.9993896483948</v>
      </c>
    </row>
    <row r="2852" spans="1:8" ht="15" customHeight="1" x14ac:dyDescent="0.2">
      <c r="A2852" s="152"/>
      <c r="B2852" s="152"/>
      <c r="C2852" s="152"/>
      <c r="D2852" s="152"/>
      <c r="E2852" s="153">
        <f>'2.40-Dati'!A2851</f>
        <v>40913.208333333336</v>
      </c>
      <c r="F2852" s="157">
        <f>'2.40-Dati'!B2851</f>
        <v>101.809997558593</v>
      </c>
      <c r="G2852" s="157">
        <f t="shared" si="88"/>
        <v>-1410.0036621100003</v>
      </c>
      <c r="H2852" s="157">
        <f t="shared" si="89"/>
        <v>-1150.0015258790058</v>
      </c>
    </row>
    <row r="2853" spans="1:8" ht="15" customHeight="1" x14ac:dyDescent="0.2">
      <c r="A2853" s="152"/>
      <c r="B2853" s="152"/>
      <c r="C2853" s="152"/>
      <c r="D2853" s="152"/>
      <c r="E2853" s="153">
        <f>'2.40-Dati'!A2852</f>
        <v>40914.208333333336</v>
      </c>
      <c r="F2853" s="157">
        <f>'2.40-Dati'!B2852</f>
        <v>101.559997558593</v>
      </c>
      <c r="G2853" s="157">
        <f t="shared" si="88"/>
        <v>-250</v>
      </c>
      <c r="H2853" s="157">
        <f t="shared" si="89"/>
        <v>-1660.0036621100003</v>
      </c>
    </row>
    <row r="2854" spans="1:8" ht="15" customHeight="1" x14ac:dyDescent="0.2">
      <c r="A2854" s="152"/>
      <c r="B2854" s="152"/>
      <c r="C2854" s="152"/>
      <c r="D2854" s="152"/>
      <c r="E2854" s="153">
        <f>'2.40-Dati'!A2853</f>
        <v>40917.208333333336</v>
      </c>
      <c r="F2854" s="157">
        <f>'2.40-Dati'!B2853</f>
        <v>101.309997558593</v>
      </c>
      <c r="G2854" s="157">
        <f t="shared" si="88"/>
        <v>-250</v>
      </c>
      <c r="H2854" s="157">
        <f t="shared" si="89"/>
        <v>-500</v>
      </c>
    </row>
    <row r="2855" spans="1:8" ht="15" customHeight="1" x14ac:dyDescent="0.2">
      <c r="A2855" s="152"/>
      <c r="B2855" s="152"/>
      <c r="C2855" s="152"/>
      <c r="D2855" s="152"/>
      <c r="E2855" s="153">
        <f>'2.40-Dati'!A2854</f>
        <v>40918.208333333336</v>
      </c>
      <c r="F2855" s="157">
        <f>'2.40-Dati'!B2854</f>
        <v>102.23999786376901</v>
      </c>
      <c r="G2855" s="157">
        <f t="shared" si="88"/>
        <v>930.00030517600862</v>
      </c>
      <c r="H2855" s="157">
        <f t="shared" si="89"/>
        <v>680.00030517600862</v>
      </c>
    </row>
    <row r="2856" spans="1:8" ht="15" customHeight="1" x14ac:dyDescent="0.2">
      <c r="A2856" s="152"/>
      <c r="B2856" s="152"/>
      <c r="C2856" s="152"/>
      <c r="D2856" s="152"/>
      <c r="E2856" s="153">
        <f>'2.40-Dati'!A2855</f>
        <v>40919.208333333336</v>
      </c>
      <c r="F2856" s="157">
        <f>'2.40-Dati'!B2855</f>
        <v>100.870002746582</v>
      </c>
      <c r="G2856" s="157">
        <f t="shared" si="88"/>
        <v>-1369.9951171870025</v>
      </c>
      <c r="H2856" s="157">
        <f t="shared" si="89"/>
        <v>-439.99481201099388</v>
      </c>
    </row>
    <row r="2857" spans="1:8" ht="15" customHeight="1" x14ac:dyDescent="0.2">
      <c r="A2857" s="152"/>
      <c r="B2857" s="152"/>
      <c r="C2857" s="152"/>
      <c r="D2857" s="152"/>
      <c r="E2857" s="153">
        <f>'2.40-Dati'!A2856</f>
        <v>40920.208333333336</v>
      </c>
      <c r="F2857" s="157">
        <f>'2.40-Dati'!B2856</f>
        <v>99.099998474121094</v>
      </c>
      <c r="G2857" s="157">
        <f t="shared" si="88"/>
        <v>-1770.0042724609091</v>
      </c>
      <c r="H2857" s="157">
        <f t="shared" si="89"/>
        <v>-3139.9993896479118</v>
      </c>
    </row>
    <row r="2858" spans="1:8" ht="15" customHeight="1" x14ac:dyDescent="0.2">
      <c r="A2858" s="152"/>
      <c r="B2858" s="152"/>
      <c r="C2858" s="152"/>
      <c r="D2858" s="152"/>
      <c r="E2858" s="153">
        <f>'2.40-Dati'!A2857</f>
        <v>40921.208333333336</v>
      </c>
      <c r="F2858" s="157">
        <f>'2.40-Dati'!B2857</f>
        <v>98.699996948242102</v>
      </c>
      <c r="G2858" s="157">
        <f t="shared" si="88"/>
        <v>-400.00152587899152</v>
      </c>
      <c r="H2858" s="157">
        <f t="shared" si="89"/>
        <v>-2170.0057983399006</v>
      </c>
    </row>
    <row r="2859" spans="1:8" ht="15" customHeight="1" x14ac:dyDescent="0.2">
      <c r="A2859" s="152"/>
      <c r="B2859" s="152"/>
      <c r="C2859" s="152"/>
      <c r="D2859" s="152"/>
      <c r="E2859" s="153">
        <f>'2.40-Dati'!A2858</f>
        <v>40925.208333333336</v>
      </c>
      <c r="F2859" s="157">
        <f>'2.40-Dati'!B2858</f>
        <v>100.709999084472</v>
      </c>
      <c r="G2859" s="157">
        <f t="shared" si="88"/>
        <v>2010.0021362299003</v>
      </c>
      <c r="H2859" s="157">
        <f t="shared" si="89"/>
        <v>1610.0006103509088</v>
      </c>
    </row>
    <row r="2860" spans="1:8" ht="15" customHeight="1" x14ac:dyDescent="0.2">
      <c r="A2860" s="152"/>
      <c r="B2860" s="152"/>
      <c r="C2860" s="152"/>
      <c r="D2860" s="152"/>
      <c r="E2860" s="153">
        <f>'2.40-Dati'!A2859</f>
        <v>40926.208333333336</v>
      </c>
      <c r="F2860" s="157">
        <f>'2.40-Dati'!B2859</f>
        <v>100.58999633789</v>
      </c>
      <c r="G2860" s="157">
        <f t="shared" si="88"/>
        <v>-120.00274658200283</v>
      </c>
      <c r="H2860" s="157">
        <f t="shared" si="89"/>
        <v>1889.9993896478975</v>
      </c>
    </row>
    <row r="2861" spans="1:8" ht="15" customHeight="1" x14ac:dyDescent="0.2">
      <c r="A2861" s="152"/>
      <c r="B2861" s="152"/>
      <c r="C2861" s="152"/>
      <c r="D2861" s="152"/>
      <c r="E2861" s="153">
        <f>'2.40-Dati'!A2860</f>
        <v>40927.208333333336</v>
      </c>
      <c r="F2861" s="157">
        <f>'2.40-Dati'!B2860</f>
        <v>100.389999389648</v>
      </c>
      <c r="G2861" s="157">
        <f t="shared" si="88"/>
        <v>-199.99694824200276</v>
      </c>
      <c r="H2861" s="157">
        <f t="shared" si="89"/>
        <v>-319.99969482400559</v>
      </c>
    </row>
    <row r="2862" spans="1:8" ht="15" customHeight="1" x14ac:dyDescent="0.2">
      <c r="A2862" s="152"/>
      <c r="B2862" s="152"/>
      <c r="C2862" s="152"/>
      <c r="D2862" s="152"/>
      <c r="E2862" s="153">
        <f>'2.40-Dati'!A2861</f>
        <v>40928.208333333336</v>
      </c>
      <c r="F2862" s="157">
        <f>'2.40-Dati'!B2861</f>
        <v>98.459999084472599</v>
      </c>
      <c r="G2862" s="157">
        <f t="shared" si="88"/>
        <v>-1930.0003051753974</v>
      </c>
      <c r="H2862" s="157">
        <f t="shared" si="89"/>
        <v>-2129.9972534174003</v>
      </c>
    </row>
    <row r="2863" spans="1:8" ht="15" customHeight="1" x14ac:dyDescent="0.2">
      <c r="A2863" s="152"/>
      <c r="B2863" s="152"/>
      <c r="C2863" s="152"/>
      <c r="D2863" s="152"/>
      <c r="E2863" s="153">
        <f>'2.40-Dati'!A2862</f>
        <v>40931.208333333336</v>
      </c>
      <c r="F2863" s="157">
        <f>'2.40-Dati'!B2862</f>
        <v>99.580001831054602</v>
      </c>
      <c r="G2863" s="157">
        <f t="shared" si="88"/>
        <v>1120.0027465820028</v>
      </c>
      <c r="H2863" s="157">
        <f t="shared" si="89"/>
        <v>-809.99755859339461</v>
      </c>
    </row>
    <row r="2864" spans="1:8" ht="15" customHeight="1" x14ac:dyDescent="0.2">
      <c r="A2864" s="152"/>
      <c r="B2864" s="152"/>
      <c r="C2864" s="152"/>
      <c r="D2864" s="152"/>
      <c r="E2864" s="153">
        <f>'2.40-Dati'!A2863</f>
        <v>40932.208333333336</v>
      </c>
      <c r="F2864" s="157">
        <f>'2.40-Dati'!B2863</f>
        <v>98.949996948242102</v>
      </c>
      <c r="G2864" s="157">
        <f t="shared" si="88"/>
        <v>-630.0048828125</v>
      </c>
      <c r="H2864" s="157">
        <f t="shared" si="89"/>
        <v>489.99786376950283</v>
      </c>
    </row>
    <row r="2865" spans="1:8" ht="15" customHeight="1" x14ac:dyDescent="0.2">
      <c r="A2865" s="152"/>
      <c r="B2865" s="152"/>
      <c r="C2865" s="152"/>
      <c r="D2865" s="152"/>
      <c r="E2865" s="153">
        <f>'2.40-Dati'!A2864</f>
        <v>40933.208333333336</v>
      </c>
      <c r="F2865" s="157">
        <f>'2.40-Dati'!B2864</f>
        <v>99.400001525878906</v>
      </c>
      <c r="G2865" s="157">
        <f t="shared" si="88"/>
        <v>450.00457763680402</v>
      </c>
      <c r="H2865" s="157">
        <f t="shared" si="89"/>
        <v>-180.00030517569598</v>
      </c>
    </row>
    <row r="2866" spans="1:8" ht="15" customHeight="1" x14ac:dyDescent="0.2">
      <c r="A2866" s="152"/>
      <c r="B2866" s="152"/>
      <c r="C2866" s="152"/>
      <c r="D2866" s="152"/>
      <c r="E2866" s="153">
        <f>'2.40-Dati'!A2865</f>
        <v>40934.208333333336</v>
      </c>
      <c r="F2866" s="157">
        <f>'2.40-Dati'!B2865</f>
        <v>99.699996948242102</v>
      </c>
      <c r="G2866" s="157">
        <f t="shared" si="88"/>
        <v>299.99542236319598</v>
      </c>
      <c r="H2866" s="157">
        <f t="shared" si="89"/>
        <v>750</v>
      </c>
    </row>
    <row r="2867" spans="1:8" ht="15" customHeight="1" x14ac:dyDescent="0.2">
      <c r="A2867" s="152"/>
      <c r="B2867" s="152"/>
      <c r="C2867" s="152"/>
      <c r="D2867" s="152"/>
      <c r="E2867" s="153">
        <f>'2.40-Dati'!A2866</f>
        <v>40935.208333333336</v>
      </c>
      <c r="F2867" s="157">
        <f>'2.40-Dati'!B2866</f>
        <v>99.559997558593693</v>
      </c>
      <c r="G2867" s="157">
        <f t="shared" si="88"/>
        <v>-139.99938964840908</v>
      </c>
      <c r="H2867" s="157">
        <f t="shared" si="89"/>
        <v>159.99603271478691</v>
      </c>
    </row>
    <row r="2868" spans="1:8" ht="15" customHeight="1" x14ac:dyDescent="0.2">
      <c r="A2868" s="152"/>
      <c r="B2868" s="152"/>
      <c r="C2868" s="152"/>
      <c r="D2868" s="152"/>
      <c r="E2868" s="153">
        <f>'2.40-Dati'!A2867</f>
        <v>40938.208333333336</v>
      </c>
      <c r="F2868" s="157">
        <f>'2.40-Dati'!B2867</f>
        <v>98.779998779296804</v>
      </c>
      <c r="G2868" s="157">
        <f t="shared" si="88"/>
        <v>-779.99877929688921</v>
      </c>
      <c r="H2868" s="157">
        <f t="shared" si="89"/>
        <v>-919.99816894529829</v>
      </c>
    </row>
    <row r="2869" spans="1:8" ht="15" customHeight="1" x14ac:dyDescent="0.2">
      <c r="A2869" s="152"/>
      <c r="B2869" s="152"/>
      <c r="C2869" s="152"/>
      <c r="D2869" s="152"/>
      <c r="E2869" s="153">
        <f>'2.40-Dati'!A2868</f>
        <v>40939.208333333336</v>
      </c>
      <c r="F2869" s="157">
        <f>'2.40-Dati'!B2868</f>
        <v>98.480003356933594</v>
      </c>
      <c r="G2869" s="157">
        <f t="shared" si="88"/>
        <v>-299.9954223632102</v>
      </c>
      <c r="H2869" s="157">
        <f t="shared" si="89"/>
        <v>-1079.9942016600994</v>
      </c>
    </row>
    <row r="2870" spans="1:8" ht="15" customHeight="1" x14ac:dyDescent="0.2">
      <c r="A2870" s="152"/>
      <c r="B2870" s="152"/>
      <c r="C2870" s="152"/>
      <c r="D2870" s="152"/>
      <c r="E2870" s="153">
        <f>'2.40-Dati'!A2869</f>
        <v>40940.208333333336</v>
      </c>
      <c r="F2870" s="157">
        <f>'2.40-Dati'!B2869</f>
        <v>97.610000610351506</v>
      </c>
      <c r="G2870" s="157">
        <f t="shared" si="88"/>
        <v>-870.00274658208809</v>
      </c>
      <c r="H2870" s="157">
        <f t="shared" si="89"/>
        <v>-1169.9981689452984</v>
      </c>
    </row>
    <row r="2871" spans="1:8" ht="15" customHeight="1" x14ac:dyDescent="0.2">
      <c r="A2871" s="152"/>
      <c r="B2871" s="152"/>
      <c r="C2871" s="152"/>
      <c r="D2871" s="152"/>
      <c r="E2871" s="153">
        <f>'2.40-Dati'!A2870</f>
        <v>40941.208333333336</v>
      </c>
      <c r="F2871" s="157">
        <f>'2.40-Dati'!B2870</f>
        <v>96.360000610351506</v>
      </c>
      <c r="G2871" s="157">
        <f t="shared" si="88"/>
        <v>-1250</v>
      </c>
      <c r="H2871" s="157">
        <f t="shared" si="89"/>
        <v>-2120.0027465820881</v>
      </c>
    </row>
    <row r="2872" spans="1:8" ht="15" customHeight="1" x14ac:dyDescent="0.2">
      <c r="A2872" s="152"/>
      <c r="B2872" s="152"/>
      <c r="C2872" s="152"/>
      <c r="D2872" s="152"/>
      <c r="E2872" s="153">
        <f>'2.40-Dati'!A2871</f>
        <v>40942.208333333336</v>
      </c>
      <c r="F2872" s="157">
        <f>'2.40-Dati'!B2871</f>
        <v>97.839996337890597</v>
      </c>
      <c r="G2872" s="157">
        <f t="shared" si="88"/>
        <v>1479.9957275390909</v>
      </c>
      <c r="H2872" s="157">
        <f t="shared" si="89"/>
        <v>229.99572753909092</v>
      </c>
    </row>
    <row r="2873" spans="1:8" ht="15" customHeight="1" x14ac:dyDescent="0.2">
      <c r="A2873" s="152"/>
      <c r="B2873" s="152"/>
      <c r="C2873" s="152"/>
      <c r="D2873" s="152"/>
      <c r="E2873" s="153">
        <f>'2.40-Dati'!A2872</f>
        <v>40945.208333333336</v>
      </c>
      <c r="F2873" s="157">
        <f>'2.40-Dati'!B2872</f>
        <v>96.910003662109304</v>
      </c>
      <c r="G2873" s="157">
        <f t="shared" si="88"/>
        <v>-929.99267578129263</v>
      </c>
      <c r="H2873" s="157">
        <f t="shared" si="89"/>
        <v>550.00305175779829</v>
      </c>
    </row>
    <row r="2874" spans="1:8" ht="15" customHeight="1" x14ac:dyDescent="0.2">
      <c r="A2874" s="152"/>
      <c r="B2874" s="152"/>
      <c r="C2874" s="152"/>
      <c r="D2874" s="152"/>
      <c r="E2874" s="153">
        <f>'2.40-Dati'!A2873</f>
        <v>40946.208333333336</v>
      </c>
      <c r="F2874" s="157">
        <f>'2.40-Dati'!B2873</f>
        <v>98.410003662109304</v>
      </c>
      <c r="G2874" s="157">
        <f t="shared" si="88"/>
        <v>1500</v>
      </c>
      <c r="H2874" s="157">
        <f t="shared" si="89"/>
        <v>570.00732421870737</v>
      </c>
    </row>
    <row r="2875" spans="1:8" ht="15" customHeight="1" x14ac:dyDescent="0.2">
      <c r="A2875" s="152"/>
      <c r="B2875" s="152"/>
      <c r="C2875" s="152"/>
      <c r="D2875" s="152"/>
      <c r="E2875" s="153">
        <f>'2.40-Dati'!A2874</f>
        <v>40947.208333333336</v>
      </c>
      <c r="F2875" s="157">
        <f>'2.40-Dati'!B2874</f>
        <v>98.709999084472599</v>
      </c>
      <c r="G2875" s="157">
        <f t="shared" si="88"/>
        <v>299.99542236329546</v>
      </c>
      <c r="H2875" s="157">
        <f t="shared" si="89"/>
        <v>1799.9954223632953</v>
      </c>
    </row>
    <row r="2876" spans="1:8" ht="15" customHeight="1" x14ac:dyDescent="0.2">
      <c r="A2876" s="152"/>
      <c r="B2876" s="152"/>
      <c r="C2876" s="152"/>
      <c r="D2876" s="152"/>
      <c r="E2876" s="153">
        <f>'2.40-Dati'!A2875</f>
        <v>40948.208333333336</v>
      </c>
      <c r="F2876" s="157">
        <f>'2.40-Dati'!B2875</f>
        <v>99.839996337890597</v>
      </c>
      <c r="G2876" s="157">
        <f t="shared" si="88"/>
        <v>1129.9972534179972</v>
      </c>
      <c r="H2876" s="157">
        <f t="shared" si="89"/>
        <v>1429.9926757812927</v>
      </c>
    </row>
    <row r="2877" spans="1:8" ht="15" customHeight="1" x14ac:dyDescent="0.2">
      <c r="A2877" s="152"/>
      <c r="B2877" s="152"/>
      <c r="C2877" s="152"/>
      <c r="D2877" s="152"/>
      <c r="E2877" s="153">
        <f>'2.40-Dati'!A2876</f>
        <v>40949.208333333336</v>
      </c>
      <c r="F2877" s="157">
        <f>'2.40-Dati'!B2876</f>
        <v>98.669998168945298</v>
      </c>
      <c r="G2877" s="157">
        <f t="shared" si="88"/>
        <v>-1169.9981689452984</v>
      </c>
      <c r="H2877" s="157">
        <f t="shared" si="89"/>
        <v>-40.000915527301231</v>
      </c>
    </row>
    <row r="2878" spans="1:8" ht="15" customHeight="1" x14ac:dyDescent="0.2">
      <c r="A2878" s="152"/>
      <c r="B2878" s="152"/>
      <c r="C2878" s="152"/>
      <c r="D2878" s="152"/>
      <c r="E2878" s="153">
        <f>'2.40-Dati'!A2877</f>
        <v>40952.208333333336</v>
      </c>
      <c r="F2878" s="157">
        <f>'2.40-Dati'!B2877</f>
        <v>100.91000366210901</v>
      </c>
      <c r="G2878" s="157">
        <f t="shared" si="88"/>
        <v>2240.0054931637073</v>
      </c>
      <c r="H2878" s="157">
        <f t="shared" si="89"/>
        <v>1070.0073242184089</v>
      </c>
    </row>
    <row r="2879" spans="1:8" ht="15" customHeight="1" x14ac:dyDescent="0.2">
      <c r="A2879" s="152"/>
      <c r="B2879" s="152"/>
      <c r="C2879" s="152"/>
      <c r="D2879" s="152"/>
      <c r="E2879" s="153">
        <f>'2.40-Dati'!A2878</f>
        <v>40953.208333333336</v>
      </c>
      <c r="F2879" s="157">
        <f>'2.40-Dati'!B2878</f>
        <v>100.73999786376901</v>
      </c>
      <c r="G2879" s="157">
        <f t="shared" si="88"/>
        <v>-170.00579834000007</v>
      </c>
      <c r="H2879" s="157">
        <f t="shared" si="89"/>
        <v>2069.9996948237072</v>
      </c>
    </row>
    <row r="2880" spans="1:8" ht="15" customHeight="1" x14ac:dyDescent="0.2">
      <c r="A2880" s="152"/>
      <c r="B2880" s="152"/>
      <c r="C2880" s="152"/>
      <c r="D2880" s="152"/>
      <c r="E2880" s="153">
        <f>'2.40-Dati'!A2879</f>
        <v>40954.208333333336</v>
      </c>
      <c r="F2880" s="157">
        <f>'2.40-Dati'!B2879</f>
        <v>101.800003051757</v>
      </c>
      <c r="G2880" s="157">
        <f t="shared" si="88"/>
        <v>1060.005187987997</v>
      </c>
      <c r="H2880" s="157">
        <f t="shared" si="89"/>
        <v>889.99938964799696</v>
      </c>
    </row>
    <row r="2881" spans="1:8" ht="15" customHeight="1" x14ac:dyDescent="0.2">
      <c r="A2881" s="152"/>
      <c r="B2881" s="152"/>
      <c r="C2881" s="152"/>
      <c r="D2881" s="152"/>
      <c r="E2881" s="153">
        <f>'2.40-Dati'!A2880</f>
        <v>40955.208333333336</v>
      </c>
      <c r="F2881" s="157">
        <f>'2.40-Dati'!B2880</f>
        <v>102.309997558593</v>
      </c>
      <c r="G2881" s="157">
        <f t="shared" si="88"/>
        <v>509.99450683599434</v>
      </c>
      <c r="H2881" s="157">
        <f t="shared" si="89"/>
        <v>1569.9996948239914</v>
      </c>
    </row>
    <row r="2882" spans="1:8" ht="15" customHeight="1" x14ac:dyDescent="0.2">
      <c r="A2882" s="152"/>
      <c r="B2882" s="152"/>
      <c r="C2882" s="152"/>
      <c r="D2882" s="152"/>
      <c r="E2882" s="153">
        <f>'2.40-Dati'!A2881</f>
        <v>40956.208333333336</v>
      </c>
      <c r="F2882" s="157">
        <f>'2.40-Dati'!B2881</f>
        <v>103.23999786376901</v>
      </c>
      <c r="G2882" s="157">
        <f t="shared" si="88"/>
        <v>930.00030517600862</v>
      </c>
      <c r="H2882" s="157">
        <f t="shared" si="89"/>
        <v>1439.994812012003</v>
      </c>
    </row>
    <row r="2883" spans="1:8" ht="15" customHeight="1" x14ac:dyDescent="0.2">
      <c r="A2883" s="152"/>
      <c r="B2883" s="152"/>
      <c r="C2883" s="152"/>
      <c r="D2883" s="152"/>
      <c r="E2883" s="153">
        <f>'2.40-Dati'!A2882</f>
        <v>40960.208333333336</v>
      </c>
      <c r="F2883" s="157">
        <f>'2.40-Dati'!B2882</f>
        <v>105.83999633789</v>
      </c>
      <c r="G2883" s="157">
        <f t="shared" si="88"/>
        <v>2599.9984741209942</v>
      </c>
      <c r="H2883" s="157">
        <f t="shared" si="89"/>
        <v>3529.9987792970028</v>
      </c>
    </row>
    <row r="2884" spans="1:8" ht="15" customHeight="1" x14ac:dyDescent="0.2">
      <c r="A2884" s="152"/>
      <c r="B2884" s="152"/>
      <c r="C2884" s="152"/>
      <c r="D2884" s="152"/>
      <c r="E2884" s="153">
        <f>'2.40-Dati'!A2883</f>
        <v>40961.208333333336</v>
      </c>
      <c r="F2884" s="157">
        <f>'2.40-Dati'!B2883</f>
        <v>106.27999877929599</v>
      </c>
      <c r="G2884" s="157">
        <f t="shared" ref="G2884:G2947" si="90">IF($B$1="lunga",1,-1)*$B$3*(F2884-F2883)</f>
        <v>440.0024414059942</v>
      </c>
      <c r="H2884" s="157">
        <f t="shared" si="89"/>
        <v>3040.0009155269881</v>
      </c>
    </row>
    <row r="2885" spans="1:8" ht="15" customHeight="1" x14ac:dyDescent="0.2">
      <c r="A2885" s="152"/>
      <c r="B2885" s="152"/>
      <c r="C2885" s="152"/>
      <c r="D2885" s="152"/>
      <c r="E2885" s="153">
        <f>'2.40-Dati'!A2884</f>
        <v>40962.208333333336</v>
      </c>
      <c r="F2885" s="157">
        <f>'2.40-Dati'!B2884</f>
        <v>107.83000183105401</v>
      </c>
      <c r="G2885" s="157">
        <f t="shared" si="90"/>
        <v>1550.0030517580115</v>
      </c>
      <c r="H2885" s="157">
        <f t="shared" ref="H2885:H2948" si="91">G2884+G2885</f>
        <v>1990.0054931640057</v>
      </c>
    </row>
    <row r="2886" spans="1:8" ht="15" customHeight="1" x14ac:dyDescent="0.2">
      <c r="A2886" s="152"/>
      <c r="B2886" s="152"/>
      <c r="C2886" s="152"/>
      <c r="D2886" s="152"/>
      <c r="E2886" s="153">
        <f>'2.40-Dati'!A2885</f>
        <v>40963.208333333336</v>
      </c>
      <c r="F2886" s="157">
        <f>'2.40-Dati'!B2885</f>
        <v>109.76999664306599</v>
      </c>
      <c r="G2886" s="157">
        <f t="shared" si="90"/>
        <v>1939.9948120119889</v>
      </c>
      <c r="H2886" s="157">
        <f t="shared" si="91"/>
        <v>3489.9978637700005</v>
      </c>
    </row>
    <row r="2887" spans="1:8" ht="15" customHeight="1" x14ac:dyDescent="0.2">
      <c r="A2887" s="152"/>
      <c r="B2887" s="152"/>
      <c r="C2887" s="152"/>
      <c r="D2887" s="152"/>
      <c r="E2887" s="153">
        <f>'2.40-Dati'!A2886</f>
        <v>40966.208333333336</v>
      </c>
      <c r="F2887" s="157">
        <f>'2.40-Dati'!B2886</f>
        <v>108.559997558593</v>
      </c>
      <c r="G2887" s="157">
        <f t="shared" si="90"/>
        <v>-1209.9990844729973</v>
      </c>
      <c r="H2887" s="157">
        <f t="shared" si="91"/>
        <v>729.99572753899156</v>
      </c>
    </row>
    <row r="2888" spans="1:8" ht="15" customHeight="1" x14ac:dyDescent="0.2">
      <c r="A2888" s="152"/>
      <c r="B2888" s="152"/>
      <c r="C2888" s="152"/>
      <c r="D2888" s="152"/>
      <c r="E2888" s="153">
        <f>'2.40-Dati'!A2887</f>
        <v>40967.208333333336</v>
      </c>
      <c r="F2888" s="157">
        <f>'2.40-Dati'!B2887</f>
        <v>106.550003051757</v>
      </c>
      <c r="G2888" s="157">
        <f t="shared" si="90"/>
        <v>-2009.9945068359943</v>
      </c>
      <c r="H2888" s="157">
        <f t="shared" si="91"/>
        <v>-3219.9935913089917</v>
      </c>
    </row>
    <row r="2889" spans="1:8" ht="15" customHeight="1" x14ac:dyDescent="0.2">
      <c r="A2889" s="152"/>
      <c r="B2889" s="152"/>
      <c r="C2889" s="152"/>
      <c r="D2889" s="152"/>
      <c r="E2889" s="153">
        <f>'2.40-Dati'!A2888</f>
        <v>40968.208333333336</v>
      </c>
      <c r="F2889" s="157">
        <f>'2.40-Dati'!B2888</f>
        <v>107.06999969482401</v>
      </c>
      <c r="G2889" s="157">
        <f t="shared" si="90"/>
        <v>519.99664306700311</v>
      </c>
      <c r="H2889" s="157">
        <f t="shared" si="91"/>
        <v>-1489.9978637689912</v>
      </c>
    </row>
    <row r="2890" spans="1:8" ht="15" customHeight="1" x14ac:dyDescent="0.2">
      <c r="A2890" s="152"/>
      <c r="B2890" s="152"/>
      <c r="C2890" s="152"/>
      <c r="D2890" s="152"/>
      <c r="E2890" s="153">
        <f>'2.40-Dati'!A2889</f>
        <v>40969.208333333336</v>
      </c>
      <c r="F2890" s="157">
        <f>'2.40-Dati'!B2889</f>
        <v>108.83999633789</v>
      </c>
      <c r="G2890" s="157">
        <f t="shared" si="90"/>
        <v>1769.9966430659942</v>
      </c>
      <c r="H2890" s="157">
        <f t="shared" si="91"/>
        <v>2289.9932861329971</v>
      </c>
    </row>
    <row r="2891" spans="1:8" ht="15" customHeight="1" x14ac:dyDescent="0.2">
      <c r="A2891" s="152"/>
      <c r="B2891" s="152"/>
      <c r="C2891" s="152"/>
      <c r="D2891" s="152"/>
      <c r="E2891" s="153">
        <f>'2.40-Dati'!A2890</f>
        <v>40970.208333333336</v>
      </c>
      <c r="F2891" s="157">
        <f>'2.40-Dati'!B2890</f>
        <v>106.699996948242</v>
      </c>
      <c r="G2891" s="157">
        <f t="shared" si="90"/>
        <v>-2139.9993896479968</v>
      </c>
      <c r="H2891" s="157">
        <f t="shared" si="91"/>
        <v>-370.0027465820026</v>
      </c>
    </row>
    <row r="2892" spans="1:8" ht="15" customHeight="1" x14ac:dyDescent="0.2">
      <c r="A2892" s="152"/>
      <c r="B2892" s="152"/>
      <c r="C2892" s="152"/>
      <c r="D2892" s="152"/>
      <c r="E2892" s="153">
        <f>'2.40-Dati'!A2891</f>
        <v>40973.208333333336</v>
      </c>
      <c r="F2892" s="157">
        <f>'2.40-Dati'!B2891</f>
        <v>106.720001220703</v>
      </c>
      <c r="G2892" s="157">
        <f t="shared" si="90"/>
        <v>20.004272460994343</v>
      </c>
      <c r="H2892" s="157">
        <f t="shared" si="91"/>
        <v>-2119.9951171870025</v>
      </c>
    </row>
    <row r="2893" spans="1:8" ht="15" customHeight="1" x14ac:dyDescent="0.2">
      <c r="A2893" s="152"/>
      <c r="B2893" s="152"/>
      <c r="C2893" s="152"/>
      <c r="D2893" s="152"/>
      <c r="E2893" s="153">
        <f>'2.40-Dati'!A2892</f>
        <v>40974.208333333336</v>
      </c>
      <c r="F2893" s="157">
        <f>'2.40-Dati'!B2892</f>
        <v>104.699996948242</v>
      </c>
      <c r="G2893" s="157">
        <f t="shared" si="90"/>
        <v>-2020.0042724609943</v>
      </c>
      <c r="H2893" s="157">
        <f t="shared" si="91"/>
        <v>-2000</v>
      </c>
    </row>
    <row r="2894" spans="1:8" ht="15" customHeight="1" x14ac:dyDescent="0.2">
      <c r="A2894" s="152"/>
      <c r="B2894" s="152"/>
      <c r="C2894" s="152"/>
      <c r="D2894" s="152"/>
      <c r="E2894" s="153">
        <f>'2.40-Dati'!A2893</f>
        <v>40975.208333333336</v>
      </c>
      <c r="F2894" s="157">
        <f>'2.40-Dati'!B2893</f>
        <v>106.16000366210901</v>
      </c>
      <c r="G2894" s="157">
        <f t="shared" si="90"/>
        <v>1460.0067138670029</v>
      </c>
      <c r="H2894" s="157">
        <f t="shared" si="91"/>
        <v>-559.99755859399147</v>
      </c>
    </row>
    <row r="2895" spans="1:8" ht="15" customHeight="1" x14ac:dyDescent="0.2">
      <c r="A2895" s="152"/>
      <c r="B2895" s="152"/>
      <c r="C2895" s="152"/>
      <c r="D2895" s="152"/>
      <c r="E2895" s="153">
        <f>'2.40-Dati'!A2894</f>
        <v>40976.208333333336</v>
      </c>
      <c r="F2895" s="157">
        <f>'2.40-Dati'!B2894</f>
        <v>106.58000183105401</v>
      </c>
      <c r="G2895" s="157">
        <f t="shared" si="90"/>
        <v>419.99816894499986</v>
      </c>
      <c r="H2895" s="157">
        <f t="shared" si="91"/>
        <v>1880.0048828120027</v>
      </c>
    </row>
    <row r="2896" spans="1:8" ht="15" customHeight="1" x14ac:dyDescent="0.2">
      <c r="A2896" s="152"/>
      <c r="B2896" s="152"/>
      <c r="C2896" s="152"/>
      <c r="D2896" s="152"/>
      <c r="E2896" s="153">
        <f>'2.40-Dati'!A2895</f>
        <v>40977.208333333336</v>
      </c>
      <c r="F2896" s="157">
        <f>'2.40-Dati'!B2895</f>
        <v>107.400001525878</v>
      </c>
      <c r="G2896" s="157">
        <f t="shared" si="90"/>
        <v>819.99969482399138</v>
      </c>
      <c r="H2896" s="157">
        <f t="shared" si="91"/>
        <v>1239.9978637689912</v>
      </c>
    </row>
    <row r="2897" spans="1:8" ht="15" customHeight="1" x14ac:dyDescent="0.2">
      <c r="A2897" s="152"/>
      <c r="B2897" s="152"/>
      <c r="C2897" s="152"/>
      <c r="D2897" s="152"/>
      <c r="E2897" s="153">
        <f>'2.40-Dati'!A2896</f>
        <v>40980.166666666664</v>
      </c>
      <c r="F2897" s="157">
        <f>'2.40-Dati'!B2896</f>
        <v>106.33999633789</v>
      </c>
      <c r="G2897" s="157">
        <f t="shared" si="90"/>
        <v>-1060.005187987997</v>
      </c>
      <c r="H2897" s="157">
        <f t="shared" si="91"/>
        <v>-240.00549316400566</v>
      </c>
    </row>
    <row r="2898" spans="1:8" ht="15" customHeight="1" x14ac:dyDescent="0.2">
      <c r="A2898" s="152"/>
      <c r="B2898" s="152"/>
      <c r="C2898" s="152"/>
      <c r="D2898" s="152"/>
      <c r="E2898" s="153">
        <f>'2.40-Dati'!A2897</f>
        <v>40981.166666666664</v>
      </c>
      <c r="F2898" s="157">
        <f>'2.40-Dati'!B2897</f>
        <v>106.709999084472</v>
      </c>
      <c r="G2898" s="157">
        <f t="shared" si="90"/>
        <v>370.00274658200283</v>
      </c>
      <c r="H2898" s="157">
        <f t="shared" si="91"/>
        <v>-690.0024414059942</v>
      </c>
    </row>
    <row r="2899" spans="1:8" ht="15" customHeight="1" x14ac:dyDescent="0.2">
      <c r="A2899" s="152"/>
      <c r="B2899" s="152"/>
      <c r="C2899" s="152"/>
      <c r="D2899" s="152"/>
      <c r="E2899" s="153">
        <f>'2.40-Dati'!A2898</f>
        <v>40982.166666666664</v>
      </c>
      <c r="F2899" s="157">
        <f>'2.40-Dati'!B2898</f>
        <v>105.430000305175</v>
      </c>
      <c r="G2899" s="157">
        <f t="shared" si="90"/>
        <v>-1279.9987792970028</v>
      </c>
      <c r="H2899" s="157">
        <f t="shared" si="91"/>
        <v>-909.99603271499996</v>
      </c>
    </row>
    <row r="2900" spans="1:8" ht="15" customHeight="1" x14ac:dyDescent="0.2">
      <c r="A2900" s="152"/>
      <c r="B2900" s="152"/>
      <c r="C2900" s="152"/>
      <c r="D2900" s="152"/>
      <c r="E2900" s="153">
        <f>'2.40-Dati'!A2899</f>
        <v>40983.166666666664</v>
      </c>
      <c r="F2900" s="157">
        <f>'2.40-Dati'!B2899</f>
        <v>105.11000061035099</v>
      </c>
      <c r="G2900" s="157">
        <f t="shared" si="90"/>
        <v>-319.99969482400559</v>
      </c>
      <c r="H2900" s="157">
        <f t="shared" si="91"/>
        <v>-1599.9984741210083</v>
      </c>
    </row>
    <row r="2901" spans="1:8" ht="15" customHeight="1" x14ac:dyDescent="0.2">
      <c r="A2901" s="152"/>
      <c r="B2901" s="152"/>
      <c r="C2901" s="152"/>
      <c r="D2901" s="152"/>
      <c r="E2901" s="153">
        <f>'2.40-Dati'!A2900</f>
        <v>40984.166666666664</v>
      </c>
      <c r="F2901" s="157">
        <f>'2.40-Dati'!B2900</f>
        <v>107.059997558593</v>
      </c>
      <c r="G2901" s="157">
        <f t="shared" si="90"/>
        <v>1949.9969482420029</v>
      </c>
      <c r="H2901" s="157">
        <f t="shared" si="91"/>
        <v>1629.9972534179974</v>
      </c>
    </row>
    <row r="2902" spans="1:8" ht="15" customHeight="1" x14ac:dyDescent="0.2">
      <c r="A2902" s="152"/>
      <c r="B2902" s="152"/>
      <c r="C2902" s="152"/>
      <c r="D2902" s="152"/>
      <c r="E2902" s="153">
        <f>'2.40-Dati'!A2901</f>
        <v>40987.166666666664</v>
      </c>
      <c r="F2902" s="157">
        <f>'2.40-Dati'!B2901</f>
        <v>108.08999633789</v>
      </c>
      <c r="G2902" s="157">
        <f t="shared" si="90"/>
        <v>1029.9987792970028</v>
      </c>
      <c r="H2902" s="157">
        <f t="shared" si="91"/>
        <v>2979.9957275390057</v>
      </c>
    </row>
    <row r="2903" spans="1:8" ht="15" customHeight="1" x14ac:dyDescent="0.2">
      <c r="A2903" s="152"/>
      <c r="B2903" s="152"/>
      <c r="C2903" s="152"/>
      <c r="D2903" s="152"/>
      <c r="E2903" s="153">
        <f>'2.40-Dati'!A2902</f>
        <v>40988.166666666664</v>
      </c>
      <c r="F2903" s="157">
        <f>'2.40-Dati'!B2902</f>
        <v>105.61000061035099</v>
      </c>
      <c r="G2903" s="157">
        <f t="shared" si="90"/>
        <v>-2479.9957275390057</v>
      </c>
      <c r="H2903" s="157">
        <f t="shared" si="91"/>
        <v>-1449.9969482420029</v>
      </c>
    </row>
    <row r="2904" spans="1:8" ht="15" customHeight="1" x14ac:dyDescent="0.2">
      <c r="A2904" s="152"/>
      <c r="B2904" s="152"/>
      <c r="C2904" s="152"/>
      <c r="D2904" s="152"/>
      <c r="E2904" s="153">
        <f>'2.40-Dati'!A2903</f>
        <v>40989.166666666664</v>
      </c>
      <c r="F2904" s="157">
        <f>'2.40-Dati'!B2903</f>
        <v>107.26999664306599</v>
      </c>
      <c r="G2904" s="157">
        <f t="shared" si="90"/>
        <v>1659.9960327150002</v>
      </c>
      <c r="H2904" s="157">
        <f t="shared" si="91"/>
        <v>-819.99969482400547</v>
      </c>
    </row>
    <row r="2905" spans="1:8" ht="15" customHeight="1" x14ac:dyDescent="0.2">
      <c r="A2905" s="152"/>
      <c r="B2905" s="152"/>
      <c r="C2905" s="152"/>
      <c r="D2905" s="152"/>
      <c r="E2905" s="153">
        <f>'2.40-Dati'!A2904</f>
        <v>40990.166666666664</v>
      </c>
      <c r="F2905" s="157">
        <f>'2.40-Dati'!B2904</f>
        <v>105.34999847412099</v>
      </c>
      <c r="G2905" s="157">
        <f t="shared" si="90"/>
        <v>-1919.9981689449999</v>
      </c>
      <c r="H2905" s="157">
        <f t="shared" si="91"/>
        <v>-260.00213622999968</v>
      </c>
    </row>
    <row r="2906" spans="1:8" ht="15" customHeight="1" x14ac:dyDescent="0.2">
      <c r="A2906" s="152"/>
      <c r="B2906" s="152"/>
      <c r="C2906" s="152"/>
      <c r="D2906" s="152"/>
      <c r="E2906" s="153">
        <f>'2.40-Dati'!A2905</f>
        <v>40991.166666666664</v>
      </c>
      <c r="F2906" s="157">
        <f>'2.40-Dati'!B2905</f>
        <v>106.870002746582</v>
      </c>
      <c r="G2906" s="157">
        <f t="shared" si="90"/>
        <v>1520.0042724610084</v>
      </c>
      <c r="H2906" s="157">
        <f t="shared" si="91"/>
        <v>-399.99389648399142</v>
      </c>
    </row>
    <row r="2907" spans="1:8" ht="15" customHeight="1" x14ac:dyDescent="0.2">
      <c r="A2907" s="152"/>
      <c r="B2907" s="152"/>
      <c r="C2907" s="152"/>
      <c r="D2907" s="152"/>
      <c r="E2907" s="153">
        <f>'2.40-Dati'!A2906</f>
        <v>40994.166666666664</v>
      </c>
      <c r="F2907" s="157">
        <f>'2.40-Dati'!B2906</f>
        <v>107.02999877929599</v>
      </c>
      <c r="G2907" s="157">
        <f t="shared" si="90"/>
        <v>159.9960327139911</v>
      </c>
      <c r="H2907" s="157">
        <f t="shared" si="91"/>
        <v>1680.0003051749995</v>
      </c>
    </row>
    <row r="2908" spans="1:8" ht="15" customHeight="1" x14ac:dyDescent="0.2">
      <c r="A2908" s="152"/>
      <c r="B2908" s="152"/>
      <c r="C2908" s="152"/>
      <c r="D2908" s="152"/>
      <c r="E2908" s="153">
        <f>'2.40-Dati'!A2907</f>
        <v>40995.166666666664</v>
      </c>
      <c r="F2908" s="157">
        <f>'2.40-Dati'!B2907</f>
        <v>107.33000183105401</v>
      </c>
      <c r="G2908" s="157">
        <f t="shared" si="90"/>
        <v>300.00305175801145</v>
      </c>
      <c r="H2908" s="157">
        <f t="shared" si="91"/>
        <v>459.99908447200255</v>
      </c>
    </row>
    <row r="2909" spans="1:8" ht="15" customHeight="1" x14ac:dyDescent="0.2">
      <c r="A2909" s="152"/>
      <c r="B2909" s="152"/>
      <c r="C2909" s="152"/>
      <c r="D2909" s="152"/>
      <c r="E2909" s="153">
        <f>'2.40-Dati'!A2908</f>
        <v>40996.166666666664</v>
      </c>
      <c r="F2909" s="157">
        <f>'2.40-Dati'!B2908</f>
        <v>105.41000366210901</v>
      </c>
      <c r="G2909" s="157">
        <f t="shared" si="90"/>
        <v>-1919.9981689449999</v>
      </c>
      <c r="H2909" s="157">
        <f t="shared" si="91"/>
        <v>-1619.9951171869884</v>
      </c>
    </row>
    <row r="2910" spans="1:8" ht="15" customHeight="1" x14ac:dyDescent="0.2">
      <c r="A2910" s="152"/>
      <c r="B2910" s="152"/>
      <c r="C2910" s="152"/>
      <c r="D2910" s="152"/>
      <c r="E2910" s="153">
        <f>'2.40-Dati'!A2909</f>
        <v>40997.166666666664</v>
      </c>
      <c r="F2910" s="157">
        <f>'2.40-Dati'!B2909</f>
        <v>102.77999877929599</v>
      </c>
      <c r="G2910" s="157">
        <f t="shared" si="90"/>
        <v>-2630.0048828130116</v>
      </c>
      <c r="H2910" s="157">
        <f t="shared" si="91"/>
        <v>-4550.0030517580117</v>
      </c>
    </row>
    <row r="2911" spans="1:8" ht="15" customHeight="1" x14ac:dyDescent="0.2">
      <c r="A2911" s="152"/>
      <c r="B2911" s="152"/>
      <c r="C2911" s="152"/>
      <c r="D2911" s="152"/>
      <c r="E2911" s="153">
        <f>'2.40-Dati'!A2910</f>
        <v>40998.166666666664</v>
      </c>
      <c r="F2911" s="157">
        <f>'2.40-Dati'!B2910</f>
        <v>103.01999664306599</v>
      </c>
      <c r="G2911" s="157">
        <f t="shared" si="90"/>
        <v>239.99786377000021</v>
      </c>
      <c r="H2911" s="157">
        <f t="shared" si="91"/>
        <v>-2390.0070190430115</v>
      </c>
    </row>
    <row r="2912" spans="1:8" ht="15" customHeight="1" x14ac:dyDescent="0.2">
      <c r="A2912" s="152"/>
      <c r="B2912" s="152"/>
      <c r="C2912" s="152"/>
      <c r="D2912" s="152"/>
      <c r="E2912" s="153">
        <f>'2.40-Dati'!A2911</f>
        <v>41001.166666666664</v>
      </c>
      <c r="F2912" s="157">
        <f>'2.40-Dati'!B2911</f>
        <v>105.230003356933</v>
      </c>
      <c r="G2912" s="157">
        <f t="shared" si="90"/>
        <v>2210.0067138670029</v>
      </c>
      <c r="H2912" s="157">
        <f t="shared" si="91"/>
        <v>2450.004577637003</v>
      </c>
    </row>
    <row r="2913" spans="1:8" ht="15" customHeight="1" x14ac:dyDescent="0.2">
      <c r="A2913" s="152"/>
      <c r="B2913" s="152"/>
      <c r="C2913" s="152"/>
      <c r="D2913" s="152"/>
      <c r="E2913" s="153">
        <f>'2.40-Dati'!A2912</f>
        <v>41002.166666666664</v>
      </c>
      <c r="F2913" s="157">
        <f>'2.40-Dati'!B2912</f>
        <v>104.01000213623</v>
      </c>
      <c r="G2913" s="157">
        <f t="shared" si="90"/>
        <v>-1220.0012207029972</v>
      </c>
      <c r="H2913" s="157">
        <f t="shared" si="91"/>
        <v>990.00549316400566</v>
      </c>
    </row>
    <row r="2914" spans="1:8" ht="15" customHeight="1" x14ac:dyDescent="0.2">
      <c r="A2914" s="152"/>
      <c r="B2914" s="152"/>
      <c r="C2914" s="152"/>
      <c r="D2914" s="152"/>
      <c r="E2914" s="153">
        <f>'2.40-Dati'!A2913</f>
        <v>41003.166666666664</v>
      </c>
      <c r="F2914" s="157">
        <f>'2.40-Dati'!B2913</f>
        <v>101.470001220703</v>
      </c>
      <c r="G2914" s="157">
        <f t="shared" si="90"/>
        <v>-2540.0009155270027</v>
      </c>
      <c r="H2914" s="157">
        <f t="shared" si="91"/>
        <v>-3760.0021362299999</v>
      </c>
    </row>
    <row r="2915" spans="1:8" ht="15" customHeight="1" x14ac:dyDescent="0.2">
      <c r="A2915" s="152"/>
      <c r="B2915" s="152"/>
      <c r="C2915" s="152"/>
      <c r="D2915" s="152"/>
      <c r="E2915" s="153">
        <f>'2.40-Dati'!A2914</f>
        <v>41004.166666666664</v>
      </c>
      <c r="F2915" s="157">
        <f>'2.40-Dati'!B2914</f>
        <v>103.309997558593</v>
      </c>
      <c r="G2915" s="157">
        <f t="shared" si="90"/>
        <v>1839.9963378899997</v>
      </c>
      <c r="H2915" s="157">
        <f t="shared" si="91"/>
        <v>-700.00457763700297</v>
      </c>
    </row>
    <row r="2916" spans="1:8" ht="15" customHeight="1" x14ac:dyDescent="0.2">
      <c r="A2916" s="152"/>
      <c r="B2916" s="152"/>
      <c r="C2916" s="152"/>
      <c r="D2916" s="152"/>
      <c r="E2916" s="153">
        <f>'2.40-Dati'!A2915</f>
        <v>41008.166666666664</v>
      </c>
      <c r="F2916" s="157">
        <f>'2.40-Dati'!B2915</f>
        <v>102.459999084472</v>
      </c>
      <c r="G2916" s="157">
        <f t="shared" si="90"/>
        <v>-849.99847412099427</v>
      </c>
      <c r="H2916" s="157">
        <f t="shared" si="91"/>
        <v>989.99786376900545</v>
      </c>
    </row>
    <row r="2917" spans="1:8" ht="15" customHeight="1" x14ac:dyDescent="0.2">
      <c r="A2917" s="152"/>
      <c r="B2917" s="152"/>
      <c r="C2917" s="152"/>
      <c r="D2917" s="152"/>
      <c r="E2917" s="153">
        <f>'2.40-Dati'!A2916</f>
        <v>41009.166666666664</v>
      </c>
      <c r="F2917" s="157">
        <f>'2.40-Dati'!B2916</f>
        <v>101.01999664306599</v>
      </c>
      <c r="G2917" s="157">
        <f t="shared" si="90"/>
        <v>-1440.0024414060085</v>
      </c>
      <c r="H2917" s="157">
        <f t="shared" si="91"/>
        <v>-2290.0009155270027</v>
      </c>
    </row>
    <row r="2918" spans="1:8" ht="15" customHeight="1" x14ac:dyDescent="0.2">
      <c r="A2918" s="152"/>
      <c r="B2918" s="152"/>
      <c r="C2918" s="152"/>
      <c r="D2918" s="152"/>
      <c r="E2918" s="153">
        <f>'2.40-Dati'!A2917</f>
        <v>41010.166666666664</v>
      </c>
      <c r="F2918" s="157">
        <f>'2.40-Dati'!B2917</f>
        <v>102.699996948242</v>
      </c>
      <c r="G2918" s="157">
        <f t="shared" si="90"/>
        <v>1680.0003051760086</v>
      </c>
      <c r="H2918" s="157">
        <f t="shared" si="91"/>
        <v>239.99786377000009</v>
      </c>
    </row>
    <row r="2919" spans="1:8" ht="15" customHeight="1" x14ac:dyDescent="0.2">
      <c r="A2919" s="152"/>
      <c r="B2919" s="152"/>
      <c r="C2919" s="152"/>
      <c r="D2919" s="152"/>
      <c r="E2919" s="153">
        <f>'2.40-Dati'!A2918</f>
        <v>41011.166666666664</v>
      </c>
      <c r="F2919" s="157">
        <f>'2.40-Dati'!B2918</f>
        <v>103.639999389648</v>
      </c>
      <c r="G2919" s="157">
        <f t="shared" si="90"/>
        <v>940.0024414059942</v>
      </c>
      <c r="H2919" s="157">
        <f t="shared" si="91"/>
        <v>2620.0027465820031</v>
      </c>
    </row>
    <row r="2920" spans="1:8" ht="15" customHeight="1" x14ac:dyDescent="0.2">
      <c r="A2920" s="152"/>
      <c r="B2920" s="152"/>
      <c r="C2920" s="152"/>
      <c r="D2920" s="152"/>
      <c r="E2920" s="153">
        <f>'2.40-Dati'!A2919</f>
        <v>41012.166666666664</v>
      </c>
      <c r="F2920" s="157">
        <f>'2.40-Dati'!B2919</f>
        <v>102.83000183105401</v>
      </c>
      <c r="G2920" s="157">
        <f t="shared" si="90"/>
        <v>-809.99755859399158</v>
      </c>
      <c r="H2920" s="157">
        <f t="shared" si="91"/>
        <v>130.00488281200262</v>
      </c>
    </row>
    <row r="2921" spans="1:8" ht="15" customHeight="1" x14ac:dyDescent="0.2">
      <c r="A2921" s="152"/>
      <c r="B2921" s="152"/>
      <c r="C2921" s="152"/>
      <c r="D2921" s="152"/>
      <c r="E2921" s="153">
        <f>'2.40-Dati'!A2920</f>
        <v>41015.166666666664</v>
      </c>
      <c r="F2921" s="157">
        <f>'2.40-Dati'!B2920</f>
        <v>102.930000305175</v>
      </c>
      <c r="G2921" s="157">
        <f t="shared" si="90"/>
        <v>99.998474120994274</v>
      </c>
      <c r="H2921" s="157">
        <f t="shared" si="91"/>
        <v>-709.99908447299731</v>
      </c>
    </row>
    <row r="2922" spans="1:8" ht="15" customHeight="1" x14ac:dyDescent="0.2">
      <c r="A2922" s="152"/>
      <c r="B2922" s="152"/>
      <c r="C2922" s="152"/>
      <c r="D2922" s="152"/>
      <c r="E2922" s="153">
        <f>'2.40-Dati'!A2921</f>
        <v>41016.166666666664</v>
      </c>
      <c r="F2922" s="157">
        <f>'2.40-Dati'!B2921</f>
        <v>104.199996948242</v>
      </c>
      <c r="G2922" s="157">
        <f t="shared" si="90"/>
        <v>1269.9966430670031</v>
      </c>
      <c r="H2922" s="157">
        <f t="shared" si="91"/>
        <v>1369.9951171879975</v>
      </c>
    </row>
    <row r="2923" spans="1:8" ht="15" customHeight="1" x14ac:dyDescent="0.2">
      <c r="A2923" s="152"/>
      <c r="B2923" s="152"/>
      <c r="C2923" s="152"/>
      <c r="D2923" s="152"/>
      <c r="E2923" s="153">
        <f>'2.40-Dati'!A2922</f>
        <v>41017.166666666664</v>
      </c>
      <c r="F2923" s="157">
        <f>'2.40-Dati'!B2922</f>
        <v>102.669998168945</v>
      </c>
      <c r="G2923" s="157">
        <f t="shared" si="90"/>
        <v>-1529.9987792970028</v>
      </c>
      <c r="H2923" s="157">
        <f t="shared" si="91"/>
        <v>-260.00213622999968</v>
      </c>
    </row>
    <row r="2924" spans="1:8" ht="15" customHeight="1" x14ac:dyDescent="0.2">
      <c r="A2924" s="152"/>
      <c r="B2924" s="152"/>
      <c r="C2924" s="152"/>
      <c r="D2924" s="152"/>
      <c r="E2924" s="153">
        <f>'2.40-Dati'!A2923</f>
        <v>41018.166666666664</v>
      </c>
      <c r="F2924" s="157">
        <f>'2.40-Dati'!B2923</f>
        <v>102.26999664306599</v>
      </c>
      <c r="G2924" s="157">
        <f t="shared" si="90"/>
        <v>-400.00152587900573</v>
      </c>
      <c r="H2924" s="157">
        <f t="shared" si="91"/>
        <v>-1930.0003051760086</v>
      </c>
    </row>
    <row r="2925" spans="1:8" ht="15" customHeight="1" x14ac:dyDescent="0.2">
      <c r="A2925" s="152"/>
      <c r="B2925" s="152"/>
      <c r="C2925" s="152"/>
      <c r="D2925" s="152"/>
      <c r="E2925" s="153">
        <f>'2.40-Dati'!A2924</f>
        <v>41019.166666666664</v>
      </c>
      <c r="F2925" s="157">
        <f>'2.40-Dati'!B2924</f>
        <v>103.050003051757</v>
      </c>
      <c r="G2925" s="157">
        <f t="shared" si="90"/>
        <v>780.00640869100835</v>
      </c>
      <c r="H2925" s="157">
        <f t="shared" si="91"/>
        <v>380.00488281200262</v>
      </c>
    </row>
    <row r="2926" spans="1:8" ht="15" customHeight="1" x14ac:dyDescent="0.2">
      <c r="A2926" s="152"/>
      <c r="B2926" s="152"/>
      <c r="C2926" s="152"/>
      <c r="D2926" s="152"/>
      <c r="E2926" s="153">
        <f>'2.40-Dati'!A2925</f>
        <v>41022.166666666664</v>
      </c>
      <c r="F2926" s="157">
        <f>'2.40-Dati'!B2925</f>
        <v>103.11000061035099</v>
      </c>
      <c r="G2926" s="157">
        <f t="shared" si="90"/>
        <v>59.997558593991585</v>
      </c>
      <c r="H2926" s="157">
        <f t="shared" si="91"/>
        <v>840.00396728499993</v>
      </c>
    </row>
    <row r="2927" spans="1:8" ht="15" customHeight="1" x14ac:dyDescent="0.2">
      <c r="A2927" s="152"/>
      <c r="B2927" s="152"/>
      <c r="C2927" s="152"/>
      <c r="D2927" s="152"/>
      <c r="E2927" s="153">
        <f>'2.40-Dati'!A2926</f>
        <v>41023.166666666664</v>
      </c>
      <c r="F2927" s="157">
        <f>'2.40-Dati'!B2926</f>
        <v>103.550003051757</v>
      </c>
      <c r="G2927" s="157">
        <f t="shared" si="90"/>
        <v>440.00244140600842</v>
      </c>
      <c r="H2927" s="157">
        <f t="shared" si="91"/>
        <v>500</v>
      </c>
    </row>
    <row r="2928" spans="1:8" ht="15" customHeight="1" x14ac:dyDescent="0.2">
      <c r="A2928" s="152"/>
      <c r="B2928" s="152"/>
      <c r="C2928" s="152"/>
      <c r="D2928" s="152"/>
      <c r="E2928" s="153">
        <f>'2.40-Dati'!A2927</f>
        <v>41024.166666666664</v>
      </c>
      <c r="F2928" s="157">
        <f>'2.40-Dati'!B2927</f>
        <v>104.120002746582</v>
      </c>
      <c r="G2928" s="157">
        <f t="shared" si="90"/>
        <v>569.99969482500035</v>
      </c>
      <c r="H2928" s="157">
        <f t="shared" si="91"/>
        <v>1010.0021362310088</v>
      </c>
    </row>
    <row r="2929" spans="1:8" ht="15" customHeight="1" x14ac:dyDescent="0.2">
      <c r="A2929" s="152"/>
      <c r="B2929" s="152"/>
      <c r="C2929" s="152"/>
      <c r="D2929" s="152"/>
      <c r="E2929" s="153">
        <f>'2.40-Dati'!A2928</f>
        <v>41025.166666666664</v>
      </c>
      <c r="F2929" s="157">
        <f>'2.40-Dati'!B2928</f>
        <v>104.550003051757</v>
      </c>
      <c r="G2929" s="157">
        <f t="shared" si="90"/>
        <v>430.00030517499965</v>
      </c>
      <c r="H2929" s="157">
        <f t="shared" si="91"/>
        <v>1000</v>
      </c>
    </row>
    <row r="2930" spans="1:8" ht="15" customHeight="1" x14ac:dyDescent="0.2">
      <c r="A2930" s="152"/>
      <c r="B2930" s="152"/>
      <c r="C2930" s="152"/>
      <c r="D2930" s="152"/>
      <c r="E2930" s="153">
        <f>'2.40-Dati'!A2929</f>
        <v>41026.166666666664</v>
      </c>
      <c r="F2930" s="157">
        <f>'2.40-Dati'!B2929</f>
        <v>104.930000305175</v>
      </c>
      <c r="G2930" s="157">
        <f t="shared" si="90"/>
        <v>379.99725341799717</v>
      </c>
      <c r="H2930" s="157">
        <f t="shared" si="91"/>
        <v>809.99755859299682</v>
      </c>
    </row>
    <row r="2931" spans="1:8" ht="15" customHeight="1" x14ac:dyDescent="0.2">
      <c r="A2931" s="152"/>
      <c r="B2931" s="152"/>
      <c r="C2931" s="152"/>
      <c r="D2931" s="152"/>
      <c r="E2931" s="153">
        <f>'2.40-Dati'!A2930</f>
        <v>41029.166666666664</v>
      </c>
      <c r="F2931" s="157">
        <f>'2.40-Dati'!B2930</f>
        <v>104.870002746582</v>
      </c>
      <c r="G2931" s="157">
        <f t="shared" si="90"/>
        <v>-59.997558592996825</v>
      </c>
      <c r="H2931" s="157">
        <f t="shared" si="91"/>
        <v>319.99969482500035</v>
      </c>
    </row>
    <row r="2932" spans="1:8" ht="15" customHeight="1" x14ac:dyDescent="0.2">
      <c r="A2932" s="152"/>
      <c r="B2932" s="152"/>
      <c r="C2932" s="152"/>
      <c r="D2932" s="152"/>
      <c r="E2932" s="153">
        <f>'2.40-Dati'!A2931</f>
        <v>41030.166666666664</v>
      </c>
      <c r="F2932" s="157">
        <f>'2.40-Dati'!B2931</f>
        <v>106.16000366210901</v>
      </c>
      <c r="G2932" s="157">
        <f t="shared" si="90"/>
        <v>1290.0009155270027</v>
      </c>
      <c r="H2932" s="157">
        <f t="shared" si="91"/>
        <v>1230.0033569340058</v>
      </c>
    </row>
    <row r="2933" spans="1:8" ht="15" customHeight="1" x14ac:dyDescent="0.2">
      <c r="A2933" s="152"/>
      <c r="B2933" s="152"/>
      <c r="C2933" s="152"/>
      <c r="D2933" s="152"/>
      <c r="E2933" s="153">
        <f>'2.40-Dati'!A2932</f>
        <v>41031.166666666664</v>
      </c>
      <c r="F2933" s="157">
        <f>'2.40-Dati'!B2932</f>
        <v>105.220001220703</v>
      </c>
      <c r="G2933" s="157">
        <f t="shared" si="90"/>
        <v>-940.00244140600842</v>
      </c>
      <c r="H2933" s="157">
        <f t="shared" si="91"/>
        <v>349.99847412099427</v>
      </c>
    </row>
    <row r="2934" spans="1:8" ht="15" customHeight="1" x14ac:dyDescent="0.2">
      <c r="A2934" s="152"/>
      <c r="B2934" s="152"/>
      <c r="C2934" s="152"/>
      <c r="D2934" s="152"/>
      <c r="E2934" s="153">
        <f>'2.40-Dati'!A2933</f>
        <v>41032.166666666664</v>
      </c>
      <c r="F2934" s="157">
        <f>'2.40-Dati'!B2933</f>
        <v>102.540000915527</v>
      </c>
      <c r="G2934" s="157">
        <f t="shared" si="90"/>
        <v>-2680.0003051759945</v>
      </c>
      <c r="H2934" s="157">
        <f t="shared" si="91"/>
        <v>-3620.0027465820031</v>
      </c>
    </row>
    <row r="2935" spans="1:8" ht="15" customHeight="1" x14ac:dyDescent="0.2">
      <c r="A2935" s="152"/>
      <c r="B2935" s="152"/>
      <c r="C2935" s="152"/>
      <c r="D2935" s="152"/>
      <c r="E2935" s="153">
        <f>'2.40-Dati'!A2934</f>
        <v>41033.166666666664</v>
      </c>
      <c r="F2935" s="157">
        <f>'2.40-Dati'!B2934</f>
        <v>98.489997863769503</v>
      </c>
      <c r="G2935" s="157">
        <f t="shared" si="90"/>
        <v>-4050.0030517574996</v>
      </c>
      <c r="H2935" s="157">
        <f t="shared" si="91"/>
        <v>-6730.0033569334937</v>
      </c>
    </row>
    <row r="2936" spans="1:8" ht="15" customHeight="1" x14ac:dyDescent="0.2">
      <c r="A2936" s="152"/>
      <c r="B2936" s="152"/>
      <c r="C2936" s="152"/>
      <c r="D2936" s="152"/>
      <c r="E2936" s="153">
        <f>'2.40-Dati'!A2935</f>
        <v>41036.166666666664</v>
      </c>
      <c r="F2936" s="157">
        <f>'2.40-Dati'!B2935</f>
        <v>97.940002441406193</v>
      </c>
      <c r="G2936" s="157">
        <f t="shared" si="90"/>
        <v>-549.99542236330967</v>
      </c>
      <c r="H2936" s="157">
        <f t="shared" si="91"/>
        <v>-4599.9984741208091</v>
      </c>
    </row>
    <row r="2937" spans="1:8" ht="15" customHeight="1" x14ac:dyDescent="0.2">
      <c r="A2937" s="152"/>
      <c r="B2937" s="152"/>
      <c r="C2937" s="152"/>
      <c r="D2937" s="152"/>
      <c r="E2937" s="153">
        <f>'2.40-Dati'!A2936</f>
        <v>41037.166666666664</v>
      </c>
      <c r="F2937" s="157">
        <f>'2.40-Dati'!B2936</f>
        <v>97.010002136230398</v>
      </c>
      <c r="G2937" s="157">
        <f t="shared" si="90"/>
        <v>-930.00030517579546</v>
      </c>
      <c r="H2937" s="157">
        <f t="shared" si="91"/>
        <v>-1479.9957275391052</v>
      </c>
    </row>
    <row r="2938" spans="1:8" ht="15" customHeight="1" x14ac:dyDescent="0.2">
      <c r="A2938" s="152"/>
      <c r="B2938" s="152"/>
      <c r="C2938" s="152"/>
      <c r="D2938" s="152"/>
      <c r="E2938" s="153">
        <f>'2.40-Dati'!A2937</f>
        <v>41038.166666666664</v>
      </c>
      <c r="F2938" s="157">
        <f>'2.40-Dati'!B2937</f>
        <v>96.809997558593693</v>
      </c>
      <c r="G2938" s="157">
        <f t="shared" si="90"/>
        <v>-200.00457763670454</v>
      </c>
      <c r="H2938" s="157">
        <f t="shared" si="91"/>
        <v>-1130.0048828125</v>
      </c>
    </row>
    <row r="2939" spans="1:8" ht="15" customHeight="1" x14ac:dyDescent="0.2">
      <c r="A2939" s="152"/>
      <c r="B2939" s="152"/>
      <c r="C2939" s="152"/>
      <c r="D2939" s="152"/>
      <c r="E2939" s="153">
        <f>'2.40-Dati'!A2938</f>
        <v>41039.166666666664</v>
      </c>
      <c r="F2939" s="157">
        <f>'2.40-Dati'!B2938</f>
        <v>97.080001831054602</v>
      </c>
      <c r="G2939" s="157">
        <f t="shared" si="90"/>
        <v>270.00427246090908</v>
      </c>
      <c r="H2939" s="157">
        <f t="shared" si="91"/>
        <v>69.999694824204539</v>
      </c>
    </row>
    <row r="2940" spans="1:8" ht="15" customHeight="1" x14ac:dyDescent="0.2">
      <c r="A2940" s="152"/>
      <c r="B2940" s="152"/>
      <c r="C2940" s="152"/>
      <c r="D2940" s="152"/>
      <c r="E2940" s="153">
        <f>'2.40-Dati'!A2939</f>
        <v>41040.166666666664</v>
      </c>
      <c r="F2940" s="157">
        <f>'2.40-Dati'!B2939</f>
        <v>96.129997253417898</v>
      </c>
      <c r="G2940" s="157">
        <f t="shared" si="90"/>
        <v>-950.00457763670454</v>
      </c>
      <c r="H2940" s="157">
        <f t="shared" si="91"/>
        <v>-680.00030517579546</v>
      </c>
    </row>
    <row r="2941" spans="1:8" ht="15" customHeight="1" x14ac:dyDescent="0.2">
      <c r="A2941" s="152"/>
      <c r="B2941" s="152"/>
      <c r="C2941" s="152"/>
      <c r="D2941" s="152"/>
      <c r="E2941" s="153">
        <f>'2.40-Dati'!A2940</f>
        <v>41043.166666666664</v>
      </c>
      <c r="F2941" s="157">
        <f>'2.40-Dati'!B2940</f>
        <v>94.779998779296804</v>
      </c>
      <c r="G2941" s="157">
        <f t="shared" si="90"/>
        <v>-1349.9984741210938</v>
      </c>
      <c r="H2941" s="157">
        <f t="shared" si="91"/>
        <v>-2300.0030517577984</v>
      </c>
    </row>
    <row r="2942" spans="1:8" ht="15" customHeight="1" x14ac:dyDescent="0.2">
      <c r="A2942" s="152"/>
      <c r="B2942" s="152"/>
      <c r="C2942" s="152"/>
      <c r="D2942" s="152"/>
      <c r="E2942" s="153">
        <f>'2.40-Dati'!A2941</f>
        <v>41044.166666666664</v>
      </c>
      <c r="F2942" s="157">
        <f>'2.40-Dati'!B2941</f>
        <v>93.980003356933594</v>
      </c>
      <c r="G2942" s="157">
        <f t="shared" si="90"/>
        <v>-799.9954223632102</v>
      </c>
      <c r="H2942" s="157">
        <f t="shared" si="91"/>
        <v>-2149.9938964843041</v>
      </c>
    </row>
    <row r="2943" spans="1:8" ht="15" customHeight="1" x14ac:dyDescent="0.2">
      <c r="A2943" s="152"/>
      <c r="B2943" s="152"/>
      <c r="C2943" s="152"/>
      <c r="D2943" s="152"/>
      <c r="E2943" s="153">
        <f>'2.40-Dati'!A2942</f>
        <v>41045.166666666664</v>
      </c>
      <c r="F2943" s="157">
        <f>'2.40-Dati'!B2942</f>
        <v>92.809997558593693</v>
      </c>
      <c r="G2943" s="157">
        <f t="shared" si="90"/>
        <v>-1170.0057983399006</v>
      </c>
      <c r="H2943" s="157">
        <f t="shared" si="91"/>
        <v>-1970.0012207031109</v>
      </c>
    </row>
    <row r="2944" spans="1:8" ht="15" customHeight="1" x14ac:dyDescent="0.2">
      <c r="A2944" s="152"/>
      <c r="B2944" s="152"/>
      <c r="C2944" s="152"/>
      <c r="D2944" s="152"/>
      <c r="E2944" s="153">
        <f>'2.40-Dati'!A2943</f>
        <v>41046.166666666664</v>
      </c>
      <c r="F2944" s="157">
        <f>'2.40-Dati'!B2943</f>
        <v>92.559997558593693</v>
      </c>
      <c r="G2944" s="157">
        <f t="shared" si="90"/>
        <v>-250</v>
      </c>
      <c r="H2944" s="157">
        <f t="shared" si="91"/>
        <v>-1420.0057983399006</v>
      </c>
    </row>
    <row r="2945" spans="1:8" ht="15" customHeight="1" x14ac:dyDescent="0.2">
      <c r="A2945" s="152"/>
      <c r="B2945" s="152"/>
      <c r="C2945" s="152"/>
      <c r="D2945" s="152"/>
      <c r="E2945" s="153">
        <f>'2.40-Dati'!A2944</f>
        <v>41047.166666666664</v>
      </c>
      <c r="F2945" s="157">
        <f>'2.40-Dati'!B2944</f>
        <v>91.480003356933594</v>
      </c>
      <c r="G2945" s="157">
        <f t="shared" si="90"/>
        <v>-1079.9942016600994</v>
      </c>
      <c r="H2945" s="157">
        <f t="shared" si="91"/>
        <v>-1329.9942016600994</v>
      </c>
    </row>
    <row r="2946" spans="1:8" ht="15" customHeight="1" x14ac:dyDescent="0.2">
      <c r="A2946" s="152"/>
      <c r="B2946" s="152"/>
      <c r="C2946" s="152"/>
      <c r="D2946" s="152"/>
      <c r="E2946" s="153">
        <f>'2.40-Dati'!A2945</f>
        <v>41050.166666666664</v>
      </c>
      <c r="F2946" s="157">
        <f>'2.40-Dati'!B2945</f>
        <v>92.569999694824205</v>
      </c>
      <c r="G2946" s="157">
        <f t="shared" si="90"/>
        <v>1089.9963378906109</v>
      </c>
      <c r="H2946" s="157">
        <f t="shared" si="91"/>
        <v>10.002136230511496</v>
      </c>
    </row>
    <row r="2947" spans="1:8" ht="15" customHeight="1" x14ac:dyDescent="0.2">
      <c r="A2947" s="152"/>
      <c r="B2947" s="152"/>
      <c r="C2947" s="152"/>
      <c r="D2947" s="152"/>
      <c r="E2947" s="153">
        <f>'2.40-Dati'!A2946</f>
        <v>41051.166666666664</v>
      </c>
      <c r="F2947" s="157">
        <f>'2.40-Dati'!B2946</f>
        <v>91.660003662109304</v>
      </c>
      <c r="G2947" s="157">
        <f t="shared" si="90"/>
        <v>-909.99603271490059</v>
      </c>
      <c r="H2947" s="157">
        <f t="shared" si="91"/>
        <v>180.00030517571031</v>
      </c>
    </row>
    <row r="2948" spans="1:8" ht="15" customHeight="1" x14ac:dyDescent="0.2">
      <c r="A2948" s="152"/>
      <c r="B2948" s="152"/>
      <c r="C2948" s="152"/>
      <c r="D2948" s="152"/>
      <c r="E2948" s="153">
        <f>'2.40-Dati'!A2947</f>
        <v>41052.166666666664</v>
      </c>
      <c r="F2948" s="157">
        <f>'2.40-Dati'!B2947</f>
        <v>89.900001525878906</v>
      </c>
      <c r="G2948" s="157">
        <f t="shared" ref="G2948:G3011" si="92">IF($B$1="lunga",1,-1)*$B$3*(F2948-F2947)</f>
        <v>-1760.0021362303978</v>
      </c>
      <c r="H2948" s="157">
        <f t="shared" si="91"/>
        <v>-2669.9981689452984</v>
      </c>
    </row>
    <row r="2949" spans="1:8" ht="15" customHeight="1" x14ac:dyDescent="0.2">
      <c r="A2949" s="152"/>
      <c r="B2949" s="152"/>
      <c r="C2949" s="152"/>
      <c r="D2949" s="152"/>
      <c r="E2949" s="153">
        <f>'2.40-Dati'!A2948</f>
        <v>41053.166666666664</v>
      </c>
      <c r="F2949" s="157">
        <f>'2.40-Dati'!B2948</f>
        <v>90.660003662109304</v>
      </c>
      <c r="G2949" s="157">
        <f t="shared" si="92"/>
        <v>760.0021362303977</v>
      </c>
      <c r="H2949" s="157">
        <f t="shared" ref="H2949:H3012" si="93">G2948+G2949</f>
        <v>-1000.0000000000001</v>
      </c>
    </row>
    <row r="2950" spans="1:8" ht="15" customHeight="1" x14ac:dyDescent="0.2">
      <c r="A2950" s="152"/>
      <c r="B2950" s="152"/>
      <c r="C2950" s="152"/>
      <c r="D2950" s="152"/>
      <c r="E2950" s="153">
        <f>'2.40-Dati'!A2949</f>
        <v>41054.166666666664</v>
      </c>
      <c r="F2950" s="157">
        <f>'2.40-Dati'!B2949</f>
        <v>90.860000610351506</v>
      </c>
      <c r="G2950" s="157">
        <f t="shared" si="92"/>
        <v>199.99694824220171</v>
      </c>
      <c r="H2950" s="157">
        <f t="shared" si="93"/>
        <v>959.99908447259941</v>
      </c>
    </row>
    <row r="2951" spans="1:8" ht="15" customHeight="1" x14ac:dyDescent="0.2">
      <c r="A2951" s="152"/>
      <c r="B2951" s="152"/>
      <c r="C2951" s="152"/>
      <c r="D2951" s="152"/>
      <c r="E2951" s="153">
        <f>'2.40-Dati'!A2950</f>
        <v>41058.166666666664</v>
      </c>
      <c r="F2951" s="157">
        <f>'2.40-Dati'!B2950</f>
        <v>90.760002136230398</v>
      </c>
      <c r="G2951" s="157">
        <f t="shared" si="92"/>
        <v>-99.998474121107961</v>
      </c>
      <c r="H2951" s="157">
        <f t="shared" si="93"/>
        <v>99.99847412109375</v>
      </c>
    </row>
    <row r="2952" spans="1:8" ht="15" customHeight="1" x14ac:dyDescent="0.2">
      <c r="A2952" s="152"/>
      <c r="B2952" s="152"/>
      <c r="C2952" s="152"/>
      <c r="D2952" s="152"/>
      <c r="E2952" s="153">
        <f>'2.40-Dati'!A2951</f>
        <v>41059.166666666664</v>
      </c>
      <c r="F2952" s="157">
        <f>'2.40-Dati'!B2951</f>
        <v>87.819999694824205</v>
      </c>
      <c r="G2952" s="157">
        <f t="shared" si="92"/>
        <v>-2940.0024414061932</v>
      </c>
      <c r="H2952" s="157">
        <f t="shared" si="93"/>
        <v>-3040.000915527301</v>
      </c>
    </row>
    <row r="2953" spans="1:8" ht="15" customHeight="1" x14ac:dyDescent="0.2">
      <c r="A2953" s="152"/>
      <c r="B2953" s="152"/>
      <c r="C2953" s="152"/>
      <c r="D2953" s="152"/>
      <c r="E2953" s="153">
        <f>'2.40-Dati'!A2952</f>
        <v>41060.166666666664</v>
      </c>
      <c r="F2953" s="157">
        <f>'2.40-Dati'!B2952</f>
        <v>86.529998779296804</v>
      </c>
      <c r="G2953" s="157">
        <f t="shared" si="92"/>
        <v>-1290.0009155274006</v>
      </c>
      <c r="H2953" s="157">
        <f t="shared" si="93"/>
        <v>-4230.0033569335938</v>
      </c>
    </row>
    <row r="2954" spans="1:8" ht="15" customHeight="1" x14ac:dyDescent="0.2">
      <c r="A2954" s="152"/>
      <c r="B2954" s="152"/>
      <c r="C2954" s="152"/>
      <c r="D2954" s="152"/>
      <c r="E2954" s="153">
        <f>'2.40-Dati'!A2953</f>
        <v>41061.166666666664</v>
      </c>
      <c r="F2954" s="157">
        <f>'2.40-Dati'!B2953</f>
        <v>83.230003356933594</v>
      </c>
      <c r="G2954" s="157">
        <f t="shared" si="92"/>
        <v>-3299.9954223632103</v>
      </c>
      <c r="H2954" s="157">
        <f t="shared" si="93"/>
        <v>-4589.9963378906104</v>
      </c>
    </row>
    <row r="2955" spans="1:8" ht="15" customHeight="1" x14ac:dyDescent="0.2">
      <c r="A2955" s="152"/>
      <c r="B2955" s="152"/>
      <c r="C2955" s="152"/>
      <c r="D2955" s="152"/>
      <c r="E2955" s="153">
        <f>'2.40-Dati'!A2954</f>
        <v>41064.166666666664</v>
      </c>
      <c r="F2955" s="157">
        <f>'2.40-Dati'!B2954</f>
        <v>83.980003356933594</v>
      </c>
      <c r="G2955" s="157">
        <f t="shared" si="92"/>
        <v>750</v>
      </c>
      <c r="H2955" s="157">
        <f t="shared" si="93"/>
        <v>-2549.9954223632103</v>
      </c>
    </row>
    <row r="2956" spans="1:8" ht="15" customHeight="1" x14ac:dyDescent="0.2">
      <c r="A2956" s="152"/>
      <c r="B2956" s="152"/>
      <c r="C2956" s="152"/>
      <c r="D2956" s="152"/>
      <c r="E2956" s="153">
        <f>'2.40-Dati'!A2955</f>
        <v>41065.166666666664</v>
      </c>
      <c r="F2956" s="157">
        <f>'2.40-Dati'!B2955</f>
        <v>84.290000915527301</v>
      </c>
      <c r="G2956" s="157">
        <f t="shared" si="92"/>
        <v>309.99755859370737</v>
      </c>
      <c r="H2956" s="157">
        <f t="shared" si="93"/>
        <v>1059.9975585937073</v>
      </c>
    </row>
    <row r="2957" spans="1:8" ht="15" customHeight="1" x14ac:dyDescent="0.2">
      <c r="A2957" s="152"/>
      <c r="B2957" s="152"/>
      <c r="C2957" s="152"/>
      <c r="D2957" s="152"/>
      <c r="E2957" s="153">
        <f>'2.40-Dati'!A2956</f>
        <v>41066.166666666664</v>
      </c>
      <c r="F2957" s="157">
        <f>'2.40-Dati'!B2956</f>
        <v>85.019996643066406</v>
      </c>
      <c r="G2957" s="157">
        <f t="shared" si="92"/>
        <v>729.99572753910513</v>
      </c>
      <c r="H2957" s="157">
        <f t="shared" si="93"/>
        <v>1039.9932861328125</v>
      </c>
    </row>
    <row r="2958" spans="1:8" ht="15" customHeight="1" x14ac:dyDescent="0.2">
      <c r="A2958" s="152"/>
      <c r="B2958" s="152"/>
      <c r="C2958" s="152"/>
      <c r="D2958" s="152"/>
      <c r="E2958" s="153">
        <f>'2.40-Dati'!A2957</f>
        <v>41067.166666666664</v>
      </c>
      <c r="F2958" s="157">
        <f>'2.40-Dati'!B2957</f>
        <v>84.819999694824205</v>
      </c>
      <c r="G2958" s="157">
        <f t="shared" si="92"/>
        <v>-199.99694824220171</v>
      </c>
      <c r="H2958" s="157">
        <f t="shared" si="93"/>
        <v>529.99877929690342</v>
      </c>
    </row>
    <row r="2959" spans="1:8" ht="15" customHeight="1" x14ac:dyDescent="0.2">
      <c r="A2959" s="152"/>
      <c r="B2959" s="152"/>
      <c r="C2959" s="152"/>
      <c r="D2959" s="152"/>
      <c r="E2959" s="153">
        <f>'2.40-Dati'!A2958</f>
        <v>41068.166666666664</v>
      </c>
      <c r="F2959" s="157">
        <f>'2.40-Dati'!B2958</f>
        <v>84.099998474121094</v>
      </c>
      <c r="G2959" s="157">
        <f t="shared" si="92"/>
        <v>-720.00122070311079</v>
      </c>
      <c r="H2959" s="157">
        <f t="shared" si="93"/>
        <v>-919.9981689453125</v>
      </c>
    </row>
    <row r="2960" spans="1:8" ht="15" customHeight="1" x14ac:dyDescent="0.2">
      <c r="A2960" s="152"/>
      <c r="B2960" s="152"/>
      <c r="C2960" s="152"/>
      <c r="D2960" s="152"/>
      <c r="E2960" s="153">
        <f>'2.40-Dati'!A2959</f>
        <v>41071.166666666664</v>
      </c>
      <c r="F2960" s="157">
        <f>'2.40-Dati'!B2959</f>
        <v>82.699996948242102</v>
      </c>
      <c r="G2960" s="157">
        <f t="shared" si="92"/>
        <v>-1400.0015258789915</v>
      </c>
      <c r="H2960" s="157">
        <f t="shared" si="93"/>
        <v>-2120.0027465821022</v>
      </c>
    </row>
    <row r="2961" spans="1:8" ht="15" customHeight="1" x14ac:dyDescent="0.2">
      <c r="A2961" s="152"/>
      <c r="B2961" s="152"/>
      <c r="C2961" s="152"/>
      <c r="D2961" s="152"/>
      <c r="E2961" s="153">
        <f>'2.40-Dati'!A2960</f>
        <v>41072.166666666664</v>
      </c>
      <c r="F2961" s="157">
        <f>'2.40-Dati'!B2960</f>
        <v>83.319999694824205</v>
      </c>
      <c r="G2961" s="157">
        <f t="shared" si="92"/>
        <v>620.0027465821023</v>
      </c>
      <c r="H2961" s="157">
        <f t="shared" si="93"/>
        <v>-779.99877929688921</v>
      </c>
    </row>
    <row r="2962" spans="1:8" ht="15" customHeight="1" x14ac:dyDescent="0.2">
      <c r="A2962" s="152"/>
      <c r="B2962" s="152"/>
      <c r="C2962" s="152"/>
      <c r="D2962" s="152"/>
      <c r="E2962" s="153">
        <f>'2.40-Dati'!A2961</f>
        <v>41073.166666666664</v>
      </c>
      <c r="F2962" s="157">
        <f>'2.40-Dati'!B2961</f>
        <v>82.620002746582003</v>
      </c>
      <c r="G2962" s="157">
        <f t="shared" si="92"/>
        <v>-699.99694824220171</v>
      </c>
      <c r="H2962" s="157">
        <f t="shared" si="93"/>
        <v>-79.994201660099407</v>
      </c>
    </row>
    <row r="2963" spans="1:8" ht="15" customHeight="1" x14ac:dyDescent="0.2">
      <c r="A2963" s="152"/>
      <c r="B2963" s="152"/>
      <c r="C2963" s="152"/>
      <c r="D2963" s="152"/>
      <c r="E2963" s="153">
        <f>'2.40-Dati'!A2962</f>
        <v>41074.166666666664</v>
      </c>
      <c r="F2963" s="157">
        <f>'2.40-Dati'!B2962</f>
        <v>83.910003662109304</v>
      </c>
      <c r="G2963" s="157">
        <f t="shared" si="92"/>
        <v>1290.000915527301</v>
      </c>
      <c r="H2963" s="157">
        <f t="shared" si="93"/>
        <v>590.00396728509929</v>
      </c>
    </row>
    <row r="2964" spans="1:8" ht="15" customHeight="1" x14ac:dyDescent="0.2">
      <c r="A2964" s="152"/>
      <c r="B2964" s="152"/>
      <c r="C2964" s="152"/>
      <c r="D2964" s="152"/>
      <c r="E2964" s="153">
        <f>'2.40-Dati'!A2963</f>
        <v>41075.166666666664</v>
      </c>
      <c r="F2964" s="157">
        <f>'2.40-Dati'!B2963</f>
        <v>84.029998779296804</v>
      </c>
      <c r="G2964" s="157">
        <f t="shared" si="92"/>
        <v>119.9951171875</v>
      </c>
      <c r="H2964" s="157">
        <f t="shared" si="93"/>
        <v>1409.996032714801</v>
      </c>
    </row>
    <row r="2965" spans="1:8" ht="15" customHeight="1" x14ac:dyDescent="0.2">
      <c r="A2965" s="152"/>
      <c r="B2965" s="152"/>
      <c r="C2965" s="152"/>
      <c r="D2965" s="152"/>
      <c r="E2965" s="153">
        <f>'2.40-Dati'!A2964</f>
        <v>41078.166666666664</v>
      </c>
      <c r="F2965" s="157">
        <f>'2.40-Dati'!B2964</f>
        <v>83.269996643066406</v>
      </c>
      <c r="G2965" s="157">
        <f t="shared" si="92"/>
        <v>-760.0021362303977</v>
      </c>
      <c r="H2965" s="157">
        <f t="shared" si="93"/>
        <v>-640.0070190428977</v>
      </c>
    </row>
    <row r="2966" spans="1:8" ht="15" customHeight="1" x14ac:dyDescent="0.2">
      <c r="A2966" s="152"/>
      <c r="B2966" s="152"/>
      <c r="C2966" s="152"/>
      <c r="D2966" s="152"/>
      <c r="E2966" s="153">
        <f>'2.40-Dati'!A2965</f>
        <v>41079.166666666664</v>
      </c>
      <c r="F2966" s="157">
        <f>'2.40-Dati'!B2965</f>
        <v>84.029998779296804</v>
      </c>
      <c r="G2966" s="157">
        <f t="shared" si="92"/>
        <v>760.0021362303977</v>
      </c>
      <c r="H2966" s="157">
        <f t="shared" si="93"/>
        <v>0</v>
      </c>
    </row>
    <row r="2967" spans="1:8" ht="15" customHeight="1" x14ac:dyDescent="0.2">
      <c r="A2967" s="152"/>
      <c r="B2967" s="152"/>
      <c r="C2967" s="152"/>
      <c r="D2967" s="152"/>
      <c r="E2967" s="153">
        <f>'2.40-Dati'!A2966</f>
        <v>41080.166666666664</v>
      </c>
      <c r="F2967" s="157">
        <f>'2.40-Dati'!B2966</f>
        <v>81.800003051757798</v>
      </c>
      <c r="G2967" s="157">
        <f t="shared" si="92"/>
        <v>-2229.9957275390057</v>
      </c>
      <c r="H2967" s="157">
        <f t="shared" si="93"/>
        <v>-1469.9935913086078</v>
      </c>
    </row>
    <row r="2968" spans="1:8" ht="15" customHeight="1" x14ac:dyDescent="0.2">
      <c r="A2968" s="152"/>
      <c r="B2968" s="152"/>
      <c r="C2968" s="152"/>
      <c r="D2968" s="152"/>
      <c r="E2968" s="153">
        <f>'2.40-Dati'!A2967</f>
        <v>41081.166666666664</v>
      </c>
      <c r="F2968" s="157">
        <f>'2.40-Dati'!B2967</f>
        <v>78.199996948242102</v>
      </c>
      <c r="G2968" s="157">
        <f t="shared" si="92"/>
        <v>-3600.0061035156959</v>
      </c>
      <c r="H2968" s="157">
        <f t="shared" si="93"/>
        <v>-5830.0018310547021</v>
      </c>
    </row>
    <row r="2969" spans="1:8" ht="15" customHeight="1" x14ac:dyDescent="0.2">
      <c r="A2969" s="152"/>
      <c r="B2969" s="152"/>
      <c r="C2969" s="152"/>
      <c r="D2969" s="152"/>
      <c r="E2969" s="153">
        <f>'2.40-Dati'!A2968</f>
        <v>41082.166666666664</v>
      </c>
      <c r="F2969" s="157">
        <f>'2.40-Dati'!B2968</f>
        <v>79.760002136230398</v>
      </c>
      <c r="G2969" s="157">
        <f t="shared" si="92"/>
        <v>1560.0051879882953</v>
      </c>
      <c r="H2969" s="157">
        <f t="shared" si="93"/>
        <v>-2040.0009155274006</v>
      </c>
    </row>
    <row r="2970" spans="1:8" ht="15" customHeight="1" x14ac:dyDescent="0.2">
      <c r="A2970" s="152"/>
      <c r="B2970" s="152"/>
      <c r="C2970" s="152"/>
      <c r="D2970" s="152"/>
      <c r="E2970" s="153">
        <f>'2.40-Dati'!A2969</f>
        <v>41085.166666666664</v>
      </c>
      <c r="F2970" s="157">
        <f>'2.40-Dati'!B2969</f>
        <v>79.209999084472599</v>
      </c>
      <c r="G2970" s="157">
        <f t="shared" si="92"/>
        <v>-550.00305175779829</v>
      </c>
      <c r="H2970" s="157">
        <f t="shared" si="93"/>
        <v>1010.0021362304971</v>
      </c>
    </row>
    <row r="2971" spans="1:8" ht="15" customHeight="1" x14ac:dyDescent="0.2">
      <c r="A2971" s="152"/>
      <c r="B2971" s="152"/>
      <c r="C2971" s="152"/>
      <c r="D2971" s="152"/>
      <c r="E2971" s="153">
        <f>'2.40-Dati'!A2970</f>
        <v>41086.166666666664</v>
      </c>
      <c r="F2971" s="157">
        <f>'2.40-Dati'!B2970</f>
        <v>79.360000610351506</v>
      </c>
      <c r="G2971" s="157">
        <f t="shared" si="92"/>
        <v>150.00152587890625</v>
      </c>
      <c r="H2971" s="157">
        <f t="shared" si="93"/>
        <v>-400.00152587889204</v>
      </c>
    </row>
    <row r="2972" spans="1:8" ht="15" customHeight="1" x14ac:dyDescent="0.2">
      <c r="A2972" s="152"/>
      <c r="B2972" s="152"/>
      <c r="C2972" s="152"/>
      <c r="D2972" s="152"/>
      <c r="E2972" s="153">
        <f>'2.40-Dati'!A2971</f>
        <v>41087.166666666664</v>
      </c>
      <c r="F2972" s="157">
        <f>'2.40-Dati'!B2971</f>
        <v>80.209999084472599</v>
      </c>
      <c r="G2972" s="157">
        <f t="shared" si="92"/>
        <v>849.99847412109375</v>
      </c>
      <c r="H2972" s="157">
        <f t="shared" si="93"/>
        <v>1000</v>
      </c>
    </row>
    <row r="2973" spans="1:8" ht="15" customHeight="1" x14ac:dyDescent="0.2">
      <c r="A2973" s="152"/>
      <c r="B2973" s="152"/>
      <c r="C2973" s="152"/>
      <c r="D2973" s="152"/>
      <c r="E2973" s="153">
        <f>'2.40-Dati'!A2972</f>
        <v>41088.166666666664</v>
      </c>
      <c r="F2973" s="157">
        <f>'2.40-Dati'!B2972</f>
        <v>77.690002441406193</v>
      </c>
      <c r="G2973" s="157">
        <f t="shared" si="92"/>
        <v>-2519.9966430664063</v>
      </c>
      <c r="H2973" s="157">
        <f t="shared" si="93"/>
        <v>-1669.9981689453125</v>
      </c>
    </row>
    <row r="2974" spans="1:8" ht="15" customHeight="1" x14ac:dyDescent="0.2">
      <c r="A2974" s="152"/>
      <c r="B2974" s="152"/>
      <c r="C2974" s="152"/>
      <c r="D2974" s="152"/>
      <c r="E2974" s="153">
        <f>'2.40-Dati'!A2973</f>
        <v>41089.166666666664</v>
      </c>
      <c r="F2974" s="157">
        <f>'2.40-Dati'!B2973</f>
        <v>84.959999084472599</v>
      </c>
      <c r="G2974" s="157">
        <f t="shared" si="92"/>
        <v>7269.9966430664063</v>
      </c>
      <c r="H2974" s="157">
        <f t="shared" si="93"/>
        <v>4750</v>
      </c>
    </row>
    <row r="2975" spans="1:8" ht="15" customHeight="1" x14ac:dyDescent="0.2">
      <c r="A2975" s="152"/>
      <c r="B2975" s="152"/>
      <c r="C2975" s="152"/>
      <c r="D2975" s="152"/>
      <c r="E2975" s="153">
        <f>'2.40-Dati'!A2974</f>
        <v>41092.166666666664</v>
      </c>
      <c r="F2975" s="157">
        <f>'2.40-Dati'!B2974</f>
        <v>83.75</v>
      </c>
      <c r="G2975" s="157">
        <f t="shared" si="92"/>
        <v>-1209.9990844725994</v>
      </c>
      <c r="H2975" s="157">
        <f t="shared" si="93"/>
        <v>6059.9975585938064</v>
      </c>
    </row>
    <row r="2976" spans="1:8" ht="15" customHeight="1" x14ac:dyDescent="0.2">
      <c r="A2976" s="152"/>
      <c r="B2976" s="152"/>
      <c r="C2976" s="152"/>
      <c r="D2976" s="152"/>
      <c r="E2976" s="153">
        <f>'2.40-Dati'!A2975</f>
        <v>41093.5625</v>
      </c>
      <c r="F2976" s="157">
        <f>'2.40-Dati'!B2975</f>
        <v>87.660003662109304</v>
      </c>
      <c r="G2976" s="157">
        <f t="shared" si="92"/>
        <v>3910.0036621093041</v>
      </c>
      <c r="H2976" s="157">
        <f t="shared" si="93"/>
        <v>2700.0045776367047</v>
      </c>
    </row>
    <row r="2977" spans="1:8" ht="15" customHeight="1" x14ac:dyDescent="0.2">
      <c r="A2977" s="152"/>
      <c r="B2977" s="152"/>
      <c r="C2977" s="152"/>
      <c r="D2977" s="152"/>
      <c r="E2977" s="153">
        <f>'2.40-Dati'!A2976</f>
        <v>41095.166666666664</v>
      </c>
      <c r="F2977" s="157">
        <f>'2.40-Dati'!B2976</f>
        <v>87.220001220703097</v>
      </c>
      <c r="G2977" s="157">
        <f t="shared" si="92"/>
        <v>-440.00244140620737</v>
      </c>
      <c r="H2977" s="157">
        <f t="shared" si="93"/>
        <v>3470.0012207030968</v>
      </c>
    </row>
    <row r="2978" spans="1:8" ht="15" customHeight="1" x14ac:dyDescent="0.2">
      <c r="A2978" s="152"/>
      <c r="B2978" s="152"/>
      <c r="C2978" s="152"/>
      <c r="D2978" s="152"/>
      <c r="E2978" s="153">
        <f>'2.40-Dati'!A2977</f>
        <v>41096.166666666664</v>
      </c>
      <c r="F2978" s="157">
        <f>'2.40-Dati'!B2977</f>
        <v>84.449996948242102</v>
      </c>
      <c r="G2978" s="157">
        <f t="shared" si="92"/>
        <v>-2770.0042724609943</v>
      </c>
      <c r="H2978" s="157">
        <f t="shared" si="93"/>
        <v>-3210.0067138672016</v>
      </c>
    </row>
    <row r="2979" spans="1:8" ht="15" customHeight="1" x14ac:dyDescent="0.2">
      <c r="A2979" s="152"/>
      <c r="B2979" s="152"/>
      <c r="C2979" s="152"/>
      <c r="D2979" s="152"/>
      <c r="E2979" s="153">
        <f>'2.40-Dati'!A2978</f>
        <v>41099.166666666664</v>
      </c>
      <c r="F2979" s="157">
        <f>'2.40-Dati'!B2978</f>
        <v>85.989997863769503</v>
      </c>
      <c r="G2979" s="157">
        <f t="shared" si="92"/>
        <v>1540.0009155274006</v>
      </c>
      <c r="H2979" s="157">
        <f t="shared" si="93"/>
        <v>-1230.0033569335938</v>
      </c>
    </row>
    <row r="2980" spans="1:8" ht="15" customHeight="1" x14ac:dyDescent="0.2">
      <c r="A2980" s="152"/>
      <c r="B2980" s="152"/>
      <c r="C2980" s="152"/>
      <c r="D2980" s="152"/>
      <c r="E2980" s="153">
        <f>'2.40-Dati'!A2979</f>
        <v>41100.166666666664</v>
      </c>
      <c r="F2980" s="157">
        <f>'2.40-Dati'!B2979</f>
        <v>83.910003662109304</v>
      </c>
      <c r="G2980" s="157">
        <f t="shared" si="92"/>
        <v>-2079.994201660199</v>
      </c>
      <c r="H2980" s="157">
        <f t="shared" si="93"/>
        <v>-539.9932861327984</v>
      </c>
    </row>
    <row r="2981" spans="1:8" ht="15" customHeight="1" x14ac:dyDescent="0.2">
      <c r="A2981" s="152"/>
      <c r="B2981" s="152"/>
      <c r="C2981" s="152"/>
      <c r="D2981" s="152"/>
      <c r="E2981" s="153">
        <f>'2.40-Dati'!A2980</f>
        <v>41101.166666666664</v>
      </c>
      <c r="F2981" s="157">
        <f>'2.40-Dati'!B2980</f>
        <v>85.809997558593693</v>
      </c>
      <c r="G2981" s="157">
        <f t="shared" si="92"/>
        <v>1899.9938964843891</v>
      </c>
      <c r="H2981" s="157">
        <f t="shared" si="93"/>
        <v>-180.0003051758099</v>
      </c>
    </row>
    <row r="2982" spans="1:8" ht="15" customHeight="1" x14ac:dyDescent="0.2">
      <c r="A2982" s="152"/>
      <c r="B2982" s="152"/>
      <c r="C2982" s="152"/>
      <c r="D2982" s="152"/>
      <c r="E2982" s="153">
        <f>'2.40-Dati'!A2981</f>
        <v>41102.166666666664</v>
      </c>
      <c r="F2982" s="157">
        <f>'2.40-Dati'!B2981</f>
        <v>86.080001831054602</v>
      </c>
      <c r="G2982" s="157">
        <f t="shared" si="92"/>
        <v>270.00427246090908</v>
      </c>
      <c r="H2982" s="157">
        <f t="shared" si="93"/>
        <v>2169.9981689452979</v>
      </c>
    </row>
    <row r="2983" spans="1:8" ht="15" customHeight="1" x14ac:dyDescent="0.2">
      <c r="A2983" s="152"/>
      <c r="B2983" s="152"/>
      <c r="C2983" s="152"/>
      <c r="D2983" s="152"/>
      <c r="E2983" s="153">
        <f>'2.40-Dati'!A2982</f>
        <v>41103.166666666664</v>
      </c>
      <c r="F2983" s="157">
        <f>'2.40-Dati'!B2982</f>
        <v>87.099998474121094</v>
      </c>
      <c r="G2983" s="157">
        <f t="shared" si="92"/>
        <v>1019.9966430664915</v>
      </c>
      <c r="H2983" s="157">
        <f t="shared" si="93"/>
        <v>1290.0009155274006</v>
      </c>
    </row>
    <row r="2984" spans="1:8" ht="15" customHeight="1" x14ac:dyDescent="0.2">
      <c r="A2984" s="152"/>
      <c r="B2984" s="152"/>
      <c r="C2984" s="152"/>
      <c r="D2984" s="152"/>
      <c r="E2984" s="153">
        <f>'2.40-Dati'!A2983</f>
        <v>41106.166666666664</v>
      </c>
      <c r="F2984" s="157">
        <f>'2.40-Dati'!B2983</f>
        <v>88.430000305175696</v>
      </c>
      <c r="G2984" s="157">
        <f t="shared" si="92"/>
        <v>1330.0018310546022</v>
      </c>
      <c r="H2984" s="157">
        <f t="shared" si="93"/>
        <v>2349.9984741210938</v>
      </c>
    </row>
    <row r="2985" spans="1:8" ht="15" customHeight="1" x14ac:dyDescent="0.2">
      <c r="A2985" s="152"/>
      <c r="B2985" s="152"/>
      <c r="C2985" s="152"/>
      <c r="D2985" s="152"/>
      <c r="E2985" s="153">
        <f>'2.40-Dati'!A2984</f>
        <v>41107.166666666664</v>
      </c>
      <c r="F2985" s="157">
        <f>'2.40-Dati'!B2984</f>
        <v>89.220001220703097</v>
      </c>
      <c r="G2985" s="157">
        <f t="shared" si="92"/>
        <v>790.00091552740059</v>
      </c>
      <c r="H2985" s="157">
        <f t="shared" si="93"/>
        <v>2120.0027465820031</v>
      </c>
    </row>
    <row r="2986" spans="1:8" ht="15" customHeight="1" x14ac:dyDescent="0.2">
      <c r="A2986" s="152"/>
      <c r="B2986" s="152"/>
      <c r="C2986" s="152"/>
      <c r="D2986" s="152"/>
      <c r="E2986" s="153">
        <f>'2.40-Dati'!A2985</f>
        <v>41108.166666666664</v>
      </c>
      <c r="F2986" s="157">
        <f>'2.40-Dati'!B2985</f>
        <v>89.870002746582003</v>
      </c>
      <c r="G2986" s="157">
        <f t="shared" si="92"/>
        <v>650.00152587890625</v>
      </c>
      <c r="H2986" s="157">
        <f t="shared" si="93"/>
        <v>1440.0024414063068</v>
      </c>
    </row>
    <row r="2987" spans="1:8" ht="15" customHeight="1" x14ac:dyDescent="0.2">
      <c r="A2987" s="152"/>
      <c r="B2987" s="152"/>
      <c r="C2987" s="152"/>
      <c r="D2987" s="152"/>
      <c r="E2987" s="153">
        <f>'2.40-Dati'!A2986</f>
        <v>41109.166666666664</v>
      </c>
      <c r="F2987" s="157">
        <f>'2.40-Dati'!B2986</f>
        <v>92.660003662109304</v>
      </c>
      <c r="G2987" s="157">
        <f t="shared" si="92"/>
        <v>2790.000915527301</v>
      </c>
      <c r="H2987" s="157">
        <f t="shared" si="93"/>
        <v>3440.0024414062073</v>
      </c>
    </row>
    <row r="2988" spans="1:8" ht="15" customHeight="1" x14ac:dyDescent="0.2">
      <c r="A2988" s="152"/>
      <c r="B2988" s="152"/>
      <c r="C2988" s="152"/>
      <c r="D2988" s="152"/>
      <c r="E2988" s="153">
        <f>'2.40-Dati'!A2987</f>
        <v>41110.166666666664</v>
      </c>
      <c r="F2988" s="157">
        <f>'2.40-Dati'!B2987</f>
        <v>91.440002441406193</v>
      </c>
      <c r="G2988" s="157">
        <f t="shared" si="92"/>
        <v>-1220.0012207031109</v>
      </c>
      <c r="H2988" s="157">
        <f t="shared" si="93"/>
        <v>1569.9996948241901</v>
      </c>
    </row>
    <row r="2989" spans="1:8" ht="15" customHeight="1" x14ac:dyDescent="0.2">
      <c r="A2989" s="152"/>
      <c r="B2989" s="152"/>
      <c r="C2989" s="152"/>
      <c r="D2989" s="152"/>
      <c r="E2989" s="153">
        <f>'2.40-Dati'!A2988</f>
        <v>41113.166666666664</v>
      </c>
      <c r="F2989" s="157">
        <f>'2.40-Dati'!B2988</f>
        <v>88.139999389648395</v>
      </c>
      <c r="G2989" s="157">
        <f t="shared" si="92"/>
        <v>-3300.0030517577984</v>
      </c>
      <c r="H2989" s="157">
        <f t="shared" si="93"/>
        <v>-4520.0042724609093</v>
      </c>
    </row>
    <row r="2990" spans="1:8" ht="15" customHeight="1" x14ac:dyDescent="0.2">
      <c r="A2990" s="152"/>
      <c r="B2990" s="152"/>
      <c r="C2990" s="152"/>
      <c r="D2990" s="152"/>
      <c r="E2990" s="153">
        <f>'2.40-Dati'!A2989</f>
        <v>41114.166666666664</v>
      </c>
      <c r="F2990" s="157">
        <f>'2.40-Dati'!B2989</f>
        <v>88.5</v>
      </c>
      <c r="G2990" s="157">
        <f t="shared" si="92"/>
        <v>360.00061035160513</v>
      </c>
      <c r="H2990" s="157">
        <f t="shared" si="93"/>
        <v>-2940.0024414061932</v>
      </c>
    </row>
    <row r="2991" spans="1:8" ht="15" customHeight="1" x14ac:dyDescent="0.2">
      <c r="A2991" s="152"/>
      <c r="B2991" s="152"/>
      <c r="C2991" s="152"/>
      <c r="D2991" s="152"/>
      <c r="E2991" s="153">
        <f>'2.40-Dati'!A2990</f>
        <v>41115.166666666664</v>
      </c>
      <c r="F2991" s="157">
        <f>'2.40-Dati'!B2990</f>
        <v>88.970001220703097</v>
      </c>
      <c r="G2991" s="157">
        <f t="shared" si="92"/>
        <v>470.00122070309658</v>
      </c>
      <c r="H2991" s="157">
        <f t="shared" si="93"/>
        <v>830.00183105470171</v>
      </c>
    </row>
    <row r="2992" spans="1:8" ht="15" customHeight="1" x14ac:dyDescent="0.2">
      <c r="A2992" s="152"/>
      <c r="B2992" s="152"/>
      <c r="C2992" s="152"/>
      <c r="D2992" s="152"/>
      <c r="E2992" s="153">
        <f>'2.40-Dati'!A2991</f>
        <v>41116.166666666664</v>
      </c>
      <c r="F2992" s="157">
        <f>'2.40-Dati'!B2991</f>
        <v>89.389999389648395</v>
      </c>
      <c r="G2992" s="157">
        <f t="shared" si="92"/>
        <v>419.99816894529829</v>
      </c>
      <c r="H2992" s="157">
        <f t="shared" si="93"/>
        <v>889.99938964839487</v>
      </c>
    </row>
    <row r="2993" spans="1:8" ht="15" customHeight="1" x14ac:dyDescent="0.2">
      <c r="A2993" s="152"/>
      <c r="B2993" s="152"/>
      <c r="C2993" s="152"/>
      <c r="D2993" s="152"/>
      <c r="E2993" s="153">
        <f>'2.40-Dati'!A2992</f>
        <v>41117.166666666664</v>
      </c>
      <c r="F2993" s="157">
        <f>'2.40-Dati'!B2992</f>
        <v>90.129997253417898</v>
      </c>
      <c r="G2993" s="157">
        <f t="shared" si="92"/>
        <v>739.99786376950283</v>
      </c>
      <c r="H2993" s="157">
        <f t="shared" si="93"/>
        <v>1159.996032714801</v>
      </c>
    </row>
    <row r="2994" spans="1:8" ht="15" customHeight="1" x14ac:dyDescent="0.2">
      <c r="A2994" s="152"/>
      <c r="B2994" s="152"/>
      <c r="C2994" s="152"/>
      <c r="D2994" s="152"/>
      <c r="E2994" s="153">
        <f>'2.40-Dati'!A2993</f>
        <v>41120.166666666664</v>
      </c>
      <c r="F2994" s="157">
        <f>'2.40-Dati'!B2993</f>
        <v>89.779998779296804</v>
      </c>
      <c r="G2994" s="157">
        <f t="shared" si="92"/>
        <v>-349.99847412109375</v>
      </c>
      <c r="H2994" s="157">
        <f t="shared" si="93"/>
        <v>389.99938964840908</v>
      </c>
    </row>
    <row r="2995" spans="1:8" ht="15" customHeight="1" x14ac:dyDescent="0.2">
      <c r="A2995" s="152"/>
      <c r="B2995" s="152"/>
      <c r="C2995" s="152"/>
      <c r="D2995" s="152"/>
      <c r="E2995" s="153">
        <f>'2.40-Dati'!A2994</f>
        <v>41121.166666666664</v>
      </c>
      <c r="F2995" s="157">
        <f>'2.40-Dati'!B2994</f>
        <v>88.059997558593693</v>
      </c>
      <c r="G2995" s="157">
        <f t="shared" si="92"/>
        <v>-1720.0012207031109</v>
      </c>
      <c r="H2995" s="157">
        <f t="shared" si="93"/>
        <v>-2069.9996948242047</v>
      </c>
    </row>
    <row r="2996" spans="1:8" ht="15" customHeight="1" x14ac:dyDescent="0.2">
      <c r="A2996" s="152"/>
      <c r="B2996" s="152"/>
      <c r="C2996" s="152"/>
      <c r="D2996" s="152"/>
      <c r="E2996" s="153">
        <f>'2.40-Dati'!A2995</f>
        <v>41122.166666666664</v>
      </c>
      <c r="F2996" s="157">
        <f>'2.40-Dati'!B2995</f>
        <v>88.910003662109304</v>
      </c>
      <c r="G2996" s="157">
        <f t="shared" si="92"/>
        <v>850.00610351561079</v>
      </c>
      <c r="H2996" s="157">
        <f t="shared" si="93"/>
        <v>-869.99511718750011</v>
      </c>
    </row>
    <row r="2997" spans="1:8" ht="15" customHeight="1" x14ac:dyDescent="0.2">
      <c r="A2997" s="152"/>
      <c r="B2997" s="152"/>
      <c r="C2997" s="152"/>
      <c r="D2997" s="152"/>
      <c r="E2997" s="153">
        <f>'2.40-Dati'!A2996</f>
        <v>41123.166666666664</v>
      </c>
      <c r="F2997" s="157">
        <f>'2.40-Dati'!B2996</f>
        <v>87.129997253417898</v>
      </c>
      <c r="G2997" s="157">
        <f t="shared" si="92"/>
        <v>-1780.0064086914063</v>
      </c>
      <c r="H2997" s="157">
        <f t="shared" si="93"/>
        <v>-930.00030517579546</v>
      </c>
    </row>
    <row r="2998" spans="1:8" ht="15" customHeight="1" x14ac:dyDescent="0.2">
      <c r="A2998" s="152"/>
      <c r="B2998" s="152"/>
      <c r="C2998" s="152"/>
      <c r="D2998" s="152"/>
      <c r="E2998" s="153">
        <f>'2.40-Dati'!A2997</f>
        <v>41124.166666666664</v>
      </c>
      <c r="F2998" s="157">
        <f>'2.40-Dati'!B2997</f>
        <v>91.400001525878906</v>
      </c>
      <c r="G2998" s="157">
        <f t="shared" si="92"/>
        <v>4270.0042724610084</v>
      </c>
      <c r="H2998" s="157">
        <f t="shared" si="93"/>
        <v>2489.9978637696022</v>
      </c>
    </row>
    <row r="2999" spans="1:8" ht="15" customHeight="1" x14ac:dyDescent="0.2">
      <c r="A2999" s="152"/>
      <c r="B2999" s="152"/>
      <c r="C2999" s="152"/>
      <c r="D2999" s="152"/>
      <c r="E2999" s="153">
        <f>'2.40-Dati'!A2998</f>
        <v>41127.166666666664</v>
      </c>
      <c r="F2999" s="157">
        <f>'2.40-Dati'!B2998</f>
        <v>92.199996948242102</v>
      </c>
      <c r="G2999" s="157">
        <f t="shared" si="92"/>
        <v>799.99542236319598</v>
      </c>
      <c r="H2999" s="157">
        <f t="shared" si="93"/>
        <v>5069.9996948242042</v>
      </c>
    </row>
    <row r="3000" spans="1:8" ht="15" customHeight="1" x14ac:dyDescent="0.2">
      <c r="A3000" s="152"/>
      <c r="B3000" s="152"/>
      <c r="C3000" s="152"/>
      <c r="D3000" s="152"/>
      <c r="E3000" s="153">
        <f>'2.40-Dati'!A2999</f>
        <v>41128.166666666664</v>
      </c>
      <c r="F3000" s="157">
        <f>'2.40-Dati'!B2999</f>
        <v>93.669998168945298</v>
      </c>
      <c r="G3000" s="157">
        <f t="shared" si="92"/>
        <v>1470.0012207031959</v>
      </c>
      <c r="H3000" s="157">
        <f t="shared" si="93"/>
        <v>2269.9966430663917</v>
      </c>
    </row>
    <row r="3001" spans="1:8" ht="15" customHeight="1" x14ac:dyDescent="0.2">
      <c r="A3001" s="152"/>
      <c r="B3001" s="152"/>
      <c r="C3001" s="152"/>
      <c r="D3001" s="152"/>
      <c r="E3001" s="153">
        <f>'2.40-Dati'!A3000</f>
        <v>41129.166666666664</v>
      </c>
      <c r="F3001" s="157">
        <f>'2.40-Dati'!B3000</f>
        <v>93.349998474121094</v>
      </c>
      <c r="G3001" s="157">
        <f t="shared" si="92"/>
        <v>-319.99969482420454</v>
      </c>
      <c r="H3001" s="157">
        <f t="shared" si="93"/>
        <v>1150.0015258789913</v>
      </c>
    </row>
    <row r="3002" spans="1:8" ht="15" customHeight="1" x14ac:dyDescent="0.2">
      <c r="A3002" s="152"/>
      <c r="B3002" s="152"/>
      <c r="C3002" s="152"/>
      <c r="D3002" s="152"/>
      <c r="E3002" s="153">
        <f>'2.40-Dati'!A3001</f>
        <v>41130.166666666664</v>
      </c>
      <c r="F3002" s="157">
        <f>'2.40-Dati'!B3001</f>
        <v>93.360000610351506</v>
      </c>
      <c r="G3002" s="157">
        <f t="shared" si="92"/>
        <v>10.002136230411907</v>
      </c>
      <c r="H3002" s="157">
        <f t="shared" si="93"/>
        <v>-309.99755859379263</v>
      </c>
    </row>
    <row r="3003" spans="1:8" ht="15" customHeight="1" x14ac:dyDescent="0.2">
      <c r="A3003" s="152"/>
      <c r="B3003" s="152"/>
      <c r="C3003" s="152"/>
      <c r="D3003" s="152"/>
      <c r="E3003" s="153">
        <f>'2.40-Dati'!A3002</f>
        <v>41131.166666666664</v>
      </c>
      <c r="F3003" s="157">
        <f>'2.40-Dati'!B3002</f>
        <v>92.870002746582003</v>
      </c>
      <c r="G3003" s="157">
        <f t="shared" si="92"/>
        <v>-489.99786376950283</v>
      </c>
      <c r="H3003" s="157">
        <f t="shared" si="93"/>
        <v>-479.99572753909092</v>
      </c>
    </row>
    <row r="3004" spans="1:8" ht="15" customHeight="1" x14ac:dyDescent="0.2">
      <c r="A3004" s="152"/>
      <c r="B3004" s="152"/>
      <c r="C3004" s="152"/>
      <c r="D3004" s="152"/>
      <c r="E3004" s="153">
        <f>'2.40-Dati'!A3003</f>
        <v>41134.166666666664</v>
      </c>
      <c r="F3004" s="157">
        <f>'2.40-Dati'!B3003</f>
        <v>92.730003356933594</v>
      </c>
      <c r="G3004" s="157">
        <f t="shared" si="92"/>
        <v>-139.99938964840908</v>
      </c>
      <c r="H3004" s="157">
        <f t="shared" si="93"/>
        <v>-629.99725341791191</v>
      </c>
    </row>
    <row r="3005" spans="1:8" ht="15" customHeight="1" x14ac:dyDescent="0.2">
      <c r="A3005" s="152"/>
      <c r="B3005" s="152"/>
      <c r="C3005" s="152"/>
      <c r="D3005" s="152"/>
      <c r="E3005" s="153">
        <f>'2.40-Dati'!A3004</f>
        <v>41135.166666666664</v>
      </c>
      <c r="F3005" s="157">
        <f>'2.40-Dati'!B3004</f>
        <v>93.430000305175696</v>
      </c>
      <c r="G3005" s="157">
        <f t="shared" si="92"/>
        <v>699.99694824210223</v>
      </c>
      <c r="H3005" s="157">
        <f t="shared" si="93"/>
        <v>559.99755859369316</v>
      </c>
    </row>
    <row r="3006" spans="1:8" ht="15" customHeight="1" x14ac:dyDescent="0.2">
      <c r="A3006" s="152"/>
      <c r="B3006" s="152"/>
      <c r="C3006" s="152"/>
      <c r="D3006" s="152"/>
      <c r="E3006" s="153">
        <f>'2.40-Dati'!A3005</f>
        <v>41136.166666666664</v>
      </c>
      <c r="F3006" s="157">
        <f>'2.40-Dati'!B3005</f>
        <v>94.330001831054602</v>
      </c>
      <c r="G3006" s="157">
        <f t="shared" si="92"/>
        <v>900.00152587890625</v>
      </c>
      <c r="H3006" s="157">
        <f t="shared" si="93"/>
        <v>1599.9984741210085</v>
      </c>
    </row>
    <row r="3007" spans="1:8" ht="15" customHeight="1" x14ac:dyDescent="0.2">
      <c r="A3007" s="152"/>
      <c r="B3007" s="152"/>
      <c r="C3007" s="152"/>
      <c r="D3007" s="152"/>
      <c r="E3007" s="153">
        <f>'2.40-Dati'!A3006</f>
        <v>41137.166666666664</v>
      </c>
      <c r="F3007" s="157">
        <f>'2.40-Dati'!B3006</f>
        <v>95.599998474121094</v>
      </c>
      <c r="G3007" s="157">
        <f t="shared" si="92"/>
        <v>1269.9966430664915</v>
      </c>
      <c r="H3007" s="157">
        <f t="shared" si="93"/>
        <v>2169.998168945398</v>
      </c>
    </row>
    <row r="3008" spans="1:8" ht="15" customHeight="1" x14ac:dyDescent="0.2">
      <c r="A3008" s="152"/>
      <c r="B3008" s="152"/>
      <c r="C3008" s="152"/>
      <c r="D3008" s="152"/>
      <c r="E3008" s="153">
        <f>'2.40-Dati'!A3007</f>
        <v>41138.166666666664</v>
      </c>
      <c r="F3008" s="157">
        <f>'2.40-Dati'!B3007</f>
        <v>96.010002136230398</v>
      </c>
      <c r="G3008" s="157">
        <f t="shared" si="92"/>
        <v>410.00366210930395</v>
      </c>
      <c r="H3008" s="157">
        <f t="shared" si="93"/>
        <v>1680.0003051757953</v>
      </c>
    </row>
    <row r="3009" spans="1:8" ht="15" customHeight="1" x14ac:dyDescent="0.2">
      <c r="A3009" s="152"/>
      <c r="B3009" s="152"/>
      <c r="C3009" s="152"/>
      <c r="D3009" s="152"/>
      <c r="E3009" s="153">
        <f>'2.40-Dati'!A3008</f>
        <v>41141.166666666664</v>
      </c>
      <c r="F3009" s="157">
        <f>'2.40-Dati'!B3008</f>
        <v>95.970001220703097</v>
      </c>
      <c r="G3009" s="157">
        <f t="shared" si="92"/>
        <v>-40.000915527301117</v>
      </c>
      <c r="H3009" s="157">
        <f t="shared" si="93"/>
        <v>370.00274658200283</v>
      </c>
    </row>
    <row r="3010" spans="1:8" ht="15" customHeight="1" x14ac:dyDescent="0.2">
      <c r="A3010" s="152"/>
      <c r="B3010" s="152"/>
      <c r="C3010" s="152"/>
      <c r="D3010" s="152"/>
      <c r="E3010" s="153">
        <f>'2.40-Dati'!A3009</f>
        <v>41142.166666666664</v>
      </c>
      <c r="F3010" s="157">
        <f>'2.40-Dati'!B3009</f>
        <v>96.680000305175696</v>
      </c>
      <c r="G3010" s="157">
        <f t="shared" si="92"/>
        <v>709.99908447259941</v>
      </c>
      <c r="H3010" s="157">
        <f t="shared" si="93"/>
        <v>669.99816894529829</v>
      </c>
    </row>
    <row r="3011" spans="1:8" ht="15" customHeight="1" x14ac:dyDescent="0.2">
      <c r="A3011" s="152"/>
      <c r="B3011" s="152"/>
      <c r="C3011" s="152"/>
      <c r="D3011" s="152"/>
      <c r="E3011" s="153">
        <f>'2.40-Dati'!A3010</f>
        <v>41143.166666666664</v>
      </c>
      <c r="F3011" s="157">
        <f>'2.40-Dati'!B3010</f>
        <v>97.260002136230398</v>
      </c>
      <c r="G3011" s="157">
        <f t="shared" si="92"/>
        <v>580.00183105470171</v>
      </c>
      <c r="H3011" s="157">
        <f t="shared" si="93"/>
        <v>1290.000915527301</v>
      </c>
    </row>
    <row r="3012" spans="1:8" ht="15" customHeight="1" x14ac:dyDescent="0.2">
      <c r="A3012" s="152"/>
      <c r="B3012" s="152"/>
      <c r="C3012" s="152"/>
      <c r="D3012" s="152"/>
      <c r="E3012" s="153">
        <f>'2.40-Dati'!A3011</f>
        <v>41144.166666666664</v>
      </c>
      <c r="F3012" s="157">
        <f>'2.40-Dati'!B3011</f>
        <v>96.269996643066406</v>
      </c>
      <c r="G3012" s="157">
        <f t="shared" ref="G3012:G3075" si="94">IF($B$1="lunga",1,-1)*$B$3*(F3012-F3011)</f>
        <v>-990.00549316399145</v>
      </c>
      <c r="H3012" s="157">
        <f t="shared" si="93"/>
        <v>-410.00366210928973</v>
      </c>
    </row>
    <row r="3013" spans="1:8" ht="15" customHeight="1" x14ac:dyDescent="0.2">
      <c r="A3013" s="152"/>
      <c r="B3013" s="152"/>
      <c r="C3013" s="152"/>
      <c r="D3013" s="152"/>
      <c r="E3013" s="153">
        <f>'2.40-Dati'!A3012</f>
        <v>41145.166666666664</v>
      </c>
      <c r="F3013" s="157">
        <f>'2.40-Dati'!B3012</f>
        <v>96.150001525878906</v>
      </c>
      <c r="G3013" s="157">
        <f t="shared" si="94"/>
        <v>-119.9951171875</v>
      </c>
      <c r="H3013" s="157">
        <f t="shared" ref="H3013:H3076" si="95">G3012+G3013</f>
        <v>-1110.0006103514916</v>
      </c>
    </row>
    <row r="3014" spans="1:8" ht="15" customHeight="1" x14ac:dyDescent="0.2">
      <c r="A3014" s="152"/>
      <c r="B3014" s="152"/>
      <c r="C3014" s="152"/>
      <c r="D3014" s="152"/>
      <c r="E3014" s="153">
        <f>'2.40-Dati'!A3013</f>
        <v>41148.166666666664</v>
      </c>
      <c r="F3014" s="157">
        <f>'2.40-Dati'!B3013</f>
        <v>95.470001220703097</v>
      </c>
      <c r="G3014" s="157">
        <f t="shared" si="94"/>
        <v>-680.00030517580967</v>
      </c>
      <c r="H3014" s="157">
        <f t="shared" si="95"/>
        <v>-799.99542236330967</v>
      </c>
    </row>
    <row r="3015" spans="1:8" ht="15" customHeight="1" x14ac:dyDescent="0.2">
      <c r="A3015" s="152"/>
      <c r="B3015" s="152"/>
      <c r="C3015" s="152"/>
      <c r="D3015" s="152"/>
      <c r="E3015" s="153">
        <f>'2.40-Dati'!A3014</f>
        <v>41149.166666666664</v>
      </c>
      <c r="F3015" s="157">
        <f>'2.40-Dati'!B3014</f>
        <v>96.330001831054602</v>
      </c>
      <c r="G3015" s="157">
        <f t="shared" si="94"/>
        <v>860.00061035150566</v>
      </c>
      <c r="H3015" s="157">
        <f t="shared" si="95"/>
        <v>180.00030517569598</v>
      </c>
    </row>
    <row r="3016" spans="1:8" ht="15" customHeight="1" x14ac:dyDescent="0.2">
      <c r="A3016" s="152"/>
      <c r="B3016" s="152"/>
      <c r="C3016" s="152"/>
      <c r="D3016" s="152"/>
      <c r="E3016" s="153">
        <f>'2.40-Dati'!A3015</f>
        <v>41150.166666666664</v>
      </c>
      <c r="F3016" s="157">
        <f>'2.40-Dati'!B3015</f>
        <v>95.489997863769503</v>
      </c>
      <c r="G3016" s="157">
        <f t="shared" si="94"/>
        <v>-840.00396728509941</v>
      </c>
      <c r="H3016" s="157">
        <f t="shared" si="95"/>
        <v>19.99664306640625</v>
      </c>
    </row>
    <row r="3017" spans="1:8" ht="15" customHeight="1" x14ac:dyDescent="0.2">
      <c r="A3017" s="152"/>
      <c r="B3017" s="152"/>
      <c r="C3017" s="152"/>
      <c r="D3017" s="152"/>
      <c r="E3017" s="153">
        <f>'2.40-Dati'!A3016</f>
        <v>41151.166666666664</v>
      </c>
      <c r="F3017" s="157">
        <f>'2.40-Dati'!B3016</f>
        <v>94.620002746582003</v>
      </c>
      <c r="G3017" s="157">
        <f t="shared" si="94"/>
        <v>-869.9951171875</v>
      </c>
      <c r="H3017" s="157">
        <f t="shared" si="95"/>
        <v>-1709.9990844725994</v>
      </c>
    </row>
    <row r="3018" spans="1:8" ht="15" customHeight="1" x14ac:dyDescent="0.2">
      <c r="A3018" s="152"/>
      <c r="B3018" s="152"/>
      <c r="C3018" s="152"/>
      <c r="D3018" s="152"/>
      <c r="E3018" s="153">
        <f>'2.40-Dati'!A3017</f>
        <v>41152.166666666664</v>
      </c>
      <c r="F3018" s="157">
        <f>'2.40-Dati'!B3017</f>
        <v>96.470001220703097</v>
      </c>
      <c r="G3018" s="157">
        <f t="shared" si="94"/>
        <v>1849.9984741210938</v>
      </c>
      <c r="H3018" s="157">
        <f t="shared" si="95"/>
        <v>980.00335693359375</v>
      </c>
    </row>
    <row r="3019" spans="1:8" ht="15" customHeight="1" x14ac:dyDescent="0.2">
      <c r="A3019" s="152"/>
      <c r="B3019" s="152"/>
      <c r="C3019" s="152"/>
      <c r="D3019" s="152"/>
      <c r="E3019" s="153">
        <f>'2.40-Dati'!A3018</f>
        <v>41156.166666666664</v>
      </c>
      <c r="F3019" s="157">
        <f>'2.40-Dati'!B3018</f>
        <v>95.300003051757798</v>
      </c>
      <c r="G3019" s="157">
        <f t="shared" si="94"/>
        <v>-1169.9981689452984</v>
      </c>
      <c r="H3019" s="157">
        <f t="shared" si="95"/>
        <v>680.00030517579535</v>
      </c>
    </row>
    <row r="3020" spans="1:8" ht="15" customHeight="1" x14ac:dyDescent="0.2">
      <c r="A3020" s="152"/>
      <c r="B3020" s="152"/>
      <c r="C3020" s="152"/>
      <c r="D3020" s="152"/>
      <c r="E3020" s="153">
        <f>'2.40-Dati'!A3019</f>
        <v>41157.166666666664</v>
      </c>
      <c r="F3020" s="157">
        <f>'2.40-Dati'!B3019</f>
        <v>95.360000610351506</v>
      </c>
      <c r="G3020" s="157">
        <f t="shared" si="94"/>
        <v>59.997558593707367</v>
      </c>
      <c r="H3020" s="157">
        <f t="shared" si="95"/>
        <v>-1110.0006103515911</v>
      </c>
    </row>
    <row r="3021" spans="1:8" ht="15" customHeight="1" x14ac:dyDescent="0.2">
      <c r="A3021" s="152"/>
      <c r="B3021" s="152"/>
      <c r="C3021" s="152"/>
      <c r="D3021" s="152"/>
      <c r="E3021" s="153">
        <f>'2.40-Dati'!A3020</f>
        <v>41158.166666666664</v>
      </c>
      <c r="F3021" s="157">
        <f>'2.40-Dati'!B3020</f>
        <v>95.529998779296804</v>
      </c>
      <c r="G3021" s="157">
        <f t="shared" si="94"/>
        <v>169.99816894529829</v>
      </c>
      <c r="H3021" s="157">
        <f t="shared" si="95"/>
        <v>229.99572753900566</v>
      </c>
    </row>
    <row r="3022" spans="1:8" ht="15" customHeight="1" x14ac:dyDescent="0.2">
      <c r="A3022" s="152"/>
      <c r="B3022" s="152"/>
      <c r="C3022" s="152"/>
      <c r="D3022" s="152"/>
      <c r="E3022" s="153">
        <f>'2.40-Dati'!A3021</f>
        <v>41159.166666666664</v>
      </c>
      <c r="F3022" s="157">
        <f>'2.40-Dati'!B3021</f>
        <v>96.419998168945298</v>
      </c>
      <c r="G3022" s="157">
        <f t="shared" si="94"/>
        <v>889.99938964849434</v>
      </c>
      <c r="H3022" s="157">
        <f t="shared" si="95"/>
        <v>1059.9975585937927</v>
      </c>
    </row>
    <row r="3023" spans="1:8" ht="15" customHeight="1" x14ac:dyDescent="0.2">
      <c r="A3023" s="152"/>
      <c r="B3023" s="152"/>
      <c r="C3023" s="152"/>
      <c r="D3023" s="152"/>
      <c r="E3023" s="153">
        <f>'2.40-Dati'!A3022</f>
        <v>41162.166666666664</v>
      </c>
      <c r="F3023" s="157">
        <f>'2.40-Dati'!B3022</f>
        <v>96.540000915527301</v>
      </c>
      <c r="G3023" s="157">
        <f t="shared" si="94"/>
        <v>120.00274658200283</v>
      </c>
      <c r="H3023" s="157">
        <f t="shared" si="95"/>
        <v>1010.0021362304972</v>
      </c>
    </row>
    <row r="3024" spans="1:8" ht="15" customHeight="1" x14ac:dyDescent="0.2">
      <c r="A3024" s="152"/>
      <c r="B3024" s="152"/>
      <c r="C3024" s="152"/>
      <c r="D3024" s="152"/>
      <c r="E3024" s="153">
        <f>'2.40-Dati'!A3023</f>
        <v>41163.166666666664</v>
      </c>
      <c r="F3024" s="157">
        <f>'2.40-Dati'!B3023</f>
        <v>97.169998168945298</v>
      </c>
      <c r="G3024" s="157">
        <f t="shared" si="94"/>
        <v>629.99725341799717</v>
      </c>
      <c r="H3024" s="157">
        <f t="shared" si="95"/>
        <v>750</v>
      </c>
    </row>
    <row r="3025" spans="1:8" ht="15" customHeight="1" x14ac:dyDescent="0.2">
      <c r="A3025" s="152"/>
      <c r="B3025" s="152"/>
      <c r="C3025" s="152"/>
      <c r="D3025" s="152"/>
      <c r="E3025" s="153">
        <f>'2.40-Dati'!A3024</f>
        <v>41164.166666666664</v>
      </c>
      <c r="F3025" s="157">
        <f>'2.40-Dati'!B3024</f>
        <v>97.010002136230398</v>
      </c>
      <c r="G3025" s="157">
        <f t="shared" si="94"/>
        <v>-159.99603271490059</v>
      </c>
      <c r="H3025" s="157">
        <f t="shared" si="95"/>
        <v>470.00122070309658</v>
      </c>
    </row>
    <row r="3026" spans="1:8" ht="15" customHeight="1" x14ac:dyDescent="0.2">
      <c r="A3026" s="152"/>
      <c r="B3026" s="152"/>
      <c r="C3026" s="152"/>
      <c r="D3026" s="152"/>
      <c r="E3026" s="153">
        <f>'2.40-Dati'!A3025</f>
        <v>41165.166666666664</v>
      </c>
      <c r="F3026" s="157">
        <f>'2.40-Dati'!B3025</f>
        <v>98.309997558593693</v>
      </c>
      <c r="G3026" s="157">
        <f t="shared" si="94"/>
        <v>1299.9954223632953</v>
      </c>
      <c r="H3026" s="157">
        <f t="shared" si="95"/>
        <v>1139.9993896483948</v>
      </c>
    </row>
    <row r="3027" spans="1:8" ht="15" customHeight="1" x14ac:dyDescent="0.2">
      <c r="A3027" s="152"/>
      <c r="B3027" s="152"/>
      <c r="C3027" s="152"/>
      <c r="D3027" s="152"/>
      <c r="E3027" s="153">
        <f>'2.40-Dati'!A3026</f>
        <v>41166.166666666664</v>
      </c>
      <c r="F3027" s="157">
        <f>'2.40-Dati'!B3026</f>
        <v>99</v>
      </c>
      <c r="G3027" s="157">
        <f t="shared" si="94"/>
        <v>690.00244140630684</v>
      </c>
      <c r="H3027" s="157">
        <f t="shared" si="95"/>
        <v>1989.9978637696022</v>
      </c>
    </row>
    <row r="3028" spans="1:8" ht="15" customHeight="1" x14ac:dyDescent="0.2">
      <c r="A3028" s="152"/>
      <c r="B3028" s="152"/>
      <c r="C3028" s="152"/>
      <c r="D3028" s="152"/>
      <c r="E3028" s="153">
        <f>'2.40-Dati'!A3027</f>
        <v>41169.166666666664</v>
      </c>
      <c r="F3028" s="157">
        <f>'2.40-Dati'!B3027</f>
        <v>96.620002746582003</v>
      </c>
      <c r="G3028" s="157">
        <f t="shared" si="94"/>
        <v>-2379.9972534179969</v>
      </c>
      <c r="H3028" s="157">
        <f t="shared" si="95"/>
        <v>-1689.9948120116901</v>
      </c>
    </row>
    <row r="3029" spans="1:8" ht="15" customHeight="1" x14ac:dyDescent="0.2">
      <c r="A3029" s="152"/>
      <c r="B3029" s="152"/>
      <c r="C3029" s="152"/>
      <c r="D3029" s="152"/>
      <c r="E3029" s="153">
        <f>'2.40-Dati'!A3028</f>
        <v>41170.166666666664</v>
      </c>
      <c r="F3029" s="157">
        <f>'2.40-Dati'!B3028</f>
        <v>95.290000915527301</v>
      </c>
      <c r="G3029" s="157">
        <f t="shared" si="94"/>
        <v>-1330.0018310547016</v>
      </c>
      <c r="H3029" s="157">
        <f t="shared" si="95"/>
        <v>-3709.9990844726985</v>
      </c>
    </row>
    <row r="3030" spans="1:8" ht="15" customHeight="1" x14ac:dyDescent="0.2">
      <c r="A3030" s="152"/>
      <c r="B3030" s="152"/>
      <c r="C3030" s="152"/>
      <c r="D3030" s="152"/>
      <c r="E3030" s="153">
        <f>'2.40-Dati'!A3029</f>
        <v>41171.166666666664</v>
      </c>
      <c r="F3030" s="157">
        <f>'2.40-Dati'!B3029</f>
        <v>91.980003356933594</v>
      </c>
      <c r="G3030" s="157">
        <f t="shared" si="94"/>
        <v>-3309.9975585937073</v>
      </c>
      <c r="H3030" s="157">
        <f t="shared" si="95"/>
        <v>-4639.9993896484084</v>
      </c>
    </row>
    <row r="3031" spans="1:8" ht="15" customHeight="1" x14ac:dyDescent="0.2">
      <c r="A3031" s="152"/>
      <c r="B3031" s="152"/>
      <c r="C3031" s="152"/>
      <c r="D3031" s="152"/>
      <c r="E3031" s="153">
        <f>'2.40-Dati'!A3030</f>
        <v>41172.166666666664</v>
      </c>
      <c r="F3031" s="157">
        <f>'2.40-Dati'!B3030</f>
        <v>91.870002746582003</v>
      </c>
      <c r="G3031" s="157">
        <f t="shared" si="94"/>
        <v>-110.00061035159092</v>
      </c>
      <c r="H3031" s="157">
        <f t="shared" si="95"/>
        <v>-3419.9981689452979</v>
      </c>
    </row>
    <row r="3032" spans="1:8" ht="15" customHeight="1" x14ac:dyDescent="0.2">
      <c r="A3032" s="152"/>
      <c r="B3032" s="152"/>
      <c r="C3032" s="152"/>
      <c r="D3032" s="152"/>
      <c r="E3032" s="153">
        <f>'2.40-Dati'!A3031</f>
        <v>41173.166666666664</v>
      </c>
      <c r="F3032" s="157">
        <f>'2.40-Dati'!B3031</f>
        <v>92.889999389648395</v>
      </c>
      <c r="G3032" s="157">
        <f t="shared" si="94"/>
        <v>1019.996643066392</v>
      </c>
      <c r="H3032" s="157">
        <f t="shared" si="95"/>
        <v>909.99603271480112</v>
      </c>
    </row>
    <row r="3033" spans="1:8" ht="15" customHeight="1" x14ac:dyDescent="0.2">
      <c r="A3033" s="152"/>
      <c r="B3033" s="152"/>
      <c r="C3033" s="152"/>
      <c r="D3033" s="152"/>
      <c r="E3033" s="153">
        <f>'2.40-Dati'!A3032</f>
        <v>41176.166666666664</v>
      </c>
      <c r="F3033" s="157">
        <f>'2.40-Dati'!B3032</f>
        <v>91.930000305175696</v>
      </c>
      <c r="G3033" s="157">
        <f t="shared" si="94"/>
        <v>-959.99908447269888</v>
      </c>
      <c r="H3033" s="157">
        <f t="shared" si="95"/>
        <v>59.997558593693157</v>
      </c>
    </row>
    <row r="3034" spans="1:8" ht="15" customHeight="1" x14ac:dyDescent="0.2">
      <c r="A3034" s="152"/>
      <c r="B3034" s="152"/>
      <c r="C3034" s="152"/>
      <c r="D3034" s="152"/>
      <c r="E3034" s="153">
        <f>'2.40-Dati'!A3033</f>
        <v>41177.166666666664</v>
      </c>
      <c r="F3034" s="157">
        <f>'2.40-Dati'!B3033</f>
        <v>91.370002746582003</v>
      </c>
      <c r="G3034" s="157">
        <f t="shared" si="94"/>
        <v>-559.99755859369316</v>
      </c>
      <c r="H3034" s="157">
        <f t="shared" si="95"/>
        <v>-1519.9966430663922</v>
      </c>
    </row>
    <row r="3035" spans="1:8" ht="15" customHeight="1" x14ac:dyDescent="0.2">
      <c r="A3035" s="152"/>
      <c r="B3035" s="152"/>
      <c r="C3035" s="152"/>
      <c r="D3035" s="152"/>
      <c r="E3035" s="153">
        <f>'2.40-Dati'!A3034</f>
        <v>41178.166666666664</v>
      </c>
      <c r="F3035" s="157">
        <f>'2.40-Dati'!B3034</f>
        <v>89.980003356933594</v>
      </c>
      <c r="G3035" s="157">
        <f t="shared" si="94"/>
        <v>-1389.9993896484091</v>
      </c>
      <c r="H3035" s="157">
        <f t="shared" si="95"/>
        <v>-1949.9969482421022</v>
      </c>
    </row>
    <row r="3036" spans="1:8" ht="15" customHeight="1" x14ac:dyDescent="0.2">
      <c r="A3036" s="152"/>
      <c r="B3036" s="152"/>
      <c r="C3036" s="152"/>
      <c r="D3036" s="152"/>
      <c r="E3036" s="153">
        <f>'2.40-Dati'!A3035</f>
        <v>41179.166666666664</v>
      </c>
      <c r="F3036" s="157">
        <f>'2.40-Dati'!B3035</f>
        <v>91.849998474121094</v>
      </c>
      <c r="G3036" s="157">
        <f t="shared" si="94"/>
        <v>1869.9951171875</v>
      </c>
      <c r="H3036" s="157">
        <f t="shared" si="95"/>
        <v>479.99572753909092</v>
      </c>
    </row>
    <row r="3037" spans="1:8" ht="15" customHeight="1" x14ac:dyDescent="0.2">
      <c r="A3037" s="152"/>
      <c r="B3037" s="152"/>
      <c r="C3037" s="152"/>
      <c r="D3037" s="152"/>
      <c r="E3037" s="153">
        <f>'2.40-Dati'!A3036</f>
        <v>41180.166666666664</v>
      </c>
      <c r="F3037" s="157">
        <f>'2.40-Dati'!B3036</f>
        <v>92.190002441406193</v>
      </c>
      <c r="G3037" s="157">
        <f t="shared" si="94"/>
        <v>340.00396728509941</v>
      </c>
      <c r="H3037" s="157">
        <f t="shared" si="95"/>
        <v>2209.9990844725994</v>
      </c>
    </row>
    <row r="3038" spans="1:8" ht="15" customHeight="1" x14ac:dyDescent="0.2">
      <c r="A3038" s="152"/>
      <c r="B3038" s="152"/>
      <c r="C3038" s="152"/>
      <c r="D3038" s="152"/>
      <c r="E3038" s="153">
        <f>'2.40-Dati'!A3037</f>
        <v>41183.166666666664</v>
      </c>
      <c r="F3038" s="157">
        <f>'2.40-Dati'!B3037</f>
        <v>92.480003356933594</v>
      </c>
      <c r="G3038" s="157">
        <f t="shared" si="94"/>
        <v>290.00091552740059</v>
      </c>
      <c r="H3038" s="157">
        <f t="shared" si="95"/>
        <v>630.0048828125</v>
      </c>
    </row>
    <row r="3039" spans="1:8" ht="15" customHeight="1" x14ac:dyDescent="0.2">
      <c r="A3039" s="152"/>
      <c r="B3039" s="152"/>
      <c r="C3039" s="152"/>
      <c r="D3039" s="152"/>
      <c r="E3039" s="153">
        <f>'2.40-Dati'!A3038</f>
        <v>41184.166666666664</v>
      </c>
      <c r="F3039" s="157">
        <f>'2.40-Dati'!B3038</f>
        <v>91.889999389648395</v>
      </c>
      <c r="G3039" s="157">
        <f t="shared" si="94"/>
        <v>-590.00396728519888</v>
      </c>
      <c r="H3039" s="157">
        <f t="shared" si="95"/>
        <v>-300.00305175779829</v>
      </c>
    </row>
    <row r="3040" spans="1:8" ht="15" customHeight="1" x14ac:dyDescent="0.2">
      <c r="A3040" s="152"/>
      <c r="B3040" s="152"/>
      <c r="C3040" s="152"/>
      <c r="D3040" s="152"/>
      <c r="E3040" s="153">
        <f>'2.40-Dati'!A3039</f>
        <v>41185.166666666664</v>
      </c>
      <c r="F3040" s="157">
        <f>'2.40-Dati'!B3039</f>
        <v>88.139999389648395</v>
      </c>
      <c r="G3040" s="157">
        <f t="shared" si="94"/>
        <v>-3750</v>
      </c>
      <c r="H3040" s="157">
        <f t="shared" si="95"/>
        <v>-4340.003967285199</v>
      </c>
    </row>
    <row r="3041" spans="1:8" ht="15" customHeight="1" x14ac:dyDescent="0.2">
      <c r="A3041" s="152"/>
      <c r="B3041" s="152"/>
      <c r="C3041" s="152"/>
      <c r="D3041" s="152"/>
      <c r="E3041" s="153">
        <f>'2.40-Dati'!A3040</f>
        <v>41186.166666666664</v>
      </c>
      <c r="F3041" s="157">
        <f>'2.40-Dati'!B3040</f>
        <v>91.709999084472599</v>
      </c>
      <c r="G3041" s="157">
        <f t="shared" si="94"/>
        <v>3569.9996948242047</v>
      </c>
      <c r="H3041" s="157">
        <f t="shared" si="95"/>
        <v>-180.00030517579535</v>
      </c>
    </row>
    <row r="3042" spans="1:8" ht="15" customHeight="1" x14ac:dyDescent="0.2">
      <c r="A3042" s="152"/>
      <c r="B3042" s="152"/>
      <c r="C3042" s="152"/>
      <c r="D3042" s="152"/>
      <c r="E3042" s="153">
        <f>'2.40-Dati'!A3041</f>
        <v>41187.166666666664</v>
      </c>
      <c r="F3042" s="157">
        <f>'2.40-Dati'!B3041</f>
        <v>89.879997253417898</v>
      </c>
      <c r="G3042" s="157">
        <f t="shared" si="94"/>
        <v>-1830.0018310547016</v>
      </c>
      <c r="H3042" s="157">
        <f t="shared" si="95"/>
        <v>1739.9978637695031</v>
      </c>
    </row>
    <row r="3043" spans="1:8" ht="15" customHeight="1" x14ac:dyDescent="0.2">
      <c r="A3043" s="152"/>
      <c r="B3043" s="152"/>
      <c r="C3043" s="152"/>
      <c r="D3043" s="152"/>
      <c r="E3043" s="153">
        <f>'2.40-Dati'!A3042</f>
        <v>41190.166666666664</v>
      </c>
      <c r="F3043" s="157">
        <f>'2.40-Dati'!B3042</f>
        <v>89.330001831054602</v>
      </c>
      <c r="G3043" s="157">
        <f t="shared" si="94"/>
        <v>-549.99542236329546</v>
      </c>
      <c r="H3043" s="157">
        <f t="shared" si="95"/>
        <v>-2379.9972534179969</v>
      </c>
    </row>
    <row r="3044" spans="1:8" ht="15" customHeight="1" x14ac:dyDescent="0.2">
      <c r="A3044" s="152"/>
      <c r="B3044" s="152"/>
      <c r="C3044" s="152"/>
      <c r="D3044" s="152"/>
      <c r="E3044" s="153">
        <f>'2.40-Dati'!A3043</f>
        <v>41191.166666666664</v>
      </c>
      <c r="F3044" s="157">
        <f>'2.40-Dati'!B3043</f>
        <v>92.389999389648395</v>
      </c>
      <c r="G3044" s="157">
        <f t="shared" si="94"/>
        <v>3059.9975585937927</v>
      </c>
      <c r="H3044" s="157">
        <f t="shared" si="95"/>
        <v>2510.0021362304974</v>
      </c>
    </row>
    <row r="3045" spans="1:8" ht="15" customHeight="1" x14ac:dyDescent="0.2">
      <c r="A3045" s="152"/>
      <c r="B3045" s="152"/>
      <c r="C3045" s="152"/>
      <c r="D3045" s="152"/>
      <c r="E3045" s="153">
        <f>'2.40-Dati'!A3044</f>
        <v>41192.166666666664</v>
      </c>
      <c r="F3045" s="157">
        <f>'2.40-Dati'!B3044</f>
        <v>91.25</v>
      </c>
      <c r="G3045" s="157">
        <f t="shared" si="94"/>
        <v>-1139.9993896483948</v>
      </c>
      <c r="H3045" s="157">
        <f t="shared" si="95"/>
        <v>1919.998168945398</v>
      </c>
    </row>
    <row r="3046" spans="1:8" ht="15" customHeight="1" x14ac:dyDescent="0.2">
      <c r="A3046" s="152"/>
      <c r="B3046" s="152"/>
      <c r="C3046" s="152"/>
      <c r="D3046" s="152"/>
      <c r="E3046" s="153">
        <f>'2.40-Dati'!A3045</f>
        <v>41193.166666666664</v>
      </c>
      <c r="F3046" s="157">
        <f>'2.40-Dati'!B3045</f>
        <v>92.069999694824205</v>
      </c>
      <c r="G3046" s="157">
        <f t="shared" si="94"/>
        <v>819.99969482420454</v>
      </c>
      <c r="H3046" s="157">
        <f t="shared" si="95"/>
        <v>-319.99969482419021</v>
      </c>
    </row>
    <row r="3047" spans="1:8" ht="15" customHeight="1" x14ac:dyDescent="0.2">
      <c r="A3047" s="152"/>
      <c r="B3047" s="152"/>
      <c r="C3047" s="152"/>
      <c r="D3047" s="152"/>
      <c r="E3047" s="153">
        <f>'2.40-Dati'!A3046</f>
        <v>41194.166666666664</v>
      </c>
      <c r="F3047" s="157">
        <f>'2.40-Dati'!B3046</f>
        <v>91.860000610351506</v>
      </c>
      <c r="G3047" s="157">
        <f t="shared" si="94"/>
        <v>-209.99908447269888</v>
      </c>
      <c r="H3047" s="157">
        <f t="shared" si="95"/>
        <v>610.00061035150566</v>
      </c>
    </row>
    <row r="3048" spans="1:8" ht="15" customHeight="1" x14ac:dyDescent="0.2">
      <c r="A3048" s="152"/>
      <c r="B3048" s="152"/>
      <c r="C3048" s="152"/>
      <c r="D3048" s="152"/>
      <c r="E3048" s="153">
        <f>'2.40-Dati'!A3047</f>
        <v>41197.166666666664</v>
      </c>
      <c r="F3048" s="157">
        <f>'2.40-Dati'!B3047</f>
        <v>91.849998474121094</v>
      </c>
      <c r="G3048" s="157">
        <f t="shared" si="94"/>
        <v>-10.002136230411907</v>
      </c>
      <c r="H3048" s="157">
        <f t="shared" si="95"/>
        <v>-220.00122070311079</v>
      </c>
    </row>
    <row r="3049" spans="1:8" ht="15" customHeight="1" x14ac:dyDescent="0.2">
      <c r="A3049" s="152"/>
      <c r="B3049" s="152"/>
      <c r="C3049" s="152"/>
      <c r="D3049" s="152"/>
      <c r="E3049" s="153">
        <f>'2.40-Dati'!A3048</f>
        <v>41198.166666666664</v>
      </c>
      <c r="F3049" s="157">
        <f>'2.40-Dati'!B3048</f>
        <v>92.089996337890597</v>
      </c>
      <c r="G3049" s="157">
        <f t="shared" si="94"/>
        <v>239.99786376950283</v>
      </c>
      <c r="H3049" s="157">
        <f t="shared" si="95"/>
        <v>229.99572753909092</v>
      </c>
    </row>
    <row r="3050" spans="1:8" ht="15" customHeight="1" x14ac:dyDescent="0.2">
      <c r="A3050" s="152"/>
      <c r="B3050" s="152"/>
      <c r="C3050" s="152"/>
      <c r="D3050" s="152"/>
      <c r="E3050" s="153">
        <f>'2.40-Dati'!A3049</f>
        <v>41199.166666666664</v>
      </c>
      <c r="F3050" s="157">
        <f>'2.40-Dati'!B3049</f>
        <v>92.120002746582003</v>
      </c>
      <c r="G3050" s="157">
        <f t="shared" si="94"/>
        <v>30.00640869140625</v>
      </c>
      <c r="H3050" s="157">
        <f t="shared" si="95"/>
        <v>270.00427246090908</v>
      </c>
    </row>
    <row r="3051" spans="1:8" ht="15" customHeight="1" x14ac:dyDescent="0.2">
      <c r="A3051" s="152"/>
      <c r="B3051" s="152"/>
      <c r="C3051" s="152"/>
      <c r="D3051" s="152"/>
      <c r="E3051" s="153">
        <f>'2.40-Dati'!A3050</f>
        <v>41200.166666666664</v>
      </c>
      <c r="F3051" s="157">
        <f>'2.40-Dati'!B3050</f>
        <v>92.099998474121094</v>
      </c>
      <c r="G3051" s="157">
        <f t="shared" si="94"/>
        <v>-20.004272460909078</v>
      </c>
      <c r="H3051" s="157">
        <f t="shared" si="95"/>
        <v>10.002136230497172</v>
      </c>
    </row>
    <row r="3052" spans="1:8" ht="15" customHeight="1" x14ac:dyDescent="0.2">
      <c r="A3052" s="152"/>
      <c r="B3052" s="152"/>
      <c r="C3052" s="152"/>
      <c r="D3052" s="152"/>
      <c r="E3052" s="153">
        <f>'2.40-Dati'!A3051</f>
        <v>41201.166666666664</v>
      </c>
      <c r="F3052" s="157">
        <f>'2.40-Dati'!B3051</f>
        <v>90.050003051757798</v>
      </c>
      <c r="G3052" s="157">
        <f t="shared" si="94"/>
        <v>-2049.9954223632953</v>
      </c>
      <c r="H3052" s="157">
        <f t="shared" si="95"/>
        <v>-2069.9996948242042</v>
      </c>
    </row>
    <row r="3053" spans="1:8" ht="15" customHeight="1" x14ac:dyDescent="0.2">
      <c r="A3053" s="152"/>
      <c r="B3053" s="152"/>
      <c r="C3053" s="152"/>
      <c r="D3053" s="152"/>
      <c r="E3053" s="153">
        <f>'2.40-Dati'!A3052</f>
        <v>41204.166666666664</v>
      </c>
      <c r="F3053" s="157">
        <f>'2.40-Dati'!B3052</f>
        <v>88.730003356933594</v>
      </c>
      <c r="G3053" s="157">
        <f t="shared" si="94"/>
        <v>-1319.9996948242047</v>
      </c>
      <c r="H3053" s="157">
        <f t="shared" si="95"/>
        <v>-3369.9951171875</v>
      </c>
    </row>
    <row r="3054" spans="1:8" ht="15" customHeight="1" x14ac:dyDescent="0.2">
      <c r="A3054" s="152"/>
      <c r="B3054" s="152"/>
      <c r="C3054" s="152"/>
      <c r="D3054" s="152"/>
      <c r="E3054" s="153">
        <f>'2.40-Dati'!A3053</f>
        <v>41205.166666666664</v>
      </c>
      <c r="F3054" s="157">
        <f>'2.40-Dati'!B3053</f>
        <v>86.669998168945298</v>
      </c>
      <c r="G3054" s="157">
        <f t="shared" si="94"/>
        <v>-2060.0051879882953</v>
      </c>
      <c r="H3054" s="157">
        <f t="shared" si="95"/>
        <v>-3380.0048828125</v>
      </c>
    </row>
    <row r="3055" spans="1:8" ht="15" customHeight="1" x14ac:dyDescent="0.2">
      <c r="A3055" s="152"/>
      <c r="B3055" s="152"/>
      <c r="C3055" s="152"/>
      <c r="D3055" s="152"/>
      <c r="E3055" s="153">
        <f>'2.40-Dati'!A3054</f>
        <v>41206.166666666664</v>
      </c>
      <c r="F3055" s="157">
        <f>'2.40-Dati'!B3054</f>
        <v>85.730003356933594</v>
      </c>
      <c r="G3055" s="157">
        <f t="shared" si="94"/>
        <v>-939.99481201170454</v>
      </c>
      <c r="H3055" s="157">
        <f t="shared" si="95"/>
        <v>-3000</v>
      </c>
    </row>
    <row r="3056" spans="1:8" ht="15" customHeight="1" x14ac:dyDescent="0.2">
      <c r="A3056" s="152"/>
      <c r="B3056" s="152"/>
      <c r="C3056" s="152"/>
      <c r="D3056" s="152"/>
      <c r="E3056" s="153">
        <f>'2.40-Dati'!A3055</f>
        <v>41207.166666666664</v>
      </c>
      <c r="F3056" s="157">
        <f>'2.40-Dati'!B3055</f>
        <v>86.050003051757798</v>
      </c>
      <c r="G3056" s="157">
        <f t="shared" si="94"/>
        <v>319.99969482420454</v>
      </c>
      <c r="H3056" s="157">
        <f t="shared" si="95"/>
        <v>-619.9951171875</v>
      </c>
    </row>
    <row r="3057" spans="1:8" ht="15" customHeight="1" x14ac:dyDescent="0.2">
      <c r="A3057" s="152"/>
      <c r="B3057" s="152"/>
      <c r="C3057" s="152"/>
      <c r="D3057" s="152"/>
      <c r="E3057" s="153">
        <f>'2.40-Dati'!A3056</f>
        <v>41208.166666666664</v>
      </c>
      <c r="F3057" s="157">
        <f>'2.40-Dati'!B3056</f>
        <v>86.279998779296804</v>
      </c>
      <c r="G3057" s="157">
        <f t="shared" si="94"/>
        <v>229.99572753900566</v>
      </c>
      <c r="H3057" s="157">
        <f t="shared" si="95"/>
        <v>549.9954223632102</v>
      </c>
    </row>
    <row r="3058" spans="1:8" ht="15" customHeight="1" x14ac:dyDescent="0.2">
      <c r="A3058" s="152"/>
      <c r="B3058" s="152"/>
      <c r="C3058" s="152"/>
      <c r="D3058" s="152"/>
      <c r="E3058" s="153">
        <f>'2.40-Dati'!A3057</f>
        <v>41213.166666666664</v>
      </c>
      <c r="F3058" s="157">
        <f>'2.40-Dati'!B3057</f>
        <v>86.239997863769503</v>
      </c>
      <c r="G3058" s="157">
        <f t="shared" si="94"/>
        <v>-40.000915527301117</v>
      </c>
      <c r="H3058" s="157">
        <f t="shared" si="95"/>
        <v>189.99481201170454</v>
      </c>
    </row>
    <row r="3059" spans="1:8" ht="15" customHeight="1" x14ac:dyDescent="0.2">
      <c r="A3059" s="152"/>
      <c r="B3059" s="152"/>
      <c r="C3059" s="152"/>
      <c r="D3059" s="152"/>
      <c r="E3059" s="153">
        <f>'2.40-Dati'!A3058</f>
        <v>41214.166666666664</v>
      </c>
      <c r="F3059" s="157">
        <f>'2.40-Dati'!B3058</f>
        <v>87.089996337890597</v>
      </c>
      <c r="G3059" s="157">
        <f t="shared" si="94"/>
        <v>849.99847412109375</v>
      </c>
      <c r="H3059" s="157">
        <f t="shared" si="95"/>
        <v>809.99755859379263</v>
      </c>
    </row>
    <row r="3060" spans="1:8" ht="15" customHeight="1" x14ac:dyDescent="0.2">
      <c r="A3060" s="152"/>
      <c r="B3060" s="152"/>
      <c r="C3060" s="152"/>
      <c r="D3060" s="152"/>
      <c r="E3060" s="153">
        <f>'2.40-Dati'!A3059</f>
        <v>41215.166666666664</v>
      </c>
      <c r="F3060" s="157">
        <f>'2.40-Dati'!B3059</f>
        <v>84.860000610351506</v>
      </c>
      <c r="G3060" s="157">
        <f t="shared" si="94"/>
        <v>-2229.9957275390907</v>
      </c>
      <c r="H3060" s="157">
        <f t="shared" si="95"/>
        <v>-1379.9972534179969</v>
      </c>
    </row>
    <row r="3061" spans="1:8" ht="15" customHeight="1" x14ac:dyDescent="0.2">
      <c r="A3061" s="152"/>
      <c r="B3061" s="152"/>
      <c r="C3061" s="152"/>
      <c r="D3061" s="152"/>
      <c r="E3061" s="153">
        <f>'2.40-Dati'!A3060</f>
        <v>41218.208333333336</v>
      </c>
      <c r="F3061" s="157">
        <f>'2.40-Dati'!B3060</f>
        <v>85.650001525878906</v>
      </c>
      <c r="G3061" s="157">
        <f t="shared" si="94"/>
        <v>790.00091552740059</v>
      </c>
      <c r="H3061" s="157">
        <f t="shared" si="95"/>
        <v>-1439.9948120116901</v>
      </c>
    </row>
    <row r="3062" spans="1:8" ht="15" customHeight="1" x14ac:dyDescent="0.2">
      <c r="A3062" s="152"/>
      <c r="B3062" s="152"/>
      <c r="C3062" s="152"/>
      <c r="D3062" s="152"/>
      <c r="E3062" s="153">
        <f>'2.40-Dati'!A3061</f>
        <v>41219.208333333336</v>
      </c>
      <c r="F3062" s="157">
        <f>'2.40-Dati'!B3061</f>
        <v>88.709999084472599</v>
      </c>
      <c r="G3062" s="157">
        <f t="shared" si="94"/>
        <v>3059.9975585936932</v>
      </c>
      <c r="H3062" s="157">
        <f t="shared" si="95"/>
        <v>3849.9984741210938</v>
      </c>
    </row>
    <row r="3063" spans="1:8" ht="15" customHeight="1" x14ac:dyDescent="0.2">
      <c r="A3063" s="152"/>
      <c r="B3063" s="152"/>
      <c r="C3063" s="152"/>
      <c r="D3063" s="152"/>
      <c r="E3063" s="153">
        <f>'2.40-Dati'!A3062</f>
        <v>41220.208333333336</v>
      </c>
      <c r="F3063" s="157">
        <f>'2.40-Dati'!B3062</f>
        <v>84.440002441406193</v>
      </c>
      <c r="G3063" s="157">
        <f t="shared" si="94"/>
        <v>-4269.9966430664063</v>
      </c>
      <c r="H3063" s="157">
        <f t="shared" si="95"/>
        <v>-1209.9990844727131</v>
      </c>
    </row>
    <row r="3064" spans="1:8" ht="15" customHeight="1" x14ac:dyDescent="0.2">
      <c r="A3064" s="152"/>
      <c r="B3064" s="152"/>
      <c r="C3064" s="152"/>
      <c r="D3064" s="152"/>
      <c r="E3064" s="153">
        <f>'2.40-Dati'!A3063</f>
        <v>41221.208333333336</v>
      </c>
      <c r="F3064" s="157">
        <f>'2.40-Dati'!B3063</f>
        <v>85.089996337890597</v>
      </c>
      <c r="G3064" s="157">
        <f t="shared" si="94"/>
        <v>649.99389648440342</v>
      </c>
      <c r="H3064" s="157">
        <f t="shared" si="95"/>
        <v>-3620.0027465820031</v>
      </c>
    </row>
    <row r="3065" spans="1:8" ht="15" customHeight="1" x14ac:dyDescent="0.2">
      <c r="A3065" s="152"/>
      <c r="B3065" s="152"/>
      <c r="C3065" s="152"/>
      <c r="D3065" s="152"/>
      <c r="E3065" s="153">
        <f>'2.40-Dati'!A3064</f>
        <v>41222.208333333336</v>
      </c>
      <c r="F3065" s="157">
        <f>'2.40-Dati'!B3064</f>
        <v>86.069999694824205</v>
      </c>
      <c r="G3065" s="157">
        <f t="shared" si="94"/>
        <v>980.00335693360796</v>
      </c>
      <c r="H3065" s="157">
        <f t="shared" si="95"/>
        <v>1629.9972534180115</v>
      </c>
    </row>
    <row r="3066" spans="1:8" ht="15" customHeight="1" x14ac:dyDescent="0.2">
      <c r="A3066" s="152"/>
      <c r="B3066" s="152"/>
      <c r="C3066" s="152"/>
      <c r="D3066" s="152"/>
      <c r="E3066" s="153">
        <f>'2.40-Dati'!A3065</f>
        <v>41225.208333333336</v>
      </c>
      <c r="F3066" s="157">
        <f>'2.40-Dati'!B3065</f>
        <v>85.569999694824205</v>
      </c>
      <c r="G3066" s="157">
        <f t="shared" si="94"/>
        <v>-500</v>
      </c>
      <c r="H3066" s="157">
        <f t="shared" si="95"/>
        <v>480.00335693360796</v>
      </c>
    </row>
    <row r="3067" spans="1:8" ht="15" customHeight="1" x14ac:dyDescent="0.2">
      <c r="A3067" s="152"/>
      <c r="B3067" s="152"/>
      <c r="C3067" s="152"/>
      <c r="D3067" s="152"/>
      <c r="E3067" s="153">
        <f>'2.40-Dati'!A3066</f>
        <v>41226.208333333336</v>
      </c>
      <c r="F3067" s="157">
        <f>'2.40-Dati'!B3066</f>
        <v>85.379997253417898</v>
      </c>
      <c r="G3067" s="157">
        <f t="shared" si="94"/>
        <v>-190.00244140630684</v>
      </c>
      <c r="H3067" s="157">
        <f t="shared" si="95"/>
        <v>-690.00244140630684</v>
      </c>
    </row>
    <row r="3068" spans="1:8" ht="15" customHeight="1" x14ac:dyDescent="0.2">
      <c r="A3068" s="152"/>
      <c r="B3068" s="152"/>
      <c r="C3068" s="152"/>
      <c r="D3068" s="152"/>
      <c r="E3068" s="153">
        <f>'2.40-Dati'!A3067</f>
        <v>41227.208333333336</v>
      </c>
      <c r="F3068" s="157">
        <f>'2.40-Dati'!B3067</f>
        <v>86.319999694824205</v>
      </c>
      <c r="G3068" s="157">
        <f t="shared" si="94"/>
        <v>940.00244140630684</v>
      </c>
      <c r="H3068" s="157">
        <f t="shared" si="95"/>
        <v>750</v>
      </c>
    </row>
    <row r="3069" spans="1:8" ht="15" customHeight="1" x14ac:dyDescent="0.2">
      <c r="A3069" s="152"/>
      <c r="B3069" s="152"/>
      <c r="C3069" s="152"/>
      <c r="D3069" s="152"/>
      <c r="E3069" s="153">
        <f>'2.40-Dati'!A3068</f>
        <v>41228.208333333336</v>
      </c>
      <c r="F3069" s="157">
        <f>'2.40-Dati'!B3068</f>
        <v>85.449996948242102</v>
      </c>
      <c r="G3069" s="157">
        <f t="shared" si="94"/>
        <v>-870.0027465821023</v>
      </c>
      <c r="H3069" s="157">
        <f t="shared" si="95"/>
        <v>69.999694824204539</v>
      </c>
    </row>
    <row r="3070" spans="1:8" ht="15" customHeight="1" x14ac:dyDescent="0.2">
      <c r="A3070" s="152"/>
      <c r="B3070" s="152"/>
      <c r="C3070" s="152"/>
      <c r="D3070" s="152"/>
      <c r="E3070" s="153">
        <f>'2.40-Dati'!A3069</f>
        <v>41229.208333333336</v>
      </c>
      <c r="F3070" s="157">
        <f>'2.40-Dati'!B3069</f>
        <v>86.669998168945298</v>
      </c>
      <c r="G3070" s="157">
        <f t="shared" si="94"/>
        <v>1220.0012207031959</v>
      </c>
      <c r="H3070" s="157">
        <f t="shared" si="95"/>
        <v>349.99847412109364</v>
      </c>
    </row>
    <row r="3071" spans="1:8" ht="15" customHeight="1" x14ac:dyDescent="0.2">
      <c r="A3071" s="152"/>
      <c r="B3071" s="152"/>
      <c r="C3071" s="152"/>
      <c r="D3071" s="152"/>
      <c r="E3071" s="153">
        <f>'2.40-Dati'!A3070</f>
        <v>41232.208333333336</v>
      </c>
      <c r="F3071" s="157">
        <f>'2.40-Dati'!B3070</f>
        <v>89.279998779296804</v>
      </c>
      <c r="G3071" s="157">
        <f t="shared" si="94"/>
        <v>2610.0006103515057</v>
      </c>
      <c r="H3071" s="157">
        <f t="shared" si="95"/>
        <v>3830.0018310547016</v>
      </c>
    </row>
    <row r="3072" spans="1:8" ht="15" customHeight="1" x14ac:dyDescent="0.2">
      <c r="A3072" s="152"/>
      <c r="B3072" s="152"/>
      <c r="C3072" s="152"/>
      <c r="D3072" s="152"/>
      <c r="E3072" s="153">
        <f>'2.40-Dati'!A3071</f>
        <v>41233.208333333336</v>
      </c>
      <c r="F3072" s="157">
        <f>'2.40-Dati'!B3071</f>
        <v>86.75</v>
      </c>
      <c r="G3072" s="157">
        <f t="shared" si="94"/>
        <v>-2529.9987792968041</v>
      </c>
      <c r="H3072" s="157">
        <f t="shared" si="95"/>
        <v>80.001831054701597</v>
      </c>
    </row>
    <row r="3073" spans="1:8" ht="15" customHeight="1" x14ac:dyDescent="0.2">
      <c r="A3073" s="152"/>
      <c r="B3073" s="152"/>
      <c r="C3073" s="152"/>
      <c r="D3073" s="152"/>
      <c r="E3073" s="153">
        <f>'2.40-Dati'!A3072</f>
        <v>41234.208333333336</v>
      </c>
      <c r="F3073" s="157">
        <f>'2.40-Dati'!B3072</f>
        <v>87.379997253417898</v>
      </c>
      <c r="G3073" s="157">
        <f t="shared" si="94"/>
        <v>629.9972534178977</v>
      </c>
      <c r="H3073" s="157">
        <f t="shared" si="95"/>
        <v>-1900.0015258789063</v>
      </c>
    </row>
    <row r="3074" spans="1:8" ht="15" customHeight="1" x14ac:dyDescent="0.2">
      <c r="A3074" s="152"/>
      <c r="B3074" s="152"/>
      <c r="C3074" s="152"/>
      <c r="D3074" s="152"/>
      <c r="E3074" s="153">
        <f>'2.40-Dati'!A3073</f>
        <v>41236.604166666664</v>
      </c>
      <c r="F3074" s="157">
        <f>'2.40-Dati'!B3073</f>
        <v>88.279998779296804</v>
      </c>
      <c r="G3074" s="157">
        <f t="shared" si="94"/>
        <v>900.00152587890625</v>
      </c>
      <c r="H3074" s="157">
        <f t="shared" si="95"/>
        <v>1529.9987792968041</v>
      </c>
    </row>
    <row r="3075" spans="1:8" ht="15" customHeight="1" x14ac:dyDescent="0.2">
      <c r="A3075" s="152"/>
      <c r="B3075" s="152"/>
      <c r="C3075" s="152"/>
      <c r="D3075" s="152"/>
      <c r="E3075" s="153">
        <f>'2.40-Dati'!A3074</f>
        <v>41239.208333333336</v>
      </c>
      <c r="F3075" s="157">
        <f>'2.40-Dati'!B3074</f>
        <v>87.739997863769503</v>
      </c>
      <c r="G3075" s="157">
        <f t="shared" si="94"/>
        <v>-540.00091552730112</v>
      </c>
      <c r="H3075" s="157">
        <f t="shared" si="95"/>
        <v>360.00061035160513</v>
      </c>
    </row>
    <row r="3076" spans="1:8" ht="15" customHeight="1" x14ac:dyDescent="0.2">
      <c r="A3076" s="152"/>
      <c r="B3076" s="152"/>
      <c r="C3076" s="152"/>
      <c r="D3076" s="152"/>
      <c r="E3076" s="153">
        <f>'2.40-Dati'!A3075</f>
        <v>41240.208333333336</v>
      </c>
      <c r="F3076" s="157">
        <f>'2.40-Dati'!B3075</f>
        <v>87.180000305175696</v>
      </c>
      <c r="G3076" s="157">
        <f t="shared" ref="G3076:G3139" si="96">IF($B$1="lunga",1,-1)*$B$3*(F3076-F3075)</f>
        <v>-559.99755859380684</v>
      </c>
      <c r="H3076" s="157">
        <f t="shared" si="95"/>
        <v>-1099.9984741211078</v>
      </c>
    </row>
    <row r="3077" spans="1:8" ht="15" customHeight="1" x14ac:dyDescent="0.2">
      <c r="A3077" s="152"/>
      <c r="B3077" s="152"/>
      <c r="C3077" s="152"/>
      <c r="D3077" s="152"/>
      <c r="E3077" s="153">
        <f>'2.40-Dati'!A3076</f>
        <v>41241.208333333336</v>
      </c>
      <c r="F3077" s="157">
        <f>'2.40-Dati'!B3076</f>
        <v>86.489997863769503</v>
      </c>
      <c r="G3077" s="157">
        <f t="shared" si="96"/>
        <v>-690.00244140619316</v>
      </c>
      <c r="H3077" s="157">
        <f t="shared" ref="H3077:H3140" si="97">G3076+G3077</f>
        <v>-1250</v>
      </c>
    </row>
    <row r="3078" spans="1:8" ht="15" customHeight="1" x14ac:dyDescent="0.2">
      <c r="A3078" s="152"/>
      <c r="B3078" s="152"/>
      <c r="C3078" s="152"/>
      <c r="D3078" s="152"/>
      <c r="E3078" s="153">
        <f>'2.40-Dati'!A3077</f>
        <v>41242.208333333336</v>
      </c>
      <c r="F3078" s="157">
        <f>'2.40-Dati'!B3077</f>
        <v>88.069999694824205</v>
      </c>
      <c r="G3078" s="157">
        <f t="shared" si="96"/>
        <v>1580.0018310547016</v>
      </c>
      <c r="H3078" s="157">
        <f t="shared" si="97"/>
        <v>889.99938964850844</v>
      </c>
    </row>
    <row r="3079" spans="1:8" ht="15" customHeight="1" x14ac:dyDescent="0.2">
      <c r="A3079" s="152"/>
      <c r="B3079" s="152"/>
      <c r="C3079" s="152"/>
      <c r="D3079" s="152"/>
      <c r="E3079" s="153">
        <f>'2.40-Dati'!A3078</f>
        <v>41243.208333333336</v>
      </c>
      <c r="F3079" s="157">
        <f>'2.40-Dati'!B3078</f>
        <v>88.910003662109304</v>
      </c>
      <c r="G3079" s="157">
        <f t="shared" si="96"/>
        <v>840.00396728509941</v>
      </c>
      <c r="H3079" s="157">
        <f t="shared" si="97"/>
        <v>2420.005798339801</v>
      </c>
    </row>
    <row r="3080" spans="1:8" ht="15" customHeight="1" x14ac:dyDescent="0.2">
      <c r="A3080" s="152"/>
      <c r="B3080" s="152"/>
      <c r="C3080" s="152"/>
      <c r="D3080" s="152"/>
      <c r="E3080" s="153">
        <f>'2.40-Dati'!A3079</f>
        <v>41246.208333333336</v>
      </c>
      <c r="F3080" s="157">
        <f>'2.40-Dati'!B3079</f>
        <v>89.089996337890597</v>
      </c>
      <c r="G3080" s="157">
        <f t="shared" si="96"/>
        <v>179.99267578129263</v>
      </c>
      <c r="H3080" s="157">
        <f t="shared" si="97"/>
        <v>1019.996643066392</v>
      </c>
    </row>
    <row r="3081" spans="1:8" ht="15" customHeight="1" x14ac:dyDescent="0.2">
      <c r="A3081" s="152"/>
      <c r="B3081" s="152"/>
      <c r="C3081" s="152"/>
      <c r="D3081" s="152"/>
      <c r="E3081" s="153">
        <f>'2.40-Dati'!A3080</f>
        <v>41247.208333333336</v>
      </c>
      <c r="F3081" s="157">
        <f>'2.40-Dati'!B3080</f>
        <v>88.5</v>
      </c>
      <c r="G3081" s="157">
        <f t="shared" si="96"/>
        <v>-589.99633789059658</v>
      </c>
      <c r="H3081" s="157">
        <f t="shared" si="97"/>
        <v>-410.00366210930395</v>
      </c>
    </row>
    <row r="3082" spans="1:8" ht="15" customHeight="1" x14ac:dyDescent="0.2">
      <c r="A3082" s="152"/>
      <c r="B3082" s="152"/>
      <c r="C3082" s="152"/>
      <c r="D3082" s="152"/>
      <c r="E3082" s="153">
        <f>'2.40-Dati'!A3081</f>
        <v>41248.208333333336</v>
      </c>
      <c r="F3082" s="157">
        <f>'2.40-Dati'!B3081</f>
        <v>87.879997253417898</v>
      </c>
      <c r="G3082" s="157">
        <f t="shared" si="96"/>
        <v>-620.0027465821023</v>
      </c>
      <c r="H3082" s="157">
        <f t="shared" si="97"/>
        <v>-1209.999084472699</v>
      </c>
    </row>
    <row r="3083" spans="1:8" ht="15" customHeight="1" x14ac:dyDescent="0.2">
      <c r="A3083" s="152"/>
      <c r="B3083" s="152"/>
      <c r="C3083" s="152"/>
      <c r="D3083" s="152"/>
      <c r="E3083" s="153">
        <f>'2.40-Dati'!A3082</f>
        <v>41249.208333333336</v>
      </c>
      <c r="F3083" s="157">
        <f>'2.40-Dati'!B3082</f>
        <v>86.260002136230398</v>
      </c>
      <c r="G3083" s="157">
        <f t="shared" si="96"/>
        <v>-1619.9951171875</v>
      </c>
      <c r="H3083" s="157">
        <f t="shared" si="97"/>
        <v>-2239.9978637696022</v>
      </c>
    </row>
    <row r="3084" spans="1:8" ht="15" customHeight="1" x14ac:dyDescent="0.2">
      <c r="A3084" s="152"/>
      <c r="B3084" s="152"/>
      <c r="C3084" s="152"/>
      <c r="D3084" s="152"/>
      <c r="E3084" s="153">
        <f>'2.40-Dati'!A3083</f>
        <v>41250.208333333336</v>
      </c>
      <c r="F3084" s="157">
        <f>'2.40-Dati'!B3083</f>
        <v>85.930000305175696</v>
      </c>
      <c r="G3084" s="157">
        <f t="shared" si="96"/>
        <v>-330.00183105470171</v>
      </c>
      <c r="H3084" s="157">
        <f t="shared" si="97"/>
        <v>-1949.9969482422016</v>
      </c>
    </row>
    <row r="3085" spans="1:8" ht="15" customHeight="1" x14ac:dyDescent="0.2">
      <c r="A3085" s="152"/>
      <c r="B3085" s="152"/>
      <c r="C3085" s="152"/>
      <c r="D3085" s="152"/>
      <c r="E3085" s="153">
        <f>'2.40-Dati'!A3084</f>
        <v>41253.208333333336</v>
      </c>
      <c r="F3085" s="157">
        <f>'2.40-Dati'!B3084</f>
        <v>85.559997558593693</v>
      </c>
      <c r="G3085" s="157">
        <f t="shared" si="96"/>
        <v>-370.00274658200283</v>
      </c>
      <c r="H3085" s="157">
        <f t="shared" si="97"/>
        <v>-700.00457763670454</v>
      </c>
    </row>
    <row r="3086" spans="1:8" ht="15" customHeight="1" x14ac:dyDescent="0.2">
      <c r="A3086" s="152"/>
      <c r="B3086" s="152"/>
      <c r="C3086" s="152"/>
      <c r="D3086" s="152"/>
      <c r="E3086" s="153">
        <f>'2.40-Dati'!A3085</f>
        <v>41254.208333333336</v>
      </c>
      <c r="F3086" s="157">
        <f>'2.40-Dati'!B3085</f>
        <v>85.790000915527301</v>
      </c>
      <c r="G3086" s="157">
        <f t="shared" si="96"/>
        <v>230.00335693360796</v>
      </c>
      <c r="H3086" s="157">
        <f t="shared" si="97"/>
        <v>-139.99938964839487</v>
      </c>
    </row>
    <row r="3087" spans="1:8" ht="15" customHeight="1" x14ac:dyDescent="0.2">
      <c r="A3087" s="152"/>
      <c r="B3087" s="152"/>
      <c r="C3087" s="152"/>
      <c r="D3087" s="152"/>
      <c r="E3087" s="153">
        <f>'2.40-Dati'!A3086</f>
        <v>41255.208333333336</v>
      </c>
      <c r="F3087" s="157">
        <f>'2.40-Dati'!B3086</f>
        <v>86.769996643066406</v>
      </c>
      <c r="G3087" s="157">
        <f t="shared" si="96"/>
        <v>979.99572753910513</v>
      </c>
      <c r="H3087" s="157">
        <f t="shared" si="97"/>
        <v>1209.9990844727131</v>
      </c>
    </row>
    <row r="3088" spans="1:8" ht="15" customHeight="1" x14ac:dyDescent="0.2">
      <c r="A3088" s="152"/>
      <c r="B3088" s="152"/>
      <c r="C3088" s="152"/>
      <c r="D3088" s="152"/>
      <c r="E3088" s="153">
        <f>'2.40-Dati'!A3087</f>
        <v>41256.208333333336</v>
      </c>
      <c r="F3088" s="157">
        <f>'2.40-Dati'!B3087</f>
        <v>85.889999389648395</v>
      </c>
      <c r="G3088" s="157">
        <f t="shared" si="96"/>
        <v>-879.99725341801138</v>
      </c>
      <c r="H3088" s="157">
        <f t="shared" si="97"/>
        <v>99.99847412109375</v>
      </c>
    </row>
    <row r="3089" spans="1:8" ht="15" customHeight="1" x14ac:dyDescent="0.2">
      <c r="A3089" s="152"/>
      <c r="B3089" s="152"/>
      <c r="C3089" s="152"/>
      <c r="D3089" s="152"/>
      <c r="E3089" s="153">
        <f>'2.40-Dati'!A3088</f>
        <v>41257.208333333336</v>
      </c>
      <c r="F3089" s="157">
        <f>'2.40-Dati'!B3088</f>
        <v>86.730003356933594</v>
      </c>
      <c r="G3089" s="157">
        <f t="shared" si="96"/>
        <v>840.00396728519888</v>
      </c>
      <c r="H3089" s="157">
        <f t="shared" si="97"/>
        <v>-39.9932861328125</v>
      </c>
    </row>
    <row r="3090" spans="1:8" ht="15" customHeight="1" x14ac:dyDescent="0.2">
      <c r="A3090" s="152"/>
      <c r="B3090" s="152"/>
      <c r="C3090" s="152"/>
      <c r="D3090" s="152"/>
      <c r="E3090" s="153">
        <f>'2.40-Dati'!A3089</f>
        <v>41260.208333333336</v>
      </c>
      <c r="F3090" s="157">
        <f>'2.40-Dati'!B3089</f>
        <v>87.199996948242102</v>
      </c>
      <c r="G3090" s="157">
        <f t="shared" si="96"/>
        <v>469.99359130850848</v>
      </c>
      <c r="H3090" s="157">
        <f t="shared" si="97"/>
        <v>1309.9975585937073</v>
      </c>
    </row>
    <row r="3091" spans="1:8" ht="15" customHeight="1" x14ac:dyDescent="0.2">
      <c r="A3091" s="152"/>
      <c r="B3091" s="152"/>
      <c r="C3091" s="152"/>
      <c r="D3091" s="152"/>
      <c r="E3091" s="153">
        <f>'2.40-Dati'!A3090</f>
        <v>41261.208333333336</v>
      </c>
      <c r="F3091" s="157">
        <f>'2.40-Dati'!B3090</f>
        <v>87.930000305175696</v>
      </c>
      <c r="G3091" s="157">
        <f t="shared" si="96"/>
        <v>730.00335693359375</v>
      </c>
      <c r="H3091" s="157">
        <f t="shared" si="97"/>
        <v>1199.9969482421022</v>
      </c>
    </row>
    <row r="3092" spans="1:8" ht="15" customHeight="1" x14ac:dyDescent="0.2">
      <c r="A3092" s="152"/>
      <c r="B3092" s="152"/>
      <c r="C3092" s="152"/>
      <c r="D3092" s="152"/>
      <c r="E3092" s="153">
        <f>'2.40-Dati'!A3091</f>
        <v>41262.208333333336</v>
      </c>
      <c r="F3092" s="157">
        <f>'2.40-Dati'!B3091</f>
        <v>89.510002136230398</v>
      </c>
      <c r="G3092" s="157">
        <f t="shared" si="96"/>
        <v>1580.0018310547016</v>
      </c>
      <c r="H3092" s="157">
        <f t="shared" si="97"/>
        <v>2310.0051879882953</v>
      </c>
    </row>
    <row r="3093" spans="1:8" ht="15" customHeight="1" x14ac:dyDescent="0.2">
      <c r="A3093" s="152"/>
      <c r="B3093" s="152"/>
      <c r="C3093" s="152"/>
      <c r="D3093" s="152"/>
      <c r="E3093" s="153">
        <f>'2.40-Dati'!A3092</f>
        <v>41263.208333333336</v>
      </c>
      <c r="F3093" s="157">
        <f>'2.40-Dati'!B3092</f>
        <v>90.129997253417898</v>
      </c>
      <c r="G3093" s="157">
        <f t="shared" si="96"/>
        <v>619.9951171875</v>
      </c>
      <c r="H3093" s="157">
        <f t="shared" si="97"/>
        <v>2199.9969482422016</v>
      </c>
    </row>
    <row r="3094" spans="1:8" ht="15" customHeight="1" x14ac:dyDescent="0.2">
      <c r="A3094" s="152"/>
      <c r="B3094" s="152"/>
      <c r="C3094" s="152"/>
      <c r="D3094" s="152"/>
      <c r="E3094" s="153">
        <f>'2.40-Dati'!A3093</f>
        <v>41264.208333333336</v>
      </c>
      <c r="F3094" s="157">
        <f>'2.40-Dati'!B3093</f>
        <v>88.660003662109304</v>
      </c>
      <c r="G3094" s="157">
        <f t="shared" si="96"/>
        <v>-1469.9935913085938</v>
      </c>
      <c r="H3094" s="157">
        <f t="shared" si="97"/>
        <v>-849.99847412109375</v>
      </c>
    </row>
    <row r="3095" spans="1:8" ht="15" customHeight="1" x14ac:dyDescent="0.2">
      <c r="A3095" s="152"/>
      <c r="B3095" s="152"/>
      <c r="C3095" s="152"/>
      <c r="D3095" s="152"/>
      <c r="E3095" s="153">
        <f>'2.40-Dati'!A3094</f>
        <v>41267.604166666664</v>
      </c>
      <c r="F3095" s="157">
        <f>'2.40-Dati'!B3094</f>
        <v>88.610000610351506</v>
      </c>
      <c r="G3095" s="157">
        <f t="shared" si="96"/>
        <v>-50.003051757798289</v>
      </c>
      <c r="H3095" s="157">
        <f t="shared" si="97"/>
        <v>-1519.9966430663922</v>
      </c>
    </row>
    <row r="3096" spans="1:8" ht="15" customHeight="1" x14ac:dyDescent="0.2">
      <c r="A3096" s="152"/>
      <c r="B3096" s="152"/>
      <c r="C3096" s="152"/>
      <c r="D3096" s="152"/>
      <c r="E3096" s="153">
        <f>'2.40-Dati'!A3095</f>
        <v>41269.208333333336</v>
      </c>
      <c r="F3096" s="157">
        <f>'2.40-Dati'!B3095</f>
        <v>90.980003356933594</v>
      </c>
      <c r="G3096" s="157">
        <f t="shared" si="96"/>
        <v>2370.0027465820881</v>
      </c>
      <c r="H3096" s="157">
        <f t="shared" si="97"/>
        <v>2319.9996948242897</v>
      </c>
    </row>
    <row r="3097" spans="1:8" ht="15" customHeight="1" x14ac:dyDescent="0.2">
      <c r="A3097" s="152"/>
      <c r="B3097" s="152"/>
      <c r="C3097" s="152"/>
      <c r="D3097" s="152"/>
      <c r="E3097" s="153">
        <f>'2.40-Dati'!A3096</f>
        <v>41270.208333333336</v>
      </c>
      <c r="F3097" s="157">
        <f>'2.40-Dati'!B3096</f>
        <v>90.870002746582003</v>
      </c>
      <c r="G3097" s="157">
        <f t="shared" si="96"/>
        <v>-110.00061035159092</v>
      </c>
      <c r="H3097" s="157">
        <f t="shared" si="97"/>
        <v>2260.0021362304969</v>
      </c>
    </row>
    <row r="3098" spans="1:8" ht="15" customHeight="1" x14ac:dyDescent="0.2">
      <c r="A3098" s="152"/>
      <c r="B3098" s="152"/>
      <c r="C3098" s="152"/>
      <c r="D3098" s="152"/>
      <c r="E3098" s="153">
        <f>'2.40-Dati'!A3097</f>
        <v>41271.208333333336</v>
      </c>
      <c r="F3098" s="157">
        <f>'2.40-Dati'!B3097</f>
        <v>90.800003051757798</v>
      </c>
      <c r="G3098" s="157">
        <f t="shared" si="96"/>
        <v>-69.999694824204539</v>
      </c>
      <c r="H3098" s="157">
        <f t="shared" si="97"/>
        <v>-180.00030517579546</v>
      </c>
    </row>
    <row r="3099" spans="1:8" ht="15" customHeight="1" x14ac:dyDescent="0.2">
      <c r="A3099" s="152"/>
      <c r="B3099" s="152"/>
      <c r="C3099" s="152"/>
      <c r="D3099" s="152"/>
      <c r="E3099" s="153">
        <f>'2.40-Dati'!A3098</f>
        <v>41274.208333333336</v>
      </c>
      <c r="F3099" s="157">
        <f>'2.40-Dati'!B3098</f>
        <v>91.819999694824205</v>
      </c>
      <c r="G3099" s="157">
        <f t="shared" si="96"/>
        <v>1019.9966430664063</v>
      </c>
      <c r="H3099" s="157">
        <f t="shared" si="97"/>
        <v>949.99694824220171</v>
      </c>
    </row>
    <row r="3100" spans="1:8" ht="15" customHeight="1" x14ac:dyDescent="0.2">
      <c r="A3100" s="152"/>
      <c r="B3100" s="152"/>
      <c r="C3100" s="152"/>
      <c r="D3100" s="152"/>
      <c r="E3100" s="153">
        <f>'2.40-Dati'!A3099</f>
        <v>41276.208333333336</v>
      </c>
      <c r="F3100" s="157">
        <f>'2.40-Dati'!B3099</f>
        <v>93.120002746582003</v>
      </c>
      <c r="G3100" s="157">
        <f t="shared" si="96"/>
        <v>1300.0030517577984</v>
      </c>
      <c r="H3100" s="157">
        <f t="shared" si="97"/>
        <v>2319.9996948242047</v>
      </c>
    </row>
    <row r="3101" spans="1:8" ht="15" customHeight="1" x14ac:dyDescent="0.2">
      <c r="A3101" s="152"/>
      <c r="B3101" s="152"/>
      <c r="C3101" s="152"/>
      <c r="D3101" s="152"/>
      <c r="E3101" s="153">
        <f>'2.40-Dati'!A3100</f>
        <v>41277.208333333336</v>
      </c>
      <c r="F3101" s="157">
        <f>'2.40-Dati'!B3100</f>
        <v>92.919998168945298</v>
      </c>
      <c r="G3101" s="157">
        <f t="shared" si="96"/>
        <v>-200.00457763670454</v>
      </c>
      <c r="H3101" s="157">
        <f t="shared" si="97"/>
        <v>1099.9984741210938</v>
      </c>
    </row>
    <row r="3102" spans="1:8" ht="15" customHeight="1" x14ac:dyDescent="0.2">
      <c r="A3102" s="152"/>
      <c r="B3102" s="152"/>
      <c r="C3102" s="152"/>
      <c r="D3102" s="152"/>
      <c r="E3102" s="153">
        <f>'2.40-Dati'!A3101</f>
        <v>41278.208333333336</v>
      </c>
      <c r="F3102" s="157">
        <f>'2.40-Dati'!B3101</f>
        <v>93.089996337890597</v>
      </c>
      <c r="G3102" s="157">
        <f t="shared" si="96"/>
        <v>169.99816894529829</v>
      </c>
      <c r="H3102" s="157">
        <f t="shared" si="97"/>
        <v>-30.00640869140625</v>
      </c>
    </row>
    <row r="3103" spans="1:8" ht="15" customHeight="1" x14ac:dyDescent="0.2">
      <c r="A3103" s="152"/>
      <c r="B3103" s="152"/>
      <c r="C3103" s="152"/>
      <c r="D3103" s="152"/>
      <c r="E3103" s="153">
        <f>'2.40-Dati'!A3102</f>
        <v>41281.208333333336</v>
      </c>
      <c r="F3103" s="157">
        <f>'2.40-Dati'!B3102</f>
        <v>93.190002441406193</v>
      </c>
      <c r="G3103" s="157">
        <f t="shared" si="96"/>
        <v>100.00610351559658</v>
      </c>
      <c r="H3103" s="157">
        <f t="shared" si="97"/>
        <v>270.00427246089487</v>
      </c>
    </row>
    <row r="3104" spans="1:8" ht="15" customHeight="1" x14ac:dyDescent="0.2">
      <c r="A3104" s="152"/>
      <c r="B3104" s="152"/>
      <c r="C3104" s="152"/>
      <c r="D3104" s="152"/>
      <c r="E3104" s="153">
        <f>'2.40-Dati'!A3103</f>
        <v>41282.208333333336</v>
      </c>
      <c r="F3104" s="157">
        <f>'2.40-Dati'!B3103</f>
        <v>93.150001525878906</v>
      </c>
      <c r="G3104" s="157">
        <f t="shared" si="96"/>
        <v>-40.000915527286907</v>
      </c>
      <c r="H3104" s="157">
        <f t="shared" si="97"/>
        <v>60.005187988309672</v>
      </c>
    </row>
    <row r="3105" spans="1:8" ht="15" customHeight="1" x14ac:dyDescent="0.2">
      <c r="A3105" s="152"/>
      <c r="B3105" s="152"/>
      <c r="C3105" s="152"/>
      <c r="D3105" s="152"/>
      <c r="E3105" s="153">
        <f>'2.40-Dati'!A3104</f>
        <v>41283.208333333336</v>
      </c>
      <c r="F3105" s="157">
        <f>'2.40-Dati'!B3104</f>
        <v>93.099998474121094</v>
      </c>
      <c r="G3105" s="157">
        <f t="shared" si="96"/>
        <v>-50.0030517578125</v>
      </c>
      <c r="H3105" s="157">
        <f t="shared" si="97"/>
        <v>-90.003967285099407</v>
      </c>
    </row>
    <row r="3106" spans="1:8" ht="15" customHeight="1" x14ac:dyDescent="0.2">
      <c r="A3106" s="152"/>
      <c r="B3106" s="152"/>
      <c r="C3106" s="152"/>
      <c r="D3106" s="152"/>
      <c r="E3106" s="153">
        <f>'2.40-Dati'!A3105</f>
        <v>41284.208333333336</v>
      </c>
      <c r="F3106" s="157">
        <f>'2.40-Dati'!B3105</f>
        <v>93.819999694824205</v>
      </c>
      <c r="G3106" s="157">
        <f t="shared" si="96"/>
        <v>720.00122070311079</v>
      </c>
      <c r="H3106" s="157">
        <f t="shared" si="97"/>
        <v>669.99816894529829</v>
      </c>
    </row>
    <row r="3107" spans="1:8" ht="15" customHeight="1" x14ac:dyDescent="0.2">
      <c r="A3107" s="152"/>
      <c r="B3107" s="152"/>
      <c r="C3107" s="152"/>
      <c r="D3107" s="152"/>
      <c r="E3107" s="153">
        <f>'2.40-Dati'!A3106</f>
        <v>41285.208333333336</v>
      </c>
      <c r="F3107" s="157">
        <f>'2.40-Dati'!B3106</f>
        <v>93.559997558593693</v>
      </c>
      <c r="G3107" s="157">
        <f t="shared" si="96"/>
        <v>-260.00213623051138</v>
      </c>
      <c r="H3107" s="157">
        <f t="shared" si="97"/>
        <v>459.99908447259941</v>
      </c>
    </row>
    <row r="3108" spans="1:8" ht="15" customHeight="1" x14ac:dyDescent="0.2">
      <c r="A3108" s="152"/>
      <c r="B3108" s="152"/>
      <c r="C3108" s="152"/>
      <c r="D3108" s="152"/>
      <c r="E3108" s="153">
        <f>'2.40-Dati'!A3107</f>
        <v>41288.208333333336</v>
      </c>
      <c r="F3108" s="157">
        <f>'2.40-Dati'!B3107</f>
        <v>94.139999389648395</v>
      </c>
      <c r="G3108" s="157">
        <f t="shared" si="96"/>
        <v>580.00183105470171</v>
      </c>
      <c r="H3108" s="157">
        <f t="shared" si="97"/>
        <v>319.99969482419033</v>
      </c>
    </row>
    <row r="3109" spans="1:8" ht="15" customHeight="1" x14ac:dyDescent="0.2">
      <c r="A3109" s="152"/>
      <c r="B3109" s="152"/>
      <c r="C3109" s="152"/>
      <c r="D3109" s="152"/>
      <c r="E3109" s="153">
        <f>'2.40-Dati'!A3108</f>
        <v>41289.208333333336</v>
      </c>
      <c r="F3109" s="157">
        <f>'2.40-Dati'!B3108</f>
        <v>93.279998779296804</v>
      </c>
      <c r="G3109" s="157">
        <f t="shared" si="96"/>
        <v>-860.00061035159092</v>
      </c>
      <c r="H3109" s="157">
        <f t="shared" si="97"/>
        <v>-279.99877929688921</v>
      </c>
    </row>
    <row r="3110" spans="1:8" ht="15" customHeight="1" x14ac:dyDescent="0.2">
      <c r="A3110" s="152"/>
      <c r="B3110" s="152"/>
      <c r="C3110" s="152"/>
      <c r="D3110" s="152"/>
      <c r="E3110" s="153">
        <f>'2.40-Dati'!A3109</f>
        <v>41290.208333333336</v>
      </c>
      <c r="F3110" s="157">
        <f>'2.40-Dati'!B3109</f>
        <v>94.239997863769503</v>
      </c>
      <c r="G3110" s="157">
        <f t="shared" si="96"/>
        <v>959.99908447269888</v>
      </c>
      <c r="H3110" s="157">
        <f t="shared" si="97"/>
        <v>99.998474121107961</v>
      </c>
    </row>
    <row r="3111" spans="1:8" ht="15" customHeight="1" x14ac:dyDescent="0.2">
      <c r="A3111" s="152"/>
      <c r="B3111" s="152"/>
      <c r="C3111" s="152"/>
      <c r="D3111" s="152"/>
      <c r="E3111" s="153">
        <f>'2.40-Dati'!A3110</f>
        <v>41291.208333333336</v>
      </c>
      <c r="F3111" s="157">
        <f>'2.40-Dati'!B3110</f>
        <v>95.489997863769503</v>
      </c>
      <c r="G3111" s="157">
        <f t="shared" si="96"/>
        <v>1250</v>
      </c>
      <c r="H3111" s="157">
        <f t="shared" si="97"/>
        <v>2209.999084472699</v>
      </c>
    </row>
    <row r="3112" spans="1:8" ht="15" customHeight="1" x14ac:dyDescent="0.2">
      <c r="A3112" s="152"/>
      <c r="B3112" s="152"/>
      <c r="C3112" s="152"/>
      <c r="D3112" s="152"/>
      <c r="E3112" s="153">
        <f>'2.40-Dati'!A3111</f>
        <v>41292.208333333336</v>
      </c>
      <c r="F3112" s="157">
        <f>'2.40-Dati'!B3111</f>
        <v>95.559997558593693</v>
      </c>
      <c r="G3112" s="157">
        <f t="shared" si="96"/>
        <v>69.999694824190328</v>
      </c>
      <c r="H3112" s="157">
        <f t="shared" si="97"/>
        <v>1319.9996948241903</v>
      </c>
    </row>
    <row r="3113" spans="1:8" ht="15" customHeight="1" x14ac:dyDescent="0.2">
      <c r="A3113" s="152"/>
      <c r="B3113" s="152"/>
      <c r="C3113" s="152"/>
      <c r="D3113" s="152"/>
      <c r="E3113" s="153">
        <f>'2.40-Dati'!A3112</f>
        <v>41296.208333333336</v>
      </c>
      <c r="F3113" s="157">
        <f>'2.40-Dati'!B3112</f>
        <v>96.239997863769503</v>
      </c>
      <c r="G3113" s="157">
        <f t="shared" si="96"/>
        <v>680.00030517580967</v>
      </c>
      <c r="H3113" s="157">
        <f t="shared" si="97"/>
        <v>750</v>
      </c>
    </row>
    <row r="3114" spans="1:8" ht="15" customHeight="1" x14ac:dyDescent="0.2">
      <c r="A3114" s="152"/>
      <c r="B3114" s="152"/>
      <c r="C3114" s="152"/>
      <c r="D3114" s="152"/>
      <c r="E3114" s="153">
        <f>'2.40-Dati'!A3113</f>
        <v>41297.208333333336</v>
      </c>
      <c r="F3114" s="157">
        <f>'2.40-Dati'!B3113</f>
        <v>95.230003356933594</v>
      </c>
      <c r="G3114" s="157">
        <f t="shared" si="96"/>
        <v>-1009.9945068359091</v>
      </c>
      <c r="H3114" s="157">
        <f t="shared" si="97"/>
        <v>-329.99420166009941</v>
      </c>
    </row>
    <row r="3115" spans="1:8" ht="15" customHeight="1" x14ac:dyDescent="0.2">
      <c r="A3115" s="152"/>
      <c r="B3115" s="152"/>
      <c r="C3115" s="152"/>
      <c r="D3115" s="152"/>
      <c r="E3115" s="153">
        <f>'2.40-Dati'!A3114</f>
        <v>41298.208333333336</v>
      </c>
      <c r="F3115" s="157">
        <f>'2.40-Dati'!B3114</f>
        <v>95.949996948242102</v>
      </c>
      <c r="G3115" s="157">
        <f t="shared" si="96"/>
        <v>719.99359130850848</v>
      </c>
      <c r="H3115" s="157">
        <f t="shared" si="97"/>
        <v>-290.00091552740059</v>
      </c>
    </row>
    <row r="3116" spans="1:8" ht="15" customHeight="1" x14ac:dyDescent="0.2">
      <c r="A3116" s="152"/>
      <c r="B3116" s="152"/>
      <c r="C3116" s="152"/>
      <c r="D3116" s="152"/>
      <c r="E3116" s="153">
        <f>'2.40-Dati'!A3115</f>
        <v>41299.208333333336</v>
      </c>
      <c r="F3116" s="157">
        <f>'2.40-Dati'!B3115</f>
        <v>95.879997253417898</v>
      </c>
      <c r="G3116" s="157">
        <f t="shared" si="96"/>
        <v>-69.999694824204539</v>
      </c>
      <c r="H3116" s="157">
        <f t="shared" si="97"/>
        <v>649.99389648430395</v>
      </c>
    </row>
    <row r="3117" spans="1:8" ht="15" customHeight="1" x14ac:dyDescent="0.2">
      <c r="A3117" s="152"/>
      <c r="B3117" s="152"/>
      <c r="C3117" s="152"/>
      <c r="D3117" s="152"/>
      <c r="E3117" s="153">
        <f>'2.40-Dati'!A3116</f>
        <v>41302.208333333336</v>
      </c>
      <c r="F3117" s="157">
        <f>'2.40-Dati'!B3116</f>
        <v>96.440002441406193</v>
      </c>
      <c r="G3117" s="157">
        <f t="shared" si="96"/>
        <v>560.00518798829546</v>
      </c>
      <c r="H3117" s="157">
        <f t="shared" si="97"/>
        <v>490.00549316409092</v>
      </c>
    </row>
    <row r="3118" spans="1:8" ht="15" customHeight="1" x14ac:dyDescent="0.2">
      <c r="A3118" s="152"/>
      <c r="B3118" s="152"/>
      <c r="C3118" s="152"/>
      <c r="D3118" s="152"/>
      <c r="E3118" s="153">
        <f>'2.40-Dati'!A3117</f>
        <v>41303.208333333336</v>
      </c>
      <c r="F3118" s="157">
        <f>'2.40-Dati'!B3117</f>
        <v>97.569999694824205</v>
      </c>
      <c r="G3118" s="157">
        <f t="shared" si="96"/>
        <v>1129.9972534180115</v>
      </c>
      <c r="H3118" s="157">
        <f t="shared" si="97"/>
        <v>1690.0024414063068</v>
      </c>
    </row>
    <row r="3119" spans="1:8" ht="15" customHeight="1" x14ac:dyDescent="0.2">
      <c r="A3119" s="152"/>
      <c r="B3119" s="152"/>
      <c r="C3119" s="152"/>
      <c r="D3119" s="152"/>
      <c r="E3119" s="153">
        <f>'2.40-Dati'!A3118</f>
        <v>41304.208333333336</v>
      </c>
      <c r="F3119" s="157">
        <f>'2.40-Dati'!B3118</f>
        <v>97.940002441406193</v>
      </c>
      <c r="G3119" s="157">
        <f t="shared" si="96"/>
        <v>370.00274658198862</v>
      </c>
      <c r="H3119" s="157">
        <f t="shared" si="97"/>
        <v>1500</v>
      </c>
    </row>
    <row r="3120" spans="1:8" ht="15" customHeight="1" x14ac:dyDescent="0.2">
      <c r="A3120" s="152"/>
      <c r="B3120" s="152"/>
      <c r="C3120" s="152"/>
      <c r="D3120" s="152"/>
      <c r="E3120" s="153">
        <f>'2.40-Dati'!A3119</f>
        <v>41305.208333333336</v>
      </c>
      <c r="F3120" s="157">
        <f>'2.40-Dati'!B3119</f>
        <v>97.489997863769503</v>
      </c>
      <c r="G3120" s="157">
        <f t="shared" si="96"/>
        <v>-450.00457763669033</v>
      </c>
      <c r="H3120" s="157">
        <f t="shared" si="97"/>
        <v>-80.001831054701711</v>
      </c>
    </row>
    <row r="3121" spans="1:8" ht="15" customHeight="1" x14ac:dyDescent="0.2">
      <c r="A3121" s="152"/>
      <c r="B3121" s="152"/>
      <c r="C3121" s="152"/>
      <c r="D3121" s="152"/>
      <c r="E3121" s="153">
        <f>'2.40-Dati'!A3120</f>
        <v>41306.208333333336</v>
      </c>
      <c r="F3121" s="157">
        <f>'2.40-Dati'!B3120</f>
        <v>97.769996643066406</v>
      </c>
      <c r="G3121" s="157">
        <f t="shared" si="96"/>
        <v>279.99877929690342</v>
      </c>
      <c r="H3121" s="157">
        <f t="shared" si="97"/>
        <v>-170.00579833978691</v>
      </c>
    </row>
    <row r="3122" spans="1:8" ht="15" customHeight="1" x14ac:dyDescent="0.2">
      <c r="A3122" s="152"/>
      <c r="B3122" s="152"/>
      <c r="C3122" s="152"/>
      <c r="D3122" s="152"/>
      <c r="E3122" s="153">
        <f>'2.40-Dati'!A3121</f>
        <v>41309.208333333336</v>
      </c>
      <c r="F3122" s="157">
        <f>'2.40-Dati'!B3121</f>
        <v>96.169998168945298</v>
      </c>
      <c r="G3122" s="157">
        <f t="shared" si="96"/>
        <v>-1599.9984741211078</v>
      </c>
      <c r="H3122" s="157">
        <f t="shared" si="97"/>
        <v>-1319.9996948242044</v>
      </c>
    </row>
    <row r="3123" spans="1:8" ht="15" customHeight="1" x14ac:dyDescent="0.2">
      <c r="A3123" s="152"/>
      <c r="B3123" s="152"/>
      <c r="C3123" s="152"/>
      <c r="D3123" s="152"/>
      <c r="E3123" s="153">
        <f>'2.40-Dati'!A3122</f>
        <v>41310.208333333336</v>
      </c>
      <c r="F3123" s="157">
        <f>'2.40-Dati'!B3122</f>
        <v>96.639999389648395</v>
      </c>
      <c r="G3123" s="157">
        <f t="shared" si="96"/>
        <v>470.00122070309658</v>
      </c>
      <c r="H3123" s="157">
        <f t="shared" si="97"/>
        <v>-1129.9972534180113</v>
      </c>
    </row>
    <row r="3124" spans="1:8" ht="15" customHeight="1" x14ac:dyDescent="0.2">
      <c r="A3124" s="152"/>
      <c r="B3124" s="152"/>
      <c r="C3124" s="152"/>
      <c r="D3124" s="152"/>
      <c r="E3124" s="153">
        <f>'2.40-Dati'!A3123</f>
        <v>41311.208333333336</v>
      </c>
      <c r="F3124" s="157">
        <f>'2.40-Dati'!B3123</f>
        <v>96.620002746582003</v>
      </c>
      <c r="G3124" s="157">
        <f t="shared" si="96"/>
        <v>-19.996643066392039</v>
      </c>
      <c r="H3124" s="157">
        <f t="shared" si="97"/>
        <v>450.00457763670454</v>
      </c>
    </row>
    <row r="3125" spans="1:8" ht="15" customHeight="1" x14ac:dyDescent="0.2">
      <c r="A3125" s="152"/>
      <c r="B3125" s="152"/>
      <c r="C3125" s="152"/>
      <c r="D3125" s="152"/>
      <c r="E3125" s="153">
        <f>'2.40-Dati'!A3124</f>
        <v>41312.208333333336</v>
      </c>
      <c r="F3125" s="157">
        <f>'2.40-Dati'!B3124</f>
        <v>95.830001831054602</v>
      </c>
      <c r="G3125" s="157">
        <f t="shared" si="96"/>
        <v>-790.00091552740059</v>
      </c>
      <c r="H3125" s="157">
        <f t="shared" si="97"/>
        <v>-809.99755859379263</v>
      </c>
    </row>
    <row r="3126" spans="1:8" ht="15" customHeight="1" x14ac:dyDescent="0.2">
      <c r="A3126" s="152"/>
      <c r="B3126" s="152"/>
      <c r="C3126" s="152"/>
      <c r="D3126" s="152"/>
      <c r="E3126" s="153">
        <f>'2.40-Dati'!A3125</f>
        <v>41313.208333333336</v>
      </c>
      <c r="F3126" s="157">
        <f>'2.40-Dati'!B3125</f>
        <v>95.720001220703097</v>
      </c>
      <c r="G3126" s="157">
        <f t="shared" si="96"/>
        <v>-110.00061035150566</v>
      </c>
      <c r="H3126" s="157">
        <f t="shared" si="97"/>
        <v>-900.00152587890625</v>
      </c>
    </row>
    <row r="3127" spans="1:8" ht="15" customHeight="1" x14ac:dyDescent="0.2">
      <c r="A3127" s="152"/>
      <c r="B3127" s="152"/>
      <c r="C3127" s="152"/>
      <c r="D3127" s="152"/>
      <c r="E3127" s="153">
        <f>'2.40-Dati'!A3126</f>
        <v>41316.208333333336</v>
      </c>
      <c r="F3127" s="157">
        <f>'2.40-Dati'!B3126</f>
        <v>97.029998779296804</v>
      </c>
      <c r="G3127" s="157">
        <f t="shared" si="96"/>
        <v>1309.9975585937073</v>
      </c>
      <c r="H3127" s="157">
        <f t="shared" si="97"/>
        <v>1199.9969482422016</v>
      </c>
    </row>
    <row r="3128" spans="1:8" ht="15" customHeight="1" x14ac:dyDescent="0.2">
      <c r="A3128" s="152"/>
      <c r="B3128" s="152"/>
      <c r="C3128" s="152"/>
      <c r="D3128" s="152"/>
      <c r="E3128" s="153">
        <f>'2.40-Dati'!A3127</f>
        <v>41317.208333333336</v>
      </c>
      <c r="F3128" s="157">
        <f>'2.40-Dati'!B3127</f>
        <v>97.510002136230398</v>
      </c>
      <c r="G3128" s="157">
        <f t="shared" si="96"/>
        <v>480.00335693359375</v>
      </c>
      <c r="H3128" s="157">
        <f t="shared" si="97"/>
        <v>1790.000915527301</v>
      </c>
    </row>
    <row r="3129" spans="1:8" ht="15" customHeight="1" x14ac:dyDescent="0.2">
      <c r="A3129" s="152"/>
      <c r="B3129" s="152"/>
      <c r="C3129" s="152"/>
      <c r="D3129" s="152"/>
      <c r="E3129" s="153">
        <f>'2.40-Dati'!A3128</f>
        <v>41318.208333333336</v>
      </c>
      <c r="F3129" s="157">
        <f>'2.40-Dati'!B3128</f>
        <v>97.010002136230398</v>
      </c>
      <c r="G3129" s="157">
        <f t="shared" si="96"/>
        <v>-500</v>
      </c>
      <c r="H3129" s="157">
        <f t="shared" si="97"/>
        <v>-19.99664306640625</v>
      </c>
    </row>
    <row r="3130" spans="1:8" ht="15" customHeight="1" x14ac:dyDescent="0.2">
      <c r="A3130" s="152"/>
      <c r="B3130" s="152"/>
      <c r="C3130" s="152"/>
      <c r="D3130" s="152"/>
      <c r="E3130" s="153">
        <f>'2.40-Dati'!A3129</f>
        <v>41319.208333333336</v>
      </c>
      <c r="F3130" s="157">
        <f>'2.40-Dati'!B3129</f>
        <v>97.309997558593693</v>
      </c>
      <c r="G3130" s="157">
        <f t="shared" si="96"/>
        <v>299.99542236329546</v>
      </c>
      <c r="H3130" s="157">
        <f t="shared" si="97"/>
        <v>-200.00457763670454</v>
      </c>
    </row>
    <row r="3131" spans="1:8" ht="15" customHeight="1" x14ac:dyDescent="0.2">
      <c r="A3131" s="152"/>
      <c r="B3131" s="152"/>
      <c r="C3131" s="152"/>
      <c r="D3131" s="152"/>
      <c r="E3131" s="153">
        <f>'2.40-Dati'!A3130</f>
        <v>41320.208333333336</v>
      </c>
      <c r="F3131" s="157">
        <f>'2.40-Dati'!B3130</f>
        <v>95.860000610351506</v>
      </c>
      <c r="G3131" s="157">
        <f t="shared" si="96"/>
        <v>-1449.9969482421875</v>
      </c>
      <c r="H3131" s="157">
        <f t="shared" si="97"/>
        <v>-1150.0015258788922</v>
      </c>
    </row>
    <row r="3132" spans="1:8" ht="15" customHeight="1" x14ac:dyDescent="0.2">
      <c r="A3132" s="152"/>
      <c r="B3132" s="152"/>
      <c r="C3132" s="152"/>
      <c r="D3132" s="152"/>
      <c r="E3132" s="153">
        <f>'2.40-Dati'!A3131</f>
        <v>41324.208333333336</v>
      </c>
      <c r="F3132" s="157">
        <f>'2.40-Dati'!B3131</f>
        <v>96.660003662109304</v>
      </c>
      <c r="G3132" s="157">
        <f t="shared" si="96"/>
        <v>800.00305175779829</v>
      </c>
      <c r="H3132" s="157">
        <f t="shared" si="97"/>
        <v>-649.99389648438921</v>
      </c>
    </row>
    <row r="3133" spans="1:8" ht="15" customHeight="1" x14ac:dyDescent="0.2">
      <c r="A3133" s="152"/>
      <c r="B3133" s="152"/>
      <c r="C3133" s="152"/>
      <c r="D3133" s="152"/>
      <c r="E3133" s="153">
        <f>'2.40-Dati'!A3132</f>
        <v>41325.208333333336</v>
      </c>
      <c r="F3133" s="157">
        <f>'2.40-Dati'!B3132</f>
        <v>94.459999084472599</v>
      </c>
      <c r="G3133" s="157">
        <f t="shared" si="96"/>
        <v>-2200.0045776367047</v>
      </c>
      <c r="H3133" s="157">
        <f t="shared" si="97"/>
        <v>-1400.0015258789063</v>
      </c>
    </row>
    <row r="3134" spans="1:8" ht="15" customHeight="1" x14ac:dyDescent="0.2">
      <c r="A3134" s="152"/>
      <c r="B3134" s="152"/>
      <c r="C3134" s="152"/>
      <c r="D3134" s="152"/>
      <c r="E3134" s="153">
        <f>'2.40-Dati'!A3133</f>
        <v>41326.208333333336</v>
      </c>
      <c r="F3134" s="157">
        <f>'2.40-Dati'!B3133</f>
        <v>92.839996337890597</v>
      </c>
      <c r="G3134" s="157">
        <f t="shared" si="96"/>
        <v>-1620.0027465820028</v>
      </c>
      <c r="H3134" s="157">
        <f t="shared" si="97"/>
        <v>-3820.0073242187073</v>
      </c>
    </row>
    <row r="3135" spans="1:8" ht="15" customHeight="1" x14ac:dyDescent="0.2">
      <c r="A3135" s="152"/>
      <c r="B3135" s="152"/>
      <c r="C3135" s="152"/>
      <c r="D3135" s="152"/>
      <c r="E3135" s="153">
        <f>'2.40-Dati'!A3134</f>
        <v>41327.208333333336</v>
      </c>
      <c r="F3135" s="157">
        <f>'2.40-Dati'!B3134</f>
        <v>93.129997253417898</v>
      </c>
      <c r="G3135" s="157">
        <f t="shared" si="96"/>
        <v>290.00091552730112</v>
      </c>
      <c r="H3135" s="157">
        <f t="shared" si="97"/>
        <v>-1330.0018310547016</v>
      </c>
    </row>
    <row r="3136" spans="1:8" ht="15" customHeight="1" x14ac:dyDescent="0.2">
      <c r="A3136" s="152"/>
      <c r="B3136" s="152"/>
      <c r="C3136" s="152"/>
      <c r="D3136" s="152"/>
      <c r="E3136" s="153">
        <f>'2.40-Dati'!A3135</f>
        <v>41330.208333333336</v>
      </c>
      <c r="F3136" s="157">
        <f>'2.40-Dati'!B3135</f>
        <v>93.110000610351506</v>
      </c>
      <c r="G3136" s="157">
        <f t="shared" si="96"/>
        <v>-19.996643066392039</v>
      </c>
      <c r="H3136" s="157">
        <f t="shared" si="97"/>
        <v>270.00427246090908</v>
      </c>
    </row>
    <row r="3137" spans="1:8" ht="15" customHeight="1" x14ac:dyDescent="0.2">
      <c r="A3137" s="152"/>
      <c r="B3137" s="152"/>
      <c r="C3137" s="152"/>
      <c r="D3137" s="152"/>
      <c r="E3137" s="153">
        <f>'2.40-Dati'!A3136</f>
        <v>41331.208333333336</v>
      </c>
      <c r="F3137" s="157">
        <f>'2.40-Dati'!B3136</f>
        <v>92.629997253417898</v>
      </c>
      <c r="G3137" s="157">
        <f t="shared" si="96"/>
        <v>-480.00335693360796</v>
      </c>
      <c r="H3137" s="157">
        <f t="shared" si="97"/>
        <v>-500</v>
      </c>
    </row>
    <row r="3138" spans="1:8" ht="15" customHeight="1" x14ac:dyDescent="0.2">
      <c r="A3138" s="152"/>
      <c r="B3138" s="152"/>
      <c r="C3138" s="152"/>
      <c r="D3138" s="152"/>
      <c r="E3138" s="153">
        <f>'2.40-Dati'!A3137</f>
        <v>41332.208333333336</v>
      </c>
      <c r="F3138" s="157">
        <f>'2.40-Dati'!B3137</f>
        <v>92.760002136230398</v>
      </c>
      <c r="G3138" s="157">
        <f t="shared" si="96"/>
        <v>130.0048828125</v>
      </c>
      <c r="H3138" s="157">
        <f t="shared" si="97"/>
        <v>-349.99847412110796</v>
      </c>
    </row>
    <row r="3139" spans="1:8" ht="15" customHeight="1" x14ac:dyDescent="0.2">
      <c r="A3139" s="152"/>
      <c r="B3139" s="152"/>
      <c r="C3139" s="152"/>
      <c r="D3139" s="152"/>
      <c r="E3139" s="153">
        <f>'2.40-Dati'!A3138</f>
        <v>41333.208333333336</v>
      </c>
      <c r="F3139" s="157">
        <f>'2.40-Dati'!B3138</f>
        <v>92.050003051757798</v>
      </c>
      <c r="G3139" s="157">
        <f t="shared" si="96"/>
        <v>-709.99908447259941</v>
      </c>
      <c r="H3139" s="157">
        <f t="shared" si="97"/>
        <v>-579.99420166009941</v>
      </c>
    </row>
    <row r="3140" spans="1:8" ht="15" customHeight="1" x14ac:dyDescent="0.2">
      <c r="A3140" s="152"/>
      <c r="B3140" s="152"/>
      <c r="C3140" s="152"/>
      <c r="D3140" s="152"/>
      <c r="E3140" s="153">
        <f>'2.40-Dati'!A3139</f>
        <v>41334.208333333336</v>
      </c>
      <c r="F3140" s="157">
        <f>'2.40-Dati'!B3139</f>
        <v>90.680000305175696</v>
      </c>
      <c r="G3140" s="157">
        <f t="shared" ref="G3140:G3203" si="98">IF($B$1="lunga",1,-1)*$B$3*(F3140-F3139)</f>
        <v>-1370.0027465821022</v>
      </c>
      <c r="H3140" s="157">
        <f t="shared" si="97"/>
        <v>-2080.0018310547016</v>
      </c>
    </row>
    <row r="3141" spans="1:8" ht="15" customHeight="1" x14ac:dyDescent="0.2">
      <c r="A3141" s="152"/>
      <c r="B3141" s="152"/>
      <c r="C3141" s="152"/>
      <c r="D3141" s="152"/>
      <c r="E3141" s="153">
        <f>'2.40-Dati'!A3140</f>
        <v>41337.208333333336</v>
      </c>
      <c r="F3141" s="157">
        <f>'2.40-Dati'!B3140</f>
        <v>90.120002746582003</v>
      </c>
      <c r="G3141" s="157">
        <f t="shared" si="98"/>
        <v>-559.99755859369316</v>
      </c>
      <c r="H3141" s="157">
        <f t="shared" ref="H3141:H3204" si="99">G3140+G3141</f>
        <v>-1930.0003051757953</v>
      </c>
    </row>
    <row r="3142" spans="1:8" ht="15" customHeight="1" x14ac:dyDescent="0.2">
      <c r="A3142" s="152"/>
      <c r="B3142" s="152"/>
      <c r="C3142" s="152"/>
      <c r="D3142" s="152"/>
      <c r="E3142" s="153">
        <f>'2.40-Dati'!A3141</f>
        <v>41338.208333333336</v>
      </c>
      <c r="F3142" s="157">
        <f>'2.40-Dati'!B3141</f>
        <v>90.819999694824205</v>
      </c>
      <c r="G3142" s="157">
        <f t="shared" si="98"/>
        <v>699.99694824220171</v>
      </c>
      <c r="H3142" s="157">
        <f t="shared" si="99"/>
        <v>139.99938964850855</v>
      </c>
    </row>
    <row r="3143" spans="1:8" ht="15" customHeight="1" x14ac:dyDescent="0.2">
      <c r="A3143" s="152"/>
      <c r="B3143" s="152"/>
      <c r="C3143" s="152"/>
      <c r="D3143" s="152"/>
      <c r="E3143" s="153">
        <f>'2.40-Dati'!A3142</f>
        <v>41339.208333333336</v>
      </c>
      <c r="F3143" s="157">
        <f>'2.40-Dati'!B3142</f>
        <v>90.430000305175696</v>
      </c>
      <c r="G3143" s="157">
        <f t="shared" si="98"/>
        <v>-389.99938964850855</v>
      </c>
      <c r="H3143" s="157">
        <f t="shared" si="99"/>
        <v>309.99755859369316</v>
      </c>
    </row>
    <row r="3144" spans="1:8" ht="15" customHeight="1" x14ac:dyDescent="0.2">
      <c r="A3144" s="152"/>
      <c r="B3144" s="152"/>
      <c r="C3144" s="152"/>
      <c r="D3144" s="152"/>
      <c r="E3144" s="153">
        <f>'2.40-Dati'!A3143</f>
        <v>41340.208333333336</v>
      </c>
      <c r="F3144" s="157">
        <f>'2.40-Dati'!B3143</f>
        <v>91.559997558593693</v>
      </c>
      <c r="G3144" s="157">
        <f t="shared" si="98"/>
        <v>1129.9972534179972</v>
      </c>
      <c r="H3144" s="157">
        <f t="shared" si="99"/>
        <v>739.99786376948862</v>
      </c>
    </row>
    <row r="3145" spans="1:8" ht="15" customHeight="1" x14ac:dyDescent="0.2">
      <c r="A3145" s="152"/>
      <c r="B3145" s="152"/>
      <c r="C3145" s="152"/>
      <c r="D3145" s="152"/>
      <c r="E3145" s="153">
        <f>'2.40-Dati'!A3144</f>
        <v>41341.208333333336</v>
      </c>
      <c r="F3145" s="157">
        <f>'2.40-Dati'!B3144</f>
        <v>91.949996948242102</v>
      </c>
      <c r="G3145" s="157">
        <f t="shared" si="98"/>
        <v>389.99938964840908</v>
      </c>
      <c r="H3145" s="157">
        <f t="shared" si="99"/>
        <v>1519.9966430664063</v>
      </c>
    </row>
    <row r="3146" spans="1:8" ht="15" customHeight="1" x14ac:dyDescent="0.2">
      <c r="A3146" s="152"/>
      <c r="B3146" s="152"/>
      <c r="C3146" s="152"/>
      <c r="D3146" s="152"/>
      <c r="E3146" s="153">
        <f>'2.40-Dati'!A3145</f>
        <v>41344.166666666664</v>
      </c>
      <c r="F3146" s="157">
        <f>'2.40-Dati'!B3145</f>
        <v>92.059997558593693</v>
      </c>
      <c r="G3146" s="157">
        <f t="shared" si="98"/>
        <v>110.00061035159092</v>
      </c>
      <c r="H3146" s="157">
        <f t="shared" si="99"/>
        <v>500</v>
      </c>
    </row>
    <row r="3147" spans="1:8" ht="15" customHeight="1" x14ac:dyDescent="0.2">
      <c r="A3147" s="152"/>
      <c r="B3147" s="152"/>
      <c r="C3147" s="152"/>
      <c r="D3147" s="152"/>
      <c r="E3147" s="153">
        <f>'2.40-Dati'!A3146</f>
        <v>41345.166666666664</v>
      </c>
      <c r="F3147" s="157">
        <f>'2.40-Dati'!B3146</f>
        <v>92.540000915527301</v>
      </c>
      <c r="G3147" s="157">
        <f t="shared" si="98"/>
        <v>480.00335693360796</v>
      </c>
      <c r="H3147" s="157">
        <f t="shared" si="99"/>
        <v>590.00396728519888</v>
      </c>
    </row>
    <row r="3148" spans="1:8" ht="15" customHeight="1" x14ac:dyDescent="0.2">
      <c r="A3148" s="152"/>
      <c r="B3148" s="152"/>
      <c r="C3148" s="152"/>
      <c r="D3148" s="152"/>
      <c r="E3148" s="153">
        <f>'2.40-Dati'!A3147</f>
        <v>41346.166666666664</v>
      </c>
      <c r="F3148" s="157">
        <f>'2.40-Dati'!B3147</f>
        <v>92.519996643066406</v>
      </c>
      <c r="G3148" s="157">
        <f t="shared" si="98"/>
        <v>-20.004272460894867</v>
      </c>
      <c r="H3148" s="157">
        <f t="shared" si="99"/>
        <v>459.99908447271309</v>
      </c>
    </row>
    <row r="3149" spans="1:8" ht="15" customHeight="1" x14ac:dyDescent="0.2">
      <c r="A3149" s="152"/>
      <c r="B3149" s="152"/>
      <c r="C3149" s="152"/>
      <c r="D3149" s="152"/>
      <c r="E3149" s="153">
        <f>'2.40-Dati'!A3148</f>
        <v>41347.166666666664</v>
      </c>
      <c r="F3149" s="157">
        <f>'2.40-Dati'!B3148</f>
        <v>93.029998779296804</v>
      </c>
      <c r="G3149" s="157">
        <f t="shared" si="98"/>
        <v>510.0021362303977</v>
      </c>
      <c r="H3149" s="157">
        <f t="shared" si="99"/>
        <v>489.99786376950283</v>
      </c>
    </row>
    <row r="3150" spans="1:8" ht="15" customHeight="1" x14ac:dyDescent="0.2">
      <c r="A3150" s="152"/>
      <c r="B3150" s="152"/>
      <c r="C3150" s="152"/>
      <c r="D3150" s="152"/>
      <c r="E3150" s="153">
        <f>'2.40-Dati'!A3149</f>
        <v>41348.166666666664</v>
      </c>
      <c r="F3150" s="157">
        <f>'2.40-Dati'!B3149</f>
        <v>93.449996948242102</v>
      </c>
      <c r="G3150" s="157">
        <f t="shared" si="98"/>
        <v>419.99816894529829</v>
      </c>
      <c r="H3150" s="157">
        <f t="shared" si="99"/>
        <v>930.00030517569598</v>
      </c>
    </row>
    <row r="3151" spans="1:8" ht="15" customHeight="1" x14ac:dyDescent="0.2">
      <c r="A3151" s="152"/>
      <c r="B3151" s="152"/>
      <c r="C3151" s="152"/>
      <c r="D3151" s="152"/>
      <c r="E3151" s="153">
        <f>'2.40-Dati'!A3150</f>
        <v>41351.166666666664</v>
      </c>
      <c r="F3151" s="157">
        <f>'2.40-Dati'!B3150</f>
        <v>93.739997863769503</v>
      </c>
      <c r="G3151" s="157">
        <f t="shared" si="98"/>
        <v>290.00091552740059</v>
      </c>
      <c r="H3151" s="157">
        <f t="shared" si="99"/>
        <v>709.99908447269888</v>
      </c>
    </row>
    <row r="3152" spans="1:8" ht="15" customHeight="1" x14ac:dyDescent="0.2">
      <c r="A3152" s="152"/>
      <c r="B3152" s="152"/>
      <c r="C3152" s="152"/>
      <c r="D3152" s="152"/>
      <c r="E3152" s="153">
        <f>'2.40-Dati'!A3151</f>
        <v>41352.166666666664</v>
      </c>
      <c r="F3152" s="157">
        <f>'2.40-Dati'!B3151</f>
        <v>92.160003662109304</v>
      </c>
      <c r="G3152" s="157">
        <f t="shared" si="98"/>
        <v>-1579.994201660199</v>
      </c>
      <c r="H3152" s="157">
        <f t="shared" si="99"/>
        <v>-1289.9932861327984</v>
      </c>
    </row>
    <row r="3153" spans="1:8" ht="15" customHeight="1" x14ac:dyDescent="0.2">
      <c r="A3153" s="152"/>
      <c r="B3153" s="152"/>
      <c r="C3153" s="152"/>
      <c r="D3153" s="152"/>
      <c r="E3153" s="153">
        <f>'2.40-Dati'!A3152</f>
        <v>41353.166666666664</v>
      </c>
      <c r="F3153" s="157">
        <f>'2.40-Dati'!B3152</f>
        <v>92.959999084472599</v>
      </c>
      <c r="G3153" s="157">
        <f t="shared" si="98"/>
        <v>799.99542236329546</v>
      </c>
      <c r="H3153" s="157">
        <f t="shared" si="99"/>
        <v>-779.99877929690354</v>
      </c>
    </row>
    <row r="3154" spans="1:8" ht="15" customHeight="1" x14ac:dyDescent="0.2">
      <c r="A3154" s="152"/>
      <c r="B3154" s="152"/>
      <c r="C3154" s="152"/>
      <c r="D3154" s="152"/>
      <c r="E3154" s="153">
        <f>'2.40-Dati'!A3153</f>
        <v>41354.166666666664</v>
      </c>
      <c r="F3154" s="157">
        <f>'2.40-Dati'!B3153</f>
        <v>92.449996948242102</v>
      </c>
      <c r="G3154" s="157">
        <f t="shared" si="98"/>
        <v>-510.00213623049717</v>
      </c>
      <c r="H3154" s="157">
        <f t="shared" si="99"/>
        <v>289.99328613279829</v>
      </c>
    </row>
    <row r="3155" spans="1:8" ht="15" customHeight="1" x14ac:dyDescent="0.2">
      <c r="A3155" s="152"/>
      <c r="B3155" s="152"/>
      <c r="C3155" s="152"/>
      <c r="D3155" s="152"/>
      <c r="E3155" s="153">
        <f>'2.40-Dati'!A3154</f>
        <v>41355.166666666664</v>
      </c>
      <c r="F3155" s="157">
        <f>'2.40-Dati'!B3154</f>
        <v>93.709999084472599</v>
      </c>
      <c r="G3155" s="157">
        <f t="shared" si="98"/>
        <v>1260.0021362304972</v>
      </c>
      <c r="H3155" s="157">
        <f t="shared" si="99"/>
        <v>750</v>
      </c>
    </row>
    <row r="3156" spans="1:8" ht="15" customHeight="1" x14ac:dyDescent="0.2">
      <c r="A3156" s="152"/>
      <c r="B3156" s="152"/>
      <c r="C3156" s="152"/>
      <c r="D3156" s="152"/>
      <c r="E3156" s="153">
        <f>'2.40-Dati'!A3155</f>
        <v>41358.166666666664</v>
      </c>
      <c r="F3156" s="157">
        <f>'2.40-Dati'!B3155</f>
        <v>94.809997558593693</v>
      </c>
      <c r="G3156" s="157">
        <f t="shared" si="98"/>
        <v>1099.9984741210938</v>
      </c>
      <c r="H3156" s="157">
        <f t="shared" si="99"/>
        <v>2360.0006103515907</v>
      </c>
    </row>
    <row r="3157" spans="1:8" ht="15" customHeight="1" x14ac:dyDescent="0.2">
      <c r="A3157" s="152"/>
      <c r="B3157" s="152"/>
      <c r="C3157" s="152"/>
      <c r="D3157" s="152"/>
      <c r="E3157" s="153">
        <f>'2.40-Dati'!A3156</f>
        <v>41359.166666666664</v>
      </c>
      <c r="F3157" s="157">
        <f>'2.40-Dati'!B3156</f>
        <v>96.339996337890597</v>
      </c>
      <c r="G3157" s="157">
        <f t="shared" si="98"/>
        <v>1529.9987792969034</v>
      </c>
      <c r="H3157" s="157">
        <f t="shared" si="99"/>
        <v>2629.9972534179969</v>
      </c>
    </row>
    <row r="3158" spans="1:8" ht="15" customHeight="1" x14ac:dyDescent="0.2">
      <c r="A3158" s="152"/>
      <c r="B3158" s="152"/>
      <c r="C3158" s="152"/>
      <c r="D3158" s="152"/>
      <c r="E3158" s="153">
        <f>'2.40-Dati'!A3157</f>
        <v>41360.166666666664</v>
      </c>
      <c r="F3158" s="157">
        <f>'2.40-Dati'!B3157</f>
        <v>96.580001831054602</v>
      </c>
      <c r="G3158" s="157">
        <f t="shared" si="98"/>
        <v>240.00549316400566</v>
      </c>
      <c r="H3158" s="157">
        <f t="shared" si="99"/>
        <v>1770.0042724609091</v>
      </c>
    </row>
    <row r="3159" spans="1:8" ht="15" customHeight="1" x14ac:dyDescent="0.2">
      <c r="A3159" s="152"/>
      <c r="B3159" s="152"/>
      <c r="C3159" s="152"/>
      <c r="D3159" s="152"/>
      <c r="E3159" s="153">
        <f>'2.40-Dati'!A3158</f>
        <v>41361.166666666664</v>
      </c>
      <c r="F3159" s="157">
        <f>'2.40-Dati'!B3158</f>
        <v>97.230003356933594</v>
      </c>
      <c r="G3159" s="157">
        <f t="shared" si="98"/>
        <v>650.00152587899152</v>
      </c>
      <c r="H3159" s="157">
        <f t="shared" si="99"/>
        <v>890.00701904299717</v>
      </c>
    </row>
    <row r="3160" spans="1:8" ht="15" customHeight="1" x14ac:dyDescent="0.2">
      <c r="A3160" s="152"/>
      <c r="B3160" s="152"/>
      <c r="C3160" s="152"/>
      <c r="D3160" s="152"/>
      <c r="E3160" s="153">
        <f>'2.40-Dati'!A3159</f>
        <v>41365.166666666664</v>
      </c>
      <c r="F3160" s="157">
        <f>'2.40-Dati'!B3159</f>
        <v>97.069999694824205</v>
      </c>
      <c r="G3160" s="157">
        <f t="shared" si="98"/>
        <v>-160.00366210938921</v>
      </c>
      <c r="H3160" s="157">
        <f t="shared" si="99"/>
        <v>489.9978637696023</v>
      </c>
    </row>
    <row r="3161" spans="1:8" ht="15" customHeight="1" x14ac:dyDescent="0.2">
      <c r="A3161" s="152"/>
      <c r="B3161" s="152"/>
      <c r="C3161" s="152"/>
      <c r="D3161" s="152"/>
      <c r="E3161" s="153">
        <f>'2.40-Dati'!A3160</f>
        <v>41366.166666666664</v>
      </c>
      <c r="F3161" s="157">
        <f>'2.40-Dati'!B3160</f>
        <v>97.190002441406193</v>
      </c>
      <c r="G3161" s="157">
        <f t="shared" si="98"/>
        <v>120.00274658198862</v>
      </c>
      <c r="H3161" s="157">
        <f t="shared" si="99"/>
        <v>-40.000915527400593</v>
      </c>
    </row>
    <row r="3162" spans="1:8" ht="15" customHeight="1" x14ac:dyDescent="0.2">
      <c r="A3162" s="152"/>
      <c r="B3162" s="152"/>
      <c r="C3162" s="152"/>
      <c r="D3162" s="152"/>
      <c r="E3162" s="153">
        <f>'2.40-Dati'!A3161</f>
        <v>41367.166666666664</v>
      </c>
      <c r="F3162" s="157">
        <f>'2.40-Dati'!B3161</f>
        <v>94.449996948242102</v>
      </c>
      <c r="G3162" s="157">
        <f t="shared" si="98"/>
        <v>-2740.0054931640907</v>
      </c>
      <c r="H3162" s="157">
        <f t="shared" si="99"/>
        <v>-2620.0027465821022</v>
      </c>
    </row>
    <row r="3163" spans="1:8" ht="15" customHeight="1" x14ac:dyDescent="0.2">
      <c r="A3163" s="152"/>
      <c r="B3163" s="152"/>
      <c r="C3163" s="152"/>
      <c r="D3163" s="152"/>
      <c r="E3163" s="153">
        <f>'2.40-Dati'!A3162</f>
        <v>41368.166666666664</v>
      </c>
      <c r="F3163" s="157">
        <f>'2.40-Dati'!B3162</f>
        <v>93.260002136230398</v>
      </c>
      <c r="G3163" s="157">
        <f t="shared" si="98"/>
        <v>-1189.9948120117047</v>
      </c>
      <c r="H3163" s="157">
        <f t="shared" si="99"/>
        <v>-3930.0003051757953</v>
      </c>
    </row>
    <row r="3164" spans="1:8" ht="15" customHeight="1" x14ac:dyDescent="0.2">
      <c r="A3164" s="152"/>
      <c r="B3164" s="152"/>
      <c r="C3164" s="152"/>
      <c r="D3164" s="152"/>
      <c r="E3164" s="153">
        <f>'2.40-Dati'!A3163</f>
        <v>41369.166666666664</v>
      </c>
      <c r="F3164" s="157">
        <f>'2.40-Dati'!B3163</f>
        <v>92.699996948242102</v>
      </c>
      <c r="G3164" s="157">
        <f t="shared" si="98"/>
        <v>-560.00518798829546</v>
      </c>
      <c r="H3164" s="157">
        <f t="shared" si="99"/>
        <v>-1750</v>
      </c>
    </row>
    <row r="3165" spans="1:8" ht="15" customHeight="1" x14ac:dyDescent="0.2">
      <c r="A3165" s="152"/>
      <c r="B3165" s="152"/>
      <c r="C3165" s="152"/>
      <c r="D3165" s="152"/>
      <c r="E3165" s="153">
        <f>'2.40-Dati'!A3164</f>
        <v>41372.166666666664</v>
      </c>
      <c r="F3165" s="157">
        <f>'2.40-Dati'!B3164</f>
        <v>93.360000610351506</v>
      </c>
      <c r="G3165" s="157">
        <f t="shared" si="98"/>
        <v>660.00366210940342</v>
      </c>
      <c r="H3165" s="157">
        <f t="shared" si="99"/>
        <v>99.998474121107961</v>
      </c>
    </row>
    <row r="3166" spans="1:8" ht="15" customHeight="1" x14ac:dyDescent="0.2">
      <c r="A3166" s="152"/>
      <c r="B3166" s="152"/>
      <c r="C3166" s="152"/>
      <c r="D3166" s="152"/>
      <c r="E3166" s="153">
        <f>'2.40-Dati'!A3165</f>
        <v>41373.166666666664</v>
      </c>
      <c r="F3166" s="157">
        <f>'2.40-Dati'!B3165</f>
        <v>94.199996948242102</v>
      </c>
      <c r="G3166" s="157">
        <f t="shared" si="98"/>
        <v>839.99633789059658</v>
      </c>
      <c r="H3166" s="157">
        <f t="shared" si="99"/>
        <v>1500</v>
      </c>
    </row>
    <row r="3167" spans="1:8" ht="15" customHeight="1" x14ac:dyDescent="0.2">
      <c r="A3167" s="152"/>
      <c r="B3167" s="152"/>
      <c r="C3167" s="152"/>
      <c r="D3167" s="152"/>
      <c r="E3167" s="153">
        <f>'2.40-Dati'!A3166</f>
        <v>41374.166666666664</v>
      </c>
      <c r="F3167" s="157">
        <f>'2.40-Dati'!B3166</f>
        <v>94.639999389648395</v>
      </c>
      <c r="G3167" s="157">
        <f t="shared" si="98"/>
        <v>440.00244140629263</v>
      </c>
      <c r="H3167" s="157">
        <f t="shared" si="99"/>
        <v>1279.9987792968891</v>
      </c>
    </row>
    <row r="3168" spans="1:8" ht="15" customHeight="1" x14ac:dyDescent="0.2">
      <c r="A3168" s="152"/>
      <c r="B3168" s="152"/>
      <c r="C3168" s="152"/>
      <c r="D3168" s="152"/>
      <c r="E3168" s="153">
        <f>'2.40-Dati'!A3167</f>
        <v>41375.166666666664</v>
      </c>
      <c r="F3168" s="157">
        <f>'2.40-Dati'!B3167</f>
        <v>93.510002136230398</v>
      </c>
      <c r="G3168" s="157">
        <f t="shared" si="98"/>
        <v>-1129.9972534179972</v>
      </c>
      <c r="H3168" s="157">
        <f t="shared" si="99"/>
        <v>-689.99481201170454</v>
      </c>
    </row>
    <row r="3169" spans="1:8" ht="15" customHeight="1" x14ac:dyDescent="0.2">
      <c r="A3169" s="152"/>
      <c r="B3169" s="152"/>
      <c r="C3169" s="152"/>
      <c r="D3169" s="152"/>
      <c r="E3169" s="153">
        <f>'2.40-Dati'!A3168</f>
        <v>41376.166666666664</v>
      </c>
      <c r="F3169" s="157">
        <f>'2.40-Dati'!B3168</f>
        <v>91.290000915527301</v>
      </c>
      <c r="G3169" s="157">
        <f t="shared" si="98"/>
        <v>-2220.0012207030968</v>
      </c>
      <c r="H3169" s="157">
        <f t="shared" si="99"/>
        <v>-3349.9984741210938</v>
      </c>
    </row>
    <row r="3170" spans="1:8" ht="15" customHeight="1" x14ac:dyDescent="0.2">
      <c r="A3170" s="152"/>
      <c r="B3170" s="152"/>
      <c r="C3170" s="152"/>
      <c r="D3170" s="152"/>
      <c r="E3170" s="153">
        <f>'2.40-Dati'!A3169</f>
        <v>41379.166666666664</v>
      </c>
      <c r="F3170" s="157">
        <f>'2.40-Dati'!B3169</f>
        <v>88.709999084472599</v>
      </c>
      <c r="G3170" s="157">
        <f t="shared" si="98"/>
        <v>-2580.0018310547016</v>
      </c>
      <c r="H3170" s="157">
        <f t="shared" si="99"/>
        <v>-4800.0030517577979</v>
      </c>
    </row>
    <row r="3171" spans="1:8" ht="15" customHeight="1" x14ac:dyDescent="0.2">
      <c r="A3171" s="152"/>
      <c r="B3171" s="152"/>
      <c r="C3171" s="152"/>
      <c r="D3171" s="152"/>
      <c r="E3171" s="153">
        <f>'2.40-Dati'!A3170</f>
        <v>41380.166666666664</v>
      </c>
      <c r="F3171" s="157">
        <f>'2.40-Dati'!B3170</f>
        <v>88.720001220703097</v>
      </c>
      <c r="G3171" s="157">
        <f t="shared" si="98"/>
        <v>10.002136230497172</v>
      </c>
      <c r="H3171" s="157">
        <f t="shared" si="99"/>
        <v>-2569.9996948242042</v>
      </c>
    </row>
    <row r="3172" spans="1:8" ht="15" customHeight="1" x14ac:dyDescent="0.2">
      <c r="A3172" s="152"/>
      <c r="B3172" s="152"/>
      <c r="C3172" s="152"/>
      <c r="D3172" s="152"/>
      <c r="E3172" s="153">
        <f>'2.40-Dati'!A3171</f>
        <v>41381.166666666664</v>
      </c>
      <c r="F3172" s="157">
        <f>'2.40-Dati'!B3171</f>
        <v>86.680000305175696</v>
      </c>
      <c r="G3172" s="157">
        <f t="shared" si="98"/>
        <v>-2040.0009155274006</v>
      </c>
      <c r="H3172" s="157">
        <f t="shared" si="99"/>
        <v>-2029.9987792969034</v>
      </c>
    </row>
    <row r="3173" spans="1:8" ht="15" customHeight="1" x14ac:dyDescent="0.2">
      <c r="A3173" s="152"/>
      <c r="B3173" s="152"/>
      <c r="C3173" s="152"/>
      <c r="D3173" s="152"/>
      <c r="E3173" s="153">
        <f>'2.40-Dati'!A3172</f>
        <v>41382.166666666664</v>
      </c>
      <c r="F3173" s="157">
        <f>'2.40-Dati'!B3172</f>
        <v>87.730003356933594</v>
      </c>
      <c r="G3173" s="157">
        <f t="shared" si="98"/>
        <v>1050.0030517578978</v>
      </c>
      <c r="H3173" s="157">
        <f t="shared" si="99"/>
        <v>-989.99786376950283</v>
      </c>
    </row>
    <row r="3174" spans="1:8" ht="15" customHeight="1" x14ac:dyDescent="0.2">
      <c r="A3174" s="152"/>
      <c r="B3174" s="152"/>
      <c r="C3174" s="152"/>
      <c r="D3174" s="152"/>
      <c r="E3174" s="153">
        <f>'2.40-Dati'!A3173</f>
        <v>41383.166666666664</v>
      </c>
      <c r="F3174" s="157">
        <f>'2.40-Dati'!B3173</f>
        <v>88.010002136230398</v>
      </c>
      <c r="G3174" s="157">
        <f t="shared" si="98"/>
        <v>279.99877929680395</v>
      </c>
      <c r="H3174" s="157">
        <f t="shared" si="99"/>
        <v>1330.0018310547016</v>
      </c>
    </row>
    <row r="3175" spans="1:8" ht="15" customHeight="1" x14ac:dyDescent="0.2">
      <c r="A3175" s="152"/>
      <c r="B3175" s="152"/>
      <c r="C3175" s="152"/>
      <c r="D3175" s="152"/>
      <c r="E3175" s="153">
        <f>'2.40-Dati'!A3174</f>
        <v>41386.166666666664</v>
      </c>
      <c r="F3175" s="157">
        <f>'2.40-Dati'!B3174</f>
        <v>88.760002136230398</v>
      </c>
      <c r="G3175" s="157">
        <f t="shared" si="98"/>
        <v>750</v>
      </c>
      <c r="H3175" s="157">
        <f t="shared" si="99"/>
        <v>1029.9987792968041</v>
      </c>
    </row>
    <row r="3176" spans="1:8" ht="15" customHeight="1" x14ac:dyDescent="0.2">
      <c r="A3176" s="152"/>
      <c r="B3176" s="152"/>
      <c r="C3176" s="152"/>
      <c r="D3176" s="152"/>
      <c r="E3176" s="153">
        <f>'2.40-Dati'!A3175</f>
        <v>41387.166666666664</v>
      </c>
      <c r="F3176" s="157">
        <f>'2.40-Dati'!B3175</f>
        <v>89.180000305175696</v>
      </c>
      <c r="G3176" s="157">
        <f t="shared" si="98"/>
        <v>419.99816894529829</v>
      </c>
      <c r="H3176" s="157">
        <f t="shared" si="99"/>
        <v>1169.9981689452984</v>
      </c>
    </row>
    <row r="3177" spans="1:8" ht="15" customHeight="1" x14ac:dyDescent="0.2">
      <c r="A3177" s="152"/>
      <c r="B3177" s="152"/>
      <c r="C3177" s="152"/>
      <c r="D3177" s="152"/>
      <c r="E3177" s="153">
        <f>'2.40-Dati'!A3176</f>
        <v>41388.166666666664</v>
      </c>
      <c r="F3177" s="157">
        <f>'2.40-Dati'!B3176</f>
        <v>91.430000305175696</v>
      </c>
      <c r="G3177" s="157">
        <f t="shared" si="98"/>
        <v>2250</v>
      </c>
      <c r="H3177" s="157">
        <f t="shared" si="99"/>
        <v>2669.9981689452984</v>
      </c>
    </row>
    <row r="3178" spans="1:8" ht="15" customHeight="1" x14ac:dyDescent="0.2">
      <c r="A3178" s="152"/>
      <c r="B3178" s="152"/>
      <c r="C3178" s="152"/>
      <c r="D3178" s="152"/>
      <c r="E3178" s="153">
        <f>'2.40-Dati'!A3177</f>
        <v>41389.166666666664</v>
      </c>
      <c r="F3178" s="157">
        <f>'2.40-Dati'!B3177</f>
        <v>93.639999389648395</v>
      </c>
      <c r="G3178" s="157">
        <f t="shared" si="98"/>
        <v>2209.999084472699</v>
      </c>
      <c r="H3178" s="157">
        <f t="shared" si="99"/>
        <v>4459.999084472699</v>
      </c>
    </row>
    <row r="3179" spans="1:8" ht="15" customHeight="1" x14ac:dyDescent="0.2">
      <c r="A3179" s="152"/>
      <c r="B3179" s="152"/>
      <c r="C3179" s="152"/>
      <c r="D3179" s="152"/>
      <c r="E3179" s="153">
        <f>'2.40-Dati'!A3178</f>
        <v>41390.166666666664</v>
      </c>
      <c r="F3179" s="157">
        <f>'2.40-Dati'!B3178</f>
        <v>93</v>
      </c>
      <c r="G3179" s="157">
        <f t="shared" si="98"/>
        <v>-639.99938964839487</v>
      </c>
      <c r="H3179" s="157">
        <f t="shared" si="99"/>
        <v>1569.9996948243042</v>
      </c>
    </row>
    <row r="3180" spans="1:8" ht="15" customHeight="1" x14ac:dyDescent="0.2">
      <c r="A3180" s="152"/>
      <c r="B3180" s="152"/>
      <c r="C3180" s="152"/>
      <c r="D3180" s="152"/>
      <c r="E3180" s="153">
        <f>'2.40-Dati'!A3179</f>
        <v>41393.166666666664</v>
      </c>
      <c r="F3180" s="157">
        <f>'2.40-Dati'!B3179</f>
        <v>94.5</v>
      </c>
      <c r="G3180" s="157">
        <f t="shared" si="98"/>
        <v>1500</v>
      </c>
      <c r="H3180" s="157">
        <f t="shared" si="99"/>
        <v>860.00061035160513</v>
      </c>
    </row>
    <row r="3181" spans="1:8" ht="15" customHeight="1" x14ac:dyDescent="0.2">
      <c r="A3181" s="152"/>
      <c r="B3181" s="152"/>
      <c r="C3181" s="152"/>
      <c r="D3181" s="152"/>
      <c r="E3181" s="153">
        <f>'2.40-Dati'!A3180</f>
        <v>41394.166666666664</v>
      </c>
      <c r="F3181" s="157">
        <f>'2.40-Dati'!B3180</f>
        <v>93.459999084472599</v>
      </c>
      <c r="G3181" s="157">
        <f t="shared" si="98"/>
        <v>-1040.0009155274006</v>
      </c>
      <c r="H3181" s="157">
        <f t="shared" si="99"/>
        <v>459.99908447259941</v>
      </c>
    </row>
    <row r="3182" spans="1:8" ht="15" customHeight="1" x14ac:dyDescent="0.2">
      <c r="A3182" s="152"/>
      <c r="B3182" s="152"/>
      <c r="C3182" s="152"/>
      <c r="D3182" s="152"/>
      <c r="E3182" s="153">
        <f>'2.40-Dati'!A3181</f>
        <v>41395.166666666664</v>
      </c>
      <c r="F3182" s="157">
        <f>'2.40-Dati'!B3181</f>
        <v>91.029998779296804</v>
      </c>
      <c r="G3182" s="157">
        <f t="shared" si="98"/>
        <v>-2430.0003051757953</v>
      </c>
      <c r="H3182" s="157">
        <f t="shared" si="99"/>
        <v>-3470.0012207031959</v>
      </c>
    </row>
    <row r="3183" spans="1:8" ht="15" customHeight="1" x14ac:dyDescent="0.2">
      <c r="A3183" s="152"/>
      <c r="B3183" s="152"/>
      <c r="C3183" s="152"/>
      <c r="D3183" s="152"/>
      <c r="E3183" s="153">
        <f>'2.40-Dati'!A3182</f>
        <v>41396.166666666664</v>
      </c>
      <c r="F3183" s="157">
        <f>'2.40-Dati'!B3182</f>
        <v>93.989997863769503</v>
      </c>
      <c r="G3183" s="157">
        <f t="shared" si="98"/>
        <v>2959.999084472699</v>
      </c>
      <c r="H3183" s="157">
        <f t="shared" si="99"/>
        <v>529.99877929690365</v>
      </c>
    </row>
    <row r="3184" spans="1:8" ht="15" customHeight="1" x14ac:dyDescent="0.2">
      <c r="A3184" s="152"/>
      <c r="B3184" s="152"/>
      <c r="C3184" s="152"/>
      <c r="D3184" s="152"/>
      <c r="E3184" s="153">
        <f>'2.40-Dati'!A3183</f>
        <v>41397.166666666664</v>
      </c>
      <c r="F3184" s="157">
        <f>'2.40-Dati'!B3183</f>
        <v>95.610000610351506</v>
      </c>
      <c r="G3184" s="157">
        <f t="shared" si="98"/>
        <v>1620.0027465820028</v>
      </c>
      <c r="H3184" s="157">
        <f t="shared" si="99"/>
        <v>4580.0018310547021</v>
      </c>
    </row>
    <row r="3185" spans="1:8" ht="15" customHeight="1" x14ac:dyDescent="0.2">
      <c r="A3185" s="152"/>
      <c r="B3185" s="152"/>
      <c r="C3185" s="152"/>
      <c r="D3185" s="152"/>
      <c r="E3185" s="153">
        <f>'2.40-Dati'!A3184</f>
        <v>41400.166666666664</v>
      </c>
      <c r="F3185" s="157">
        <f>'2.40-Dati'!B3184</f>
        <v>96.160003662109304</v>
      </c>
      <c r="G3185" s="157">
        <f t="shared" si="98"/>
        <v>550.00305175779829</v>
      </c>
      <c r="H3185" s="157">
        <f t="shared" si="99"/>
        <v>2170.005798339801</v>
      </c>
    </row>
    <row r="3186" spans="1:8" ht="15" customHeight="1" x14ac:dyDescent="0.2">
      <c r="A3186" s="152"/>
      <c r="B3186" s="152"/>
      <c r="C3186" s="152"/>
      <c r="D3186" s="152"/>
      <c r="E3186" s="153">
        <f>'2.40-Dati'!A3185</f>
        <v>41401.166666666664</v>
      </c>
      <c r="F3186" s="157">
        <f>'2.40-Dati'!B3185</f>
        <v>95.620002746582003</v>
      </c>
      <c r="G3186" s="157">
        <f t="shared" si="98"/>
        <v>-540.00091552730112</v>
      </c>
      <c r="H3186" s="157">
        <f t="shared" si="99"/>
        <v>10.002136230497172</v>
      </c>
    </row>
    <row r="3187" spans="1:8" ht="15" customHeight="1" x14ac:dyDescent="0.2">
      <c r="A3187" s="152"/>
      <c r="B3187" s="152"/>
      <c r="C3187" s="152"/>
      <c r="D3187" s="152"/>
      <c r="E3187" s="153">
        <f>'2.40-Dati'!A3186</f>
        <v>41402.166666666664</v>
      </c>
      <c r="F3187" s="157">
        <f>'2.40-Dati'!B3186</f>
        <v>96.620002746582003</v>
      </c>
      <c r="G3187" s="157">
        <f t="shared" si="98"/>
        <v>1000</v>
      </c>
      <c r="H3187" s="157">
        <f t="shared" si="99"/>
        <v>459.99908447269888</v>
      </c>
    </row>
    <row r="3188" spans="1:8" ht="15" customHeight="1" x14ac:dyDescent="0.2">
      <c r="A3188" s="152"/>
      <c r="B3188" s="152"/>
      <c r="C3188" s="152"/>
      <c r="D3188" s="152"/>
      <c r="E3188" s="153">
        <f>'2.40-Dati'!A3187</f>
        <v>41403.166666666664</v>
      </c>
      <c r="F3188" s="157">
        <f>'2.40-Dati'!B3187</f>
        <v>96.389999389648395</v>
      </c>
      <c r="G3188" s="157">
        <f t="shared" si="98"/>
        <v>-230.00335693360796</v>
      </c>
      <c r="H3188" s="157">
        <f t="shared" si="99"/>
        <v>769.99664306639204</v>
      </c>
    </row>
    <row r="3189" spans="1:8" ht="15" customHeight="1" x14ac:dyDescent="0.2">
      <c r="A3189" s="152"/>
      <c r="B3189" s="152"/>
      <c r="C3189" s="152"/>
      <c r="D3189" s="152"/>
      <c r="E3189" s="153">
        <f>'2.40-Dati'!A3188</f>
        <v>41404.166666666664</v>
      </c>
      <c r="F3189" s="157">
        <f>'2.40-Dati'!B3188</f>
        <v>96.040000915527301</v>
      </c>
      <c r="G3189" s="157">
        <f t="shared" si="98"/>
        <v>-349.99847412109375</v>
      </c>
      <c r="H3189" s="157">
        <f t="shared" si="99"/>
        <v>-580.00183105470171</v>
      </c>
    </row>
    <row r="3190" spans="1:8" ht="15" customHeight="1" x14ac:dyDescent="0.2">
      <c r="A3190" s="152"/>
      <c r="B3190" s="152"/>
      <c r="C3190" s="152"/>
      <c r="D3190" s="152"/>
      <c r="E3190" s="153">
        <f>'2.40-Dati'!A3189</f>
        <v>41407.166666666664</v>
      </c>
      <c r="F3190" s="157">
        <f>'2.40-Dati'!B3189</f>
        <v>95.169998168945298</v>
      </c>
      <c r="G3190" s="157">
        <f t="shared" si="98"/>
        <v>-870.00274658200283</v>
      </c>
      <c r="H3190" s="157">
        <f t="shared" si="99"/>
        <v>-1220.0012207030966</v>
      </c>
    </row>
    <row r="3191" spans="1:8" ht="15" customHeight="1" x14ac:dyDescent="0.2">
      <c r="A3191" s="152"/>
      <c r="B3191" s="152"/>
      <c r="C3191" s="152"/>
      <c r="D3191" s="152"/>
      <c r="E3191" s="153">
        <f>'2.40-Dati'!A3190</f>
        <v>41408.166666666664</v>
      </c>
      <c r="F3191" s="157">
        <f>'2.40-Dati'!B3190</f>
        <v>94.209999084472599</v>
      </c>
      <c r="G3191" s="157">
        <f t="shared" si="98"/>
        <v>-959.99908447269888</v>
      </c>
      <c r="H3191" s="157">
        <f t="shared" si="99"/>
        <v>-1830.0018310547016</v>
      </c>
    </row>
    <row r="3192" spans="1:8" ht="15" customHeight="1" x14ac:dyDescent="0.2">
      <c r="A3192" s="152"/>
      <c r="B3192" s="152"/>
      <c r="C3192" s="152"/>
      <c r="D3192" s="152"/>
      <c r="E3192" s="153">
        <f>'2.40-Dati'!A3191</f>
        <v>41409.166666666664</v>
      </c>
      <c r="F3192" s="157">
        <f>'2.40-Dati'!B3191</f>
        <v>94.300003051757798</v>
      </c>
      <c r="G3192" s="157">
        <f t="shared" si="98"/>
        <v>90.003967285198883</v>
      </c>
      <c r="H3192" s="157">
        <f t="shared" si="99"/>
        <v>-869.9951171875</v>
      </c>
    </row>
    <row r="3193" spans="1:8" ht="15" customHeight="1" x14ac:dyDescent="0.2">
      <c r="A3193" s="152"/>
      <c r="B3193" s="152"/>
      <c r="C3193" s="152"/>
      <c r="D3193" s="152"/>
      <c r="E3193" s="153">
        <f>'2.40-Dati'!A3192</f>
        <v>41410.166666666664</v>
      </c>
      <c r="F3193" s="157">
        <f>'2.40-Dati'!B3192</f>
        <v>95.160003662109304</v>
      </c>
      <c r="G3193" s="157">
        <f t="shared" si="98"/>
        <v>860.00061035150566</v>
      </c>
      <c r="H3193" s="157">
        <f t="shared" si="99"/>
        <v>950.00457763670454</v>
      </c>
    </row>
    <row r="3194" spans="1:8" ht="15" customHeight="1" x14ac:dyDescent="0.2">
      <c r="A3194" s="152"/>
      <c r="B3194" s="152"/>
      <c r="C3194" s="152"/>
      <c r="D3194" s="152"/>
      <c r="E3194" s="153">
        <f>'2.40-Dati'!A3193</f>
        <v>41411.166666666664</v>
      </c>
      <c r="F3194" s="157">
        <f>'2.40-Dati'!B3193</f>
        <v>96.019996643066406</v>
      </c>
      <c r="G3194" s="157">
        <f t="shared" si="98"/>
        <v>859.9929809571023</v>
      </c>
      <c r="H3194" s="157">
        <f t="shared" si="99"/>
        <v>1719.9935913086078</v>
      </c>
    </row>
    <row r="3195" spans="1:8" ht="15" customHeight="1" x14ac:dyDescent="0.2">
      <c r="A3195" s="152"/>
      <c r="B3195" s="152"/>
      <c r="C3195" s="152"/>
      <c r="D3195" s="152"/>
      <c r="E3195" s="153">
        <f>'2.40-Dati'!A3194</f>
        <v>41414.166666666664</v>
      </c>
      <c r="F3195" s="157">
        <f>'2.40-Dati'!B3194</f>
        <v>96.709999084472599</v>
      </c>
      <c r="G3195" s="157">
        <f t="shared" si="98"/>
        <v>690.00244140619316</v>
      </c>
      <c r="H3195" s="157">
        <f t="shared" si="99"/>
        <v>1549.9954223632953</v>
      </c>
    </row>
    <row r="3196" spans="1:8" ht="15" customHeight="1" x14ac:dyDescent="0.2">
      <c r="A3196" s="152"/>
      <c r="B3196" s="152"/>
      <c r="C3196" s="152"/>
      <c r="D3196" s="152"/>
      <c r="E3196" s="153">
        <f>'2.40-Dati'!A3195</f>
        <v>41415.166666666664</v>
      </c>
      <c r="F3196" s="157">
        <f>'2.40-Dati'!B3195</f>
        <v>96.160003662109304</v>
      </c>
      <c r="G3196" s="157">
        <f t="shared" si="98"/>
        <v>-549.99542236329546</v>
      </c>
      <c r="H3196" s="157">
        <f t="shared" si="99"/>
        <v>140.0070190428977</v>
      </c>
    </row>
    <row r="3197" spans="1:8" ht="15" customHeight="1" x14ac:dyDescent="0.2">
      <c r="A3197" s="152"/>
      <c r="B3197" s="152"/>
      <c r="C3197" s="152"/>
      <c r="D3197" s="152"/>
      <c r="E3197" s="153">
        <f>'2.40-Dati'!A3196</f>
        <v>41416.166666666664</v>
      </c>
      <c r="F3197" s="157">
        <f>'2.40-Dati'!B3196</f>
        <v>94.279998779296804</v>
      </c>
      <c r="G3197" s="157">
        <f t="shared" si="98"/>
        <v>-1880.0048828125</v>
      </c>
      <c r="H3197" s="157">
        <f t="shared" si="99"/>
        <v>-2430.0003051757953</v>
      </c>
    </row>
    <row r="3198" spans="1:8" ht="15" customHeight="1" x14ac:dyDescent="0.2">
      <c r="A3198" s="152"/>
      <c r="B3198" s="152"/>
      <c r="C3198" s="152"/>
      <c r="D3198" s="152"/>
      <c r="E3198" s="153">
        <f>'2.40-Dati'!A3197</f>
        <v>41417.166666666664</v>
      </c>
      <c r="F3198" s="157">
        <f>'2.40-Dati'!B3197</f>
        <v>94.25</v>
      </c>
      <c r="G3198" s="157">
        <f t="shared" si="98"/>
        <v>-29.998779296803946</v>
      </c>
      <c r="H3198" s="157">
        <f t="shared" si="99"/>
        <v>-1910.0036621093041</v>
      </c>
    </row>
    <row r="3199" spans="1:8" ht="15" customHeight="1" x14ac:dyDescent="0.2">
      <c r="A3199" s="152"/>
      <c r="B3199" s="152"/>
      <c r="C3199" s="152"/>
      <c r="D3199" s="152"/>
      <c r="E3199" s="153">
        <f>'2.40-Dati'!A3198</f>
        <v>41418.166666666664</v>
      </c>
      <c r="F3199" s="157">
        <f>'2.40-Dati'!B3198</f>
        <v>94.150001525878906</v>
      </c>
      <c r="G3199" s="157">
        <f t="shared" si="98"/>
        <v>-99.99847412109375</v>
      </c>
      <c r="H3199" s="157">
        <f t="shared" si="99"/>
        <v>-129.9972534178977</v>
      </c>
    </row>
    <row r="3200" spans="1:8" ht="15" customHeight="1" x14ac:dyDescent="0.2">
      <c r="A3200" s="152"/>
      <c r="B3200" s="152"/>
      <c r="C3200" s="152"/>
      <c r="D3200" s="152"/>
      <c r="E3200" s="153">
        <f>'2.40-Dati'!A3199</f>
        <v>41422.166666666664</v>
      </c>
      <c r="F3200" s="157">
        <f>'2.40-Dati'!B3199</f>
        <v>95.010002136230398</v>
      </c>
      <c r="G3200" s="157">
        <f t="shared" si="98"/>
        <v>860.00061035149145</v>
      </c>
      <c r="H3200" s="157">
        <f t="shared" si="99"/>
        <v>760.0021362303977</v>
      </c>
    </row>
    <row r="3201" spans="1:8" ht="15" customHeight="1" x14ac:dyDescent="0.2">
      <c r="A3201" s="152"/>
      <c r="B3201" s="152"/>
      <c r="C3201" s="152"/>
      <c r="D3201" s="152"/>
      <c r="E3201" s="153">
        <f>'2.40-Dati'!A3200</f>
        <v>41423.166666666664</v>
      </c>
      <c r="F3201" s="157">
        <f>'2.40-Dati'!B3200</f>
        <v>93.129997253417898</v>
      </c>
      <c r="G3201" s="157">
        <f t="shared" si="98"/>
        <v>-1880.0048828125</v>
      </c>
      <c r="H3201" s="157">
        <f t="shared" si="99"/>
        <v>-1020.0042724610086</v>
      </c>
    </row>
    <row r="3202" spans="1:8" ht="15" customHeight="1" x14ac:dyDescent="0.2">
      <c r="A3202" s="152"/>
      <c r="B3202" s="152"/>
      <c r="C3202" s="152"/>
      <c r="D3202" s="152"/>
      <c r="E3202" s="153">
        <f>'2.40-Dati'!A3201</f>
        <v>41424.166666666664</v>
      </c>
      <c r="F3202" s="157">
        <f>'2.40-Dati'!B3201</f>
        <v>93.610000610351506</v>
      </c>
      <c r="G3202" s="157">
        <f t="shared" si="98"/>
        <v>480.00335693360796</v>
      </c>
      <c r="H3202" s="157">
        <f t="shared" si="99"/>
        <v>-1400.0015258788922</v>
      </c>
    </row>
    <row r="3203" spans="1:8" ht="15" customHeight="1" x14ac:dyDescent="0.2">
      <c r="A3203" s="152"/>
      <c r="B3203" s="152"/>
      <c r="C3203" s="152"/>
      <c r="D3203" s="152"/>
      <c r="E3203" s="153">
        <f>'2.40-Dati'!A3202</f>
        <v>41425.166666666664</v>
      </c>
      <c r="F3203" s="157">
        <f>'2.40-Dati'!B3202</f>
        <v>91.970001220703097</v>
      </c>
      <c r="G3203" s="157">
        <f t="shared" si="98"/>
        <v>-1639.9993896484091</v>
      </c>
      <c r="H3203" s="157">
        <f t="shared" si="99"/>
        <v>-1159.996032714801</v>
      </c>
    </row>
    <row r="3204" spans="1:8" ht="15" customHeight="1" x14ac:dyDescent="0.2">
      <c r="A3204" s="152"/>
      <c r="B3204" s="152"/>
      <c r="C3204" s="152"/>
      <c r="D3204" s="152"/>
      <c r="E3204" s="153">
        <f>'2.40-Dati'!A3203</f>
        <v>41428.166666666664</v>
      </c>
      <c r="F3204" s="157">
        <f>'2.40-Dati'!B3203</f>
        <v>93.449996948242102</v>
      </c>
      <c r="G3204" s="157">
        <f t="shared" ref="G3204:G3267" si="100">IF($B$1="lunga",1,-1)*$B$3*(F3204-F3203)</f>
        <v>1479.9957275390057</v>
      </c>
      <c r="H3204" s="157">
        <f t="shared" si="99"/>
        <v>-160.00366210940342</v>
      </c>
    </row>
    <row r="3205" spans="1:8" ht="15" customHeight="1" x14ac:dyDescent="0.2">
      <c r="A3205" s="152"/>
      <c r="B3205" s="152"/>
      <c r="C3205" s="152"/>
      <c r="D3205" s="152"/>
      <c r="E3205" s="153">
        <f>'2.40-Dati'!A3204</f>
        <v>41429.166666666664</v>
      </c>
      <c r="F3205" s="157">
        <f>'2.40-Dati'!B3204</f>
        <v>93.309997558593693</v>
      </c>
      <c r="G3205" s="157">
        <f t="shared" si="100"/>
        <v>-139.99938964840908</v>
      </c>
      <c r="H3205" s="157">
        <f t="shared" ref="H3205:H3268" si="101">G3204+G3205</f>
        <v>1339.9963378905966</v>
      </c>
    </row>
    <row r="3206" spans="1:8" ht="15" customHeight="1" x14ac:dyDescent="0.2">
      <c r="A3206" s="152"/>
      <c r="B3206" s="152"/>
      <c r="C3206" s="152"/>
      <c r="D3206" s="152"/>
      <c r="E3206" s="153">
        <f>'2.40-Dati'!A3205</f>
        <v>41430.166666666664</v>
      </c>
      <c r="F3206" s="157">
        <f>'2.40-Dati'!B3205</f>
        <v>93.739997863769503</v>
      </c>
      <c r="G3206" s="157">
        <f t="shared" si="100"/>
        <v>430.00030517580967</v>
      </c>
      <c r="H3206" s="157">
        <f t="shared" si="101"/>
        <v>290.00091552740059</v>
      </c>
    </row>
    <row r="3207" spans="1:8" ht="15" customHeight="1" x14ac:dyDescent="0.2">
      <c r="A3207" s="152"/>
      <c r="B3207" s="152"/>
      <c r="C3207" s="152"/>
      <c r="D3207" s="152"/>
      <c r="E3207" s="153">
        <f>'2.40-Dati'!A3206</f>
        <v>41431.166666666664</v>
      </c>
      <c r="F3207" s="157">
        <f>'2.40-Dati'!B3206</f>
        <v>94.760002136230398</v>
      </c>
      <c r="G3207" s="157">
        <f t="shared" si="100"/>
        <v>1020.0042724608949</v>
      </c>
      <c r="H3207" s="157">
        <f t="shared" si="101"/>
        <v>1450.0045776367047</v>
      </c>
    </row>
    <row r="3208" spans="1:8" ht="15" customHeight="1" x14ac:dyDescent="0.2">
      <c r="A3208" s="152"/>
      <c r="B3208" s="152"/>
      <c r="C3208" s="152"/>
      <c r="D3208" s="152"/>
      <c r="E3208" s="153">
        <f>'2.40-Dati'!A3207</f>
        <v>41432.166666666664</v>
      </c>
      <c r="F3208" s="157">
        <f>'2.40-Dati'!B3207</f>
        <v>96.029998779296804</v>
      </c>
      <c r="G3208" s="157">
        <f t="shared" si="100"/>
        <v>1269.9966430664063</v>
      </c>
      <c r="H3208" s="157">
        <f t="shared" si="101"/>
        <v>2290.000915527301</v>
      </c>
    </row>
    <row r="3209" spans="1:8" ht="15" customHeight="1" x14ac:dyDescent="0.2">
      <c r="A3209" s="152"/>
      <c r="B3209" s="152"/>
      <c r="C3209" s="152"/>
      <c r="D3209" s="152"/>
      <c r="E3209" s="153">
        <f>'2.40-Dati'!A3208</f>
        <v>41435.166666666664</v>
      </c>
      <c r="F3209" s="157">
        <f>'2.40-Dati'!B3208</f>
        <v>95.769996643066406</v>
      </c>
      <c r="G3209" s="157">
        <f t="shared" si="100"/>
        <v>-260.0021362303977</v>
      </c>
      <c r="H3209" s="157">
        <f t="shared" si="101"/>
        <v>1009.9945068360086</v>
      </c>
    </row>
    <row r="3210" spans="1:8" ht="15" customHeight="1" x14ac:dyDescent="0.2">
      <c r="A3210" s="152"/>
      <c r="B3210" s="152"/>
      <c r="C3210" s="152"/>
      <c r="D3210" s="152"/>
      <c r="E3210" s="153">
        <f>'2.40-Dati'!A3209</f>
        <v>41436.166666666664</v>
      </c>
      <c r="F3210" s="157">
        <f>'2.40-Dati'!B3209</f>
        <v>95.379997253417898</v>
      </c>
      <c r="G3210" s="157">
        <f t="shared" si="100"/>
        <v>-389.99938964850855</v>
      </c>
      <c r="H3210" s="157">
        <f t="shared" si="101"/>
        <v>-650.00152587890625</v>
      </c>
    </row>
    <row r="3211" spans="1:8" ht="15" customHeight="1" x14ac:dyDescent="0.2">
      <c r="A3211" s="152"/>
      <c r="B3211" s="152"/>
      <c r="C3211" s="152"/>
      <c r="D3211" s="152"/>
      <c r="E3211" s="153">
        <f>'2.40-Dati'!A3210</f>
        <v>41437.166666666664</v>
      </c>
      <c r="F3211" s="157">
        <f>'2.40-Dati'!B3210</f>
        <v>95.879997253417898</v>
      </c>
      <c r="G3211" s="157">
        <f t="shared" si="100"/>
        <v>500</v>
      </c>
      <c r="H3211" s="157">
        <f t="shared" si="101"/>
        <v>110.00061035149145</v>
      </c>
    </row>
    <row r="3212" spans="1:8" ht="15" customHeight="1" x14ac:dyDescent="0.2">
      <c r="A3212" s="152"/>
      <c r="B3212" s="152"/>
      <c r="C3212" s="152"/>
      <c r="D3212" s="152"/>
      <c r="E3212" s="153">
        <f>'2.40-Dati'!A3211</f>
        <v>41438.166666666664</v>
      </c>
      <c r="F3212" s="157">
        <f>'2.40-Dati'!B3211</f>
        <v>96.690002441406193</v>
      </c>
      <c r="G3212" s="157">
        <f t="shared" si="100"/>
        <v>810.00518798829546</v>
      </c>
      <c r="H3212" s="157">
        <f t="shared" si="101"/>
        <v>1310.0051879882953</v>
      </c>
    </row>
    <row r="3213" spans="1:8" ht="15" customHeight="1" x14ac:dyDescent="0.2">
      <c r="A3213" s="152"/>
      <c r="B3213" s="152"/>
      <c r="C3213" s="152"/>
      <c r="D3213" s="152"/>
      <c r="E3213" s="153">
        <f>'2.40-Dati'!A3212</f>
        <v>41439.166666666664</v>
      </c>
      <c r="F3213" s="157">
        <f>'2.40-Dati'!B3212</f>
        <v>97.849998474121094</v>
      </c>
      <c r="G3213" s="157">
        <f t="shared" si="100"/>
        <v>1159.9960327149006</v>
      </c>
      <c r="H3213" s="157">
        <f t="shared" si="101"/>
        <v>1970.0012207031959</v>
      </c>
    </row>
    <row r="3214" spans="1:8" ht="15" customHeight="1" x14ac:dyDescent="0.2">
      <c r="A3214" s="152"/>
      <c r="B3214" s="152"/>
      <c r="C3214" s="152"/>
      <c r="D3214" s="152"/>
      <c r="E3214" s="153">
        <f>'2.40-Dati'!A3213</f>
        <v>41442.166666666664</v>
      </c>
      <c r="F3214" s="157">
        <f>'2.40-Dati'!B3213</f>
        <v>97.769996643066406</v>
      </c>
      <c r="G3214" s="157">
        <f t="shared" si="100"/>
        <v>-80.0018310546875</v>
      </c>
      <c r="H3214" s="157">
        <f t="shared" si="101"/>
        <v>1079.9942016602131</v>
      </c>
    </row>
    <row r="3215" spans="1:8" ht="15" customHeight="1" x14ac:dyDescent="0.2">
      <c r="A3215" s="152"/>
      <c r="B3215" s="152"/>
      <c r="C3215" s="152"/>
      <c r="D3215" s="152"/>
      <c r="E3215" s="153">
        <f>'2.40-Dati'!A3214</f>
        <v>41443.166666666664</v>
      </c>
      <c r="F3215" s="157">
        <f>'2.40-Dati'!B3214</f>
        <v>98.440002441406193</v>
      </c>
      <c r="G3215" s="157">
        <f t="shared" si="100"/>
        <v>670.00579833978691</v>
      </c>
      <c r="H3215" s="157">
        <f t="shared" si="101"/>
        <v>590.00396728509941</v>
      </c>
    </row>
    <row r="3216" spans="1:8" ht="15" customHeight="1" x14ac:dyDescent="0.2">
      <c r="A3216" s="152"/>
      <c r="B3216" s="152"/>
      <c r="C3216" s="152"/>
      <c r="D3216" s="152"/>
      <c r="E3216" s="153">
        <f>'2.40-Dati'!A3215</f>
        <v>41444.166666666664</v>
      </c>
      <c r="F3216" s="157">
        <f>'2.40-Dati'!B3215</f>
        <v>98.239997863769503</v>
      </c>
      <c r="G3216" s="157">
        <f t="shared" si="100"/>
        <v>-200.00457763669033</v>
      </c>
      <c r="H3216" s="157">
        <f t="shared" si="101"/>
        <v>470.00122070309658</v>
      </c>
    </row>
    <row r="3217" spans="1:8" ht="15" customHeight="1" x14ac:dyDescent="0.2">
      <c r="A3217" s="152"/>
      <c r="B3217" s="152"/>
      <c r="C3217" s="152"/>
      <c r="D3217" s="152"/>
      <c r="E3217" s="153">
        <f>'2.40-Dati'!A3216</f>
        <v>41445.166666666664</v>
      </c>
      <c r="F3217" s="157">
        <f>'2.40-Dati'!B3216</f>
        <v>95.400001525878906</v>
      </c>
      <c r="G3217" s="157">
        <f t="shared" si="100"/>
        <v>-2839.9963378905968</v>
      </c>
      <c r="H3217" s="157">
        <f t="shared" si="101"/>
        <v>-3040.0009155272874</v>
      </c>
    </row>
    <row r="3218" spans="1:8" ht="15" customHeight="1" x14ac:dyDescent="0.2">
      <c r="A3218" s="152"/>
      <c r="B3218" s="152"/>
      <c r="C3218" s="152"/>
      <c r="D3218" s="152"/>
      <c r="E3218" s="153">
        <f>'2.40-Dati'!A3217</f>
        <v>41446.166666666664</v>
      </c>
      <c r="F3218" s="157">
        <f>'2.40-Dati'!B3217</f>
        <v>93.690002441406193</v>
      </c>
      <c r="G3218" s="157">
        <f t="shared" si="100"/>
        <v>-1709.9990844727131</v>
      </c>
      <c r="H3218" s="157">
        <f t="shared" si="101"/>
        <v>-4549.9954223633104</v>
      </c>
    </row>
    <row r="3219" spans="1:8" ht="15" customHeight="1" x14ac:dyDescent="0.2">
      <c r="A3219" s="152"/>
      <c r="B3219" s="152"/>
      <c r="C3219" s="152"/>
      <c r="D3219" s="152"/>
      <c r="E3219" s="153">
        <f>'2.40-Dati'!A3218</f>
        <v>41449.166666666664</v>
      </c>
      <c r="F3219" s="157">
        <f>'2.40-Dati'!B3218</f>
        <v>95.180000305175696</v>
      </c>
      <c r="G3219" s="157">
        <f t="shared" si="100"/>
        <v>1489.9978637695028</v>
      </c>
      <c r="H3219" s="157">
        <f t="shared" si="101"/>
        <v>-220.00122070321027</v>
      </c>
    </row>
    <row r="3220" spans="1:8" ht="15" customHeight="1" x14ac:dyDescent="0.2">
      <c r="A3220" s="152"/>
      <c r="B3220" s="152"/>
      <c r="C3220" s="152"/>
      <c r="D3220" s="152"/>
      <c r="E3220" s="153">
        <f>'2.40-Dati'!A3219</f>
        <v>41450.166666666664</v>
      </c>
      <c r="F3220" s="157">
        <f>'2.40-Dati'!B3219</f>
        <v>95.319999694824205</v>
      </c>
      <c r="G3220" s="157">
        <f t="shared" si="100"/>
        <v>139.99938964850855</v>
      </c>
      <c r="H3220" s="157">
        <f t="shared" si="101"/>
        <v>1629.9972534180115</v>
      </c>
    </row>
    <row r="3221" spans="1:8" ht="15" customHeight="1" x14ac:dyDescent="0.2">
      <c r="A3221" s="152"/>
      <c r="B3221" s="152"/>
      <c r="C3221" s="152"/>
      <c r="D3221" s="152"/>
      <c r="E3221" s="153">
        <f>'2.40-Dati'!A3220</f>
        <v>41451.166666666664</v>
      </c>
      <c r="F3221" s="157">
        <f>'2.40-Dati'!B3220</f>
        <v>95.5</v>
      </c>
      <c r="G3221" s="157">
        <f t="shared" si="100"/>
        <v>180.00030517579546</v>
      </c>
      <c r="H3221" s="157">
        <f t="shared" si="101"/>
        <v>319.99969482430402</v>
      </c>
    </row>
    <row r="3222" spans="1:8" ht="15" customHeight="1" x14ac:dyDescent="0.2">
      <c r="A3222" s="152"/>
      <c r="B3222" s="152"/>
      <c r="C3222" s="152"/>
      <c r="D3222" s="152"/>
      <c r="E3222" s="153">
        <f>'2.40-Dati'!A3221</f>
        <v>41452.166666666664</v>
      </c>
      <c r="F3222" s="157">
        <f>'2.40-Dati'!B3221</f>
        <v>97.050003051757798</v>
      </c>
      <c r="G3222" s="157">
        <f t="shared" si="100"/>
        <v>1550.0030517577984</v>
      </c>
      <c r="H3222" s="157">
        <f t="shared" si="101"/>
        <v>1730.0033569335938</v>
      </c>
    </row>
    <row r="3223" spans="1:8" ht="15" customHeight="1" x14ac:dyDescent="0.2">
      <c r="A3223" s="152"/>
      <c r="B3223" s="152"/>
      <c r="C3223" s="152"/>
      <c r="D3223" s="152"/>
      <c r="E3223" s="153">
        <f>'2.40-Dati'!A3222</f>
        <v>41453.166666666664</v>
      </c>
      <c r="F3223" s="157">
        <f>'2.40-Dati'!B3222</f>
        <v>96.559997558593693</v>
      </c>
      <c r="G3223" s="157">
        <f t="shared" si="100"/>
        <v>-490.00549316410513</v>
      </c>
      <c r="H3223" s="157">
        <f t="shared" si="101"/>
        <v>1059.9975585936932</v>
      </c>
    </row>
    <row r="3224" spans="1:8" ht="15" customHeight="1" x14ac:dyDescent="0.2">
      <c r="A3224" s="152"/>
      <c r="B3224" s="152"/>
      <c r="C3224" s="152"/>
      <c r="D3224" s="152"/>
      <c r="E3224" s="153">
        <f>'2.40-Dati'!A3223</f>
        <v>41456.166666666664</v>
      </c>
      <c r="F3224" s="157">
        <f>'2.40-Dati'!B3223</f>
        <v>97.989997863769503</v>
      </c>
      <c r="G3224" s="157">
        <f t="shared" si="100"/>
        <v>1430.0003051758097</v>
      </c>
      <c r="H3224" s="157">
        <f t="shared" si="101"/>
        <v>939.99481201170454</v>
      </c>
    </row>
    <row r="3225" spans="1:8" ht="15" customHeight="1" x14ac:dyDescent="0.2">
      <c r="A3225" s="152"/>
      <c r="B3225" s="152"/>
      <c r="C3225" s="152"/>
      <c r="D3225" s="152"/>
      <c r="E3225" s="153">
        <f>'2.40-Dati'!A3224</f>
        <v>41457.166666666664</v>
      </c>
      <c r="F3225" s="157">
        <f>'2.40-Dati'!B3224</f>
        <v>99.599998474121094</v>
      </c>
      <c r="G3225" s="157">
        <f t="shared" si="100"/>
        <v>1610.0006103515909</v>
      </c>
      <c r="H3225" s="157">
        <f t="shared" si="101"/>
        <v>3040.0009155274006</v>
      </c>
    </row>
    <row r="3226" spans="1:8" ht="15" customHeight="1" x14ac:dyDescent="0.2">
      <c r="A3226" s="152"/>
      <c r="B3226" s="152"/>
      <c r="C3226" s="152"/>
      <c r="D3226" s="152"/>
      <c r="E3226" s="153">
        <f>'2.40-Dati'!A3225</f>
        <v>41458.5625</v>
      </c>
      <c r="F3226" s="157">
        <f>'2.40-Dati'!B3225</f>
        <v>101.23999786376901</v>
      </c>
      <c r="G3226" s="157">
        <f t="shared" si="100"/>
        <v>1639.9993896479118</v>
      </c>
      <c r="H3226" s="157">
        <f t="shared" si="101"/>
        <v>3249.9999999995025</v>
      </c>
    </row>
    <row r="3227" spans="1:8" ht="15" customHeight="1" x14ac:dyDescent="0.2">
      <c r="A3227" s="152"/>
      <c r="B3227" s="152"/>
      <c r="C3227" s="152"/>
      <c r="D3227" s="152"/>
      <c r="E3227" s="153">
        <f>'2.40-Dati'!A3226</f>
        <v>41460.166666666664</v>
      </c>
      <c r="F3227" s="157">
        <f>'2.40-Dati'!B3226</f>
        <v>103.220001220703</v>
      </c>
      <c r="G3227" s="157">
        <f t="shared" si="100"/>
        <v>1980.0033569339917</v>
      </c>
      <c r="H3227" s="157">
        <f t="shared" si="101"/>
        <v>3620.0027465819035</v>
      </c>
    </row>
    <row r="3228" spans="1:8" ht="15" customHeight="1" x14ac:dyDescent="0.2">
      <c r="A3228" s="152"/>
      <c r="B3228" s="152"/>
      <c r="C3228" s="152"/>
      <c r="D3228" s="152"/>
      <c r="E3228" s="153">
        <f>'2.40-Dati'!A3227</f>
        <v>41463.166666666664</v>
      </c>
      <c r="F3228" s="157">
        <f>'2.40-Dati'!B3227</f>
        <v>103.139999389648</v>
      </c>
      <c r="G3228" s="157">
        <f t="shared" si="100"/>
        <v>-80.001831055000139</v>
      </c>
      <c r="H3228" s="157">
        <f t="shared" si="101"/>
        <v>1900.0015258789915</v>
      </c>
    </row>
    <row r="3229" spans="1:8" ht="15" customHeight="1" x14ac:dyDescent="0.2">
      <c r="A3229" s="152"/>
      <c r="B3229" s="152"/>
      <c r="C3229" s="152"/>
      <c r="D3229" s="152"/>
      <c r="E3229" s="153">
        <f>'2.40-Dati'!A3228</f>
        <v>41464.166666666664</v>
      </c>
      <c r="F3229" s="157">
        <f>'2.40-Dati'!B3228</f>
        <v>103.52999877929599</v>
      </c>
      <c r="G3229" s="157">
        <f t="shared" si="100"/>
        <v>389.99938964799696</v>
      </c>
      <c r="H3229" s="157">
        <f t="shared" si="101"/>
        <v>309.99755859299682</v>
      </c>
    </row>
    <row r="3230" spans="1:8" ht="15" customHeight="1" x14ac:dyDescent="0.2">
      <c r="A3230" s="152"/>
      <c r="B3230" s="152"/>
      <c r="C3230" s="152"/>
      <c r="D3230" s="152"/>
      <c r="E3230" s="153">
        <f>'2.40-Dati'!A3229</f>
        <v>41465.166666666664</v>
      </c>
      <c r="F3230" s="157">
        <f>'2.40-Dati'!B3229</f>
        <v>106.51999664306599</v>
      </c>
      <c r="G3230" s="157">
        <f t="shared" si="100"/>
        <v>2989.9978637700001</v>
      </c>
      <c r="H3230" s="157">
        <f t="shared" si="101"/>
        <v>3379.9972534179969</v>
      </c>
    </row>
    <row r="3231" spans="1:8" ht="15" customHeight="1" x14ac:dyDescent="0.2">
      <c r="A3231" s="152"/>
      <c r="B3231" s="152"/>
      <c r="C3231" s="152"/>
      <c r="D3231" s="152"/>
      <c r="E3231" s="153">
        <f>'2.40-Dati'!A3230</f>
        <v>41466.166666666664</v>
      </c>
      <c r="F3231" s="157">
        <f>'2.40-Dati'!B3230</f>
        <v>104.91000366210901</v>
      </c>
      <c r="G3231" s="157">
        <f t="shared" si="100"/>
        <v>-1609.9929809569885</v>
      </c>
      <c r="H3231" s="157">
        <f t="shared" si="101"/>
        <v>1380.0048828130116</v>
      </c>
    </row>
    <row r="3232" spans="1:8" ht="15" customHeight="1" x14ac:dyDescent="0.2">
      <c r="A3232" s="152"/>
      <c r="B3232" s="152"/>
      <c r="C3232" s="152"/>
      <c r="D3232" s="152"/>
      <c r="E3232" s="153">
        <f>'2.40-Dati'!A3231</f>
        <v>41467.166666666664</v>
      </c>
      <c r="F3232" s="157">
        <f>'2.40-Dati'!B3231</f>
        <v>105.949996948242</v>
      </c>
      <c r="G3232" s="157">
        <f t="shared" si="100"/>
        <v>1039.9932861329971</v>
      </c>
      <c r="H3232" s="157">
        <f t="shared" si="101"/>
        <v>-569.99969482399138</v>
      </c>
    </row>
    <row r="3233" spans="1:8" ht="15" customHeight="1" x14ac:dyDescent="0.2">
      <c r="A3233" s="152"/>
      <c r="B3233" s="152"/>
      <c r="C3233" s="152"/>
      <c r="D3233" s="152"/>
      <c r="E3233" s="153">
        <f>'2.40-Dati'!A3232</f>
        <v>41470.166666666664</v>
      </c>
      <c r="F3233" s="157">
        <f>'2.40-Dati'!B3232</f>
        <v>106.31999969482401</v>
      </c>
      <c r="G3233" s="157">
        <f t="shared" si="100"/>
        <v>370.00274658200283</v>
      </c>
      <c r="H3233" s="157">
        <f t="shared" si="101"/>
        <v>1409.996032715</v>
      </c>
    </row>
    <row r="3234" spans="1:8" ht="15" customHeight="1" x14ac:dyDescent="0.2">
      <c r="A3234" s="152"/>
      <c r="B3234" s="152"/>
      <c r="C3234" s="152"/>
      <c r="D3234" s="152"/>
      <c r="E3234" s="153">
        <f>'2.40-Dati'!A3233</f>
        <v>41471.166666666664</v>
      </c>
      <c r="F3234" s="157">
        <f>'2.40-Dati'!B3233</f>
        <v>106</v>
      </c>
      <c r="G3234" s="157">
        <f t="shared" si="100"/>
        <v>-319.99969482400559</v>
      </c>
      <c r="H3234" s="157">
        <f t="shared" si="101"/>
        <v>50.003051757997241</v>
      </c>
    </row>
    <row r="3235" spans="1:8" ht="15" customHeight="1" x14ac:dyDescent="0.2">
      <c r="A3235" s="152"/>
      <c r="B3235" s="152"/>
      <c r="C3235" s="152"/>
      <c r="D3235" s="152"/>
      <c r="E3235" s="153">
        <f>'2.40-Dati'!A3234</f>
        <v>41472.166666666664</v>
      </c>
      <c r="F3235" s="157">
        <f>'2.40-Dati'!B3234</f>
        <v>106.480003356933</v>
      </c>
      <c r="G3235" s="157">
        <f t="shared" si="100"/>
        <v>480.00335693299689</v>
      </c>
      <c r="H3235" s="157">
        <f t="shared" si="101"/>
        <v>160.00366210899131</v>
      </c>
    </row>
    <row r="3236" spans="1:8" ht="15" customHeight="1" x14ac:dyDescent="0.2">
      <c r="A3236" s="152"/>
      <c r="B3236" s="152"/>
      <c r="C3236" s="152"/>
      <c r="D3236" s="152"/>
      <c r="E3236" s="153">
        <f>'2.40-Dati'!A3235</f>
        <v>41473.166666666664</v>
      </c>
      <c r="F3236" s="157">
        <f>'2.40-Dati'!B3235</f>
        <v>108.040000915527</v>
      </c>
      <c r="G3236" s="157">
        <f t="shared" si="100"/>
        <v>1559.9975585940058</v>
      </c>
      <c r="H3236" s="157">
        <f t="shared" si="101"/>
        <v>2040.0009155270027</v>
      </c>
    </row>
    <row r="3237" spans="1:8" ht="15" customHeight="1" x14ac:dyDescent="0.2">
      <c r="A3237" s="152"/>
      <c r="B3237" s="152"/>
      <c r="C3237" s="152"/>
      <c r="D3237" s="152"/>
      <c r="E3237" s="153">
        <f>'2.40-Dati'!A3236</f>
        <v>41474.166666666664</v>
      </c>
      <c r="F3237" s="157">
        <f>'2.40-Dati'!B3236</f>
        <v>108.050003051757</v>
      </c>
      <c r="G3237" s="157">
        <f t="shared" si="100"/>
        <v>10.002136229999792</v>
      </c>
      <c r="H3237" s="157">
        <f t="shared" si="101"/>
        <v>1569.9996948240055</v>
      </c>
    </row>
    <row r="3238" spans="1:8" ht="15" customHeight="1" x14ac:dyDescent="0.2">
      <c r="A3238" s="152"/>
      <c r="B3238" s="152"/>
      <c r="C3238" s="152"/>
      <c r="D3238" s="152"/>
      <c r="E3238" s="153">
        <f>'2.40-Dati'!A3237</f>
        <v>41477.166666666664</v>
      </c>
      <c r="F3238" s="157">
        <f>'2.40-Dati'!B3237</f>
        <v>106.91000366210901</v>
      </c>
      <c r="G3238" s="157">
        <f t="shared" si="100"/>
        <v>-1139.9993896479968</v>
      </c>
      <c r="H3238" s="157">
        <f t="shared" si="101"/>
        <v>-1129.9972534179969</v>
      </c>
    </row>
    <row r="3239" spans="1:8" ht="15" customHeight="1" x14ac:dyDescent="0.2">
      <c r="A3239" s="152"/>
      <c r="B3239" s="152"/>
      <c r="C3239" s="152"/>
      <c r="D3239" s="152"/>
      <c r="E3239" s="153">
        <f>'2.40-Dati'!A3238</f>
        <v>41478.166666666664</v>
      </c>
      <c r="F3239" s="157">
        <f>'2.40-Dati'!B3238</f>
        <v>107.230003356933</v>
      </c>
      <c r="G3239" s="157">
        <f t="shared" si="100"/>
        <v>319.99969482399138</v>
      </c>
      <c r="H3239" s="157">
        <f t="shared" si="101"/>
        <v>-819.99969482400547</v>
      </c>
    </row>
    <row r="3240" spans="1:8" ht="15" customHeight="1" x14ac:dyDescent="0.2">
      <c r="A3240" s="152"/>
      <c r="B3240" s="152"/>
      <c r="C3240" s="152"/>
      <c r="D3240" s="152"/>
      <c r="E3240" s="153">
        <f>'2.40-Dati'!A3239</f>
        <v>41479.166666666664</v>
      </c>
      <c r="F3240" s="157">
        <f>'2.40-Dati'!B3239</f>
        <v>105.389999389648</v>
      </c>
      <c r="G3240" s="157">
        <f t="shared" si="100"/>
        <v>-1840.0039672849998</v>
      </c>
      <c r="H3240" s="157">
        <f t="shared" si="101"/>
        <v>-1520.0042724610084</v>
      </c>
    </row>
    <row r="3241" spans="1:8" ht="15" customHeight="1" x14ac:dyDescent="0.2">
      <c r="A3241" s="152"/>
      <c r="B3241" s="152"/>
      <c r="C3241" s="152"/>
      <c r="D3241" s="152"/>
      <c r="E3241" s="153">
        <f>'2.40-Dati'!A3240</f>
        <v>41480.166666666664</v>
      </c>
      <c r="F3241" s="157">
        <f>'2.40-Dati'!B3240</f>
        <v>105.48999786376901</v>
      </c>
      <c r="G3241" s="157">
        <f t="shared" si="100"/>
        <v>99.998474121008485</v>
      </c>
      <c r="H3241" s="157">
        <f t="shared" si="101"/>
        <v>-1740.0054931639913</v>
      </c>
    </row>
    <row r="3242" spans="1:8" ht="15" customHeight="1" x14ac:dyDescent="0.2">
      <c r="A3242" s="152"/>
      <c r="B3242" s="152"/>
      <c r="C3242" s="152"/>
      <c r="D3242" s="152"/>
      <c r="E3242" s="153">
        <f>'2.40-Dati'!A3241</f>
        <v>41481.166666666664</v>
      </c>
      <c r="F3242" s="157">
        <f>'2.40-Dati'!B3241</f>
        <v>104.699996948242</v>
      </c>
      <c r="G3242" s="157">
        <f t="shared" si="100"/>
        <v>-790.00091552700269</v>
      </c>
      <c r="H3242" s="157">
        <f t="shared" si="101"/>
        <v>-690.0024414059942</v>
      </c>
    </row>
    <row r="3243" spans="1:8" ht="15" customHeight="1" x14ac:dyDescent="0.2">
      <c r="A3243" s="152"/>
      <c r="B3243" s="152"/>
      <c r="C3243" s="152"/>
      <c r="D3243" s="152"/>
      <c r="E3243" s="153">
        <f>'2.40-Dati'!A3242</f>
        <v>41484.166666666664</v>
      </c>
      <c r="F3243" s="157">
        <f>'2.40-Dati'!B3242</f>
        <v>104.550003051757</v>
      </c>
      <c r="G3243" s="157">
        <f t="shared" si="100"/>
        <v>-149.99389648500028</v>
      </c>
      <c r="H3243" s="157">
        <f t="shared" si="101"/>
        <v>-939.99481201200297</v>
      </c>
    </row>
    <row r="3244" spans="1:8" ht="15" customHeight="1" x14ac:dyDescent="0.2">
      <c r="A3244" s="152"/>
      <c r="B3244" s="152"/>
      <c r="C3244" s="152"/>
      <c r="D3244" s="152"/>
      <c r="E3244" s="153">
        <f>'2.40-Dati'!A3243</f>
        <v>41485.166666666664</v>
      </c>
      <c r="F3244" s="157">
        <f>'2.40-Dati'!B3243</f>
        <v>103.08000183105401</v>
      </c>
      <c r="G3244" s="157">
        <f t="shared" si="100"/>
        <v>-1470.0012207029972</v>
      </c>
      <c r="H3244" s="157">
        <f t="shared" si="101"/>
        <v>-1619.9951171879975</v>
      </c>
    </row>
    <row r="3245" spans="1:8" ht="15" customHeight="1" x14ac:dyDescent="0.2">
      <c r="A3245" s="152"/>
      <c r="B3245" s="152"/>
      <c r="C3245" s="152"/>
      <c r="D3245" s="152"/>
      <c r="E3245" s="153">
        <f>'2.40-Dati'!A3244</f>
        <v>41486.166666666664</v>
      </c>
      <c r="F3245" s="157">
        <f>'2.40-Dati'!B3244</f>
        <v>105.02999877929599</v>
      </c>
      <c r="G3245" s="157">
        <f t="shared" si="100"/>
        <v>1949.9969482419885</v>
      </c>
      <c r="H3245" s="157">
        <f t="shared" si="101"/>
        <v>479.99572753899133</v>
      </c>
    </row>
    <row r="3246" spans="1:8" ht="15" customHeight="1" x14ac:dyDescent="0.2">
      <c r="A3246" s="152"/>
      <c r="B3246" s="152"/>
      <c r="C3246" s="152"/>
      <c r="D3246" s="152"/>
      <c r="E3246" s="153">
        <f>'2.40-Dati'!A3245</f>
        <v>41487.166666666664</v>
      </c>
      <c r="F3246" s="157">
        <f>'2.40-Dati'!B3245</f>
        <v>107.889999389648</v>
      </c>
      <c r="G3246" s="157">
        <f t="shared" si="100"/>
        <v>2860.0006103520032</v>
      </c>
      <c r="H3246" s="157">
        <f t="shared" si="101"/>
        <v>4809.9975585939919</v>
      </c>
    </row>
    <row r="3247" spans="1:8" ht="15" customHeight="1" x14ac:dyDescent="0.2">
      <c r="A3247" s="152"/>
      <c r="B3247" s="152"/>
      <c r="C3247" s="152"/>
      <c r="D3247" s="152"/>
      <c r="E3247" s="153">
        <f>'2.40-Dati'!A3246</f>
        <v>41488.166666666664</v>
      </c>
      <c r="F3247" s="157">
        <f>'2.40-Dati'!B3246</f>
        <v>106.94000244140599</v>
      </c>
      <c r="G3247" s="157">
        <f t="shared" si="100"/>
        <v>-949.99694824200276</v>
      </c>
      <c r="H3247" s="157">
        <f t="shared" si="101"/>
        <v>1910.0036621100003</v>
      </c>
    </row>
    <row r="3248" spans="1:8" ht="15" customHeight="1" x14ac:dyDescent="0.2">
      <c r="A3248" s="152"/>
      <c r="B3248" s="152"/>
      <c r="C3248" s="152"/>
      <c r="D3248" s="152"/>
      <c r="E3248" s="153">
        <f>'2.40-Dati'!A3247</f>
        <v>41491.166666666664</v>
      </c>
      <c r="F3248" s="157">
        <f>'2.40-Dati'!B3247</f>
        <v>106.559997558593</v>
      </c>
      <c r="G3248" s="157">
        <f t="shared" si="100"/>
        <v>-380.00488281299738</v>
      </c>
      <c r="H3248" s="157">
        <f t="shared" si="101"/>
        <v>-1330.0018310550001</v>
      </c>
    </row>
    <row r="3249" spans="1:8" ht="15" customHeight="1" x14ac:dyDescent="0.2">
      <c r="A3249" s="152"/>
      <c r="B3249" s="152"/>
      <c r="C3249" s="152"/>
      <c r="D3249" s="152"/>
      <c r="E3249" s="153">
        <f>'2.40-Dati'!A3248</f>
        <v>41492.166666666664</v>
      </c>
      <c r="F3249" s="157">
        <f>'2.40-Dati'!B3248</f>
        <v>105.300003051757</v>
      </c>
      <c r="G3249" s="157">
        <f t="shared" si="100"/>
        <v>-1259.9945068359943</v>
      </c>
      <c r="H3249" s="157">
        <f t="shared" si="101"/>
        <v>-1639.9993896489918</v>
      </c>
    </row>
    <row r="3250" spans="1:8" ht="15" customHeight="1" x14ac:dyDescent="0.2">
      <c r="A3250" s="152"/>
      <c r="B3250" s="152"/>
      <c r="C3250" s="152"/>
      <c r="D3250" s="152"/>
      <c r="E3250" s="153">
        <f>'2.40-Dati'!A3249</f>
        <v>41493.166666666664</v>
      </c>
      <c r="F3250" s="157">
        <f>'2.40-Dati'!B3249</f>
        <v>104.370002746582</v>
      </c>
      <c r="G3250" s="157">
        <f t="shared" si="100"/>
        <v>-930.00030517499965</v>
      </c>
      <c r="H3250" s="157">
        <f t="shared" si="101"/>
        <v>-2189.9948120109939</v>
      </c>
    </row>
    <row r="3251" spans="1:8" ht="15" customHeight="1" x14ac:dyDescent="0.2">
      <c r="A3251" s="152"/>
      <c r="B3251" s="152"/>
      <c r="C3251" s="152"/>
      <c r="D3251" s="152"/>
      <c r="E3251" s="153">
        <f>'2.40-Dati'!A3250</f>
        <v>41494.166666666664</v>
      </c>
      <c r="F3251" s="157">
        <f>'2.40-Dati'!B3250</f>
        <v>103.400001525878</v>
      </c>
      <c r="G3251" s="157">
        <f t="shared" si="100"/>
        <v>-970.00122070400607</v>
      </c>
      <c r="H3251" s="157">
        <f t="shared" si="101"/>
        <v>-1900.0015258790058</v>
      </c>
    </row>
    <row r="3252" spans="1:8" ht="15" customHeight="1" x14ac:dyDescent="0.2">
      <c r="A3252" s="152"/>
      <c r="B3252" s="152"/>
      <c r="C3252" s="152"/>
      <c r="D3252" s="152"/>
      <c r="E3252" s="153">
        <f>'2.40-Dati'!A3251</f>
        <v>41495.166666666664</v>
      </c>
      <c r="F3252" s="157">
        <f>'2.40-Dati'!B3251</f>
        <v>105.970001220703</v>
      </c>
      <c r="G3252" s="157">
        <f t="shared" si="100"/>
        <v>2569.9996948250005</v>
      </c>
      <c r="H3252" s="157">
        <f t="shared" si="101"/>
        <v>1599.9984741209944</v>
      </c>
    </row>
    <row r="3253" spans="1:8" ht="15" customHeight="1" x14ac:dyDescent="0.2">
      <c r="A3253" s="152"/>
      <c r="B3253" s="152"/>
      <c r="C3253" s="152"/>
      <c r="D3253" s="152"/>
      <c r="E3253" s="153">
        <f>'2.40-Dati'!A3252</f>
        <v>41498.166666666664</v>
      </c>
      <c r="F3253" s="157">
        <f>'2.40-Dati'!B3252</f>
        <v>106.11000061035099</v>
      </c>
      <c r="G3253" s="157">
        <f t="shared" si="100"/>
        <v>139.99938964799696</v>
      </c>
      <c r="H3253" s="157">
        <f t="shared" si="101"/>
        <v>2709.9990844729973</v>
      </c>
    </row>
    <row r="3254" spans="1:8" ht="15" customHeight="1" x14ac:dyDescent="0.2">
      <c r="A3254" s="152"/>
      <c r="B3254" s="152"/>
      <c r="C3254" s="152"/>
      <c r="D3254" s="152"/>
      <c r="E3254" s="153">
        <f>'2.40-Dati'!A3253</f>
        <v>41499.166666666664</v>
      </c>
      <c r="F3254" s="157">
        <f>'2.40-Dati'!B3253</f>
        <v>106.83000183105401</v>
      </c>
      <c r="G3254" s="157">
        <f t="shared" si="100"/>
        <v>720.00122070301131</v>
      </c>
      <c r="H3254" s="157">
        <f t="shared" si="101"/>
        <v>860.00061035100828</v>
      </c>
    </row>
    <row r="3255" spans="1:8" ht="15" customHeight="1" x14ac:dyDescent="0.2">
      <c r="A3255" s="152"/>
      <c r="B3255" s="152"/>
      <c r="C3255" s="152"/>
      <c r="D3255" s="152"/>
      <c r="E3255" s="153">
        <f>'2.40-Dati'!A3254</f>
        <v>41500.166666666664</v>
      </c>
      <c r="F3255" s="157">
        <f>'2.40-Dati'!B3254</f>
        <v>106.84999847412099</v>
      </c>
      <c r="G3255" s="157">
        <f t="shared" si="100"/>
        <v>19.996643066988895</v>
      </c>
      <c r="H3255" s="157">
        <f t="shared" si="101"/>
        <v>739.99786377000021</v>
      </c>
    </row>
    <row r="3256" spans="1:8" ht="15" customHeight="1" x14ac:dyDescent="0.2">
      <c r="A3256" s="152"/>
      <c r="B3256" s="152"/>
      <c r="C3256" s="152"/>
      <c r="D3256" s="152"/>
      <c r="E3256" s="153">
        <f>'2.40-Dati'!A3255</f>
        <v>41501.166666666664</v>
      </c>
      <c r="F3256" s="157">
        <f>'2.40-Dati'!B3255</f>
        <v>107.33000183105401</v>
      </c>
      <c r="G3256" s="157">
        <f t="shared" si="100"/>
        <v>480.0033569330111</v>
      </c>
      <c r="H3256" s="157">
        <f t="shared" si="101"/>
        <v>500</v>
      </c>
    </row>
    <row r="3257" spans="1:8" ht="15" customHeight="1" x14ac:dyDescent="0.2">
      <c r="A3257" s="152"/>
      <c r="B3257" s="152"/>
      <c r="C3257" s="152"/>
      <c r="D3257" s="152"/>
      <c r="E3257" s="153">
        <f>'2.40-Dati'!A3256</f>
        <v>41502.166666666664</v>
      </c>
      <c r="F3257" s="157">
        <f>'2.40-Dati'!B3256</f>
        <v>107.459999084472</v>
      </c>
      <c r="G3257" s="157">
        <f t="shared" si="100"/>
        <v>129.99725341799717</v>
      </c>
      <c r="H3257" s="157">
        <f t="shared" si="101"/>
        <v>610.00061035100828</v>
      </c>
    </row>
    <row r="3258" spans="1:8" ht="15" customHeight="1" x14ac:dyDescent="0.2">
      <c r="A3258" s="152"/>
      <c r="B3258" s="152"/>
      <c r="C3258" s="152"/>
      <c r="D3258" s="152"/>
      <c r="E3258" s="153">
        <f>'2.40-Dati'!A3257</f>
        <v>41505.166666666664</v>
      </c>
      <c r="F3258" s="157">
        <f>'2.40-Dati'!B3257</f>
        <v>107.09999847412099</v>
      </c>
      <c r="G3258" s="157">
        <f t="shared" si="100"/>
        <v>-360.00061035100828</v>
      </c>
      <c r="H3258" s="157">
        <f t="shared" si="101"/>
        <v>-230.0033569330111</v>
      </c>
    </row>
    <row r="3259" spans="1:8" ht="15" customHeight="1" x14ac:dyDescent="0.2">
      <c r="A3259" s="152"/>
      <c r="B3259" s="152"/>
      <c r="C3259" s="152"/>
      <c r="D3259" s="152"/>
      <c r="E3259" s="153">
        <f>'2.40-Dati'!A3258</f>
        <v>41506.166666666664</v>
      </c>
      <c r="F3259" s="157">
        <f>'2.40-Dati'!B3258</f>
        <v>104.970001220703</v>
      </c>
      <c r="G3259" s="157">
        <f t="shared" si="100"/>
        <v>-2129.9972534179969</v>
      </c>
      <c r="H3259" s="157">
        <f t="shared" si="101"/>
        <v>-2489.9978637690051</v>
      </c>
    </row>
    <row r="3260" spans="1:8" ht="15" customHeight="1" x14ac:dyDescent="0.2">
      <c r="A3260" s="152"/>
      <c r="B3260" s="152"/>
      <c r="C3260" s="152"/>
      <c r="D3260" s="152"/>
      <c r="E3260" s="153">
        <f>'2.40-Dati'!A3259</f>
        <v>41507.166666666664</v>
      </c>
      <c r="F3260" s="157">
        <f>'2.40-Dati'!B3259</f>
        <v>103.84999847412099</v>
      </c>
      <c r="G3260" s="157">
        <f t="shared" si="100"/>
        <v>-1120.0027465820028</v>
      </c>
      <c r="H3260" s="157">
        <f t="shared" si="101"/>
        <v>-3250</v>
      </c>
    </row>
    <row r="3261" spans="1:8" ht="15" customHeight="1" x14ac:dyDescent="0.2">
      <c r="A3261" s="152"/>
      <c r="B3261" s="152"/>
      <c r="C3261" s="152"/>
      <c r="D3261" s="152"/>
      <c r="E3261" s="153">
        <f>'2.40-Dati'!A3260</f>
        <v>41508.166666666664</v>
      </c>
      <c r="F3261" s="157">
        <f>'2.40-Dati'!B3260</f>
        <v>105.02999877929599</v>
      </c>
      <c r="G3261" s="157">
        <f t="shared" si="100"/>
        <v>1180.0003051749995</v>
      </c>
      <c r="H3261" s="157">
        <f t="shared" si="101"/>
        <v>59.997558592996711</v>
      </c>
    </row>
    <row r="3262" spans="1:8" ht="15" customHeight="1" x14ac:dyDescent="0.2">
      <c r="A3262" s="152"/>
      <c r="B3262" s="152"/>
      <c r="C3262" s="152"/>
      <c r="D3262" s="152"/>
      <c r="E3262" s="153">
        <f>'2.40-Dati'!A3261</f>
        <v>41509.166666666664</v>
      </c>
      <c r="F3262" s="157">
        <f>'2.40-Dati'!B3261</f>
        <v>106.419998168945</v>
      </c>
      <c r="G3262" s="157">
        <f t="shared" si="100"/>
        <v>1389.9993896490059</v>
      </c>
      <c r="H3262" s="157">
        <f t="shared" si="101"/>
        <v>2569.9996948240055</v>
      </c>
    </row>
    <row r="3263" spans="1:8" ht="15" customHeight="1" x14ac:dyDescent="0.2">
      <c r="A3263" s="152"/>
      <c r="B3263" s="152"/>
      <c r="C3263" s="152"/>
      <c r="D3263" s="152"/>
      <c r="E3263" s="153">
        <f>'2.40-Dati'!A3262</f>
        <v>41512.166666666664</v>
      </c>
      <c r="F3263" s="157">
        <f>'2.40-Dati'!B3262</f>
        <v>105.919998168945</v>
      </c>
      <c r="G3263" s="157">
        <f t="shared" si="100"/>
        <v>-500</v>
      </c>
      <c r="H3263" s="157">
        <f t="shared" si="101"/>
        <v>889.99938964900593</v>
      </c>
    </row>
    <row r="3264" spans="1:8" ht="15" customHeight="1" x14ac:dyDescent="0.2">
      <c r="A3264" s="152"/>
      <c r="B3264" s="152"/>
      <c r="C3264" s="152"/>
      <c r="D3264" s="152"/>
      <c r="E3264" s="153">
        <f>'2.40-Dati'!A3263</f>
        <v>41513.166666666664</v>
      </c>
      <c r="F3264" s="157">
        <f>'2.40-Dati'!B3263</f>
        <v>109.01000213623</v>
      </c>
      <c r="G3264" s="157">
        <f t="shared" si="100"/>
        <v>3090.0039672849998</v>
      </c>
      <c r="H3264" s="157">
        <f t="shared" si="101"/>
        <v>2590.0039672849998</v>
      </c>
    </row>
    <row r="3265" spans="1:8" ht="15" customHeight="1" x14ac:dyDescent="0.2">
      <c r="A3265" s="152"/>
      <c r="B3265" s="152"/>
      <c r="C3265" s="152"/>
      <c r="D3265" s="152"/>
      <c r="E3265" s="153">
        <f>'2.40-Dati'!A3264</f>
        <v>41514.166666666664</v>
      </c>
      <c r="F3265" s="157">
        <f>'2.40-Dati'!B3264</f>
        <v>110.09999847412099</v>
      </c>
      <c r="G3265" s="157">
        <f t="shared" si="100"/>
        <v>1089.9963378909945</v>
      </c>
      <c r="H3265" s="157">
        <f t="shared" si="101"/>
        <v>4180.0003051759941</v>
      </c>
    </row>
    <row r="3266" spans="1:8" ht="15" customHeight="1" x14ac:dyDescent="0.2">
      <c r="A3266" s="152"/>
      <c r="B3266" s="152"/>
      <c r="C3266" s="152"/>
      <c r="D3266" s="152"/>
      <c r="E3266" s="153">
        <f>'2.40-Dati'!A3265</f>
        <v>41515.166666666664</v>
      </c>
      <c r="F3266" s="157">
        <f>'2.40-Dati'!B3265</f>
        <v>108.800003051757</v>
      </c>
      <c r="G3266" s="157">
        <f t="shared" si="100"/>
        <v>-1299.9954223639918</v>
      </c>
      <c r="H3266" s="157">
        <f t="shared" si="101"/>
        <v>-209.99908447299731</v>
      </c>
    </row>
    <row r="3267" spans="1:8" ht="15" customHeight="1" x14ac:dyDescent="0.2">
      <c r="A3267" s="152"/>
      <c r="B3267" s="152"/>
      <c r="C3267" s="152"/>
      <c r="D3267" s="152"/>
      <c r="E3267" s="153">
        <f>'2.40-Dati'!A3266</f>
        <v>41516.166666666664</v>
      </c>
      <c r="F3267" s="157">
        <f>'2.40-Dati'!B3266</f>
        <v>107.650001525878</v>
      </c>
      <c r="G3267" s="157">
        <f t="shared" si="100"/>
        <v>-1150.0015258790058</v>
      </c>
      <c r="H3267" s="157">
        <f t="shared" si="101"/>
        <v>-2449.9969482429979</v>
      </c>
    </row>
    <row r="3268" spans="1:8" ht="15" customHeight="1" x14ac:dyDescent="0.2">
      <c r="A3268" s="152"/>
      <c r="B3268" s="152"/>
      <c r="C3268" s="152"/>
      <c r="D3268" s="152"/>
      <c r="E3268" s="153">
        <f>'2.40-Dati'!A3267</f>
        <v>41520.166666666664</v>
      </c>
      <c r="F3268" s="157">
        <f>'2.40-Dati'!B3267</f>
        <v>108.540000915527</v>
      </c>
      <c r="G3268" s="157">
        <f t="shared" ref="G3268:G3331" si="102">IF($B$1="lunga",1,-1)*$B$3*(F3268-F3267)</f>
        <v>889.99938964900593</v>
      </c>
      <c r="H3268" s="157">
        <f t="shared" si="101"/>
        <v>-260.00213622999991</v>
      </c>
    </row>
    <row r="3269" spans="1:8" ht="15" customHeight="1" x14ac:dyDescent="0.2">
      <c r="A3269" s="152"/>
      <c r="B3269" s="152"/>
      <c r="C3269" s="152"/>
      <c r="D3269" s="152"/>
      <c r="E3269" s="153">
        <f>'2.40-Dati'!A3268</f>
        <v>41521.166666666664</v>
      </c>
      <c r="F3269" s="157">
        <f>'2.40-Dati'!B3268</f>
        <v>107.230003356933</v>
      </c>
      <c r="G3269" s="157">
        <f t="shared" si="102"/>
        <v>-1309.9975585940058</v>
      </c>
      <c r="H3269" s="157">
        <f t="shared" ref="H3269:H3332" si="103">G3268+G3269</f>
        <v>-419.99816894499986</v>
      </c>
    </row>
    <row r="3270" spans="1:8" ht="15" customHeight="1" x14ac:dyDescent="0.2">
      <c r="A3270" s="152"/>
      <c r="B3270" s="152"/>
      <c r="C3270" s="152"/>
      <c r="D3270" s="152"/>
      <c r="E3270" s="153">
        <f>'2.40-Dati'!A3269</f>
        <v>41522.166666666664</v>
      </c>
      <c r="F3270" s="157">
        <f>'2.40-Dati'!B3269</f>
        <v>108.370002746582</v>
      </c>
      <c r="G3270" s="157">
        <f t="shared" si="102"/>
        <v>1139.9993896490059</v>
      </c>
      <c r="H3270" s="157">
        <f t="shared" si="103"/>
        <v>-169.99816894499986</v>
      </c>
    </row>
    <row r="3271" spans="1:8" ht="15" customHeight="1" x14ac:dyDescent="0.2">
      <c r="A3271" s="152"/>
      <c r="B3271" s="152"/>
      <c r="C3271" s="152"/>
      <c r="D3271" s="152"/>
      <c r="E3271" s="153">
        <f>'2.40-Dati'!A3270</f>
        <v>41523.166666666664</v>
      </c>
      <c r="F3271" s="157">
        <f>'2.40-Dati'!B3270</f>
        <v>110.52999877929599</v>
      </c>
      <c r="G3271" s="157">
        <f t="shared" si="102"/>
        <v>2159.9960327139911</v>
      </c>
      <c r="H3271" s="157">
        <f t="shared" si="103"/>
        <v>3299.995422362997</v>
      </c>
    </row>
    <row r="3272" spans="1:8" ht="15" customHeight="1" x14ac:dyDescent="0.2">
      <c r="A3272" s="152"/>
      <c r="B3272" s="152"/>
      <c r="C3272" s="152"/>
      <c r="D3272" s="152"/>
      <c r="E3272" s="153">
        <f>'2.40-Dati'!A3271</f>
        <v>41526.166666666664</v>
      </c>
      <c r="F3272" s="157">
        <f>'2.40-Dati'!B3271</f>
        <v>109.51999664306599</v>
      </c>
      <c r="G3272" s="157">
        <f t="shared" si="102"/>
        <v>-1010.0021362299998</v>
      </c>
      <c r="H3272" s="157">
        <f t="shared" si="103"/>
        <v>1149.9938964839912</v>
      </c>
    </row>
    <row r="3273" spans="1:8" ht="15" customHeight="1" x14ac:dyDescent="0.2">
      <c r="A3273" s="152"/>
      <c r="B3273" s="152"/>
      <c r="C3273" s="152"/>
      <c r="D3273" s="152"/>
      <c r="E3273" s="153">
        <f>'2.40-Dati'!A3272</f>
        <v>41527.166666666664</v>
      </c>
      <c r="F3273" s="157">
        <f>'2.40-Dati'!B3272</f>
        <v>107.389999389648</v>
      </c>
      <c r="G3273" s="157">
        <f t="shared" si="102"/>
        <v>-2129.9972534179969</v>
      </c>
      <c r="H3273" s="157">
        <f t="shared" si="103"/>
        <v>-3139.9993896479968</v>
      </c>
    </row>
    <row r="3274" spans="1:8" ht="15" customHeight="1" x14ac:dyDescent="0.2">
      <c r="A3274" s="152"/>
      <c r="B3274" s="152"/>
      <c r="C3274" s="152"/>
      <c r="D3274" s="152"/>
      <c r="E3274" s="153">
        <f>'2.40-Dati'!A3273</f>
        <v>41528.166666666664</v>
      </c>
      <c r="F3274" s="157">
        <f>'2.40-Dati'!B3273</f>
        <v>107.559997558593</v>
      </c>
      <c r="G3274" s="157">
        <f t="shared" si="102"/>
        <v>169.99816894499986</v>
      </c>
      <c r="H3274" s="157">
        <f t="shared" si="103"/>
        <v>-1959.9990844729971</v>
      </c>
    </row>
    <row r="3275" spans="1:8" ht="15" customHeight="1" x14ac:dyDescent="0.2">
      <c r="A3275" s="152"/>
      <c r="B3275" s="152"/>
      <c r="C3275" s="152"/>
      <c r="D3275" s="152"/>
      <c r="E3275" s="153">
        <f>'2.40-Dati'!A3274</f>
        <v>41529.166666666664</v>
      </c>
      <c r="F3275" s="157">
        <f>'2.40-Dati'!B3274</f>
        <v>108.59999847412099</v>
      </c>
      <c r="G3275" s="157">
        <f t="shared" si="102"/>
        <v>1040.0009155279974</v>
      </c>
      <c r="H3275" s="157">
        <f t="shared" si="103"/>
        <v>1209.9990844729973</v>
      </c>
    </row>
    <row r="3276" spans="1:8" ht="15" customHeight="1" x14ac:dyDescent="0.2">
      <c r="A3276" s="152"/>
      <c r="B3276" s="152"/>
      <c r="C3276" s="152"/>
      <c r="D3276" s="152"/>
      <c r="E3276" s="153">
        <f>'2.40-Dati'!A3275</f>
        <v>41530.166666666664</v>
      </c>
      <c r="F3276" s="157">
        <f>'2.40-Dati'!B3275</f>
        <v>108.209999084472</v>
      </c>
      <c r="G3276" s="157">
        <f t="shared" si="102"/>
        <v>-389.99938964899172</v>
      </c>
      <c r="H3276" s="157">
        <f t="shared" si="103"/>
        <v>650.00152587900573</v>
      </c>
    </row>
    <row r="3277" spans="1:8" ht="15" customHeight="1" x14ac:dyDescent="0.2">
      <c r="A3277" s="152"/>
      <c r="B3277" s="152"/>
      <c r="C3277" s="152"/>
      <c r="D3277" s="152"/>
      <c r="E3277" s="153">
        <f>'2.40-Dati'!A3276</f>
        <v>41533.166666666664</v>
      </c>
      <c r="F3277" s="157">
        <f>'2.40-Dati'!B3276</f>
        <v>106.58999633789</v>
      </c>
      <c r="G3277" s="157">
        <f t="shared" si="102"/>
        <v>-1620.0027465820028</v>
      </c>
      <c r="H3277" s="157">
        <f t="shared" si="103"/>
        <v>-2010.0021362309944</v>
      </c>
    </row>
    <row r="3278" spans="1:8" ht="15" customHeight="1" x14ac:dyDescent="0.2">
      <c r="A3278" s="152"/>
      <c r="B3278" s="152"/>
      <c r="C3278" s="152"/>
      <c r="D3278" s="152"/>
      <c r="E3278" s="153">
        <f>'2.40-Dati'!A3277</f>
        <v>41534.166666666664</v>
      </c>
      <c r="F3278" s="157">
        <f>'2.40-Dati'!B3277</f>
        <v>105.419998168945</v>
      </c>
      <c r="G3278" s="157">
        <f t="shared" si="102"/>
        <v>-1169.9981689449999</v>
      </c>
      <c r="H3278" s="157">
        <f t="shared" si="103"/>
        <v>-2790.0009155270027</v>
      </c>
    </row>
    <row r="3279" spans="1:8" ht="15" customHeight="1" x14ac:dyDescent="0.2">
      <c r="A3279" s="152"/>
      <c r="B3279" s="152"/>
      <c r="C3279" s="152"/>
      <c r="D3279" s="152"/>
      <c r="E3279" s="153">
        <f>'2.40-Dati'!A3278</f>
        <v>41535.166666666664</v>
      </c>
      <c r="F3279" s="157">
        <f>'2.40-Dati'!B3278</f>
        <v>108.06999969482401</v>
      </c>
      <c r="G3279" s="157">
        <f t="shared" si="102"/>
        <v>2650.0015258790058</v>
      </c>
      <c r="H3279" s="157">
        <f t="shared" si="103"/>
        <v>1480.003356934006</v>
      </c>
    </row>
    <row r="3280" spans="1:8" ht="15" customHeight="1" x14ac:dyDescent="0.2">
      <c r="A3280" s="152"/>
      <c r="B3280" s="152"/>
      <c r="C3280" s="152"/>
      <c r="D3280" s="152"/>
      <c r="E3280" s="153">
        <f>'2.40-Dati'!A3279</f>
        <v>41536.166666666664</v>
      </c>
      <c r="F3280" s="157">
        <f>'2.40-Dati'!B3279</f>
        <v>106.389999389648</v>
      </c>
      <c r="G3280" s="157">
        <f t="shared" si="102"/>
        <v>-1680.0003051760086</v>
      </c>
      <c r="H3280" s="157">
        <f t="shared" si="103"/>
        <v>970.00122070299722</v>
      </c>
    </row>
    <row r="3281" spans="1:8" ht="15" customHeight="1" x14ac:dyDescent="0.2">
      <c r="A3281" s="152"/>
      <c r="B3281" s="152"/>
      <c r="C3281" s="152"/>
      <c r="D3281" s="152"/>
      <c r="E3281" s="153">
        <f>'2.40-Dati'!A3280</f>
        <v>41537.166666666664</v>
      </c>
      <c r="F3281" s="157">
        <f>'2.40-Dati'!B3280</f>
        <v>104.680000305175</v>
      </c>
      <c r="G3281" s="157">
        <f t="shared" si="102"/>
        <v>-1709.9990844729973</v>
      </c>
      <c r="H3281" s="157">
        <f t="shared" si="103"/>
        <v>-3389.9993896490059</v>
      </c>
    </row>
    <row r="3282" spans="1:8" ht="15" customHeight="1" x14ac:dyDescent="0.2">
      <c r="A3282" s="152"/>
      <c r="B3282" s="152"/>
      <c r="C3282" s="152"/>
      <c r="D3282" s="152"/>
      <c r="E3282" s="153">
        <f>'2.40-Dati'!A3281</f>
        <v>41540.166666666664</v>
      </c>
      <c r="F3282" s="157">
        <f>'2.40-Dati'!B3281</f>
        <v>103.58999633789</v>
      </c>
      <c r="G3282" s="157">
        <f t="shared" si="102"/>
        <v>-1090.0039672849998</v>
      </c>
      <c r="H3282" s="157">
        <f t="shared" si="103"/>
        <v>-2800.0030517579971</v>
      </c>
    </row>
    <row r="3283" spans="1:8" ht="15" customHeight="1" x14ac:dyDescent="0.2">
      <c r="A3283" s="152"/>
      <c r="B3283" s="152"/>
      <c r="C3283" s="152"/>
      <c r="D3283" s="152"/>
      <c r="E3283" s="153">
        <f>'2.40-Dati'!A3282</f>
        <v>41541.166666666664</v>
      </c>
      <c r="F3283" s="157">
        <f>'2.40-Dati'!B3282</f>
        <v>103.129997253417</v>
      </c>
      <c r="G3283" s="157">
        <f t="shared" si="102"/>
        <v>-459.99908447299731</v>
      </c>
      <c r="H3283" s="157">
        <f t="shared" si="103"/>
        <v>-1550.0030517579971</v>
      </c>
    </row>
    <row r="3284" spans="1:8" ht="15" customHeight="1" x14ac:dyDescent="0.2">
      <c r="A3284" s="152"/>
      <c r="B3284" s="152"/>
      <c r="C3284" s="152"/>
      <c r="D3284" s="152"/>
      <c r="E3284" s="153">
        <f>'2.40-Dati'!A3283</f>
        <v>41542.166666666664</v>
      </c>
      <c r="F3284" s="157">
        <f>'2.40-Dati'!B3283</f>
        <v>102.66000366210901</v>
      </c>
      <c r="G3284" s="157">
        <f t="shared" si="102"/>
        <v>-469.99359130799689</v>
      </c>
      <c r="H3284" s="157">
        <f t="shared" si="103"/>
        <v>-929.9926757809942</v>
      </c>
    </row>
    <row r="3285" spans="1:8" ht="15" customHeight="1" x14ac:dyDescent="0.2">
      <c r="A3285" s="152"/>
      <c r="B3285" s="152"/>
      <c r="C3285" s="152"/>
      <c r="D3285" s="152"/>
      <c r="E3285" s="153">
        <f>'2.40-Dati'!A3284</f>
        <v>41543.166666666664</v>
      </c>
      <c r="F3285" s="157">
        <f>'2.40-Dati'!B3284</f>
        <v>103.02999877929599</v>
      </c>
      <c r="G3285" s="157">
        <f t="shared" si="102"/>
        <v>369.99511718698841</v>
      </c>
      <c r="H3285" s="157">
        <f t="shared" si="103"/>
        <v>-99.998474121008485</v>
      </c>
    </row>
    <row r="3286" spans="1:8" ht="15" customHeight="1" x14ac:dyDescent="0.2">
      <c r="A3286" s="152"/>
      <c r="B3286" s="152"/>
      <c r="C3286" s="152"/>
      <c r="D3286" s="152"/>
      <c r="E3286" s="153">
        <f>'2.40-Dati'!A3285</f>
        <v>41544.166666666664</v>
      </c>
      <c r="F3286" s="157">
        <f>'2.40-Dati'!B3285</f>
        <v>102.870002746582</v>
      </c>
      <c r="G3286" s="157">
        <f t="shared" si="102"/>
        <v>-159.9960327139911</v>
      </c>
      <c r="H3286" s="157">
        <f t="shared" si="103"/>
        <v>209.99908447299731</v>
      </c>
    </row>
    <row r="3287" spans="1:8" ht="15" customHeight="1" x14ac:dyDescent="0.2">
      <c r="A3287" s="152"/>
      <c r="B3287" s="152"/>
      <c r="C3287" s="152"/>
      <c r="D3287" s="152"/>
      <c r="E3287" s="153">
        <f>'2.40-Dati'!A3286</f>
        <v>41547.166666666664</v>
      </c>
      <c r="F3287" s="157">
        <f>'2.40-Dati'!B3286</f>
        <v>102.33000183105401</v>
      </c>
      <c r="G3287" s="157">
        <f t="shared" si="102"/>
        <v>-540.00091552799745</v>
      </c>
      <c r="H3287" s="157">
        <f t="shared" si="103"/>
        <v>-699.99694824198855</v>
      </c>
    </row>
    <row r="3288" spans="1:8" ht="15" customHeight="1" x14ac:dyDescent="0.2">
      <c r="A3288" s="152"/>
      <c r="B3288" s="152"/>
      <c r="C3288" s="152"/>
      <c r="D3288" s="152"/>
      <c r="E3288" s="153">
        <f>'2.40-Dati'!A3287</f>
        <v>41548.166666666664</v>
      </c>
      <c r="F3288" s="157">
        <f>'2.40-Dati'!B3287</f>
        <v>102.040000915527</v>
      </c>
      <c r="G3288" s="157">
        <f t="shared" si="102"/>
        <v>-290.00091552700269</v>
      </c>
      <c r="H3288" s="157">
        <f t="shared" si="103"/>
        <v>-830.00183105500014</v>
      </c>
    </row>
    <row r="3289" spans="1:8" ht="15" customHeight="1" x14ac:dyDescent="0.2">
      <c r="A3289" s="152"/>
      <c r="B3289" s="152"/>
      <c r="C3289" s="152"/>
      <c r="D3289" s="152"/>
      <c r="E3289" s="153">
        <f>'2.40-Dati'!A3288</f>
        <v>41549.166666666664</v>
      </c>
      <c r="F3289" s="157">
        <f>'2.40-Dati'!B3288</f>
        <v>104.09999847412099</v>
      </c>
      <c r="G3289" s="157">
        <f t="shared" si="102"/>
        <v>2059.9975585939915</v>
      </c>
      <c r="H3289" s="157">
        <f t="shared" si="103"/>
        <v>1769.9966430669888</v>
      </c>
    </row>
    <row r="3290" spans="1:8" ht="15" customHeight="1" x14ac:dyDescent="0.2">
      <c r="A3290" s="152"/>
      <c r="B3290" s="152"/>
      <c r="C3290" s="152"/>
      <c r="D3290" s="152"/>
      <c r="E3290" s="153">
        <f>'2.40-Dati'!A3289</f>
        <v>41550.166666666664</v>
      </c>
      <c r="F3290" s="157">
        <f>'2.40-Dati'!B3289</f>
        <v>103.309997558593</v>
      </c>
      <c r="G3290" s="157">
        <f t="shared" si="102"/>
        <v>-790.00091552799745</v>
      </c>
      <c r="H3290" s="157">
        <f t="shared" si="103"/>
        <v>1269.996643065994</v>
      </c>
    </row>
    <row r="3291" spans="1:8" ht="15" customHeight="1" x14ac:dyDescent="0.2">
      <c r="A3291" s="152"/>
      <c r="B3291" s="152"/>
      <c r="C3291" s="152"/>
      <c r="D3291" s="152"/>
      <c r="E3291" s="153">
        <f>'2.40-Dati'!A3290</f>
        <v>41551.166666666664</v>
      </c>
      <c r="F3291" s="157">
        <f>'2.40-Dati'!B3290</f>
        <v>103.83999633789</v>
      </c>
      <c r="G3291" s="157">
        <f t="shared" si="102"/>
        <v>529.9987792970029</v>
      </c>
      <c r="H3291" s="157">
        <f t="shared" si="103"/>
        <v>-260.00213623099455</v>
      </c>
    </row>
    <row r="3292" spans="1:8" ht="15" customHeight="1" x14ac:dyDescent="0.2">
      <c r="A3292" s="152"/>
      <c r="B3292" s="152"/>
      <c r="C3292" s="152"/>
      <c r="D3292" s="152"/>
      <c r="E3292" s="153">
        <f>'2.40-Dati'!A3291</f>
        <v>41554.166666666664</v>
      </c>
      <c r="F3292" s="157">
        <f>'2.40-Dati'!B3291</f>
        <v>103.02999877929599</v>
      </c>
      <c r="G3292" s="157">
        <f t="shared" si="102"/>
        <v>-809.9975585940058</v>
      </c>
      <c r="H3292" s="157">
        <f t="shared" si="103"/>
        <v>-279.9987792970029</v>
      </c>
    </row>
    <row r="3293" spans="1:8" ht="15" customHeight="1" x14ac:dyDescent="0.2">
      <c r="A3293" s="152"/>
      <c r="B3293" s="152"/>
      <c r="C3293" s="152"/>
      <c r="D3293" s="152"/>
      <c r="E3293" s="153">
        <f>'2.40-Dati'!A3292</f>
        <v>41555.166666666664</v>
      </c>
      <c r="F3293" s="157">
        <f>'2.40-Dati'!B3292</f>
        <v>103.48999786376901</v>
      </c>
      <c r="G3293" s="157">
        <f t="shared" si="102"/>
        <v>459.99908447301152</v>
      </c>
      <c r="H3293" s="157">
        <f t="shared" si="103"/>
        <v>-349.99847412099427</v>
      </c>
    </row>
    <row r="3294" spans="1:8" ht="15" customHeight="1" x14ac:dyDescent="0.2">
      <c r="A3294" s="152"/>
      <c r="B3294" s="152"/>
      <c r="C3294" s="152"/>
      <c r="D3294" s="152"/>
      <c r="E3294" s="153">
        <f>'2.40-Dati'!A3293</f>
        <v>41556.166666666664</v>
      </c>
      <c r="F3294" s="157">
        <f>'2.40-Dati'!B3293</f>
        <v>101.61000061035099</v>
      </c>
      <c r="G3294" s="157">
        <f t="shared" si="102"/>
        <v>-1879.9972534180115</v>
      </c>
      <c r="H3294" s="157">
        <f t="shared" si="103"/>
        <v>-1419.9981689450001</v>
      </c>
    </row>
    <row r="3295" spans="1:8" ht="15" customHeight="1" x14ac:dyDescent="0.2">
      <c r="A3295" s="152"/>
      <c r="B3295" s="152"/>
      <c r="C3295" s="152"/>
      <c r="D3295" s="152"/>
      <c r="E3295" s="153">
        <f>'2.40-Dati'!A3294</f>
        <v>41557.166666666664</v>
      </c>
      <c r="F3295" s="157">
        <f>'2.40-Dati'!B3294</f>
        <v>103.01000213623</v>
      </c>
      <c r="G3295" s="157">
        <f t="shared" si="102"/>
        <v>1400.0015258790058</v>
      </c>
      <c r="H3295" s="157">
        <f t="shared" si="103"/>
        <v>-479.99572753900566</v>
      </c>
    </row>
    <row r="3296" spans="1:8" ht="15" customHeight="1" x14ac:dyDescent="0.2">
      <c r="A3296" s="152"/>
      <c r="B3296" s="152"/>
      <c r="C3296" s="152"/>
      <c r="D3296" s="152"/>
      <c r="E3296" s="153">
        <f>'2.40-Dati'!A3295</f>
        <v>41558.166666666664</v>
      </c>
      <c r="F3296" s="157">
        <f>'2.40-Dati'!B3295</f>
        <v>102.01999664306599</v>
      </c>
      <c r="G3296" s="157">
        <f t="shared" si="102"/>
        <v>-990.00549316400566</v>
      </c>
      <c r="H3296" s="157">
        <f t="shared" si="103"/>
        <v>409.99603271500018</v>
      </c>
    </row>
    <row r="3297" spans="1:8" ht="15" customHeight="1" x14ac:dyDescent="0.2">
      <c r="A3297" s="152"/>
      <c r="B3297" s="152"/>
      <c r="C3297" s="152"/>
      <c r="D3297" s="152"/>
      <c r="E3297" s="153">
        <f>'2.40-Dati'!A3296</f>
        <v>41561.166666666664</v>
      </c>
      <c r="F3297" s="157">
        <f>'2.40-Dati'!B3296</f>
        <v>102.41000366210901</v>
      </c>
      <c r="G3297" s="157">
        <f t="shared" si="102"/>
        <v>390.00701904301138</v>
      </c>
      <c r="H3297" s="157">
        <f t="shared" si="103"/>
        <v>-599.99847412099427</v>
      </c>
    </row>
    <row r="3298" spans="1:8" ht="15" customHeight="1" x14ac:dyDescent="0.2">
      <c r="A3298" s="152"/>
      <c r="B3298" s="152"/>
      <c r="C3298" s="152"/>
      <c r="D3298" s="152"/>
      <c r="E3298" s="153">
        <f>'2.40-Dati'!A3297</f>
        <v>41562.166666666664</v>
      </c>
      <c r="F3298" s="157">
        <f>'2.40-Dati'!B3297</f>
        <v>101.209999084472</v>
      </c>
      <c r="G3298" s="157">
        <f t="shared" si="102"/>
        <v>-1200.004577637003</v>
      </c>
      <c r="H3298" s="157">
        <f t="shared" si="103"/>
        <v>-809.99755859399158</v>
      </c>
    </row>
    <row r="3299" spans="1:8" ht="15" customHeight="1" x14ac:dyDescent="0.2">
      <c r="A3299" s="152"/>
      <c r="B3299" s="152"/>
      <c r="C3299" s="152"/>
      <c r="D3299" s="152"/>
      <c r="E3299" s="153">
        <f>'2.40-Dati'!A3298</f>
        <v>41563.166666666664</v>
      </c>
      <c r="F3299" s="157">
        <f>'2.40-Dati'!B3298</f>
        <v>102.290000915527</v>
      </c>
      <c r="G3299" s="157">
        <f t="shared" si="102"/>
        <v>1080.0018310550001</v>
      </c>
      <c r="H3299" s="157">
        <f t="shared" si="103"/>
        <v>-120.00274658200283</v>
      </c>
    </row>
    <row r="3300" spans="1:8" ht="15" customHeight="1" x14ac:dyDescent="0.2">
      <c r="A3300" s="152"/>
      <c r="B3300" s="152"/>
      <c r="C3300" s="152"/>
      <c r="D3300" s="152"/>
      <c r="E3300" s="153">
        <f>'2.40-Dati'!A3299</f>
        <v>41564.166666666664</v>
      </c>
      <c r="F3300" s="157">
        <f>'2.40-Dati'!B3299</f>
        <v>100.669998168945</v>
      </c>
      <c r="G3300" s="157">
        <f t="shared" si="102"/>
        <v>-1620.0027465820028</v>
      </c>
      <c r="H3300" s="157">
        <f t="shared" si="103"/>
        <v>-540.00091552700269</v>
      </c>
    </row>
    <row r="3301" spans="1:8" ht="15" customHeight="1" x14ac:dyDescent="0.2">
      <c r="A3301" s="152"/>
      <c r="B3301" s="152"/>
      <c r="C3301" s="152"/>
      <c r="D3301" s="152"/>
      <c r="E3301" s="153">
        <f>'2.40-Dati'!A3300</f>
        <v>41565.166666666664</v>
      </c>
      <c r="F3301" s="157">
        <f>'2.40-Dati'!B3300</f>
        <v>100.809997558593</v>
      </c>
      <c r="G3301" s="157">
        <f t="shared" si="102"/>
        <v>139.99938964799696</v>
      </c>
      <c r="H3301" s="157">
        <f t="shared" si="103"/>
        <v>-1480.0033569340058</v>
      </c>
    </row>
    <row r="3302" spans="1:8" ht="15" customHeight="1" x14ac:dyDescent="0.2">
      <c r="A3302" s="152"/>
      <c r="B3302" s="152"/>
      <c r="C3302" s="152"/>
      <c r="D3302" s="152"/>
      <c r="E3302" s="153">
        <f>'2.40-Dati'!A3301</f>
        <v>41568.166666666664</v>
      </c>
      <c r="F3302" s="157">
        <f>'2.40-Dati'!B3301</f>
        <v>99.220001220703097</v>
      </c>
      <c r="G3302" s="157">
        <f t="shared" si="102"/>
        <v>-1589.9963378899001</v>
      </c>
      <c r="H3302" s="157">
        <f t="shared" si="103"/>
        <v>-1449.9969482419033</v>
      </c>
    </row>
    <row r="3303" spans="1:8" ht="15" customHeight="1" x14ac:dyDescent="0.2">
      <c r="A3303" s="152"/>
      <c r="B3303" s="152"/>
      <c r="C3303" s="152"/>
      <c r="D3303" s="152"/>
      <c r="E3303" s="153">
        <f>'2.40-Dati'!A3302</f>
        <v>41569.166666666664</v>
      </c>
      <c r="F3303" s="157">
        <f>'2.40-Dati'!B3302</f>
        <v>97.800003051757798</v>
      </c>
      <c r="G3303" s="157">
        <f t="shared" si="102"/>
        <v>-1419.9981689452984</v>
      </c>
      <c r="H3303" s="157">
        <f t="shared" si="103"/>
        <v>-3009.9945068351985</v>
      </c>
    </row>
    <row r="3304" spans="1:8" ht="15" customHeight="1" x14ac:dyDescent="0.2">
      <c r="A3304" s="152"/>
      <c r="B3304" s="152"/>
      <c r="C3304" s="152"/>
      <c r="D3304" s="152"/>
      <c r="E3304" s="153">
        <f>'2.40-Dati'!A3303</f>
        <v>41570.166666666664</v>
      </c>
      <c r="F3304" s="157">
        <f>'2.40-Dati'!B3303</f>
        <v>96.860000610351506</v>
      </c>
      <c r="G3304" s="157">
        <f t="shared" si="102"/>
        <v>-940.00244140629263</v>
      </c>
      <c r="H3304" s="157">
        <f t="shared" si="103"/>
        <v>-2360.0006103515911</v>
      </c>
    </row>
    <row r="3305" spans="1:8" ht="15" customHeight="1" x14ac:dyDescent="0.2">
      <c r="A3305" s="152"/>
      <c r="B3305" s="152"/>
      <c r="C3305" s="152"/>
      <c r="D3305" s="152"/>
      <c r="E3305" s="153">
        <f>'2.40-Dati'!A3304</f>
        <v>41571.166666666664</v>
      </c>
      <c r="F3305" s="157">
        <f>'2.40-Dati'!B3304</f>
        <v>97.110000610351506</v>
      </c>
      <c r="G3305" s="157">
        <f t="shared" si="102"/>
        <v>250</v>
      </c>
      <c r="H3305" s="157">
        <f t="shared" si="103"/>
        <v>-690.00244140629263</v>
      </c>
    </row>
    <row r="3306" spans="1:8" ht="15" customHeight="1" x14ac:dyDescent="0.2">
      <c r="A3306" s="152"/>
      <c r="B3306" s="152"/>
      <c r="C3306" s="152"/>
      <c r="D3306" s="152"/>
      <c r="E3306" s="153">
        <f>'2.40-Dati'!A3305</f>
        <v>41572.166666666664</v>
      </c>
      <c r="F3306" s="157">
        <f>'2.40-Dati'!B3305</f>
        <v>97.849998474121094</v>
      </c>
      <c r="G3306" s="157">
        <f t="shared" si="102"/>
        <v>739.99786376958809</v>
      </c>
      <c r="H3306" s="157">
        <f t="shared" si="103"/>
        <v>989.99786376958809</v>
      </c>
    </row>
    <row r="3307" spans="1:8" ht="15" customHeight="1" x14ac:dyDescent="0.2">
      <c r="A3307" s="152"/>
      <c r="B3307" s="152"/>
      <c r="C3307" s="152"/>
      <c r="D3307" s="152"/>
      <c r="E3307" s="153">
        <f>'2.40-Dati'!A3306</f>
        <v>41575.166666666664</v>
      </c>
      <c r="F3307" s="157">
        <f>'2.40-Dati'!B3306</f>
        <v>98.680000305175696</v>
      </c>
      <c r="G3307" s="157">
        <f t="shared" si="102"/>
        <v>830.00183105460223</v>
      </c>
      <c r="H3307" s="157">
        <f t="shared" si="103"/>
        <v>1569.9996948241903</v>
      </c>
    </row>
    <row r="3308" spans="1:8" ht="15" customHeight="1" x14ac:dyDescent="0.2">
      <c r="A3308" s="152"/>
      <c r="B3308" s="152"/>
      <c r="C3308" s="152"/>
      <c r="D3308" s="152"/>
      <c r="E3308" s="153">
        <f>'2.40-Dati'!A3307</f>
        <v>41576.166666666664</v>
      </c>
      <c r="F3308" s="157">
        <f>'2.40-Dati'!B3307</f>
        <v>98.199996948242102</v>
      </c>
      <c r="G3308" s="157">
        <f t="shared" si="102"/>
        <v>-480.00335693359375</v>
      </c>
      <c r="H3308" s="157">
        <f t="shared" si="103"/>
        <v>349.99847412100848</v>
      </c>
    </row>
    <row r="3309" spans="1:8" ht="15" customHeight="1" x14ac:dyDescent="0.2">
      <c r="A3309" s="152"/>
      <c r="B3309" s="152"/>
      <c r="C3309" s="152"/>
      <c r="D3309" s="152"/>
      <c r="E3309" s="153">
        <f>'2.40-Dati'!A3308</f>
        <v>41577.166666666664</v>
      </c>
      <c r="F3309" s="157">
        <f>'2.40-Dati'!B3308</f>
        <v>96.769996643066406</v>
      </c>
      <c r="G3309" s="157">
        <f t="shared" si="102"/>
        <v>-1430.000305175696</v>
      </c>
      <c r="H3309" s="157">
        <f t="shared" si="103"/>
        <v>-1910.0036621092897</v>
      </c>
    </row>
    <row r="3310" spans="1:8" ht="15" customHeight="1" x14ac:dyDescent="0.2">
      <c r="A3310" s="152"/>
      <c r="B3310" s="152"/>
      <c r="C3310" s="152"/>
      <c r="D3310" s="152"/>
      <c r="E3310" s="153">
        <f>'2.40-Dati'!A3309</f>
        <v>41578.166666666664</v>
      </c>
      <c r="F3310" s="157">
        <f>'2.40-Dati'!B3309</f>
        <v>96.379997253417898</v>
      </c>
      <c r="G3310" s="157">
        <f t="shared" si="102"/>
        <v>-389.99938964850855</v>
      </c>
      <c r="H3310" s="157">
        <f t="shared" si="103"/>
        <v>-1819.9996948242047</v>
      </c>
    </row>
    <row r="3311" spans="1:8" ht="15" customHeight="1" x14ac:dyDescent="0.2">
      <c r="A3311" s="152"/>
      <c r="B3311" s="152"/>
      <c r="C3311" s="152"/>
      <c r="D3311" s="152"/>
      <c r="E3311" s="153">
        <f>'2.40-Dati'!A3310</f>
        <v>41579.166666666664</v>
      </c>
      <c r="F3311" s="157">
        <f>'2.40-Dati'!B3310</f>
        <v>94.610000610351506</v>
      </c>
      <c r="G3311" s="157">
        <f t="shared" si="102"/>
        <v>-1769.9966430663922</v>
      </c>
      <c r="H3311" s="157">
        <f t="shared" si="103"/>
        <v>-2159.9960327149006</v>
      </c>
    </row>
    <row r="3312" spans="1:8" ht="15" customHeight="1" x14ac:dyDescent="0.2">
      <c r="A3312" s="152"/>
      <c r="B3312" s="152"/>
      <c r="C3312" s="152"/>
      <c r="D3312" s="152"/>
      <c r="E3312" s="153">
        <f>'2.40-Dati'!A3311</f>
        <v>41582.208333333336</v>
      </c>
      <c r="F3312" s="157">
        <f>'2.40-Dati'!B3311</f>
        <v>94.620002746582003</v>
      </c>
      <c r="G3312" s="157">
        <f t="shared" si="102"/>
        <v>10.002136230497172</v>
      </c>
      <c r="H3312" s="157">
        <f t="shared" si="103"/>
        <v>-1759.994506835895</v>
      </c>
    </row>
    <row r="3313" spans="1:8" ht="15" customHeight="1" x14ac:dyDescent="0.2">
      <c r="A3313" s="152"/>
      <c r="B3313" s="152"/>
      <c r="C3313" s="152"/>
      <c r="D3313" s="152"/>
      <c r="E3313" s="153">
        <f>'2.40-Dati'!A3312</f>
        <v>41583.208333333336</v>
      </c>
      <c r="F3313" s="157">
        <f>'2.40-Dati'!B3312</f>
        <v>93.370002746582003</v>
      </c>
      <c r="G3313" s="157">
        <f t="shared" si="102"/>
        <v>-1250</v>
      </c>
      <c r="H3313" s="157">
        <f t="shared" si="103"/>
        <v>-1239.9978637695028</v>
      </c>
    </row>
    <row r="3314" spans="1:8" ht="15" customHeight="1" x14ac:dyDescent="0.2">
      <c r="A3314" s="152"/>
      <c r="B3314" s="152"/>
      <c r="C3314" s="152"/>
      <c r="D3314" s="152"/>
      <c r="E3314" s="153">
        <f>'2.40-Dati'!A3313</f>
        <v>41584.208333333336</v>
      </c>
      <c r="F3314" s="157">
        <f>'2.40-Dati'!B3313</f>
        <v>94.800003051757798</v>
      </c>
      <c r="G3314" s="157">
        <f t="shared" si="102"/>
        <v>1430.0003051757953</v>
      </c>
      <c r="H3314" s="157">
        <f t="shared" si="103"/>
        <v>180.00030517579535</v>
      </c>
    </row>
    <row r="3315" spans="1:8" ht="15" customHeight="1" x14ac:dyDescent="0.2">
      <c r="A3315" s="152"/>
      <c r="B3315" s="152"/>
      <c r="C3315" s="152"/>
      <c r="D3315" s="152"/>
      <c r="E3315" s="153">
        <f>'2.40-Dati'!A3314</f>
        <v>41585.208333333336</v>
      </c>
      <c r="F3315" s="157">
        <f>'2.40-Dati'!B3314</f>
        <v>94.199996948242102</v>
      </c>
      <c r="G3315" s="157">
        <f t="shared" si="102"/>
        <v>-600.00610351569605</v>
      </c>
      <c r="H3315" s="157">
        <f t="shared" si="103"/>
        <v>829.99420166009929</v>
      </c>
    </row>
    <row r="3316" spans="1:8" ht="15" customHeight="1" x14ac:dyDescent="0.2">
      <c r="A3316" s="152"/>
      <c r="B3316" s="152"/>
      <c r="C3316" s="152"/>
      <c r="D3316" s="152"/>
      <c r="E3316" s="153">
        <f>'2.40-Dati'!A3315</f>
        <v>41586.208333333336</v>
      </c>
      <c r="F3316" s="157">
        <f>'2.40-Dati'!B3315</f>
        <v>94.599998474121094</v>
      </c>
      <c r="G3316" s="157">
        <f t="shared" si="102"/>
        <v>400.00152587899152</v>
      </c>
      <c r="H3316" s="157">
        <f t="shared" si="103"/>
        <v>-200.00457763670454</v>
      </c>
    </row>
    <row r="3317" spans="1:8" ht="15" customHeight="1" x14ac:dyDescent="0.2">
      <c r="A3317" s="152"/>
      <c r="B3317" s="152"/>
      <c r="C3317" s="152"/>
      <c r="D3317" s="152"/>
      <c r="E3317" s="153">
        <f>'2.40-Dati'!A3316</f>
        <v>41589.208333333336</v>
      </c>
      <c r="F3317" s="157">
        <f>'2.40-Dati'!B3316</f>
        <v>95.139999389648395</v>
      </c>
      <c r="G3317" s="157">
        <f t="shared" si="102"/>
        <v>540.00091552730112</v>
      </c>
      <c r="H3317" s="157">
        <f t="shared" si="103"/>
        <v>940.00244140629263</v>
      </c>
    </row>
    <row r="3318" spans="1:8" ht="15" customHeight="1" x14ac:dyDescent="0.2">
      <c r="A3318" s="152"/>
      <c r="B3318" s="152"/>
      <c r="C3318" s="152"/>
      <c r="D3318" s="152"/>
      <c r="E3318" s="153">
        <f>'2.40-Dati'!A3317</f>
        <v>41590.208333333336</v>
      </c>
      <c r="F3318" s="157">
        <f>'2.40-Dati'!B3317</f>
        <v>93.040000915527301</v>
      </c>
      <c r="G3318" s="157">
        <f t="shared" si="102"/>
        <v>-2099.9984741210938</v>
      </c>
      <c r="H3318" s="157">
        <f t="shared" si="103"/>
        <v>-1559.9975585937927</v>
      </c>
    </row>
    <row r="3319" spans="1:8" ht="15" customHeight="1" x14ac:dyDescent="0.2">
      <c r="A3319" s="152"/>
      <c r="B3319" s="152"/>
      <c r="C3319" s="152"/>
      <c r="D3319" s="152"/>
      <c r="E3319" s="153">
        <f>'2.40-Dati'!A3318</f>
        <v>41591.208333333336</v>
      </c>
      <c r="F3319" s="157">
        <f>'2.40-Dati'!B3318</f>
        <v>93.879997253417898</v>
      </c>
      <c r="G3319" s="157">
        <f t="shared" si="102"/>
        <v>839.99633789059658</v>
      </c>
      <c r="H3319" s="157">
        <f t="shared" si="103"/>
        <v>-1260.0021362304972</v>
      </c>
    </row>
    <row r="3320" spans="1:8" ht="15" customHeight="1" x14ac:dyDescent="0.2">
      <c r="A3320" s="152"/>
      <c r="B3320" s="152"/>
      <c r="C3320" s="152"/>
      <c r="D3320" s="152"/>
      <c r="E3320" s="153">
        <f>'2.40-Dati'!A3319</f>
        <v>41592.208333333336</v>
      </c>
      <c r="F3320" s="157">
        <f>'2.40-Dati'!B3319</f>
        <v>93.760002136230398</v>
      </c>
      <c r="G3320" s="157">
        <f t="shared" si="102"/>
        <v>-119.9951171875</v>
      </c>
      <c r="H3320" s="157">
        <f t="shared" si="103"/>
        <v>720.00122070309658</v>
      </c>
    </row>
    <row r="3321" spans="1:8" ht="15" customHeight="1" x14ac:dyDescent="0.2">
      <c r="A3321" s="152"/>
      <c r="B3321" s="152"/>
      <c r="C3321" s="152"/>
      <c r="D3321" s="152"/>
      <c r="E3321" s="153">
        <f>'2.40-Dati'!A3320</f>
        <v>41593.208333333336</v>
      </c>
      <c r="F3321" s="157">
        <f>'2.40-Dati'!B3320</f>
        <v>93.839996337890597</v>
      </c>
      <c r="G3321" s="157">
        <f t="shared" si="102"/>
        <v>79.994201660198883</v>
      </c>
      <c r="H3321" s="157">
        <f t="shared" si="103"/>
        <v>-40.000915527301117</v>
      </c>
    </row>
    <row r="3322" spans="1:8" ht="15" customHeight="1" x14ac:dyDescent="0.2">
      <c r="A3322" s="152"/>
      <c r="B3322" s="152"/>
      <c r="C3322" s="152"/>
      <c r="D3322" s="152"/>
      <c r="E3322" s="153">
        <f>'2.40-Dati'!A3321</f>
        <v>41596.208333333336</v>
      </c>
      <c r="F3322" s="157">
        <f>'2.40-Dati'!B3321</f>
        <v>93.029998779296804</v>
      </c>
      <c r="G3322" s="157">
        <f t="shared" si="102"/>
        <v>-809.99755859379263</v>
      </c>
      <c r="H3322" s="157">
        <f t="shared" si="103"/>
        <v>-730.00335693359375</v>
      </c>
    </row>
    <row r="3323" spans="1:8" ht="15" customHeight="1" x14ac:dyDescent="0.2">
      <c r="A3323" s="152"/>
      <c r="B3323" s="152"/>
      <c r="C3323" s="152"/>
      <c r="D3323" s="152"/>
      <c r="E3323" s="153">
        <f>'2.40-Dati'!A3322</f>
        <v>41597.208333333336</v>
      </c>
      <c r="F3323" s="157">
        <f>'2.40-Dati'!B3322</f>
        <v>93.339996337890597</v>
      </c>
      <c r="G3323" s="157">
        <f t="shared" si="102"/>
        <v>309.99755859379263</v>
      </c>
      <c r="H3323" s="157">
        <f t="shared" si="103"/>
        <v>-500</v>
      </c>
    </row>
    <row r="3324" spans="1:8" ht="15" customHeight="1" x14ac:dyDescent="0.2">
      <c r="A3324" s="152"/>
      <c r="B3324" s="152"/>
      <c r="C3324" s="152"/>
      <c r="D3324" s="152"/>
      <c r="E3324" s="153">
        <f>'2.40-Dati'!A3323</f>
        <v>41598.208333333336</v>
      </c>
      <c r="F3324" s="157">
        <f>'2.40-Dati'!B3323</f>
        <v>93.330001831054602</v>
      </c>
      <c r="G3324" s="157">
        <f t="shared" si="102"/>
        <v>-9.9945068359943434</v>
      </c>
      <c r="H3324" s="157">
        <f t="shared" si="103"/>
        <v>300.00305175779829</v>
      </c>
    </row>
    <row r="3325" spans="1:8" ht="15" customHeight="1" x14ac:dyDescent="0.2">
      <c r="A3325" s="152"/>
      <c r="B3325" s="152"/>
      <c r="C3325" s="152"/>
      <c r="D3325" s="152"/>
      <c r="E3325" s="153">
        <f>'2.40-Dati'!A3324</f>
        <v>41599.208333333336</v>
      </c>
      <c r="F3325" s="157">
        <f>'2.40-Dati'!B3324</f>
        <v>95.440002441406193</v>
      </c>
      <c r="G3325" s="157">
        <f t="shared" si="102"/>
        <v>2110.0006103515907</v>
      </c>
      <c r="H3325" s="157">
        <f t="shared" si="103"/>
        <v>2100.0061035155964</v>
      </c>
    </row>
    <row r="3326" spans="1:8" ht="15" customHeight="1" x14ac:dyDescent="0.2">
      <c r="A3326" s="152"/>
      <c r="B3326" s="152"/>
      <c r="C3326" s="152"/>
      <c r="D3326" s="152"/>
      <c r="E3326" s="153">
        <f>'2.40-Dati'!A3325</f>
        <v>41600.208333333336</v>
      </c>
      <c r="F3326" s="157">
        <f>'2.40-Dati'!B3325</f>
        <v>94.839996337890597</v>
      </c>
      <c r="G3326" s="157">
        <f t="shared" si="102"/>
        <v>-600.00610351559658</v>
      </c>
      <c r="H3326" s="157">
        <f t="shared" si="103"/>
        <v>1509.9945068359941</v>
      </c>
    </row>
    <row r="3327" spans="1:8" ht="15" customHeight="1" x14ac:dyDescent="0.2">
      <c r="A3327" s="152"/>
      <c r="B3327" s="152"/>
      <c r="C3327" s="152"/>
      <c r="D3327" s="152"/>
      <c r="E3327" s="153">
        <f>'2.40-Dati'!A3326</f>
        <v>41603.208333333336</v>
      </c>
      <c r="F3327" s="157">
        <f>'2.40-Dati'!B3326</f>
        <v>94.089996337890597</v>
      </c>
      <c r="G3327" s="157">
        <f t="shared" si="102"/>
        <v>-750</v>
      </c>
      <c r="H3327" s="157">
        <f t="shared" si="103"/>
        <v>-1350.0061035155966</v>
      </c>
    </row>
    <row r="3328" spans="1:8" ht="15" customHeight="1" x14ac:dyDescent="0.2">
      <c r="A3328" s="152"/>
      <c r="B3328" s="152"/>
      <c r="C3328" s="152"/>
      <c r="D3328" s="152"/>
      <c r="E3328" s="153">
        <f>'2.40-Dati'!A3327</f>
        <v>41604.208333333336</v>
      </c>
      <c r="F3328" s="157">
        <f>'2.40-Dati'!B3327</f>
        <v>93.680000305175696</v>
      </c>
      <c r="G3328" s="157">
        <f t="shared" si="102"/>
        <v>-409.99603271490059</v>
      </c>
      <c r="H3328" s="157">
        <f t="shared" si="103"/>
        <v>-1159.9960327149006</v>
      </c>
    </row>
    <row r="3329" spans="1:8" ht="15" customHeight="1" x14ac:dyDescent="0.2">
      <c r="A3329" s="152"/>
      <c r="B3329" s="152"/>
      <c r="C3329" s="152"/>
      <c r="D3329" s="152"/>
      <c r="E3329" s="153">
        <f>'2.40-Dati'!A3328</f>
        <v>41605.208333333336</v>
      </c>
      <c r="F3329" s="157">
        <f>'2.40-Dati'!B3328</f>
        <v>92.300003051757798</v>
      </c>
      <c r="G3329" s="157">
        <f t="shared" si="102"/>
        <v>-1379.9972534178978</v>
      </c>
      <c r="H3329" s="157">
        <f t="shared" si="103"/>
        <v>-1789.9932861327984</v>
      </c>
    </row>
    <row r="3330" spans="1:8" ht="15" customHeight="1" x14ac:dyDescent="0.2">
      <c r="A3330" s="152"/>
      <c r="B3330" s="152"/>
      <c r="C3330" s="152"/>
      <c r="D3330" s="152"/>
      <c r="E3330" s="153">
        <f>'2.40-Dati'!A3329</f>
        <v>41607.604166666664</v>
      </c>
      <c r="F3330" s="157">
        <f>'2.40-Dati'!B3329</f>
        <v>92.720001220703097</v>
      </c>
      <c r="G3330" s="157">
        <f t="shared" si="102"/>
        <v>419.99816894529829</v>
      </c>
      <c r="H3330" s="157">
        <f t="shared" si="103"/>
        <v>-959.99908447259952</v>
      </c>
    </row>
    <row r="3331" spans="1:8" ht="15" customHeight="1" x14ac:dyDescent="0.2">
      <c r="A3331" s="152"/>
      <c r="B3331" s="152"/>
      <c r="C3331" s="152"/>
      <c r="D3331" s="152"/>
      <c r="E3331" s="153">
        <f>'2.40-Dati'!A3330</f>
        <v>41610.208333333336</v>
      </c>
      <c r="F3331" s="157">
        <f>'2.40-Dati'!B3330</f>
        <v>93.819999694824205</v>
      </c>
      <c r="G3331" s="157">
        <f t="shared" si="102"/>
        <v>1099.9984741211078</v>
      </c>
      <c r="H3331" s="157">
        <f t="shared" si="103"/>
        <v>1519.9966430664063</v>
      </c>
    </row>
    <row r="3332" spans="1:8" ht="15" customHeight="1" x14ac:dyDescent="0.2">
      <c r="A3332" s="152"/>
      <c r="B3332" s="152"/>
      <c r="C3332" s="152"/>
      <c r="D3332" s="152"/>
      <c r="E3332" s="153">
        <f>'2.40-Dati'!A3331</f>
        <v>41611.208333333336</v>
      </c>
      <c r="F3332" s="157">
        <f>'2.40-Dati'!B3331</f>
        <v>96.040000915527301</v>
      </c>
      <c r="G3332" s="157">
        <f t="shared" ref="G3332:G3395" si="104">IF($B$1="lunga",1,-1)*$B$3*(F3332-F3331)</f>
        <v>2220.0012207030968</v>
      </c>
      <c r="H3332" s="157">
        <f t="shared" si="103"/>
        <v>3319.9996948242047</v>
      </c>
    </row>
    <row r="3333" spans="1:8" ht="15" customHeight="1" x14ac:dyDescent="0.2">
      <c r="A3333" s="152"/>
      <c r="B3333" s="152"/>
      <c r="C3333" s="152"/>
      <c r="D3333" s="152"/>
      <c r="E3333" s="153">
        <f>'2.40-Dati'!A3332</f>
        <v>41612.208333333336</v>
      </c>
      <c r="F3333" s="157">
        <f>'2.40-Dati'!B3332</f>
        <v>97.199996948242102</v>
      </c>
      <c r="G3333" s="157">
        <f t="shared" si="104"/>
        <v>1159.996032714801</v>
      </c>
      <c r="H3333" s="157">
        <f t="shared" ref="H3333:H3396" si="105">G3332+G3333</f>
        <v>3379.9972534178978</v>
      </c>
    </row>
    <row r="3334" spans="1:8" ht="15" customHeight="1" x14ac:dyDescent="0.2">
      <c r="A3334" s="152"/>
      <c r="B3334" s="152"/>
      <c r="C3334" s="152"/>
      <c r="D3334" s="152"/>
      <c r="E3334" s="153">
        <f>'2.40-Dati'!A3333</f>
        <v>41613.208333333336</v>
      </c>
      <c r="F3334" s="157">
        <f>'2.40-Dati'!B3333</f>
        <v>97.379997253417898</v>
      </c>
      <c r="G3334" s="157">
        <f t="shared" si="104"/>
        <v>180.00030517579546</v>
      </c>
      <c r="H3334" s="157">
        <f t="shared" si="105"/>
        <v>1339.9963378905964</v>
      </c>
    </row>
    <row r="3335" spans="1:8" ht="15" customHeight="1" x14ac:dyDescent="0.2">
      <c r="A3335" s="152"/>
      <c r="B3335" s="152"/>
      <c r="C3335" s="152"/>
      <c r="D3335" s="152"/>
      <c r="E3335" s="153">
        <f>'2.40-Dati'!A3334</f>
        <v>41614.208333333336</v>
      </c>
      <c r="F3335" s="157">
        <f>'2.40-Dati'!B3334</f>
        <v>97.650001525878906</v>
      </c>
      <c r="G3335" s="157">
        <f t="shared" si="104"/>
        <v>270.00427246100855</v>
      </c>
      <c r="H3335" s="157">
        <f t="shared" si="105"/>
        <v>450.00457763680402</v>
      </c>
    </row>
    <row r="3336" spans="1:8" ht="15" customHeight="1" x14ac:dyDescent="0.2">
      <c r="A3336" s="152"/>
      <c r="B3336" s="152"/>
      <c r="C3336" s="152"/>
      <c r="D3336" s="152"/>
      <c r="E3336" s="153">
        <f>'2.40-Dati'!A3335</f>
        <v>41617.208333333336</v>
      </c>
      <c r="F3336" s="157">
        <f>'2.40-Dati'!B3335</f>
        <v>97.339996337890597</v>
      </c>
      <c r="G3336" s="157">
        <f t="shared" si="104"/>
        <v>-310.00518798830967</v>
      </c>
      <c r="H3336" s="157">
        <f t="shared" si="105"/>
        <v>-40.000915527301117</v>
      </c>
    </row>
    <row r="3337" spans="1:8" ht="15" customHeight="1" x14ac:dyDescent="0.2">
      <c r="A3337" s="152"/>
      <c r="B3337" s="152"/>
      <c r="C3337" s="152"/>
      <c r="D3337" s="152"/>
      <c r="E3337" s="153">
        <f>'2.40-Dati'!A3336</f>
        <v>41618.208333333336</v>
      </c>
      <c r="F3337" s="157">
        <f>'2.40-Dati'!B3336</f>
        <v>98.510002136230398</v>
      </c>
      <c r="G3337" s="157">
        <f t="shared" si="104"/>
        <v>1170.005798339801</v>
      </c>
      <c r="H3337" s="157">
        <f t="shared" si="105"/>
        <v>860.00061035149133</v>
      </c>
    </row>
    <row r="3338" spans="1:8" ht="15" customHeight="1" x14ac:dyDescent="0.2">
      <c r="A3338" s="152"/>
      <c r="B3338" s="152"/>
      <c r="C3338" s="152"/>
      <c r="D3338" s="152"/>
      <c r="E3338" s="153">
        <f>'2.40-Dati'!A3337</f>
        <v>41619.208333333336</v>
      </c>
      <c r="F3338" s="157">
        <f>'2.40-Dati'!B3337</f>
        <v>97.440002441406193</v>
      </c>
      <c r="G3338" s="157">
        <f t="shared" si="104"/>
        <v>-1069.9996948242047</v>
      </c>
      <c r="H3338" s="157">
        <f t="shared" si="105"/>
        <v>100.00610351559635</v>
      </c>
    </row>
    <row r="3339" spans="1:8" ht="15" customHeight="1" x14ac:dyDescent="0.2">
      <c r="A3339" s="152"/>
      <c r="B3339" s="152"/>
      <c r="C3339" s="152"/>
      <c r="D3339" s="152"/>
      <c r="E3339" s="153">
        <f>'2.40-Dati'!A3338</f>
        <v>41620.208333333336</v>
      </c>
      <c r="F3339" s="157">
        <f>'2.40-Dati'!B3338</f>
        <v>97.5</v>
      </c>
      <c r="G3339" s="157">
        <f t="shared" si="104"/>
        <v>59.997558593806843</v>
      </c>
      <c r="H3339" s="157">
        <f t="shared" si="105"/>
        <v>-1010.0021362303978</v>
      </c>
    </row>
    <row r="3340" spans="1:8" ht="15" customHeight="1" x14ac:dyDescent="0.2">
      <c r="A3340" s="152"/>
      <c r="B3340" s="152"/>
      <c r="C3340" s="152"/>
      <c r="D3340" s="152"/>
      <c r="E3340" s="153">
        <f>'2.40-Dati'!A3339</f>
        <v>41621.208333333336</v>
      </c>
      <c r="F3340" s="157">
        <f>'2.40-Dati'!B3339</f>
        <v>96.599998474121094</v>
      </c>
      <c r="G3340" s="157">
        <f t="shared" si="104"/>
        <v>-900.00152587890625</v>
      </c>
      <c r="H3340" s="157">
        <f t="shared" si="105"/>
        <v>-840.00396728509941</v>
      </c>
    </row>
    <row r="3341" spans="1:8" ht="15" customHeight="1" x14ac:dyDescent="0.2">
      <c r="A3341" s="152"/>
      <c r="B3341" s="152"/>
      <c r="C3341" s="152"/>
      <c r="D3341" s="152"/>
      <c r="E3341" s="153">
        <f>'2.40-Dati'!A3340</f>
        <v>41624.208333333336</v>
      </c>
      <c r="F3341" s="157">
        <f>'2.40-Dati'!B3340</f>
        <v>97.480003356933594</v>
      </c>
      <c r="G3341" s="157">
        <f t="shared" si="104"/>
        <v>880.0048828125</v>
      </c>
      <c r="H3341" s="157">
        <f t="shared" si="105"/>
        <v>-19.99664306640625</v>
      </c>
    </row>
    <row r="3342" spans="1:8" ht="15" customHeight="1" x14ac:dyDescent="0.2">
      <c r="A3342" s="152"/>
      <c r="B3342" s="152"/>
      <c r="C3342" s="152"/>
      <c r="D3342" s="152"/>
      <c r="E3342" s="153">
        <f>'2.40-Dati'!A3341</f>
        <v>41625.208333333336</v>
      </c>
      <c r="F3342" s="157">
        <f>'2.40-Dati'!B3341</f>
        <v>97.220001220703097</v>
      </c>
      <c r="G3342" s="157">
        <f t="shared" si="104"/>
        <v>-260.00213623049717</v>
      </c>
      <c r="H3342" s="157">
        <f t="shared" si="105"/>
        <v>620.00274658200283</v>
      </c>
    </row>
    <row r="3343" spans="1:8" ht="15" customHeight="1" x14ac:dyDescent="0.2">
      <c r="A3343" s="152"/>
      <c r="B3343" s="152"/>
      <c r="C3343" s="152"/>
      <c r="D3343" s="152"/>
      <c r="E3343" s="153">
        <f>'2.40-Dati'!A3342</f>
        <v>41626.208333333336</v>
      </c>
      <c r="F3343" s="157">
        <f>'2.40-Dati'!B3342</f>
        <v>97.800003051757798</v>
      </c>
      <c r="G3343" s="157">
        <f t="shared" si="104"/>
        <v>580.00183105470171</v>
      </c>
      <c r="H3343" s="157">
        <f t="shared" si="105"/>
        <v>319.99969482420454</v>
      </c>
    </row>
    <row r="3344" spans="1:8" ht="15" customHeight="1" x14ac:dyDescent="0.2">
      <c r="A3344" s="152"/>
      <c r="B3344" s="152"/>
      <c r="C3344" s="152"/>
      <c r="D3344" s="152"/>
      <c r="E3344" s="153">
        <f>'2.40-Dati'!A3343</f>
        <v>41627.208333333336</v>
      </c>
      <c r="F3344" s="157">
        <f>'2.40-Dati'!B3343</f>
        <v>98.769996643066406</v>
      </c>
      <c r="G3344" s="157">
        <f t="shared" si="104"/>
        <v>969.99359130860796</v>
      </c>
      <c r="H3344" s="157">
        <f t="shared" si="105"/>
        <v>1549.9954223633097</v>
      </c>
    </row>
    <row r="3345" spans="1:8" ht="15" customHeight="1" x14ac:dyDescent="0.2">
      <c r="A3345" s="152"/>
      <c r="B3345" s="152"/>
      <c r="C3345" s="152"/>
      <c r="D3345" s="152"/>
      <c r="E3345" s="153">
        <f>'2.40-Dati'!A3344</f>
        <v>41628.208333333336</v>
      </c>
      <c r="F3345" s="157">
        <f>'2.40-Dati'!B3344</f>
        <v>99.319999694824205</v>
      </c>
      <c r="G3345" s="157">
        <f t="shared" si="104"/>
        <v>550.00305175779829</v>
      </c>
      <c r="H3345" s="157">
        <f t="shared" si="105"/>
        <v>1519.9966430664063</v>
      </c>
    </row>
    <row r="3346" spans="1:8" ht="15" customHeight="1" x14ac:dyDescent="0.2">
      <c r="A3346" s="152"/>
      <c r="B3346" s="152"/>
      <c r="C3346" s="152"/>
      <c r="D3346" s="152"/>
      <c r="E3346" s="153">
        <f>'2.40-Dati'!A3345</f>
        <v>41631.208333333336</v>
      </c>
      <c r="F3346" s="157">
        <f>'2.40-Dati'!B3345</f>
        <v>98.910003662109304</v>
      </c>
      <c r="G3346" s="157">
        <f t="shared" si="104"/>
        <v>-409.99603271490059</v>
      </c>
      <c r="H3346" s="157">
        <f t="shared" si="105"/>
        <v>140.0070190428977</v>
      </c>
    </row>
    <row r="3347" spans="1:8" ht="15" customHeight="1" x14ac:dyDescent="0.2">
      <c r="A3347" s="152"/>
      <c r="B3347" s="152"/>
      <c r="C3347" s="152"/>
      <c r="D3347" s="152"/>
      <c r="E3347" s="153">
        <f>'2.40-Dati'!A3346</f>
        <v>41632.513888888891</v>
      </c>
      <c r="F3347" s="157">
        <f>'2.40-Dati'!B3346</f>
        <v>99.220001220703097</v>
      </c>
      <c r="G3347" s="157">
        <f t="shared" si="104"/>
        <v>309.99755859379263</v>
      </c>
      <c r="H3347" s="157">
        <f t="shared" si="105"/>
        <v>-99.998474121107961</v>
      </c>
    </row>
    <row r="3348" spans="1:8" ht="15" customHeight="1" x14ac:dyDescent="0.2">
      <c r="A3348" s="152"/>
      <c r="B3348" s="152"/>
      <c r="C3348" s="152"/>
      <c r="D3348" s="152"/>
      <c r="E3348" s="153">
        <f>'2.40-Dati'!A3347</f>
        <v>41634.208333333336</v>
      </c>
      <c r="F3348" s="157">
        <f>'2.40-Dati'!B3347</f>
        <v>99.550003051757798</v>
      </c>
      <c r="G3348" s="157">
        <f t="shared" si="104"/>
        <v>330.00183105470171</v>
      </c>
      <c r="H3348" s="157">
        <f t="shared" si="105"/>
        <v>639.99938964849434</v>
      </c>
    </row>
    <row r="3349" spans="1:8" ht="15" customHeight="1" x14ac:dyDescent="0.2">
      <c r="A3349" s="152"/>
      <c r="B3349" s="152"/>
      <c r="C3349" s="152"/>
      <c r="D3349" s="152"/>
      <c r="E3349" s="153">
        <f>'2.40-Dati'!A3348</f>
        <v>41635.208333333336</v>
      </c>
      <c r="F3349" s="157">
        <f>'2.40-Dati'!B3348</f>
        <v>100.31999969482401</v>
      </c>
      <c r="G3349" s="157">
        <f t="shared" si="104"/>
        <v>769.9966430662073</v>
      </c>
      <c r="H3349" s="157">
        <f t="shared" si="105"/>
        <v>1099.9984741209091</v>
      </c>
    </row>
    <row r="3350" spans="1:8" ht="15" customHeight="1" x14ac:dyDescent="0.2">
      <c r="A3350" s="152"/>
      <c r="B3350" s="152"/>
      <c r="C3350" s="152"/>
      <c r="D3350" s="152"/>
      <c r="E3350" s="153">
        <f>'2.40-Dati'!A3349</f>
        <v>41638.208333333336</v>
      </c>
      <c r="F3350" s="157">
        <f>'2.40-Dati'!B3349</f>
        <v>99.290000915527301</v>
      </c>
      <c r="G3350" s="157">
        <f t="shared" si="104"/>
        <v>-1029.9987792967045</v>
      </c>
      <c r="H3350" s="157">
        <f t="shared" si="105"/>
        <v>-260.00213623049717</v>
      </c>
    </row>
    <row r="3351" spans="1:8" ht="15" customHeight="1" x14ac:dyDescent="0.2">
      <c r="A3351" s="152"/>
      <c r="B3351" s="152"/>
      <c r="C3351" s="152"/>
      <c r="D3351" s="152"/>
      <c r="E3351" s="153">
        <f>'2.40-Dati'!A3350</f>
        <v>41639.208333333336</v>
      </c>
      <c r="F3351" s="157">
        <f>'2.40-Dati'!B3350</f>
        <v>98.419998168945298</v>
      </c>
      <c r="G3351" s="157">
        <f t="shared" si="104"/>
        <v>-870.00274658200283</v>
      </c>
      <c r="H3351" s="157">
        <f t="shared" si="105"/>
        <v>-1900.0015258787073</v>
      </c>
    </row>
    <row r="3352" spans="1:8" ht="15" customHeight="1" x14ac:dyDescent="0.2">
      <c r="A3352" s="152"/>
      <c r="B3352" s="152"/>
      <c r="C3352" s="152"/>
      <c r="D3352" s="152"/>
      <c r="E3352" s="153">
        <f>'2.40-Dati'!A3351</f>
        <v>41641.208333333336</v>
      </c>
      <c r="F3352" s="157">
        <f>'2.40-Dati'!B3351</f>
        <v>95.440002441406193</v>
      </c>
      <c r="G3352" s="157">
        <f t="shared" si="104"/>
        <v>-2979.9957275391052</v>
      </c>
      <c r="H3352" s="157">
        <f t="shared" si="105"/>
        <v>-3849.9984741211083</v>
      </c>
    </row>
    <row r="3353" spans="1:8" ht="15" customHeight="1" x14ac:dyDescent="0.2">
      <c r="A3353" s="152"/>
      <c r="B3353" s="152"/>
      <c r="C3353" s="152"/>
      <c r="D3353" s="152"/>
      <c r="E3353" s="153">
        <f>'2.40-Dati'!A3352</f>
        <v>41642.208333333336</v>
      </c>
      <c r="F3353" s="157">
        <f>'2.40-Dati'!B3352</f>
        <v>93.959999084472599</v>
      </c>
      <c r="G3353" s="157">
        <f t="shared" si="104"/>
        <v>-1480.0033569335938</v>
      </c>
      <c r="H3353" s="157">
        <f t="shared" si="105"/>
        <v>-4459.999084472699</v>
      </c>
    </row>
    <row r="3354" spans="1:8" ht="15" customHeight="1" x14ac:dyDescent="0.2">
      <c r="A3354" s="152"/>
      <c r="B3354" s="152"/>
      <c r="C3354" s="152"/>
      <c r="D3354" s="152"/>
      <c r="E3354" s="153">
        <f>'2.40-Dati'!A3353</f>
        <v>41645.208333333336</v>
      </c>
      <c r="F3354" s="157">
        <f>'2.40-Dati'!B3353</f>
        <v>93.430000305175696</v>
      </c>
      <c r="G3354" s="157">
        <f t="shared" si="104"/>
        <v>-529.99877929690342</v>
      </c>
      <c r="H3354" s="157">
        <f t="shared" si="105"/>
        <v>-2010.0021362304972</v>
      </c>
    </row>
    <row r="3355" spans="1:8" ht="15" customHeight="1" x14ac:dyDescent="0.2">
      <c r="A3355" s="152"/>
      <c r="B3355" s="152"/>
      <c r="C3355" s="152"/>
      <c r="D3355" s="152"/>
      <c r="E3355" s="153">
        <f>'2.40-Dati'!A3354</f>
        <v>41646.208333333336</v>
      </c>
      <c r="F3355" s="157">
        <f>'2.40-Dati'!B3354</f>
        <v>93.669998168945298</v>
      </c>
      <c r="G3355" s="157">
        <f t="shared" si="104"/>
        <v>239.9978637696023</v>
      </c>
      <c r="H3355" s="157">
        <f t="shared" si="105"/>
        <v>-290.00091552730112</v>
      </c>
    </row>
    <row r="3356" spans="1:8" ht="15" customHeight="1" x14ac:dyDescent="0.2">
      <c r="A3356" s="152"/>
      <c r="B3356" s="152"/>
      <c r="C3356" s="152"/>
      <c r="D3356" s="152"/>
      <c r="E3356" s="153">
        <f>'2.40-Dati'!A3355</f>
        <v>41647.208333333336</v>
      </c>
      <c r="F3356" s="157">
        <f>'2.40-Dati'!B3355</f>
        <v>92.330001831054602</v>
      </c>
      <c r="G3356" s="157">
        <f t="shared" si="104"/>
        <v>-1339.9963378906959</v>
      </c>
      <c r="H3356" s="157">
        <f t="shared" si="105"/>
        <v>-1099.9984741210938</v>
      </c>
    </row>
    <row r="3357" spans="1:8" ht="15" customHeight="1" x14ac:dyDescent="0.2">
      <c r="A3357" s="152"/>
      <c r="B3357" s="152"/>
      <c r="C3357" s="152"/>
      <c r="D3357" s="152"/>
      <c r="E3357" s="153">
        <f>'2.40-Dati'!A3356</f>
        <v>41648.208333333336</v>
      </c>
      <c r="F3357" s="157">
        <f>'2.40-Dati'!B3356</f>
        <v>91.660003662109304</v>
      </c>
      <c r="G3357" s="157">
        <f t="shared" si="104"/>
        <v>-669.99816894529829</v>
      </c>
      <c r="H3357" s="157">
        <f t="shared" si="105"/>
        <v>-2009.9945068359943</v>
      </c>
    </row>
    <row r="3358" spans="1:8" ht="15" customHeight="1" x14ac:dyDescent="0.2">
      <c r="A3358" s="152"/>
      <c r="B3358" s="152"/>
      <c r="C3358" s="152"/>
      <c r="D3358" s="152"/>
      <c r="E3358" s="153">
        <f>'2.40-Dati'!A3357</f>
        <v>41649.208333333336</v>
      </c>
      <c r="F3358" s="157">
        <f>'2.40-Dati'!B3357</f>
        <v>92.720001220703097</v>
      </c>
      <c r="G3358" s="157">
        <f t="shared" si="104"/>
        <v>1059.9975585937927</v>
      </c>
      <c r="H3358" s="157">
        <f t="shared" si="105"/>
        <v>389.99938964849446</v>
      </c>
    </row>
    <row r="3359" spans="1:8" ht="15" customHeight="1" x14ac:dyDescent="0.2">
      <c r="A3359" s="152"/>
      <c r="B3359" s="152"/>
      <c r="C3359" s="152"/>
      <c r="D3359" s="152"/>
      <c r="E3359" s="153">
        <f>'2.40-Dati'!A3358</f>
        <v>41652.208333333336</v>
      </c>
      <c r="F3359" s="157">
        <f>'2.40-Dati'!B3358</f>
        <v>91.800003051757798</v>
      </c>
      <c r="G3359" s="157">
        <f t="shared" si="104"/>
        <v>-919.99816894529829</v>
      </c>
      <c r="H3359" s="157">
        <f t="shared" si="105"/>
        <v>139.99938964849446</v>
      </c>
    </row>
    <row r="3360" spans="1:8" ht="15" customHeight="1" x14ac:dyDescent="0.2">
      <c r="A3360" s="152"/>
      <c r="B3360" s="152"/>
      <c r="C3360" s="152"/>
      <c r="D3360" s="152"/>
      <c r="E3360" s="153">
        <f>'2.40-Dati'!A3359</f>
        <v>41653.208333333336</v>
      </c>
      <c r="F3360" s="157">
        <f>'2.40-Dati'!B3359</f>
        <v>92.589996337890597</v>
      </c>
      <c r="G3360" s="157">
        <f t="shared" si="104"/>
        <v>789.99328613279829</v>
      </c>
      <c r="H3360" s="157">
        <f t="shared" si="105"/>
        <v>-130.0048828125</v>
      </c>
    </row>
    <row r="3361" spans="1:8" ht="15" customHeight="1" x14ac:dyDescent="0.2">
      <c r="A3361" s="152"/>
      <c r="B3361" s="152"/>
      <c r="C3361" s="152"/>
      <c r="D3361" s="152"/>
      <c r="E3361" s="153">
        <f>'2.40-Dati'!A3360</f>
        <v>41654.208333333336</v>
      </c>
      <c r="F3361" s="157">
        <f>'2.40-Dati'!B3360</f>
        <v>94.169998168945298</v>
      </c>
      <c r="G3361" s="157">
        <f t="shared" si="104"/>
        <v>1580.0018310547016</v>
      </c>
      <c r="H3361" s="157">
        <f t="shared" si="105"/>
        <v>2369.9951171875</v>
      </c>
    </row>
    <row r="3362" spans="1:8" ht="15" customHeight="1" x14ac:dyDescent="0.2">
      <c r="A3362" s="152"/>
      <c r="B3362" s="152"/>
      <c r="C3362" s="152"/>
      <c r="D3362" s="152"/>
      <c r="E3362" s="153">
        <f>'2.40-Dati'!A3361</f>
        <v>41655.208333333336</v>
      </c>
      <c r="F3362" s="157">
        <f>'2.40-Dati'!B3361</f>
        <v>93.959999084472599</v>
      </c>
      <c r="G3362" s="157">
        <f t="shared" si="104"/>
        <v>-209.99908447269888</v>
      </c>
      <c r="H3362" s="157">
        <f t="shared" si="105"/>
        <v>1370.0027465820026</v>
      </c>
    </row>
    <row r="3363" spans="1:8" ht="15" customHeight="1" x14ac:dyDescent="0.2">
      <c r="A3363" s="152"/>
      <c r="B3363" s="152"/>
      <c r="C3363" s="152"/>
      <c r="D3363" s="152"/>
      <c r="E3363" s="153">
        <f>'2.40-Dati'!A3362</f>
        <v>41656.208333333336</v>
      </c>
      <c r="F3363" s="157">
        <f>'2.40-Dati'!B3362</f>
        <v>94.370002746582003</v>
      </c>
      <c r="G3363" s="157">
        <f t="shared" si="104"/>
        <v>410.00366210940342</v>
      </c>
      <c r="H3363" s="157">
        <f t="shared" si="105"/>
        <v>200.00457763670454</v>
      </c>
    </row>
    <row r="3364" spans="1:8" ht="15" customHeight="1" x14ac:dyDescent="0.2">
      <c r="A3364" s="152"/>
      <c r="B3364" s="152"/>
      <c r="C3364" s="152"/>
      <c r="D3364" s="152"/>
      <c r="E3364" s="153">
        <f>'2.40-Dati'!A3363</f>
        <v>41660.208333333336</v>
      </c>
      <c r="F3364" s="157">
        <f>'2.40-Dati'!B3363</f>
        <v>94.989997863769503</v>
      </c>
      <c r="G3364" s="157">
        <f t="shared" si="104"/>
        <v>619.9951171875</v>
      </c>
      <c r="H3364" s="157">
        <f t="shared" si="105"/>
        <v>1029.9987792969034</v>
      </c>
    </row>
    <row r="3365" spans="1:8" ht="15" customHeight="1" x14ac:dyDescent="0.2">
      <c r="A3365" s="152"/>
      <c r="B3365" s="152"/>
      <c r="C3365" s="152"/>
      <c r="D3365" s="152"/>
      <c r="E3365" s="153">
        <f>'2.40-Dati'!A3364</f>
        <v>41661.208333333336</v>
      </c>
      <c r="F3365" s="157">
        <f>'2.40-Dati'!B3364</f>
        <v>96.730003356933594</v>
      </c>
      <c r="G3365" s="157">
        <f t="shared" si="104"/>
        <v>1740.0054931640909</v>
      </c>
      <c r="H3365" s="157">
        <f t="shared" si="105"/>
        <v>2360.0006103515907</v>
      </c>
    </row>
    <row r="3366" spans="1:8" ht="15" customHeight="1" x14ac:dyDescent="0.2">
      <c r="A3366" s="152"/>
      <c r="B3366" s="152"/>
      <c r="C3366" s="152"/>
      <c r="D3366" s="152"/>
      <c r="E3366" s="153">
        <f>'2.40-Dati'!A3365</f>
        <v>41662.208333333336</v>
      </c>
      <c r="F3366" s="157">
        <f>'2.40-Dati'!B3365</f>
        <v>97.319999694824205</v>
      </c>
      <c r="G3366" s="157">
        <f t="shared" si="104"/>
        <v>589.99633789061079</v>
      </c>
      <c r="H3366" s="157">
        <f t="shared" si="105"/>
        <v>2330.0018310547016</v>
      </c>
    </row>
    <row r="3367" spans="1:8" ht="15" customHeight="1" x14ac:dyDescent="0.2">
      <c r="A3367" s="152"/>
      <c r="B3367" s="152"/>
      <c r="C3367" s="152"/>
      <c r="D3367" s="152"/>
      <c r="E3367" s="153">
        <f>'2.40-Dati'!A3366</f>
        <v>41663.208333333336</v>
      </c>
      <c r="F3367" s="157">
        <f>'2.40-Dati'!B3366</f>
        <v>96.639999389648395</v>
      </c>
      <c r="G3367" s="157">
        <f t="shared" si="104"/>
        <v>-680.00030517580967</v>
      </c>
      <c r="H3367" s="157">
        <f t="shared" si="105"/>
        <v>-90.003967285198883</v>
      </c>
    </row>
    <row r="3368" spans="1:8" ht="15" customHeight="1" x14ac:dyDescent="0.2">
      <c r="A3368" s="152"/>
      <c r="B3368" s="152"/>
      <c r="C3368" s="152"/>
      <c r="D3368" s="152"/>
      <c r="E3368" s="153">
        <f>'2.40-Dati'!A3367</f>
        <v>41666.208333333336</v>
      </c>
      <c r="F3368" s="157">
        <f>'2.40-Dati'!B3367</f>
        <v>95.720001220703097</v>
      </c>
      <c r="G3368" s="157">
        <f t="shared" si="104"/>
        <v>-919.99816894529829</v>
      </c>
      <c r="H3368" s="157">
        <f t="shared" si="105"/>
        <v>-1599.9984741211078</v>
      </c>
    </row>
    <row r="3369" spans="1:8" ht="15" customHeight="1" x14ac:dyDescent="0.2">
      <c r="A3369" s="152"/>
      <c r="B3369" s="152"/>
      <c r="C3369" s="152"/>
      <c r="D3369" s="152"/>
      <c r="E3369" s="153">
        <f>'2.40-Dati'!A3368</f>
        <v>41667.208333333336</v>
      </c>
      <c r="F3369" s="157">
        <f>'2.40-Dati'!B3368</f>
        <v>97.410003662109304</v>
      </c>
      <c r="G3369" s="157">
        <f t="shared" si="104"/>
        <v>1690.0024414062073</v>
      </c>
      <c r="H3369" s="157">
        <f t="shared" si="105"/>
        <v>770.00427246090896</v>
      </c>
    </row>
    <row r="3370" spans="1:8" ht="15" customHeight="1" x14ac:dyDescent="0.2">
      <c r="A3370" s="152"/>
      <c r="B3370" s="152"/>
      <c r="C3370" s="152"/>
      <c r="D3370" s="152"/>
      <c r="E3370" s="153">
        <f>'2.40-Dati'!A3369</f>
        <v>41668.208333333336</v>
      </c>
      <c r="F3370" s="157">
        <f>'2.40-Dati'!B3369</f>
        <v>97.360000610351506</v>
      </c>
      <c r="G3370" s="157">
        <f t="shared" si="104"/>
        <v>-50.003051757798289</v>
      </c>
      <c r="H3370" s="157">
        <f t="shared" si="105"/>
        <v>1639.9993896484089</v>
      </c>
    </row>
    <row r="3371" spans="1:8" ht="15" customHeight="1" x14ac:dyDescent="0.2">
      <c r="A3371" s="152"/>
      <c r="B3371" s="152"/>
      <c r="C3371" s="152"/>
      <c r="D3371" s="152"/>
      <c r="E3371" s="153">
        <f>'2.40-Dati'!A3370</f>
        <v>41669.208333333336</v>
      </c>
      <c r="F3371" s="157">
        <f>'2.40-Dati'!B3370</f>
        <v>98.230003356933594</v>
      </c>
      <c r="G3371" s="157">
        <f t="shared" si="104"/>
        <v>870.00274658208809</v>
      </c>
      <c r="H3371" s="157">
        <f t="shared" si="105"/>
        <v>819.9996948242898</v>
      </c>
    </row>
    <row r="3372" spans="1:8" ht="15" customHeight="1" x14ac:dyDescent="0.2">
      <c r="A3372" s="152"/>
      <c r="B3372" s="152"/>
      <c r="C3372" s="152"/>
      <c r="D3372" s="152"/>
      <c r="E3372" s="153">
        <f>'2.40-Dati'!A3371</f>
        <v>41670.208333333336</v>
      </c>
      <c r="F3372" s="157">
        <f>'2.40-Dati'!B3371</f>
        <v>97.489997863769503</v>
      </c>
      <c r="G3372" s="157">
        <f t="shared" si="104"/>
        <v>-740.00549316409092</v>
      </c>
      <c r="H3372" s="157">
        <f t="shared" si="105"/>
        <v>129.99725341799717</v>
      </c>
    </row>
    <row r="3373" spans="1:8" ht="15" customHeight="1" x14ac:dyDescent="0.2">
      <c r="A3373" s="152"/>
      <c r="B3373" s="152"/>
      <c r="C3373" s="152"/>
      <c r="D3373" s="152"/>
      <c r="E3373" s="153">
        <f>'2.40-Dati'!A3372</f>
        <v>41673.208333333336</v>
      </c>
      <c r="F3373" s="157">
        <f>'2.40-Dati'!B3372</f>
        <v>96.430000305175696</v>
      </c>
      <c r="G3373" s="157">
        <f t="shared" si="104"/>
        <v>-1059.9975585938068</v>
      </c>
      <c r="H3373" s="157">
        <f t="shared" si="105"/>
        <v>-1800.0030517578978</v>
      </c>
    </row>
    <row r="3374" spans="1:8" ht="15" customHeight="1" x14ac:dyDescent="0.2">
      <c r="A3374" s="152"/>
      <c r="B3374" s="152"/>
      <c r="C3374" s="152"/>
      <c r="D3374" s="152"/>
      <c r="E3374" s="153">
        <f>'2.40-Dati'!A3373</f>
        <v>41674.208333333336</v>
      </c>
      <c r="F3374" s="157">
        <f>'2.40-Dati'!B3373</f>
        <v>97.190002441406193</v>
      </c>
      <c r="G3374" s="157">
        <f t="shared" si="104"/>
        <v>760.00213623049717</v>
      </c>
      <c r="H3374" s="157">
        <f t="shared" si="105"/>
        <v>-299.99542236330967</v>
      </c>
    </row>
    <row r="3375" spans="1:8" ht="15" customHeight="1" x14ac:dyDescent="0.2">
      <c r="A3375" s="152"/>
      <c r="B3375" s="152"/>
      <c r="C3375" s="152"/>
      <c r="D3375" s="152"/>
      <c r="E3375" s="153">
        <f>'2.40-Dati'!A3374</f>
        <v>41675.208333333336</v>
      </c>
      <c r="F3375" s="157">
        <f>'2.40-Dati'!B3374</f>
        <v>97.379997253417898</v>
      </c>
      <c r="G3375" s="157">
        <f t="shared" si="104"/>
        <v>189.99481201170454</v>
      </c>
      <c r="H3375" s="157">
        <f t="shared" si="105"/>
        <v>949.99694824220171</v>
      </c>
    </row>
    <row r="3376" spans="1:8" ht="15" customHeight="1" x14ac:dyDescent="0.2">
      <c r="A3376" s="152"/>
      <c r="B3376" s="152"/>
      <c r="C3376" s="152"/>
      <c r="D3376" s="152"/>
      <c r="E3376" s="153">
        <f>'2.40-Dati'!A3375</f>
        <v>41676.208333333336</v>
      </c>
      <c r="F3376" s="157">
        <f>'2.40-Dati'!B3375</f>
        <v>97.839996337890597</v>
      </c>
      <c r="G3376" s="157">
        <f t="shared" si="104"/>
        <v>459.99908447269888</v>
      </c>
      <c r="H3376" s="157">
        <f t="shared" si="105"/>
        <v>649.99389648440342</v>
      </c>
    </row>
    <row r="3377" spans="1:8" ht="15" customHeight="1" x14ac:dyDescent="0.2">
      <c r="A3377" s="152"/>
      <c r="B3377" s="152"/>
      <c r="C3377" s="152"/>
      <c r="D3377" s="152"/>
      <c r="E3377" s="153">
        <f>'2.40-Dati'!A3376</f>
        <v>41677.208333333336</v>
      </c>
      <c r="F3377" s="157">
        <f>'2.40-Dati'!B3376</f>
        <v>99.879997253417898</v>
      </c>
      <c r="G3377" s="157">
        <f t="shared" si="104"/>
        <v>2040.000915527301</v>
      </c>
      <c r="H3377" s="157">
        <f t="shared" si="105"/>
        <v>2500</v>
      </c>
    </row>
    <row r="3378" spans="1:8" ht="15" customHeight="1" x14ac:dyDescent="0.2">
      <c r="A3378" s="152"/>
      <c r="B3378" s="152"/>
      <c r="C3378" s="152"/>
      <c r="D3378" s="152"/>
      <c r="E3378" s="153">
        <f>'2.40-Dati'!A3377</f>
        <v>41680.208333333336</v>
      </c>
      <c r="F3378" s="157">
        <f>'2.40-Dati'!B3377</f>
        <v>100.059997558593</v>
      </c>
      <c r="G3378" s="157">
        <f t="shared" si="104"/>
        <v>180.00030517509913</v>
      </c>
      <c r="H3378" s="157">
        <f t="shared" si="105"/>
        <v>2220.0012207024001</v>
      </c>
    </row>
    <row r="3379" spans="1:8" ht="15" customHeight="1" x14ac:dyDescent="0.2">
      <c r="A3379" s="152"/>
      <c r="B3379" s="152"/>
      <c r="C3379" s="152"/>
      <c r="D3379" s="152"/>
      <c r="E3379" s="153">
        <f>'2.40-Dati'!A3378</f>
        <v>41681.208333333336</v>
      </c>
      <c r="F3379" s="157">
        <f>'2.40-Dati'!B3378</f>
        <v>99.940002441406193</v>
      </c>
      <c r="G3379" s="157">
        <f t="shared" si="104"/>
        <v>-119.99511718680367</v>
      </c>
      <c r="H3379" s="157">
        <f t="shared" si="105"/>
        <v>60.005187988295461</v>
      </c>
    </row>
    <row r="3380" spans="1:8" ht="15" customHeight="1" x14ac:dyDescent="0.2">
      <c r="A3380" s="152"/>
      <c r="B3380" s="152"/>
      <c r="C3380" s="152"/>
      <c r="D3380" s="152"/>
      <c r="E3380" s="153">
        <f>'2.40-Dati'!A3379</f>
        <v>41682.208333333336</v>
      </c>
      <c r="F3380" s="157">
        <f>'2.40-Dati'!B3379</f>
        <v>100.370002746582</v>
      </c>
      <c r="G3380" s="157">
        <f t="shared" si="104"/>
        <v>430.00030517580967</v>
      </c>
      <c r="H3380" s="157">
        <f t="shared" si="105"/>
        <v>310.005187989006</v>
      </c>
    </row>
    <row r="3381" spans="1:8" ht="15" customHeight="1" x14ac:dyDescent="0.2">
      <c r="A3381" s="152"/>
      <c r="B3381" s="152"/>
      <c r="C3381" s="152"/>
      <c r="D3381" s="152"/>
      <c r="E3381" s="153">
        <f>'2.40-Dati'!A3380</f>
        <v>41683.208333333336</v>
      </c>
      <c r="F3381" s="157">
        <f>'2.40-Dati'!B3380</f>
        <v>100.34999847412099</v>
      </c>
      <c r="G3381" s="157">
        <f t="shared" si="104"/>
        <v>-20.004272461008554</v>
      </c>
      <c r="H3381" s="157">
        <f t="shared" si="105"/>
        <v>409.99603271480112</v>
      </c>
    </row>
    <row r="3382" spans="1:8" ht="15" customHeight="1" x14ac:dyDescent="0.2">
      <c r="A3382" s="152"/>
      <c r="B3382" s="152"/>
      <c r="C3382" s="152"/>
      <c r="D3382" s="152"/>
      <c r="E3382" s="153">
        <f>'2.40-Dati'!A3381</f>
        <v>41684.208333333336</v>
      </c>
      <c r="F3382" s="157">
        <f>'2.40-Dati'!B3381</f>
        <v>100.300003051757</v>
      </c>
      <c r="G3382" s="157">
        <f t="shared" si="104"/>
        <v>-49.995422363991793</v>
      </c>
      <c r="H3382" s="157">
        <f t="shared" si="105"/>
        <v>-69.999694825000347</v>
      </c>
    </row>
    <row r="3383" spans="1:8" ht="15" customHeight="1" x14ac:dyDescent="0.2">
      <c r="A3383" s="152"/>
      <c r="B3383" s="152"/>
      <c r="C3383" s="152"/>
      <c r="D3383" s="152"/>
      <c r="E3383" s="153">
        <f>'2.40-Dati'!A3382</f>
        <v>41688.208333333336</v>
      </c>
      <c r="F3383" s="157">
        <f>'2.40-Dati'!B3382</f>
        <v>102.430000305175</v>
      </c>
      <c r="G3383" s="157">
        <f t="shared" si="104"/>
        <v>2129.9972534179969</v>
      </c>
      <c r="H3383" s="157">
        <f t="shared" si="105"/>
        <v>2080.0018310540054</v>
      </c>
    </row>
    <row r="3384" spans="1:8" ht="15" customHeight="1" x14ac:dyDescent="0.2">
      <c r="A3384" s="152"/>
      <c r="B3384" s="152"/>
      <c r="C3384" s="152"/>
      <c r="D3384" s="152"/>
      <c r="E3384" s="153">
        <f>'2.40-Dati'!A3383</f>
        <v>41689.208333333336</v>
      </c>
      <c r="F3384" s="157">
        <f>'2.40-Dati'!B3383</f>
        <v>103.309997558593</v>
      </c>
      <c r="G3384" s="157">
        <f t="shared" si="104"/>
        <v>879.99725341799717</v>
      </c>
      <c r="H3384" s="157">
        <f t="shared" si="105"/>
        <v>3009.9945068359939</v>
      </c>
    </row>
    <row r="3385" spans="1:8" ht="15" customHeight="1" x14ac:dyDescent="0.2">
      <c r="A3385" s="152"/>
      <c r="B3385" s="152"/>
      <c r="C3385" s="152"/>
      <c r="D3385" s="152"/>
      <c r="E3385" s="153">
        <f>'2.40-Dati'!A3384</f>
        <v>41690.208333333336</v>
      </c>
      <c r="F3385" s="157">
        <f>'2.40-Dati'!B3384</f>
        <v>102.919998168945</v>
      </c>
      <c r="G3385" s="157">
        <f t="shared" si="104"/>
        <v>-389.99938964799696</v>
      </c>
      <c r="H3385" s="157">
        <f t="shared" si="105"/>
        <v>489.99786377000021</v>
      </c>
    </row>
    <row r="3386" spans="1:8" ht="15" customHeight="1" x14ac:dyDescent="0.2">
      <c r="A3386" s="152"/>
      <c r="B3386" s="152"/>
      <c r="C3386" s="152"/>
      <c r="D3386" s="152"/>
      <c r="E3386" s="153">
        <f>'2.40-Dati'!A3385</f>
        <v>41691.208333333336</v>
      </c>
      <c r="F3386" s="157">
        <f>'2.40-Dati'!B3385</f>
        <v>102.199996948242</v>
      </c>
      <c r="G3386" s="157">
        <f t="shared" si="104"/>
        <v>-720.0012207029971</v>
      </c>
      <c r="H3386" s="157">
        <f t="shared" si="105"/>
        <v>-1110.0006103509941</v>
      </c>
    </row>
    <row r="3387" spans="1:8" ht="15" customHeight="1" x14ac:dyDescent="0.2">
      <c r="A3387" s="152"/>
      <c r="B3387" s="152"/>
      <c r="C3387" s="152"/>
      <c r="D3387" s="152"/>
      <c r="E3387" s="153">
        <f>'2.40-Dati'!A3386</f>
        <v>41694.208333333336</v>
      </c>
      <c r="F3387" s="157">
        <f>'2.40-Dati'!B3386</f>
        <v>102.81999969482401</v>
      </c>
      <c r="G3387" s="157">
        <f t="shared" si="104"/>
        <v>620.00274658200283</v>
      </c>
      <c r="H3387" s="157">
        <f t="shared" si="105"/>
        <v>-99.998474120994274</v>
      </c>
    </row>
    <row r="3388" spans="1:8" ht="15" customHeight="1" x14ac:dyDescent="0.2">
      <c r="A3388" s="152"/>
      <c r="B3388" s="152"/>
      <c r="C3388" s="152"/>
      <c r="D3388" s="152"/>
      <c r="E3388" s="153">
        <f>'2.40-Dati'!A3387</f>
        <v>41695.208333333336</v>
      </c>
      <c r="F3388" s="157">
        <f>'2.40-Dati'!B3387</f>
        <v>101.83000183105401</v>
      </c>
      <c r="G3388" s="157">
        <f t="shared" si="104"/>
        <v>-989.99786377000021</v>
      </c>
      <c r="H3388" s="157">
        <f t="shared" si="105"/>
        <v>-369.99511718799738</v>
      </c>
    </row>
    <row r="3389" spans="1:8" ht="15" customHeight="1" x14ac:dyDescent="0.2">
      <c r="A3389" s="152"/>
      <c r="B3389" s="152"/>
      <c r="C3389" s="152"/>
      <c r="D3389" s="152"/>
      <c r="E3389" s="153">
        <f>'2.40-Dati'!A3388</f>
        <v>41696.208333333336</v>
      </c>
      <c r="F3389" s="157">
        <f>'2.40-Dati'!B3388</f>
        <v>102.58999633789</v>
      </c>
      <c r="G3389" s="157">
        <f t="shared" si="104"/>
        <v>759.99450683599434</v>
      </c>
      <c r="H3389" s="157">
        <f t="shared" si="105"/>
        <v>-230.00335693400586</v>
      </c>
    </row>
    <row r="3390" spans="1:8" ht="15" customHeight="1" x14ac:dyDescent="0.2">
      <c r="A3390" s="152"/>
      <c r="B3390" s="152"/>
      <c r="C3390" s="152"/>
      <c r="D3390" s="152"/>
      <c r="E3390" s="153">
        <f>'2.40-Dati'!A3389</f>
        <v>41697.208333333336</v>
      </c>
      <c r="F3390" s="157">
        <f>'2.40-Dati'!B3389</f>
        <v>102.400001525878</v>
      </c>
      <c r="G3390" s="157">
        <f t="shared" si="104"/>
        <v>-189.99481201200297</v>
      </c>
      <c r="H3390" s="157">
        <f t="shared" si="105"/>
        <v>569.99969482399138</v>
      </c>
    </row>
    <row r="3391" spans="1:8" ht="15" customHeight="1" x14ac:dyDescent="0.2">
      <c r="A3391" s="152"/>
      <c r="B3391" s="152"/>
      <c r="C3391" s="152"/>
      <c r="D3391" s="152"/>
      <c r="E3391" s="153">
        <f>'2.40-Dati'!A3390</f>
        <v>41698.208333333336</v>
      </c>
      <c r="F3391" s="157">
        <f>'2.40-Dati'!B3390</f>
        <v>102.58999633789</v>
      </c>
      <c r="G3391" s="157">
        <f t="shared" si="104"/>
        <v>189.99481201200297</v>
      </c>
      <c r="H3391" s="157">
        <f t="shared" si="105"/>
        <v>0</v>
      </c>
    </row>
    <row r="3392" spans="1:8" ht="15" customHeight="1" x14ac:dyDescent="0.2">
      <c r="A3392" s="152"/>
      <c r="B3392" s="152"/>
      <c r="C3392" s="152"/>
      <c r="D3392" s="152"/>
      <c r="E3392" s="153">
        <f>'2.40-Dati'!A3391</f>
        <v>41701.208333333336</v>
      </c>
      <c r="F3392" s="157">
        <f>'2.40-Dati'!B3391</f>
        <v>104.919998168945</v>
      </c>
      <c r="G3392" s="157">
        <f t="shared" si="104"/>
        <v>2330.0018310550004</v>
      </c>
      <c r="H3392" s="157">
        <f t="shared" si="105"/>
        <v>2519.9966430670033</v>
      </c>
    </row>
    <row r="3393" spans="1:8" ht="15" customHeight="1" x14ac:dyDescent="0.2">
      <c r="A3393" s="152"/>
      <c r="B3393" s="152"/>
      <c r="C3393" s="152"/>
      <c r="D3393" s="152"/>
      <c r="E3393" s="153">
        <f>'2.40-Dati'!A3392</f>
        <v>41702.208333333336</v>
      </c>
      <c r="F3393" s="157">
        <f>'2.40-Dati'!B3392</f>
        <v>103.33000183105401</v>
      </c>
      <c r="G3393" s="157">
        <f t="shared" si="104"/>
        <v>-1589.9963378909945</v>
      </c>
      <c r="H3393" s="157">
        <f t="shared" si="105"/>
        <v>740.00549316400588</v>
      </c>
    </row>
    <row r="3394" spans="1:8" ht="15" customHeight="1" x14ac:dyDescent="0.2">
      <c r="A3394" s="152"/>
      <c r="B3394" s="152"/>
      <c r="C3394" s="152"/>
      <c r="D3394" s="152"/>
      <c r="E3394" s="153">
        <f>'2.40-Dati'!A3393</f>
        <v>41703.208333333336</v>
      </c>
      <c r="F3394" s="157">
        <f>'2.40-Dati'!B3393</f>
        <v>101.449996948242</v>
      </c>
      <c r="G3394" s="157">
        <f t="shared" si="104"/>
        <v>-1880.0048828120025</v>
      </c>
      <c r="H3394" s="157">
        <f t="shared" si="105"/>
        <v>-3470.0012207029968</v>
      </c>
    </row>
    <row r="3395" spans="1:8" ht="15" customHeight="1" x14ac:dyDescent="0.2">
      <c r="A3395" s="152"/>
      <c r="B3395" s="152"/>
      <c r="C3395" s="152"/>
      <c r="D3395" s="152"/>
      <c r="E3395" s="153">
        <f>'2.40-Dati'!A3394</f>
        <v>41704.208333333336</v>
      </c>
      <c r="F3395" s="157">
        <f>'2.40-Dati'!B3394</f>
        <v>101.559997558593</v>
      </c>
      <c r="G3395" s="157">
        <f t="shared" si="104"/>
        <v>110.00061035099407</v>
      </c>
      <c r="H3395" s="157">
        <f t="shared" si="105"/>
        <v>-1770.0042724610084</v>
      </c>
    </row>
    <row r="3396" spans="1:8" ht="15" customHeight="1" x14ac:dyDescent="0.2">
      <c r="A3396" s="152"/>
      <c r="B3396" s="152"/>
      <c r="C3396" s="152"/>
      <c r="D3396" s="152"/>
      <c r="E3396" s="153">
        <f>'2.40-Dati'!A3395</f>
        <v>41705.208333333336</v>
      </c>
      <c r="F3396" s="157">
        <f>'2.40-Dati'!B3395</f>
        <v>102.58000183105401</v>
      </c>
      <c r="G3396" s="157">
        <f t="shared" ref="G3396:G3459" si="106">IF($B$1="lunga",1,-1)*$B$3*(F3396-F3395)</f>
        <v>1020.0042724610086</v>
      </c>
      <c r="H3396" s="157">
        <f t="shared" si="105"/>
        <v>1130.0048828120025</v>
      </c>
    </row>
    <row r="3397" spans="1:8" ht="15" customHeight="1" x14ac:dyDescent="0.2">
      <c r="A3397" s="152"/>
      <c r="B3397" s="152"/>
      <c r="C3397" s="152"/>
      <c r="D3397" s="152"/>
      <c r="E3397" s="153">
        <f>'2.40-Dati'!A3396</f>
        <v>41708.166666666664</v>
      </c>
      <c r="F3397" s="157">
        <f>'2.40-Dati'!B3396</f>
        <v>101.120002746582</v>
      </c>
      <c r="G3397" s="157">
        <f t="shared" si="106"/>
        <v>-1459.9990844720026</v>
      </c>
      <c r="H3397" s="157">
        <f t="shared" ref="H3397:H3460" si="107">G3396+G3397</f>
        <v>-439.994812010994</v>
      </c>
    </row>
    <row r="3398" spans="1:8" ht="15" customHeight="1" x14ac:dyDescent="0.2">
      <c r="A3398" s="152"/>
      <c r="B3398" s="152"/>
      <c r="C3398" s="152"/>
      <c r="D3398" s="152"/>
      <c r="E3398" s="153">
        <f>'2.40-Dati'!A3397</f>
        <v>41709.166666666664</v>
      </c>
      <c r="F3398" s="157">
        <f>'2.40-Dati'!B3397</f>
        <v>100.02999877929599</v>
      </c>
      <c r="G3398" s="157">
        <f t="shared" si="106"/>
        <v>-1090.0039672860089</v>
      </c>
      <c r="H3398" s="157">
        <f t="shared" si="107"/>
        <v>-2550.0030517580117</v>
      </c>
    </row>
    <row r="3399" spans="1:8" ht="15" customHeight="1" x14ac:dyDescent="0.2">
      <c r="A3399" s="152"/>
      <c r="B3399" s="152"/>
      <c r="C3399" s="152"/>
      <c r="D3399" s="152"/>
      <c r="E3399" s="153">
        <f>'2.40-Dati'!A3398</f>
        <v>41710.166666666664</v>
      </c>
      <c r="F3399" s="157">
        <f>'2.40-Dati'!B3398</f>
        <v>97.989997863769503</v>
      </c>
      <c r="G3399" s="157">
        <f t="shared" si="106"/>
        <v>-2040.0009155264911</v>
      </c>
      <c r="H3399" s="157">
        <f t="shared" si="107"/>
        <v>-3130.0048828125</v>
      </c>
    </row>
    <row r="3400" spans="1:8" ht="15" customHeight="1" x14ac:dyDescent="0.2">
      <c r="A3400" s="152"/>
      <c r="B3400" s="152"/>
      <c r="C3400" s="152"/>
      <c r="D3400" s="152"/>
      <c r="E3400" s="153">
        <f>'2.40-Dati'!A3399</f>
        <v>41711.166666666664</v>
      </c>
      <c r="F3400" s="157">
        <f>'2.40-Dati'!B3399</f>
        <v>98.199996948242102</v>
      </c>
      <c r="G3400" s="157">
        <f t="shared" si="106"/>
        <v>209.99908447259941</v>
      </c>
      <c r="H3400" s="157">
        <f t="shared" si="107"/>
        <v>-1830.0018310538917</v>
      </c>
    </row>
    <row r="3401" spans="1:8" ht="15" customHeight="1" x14ac:dyDescent="0.2">
      <c r="A3401" s="152"/>
      <c r="B3401" s="152"/>
      <c r="C3401" s="152"/>
      <c r="D3401" s="152"/>
      <c r="E3401" s="153">
        <f>'2.40-Dati'!A3400</f>
        <v>41712.166666666664</v>
      </c>
      <c r="F3401" s="157">
        <f>'2.40-Dati'!B3400</f>
        <v>98.889999389648395</v>
      </c>
      <c r="G3401" s="157">
        <f t="shared" si="106"/>
        <v>690.00244140629263</v>
      </c>
      <c r="H3401" s="157">
        <f t="shared" si="107"/>
        <v>900.00152587889204</v>
      </c>
    </row>
    <row r="3402" spans="1:8" ht="15" customHeight="1" x14ac:dyDescent="0.2">
      <c r="A3402" s="152"/>
      <c r="B3402" s="152"/>
      <c r="C3402" s="152"/>
      <c r="D3402" s="152"/>
      <c r="E3402" s="153">
        <f>'2.40-Dati'!A3401</f>
        <v>41715.166666666664</v>
      </c>
      <c r="F3402" s="157">
        <f>'2.40-Dati'!B3401</f>
        <v>98.080001831054602</v>
      </c>
      <c r="G3402" s="157">
        <f t="shared" si="106"/>
        <v>-809.99755859379263</v>
      </c>
      <c r="H3402" s="157">
        <f t="shared" si="107"/>
        <v>-119.9951171875</v>
      </c>
    </row>
    <row r="3403" spans="1:8" ht="15" customHeight="1" x14ac:dyDescent="0.2">
      <c r="A3403" s="152"/>
      <c r="B3403" s="152"/>
      <c r="C3403" s="152"/>
      <c r="D3403" s="152"/>
      <c r="E3403" s="153">
        <f>'2.40-Dati'!A3402</f>
        <v>41716.166666666664</v>
      </c>
      <c r="F3403" s="157">
        <f>'2.40-Dati'!B3402</f>
        <v>99.699996948242102</v>
      </c>
      <c r="G3403" s="157">
        <f t="shared" si="106"/>
        <v>1619.9951171875</v>
      </c>
      <c r="H3403" s="157">
        <f t="shared" si="107"/>
        <v>809.99755859370737</v>
      </c>
    </row>
    <row r="3404" spans="1:8" ht="15" customHeight="1" x14ac:dyDescent="0.2">
      <c r="A3404" s="152"/>
      <c r="B3404" s="152"/>
      <c r="C3404" s="152"/>
      <c r="D3404" s="152"/>
      <c r="E3404" s="153">
        <f>'2.40-Dati'!A3403</f>
        <v>41717.166666666664</v>
      </c>
      <c r="F3404" s="157">
        <f>'2.40-Dati'!B3403</f>
        <v>100.370002746582</v>
      </c>
      <c r="G3404" s="157">
        <f t="shared" si="106"/>
        <v>670.00579833990059</v>
      </c>
      <c r="H3404" s="157">
        <f t="shared" si="107"/>
        <v>2290.0009155274006</v>
      </c>
    </row>
    <row r="3405" spans="1:8" ht="15" customHeight="1" x14ac:dyDescent="0.2">
      <c r="A3405" s="152"/>
      <c r="B3405" s="152"/>
      <c r="C3405" s="152"/>
      <c r="D3405" s="152"/>
      <c r="E3405" s="153">
        <f>'2.40-Dati'!A3404</f>
        <v>41718.166666666664</v>
      </c>
      <c r="F3405" s="157">
        <f>'2.40-Dati'!B3404</f>
        <v>99.430000305175696</v>
      </c>
      <c r="G3405" s="157">
        <f t="shared" si="106"/>
        <v>-940.00244140630684</v>
      </c>
      <c r="H3405" s="157">
        <f t="shared" si="107"/>
        <v>-269.99664306640625</v>
      </c>
    </row>
    <row r="3406" spans="1:8" ht="15" customHeight="1" x14ac:dyDescent="0.2">
      <c r="A3406" s="152"/>
      <c r="B3406" s="152"/>
      <c r="C3406" s="152"/>
      <c r="D3406" s="152"/>
      <c r="E3406" s="153">
        <f>'2.40-Dati'!A3405</f>
        <v>41719.166666666664</v>
      </c>
      <c r="F3406" s="157">
        <f>'2.40-Dati'!B3405</f>
        <v>99.459999084472599</v>
      </c>
      <c r="G3406" s="157">
        <f t="shared" si="106"/>
        <v>29.998779296903422</v>
      </c>
      <c r="H3406" s="157">
        <f t="shared" si="107"/>
        <v>-910.00366210940342</v>
      </c>
    </row>
    <row r="3407" spans="1:8" ht="15" customHeight="1" x14ac:dyDescent="0.2">
      <c r="A3407" s="152"/>
      <c r="B3407" s="152"/>
      <c r="C3407" s="152"/>
      <c r="D3407" s="152"/>
      <c r="E3407" s="153">
        <f>'2.40-Dati'!A3406</f>
        <v>41722.166666666664</v>
      </c>
      <c r="F3407" s="157">
        <f>'2.40-Dati'!B3406</f>
        <v>99.599998474121094</v>
      </c>
      <c r="G3407" s="157">
        <f t="shared" si="106"/>
        <v>139.99938964849434</v>
      </c>
      <c r="H3407" s="157">
        <f t="shared" si="107"/>
        <v>169.99816894539777</v>
      </c>
    </row>
    <row r="3408" spans="1:8" ht="15" customHeight="1" x14ac:dyDescent="0.2">
      <c r="A3408" s="152"/>
      <c r="B3408" s="152"/>
      <c r="C3408" s="152"/>
      <c r="D3408" s="152"/>
      <c r="E3408" s="153">
        <f>'2.40-Dati'!A3407</f>
        <v>41723.166666666664</v>
      </c>
      <c r="F3408" s="157">
        <f>'2.40-Dati'!B3407</f>
        <v>99.190002441406193</v>
      </c>
      <c r="G3408" s="157">
        <f t="shared" si="106"/>
        <v>-409.99603271490059</v>
      </c>
      <c r="H3408" s="157">
        <f t="shared" si="107"/>
        <v>-269.99664306640625</v>
      </c>
    </row>
    <row r="3409" spans="1:8" ht="15" customHeight="1" x14ac:dyDescent="0.2">
      <c r="A3409" s="152"/>
      <c r="B3409" s="152"/>
      <c r="C3409" s="152"/>
      <c r="D3409" s="152"/>
      <c r="E3409" s="153">
        <f>'2.40-Dati'!A3408</f>
        <v>41724.166666666664</v>
      </c>
      <c r="F3409" s="157">
        <f>'2.40-Dati'!B3408</f>
        <v>100.26000213623</v>
      </c>
      <c r="G3409" s="157">
        <f t="shared" si="106"/>
        <v>1069.9996948238067</v>
      </c>
      <c r="H3409" s="157">
        <f t="shared" si="107"/>
        <v>660.00366210890616</v>
      </c>
    </row>
    <row r="3410" spans="1:8" ht="15" customHeight="1" x14ac:dyDescent="0.2">
      <c r="A3410" s="152"/>
      <c r="B3410" s="152"/>
      <c r="C3410" s="152"/>
      <c r="D3410" s="152"/>
      <c r="E3410" s="153">
        <f>'2.40-Dati'!A3409</f>
        <v>41725.166666666664</v>
      </c>
      <c r="F3410" s="157">
        <f>'2.40-Dati'!B3409</f>
        <v>101.27999877929599</v>
      </c>
      <c r="G3410" s="157">
        <f t="shared" si="106"/>
        <v>1019.9966430659941</v>
      </c>
      <c r="H3410" s="157">
        <f t="shared" si="107"/>
        <v>2089.996337889801</v>
      </c>
    </row>
    <row r="3411" spans="1:8" ht="15" customHeight="1" x14ac:dyDescent="0.2">
      <c r="A3411" s="152"/>
      <c r="B3411" s="152"/>
      <c r="C3411" s="152"/>
      <c r="D3411" s="152"/>
      <c r="E3411" s="153">
        <f>'2.40-Dati'!A3410</f>
        <v>41726.166666666664</v>
      </c>
      <c r="F3411" s="157">
        <f>'2.40-Dati'!B3410</f>
        <v>101.669998168945</v>
      </c>
      <c r="G3411" s="157">
        <f t="shared" si="106"/>
        <v>389.99938964900593</v>
      </c>
      <c r="H3411" s="157">
        <f t="shared" si="107"/>
        <v>1409.9960327150002</v>
      </c>
    </row>
    <row r="3412" spans="1:8" ht="15" customHeight="1" x14ac:dyDescent="0.2">
      <c r="A3412" s="152"/>
      <c r="B3412" s="152"/>
      <c r="C3412" s="152"/>
      <c r="D3412" s="152"/>
      <c r="E3412" s="153">
        <f>'2.40-Dati'!A3411</f>
        <v>41729.166666666664</v>
      </c>
      <c r="F3412" s="157">
        <f>'2.40-Dati'!B3411</f>
        <v>101.58000183105401</v>
      </c>
      <c r="G3412" s="157">
        <f t="shared" si="106"/>
        <v>-89.996337890994482</v>
      </c>
      <c r="H3412" s="157">
        <f t="shared" si="107"/>
        <v>300.00305175801145</v>
      </c>
    </row>
    <row r="3413" spans="1:8" ht="15" customHeight="1" x14ac:dyDescent="0.2">
      <c r="A3413" s="152"/>
      <c r="B3413" s="152"/>
      <c r="C3413" s="152"/>
      <c r="D3413" s="152"/>
      <c r="E3413" s="153">
        <f>'2.40-Dati'!A3412</f>
        <v>41730.166666666664</v>
      </c>
      <c r="F3413" s="157">
        <f>'2.40-Dati'!B3412</f>
        <v>99.739997863769503</v>
      </c>
      <c r="G3413" s="157">
        <f t="shared" si="106"/>
        <v>-1840.0039672845026</v>
      </c>
      <c r="H3413" s="157">
        <f t="shared" si="107"/>
        <v>-1930.000305175497</v>
      </c>
    </row>
    <row r="3414" spans="1:8" ht="15" customHeight="1" x14ac:dyDescent="0.2">
      <c r="A3414" s="152"/>
      <c r="B3414" s="152"/>
      <c r="C3414" s="152"/>
      <c r="D3414" s="152"/>
      <c r="E3414" s="153">
        <f>'2.40-Dati'!A3413</f>
        <v>41731.166666666664</v>
      </c>
      <c r="F3414" s="157">
        <f>'2.40-Dati'!B3413</f>
        <v>99.620002746582003</v>
      </c>
      <c r="G3414" s="157">
        <f t="shared" si="106"/>
        <v>-119.9951171875</v>
      </c>
      <c r="H3414" s="157">
        <f t="shared" si="107"/>
        <v>-1959.9990844720026</v>
      </c>
    </row>
    <row r="3415" spans="1:8" ht="15" customHeight="1" x14ac:dyDescent="0.2">
      <c r="A3415" s="152"/>
      <c r="B3415" s="152"/>
      <c r="C3415" s="152"/>
      <c r="D3415" s="152"/>
      <c r="E3415" s="153">
        <f>'2.40-Dati'!A3414</f>
        <v>41732.166666666664</v>
      </c>
      <c r="F3415" s="157">
        <f>'2.40-Dati'!B3414</f>
        <v>100.290000915527</v>
      </c>
      <c r="G3415" s="157">
        <f t="shared" si="106"/>
        <v>669.99816894499986</v>
      </c>
      <c r="H3415" s="157">
        <f t="shared" si="107"/>
        <v>550.00305175749986</v>
      </c>
    </row>
    <row r="3416" spans="1:8" ht="15" customHeight="1" x14ac:dyDescent="0.2">
      <c r="A3416" s="152"/>
      <c r="B3416" s="152"/>
      <c r="C3416" s="152"/>
      <c r="D3416" s="152"/>
      <c r="E3416" s="153">
        <f>'2.40-Dati'!A3415</f>
        <v>41733.166666666664</v>
      </c>
      <c r="F3416" s="157">
        <f>'2.40-Dati'!B3415</f>
        <v>101.139999389648</v>
      </c>
      <c r="G3416" s="157">
        <f t="shared" si="106"/>
        <v>849.99847412099427</v>
      </c>
      <c r="H3416" s="157">
        <f t="shared" si="107"/>
        <v>1519.9966430659942</v>
      </c>
    </row>
    <row r="3417" spans="1:8" ht="15" customHeight="1" x14ac:dyDescent="0.2">
      <c r="A3417" s="152"/>
      <c r="B3417" s="152"/>
      <c r="C3417" s="152"/>
      <c r="D3417" s="152"/>
      <c r="E3417" s="153">
        <f>'2.40-Dati'!A3416</f>
        <v>41736.166666666664</v>
      </c>
      <c r="F3417" s="157">
        <f>'2.40-Dati'!B3416</f>
        <v>100.44000244140599</v>
      </c>
      <c r="G3417" s="157">
        <f t="shared" si="106"/>
        <v>-699.99694824200276</v>
      </c>
      <c r="H3417" s="157">
        <f t="shared" si="107"/>
        <v>150.00152587899152</v>
      </c>
    </row>
    <row r="3418" spans="1:8" ht="15" customHeight="1" x14ac:dyDescent="0.2">
      <c r="A3418" s="152"/>
      <c r="B3418" s="152"/>
      <c r="C3418" s="152"/>
      <c r="D3418" s="152"/>
      <c r="E3418" s="153">
        <f>'2.40-Dati'!A3417</f>
        <v>41737.166666666664</v>
      </c>
      <c r="F3418" s="157">
        <f>'2.40-Dati'!B3417</f>
        <v>102.559997558593</v>
      </c>
      <c r="G3418" s="157">
        <f t="shared" si="106"/>
        <v>2119.9951171870025</v>
      </c>
      <c r="H3418" s="157">
        <f t="shared" si="107"/>
        <v>1419.9981689449996</v>
      </c>
    </row>
    <row r="3419" spans="1:8" ht="15" customHeight="1" x14ac:dyDescent="0.2">
      <c r="A3419" s="152"/>
      <c r="B3419" s="152"/>
      <c r="C3419" s="152"/>
      <c r="D3419" s="152"/>
      <c r="E3419" s="153">
        <f>'2.40-Dati'!A3418</f>
        <v>41738.166666666664</v>
      </c>
      <c r="F3419" s="157">
        <f>'2.40-Dati'!B3418</f>
        <v>103.59999847412099</v>
      </c>
      <c r="G3419" s="157">
        <f t="shared" si="106"/>
        <v>1040.0009155279974</v>
      </c>
      <c r="H3419" s="157">
        <f t="shared" si="107"/>
        <v>3159.9960327150002</v>
      </c>
    </row>
    <row r="3420" spans="1:8" ht="15" customHeight="1" x14ac:dyDescent="0.2">
      <c r="A3420" s="152"/>
      <c r="B3420" s="152"/>
      <c r="C3420" s="152"/>
      <c r="D3420" s="152"/>
      <c r="E3420" s="153">
        <f>'2.40-Dati'!A3419</f>
        <v>41739.166666666664</v>
      </c>
      <c r="F3420" s="157">
        <f>'2.40-Dati'!B3419</f>
        <v>103.400001525878</v>
      </c>
      <c r="G3420" s="157">
        <f t="shared" si="106"/>
        <v>-199.99694824299752</v>
      </c>
      <c r="H3420" s="157">
        <f t="shared" si="107"/>
        <v>840.00396728499993</v>
      </c>
    </row>
    <row r="3421" spans="1:8" ht="15" customHeight="1" x14ac:dyDescent="0.2">
      <c r="A3421" s="152"/>
      <c r="B3421" s="152"/>
      <c r="C3421" s="152"/>
      <c r="D3421" s="152"/>
      <c r="E3421" s="153">
        <f>'2.40-Dati'!A3420</f>
        <v>41740.166666666664</v>
      </c>
      <c r="F3421" s="157">
        <f>'2.40-Dati'!B3420</f>
        <v>103.73999786376901</v>
      </c>
      <c r="G3421" s="157">
        <f t="shared" si="106"/>
        <v>339.99633789100869</v>
      </c>
      <c r="H3421" s="157">
        <f t="shared" si="107"/>
        <v>139.99938964801117</v>
      </c>
    </row>
    <row r="3422" spans="1:8" ht="15" customHeight="1" x14ac:dyDescent="0.2">
      <c r="A3422" s="152"/>
      <c r="B3422" s="152"/>
      <c r="C3422" s="152"/>
      <c r="D3422" s="152"/>
      <c r="E3422" s="153">
        <f>'2.40-Dati'!A3421</f>
        <v>41743.166666666664</v>
      </c>
      <c r="F3422" s="157">
        <f>'2.40-Dati'!B3421</f>
        <v>104.050003051757</v>
      </c>
      <c r="G3422" s="157">
        <f t="shared" si="106"/>
        <v>310.00518798799703</v>
      </c>
      <c r="H3422" s="157">
        <f t="shared" si="107"/>
        <v>650.00152587900573</v>
      </c>
    </row>
    <row r="3423" spans="1:8" ht="15" customHeight="1" x14ac:dyDescent="0.2">
      <c r="A3423" s="152"/>
      <c r="B3423" s="152"/>
      <c r="C3423" s="152"/>
      <c r="D3423" s="152"/>
      <c r="E3423" s="153">
        <f>'2.40-Dati'!A3422</f>
        <v>41744.166666666664</v>
      </c>
      <c r="F3423" s="157">
        <f>'2.40-Dati'!B3422</f>
        <v>103.75</v>
      </c>
      <c r="G3423" s="157">
        <f t="shared" si="106"/>
        <v>-300.00305175700248</v>
      </c>
      <c r="H3423" s="157">
        <f t="shared" si="107"/>
        <v>10.002136230994552</v>
      </c>
    </row>
    <row r="3424" spans="1:8" ht="15" customHeight="1" x14ac:dyDescent="0.2">
      <c r="A3424" s="152"/>
      <c r="B3424" s="152"/>
      <c r="C3424" s="152"/>
      <c r="D3424" s="152"/>
      <c r="E3424" s="153">
        <f>'2.40-Dati'!A3423</f>
        <v>41745.166666666664</v>
      </c>
      <c r="F3424" s="157">
        <f>'2.40-Dati'!B3423</f>
        <v>103.76000213623</v>
      </c>
      <c r="G3424" s="157">
        <f t="shared" si="106"/>
        <v>10.002136229999792</v>
      </c>
      <c r="H3424" s="157">
        <f t="shared" si="107"/>
        <v>-290.00091552700269</v>
      </c>
    </row>
    <row r="3425" spans="1:8" ht="15" customHeight="1" x14ac:dyDescent="0.2">
      <c r="A3425" s="152"/>
      <c r="B3425" s="152"/>
      <c r="C3425" s="152"/>
      <c r="D3425" s="152"/>
      <c r="E3425" s="153">
        <f>'2.40-Dati'!A3424</f>
        <v>41746.166666666664</v>
      </c>
      <c r="F3425" s="157">
        <f>'2.40-Dati'!B3424</f>
        <v>104.300003051757</v>
      </c>
      <c r="G3425" s="157">
        <f t="shared" si="106"/>
        <v>540.00091552700269</v>
      </c>
      <c r="H3425" s="157">
        <f t="shared" si="107"/>
        <v>550.00305175700248</v>
      </c>
    </row>
    <row r="3426" spans="1:8" ht="15" customHeight="1" x14ac:dyDescent="0.2">
      <c r="A3426" s="152"/>
      <c r="B3426" s="152"/>
      <c r="C3426" s="152"/>
      <c r="D3426" s="152"/>
      <c r="E3426" s="153">
        <f>'2.40-Dati'!A3425</f>
        <v>41750.166666666664</v>
      </c>
      <c r="F3426" s="157">
        <f>'2.40-Dati'!B3425</f>
        <v>104.370002746582</v>
      </c>
      <c r="G3426" s="157">
        <f t="shared" si="106"/>
        <v>69.999694825000347</v>
      </c>
      <c r="H3426" s="157">
        <f t="shared" si="107"/>
        <v>610.00061035200304</v>
      </c>
    </row>
    <row r="3427" spans="1:8" ht="15" customHeight="1" x14ac:dyDescent="0.2">
      <c r="A3427" s="152"/>
      <c r="B3427" s="152"/>
      <c r="C3427" s="152"/>
      <c r="D3427" s="152"/>
      <c r="E3427" s="153">
        <f>'2.40-Dati'!A3426</f>
        <v>41751.166666666664</v>
      </c>
      <c r="F3427" s="157">
        <f>'2.40-Dati'!B3426</f>
        <v>102.129997253417</v>
      </c>
      <c r="G3427" s="157">
        <f t="shared" si="106"/>
        <v>-2240.0054931650002</v>
      </c>
      <c r="H3427" s="157">
        <f t="shared" si="107"/>
        <v>-2170.0057983399997</v>
      </c>
    </row>
    <row r="3428" spans="1:8" ht="15" customHeight="1" x14ac:dyDescent="0.2">
      <c r="A3428" s="152"/>
      <c r="B3428" s="152"/>
      <c r="C3428" s="152"/>
      <c r="D3428" s="152"/>
      <c r="E3428" s="153">
        <f>'2.40-Dati'!A3427</f>
        <v>41752.166666666664</v>
      </c>
      <c r="F3428" s="157">
        <f>'2.40-Dati'!B3427</f>
        <v>101.44000244140599</v>
      </c>
      <c r="G3428" s="157">
        <f t="shared" si="106"/>
        <v>-689.99481201100821</v>
      </c>
      <c r="H3428" s="157">
        <f t="shared" si="107"/>
        <v>-2930.0003051760086</v>
      </c>
    </row>
    <row r="3429" spans="1:8" ht="15" customHeight="1" x14ac:dyDescent="0.2">
      <c r="A3429" s="152"/>
      <c r="B3429" s="152"/>
      <c r="C3429" s="152"/>
      <c r="D3429" s="152"/>
      <c r="E3429" s="153">
        <f>'2.40-Dati'!A3428</f>
        <v>41753.166666666664</v>
      </c>
      <c r="F3429" s="157">
        <f>'2.40-Dati'!B3428</f>
        <v>101.94000244140599</v>
      </c>
      <c r="G3429" s="157">
        <f t="shared" si="106"/>
        <v>500</v>
      </c>
      <c r="H3429" s="157">
        <f t="shared" si="107"/>
        <v>-189.99481201100821</v>
      </c>
    </row>
    <row r="3430" spans="1:8" ht="15" customHeight="1" x14ac:dyDescent="0.2">
      <c r="A3430" s="152"/>
      <c r="B3430" s="152"/>
      <c r="C3430" s="152"/>
      <c r="D3430" s="152"/>
      <c r="E3430" s="153">
        <f>'2.40-Dati'!A3429</f>
        <v>41754.166666666664</v>
      </c>
      <c r="F3430" s="157">
        <f>'2.40-Dati'!B3429</f>
        <v>100.59999847412099</v>
      </c>
      <c r="G3430" s="157">
        <f t="shared" si="106"/>
        <v>-1340.0039672849998</v>
      </c>
      <c r="H3430" s="157">
        <f t="shared" si="107"/>
        <v>-840.00396728499982</v>
      </c>
    </row>
    <row r="3431" spans="1:8" ht="15" customHeight="1" x14ac:dyDescent="0.2">
      <c r="A3431" s="152"/>
      <c r="B3431" s="152"/>
      <c r="C3431" s="152"/>
      <c r="D3431" s="152"/>
      <c r="E3431" s="153">
        <f>'2.40-Dati'!A3430</f>
        <v>41757.166666666664</v>
      </c>
      <c r="F3431" s="157">
        <f>'2.40-Dati'!B3430</f>
        <v>100.83999633789</v>
      </c>
      <c r="G3431" s="157">
        <f t="shared" si="106"/>
        <v>239.99786376900545</v>
      </c>
      <c r="H3431" s="157">
        <f t="shared" si="107"/>
        <v>-1100.0061035159943</v>
      </c>
    </row>
    <row r="3432" spans="1:8" ht="15" customHeight="1" x14ac:dyDescent="0.2">
      <c r="A3432" s="152"/>
      <c r="B3432" s="152"/>
      <c r="C3432" s="152"/>
      <c r="D3432" s="152"/>
      <c r="E3432" s="153">
        <f>'2.40-Dati'!A3431</f>
        <v>41758.166666666664</v>
      </c>
      <c r="F3432" s="157">
        <f>'2.40-Dati'!B3431</f>
        <v>101.27999877929599</v>
      </c>
      <c r="G3432" s="157">
        <f t="shared" si="106"/>
        <v>440.0024414059942</v>
      </c>
      <c r="H3432" s="157">
        <f t="shared" si="107"/>
        <v>680.00030517499965</v>
      </c>
    </row>
    <row r="3433" spans="1:8" ht="15" customHeight="1" x14ac:dyDescent="0.2">
      <c r="A3433" s="152"/>
      <c r="B3433" s="152"/>
      <c r="C3433" s="152"/>
      <c r="D3433" s="152"/>
      <c r="E3433" s="153">
        <f>'2.40-Dati'!A3432</f>
        <v>41759.166666666664</v>
      </c>
      <c r="F3433" s="157">
        <f>'2.40-Dati'!B3432</f>
        <v>99.739997863769503</v>
      </c>
      <c r="G3433" s="157">
        <f t="shared" si="106"/>
        <v>-1540.0009155264911</v>
      </c>
      <c r="H3433" s="157">
        <f t="shared" si="107"/>
        <v>-1099.9984741204969</v>
      </c>
    </row>
    <row r="3434" spans="1:8" ht="15" customHeight="1" x14ac:dyDescent="0.2">
      <c r="A3434" s="152"/>
      <c r="B3434" s="152"/>
      <c r="C3434" s="152"/>
      <c r="D3434" s="152"/>
      <c r="E3434" s="153">
        <f>'2.40-Dati'!A3433</f>
        <v>41760.166666666664</v>
      </c>
      <c r="F3434" s="157">
        <f>'2.40-Dati'!B3433</f>
        <v>99.419998168945298</v>
      </c>
      <c r="G3434" s="157">
        <f t="shared" si="106"/>
        <v>-319.99969482420454</v>
      </c>
      <c r="H3434" s="157">
        <f t="shared" si="107"/>
        <v>-1860.0006103506958</v>
      </c>
    </row>
    <row r="3435" spans="1:8" ht="15" customHeight="1" x14ac:dyDescent="0.2">
      <c r="A3435" s="152"/>
      <c r="B3435" s="152"/>
      <c r="C3435" s="152"/>
      <c r="D3435" s="152"/>
      <c r="E3435" s="153">
        <f>'2.40-Dati'!A3434</f>
        <v>41761.166666666664</v>
      </c>
      <c r="F3435" s="157">
        <f>'2.40-Dati'!B3434</f>
        <v>99.760002136230398</v>
      </c>
      <c r="G3435" s="157">
        <f t="shared" si="106"/>
        <v>340.00396728509941</v>
      </c>
      <c r="H3435" s="157">
        <f t="shared" si="107"/>
        <v>20.004272460894867</v>
      </c>
    </row>
    <row r="3436" spans="1:8" ht="15" customHeight="1" x14ac:dyDescent="0.2">
      <c r="A3436" s="152"/>
      <c r="B3436" s="152"/>
      <c r="C3436" s="152"/>
      <c r="D3436" s="152"/>
      <c r="E3436" s="153">
        <f>'2.40-Dati'!A3435</f>
        <v>41764.166666666664</v>
      </c>
      <c r="F3436" s="157">
        <f>'2.40-Dati'!B3435</f>
        <v>99.480003356933594</v>
      </c>
      <c r="G3436" s="157">
        <f t="shared" si="106"/>
        <v>-279.99877929680395</v>
      </c>
      <c r="H3436" s="157">
        <f t="shared" si="107"/>
        <v>60.005187988295461</v>
      </c>
    </row>
    <row r="3437" spans="1:8" ht="15" customHeight="1" x14ac:dyDescent="0.2">
      <c r="A3437" s="152"/>
      <c r="B3437" s="152"/>
      <c r="C3437" s="152"/>
      <c r="D3437" s="152"/>
      <c r="E3437" s="153">
        <f>'2.40-Dati'!A3436</f>
        <v>41765.166666666664</v>
      </c>
      <c r="F3437" s="157">
        <f>'2.40-Dati'!B3436</f>
        <v>99.5</v>
      </c>
      <c r="G3437" s="157">
        <f t="shared" si="106"/>
        <v>19.99664306640625</v>
      </c>
      <c r="H3437" s="157">
        <f t="shared" si="107"/>
        <v>-260.0021362303977</v>
      </c>
    </row>
    <row r="3438" spans="1:8" ht="15" customHeight="1" x14ac:dyDescent="0.2">
      <c r="A3438" s="152"/>
      <c r="B3438" s="152"/>
      <c r="C3438" s="152"/>
      <c r="D3438" s="152"/>
      <c r="E3438" s="153">
        <f>'2.40-Dati'!A3437</f>
        <v>41766.166666666664</v>
      </c>
      <c r="F3438" s="157">
        <f>'2.40-Dati'!B3437</f>
        <v>100.76999664306599</v>
      </c>
      <c r="G3438" s="157">
        <f t="shared" si="106"/>
        <v>1269.9966430659942</v>
      </c>
      <c r="H3438" s="157">
        <f t="shared" si="107"/>
        <v>1289.9932861324005</v>
      </c>
    </row>
    <row r="3439" spans="1:8" ht="15" customHeight="1" x14ac:dyDescent="0.2">
      <c r="A3439" s="152"/>
      <c r="B3439" s="152"/>
      <c r="C3439" s="152"/>
      <c r="D3439" s="152"/>
      <c r="E3439" s="153">
        <f>'2.40-Dati'!A3438</f>
        <v>41767.166666666664</v>
      </c>
      <c r="F3439" s="157">
        <f>'2.40-Dati'!B3438</f>
        <v>100.26000213623</v>
      </c>
      <c r="G3439" s="157">
        <f t="shared" si="106"/>
        <v>-509.99450683599434</v>
      </c>
      <c r="H3439" s="157">
        <f t="shared" si="107"/>
        <v>760.00213622999991</v>
      </c>
    </row>
    <row r="3440" spans="1:8" ht="15" customHeight="1" x14ac:dyDescent="0.2">
      <c r="A3440" s="152"/>
      <c r="B3440" s="152"/>
      <c r="C3440" s="152"/>
      <c r="D3440" s="152"/>
      <c r="E3440" s="153">
        <f>'2.40-Dati'!A3439</f>
        <v>41768.166666666664</v>
      </c>
      <c r="F3440" s="157">
        <f>'2.40-Dati'!B3439</f>
        <v>99.989997863769503</v>
      </c>
      <c r="G3440" s="157">
        <f t="shared" si="106"/>
        <v>-270.00427246049696</v>
      </c>
      <c r="H3440" s="157">
        <f t="shared" si="107"/>
        <v>-779.99877929649131</v>
      </c>
    </row>
    <row r="3441" spans="1:8" ht="15" customHeight="1" x14ac:dyDescent="0.2">
      <c r="A3441" s="152"/>
      <c r="B3441" s="152"/>
      <c r="C3441" s="152"/>
      <c r="D3441" s="152"/>
      <c r="E3441" s="153">
        <f>'2.40-Dati'!A3440</f>
        <v>41771.166666666664</v>
      </c>
      <c r="F3441" s="157">
        <f>'2.40-Dati'!B3440</f>
        <v>100.58999633789</v>
      </c>
      <c r="G3441" s="157">
        <f t="shared" si="106"/>
        <v>599.99847412049689</v>
      </c>
      <c r="H3441" s="157">
        <f t="shared" si="107"/>
        <v>329.99420165999993</v>
      </c>
    </row>
    <row r="3442" spans="1:8" ht="15" customHeight="1" x14ac:dyDescent="0.2">
      <c r="A3442" s="152"/>
      <c r="B3442" s="152"/>
      <c r="C3442" s="152"/>
      <c r="D3442" s="152"/>
      <c r="E3442" s="153">
        <f>'2.40-Dati'!A3441</f>
        <v>41772.166666666664</v>
      </c>
      <c r="F3442" s="157">
        <f>'2.40-Dati'!B3441</f>
        <v>101.699996948242</v>
      </c>
      <c r="G3442" s="157">
        <f t="shared" si="106"/>
        <v>1110.0006103520032</v>
      </c>
      <c r="H3442" s="157">
        <f t="shared" si="107"/>
        <v>1709.9990844725</v>
      </c>
    </row>
    <row r="3443" spans="1:8" ht="15" customHeight="1" x14ac:dyDescent="0.2">
      <c r="A3443" s="152"/>
      <c r="B3443" s="152"/>
      <c r="C3443" s="152"/>
      <c r="D3443" s="152"/>
      <c r="E3443" s="153">
        <f>'2.40-Dati'!A3442</f>
        <v>41773.166666666664</v>
      </c>
      <c r="F3443" s="157">
        <f>'2.40-Dati'!B3442</f>
        <v>102.370002746582</v>
      </c>
      <c r="G3443" s="157">
        <f t="shared" si="106"/>
        <v>670.00579834000007</v>
      </c>
      <c r="H3443" s="157">
        <f t="shared" si="107"/>
        <v>1780.0064086920033</v>
      </c>
    </row>
    <row r="3444" spans="1:8" ht="15" customHeight="1" x14ac:dyDescent="0.2">
      <c r="A3444" s="152"/>
      <c r="B3444" s="152"/>
      <c r="C3444" s="152"/>
      <c r="D3444" s="152"/>
      <c r="E3444" s="153">
        <f>'2.40-Dati'!A3443</f>
        <v>41774.166666666664</v>
      </c>
      <c r="F3444" s="157">
        <f>'2.40-Dati'!B3443</f>
        <v>101.5</v>
      </c>
      <c r="G3444" s="157">
        <f t="shared" si="106"/>
        <v>-870.00274658200283</v>
      </c>
      <c r="H3444" s="157">
        <f t="shared" si="107"/>
        <v>-199.99694824200276</v>
      </c>
    </row>
    <row r="3445" spans="1:8" ht="15" customHeight="1" x14ac:dyDescent="0.2">
      <c r="A3445" s="152"/>
      <c r="B3445" s="152"/>
      <c r="C3445" s="152"/>
      <c r="D3445" s="152"/>
      <c r="E3445" s="153">
        <f>'2.40-Dati'!A3444</f>
        <v>41775.166666666664</v>
      </c>
      <c r="F3445" s="157">
        <f>'2.40-Dati'!B3444</f>
        <v>102.01999664306599</v>
      </c>
      <c r="G3445" s="157">
        <f t="shared" si="106"/>
        <v>519.99664306599414</v>
      </c>
      <c r="H3445" s="157">
        <f t="shared" si="107"/>
        <v>-350.00610351600869</v>
      </c>
    </row>
    <row r="3446" spans="1:8" ht="15" customHeight="1" x14ac:dyDescent="0.2">
      <c r="A3446" s="152"/>
      <c r="B3446" s="152"/>
      <c r="C3446" s="152"/>
      <c r="D3446" s="152"/>
      <c r="E3446" s="153">
        <f>'2.40-Dati'!A3445</f>
        <v>41778.166666666664</v>
      </c>
      <c r="F3446" s="157">
        <f>'2.40-Dati'!B3445</f>
        <v>102.61000061035099</v>
      </c>
      <c r="G3446" s="157">
        <f t="shared" si="106"/>
        <v>590.00396728499993</v>
      </c>
      <c r="H3446" s="157">
        <f t="shared" si="107"/>
        <v>1110.0006103509941</v>
      </c>
    </row>
    <row r="3447" spans="1:8" ht="15" customHeight="1" x14ac:dyDescent="0.2">
      <c r="A3447" s="152"/>
      <c r="B3447" s="152"/>
      <c r="C3447" s="152"/>
      <c r="D3447" s="152"/>
      <c r="E3447" s="153">
        <f>'2.40-Dati'!A3446</f>
        <v>41779.166666666664</v>
      </c>
      <c r="F3447" s="157">
        <f>'2.40-Dati'!B3446</f>
        <v>102.44000244140599</v>
      </c>
      <c r="G3447" s="157">
        <f t="shared" si="106"/>
        <v>-169.99816894499986</v>
      </c>
      <c r="H3447" s="157">
        <f t="shared" si="107"/>
        <v>420.00579834000007</v>
      </c>
    </row>
    <row r="3448" spans="1:8" ht="15" customHeight="1" x14ac:dyDescent="0.2">
      <c r="A3448" s="152"/>
      <c r="B3448" s="152"/>
      <c r="C3448" s="152"/>
      <c r="D3448" s="152"/>
      <c r="E3448" s="153">
        <f>'2.40-Dati'!A3447</f>
        <v>41780.166666666664</v>
      </c>
      <c r="F3448" s="157">
        <f>'2.40-Dati'!B3447</f>
        <v>104.06999969482401</v>
      </c>
      <c r="G3448" s="157">
        <f t="shared" si="106"/>
        <v>1629.9972534180115</v>
      </c>
      <c r="H3448" s="157">
        <f t="shared" si="107"/>
        <v>1459.9990844730116</v>
      </c>
    </row>
    <row r="3449" spans="1:8" ht="15" customHeight="1" x14ac:dyDescent="0.2">
      <c r="A3449" s="152"/>
      <c r="B3449" s="152"/>
      <c r="C3449" s="152"/>
      <c r="D3449" s="152"/>
      <c r="E3449" s="153">
        <f>'2.40-Dati'!A3448</f>
        <v>41781.166666666664</v>
      </c>
      <c r="F3449" s="157">
        <f>'2.40-Dati'!B3448</f>
        <v>103.73999786376901</v>
      </c>
      <c r="G3449" s="157">
        <f t="shared" si="106"/>
        <v>-330.00183105500014</v>
      </c>
      <c r="H3449" s="157">
        <f t="shared" si="107"/>
        <v>1299.9954223630114</v>
      </c>
    </row>
    <row r="3450" spans="1:8" ht="15" customHeight="1" x14ac:dyDescent="0.2">
      <c r="A3450" s="152"/>
      <c r="B3450" s="152"/>
      <c r="C3450" s="152"/>
      <c r="D3450" s="152"/>
      <c r="E3450" s="153">
        <f>'2.40-Dati'!A3449</f>
        <v>41782.166666666664</v>
      </c>
      <c r="F3450" s="157">
        <f>'2.40-Dati'!B3449</f>
        <v>104.34999847412099</v>
      </c>
      <c r="G3450" s="157">
        <f t="shared" si="106"/>
        <v>610.00061035198883</v>
      </c>
      <c r="H3450" s="157">
        <f t="shared" si="107"/>
        <v>279.99877929698869</v>
      </c>
    </row>
    <row r="3451" spans="1:8" ht="15" customHeight="1" x14ac:dyDescent="0.2">
      <c r="A3451" s="152"/>
      <c r="B3451" s="152"/>
      <c r="C3451" s="152"/>
      <c r="D3451" s="152"/>
      <c r="E3451" s="153">
        <f>'2.40-Dati'!A3450</f>
        <v>41786.166666666664</v>
      </c>
      <c r="F3451" s="157">
        <f>'2.40-Dati'!B3450</f>
        <v>104.11000061035099</v>
      </c>
      <c r="G3451" s="157">
        <f t="shared" si="106"/>
        <v>-239.99786377000021</v>
      </c>
      <c r="H3451" s="157">
        <f t="shared" si="107"/>
        <v>370.00274658198862</v>
      </c>
    </row>
    <row r="3452" spans="1:8" ht="15" customHeight="1" x14ac:dyDescent="0.2">
      <c r="A3452" s="152"/>
      <c r="B3452" s="152"/>
      <c r="C3452" s="152"/>
      <c r="D3452" s="152"/>
      <c r="E3452" s="153">
        <f>'2.40-Dati'!A3451</f>
        <v>41787.166666666664</v>
      </c>
      <c r="F3452" s="157">
        <f>'2.40-Dati'!B3451</f>
        <v>102.720001220703</v>
      </c>
      <c r="G3452" s="157">
        <f t="shared" si="106"/>
        <v>-1389.9993896479968</v>
      </c>
      <c r="H3452" s="157">
        <f t="shared" si="107"/>
        <v>-1629.9972534179969</v>
      </c>
    </row>
    <row r="3453" spans="1:8" ht="15" customHeight="1" x14ac:dyDescent="0.2">
      <c r="A3453" s="152"/>
      <c r="B3453" s="152"/>
      <c r="C3453" s="152"/>
      <c r="D3453" s="152"/>
      <c r="E3453" s="153">
        <f>'2.40-Dati'!A3452</f>
        <v>41788.166666666664</v>
      </c>
      <c r="F3453" s="157">
        <f>'2.40-Dati'!B3452</f>
        <v>103.58000183105401</v>
      </c>
      <c r="G3453" s="157">
        <f t="shared" si="106"/>
        <v>860.00061035100828</v>
      </c>
      <c r="H3453" s="157">
        <f t="shared" si="107"/>
        <v>-529.99877929698857</v>
      </c>
    </row>
    <row r="3454" spans="1:8" ht="15" customHeight="1" x14ac:dyDescent="0.2">
      <c r="A3454" s="152"/>
      <c r="B3454" s="152"/>
      <c r="C3454" s="152"/>
      <c r="D3454" s="152"/>
      <c r="E3454" s="153">
        <f>'2.40-Dati'!A3453</f>
        <v>41789.166666666664</v>
      </c>
      <c r="F3454" s="157">
        <f>'2.40-Dati'!B3453</f>
        <v>102.709999084472</v>
      </c>
      <c r="G3454" s="157">
        <f t="shared" si="106"/>
        <v>-870.00274658200283</v>
      </c>
      <c r="H3454" s="157">
        <f t="shared" si="107"/>
        <v>-10.002136230994552</v>
      </c>
    </row>
    <row r="3455" spans="1:8" ht="15" customHeight="1" x14ac:dyDescent="0.2">
      <c r="A3455" s="152"/>
      <c r="B3455" s="152"/>
      <c r="C3455" s="152"/>
      <c r="D3455" s="152"/>
      <c r="E3455" s="153">
        <f>'2.40-Dati'!A3454</f>
        <v>41792.166666666664</v>
      </c>
      <c r="F3455" s="157">
        <f>'2.40-Dati'!B3454</f>
        <v>102.470001220703</v>
      </c>
      <c r="G3455" s="157">
        <f t="shared" si="106"/>
        <v>-239.99786376900545</v>
      </c>
      <c r="H3455" s="157">
        <f t="shared" si="107"/>
        <v>-1110.0006103510082</v>
      </c>
    </row>
    <row r="3456" spans="1:8" ht="15" customHeight="1" x14ac:dyDescent="0.2">
      <c r="A3456" s="152"/>
      <c r="B3456" s="152"/>
      <c r="C3456" s="152"/>
      <c r="D3456" s="152"/>
      <c r="E3456" s="153">
        <f>'2.40-Dati'!A3455</f>
        <v>41793.166666666664</v>
      </c>
      <c r="F3456" s="157">
        <f>'2.40-Dati'!B3455</f>
        <v>102.66000366210901</v>
      </c>
      <c r="G3456" s="157">
        <f t="shared" si="106"/>
        <v>190.00244140600842</v>
      </c>
      <c r="H3456" s="157">
        <f t="shared" si="107"/>
        <v>-49.995422362997033</v>
      </c>
    </row>
    <row r="3457" spans="1:8" ht="15" customHeight="1" x14ac:dyDescent="0.2">
      <c r="A3457" s="152"/>
      <c r="B3457" s="152"/>
      <c r="C3457" s="152"/>
      <c r="D3457" s="152"/>
      <c r="E3457" s="153">
        <f>'2.40-Dati'!A3456</f>
        <v>41794.166666666664</v>
      </c>
      <c r="F3457" s="157">
        <f>'2.40-Dati'!B3456</f>
        <v>102.639999389648</v>
      </c>
      <c r="G3457" s="157">
        <f t="shared" si="106"/>
        <v>-20.004272461008554</v>
      </c>
      <c r="H3457" s="157">
        <f t="shared" si="107"/>
        <v>169.99816894499986</v>
      </c>
    </row>
    <row r="3458" spans="1:8" ht="15" customHeight="1" x14ac:dyDescent="0.2">
      <c r="A3458" s="152"/>
      <c r="B3458" s="152"/>
      <c r="C3458" s="152"/>
      <c r="D3458" s="152"/>
      <c r="E3458" s="153">
        <f>'2.40-Dati'!A3457</f>
        <v>41795.166666666664</v>
      </c>
      <c r="F3458" s="157">
        <f>'2.40-Dati'!B3457</f>
        <v>102.480003356933</v>
      </c>
      <c r="G3458" s="157">
        <f t="shared" si="106"/>
        <v>-159.99603271500007</v>
      </c>
      <c r="H3458" s="157">
        <f t="shared" si="107"/>
        <v>-180.00030517600862</v>
      </c>
    </row>
    <row r="3459" spans="1:8" ht="15" customHeight="1" x14ac:dyDescent="0.2">
      <c r="A3459" s="152"/>
      <c r="B3459" s="152"/>
      <c r="C3459" s="152"/>
      <c r="D3459" s="152"/>
      <c r="E3459" s="153">
        <f>'2.40-Dati'!A3458</f>
        <v>41796.166666666664</v>
      </c>
      <c r="F3459" s="157">
        <f>'2.40-Dati'!B3458</f>
        <v>102.66000366210901</v>
      </c>
      <c r="G3459" s="157">
        <f t="shared" si="106"/>
        <v>180.00030517600862</v>
      </c>
      <c r="H3459" s="157">
        <f t="shared" si="107"/>
        <v>20.004272461008554</v>
      </c>
    </row>
    <row r="3460" spans="1:8" ht="15" customHeight="1" x14ac:dyDescent="0.2">
      <c r="A3460" s="152"/>
      <c r="B3460" s="152"/>
      <c r="C3460" s="152"/>
      <c r="D3460" s="152"/>
      <c r="E3460" s="153">
        <f>'2.40-Dati'!A3459</f>
        <v>41799.166666666664</v>
      </c>
      <c r="F3460" s="157">
        <f>'2.40-Dati'!B3459</f>
        <v>104.41000366210901</v>
      </c>
      <c r="G3460" s="157">
        <f t="shared" ref="G3460:G3523" si="108">IF($B$1="lunga",1,-1)*$B$3*(F3460-F3459)</f>
        <v>1750</v>
      </c>
      <c r="H3460" s="157">
        <f t="shared" si="107"/>
        <v>1930.0003051760086</v>
      </c>
    </row>
    <row r="3461" spans="1:8" ht="15" customHeight="1" x14ac:dyDescent="0.2">
      <c r="A3461" s="152"/>
      <c r="B3461" s="152"/>
      <c r="C3461" s="152"/>
      <c r="D3461" s="152"/>
      <c r="E3461" s="153">
        <f>'2.40-Dati'!A3460</f>
        <v>41800.166666666664</v>
      </c>
      <c r="F3461" s="157">
        <f>'2.40-Dati'!B3460</f>
        <v>104.34999847412099</v>
      </c>
      <c r="G3461" s="157">
        <f t="shared" si="108"/>
        <v>-60.005187988011244</v>
      </c>
      <c r="H3461" s="157">
        <f t="shared" ref="H3461:H3524" si="109">G3460+G3461</f>
        <v>1689.9948120119889</v>
      </c>
    </row>
    <row r="3462" spans="1:8" ht="15" customHeight="1" x14ac:dyDescent="0.2">
      <c r="A3462" s="152"/>
      <c r="B3462" s="152"/>
      <c r="C3462" s="152"/>
      <c r="D3462" s="152"/>
      <c r="E3462" s="153">
        <f>'2.40-Dati'!A3461</f>
        <v>41801.166666666664</v>
      </c>
      <c r="F3462" s="157">
        <f>'2.40-Dati'!B3461</f>
        <v>104.400001525878</v>
      </c>
      <c r="G3462" s="157">
        <f t="shared" si="108"/>
        <v>50.003051757002481</v>
      </c>
      <c r="H3462" s="157">
        <f t="shared" si="109"/>
        <v>-10.002136231008762</v>
      </c>
    </row>
    <row r="3463" spans="1:8" ht="15" customHeight="1" x14ac:dyDescent="0.2">
      <c r="A3463" s="152"/>
      <c r="B3463" s="152"/>
      <c r="C3463" s="152"/>
      <c r="D3463" s="152"/>
      <c r="E3463" s="153">
        <f>'2.40-Dati'!A3462</f>
        <v>41802.166666666664</v>
      </c>
      <c r="F3463" s="157">
        <f>'2.40-Dati'!B3462</f>
        <v>106.52999877929599</v>
      </c>
      <c r="G3463" s="157">
        <f t="shared" si="108"/>
        <v>2129.9972534179969</v>
      </c>
      <c r="H3463" s="157">
        <f t="shared" si="109"/>
        <v>2180.0003051749995</v>
      </c>
    </row>
    <row r="3464" spans="1:8" ht="15" customHeight="1" x14ac:dyDescent="0.2">
      <c r="A3464" s="152"/>
      <c r="B3464" s="152"/>
      <c r="C3464" s="152"/>
      <c r="D3464" s="152"/>
      <c r="E3464" s="153">
        <f>'2.40-Dati'!A3463</f>
        <v>41803.166666666664</v>
      </c>
      <c r="F3464" s="157">
        <f>'2.40-Dati'!B3463</f>
        <v>106.91000366210901</v>
      </c>
      <c r="G3464" s="157">
        <f t="shared" si="108"/>
        <v>380.00488281301159</v>
      </c>
      <c r="H3464" s="157">
        <f t="shared" si="109"/>
        <v>2510.0021362310085</v>
      </c>
    </row>
    <row r="3465" spans="1:8" ht="15" customHeight="1" x14ac:dyDescent="0.2">
      <c r="A3465" s="152"/>
      <c r="B3465" s="152"/>
      <c r="C3465" s="152"/>
      <c r="D3465" s="152"/>
      <c r="E3465" s="153">
        <f>'2.40-Dati'!A3464</f>
        <v>41806.166666666664</v>
      </c>
      <c r="F3465" s="157">
        <f>'2.40-Dati'!B3464</f>
        <v>106.900001525878</v>
      </c>
      <c r="G3465" s="157">
        <f t="shared" si="108"/>
        <v>-10.002136231008762</v>
      </c>
      <c r="H3465" s="157">
        <f t="shared" si="109"/>
        <v>370.00274658200283</v>
      </c>
    </row>
    <row r="3466" spans="1:8" ht="15" customHeight="1" x14ac:dyDescent="0.2">
      <c r="A3466" s="152"/>
      <c r="B3466" s="152"/>
      <c r="C3466" s="152"/>
      <c r="D3466" s="152"/>
      <c r="E3466" s="153">
        <f>'2.40-Dati'!A3465</f>
        <v>41807.166666666664</v>
      </c>
      <c r="F3466" s="157">
        <f>'2.40-Dati'!B3465</f>
        <v>106.36000061035099</v>
      </c>
      <c r="G3466" s="157">
        <f t="shared" si="108"/>
        <v>-540.00091552700269</v>
      </c>
      <c r="H3466" s="157">
        <f t="shared" si="109"/>
        <v>-550.00305175801145</v>
      </c>
    </row>
    <row r="3467" spans="1:8" ht="15" customHeight="1" x14ac:dyDescent="0.2">
      <c r="A3467" s="152"/>
      <c r="B3467" s="152"/>
      <c r="C3467" s="152"/>
      <c r="D3467" s="152"/>
      <c r="E3467" s="153">
        <f>'2.40-Dati'!A3466</f>
        <v>41808.166666666664</v>
      </c>
      <c r="F3467" s="157">
        <f>'2.40-Dati'!B3466</f>
        <v>105.970001220703</v>
      </c>
      <c r="G3467" s="157">
        <f t="shared" si="108"/>
        <v>-389.99938964799696</v>
      </c>
      <c r="H3467" s="157">
        <f t="shared" si="109"/>
        <v>-930.00030517499965</v>
      </c>
    </row>
    <row r="3468" spans="1:8" ht="15" customHeight="1" x14ac:dyDescent="0.2">
      <c r="A3468" s="152"/>
      <c r="B3468" s="152"/>
      <c r="C3468" s="152"/>
      <c r="D3468" s="152"/>
      <c r="E3468" s="153">
        <f>'2.40-Dati'!A3467</f>
        <v>41809.166666666664</v>
      </c>
      <c r="F3468" s="157">
        <f>'2.40-Dati'!B3467</f>
        <v>106.430000305175</v>
      </c>
      <c r="G3468" s="157">
        <f t="shared" si="108"/>
        <v>459.99908447200255</v>
      </c>
      <c r="H3468" s="157">
        <f t="shared" si="109"/>
        <v>69.999694824005587</v>
      </c>
    </row>
    <row r="3469" spans="1:8" ht="15" customHeight="1" x14ac:dyDescent="0.2">
      <c r="A3469" s="152"/>
      <c r="B3469" s="152"/>
      <c r="C3469" s="152"/>
      <c r="D3469" s="152"/>
      <c r="E3469" s="153">
        <f>'2.40-Dati'!A3468</f>
        <v>41810.166666666664</v>
      </c>
      <c r="F3469" s="157">
        <f>'2.40-Dati'!B3468</f>
        <v>107.26000213623</v>
      </c>
      <c r="G3469" s="157">
        <f t="shared" si="108"/>
        <v>830.00183105500014</v>
      </c>
      <c r="H3469" s="157">
        <f t="shared" si="109"/>
        <v>1290.0009155270027</v>
      </c>
    </row>
    <row r="3470" spans="1:8" ht="15" customHeight="1" x14ac:dyDescent="0.2">
      <c r="A3470" s="152"/>
      <c r="B3470" s="152"/>
      <c r="C3470" s="152"/>
      <c r="D3470" s="152"/>
      <c r="E3470" s="153">
        <f>'2.40-Dati'!A3469</f>
        <v>41813.166666666664</v>
      </c>
      <c r="F3470" s="157">
        <f>'2.40-Dati'!B3469</f>
        <v>106.169998168945</v>
      </c>
      <c r="G3470" s="157">
        <f t="shared" si="108"/>
        <v>-1090.0039672849998</v>
      </c>
      <c r="H3470" s="157">
        <f t="shared" si="109"/>
        <v>-260.00213622999968</v>
      </c>
    </row>
    <row r="3471" spans="1:8" ht="15" customHeight="1" x14ac:dyDescent="0.2">
      <c r="A3471" s="152"/>
      <c r="B3471" s="152"/>
      <c r="C3471" s="152"/>
      <c r="D3471" s="152"/>
      <c r="E3471" s="153">
        <f>'2.40-Dati'!A3470</f>
        <v>41814.166666666664</v>
      </c>
      <c r="F3471" s="157">
        <f>'2.40-Dati'!B3470</f>
        <v>106.02999877929599</v>
      </c>
      <c r="G3471" s="157">
        <f t="shared" si="108"/>
        <v>-139.99938964900593</v>
      </c>
      <c r="H3471" s="157">
        <f t="shared" si="109"/>
        <v>-1230.0033569340058</v>
      </c>
    </row>
    <row r="3472" spans="1:8" ht="15" customHeight="1" x14ac:dyDescent="0.2">
      <c r="A3472" s="152"/>
      <c r="B3472" s="152"/>
      <c r="C3472" s="152"/>
      <c r="D3472" s="152"/>
      <c r="E3472" s="153">
        <f>'2.40-Dati'!A3471</f>
        <v>41815.166666666664</v>
      </c>
      <c r="F3472" s="157">
        <f>'2.40-Dati'!B3471</f>
        <v>106.5</v>
      </c>
      <c r="G3472" s="157">
        <f t="shared" si="108"/>
        <v>470.00122070400607</v>
      </c>
      <c r="H3472" s="157">
        <f t="shared" si="109"/>
        <v>330.00183105500014</v>
      </c>
    </row>
    <row r="3473" spans="1:8" ht="15" customHeight="1" x14ac:dyDescent="0.2">
      <c r="A3473" s="152"/>
      <c r="B3473" s="152"/>
      <c r="C3473" s="152"/>
      <c r="D3473" s="152"/>
      <c r="E3473" s="153">
        <f>'2.40-Dati'!A3472</f>
        <v>41816.166666666664</v>
      </c>
      <c r="F3473" s="157">
        <f>'2.40-Dati'!B3472</f>
        <v>105.83999633789</v>
      </c>
      <c r="G3473" s="157">
        <f t="shared" si="108"/>
        <v>-660.00366211000028</v>
      </c>
      <c r="H3473" s="157">
        <f t="shared" si="109"/>
        <v>-190.0024414059942</v>
      </c>
    </row>
    <row r="3474" spans="1:8" ht="15" customHeight="1" x14ac:dyDescent="0.2">
      <c r="A3474" s="152"/>
      <c r="B3474" s="152"/>
      <c r="C3474" s="152"/>
      <c r="D3474" s="152"/>
      <c r="E3474" s="153">
        <f>'2.40-Dati'!A3473</f>
        <v>41817.166666666664</v>
      </c>
      <c r="F3474" s="157">
        <f>'2.40-Dati'!B3473</f>
        <v>105.73999786376901</v>
      </c>
      <c r="G3474" s="157">
        <f t="shared" si="108"/>
        <v>-99.998474120994274</v>
      </c>
      <c r="H3474" s="157">
        <f t="shared" si="109"/>
        <v>-760.00213623099455</v>
      </c>
    </row>
    <row r="3475" spans="1:8" ht="15" customHeight="1" x14ac:dyDescent="0.2">
      <c r="A3475" s="152"/>
      <c r="B3475" s="152"/>
      <c r="C3475" s="152"/>
      <c r="D3475" s="152"/>
      <c r="E3475" s="153">
        <f>'2.40-Dati'!A3474</f>
        <v>41820.166666666664</v>
      </c>
      <c r="F3475" s="157">
        <f>'2.40-Dati'!B3474</f>
        <v>105.370002746582</v>
      </c>
      <c r="G3475" s="157">
        <f t="shared" si="108"/>
        <v>-369.99511718700262</v>
      </c>
      <c r="H3475" s="157">
        <f t="shared" si="109"/>
        <v>-469.99359130799689</v>
      </c>
    </row>
    <row r="3476" spans="1:8" ht="15" customHeight="1" x14ac:dyDescent="0.2">
      <c r="A3476" s="152"/>
      <c r="B3476" s="152"/>
      <c r="C3476" s="152"/>
      <c r="D3476" s="152"/>
      <c r="E3476" s="153">
        <f>'2.40-Dati'!A3475</f>
        <v>41821.166666666664</v>
      </c>
      <c r="F3476" s="157">
        <f>'2.40-Dati'!B3475</f>
        <v>105.33999633789</v>
      </c>
      <c r="G3476" s="157">
        <f t="shared" si="108"/>
        <v>-30.006408692003106</v>
      </c>
      <c r="H3476" s="157">
        <f t="shared" si="109"/>
        <v>-400.00152587900573</v>
      </c>
    </row>
    <row r="3477" spans="1:8" ht="15" customHeight="1" x14ac:dyDescent="0.2">
      <c r="A3477" s="152"/>
      <c r="B3477" s="152"/>
      <c r="C3477" s="152"/>
      <c r="D3477" s="152"/>
      <c r="E3477" s="153">
        <f>'2.40-Dati'!A3476</f>
        <v>41822.166666666664</v>
      </c>
      <c r="F3477" s="157">
        <f>'2.40-Dati'!B3476</f>
        <v>104.480003356933</v>
      </c>
      <c r="G3477" s="157">
        <f t="shared" si="108"/>
        <v>-859.99298095700283</v>
      </c>
      <c r="H3477" s="157">
        <f t="shared" si="109"/>
        <v>-889.99938964900593</v>
      </c>
    </row>
    <row r="3478" spans="1:8" ht="15" customHeight="1" x14ac:dyDescent="0.2">
      <c r="A3478" s="152"/>
      <c r="B3478" s="152"/>
      <c r="C3478" s="152"/>
      <c r="D3478" s="152"/>
      <c r="E3478" s="153">
        <f>'2.40-Dati'!A3477</f>
        <v>41823.472222222219</v>
      </c>
      <c r="F3478" s="157">
        <f>'2.40-Dati'!B3477</f>
        <v>104.059997558593</v>
      </c>
      <c r="G3478" s="157">
        <f t="shared" si="108"/>
        <v>-420.00579834000007</v>
      </c>
      <c r="H3478" s="157">
        <f t="shared" si="109"/>
        <v>-1279.9987792970028</v>
      </c>
    </row>
    <row r="3479" spans="1:8" ht="15" customHeight="1" x14ac:dyDescent="0.2">
      <c r="A3479" s="152"/>
      <c r="B3479" s="152"/>
      <c r="C3479" s="152"/>
      <c r="D3479" s="152"/>
      <c r="E3479" s="153">
        <f>'2.40-Dati'!A3478</f>
        <v>41827.166666666664</v>
      </c>
      <c r="F3479" s="157">
        <f>'2.40-Dati'!B3478</f>
        <v>103.52999877929599</v>
      </c>
      <c r="G3479" s="157">
        <f t="shared" si="108"/>
        <v>-529.9987792970029</v>
      </c>
      <c r="H3479" s="157">
        <f t="shared" si="109"/>
        <v>-950.00457763700297</v>
      </c>
    </row>
    <row r="3480" spans="1:8" ht="15" customHeight="1" x14ac:dyDescent="0.2">
      <c r="A3480" s="152"/>
      <c r="B3480" s="152"/>
      <c r="C3480" s="152"/>
      <c r="D3480" s="152"/>
      <c r="E3480" s="153">
        <f>'2.40-Dati'!A3479</f>
        <v>41828.166666666664</v>
      </c>
      <c r="F3480" s="157">
        <f>'2.40-Dati'!B3479</f>
        <v>103.400001525878</v>
      </c>
      <c r="G3480" s="157">
        <f t="shared" si="108"/>
        <v>-129.99725341799717</v>
      </c>
      <c r="H3480" s="157">
        <f t="shared" si="109"/>
        <v>-659.99603271500007</v>
      </c>
    </row>
    <row r="3481" spans="1:8" ht="15" customHeight="1" x14ac:dyDescent="0.2">
      <c r="A3481" s="152"/>
      <c r="B3481" s="152"/>
      <c r="C3481" s="152"/>
      <c r="D3481" s="152"/>
      <c r="E3481" s="153">
        <f>'2.40-Dati'!A3480</f>
        <v>41829.166666666664</v>
      </c>
      <c r="F3481" s="157">
        <f>'2.40-Dati'!B3480</f>
        <v>102.290000915527</v>
      </c>
      <c r="G3481" s="157">
        <f t="shared" si="108"/>
        <v>-1110.0006103509941</v>
      </c>
      <c r="H3481" s="157">
        <f t="shared" si="109"/>
        <v>-1239.9978637689912</v>
      </c>
    </row>
    <row r="3482" spans="1:8" ht="15" customHeight="1" x14ac:dyDescent="0.2">
      <c r="A3482" s="152"/>
      <c r="B3482" s="152"/>
      <c r="C3482" s="152"/>
      <c r="D3482" s="152"/>
      <c r="E3482" s="153">
        <f>'2.40-Dati'!A3481</f>
        <v>41830.166666666664</v>
      </c>
      <c r="F3482" s="157">
        <f>'2.40-Dati'!B3481</f>
        <v>102.930000305175</v>
      </c>
      <c r="G3482" s="157">
        <f t="shared" si="108"/>
        <v>639.99938964799696</v>
      </c>
      <c r="H3482" s="157">
        <f t="shared" si="109"/>
        <v>-470.0012207029971</v>
      </c>
    </row>
    <row r="3483" spans="1:8" ht="15" customHeight="1" x14ac:dyDescent="0.2">
      <c r="A3483" s="152"/>
      <c r="B3483" s="152"/>
      <c r="C3483" s="152"/>
      <c r="D3483" s="152"/>
      <c r="E3483" s="153">
        <f>'2.40-Dati'!A3482</f>
        <v>41831.166666666664</v>
      </c>
      <c r="F3483" s="157">
        <f>'2.40-Dati'!B3482</f>
        <v>100.83000183105401</v>
      </c>
      <c r="G3483" s="157">
        <f t="shared" si="108"/>
        <v>-2099.9984741209942</v>
      </c>
      <c r="H3483" s="157">
        <f t="shared" si="109"/>
        <v>-1459.9990844729973</v>
      </c>
    </row>
    <row r="3484" spans="1:8" ht="15" customHeight="1" x14ac:dyDescent="0.2">
      <c r="A3484" s="152"/>
      <c r="B3484" s="152"/>
      <c r="C3484" s="152"/>
      <c r="D3484" s="152"/>
      <c r="E3484" s="153">
        <f>'2.40-Dati'!A3483</f>
        <v>41834.166666666664</v>
      </c>
      <c r="F3484" s="157">
        <f>'2.40-Dati'!B3483</f>
        <v>100.91000366210901</v>
      </c>
      <c r="G3484" s="157">
        <f t="shared" si="108"/>
        <v>80.001831055000139</v>
      </c>
      <c r="H3484" s="157">
        <f t="shared" si="109"/>
        <v>-2019.996643065994</v>
      </c>
    </row>
    <row r="3485" spans="1:8" ht="15" customHeight="1" x14ac:dyDescent="0.2">
      <c r="A3485" s="152"/>
      <c r="B3485" s="152"/>
      <c r="C3485" s="152"/>
      <c r="D3485" s="152"/>
      <c r="E3485" s="153">
        <f>'2.40-Dati'!A3484</f>
        <v>41835.166666666664</v>
      </c>
      <c r="F3485" s="157">
        <f>'2.40-Dati'!B3484</f>
        <v>99.959999084472599</v>
      </c>
      <c r="G3485" s="157">
        <f t="shared" si="108"/>
        <v>-950.00457763640611</v>
      </c>
      <c r="H3485" s="157">
        <f t="shared" si="109"/>
        <v>-870.00274658140597</v>
      </c>
    </row>
    <row r="3486" spans="1:8" ht="15" customHeight="1" x14ac:dyDescent="0.2">
      <c r="A3486" s="152"/>
      <c r="B3486" s="152"/>
      <c r="C3486" s="152"/>
      <c r="D3486" s="152"/>
      <c r="E3486" s="153">
        <f>'2.40-Dati'!A3485</f>
        <v>41836.166666666664</v>
      </c>
      <c r="F3486" s="157">
        <f>'2.40-Dati'!B3485</f>
        <v>101.199996948242</v>
      </c>
      <c r="G3486" s="157">
        <f t="shared" si="108"/>
        <v>1239.9978637694035</v>
      </c>
      <c r="H3486" s="157">
        <f t="shared" si="109"/>
        <v>289.99328613299735</v>
      </c>
    </row>
    <row r="3487" spans="1:8" ht="15" customHeight="1" x14ac:dyDescent="0.2">
      <c r="A3487" s="152"/>
      <c r="B3487" s="152"/>
      <c r="C3487" s="152"/>
      <c r="D3487" s="152"/>
      <c r="E3487" s="153">
        <f>'2.40-Dati'!A3486</f>
        <v>41837.166666666664</v>
      </c>
      <c r="F3487" s="157">
        <f>'2.40-Dati'!B3486</f>
        <v>103.19000244140599</v>
      </c>
      <c r="G3487" s="157">
        <f t="shared" si="108"/>
        <v>1990.0054931639916</v>
      </c>
      <c r="H3487" s="157">
        <f t="shared" si="109"/>
        <v>3230.003356933395</v>
      </c>
    </row>
    <row r="3488" spans="1:8" ht="15" customHeight="1" x14ac:dyDescent="0.2">
      <c r="A3488" s="152"/>
      <c r="B3488" s="152"/>
      <c r="C3488" s="152"/>
      <c r="D3488" s="152"/>
      <c r="E3488" s="153">
        <f>'2.40-Dati'!A3487</f>
        <v>41838.166666666664</v>
      </c>
      <c r="F3488" s="157">
        <f>'2.40-Dati'!B3487</f>
        <v>103.129997253417</v>
      </c>
      <c r="G3488" s="157">
        <f t="shared" si="108"/>
        <v>-60.005187988991793</v>
      </c>
      <c r="H3488" s="157">
        <f t="shared" si="109"/>
        <v>1930.0003051749998</v>
      </c>
    </row>
    <row r="3489" spans="1:8" ht="15" customHeight="1" x14ac:dyDescent="0.2">
      <c r="A3489" s="152"/>
      <c r="B3489" s="152"/>
      <c r="C3489" s="152"/>
      <c r="D3489" s="152"/>
      <c r="E3489" s="153">
        <f>'2.40-Dati'!A3488</f>
        <v>41841.166666666664</v>
      </c>
      <c r="F3489" s="157">
        <f>'2.40-Dati'!B3488</f>
        <v>104.58999633789</v>
      </c>
      <c r="G3489" s="157">
        <f t="shared" si="108"/>
        <v>1459.9990844729973</v>
      </c>
      <c r="H3489" s="157">
        <f t="shared" si="109"/>
        <v>1399.9938964840055</v>
      </c>
    </row>
    <row r="3490" spans="1:8" ht="15" customHeight="1" x14ac:dyDescent="0.2">
      <c r="A3490" s="152"/>
      <c r="B3490" s="152"/>
      <c r="C3490" s="152"/>
      <c r="D3490" s="152"/>
      <c r="E3490" s="153">
        <f>'2.40-Dati'!A3489</f>
        <v>41842.166666666664</v>
      </c>
      <c r="F3490" s="157">
        <f>'2.40-Dati'!B3489</f>
        <v>104.419998168945</v>
      </c>
      <c r="G3490" s="157">
        <f t="shared" si="108"/>
        <v>-169.99816894499986</v>
      </c>
      <c r="H3490" s="157">
        <f t="shared" si="109"/>
        <v>1290.0009155279974</v>
      </c>
    </row>
    <row r="3491" spans="1:8" ht="15" customHeight="1" x14ac:dyDescent="0.2">
      <c r="A3491" s="152"/>
      <c r="B3491" s="152"/>
      <c r="C3491" s="152"/>
      <c r="D3491" s="152"/>
      <c r="E3491" s="153">
        <f>'2.40-Dati'!A3490</f>
        <v>41843.166666666664</v>
      </c>
      <c r="F3491" s="157">
        <f>'2.40-Dati'!B3490</f>
        <v>103.120002746582</v>
      </c>
      <c r="G3491" s="157">
        <f t="shared" si="108"/>
        <v>-1299.995422362997</v>
      </c>
      <c r="H3491" s="157">
        <f t="shared" si="109"/>
        <v>-1469.9935913079969</v>
      </c>
    </row>
    <row r="3492" spans="1:8" ht="15" customHeight="1" x14ac:dyDescent="0.2">
      <c r="A3492" s="152"/>
      <c r="B3492" s="152"/>
      <c r="C3492" s="152"/>
      <c r="D3492" s="152"/>
      <c r="E3492" s="153">
        <f>'2.40-Dati'!A3491</f>
        <v>41844.166666666664</v>
      </c>
      <c r="F3492" s="157">
        <f>'2.40-Dati'!B3491</f>
        <v>102.06999969482401</v>
      </c>
      <c r="G3492" s="157">
        <f t="shared" si="108"/>
        <v>-1050.0030517579971</v>
      </c>
      <c r="H3492" s="157">
        <f t="shared" si="109"/>
        <v>-2349.9984741209942</v>
      </c>
    </row>
    <row r="3493" spans="1:8" ht="15" customHeight="1" x14ac:dyDescent="0.2">
      <c r="A3493" s="152"/>
      <c r="B3493" s="152"/>
      <c r="C3493" s="152"/>
      <c r="D3493" s="152"/>
      <c r="E3493" s="153">
        <f>'2.40-Dati'!A3492</f>
        <v>41845.166666666664</v>
      </c>
      <c r="F3493" s="157">
        <f>'2.40-Dati'!B3492</f>
        <v>102.08999633789</v>
      </c>
      <c r="G3493" s="157">
        <f t="shared" si="108"/>
        <v>19.996643065994135</v>
      </c>
      <c r="H3493" s="157">
        <f t="shared" si="109"/>
        <v>-1030.0064086920029</v>
      </c>
    </row>
    <row r="3494" spans="1:8" ht="15" customHeight="1" x14ac:dyDescent="0.2">
      <c r="A3494" s="152"/>
      <c r="B3494" s="152"/>
      <c r="C3494" s="152"/>
      <c r="D3494" s="152"/>
      <c r="E3494" s="153">
        <f>'2.40-Dati'!A3493</f>
        <v>41848.166666666664</v>
      </c>
      <c r="F3494" s="157">
        <f>'2.40-Dati'!B3493</f>
        <v>101.669998168945</v>
      </c>
      <c r="G3494" s="157">
        <f t="shared" si="108"/>
        <v>-419.99816894499986</v>
      </c>
      <c r="H3494" s="157">
        <f t="shared" si="109"/>
        <v>-400.00152587900573</v>
      </c>
    </row>
    <row r="3495" spans="1:8" ht="15" customHeight="1" x14ac:dyDescent="0.2">
      <c r="A3495" s="152"/>
      <c r="B3495" s="152"/>
      <c r="C3495" s="152"/>
      <c r="D3495" s="152"/>
      <c r="E3495" s="153">
        <f>'2.40-Dati'!A3494</f>
        <v>41849.166666666664</v>
      </c>
      <c r="F3495" s="157">
        <f>'2.40-Dati'!B3494</f>
        <v>100.970001220703</v>
      </c>
      <c r="G3495" s="157">
        <f t="shared" si="108"/>
        <v>-699.99694824200276</v>
      </c>
      <c r="H3495" s="157">
        <f t="shared" si="109"/>
        <v>-1119.9951171870025</v>
      </c>
    </row>
    <row r="3496" spans="1:8" ht="15" customHeight="1" x14ac:dyDescent="0.2">
      <c r="A3496" s="152"/>
      <c r="B3496" s="152"/>
      <c r="C3496" s="152"/>
      <c r="D3496" s="152"/>
      <c r="E3496" s="153">
        <f>'2.40-Dati'!A3495</f>
        <v>41850.166666666664</v>
      </c>
      <c r="F3496" s="157">
        <f>'2.40-Dati'!B3495</f>
        <v>100.26999664306599</v>
      </c>
      <c r="G3496" s="157">
        <f t="shared" si="108"/>
        <v>-700.00457763700297</v>
      </c>
      <c r="H3496" s="157">
        <f t="shared" si="109"/>
        <v>-1400.0015258790058</v>
      </c>
    </row>
    <row r="3497" spans="1:8" ht="15" customHeight="1" x14ac:dyDescent="0.2">
      <c r="A3497" s="152"/>
      <c r="B3497" s="152"/>
      <c r="C3497" s="152"/>
      <c r="D3497" s="152"/>
      <c r="E3497" s="153">
        <f>'2.40-Dati'!A3496</f>
        <v>41851.166666666664</v>
      </c>
      <c r="F3497" s="157">
        <f>'2.40-Dati'!B3496</f>
        <v>98.169998168945298</v>
      </c>
      <c r="G3497" s="157">
        <f t="shared" si="108"/>
        <v>-2099.9984741206958</v>
      </c>
      <c r="H3497" s="157">
        <f t="shared" si="109"/>
        <v>-2800.0030517576988</v>
      </c>
    </row>
    <row r="3498" spans="1:8" ht="15" customHeight="1" x14ac:dyDescent="0.2">
      <c r="A3498" s="152"/>
      <c r="B3498" s="152"/>
      <c r="C3498" s="152"/>
      <c r="D3498" s="152"/>
      <c r="E3498" s="153">
        <f>'2.40-Dati'!A3497</f>
        <v>41852.166666666664</v>
      </c>
      <c r="F3498" s="157">
        <f>'2.40-Dati'!B3497</f>
        <v>97.879997253417898</v>
      </c>
      <c r="G3498" s="157">
        <f t="shared" si="108"/>
        <v>-290.00091552740059</v>
      </c>
      <c r="H3498" s="157">
        <f t="shared" si="109"/>
        <v>-2389.9993896480964</v>
      </c>
    </row>
    <row r="3499" spans="1:8" ht="15" customHeight="1" x14ac:dyDescent="0.2">
      <c r="A3499" s="152"/>
      <c r="B3499" s="152"/>
      <c r="C3499" s="152"/>
      <c r="D3499" s="152"/>
      <c r="E3499" s="153">
        <f>'2.40-Dati'!A3498</f>
        <v>41855.166666666664</v>
      </c>
      <c r="F3499" s="157">
        <f>'2.40-Dati'!B3498</f>
        <v>98.290000915527301</v>
      </c>
      <c r="G3499" s="157">
        <f t="shared" si="108"/>
        <v>410.00366210940342</v>
      </c>
      <c r="H3499" s="157">
        <f t="shared" si="109"/>
        <v>120.00274658200283</v>
      </c>
    </row>
    <row r="3500" spans="1:8" ht="15" customHeight="1" x14ac:dyDescent="0.2">
      <c r="A3500" s="152"/>
      <c r="B3500" s="152"/>
      <c r="C3500" s="152"/>
      <c r="D3500" s="152"/>
      <c r="E3500" s="153">
        <f>'2.40-Dati'!A3499</f>
        <v>41856.166666666664</v>
      </c>
      <c r="F3500" s="157">
        <f>'2.40-Dati'!B3499</f>
        <v>97.379997253417898</v>
      </c>
      <c r="G3500" s="157">
        <f t="shared" si="108"/>
        <v>-910.00366210940342</v>
      </c>
      <c r="H3500" s="157">
        <f t="shared" si="109"/>
        <v>-500</v>
      </c>
    </row>
    <row r="3501" spans="1:8" ht="15" customHeight="1" x14ac:dyDescent="0.2">
      <c r="A3501" s="152"/>
      <c r="B3501" s="152"/>
      <c r="C3501" s="152"/>
      <c r="D3501" s="152"/>
      <c r="E3501" s="153">
        <f>'2.40-Dati'!A3500</f>
        <v>41857.166666666664</v>
      </c>
      <c r="F3501" s="157">
        <f>'2.40-Dati'!B3500</f>
        <v>96.919998168945298</v>
      </c>
      <c r="G3501" s="157">
        <f t="shared" si="108"/>
        <v>-459.99908447259941</v>
      </c>
      <c r="H3501" s="157">
        <f t="shared" si="109"/>
        <v>-1370.0027465820028</v>
      </c>
    </row>
    <row r="3502" spans="1:8" ht="15" customHeight="1" x14ac:dyDescent="0.2">
      <c r="A3502" s="152"/>
      <c r="B3502" s="152"/>
      <c r="C3502" s="152"/>
      <c r="D3502" s="152"/>
      <c r="E3502" s="153">
        <f>'2.40-Dati'!A3501</f>
        <v>41858.166666666664</v>
      </c>
      <c r="F3502" s="157">
        <f>'2.40-Dati'!B3501</f>
        <v>97.339996337890597</v>
      </c>
      <c r="G3502" s="157">
        <f t="shared" si="108"/>
        <v>419.99816894529829</v>
      </c>
      <c r="H3502" s="157">
        <f t="shared" si="109"/>
        <v>-40.000915527301117</v>
      </c>
    </row>
    <row r="3503" spans="1:8" ht="15" customHeight="1" x14ac:dyDescent="0.2">
      <c r="A3503" s="152"/>
      <c r="B3503" s="152"/>
      <c r="C3503" s="152"/>
      <c r="D3503" s="152"/>
      <c r="E3503" s="153">
        <f>'2.40-Dati'!A3502</f>
        <v>41859.166666666664</v>
      </c>
      <c r="F3503" s="157">
        <f>'2.40-Dati'!B3502</f>
        <v>97.650001525878906</v>
      </c>
      <c r="G3503" s="157">
        <f t="shared" si="108"/>
        <v>310.00518798830967</v>
      </c>
      <c r="H3503" s="157">
        <f t="shared" si="109"/>
        <v>730.00335693360796</v>
      </c>
    </row>
    <row r="3504" spans="1:8" ht="15" customHeight="1" x14ac:dyDescent="0.2">
      <c r="A3504" s="152"/>
      <c r="B3504" s="152"/>
      <c r="C3504" s="152"/>
      <c r="D3504" s="152"/>
      <c r="E3504" s="153">
        <f>'2.40-Dati'!A3503</f>
        <v>41862.166666666664</v>
      </c>
      <c r="F3504" s="157">
        <f>'2.40-Dati'!B3503</f>
        <v>98.080001831054602</v>
      </c>
      <c r="G3504" s="157">
        <f t="shared" si="108"/>
        <v>430.00030517569598</v>
      </c>
      <c r="H3504" s="157">
        <f t="shared" si="109"/>
        <v>740.00549316400566</v>
      </c>
    </row>
    <row r="3505" spans="1:8" ht="15" customHeight="1" x14ac:dyDescent="0.2">
      <c r="A3505" s="152"/>
      <c r="B3505" s="152"/>
      <c r="C3505" s="152"/>
      <c r="D3505" s="152"/>
      <c r="E3505" s="153">
        <f>'2.40-Dati'!A3504</f>
        <v>41863.166666666664</v>
      </c>
      <c r="F3505" s="157">
        <f>'2.40-Dati'!B3504</f>
        <v>97.370002746582003</v>
      </c>
      <c r="G3505" s="157">
        <f t="shared" si="108"/>
        <v>-709.99908447259941</v>
      </c>
      <c r="H3505" s="157">
        <f t="shared" si="109"/>
        <v>-279.99877929690342</v>
      </c>
    </row>
    <row r="3506" spans="1:8" ht="15" customHeight="1" x14ac:dyDescent="0.2">
      <c r="A3506" s="152"/>
      <c r="B3506" s="152"/>
      <c r="C3506" s="152"/>
      <c r="D3506" s="152"/>
      <c r="E3506" s="153">
        <f>'2.40-Dati'!A3505</f>
        <v>41864.166666666664</v>
      </c>
      <c r="F3506" s="157">
        <f>'2.40-Dati'!B3505</f>
        <v>97.589996337890597</v>
      </c>
      <c r="G3506" s="157">
        <f t="shared" si="108"/>
        <v>219.99359130859375</v>
      </c>
      <c r="H3506" s="157">
        <f t="shared" si="109"/>
        <v>-490.00549316400566</v>
      </c>
    </row>
    <row r="3507" spans="1:8" ht="15" customHeight="1" x14ac:dyDescent="0.2">
      <c r="A3507" s="152"/>
      <c r="B3507" s="152"/>
      <c r="C3507" s="152"/>
      <c r="D3507" s="152"/>
      <c r="E3507" s="153">
        <f>'2.40-Dati'!A3506</f>
        <v>41865.166666666664</v>
      </c>
      <c r="F3507" s="157">
        <f>'2.40-Dati'!B3506</f>
        <v>95.580001831054602</v>
      </c>
      <c r="G3507" s="157">
        <f t="shared" si="108"/>
        <v>-2009.9945068359943</v>
      </c>
      <c r="H3507" s="157">
        <f t="shared" si="109"/>
        <v>-1790.0009155274006</v>
      </c>
    </row>
    <row r="3508" spans="1:8" ht="15" customHeight="1" x14ac:dyDescent="0.2">
      <c r="A3508" s="152"/>
      <c r="B3508" s="152"/>
      <c r="C3508" s="152"/>
      <c r="D3508" s="152"/>
      <c r="E3508" s="153">
        <f>'2.40-Dati'!A3507</f>
        <v>41866.166666666664</v>
      </c>
      <c r="F3508" s="157">
        <f>'2.40-Dati'!B3507</f>
        <v>97.349998474121094</v>
      </c>
      <c r="G3508" s="157">
        <f t="shared" si="108"/>
        <v>1769.9966430664915</v>
      </c>
      <c r="H3508" s="157">
        <f t="shared" si="109"/>
        <v>-239.99786376950283</v>
      </c>
    </row>
    <row r="3509" spans="1:8" ht="15" customHeight="1" x14ac:dyDescent="0.2">
      <c r="A3509" s="152"/>
      <c r="B3509" s="152"/>
      <c r="C3509" s="152"/>
      <c r="D3509" s="152"/>
      <c r="E3509" s="153">
        <f>'2.40-Dati'!A3508</f>
        <v>41869.166666666664</v>
      </c>
      <c r="F3509" s="157">
        <f>'2.40-Dati'!B3508</f>
        <v>96.410003662109304</v>
      </c>
      <c r="G3509" s="157">
        <f t="shared" si="108"/>
        <v>-939.9948120117898</v>
      </c>
      <c r="H3509" s="157">
        <f t="shared" si="109"/>
        <v>830.00183105470171</v>
      </c>
    </row>
    <row r="3510" spans="1:8" ht="15" customHeight="1" x14ac:dyDescent="0.2">
      <c r="A3510" s="152"/>
      <c r="B3510" s="152"/>
      <c r="C3510" s="152"/>
      <c r="D3510" s="152"/>
      <c r="E3510" s="153">
        <f>'2.40-Dati'!A3509</f>
        <v>41870.166666666664</v>
      </c>
      <c r="F3510" s="157">
        <f>'2.40-Dati'!B3509</f>
        <v>94.480003356933594</v>
      </c>
      <c r="G3510" s="157">
        <f t="shared" si="108"/>
        <v>-1930.0003051757103</v>
      </c>
      <c r="H3510" s="157">
        <f t="shared" si="109"/>
        <v>-2869.9951171875</v>
      </c>
    </row>
    <row r="3511" spans="1:8" ht="15" customHeight="1" x14ac:dyDescent="0.2">
      <c r="A3511" s="152"/>
      <c r="B3511" s="152"/>
      <c r="C3511" s="152"/>
      <c r="D3511" s="152"/>
      <c r="E3511" s="153">
        <f>'2.40-Dati'!A3510</f>
        <v>41871.166666666664</v>
      </c>
      <c r="F3511" s="157">
        <f>'2.40-Dati'!B3510</f>
        <v>96.069999694824205</v>
      </c>
      <c r="G3511" s="157">
        <f t="shared" si="108"/>
        <v>1589.9963378906109</v>
      </c>
      <c r="H3511" s="157">
        <f t="shared" si="109"/>
        <v>-340.00396728509941</v>
      </c>
    </row>
    <row r="3512" spans="1:8" ht="15" customHeight="1" x14ac:dyDescent="0.2">
      <c r="A3512" s="152"/>
      <c r="B3512" s="152"/>
      <c r="C3512" s="152"/>
      <c r="D3512" s="152"/>
      <c r="E3512" s="153">
        <f>'2.40-Dati'!A3511</f>
        <v>41872.166666666664</v>
      </c>
      <c r="F3512" s="157">
        <f>'2.40-Dati'!B3511</f>
        <v>93.959999084472599</v>
      </c>
      <c r="G3512" s="157">
        <f t="shared" si="108"/>
        <v>-2110.0006103516052</v>
      </c>
      <c r="H3512" s="157">
        <f t="shared" si="109"/>
        <v>-520.00427246099434</v>
      </c>
    </row>
    <row r="3513" spans="1:8" ht="15" customHeight="1" x14ac:dyDescent="0.2">
      <c r="A3513" s="152"/>
      <c r="B3513" s="152"/>
      <c r="C3513" s="152"/>
      <c r="D3513" s="152"/>
      <c r="E3513" s="153">
        <f>'2.40-Dati'!A3512</f>
        <v>41873.166666666664</v>
      </c>
      <c r="F3513" s="157">
        <f>'2.40-Dati'!B3512</f>
        <v>93.650001525878906</v>
      </c>
      <c r="G3513" s="157">
        <f t="shared" si="108"/>
        <v>-309.99755859369316</v>
      </c>
      <c r="H3513" s="157">
        <f t="shared" si="109"/>
        <v>-2419.9981689452984</v>
      </c>
    </row>
    <row r="3514" spans="1:8" ht="15" customHeight="1" x14ac:dyDescent="0.2">
      <c r="A3514" s="152"/>
      <c r="B3514" s="152"/>
      <c r="C3514" s="152"/>
      <c r="D3514" s="152"/>
      <c r="E3514" s="153">
        <f>'2.40-Dati'!A3513</f>
        <v>41876.166666666664</v>
      </c>
      <c r="F3514" s="157">
        <f>'2.40-Dati'!B3513</f>
        <v>93.349998474121094</v>
      </c>
      <c r="G3514" s="157">
        <f t="shared" si="108"/>
        <v>-300.0030517578125</v>
      </c>
      <c r="H3514" s="157">
        <f t="shared" si="109"/>
        <v>-610.00061035150566</v>
      </c>
    </row>
    <row r="3515" spans="1:8" ht="15" customHeight="1" x14ac:dyDescent="0.2">
      <c r="A3515" s="152"/>
      <c r="B3515" s="152"/>
      <c r="C3515" s="152"/>
      <c r="D3515" s="152"/>
      <c r="E3515" s="153">
        <f>'2.40-Dati'!A3514</f>
        <v>41877.166666666664</v>
      </c>
      <c r="F3515" s="157">
        <f>'2.40-Dati'!B3514</f>
        <v>93.860000610351506</v>
      </c>
      <c r="G3515" s="157">
        <f t="shared" si="108"/>
        <v>510.00213623041191</v>
      </c>
      <c r="H3515" s="157">
        <f t="shared" si="109"/>
        <v>209.99908447259941</v>
      </c>
    </row>
    <row r="3516" spans="1:8" ht="15" customHeight="1" x14ac:dyDescent="0.2">
      <c r="A3516" s="152"/>
      <c r="B3516" s="152"/>
      <c r="C3516" s="152"/>
      <c r="D3516" s="152"/>
      <c r="E3516" s="153">
        <f>'2.40-Dati'!A3515</f>
        <v>41878.166666666664</v>
      </c>
      <c r="F3516" s="157">
        <f>'2.40-Dati'!B3515</f>
        <v>93.879997253417898</v>
      </c>
      <c r="G3516" s="157">
        <f t="shared" si="108"/>
        <v>19.996643066392039</v>
      </c>
      <c r="H3516" s="157">
        <f t="shared" si="109"/>
        <v>529.99877929680395</v>
      </c>
    </row>
    <row r="3517" spans="1:8" ht="15" customHeight="1" x14ac:dyDescent="0.2">
      <c r="A3517" s="152"/>
      <c r="B3517" s="152"/>
      <c r="C3517" s="152"/>
      <c r="D3517" s="152"/>
      <c r="E3517" s="153">
        <f>'2.40-Dati'!A3516</f>
        <v>41879.166666666664</v>
      </c>
      <c r="F3517" s="157">
        <f>'2.40-Dati'!B3516</f>
        <v>94.550003051757798</v>
      </c>
      <c r="G3517" s="157">
        <f t="shared" si="108"/>
        <v>670.00579833990059</v>
      </c>
      <c r="H3517" s="157">
        <f t="shared" si="109"/>
        <v>690.00244140629263</v>
      </c>
    </row>
    <row r="3518" spans="1:8" ht="15" customHeight="1" x14ac:dyDescent="0.2">
      <c r="A3518" s="152"/>
      <c r="B3518" s="152"/>
      <c r="C3518" s="152"/>
      <c r="D3518" s="152"/>
      <c r="E3518" s="153">
        <f>'2.40-Dati'!A3517</f>
        <v>41880.166666666664</v>
      </c>
      <c r="F3518" s="157">
        <f>'2.40-Dati'!B3517</f>
        <v>95.959999084472599</v>
      </c>
      <c r="G3518" s="157">
        <f t="shared" si="108"/>
        <v>1409.996032714801</v>
      </c>
      <c r="H3518" s="157">
        <f t="shared" si="109"/>
        <v>2080.0018310547016</v>
      </c>
    </row>
    <row r="3519" spans="1:8" ht="15" customHeight="1" x14ac:dyDescent="0.2">
      <c r="A3519" s="152"/>
      <c r="B3519" s="152"/>
      <c r="C3519" s="152"/>
      <c r="D3519" s="152"/>
      <c r="E3519" s="153">
        <f>'2.40-Dati'!A3518</f>
        <v>41884.166666666664</v>
      </c>
      <c r="F3519" s="157">
        <f>'2.40-Dati'!B3518</f>
        <v>92.879997253417898</v>
      </c>
      <c r="G3519" s="157">
        <f t="shared" si="108"/>
        <v>-3080.0018310547016</v>
      </c>
      <c r="H3519" s="157">
        <f t="shared" si="109"/>
        <v>-1670.0057983399006</v>
      </c>
    </row>
    <row r="3520" spans="1:8" ht="15" customHeight="1" x14ac:dyDescent="0.2">
      <c r="A3520" s="152"/>
      <c r="B3520" s="152"/>
      <c r="C3520" s="152"/>
      <c r="D3520" s="152"/>
      <c r="E3520" s="153">
        <f>'2.40-Dati'!A3519</f>
        <v>41885.166666666664</v>
      </c>
      <c r="F3520" s="157">
        <f>'2.40-Dati'!B3519</f>
        <v>95.540000915527301</v>
      </c>
      <c r="G3520" s="157">
        <f t="shared" si="108"/>
        <v>2660.0036621094032</v>
      </c>
      <c r="H3520" s="157">
        <f t="shared" si="109"/>
        <v>-419.9981689452984</v>
      </c>
    </row>
    <row r="3521" spans="1:8" ht="15" customHeight="1" x14ac:dyDescent="0.2">
      <c r="A3521" s="152"/>
      <c r="B3521" s="152"/>
      <c r="C3521" s="152"/>
      <c r="D3521" s="152"/>
      <c r="E3521" s="153">
        <f>'2.40-Dati'!A3520</f>
        <v>41886.166666666664</v>
      </c>
      <c r="F3521" s="157">
        <f>'2.40-Dati'!B3520</f>
        <v>94.449996948242102</v>
      </c>
      <c r="G3521" s="157">
        <f t="shared" si="108"/>
        <v>-1090.003967285199</v>
      </c>
      <c r="H3521" s="157">
        <f t="shared" si="109"/>
        <v>1569.9996948242042</v>
      </c>
    </row>
    <row r="3522" spans="1:8" ht="15" customHeight="1" x14ac:dyDescent="0.2">
      <c r="A3522" s="152"/>
      <c r="B3522" s="152"/>
      <c r="C3522" s="152"/>
      <c r="D3522" s="152"/>
      <c r="E3522" s="153">
        <f>'2.40-Dati'!A3521</f>
        <v>41887.166666666664</v>
      </c>
      <c r="F3522" s="157">
        <f>'2.40-Dati'!B3521</f>
        <v>93.290000915527301</v>
      </c>
      <c r="G3522" s="157">
        <f t="shared" si="108"/>
        <v>-1159.996032714801</v>
      </c>
      <c r="H3522" s="157">
        <f t="shared" si="109"/>
        <v>-2250</v>
      </c>
    </row>
    <row r="3523" spans="1:8" ht="15" customHeight="1" x14ac:dyDescent="0.2">
      <c r="A3523" s="152"/>
      <c r="B3523" s="152"/>
      <c r="C3523" s="152"/>
      <c r="D3523" s="152"/>
      <c r="E3523" s="153">
        <f>'2.40-Dati'!A3522</f>
        <v>41890.166666666664</v>
      </c>
      <c r="F3523" s="157">
        <f>'2.40-Dati'!B3522</f>
        <v>92.660003662109304</v>
      </c>
      <c r="G3523" s="157">
        <f t="shared" si="108"/>
        <v>-629.99725341799717</v>
      </c>
      <c r="H3523" s="157">
        <f t="shared" si="109"/>
        <v>-1789.9932861327982</v>
      </c>
    </row>
    <row r="3524" spans="1:8" ht="15" customHeight="1" x14ac:dyDescent="0.2">
      <c r="A3524" s="152"/>
      <c r="B3524" s="152"/>
      <c r="C3524" s="152"/>
      <c r="D3524" s="152"/>
      <c r="E3524" s="153">
        <f>'2.40-Dati'!A3523</f>
        <v>41891.166666666664</v>
      </c>
      <c r="F3524" s="157">
        <f>'2.40-Dati'!B3523</f>
        <v>92.75</v>
      </c>
      <c r="G3524" s="157">
        <f t="shared" ref="G3524:G3587" si="110">IF($B$1="lunga",1,-1)*$B$3*(F3524-F3523)</f>
        <v>89.996337890696054</v>
      </c>
      <c r="H3524" s="157">
        <f t="shared" si="109"/>
        <v>-540.00091552730112</v>
      </c>
    </row>
    <row r="3525" spans="1:8" ht="15" customHeight="1" x14ac:dyDescent="0.2">
      <c r="A3525" s="152"/>
      <c r="B3525" s="152"/>
      <c r="C3525" s="152"/>
      <c r="D3525" s="152"/>
      <c r="E3525" s="153">
        <f>'2.40-Dati'!A3524</f>
        <v>41892.166666666664</v>
      </c>
      <c r="F3525" s="157">
        <f>'2.40-Dati'!B3524</f>
        <v>91.669998168945298</v>
      </c>
      <c r="G3525" s="157">
        <f t="shared" si="110"/>
        <v>-1080.0018310547016</v>
      </c>
      <c r="H3525" s="157">
        <f t="shared" ref="H3525:H3588" si="111">G3524+G3525</f>
        <v>-990.00549316400554</v>
      </c>
    </row>
    <row r="3526" spans="1:8" ht="15" customHeight="1" x14ac:dyDescent="0.2">
      <c r="A3526" s="152"/>
      <c r="B3526" s="152"/>
      <c r="C3526" s="152"/>
      <c r="D3526" s="152"/>
      <c r="E3526" s="153">
        <f>'2.40-Dati'!A3525</f>
        <v>41893.166666666664</v>
      </c>
      <c r="F3526" s="157">
        <f>'2.40-Dati'!B3525</f>
        <v>92.830001831054602</v>
      </c>
      <c r="G3526" s="157">
        <f t="shared" si="110"/>
        <v>1160.0036621093041</v>
      </c>
      <c r="H3526" s="157">
        <f t="shared" si="111"/>
        <v>80.001831054602462</v>
      </c>
    </row>
    <row r="3527" spans="1:8" ht="15" customHeight="1" x14ac:dyDescent="0.2">
      <c r="A3527" s="152"/>
      <c r="B3527" s="152"/>
      <c r="C3527" s="152"/>
      <c r="D3527" s="152"/>
      <c r="E3527" s="153">
        <f>'2.40-Dati'!A3526</f>
        <v>41894.166666666664</v>
      </c>
      <c r="F3527" s="157">
        <f>'2.40-Dati'!B3526</f>
        <v>92.269996643066406</v>
      </c>
      <c r="G3527" s="157">
        <f t="shared" si="110"/>
        <v>-560.00518798819598</v>
      </c>
      <c r="H3527" s="157">
        <f t="shared" si="111"/>
        <v>599.99847412110807</v>
      </c>
    </row>
    <row r="3528" spans="1:8" ht="15" customHeight="1" x14ac:dyDescent="0.2">
      <c r="A3528" s="152"/>
      <c r="B3528" s="152"/>
      <c r="C3528" s="152"/>
      <c r="D3528" s="152"/>
      <c r="E3528" s="153">
        <f>'2.40-Dati'!A3527</f>
        <v>41897.166666666664</v>
      </c>
      <c r="F3528" s="157">
        <f>'2.40-Dati'!B3527</f>
        <v>92.919998168945298</v>
      </c>
      <c r="G3528" s="157">
        <f t="shared" si="110"/>
        <v>650.00152587889204</v>
      </c>
      <c r="H3528" s="157">
        <f t="shared" si="111"/>
        <v>89.996337890696054</v>
      </c>
    </row>
    <row r="3529" spans="1:8" ht="15" customHeight="1" x14ac:dyDescent="0.2">
      <c r="A3529" s="152"/>
      <c r="B3529" s="152"/>
      <c r="C3529" s="152"/>
      <c r="D3529" s="152"/>
      <c r="E3529" s="153">
        <f>'2.40-Dati'!A3528</f>
        <v>41898.166666666664</v>
      </c>
      <c r="F3529" s="157">
        <f>'2.40-Dati'!B3528</f>
        <v>94.879997253417898</v>
      </c>
      <c r="G3529" s="157">
        <f t="shared" si="110"/>
        <v>1959.9990844725994</v>
      </c>
      <c r="H3529" s="157">
        <f t="shared" si="111"/>
        <v>2610.0006103514916</v>
      </c>
    </row>
    <row r="3530" spans="1:8" ht="15" customHeight="1" x14ac:dyDescent="0.2">
      <c r="A3530" s="152"/>
      <c r="B3530" s="152"/>
      <c r="C3530" s="152"/>
      <c r="D3530" s="152"/>
      <c r="E3530" s="153">
        <f>'2.40-Dati'!A3529</f>
        <v>41899.166666666664</v>
      </c>
      <c r="F3530" s="157">
        <f>'2.40-Dati'!B3529</f>
        <v>94.419998168945298</v>
      </c>
      <c r="G3530" s="157">
        <f t="shared" si="110"/>
        <v>-459.99908447259941</v>
      </c>
      <c r="H3530" s="157">
        <f t="shared" si="111"/>
        <v>1500</v>
      </c>
    </row>
    <row r="3531" spans="1:8" ht="15" customHeight="1" x14ac:dyDescent="0.2">
      <c r="A3531" s="152"/>
      <c r="B3531" s="152"/>
      <c r="C3531" s="152"/>
      <c r="D3531" s="152"/>
      <c r="E3531" s="153">
        <f>'2.40-Dati'!A3530</f>
        <v>41900.166666666664</v>
      </c>
      <c r="F3531" s="157">
        <f>'2.40-Dati'!B3530</f>
        <v>93.069999694824205</v>
      </c>
      <c r="G3531" s="157">
        <f t="shared" si="110"/>
        <v>-1349.9984741210938</v>
      </c>
      <c r="H3531" s="157">
        <f t="shared" si="111"/>
        <v>-1809.9975585936932</v>
      </c>
    </row>
    <row r="3532" spans="1:8" ht="15" customHeight="1" x14ac:dyDescent="0.2">
      <c r="A3532" s="152"/>
      <c r="B3532" s="152"/>
      <c r="C3532" s="152"/>
      <c r="D3532" s="152"/>
      <c r="E3532" s="153">
        <f>'2.40-Dati'!A3531</f>
        <v>41901.166666666664</v>
      </c>
      <c r="F3532" s="157">
        <f>'2.40-Dati'!B3531</f>
        <v>92.410003662109304</v>
      </c>
      <c r="G3532" s="157">
        <f t="shared" si="110"/>
        <v>-659.99603271490059</v>
      </c>
      <c r="H3532" s="157">
        <f t="shared" si="111"/>
        <v>-2009.9945068359943</v>
      </c>
    </row>
    <row r="3533" spans="1:8" ht="15" customHeight="1" x14ac:dyDescent="0.2">
      <c r="A3533" s="152"/>
      <c r="B3533" s="152"/>
      <c r="C3533" s="152"/>
      <c r="D3533" s="152"/>
      <c r="E3533" s="153">
        <f>'2.40-Dati'!A3532</f>
        <v>41904.166666666664</v>
      </c>
      <c r="F3533" s="157">
        <f>'2.40-Dati'!B3532</f>
        <v>91.519996643066406</v>
      </c>
      <c r="G3533" s="157">
        <f t="shared" si="110"/>
        <v>-890.0070190428977</v>
      </c>
      <c r="H3533" s="157">
        <f t="shared" si="111"/>
        <v>-1550.0030517577984</v>
      </c>
    </row>
    <row r="3534" spans="1:8" ht="15" customHeight="1" x14ac:dyDescent="0.2">
      <c r="A3534" s="152"/>
      <c r="B3534" s="152"/>
      <c r="C3534" s="152"/>
      <c r="D3534" s="152"/>
      <c r="E3534" s="153">
        <f>'2.40-Dati'!A3533</f>
        <v>41905.166666666664</v>
      </c>
      <c r="F3534" s="157">
        <f>'2.40-Dati'!B3533</f>
        <v>91.559997558593693</v>
      </c>
      <c r="G3534" s="157">
        <f t="shared" si="110"/>
        <v>40.000915527286907</v>
      </c>
      <c r="H3534" s="157">
        <f t="shared" si="111"/>
        <v>-850.00610351561079</v>
      </c>
    </row>
    <row r="3535" spans="1:8" ht="15" customHeight="1" x14ac:dyDescent="0.2">
      <c r="A3535" s="152"/>
      <c r="B3535" s="152"/>
      <c r="C3535" s="152"/>
      <c r="D3535" s="152"/>
      <c r="E3535" s="153">
        <f>'2.40-Dati'!A3534</f>
        <v>41906.166666666664</v>
      </c>
      <c r="F3535" s="157">
        <f>'2.40-Dati'!B3534</f>
        <v>92.800003051757798</v>
      </c>
      <c r="G3535" s="157">
        <f t="shared" si="110"/>
        <v>1240.0054931641052</v>
      </c>
      <c r="H3535" s="157">
        <f t="shared" si="111"/>
        <v>1280.0064086913922</v>
      </c>
    </row>
    <row r="3536" spans="1:8" ht="15" customHeight="1" x14ac:dyDescent="0.2">
      <c r="A3536" s="152"/>
      <c r="B3536" s="152"/>
      <c r="C3536" s="152"/>
      <c r="D3536" s="152"/>
      <c r="E3536" s="153">
        <f>'2.40-Dati'!A3535</f>
        <v>41907.166666666664</v>
      </c>
      <c r="F3536" s="157">
        <f>'2.40-Dati'!B3535</f>
        <v>92.529998779296804</v>
      </c>
      <c r="G3536" s="157">
        <f t="shared" si="110"/>
        <v>-270.00427246099434</v>
      </c>
      <c r="H3536" s="157">
        <f t="shared" si="111"/>
        <v>970.0012207031109</v>
      </c>
    </row>
    <row r="3537" spans="1:8" ht="15" customHeight="1" x14ac:dyDescent="0.2">
      <c r="A3537" s="152"/>
      <c r="B3537" s="152"/>
      <c r="C3537" s="152"/>
      <c r="D3537" s="152"/>
      <c r="E3537" s="153">
        <f>'2.40-Dati'!A3536</f>
        <v>41908.166666666664</v>
      </c>
      <c r="F3537" s="157">
        <f>'2.40-Dati'!B3536</f>
        <v>93.540000915527301</v>
      </c>
      <c r="G3537" s="157">
        <f t="shared" si="110"/>
        <v>1010.0021362304972</v>
      </c>
      <c r="H3537" s="157">
        <f t="shared" si="111"/>
        <v>739.99786376950283</v>
      </c>
    </row>
    <row r="3538" spans="1:8" ht="15" customHeight="1" x14ac:dyDescent="0.2">
      <c r="A3538" s="152"/>
      <c r="B3538" s="152"/>
      <c r="C3538" s="152"/>
      <c r="D3538" s="152"/>
      <c r="E3538" s="153">
        <f>'2.40-Dati'!A3537</f>
        <v>41911.166666666664</v>
      </c>
      <c r="F3538" s="157">
        <f>'2.40-Dati'!B3537</f>
        <v>94.569999694824205</v>
      </c>
      <c r="G3538" s="157">
        <f t="shared" si="110"/>
        <v>1029.9987792969034</v>
      </c>
      <c r="H3538" s="157">
        <f t="shared" si="111"/>
        <v>2040.0009155274006</v>
      </c>
    </row>
    <row r="3539" spans="1:8" ht="15" customHeight="1" x14ac:dyDescent="0.2">
      <c r="A3539" s="152"/>
      <c r="B3539" s="152"/>
      <c r="C3539" s="152"/>
      <c r="D3539" s="152"/>
      <c r="E3539" s="153">
        <f>'2.40-Dati'!A3538</f>
        <v>41912.166666666664</v>
      </c>
      <c r="F3539" s="157">
        <f>'2.40-Dati'!B3538</f>
        <v>91.160003662109304</v>
      </c>
      <c r="G3539" s="157">
        <f t="shared" si="110"/>
        <v>-3409.9960327149006</v>
      </c>
      <c r="H3539" s="157">
        <f t="shared" si="111"/>
        <v>-2379.9972534179969</v>
      </c>
    </row>
    <row r="3540" spans="1:8" ht="15" customHeight="1" x14ac:dyDescent="0.2">
      <c r="A3540" s="152"/>
      <c r="B3540" s="152"/>
      <c r="C3540" s="152"/>
      <c r="D3540" s="152"/>
      <c r="E3540" s="153">
        <f>'2.40-Dati'!A3539</f>
        <v>41913.166666666664</v>
      </c>
      <c r="F3540" s="157">
        <f>'2.40-Dati'!B3539</f>
        <v>90.730003356933594</v>
      </c>
      <c r="G3540" s="157">
        <f t="shared" si="110"/>
        <v>-430.0003051757102</v>
      </c>
      <c r="H3540" s="157">
        <f t="shared" si="111"/>
        <v>-3839.9963378906109</v>
      </c>
    </row>
    <row r="3541" spans="1:8" ht="15" customHeight="1" x14ac:dyDescent="0.2">
      <c r="A3541" s="152"/>
      <c r="B3541" s="152"/>
      <c r="C3541" s="152"/>
      <c r="D3541" s="152"/>
      <c r="E3541" s="153">
        <f>'2.40-Dati'!A3540</f>
        <v>41914.166666666664</v>
      </c>
      <c r="F3541" s="157">
        <f>'2.40-Dati'!B3540</f>
        <v>91.010002136230398</v>
      </c>
      <c r="G3541" s="157">
        <f t="shared" si="110"/>
        <v>279.99877929680395</v>
      </c>
      <c r="H3541" s="157">
        <f t="shared" si="111"/>
        <v>-150.00152587890625</v>
      </c>
    </row>
    <row r="3542" spans="1:8" ht="15" customHeight="1" x14ac:dyDescent="0.2">
      <c r="A3542" s="152"/>
      <c r="B3542" s="152"/>
      <c r="C3542" s="152"/>
      <c r="D3542" s="152"/>
      <c r="E3542" s="153">
        <f>'2.40-Dati'!A3541</f>
        <v>41915.166666666664</v>
      </c>
      <c r="F3542" s="157">
        <f>'2.40-Dati'!B3541</f>
        <v>89.739997863769503</v>
      </c>
      <c r="G3542" s="157">
        <f t="shared" si="110"/>
        <v>-1270.0042724608948</v>
      </c>
      <c r="H3542" s="157">
        <f t="shared" si="111"/>
        <v>-990.00549316409081</v>
      </c>
    </row>
    <row r="3543" spans="1:8" ht="15" customHeight="1" x14ac:dyDescent="0.2">
      <c r="A3543" s="152"/>
      <c r="B3543" s="152"/>
      <c r="C3543" s="152"/>
      <c r="D3543" s="152"/>
      <c r="E3543" s="153">
        <f>'2.40-Dati'!A3542</f>
        <v>41918.166666666664</v>
      </c>
      <c r="F3543" s="157">
        <f>'2.40-Dati'!B3542</f>
        <v>90.339996337890597</v>
      </c>
      <c r="G3543" s="157">
        <f t="shared" si="110"/>
        <v>599.99847412109375</v>
      </c>
      <c r="H3543" s="157">
        <f t="shared" si="111"/>
        <v>-670.005798339801</v>
      </c>
    </row>
    <row r="3544" spans="1:8" ht="15" customHeight="1" x14ac:dyDescent="0.2">
      <c r="A3544" s="152"/>
      <c r="B3544" s="152"/>
      <c r="C3544" s="152"/>
      <c r="D3544" s="152"/>
      <c r="E3544" s="153">
        <f>'2.40-Dati'!A3543</f>
        <v>41919.166666666664</v>
      </c>
      <c r="F3544" s="157">
        <f>'2.40-Dati'!B3543</f>
        <v>88.849998474121094</v>
      </c>
      <c r="G3544" s="157">
        <f t="shared" si="110"/>
        <v>-1489.9978637695028</v>
      </c>
      <c r="H3544" s="157">
        <f t="shared" si="111"/>
        <v>-889.99938964840908</v>
      </c>
    </row>
    <row r="3545" spans="1:8" ht="15" customHeight="1" x14ac:dyDescent="0.2">
      <c r="A3545" s="152"/>
      <c r="B3545" s="152"/>
      <c r="C3545" s="152"/>
      <c r="D3545" s="152"/>
      <c r="E3545" s="153">
        <f>'2.40-Dati'!A3544</f>
        <v>41920.166666666664</v>
      </c>
      <c r="F3545" s="157">
        <f>'2.40-Dati'!B3544</f>
        <v>87.309997558593693</v>
      </c>
      <c r="G3545" s="157">
        <f t="shared" si="110"/>
        <v>-1540.0009155274006</v>
      </c>
      <c r="H3545" s="157">
        <f t="shared" si="111"/>
        <v>-3029.9987792969032</v>
      </c>
    </row>
    <row r="3546" spans="1:8" ht="15" customHeight="1" x14ac:dyDescent="0.2">
      <c r="A3546" s="152"/>
      <c r="B3546" s="152"/>
      <c r="C3546" s="152"/>
      <c r="D3546" s="152"/>
      <c r="E3546" s="153">
        <f>'2.40-Dati'!A3545</f>
        <v>41921.166666666664</v>
      </c>
      <c r="F3546" s="157">
        <f>'2.40-Dati'!B3545</f>
        <v>85.769996643066406</v>
      </c>
      <c r="G3546" s="157">
        <f t="shared" si="110"/>
        <v>-1540.0009155272869</v>
      </c>
      <c r="H3546" s="157">
        <f t="shared" si="111"/>
        <v>-3080.0018310546875</v>
      </c>
    </row>
    <row r="3547" spans="1:8" ht="15" customHeight="1" x14ac:dyDescent="0.2">
      <c r="A3547" s="152"/>
      <c r="B3547" s="152"/>
      <c r="C3547" s="152"/>
      <c r="D3547" s="152"/>
      <c r="E3547" s="153">
        <f>'2.40-Dati'!A3546</f>
        <v>41922.166666666664</v>
      </c>
      <c r="F3547" s="157">
        <f>'2.40-Dati'!B3546</f>
        <v>85.819999694824205</v>
      </c>
      <c r="G3547" s="157">
        <f t="shared" si="110"/>
        <v>50.003051757798289</v>
      </c>
      <c r="H3547" s="157">
        <f t="shared" si="111"/>
        <v>-1489.9978637694885</v>
      </c>
    </row>
    <row r="3548" spans="1:8" ht="15" customHeight="1" x14ac:dyDescent="0.2">
      <c r="A3548" s="152"/>
      <c r="B3548" s="152"/>
      <c r="C3548" s="152"/>
      <c r="D3548" s="152"/>
      <c r="E3548" s="153">
        <f>'2.40-Dati'!A3547</f>
        <v>41925.166666666664</v>
      </c>
      <c r="F3548" s="157">
        <f>'2.40-Dati'!B3547</f>
        <v>85.739997863769503</v>
      </c>
      <c r="G3548" s="157">
        <f t="shared" si="110"/>
        <v>-80.001831054701711</v>
      </c>
      <c r="H3548" s="157">
        <f t="shared" si="111"/>
        <v>-29.998779296903422</v>
      </c>
    </row>
    <row r="3549" spans="1:8" ht="15" customHeight="1" x14ac:dyDescent="0.2">
      <c r="A3549" s="152"/>
      <c r="B3549" s="152"/>
      <c r="C3549" s="152"/>
      <c r="D3549" s="152"/>
      <c r="E3549" s="153">
        <f>'2.40-Dati'!A3548</f>
        <v>41926.166666666664</v>
      </c>
      <c r="F3549" s="157">
        <f>'2.40-Dati'!B3548</f>
        <v>81.839996337890597</v>
      </c>
      <c r="G3549" s="157">
        <f t="shared" si="110"/>
        <v>-3900.0015258789063</v>
      </c>
      <c r="H3549" s="157">
        <f t="shared" si="111"/>
        <v>-3980.0033569336078</v>
      </c>
    </row>
    <row r="3550" spans="1:8" ht="15" customHeight="1" x14ac:dyDescent="0.2">
      <c r="A3550" s="152"/>
      <c r="B3550" s="152"/>
      <c r="C3550" s="152"/>
      <c r="D3550" s="152"/>
      <c r="E3550" s="153">
        <f>'2.40-Dati'!A3549</f>
        <v>41927.166666666664</v>
      </c>
      <c r="F3550" s="157">
        <f>'2.40-Dati'!B3549</f>
        <v>81.779998779296804</v>
      </c>
      <c r="G3550" s="157">
        <f t="shared" si="110"/>
        <v>-59.997558593792633</v>
      </c>
      <c r="H3550" s="157">
        <f t="shared" si="111"/>
        <v>-3959.999084472699</v>
      </c>
    </row>
    <row r="3551" spans="1:8" ht="15" customHeight="1" x14ac:dyDescent="0.2">
      <c r="A3551" s="152"/>
      <c r="B3551" s="152"/>
      <c r="C3551" s="152"/>
      <c r="D3551" s="152"/>
      <c r="E3551" s="153">
        <f>'2.40-Dati'!A3550</f>
        <v>41928.166666666664</v>
      </c>
      <c r="F3551" s="157">
        <f>'2.40-Dati'!B3550</f>
        <v>82.699996948242102</v>
      </c>
      <c r="G3551" s="157">
        <f t="shared" si="110"/>
        <v>919.99816894529829</v>
      </c>
      <c r="H3551" s="157">
        <f t="shared" si="111"/>
        <v>860.00061035150566</v>
      </c>
    </row>
    <row r="3552" spans="1:8" ht="15" customHeight="1" x14ac:dyDescent="0.2">
      <c r="A3552" s="152"/>
      <c r="B3552" s="152"/>
      <c r="C3552" s="152"/>
      <c r="D3552" s="152"/>
      <c r="E3552" s="153">
        <f>'2.40-Dati'!A3551</f>
        <v>41929.166666666664</v>
      </c>
      <c r="F3552" s="157">
        <f>'2.40-Dati'!B3551</f>
        <v>82.75</v>
      </c>
      <c r="G3552" s="157">
        <f t="shared" si="110"/>
        <v>50.003051757897765</v>
      </c>
      <c r="H3552" s="157">
        <f t="shared" si="111"/>
        <v>970.00122070319605</v>
      </c>
    </row>
    <row r="3553" spans="1:8" ht="15" customHeight="1" x14ac:dyDescent="0.2">
      <c r="A3553" s="152"/>
      <c r="B3553" s="152"/>
      <c r="C3553" s="152"/>
      <c r="D3553" s="152"/>
      <c r="E3553" s="153">
        <f>'2.40-Dati'!A3552</f>
        <v>41932.166666666664</v>
      </c>
      <c r="F3553" s="157">
        <f>'2.40-Dati'!B3552</f>
        <v>82.709999084472599</v>
      </c>
      <c r="G3553" s="157">
        <f t="shared" si="110"/>
        <v>-40.000915527400593</v>
      </c>
      <c r="H3553" s="157">
        <f t="shared" si="111"/>
        <v>10.002136230497172</v>
      </c>
    </row>
    <row r="3554" spans="1:8" ht="15" customHeight="1" x14ac:dyDescent="0.2">
      <c r="A3554" s="152"/>
      <c r="B3554" s="152"/>
      <c r="C3554" s="152"/>
      <c r="D3554" s="152"/>
      <c r="E3554" s="153">
        <f>'2.40-Dati'!A3553</f>
        <v>41933.166666666664</v>
      </c>
      <c r="F3554" s="157">
        <f>'2.40-Dati'!B3553</f>
        <v>82.809997558593693</v>
      </c>
      <c r="G3554" s="157">
        <f t="shared" si="110"/>
        <v>99.99847412109375</v>
      </c>
      <c r="H3554" s="157">
        <f t="shared" si="111"/>
        <v>59.997558593693157</v>
      </c>
    </row>
    <row r="3555" spans="1:8" ht="15" customHeight="1" x14ac:dyDescent="0.2">
      <c r="A3555" s="152"/>
      <c r="B3555" s="152"/>
      <c r="C3555" s="152"/>
      <c r="D3555" s="152"/>
      <c r="E3555" s="153">
        <f>'2.40-Dati'!A3554</f>
        <v>41934.166666666664</v>
      </c>
      <c r="F3555" s="157">
        <f>'2.40-Dati'!B3554</f>
        <v>80.519996643066406</v>
      </c>
      <c r="G3555" s="157">
        <f t="shared" si="110"/>
        <v>-2290.0009155272869</v>
      </c>
      <c r="H3555" s="157">
        <f t="shared" si="111"/>
        <v>-2190.0024414061932</v>
      </c>
    </row>
    <row r="3556" spans="1:8" ht="15" customHeight="1" x14ac:dyDescent="0.2">
      <c r="A3556" s="152"/>
      <c r="B3556" s="152"/>
      <c r="C3556" s="152"/>
      <c r="D3556" s="152"/>
      <c r="E3556" s="153">
        <f>'2.40-Dati'!A3555</f>
        <v>41935.166666666664</v>
      </c>
      <c r="F3556" s="157">
        <f>'2.40-Dati'!B3555</f>
        <v>82.089996337890597</v>
      </c>
      <c r="G3556" s="157">
        <f t="shared" si="110"/>
        <v>1569.9996948241903</v>
      </c>
      <c r="H3556" s="157">
        <f t="shared" si="111"/>
        <v>-720.00122070309658</v>
      </c>
    </row>
    <row r="3557" spans="1:8" ht="15" customHeight="1" x14ac:dyDescent="0.2">
      <c r="A3557" s="152"/>
      <c r="B3557" s="152"/>
      <c r="C3557" s="152"/>
      <c r="D3557" s="152"/>
      <c r="E3557" s="153">
        <f>'2.40-Dati'!A3556</f>
        <v>41936.166666666664</v>
      </c>
      <c r="F3557" s="157">
        <f>'2.40-Dati'!B3556</f>
        <v>81.010002136230398</v>
      </c>
      <c r="G3557" s="157">
        <f t="shared" si="110"/>
        <v>-1079.994201660199</v>
      </c>
      <c r="H3557" s="157">
        <f t="shared" si="111"/>
        <v>490.00549316399133</v>
      </c>
    </row>
    <row r="3558" spans="1:8" ht="15" customHeight="1" x14ac:dyDescent="0.2">
      <c r="A3558" s="152"/>
      <c r="B3558" s="152"/>
      <c r="C3558" s="152"/>
      <c r="D3558" s="152"/>
      <c r="E3558" s="153">
        <f>'2.40-Dati'!A3557</f>
        <v>41939.166666666664</v>
      </c>
      <c r="F3558" s="157">
        <f>'2.40-Dati'!B3557</f>
        <v>81</v>
      </c>
      <c r="G3558" s="157">
        <f t="shared" si="110"/>
        <v>-10.002136230397696</v>
      </c>
      <c r="H3558" s="157">
        <f t="shared" si="111"/>
        <v>-1089.9963378905968</v>
      </c>
    </row>
    <row r="3559" spans="1:8" ht="15" customHeight="1" x14ac:dyDescent="0.2">
      <c r="A3559" s="152"/>
      <c r="B3559" s="152"/>
      <c r="C3559" s="152"/>
      <c r="D3559" s="152"/>
      <c r="E3559" s="153">
        <f>'2.40-Dati'!A3558</f>
        <v>41940.166666666664</v>
      </c>
      <c r="F3559" s="157">
        <f>'2.40-Dati'!B3558</f>
        <v>81.419998168945298</v>
      </c>
      <c r="G3559" s="157">
        <f t="shared" si="110"/>
        <v>419.99816894529829</v>
      </c>
      <c r="H3559" s="157">
        <f t="shared" si="111"/>
        <v>409.99603271490059</v>
      </c>
    </row>
    <row r="3560" spans="1:8" ht="15" customHeight="1" x14ac:dyDescent="0.2">
      <c r="A3560" s="152"/>
      <c r="B3560" s="152"/>
      <c r="C3560" s="152"/>
      <c r="D3560" s="152"/>
      <c r="E3560" s="153">
        <f>'2.40-Dati'!A3559</f>
        <v>41941.166666666664</v>
      </c>
      <c r="F3560" s="157">
        <f>'2.40-Dati'!B3559</f>
        <v>82.199996948242102</v>
      </c>
      <c r="G3560" s="157">
        <f t="shared" si="110"/>
        <v>779.99877929680395</v>
      </c>
      <c r="H3560" s="157">
        <f t="shared" si="111"/>
        <v>1199.9969482421022</v>
      </c>
    </row>
    <row r="3561" spans="1:8" ht="15" customHeight="1" x14ac:dyDescent="0.2">
      <c r="A3561" s="152"/>
      <c r="B3561" s="152"/>
      <c r="C3561" s="152"/>
      <c r="D3561" s="152"/>
      <c r="E3561" s="153">
        <f>'2.40-Dati'!A3560</f>
        <v>41942.166666666664</v>
      </c>
      <c r="F3561" s="157">
        <f>'2.40-Dati'!B3560</f>
        <v>81.120002746582003</v>
      </c>
      <c r="G3561" s="157">
        <f t="shared" si="110"/>
        <v>-1079.9942016600994</v>
      </c>
      <c r="H3561" s="157">
        <f t="shared" si="111"/>
        <v>-299.99542236329546</v>
      </c>
    </row>
    <row r="3562" spans="1:8" ht="15" customHeight="1" x14ac:dyDescent="0.2">
      <c r="A3562" s="152"/>
      <c r="B3562" s="152"/>
      <c r="C3562" s="152"/>
      <c r="D3562" s="152"/>
      <c r="E3562" s="153">
        <f>'2.40-Dati'!A3561</f>
        <v>41943.166666666664</v>
      </c>
      <c r="F3562" s="157">
        <f>'2.40-Dati'!B3561</f>
        <v>80.540000915527301</v>
      </c>
      <c r="G3562" s="157">
        <f t="shared" si="110"/>
        <v>-580.00183105470171</v>
      </c>
      <c r="H3562" s="157">
        <f t="shared" si="111"/>
        <v>-1659.996032714801</v>
      </c>
    </row>
    <row r="3563" spans="1:8" ht="15" customHeight="1" x14ac:dyDescent="0.2">
      <c r="A3563" s="152"/>
      <c r="B3563" s="152"/>
      <c r="C3563" s="152"/>
      <c r="D3563" s="152"/>
      <c r="E3563" s="153">
        <f>'2.40-Dati'!A3562</f>
        <v>41946.208333333336</v>
      </c>
      <c r="F3563" s="157">
        <f>'2.40-Dati'!B3562</f>
        <v>78.779998779296804</v>
      </c>
      <c r="G3563" s="157">
        <f t="shared" si="110"/>
        <v>-1760.0021362304972</v>
      </c>
      <c r="H3563" s="157">
        <f t="shared" si="111"/>
        <v>-2340.003967285199</v>
      </c>
    </row>
    <row r="3564" spans="1:8" ht="15" customHeight="1" x14ac:dyDescent="0.2">
      <c r="A3564" s="152"/>
      <c r="B3564" s="152"/>
      <c r="C3564" s="152"/>
      <c r="D3564" s="152"/>
      <c r="E3564" s="153">
        <f>'2.40-Dati'!A3563</f>
        <v>41947.208333333336</v>
      </c>
      <c r="F3564" s="157">
        <f>'2.40-Dati'!B3563</f>
        <v>77.190002441406193</v>
      </c>
      <c r="G3564" s="157">
        <f t="shared" si="110"/>
        <v>-1589.9963378906109</v>
      </c>
      <c r="H3564" s="157">
        <f t="shared" si="111"/>
        <v>-3349.9984741211083</v>
      </c>
    </row>
    <row r="3565" spans="1:8" ht="15" customHeight="1" x14ac:dyDescent="0.2">
      <c r="A3565" s="152"/>
      <c r="B3565" s="152"/>
      <c r="C3565" s="152"/>
      <c r="D3565" s="152"/>
      <c r="E3565" s="153">
        <f>'2.40-Dati'!A3564</f>
        <v>41948.208333333336</v>
      </c>
      <c r="F3565" s="157">
        <f>'2.40-Dati'!B3564</f>
        <v>78.680000305175696</v>
      </c>
      <c r="G3565" s="157">
        <f t="shared" si="110"/>
        <v>1489.9978637695028</v>
      </c>
      <c r="H3565" s="157">
        <f t="shared" si="111"/>
        <v>-99.998474121108075</v>
      </c>
    </row>
    <row r="3566" spans="1:8" ht="15" customHeight="1" x14ac:dyDescent="0.2">
      <c r="A3566" s="152"/>
      <c r="B3566" s="152"/>
      <c r="C3566" s="152"/>
      <c r="D3566" s="152"/>
      <c r="E3566" s="153">
        <f>'2.40-Dati'!A3565</f>
        <v>41949.208333333336</v>
      </c>
      <c r="F3566" s="157">
        <f>'2.40-Dati'!B3565</f>
        <v>77.910003662109304</v>
      </c>
      <c r="G3566" s="157">
        <f t="shared" si="110"/>
        <v>-769.99664306639204</v>
      </c>
      <c r="H3566" s="157">
        <f t="shared" si="111"/>
        <v>720.00122070311079</v>
      </c>
    </row>
    <row r="3567" spans="1:8" ht="15" customHeight="1" x14ac:dyDescent="0.2">
      <c r="A3567" s="152"/>
      <c r="B3567" s="152"/>
      <c r="C3567" s="152"/>
      <c r="D3567" s="152"/>
      <c r="E3567" s="153">
        <f>'2.40-Dati'!A3566</f>
        <v>41950.208333333336</v>
      </c>
      <c r="F3567" s="157">
        <f>'2.40-Dati'!B3566</f>
        <v>78.650001525878906</v>
      </c>
      <c r="G3567" s="157">
        <f t="shared" si="110"/>
        <v>739.9978637696023</v>
      </c>
      <c r="H3567" s="157">
        <f t="shared" si="111"/>
        <v>-29.998779296789735</v>
      </c>
    </row>
    <row r="3568" spans="1:8" ht="15" customHeight="1" x14ac:dyDescent="0.2">
      <c r="A3568" s="152"/>
      <c r="B3568" s="152"/>
      <c r="C3568" s="152"/>
      <c r="D3568" s="152"/>
      <c r="E3568" s="153">
        <f>'2.40-Dati'!A3567</f>
        <v>41953.208333333336</v>
      </c>
      <c r="F3568" s="157">
        <f>'2.40-Dati'!B3567</f>
        <v>77.400001525878906</v>
      </c>
      <c r="G3568" s="157">
        <f t="shared" si="110"/>
        <v>-1250</v>
      </c>
      <c r="H3568" s="157">
        <f t="shared" si="111"/>
        <v>-510.0021362303977</v>
      </c>
    </row>
    <row r="3569" spans="1:8" ht="15" customHeight="1" x14ac:dyDescent="0.2">
      <c r="A3569" s="152"/>
      <c r="B3569" s="152"/>
      <c r="C3569" s="152"/>
      <c r="D3569" s="152"/>
      <c r="E3569" s="153">
        <f>'2.40-Dati'!A3568</f>
        <v>41954.208333333336</v>
      </c>
      <c r="F3569" s="157">
        <f>'2.40-Dati'!B3568</f>
        <v>77.940002441406193</v>
      </c>
      <c r="G3569" s="157">
        <f t="shared" si="110"/>
        <v>540.00091552728691</v>
      </c>
      <c r="H3569" s="157">
        <f t="shared" si="111"/>
        <v>-709.99908447271309</v>
      </c>
    </row>
    <row r="3570" spans="1:8" ht="15" customHeight="1" x14ac:dyDescent="0.2">
      <c r="A3570" s="152"/>
      <c r="B3570" s="152"/>
      <c r="C3570" s="152"/>
      <c r="D3570" s="152"/>
      <c r="E3570" s="153">
        <f>'2.40-Dati'!A3569</f>
        <v>41955.208333333336</v>
      </c>
      <c r="F3570" s="157">
        <f>'2.40-Dati'!B3569</f>
        <v>77.180000305175696</v>
      </c>
      <c r="G3570" s="157">
        <f t="shared" si="110"/>
        <v>-760.00213623049717</v>
      </c>
      <c r="H3570" s="157">
        <f t="shared" si="111"/>
        <v>-220.00122070321027</v>
      </c>
    </row>
    <row r="3571" spans="1:8" ht="15" customHeight="1" x14ac:dyDescent="0.2">
      <c r="A3571" s="152"/>
      <c r="B3571" s="152"/>
      <c r="C3571" s="152"/>
      <c r="D3571" s="152"/>
      <c r="E3571" s="153">
        <f>'2.40-Dati'!A3570</f>
        <v>41956.208333333336</v>
      </c>
      <c r="F3571" s="157">
        <f>'2.40-Dati'!B3570</f>
        <v>74.209999084472599</v>
      </c>
      <c r="G3571" s="157">
        <f t="shared" si="110"/>
        <v>-2970.0012207030968</v>
      </c>
      <c r="H3571" s="157">
        <f t="shared" si="111"/>
        <v>-3730.0033569335938</v>
      </c>
    </row>
    <row r="3572" spans="1:8" ht="15" customHeight="1" x14ac:dyDescent="0.2">
      <c r="A3572" s="152"/>
      <c r="B3572" s="152"/>
      <c r="C3572" s="152"/>
      <c r="D3572" s="152"/>
      <c r="E3572" s="153">
        <f>'2.40-Dati'!A3571</f>
        <v>41957.208333333336</v>
      </c>
      <c r="F3572" s="157">
        <f>'2.40-Dati'!B3571</f>
        <v>75.819999694824205</v>
      </c>
      <c r="G3572" s="157">
        <f t="shared" si="110"/>
        <v>1610.0006103516052</v>
      </c>
      <c r="H3572" s="157">
        <f t="shared" si="111"/>
        <v>-1360.0006103514916</v>
      </c>
    </row>
    <row r="3573" spans="1:8" ht="15" customHeight="1" x14ac:dyDescent="0.2">
      <c r="A3573" s="152"/>
      <c r="B3573" s="152"/>
      <c r="C3573" s="152"/>
      <c r="D3573" s="152"/>
      <c r="E3573" s="153">
        <f>'2.40-Dati'!A3572</f>
        <v>41960.208333333336</v>
      </c>
      <c r="F3573" s="157">
        <f>'2.40-Dati'!B3572</f>
        <v>75.639999389648395</v>
      </c>
      <c r="G3573" s="157">
        <f t="shared" si="110"/>
        <v>-180.00030517580967</v>
      </c>
      <c r="H3573" s="157">
        <f t="shared" si="111"/>
        <v>1430.0003051757956</v>
      </c>
    </row>
    <row r="3574" spans="1:8" ht="15" customHeight="1" x14ac:dyDescent="0.2">
      <c r="A3574" s="152"/>
      <c r="B3574" s="152"/>
      <c r="C3574" s="152"/>
      <c r="D3574" s="152"/>
      <c r="E3574" s="153">
        <f>'2.40-Dati'!A3573</f>
        <v>41961.208333333336</v>
      </c>
      <c r="F3574" s="157">
        <f>'2.40-Dati'!B3573</f>
        <v>74.610000610351506</v>
      </c>
      <c r="G3574" s="157">
        <f t="shared" si="110"/>
        <v>-1029.9987792968891</v>
      </c>
      <c r="H3574" s="157">
        <f t="shared" si="111"/>
        <v>-1209.9990844726988</v>
      </c>
    </row>
    <row r="3575" spans="1:8" ht="15" customHeight="1" x14ac:dyDescent="0.2">
      <c r="A3575" s="152"/>
      <c r="B3575" s="152"/>
      <c r="C3575" s="152"/>
      <c r="D3575" s="152"/>
      <c r="E3575" s="153">
        <f>'2.40-Dati'!A3574</f>
        <v>41962.208333333336</v>
      </c>
      <c r="F3575" s="157">
        <f>'2.40-Dati'!B3574</f>
        <v>74.580001831054602</v>
      </c>
      <c r="G3575" s="157">
        <f t="shared" si="110"/>
        <v>-29.998779296903422</v>
      </c>
      <c r="H3575" s="157">
        <f t="shared" si="111"/>
        <v>-1059.9975585937925</v>
      </c>
    </row>
    <row r="3576" spans="1:8" ht="15" customHeight="1" x14ac:dyDescent="0.2">
      <c r="A3576" s="152"/>
      <c r="B3576" s="152"/>
      <c r="C3576" s="152"/>
      <c r="D3576" s="152"/>
      <c r="E3576" s="153">
        <f>'2.40-Dati'!A3575</f>
        <v>41963.208333333336</v>
      </c>
      <c r="F3576" s="157">
        <f>'2.40-Dati'!B3575</f>
        <v>75.580001831054602</v>
      </c>
      <c r="G3576" s="157">
        <f t="shared" si="110"/>
        <v>1000</v>
      </c>
      <c r="H3576" s="157">
        <f t="shared" si="111"/>
        <v>970.00122070309658</v>
      </c>
    </row>
    <row r="3577" spans="1:8" ht="15" customHeight="1" x14ac:dyDescent="0.2">
      <c r="A3577" s="152"/>
      <c r="B3577" s="152"/>
      <c r="C3577" s="152"/>
      <c r="D3577" s="152"/>
      <c r="E3577" s="153">
        <f>'2.40-Dati'!A3576</f>
        <v>41964.208333333336</v>
      </c>
      <c r="F3577" s="157">
        <f>'2.40-Dati'!B3576</f>
        <v>76.510002136230398</v>
      </c>
      <c r="G3577" s="157">
        <f t="shared" si="110"/>
        <v>930.00030517579546</v>
      </c>
      <c r="H3577" s="157">
        <f t="shared" si="111"/>
        <v>1930.0003051757953</v>
      </c>
    </row>
    <row r="3578" spans="1:8" ht="15" customHeight="1" x14ac:dyDescent="0.2">
      <c r="A3578" s="152"/>
      <c r="B3578" s="152"/>
      <c r="C3578" s="152"/>
      <c r="D3578" s="152"/>
      <c r="E3578" s="153">
        <f>'2.40-Dati'!A3577</f>
        <v>41967.208333333336</v>
      </c>
      <c r="F3578" s="157">
        <f>'2.40-Dati'!B3577</f>
        <v>75.779998779296804</v>
      </c>
      <c r="G3578" s="157">
        <f t="shared" si="110"/>
        <v>-730.00335693359375</v>
      </c>
      <c r="H3578" s="157">
        <f t="shared" si="111"/>
        <v>199.99694824220171</v>
      </c>
    </row>
    <row r="3579" spans="1:8" ht="15" customHeight="1" x14ac:dyDescent="0.2">
      <c r="A3579" s="152"/>
      <c r="B3579" s="152"/>
      <c r="C3579" s="152"/>
      <c r="D3579" s="152"/>
      <c r="E3579" s="153">
        <f>'2.40-Dati'!A3578</f>
        <v>41968.208333333336</v>
      </c>
      <c r="F3579" s="157">
        <f>'2.40-Dati'!B3578</f>
        <v>74.089996337890597</v>
      </c>
      <c r="G3579" s="157">
        <f t="shared" si="110"/>
        <v>-1690.0024414062073</v>
      </c>
      <c r="H3579" s="157">
        <f t="shared" si="111"/>
        <v>-2420.005798339801</v>
      </c>
    </row>
    <row r="3580" spans="1:8" ht="15" customHeight="1" x14ac:dyDescent="0.2">
      <c r="A3580" s="152"/>
      <c r="B3580" s="152"/>
      <c r="C3580" s="152"/>
      <c r="D3580" s="152"/>
      <c r="E3580" s="153">
        <f>'2.40-Dati'!A3579</f>
        <v>41969.208333333336</v>
      </c>
      <c r="F3580" s="157">
        <f>'2.40-Dati'!B3579</f>
        <v>73.690002441406193</v>
      </c>
      <c r="G3580" s="157">
        <f t="shared" si="110"/>
        <v>-399.99389648440342</v>
      </c>
      <c r="H3580" s="157">
        <f t="shared" si="111"/>
        <v>-2089.9963378906104</v>
      </c>
    </row>
    <row r="3581" spans="1:8" ht="15" customHeight="1" x14ac:dyDescent="0.2">
      <c r="A3581" s="152"/>
      <c r="B3581" s="152"/>
      <c r="C3581" s="152"/>
      <c r="D3581" s="152"/>
      <c r="E3581" s="153">
        <f>'2.40-Dati'!A3580</f>
        <v>41971.513888888891</v>
      </c>
      <c r="F3581" s="157">
        <f>'2.40-Dati'!B3580</f>
        <v>66.150001525878906</v>
      </c>
      <c r="G3581" s="157">
        <f t="shared" si="110"/>
        <v>-7540.0009155272874</v>
      </c>
      <c r="H3581" s="157">
        <f t="shared" si="111"/>
        <v>-7939.9948120116906</v>
      </c>
    </row>
    <row r="3582" spans="1:8" ht="15" customHeight="1" x14ac:dyDescent="0.2">
      <c r="A3582" s="152"/>
      <c r="B3582" s="152"/>
      <c r="C3582" s="152"/>
      <c r="D3582" s="152"/>
      <c r="E3582" s="153">
        <f>'2.40-Dati'!A3581</f>
        <v>41974.208333333336</v>
      </c>
      <c r="F3582" s="157">
        <f>'2.40-Dati'!B3581</f>
        <v>69</v>
      </c>
      <c r="G3582" s="157">
        <f t="shared" si="110"/>
        <v>2849.9984741210938</v>
      </c>
      <c r="H3582" s="157">
        <f t="shared" si="111"/>
        <v>-4690.0024414061936</v>
      </c>
    </row>
    <row r="3583" spans="1:8" ht="15" customHeight="1" x14ac:dyDescent="0.2">
      <c r="A3583" s="152"/>
      <c r="B3583" s="152"/>
      <c r="C3583" s="152"/>
      <c r="D3583" s="152"/>
      <c r="E3583" s="153">
        <f>'2.40-Dati'!A3582</f>
        <v>41975.208333333336</v>
      </c>
      <c r="F3583" s="157">
        <f>'2.40-Dati'!B3582</f>
        <v>66.879997253417898</v>
      </c>
      <c r="G3583" s="157">
        <f t="shared" si="110"/>
        <v>-2120.0027465821022</v>
      </c>
      <c r="H3583" s="157">
        <f t="shared" si="111"/>
        <v>729.99572753899156</v>
      </c>
    </row>
    <row r="3584" spans="1:8" ht="15" customHeight="1" x14ac:dyDescent="0.2">
      <c r="A3584" s="152"/>
      <c r="B3584" s="152"/>
      <c r="C3584" s="152"/>
      <c r="D3584" s="152"/>
      <c r="E3584" s="153">
        <f>'2.40-Dati'!A3583</f>
        <v>41976.208333333336</v>
      </c>
      <c r="F3584" s="157">
        <f>'2.40-Dati'!B3583</f>
        <v>67.379997253417898</v>
      </c>
      <c r="G3584" s="157">
        <f t="shared" si="110"/>
        <v>500</v>
      </c>
      <c r="H3584" s="157">
        <f t="shared" si="111"/>
        <v>-1620.0027465821022</v>
      </c>
    </row>
    <row r="3585" spans="1:8" ht="15" customHeight="1" x14ac:dyDescent="0.2">
      <c r="A3585" s="152"/>
      <c r="B3585" s="152"/>
      <c r="C3585" s="152"/>
      <c r="D3585" s="152"/>
      <c r="E3585" s="153">
        <f>'2.40-Dati'!A3584</f>
        <v>41977.208333333336</v>
      </c>
      <c r="F3585" s="157">
        <f>'2.40-Dati'!B3584</f>
        <v>66.809997558593693</v>
      </c>
      <c r="G3585" s="157">
        <f t="shared" si="110"/>
        <v>-569.99969482420454</v>
      </c>
      <c r="H3585" s="157">
        <f t="shared" si="111"/>
        <v>-69.999694824204539</v>
      </c>
    </row>
    <row r="3586" spans="1:8" ht="15" customHeight="1" x14ac:dyDescent="0.2">
      <c r="A3586" s="152"/>
      <c r="B3586" s="152"/>
      <c r="C3586" s="152"/>
      <c r="D3586" s="152"/>
      <c r="E3586" s="153">
        <f>'2.40-Dati'!A3585</f>
        <v>41978.208333333336</v>
      </c>
      <c r="F3586" s="157">
        <f>'2.40-Dati'!B3585</f>
        <v>65.839996337890597</v>
      </c>
      <c r="G3586" s="157">
        <f t="shared" si="110"/>
        <v>-970.00122070309658</v>
      </c>
      <c r="H3586" s="157">
        <f t="shared" si="111"/>
        <v>-1540.000915527301</v>
      </c>
    </row>
    <row r="3587" spans="1:8" ht="15" customHeight="1" x14ac:dyDescent="0.2">
      <c r="A3587" s="152"/>
      <c r="B3587" s="152"/>
      <c r="C3587" s="152"/>
      <c r="D3587" s="152"/>
      <c r="E3587" s="153">
        <f>'2.40-Dati'!A3586</f>
        <v>41981.208333333336</v>
      </c>
      <c r="F3587" s="157">
        <f>'2.40-Dati'!B3586</f>
        <v>63.049999237060497</v>
      </c>
      <c r="G3587" s="157">
        <f t="shared" si="110"/>
        <v>-2789.9971008300995</v>
      </c>
      <c r="H3587" s="157">
        <f t="shared" si="111"/>
        <v>-3759.9983215331958</v>
      </c>
    </row>
    <row r="3588" spans="1:8" ht="15" customHeight="1" x14ac:dyDescent="0.2">
      <c r="A3588" s="152"/>
      <c r="B3588" s="152"/>
      <c r="C3588" s="152"/>
      <c r="D3588" s="152"/>
      <c r="E3588" s="153">
        <f>'2.40-Dati'!A3587</f>
        <v>41982.208333333336</v>
      </c>
      <c r="F3588" s="157">
        <f>'2.40-Dati'!B3587</f>
        <v>63.819999694824197</v>
      </c>
      <c r="G3588" s="157">
        <f t="shared" ref="G3588:G3651" si="112">IF($B$1="lunga",1,-1)*$B$3*(F3588-F3587)</f>
        <v>770.0004577637003</v>
      </c>
      <c r="H3588" s="157">
        <f t="shared" si="111"/>
        <v>-2019.9966430663992</v>
      </c>
    </row>
    <row r="3589" spans="1:8" ht="15" customHeight="1" x14ac:dyDescent="0.2">
      <c r="A3589" s="152"/>
      <c r="B3589" s="152"/>
      <c r="C3589" s="152"/>
      <c r="D3589" s="152"/>
      <c r="E3589" s="153">
        <f>'2.40-Dati'!A3588</f>
        <v>41983.208333333336</v>
      </c>
      <c r="F3589" s="157">
        <f>'2.40-Dati'!B3588</f>
        <v>60.939998626708899</v>
      </c>
      <c r="G3589" s="157">
        <f t="shared" si="112"/>
        <v>-2880.0010681152985</v>
      </c>
      <c r="H3589" s="157">
        <f t="shared" ref="H3589:H3652" si="113">G3588+G3589</f>
        <v>-2110.000610351598</v>
      </c>
    </row>
    <row r="3590" spans="1:8" ht="15" customHeight="1" x14ac:dyDescent="0.2">
      <c r="A3590" s="152"/>
      <c r="B3590" s="152"/>
      <c r="C3590" s="152"/>
      <c r="D3590" s="152"/>
      <c r="E3590" s="153">
        <f>'2.40-Dati'!A3589</f>
        <v>41984.208333333336</v>
      </c>
      <c r="F3590" s="157">
        <f>'2.40-Dati'!B3589</f>
        <v>59.950000762939403</v>
      </c>
      <c r="G3590" s="157">
        <f t="shared" si="112"/>
        <v>-989.99786376949578</v>
      </c>
      <c r="H3590" s="157">
        <f t="shared" si="113"/>
        <v>-3869.9989318847943</v>
      </c>
    </row>
    <row r="3591" spans="1:8" ht="15" customHeight="1" x14ac:dyDescent="0.2">
      <c r="A3591" s="152"/>
      <c r="B3591" s="152"/>
      <c r="C3591" s="152"/>
      <c r="D3591" s="152"/>
      <c r="E3591" s="153">
        <f>'2.40-Dati'!A3590</f>
        <v>41985.208333333336</v>
      </c>
      <c r="F3591" s="157">
        <f>'2.40-Dati'!B3590</f>
        <v>57.810001373291001</v>
      </c>
      <c r="G3591" s="157">
        <f t="shared" si="112"/>
        <v>-2139.999389648402</v>
      </c>
      <c r="H3591" s="157">
        <f t="shared" si="113"/>
        <v>-3129.9972534178978</v>
      </c>
    </row>
    <row r="3592" spans="1:8" ht="15" customHeight="1" x14ac:dyDescent="0.2">
      <c r="A3592" s="152"/>
      <c r="B3592" s="152"/>
      <c r="C3592" s="152"/>
      <c r="D3592" s="152"/>
      <c r="E3592" s="153">
        <f>'2.40-Dati'!A3591</f>
        <v>41988.208333333336</v>
      </c>
      <c r="F3592" s="157">
        <f>'2.40-Dati'!B3591</f>
        <v>55.909999847412102</v>
      </c>
      <c r="G3592" s="157">
        <f t="shared" si="112"/>
        <v>-1900.0015258788992</v>
      </c>
      <c r="H3592" s="157">
        <f t="shared" si="113"/>
        <v>-4040.000915527301</v>
      </c>
    </row>
    <row r="3593" spans="1:8" ht="15" customHeight="1" x14ac:dyDescent="0.2">
      <c r="A3593" s="152"/>
      <c r="B3593" s="152"/>
      <c r="C3593" s="152"/>
      <c r="D3593" s="152"/>
      <c r="E3593" s="153">
        <f>'2.40-Dati'!A3592</f>
        <v>41989.208333333336</v>
      </c>
      <c r="F3593" s="157">
        <f>'2.40-Dati'!B3592</f>
        <v>55.930000305175703</v>
      </c>
      <c r="G3593" s="157">
        <f t="shared" si="112"/>
        <v>20.000457763600821</v>
      </c>
      <c r="H3593" s="157">
        <f t="shared" si="113"/>
        <v>-1880.0010681152985</v>
      </c>
    </row>
    <row r="3594" spans="1:8" ht="15" customHeight="1" x14ac:dyDescent="0.2">
      <c r="A3594" s="152"/>
      <c r="B3594" s="152"/>
      <c r="C3594" s="152"/>
      <c r="D3594" s="152"/>
      <c r="E3594" s="153">
        <f>'2.40-Dati'!A3593</f>
        <v>41990.208333333336</v>
      </c>
      <c r="F3594" s="157">
        <f>'2.40-Dati'!B3593</f>
        <v>56.470001220703097</v>
      </c>
      <c r="G3594" s="157">
        <f t="shared" si="112"/>
        <v>540.00091552739354</v>
      </c>
      <c r="H3594" s="157">
        <f t="shared" si="113"/>
        <v>560.00137329099437</v>
      </c>
    </row>
    <row r="3595" spans="1:8" ht="15" customHeight="1" x14ac:dyDescent="0.2">
      <c r="A3595" s="152"/>
      <c r="B3595" s="152"/>
      <c r="C3595" s="152"/>
      <c r="D3595" s="152"/>
      <c r="E3595" s="153">
        <f>'2.40-Dati'!A3594</f>
        <v>41991.208333333336</v>
      </c>
      <c r="F3595" s="157">
        <f>'2.40-Dati'!B3594</f>
        <v>54.110000610351499</v>
      </c>
      <c r="G3595" s="157">
        <f t="shared" si="112"/>
        <v>-2360.000610351598</v>
      </c>
      <c r="H3595" s="157">
        <f t="shared" si="113"/>
        <v>-1819.9996948242044</v>
      </c>
    </row>
    <row r="3596" spans="1:8" ht="15" customHeight="1" x14ac:dyDescent="0.2">
      <c r="A3596" s="152"/>
      <c r="B3596" s="152"/>
      <c r="C3596" s="152"/>
      <c r="D3596" s="152"/>
      <c r="E3596" s="153">
        <f>'2.40-Dati'!A3595</f>
        <v>41992.208333333336</v>
      </c>
      <c r="F3596" s="157">
        <f>'2.40-Dati'!B3595</f>
        <v>56.520000457763601</v>
      </c>
      <c r="G3596" s="157">
        <f t="shared" si="112"/>
        <v>2409.9998474121021</v>
      </c>
      <c r="H3596" s="157">
        <f t="shared" si="113"/>
        <v>49.999237060504129</v>
      </c>
    </row>
    <row r="3597" spans="1:8" ht="15" customHeight="1" x14ac:dyDescent="0.2">
      <c r="A3597" s="152"/>
      <c r="B3597" s="152"/>
      <c r="C3597" s="152"/>
      <c r="D3597" s="152"/>
      <c r="E3597" s="153">
        <f>'2.40-Dati'!A3596</f>
        <v>41995.208333333336</v>
      </c>
      <c r="F3597" s="157">
        <f>'2.40-Dati'!B3596</f>
        <v>55.259998321533203</v>
      </c>
      <c r="G3597" s="157">
        <f t="shared" si="112"/>
        <v>-1260.0021362303978</v>
      </c>
      <c r="H3597" s="157">
        <f t="shared" si="113"/>
        <v>1149.9977111817043</v>
      </c>
    </row>
    <row r="3598" spans="1:8" ht="15" customHeight="1" x14ac:dyDescent="0.2">
      <c r="A3598" s="152"/>
      <c r="B3598" s="152"/>
      <c r="C3598" s="152"/>
      <c r="D3598" s="152"/>
      <c r="E3598" s="153">
        <f>'2.40-Dati'!A3597</f>
        <v>41996.208333333336</v>
      </c>
      <c r="F3598" s="157">
        <f>'2.40-Dati'!B3597</f>
        <v>57.119998931884702</v>
      </c>
      <c r="G3598" s="157">
        <f t="shared" si="112"/>
        <v>1860.0006103514986</v>
      </c>
      <c r="H3598" s="157">
        <f t="shared" si="113"/>
        <v>599.9984741211008</v>
      </c>
    </row>
    <row r="3599" spans="1:8" ht="15" customHeight="1" x14ac:dyDescent="0.2">
      <c r="A3599" s="152"/>
      <c r="B3599" s="152"/>
      <c r="C3599" s="152"/>
      <c r="D3599" s="152"/>
      <c r="E3599" s="153">
        <f>'2.40-Dati'!A3598</f>
        <v>41997.513888888891</v>
      </c>
      <c r="F3599" s="157">
        <f>'2.40-Dati'!B3598</f>
        <v>55.840000152587798</v>
      </c>
      <c r="G3599" s="157">
        <f t="shared" si="112"/>
        <v>-1279.9987792969034</v>
      </c>
      <c r="H3599" s="157">
        <f t="shared" si="113"/>
        <v>580.00183105459519</v>
      </c>
    </row>
    <row r="3600" spans="1:8" ht="15" customHeight="1" x14ac:dyDescent="0.2">
      <c r="A3600" s="152"/>
      <c r="B3600" s="152"/>
      <c r="C3600" s="152"/>
      <c r="D3600" s="152"/>
      <c r="E3600" s="153">
        <f>'2.40-Dati'!A3599</f>
        <v>41999.208333333336</v>
      </c>
      <c r="F3600" s="157">
        <f>'2.40-Dati'!B3599</f>
        <v>54.7299995422363</v>
      </c>
      <c r="G3600" s="157">
        <f t="shared" si="112"/>
        <v>-1110.0006103514986</v>
      </c>
      <c r="H3600" s="157">
        <f t="shared" si="113"/>
        <v>-2389.999389648402</v>
      </c>
    </row>
    <row r="3601" spans="1:8" ht="15" customHeight="1" x14ac:dyDescent="0.2">
      <c r="A3601" s="152"/>
      <c r="B3601" s="152"/>
      <c r="C3601" s="152"/>
      <c r="D3601" s="152"/>
      <c r="E3601" s="153">
        <f>'2.40-Dati'!A3600</f>
        <v>42002.208333333336</v>
      </c>
      <c r="F3601" s="157">
        <f>'2.40-Dati'!B3600</f>
        <v>53.610000610351499</v>
      </c>
      <c r="G3601" s="157">
        <f t="shared" si="112"/>
        <v>-1119.9989318848011</v>
      </c>
      <c r="H3601" s="157">
        <f t="shared" si="113"/>
        <v>-2229.9995422362999</v>
      </c>
    </row>
    <row r="3602" spans="1:8" ht="15" customHeight="1" x14ac:dyDescent="0.2">
      <c r="A3602" s="152"/>
      <c r="B3602" s="152"/>
      <c r="C3602" s="152"/>
      <c r="D3602" s="152"/>
      <c r="E3602" s="153">
        <f>'2.40-Dati'!A3601</f>
        <v>42003.208333333336</v>
      </c>
      <c r="F3602" s="157">
        <f>'2.40-Dati'!B3601</f>
        <v>54.119998931884702</v>
      </c>
      <c r="G3602" s="157">
        <f t="shared" si="112"/>
        <v>509.99832153320313</v>
      </c>
      <c r="H3602" s="157">
        <f t="shared" si="113"/>
        <v>-610.00061035159797</v>
      </c>
    </row>
    <row r="3603" spans="1:8" ht="15" customHeight="1" x14ac:dyDescent="0.2">
      <c r="A3603" s="152"/>
      <c r="B3603" s="152"/>
      <c r="C3603" s="152"/>
      <c r="D3603" s="152"/>
      <c r="E3603" s="153">
        <f>'2.40-Dati'!A3602</f>
        <v>42004.208333333336</v>
      </c>
      <c r="F3603" s="157">
        <f>'2.40-Dati'!B3602</f>
        <v>53.270000457763601</v>
      </c>
      <c r="G3603" s="157">
        <f t="shared" si="112"/>
        <v>-849.9984741211008</v>
      </c>
      <c r="H3603" s="157">
        <f t="shared" si="113"/>
        <v>-340.00015258789767</v>
      </c>
    </row>
    <row r="3604" spans="1:8" ht="15" customHeight="1" x14ac:dyDescent="0.2">
      <c r="A3604" s="152"/>
      <c r="B3604" s="152"/>
      <c r="C3604" s="152"/>
      <c r="D3604" s="152"/>
      <c r="E3604" s="153">
        <f>'2.40-Dati'!A3603</f>
        <v>42006.208333333336</v>
      </c>
      <c r="F3604" s="157">
        <f>'2.40-Dati'!B3603</f>
        <v>52.689998626708899</v>
      </c>
      <c r="G3604" s="157">
        <f t="shared" si="112"/>
        <v>-580.00183105470171</v>
      </c>
      <c r="H3604" s="157">
        <f t="shared" si="113"/>
        <v>-1430.0003051758026</v>
      </c>
    </row>
    <row r="3605" spans="1:8" ht="15" customHeight="1" x14ac:dyDescent="0.2">
      <c r="A3605" s="152"/>
      <c r="B3605" s="152"/>
      <c r="C3605" s="152"/>
      <c r="D3605" s="152"/>
      <c r="E3605" s="153">
        <f>'2.40-Dati'!A3604</f>
        <v>42009.208333333336</v>
      </c>
      <c r="F3605" s="157">
        <f>'2.40-Dati'!B3604</f>
        <v>50.040000915527301</v>
      </c>
      <c r="G3605" s="157">
        <f t="shared" si="112"/>
        <v>-2649.9977111815979</v>
      </c>
      <c r="H3605" s="157">
        <f t="shared" si="113"/>
        <v>-3229.9995422362995</v>
      </c>
    </row>
    <row r="3606" spans="1:8" ht="15" customHeight="1" x14ac:dyDescent="0.2">
      <c r="A3606" s="152"/>
      <c r="B3606" s="152"/>
      <c r="C3606" s="152"/>
      <c r="D3606" s="152"/>
      <c r="E3606" s="153">
        <f>'2.40-Dati'!A3605</f>
        <v>42010.208333333336</v>
      </c>
      <c r="F3606" s="157">
        <f>'2.40-Dati'!B3605</f>
        <v>47.930000305175703</v>
      </c>
      <c r="G3606" s="157">
        <f t="shared" si="112"/>
        <v>-2110.000610351598</v>
      </c>
      <c r="H3606" s="157">
        <f t="shared" si="113"/>
        <v>-4759.9983215331958</v>
      </c>
    </row>
    <row r="3607" spans="1:8" ht="15" customHeight="1" x14ac:dyDescent="0.2">
      <c r="A3607" s="152"/>
      <c r="B3607" s="152"/>
      <c r="C3607" s="152"/>
      <c r="D3607" s="152"/>
      <c r="E3607" s="153">
        <f>'2.40-Dati'!A3606</f>
        <v>42011.208333333336</v>
      </c>
      <c r="F3607" s="157">
        <f>'2.40-Dati'!B3606</f>
        <v>48.650001525878899</v>
      </c>
      <c r="G3607" s="157">
        <f t="shared" si="112"/>
        <v>720.00122070319605</v>
      </c>
      <c r="H3607" s="157">
        <f t="shared" si="113"/>
        <v>-1389.999389648402</v>
      </c>
    </row>
    <row r="3608" spans="1:8" ht="15" customHeight="1" x14ac:dyDescent="0.2">
      <c r="A3608" s="152"/>
      <c r="B3608" s="152"/>
      <c r="C3608" s="152"/>
      <c r="D3608" s="152"/>
      <c r="E3608" s="153">
        <f>'2.40-Dati'!A3607</f>
        <v>42012.208333333336</v>
      </c>
      <c r="F3608" s="157">
        <f>'2.40-Dati'!B3607</f>
        <v>48.790000915527301</v>
      </c>
      <c r="G3608" s="157">
        <f t="shared" si="112"/>
        <v>139.99938964840197</v>
      </c>
      <c r="H3608" s="157">
        <f t="shared" si="113"/>
        <v>860.00061035159797</v>
      </c>
    </row>
    <row r="3609" spans="1:8" ht="15" customHeight="1" x14ac:dyDescent="0.2">
      <c r="A3609" s="152"/>
      <c r="B3609" s="152"/>
      <c r="C3609" s="152"/>
      <c r="D3609" s="152"/>
      <c r="E3609" s="153">
        <f>'2.40-Dati'!A3608</f>
        <v>42013.208333333336</v>
      </c>
      <c r="F3609" s="157">
        <f>'2.40-Dati'!B3608</f>
        <v>48.360000610351499</v>
      </c>
      <c r="G3609" s="157">
        <f t="shared" si="112"/>
        <v>-430.00030517580257</v>
      </c>
      <c r="H3609" s="157">
        <f t="shared" si="113"/>
        <v>-290.00091552740059</v>
      </c>
    </row>
    <row r="3610" spans="1:8" ht="15" customHeight="1" x14ac:dyDescent="0.2">
      <c r="A3610" s="152"/>
      <c r="B3610" s="152"/>
      <c r="C3610" s="152"/>
      <c r="D3610" s="152"/>
      <c r="E3610" s="153">
        <f>'2.40-Dati'!A3609</f>
        <v>42016.208333333336</v>
      </c>
      <c r="F3610" s="157">
        <f>'2.40-Dati'!B3609</f>
        <v>46.069999694824197</v>
      </c>
      <c r="G3610" s="157">
        <f t="shared" si="112"/>
        <v>-2290.000915527301</v>
      </c>
      <c r="H3610" s="157">
        <f t="shared" si="113"/>
        <v>-2720.0012207031036</v>
      </c>
    </row>
    <row r="3611" spans="1:8" ht="15" customHeight="1" x14ac:dyDescent="0.2">
      <c r="A3611" s="152"/>
      <c r="B3611" s="152"/>
      <c r="C3611" s="152"/>
      <c r="D3611" s="152"/>
      <c r="E3611" s="153">
        <f>'2.40-Dati'!A3610</f>
        <v>42017.208333333336</v>
      </c>
      <c r="F3611" s="157">
        <f>'2.40-Dati'!B3610</f>
        <v>45.889999389648402</v>
      </c>
      <c r="G3611" s="157">
        <f t="shared" si="112"/>
        <v>-180.00030517579546</v>
      </c>
      <c r="H3611" s="157">
        <f t="shared" si="113"/>
        <v>-2470.0012207030964</v>
      </c>
    </row>
    <row r="3612" spans="1:8" ht="15" customHeight="1" x14ac:dyDescent="0.2">
      <c r="A3612" s="152"/>
      <c r="B3612" s="152"/>
      <c r="C3612" s="152"/>
      <c r="D3612" s="152"/>
      <c r="E3612" s="153">
        <f>'2.40-Dati'!A3611</f>
        <v>42018.208333333336</v>
      </c>
      <c r="F3612" s="157">
        <f>'2.40-Dati'!B3611</f>
        <v>48.4799995422363</v>
      </c>
      <c r="G3612" s="157">
        <f t="shared" si="112"/>
        <v>2590.0001525878979</v>
      </c>
      <c r="H3612" s="157">
        <f t="shared" si="113"/>
        <v>2409.9998474121026</v>
      </c>
    </row>
    <row r="3613" spans="1:8" ht="15" customHeight="1" x14ac:dyDescent="0.2">
      <c r="A3613" s="152"/>
      <c r="B3613" s="152"/>
      <c r="C3613" s="152"/>
      <c r="D3613" s="152"/>
      <c r="E3613" s="153">
        <f>'2.40-Dati'!A3612</f>
        <v>42019.208333333336</v>
      </c>
      <c r="F3613" s="157">
        <f>'2.40-Dati'!B3612</f>
        <v>46.25</v>
      </c>
      <c r="G3613" s="157">
        <f t="shared" si="112"/>
        <v>-2229.9995422362999</v>
      </c>
      <c r="H3613" s="157">
        <f t="shared" si="113"/>
        <v>360.00061035159797</v>
      </c>
    </row>
    <row r="3614" spans="1:8" ht="15" customHeight="1" x14ac:dyDescent="0.2">
      <c r="A3614" s="152"/>
      <c r="B3614" s="152"/>
      <c r="C3614" s="152"/>
      <c r="D3614" s="152"/>
      <c r="E3614" s="153">
        <f>'2.40-Dati'!A3613</f>
        <v>42020.208333333336</v>
      </c>
      <c r="F3614" s="157">
        <f>'2.40-Dati'!B3613</f>
        <v>48.689998626708899</v>
      </c>
      <c r="G3614" s="157">
        <f t="shared" si="112"/>
        <v>2439.9986267088989</v>
      </c>
      <c r="H3614" s="157">
        <f t="shared" si="113"/>
        <v>209.99908447259895</v>
      </c>
    </row>
    <row r="3615" spans="1:8" ht="15" customHeight="1" x14ac:dyDescent="0.2">
      <c r="A3615" s="152"/>
      <c r="B3615" s="152"/>
      <c r="C3615" s="152"/>
      <c r="D3615" s="152"/>
      <c r="E3615" s="153">
        <f>'2.40-Dati'!A3614</f>
        <v>42024.208333333336</v>
      </c>
      <c r="F3615" s="157">
        <f>'2.40-Dati'!B3614</f>
        <v>46.389999389648402</v>
      </c>
      <c r="G3615" s="157">
        <f t="shared" si="112"/>
        <v>-2299.9992370604973</v>
      </c>
      <c r="H3615" s="157">
        <f t="shared" si="113"/>
        <v>139.99938964840157</v>
      </c>
    </row>
    <row r="3616" spans="1:8" ht="15" customHeight="1" x14ac:dyDescent="0.2">
      <c r="A3616" s="152"/>
      <c r="B3616" s="152"/>
      <c r="C3616" s="152"/>
      <c r="D3616" s="152"/>
      <c r="E3616" s="153">
        <f>'2.40-Dati'!A3615</f>
        <v>42025.208333333336</v>
      </c>
      <c r="F3616" s="157">
        <f>'2.40-Dati'!B3615</f>
        <v>47.779998779296797</v>
      </c>
      <c r="G3616" s="157">
        <f t="shared" si="112"/>
        <v>1389.9993896483948</v>
      </c>
      <c r="H3616" s="157">
        <f t="shared" si="113"/>
        <v>-909.99984741210255</v>
      </c>
    </row>
    <row r="3617" spans="1:8" ht="15" customHeight="1" x14ac:dyDescent="0.2">
      <c r="A3617" s="152"/>
      <c r="B3617" s="152"/>
      <c r="C3617" s="152"/>
      <c r="D3617" s="152"/>
      <c r="E3617" s="153">
        <f>'2.40-Dati'!A3616</f>
        <v>42026.208333333336</v>
      </c>
      <c r="F3617" s="157">
        <f>'2.40-Dati'!B3616</f>
        <v>46.310001373291001</v>
      </c>
      <c r="G3617" s="157">
        <f t="shared" si="112"/>
        <v>-1469.9974060057955</v>
      </c>
      <c r="H3617" s="157">
        <f t="shared" si="113"/>
        <v>-79.998016357400729</v>
      </c>
    </row>
    <row r="3618" spans="1:8" ht="15" customHeight="1" x14ac:dyDescent="0.2">
      <c r="A3618" s="152"/>
      <c r="B3618" s="152"/>
      <c r="C3618" s="152"/>
      <c r="D3618" s="152"/>
      <c r="E3618" s="153">
        <f>'2.40-Dati'!A3617</f>
        <v>42027.208333333336</v>
      </c>
      <c r="F3618" s="157">
        <f>'2.40-Dati'!B3617</f>
        <v>45.590000152587798</v>
      </c>
      <c r="G3618" s="157">
        <f t="shared" si="112"/>
        <v>-720.00122070320322</v>
      </c>
      <c r="H3618" s="157">
        <f t="shared" si="113"/>
        <v>-2189.9986267089989</v>
      </c>
    </row>
    <row r="3619" spans="1:8" ht="15" customHeight="1" x14ac:dyDescent="0.2">
      <c r="A3619" s="152"/>
      <c r="B3619" s="152"/>
      <c r="C3619" s="152"/>
      <c r="D3619" s="152"/>
      <c r="E3619" s="153">
        <f>'2.40-Dati'!A3618</f>
        <v>42030.208333333336</v>
      </c>
      <c r="F3619" s="157">
        <f>'2.40-Dati'!B3618</f>
        <v>45.150001525878899</v>
      </c>
      <c r="G3619" s="157">
        <f t="shared" si="112"/>
        <v>-439.99862670889911</v>
      </c>
      <c r="H3619" s="157">
        <f t="shared" si="113"/>
        <v>-1159.9998474121023</v>
      </c>
    </row>
    <row r="3620" spans="1:8" ht="15" customHeight="1" x14ac:dyDescent="0.2">
      <c r="A3620" s="152"/>
      <c r="B3620" s="152"/>
      <c r="C3620" s="152"/>
      <c r="D3620" s="152"/>
      <c r="E3620" s="153">
        <f>'2.40-Dati'!A3619</f>
        <v>42031.208333333336</v>
      </c>
      <c r="F3620" s="157">
        <f>'2.40-Dati'!B3619</f>
        <v>46.2299995422363</v>
      </c>
      <c r="G3620" s="157">
        <f t="shared" si="112"/>
        <v>1079.9980163574005</v>
      </c>
      <c r="H3620" s="157">
        <f t="shared" si="113"/>
        <v>639.99938964850139</v>
      </c>
    </row>
    <row r="3621" spans="1:8" ht="15" customHeight="1" x14ac:dyDescent="0.2">
      <c r="A3621" s="152"/>
      <c r="B3621" s="152"/>
      <c r="C3621" s="152"/>
      <c r="D3621" s="152"/>
      <c r="E3621" s="153">
        <f>'2.40-Dati'!A3620</f>
        <v>42032.208333333336</v>
      </c>
      <c r="F3621" s="157">
        <f>'2.40-Dati'!B3620</f>
        <v>44.450000762939403</v>
      </c>
      <c r="G3621" s="157">
        <f t="shared" si="112"/>
        <v>-1779.9987792968964</v>
      </c>
      <c r="H3621" s="157">
        <f t="shared" si="113"/>
        <v>-700.00076293949587</v>
      </c>
    </row>
    <row r="3622" spans="1:8" ht="15" customHeight="1" x14ac:dyDescent="0.2">
      <c r="A3622" s="152"/>
      <c r="B3622" s="152"/>
      <c r="C3622" s="152"/>
      <c r="D3622" s="152"/>
      <c r="E3622" s="153">
        <f>'2.40-Dati'!A3621</f>
        <v>42033.208333333336</v>
      </c>
      <c r="F3622" s="157">
        <f>'2.40-Dati'!B3621</f>
        <v>44.529998779296797</v>
      </c>
      <c r="G3622" s="157">
        <f t="shared" si="112"/>
        <v>79.998016357393453</v>
      </c>
      <c r="H3622" s="157">
        <f t="shared" si="113"/>
        <v>-1700.0007629395029</v>
      </c>
    </row>
    <row r="3623" spans="1:8" ht="15" customHeight="1" x14ac:dyDescent="0.2">
      <c r="A3623" s="152"/>
      <c r="B3623" s="152"/>
      <c r="C3623" s="152"/>
      <c r="D3623" s="152"/>
      <c r="E3623" s="153">
        <f>'2.40-Dati'!A3622</f>
        <v>42034.208333333336</v>
      </c>
      <c r="F3623" s="157">
        <f>'2.40-Dati'!B3622</f>
        <v>48.240001678466797</v>
      </c>
      <c r="G3623" s="157">
        <f t="shared" si="112"/>
        <v>3710.0028991700001</v>
      </c>
      <c r="H3623" s="157">
        <f t="shared" si="113"/>
        <v>3790.0009155273938</v>
      </c>
    </row>
    <row r="3624" spans="1:8" ht="15" customHeight="1" x14ac:dyDescent="0.2">
      <c r="A3624" s="152"/>
      <c r="B3624" s="152"/>
      <c r="C3624" s="152"/>
      <c r="D3624" s="152"/>
      <c r="E3624" s="153">
        <f>'2.40-Dati'!A3623</f>
        <v>42037.208333333336</v>
      </c>
      <c r="F3624" s="157">
        <f>'2.40-Dati'!B3623</f>
        <v>49.569999694824197</v>
      </c>
      <c r="G3624" s="157">
        <f t="shared" si="112"/>
        <v>1329.9980163574005</v>
      </c>
      <c r="H3624" s="157">
        <f t="shared" si="113"/>
        <v>5040.0009155274001</v>
      </c>
    </row>
    <row r="3625" spans="1:8" ht="15" customHeight="1" x14ac:dyDescent="0.2">
      <c r="A3625" s="152"/>
      <c r="B3625" s="152"/>
      <c r="C3625" s="152"/>
      <c r="D3625" s="152"/>
      <c r="E3625" s="153">
        <f>'2.40-Dati'!A3624</f>
        <v>42038.208333333336</v>
      </c>
      <c r="F3625" s="157">
        <f>'2.40-Dati'!B3624</f>
        <v>53.049999237060497</v>
      </c>
      <c r="G3625" s="157">
        <f t="shared" si="112"/>
        <v>3479.9995422362999</v>
      </c>
      <c r="H3625" s="157">
        <f t="shared" si="113"/>
        <v>4809.9975585937009</v>
      </c>
    </row>
    <row r="3626" spans="1:8" ht="15" customHeight="1" x14ac:dyDescent="0.2">
      <c r="A3626" s="152"/>
      <c r="B3626" s="152"/>
      <c r="C3626" s="152"/>
      <c r="D3626" s="152"/>
      <c r="E3626" s="153">
        <f>'2.40-Dati'!A3625</f>
        <v>42039.208333333336</v>
      </c>
      <c r="F3626" s="157">
        <f>'2.40-Dati'!B3625</f>
        <v>48.450000762939403</v>
      </c>
      <c r="G3626" s="157">
        <f t="shared" si="112"/>
        <v>-4599.9984741210938</v>
      </c>
      <c r="H3626" s="157">
        <f t="shared" si="113"/>
        <v>-1119.9989318847938</v>
      </c>
    </row>
    <row r="3627" spans="1:8" ht="15" customHeight="1" x14ac:dyDescent="0.2">
      <c r="A3627" s="152"/>
      <c r="B3627" s="152"/>
      <c r="C3627" s="152"/>
      <c r="D3627" s="152"/>
      <c r="E3627" s="153">
        <f>'2.40-Dati'!A3626</f>
        <v>42040.208333333336</v>
      </c>
      <c r="F3627" s="157">
        <f>'2.40-Dati'!B3626</f>
        <v>50.4799995422363</v>
      </c>
      <c r="G3627" s="157">
        <f t="shared" si="112"/>
        <v>2029.9987792968964</v>
      </c>
      <c r="H3627" s="157">
        <f t="shared" si="113"/>
        <v>-2569.9996948241974</v>
      </c>
    </row>
    <row r="3628" spans="1:8" ht="15" customHeight="1" x14ac:dyDescent="0.2">
      <c r="A3628" s="152"/>
      <c r="B3628" s="152"/>
      <c r="C3628" s="152"/>
      <c r="D3628" s="152"/>
      <c r="E3628" s="153">
        <f>'2.40-Dati'!A3627</f>
        <v>42041.208333333336</v>
      </c>
      <c r="F3628" s="157">
        <f>'2.40-Dati'!B3627</f>
        <v>51.689998626708899</v>
      </c>
      <c r="G3628" s="157">
        <f t="shared" si="112"/>
        <v>1209.9990844725994</v>
      </c>
      <c r="H3628" s="157">
        <f t="shared" si="113"/>
        <v>3239.9978637694958</v>
      </c>
    </row>
    <row r="3629" spans="1:8" ht="15" customHeight="1" x14ac:dyDescent="0.2">
      <c r="A3629" s="152"/>
      <c r="B3629" s="152"/>
      <c r="C3629" s="152"/>
      <c r="D3629" s="152"/>
      <c r="E3629" s="153">
        <f>'2.40-Dati'!A3628</f>
        <v>42044.208333333336</v>
      </c>
      <c r="F3629" s="157">
        <f>'2.40-Dati'!B3628</f>
        <v>52.860000610351499</v>
      </c>
      <c r="G3629" s="157">
        <f t="shared" si="112"/>
        <v>1170.0019836425995</v>
      </c>
      <c r="H3629" s="157">
        <f t="shared" si="113"/>
        <v>2380.0010681151989</v>
      </c>
    </row>
    <row r="3630" spans="1:8" ht="15" customHeight="1" x14ac:dyDescent="0.2">
      <c r="A3630" s="152"/>
      <c r="B3630" s="152"/>
      <c r="C3630" s="152"/>
      <c r="D3630" s="152"/>
      <c r="E3630" s="153">
        <f>'2.40-Dati'!A3629</f>
        <v>42045.208333333336</v>
      </c>
      <c r="F3630" s="157">
        <f>'2.40-Dati'!B3629</f>
        <v>50.020000457763601</v>
      </c>
      <c r="G3630" s="157">
        <f t="shared" si="112"/>
        <v>-2840.0001525878979</v>
      </c>
      <c r="H3630" s="157">
        <f t="shared" si="113"/>
        <v>-1669.9981689452984</v>
      </c>
    </row>
    <row r="3631" spans="1:8" ht="15" customHeight="1" x14ac:dyDescent="0.2">
      <c r="A3631" s="152"/>
      <c r="B3631" s="152"/>
      <c r="C3631" s="152"/>
      <c r="D3631" s="152"/>
      <c r="E3631" s="153">
        <f>'2.40-Dati'!A3630</f>
        <v>42046.208333333336</v>
      </c>
      <c r="F3631" s="157">
        <f>'2.40-Dati'!B3630</f>
        <v>48.840000152587798</v>
      </c>
      <c r="G3631" s="157">
        <f t="shared" si="112"/>
        <v>-1180.0003051758026</v>
      </c>
      <c r="H3631" s="157">
        <f t="shared" si="113"/>
        <v>-4020.0004577637005</v>
      </c>
    </row>
    <row r="3632" spans="1:8" ht="15" customHeight="1" x14ac:dyDescent="0.2">
      <c r="A3632" s="152"/>
      <c r="B3632" s="152"/>
      <c r="C3632" s="152"/>
      <c r="D3632" s="152"/>
      <c r="E3632" s="153">
        <f>'2.40-Dati'!A3631</f>
        <v>42047.208333333336</v>
      </c>
      <c r="F3632" s="157">
        <f>'2.40-Dati'!B3631</f>
        <v>51.209999084472599</v>
      </c>
      <c r="G3632" s="157">
        <f t="shared" si="112"/>
        <v>2369.9989318848011</v>
      </c>
      <c r="H3632" s="157">
        <f t="shared" si="113"/>
        <v>1189.9986267089985</v>
      </c>
    </row>
    <row r="3633" spans="1:8" ht="15" customHeight="1" x14ac:dyDescent="0.2">
      <c r="A3633" s="152"/>
      <c r="B3633" s="152"/>
      <c r="C3633" s="152"/>
      <c r="D3633" s="152"/>
      <c r="E3633" s="153">
        <f>'2.40-Dati'!A3632</f>
        <v>42048.208333333336</v>
      </c>
      <c r="F3633" s="157">
        <f>'2.40-Dati'!B3632</f>
        <v>52.779998779296797</v>
      </c>
      <c r="G3633" s="157">
        <f t="shared" si="112"/>
        <v>1569.9996948241974</v>
      </c>
      <c r="H3633" s="157">
        <f t="shared" si="113"/>
        <v>3939.9986267089985</v>
      </c>
    </row>
    <row r="3634" spans="1:8" ht="15" customHeight="1" x14ac:dyDescent="0.2">
      <c r="A3634" s="152"/>
      <c r="B3634" s="152"/>
      <c r="C3634" s="152"/>
      <c r="D3634" s="152"/>
      <c r="E3634" s="153">
        <f>'2.40-Dati'!A3633</f>
        <v>42052.208333333336</v>
      </c>
      <c r="F3634" s="157">
        <f>'2.40-Dati'!B3633</f>
        <v>53.529998779296797</v>
      </c>
      <c r="G3634" s="157">
        <f t="shared" si="112"/>
        <v>750</v>
      </c>
      <c r="H3634" s="157">
        <f t="shared" si="113"/>
        <v>2319.9996948241974</v>
      </c>
    </row>
    <row r="3635" spans="1:8" ht="15" customHeight="1" x14ac:dyDescent="0.2">
      <c r="A3635" s="152"/>
      <c r="B3635" s="152"/>
      <c r="C3635" s="152"/>
      <c r="D3635" s="152"/>
      <c r="E3635" s="153">
        <f>'2.40-Dati'!A3634</f>
        <v>42053.208333333336</v>
      </c>
      <c r="F3635" s="157">
        <f>'2.40-Dati'!B3634</f>
        <v>52.139999389648402</v>
      </c>
      <c r="G3635" s="157">
        <f t="shared" si="112"/>
        <v>-1389.9993896483948</v>
      </c>
      <c r="H3635" s="157">
        <f t="shared" si="113"/>
        <v>-639.99938964839475</v>
      </c>
    </row>
    <row r="3636" spans="1:8" ht="15" customHeight="1" x14ac:dyDescent="0.2">
      <c r="A3636" s="152"/>
      <c r="B3636" s="152"/>
      <c r="C3636" s="152"/>
      <c r="D3636" s="152"/>
      <c r="E3636" s="153">
        <f>'2.40-Dati'!A3635</f>
        <v>42054.208333333336</v>
      </c>
      <c r="F3636" s="157">
        <f>'2.40-Dati'!B3635</f>
        <v>51.159999847412102</v>
      </c>
      <c r="G3636" s="157">
        <f t="shared" si="112"/>
        <v>-979.9995422362997</v>
      </c>
      <c r="H3636" s="157">
        <f t="shared" si="113"/>
        <v>-2369.9989318846947</v>
      </c>
    </row>
    <row r="3637" spans="1:8" ht="15" customHeight="1" x14ac:dyDescent="0.2">
      <c r="A3637" s="152"/>
      <c r="B3637" s="152"/>
      <c r="C3637" s="152"/>
      <c r="D3637" s="152"/>
      <c r="E3637" s="153">
        <f>'2.40-Dati'!A3636</f>
        <v>42055.208333333336</v>
      </c>
      <c r="F3637" s="157">
        <f>'2.40-Dati'!B3636</f>
        <v>50.340000152587798</v>
      </c>
      <c r="G3637" s="157">
        <f t="shared" si="112"/>
        <v>-819.99969482430402</v>
      </c>
      <c r="H3637" s="157">
        <f t="shared" si="113"/>
        <v>-1799.9992370606037</v>
      </c>
    </row>
    <row r="3638" spans="1:8" ht="15" customHeight="1" x14ac:dyDescent="0.2">
      <c r="A3638" s="152"/>
      <c r="B3638" s="152"/>
      <c r="C3638" s="152"/>
      <c r="D3638" s="152"/>
      <c r="E3638" s="153">
        <f>'2.40-Dati'!A3637</f>
        <v>42058.208333333336</v>
      </c>
      <c r="F3638" s="157">
        <f>'2.40-Dati'!B3637</f>
        <v>49.450000762939403</v>
      </c>
      <c r="G3638" s="157">
        <f t="shared" si="112"/>
        <v>-889.99938964839487</v>
      </c>
      <c r="H3638" s="157">
        <f t="shared" si="113"/>
        <v>-1709.999084472699</v>
      </c>
    </row>
    <row r="3639" spans="1:8" ht="15" customHeight="1" x14ac:dyDescent="0.2">
      <c r="A3639" s="152"/>
      <c r="B3639" s="152"/>
      <c r="C3639" s="152"/>
      <c r="D3639" s="152"/>
      <c r="E3639" s="153">
        <f>'2.40-Dati'!A3638</f>
        <v>42059.208333333336</v>
      </c>
      <c r="F3639" s="157">
        <f>'2.40-Dati'!B3638</f>
        <v>49.279998779296797</v>
      </c>
      <c r="G3639" s="157">
        <f t="shared" si="112"/>
        <v>-170.00198364260655</v>
      </c>
      <c r="H3639" s="157">
        <f t="shared" si="113"/>
        <v>-1060.0013732910015</v>
      </c>
    </row>
    <row r="3640" spans="1:8" ht="15" customHeight="1" x14ac:dyDescent="0.2">
      <c r="A3640" s="152"/>
      <c r="B3640" s="152"/>
      <c r="C3640" s="152"/>
      <c r="D3640" s="152"/>
      <c r="E3640" s="153">
        <f>'2.40-Dati'!A3639</f>
        <v>42060.208333333336</v>
      </c>
      <c r="F3640" s="157">
        <f>'2.40-Dati'!B3639</f>
        <v>50.990001678466797</v>
      </c>
      <c r="G3640" s="157">
        <f t="shared" si="112"/>
        <v>1710.0028991700001</v>
      </c>
      <c r="H3640" s="157">
        <f t="shared" si="113"/>
        <v>1540.0009155273935</v>
      </c>
    </row>
    <row r="3641" spans="1:8" ht="15" customHeight="1" x14ac:dyDescent="0.2">
      <c r="A3641" s="152"/>
      <c r="B3641" s="152"/>
      <c r="C3641" s="152"/>
      <c r="D3641" s="152"/>
      <c r="E3641" s="153">
        <f>'2.40-Dati'!A3640</f>
        <v>42061.208333333336</v>
      </c>
      <c r="F3641" s="157">
        <f>'2.40-Dati'!B3640</f>
        <v>48.169998168945298</v>
      </c>
      <c r="G3641" s="157">
        <f t="shared" si="112"/>
        <v>-2820.0035095214985</v>
      </c>
      <c r="H3641" s="157">
        <f t="shared" si="113"/>
        <v>-1110.0006103514984</v>
      </c>
    </row>
    <row r="3642" spans="1:8" ht="15" customHeight="1" x14ac:dyDescent="0.2">
      <c r="A3642" s="152"/>
      <c r="B3642" s="152"/>
      <c r="C3642" s="152"/>
      <c r="D3642" s="152"/>
      <c r="E3642" s="153">
        <f>'2.40-Dati'!A3641</f>
        <v>42062.208333333336</v>
      </c>
      <c r="F3642" s="157">
        <f>'2.40-Dati'!B3641</f>
        <v>49.759998321533203</v>
      </c>
      <c r="G3642" s="157">
        <f t="shared" si="112"/>
        <v>1590.0001525879047</v>
      </c>
      <c r="H3642" s="157">
        <f t="shared" si="113"/>
        <v>-1230.0033569335938</v>
      </c>
    </row>
    <row r="3643" spans="1:8" ht="15" customHeight="1" x14ac:dyDescent="0.2">
      <c r="A3643" s="152"/>
      <c r="B3643" s="152"/>
      <c r="C3643" s="152"/>
      <c r="D3643" s="152"/>
      <c r="E3643" s="153">
        <f>'2.40-Dati'!A3642</f>
        <v>42065.208333333336</v>
      </c>
      <c r="F3643" s="157">
        <f>'2.40-Dati'!B3642</f>
        <v>49.590000152587798</v>
      </c>
      <c r="G3643" s="157">
        <f t="shared" si="112"/>
        <v>-169.99816894540487</v>
      </c>
      <c r="H3643" s="157">
        <f t="shared" si="113"/>
        <v>1420.0019836424999</v>
      </c>
    </row>
    <row r="3644" spans="1:8" ht="15" customHeight="1" x14ac:dyDescent="0.2">
      <c r="A3644" s="152"/>
      <c r="B3644" s="152"/>
      <c r="C3644" s="152"/>
      <c r="D3644" s="152"/>
      <c r="E3644" s="153">
        <f>'2.40-Dati'!A3643</f>
        <v>42066.208333333336</v>
      </c>
      <c r="F3644" s="157">
        <f>'2.40-Dati'!B3643</f>
        <v>50.520000457763601</v>
      </c>
      <c r="G3644" s="157">
        <f t="shared" si="112"/>
        <v>930.00030517580262</v>
      </c>
      <c r="H3644" s="157">
        <f t="shared" si="113"/>
        <v>760.00213623039781</v>
      </c>
    </row>
    <row r="3645" spans="1:8" ht="15" customHeight="1" x14ac:dyDescent="0.2">
      <c r="A3645" s="152"/>
      <c r="B3645" s="152"/>
      <c r="C3645" s="152"/>
      <c r="D3645" s="152"/>
      <c r="E3645" s="153">
        <f>'2.40-Dati'!A3644</f>
        <v>42067.208333333336</v>
      </c>
      <c r="F3645" s="157">
        <f>'2.40-Dati'!B3644</f>
        <v>51.529998779296797</v>
      </c>
      <c r="G3645" s="157">
        <f t="shared" si="112"/>
        <v>1009.9983215331961</v>
      </c>
      <c r="H3645" s="157">
        <f t="shared" si="113"/>
        <v>1939.9986267089987</v>
      </c>
    </row>
    <row r="3646" spans="1:8" ht="15" customHeight="1" x14ac:dyDescent="0.2">
      <c r="A3646" s="152"/>
      <c r="B3646" s="152"/>
      <c r="C3646" s="152"/>
      <c r="D3646" s="152"/>
      <c r="E3646" s="153">
        <f>'2.40-Dati'!A3645</f>
        <v>42068.208333333336</v>
      </c>
      <c r="F3646" s="157">
        <f>'2.40-Dati'!B3645</f>
        <v>50.759998321533203</v>
      </c>
      <c r="G3646" s="157">
        <f t="shared" si="112"/>
        <v>-770.00045776359366</v>
      </c>
      <c r="H3646" s="157">
        <f t="shared" si="113"/>
        <v>239.99786376960242</v>
      </c>
    </row>
    <row r="3647" spans="1:8" ht="15" customHeight="1" x14ac:dyDescent="0.2">
      <c r="A3647" s="152"/>
      <c r="B3647" s="152"/>
      <c r="C3647" s="152"/>
      <c r="D3647" s="152"/>
      <c r="E3647" s="153">
        <f>'2.40-Dati'!A3646</f>
        <v>42069.208333333336</v>
      </c>
      <c r="F3647" s="157">
        <f>'2.40-Dati'!B3646</f>
        <v>49.610000610351499</v>
      </c>
      <c r="G3647" s="157">
        <f t="shared" si="112"/>
        <v>-1149.9977111817045</v>
      </c>
      <c r="H3647" s="157">
        <f t="shared" si="113"/>
        <v>-1919.9981689452982</v>
      </c>
    </row>
    <row r="3648" spans="1:8" ht="15" customHeight="1" x14ac:dyDescent="0.2">
      <c r="A3648" s="152"/>
      <c r="B3648" s="152"/>
      <c r="C3648" s="152"/>
      <c r="D3648" s="152"/>
      <c r="E3648" s="153">
        <f>'2.40-Dati'!A3647</f>
        <v>42072.166666666664</v>
      </c>
      <c r="F3648" s="157">
        <f>'2.40-Dati'!B3647</f>
        <v>50</v>
      </c>
      <c r="G3648" s="157">
        <f t="shared" si="112"/>
        <v>389.99938964850145</v>
      </c>
      <c r="H3648" s="157">
        <f t="shared" si="113"/>
        <v>-759.99832153320313</v>
      </c>
    </row>
    <row r="3649" spans="1:8" ht="15" customHeight="1" x14ac:dyDescent="0.2">
      <c r="A3649" s="152"/>
      <c r="B3649" s="152"/>
      <c r="C3649" s="152"/>
      <c r="D3649" s="152"/>
      <c r="E3649" s="153">
        <f>'2.40-Dati'!A3648</f>
        <v>42073.166666666664</v>
      </c>
      <c r="F3649" s="157">
        <f>'2.40-Dati'!B3648</f>
        <v>48.290000915527301</v>
      </c>
      <c r="G3649" s="157">
        <f t="shared" si="112"/>
        <v>-1709.999084472699</v>
      </c>
      <c r="H3649" s="157">
        <f t="shared" si="113"/>
        <v>-1319.9996948241976</v>
      </c>
    </row>
    <row r="3650" spans="1:8" ht="15" customHeight="1" x14ac:dyDescent="0.2">
      <c r="A3650" s="152"/>
      <c r="B3650" s="152"/>
      <c r="C3650" s="152"/>
      <c r="D3650" s="152"/>
      <c r="E3650" s="153">
        <f>'2.40-Dati'!A3649</f>
        <v>42074.166666666664</v>
      </c>
      <c r="F3650" s="157">
        <f>'2.40-Dati'!B3649</f>
        <v>48.169998168945298</v>
      </c>
      <c r="G3650" s="157">
        <f t="shared" si="112"/>
        <v>-120.00274658200283</v>
      </c>
      <c r="H3650" s="157">
        <f t="shared" si="113"/>
        <v>-1830.0018310547018</v>
      </c>
    </row>
    <row r="3651" spans="1:8" ht="15" customHeight="1" x14ac:dyDescent="0.2">
      <c r="A3651" s="152"/>
      <c r="B3651" s="152"/>
      <c r="C3651" s="152"/>
      <c r="D3651" s="152"/>
      <c r="E3651" s="153">
        <f>'2.40-Dati'!A3650</f>
        <v>42075.166666666664</v>
      </c>
      <c r="F3651" s="157">
        <f>'2.40-Dati'!B3650</f>
        <v>47.049999237060497</v>
      </c>
      <c r="G3651" s="157">
        <f t="shared" si="112"/>
        <v>-1119.9989318848011</v>
      </c>
      <c r="H3651" s="157">
        <f t="shared" si="113"/>
        <v>-1240.0016784668039</v>
      </c>
    </row>
    <row r="3652" spans="1:8" ht="15" customHeight="1" x14ac:dyDescent="0.2">
      <c r="A3652" s="152"/>
      <c r="B3652" s="152"/>
      <c r="C3652" s="152"/>
      <c r="D3652" s="152"/>
      <c r="E3652" s="153">
        <f>'2.40-Dati'!A3651</f>
        <v>42076.166666666664</v>
      </c>
      <c r="F3652" s="157">
        <f>'2.40-Dati'!B3651</f>
        <v>44.840000152587798</v>
      </c>
      <c r="G3652" s="157">
        <f t="shared" ref="G3652:G3715" si="114">IF($B$1="lunga",1,-1)*$B$3*(F3652-F3651)</f>
        <v>-2209.999084472699</v>
      </c>
      <c r="H3652" s="157">
        <f t="shared" si="113"/>
        <v>-3329.9980163575001</v>
      </c>
    </row>
    <row r="3653" spans="1:8" ht="15" customHeight="1" x14ac:dyDescent="0.2">
      <c r="A3653" s="152"/>
      <c r="B3653" s="152"/>
      <c r="C3653" s="152"/>
      <c r="D3653" s="152"/>
      <c r="E3653" s="153">
        <f>'2.40-Dati'!A3652</f>
        <v>42079.166666666664</v>
      </c>
      <c r="F3653" s="157">
        <f>'2.40-Dati'!B3652</f>
        <v>43.880001068115199</v>
      </c>
      <c r="G3653" s="157">
        <f t="shared" si="114"/>
        <v>-959.99908447259941</v>
      </c>
      <c r="H3653" s="157">
        <f t="shared" ref="H3653:H3716" si="115">G3652+G3653</f>
        <v>-3169.9981689452984</v>
      </c>
    </row>
    <row r="3654" spans="1:8" ht="15" customHeight="1" x14ac:dyDescent="0.2">
      <c r="A3654" s="152"/>
      <c r="B3654" s="152"/>
      <c r="C3654" s="152"/>
      <c r="D3654" s="152"/>
      <c r="E3654" s="153">
        <f>'2.40-Dati'!A3653</f>
        <v>42080.166666666664</v>
      </c>
      <c r="F3654" s="157">
        <f>'2.40-Dati'!B3653</f>
        <v>43.459999084472599</v>
      </c>
      <c r="G3654" s="157">
        <f t="shared" si="114"/>
        <v>-420.00198364259944</v>
      </c>
      <c r="H3654" s="157">
        <f t="shared" si="115"/>
        <v>-1380.0010681151989</v>
      </c>
    </row>
    <row r="3655" spans="1:8" ht="15" customHeight="1" x14ac:dyDescent="0.2">
      <c r="A3655" s="152"/>
      <c r="B3655" s="152"/>
      <c r="C3655" s="152"/>
      <c r="D3655" s="152"/>
      <c r="E3655" s="153">
        <f>'2.40-Dati'!A3654</f>
        <v>42081.166666666664</v>
      </c>
      <c r="F3655" s="157">
        <f>'2.40-Dati'!B3654</f>
        <v>44.659999847412102</v>
      </c>
      <c r="G3655" s="157">
        <f t="shared" si="114"/>
        <v>1200.0007629395029</v>
      </c>
      <c r="H3655" s="157">
        <f t="shared" si="115"/>
        <v>779.99877929690342</v>
      </c>
    </row>
    <row r="3656" spans="1:8" ht="15" customHeight="1" x14ac:dyDescent="0.2">
      <c r="A3656" s="152"/>
      <c r="B3656" s="152"/>
      <c r="C3656" s="152"/>
      <c r="D3656" s="152"/>
      <c r="E3656" s="153">
        <f>'2.40-Dati'!A3655</f>
        <v>42082.166666666664</v>
      </c>
      <c r="F3656" s="157">
        <f>'2.40-Dati'!B3655</f>
        <v>43.959999084472599</v>
      </c>
      <c r="G3656" s="157">
        <f t="shared" si="114"/>
        <v>-700.00076293950292</v>
      </c>
      <c r="H3656" s="157">
        <f t="shared" si="115"/>
        <v>500</v>
      </c>
    </row>
    <row r="3657" spans="1:8" ht="15" customHeight="1" x14ac:dyDescent="0.2">
      <c r="A3657" s="152"/>
      <c r="B3657" s="152"/>
      <c r="C3657" s="152"/>
      <c r="D3657" s="152"/>
      <c r="E3657" s="153">
        <f>'2.40-Dati'!A3656</f>
        <v>42083.166666666664</v>
      </c>
      <c r="F3657" s="157">
        <f>'2.40-Dati'!B3656</f>
        <v>45.720001220703097</v>
      </c>
      <c r="G3657" s="157">
        <f t="shared" si="114"/>
        <v>1760.0021362304972</v>
      </c>
      <c r="H3657" s="157">
        <f t="shared" si="115"/>
        <v>1060.0013732909943</v>
      </c>
    </row>
    <row r="3658" spans="1:8" ht="15" customHeight="1" x14ac:dyDescent="0.2">
      <c r="A3658" s="152"/>
      <c r="B3658" s="152"/>
      <c r="C3658" s="152"/>
      <c r="D3658" s="152"/>
      <c r="E3658" s="153">
        <f>'2.40-Dati'!A3657</f>
        <v>42086.166666666664</v>
      </c>
      <c r="F3658" s="157">
        <f>'2.40-Dati'!B3657</f>
        <v>47.450000762939403</v>
      </c>
      <c r="G3658" s="157">
        <f t="shared" si="114"/>
        <v>1729.9995422363068</v>
      </c>
      <c r="H3658" s="157">
        <f t="shared" si="115"/>
        <v>3490.0016784668042</v>
      </c>
    </row>
    <row r="3659" spans="1:8" ht="15" customHeight="1" x14ac:dyDescent="0.2">
      <c r="A3659" s="152"/>
      <c r="B3659" s="152"/>
      <c r="C3659" s="152"/>
      <c r="D3659" s="152"/>
      <c r="E3659" s="153">
        <f>'2.40-Dati'!A3658</f>
        <v>42087.166666666664</v>
      </c>
      <c r="F3659" s="157">
        <f>'2.40-Dati'!B3658</f>
        <v>47.509998321533203</v>
      </c>
      <c r="G3659" s="157">
        <f t="shared" si="114"/>
        <v>59.997558593799738</v>
      </c>
      <c r="H3659" s="157">
        <f t="shared" si="115"/>
        <v>1789.9971008301065</v>
      </c>
    </row>
    <row r="3660" spans="1:8" ht="15" customHeight="1" x14ac:dyDescent="0.2">
      <c r="A3660" s="152"/>
      <c r="B3660" s="152"/>
      <c r="C3660" s="152"/>
      <c r="D3660" s="152"/>
      <c r="E3660" s="153">
        <f>'2.40-Dati'!A3659</f>
        <v>42088.166666666664</v>
      </c>
      <c r="F3660" s="157">
        <f>'2.40-Dati'!B3659</f>
        <v>49.209999084472599</v>
      </c>
      <c r="G3660" s="157">
        <f t="shared" si="114"/>
        <v>1700.0007629393963</v>
      </c>
      <c r="H3660" s="157">
        <f t="shared" si="115"/>
        <v>1759.9983215331961</v>
      </c>
    </row>
    <row r="3661" spans="1:8" ht="15" customHeight="1" x14ac:dyDescent="0.2">
      <c r="A3661" s="152"/>
      <c r="B3661" s="152"/>
      <c r="C3661" s="152"/>
      <c r="D3661" s="152"/>
      <c r="E3661" s="153">
        <f>'2.40-Dati'!A3660</f>
        <v>42089.166666666664</v>
      </c>
      <c r="F3661" s="157">
        <f>'2.40-Dati'!B3660</f>
        <v>51.430000305175703</v>
      </c>
      <c r="G3661" s="157">
        <f t="shared" si="114"/>
        <v>2220.0012207031036</v>
      </c>
      <c r="H3661" s="157">
        <f t="shared" si="115"/>
        <v>3920.0019836424999</v>
      </c>
    </row>
    <row r="3662" spans="1:8" ht="15" customHeight="1" x14ac:dyDescent="0.2">
      <c r="A3662" s="152"/>
      <c r="B3662" s="152"/>
      <c r="C3662" s="152"/>
      <c r="D3662" s="152"/>
      <c r="E3662" s="153">
        <f>'2.40-Dati'!A3661</f>
        <v>42090.166666666664</v>
      </c>
      <c r="F3662" s="157">
        <f>'2.40-Dati'!B3661</f>
        <v>48.869998931884702</v>
      </c>
      <c r="G3662" s="157">
        <f t="shared" si="114"/>
        <v>-2560.0013732910015</v>
      </c>
      <c r="H3662" s="157">
        <f t="shared" si="115"/>
        <v>-340.0001525878979</v>
      </c>
    </row>
    <row r="3663" spans="1:8" ht="15" customHeight="1" x14ac:dyDescent="0.2">
      <c r="A3663" s="152"/>
      <c r="B3663" s="152"/>
      <c r="C3663" s="152"/>
      <c r="D3663" s="152"/>
      <c r="E3663" s="153">
        <f>'2.40-Dati'!A3662</f>
        <v>42093.166666666664</v>
      </c>
      <c r="F3663" s="157">
        <f>'2.40-Dati'!B3662</f>
        <v>48.680000305175703</v>
      </c>
      <c r="G3663" s="157">
        <f t="shared" si="114"/>
        <v>-189.99862670899859</v>
      </c>
      <c r="H3663" s="157">
        <f t="shared" si="115"/>
        <v>-2750</v>
      </c>
    </row>
    <row r="3664" spans="1:8" ht="15" customHeight="1" x14ac:dyDescent="0.2">
      <c r="A3664" s="152"/>
      <c r="B3664" s="152"/>
      <c r="C3664" s="152"/>
      <c r="D3664" s="152"/>
      <c r="E3664" s="153">
        <f>'2.40-Dati'!A3663</f>
        <v>42094.166666666664</v>
      </c>
      <c r="F3664" s="157">
        <f>'2.40-Dati'!B3663</f>
        <v>47.599998474121001</v>
      </c>
      <c r="G3664" s="157">
        <f t="shared" si="114"/>
        <v>-1080.0018310547016</v>
      </c>
      <c r="H3664" s="157">
        <f t="shared" si="115"/>
        <v>-1270.0004577637001</v>
      </c>
    </row>
    <row r="3665" spans="1:8" ht="15" customHeight="1" x14ac:dyDescent="0.2">
      <c r="A3665" s="152"/>
      <c r="B3665" s="152"/>
      <c r="C3665" s="152"/>
      <c r="D3665" s="152"/>
      <c r="E3665" s="153">
        <f>'2.40-Dati'!A3664</f>
        <v>42095.166666666664</v>
      </c>
      <c r="F3665" s="157">
        <f>'2.40-Dati'!B3664</f>
        <v>50.090000152587798</v>
      </c>
      <c r="G3665" s="157">
        <f t="shared" si="114"/>
        <v>2490.0016784667969</v>
      </c>
      <c r="H3665" s="157">
        <f t="shared" si="115"/>
        <v>1409.9998474120953</v>
      </c>
    </row>
    <row r="3666" spans="1:8" ht="15" customHeight="1" x14ac:dyDescent="0.2">
      <c r="A3666" s="152"/>
      <c r="B3666" s="152"/>
      <c r="C3666" s="152"/>
      <c r="D3666" s="152"/>
      <c r="E3666" s="153">
        <f>'2.40-Dati'!A3665</f>
        <v>42096.166666666664</v>
      </c>
      <c r="F3666" s="157">
        <f>'2.40-Dati'!B3665</f>
        <v>49.139999389648402</v>
      </c>
      <c r="G3666" s="157">
        <f t="shared" si="114"/>
        <v>-950.00076293939628</v>
      </c>
      <c r="H3666" s="157">
        <f t="shared" si="115"/>
        <v>1540.0009155274006</v>
      </c>
    </row>
    <row r="3667" spans="1:8" ht="15" customHeight="1" x14ac:dyDescent="0.2">
      <c r="A3667" s="152"/>
      <c r="B3667" s="152"/>
      <c r="C3667" s="152"/>
      <c r="D3667" s="152"/>
      <c r="E3667" s="153">
        <f>'2.40-Dati'!A3666</f>
        <v>42100.166666666664</v>
      </c>
      <c r="F3667" s="157">
        <f>'2.40-Dati'!B3666</f>
        <v>52.139999389648402</v>
      </c>
      <c r="G3667" s="157">
        <f t="shared" si="114"/>
        <v>3000</v>
      </c>
      <c r="H3667" s="157">
        <f t="shared" si="115"/>
        <v>2049.9992370606037</v>
      </c>
    </row>
    <row r="3668" spans="1:8" ht="15" customHeight="1" x14ac:dyDescent="0.2">
      <c r="A3668" s="152"/>
      <c r="B3668" s="152"/>
      <c r="C3668" s="152"/>
      <c r="D3668" s="152"/>
      <c r="E3668" s="153">
        <f>'2.40-Dati'!A3667</f>
        <v>42101.166666666664</v>
      </c>
      <c r="F3668" s="157">
        <f>'2.40-Dati'!B3667</f>
        <v>53.9799995422363</v>
      </c>
      <c r="G3668" s="157">
        <f t="shared" si="114"/>
        <v>1840.0001525878977</v>
      </c>
      <c r="H3668" s="157">
        <f t="shared" si="115"/>
        <v>4840.0001525878979</v>
      </c>
    </row>
    <row r="3669" spans="1:8" ht="15" customHeight="1" x14ac:dyDescent="0.2">
      <c r="A3669" s="152"/>
      <c r="B3669" s="152"/>
      <c r="C3669" s="152"/>
      <c r="D3669" s="152"/>
      <c r="E3669" s="153">
        <f>'2.40-Dati'!A3668</f>
        <v>42102.166666666664</v>
      </c>
      <c r="F3669" s="157">
        <f>'2.40-Dati'!B3668</f>
        <v>50.419998168945298</v>
      </c>
      <c r="G3669" s="157">
        <f t="shared" si="114"/>
        <v>-3560.0013732910015</v>
      </c>
      <c r="H3669" s="157">
        <f t="shared" si="115"/>
        <v>-1720.0012207031039</v>
      </c>
    </row>
    <row r="3670" spans="1:8" ht="15" customHeight="1" x14ac:dyDescent="0.2">
      <c r="A3670" s="152"/>
      <c r="B3670" s="152"/>
      <c r="C3670" s="152"/>
      <c r="D3670" s="152"/>
      <c r="E3670" s="153">
        <f>'2.40-Dati'!A3669</f>
        <v>42103.166666666664</v>
      </c>
      <c r="F3670" s="157">
        <f>'2.40-Dati'!B3669</f>
        <v>50.790000915527301</v>
      </c>
      <c r="G3670" s="157">
        <f t="shared" si="114"/>
        <v>370.00274658200283</v>
      </c>
      <c r="H3670" s="157">
        <f t="shared" si="115"/>
        <v>-3189.9986267089989</v>
      </c>
    </row>
    <row r="3671" spans="1:8" ht="15" customHeight="1" x14ac:dyDescent="0.2">
      <c r="A3671" s="152"/>
      <c r="B3671" s="152"/>
      <c r="C3671" s="152"/>
      <c r="D3671" s="152"/>
      <c r="E3671" s="153">
        <f>'2.40-Dati'!A3670</f>
        <v>42104.166666666664</v>
      </c>
      <c r="F3671" s="157">
        <f>'2.40-Dati'!B3670</f>
        <v>51.639999389648402</v>
      </c>
      <c r="G3671" s="157">
        <f t="shared" si="114"/>
        <v>849.9984741211008</v>
      </c>
      <c r="H3671" s="157">
        <f t="shared" si="115"/>
        <v>1220.0012207031036</v>
      </c>
    </row>
    <row r="3672" spans="1:8" ht="15" customHeight="1" x14ac:dyDescent="0.2">
      <c r="A3672" s="152"/>
      <c r="B3672" s="152"/>
      <c r="C3672" s="152"/>
      <c r="D3672" s="152"/>
      <c r="E3672" s="153">
        <f>'2.40-Dati'!A3671</f>
        <v>42107.166666666664</v>
      </c>
      <c r="F3672" s="157">
        <f>'2.40-Dati'!B3671</f>
        <v>51.909999847412102</v>
      </c>
      <c r="G3672" s="157">
        <f t="shared" si="114"/>
        <v>270.0004577637003</v>
      </c>
      <c r="H3672" s="157">
        <f t="shared" si="115"/>
        <v>1119.9989318848011</v>
      </c>
    </row>
    <row r="3673" spans="1:8" ht="15" customHeight="1" x14ac:dyDescent="0.2">
      <c r="A3673" s="152"/>
      <c r="B3673" s="152"/>
      <c r="C3673" s="152"/>
      <c r="D3673" s="152"/>
      <c r="E3673" s="153">
        <f>'2.40-Dati'!A3672</f>
        <v>42108.166666666664</v>
      </c>
      <c r="F3673" s="157">
        <f>'2.40-Dati'!B3672</f>
        <v>53.290000915527301</v>
      </c>
      <c r="G3673" s="157">
        <f t="shared" si="114"/>
        <v>1380.0010681151989</v>
      </c>
      <c r="H3673" s="157">
        <f t="shared" si="115"/>
        <v>1650.0015258788992</v>
      </c>
    </row>
    <row r="3674" spans="1:8" ht="15" customHeight="1" x14ac:dyDescent="0.2">
      <c r="A3674" s="152"/>
      <c r="B3674" s="152"/>
      <c r="C3674" s="152"/>
      <c r="D3674" s="152"/>
      <c r="E3674" s="153">
        <f>'2.40-Dati'!A3673</f>
        <v>42109.166666666664</v>
      </c>
      <c r="F3674" s="157">
        <f>'2.40-Dati'!B3673</f>
        <v>56.389999389648402</v>
      </c>
      <c r="G3674" s="157">
        <f t="shared" si="114"/>
        <v>3099.998474121101</v>
      </c>
      <c r="H3674" s="157">
        <f t="shared" si="115"/>
        <v>4479.9995422362999</v>
      </c>
    </row>
    <row r="3675" spans="1:8" ht="15" customHeight="1" x14ac:dyDescent="0.2">
      <c r="A3675" s="152"/>
      <c r="B3675" s="152"/>
      <c r="C3675" s="152"/>
      <c r="D3675" s="152"/>
      <c r="E3675" s="153">
        <f>'2.40-Dati'!A3674</f>
        <v>42110.166666666664</v>
      </c>
      <c r="F3675" s="157">
        <f>'2.40-Dati'!B3674</f>
        <v>56.709999084472599</v>
      </c>
      <c r="G3675" s="157">
        <f t="shared" si="114"/>
        <v>319.99969482419743</v>
      </c>
      <c r="H3675" s="157">
        <f t="shared" si="115"/>
        <v>3419.9981689452984</v>
      </c>
    </row>
    <row r="3676" spans="1:8" ht="15" customHeight="1" x14ac:dyDescent="0.2">
      <c r="A3676" s="152"/>
      <c r="B3676" s="152"/>
      <c r="C3676" s="152"/>
      <c r="D3676" s="152"/>
      <c r="E3676" s="153">
        <f>'2.40-Dati'!A3675</f>
        <v>42111.166666666664</v>
      </c>
      <c r="F3676" s="157">
        <f>'2.40-Dati'!B3675</f>
        <v>55.740001678466797</v>
      </c>
      <c r="G3676" s="157">
        <f t="shared" si="114"/>
        <v>-969.99740600580253</v>
      </c>
      <c r="H3676" s="157">
        <f t="shared" si="115"/>
        <v>-649.99771118160515</v>
      </c>
    </row>
    <row r="3677" spans="1:8" ht="15" customHeight="1" x14ac:dyDescent="0.2">
      <c r="A3677" s="152"/>
      <c r="B3677" s="152"/>
      <c r="C3677" s="152"/>
      <c r="D3677" s="152"/>
      <c r="E3677" s="153">
        <f>'2.40-Dati'!A3676</f>
        <v>42114.166666666664</v>
      </c>
      <c r="F3677" s="157">
        <f>'2.40-Dati'!B3676</f>
        <v>56.380001068115199</v>
      </c>
      <c r="G3677" s="157">
        <f t="shared" si="114"/>
        <v>639.99938964840203</v>
      </c>
      <c r="H3677" s="157">
        <f t="shared" si="115"/>
        <v>-329.9980163574005</v>
      </c>
    </row>
    <row r="3678" spans="1:8" ht="15" customHeight="1" x14ac:dyDescent="0.2">
      <c r="A3678" s="152"/>
      <c r="B3678" s="152"/>
      <c r="C3678" s="152"/>
      <c r="D3678" s="152"/>
      <c r="E3678" s="153">
        <f>'2.40-Dati'!A3677</f>
        <v>42115.166666666664</v>
      </c>
      <c r="F3678" s="157">
        <f>'2.40-Dati'!B3677</f>
        <v>55.259998321533203</v>
      </c>
      <c r="G3678" s="157">
        <f t="shared" si="114"/>
        <v>-1120.0027465819958</v>
      </c>
      <c r="H3678" s="157">
        <f t="shared" si="115"/>
        <v>-480.00335693359375</v>
      </c>
    </row>
    <row r="3679" spans="1:8" ht="15" customHeight="1" x14ac:dyDescent="0.2">
      <c r="A3679" s="152"/>
      <c r="B3679" s="152"/>
      <c r="C3679" s="152"/>
      <c r="D3679" s="152"/>
      <c r="E3679" s="153">
        <f>'2.40-Dati'!A3678</f>
        <v>42116.166666666664</v>
      </c>
      <c r="F3679" s="157">
        <f>'2.40-Dati'!B3678</f>
        <v>56.159999847412102</v>
      </c>
      <c r="G3679" s="157">
        <f t="shared" si="114"/>
        <v>900.0015258788992</v>
      </c>
      <c r="H3679" s="157">
        <f t="shared" si="115"/>
        <v>-220.00122070309658</v>
      </c>
    </row>
    <row r="3680" spans="1:8" ht="15" customHeight="1" x14ac:dyDescent="0.2">
      <c r="A3680" s="152"/>
      <c r="B3680" s="152"/>
      <c r="C3680" s="152"/>
      <c r="D3680" s="152"/>
      <c r="E3680" s="153">
        <f>'2.40-Dati'!A3679</f>
        <v>42117.166666666664</v>
      </c>
      <c r="F3680" s="157">
        <f>'2.40-Dati'!B3679</f>
        <v>57.740001678466797</v>
      </c>
      <c r="G3680" s="157">
        <f t="shared" si="114"/>
        <v>1580.0018310546945</v>
      </c>
      <c r="H3680" s="157">
        <f t="shared" si="115"/>
        <v>2480.0033569335938</v>
      </c>
    </row>
    <row r="3681" spans="1:8" ht="15" customHeight="1" x14ac:dyDescent="0.2">
      <c r="A3681" s="152"/>
      <c r="B3681" s="152"/>
      <c r="C3681" s="152"/>
      <c r="D3681" s="152"/>
      <c r="E3681" s="153">
        <f>'2.40-Dati'!A3680</f>
        <v>42118.166666666664</v>
      </c>
      <c r="F3681" s="157">
        <f>'2.40-Dati'!B3680</f>
        <v>57.150001525878899</v>
      </c>
      <c r="G3681" s="157">
        <f t="shared" si="114"/>
        <v>-590.00015258789767</v>
      </c>
      <c r="H3681" s="157">
        <f t="shared" si="115"/>
        <v>990.00167846679688</v>
      </c>
    </row>
    <row r="3682" spans="1:8" ht="15" customHeight="1" x14ac:dyDescent="0.2">
      <c r="A3682" s="152"/>
      <c r="B3682" s="152"/>
      <c r="C3682" s="152"/>
      <c r="D3682" s="152"/>
      <c r="E3682" s="153">
        <f>'2.40-Dati'!A3681</f>
        <v>42121.166666666664</v>
      </c>
      <c r="F3682" s="157">
        <f>'2.40-Dati'!B3681</f>
        <v>56.990001678466797</v>
      </c>
      <c r="G3682" s="157">
        <f t="shared" si="114"/>
        <v>-159.99984741210227</v>
      </c>
      <c r="H3682" s="157">
        <f t="shared" si="115"/>
        <v>-750</v>
      </c>
    </row>
    <row r="3683" spans="1:8" ht="15" customHeight="1" x14ac:dyDescent="0.2">
      <c r="A3683" s="152"/>
      <c r="B3683" s="152"/>
      <c r="C3683" s="152"/>
      <c r="D3683" s="152"/>
      <c r="E3683" s="153">
        <f>'2.40-Dati'!A3682</f>
        <v>42122.166666666664</v>
      </c>
      <c r="F3683" s="157">
        <f>'2.40-Dati'!B3682</f>
        <v>57.060001373291001</v>
      </c>
      <c r="G3683" s="157">
        <f t="shared" si="114"/>
        <v>69.999694824204539</v>
      </c>
      <c r="H3683" s="157">
        <f t="shared" si="115"/>
        <v>-90.00015258789773</v>
      </c>
    </row>
    <row r="3684" spans="1:8" ht="15" customHeight="1" x14ac:dyDescent="0.2">
      <c r="A3684" s="152"/>
      <c r="B3684" s="152"/>
      <c r="C3684" s="152"/>
      <c r="D3684" s="152"/>
      <c r="E3684" s="153">
        <f>'2.40-Dati'!A3683</f>
        <v>42123.166666666664</v>
      </c>
      <c r="F3684" s="157">
        <f>'2.40-Dati'!B3683</f>
        <v>58.580001831054602</v>
      </c>
      <c r="G3684" s="157">
        <f t="shared" si="114"/>
        <v>1520.0004577636009</v>
      </c>
      <c r="H3684" s="157">
        <f t="shared" si="115"/>
        <v>1590.0001525878056</v>
      </c>
    </row>
    <row r="3685" spans="1:8" ht="15" customHeight="1" x14ac:dyDescent="0.2">
      <c r="A3685" s="152"/>
      <c r="B3685" s="152"/>
      <c r="C3685" s="152"/>
      <c r="D3685" s="152"/>
      <c r="E3685" s="153">
        <f>'2.40-Dati'!A3684</f>
        <v>42124.166666666664</v>
      </c>
      <c r="F3685" s="157">
        <f>'2.40-Dati'!B3684</f>
        <v>59.630001068115199</v>
      </c>
      <c r="G3685" s="157">
        <f t="shared" si="114"/>
        <v>1049.9992370605967</v>
      </c>
      <c r="H3685" s="157">
        <f t="shared" si="115"/>
        <v>2569.9996948241978</v>
      </c>
    </row>
    <row r="3686" spans="1:8" ht="15" customHeight="1" x14ac:dyDescent="0.2">
      <c r="A3686" s="152"/>
      <c r="B3686" s="152"/>
      <c r="C3686" s="152"/>
      <c r="D3686" s="152"/>
      <c r="E3686" s="153">
        <f>'2.40-Dati'!A3685</f>
        <v>42125.166666666664</v>
      </c>
      <c r="F3686" s="157">
        <f>'2.40-Dati'!B3685</f>
        <v>59.150001525878899</v>
      </c>
      <c r="G3686" s="157">
        <f t="shared" si="114"/>
        <v>-479.9995422362997</v>
      </c>
      <c r="H3686" s="157">
        <f t="shared" si="115"/>
        <v>569.99969482429697</v>
      </c>
    </row>
    <row r="3687" spans="1:8" ht="15" customHeight="1" x14ac:dyDescent="0.2">
      <c r="A3687" s="152"/>
      <c r="B3687" s="152"/>
      <c r="C3687" s="152"/>
      <c r="D3687" s="152"/>
      <c r="E3687" s="153">
        <f>'2.40-Dati'!A3686</f>
        <v>42128.166666666664</v>
      </c>
      <c r="F3687" s="157">
        <f>'2.40-Dati'!B3686</f>
        <v>58.930000305175703</v>
      </c>
      <c r="G3687" s="157">
        <f t="shared" si="114"/>
        <v>-220.00122070319605</v>
      </c>
      <c r="H3687" s="157">
        <f t="shared" si="115"/>
        <v>-700.00076293949576</v>
      </c>
    </row>
    <row r="3688" spans="1:8" ht="15" customHeight="1" x14ac:dyDescent="0.2">
      <c r="A3688" s="152"/>
      <c r="B3688" s="152"/>
      <c r="C3688" s="152"/>
      <c r="D3688" s="152"/>
      <c r="E3688" s="153">
        <f>'2.40-Dati'!A3687</f>
        <v>42129.166666666664</v>
      </c>
      <c r="F3688" s="157">
        <f>'2.40-Dati'!B3687</f>
        <v>60.400001525878899</v>
      </c>
      <c r="G3688" s="157">
        <f t="shared" si="114"/>
        <v>1470.0012207031959</v>
      </c>
      <c r="H3688" s="157">
        <f t="shared" si="115"/>
        <v>1250</v>
      </c>
    </row>
    <row r="3689" spans="1:8" ht="15" customHeight="1" x14ac:dyDescent="0.2">
      <c r="A3689" s="152"/>
      <c r="B3689" s="152"/>
      <c r="C3689" s="152"/>
      <c r="D3689" s="152"/>
      <c r="E3689" s="153">
        <f>'2.40-Dati'!A3688</f>
        <v>42130.166666666664</v>
      </c>
      <c r="F3689" s="157">
        <f>'2.40-Dati'!B3688</f>
        <v>60.930000305175703</v>
      </c>
      <c r="G3689" s="157">
        <f t="shared" si="114"/>
        <v>529.99877929680395</v>
      </c>
      <c r="H3689" s="157">
        <f t="shared" si="115"/>
        <v>2000</v>
      </c>
    </row>
    <row r="3690" spans="1:8" ht="15" customHeight="1" x14ac:dyDescent="0.2">
      <c r="A3690" s="152"/>
      <c r="B3690" s="152"/>
      <c r="C3690" s="152"/>
      <c r="D3690" s="152"/>
      <c r="E3690" s="153">
        <f>'2.40-Dati'!A3689</f>
        <v>42131.166666666664</v>
      </c>
      <c r="F3690" s="157">
        <f>'2.40-Dati'!B3689</f>
        <v>58.939998626708899</v>
      </c>
      <c r="G3690" s="157">
        <f t="shared" si="114"/>
        <v>-1990.0016784668039</v>
      </c>
      <c r="H3690" s="157">
        <f t="shared" si="115"/>
        <v>-1460.0028991700001</v>
      </c>
    </row>
    <row r="3691" spans="1:8" ht="15" customHeight="1" x14ac:dyDescent="0.2">
      <c r="A3691" s="152"/>
      <c r="B3691" s="152"/>
      <c r="C3691" s="152"/>
      <c r="D3691" s="152"/>
      <c r="E3691" s="153">
        <f>'2.40-Dati'!A3690</f>
        <v>42132.166666666664</v>
      </c>
      <c r="F3691" s="157">
        <f>'2.40-Dati'!B3690</f>
        <v>59.389999389648402</v>
      </c>
      <c r="G3691" s="157">
        <f t="shared" si="114"/>
        <v>450.00076293950286</v>
      </c>
      <c r="H3691" s="157">
        <f t="shared" si="115"/>
        <v>-1540.000915527301</v>
      </c>
    </row>
    <row r="3692" spans="1:8" ht="15" customHeight="1" x14ac:dyDescent="0.2">
      <c r="A3692" s="152"/>
      <c r="B3692" s="152"/>
      <c r="C3692" s="152"/>
      <c r="D3692" s="152"/>
      <c r="E3692" s="153">
        <f>'2.40-Dati'!A3691</f>
        <v>42135.166666666664</v>
      </c>
      <c r="F3692" s="157">
        <f>'2.40-Dati'!B3691</f>
        <v>59.25</v>
      </c>
      <c r="G3692" s="157">
        <f t="shared" si="114"/>
        <v>-139.99938964840197</v>
      </c>
      <c r="H3692" s="157">
        <f t="shared" si="115"/>
        <v>310.00137329110089</v>
      </c>
    </row>
    <row r="3693" spans="1:8" ht="15" customHeight="1" x14ac:dyDescent="0.2">
      <c r="A3693" s="152"/>
      <c r="B3693" s="152"/>
      <c r="C3693" s="152"/>
      <c r="D3693" s="152"/>
      <c r="E3693" s="153">
        <f>'2.40-Dati'!A3692</f>
        <v>42136.166666666664</v>
      </c>
      <c r="F3693" s="157">
        <f>'2.40-Dati'!B3692</f>
        <v>60.75</v>
      </c>
      <c r="G3693" s="157">
        <f t="shared" si="114"/>
        <v>1500</v>
      </c>
      <c r="H3693" s="157">
        <f t="shared" si="115"/>
        <v>1360.000610351598</v>
      </c>
    </row>
    <row r="3694" spans="1:8" ht="15" customHeight="1" x14ac:dyDescent="0.2">
      <c r="A3694" s="152"/>
      <c r="B3694" s="152"/>
      <c r="C3694" s="152"/>
      <c r="D3694" s="152"/>
      <c r="E3694" s="153">
        <f>'2.40-Dati'!A3693</f>
        <v>42137.166666666664</v>
      </c>
      <c r="F3694" s="157">
        <f>'2.40-Dati'!B3693</f>
        <v>60.5</v>
      </c>
      <c r="G3694" s="157">
        <f t="shared" si="114"/>
        <v>-250</v>
      </c>
      <c r="H3694" s="157">
        <f t="shared" si="115"/>
        <v>1250</v>
      </c>
    </row>
    <row r="3695" spans="1:8" ht="15" customHeight="1" x14ac:dyDescent="0.2">
      <c r="A3695" s="152"/>
      <c r="B3695" s="152"/>
      <c r="C3695" s="152"/>
      <c r="D3695" s="152"/>
      <c r="E3695" s="153">
        <f>'2.40-Dati'!A3694</f>
        <v>42138.166666666664</v>
      </c>
      <c r="F3695" s="157">
        <f>'2.40-Dati'!B3694</f>
        <v>59.880001068115199</v>
      </c>
      <c r="G3695" s="157">
        <f t="shared" si="114"/>
        <v>-619.9989318848011</v>
      </c>
      <c r="H3695" s="157">
        <f t="shared" si="115"/>
        <v>-869.9989318848011</v>
      </c>
    </row>
    <row r="3696" spans="1:8" ht="15" customHeight="1" x14ac:dyDescent="0.2">
      <c r="A3696" s="152"/>
      <c r="B3696" s="152"/>
      <c r="C3696" s="152"/>
      <c r="D3696" s="152"/>
      <c r="E3696" s="153">
        <f>'2.40-Dati'!A3695</f>
        <v>42139.166666666664</v>
      </c>
      <c r="F3696" s="157">
        <f>'2.40-Dati'!B3695</f>
        <v>59.689998626708899</v>
      </c>
      <c r="G3696" s="157">
        <f t="shared" si="114"/>
        <v>-190.00244140629974</v>
      </c>
      <c r="H3696" s="157">
        <f t="shared" si="115"/>
        <v>-810.00137329110089</v>
      </c>
    </row>
    <row r="3697" spans="1:8" ht="15" customHeight="1" x14ac:dyDescent="0.2">
      <c r="A3697" s="152"/>
      <c r="B3697" s="152"/>
      <c r="C3697" s="152"/>
      <c r="D3697" s="152"/>
      <c r="E3697" s="153">
        <f>'2.40-Dati'!A3696</f>
        <v>42142.166666666664</v>
      </c>
      <c r="F3697" s="157">
        <f>'2.40-Dati'!B3696</f>
        <v>59.430000305175703</v>
      </c>
      <c r="G3697" s="157">
        <f t="shared" si="114"/>
        <v>-259.99832153319602</v>
      </c>
      <c r="H3697" s="157">
        <f t="shared" si="115"/>
        <v>-450.00076293949576</v>
      </c>
    </row>
    <row r="3698" spans="1:8" ht="15" customHeight="1" x14ac:dyDescent="0.2">
      <c r="A3698" s="152"/>
      <c r="B3698" s="152"/>
      <c r="C3698" s="152"/>
      <c r="D3698" s="152"/>
      <c r="E3698" s="153">
        <f>'2.40-Dati'!A3697</f>
        <v>42143.166666666664</v>
      </c>
      <c r="F3698" s="157">
        <f>'2.40-Dati'!B3697</f>
        <v>57.259998321533203</v>
      </c>
      <c r="G3698" s="157">
        <f t="shared" si="114"/>
        <v>-2170.0019836424999</v>
      </c>
      <c r="H3698" s="157">
        <f t="shared" si="115"/>
        <v>-2430.0003051756958</v>
      </c>
    </row>
    <row r="3699" spans="1:8" ht="15" customHeight="1" x14ac:dyDescent="0.2">
      <c r="A3699" s="152"/>
      <c r="B3699" s="152"/>
      <c r="C3699" s="152"/>
      <c r="D3699" s="152"/>
      <c r="E3699" s="153">
        <f>'2.40-Dati'!A3698</f>
        <v>42144.166666666664</v>
      </c>
      <c r="F3699" s="157">
        <f>'2.40-Dati'!B3698</f>
        <v>58.9799995422363</v>
      </c>
      <c r="G3699" s="157">
        <f t="shared" si="114"/>
        <v>1720.0012207030966</v>
      </c>
      <c r="H3699" s="157">
        <f t="shared" si="115"/>
        <v>-450.00076293940333</v>
      </c>
    </row>
    <row r="3700" spans="1:8" ht="15" customHeight="1" x14ac:dyDescent="0.2">
      <c r="A3700" s="152"/>
      <c r="B3700" s="152"/>
      <c r="C3700" s="152"/>
      <c r="D3700" s="152"/>
      <c r="E3700" s="153">
        <f>'2.40-Dati'!A3699</f>
        <v>42145.166666666664</v>
      </c>
      <c r="F3700" s="157">
        <f>'2.40-Dati'!B3699</f>
        <v>60.720001220703097</v>
      </c>
      <c r="G3700" s="157">
        <f t="shared" si="114"/>
        <v>1740.0016784667969</v>
      </c>
      <c r="H3700" s="157">
        <f t="shared" si="115"/>
        <v>3460.0028991698937</v>
      </c>
    </row>
    <row r="3701" spans="1:8" ht="15" customHeight="1" x14ac:dyDescent="0.2">
      <c r="A3701" s="152"/>
      <c r="B3701" s="152"/>
      <c r="C3701" s="152"/>
      <c r="D3701" s="152"/>
      <c r="E3701" s="153">
        <f>'2.40-Dati'!A3700</f>
        <v>42146.166666666664</v>
      </c>
      <c r="F3701" s="157">
        <f>'2.40-Dati'!B3700</f>
        <v>59.720001220703097</v>
      </c>
      <c r="G3701" s="157">
        <f t="shared" si="114"/>
        <v>-1000</v>
      </c>
      <c r="H3701" s="157">
        <f t="shared" si="115"/>
        <v>740.00167846679688</v>
      </c>
    </row>
    <row r="3702" spans="1:8" ht="15" customHeight="1" x14ac:dyDescent="0.2">
      <c r="A3702" s="152"/>
      <c r="B3702" s="152"/>
      <c r="C3702" s="152"/>
      <c r="D3702" s="152"/>
      <c r="E3702" s="153">
        <f>'2.40-Dati'!A3701</f>
        <v>42150.166666666664</v>
      </c>
      <c r="F3702" s="157">
        <f>'2.40-Dati'!B3701</f>
        <v>58.029998779296797</v>
      </c>
      <c r="G3702" s="157">
        <f t="shared" si="114"/>
        <v>-1690.0024414062998</v>
      </c>
      <c r="H3702" s="157">
        <f t="shared" si="115"/>
        <v>-2690.0024414063</v>
      </c>
    </row>
    <row r="3703" spans="1:8" ht="15" customHeight="1" x14ac:dyDescent="0.2">
      <c r="A3703" s="152"/>
      <c r="B3703" s="152"/>
      <c r="C3703" s="152"/>
      <c r="D3703" s="152"/>
      <c r="E3703" s="153">
        <f>'2.40-Dati'!A3702</f>
        <v>42151.166666666664</v>
      </c>
      <c r="F3703" s="157">
        <f>'2.40-Dati'!B3702</f>
        <v>57.509998321533203</v>
      </c>
      <c r="G3703" s="157">
        <f t="shared" si="114"/>
        <v>-520.00045776359366</v>
      </c>
      <c r="H3703" s="157">
        <f t="shared" si="115"/>
        <v>-2210.0028991698937</v>
      </c>
    </row>
    <row r="3704" spans="1:8" ht="15" customHeight="1" x14ac:dyDescent="0.2">
      <c r="A3704" s="152"/>
      <c r="B3704" s="152"/>
      <c r="C3704" s="152"/>
      <c r="D3704" s="152"/>
      <c r="E3704" s="153">
        <f>'2.40-Dati'!A3703</f>
        <v>42152.166666666664</v>
      </c>
      <c r="F3704" s="157">
        <f>'2.40-Dati'!B3703</f>
        <v>57.680000305175703</v>
      </c>
      <c r="G3704" s="157">
        <f t="shared" si="114"/>
        <v>170.00198364249997</v>
      </c>
      <c r="H3704" s="157">
        <f t="shared" si="115"/>
        <v>-349.99847412109369</v>
      </c>
    </row>
    <row r="3705" spans="1:8" ht="15" customHeight="1" x14ac:dyDescent="0.2">
      <c r="A3705" s="152"/>
      <c r="B3705" s="152"/>
      <c r="C3705" s="152"/>
      <c r="D3705" s="152"/>
      <c r="E3705" s="153">
        <f>'2.40-Dati'!A3704</f>
        <v>42153.166666666664</v>
      </c>
      <c r="F3705" s="157">
        <f>'2.40-Dati'!B3704</f>
        <v>60.299999237060497</v>
      </c>
      <c r="G3705" s="157">
        <f t="shared" si="114"/>
        <v>2619.9989318847938</v>
      </c>
      <c r="H3705" s="157">
        <f t="shared" si="115"/>
        <v>2790.0009155272937</v>
      </c>
    </row>
    <row r="3706" spans="1:8" ht="15" customHeight="1" x14ac:dyDescent="0.2">
      <c r="A3706" s="152"/>
      <c r="B3706" s="152"/>
      <c r="C3706" s="152"/>
      <c r="D3706" s="152"/>
      <c r="E3706" s="153">
        <f>'2.40-Dati'!A3705</f>
        <v>42156.166666666664</v>
      </c>
      <c r="F3706" s="157">
        <f>'2.40-Dati'!B3705</f>
        <v>60.200000762939403</v>
      </c>
      <c r="G3706" s="157">
        <f t="shared" si="114"/>
        <v>-99.99847412109375</v>
      </c>
      <c r="H3706" s="157">
        <f t="shared" si="115"/>
        <v>2520.0004577637001</v>
      </c>
    </row>
    <row r="3707" spans="1:8" ht="15" customHeight="1" x14ac:dyDescent="0.2">
      <c r="A3707" s="152"/>
      <c r="B3707" s="152"/>
      <c r="C3707" s="152"/>
      <c r="D3707" s="152"/>
      <c r="E3707" s="153">
        <f>'2.40-Dati'!A3706</f>
        <v>42157.166666666664</v>
      </c>
      <c r="F3707" s="157">
        <f>'2.40-Dati'!B3706</f>
        <v>61.259998321533203</v>
      </c>
      <c r="G3707" s="157">
        <f t="shared" si="114"/>
        <v>1059.9975585937998</v>
      </c>
      <c r="H3707" s="157">
        <f t="shared" si="115"/>
        <v>959.99908447270604</v>
      </c>
    </row>
    <row r="3708" spans="1:8" ht="15" customHeight="1" x14ac:dyDescent="0.2">
      <c r="A3708" s="152"/>
      <c r="B3708" s="152"/>
      <c r="C3708" s="152"/>
      <c r="D3708" s="152"/>
      <c r="E3708" s="153">
        <f>'2.40-Dati'!A3707</f>
        <v>42158.166666666664</v>
      </c>
      <c r="F3708" s="157">
        <f>'2.40-Dati'!B3707</f>
        <v>59.639999389648402</v>
      </c>
      <c r="G3708" s="157">
        <f t="shared" si="114"/>
        <v>-1619.9989318848011</v>
      </c>
      <c r="H3708" s="157">
        <f t="shared" si="115"/>
        <v>-560.0013732910013</v>
      </c>
    </row>
    <row r="3709" spans="1:8" ht="15" customHeight="1" x14ac:dyDescent="0.2">
      <c r="A3709" s="152"/>
      <c r="B3709" s="152"/>
      <c r="C3709" s="152"/>
      <c r="D3709" s="152"/>
      <c r="E3709" s="153">
        <f>'2.40-Dati'!A3708</f>
        <v>42159.166666666664</v>
      </c>
      <c r="F3709" s="157">
        <f>'2.40-Dati'!B3708</f>
        <v>58</v>
      </c>
      <c r="G3709" s="157">
        <f t="shared" si="114"/>
        <v>-1639.999389648402</v>
      </c>
      <c r="H3709" s="157">
        <f t="shared" si="115"/>
        <v>-3259.9983215332031</v>
      </c>
    </row>
    <row r="3710" spans="1:8" ht="15" customHeight="1" x14ac:dyDescent="0.2">
      <c r="A3710" s="152"/>
      <c r="B3710" s="152"/>
      <c r="C3710" s="152"/>
      <c r="D3710" s="152"/>
      <c r="E3710" s="153">
        <f>'2.40-Dati'!A3709</f>
        <v>42160.166666666664</v>
      </c>
      <c r="F3710" s="157">
        <f>'2.40-Dati'!B3709</f>
        <v>59.130001068115199</v>
      </c>
      <c r="G3710" s="157">
        <f t="shared" si="114"/>
        <v>1130.0010681151989</v>
      </c>
      <c r="H3710" s="157">
        <f t="shared" si="115"/>
        <v>-509.99832153320313</v>
      </c>
    </row>
    <row r="3711" spans="1:8" ht="15" customHeight="1" x14ac:dyDescent="0.2">
      <c r="A3711" s="152"/>
      <c r="B3711" s="152"/>
      <c r="C3711" s="152"/>
      <c r="D3711" s="152"/>
      <c r="E3711" s="153">
        <f>'2.40-Dati'!A3710</f>
        <v>42163.166666666664</v>
      </c>
      <c r="F3711" s="157">
        <f>'2.40-Dati'!B3710</f>
        <v>58.139999389648402</v>
      </c>
      <c r="G3711" s="157">
        <f t="shared" si="114"/>
        <v>-990.00167846679688</v>
      </c>
      <c r="H3711" s="157">
        <f t="shared" si="115"/>
        <v>139.99938964840203</v>
      </c>
    </row>
    <row r="3712" spans="1:8" ht="15" customHeight="1" x14ac:dyDescent="0.2">
      <c r="A3712" s="152"/>
      <c r="B3712" s="152"/>
      <c r="C3712" s="152"/>
      <c r="D3712" s="152"/>
      <c r="E3712" s="153">
        <f>'2.40-Dati'!A3711</f>
        <v>42164.166666666664</v>
      </c>
      <c r="F3712" s="157">
        <f>'2.40-Dati'!B3711</f>
        <v>60.139999389648402</v>
      </c>
      <c r="G3712" s="157">
        <f t="shared" si="114"/>
        <v>2000</v>
      </c>
      <c r="H3712" s="157">
        <f t="shared" si="115"/>
        <v>1009.9983215332031</v>
      </c>
    </row>
    <row r="3713" spans="1:8" ht="15" customHeight="1" x14ac:dyDescent="0.2">
      <c r="A3713" s="152"/>
      <c r="B3713" s="152"/>
      <c r="C3713" s="152"/>
      <c r="D3713" s="152"/>
      <c r="E3713" s="153">
        <f>'2.40-Dati'!A3712</f>
        <v>42165.166666666664</v>
      </c>
      <c r="F3713" s="157">
        <f>'2.40-Dati'!B3712</f>
        <v>61.430000305175703</v>
      </c>
      <c r="G3713" s="157">
        <f t="shared" si="114"/>
        <v>1290.000915527301</v>
      </c>
      <c r="H3713" s="157">
        <f t="shared" si="115"/>
        <v>3290.000915527301</v>
      </c>
    </row>
    <row r="3714" spans="1:8" ht="15" customHeight="1" x14ac:dyDescent="0.2">
      <c r="A3714" s="152"/>
      <c r="B3714" s="152"/>
      <c r="C3714" s="152"/>
      <c r="D3714" s="152"/>
      <c r="E3714" s="153">
        <f>'2.40-Dati'!A3713</f>
        <v>42166.166666666664</v>
      </c>
      <c r="F3714" s="157">
        <f>'2.40-Dati'!B3713</f>
        <v>60.770000457763601</v>
      </c>
      <c r="G3714" s="157">
        <f t="shared" si="114"/>
        <v>-659.99984741210233</v>
      </c>
      <c r="H3714" s="157">
        <f t="shared" si="115"/>
        <v>630.00106811519868</v>
      </c>
    </row>
    <row r="3715" spans="1:8" ht="15" customHeight="1" x14ac:dyDescent="0.2">
      <c r="A3715" s="152"/>
      <c r="B3715" s="152"/>
      <c r="C3715" s="152"/>
      <c r="D3715" s="152"/>
      <c r="E3715" s="153">
        <f>'2.40-Dati'!A3714</f>
        <v>42167.166666666664</v>
      </c>
      <c r="F3715" s="157">
        <f>'2.40-Dati'!B3714</f>
        <v>59.959999084472599</v>
      </c>
      <c r="G3715" s="157">
        <f t="shared" si="114"/>
        <v>-810.00137329100141</v>
      </c>
      <c r="H3715" s="157">
        <f t="shared" si="115"/>
        <v>-1470.0012207031036</v>
      </c>
    </row>
    <row r="3716" spans="1:8" ht="15" customHeight="1" x14ac:dyDescent="0.2">
      <c r="A3716" s="152"/>
      <c r="B3716" s="152"/>
      <c r="C3716" s="152"/>
      <c r="D3716" s="152"/>
      <c r="E3716" s="153">
        <f>'2.40-Dati'!A3715</f>
        <v>42170.166666666664</v>
      </c>
      <c r="F3716" s="157">
        <f>'2.40-Dati'!B3715</f>
        <v>59.520000457763601</v>
      </c>
      <c r="G3716" s="157">
        <f t="shared" ref="G3716:G3779" si="116">IF($B$1="lunga",1,-1)*$B$3*(F3716-F3715)</f>
        <v>-439.99862670899859</v>
      </c>
      <c r="H3716" s="157">
        <f t="shared" si="115"/>
        <v>-1250</v>
      </c>
    </row>
    <row r="3717" spans="1:8" ht="15" customHeight="1" x14ac:dyDescent="0.2">
      <c r="A3717" s="152"/>
      <c r="B3717" s="152"/>
      <c r="C3717" s="152"/>
      <c r="D3717" s="152"/>
      <c r="E3717" s="153">
        <f>'2.40-Dati'!A3716</f>
        <v>42171.166666666664</v>
      </c>
      <c r="F3717" s="157">
        <f>'2.40-Dati'!B3716</f>
        <v>59.970001220703097</v>
      </c>
      <c r="G3717" s="157">
        <f t="shared" si="116"/>
        <v>450.00076293949576</v>
      </c>
      <c r="H3717" s="157">
        <f t="shared" ref="H3717:H3780" si="117">G3716+G3717</f>
        <v>10.002136230497172</v>
      </c>
    </row>
    <row r="3718" spans="1:8" ht="15" customHeight="1" x14ac:dyDescent="0.2">
      <c r="A3718" s="152"/>
      <c r="B3718" s="152"/>
      <c r="C3718" s="152"/>
      <c r="D3718" s="152"/>
      <c r="E3718" s="153">
        <f>'2.40-Dati'!A3717</f>
        <v>42172.166666666664</v>
      </c>
      <c r="F3718" s="157">
        <f>'2.40-Dati'!B3717</f>
        <v>59.919998168945298</v>
      </c>
      <c r="G3718" s="157">
        <f t="shared" si="116"/>
        <v>-50.003051757798289</v>
      </c>
      <c r="H3718" s="157">
        <f t="shared" si="117"/>
        <v>399.99771118169747</v>
      </c>
    </row>
    <row r="3719" spans="1:8" ht="15" customHeight="1" x14ac:dyDescent="0.2">
      <c r="A3719" s="152"/>
      <c r="B3719" s="152"/>
      <c r="C3719" s="152"/>
      <c r="D3719" s="152"/>
      <c r="E3719" s="153">
        <f>'2.40-Dati'!A3718</f>
        <v>42173.166666666664</v>
      </c>
      <c r="F3719" s="157">
        <f>'2.40-Dati'!B3718</f>
        <v>60.450000762939403</v>
      </c>
      <c r="G3719" s="157">
        <f t="shared" si="116"/>
        <v>530.00259399410515</v>
      </c>
      <c r="H3719" s="157">
        <f t="shared" si="117"/>
        <v>479.99954223630687</v>
      </c>
    </row>
    <row r="3720" spans="1:8" ht="15" customHeight="1" x14ac:dyDescent="0.2">
      <c r="A3720" s="152"/>
      <c r="B3720" s="152"/>
      <c r="C3720" s="152"/>
      <c r="D3720" s="152"/>
      <c r="E3720" s="153">
        <f>'2.40-Dati'!A3719</f>
        <v>42174.166666666664</v>
      </c>
      <c r="F3720" s="157">
        <f>'2.40-Dati'!B3719</f>
        <v>59.610000610351499</v>
      </c>
      <c r="G3720" s="157">
        <f t="shared" si="116"/>
        <v>-840.00015258790484</v>
      </c>
      <c r="H3720" s="157">
        <f t="shared" si="117"/>
        <v>-309.99755859379968</v>
      </c>
    </row>
    <row r="3721" spans="1:8" ht="15" customHeight="1" x14ac:dyDescent="0.2">
      <c r="A3721" s="152"/>
      <c r="B3721" s="152"/>
      <c r="C3721" s="152"/>
      <c r="D3721" s="152"/>
      <c r="E3721" s="153">
        <f>'2.40-Dati'!A3720</f>
        <v>42177.166666666664</v>
      </c>
      <c r="F3721" s="157">
        <f>'2.40-Dati'!B3720</f>
        <v>59.680000305175703</v>
      </c>
      <c r="G3721" s="157">
        <f t="shared" si="116"/>
        <v>69.999694824204539</v>
      </c>
      <c r="H3721" s="157">
        <f t="shared" si="117"/>
        <v>-770.0004577637003</v>
      </c>
    </row>
    <row r="3722" spans="1:8" ht="15" customHeight="1" x14ac:dyDescent="0.2">
      <c r="A3722" s="152"/>
      <c r="B3722" s="152"/>
      <c r="C3722" s="152"/>
      <c r="D3722" s="152"/>
      <c r="E3722" s="153">
        <f>'2.40-Dati'!A3721</f>
        <v>42178.166666666664</v>
      </c>
      <c r="F3722" s="157">
        <f>'2.40-Dati'!B3721</f>
        <v>61.009998321533203</v>
      </c>
      <c r="G3722" s="157">
        <f t="shared" si="116"/>
        <v>1329.9980163575001</v>
      </c>
      <c r="H3722" s="157">
        <f t="shared" si="117"/>
        <v>1399.9977111817047</v>
      </c>
    </row>
    <row r="3723" spans="1:8" ht="15" customHeight="1" x14ac:dyDescent="0.2">
      <c r="A3723" s="152"/>
      <c r="B3723" s="152"/>
      <c r="C3723" s="152"/>
      <c r="D3723" s="152"/>
      <c r="E3723" s="153">
        <f>'2.40-Dati'!A3722</f>
        <v>42179.166666666664</v>
      </c>
      <c r="F3723" s="157">
        <f>'2.40-Dati'!B3722</f>
        <v>60.270000457763601</v>
      </c>
      <c r="G3723" s="157">
        <f t="shared" si="116"/>
        <v>-739.9978637696023</v>
      </c>
      <c r="H3723" s="157">
        <f t="shared" si="117"/>
        <v>590.00015258789779</v>
      </c>
    </row>
    <row r="3724" spans="1:8" ht="15" customHeight="1" x14ac:dyDescent="0.2">
      <c r="A3724" s="152"/>
      <c r="B3724" s="152"/>
      <c r="C3724" s="152"/>
      <c r="D3724" s="152"/>
      <c r="E3724" s="153">
        <f>'2.40-Dati'!A3723</f>
        <v>42180.166666666664</v>
      </c>
      <c r="F3724" s="157">
        <f>'2.40-Dati'!B3723</f>
        <v>59.700000762939403</v>
      </c>
      <c r="G3724" s="157">
        <f t="shared" si="116"/>
        <v>-569.99969482419738</v>
      </c>
      <c r="H3724" s="157">
        <f t="shared" si="117"/>
        <v>-1309.9975585937996</v>
      </c>
    </row>
    <row r="3725" spans="1:8" ht="15" customHeight="1" x14ac:dyDescent="0.2">
      <c r="A3725" s="152"/>
      <c r="B3725" s="152"/>
      <c r="C3725" s="152"/>
      <c r="D3725" s="152"/>
      <c r="E3725" s="153">
        <f>'2.40-Dati'!A3724</f>
        <v>42181.166666666664</v>
      </c>
      <c r="F3725" s="157">
        <f>'2.40-Dati'!B3724</f>
        <v>59.630001068115199</v>
      </c>
      <c r="G3725" s="157">
        <f t="shared" si="116"/>
        <v>-69.999694824204539</v>
      </c>
      <c r="H3725" s="157">
        <f t="shared" si="117"/>
        <v>-639.99938964840192</v>
      </c>
    </row>
    <row r="3726" spans="1:8" ht="15" customHeight="1" x14ac:dyDescent="0.2">
      <c r="A3726" s="152"/>
      <c r="B3726" s="152"/>
      <c r="C3726" s="152"/>
      <c r="D3726" s="152"/>
      <c r="E3726" s="153">
        <f>'2.40-Dati'!A3725</f>
        <v>42184.166666666664</v>
      </c>
      <c r="F3726" s="157">
        <f>'2.40-Dati'!B3725</f>
        <v>58.330001831054602</v>
      </c>
      <c r="G3726" s="157">
        <f t="shared" si="116"/>
        <v>-1299.9992370605967</v>
      </c>
      <c r="H3726" s="157">
        <f t="shared" si="117"/>
        <v>-1369.9989318848011</v>
      </c>
    </row>
    <row r="3727" spans="1:8" ht="15" customHeight="1" x14ac:dyDescent="0.2">
      <c r="A3727" s="152"/>
      <c r="B3727" s="152"/>
      <c r="C3727" s="152"/>
      <c r="D3727" s="152"/>
      <c r="E3727" s="153">
        <f>'2.40-Dati'!A3726</f>
        <v>42185.166666666664</v>
      </c>
      <c r="F3727" s="157">
        <f>'2.40-Dati'!B3726</f>
        <v>59.470001220703097</v>
      </c>
      <c r="G3727" s="157">
        <f t="shared" si="116"/>
        <v>1139.9993896484943</v>
      </c>
      <c r="H3727" s="157">
        <f t="shared" si="117"/>
        <v>-159.99984741210233</v>
      </c>
    </row>
    <row r="3728" spans="1:8" ht="15" customHeight="1" x14ac:dyDescent="0.2">
      <c r="A3728" s="152"/>
      <c r="B3728" s="152"/>
      <c r="C3728" s="152"/>
      <c r="D3728" s="152"/>
      <c r="E3728" s="153">
        <f>'2.40-Dati'!A3727</f>
        <v>42186.166666666664</v>
      </c>
      <c r="F3728" s="157">
        <f>'2.40-Dati'!B3727</f>
        <v>56.959999084472599</v>
      </c>
      <c r="G3728" s="157">
        <f t="shared" si="116"/>
        <v>-2510.0021362304969</v>
      </c>
      <c r="H3728" s="157">
        <f t="shared" si="117"/>
        <v>-1370.0027465820026</v>
      </c>
    </row>
    <row r="3729" spans="1:8" ht="15" customHeight="1" x14ac:dyDescent="0.2">
      <c r="A3729" s="152"/>
      <c r="B3729" s="152"/>
      <c r="C3729" s="152"/>
      <c r="D3729" s="152"/>
      <c r="E3729" s="153">
        <f>'2.40-Dati'!A3728</f>
        <v>42187.166666666664</v>
      </c>
      <c r="F3729" s="157">
        <f>'2.40-Dati'!B3728</f>
        <v>56.930000305175703</v>
      </c>
      <c r="G3729" s="157">
        <f t="shared" si="116"/>
        <v>-29.998779296896316</v>
      </c>
      <c r="H3729" s="157">
        <f t="shared" si="117"/>
        <v>-2540.0009155273933</v>
      </c>
    </row>
    <row r="3730" spans="1:8" ht="15" customHeight="1" x14ac:dyDescent="0.2">
      <c r="A3730" s="152"/>
      <c r="B3730" s="152"/>
      <c r="C3730" s="152"/>
      <c r="D3730" s="152"/>
      <c r="E3730" s="153">
        <f>'2.40-Dati'!A3729</f>
        <v>42191.166666666664</v>
      </c>
      <c r="F3730" s="157">
        <f>'2.40-Dati'!B3729</f>
        <v>52.529998779296797</v>
      </c>
      <c r="G3730" s="157">
        <f t="shared" si="116"/>
        <v>-4400.0015258789063</v>
      </c>
      <c r="H3730" s="157">
        <f t="shared" si="117"/>
        <v>-4430.0003051758022</v>
      </c>
    </row>
    <row r="3731" spans="1:8" ht="15" customHeight="1" x14ac:dyDescent="0.2">
      <c r="A3731" s="152"/>
      <c r="B3731" s="152"/>
      <c r="C3731" s="152"/>
      <c r="D3731" s="152"/>
      <c r="E3731" s="153">
        <f>'2.40-Dati'!A3730</f>
        <v>42192.166666666664</v>
      </c>
      <c r="F3731" s="157">
        <f>'2.40-Dati'!B3730</f>
        <v>52.330001831054602</v>
      </c>
      <c r="G3731" s="157">
        <f t="shared" si="116"/>
        <v>-199.99694824219461</v>
      </c>
      <c r="H3731" s="157">
        <f t="shared" si="117"/>
        <v>-4599.998474121101</v>
      </c>
    </row>
    <row r="3732" spans="1:8" ht="15" customHeight="1" x14ac:dyDescent="0.2">
      <c r="A3732" s="152"/>
      <c r="B3732" s="152"/>
      <c r="C3732" s="152"/>
      <c r="D3732" s="152"/>
      <c r="E3732" s="153">
        <f>'2.40-Dati'!A3731</f>
        <v>42193.166666666664</v>
      </c>
      <c r="F3732" s="157">
        <f>'2.40-Dati'!B3731</f>
        <v>51.650001525878899</v>
      </c>
      <c r="G3732" s="157">
        <f t="shared" si="116"/>
        <v>-680.00030517570303</v>
      </c>
      <c r="H3732" s="157">
        <f t="shared" si="117"/>
        <v>-879.99725341789758</v>
      </c>
    </row>
    <row r="3733" spans="1:8" ht="15" customHeight="1" x14ac:dyDescent="0.2">
      <c r="A3733" s="152"/>
      <c r="B3733" s="152"/>
      <c r="C3733" s="152"/>
      <c r="D3733" s="152"/>
      <c r="E3733" s="153">
        <f>'2.40-Dati'!A3732</f>
        <v>42194.166666666664</v>
      </c>
      <c r="F3733" s="157">
        <f>'2.40-Dati'!B3732</f>
        <v>52.779998779296797</v>
      </c>
      <c r="G3733" s="157">
        <f t="shared" si="116"/>
        <v>1129.9972534178978</v>
      </c>
      <c r="H3733" s="157">
        <f t="shared" si="117"/>
        <v>449.99694824219478</v>
      </c>
    </row>
    <row r="3734" spans="1:8" ht="15" customHeight="1" x14ac:dyDescent="0.2">
      <c r="A3734" s="152"/>
      <c r="B3734" s="152"/>
      <c r="C3734" s="152"/>
      <c r="D3734" s="152"/>
      <c r="E3734" s="153">
        <f>'2.40-Dati'!A3733</f>
        <v>42195.166666666664</v>
      </c>
      <c r="F3734" s="157">
        <f>'2.40-Dati'!B3733</f>
        <v>52.740001678466797</v>
      </c>
      <c r="G3734" s="157">
        <f t="shared" si="116"/>
        <v>-39.997100829999965</v>
      </c>
      <c r="H3734" s="157">
        <f t="shared" si="117"/>
        <v>1090.0001525878979</v>
      </c>
    </row>
    <row r="3735" spans="1:8" ht="15" customHeight="1" x14ac:dyDescent="0.2">
      <c r="A3735" s="152"/>
      <c r="B3735" s="152"/>
      <c r="C3735" s="152"/>
      <c r="D3735" s="152"/>
      <c r="E3735" s="153">
        <f>'2.40-Dati'!A3734</f>
        <v>42198.166666666664</v>
      </c>
      <c r="F3735" s="157">
        <f>'2.40-Dati'!B3734</f>
        <v>52.200000762939403</v>
      </c>
      <c r="G3735" s="157">
        <f t="shared" si="116"/>
        <v>-540.00091552739354</v>
      </c>
      <c r="H3735" s="157">
        <f t="shared" si="117"/>
        <v>-579.99801635739345</v>
      </c>
    </row>
    <row r="3736" spans="1:8" ht="15" customHeight="1" x14ac:dyDescent="0.2">
      <c r="A3736" s="152"/>
      <c r="B3736" s="152"/>
      <c r="C3736" s="152"/>
      <c r="D3736" s="152"/>
      <c r="E3736" s="153">
        <f>'2.40-Dati'!A3735</f>
        <v>42199.166666666664</v>
      </c>
      <c r="F3736" s="157">
        <f>'2.40-Dati'!B3735</f>
        <v>53.040000915527301</v>
      </c>
      <c r="G3736" s="157">
        <f t="shared" si="116"/>
        <v>840.00015258789767</v>
      </c>
      <c r="H3736" s="157">
        <f t="shared" si="117"/>
        <v>299.99923706050413</v>
      </c>
    </row>
    <row r="3737" spans="1:8" ht="15" customHeight="1" x14ac:dyDescent="0.2">
      <c r="A3737" s="152"/>
      <c r="B3737" s="152"/>
      <c r="C3737" s="152"/>
      <c r="D3737" s="152"/>
      <c r="E3737" s="153">
        <f>'2.40-Dati'!A3736</f>
        <v>42200.166666666664</v>
      </c>
      <c r="F3737" s="157">
        <f>'2.40-Dati'!B3736</f>
        <v>51.409999847412102</v>
      </c>
      <c r="G3737" s="157">
        <f t="shared" si="116"/>
        <v>-1630.0010681151989</v>
      </c>
      <c r="H3737" s="157">
        <f t="shared" si="117"/>
        <v>-790.00091552730123</v>
      </c>
    </row>
    <row r="3738" spans="1:8" ht="15" customHeight="1" x14ac:dyDescent="0.2">
      <c r="A3738" s="152"/>
      <c r="B3738" s="152"/>
      <c r="C3738" s="152"/>
      <c r="D3738" s="152"/>
      <c r="E3738" s="153">
        <f>'2.40-Dati'!A3737</f>
        <v>42201.166666666664</v>
      </c>
      <c r="F3738" s="157">
        <f>'2.40-Dati'!B3737</f>
        <v>50.909999847412102</v>
      </c>
      <c r="G3738" s="157">
        <f t="shared" si="116"/>
        <v>-500</v>
      </c>
      <c r="H3738" s="157">
        <f t="shared" si="117"/>
        <v>-2130.0010681151989</v>
      </c>
    </row>
    <row r="3739" spans="1:8" ht="15" customHeight="1" x14ac:dyDescent="0.2">
      <c r="A3739" s="152"/>
      <c r="B3739" s="152"/>
      <c r="C3739" s="152"/>
      <c r="D3739" s="152"/>
      <c r="E3739" s="153">
        <f>'2.40-Dati'!A3738</f>
        <v>42202.166666666664</v>
      </c>
      <c r="F3739" s="157">
        <f>'2.40-Dati'!B3738</f>
        <v>50.889999389648402</v>
      </c>
      <c r="G3739" s="157">
        <f t="shared" si="116"/>
        <v>-20.000457763700297</v>
      </c>
      <c r="H3739" s="157">
        <f t="shared" si="117"/>
        <v>-520.0004577637003</v>
      </c>
    </row>
    <row r="3740" spans="1:8" ht="15" customHeight="1" x14ac:dyDescent="0.2">
      <c r="A3740" s="152"/>
      <c r="B3740" s="152"/>
      <c r="C3740" s="152"/>
      <c r="D3740" s="152"/>
      <c r="E3740" s="153">
        <f>'2.40-Dati'!A3739</f>
        <v>42205.166666666664</v>
      </c>
      <c r="F3740" s="157">
        <f>'2.40-Dati'!B3739</f>
        <v>50.150001525878899</v>
      </c>
      <c r="G3740" s="157">
        <f t="shared" si="116"/>
        <v>-739.99786376950283</v>
      </c>
      <c r="H3740" s="157">
        <f t="shared" si="117"/>
        <v>-759.99832153320313</v>
      </c>
    </row>
    <row r="3741" spans="1:8" ht="15" customHeight="1" x14ac:dyDescent="0.2">
      <c r="A3741" s="152"/>
      <c r="B3741" s="152"/>
      <c r="C3741" s="152"/>
      <c r="D3741" s="152"/>
      <c r="E3741" s="153">
        <f>'2.40-Dati'!A3740</f>
        <v>42206.166666666664</v>
      </c>
      <c r="F3741" s="157">
        <f>'2.40-Dati'!B3740</f>
        <v>50.360000610351499</v>
      </c>
      <c r="G3741" s="157">
        <f t="shared" si="116"/>
        <v>209.99908447259941</v>
      </c>
      <c r="H3741" s="157">
        <f t="shared" si="117"/>
        <v>-529.99877929690342</v>
      </c>
    </row>
    <row r="3742" spans="1:8" ht="15" customHeight="1" x14ac:dyDescent="0.2">
      <c r="A3742" s="152"/>
      <c r="B3742" s="152"/>
      <c r="C3742" s="152"/>
      <c r="D3742" s="152"/>
      <c r="E3742" s="153">
        <f>'2.40-Dati'!A3741</f>
        <v>42207.166666666664</v>
      </c>
      <c r="F3742" s="157">
        <f>'2.40-Dati'!B3741</f>
        <v>49.189998626708899</v>
      </c>
      <c r="G3742" s="157">
        <f t="shared" si="116"/>
        <v>-1170.0019836425995</v>
      </c>
      <c r="H3742" s="157">
        <f t="shared" si="117"/>
        <v>-960.00289917000009</v>
      </c>
    </row>
    <row r="3743" spans="1:8" ht="15" customHeight="1" x14ac:dyDescent="0.2">
      <c r="A3743" s="152"/>
      <c r="B3743" s="152"/>
      <c r="C3743" s="152"/>
      <c r="D3743" s="152"/>
      <c r="E3743" s="153">
        <f>'2.40-Dati'!A3742</f>
        <v>42208.166666666664</v>
      </c>
      <c r="F3743" s="157">
        <f>'2.40-Dati'!B3742</f>
        <v>48.450000762939403</v>
      </c>
      <c r="G3743" s="157">
        <f t="shared" si="116"/>
        <v>-739.99786376949578</v>
      </c>
      <c r="H3743" s="157">
        <f t="shared" si="117"/>
        <v>-1909.9998474120953</v>
      </c>
    </row>
    <row r="3744" spans="1:8" ht="15" customHeight="1" x14ac:dyDescent="0.2">
      <c r="A3744" s="152"/>
      <c r="B3744" s="152"/>
      <c r="C3744" s="152"/>
      <c r="D3744" s="152"/>
      <c r="E3744" s="153">
        <f>'2.40-Dati'!A3743</f>
        <v>42209.166666666664</v>
      </c>
      <c r="F3744" s="157">
        <f>'2.40-Dati'!B3743</f>
        <v>48.139999389648402</v>
      </c>
      <c r="G3744" s="157">
        <f t="shared" si="116"/>
        <v>-310.00137329100141</v>
      </c>
      <c r="H3744" s="157">
        <f t="shared" si="117"/>
        <v>-1049.9992370604973</v>
      </c>
    </row>
    <row r="3745" spans="1:8" ht="15" customHeight="1" x14ac:dyDescent="0.2">
      <c r="A3745" s="152"/>
      <c r="B3745" s="152"/>
      <c r="C3745" s="152"/>
      <c r="D3745" s="152"/>
      <c r="E3745" s="153">
        <f>'2.40-Dati'!A3744</f>
        <v>42212.166666666664</v>
      </c>
      <c r="F3745" s="157">
        <f>'2.40-Dati'!B3744</f>
        <v>47.389999389648402</v>
      </c>
      <c r="G3745" s="157">
        <f t="shared" si="116"/>
        <v>-750</v>
      </c>
      <c r="H3745" s="157">
        <f t="shared" si="117"/>
        <v>-1060.0013732910015</v>
      </c>
    </row>
    <row r="3746" spans="1:8" ht="15" customHeight="1" x14ac:dyDescent="0.2">
      <c r="A3746" s="152"/>
      <c r="B3746" s="152"/>
      <c r="C3746" s="152"/>
      <c r="D3746" s="152"/>
      <c r="E3746" s="153">
        <f>'2.40-Dati'!A3745</f>
        <v>42213.166666666664</v>
      </c>
      <c r="F3746" s="157">
        <f>'2.40-Dati'!B3745</f>
        <v>47.9799995422363</v>
      </c>
      <c r="G3746" s="157">
        <f t="shared" si="116"/>
        <v>590.00015258789767</v>
      </c>
      <c r="H3746" s="157">
        <f t="shared" si="117"/>
        <v>-159.99984741210233</v>
      </c>
    </row>
    <row r="3747" spans="1:8" ht="15" customHeight="1" x14ac:dyDescent="0.2">
      <c r="A3747" s="152"/>
      <c r="B3747" s="152"/>
      <c r="C3747" s="152"/>
      <c r="D3747" s="152"/>
      <c r="E3747" s="153">
        <f>'2.40-Dati'!A3746</f>
        <v>42214.166666666664</v>
      </c>
      <c r="F3747" s="157">
        <f>'2.40-Dati'!B3746</f>
        <v>48.790000915527301</v>
      </c>
      <c r="G3747" s="157">
        <f t="shared" si="116"/>
        <v>810.00137329100141</v>
      </c>
      <c r="H3747" s="157">
        <f t="shared" si="117"/>
        <v>1400.001525878899</v>
      </c>
    </row>
    <row r="3748" spans="1:8" ht="15" customHeight="1" x14ac:dyDescent="0.2">
      <c r="A3748" s="152"/>
      <c r="B3748" s="152"/>
      <c r="C3748" s="152"/>
      <c r="D3748" s="152"/>
      <c r="E3748" s="153">
        <f>'2.40-Dati'!A3747</f>
        <v>42215.166666666664</v>
      </c>
      <c r="F3748" s="157">
        <f>'2.40-Dati'!B3747</f>
        <v>48.520000457763601</v>
      </c>
      <c r="G3748" s="157">
        <f t="shared" si="116"/>
        <v>-270.0004577637003</v>
      </c>
      <c r="H3748" s="157">
        <f t="shared" si="117"/>
        <v>540.00091552730112</v>
      </c>
    </row>
    <row r="3749" spans="1:8" ht="15" customHeight="1" x14ac:dyDescent="0.2">
      <c r="A3749" s="152"/>
      <c r="B3749" s="152"/>
      <c r="C3749" s="152"/>
      <c r="D3749" s="152"/>
      <c r="E3749" s="153">
        <f>'2.40-Dati'!A3748</f>
        <v>42216.166666666664</v>
      </c>
      <c r="F3749" s="157">
        <f>'2.40-Dati'!B3748</f>
        <v>47.119998931884702</v>
      </c>
      <c r="G3749" s="157">
        <f t="shared" si="116"/>
        <v>-1400.0015258788992</v>
      </c>
      <c r="H3749" s="157">
        <f t="shared" si="117"/>
        <v>-1670.0019836425995</v>
      </c>
    </row>
    <row r="3750" spans="1:8" ht="15" customHeight="1" x14ac:dyDescent="0.2">
      <c r="A3750" s="152"/>
      <c r="B3750" s="152"/>
      <c r="C3750" s="152"/>
      <c r="D3750" s="152"/>
      <c r="E3750" s="153">
        <f>'2.40-Dati'!A3749</f>
        <v>42219.166666666664</v>
      </c>
      <c r="F3750" s="157">
        <f>'2.40-Dati'!B3749</f>
        <v>45.169998168945298</v>
      </c>
      <c r="G3750" s="157">
        <f t="shared" si="116"/>
        <v>-1950.0007629394033</v>
      </c>
      <c r="H3750" s="157">
        <f t="shared" si="117"/>
        <v>-3350.0022888183025</v>
      </c>
    </row>
    <row r="3751" spans="1:8" ht="15" customHeight="1" x14ac:dyDescent="0.2">
      <c r="A3751" s="152"/>
      <c r="B3751" s="152"/>
      <c r="C3751" s="152"/>
      <c r="D3751" s="152"/>
      <c r="E3751" s="153">
        <f>'2.40-Dati'!A3750</f>
        <v>42220.166666666664</v>
      </c>
      <c r="F3751" s="157">
        <f>'2.40-Dati'!B3750</f>
        <v>45.740001678466797</v>
      </c>
      <c r="G3751" s="157">
        <f t="shared" si="116"/>
        <v>570.00350952149859</v>
      </c>
      <c r="H3751" s="157">
        <f t="shared" si="117"/>
        <v>-1379.9972534179046</v>
      </c>
    </row>
    <row r="3752" spans="1:8" ht="15" customHeight="1" x14ac:dyDescent="0.2">
      <c r="A3752" s="152"/>
      <c r="B3752" s="152"/>
      <c r="C3752" s="152"/>
      <c r="D3752" s="152"/>
      <c r="E3752" s="153">
        <f>'2.40-Dati'!A3751</f>
        <v>42221.166666666664</v>
      </c>
      <c r="F3752" s="157">
        <f>'2.40-Dati'!B3751</f>
        <v>45.150001525878899</v>
      </c>
      <c r="G3752" s="157">
        <f t="shared" si="116"/>
        <v>-590.00015258789767</v>
      </c>
      <c r="H3752" s="157">
        <f t="shared" si="117"/>
        <v>-19.996643066399088</v>
      </c>
    </row>
    <row r="3753" spans="1:8" ht="15" customHeight="1" x14ac:dyDescent="0.2">
      <c r="A3753" s="152"/>
      <c r="B3753" s="152"/>
      <c r="C3753" s="152"/>
      <c r="D3753" s="152"/>
      <c r="E3753" s="153">
        <f>'2.40-Dati'!A3752</f>
        <v>42222.166666666664</v>
      </c>
      <c r="F3753" s="157">
        <f>'2.40-Dati'!B3752</f>
        <v>44.659999847412102</v>
      </c>
      <c r="G3753" s="157">
        <f t="shared" si="116"/>
        <v>-490.00167846679688</v>
      </c>
      <c r="H3753" s="157">
        <f t="shared" si="117"/>
        <v>-1080.0018310546945</v>
      </c>
    </row>
    <row r="3754" spans="1:8" ht="15" customHeight="1" x14ac:dyDescent="0.2">
      <c r="A3754" s="152"/>
      <c r="B3754" s="152"/>
      <c r="C3754" s="152"/>
      <c r="D3754" s="152"/>
      <c r="E3754" s="153">
        <f>'2.40-Dati'!A3753</f>
        <v>42223.166666666664</v>
      </c>
      <c r="F3754" s="157">
        <f>'2.40-Dati'!B3753</f>
        <v>43.869998931884702</v>
      </c>
      <c r="G3754" s="157">
        <f t="shared" si="116"/>
        <v>-790.00091552740059</v>
      </c>
      <c r="H3754" s="157">
        <f t="shared" si="117"/>
        <v>-1280.0025939941975</v>
      </c>
    </row>
    <row r="3755" spans="1:8" ht="15" customHeight="1" x14ac:dyDescent="0.2">
      <c r="A3755" s="152"/>
      <c r="B3755" s="152"/>
      <c r="C3755" s="152"/>
      <c r="D3755" s="152"/>
      <c r="E3755" s="153">
        <f>'2.40-Dati'!A3754</f>
        <v>42226.166666666664</v>
      </c>
      <c r="F3755" s="157">
        <f>'2.40-Dati'!B3754</f>
        <v>44.959999084472599</v>
      </c>
      <c r="G3755" s="157">
        <f t="shared" si="116"/>
        <v>1090.0001525878977</v>
      </c>
      <c r="H3755" s="157">
        <f t="shared" si="117"/>
        <v>299.99923706049708</v>
      </c>
    </row>
    <row r="3756" spans="1:8" ht="15" customHeight="1" x14ac:dyDescent="0.2">
      <c r="A3756" s="152"/>
      <c r="B3756" s="152"/>
      <c r="C3756" s="152"/>
      <c r="D3756" s="152"/>
      <c r="E3756" s="153">
        <f>'2.40-Dati'!A3755</f>
        <v>42227.166666666664</v>
      </c>
      <c r="F3756" s="157">
        <f>'2.40-Dati'!B3755</f>
        <v>43.080001831054602</v>
      </c>
      <c r="G3756" s="157">
        <f t="shared" si="116"/>
        <v>-1879.9972534179972</v>
      </c>
      <c r="H3756" s="157">
        <f t="shared" si="117"/>
        <v>-789.9971008300995</v>
      </c>
    </row>
    <row r="3757" spans="1:8" ht="15" customHeight="1" x14ac:dyDescent="0.2">
      <c r="A3757" s="152"/>
      <c r="B3757" s="152"/>
      <c r="C3757" s="152"/>
      <c r="D3757" s="152"/>
      <c r="E3757" s="153">
        <f>'2.40-Dati'!A3756</f>
        <v>42228.166666666664</v>
      </c>
      <c r="F3757" s="157">
        <f>'2.40-Dati'!B3756</f>
        <v>43.299999237060497</v>
      </c>
      <c r="G3757" s="157">
        <f t="shared" si="116"/>
        <v>219.9974060058949</v>
      </c>
      <c r="H3757" s="157">
        <f t="shared" si="117"/>
        <v>-1659.9998474121023</v>
      </c>
    </row>
    <row r="3758" spans="1:8" ht="15" customHeight="1" x14ac:dyDescent="0.2">
      <c r="A3758" s="152"/>
      <c r="B3758" s="152"/>
      <c r="C3758" s="152"/>
      <c r="D3758" s="152"/>
      <c r="E3758" s="153">
        <f>'2.40-Dati'!A3757</f>
        <v>42229.166666666664</v>
      </c>
      <c r="F3758" s="157">
        <f>'2.40-Dati'!B3757</f>
        <v>42.2299995422363</v>
      </c>
      <c r="G3758" s="157">
        <f t="shared" si="116"/>
        <v>-1069.9996948241974</v>
      </c>
      <c r="H3758" s="157">
        <f t="shared" si="117"/>
        <v>-850.00228881830253</v>
      </c>
    </row>
    <row r="3759" spans="1:8" ht="15" customHeight="1" x14ac:dyDescent="0.2">
      <c r="A3759" s="152"/>
      <c r="B3759" s="152"/>
      <c r="C3759" s="152"/>
      <c r="D3759" s="152"/>
      <c r="E3759" s="153">
        <f>'2.40-Dati'!A3758</f>
        <v>42230.166666666664</v>
      </c>
      <c r="F3759" s="157">
        <f>'2.40-Dati'!B3758</f>
        <v>42.5</v>
      </c>
      <c r="G3759" s="157">
        <f t="shared" si="116"/>
        <v>270.0004577637003</v>
      </c>
      <c r="H3759" s="157">
        <f t="shared" si="117"/>
        <v>-799.99923706049708</v>
      </c>
    </row>
    <row r="3760" spans="1:8" ht="15" customHeight="1" x14ac:dyDescent="0.2">
      <c r="A3760" s="152"/>
      <c r="B3760" s="152"/>
      <c r="C3760" s="152"/>
      <c r="D3760" s="152"/>
      <c r="E3760" s="153">
        <f>'2.40-Dati'!A3759</f>
        <v>42233.166666666664</v>
      </c>
      <c r="F3760" s="157">
        <f>'2.40-Dati'!B3759</f>
        <v>41.869998931884702</v>
      </c>
      <c r="G3760" s="157">
        <f t="shared" si="116"/>
        <v>-630.00106811529827</v>
      </c>
      <c r="H3760" s="157">
        <f t="shared" si="117"/>
        <v>-360.00061035159797</v>
      </c>
    </row>
    <row r="3761" spans="1:8" ht="15" customHeight="1" x14ac:dyDescent="0.2">
      <c r="A3761" s="152"/>
      <c r="B3761" s="152"/>
      <c r="C3761" s="152"/>
      <c r="D3761" s="152"/>
      <c r="E3761" s="153">
        <f>'2.40-Dati'!A3760</f>
        <v>42234.166666666664</v>
      </c>
      <c r="F3761" s="157">
        <f>'2.40-Dati'!B3760</f>
        <v>42.619998931884702</v>
      </c>
      <c r="G3761" s="157">
        <f t="shared" si="116"/>
        <v>750</v>
      </c>
      <c r="H3761" s="157">
        <f t="shared" si="117"/>
        <v>119.99893188470173</v>
      </c>
    </row>
    <row r="3762" spans="1:8" ht="15" customHeight="1" x14ac:dyDescent="0.2">
      <c r="A3762" s="152"/>
      <c r="B3762" s="152"/>
      <c r="C3762" s="152"/>
      <c r="D3762" s="152"/>
      <c r="E3762" s="153">
        <f>'2.40-Dati'!A3761</f>
        <v>42235.166666666664</v>
      </c>
      <c r="F3762" s="157">
        <f>'2.40-Dati'!B3761</f>
        <v>40.799999237060497</v>
      </c>
      <c r="G3762" s="157">
        <f t="shared" si="116"/>
        <v>-1819.9996948242047</v>
      </c>
      <c r="H3762" s="157">
        <f t="shared" si="117"/>
        <v>-1069.9996948242047</v>
      </c>
    </row>
    <row r="3763" spans="1:8" ht="15" customHeight="1" x14ac:dyDescent="0.2">
      <c r="A3763" s="152"/>
      <c r="B3763" s="152"/>
      <c r="C3763" s="152"/>
      <c r="D3763" s="152"/>
      <c r="E3763" s="153">
        <f>'2.40-Dati'!A3762</f>
        <v>42236.166666666664</v>
      </c>
      <c r="F3763" s="157">
        <f>'2.40-Dati'!B3762</f>
        <v>41.139999389648402</v>
      </c>
      <c r="G3763" s="157">
        <f t="shared" si="116"/>
        <v>340.00015258790484</v>
      </c>
      <c r="H3763" s="157">
        <f t="shared" si="117"/>
        <v>-1479.9995422362999</v>
      </c>
    </row>
    <row r="3764" spans="1:8" ht="15" customHeight="1" x14ac:dyDescent="0.2">
      <c r="A3764" s="152"/>
      <c r="B3764" s="152"/>
      <c r="C3764" s="152"/>
      <c r="D3764" s="152"/>
      <c r="E3764" s="153">
        <f>'2.40-Dati'!A3763</f>
        <v>42237.166666666664</v>
      </c>
      <c r="F3764" s="157">
        <f>'2.40-Dati'!B3763</f>
        <v>40.450000762939403</v>
      </c>
      <c r="G3764" s="157">
        <f t="shared" si="116"/>
        <v>-689.99862670899859</v>
      </c>
      <c r="H3764" s="157">
        <f t="shared" si="117"/>
        <v>-349.99847412109375</v>
      </c>
    </row>
    <row r="3765" spans="1:8" ht="15" customHeight="1" x14ac:dyDescent="0.2">
      <c r="A3765" s="152"/>
      <c r="B3765" s="152"/>
      <c r="C3765" s="152"/>
      <c r="D3765" s="152"/>
      <c r="E3765" s="153">
        <f>'2.40-Dati'!A3764</f>
        <v>42240.166666666664</v>
      </c>
      <c r="F3765" s="157">
        <f>'2.40-Dati'!B3764</f>
        <v>38.240001678466797</v>
      </c>
      <c r="G3765" s="157">
        <f t="shared" si="116"/>
        <v>-2209.9990844726067</v>
      </c>
      <c r="H3765" s="157">
        <f t="shared" si="117"/>
        <v>-2899.9977111816052</v>
      </c>
    </row>
    <row r="3766" spans="1:8" ht="15" customHeight="1" x14ac:dyDescent="0.2">
      <c r="A3766" s="152"/>
      <c r="B3766" s="152"/>
      <c r="C3766" s="152"/>
      <c r="D3766" s="152"/>
      <c r="E3766" s="153">
        <f>'2.40-Dati'!A3765</f>
        <v>42241.166666666664</v>
      </c>
      <c r="F3766" s="157">
        <f>'2.40-Dati'!B3765</f>
        <v>39.310001373291001</v>
      </c>
      <c r="G3766" s="157">
        <f t="shared" si="116"/>
        <v>1069.9996948242047</v>
      </c>
      <c r="H3766" s="157">
        <f t="shared" si="117"/>
        <v>-1139.999389648402</v>
      </c>
    </row>
    <row r="3767" spans="1:8" ht="15" customHeight="1" x14ac:dyDescent="0.2">
      <c r="A3767" s="152"/>
      <c r="B3767" s="152"/>
      <c r="C3767" s="152"/>
      <c r="D3767" s="152"/>
      <c r="E3767" s="153">
        <f>'2.40-Dati'!A3766</f>
        <v>42242.166666666664</v>
      </c>
      <c r="F3767" s="157">
        <f>'2.40-Dati'!B3766</f>
        <v>38.599998474121001</v>
      </c>
      <c r="G3767" s="157">
        <f t="shared" si="116"/>
        <v>-710.00289917000009</v>
      </c>
      <c r="H3767" s="157">
        <f t="shared" si="117"/>
        <v>359.99679565420456</v>
      </c>
    </row>
    <row r="3768" spans="1:8" ht="15" customHeight="1" x14ac:dyDescent="0.2">
      <c r="A3768" s="152"/>
      <c r="B3768" s="152"/>
      <c r="C3768" s="152"/>
      <c r="D3768" s="152"/>
      <c r="E3768" s="153">
        <f>'2.40-Dati'!A3767</f>
        <v>42243.166666666664</v>
      </c>
      <c r="F3768" s="157">
        <f>'2.40-Dati'!B3767</f>
        <v>42.560001373291001</v>
      </c>
      <c r="G3768" s="157">
        <f t="shared" si="116"/>
        <v>3960.0028991700001</v>
      </c>
      <c r="H3768" s="157">
        <f t="shared" si="117"/>
        <v>3250</v>
      </c>
    </row>
    <row r="3769" spans="1:8" ht="15" customHeight="1" x14ac:dyDescent="0.2">
      <c r="A3769" s="152"/>
      <c r="B3769" s="152"/>
      <c r="C3769" s="152"/>
      <c r="D3769" s="152"/>
      <c r="E3769" s="153">
        <f>'2.40-Dati'!A3768</f>
        <v>42244.166666666664</v>
      </c>
      <c r="F3769" s="157">
        <f>'2.40-Dati'!B3768</f>
        <v>45.220001220703097</v>
      </c>
      <c r="G3769" s="157">
        <f t="shared" si="116"/>
        <v>2659.9998474120953</v>
      </c>
      <c r="H3769" s="157">
        <f t="shared" si="117"/>
        <v>6620.0027465820949</v>
      </c>
    </row>
    <row r="3770" spans="1:8" ht="15" customHeight="1" x14ac:dyDescent="0.2">
      <c r="A3770" s="152"/>
      <c r="B3770" s="152"/>
      <c r="C3770" s="152"/>
      <c r="D3770" s="152"/>
      <c r="E3770" s="153">
        <f>'2.40-Dati'!A3769</f>
        <v>42247.166666666664</v>
      </c>
      <c r="F3770" s="157">
        <f>'2.40-Dati'!B3769</f>
        <v>49.200000762939403</v>
      </c>
      <c r="G3770" s="157">
        <f t="shared" si="116"/>
        <v>3979.9995422363068</v>
      </c>
      <c r="H3770" s="157">
        <f t="shared" si="117"/>
        <v>6639.999389648402</v>
      </c>
    </row>
    <row r="3771" spans="1:8" ht="15" customHeight="1" x14ac:dyDescent="0.2">
      <c r="A3771" s="152"/>
      <c r="B3771" s="152"/>
      <c r="C3771" s="152"/>
      <c r="D3771" s="152"/>
      <c r="E3771" s="153">
        <f>'2.40-Dati'!A3770</f>
        <v>42248.166666666664</v>
      </c>
      <c r="F3771" s="157">
        <f>'2.40-Dati'!B3770</f>
        <v>45.409999847412102</v>
      </c>
      <c r="G3771" s="157">
        <f t="shared" si="116"/>
        <v>-3790.000915527301</v>
      </c>
      <c r="H3771" s="157">
        <f t="shared" si="117"/>
        <v>189.99862670900575</v>
      </c>
    </row>
    <row r="3772" spans="1:8" ht="15" customHeight="1" x14ac:dyDescent="0.2">
      <c r="A3772" s="152"/>
      <c r="B3772" s="152"/>
      <c r="C3772" s="152"/>
      <c r="D3772" s="152"/>
      <c r="E3772" s="153">
        <f>'2.40-Dati'!A3771</f>
        <v>42249.166666666664</v>
      </c>
      <c r="F3772" s="157">
        <f>'2.40-Dati'!B3771</f>
        <v>46.25</v>
      </c>
      <c r="G3772" s="157">
        <f t="shared" si="116"/>
        <v>840.00015258789767</v>
      </c>
      <c r="H3772" s="157">
        <f t="shared" si="117"/>
        <v>-2950.0007629394031</v>
      </c>
    </row>
    <row r="3773" spans="1:8" ht="15" customHeight="1" x14ac:dyDescent="0.2">
      <c r="A3773" s="152"/>
      <c r="B3773" s="152"/>
      <c r="C3773" s="152"/>
      <c r="D3773" s="152"/>
      <c r="E3773" s="153">
        <f>'2.40-Dati'!A3772</f>
        <v>42250.166666666664</v>
      </c>
      <c r="F3773" s="157">
        <f>'2.40-Dati'!B3772</f>
        <v>46.75</v>
      </c>
      <c r="G3773" s="157">
        <f t="shared" si="116"/>
        <v>500</v>
      </c>
      <c r="H3773" s="157">
        <f t="shared" si="117"/>
        <v>1340.0001525878977</v>
      </c>
    </row>
    <row r="3774" spans="1:8" ht="15" customHeight="1" x14ac:dyDescent="0.2">
      <c r="A3774" s="152"/>
      <c r="B3774" s="152"/>
      <c r="C3774" s="152"/>
      <c r="D3774" s="152"/>
      <c r="E3774" s="153">
        <f>'2.40-Dati'!A3773</f>
        <v>42251.166666666664</v>
      </c>
      <c r="F3774" s="157">
        <f>'2.40-Dati'!B3773</f>
        <v>46.049999237060497</v>
      </c>
      <c r="G3774" s="157">
        <f t="shared" si="116"/>
        <v>-700.00076293950292</v>
      </c>
      <c r="H3774" s="157">
        <f t="shared" si="117"/>
        <v>-200.00076293950292</v>
      </c>
    </row>
    <row r="3775" spans="1:8" ht="15" customHeight="1" x14ac:dyDescent="0.2">
      <c r="A3775" s="152"/>
      <c r="B3775" s="152"/>
      <c r="C3775" s="152"/>
      <c r="D3775" s="152"/>
      <c r="E3775" s="153">
        <f>'2.40-Dati'!A3774</f>
        <v>42255.166666666664</v>
      </c>
      <c r="F3775" s="157">
        <f>'2.40-Dati'!B3774</f>
        <v>45.939998626708899</v>
      </c>
      <c r="G3775" s="157">
        <f t="shared" si="116"/>
        <v>-110.00061035159803</v>
      </c>
      <c r="H3775" s="157">
        <f t="shared" si="117"/>
        <v>-810.00137329110089</v>
      </c>
    </row>
    <row r="3776" spans="1:8" ht="15" customHeight="1" x14ac:dyDescent="0.2">
      <c r="A3776" s="152"/>
      <c r="B3776" s="152"/>
      <c r="C3776" s="152"/>
      <c r="D3776" s="152"/>
      <c r="E3776" s="153">
        <f>'2.40-Dati'!A3775</f>
        <v>42256.166666666664</v>
      </c>
      <c r="F3776" s="157">
        <f>'2.40-Dati'!B3775</f>
        <v>44.150001525878899</v>
      </c>
      <c r="G3776" s="157">
        <f t="shared" si="116"/>
        <v>-1789.9971008299999</v>
      </c>
      <c r="H3776" s="157">
        <f t="shared" si="117"/>
        <v>-1899.9977111815979</v>
      </c>
    </row>
    <row r="3777" spans="1:8" ht="15" customHeight="1" x14ac:dyDescent="0.2">
      <c r="A3777" s="152"/>
      <c r="B3777" s="152"/>
      <c r="C3777" s="152"/>
      <c r="D3777" s="152"/>
      <c r="E3777" s="153">
        <f>'2.40-Dati'!A3776</f>
        <v>42257.166666666664</v>
      </c>
      <c r="F3777" s="157">
        <f>'2.40-Dati'!B3776</f>
        <v>45.919998168945298</v>
      </c>
      <c r="G3777" s="157">
        <f t="shared" si="116"/>
        <v>1769.9966430663992</v>
      </c>
      <c r="H3777" s="157">
        <f t="shared" si="117"/>
        <v>-20.000457763600707</v>
      </c>
    </row>
    <row r="3778" spans="1:8" ht="15" customHeight="1" x14ac:dyDescent="0.2">
      <c r="A3778" s="152"/>
      <c r="B3778" s="152"/>
      <c r="C3778" s="152"/>
      <c r="D3778" s="152"/>
      <c r="E3778" s="153">
        <f>'2.40-Dati'!A3777</f>
        <v>42258.166666666664</v>
      </c>
      <c r="F3778" s="157">
        <f>'2.40-Dati'!B3777</f>
        <v>44.630001068115199</v>
      </c>
      <c r="G3778" s="157">
        <f t="shared" si="116"/>
        <v>-1289.9971008300995</v>
      </c>
      <c r="H3778" s="157">
        <f t="shared" si="117"/>
        <v>479.9995422362997</v>
      </c>
    </row>
    <row r="3779" spans="1:8" ht="15" customHeight="1" x14ac:dyDescent="0.2">
      <c r="A3779" s="152"/>
      <c r="B3779" s="152"/>
      <c r="C3779" s="152"/>
      <c r="D3779" s="152"/>
      <c r="E3779" s="153">
        <f>'2.40-Dati'!A3778</f>
        <v>42261.166666666664</v>
      </c>
      <c r="F3779" s="157">
        <f>'2.40-Dati'!B3778</f>
        <v>44</v>
      </c>
      <c r="G3779" s="157">
        <f t="shared" si="116"/>
        <v>-630.0010681151989</v>
      </c>
      <c r="H3779" s="157">
        <f t="shared" si="117"/>
        <v>-1919.9981689452984</v>
      </c>
    </row>
    <row r="3780" spans="1:8" ht="15" customHeight="1" x14ac:dyDescent="0.2">
      <c r="A3780" s="152"/>
      <c r="B3780" s="152"/>
      <c r="C3780" s="152"/>
      <c r="D3780" s="152"/>
      <c r="E3780" s="153">
        <f>'2.40-Dati'!A3779</f>
        <v>42262.166666666664</v>
      </c>
      <c r="F3780" s="157">
        <f>'2.40-Dati'!B3779</f>
        <v>44.590000152587798</v>
      </c>
      <c r="G3780" s="157">
        <f t="shared" ref="G3780:G3843" si="118">IF($B$1="lunga",1,-1)*$B$3*(F3780-F3779)</f>
        <v>590.00015258779831</v>
      </c>
      <c r="H3780" s="157">
        <f t="shared" si="117"/>
        <v>-40.000915527400593</v>
      </c>
    </row>
    <row r="3781" spans="1:8" ht="15" customHeight="1" x14ac:dyDescent="0.2">
      <c r="A3781" s="152"/>
      <c r="B3781" s="152"/>
      <c r="C3781" s="152"/>
      <c r="D3781" s="152"/>
      <c r="E3781" s="153">
        <f>'2.40-Dati'!A3780</f>
        <v>42263.166666666664</v>
      </c>
      <c r="F3781" s="157">
        <f>'2.40-Dati'!B3780</f>
        <v>47.150001525878899</v>
      </c>
      <c r="G3781" s="157">
        <f t="shared" si="118"/>
        <v>2560.0013732911011</v>
      </c>
      <c r="H3781" s="157">
        <f t="shared" ref="H3781:H3844" si="119">G3780+G3781</f>
        <v>3150.0015258788994</v>
      </c>
    </row>
    <row r="3782" spans="1:8" ht="15" customHeight="1" x14ac:dyDescent="0.2">
      <c r="A3782" s="152"/>
      <c r="B3782" s="152"/>
      <c r="C3782" s="152"/>
      <c r="D3782" s="152"/>
      <c r="E3782" s="153">
        <f>'2.40-Dati'!A3781</f>
        <v>42264.166666666664</v>
      </c>
      <c r="F3782" s="157">
        <f>'2.40-Dati'!B3781</f>
        <v>46.900001525878899</v>
      </c>
      <c r="G3782" s="157">
        <f t="shared" si="118"/>
        <v>-250</v>
      </c>
      <c r="H3782" s="157">
        <f t="shared" si="119"/>
        <v>2310.0013732911011</v>
      </c>
    </row>
    <row r="3783" spans="1:8" ht="15" customHeight="1" x14ac:dyDescent="0.2">
      <c r="A3783" s="152"/>
      <c r="B3783" s="152"/>
      <c r="C3783" s="152"/>
      <c r="D3783" s="152"/>
      <c r="E3783" s="153">
        <f>'2.40-Dati'!A3782</f>
        <v>42265.166666666664</v>
      </c>
      <c r="F3783" s="157">
        <f>'2.40-Dati'!B3782</f>
        <v>44.680000305175703</v>
      </c>
      <c r="G3783" s="157">
        <f t="shared" si="118"/>
        <v>-2220.0012207031959</v>
      </c>
      <c r="H3783" s="157">
        <f t="shared" si="119"/>
        <v>-2470.0012207031959</v>
      </c>
    </row>
    <row r="3784" spans="1:8" ht="15" customHeight="1" x14ac:dyDescent="0.2">
      <c r="A3784" s="152"/>
      <c r="B3784" s="152"/>
      <c r="C3784" s="152"/>
      <c r="D3784" s="152"/>
      <c r="E3784" s="153">
        <f>'2.40-Dati'!A3783</f>
        <v>42268.166666666664</v>
      </c>
      <c r="F3784" s="157">
        <f>'2.40-Dati'!B3783</f>
        <v>46.680000305175703</v>
      </c>
      <c r="G3784" s="157">
        <f t="shared" si="118"/>
        <v>2000</v>
      </c>
      <c r="H3784" s="157">
        <f t="shared" si="119"/>
        <v>-220.00122070319594</v>
      </c>
    </row>
    <row r="3785" spans="1:8" ht="15" customHeight="1" x14ac:dyDescent="0.2">
      <c r="A3785" s="152"/>
      <c r="B3785" s="152"/>
      <c r="C3785" s="152"/>
      <c r="D3785" s="152"/>
      <c r="E3785" s="153">
        <f>'2.40-Dati'!A3784</f>
        <v>42269.166666666664</v>
      </c>
      <c r="F3785" s="157">
        <f>'2.40-Dati'!B3784</f>
        <v>45.830001831054602</v>
      </c>
      <c r="G3785" s="157">
        <f t="shared" si="118"/>
        <v>-849.9984741211008</v>
      </c>
      <c r="H3785" s="157">
        <f t="shared" si="119"/>
        <v>1150.0015258788992</v>
      </c>
    </row>
    <row r="3786" spans="1:8" ht="15" customHeight="1" x14ac:dyDescent="0.2">
      <c r="A3786" s="152"/>
      <c r="B3786" s="152"/>
      <c r="C3786" s="152"/>
      <c r="D3786" s="152"/>
      <c r="E3786" s="153">
        <f>'2.40-Dati'!A3785</f>
        <v>42270.166666666664</v>
      </c>
      <c r="F3786" s="157">
        <f>'2.40-Dati'!B3785</f>
        <v>44.4799995422363</v>
      </c>
      <c r="G3786" s="157">
        <f t="shared" si="118"/>
        <v>-1350.0022888183025</v>
      </c>
      <c r="H3786" s="157">
        <f t="shared" si="119"/>
        <v>-2200.0007629394031</v>
      </c>
    </row>
    <row r="3787" spans="1:8" ht="15" customHeight="1" x14ac:dyDescent="0.2">
      <c r="A3787" s="152"/>
      <c r="B3787" s="152"/>
      <c r="C3787" s="152"/>
      <c r="D3787" s="152"/>
      <c r="E3787" s="153">
        <f>'2.40-Dati'!A3786</f>
        <v>42271.166666666664</v>
      </c>
      <c r="F3787" s="157">
        <f>'2.40-Dati'!B3786</f>
        <v>44.909999847412102</v>
      </c>
      <c r="G3787" s="157">
        <f t="shared" si="118"/>
        <v>430.00030517580257</v>
      </c>
      <c r="H3787" s="157">
        <f t="shared" si="119"/>
        <v>-920.00198364249991</v>
      </c>
    </row>
    <row r="3788" spans="1:8" ht="15" customHeight="1" x14ac:dyDescent="0.2">
      <c r="A3788" s="152"/>
      <c r="B3788" s="152"/>
      <c r="C3788" s="152"/>
      <c r="D3788" s="152"/>
      <c r="E3788" s="153">
        <f>'2.40-Dati'!A3787</f>
        <v>42272.166666666664</v>
      </c>
      <c r="F3788" s="157">
        <f>'2.40-Dati'!B3787</f>
        <v>45.700000762939403</v>
      </c>
      <c r="G3788" s="157">
        <f t="shared" si="118"/>
        <v>790.00091552730112</v>
      </c>
      <c r="H3788" s="157">
        <f t="shared" si="119"/>
        <v>1220.0012207031036</v>
      </c>
    </row>
    <row r="3789" spans="1:8" ht="15" customHeight="1" x14ac:dyDescent="0.2">
      <c r="A3789" s="152"/>
      <c r="B3789" s="152"/>
      <c r="C3789" s="152"/>
      <c r="D3789" s="152"/>
      <c r="E3789" s="153">
        <f>'2.40-Dati'!A3788</f>
        <v>42275.166666666664</v>
      </c>
      <c r="F3789" s="157">
        <f>'2.40-Dati'!B3788</f>
        <v>44.430000305175703</v>
      </c>
      <c r="G3789" s="157">
        <f t="shared" si="118"/>
        <v>-1270.0004577637003</v>
      </c>
      <c r="H3789" s="157">
        <f t="shared" si="119"/>
        <v>-479.99954223639918</v>
      </c>
    </row>
    <row r="3790" spans="1:8" ht="15" customHeight="1" x14ac:dyDescent="0.2">
      <c r="A3790" s="152"/>
      <c r="B3790" s="152"/>
      <c r="C3790" s="152"/>
      <c r="D3790" s="152"/>
      <c r="E3790" s="153">
        <f>'2.40-Dati'!A3789</f>
        <v>42276.166666666664</v>
      </c>
      <c r="F3790" s="157">
        <f>'2.40-Dati'!B3789</f>
        <v>45.2299995422363</v>
      </c>
      <c r="G3790" s="157">
        <f t="shared" si="118"/>
        <v>799.99923706059667</v>
      </c>
      <c r="H3790" s="157">
        <f t="shared" si="119"/>
        <v>-470.00122070310363</v>
      </c>
    </row>
    <row r="3791" spans="1:8" ht="15" customHeight="1" x14ac:dyDescent="0.2">
      <c r="A3791" s="152"/>
      <c r="B3791" s="152"/>
      <c r="C3791" s="152"/>
      <c r="D3791" s="152"/>
      <c r="E3791" s="153">
        <f>'2.40-Dati'!A3790</f>
        <v>42277.166666666664</v>
      </c>
      <c r="F3791" s="157">
        <f>'2.40-Dati'!B3790</f>
        <v>45.090000152587798</v>
      </c>
      <c r="G3791" s="157">
        <f t="shared" si="118"/>
        <v>-139.99938964850145</v>
      </c>
      <c r="H3791" s="157">
        <f t="shared" si="119"/>
        <v>659.99984741209528</v>
      </c>
    </row>
    <row r="3792" spans="1:8" ht="15" customHeight="1" x14ac:dyDescent="0.2">
      <c r="A3792" s="152"/>
      <c r="B3792" s="152"/>
      <c r="C3792" s="152"/>
      <c r="D3792" s="152"/>
      <c r="E3792" s="153">
        <f>'2.40-Dati'!A3791</f>
        <v>42278.166666666664</v>
      </c>
      <c r="F3792" s="157">
        <f>'2.40-Dati'!B3791</f>
        <v>44.740001678466797</v>
      </c>
      <c r="G3792" s="157">
        <f t="shared" si="118"/>
        <v>-349.99847412100138</v>
      </c>
      <c r="H3792" s="157">
        <f t="shared" si="119"/>
        <v>-489.99786376950283</v>
      </c>
    </row>
    <row r="3793" spans="1:8" ht="15" customHeight="1" x14ac:dyDescent="0.2">
      <c r="A3793" s="152"/>
      <c r="B3793" s="152"/>
      <c r="C3793" s="152"/>
      <c r="D3793" s="152"/>
      <c r="E3793" s="153">
        <f>'2.40-Dati'!A3792</f>
        <v>42279.166666666664</v>
      </c>
      <c r="F3793" s="157">
        <f>'2.40-Dati'!B3792</f>
        <v>45.540000915527301</v>
      </c>
      <c r="G3793" s="157">
        <f t="shared" si="118"/>
        <v>799.99923706050424</v>
      </c>
      <c r="H3793" s="157">
        <f t="shared" si="119"/>
        <v>450.00076293950286</v>
      </c>
    </row>
    <row r="3794" spans="1:8" ht="15" customHeight="1" x14ac:dyDescent="0.2">
      <c r="A3794" s="152"/>
      <c r="B3794" s="152"/>
      <c r="C3794" s="152"/>
      <c r="D3794" s="152"/>
      <c r="E3794" s="153">
        <f>'2.40-Dati'!A3793</f>
        <v>42282.166666666664</v>
      </c>
      <c r="F3794" s="157">
        <f>'2.40-Dati'!B3793</f>
        <v>46.259998321533203</v>
      </c>
      <c r="G3794" s="157">
        <f t="shared" si="118"/>
        <v>719.99740600590201</v>
      </c>
      <c r="H3794" s="157">
        <f t="shared" si="119"/>
        <v>1519.9966430664063</v>
      </c>
    </row>
    <row r="3795" spans="1:8" ht="15" customHeight="1" x14ac:dyDescent="0.2">
      <c r="A3795" s="152"/>
      <c r="B3795" s="152"/>
      <c r="C3795" s="152"/>
      <c r="D3795" s="152"/>
      <c r="E3795" s="153">
        <f>'2.40-Dati'!A3794</f>
        <v>42283.166666666664</v>
      </c>
      <c r="F3795" s="157">
        <f>'2.40-Dati'!B3794</f>
        <v>48.529998779296797</v>
      </c>
      <c r="G3795" s="157">
        <f t="shared" si="118"/>
        <v>2270.0004577635937</v>
      </c>
      <c r="H3795" s="157">
        <f t="shared" si="119"/>
        <v>2989.9978637694958</v>
      </c>
    </row>
    <row r="3796" spans="1:8" ht="15" customHeight="1" x14ac:dyDescent="0.2">
      <c r="A3796" s="152"/>
      <c r="B3796" s="152"/>
      <c r="C3796" s="152"/>
      <c r="D3796" s="152"/>
      <c r="E3796" s="153">
        <f>'2.40-Dati'!A3795</f>
        <v>42284.166666666664</v>
      </c>
      <c r="F3796" s="157">
        <f>'2.40-Dati'!B3795</f>
        <v>47.810001373291001</v>
      </c>
      <c r="G3796" s="157">
        <f t="shared" si="118"/>
        <v>-719.99740600579548</v>
      </c>
      <c r="H3796" s="157">
        <f t="shared" si="119"/>
        <v>1550.0030517577982</v>
      </c>
    </row>
    <row r="3797" spans="1:8" ht="15" customHeight="1" x14ac:dyDescent="0.2">
      <c r="A3797" s="152"/>
      <c r="B3797" s="152"/>
      <c r="C3797" s="152"/>
      <c r="D3797" s="152"/>
      <c r="E3797" s="153">
        <f>'2.40-Dati'!A3796</f>
        <v>42285.166666666664</v>
      </c>
      <c r="F3797" s="157">
        <f>'2.40-Dati'!B3796</f>
        <v>49.430000305175703</v>
      </c>
      <c r="G3797" s="157">
        <f t="shared" si="118"/>
        <v>1619.9989318847017</v>
      </c>
      <c r="H3797" s="157">
        <f t="shared" si="119"/>
        <v>900.00152587890625</v>
      </c>
    </row>
    <row r="3798" spans="1:8" ht="15" customHeight="1" x14ac:dyDescent="0.2">
      <c r="A3798" s="152"/>
      <c r="B3798" s="152"/>
      <c r="C3798" s="152"/>
      <c r="D3798" s="152"/>
      <c r="E3798" s="153">
        <f>'2.40-Dati'!A3797</f>
        <v>42286.166666666664</v>
      </c>
      <c r="F3798" s="157">
        <f>'2.40-Dati'!B3797</f>
        <v>49.630001068115199</v>
      </c>
      <c r="G3798" s="157">
        <f t="shared" si="118"/>
        <v>200.00076293949576</v>
      </c>
      <c r="H3798" s="157">
        <f t="shared" si="119"/>
        <v>1819.9996948241974</v>
      </c>
    </row>
    <row r="3799" spans="1:8" ht="15" customHeight="1" x14ac:dyDescent="0.2">
      <c r="A3799" s="152"/>
      <c r="B3799" s="152"/>
      <c r="C3799" s="152"/>
      <c r="D3799" s="152"/>
      <c r="E3799" s="153">
        <f>'2.40-Dati'!A3798</f>
        <v>42289.166666666664</v>
      </c>
      <c r="F3799" s="157">
        <f>'2.40-Dati'!B3798</f>
        <v>47.099998474121001</v>
      </c>
      <c r="G3799" s="157">
        <f t="shared" si="118"/>
        <v>-2530.0025939941975</v>
      </c>
      <c r="H3799" s="157">
        <f t="shared" si="119"/>
        <v>-2330.0018310547016</v>
      </c>
    </row>
    <row r="3800" spans="1:8" ht="15" customHeight="1" x14ac:dyDescent="0.2">
      <c r="A3800" s="152"/>
      <c r="B3800" s="152"/>
      <c r="C3800" s="152"/>
      <c r="D3800" s="152"/>
      <c r="E3800" s="153">
        <f>'2.40-Dati'!A3799</f>
        <v>42290.166666666664</v>
      </c>
      <c r="F3800" s="157">
        <f>'2.40-Dati'!B3799</f>
        <v>46.659999847412102</v>
      </c>
      <c r="G3800" s="157">
        <f t="shared" si="118"/>
        <v>-439.99862670889911</v>
      </c>
      <c r="H3800" s="157">
        <f t="shared" si="119"/>
        <v>-2970.0012207030968</v>
      </c>
    </row>
    <row r="3801" spans="1:8" ht="15" customHeight="1" x14ac:dyDescent="0.2">
      <c r="A3801" s="152"/>
      <c r="B3801" s="152"/>
      <c r="C3801" s="152"/>
      <c r="D3801" s="152"/>
      <c r="E3801" s="153">
        <f>'2.40-Dati'!A3800</f>
        <v>42291.166666666664</v>
      </c>
      <c r="F3801" s="157">
        <f>'2.40-Dati'!B3800</f>
        <v>46.639999389648402</v>
      </c>
      <c r="G3801" s="157">
        <f t="shared" si="118"/>
        <v>-20.000457763700297</v>
      </c>
      <c r="H3801" s="157">
        <f t="shared" si="119"/>
        <v>-459.99908447259941</v>
      </c>
    </row>
    <row r="3802" spans="1:8" ht="15" customHeight="1" x14ac:dyDescent="0.2">
      <c r="A3802" s="152"/>
      <c r="B3802" s="152"/>
      <c r="C3802" s="152"/>
      <c r="D3802" s="152"/>
      <c r="E3802" s="153">
        <f>'2.40-Dati'!A3801</f>
        <v>42292.166666666664</v>
      </c>
      <c r="F3802" s="157">
        <f>'2.40-Dati'!B3801</f>
        <v>46.380001068115199</v>
      </c>
      <c r="G3802" s="157">
        <f t="shared" si="118"/>
        <v>-259.99832153320313</v>
      </c>
      <c r="H3802" s="157">
        <f t="shared" si="119"/>
        <v>-279.99877929690342</v>
      </c>
    </row>
    <row r="3803" spans="1:8" ht="15" customHeight="1" x14ac:dyDescent="0.2">
      <c r="A3803" s="152"/>
      <c r="B3803" s="152"/>
      <c r="C3803" s="152"/>
      <c r="D3803" s="152"/>
      <c r="E3803" s="153">
        <f>'2.40-Dati'!A3802</f>
        <v>42293.166666666664</v>
      </c>
      <c r="F3803" s="157">
        <f>'2.40-Dati'!B3802</f>
        <v>47.259998321533203</v>
      </c>
      <c r="G3803" s="157">
        <f t="shared" si="118"/>
        <v>879.99725341800422</v>
      </c>
      <c r="H3803" s="157">
        <f t="shared" si="119"/>
        <v>619.9989318848011</v>
      </c>
    </row>
    <row r="3804" spans="1:8" ht="15" customHeight="1" x14ac:dyDescent="0.2">
      <c r="A3804" s="152"/>
      <c r="B3804" s="152"/>
      <c r="C3804" s="152"/>
      <c r="D3804" s="152"/>
      <c r="E3804" s="153">
        <f>'2.40-Dati'!A3803</f>
        <v>42296.166666666664</v>
      </c>
      <c r="F3804" s="157">
        <f>'2.40-Dati'!B3803</f>
        <v>45.889999389648402</v>
      </c>
      <c r="G3804" s="157">
        <f t="shared" si="118"/>
        <v>-1369.9989318848011</v>
      </c>
      <c r="H3804" s="157">
        <f t="shared" si="119"/>
        <v>-490.00167846679688</v>
      </c>
    </row>
    <row r="3805" spans="1:8" ht="15" customHeight="1" x14ac:dyDescent="0.2">
      <c r="A3805" s="152"/>
      <c r="B3805" s="152"/>
      <c r="C3805" s="152"/>
      <c r="D3805" s="152"/>
      <c r="E3805" s="153">
        <f>'2.40-Dati'!A3804</f>
        <v>42297.166666666664</v>
      </c>
      <c r="F3805" s="157">
        <f>'2.40-Dati'!B3804</f>
        <v>45.549999237060497</v>
      </c>
      <c r="G3805" s="157">
        <f t="shared" si="118"/>
        <v>-340.00015258790484</v>
      </c>
      <c r="H3805" s="157">
        <f t="shared" si="119"/>
        <v>-1709.9990844727058</v>
      </c>
    </row>
    <row r="3806" spans="1:8" ht="15" customHeight="1" x14ac:dyDescent="0.2">
      <c r="A3806" s="152"/>
      <c r="B3806" s="152"/>
      <c r="C3806" s="152"/>
      <c r="D3806" s="152"/>
      <c r="E3806" s="153">
        <f>'2.40-Dati'!A3805</f>
        <v>42298.166666666664</v>
      </c>
      <c r="F3806" s="157">
        <f>'2.40-Dati'!B3805</f>
        <v>45.200000762939403</v>
      </c>
      <c r="G3806" s="157">
        <f t="shared" si="118"/>
        <v>-349.99847412109375</v>
      </c>
      <c r="H3806" s="157">
        <f t="shared" si="119"/>
        <v>-689.99862670899859</v>
      </c>
    </row>
    <row r="3807" spans="1:8" ht="15" customHeight="1" x14ac:dyDescent="0.2">
      <c r="A3807" s="152"/>
      <c r="B3807" s="152"/>
      <c r="C3807" s="152"/>
      <c r="D3807" s="152"/>
      <c r="E3807" s="153">
        <f>'2.40-Dati'!A3806</f>
        <v>42299.166666666664</v>
      </c>
      <c r="F3807" s="157">
        <f>'2.40-Dati'!B3806</f>
        <v>45.380001068115199</v>
      </c>
      <c r="G3807" s="157">
        <f t="shared" si="118"/>
        <v>180.00030517579546</v>
      </c>
      <c r="H3807" s="157">
        <f t="shared" si="119"/>
        <v>-169.99816894529829</v>
      </c>
    </row>
    <row r="3808" spans="1:8" ht="15" customHeight="1" x14ac:dyDescent="0.2">
      <c r="A3808" s="152"/>
      <c r="B3808" s="152"/>
      <c r="C3808" s="152"/>
      <c r="D3808" s="152"/>
      <c r="E3808" s="153">
        <f>'2.40-Dati'!A3807</f>
        <v>42300.166666666664</v>
      </c>
      <c r="F3808" s="157">
        <f>'2.40-Dati'!B3807</f>
        <v>44.599998474121001</v>
      </c>
      <c r="G3808" s="157">
        <f t="shared" si="118"/>
        <v>-780.00259399419747</v>
      </c>
      <c r="H3808" s="157">
        <f t="shared" si="119"/>
        <v>-600.00228881840201</v>
      </c>
    </row>
    <row r="3809" spans="1:8" ht="15" customHeight="1" x14ac:dyDescent="0.2">
      <c r="A3809" s="152"/>
      <c r="B3809" s="152"/>
      <c r="C3809" s="152"/>
      <c r="D3809" s="152"/>
      <c r="E3809" s="153">
        <f>'2.40-Dati'!A3808</f>
        <v>42303.166666666664</v>
      </c>
      <c r="F3809" s="157">
        <f>'2.40-Dati'!B3808</f>
        <v>43.9799995422363</v>
      </c>
      <c r="G3809" s="157">
        <f t="shared" si="118"/>
        <v>-619.99893188470173</v>
      </c>
      <c r="H3809" s="157">
        <f t="shared" si="119"/>
        <v>-1400.0015258788992</v>
      </c>
    </row>
    <row r="3810" spans="1:8" ht="15" customHeight="1" x14ac:dyDescent="0.2">
      <c r="A3810" s="152"/>
      <c r="B3810" s="152"/>
      <c r="C3810" s="152"/>
      <c r="D3810" s="152"/>
      <c r="E3810" s="153">
        <f>'2.40-Dati'!A3809</f>
        <v>42304.166666666664</v>
      </c>
      <c r="F3810" s="157">
        <f>'2.40-Dati'!B3809</f>
        <v>43.200000762939403</v>
      </c>
      <c r="G3810" s="157">
        <f t="shared" si="118"/>
        <v>-779.99877929689637</v>
      </c>
      <c r="H3810" s="157">
        <f t="shared" si="119"/>
        <v>-1399.9977111815981</v>
      </c>
    </row>
    <row r="3811" spans="1:8" ht="15" customHeight="1" x14ac:dyDescent="0.2">
      <c r="A3811" s="152"/>
      <c r="B3811" s="152"/>
      <c r="C3811" s="152"/>
      <c r="D3811" s="152"/>
      <c r="E3811" s="153">
        <f>'2.40-Dati'!A3810</f>
        <v>42305.166666666664</v>
      </c>
      <c r="F3811" s="157">
        <f>'2.40-Dati'!B3810</f>
        <v>45.939998626708899</v>
      </c>
      <c r="G3811" s="157">
        <f t="shared" si="118"/>
        <v>2739.9978637694958</v>
      </c>
      <c r="H3811" s="157">
        <f t="shared" si="119"/>
        <v>1959.9990844725994</v>
      </c>
    </row>
    <row r="3812" spans="1:8" ht="15" customHeight="1" x14ac:dyDescent="0.2">
      <c r="A3812" s="152"/>
      <c r="B3812" s="152"/>
      <c r="C3812" s="152"/>
      <c r="D3812" s="152"/>
      <c r="E3812" s="153">
        <f>'2.40-Dati'!A3811</f>
        <v>42306.166666666664</v>
      </c>
      <c r="F3812" s="157">
        <f>'2.40-Dati'!B3811</f>
        <v>46.060001373291001</v>
      </c>
      <c r="G3812" s="157">
        <f t="shared" si="118"/>
        <v>120.0027465821023</v>
      </c>
      <c r="H3812" s="157">
        <f t="shared" si="119"/>
        <v>2860.000610351598</v>
      </c>
    </row>
    <row r="3813" spans="1:8" ht="15" customHeight="1" x14ac:dyDescent="0.2">
      <c r="A3813" s="152"/>
      <c r="B3813" s="152"/>
      <c r="C3813" s="152"/>
      <c r="D3813" s="152"/>
      <c r="E3813" s="153">
        <f>'2.40-Dati'!A3812</f>
        <v>42307.166666666664</v>
      </c>
      <c r="F3813" s="157">
        <f>'2.40-Dati'!B3812</f>
        <v>46.590000152587798</v>
      </c>
      <c r="G3813" s="157">
        <f t="shared" si="118"/>
        <v>529.99877929679678</v>
      </c>
      <c r="H3813" s="157">
        <f t="shared" si="119"/>
        <v>650.00152587889909</v>
      </c>
    </row>
    <row r="3814" spans="1:8" ht="15" customHeight="1" x14ac:dyDescent="0.2">
      <c r="A3814" s="152"/>
      <c r="B3814" s="152"/>
      <c r="C3814" s="152"/>
      <c r="D3814" s="152"/>
      <c r="E3814" s="153">
        <f>'2.40-Dati'!A3813</f>
        <v>42310.208333333336</v>
      </c>
      <c r="F3814" s="157">
        <f>'2.40-Dati'!B3813</f>
        <v>46.139999389648402</v>
      </c>
      <c r="G3814" s="157">
        <f t="shared" si="118"/>
        <v>-450.00076293939628</v>
      </c>
      <c r="H3814" s="157">
        <f t="shared" si="119"/>
        <v>79.998016357400502</v>
      </c>
    </row>
    <row r="3815" spans="1:8" ht="15" customHeight="1" x14ac:dyDescent="0.2">
      <c r="A3815" s="152"/>
      <c r="B3815" s="152"/>
      <c r="C3815" s="152"/>
      <c r="D3815" s="152"/>
      <c r="E3815" s="153">
        <f>'2.40-Dati'!A3814</f>
        <v>42311.208333333336</v>
      </c>
      <c r="F3815" s="157">
        <f>'2.40-Dati'!B3814</f>
        <v>47.900001525878899</v>
      </c>
      <c r="G3815" s="157">
        <f t="shared" si="118"/>
        <v>1760.0021362304972</v>
      </c>
      <c r="H3815" s="157">
        <f t="shared" si="119"/>
        <v>1310.0013732911009</v>
      </c>
    </row>
    <row r="3816" spans="1:8" ht="15" customHeight="1" x14ac:dyDescent="0.2">
      <c r="A3816" s="152"/>
      <c r="B3816" s="152"/>
      <c r="C3816" s="152"/>
      <c r="D3816" s="152"/>
      <c r="E3816" s="153">
        <f>'2.40-Dati'!A3815</f>
        <v>42312.208333333336</v>
      </c>
      <c r="F3816" s="157">
        <f>'2.40-Dati'!B3815</f>
        <v>46.319999694824197</v>
      </c>
      <c r="G3816" s="157">
        <f t="shared" si="118"/>
        <v>-1580.0018310547016</v>
      </c>
      <c r="H3816" s="157">
        <f t="shared" si="119"/>
        <v>180.00030517579557</v>
      </c>
    </row>
    <row r="3817" spans="1:8" ht="15" customHeight="1" x14ac:dyDescent="0.2">
      <c r="A3817" s="152"/>
      <c r="B3817" s="152"/>
      <c r="C3817" s="152"/>
      <c r="D3817" s="152"/>
      <c r="E3817" s="153">
        <f>'2.40-Dati'!A3816</f>
        <v>42313.208333333336</v>
      </c>
      <c r="F3817" s="157">
        <f>'2.40-Dati'!B3816</f>
        <v>45.200000762939403</v>
      </c>
      <c r="G3817" s="157">
        <f t="shared" si="118"/>
        <v>-1119.998931884794</v>
      </c>
      <c r="H3817" s="157">
        <f t="shared" si="119"/>
        <v>-2700.0007629394959</v>
      </c>
    </row>
    <row r="3818" spans="1:8" ht="15" customHeight="1" x14ac:dyDescent="0.2">
      <c r="A3818" s="152"/>
      <c r="B3818" s="152"/>
      <c r="C3818" s="152"/>
      <c r="D3818" s="152"/>
      <c r="E3818" s="153">
        <f>'2.40-Dati'!A3817</f>
        <v>42314.208333333336</v>
      </c>
      <c r="F3818" s="157">
        <f>'2.40-Dati'!B3817</f>
        <v>44.290000915527301</v>
      </c>
      <c r="G3818" s="157">
        <f t="shared" si="118"/>
        <v>-909.99984741210233</v>
      </c>
      <c r="H3818" s="157">
        <f t="shared" si="119"/>
        <v>-2029.9987792968964</v>
      </c>
    </row>
    <row r="3819" spans="1:8" ht="15" customHeight="1" x14ac:dyDescent="0.2">
      <c r="A3819" s="152"/>
      <c r="B3819" s="152"/>
      <c r="C3819" s="152"/>
      <c r="D3819" s="152"/>
      <c r="E3819" s="153">
        <f>'2.40-Dati'!A3818</f>
        <v>42317.208333333336</v>
      </c>
      <c r="F3819" s="157">
        <f>'2.40-Dati'!B3818</f>
        <v>43.869998931884702</v>
      </c>
      <c r="G3819" s="157">
        <f t="shared" si="118"/>
        <v>-420.00198364259944</v>
      </c>
      <c r="H3819" s="157">
        <f t="shared" si="119"/>
        <v>-1330.0018310547018</v>
      </c>
    </row>
    <row r="3820" spans="1:8" ht="15" customHeight="1" x14ac:dyDescent="0.2">
      <c r="A3820" s="152"/>
      <c r="B3820" s="152"/>
      <c r="C3820" s="152"/>
      <c r="D3820" s="152"/>
      <c r="E3820" s="153">
        <f>'2.40-Dati'!A3819</f>
        <v>42318.208333333336</v>
      </c>
      <c r="F3820" s="157">
        <f>'2.40-Dati'!B3819</f>
        <v>44.209999084472599</v>
      </c>
      <c r="G3820" s="157">
        <f t="shared" si="118"/>
        <v>340.00015258789773</v>
      </c>
      <c r="H3820" s="157">
        <f t="shared" si="119"/>
        <v>-80.001831054701711</v>
      </c>
    </row>
    <row r="3821" spans="1:8" ht="15" customHeight="1" x14ac:dyDescent="0.2">
      <c r="A3821" s="152"/>
      <c r="B3821" s="152"/>
      <c r="C3821" s="152"/>
      <c r="D3821" s="152"/>
      <c r="E3821" s="153">
        <f>'2.40-Dati'!A3820</f>
        <v>42319.208333333336</v>
      </c>
      <c r="F3821" s="157">
        <f>'2.40-Dati'!B3820</f>
        <v>42.930000305175703</v>
      </c>
      <c r="G3821" s="157">
        <f t="shared" si="118"/>
        <v>-1279.9987792968964</v>
      </c>
      <c r="H3821" s="157">
        <f t="shared" si="119"/>
        <v>-939.9986267089987</v>
      </c>
    </row>
    <row r="3822" spans="1:8" ht="15" customHeight="1" x14ac:dyDescent="0.2">
      <c r="A3822" s="152"/>
      <c r="B3822" s="152"/>
      <c r="C3822" s="152"/>
      <c r="D3822" s="152"/>
      <c r="E3822" s="153">
        <f>'2.40-Dati'!A3821</f>
        <v>42320.208333333336</v>
      </c>
      <c r="F3822" s="157">
        <f>'2.40-Dati'!B3821</f>
        <v>41.75</v>
      </c>
      <c r="G3822" s="157">
        <f t="shared" si="118"/>
        <v>-1180.000305175703</v>
      </c>
      <c r="H3822" s="157">
        <f t="shared" si="119"/>
        <v>-2459.9990844725994</v>
      </c>
    </row>
    <row r="3823" spans="1:8" ht="15" customHeight="1" x14ac:dyDescent="0.2">
      <c r="A3823" s="152"/>
      <c r="B3823" s="152"/>
      <c r="C3823" s="152"/>
      <c r="D3823" s="152"/>
      <c r="E3823" s="153">
        <f>'2.40-Dati'!A3822</f>
        <v>42321.208333333336</v>
      </c>
      <c r="F3823" s="157">
        <f>'2.40-Dati'!B3822</f>
        <v>40.740001678466797</v>
      </c>
      <c r="G3823" s="157">
        <f t="shared" si="118"/>
        <v>-1009.9983215332031</v>
      </c>
      <c r="H3823" s="157">
        <f t="shared" si="119"/>
        <v>-2189.9986267089062</v>
      </c>
    </row>
    <row r="3824" spans="1:8" ht="15" customHeight="1" x14ac:dyDescent="0.2">
      <c r="A3824" s="152"/>
      <c r="B3824" s="152"/>
      <c r="C3824" s="152"/>
      <c r="D3824" s="152"/>
      <c r="E3824" s="153">
        <f>'2.40-Dati'!A3823</f>
        <v>42324.208333333336</v>
      </c>
      <c r="F3824" s="157">
        <f>'2.40-Dati'!B3823</f>
        <v>41.740001678466797</v>
      </c>
      <c r="G3824" s="157">
        <f t="shared" si="118"/>
        <v>1000</v>
      </c>
      <c r="H3824" s="157">
        <f t="shared" si="119"/>
        <v>-9.998321533203125</v>
      </c>
    </row>
    <row r="3825" spans="1:8" ht="15" customHeight="1" x14ac:dyDescent="0.2">
      <c r="A3825" s="152"/>
      <c r="B3825" s="152"/>
      <c r="C3825" s="152"/>
      <c r="D3825" s="152"/>
      <c r="E3825" s="153">
        <f>'2.40-Dati'!A3824</f>
        <v>42325.208333333336</v>
      </c>
      <c r="F3825" s="157">
        <f>'2.40-Dati'!B3824</f>
        <v>40.669998168945298</v>
      </c>
      <c r="G3825" s="157">
        <f t="shared" si="118"/>
        <v>-1070.0035095214985</v>
      </c>
      <c r="H3825" s="157">
        <f t="shared" si="119"/>
        <v>-70.003509521498472</v>
      </c>
    </row>
    <row r="3826" spans="1:8" ht="15" customHeight="1" x14ac:dyDescent="0.2">
      <c r="A3826" s="152"/>
      <c r="B3826" s="152"/>
      <c r="C3826" s="152"/>
      <c r="D3826" s="152"/>
      <c r="E3826" s="153">
        <f>'2.40-Dati'!A3825</f>
        <v>42326.208333333336</v>
      </c>
      <c r="F3826" s="157">
        <f>'2.40-Dati'!B3825</f>
        <v>40.75</v>
      </c>
      <c r="G3826" s="157">
        <f t="shared" si="118"/>
        <v>80.001831054701711</v>
      </c>
      <c r="H3826" s="157">
        <f t="shared" si="119"/>
        <v>-990.00167846679676</v>
      </c>
    </row>
    <row r="3827" spans="1:8" ht="15" customHeight="1" x14ac:dyDescent="0.2">
      <c r="A3827" s="152"/>
      <c r="B3827" s="152"/>
      <c r="C3827" s="152"/>
      <c r="D3827" s="152"/>
      <c r="E3827" s="153">
        <f>'2.40-Dati'!A3826</f>
        <v>42327.208333333336</v>
      </c>
      <c r="F3827" s="157">
        <f>'2.40-Dati'!B3826</f>
        <v>40.540000915527301</v>
      </c>
      <c r="G3827" s="157">
        <f t="shared" si="118"/>
        <v>-209.99908447269888</v>
      </c>
      <c r="H3827" s="157">
        <f t="shared" si="119"/>
        <v>-129.99725341799717</v>
      </c>
    </row>
    <row r="3828" spans="1:8" ht="15" customHeight="1" x14ac:dyDescent="0.2">
      <c r="A3828" s="152"/>
      <c r="B3828" s="152"/>
      <c r="C3828" s="152"/>
      <c r="D3828" s="152"/>
      <c r="E3828" s="153">
        <f>'2.40-Dati'!A3827</f>
        <v>42328.208333333336</v>
      </c>
      <c r="F3828" s="157">
        <f>'2.40-Dati'!B3827</f>
        <v>40.389999389648402</v>
      </c>
      <c r="G3828" s="157">
        <f t="shared" si="118"/>
        <v>-150.00152587889914</v>
      </c>
      <c r="H3828" s="157">
        <f t="shared" si="119"/>
        <v>-360.00061035159803</v>
      </c>
    </row>
    <row r="3829" spans="1:8" ht="15" customHeight="1" x14ac:dyDescent="0.2">
      <c r="A3829" s="152"/>
      <c r="B3829" s="152"/>
      <c r="C3829" s="152"/>
      <c r="D3829" s="152"/>
      <c r="E3829" s="153">
        <f>'2.40-Dati'!A3828</f>
        <v>42331.208333333336</v>
      </c>
      <c r="F3829" s="157">
        <f>'2.40-Dati'!B3828</f>
        <v>41.75</v>
      </c>
      <c r="G3829" s="157">
        <f t="shared" si="118"/>
        <v>1360.000610351598</v>
      </c>
      <c r="H3829" s="157">
        <f t="shared" si="119"/>
        <v>1209.9990844726988</v>
      </c>
    </row>
    <row r="3830" spans="1:8" ht="15" customHeight="1" x14ac:dyDescent="0.2">
      <c r="A3830" s="152"/>
      <c r="B3830" s="152"/>
      <c r="C3830" s="152"/>
      <c r="D3830" s="152"/>
      <c r="E3830" s="153">
        <f>'2.40-Dati'!A3829</f>
        <v>42332.208333333336</v>
      </c>
      <c r="F3830" s="157">
        <f>'2.40-Dati'!B3829</f>
        <v>42.869998931884702</v>
      </c>
      <c r="G3830" s="157">
        <f t="shared" si="118"/>
        <v>1119.9989318847017</v>
      </c>
      <c r="H3830" s="157">
        <f t="shared" si="119"/>
        <v>2479.9995422362999</v>
      </c>
    </row>
    <row r="3831" spans="1:8" ht="15" customHeight="1" x14ac:dyDescent="0.2">
      <c r="A3831" s="152"/>
      <c r="B3831" s="152"/>
      <c r="C3831" s="152"/>
      <c r="D3831" s="152"/>
      <c r="E3831" s="153">
        <f>'2.40-Dati'!A3830</f>
        <v>42333.208333333336</v>
      </c>
      <c r="F3831" s="157">
        <f>'2.40-Dati'!B3830</f>
        <v>43.040000915527301</v>
      </c>
      <c r="G3831" s="157">
        <f t="shared" si="118"/>
        <v>170.00198364259944</v>
      </c>
      <c r="H3831" s="157">
        <f t="shared" si="119"/>
        <v>1290.0009155273012</v>
      </c>
    </row>
    <row r="3832" spans="1:8" ht="15" customHeight="1" x14ac:dyDescent="0.2">
      <c r="A3832" s="152"/>
      <c r="B3832" s="152"/>
      <c r="C3832" s="152"/>
      <c r="D3832" s="152"/>
      <c r="E3832" s="153">
        <f>'2.40-Dati'!A3831</f>
        <v>42335.208333333336</v>
      </c>
      <c r="F3832" s="157">
        <f>'2.40-Dati'!B3831</f>
        <v>41.709999084472599</v>
      </c>
      <c r="G3832" s="157">
        <f t="shared" si="118"/>
        <v>-1330.0018310547016</v>
      </c>
      <c r="H3832" s="157">
        <f t="shared" si="119"/>
        <v>-1159.9998474121021</v>
      </c>
    </row>
    <row r="3833" spans="1:8" ht="15" customHeight="1" x14ac:dyDescent="0.2">
      <c r="A3833" s="152"/>
      <c r="B3833" s="152"/>
      <c r="C3833" s="152"/>
      <c r="D3833" s="152"/>
      <c r="E3833" s="153">
        <f>'2.40-Dati'!A3832</f>
        <v>42338.208333333336</v>
      </c>
      <c r="F3833" s="157">
        <f>'2.40-Dati'!B3832</f>
        <v>41.650001525878899</v>
      </c>
      <c r="G3833" s="157">
        <f t="shared" si="118"/>
        <v>-59.997558593700262</v>
      </c>
      <c r="H3833" s="157">
        <f t="shared" si="119"/>
        <v>-1389.9993896484018</v>
      </c>
    </row>
    <row r="3834" spans="1:8" ht="15" customHeight="1" x14ac:dyDescent="0.2">
      <c r="A3834" s="152"/>
      <c r="B3834" s="152"/>
      <c r="C3834" s="152"/>
      <c r="D3834" s="152"/>
      <c r="E3834" s="153">
        <f>'2.40-Dati'!A3833</f>
        <v>42339.208333333336</v>
      </c>
      <c r="F3834" s="157">
        <f>'2.40-Dati'!B3833</f>
        <v>41.849998474121001</v>
      </c>
      <c r="G3834" s="157">
        <f t="shared" si="118"/>
        <v>199.99694824210223</v>
      </c>
      <c r="H3834" s="157">
        <f t="shared" si="119"/>
        <v>139.99938964840197</v>
      </c>
    </row>
    <row r="3835" spans="1:8" ht="15" customHeight="1" x14ac:dyDescent="0.2">
      <c r="A3835" s="152"/>
      <c r="B3835" s="152"/>
      <c r="C3835" s="152"/>
      <c r="D3835" s="152"/>
      <c r="E3835" s="153">
        <f>'2.40-Dati'!A3834</f>
        <v>42340.208333333336</v>
      </c>
      <c r="F3835" s="157">
        <f>'2.40-Dati'!B3834</f>
        <v>39.939998626708899</v>
      </c>
      <c r="G3835" s="157">
        <f t="shared" si="118"/>
        <v>-1909.9998474121023</v>
      </c>
      <c r="H3835" s="157">
        <f t="shared" si="119"/>
        <v>-1710.0028991700001</v>
      </c>
    </row>
    <row r="3836" spans="1:8" ht="15" customHeight="1" x14ac:dyDescent="0.2">
      <c r="A3836" s="152"/>
      <c r="B3836" s="152"/>
      <c r="C3836" s="152"/>
      <c r="D3836" s="152"/>
      <c r="E3836" s="153">
        <f>'2.40-Dati'!A3835</f>
        <v>42341.208333333336</v>
      </c>
      <c r="F3836" s="157">
        <f>'2.40-Dati'!B3835</f>
        <v>41.080001831054602</v>
      </c>
      <c r="G3836" s="157">
        <f t="shared" si="118"/>
        <v>1140.0032043457031</v>
      </c>
      <c r="H3836" s="157">
        <f t="shared" si="119"/>
        <v>-769.9966430663992</v>
      </c>
    </row>
    <row r="3837" spans="1:8" ht="15" customHeight="1" x14ac:dyDescent="0.2">
      <c r="A3837" s="152"/>
      <c r="B3837" s="152"/>
      <c r="C3837" s="152"/>
      <c r="D3837" s="152"/>
      <c r="E3837" s="153">
        <f>'2.40-Dati'!A3836</f>
        <v>42342.208333333336</v>
      </c>
      <c r="F3837" s="157">
        <f>'2.40-Dati'!B3836</f>
        <v>39.970001220703097</v>
      </c>
      <c r="G3837" s="157">
        <f t="shared" si="118"/>
        <v>-1110.0006103515057</v>
      </c>
      <c r="H3837" s="157">
        <f t="shared" si="119"/>
        <v>30.002593994197468</v>
      </c>
    </row>
    <row r="3838" spans="1:8" ht="15" customHeight="1" x14ac:dyDescent="0.2">
      <c r="A3838" s="152"/>
      <c r="B3838" s="152"/>
      <c r="C3838" s="152"/>
      <c r="D3838" s="152"/>
      <c r="E3838" s="153">
        <f>'2.40-Dati'!A3837</f>
        <v>42345.208333333336</v>
      </c>
      <c r="F3838" s="157">
        <f>'2.40-Dati'!B3837</f>
        <v>37.650001525878899</v>
      </c>
      <c r="G3838" s="157">
        <f t="shared" si="118"/>
        <v>-2319.9996948241974</v>
      </c>
      <c r="H3838" s="157">
        <f t="shared" si="119"/>
        <v>-3430.000305175703</v>
      </c>
    </row>
    <row r="3839" spans="1:8" ht="15" customHeight="1" x14ac:dyDescent="0.2">
      <c r="A3839" s="152"/>
      <c r="B3839" s="152"/>
      <c r="C3839" s="152"/>
      <c r="D3839" s="152"/>
      <c r="E3839" s="153">
        <f>'2.40-Dati'!A3838</f>
        <v>42346.208333333336</v>
      </c>
      <c r="F3839" s="157">
        <f>'2.40-Dati'!B3838</f>
        <v>37.509998321533203</v>
      </c>
      <c r="G3839" s="157">
        <f t="shared" si="118"/>
        <v>-140.00320434569602</v>
      </c>
      <c r="H3839" s="157">
        <f t="shared" si="119"/>
        <v>-2460.0028991698932</v>
      </c>
    </row>
    <row r="3840" spans="1:8" ht="15" customHeight="1" x14ac:dyDescent="0.2">
      <c r="A3840" s="152"/>
      <c r="B3840" s="152"/>
      <c r="C3840" s="152"/>
      <c r="D3840" s="152"/>
      <c r="E3840" s="153">
        <f>'2.40-Dati'!A3839</f>
        <v>42347.208333333336</v>
      </c>
      <c r="F3840" s="157">
        <f>'2.40-Dati'!B3839</f>
        <v>37.159999847412102</v>
      </c>
      <c r="G3840" s="157">
        <f t="shared" si="118"/>
        <v>-349.99847412110086</v>
      </c>
      <c r="H3840" s="157">
        <f t="shared" si="119"/>
        <v>-490.00167846679688</v>
      </c>
    </row>
    <row r="3841" spans="1:8" ht="15" customHeight="1" x14ac:dyDescent="0.2">
      <c r="A3841" s="152"/>
      <c r="B3841" s="152"/>
      <c r="C3841" s="152"/>
      <c r="D3841" s="152"/>
      <c r="E3841" s="153">
        <f>'2.40-Dati'!A3840</f>
        <v>42348.208333333336</v>
      </c>
      <c r="F3841" s="157">
        <f>'2.40-Dati'!B3840</f>
        <v>36.759998321533203</v>
      </c>
      <c r="G3841" s="157">
        <f t="shared" si="118"/>
        <v>-400.00152587889914</v>
      </c>
      <c r="H3841" s="157">
        <f t="shared" si="119"/>
        <v>-750</v>
      </c>
    </row>
    <row r="3842" spans="1:8" ht="15" customHeight="1" x14ac:dyDescent="0.2">
      <c r="A3842" s="152"/>
      <c r="B3842" s="152"/>
      <c r="C3842" s="152"/>
      <c r="D3842" s="152"/>
      <c r="E3842" s="153">
        <f>'2.40-Dati'!A3841</f>
        <v>42349.208333333336</v>
      </c>
      <c r="F3842" s="157">
        <f>'2.40-Dati'!B3841</f>
        <v>35.619998931884702</v>
      </c>
      <c r="G3842" s="157">
        <f t="shared" si="118"/>
        <v>-1139.9993896485014</v>
      </c>
      <c r="H3842" s="157">
        <f t="shared" si="119"/>
        <v>-1540.0009155274006</v>
      </c>
    </row>
    <row r="3843" spans="1:8" ht="15" customHeight="1" x14ac:dyDescent="0.2">
      <c r="A3843" s="152"/>
      <c r="B3843" s="152"/>
      <c r="C3843" s="152"/>
      <c r="D3843" s="152"/>
      <c r="E3843" s="153">
        <f>'2.40-Dati'!A3842</f>
        <v>42352.208333333336</v>
      </c>
      <c r="F3843" s="157">
        <f>'2.40-Dati'!B3842</f>
        <v>36.310001373291001</v>
      </c>
      <c r="G3843" s="157">
        <f t="shared" si="118"/>
        <v>690.00244140629979</v>
      </c>
      <c r="H3843" s="157">
        <f t="shared" si="119"/>
        <v>-449.9969482422016</v>
      </c>
    </row>
    <row r="3844" spans="1:8" ht="15" customHeight="1" x14ac:dyDescent="0.2">
      <c r="A3844" s="152"/>
      <c r="B3844" s="152"/>
      <c r="C3844" s="152"/>
      <c r="D3844" s="152"/>
      <c r="E3844" s="153">
        <f>'2.40-Dati'!A3843</f>
        <v>42353.208333333336</v>
      </c>
      <c r="F3844" s="157">
        <f>'2.40-Dati'!B3843</f>
        <v>37.349998474121001</v>
      </c>
      <c r="G3844" s="157">
        <f t="shared" ref="G3844:G3907" si="120">IF($B$1="lunga",1,-1)*$B$3*(F3844-F3843)</f>
        <v>1039.9971008299999</v>
      </c>
      <c r="H3844" s="157">
        <f t="shared" si="119"/>
        <v>1729.9995422362997</v>
      </c>
    </row>
    <row r="3845" spans="1:8" ht="15" customHeight="1" x14ac:dyDescent="0.2">
      <c r="A3845" s="152"/>
      <c r="B3845" s="152"/>
      <c r="C3845" s="152"/>
      <c r="D3845" s="152"/>
      <c r="E3845" s="153">
        <f>'2.40-Dati'!A3844</f>
        <v>42354.208333333336</v>
      </c>
      <c r="F3845" s="157">
        <f>'2.40-Dati'!B3844</f>
        <v>35.520000457763601</v>
      </c>
      <c r="G3845" s="157">
        <f t="shared" si="120"/>
        <v>-1829.9980163574005</v>
      </c>
      <c r="H3845" s="157">
        <f t="shared" ref="H3845:H3908" si="121">G3844+G3845</f>
        <v>-790.00091552740059</v>
      </c>
    </row>
    <row r="3846" spans="1:8" ht="15" customHeight="1" x14ac:dyDescent="0.2">
      <c r="A3846" s="152"/>
      <c r="B3846" s="152"/>
      <c r="C3846" s="152"/>
      <c r="D3846" s="152"/>
      <c r="E3846" s="153">
        <f>'2.40-Dati'!A3845</f>
        <v>42355.208333333336</v>
      </c>
      <c r="F3846" s="157">
        <f>'2.40-Dati'!B3845</f>
        <v>34.950000762939403</v>
      </c>
      <c r="G3846" s="157">
        <f t="shared" si="120"/>
        <v>-569.99969482419738</v>
      </c>
      <c r="H3846" s="157">
        <f t="shared" si="121"/>
        <v>-2399.9977111815979</v>
      </c>
    </row>
    <row r="3847" spans="1:8" ht="15" customHeight="1" x14ac:dyDescent="0.2">
      <c r="A3847" s="152"/>
      <c r="B3847" s="152"/>
      <c r="C3847" s="152"/>
      <c r="D3847" s="152"/>
      <c r="E3847" s="153">
        <f>'2.40-Dati'!A3846</f>
        <v>42356.208333333336</v>
      </c>
      <c r="F3847" s="157">
        <f>'2.40-Dati'!B3846</f>
        <v>34.7299995422363</v>
      </c>
      <c r="G3847" s="157">
        <f t="shared" si="120"/>
        <v>-220.00122070310368</v>
      </c>
      <c r="H3847" s="157">
        <f t="shared" si="121"/>
        <v>-790.000915527301</v>
      </c>
    </row>
    <row r="3848" spans="1:8" ht="15" customHeight="1" x14ac:dyDescent="0.2">
      <c r="A3848" s="152"/>
      <c r="B3848" s="152"/>
      <c r="C3848" s="152"/>
      <c r="D3848" s="152"/>
      <c r="E3848" s="153">
        <f>'2.40-Dati'!A3847</f>
        <v>42359.208333333336</v>
      </c>
      <c r="F3848" s="157">
        <f>'2.40-Dati'!B3847</f>
        <v>34.740001678466797</v>
      </c>
      <c r="G3848" s="157">
        <f t="shared" si="120"/>
        <v>10.002136230497172</v>
      </c>
      <c r="H3848" s="157">
        <f t="shared" si="121"/>
        <v>-209.99908447260651</v>
      </c>
    </row>
    <row r="3849" spans="1:8" ht="15" customHeight="1" x14ac:dyDescent="0.2">
      <c r="A3849" s="152"/>
      <c r="B3849" s="152"/>
      <c r="C3849" s="152"/>
      <c r="D3849" s="152"/>
      <c r="E3849" s="153">
        <f>'2.40-Dati'!A3848</f>
        <v>42360.208333333336</v>
      </c>
      <c r="F3849" s="157">
        <f>'2.40-Dati'!B3848</f>
        <v>36.139999389648402</v>
      </c>
      <c r="G3849" s="157">
        <f t="shared" si="120"/>
        <v>1399.9977111816052</v>
      </c>
      <c r="H3849" s="157">
        <f t="shared" si="121"/>
        <v>1409.9998474121023</v>
      </c>
    </row>
    <row r="3850" spans="1:8" ht="15" customHeight="1" x14ac:dyDescent="0.2">
      <c r="A3850" s="152"/>
      <c r="B3850" s="152"/>
      <c r="C3850" s="152"/>
      <c r="D3850" s="152"/>
      <c r="E3850" s="153">
        <f>'2.40-Dati'!A3849</f>
        <v>42361.208333333336</v>
      </c>
      <c r="F3850" s="157">
        <f>'2.40-Dati'!B3849</f>
        <v>37.5</v>
      </c>
      <c r="G3850" s="157">
        <f t="shared" si="120"/>
        <v>1360.000610351598</v>
      </c>
      <c r="H3850" s="157">
        <f t="shared" si="121"/>
        <v>2759.9983215332031</v>
      </c>
    </row>
    <row r="3851" spans="1:8" ht="15" customHeight="1" x14ac:dyDescent="0.2">
      <c r="A3851" s="152"/>
      <c r="B3851" s="152"/>
      <c r="C3851" s="152"/>
      <c r="D3851" s="152"/>
      <c r="E3851" s="153">
        <f>'2.40-Dati'!A3850</f>
        <v>42362.208333333336</v>
      </c>
      <c r="F3851" s="157">
        <f>'2.40-Dati'!B3850</f>
        <v>38.099998474121001</v>
      </c>
      <c r="G3851" s="157">
        <f t="shared" si="120"/>
        <v>599.99847412100144</v>
      </c>
      <c r="H3851" s="157">
        <f t="shared" si="121"/>
        <v>1959.9990844725994</v>
      </c>
    </row>
    <row r="3852" spans="1:8" ht="15" customHeight="1" x14ac:dyDescent="0.2">
      <c r="A3852" s="152"/>
      <c r="B3852" s="152"/>
      <c r="C3852" s="152"/>
      <c r="D3852" s="152"/>
      <c r="E3852" s="153">
        <f>'2.40-Dati'!A3851</f>
        <v>42366.208333333336</v>
      </c>
      <c r="F3852" s="157">
        <f>'2.40-Dati'!B3851</f>
        <v>36.810001373291001</v>
      </c>
      <c r="G3852" s="157">
        <f t="shared" si="120"/>
        <v>-1289.9971008299999</v>
      </c>
      <c r="H3852" s="157">
        <f t="shared" si="121"/>
        <v>-689.99862670899847</v>
      </c>
    </row>
    <row r="3853" spans="1:8" ht="15" customHeight="1" x14ac:dyDescent="0.2">
      <c r="A3853" s="152"/>
      <c r="B3853" s="152"/>
      <c r="C3853" s="152"/>
      <c r="D3853" s="152"/>
      <c r="E3853" s="153">
        <f>'2.40-Dati'!A3852</f>
        <v>42367.208333333336</v>
      </c>
      <c r="F3853" s="157">
        <f>'2.40-Dati'!B3852</f>
        <v>37.869998931884702</v>
      </c>
      <c r="G3853" s="157">
        <f t="shared" si="120"/>
        <v>1059.9975585937002</v>
      </c>
      <c r="H3853" s="157">
        <f t="shared" si="121"/>
        <v>-229.9995422362997</v>
      </c>
    </row>
    <row r="3854" spans="1:8" ht="15" customHeight="1" x14ac:dyDescent="0.2">
      <c r="A3854" s="152"/>
      <c r="B3854" s="152"/>
      <c r="C3854" s="152"/>
      <c r="D3854" s="152"/>
      <c r="E3854" s="153">
        <f>'2.40-Dati'!A3853</f>
        <v>42368.208333333336</v>
      </c>
      <c r="F3854" s="157">
        <f>'2.40-Dati'!B3853</f>
        <v>36.599998474121001</v>
      </c>
      <c r="G3854" s="157">
        <f t="shared" si="120"/>
        <v>-1270.0004577637003</v>
      </c>
      <c r="H3854" s="157">
        <f t="shared" si="121"/>
        <v>-210.00289917000009</v>
      </c>
    </row>
    <row r="3855" spans="1:8" ht="15" customHeight="1" x14ac:dyDescent="0.2">
      <c r="A3855" s="152"/>
      <c r="B3855" s="152"/>
      <c r="C3855" s="152"/>
      <c r="D3855" s="152"/>
      <c r="E3855" s="153">
        <f>'2.40-Dati'!A3854</f>
        <v>42369.208333333336</v>
      </c>
      <c r="F3855" s="157">
        <f>'2.40-Dati'!B3854</f>
        <v>37.040000915527301</v>
      </c>
      <c r="G3855" s="157">
        <f t="shared" si="120"/>
        <v>440.00244140629974</v>
      </c>
      <c r="H3855" s="157">
        <f t="shared" si="121"/>
        <v>-829.9980163574005</v>
      </c>
    </row>
    <row r="3856" spans="1:8" ht="15" customHeight="1" x14ac:dyDescent="0.2">
      <c r="A3856" s="152"/>
      <c r="B3856" s="152"/>
      <c r="C3856" s="152"/>
      <c r="D3856" s="152"/>
      <c r="E3856" s="153">
        <f>'2.40-Dati'!A3855</f>
        <v>42373.208333333336</v>
      </c>
      <c r="F3856" s="157">
        <f>'2.40-Dati'!B3855</f>
        <v>36.759998321533203</v>
      </c>
      <c r="G3856" s="157">
        <f t="shared" si="120"/>
        <v>-280.00259399409799</v>
      </c>
      <c r="H3856" s="157">
        <f t="shared" si="121"/>
        <v>159.99984741220175</v>
      </c>
    </row>
    <row r="3857" spans="1:8" ht="15" customHeight="1" x14ac:dyDescent="0.2">
      <c r="A3857" s="152"/>
      <c r="B3857" s="152"/>
      <c r="C3857" s="152"/>
      <c r="D3857" s="152"/>
      <c r="E3857" s="153">
        <f>'2.40-Dati'!A3856</f>
        <v>42374.208333333336</v>
      </c>
      <c r="F3857" s="157">
        <f>'2.40-Dati'!B3856</f>
        <v>35.970001220703097</v>
      </c>
      <c r="G3857" s="157">
        <f t="shared" si="120"/>
        <v>-789.99710083010655</v>
      </c>
      <c r="H3857" s="157">
        <f t="shared" si="121"/>
        <v>-1069.9996948242047</v>
      </c>
    </row>
    <row r="3858" spans="1:8" ht="15" customHeight="1" x14ac:dyDescent="0.2">
      <c r="A3858" s="152"/>
      <c r="B3858" s="152"/>
      <c r="C3858" s="152"/>
      <c r="D3858" s="152"/>
      <c r="E3858" s="153">
        <f>'2.40-Dati'!A3857</f>
        <v>42375.208333333336</v>
      </c>
      <c r="F3858" s="157">
        <f>'2.40-Dati'!B3857</f>
        <v>33.970001220703097</v>
      </c>
      <c r="G3858" s="157">
        <f t="shared" si="120"/>
        <v>-2000</v>
      </c>
      <c r="H3858" s="157">
        <f t="shared" si="121"/>
        <v>-2789.9971008301063</v>
      </c>
    </row>
    <row r="3859" spans="1:8" ht="15" customHeight="1" x14ac:dyDescent="0.2">
      <c r="A3859" s="152"/>
      <c r="B3859" s="152"/>
      <c r="C3859" s="152"/>
      <c r="D3859" s="152"/>
      <c r="E3859" s="153">
        <f>'2.40-Dati'!A3858</f>
        <v>42376.208333333336</v>
      </c>
      <c r="F3859" s="157">
        <f>'2.40-Dati'!B3858</f>
        <v>33.270000457763601</v>
      </c>
      <c r="G3859" s="157">
        <f t="shared" si="120"/>
        <v>-700.00076293949576</v>
      </c>
      <c r="H3859" s="157">
        <f t="shared" si="121"/>
        <v>-2700.0007629394959</v>
      </c>
    </row>
    <row r="3860" spans="1:8" ht="15" customHeight="1" x14ac:dyDescent="0.2">
      <c r="A3860" s="152"/>
      <c r="B3860" s="152"/>
      <c r="C3860" s="152"/>
      <c r="D3860" s="152"/>
      <c r="E3860" s="153">
        <f>'2.40-Dati'!A3859</f>
        <v>42377.208333333336</v>
      </c>
      <c r="F3860" s="157">
        <f>'2.40-Dati'!B3859</f>
        <v>33.159999847412102</v>
      </c>
      <c r="G3860" s="157">
        <f t="shared" si="120"/>
        <v>-110.00061035149855</v>
      </c>
      <c r="H3860" s="157">
        <f t="shared" si="121"/>
        <v>-810.00137329099425</v>
      </c>
    </row>
    <row r="3861" spans="1:8" ht="15" customHeight="1" x14ac:dyDescent="0.2">
      <c r="A3861" s="152"/>
      <c r="B3861" s="152"/>
      <c r="C3861" s="152"/>
      <c r="D3861" s="152"/>
      <c r="E3861" s="153">
        <f>'2.40-Dati'!A3860</f>
        <v>42380.208333333336</v>
      </c>
      <c r="F3861" s="157">
        <f>'2.40-Dati'!B3860</f>
        <v>31.409999847412099</v>
      </c>
      <c r="G3861" s="157">
        <f t="shared" si="120"/>
        <v>-1750.0000000000036</v>
      </c>
      <c r="H3861" s="157">
        <f t="shared" si="121"/>
        <v>-1860.0006103515022</v>
      </c>
    </row>
    <row r="3862" spans="1:8" ht="15" customHeight="1" x14ac:dyDescent="0.2">
      <c r="A3862" s="152"/>
      <c r="B3862" s="152"/>
      <c r="C3862" s="152"/>
      <c r="D3862" s="152"/>
      <c r="E3862" s="153">
        <f>'2.40-Dati'!A3861</f>
        <v>42381.208333333336</v>
      </c>
      <c r="F3862" s="157">
        <f>'2.40-Dati'!B3861</f>
        <v>30.440000534057599</v>
      </c>
      <c r="G3862" s="157">
        <f t="shared" si="120"/>
        <v>-969.99931335449924</v>
      </c>
      <c r="H3862" s="157">
        <f t="shared" si="121"/>
        <v>-2719.9993133545031</v>
      </c>
    </row>
    <row r="3863" spans="1:8" ht="15" customHeight="1" x14ac:dyDescent="0.2">
      <c r="A3863" s="152"/>
      <c r="B3863" s="152"/>
      <c r="C3863" s="152"/>
      <c r="D3863" s="152"/>
      <c r="E3863" s="153">
        <f>'2.40-Dati'!A3862</f>
        <v>42382.208333333336</v>
      </c>
      <c r="F3863" s="157">
        <f>'2.40-Dati'!B3862</f>
        <v>30.4799995422363</v>
      </c>
      <c r="G3863" s="157">
        <f t="shared" si="120"/>
        <v>39.999008178700279</v>
      </c>
      <c r="H3863" s="157">
        <f t="shared" si="121"/>
        <v>-930.00030517579899</v>
      </c>
    </row>
    <row r="3864" spans="1:8" ht="15" customHeight="1" x14ac:dyDescent="0.2">
      <c r="A3864" s="152"/>
      <c r="B3864" s="152"/>
      <c r="C3864" s="152"/>
      <c r="D3864" s="152"/>
      <c r="E3864" s="153">
        <f>'2.40-Dati'!A3863</f>
        <v>42383.208333333336</v>
      </c>
      <c r="F3864" s="157">
        <f>'2.40-Dati'!B3863</f>
        <v>31.2000007629394</v>
      </c>
      <c r="G3864" s="157">
        <f t="shared" si="120"/>
        <v>720.0012207031001</v>
      </c>
      <c r="H3864" s="157">
        <f t="shared" si="121"/>
        <v>760.00022888180035</v>
      </c>
    </row>
    <row r="3865" spans="1:8" ht="15" customHeight="1" x14ac:dyDescent="0.2">
      <c r="A3865" s="152"/>
      <c r="B3865" s="152"/>
      <c r="C3865" s="152"/>
      <c r="D3865" s="152"/>
      <c r="E3865" s="153">
        <f>'2.40-Dati'!A3864</f>
        <v>42384.208333333336</v>
      </c>
      <c r="F3865" s="157">
        <f>'2.40-Dati'!B3864</f>
        <v>29.420000076293899</v>
      </c>
      <c r="G3865" s="157">
        <f t="shared" si="120"/>
        <v>-1780.0006866455008</v>
      </c>
      <c r="H3865" s="157">
        <f t="shared" si="121"/>
        <v>-1059.9994659424005</v>
      </c>
    </row>
    <row r="3866" spans="1:8" ht="15" customHeight="1" x14ac:dyDescent="0.2">
      <c r="A3866" s="152"/>
      <c r="B3866" s="152"/>
      <c r="C3866" s="152"/>
      <c r="D3866" s="152"/>
      <c r="E3866" s="153">
        <f>'2.40-Dati'!A3865</f>
        <v>42388.208333333336</v>
      </c>
      <c r="F3866" s="157">
        <f>'2.40-Dati'!B3865</f>
        <v>28.459999084472599</v>
      </c>
      <c r="G3866" s="157">
        <f t="shared" si="120"/>
        <v>-960.00099182129975</v>
      </c>
      <c r="H3866" s="157">
        <f t="shared" si="121"/>
        <v>-2740.0016784668005</v>
      </c>
    </row>
    <row r="3867" spans="1:8" ht="15" customHeight="1" x14ac:dyDescent="0.2">
      <c r="A3867" s="152"/>
      <c r="B3867" s="152"/>
      <c r="C3867" s="152"/>
      <c r="D3867" s="152"/>
      <c r="E3867" s="153">
        <f>'2.40-Dati'!A3866</f>
        <v>42389.208333333336</v>
      </c>
      <c r="F3867" s="157">
        <f>'2.40-Dati'!B3866</f>
        <v>26.549999237060501</v>
      </c>
      <c r="G3867" s="157">
        <f t="shared" si="120"/>
        <v>-1909.9998474120987</v>
      </c>
      <c r="H3867" s="157">
        <f t="shared" si="121"/>
        <v>-2870.0008392333984</v>
      </c>
    </row>
    <row r="3868" spans="1:8" ht="15" customHeight="1" x14ac:dyDescent="0.2">
      <c r="A3868" s="152"/>
      <c r="B3868" s="152"/>
      <c r="C3868" s="152"/>
      <c r="D3868" s="152"/>
      <c r="E3868" s="153">
        <f>'2.40-Dati'!A3867</f>
        <v>42390.208333333336</v>
      </c>
      <c r="F3868" s="157">
        <f>'2.40-Dati'!B3867</f>
        <v>29.530000686645501</v>
      </c>
      <c r="G3868" s="157">
        <f t="shared" si="120"/>
        <v>2980.001449585</v>
      </c>
      <c r="H3868" s="157">
        <f t="shared" si="121"/>
        <v>1070.0016021729014</v>
      </c>
    </row>
    <row r="3869" spans="1:8" ht="15" customHeight="1" x14ac:dyDescent="0.2">
      <c r="A3869" s="152"/>
      <c r="B3869" s="152"/>
      <c r="C3869" s="152"/>
      <c r="D3869" s="152"/>
      <c r="E3869" s="153">
        <f>'2.40-Dati'!A3868</f>
        <v>42391.208333333336</v>
      </c>
      <c r="F3869" s="157">
        <f>'2.40-Dati'!B3868</f>
        <v>32.189998626708899</v>
      </c>
      <c r="G3869" s="157">
        <f t="shared" si="120"/>
        <v>2659.9979400633983</v>
      </c>
      <c r="H3869" s="157">
        <f t="shared" si="121"/>
        <v>5639.9993896483984</v>
      </c>
    </row>
    <row r="3870" spans="1:8" ht="15" customHeight="1" x14ac:dyDescent="0.2">
      <c r="A3870" s="152"/>
      <c r="B3870" s="152"/>
      <c r="C3870" s="152"/>
      <c r="D3870" s="152"/>
      <c r="E3870" s="153">
        <f>'2.40-Dati'!A3869</f>
        <v>42394.208333333336</v>
      </c>
      <c r="F3870" s="157">
        <f>'2.40-Dati'!B3869</f>
        <v>30.340000152587798</v>
      </c>
      <c r="G3870" s="157">
        <f t="shared" si="120"/>
        <v>-1849.9984741211008</v>
      </c>
      <c r="H3870" s="157">
        <f t="shared" si="121"/>
        <v>809.99946594229755</v>
      </c>
    </row>
    <row r="3871" spans="1:8" ht="15" customHeight="1" x14ac:dyDescent="0.2">
      <c r="A3871" s="152"/>
      <c r="B3871" s="152"/>
      <c r="C3871" s="152"/>
      <c r="D3871" s="152"/>
      <c r="E3871" s="153">
        <f>'2.40-Dati'!A3870</f>
        <v>42395.208333333336</v>
      </c>
      <c r="F3871" s="157">
        <f>'2.40-Dati'!B3870</f>
        <v>31.4500007629394</v>
      </c>
      <c r="G3871" s="157">
        <f t="shared" si="120"/>
        <v>1110.0006103516016</v>
      </c>
      <c r="H3871" s="157">
        <f t="shared" si="121"/>
        <v>-739.99786376949919</v>
      </c>
    </row>
    <row r="3872" spans="1:8" ht="15" customHeight="1" x14ac:dyDescent="0.2">
      <c r="A3872" s="152"/>
      <c r="B3872" s="152"/>
      <c r="C3872" s="152"/>
      <c r="D3872" s="152"/>
      <c r="E3872" s="153">
        <f>'2.40-Dati'!A3871</f>
        <v>42396.208333333336</v>
      </c>
      <c r="F3872" s="157">
        <f>'2.40-Dati'!B3871</f>
        <v>32.299999237060497</v>
      </c>
      <c r="G3872" s="157">
        <f t="shared" si="120"/>
        <v>849.99847412109727</v>
      </c>
      <c r="H3872" s="157">
        <f t="shared" si="121"/>
        <v>1959.999084472699</v>
      </c>
    </row>
    <row r="3873" spans="1:8" ht="15" customHeight="1" x14ac:dyDescent="0.2">
      <c r="A3873" s="152"/>
      <c r="B3873" s="152"/>
      <c r="C3873" s="152"/>
      <c r="D3873" s="152"/>
      <c r="E3873" s="153">
        <f>'2.40-Dati'!A3872</f>
        <v>42397.208333333336</v>
      </c>
      <c r="F3873" s="157">
        <f>'2.40-Dati'!B3872</f>
        <v>33.220001220703097</v>
      </c>
      <c r="G3873" s="157">
        <f t="shared" si="120"/>
        <v>920.0019836425995</v>
      </c>
      <c r="H3873" s="157">
        <f t="shared" si="121"/>
        <v>1770.0004577636969</v>
      </c>
    </row>
    <row r="3874" spans="1:8" ht="15" customHeight="1" x14ac:dyDescent="0.2">
      <c r="A3874" s="152"/>
      <c r="B3874" s="152"/>
      <c r="C3874" s="152"/>
      <c r="D3874" s="152"/>
      <c r="E3874" s="153">
        <f>'2.40-Dati'!A3873</f>
        <v>42398.208333333336</v>
      </c>
      <c r="F3874" s="157">
        <f>'2.40-Dati'!B3873</f>
        <v>33.619998931884702</v>
      </c>
      <c r="G3874" s="157">
        <f t="shared" si="120"/>
        <v>399.9977111816051</v>
      </c>
      <c r="H3874" s="157">
        <f t="shared" si="121"/>
        <v>1319.9996948242047</v>
      </c>
    </row>
    <row r="3875" spans="1:8" ht="15" customHeight="1" x14ac:dyDescent="0.2">
      <c r="A3875" s="152"/>
      <c r="B3875" s="152"/>
      <c r="C3875" s="152"/>
      <c r="D3875" s="152"/>
      <c r="E3875" s="153">
        <f>'2.40-Dati'!A3874</f>
        <v>42401.208333333336</v>
      </c>
      <c r="F3875" s="157">
        <f>'2.40-Dati'!B3874</f>
        <v>31.620000839233398</v>
      </c>
      <c r="G3875" s="157">
        <f t="shared" si="120"/>
        <v>-1999.9980926513033</v>
      </c>
      <c r="H3875" s="157">
        <f t="shared" si="121"/>
        <v>-1600.0003814696981</v>
      </c>
    </row>
    <row r="3876" spans="1:8" ht="15" customHeight="1" x14ac:dyDescent="0.2">
      <c r="A3876" s="152"/>
      <c r="B3876" s="152"/>
      <c r="C3876" s="152"/>
      <c r="D3876" s="152"/>
      <c r="E3876" s="153">
        <f>'2.40-Dati'!A3875</f>
        <v>42402.208333333336</v>
      </c>
      <c r="F3876" s="157">
        <f>'2.40-Dati'!B3875</f>
        <v>29.879999160766602</v>
      </c>
      <c r="G3876" s="157">
        <f t="shared" si="120"/>
        <v>-1740.0016784667969</v>
      </c>
      <c r="H3876" s="157">
        <f t="shared" si="121"/>
        <v>-3739.9997711181004</v>
      </c>
    </row>
    <row r="3877" spans="1:8" ht="15" customHeight="1" x14ac:dyDescent="0.2">
      <c r="A3877" s="152"/>
      <c r="B3877" s="152"/>
      <c r="C3877" s="152"/>
      <c r="D3877" s="152"/>
      <c r="E3877" s="153">
        <f>'2.40-Dati'!A3876</f>
        <v>42403.208333333336</v>
      </c>
      <c r="F3877" s="157">
        <f>'2.40-Dati'!B3876</f>
        <v>32.279998779296797</v>
      </c>
      <c r="G3877" s="157">
        <f t="shared" si="120"/>
        <v>2399.9996185301952</v>
      </c>
      <c r="H3877" s="157">
        <f t="shared" si="121"/>
        <v>659.99794006339835</v>
      </c>
    </row>
    <row r="3878" spans="1:8" ht="15" customHeight="1" x14ac:dyDescent="0.2">
      <c r="A3878" s="152"/>
      <c r="B3878" s="152"/>
      <c r="C3878" s="152"/>
      <c r="D3878" s="152"/>
      <c r="E3878" s="153">
        <f>'2.40-Dati'!A3877</f>
        <v>42404.208333333336</v>
      </c>
      <c r="F3878" s="157">
        <f>'2.40-Dati'!B3877</f>
        <v>31.7199993133544</v>
      </c>
      <c r="G3878" s="157">
        <f t="shared" si="120"/>
        <v>-559.99946594239702</v>
      </c>
      <c r="H3878" s="157">
        <f t="shared" si="121"/>
        <v>1840.0001525877983</v>
      </c>
    </row>
    <row r="3879" spans="1:8" ht="15" customHeight="1" x14ac:dyDescent="0.2">
      <c r="A3879" s="152"/>
      <c r="B3879" s="152"/>
      <c r="C3879" s="152"/>
      <c r="D3879" s="152"/>
      <c r="E3879" s="153">
        <f>'2.40-Dati'!A3878</f>
        <v>42405.208333333336</v>
      </c>
      <c r="F3879" s="157">
        <f>'2.40-Dati'!B3878</f>
        <v>30.889999389648398</v>
      </c>
      <c r="G3879" s="157">
        <f t="shared" si="120"/>
        <v>-829.99992370600137</v>
      </c>
      <c r="H3879" s="157">
        <f t="shared" si="121"/>
        <v>-1389.9993896483984</v>
      </c>
    </row>
    <row r="3880" spans="1:8" ht="15" customHeight="1" x14ac:dyDescent="0.2">
      <c r="A3880" s="152"/>
      <c r="B3880" s="152"/>
      <c r="C3880" s="152"/>
      <c r="D3880" s="152"/>
      <c r="E3880" s="153">
        <f>'2.40-Dati'!A3879</f>
        <v>42408.208333333336</v>
      </c>
      <c r="F3880" s="157">
        <f>'2.40-Dati'!B3879</f>
        <v>29.690000534057599</v>
      </c>
      <c r="G3880" s="157">
        <f t="shared" si="120"/>
        <v>-1199.9988555907989</v>
      </c>
      <c r="H3880" s="157">
        <f t="shared" si="121"/>
        <v>-2029.9987792968004</v>
      </c>
    </row>
    <row r="3881" spans="1:8" ht="15" customHeight="1" x14ac:dyDescent="0.2">
      <c r="A3881" s="152"/>
      <c r="B3881" s="152"/>
      <c r="C3881" s="152"/>
      <c r="D3881" s="152"/>
      <c r="E3881" s="153">
        <f>'2.40-Dati'!A3880</f>
        <v>42409.208333333336</v>
      </c>
      <c r="F3881" s="157">
        <f>'2.40-Dati'!B3880</f>
        <v>27.940000534057599</v>
      </c>
      <c r="G3881" s="157">
        <f t="shared" si="120"/>
        <v>-1750</v>
      </c>
      <c r="H3881" s="157">
        <f t="shared" si="121"/>
        <v>-2949.9988555907989</v>
      </c>
    </row>
    <row r="3882" spans="1:8" ht="15" customHeight="1" x14ac:dyDescent="0.2">
      <c r="A3882" s="152"/>
      <c r="B3882" s="152"/>
      <c r="C3882" s="152"/>
      <c r="D3882" s="152"/>
      <c r="E3882" s="153">
        <f>'2.40-Dati'!A3881</f>
        <v>42410.208333333336</v>
      </c>
      <c r="F3882" s="157">
        <f>'2.40-Dati'!B3881</f>
        <v>27.4500007629394</v>
      </c>
      <c r="G3882" s="157">
        <f t="shared" si="120"/>
        <v>-489.99977111819959</v>
      </c>
      <c r="H3882" s="157">
        <f t="shared" si="121"/>
        <v>-2239.9997711181995</v>
      </c>
    </row>
    <row r="3883" spans="1:8" ht="15" customHeight="1" x14ac:dyDescent="0.2">
      <c r="A3883" s="152"/>
      <c r="B3883" s="152"/>
      <c r="C3883" s="152"/>
      <c r="D3883" s="152"/>
      <c r="E3883" s="153">
        <f>'2.40-Dati'!A3882</f>
        <v>42411.208333333336</v>
      </c>
      <c r="F3883" s="157">
        <f>'2.40-Dati'!B3882</f>
        <v>26.209999084472599</v>
      </c>
      <c r="G3883" s="157">
        <f t="shared" si="120"/>
        <v>-1240.0016784668005</v>
      </c>
      <c r="H3883" s="157">
        <f t="shared" si="121"/>
        <v>-1730.001449585</v>
      </c>
    </row>
    <row r="3884" spans="1:8" ht="15" customHeight="1" x14ac:dyDescent="0.2">
      <c r="A3884" s="152"/>
      <c r="B3884" s="152"/>
      <c r="C3884" s="152"/>
      <c r="D3884" s="152"/>
      <c r="E3884" s="153">
        <f>'2.40-Dati'!A3883</f>
        <v>42412.208333333336</v>
      </c>
      <c r="F3884" s="157">
        <f>'2.40-Dati'!B3883</f>
        <v>29.440000534057599</v>
      </c>
      <c r="G3884" s="157">
        <f t="shared" si="120"/>
        <v>3230.001449585</v>
      </c>
      <c r="H3884" s="157">
        <f t="shared" si="121"/>
        <v>1989.9997711181995</v>
      </c>
    </row>
    <row r="3885" spans="1:8" ht="15" customHeight="1" x14ac:dyDescent="0.2">
      <c r="A3885" s="152"/>
      <c r="B3885" s="152"/>
      <c r="C3885" s="152"/>
      <c r="D3885" s="152"/>
      <c r="E3885" s="153">
        <f>'2.40-Dati'!A3884</f>
        <v>42416.208333333336</v>
      </c>
      <c r="F3885" s="157">
        <f>'2.40-Dati'!B3884</f>
        <v>29.040000915527301</v>
      </c>
      <c r="G3885" s="157">
        <f t="shared" si="120"/>
        <v>-399.99961853029833</v>
      </c>
      <c r="H3885" s="157">
        <f t="shared" si="121"/>
        <v>2830.0018310547016</v>
      </c>
    </row>
    <row r="3886" spans="1:8" ht="15" customHeight="1" x14ac:dyDescent="0.2">
      <c r="A3886" s="152"/>
      <c r="B3886" s="152"/>
      <c r="C3886" s="152"/>
      <c r="D3886" s="152"/>
      <c r="E3886" s="153">
        <f>'2.40-Dati'!A3885</f>
        <v>42417.208333333336</v>
      </c>
      <c r="F3886" s="157">
        <f>'2.40-Dati'!B3885</f>
        <v>30.659999847412099</v>
      </c>
      <c r="G3886" s="157">
        <f t="shared" si="120"/>
        <v>1619.9989318847977</v>
      </c>
      <c r="H3886" s="157">
        <f t="shared" si="121"/>
        <v>1219.9993133544995</v>
      </c>
    </row>
    <row r="3887" spans="1:8" ht="15" customHeight="1" x14ac:dyDescent="0.2">
      <c r="A3887" s="152"/>
      <c r="B3887" s="152"/>
      <c r="C3887" s="152"/>
      <c r="D3887" s="152"/>
      <c r="E3887" s="153">
        <f>'2.40-Dati'!A3886</f>
        <v>42418.208333333336</v>
      </c>
      <c r="F3887" s="157">
        <f>'2.40-Dati'!B3886</f>
        <v>30.770000457763601</v>
      </c>
      <c r="G3887" s="157">
        <f t="shared" si="120"/>
        <v>110.0006103515021</v>
      </c>
      <c r="H3887" s="157">
        <f t="shared" si="121"/>
        <v>1729.9995422362997</v>
      </c>
    </row>
    <row r="3888" spans="1:8" ht="15" customHeight="1" x14ac:dyDescent="0.2">
      <c r="A3888" s="152"/>
      <c r="B3888" s="152"/>
      <c r="C3888" s="152"/>
      <c r="D3888" s="152"/>
      <c r="E3888" s="153">
        <f>'2.40-Dati'!A3887</f>
        <v>42419.208333333336</v>
      </c>
      <c r="F3888" s="157">
        <f>'2.40-Dati'!B3887</f>
        <v>29.639999389648398</v>
      </c>
      <c r="G3888" s="157">
        <f t="shared" si="120"/>
        <v>-1130.0010681152023</v>
      </c>
      <c r="H3888" s="157">
        <f t="shared" si="121"/>
        <v>-1020.0004577637002</v>
      </c>
    </row>
    <row r="3889" spans="1:8" ht="15" customHeight="1" x14ac:dyDescent="0.2">
      <c r="A3889" s="152"/>
      <c r="B3889" s="152"/>
      <c r="C3889" s="152"/>
      <c r="D3889" s="152"/>
      <c r="E3889" s="153">
        <f>'2.40-Dati'!A3888</f>
        <v>42422.208333333336</v>
      </c>
      <c r="F3889" s="157">
        <f>'2.40-Dati'!B3888</f>
        <v>31.4799995422363</v>
      </c>
      <c r="G3889" s="157">
        <f t="shared" si="120"/>
        <v>1840.0001525879013</v>
      </c>
      <c r="H3889" s="157">
        <f t="shared" si="121"/>
        <v>709.999084472699</v>
      </c>
    </row>
    <row r="3890" spans="1:8" ht="15" customHeight="1" x14ac:dyDescent="0.2">
      <c r="A3890" s="152"/>
      <c r="B3890" s="152"/>
      <c r="C3890" s="152"/>
      <c r="D3890" s="152"/>
      <c r="E3890" s="153">
        <f>'2.40-Dati'!A3889</f>
        <v>42423.208333333336</v>
      </c>
      <c r="F3890" s="157">
        <f>'2.40-Dati'!B3889</f>
        <v>31.870000839233398</v>
      </c>
      <c r="G3890" s="157">
        <f t="shared" si="120"/>
        <v>390.00129699709873</v>
      </c>
      <c r="H3890" s="157">
        <f t="shared" si="121"/>
        <v>2230.001449585</v>
      </c>
    </row>
    <row r="3891" spans="1:8" ht="15" customHeight="1" x14ac:dyDescent="0.2">
      <c r="A3891" s="152"/>
      <c r="B3891" s="152"/>
      <c r="C3891" s="152"/>
      <c r="D3891" s="152"/>
      <c r="E3891" s="153">
        <f>'2.40-Dati'!A3890</f>
        <v>42424.208333333336</v>
      </c>
      <c r="F3891" s="157">
        <f>'2.40-Dati'!B3890</f>
        <v>32.150001525878899</v>
      </c>
      <c r="G3891" s="157">
        <f t="shared" si="120"/>
        <v>280.00068664550071</v>
      </c>
      <c r="H3891" s="157">
        <f t="shared" si="121"/>
        <v>670.0019836425995</v>
      </c>
    </row>
    <row r="3892" spans="1:8" ht="15" customHeight="1" x14ac:dyDescent="0.2">
      <c r="A3892" s="152"/>
      <c r="B3892" s="152"/>
      <c r="C3892" s="152"/>
      <c r="D3892" s="152"/>
      <c r="E3892" s="153">
        <f>'2.40-Dati'!A3891</f>
        <v>42425.208333333336</v>
      </c>
      <c r="F3892" s="157">
        <f>'2.40-Dati'!B3891</f>
        <v>33.069999694824197</v>
      </c>
      <c r="G3892" s="157">
        <f t="shared" si="120"/>
        <v>919.99816894529829</v>
      </c>
      <c r="H3892" s="157">
        <f t="shared" si="121"/>
        <v>1199.9988555907989</v>
      </c>
    </row>
    <row r="3893" spans="1:8" ht="15" customHeight="1" x14ac:dyDescent="0.2">
      <c r="A3893" s="152"/>
      <c r="B3893" s="152"/>
      <c r="C3893" s="152"/>
      <c r="D3893" s="152"/>
      <c r="E3893" s="153">
        <f>'2.40-Dati'!A3892</f>
        <v>42426.208333333336</v>
      </c>
      <c r="F3893" s="157">
        <f>'2.40-Dati'!B3892</f>
        <v>32.779998779296797</v>
      </c>
      <c r="G3893" s="157">
        <f t="shared" si="120"/>
        <v>-290.00091552740059</v>
      </c>
      <c r="H3893" s="157">
        <f t="shared" si="121"/>
        <v>629.9972534178977</v>
      </c>
    </row>
    <row r="3894" spans="1:8" ht="15" customHeight="1" x14ac:dyDescent="0.2">
      <c r="A3894" s="152"/>
      <c r="B3894" s="152"/>
      <c r="C3894" s="152"/>
      <c r="D3894" s="152"/>
      <c r="E3894" s="153">
        <f>'2.40-Dati'!A3893</f>
        <v>42429.208333333336</v>
      </c>
      <c r="F3894" s="157">
        <f>'2.40-Dati'!B3893</f>
        <v>33.75</v>
      </c>
      <c r="G3894" s="157">
        <f t="shared" si="120"/>
        <v>970.00122070320322</v>
      </c>
      <c r="H3894" s="157">
        <f t="shared" si="121"/>
        <v>680.00030517580262</v>
      </c>
    </row>
    <row r="3895" spans="1:8" ht="15" customHeight="1" x14ac:dyDescent="0.2">
      <c r="A3895" s="152"/>
      <c r="B3895" s="152"/>
      <c r="C3895" s="152"/>
      <c r="D3895" s="152"/>
      <c r="E3895" s="153">
        <f>'2.40-Dati'!A3894</f>
        <v>42430.208333333336</v>
      </c>
      <c r="F3895" s="157">
        <f>'2.40-Dati'!B3894</f>
        <v>34.400001525878899</v>
      </c>
      <c r="G3895" s="157">
        <f t="shared" si="120"/>
        <v>650.0015258788992</v>
      </c>
      <c r="H3895" s="157">
        <f t="shared" si="121"/>
        <v>1620.0027465821024</v>
      </c>
    </row>
    <row r="3896" spans="1:8" ht="15" customHeight="1" x14ac:dyDescent="0.2">
      <c r="A3896" s="152"/>
      <c r="B3896" s="152"/>
      <c r="C3896" s="152"/>
      <c r="D3896" s="152"/>
      <c r="E3896" s="153">
        <f>'2.40-Dati'!A3895</f>
        <v>42431.208333333336</v>
      </c>
      <c r="F3896" s="157">
        <f>'2.40-Dati'!B3895</f>
        <v>34.659999847412102</v>
      </c>
      <c r="G3896" s="157">
        <f t="shared" si="120"/>
        <v>259.99832153320313</v>
      </c>
      <c r="H3896" s="157">
        <f t="shared" si="121"/>
        <v>909.99984741210233</v>
      </c>
    </row>
    <row r="3897" spans="1:8" ht="15" customHeight="1" x14ac:dyDescent="0.2">
      <c r="A3897" s="152"/>
      <c r="B3897" s="152"/>
      <c r="C3897" s="152"/>
      <c r="D3897" s="152"/>
      <c r="E3897" s="153">
        <f>'2.40-Dati'!A3896</f>
        <v>42432.208333333336</v>
      </c>
      <c r="F3897" s="157">
        <f>'2.40-Dati'!B3896</f>
        <v>34.569999694824197</v>
      </c>
      <c r="G3897" s="157">
        <f t="shared" si="120"/>
        <v>-90.000152587904836</v>
      </c>
      <c r="H3897" s="157">
        <f t="shared" si="121"/>
        <v>169.99816894529829</v>
      </c>
    </row>
    <row r="3898" spans="1:8" ht="15" customHeight="1" x14ac:dyDescent="0.2">
      <c r="A3898" s="152"/>
      <c r="B3898" s="152"/>
      <c r="C3898" s="152"/>
      <c r="D3898" s="152"/>
      <c r="E3898" s="153">
        <f>'2.40-Dati'!A3897</f>
        <v>42433.208333333336</v>
      </c>
      <c r="F3898" s="157">
        <f>'2.40-Dati'!B3897</f>
        <v>35.919998168945298</v>
      </c>
      <c r="G3898" s="157">
        <f t="shared" si="120"/>
        <v>1349.9984741211008</v>
      </c>
      <c r="H3898" s="157">
        <f t="shared" si="121"/>
        <v>1259.9983215331958</v>
      </c>
    </row>
    <row r="3899" spans="1:8" ht="15" customHeight="1" x14ac:dyDescent="0.2">
      <c r="A3899" s="152"/>
      <c r="B3899" s="152"/>
      <c r="C3899" s="152"/>
      <c r="D3899" s="152"/>
      <c r="E3899" s="153">
        <f>'2.40-Dati'!A3898</f>
        <v>42436.208333333336</v>
      </c>
      <c r="F3899" s="157">
        <f>'2.40-Dati'!B3898</f>
        <v>37.900001525878899</v>
      </c>
      <c r="G3899" s="157">
        <f t="shared" si="120"/>
        <v>1980.0033569336008</v>
      </c>
      <c r="H3899" s="157">
        <f t="shared" si="121"/>
        <v>3330.0018310547016</v>
      </c>
    </row>
    <row r="3900" spans="1:8" ht="15" customHeight="1" x14ac:dyDescent="0.2">
      <c r="A3900" s="152"/>
      <c r="B3900" s="152"/>
      <c r="C3900" s="152"/>
      <c r="D3900" s="152"/>
      <c r="E3900" s="153">
        <f>'2.40-Dati'!A3899</f>
        <v>42437.208333333336</v>
      </c>
      <c r="F3900" s="157">
        <f>'2.40-Dati'!B3899</f>
        <v>36.5</v>
      </c>
      <c r="G3900" s="157">
        <f t="shared" si="120"/>
        <v>-1400.0015258788992</v>
      </c>
      <c r="H3900" s="157">
        <f t="shared" si="121"/>
        <v>580.0018310547016</v>
      </c>
    </row>
    <row r="3901" spans="1:8" ht="15" customHeight="1" x14ac:dyDescent="0.2">
      <c r="A3901" s="152"/>
      <c r="B3901" s="152"/>
      <c r="C3901" s="152"/>
      <c r="D3901" s="152"/>
      <c r="E3901" s="153">
        <f>'2.40-Dati'!A3900</f>
        <v>42438.208333333336</v>
      </c>
      <c r="F3901" s="157">
        <f>'2.40-Dati'!B3900</f>
        <v>38.290000915527301</v>
      </c>
      <c r="G3901" s="157">
        <f t="shared" si="120"/>
        <v>1790.000915527301</v>
      </c>
      <c r="H3901" s="157">
        <f t="shared" si="121"/>
        <v>389.9993896484018</v>
      </c>
    </row>
    <row r="3902" spans="1:8" ht="15" customHeight="1" x14ac:dyDescent="0.2">
      <c r="A3902" s="152"/>
      <c r="B3902" s="152"/>
      <c r="C3902" s="152"/>
      <c r="D3902" s="152"/>
      <c r="E3902" s="153">
        <f>'2.40-Dati'!A3901</f>
        <v>42439.208333333336</v>
      </c>
      <c r="F3902" s="157">
        <f>'2.40-Dati'!B3901</f>
        <v>37.840000152587798</v>
      </c>
      <c r="G3902" s="157">
        <f t="shared" si="120"/>
        <v>-450.00076293950286</v>
      </c>
      <c r="H3902" s="157">
        <f t="shared" si="121"/>
        <v>1340.0001525877981</v>
      </c>
    </row>
    <row r="3903" spans="1:8" ht="15" customHeight="1" x14ac:dyDescent="0.2">
      <c r="A3903" s="152"/>
      <c r="B3903" s="152"/>
      <c r="C3903" s="152"/>
      <c r="D3903" s="152"/>
      <c r="E3903" s="153">
        <f>'2.40-Dati'!A3902</f>
        <v>42440.208333333336</v>
      </c>
      <c r="F3903" s="157">
        <f>'2.40-Dati'!B3902</f>
        <v>38.5</v>
      </c>
      <c r="G3903" s="157">
        <f t="shared" si="120"/>
        <v>659.99984741220169</v>
      </c>
      <c r="H3903" s="157">
        <f t="shared" si="121"/>
        <v>209.99908447269883</v>
      </c>
    </row>
    <row r="3904" spans="1:8" ht="15" customHeight="1" x14ac:dyDescent="0.2">
      <c r="A3904" s="152"/>
      <c r="B3904" s="152"/>
      <c r="C3904" s="152"/>
      <c r="D3904" s="152"/>
      <c r="E3904" s="153">
        <f>'2.40-Dati'!A3903</f>
        <v>42443.166666666664</v>
      </c>
      <c r="F3904" s="157">
        <f>'2.40-Dati'!B3903</f>
        <v>37.180000305175703</v>
      </c>
      <c r="G3904" s="157">
        <f t="shared" si="120"/>
        <v>-1319.999694824297</v>
      </c>
      <c r="H3904" s="157">
        <f t="shared" si="121"/>
        <v>-659.99984741209528</v>
      </c>
    </row>
    <row r="3905" spans="1:8" ht="15" customHeight="1" x14ac:dyDescent="0.2">
      <c r="A3905" s="152"/>
      <c r="B3905" s="152"/>
      <c r="C3905" s="152"/>
      <c r="D3905" s="152"/>
      <c r="E3905" s="153">
        <f>'2.40-Dati'!A3904</f>
        <v>42444.166666666664</v>
      </c>
      <c r="F3905" s="157">
        <f>'2.40-Dati'!B3904</f>
        <v>36.340000152587798</v>
      </c>
      <c r="G3905" s="157">
        <f t="shared" si="120"/>
        <v>-840.00015258790484</v>
      </c>
      <c r="H3905" s="157">
        <f t="shared" si="121"/>
        <v>-2159.9998474122017</v>
      </c>
    </row>
    <row r="3906" spans="1:8" ht="15" customHeight="1" x14ac:dyDescent="0.2">
      <c r="A3906" s="152"/>
      <c r="B3906" s="152"/>
      <c r="C3906" s="152"/>
      <c r="D3906" s="152"/>
      <c r="E3906" s="153">
        <f>'2.40-Dati'!A3905</f>
        <v>42445.166666666664</v>
      </c>
      <c r="F3906" s="157">
        <f>'2.40-Dati'!B3905</f>
        <v>38.459999084472599</v>
      </c>
      <c r="G3906" s="157">
        <f t="shared" si="120"/>
        <v>2119.9989318848011</v>
      </c>
      <c r="H3906" s="157">
        <f t="shared" si="121"/>
        <v>1279.9987792968964</v>
      </c>
    </row>
    <row r="3907" spans="1:8" ht="15" customHeight="1" x14ac:dyDescent="0.2">
      <c r="A3907" s="152"/>
      <c r="B3907" s="152"/>
      <c r="C3907" s="152"/>
      <c r="D3907" s="152"/>
      <c r="E3907" s="153">
        <f>'2.40-Dati'!A3906</f>
        <v>42446.166666666664</v>
      </c>
      <c r="F3907" s="157">
        <f>'2.40-Dati'!B3906</f>
        <v>40.200000762939403</v>
      </c>
      <c r="G3907" s="157">
        <f t="shared" si="120"/>
        <v>1740.0016784668039</v>
      </c>
      <c r="H3907" s="157">
        <f t="shared" si="121"/>
        <v>3860.0006103516052</v>
      </c>
    </row>
    <row r="3908" spans="1:8" ht="15" customHeight="1" x14ac:dyDescent="0.2">
      <c r="A3908" s="152"/>
      <c r="B3908" s="152"/>
      <c r="C3908" s="152"/>
      <c r="D3908" s="152"/>
      <c r="E3908" s="153">
        <f>'2.40-Dati'!A3907</f>
        <v>42447.166666666664</v>
      </c>
      <c r="F3908" s="157">
        <f>'2.40-Dati'!B3907</f>
        <v>39.439998626708899</v>
      </c>
      <c r="G3908" s="157">
        <f t="shared" ref="G3908:G3971" si="122">IF($B$1="lunga",1,-1)*$B$3*(F3908-F3907)</f>
        <v>-760.00213623050422</v>
      </c>
      <c r="H3908" s="157">
        <f t="shared" si="121"/>
        <v>979.9995422362997</v>
      </c>
    </row>
    <row r="3909" spans="1:8" ht="15" customHeight="1" x14ac:dyDescent="0.2">
      <c r="A3909" s="152"/>
      <c r="B3909" s="152"/>
      <c r="C3909" s="152"/>
      <c r="D3909" s="152"/>
      <c r="E3909" s="153">
        <f>'2.40-Dati'!A3908</f>
        <v>42450.166666666664</v>
      </c>
      <c r="F3909" s="157">
        <f>'2.40-Dati'!B3908</f>
        <v>39.909999847412102</v>
      </c>
      <c r="G3909" s="157">
        <f t="shared" si="122"/>
        <v>470.00122070320316</v>
      </c>
      <c r="H3909" s="157">
        <f t="shared" ref="H3909:H3972" si="123">G3908+G3909</f>
        <v>-290.00091552730106</v>
      </c>
    </row>
    <row r="3910" spans="1:8" ht="15" customHeight="1" x14ac:dyDescent="0.2">
      <c r="A3910" s="152"/>
      <c r="B3910" s="152"/>
      <c r="C3910" s="152"/>
      <c r="D3910" s="152"/>
      <c r="E3910" s="153">
        <f>'2.40-Dati'!A3909</f>
        <v>42451.166666666664</v>
      </c>
      <c r="F3910" s="157">
        <f>'2.40-Dati'!B3909</f>
        <v>41.450000762939403</v>
      </c>
      <c r="G3910" s="157">
        <f t="shared" si="122"/>
        <v>1540.000915527301</v>
      </c>
      <c r="H3910" s="157">
        <f t="shared" si="123"/>
        <v>2010.0021362305042</v>
      </c>
    </row>
    <row r="3911" spans="1:8" ht="15" customHeight="1" x14ac:dyDescent="0.2">
      <c r="A3911" s="152"/>
      <c r="B3911" s="152"/>
      <c r="C3911" s="152"/>
      <c r="D3911" s="152"/>
      <c r="E3911" s="153">
        <f>'2.40-Dati'!A3910</f>
        <v>42452.166666666664</v>
      </c>
      <c r="F3911" s="157">
        <f>'2.40-Dati'!B3910</f>
        <v>39.790000915527301</v>
      </c>
      <c r="G3911" s="157">
        <f t="shared" si="122"/>
        <v>-1659.9998474121023</v>
      </c>
      <c r="H3911" s="157">
        <f t="shared" si="123"/>
        <v>-119.99893188480132</v>
      </c>
    </row>
    <row r="3912" spans="1:8" ht="15" customHeight="1" x14ac:dyDescent="0.2">
      <c r="A3912" s="152"/>
      <c r="B3912" s="152"/>
      <c r="C3912" s="152"/>
      <c r="D3912" s="152"/>
      <c r="E3912" s="153">
        <f>'2.40-Dati'!A3911</f>
        <v>42453.166666666664</v>
      </c>
      <c r="F3912" s="157">
        <f>'2.40-Dati'!B3911</f>
        <v>39.459999084472599</v>
      </c>
      <c r="G3912" s="157">
        <f t="shared" si="122"/>
        <v>-330.00183105470171</v>
      </c>
      <c r="H3912" s="157">
        <f t="shared" si="123"/>
        <v>-1990.0016784668042</v>
      </c>
    </row>
    <row r="3913" spans="1:8" ht="15" customHeight="1" x14ac:dyDescent="0.2">
      <c r="A3913" s="152"/>
      <c r="B3913" s="152"/>
      <c r="C3913" s="152"/>
      <c r="D3913" s="152"/>
      <c r="E3913" s="153">
        <f>'2.40-Dati'!A3912</f>
        <v>42457.166666666664</v>
      </c>
      <c r="F3913" s="157">
        <f>'2.40-Dati'!B3912</f>
        <v>39.389999389648402</v>
      </c>
      <c r="G3913" s="157">
        <f t="shared" si="122"/>
        <v>-69.999694824197434</v>
      </c>
      <c r="H3913" s="157">
        <f t="shared" si="123"/>
        <v>-400.00152587889914</v>
      </c>
    </row>
    <row r="3914" spans="1:8" ht="15" customHeight="1" x14ac:dyDescent="0.2">
      <c r="A3914" s="152"/>
      <c r="B3914" s="152"/>
      <c r="C3914" s="152"/>
      <c r="D3914" s="152"/>
      <c r="E3914" s="153">
        <f>'2.40-Dati'!A3913</f>
        <v>42458.166666666664</v>
      </c>
      <c r="F3914" s="157">
        <f>'2.40-Dati'!B3913</f>
        <v>38.279998779296797</v>
      </c>
      <c r="G3914" s="157">
        <f t="shared" si="122"/>
        <v>-1110.0006103516052</v>
      </c>
      <c r="H3914" s="157">
        <f t="shared" si="123"/>
        <v>-1180.0003051758026</v>
      </c>
    </row>
    <row r="3915" spans="1:8" ht="15" customHeight="1" x14ac:dyDescent="0.2">
      <c r="A3915" s="152"/>
      <c r="B3915" s="152"/>
      <c r="C3915" s="152"/>
      <c r="D3915" s="152"/>
      <c r="E3915" s="153">
        <f>'2.40-Dati'!A3914</f>
        <v>42459.166666666664</v>
      </c>
      <c r="F3915" s="157">
        <f>'2.40-Dati'!B3914</f>
        <v>38.319999694824197</v>
      </c>
      <c r="G3915" s="157">
        <f t="shared" si="122"/>
        <v>40.000915527400593</v>
      </c>
      <c r="H3915" s="157">
        <f t="shared" si="123"/>
        <v>-1069.9996948242047</v>
      </c>
    </row>
    <row r="3916" spans="1:8" ht="15" customHeight="1" x14ac:dyDescent="0.2">
      <c r="A3916" s="152"/>
      <c r="B3916" s="152"/>
      <c r="C3916" s="152"/>
      <c r="D3916" s="152"/>
      <c r="E3916" s="153">
        <f>'2.40-Dati'!A3915</f>
        <v>42460.166666666664</v>
      </c>
      <c r="F3916" s="157">
        <f>'2.40-Dati'!B3915</f>
        <v>38.340000152587798</v>
      </c>
      <c r="G3916" s="157">
        <f t="shared" si="122"/>
        <v>20.000457763600821</v>
      </c>
      <c r="H3916" s="157">
        <f t="shared" si="123"/>
        <v>60.001373291001414</v>
      </c>
    </row>
    <row r="3917" spans="1:8" ht="15" customHeight="1" x14ac:dyDescent="0.2">
      <c r="A3917" s="152"/>
      <c r="B3917" s="152"/>
      <c r="C3917" s="152"/>
      <c r="D3917" s="152"/>
      <c r="E3917" s="153">
        <f>'2.40-Dati'!A3916</f>
        <v>42461.166666666664</v>
      </c>
      <c r="F3917" s="157">
        <f>'2.40-Dati'!B3916</f>
        <v>36.790000915527301</v>
      </c>
      <c r="G3917" s="157">
        <f t="shared" si="122"/>
        <v>-1549.9992370604971</v>
      </c>
      <c r="H3917" s="157">
        <f t="shared" si="123"/>
        <v>-1529.9987792968964</v>
      </c>
    </row>
    <row r="3918" spans="1:8" ht="15" customHeight="1" x14ac:dyDescent="0.2">
      <c r="A3918" s="152"/>
      <c r="B3918" s="152"/>
      <c r="C3918" s="152"/>
      <c r="D3918" s="152"/>
      <c r="E3918" s="153">
        <f>'2.40-Dati'!A3917</f>
        <v>42464.166666666664</v>
      </c>
      <c r="F3918" s="157">
        <f>'2.40-Dati'!B3917</f>
        <v>35.700000762939403</v>
      </c>
      <c r="G3918" s="157">
        <f t="shared" si="122"/>
        <v>-1090.0001525878977</v>
      </c>
      <c r="H3918" s="157">
        <f t="shared" si="123"/>
        <v>-2639.9993896483948</v>
      </c>
    </row>
    <row r="3919" spans="1:8" ht="15" customHeight="1" x14ac:dyDescent="0.2">
      <c r="A3919" s="152"/>
      <c r="B3919" s="152"/>
      <c r="C3919" s="152"/>
      <c r="D3919" s="152"/>
      <c r="E3919" s="153">
        <f>'2.40-Dati'!A3918</f>
        <v>42465.166666666664</v>
      </c>
      <c r="F3919" s="157">
        <f>'2.40-Dati'!B3918</f>
        <v>35.889999389648402</v>
      </c>
      <c r="G3919" s="157">
        <f t="shared" si="122"/>
        <v>189.99862670899859</v>
      </c>
      <c r="H3919" s="157">
        <f t="shared" si="123"/>
        <v>-900.00152587889909</v>
      </c>
    </row>
    <row r="3920" spans="1:8" ht="15" customHeight="1" x14ac:dyDescent="0.2">
      <c r="A3920" s="152"/>
      <c r="B3920" s="152"/>
      <c r="C3920" s="152"/>
      <c r="D3920" s="152"/>
      <c r="E3920" s="153">
        <f>'2.40-Dati'!A3919</f>
        <v>42466.166666666664</v>
      </c>
      <c r="F3920" s="157">
        <f>'2.40-Dati'!B3919</f>
        <v>37.75</v>
      </c>
      <c r="G3920" s="157">
        <f t="shared" si="122"/>
        <v>1860.000610351598</v>
      </c>
      <c r="H3920" s="157">
        <f t="shared" si="123"/>
        <v>2049.9992370605964</v>
      </c>
    </row>
    <row r="3921" spans="1:8" ht="15" customHeight="1" x14ac:dyDescent="0.2">
      <c r="A3921" s="152"/>
      <c r="B3921" s="152"/>
      <c r="C3921" s="152"/>
      <c r="D3921" s="152"/>
      <c r="E3921" s="153">
        <f>'2.40-Dati'!A3920</f>
        <v>42467.166666666664</v>
      </c>
      <c r="F3921" s="157">
        <f>'2.40-Dati'!B3920</f>
        <v>37.259998321533203</v>
      </c>
      <c r="G3921" s="157">
        <f t="shared" si="122"/>
        <v>-490.00167846679688</v>
      </c>
      <c r="H3921" s="157">
        <f t="shared" si="123"/>
        <v>1369.9989318848011</v>
      </c>
    </row>
    <row r="3922" spans="1:8" ht="15" customHeight="1" x14ac:dyDescent="0.2">
      <c r="A3922" s="152"/>
      <c r="B3922" s="152"/>
      <c r="C3922" s="152"/>
      <c r="D3922" s="152"/>
      <c r="E3922" s="153">
        <f>'2.40-Dati'!A3921</f>
        <v>42468.166666666664</v>
      </c>
      <c r="F3922" s="157">
        <f>'2.40-Dati'!B3921</f>
        <v>39.720001220703097</v>
      </c>
      <c r="G3922" s="157">
        <f t="shared" si="122"/>
        <v>2460.0028991698937</v>
      </c>
      <c r="H3922" s="157">
        <f t="shared" si="123"/>
        <v>1970.0012207030968</v>
      </c>
    </row>
    <row r="3923" spans="1:8" ht="15" customHeight="1" x14ac:dyDescent="0.2">
      <c r="A3923" s="152"/>
      <c r="B3923" s="152"/>
      <c r="C3923" s="152"/>
      <c r="D3923" s="152"/>
      <c r="E3923" s="153">
        <f>'2.40-Dati'!A3922</f>
        <v>42471.166666666664</v>
      </c>
      <c r="F3923" s="157">
        <f>'2.40-Dati'!B3922</f>
        <v>40.360000610351499</v>
      </c>
      <c r="G3923" s="157">
        <f t="shared" si="122"/>
        <v>639.99938964840203</v>
      </c>
      <c r="H3923" s="157">
        <f t="shared" si="123"/>
        <v>3100.0022888182957</v>
      </c>
    </row>
    <row r="3924" spans="1:8" ht="15" customHeight="1" x14ac:dyDescent="0.2">
      <c r="A3924" s="152"/>
      <c r="B3924" s="152"/>
      <c r="C3924" s="152"/>
      <c r="D3924" s="152"/>
      <c r="E3924" s="153">
        <f>'2.40-Dati'!A3923</f>
        <v>42472.166666666664</v>
      </c>
      <c r="F3924" s="157">
        <f>'2.40-Dati'!B3923</f>
        <v>42.169998168945298</v>
      </c>
      <c r="G3924" s="157">
        <f t="shared" si="122"/>
        <v>1809.9975585937998</v>
      </c>
      <c r="H3924" s="157">
        <f t="shared" si="123"/>
        <v>2449.9969482422021</v>
      </c>
    </row>
    <row r="3925" spans="1:8" ht="15" customHeight="1" x14ac:dyDescent="0.2">
      <c r="A3925" s="152"/>
      <c r="B3925" s="152"/>
      <c r="C3925" s="152"/>
      <c r="D3925" s="152"/>
      <c r="E3925" s="153">
        <f>'2.40-Dati'!A3924</f>
        <v>42473.166666666664</v>
      </c>
      <c r="F3925" s="157">
        <f>'2.40-Dati'!B3924</f>
        <v>41.759998321533203</v>
      </c>
      <c r="G3925" s="157">
        <f t="shared" si="122"/>
        <v>-409.99984741209516</v>
      </c>
      <c r="H3925" s="157">
        <f t="shared" si="123"/>
        <v>1399.9977111817047</v>
      </c>
    </row>
    <row r="3926" spans="1:8" ht="15" customHeight="1" x14ac:dyDescent="0.2">
      <c r="A3926" s="152"/>
      <c r="B3926" s="152"/>
      <c r="C3926" s="152"/>
      <c r="D3926" s="152"/>
      <c r="E3926" s="153">
        <f>'2.40-Dati'!A3925</f>
        <v>42474.166666666664</v>
      </c>
      <c r="F3926" s="157">
        <f>'2.40-Dati'!B3925</f>
        <v>41.5</v>
      </c>
      <c r="G3926" s="157">
        <f t="shared" si="122"/>
        <v>-259.99832153320313</v>
      </c>
      <c r="H3926" s="157">
        <f t="shared" si="123"/>
        <v>-669.99816894529829</v>
      </c>
    </row>
    <row r="3927" spans="1:8" ht="15" customHeight="1" x14ac:dyDescent="0.2">
      <c r="A3927" s="152"/>
      <c r="B3927" s="152"/>
      <c r="C3927" s="152"/>
      <c r="D3927" s="152"/>
      <c r="E3927" s="153">
        <f>'2.40-Dati'!A3926</f>
        <v>42475.166666666664</v>
      </c>
      <c r="F3927" s="157">
        <f>'2.40-Dati'!B3926</f>
        <v>40.360000610351499</v>
      </c>
      <c r="G3927" s="157">
        <f t="shared" si="122"/>
        <v>-1139.9993896485014</v>
      </c>
      <c r="H3927" s="157">
        <f t="shared" si="123"/>
        <v>-1399.9977111817045</v>
      </c>
    </row>
    <row r="3928" spans="1:8" ht="15" customHeight="1" x14ac:dyDescent="0.2">
      <c r="A3928" s="152"/>
      <c r="B3928" s="152"/>
      <c r="C3928" s="152"/>
      <c r="D3928" s="152"/>
      <c r="E3928" s="153">
        <f>'2.40-Dati'!A3927</f>
        <v>42478.166666666664</v>
      </c>
      <c r="F3928" s="157">
        <f>'2.40-Dati'!B3927</f>
        <v>39.779998779296797</v>
      </c>
      <c r="G3928" s="157">
        <f t="shared" si="122"/>
        <v>-580.00183105470171</v>
      </c>
      <c r="H3928" s="157">
        <f t="shared" si="123"/>
        <v>-1720.0012207032032</v>
      </c>
    </row>
    <row r="3929" spans="1:8" ht="15" customHeight="1" x14ac:dyDescent="0.2">
      <c r="A3929" s="152"/>
      <c r="B3929" s="152"/>
      <c r="C3929" s="152"/>
      <c r="D3929" s="152"/>
      <c r="E3929" s="153">
        <f>'2.40-Dati'!A3928</f>
        <v>42479.166666666664</v>
      </c>
      <c r="F3929" s="157">
        <f>'2.40-Dati'!B3928</f>
        <v>41.080001831054602</v>
      </c>
      <c r="G3929" s="157">
        <f t="shared" si="122"/>
        <v>1300.0030517578055</v>
      </c>
      <c r="H3929" s="157">
        <f t="shared" si="123"/>
        <v>720.00122070310374</v>
      </c>
    </row>
    <row r="3930" spans="1:8" ht="15" customHeight="1" x14ac:dyDescent="0.2">
      <c r="A3930" s="152"/>
      <c r="B3930" s="152"/>
      <c r="C3930" s="152"/>
      <c r="D3930" s="152"/>
      <c r="E3930" s="153">
        <f>'2.40-Dati'!A3929</f>
        <v>42480.166666666664</v>
      </c>
      <c r="F3930" s="157">
        <f>'2.40-Dati'!B3929</f>
        <v>42.630001068115199</v>
      </c>
      <c r="G3930" s="157">
        <f t="shared" si="122"/>
        <v>1549.9992370605967</v>
      </c>
      <c r="H3930" s="157">
        <f t="shared" si="123"/>
        <v>2850.0022888184021</v>
      </c>
    </row>
    <row r="3931" spans="1:8" ht="15" customHeight="1" x14ac:dyDescent="0.2">
      <c r="A3931" s="152"/>
      <c r="B3931" s="152"/>
      <c r="C3931" s="152"/>
      <c r="D3931" s="152"/>
      <c r="E3931" s="153">
        <f>'2.40-Dati'!A3930</f>
        <v>42481.166666666664</v>
      </c>
      <c r="F3931" s="157">
        <f>'2.40-Dati'!B3930</f>
        <v>43.180000305175703</v>
      </c>
      <c r="G3931" s="157">
        <f t="shared" si="122"/>
        <v>549.99923706050424</v>
      </c>
      <c r="H3931" s="157">
        <f t="shared" si="123"/>
        <v>2099.998474121101</v>
      </c>
    </row>
    <row r="3932" spans="1:8" ht="15" customHeight="1" x14ac:dyDescent="0.2">
      <c r="A3932" s="152"/>
      <c r="B3932" s="152"/>
      <c r="C3932" s="152"/>
      <c r="D3932" s="152"/>
      <c r="E3932" s="153">
        <f>'2.40-Dati'!A3931</f>
        <v>42482.166666666664</v>
      </c>
      <c r="F3932" s="157">
        <f>'2.40-Dati'!B3931</f>
        <v>43.7299995422363</v>
      </c>
      <c r="G3932" s="157">
        <f t="shared" si="122"/>
        <v>549.99923706059667</v>
      </c>
      <c r="H3932" s="157">
        <f t="shared" si="123"/>
        <v>1099.998474121101</v>
      </c>
    </row>
    <row r="3933" spans="1:8" ht="15" customHeight="1" x14ac:dyDescent="0.2">
      <c r="A3933" s="152"/>
      <c r="B3933" s="152"/>
      <c r="C3933" s="152"/>
      <c r="D3933" s="152"/>
      <c r="E3933" s="153">
        <f>'2.40-Dati'!A3932</f>
        <v>42485.166666666664</v>
      </c>
      <c r="F3933" s="157">
        <f>'2.40-Dati'!B3932</f>
        <v>42.639999389648402</v>
      </c>
      <c r="G3933" s="157">
        <f t="shared" si="122"/>
        <v>-1090.0001525878977</v>
      </c>
      <c r="H3933" s="157">
        <f t="shared" si="123"/>
        <v>-540.000915527301</v>
      </c>
    </row>
    <row r="3934" spans="1:8" ht="15" customHeight="1" x14ac:dyDescent="0.2">
      <c r="A3934" s="152"/>
      <c r="B3934" s="152"/>
      <c r="C3934" s="152"/>
      <c r="D3934" s="152"/>
      <c r="E3934" s="153">
        <f>'2.40-Dati'!A3933</f>
        <v>42486.166666666664</v>
      </c>
      <c r="F3934" s="157">
        <f>'2.40-Dati'!B3933</f>
        <v>44.040000915527301</v>
      </c>
      <c r="G3934" s="157">
        <f t="shared" si="122"/>
        <v>1400.0015258788992</v>
      </c>
      <c r="H3934" s="157">
        <f t="shared" si="123"/>
        <v>310.00137329100153</v>
      </c>
    </row>
    <row r="3935" spans="1:8" ht="15" customHeight="1" x14ac:dyDescent="0.2">
      <c r="A3935" s="152"/>
      <c r="B3935" s="152"/>
      <c r="C3935" s="152"/>
      <c r="D3935" s="152"/>
      <c r="E3935" s="153">
        <f>'2.40-Dati'!A3934</f>
        <v>42487.166666666664</v>
      </c>
      <c r="F3935" s="157">
        <f>'2.40-Dati'!B3934</f>
        <v>45.330001831054602</v>
      </c>
      <c r="G3935" s="157">
        <f t="shared" si="122"/>
        <v>1290.000915527301</v>
      </c>
      <c r="H3935" s="157">
        <f t="shared" si="123"/>
        <v>2690.0024414062</v>
      </c>
    </row>
    <row r="3936" spans="1:8" ht="15" customHeight="1" x14ac:dyDescent="0.2">
      <c r="A3936" s="152"/>
      <c r="B3936" s="152"/>
      <c r="C3936" s="152"/>
      <c r="D3936" s="152"/>
      <c r="E3936" s="153">
        <f>'2.40-Dati'!A3935</f>
        <v>42488.166666666664</v>
      </c>
      <c r="F3936" s="157">
        <f>'2.40-Dati'!B3935</f>
        <v>46.029998779296797</v>
      </c>
      <c r="G3936" s="157">
        <f t="shared" si="122"/>
        <v>699.99694824219455</v>
      </c>
      <c r="H3936" s="157">
        <f t="shared" si="123"/>
        <v>1989.9978637694956</v>
      </c>
    </row>
    <row r="3937" spans="1:8" ht="15" customHeight="1" x14ac:dyDescent="0.2">
      <c r="A3937" s="152"/>
      <c r="B3937" s="152"/>
      <c r="C3937" s="152"/>
      <c r="D3937" s="152"/>
      <c r="E3937" s="153">
        <f>'2.40-Dati'!A3936</f>
        <v>42489.166666666664</v>
      </c>
      <c r="F3937" s="157">
        <f>'2.40-Dati'!B3936</f>
        <v>45.919998168945298</v>
      </c>
      <c r="G3937" s="157">
        <f t="shared" si="122"/>
        <v>-110.00061035149855</v>
      </c>
      <c r="H3937" s="157">
        <f t="shared" si="123"/>
        <v>589.99633789069594</v>
      </c>
    </row>
    <row r="3938" spans="1:8" ht="15" customHeight="1" x14ac:dyDescent="0.2">
      <c r="A3938" s="152"/>
      <c r="B3938" s="152"/>
      <c r="C3938" s="152"/>
      <c r="D3938" s="152"/>
      <c r="E3938" s="153">
        <f>'2.40-Dati'!A3937</f>
        <v>42492.166666666664</v>
      </c>
      <c r="F3938" s="157">
        <f>'2.40-Dati'!B3937</f>
        <v>44.779998779296797</v>
      </c>
      <c r="G3938" s="157">
        <f t="shared" si="122"/>
        <v>-1139.9993896485014</v>
      </c>
      <c r="H3938" s="157">
        <f t="shared" si="123"/>
        <v>-1250</v>
      </c>
    </row>
    <row r="3939" spans="1:8" ht="15" customHeight="1" x14ac:dyDescent="0.2">
      <c r="A3939" s="152"/>
      <c r="B3939" s="152"/>
      <c r="C3939" s="152"/>
      <c r="D3939" s="152"/>
      <c r="E3939" s="153">
        <f>'2.40-Dati'!A3938</f>
        <v>42493.166666666664</v>
      </c>
      <c r="F3939" s="157">
        <f>'2.40-Dati'!B3938</f>
        <v>43.650001525878899</v>
      </c>
      <c r="G3939" s="157">
        <f t="shared" si="122"/>
        <v>-1129.9972534178978</v>
      </c>
      <c r="H3939" s="157">
        <f t="shared" si="123"/>
        <v>-2269.996643066399</v>
      </c>
    </row>
    <row r="3940" spans="1:8" ht="15" customHeight="1" x14ac:dyDescent="0.2">
      <c r="A3940" s="152"/>
      <c r="B3940" s="152"/>
      <c r="C3940" s="152"/>
      <c r="D3940" s="152"/>
      <c r="E3940" s="153">
        <f>'2.40-Dati'!A3939</f>
        <v>42494.166666666664</v>
      </c>
      <c r="F3940" s="157">
        <f>'2.40-Dati'!B3939</f>
        <v>43.779998779296797</v>
      </c>
      <c r="G3940" s="157">
        <f t="shared" si="122"/>
        <v>129.9972534178977</v>
      </c>
      <c r="H3940" s="157">
        <f t="shared" si="123"/>
        <v>-1000.0000000000001</v>
      </c>
    </row>
    <row r="3941" spans="1:8" ht="15" customHeight="1" x14ac:dyDescent="0.2">
      <c r="A3941" s="152"/>
      <c r="B3941" s="152"/>
      <c r="C3941" s="152"/>
      <c r="D3941" s="152"/>
      <c r="E3941" s="153">
        <f>'2.40-Dati'!A3940</f>
        <v>42495.166666666664</v>
      </c>
      <c r="F3941" s="157">
        <f>'2.40-Dati'!B3940</f>
        <v>44.319999694824197</v>
      </c>
      <c r="G3941" s="157">
        <f t="shared" si="122"/>
        <v>540.00091552740059</v>
      </c>
      <c r="H3941" s="157">
        <f t="shared" si="123"/>
        <v>669.99816894529829</v>
      </c>
    </row>
    <row r="3942" spans="1:8" ht="15" customHeight="1" x14ac:dyDescent="0.2">
      <c r="A3942" s="152"/>
      <c r="B3942" s="152"/>
      <c r="C3942" s="152"/>
      <c r="D3942" s="152"/>
      <c r="E3942" s="153">
        <f>'2.40-Dati'!A3941</f>
        <v>42496.166666666664</v>
      </c>
      <c r="F3942" s="157">
        <f>'2.40-Dati'!B3941</f>
        <v>44.659999847412102</v>
      </c>
      <c r="G3942" s="157">
        <f t="shared" si="122"/>
        <v>340.00015258790484</v>
      </c>
      <c r="H3942" s="157">
        <f t="shared" si="123"/>
        <v>880.00106811530543</v>
      </c>
    </row>
    <row r="3943" spans="1:8" ht="15" customHeight="1" x14ac:dyDescent="0.2">
      <c r="A3943" s="152"/>
      <c r="B3943" s="152"/>
      <c r="C3943" s="152"/>
      <c r="D3943" s="152"/>
      <c r="E3943" s="153">
        <f>'2.40-Dati'!A3942</f>
        <v>42499.166666666664</v>
      </c>
      <c r="F3943" s="157">
        <f>'2.40-Dati'!B3942</f>
        <v>43.439998626708899</v>
      </c>
      <c r="G3943" s="157">
        <f t="shared" si="122"/>
        <v>-1220.0012207032032</v>
      </c>
      <c r="H3943" s="157">
        <f t="shared" si="123"/>
        <v>-880.00106811529838</v>
      </c>
    </row>
    <row r="3944" spans="1:8" ht="15" customHeight="1" x14ac:dyDescent="0.2">
      <c r="A3944" s="152"/>
      <c r="B3944" s="152"/>
      <c r="C3944" s="152"/>
      <c r="D3944" s="152"/>
      <c r="E3944" s="153">
        <f>'2.40-Dati'!A3943</f>
        <v>42500.166666666664</v>
      </c>
      <c r="F3944" s="157">
        <f>'2.40-Dati'!B3943</f>
        <v>44.659999847412102</v>
      </c>
      <c r="G3944" s="157">
        <f t="shared" si="122"/>
        <v>1220.0012207032032</v>
      </c>
      <c r="H3944" s="157">
        <f t="shared" si="123"/>
        <v>0</v>
      </c>
    </row>
    <row r="3945" spans="1:8" ht="15" customHeight="1" x14ac:dyDescent="0.2">
      <c r="A3945" s="152"/>
      <c r="B3945" s="152"/>
      <c r="C3945" s="152"/>
      <c r="D3945" s="152"/>
      <c r="E3945" s="153">
        <f>'2.40-Dati'!A3944</f>
        <v>42501.166666666664</v>
      </c>
      <c r="F3945" s="157">
        <f>'2.40-Dati'!B3944</f>
        <v>46.2299995422363</v>
      </c>
      <c r="G3945" s="157">
        <f t="shared" si="122"/>
        <v>1569.9996948241974</v>
      </c>
      <c r="H3945" s="157">
        <f t="shared" si="123"/>
        <v>2790.0009155274006</v>
      </c>
    </row>
    <row r="3946" spans="1:8" ht="15" customHeight="1" x14ac:dyDescent="0.2">
      <c r="A3946" s="152"/>
      <c r="B3946" s="152"/>
      <c r="C3946" s="152"/>
      <c r="D3946" s="152"/>
      <c r="E3946" s="153">
        <f>'2.40-Dati'!A3945</f>
        <v>42502.166666666664</v>
      </c>
      <c r="F3946" s="157">
        <f>'2.40-Dati'!B3945</f>
        <v>46.700000762939403</v>
      </c>
      <c r="G3946" s="157">
        <f t="shared" si="122"/>
        <v>470.00122070310368</v>
      </c>
      <c r="H3946" s="157">
        <f t="shared" si="123"/>
        <v>2040.000915527301</v>
      </c>
    </row>
    <row r="3947" spans="1:8" ht="15" customHeight="1" x14ac:dyDescent="0.2">
      <c r="A3947" s="152"/>
      <c r="B3947" s="152"/>
      <c r="C3947" s="152"/>
      <c r="D3947" s="152"/>
      <c r="E3947" s="153">
        <f>'2.40-Dati'!A3946</f>
        <v>42503.166666666664</v>
      </c>
      <c r="F3947" s="157">
        <f>'2.40-Dati'!B3946</f>
        <v>46.209999084472599</v>
      </c>
      <c r="G3947" s="157">
        <f t="shared" si="122"/>
        <v>-490.00167846680398</v>
      </c>
      <c r="H3947" s="157">
        <f t="shared" si="123"/>
        <v>-20.000457763700297</v>
      </c>
    </row>
    <row r="3948" spans="1:8" ht="15" customHeight="1" x14ac:dyDescent="0.2">
      <c r="A3948" s="152"/>
      <c r="B3948" s="152"/>
      <c r="C3948" s="152"/>
      <c r="D3948" s="152"/>
      <c r="E3948" s="153">
        <f>'2.40-Dati'!A3947</f>
        <v>42506.166666666664</v>
      </c>
      <c r="F3948" s="157">
        <f>'2.40-Dati'!B3947</f>
        <v>47.720001220703097</v>
      </c>
      <c r="G3948" s="157">
        <f t="shared" si="122"/>
        <v>1510.0021362304972</v>
      </c>
      <c r="H3948" s="157">
        <f t="shared" si="123"/>
        <v>1020.0004577636932</v>
      </c>
    </row>
    <row r="3949" spans="1:8" ht="15" customHeight="1" x14ac:dyDescent="0.2">
      <c r="A3949" s="152"/>
      <c r="B3949" s="152"/>
      <c r="C3949" s="152"/>
      <c r="D3949" s="152"/>
      <c r="E3949" s="153">
        <f>'2.40-Dati'!A3948</f>
        <v>42507.166666666664</v>
      </c>
      <c r="F3949" s="157">
        <f>'2.40-Dati'!B3948</f>
        <v>48.310001373291001</v>
      </c>
      <c r="G3949" s="157">
        <f t="shared" si="122"/>
        <v>590.00015258790484</v>
      </c>
      <c r="H3949" s="157">
        <f t="shared" si="123"/>
        <v>2100.0022888184021</v>
      </c>
    </row>
    <row r="3950" spans="1:8" ht="15" customHeight="1" x14ac:dyDescent="0.2">
      <c r="A3950" s="152"/>
      <c r="B3950" s="152"/>
      <c r="C3950" s="152"/>
      <c r="D3950" s="152"/>
      <c r="E3950" s="153">
        <f>'2.40-Dati'!A3949</f>
        <v>42508.166666666664</v>
      </c>
      <c r="F3950" s="157">
        <f>'2.40-Dati'!B3949</f>
        <v>48.189998626708899</v>
      </c>
      <c r="G3950" s="157">
        <f t="shared" si="122"/>
        <v>-120.0027465821023</v>
      </c>
      <c r="H3950" s="157">
        <f t="shared" si="123"/>
        <v>469.99740600580253</v>
      </c>
    </row>
    <row r="3951" spans="1:8" ht="15" customHeight="1" x14ac:dyDescent="0.2">
      <c r="A3951" s="152"/>
      <c r="B3951" s="152"/>
      <c r="C3951" s="152"/>
      <c r="D3951" s="152"/>
      <c r="E3951" s="153">
        <f>'2.40-Dati'!A3950</f>
        <v>42509.166666666664</v>
      </c>
      <c r="F3951" s="157">
        <f>'2.40-Dati'!B3950</f>
        <v>48.159999847412102</v>
      </c>
      <c r="G3951" s="157">
        <f t="shared" si="122"/>
        <v>-29.99877929679684</v>
      </c>
      <c r="H3951" s="157">
        <f t="shared" si="123"/>
        <v>-150.00152587889914</v>
      </c>
    </row>
    <row r="3952" spans="1:8" ht="15" customHeight="1" x14ac:dyDescent="0.2">
      <c r="A3952" s="152"/>
      <c r="B3952" s="152"/>
      <c r="C3952" s="152"/>
      <c r="D3952" s="152"/>
      <c r="E3952" s="153">
        <f>'2.40-Dati'!A3951</f>
        <v>42510.166666666664</v>
      </c>
      <c r="F3952" s="157">
        <f>'2.40-Dati'!B3951</f>
        <v>47.75</v>
      </c>
      <c r="G3952" s="157">
        <f t="shared" si="122"/>
        <v>-409.99984741210227</v>
      </c>
      <c r="H3952" s="157">
        <f t="shared" si="123"/>
        <v>-439.99862670889911</v>
      </c>
    </row>
    <row r="3953" spans="1:8" ht="15" customHeight="1" x14ac:dyDescent="0.2">
      <c r="A3953" s="152"/>
      <c r="B3953" s="152"/>
      <c r="C3953" s="152"/>
      <c r="D3953" s="152"/>
      <c r="E3953" s="153">
        <f>'2.40-Dati'!A3952</f>
        <v>42513.166666666664</v>
      </c>
      <c r="F3953" s="157">
        <f>'2.40-Dati'!B3952</f>
        <v>48.080001831054602</v>
      </c>
      <c r="G3953" s="157">
        <f t="shared" si="122"/>
        <v>330.00183105460223</v>
      </c>
      <c r="H3953" s="157">
        <f t="shared" si="123"/>
        <v>-79.998016357500035</v>
      </c>
    </row>
    <row r="3954" spans="1:8" ht="15" customHeight="1" x14ac:dyDescent="0.2">
      <c r="A3954" s="152"/>
      <c r="B3954" s="152"/>
      <c r="C3954" s="152"/>
      <c r="D3954" s="152"/>
      <c r="E3954" s="153">
        <f>'2.40-Dati'!A3953</f>
        <v>42514.166666666664</v>
      </c>
      <c r="F3954" s="157">
        <f>'2.40-Dati'!B3953</f>
        <v>48.619998931884702</v>
      </c>
      <c r="G3954" s="157">
        <f t="shared" si="122"/>
        <v>539.9971008300995</v>
      </c>
      <c r="H3954" s="157">
        <f t="shared" si="123"/>
        <v>869.99893188470173</v>
      </c>
    </row>
    <row r="3955" spans="1:8" ht="15" customHeight="1" x14ac:dyDescent="0.2">
      <c r="A3955" s="152"/>
      <c r="B3955" s="152"/>
      <c r="C3955" s="152"/>
      <c r="D3955" s="152"/>
      <c r="E3955" s="153">
        <f>'2.40-Dati'!A3954</f>
        <v>42515.166666666664</v>
      </c>
      <c r="F3955" s="157">
        <f>'2.40-Dati'!B3954</f>
        <v>49.560001373291001</v>
      </c>
      <c r="G3955" s="157">
        <f t="shared" si="122"/>
        <v>940.00244140629979</v>
      </c>
      <c r="H3955" s="157">
        <f t="shared" si="123"/>
        <v>1479.9995422363993</v>
      </c>
    </row>
    <row r="3956" spans="1:8" ht="15" customHeight="1" x14ac:dyDescent="0.2">
      <c r="A3956" s="152"/>
      <c r="B3956" s="152"/>
      <c r="C3956" s="152"/>
      <c r="D3956" s="152"/>
      <c r="E3956" s="153">
        <f>'2.40-Dati'!A3955</f>
        <v>42516.166666666664</v>
      </c>
      <c r="F3956" s="157">
        <f>'2.40-Dati'!B3955</f>
        <v>49.4799995422363</v>
      </c>
      <c r="G3956" s="157">
        <f t="shared" si="122"/>
        <v>-80.001831054701711</v>
      </c>
      <c r="H3956" s="157">
        <f t="shared" si="123"/>
        <v>860.00061035159808</v>
      </c>
    </row>
    <row r="3957" spans="1:8" ht="15" customHeight="1" x14ac:dyDescent="0.2">
      <c r="A3957" s="152"/>
      <c r="B3957" s="152"/>
      <c r="C3957" s="152"/>
      <c r="D3957" s="152"/>
      <c r="E3957" s="153">
        <f>'2.40-Dati'!A3956</f>
        <v>42517.166666666664</v>
      </c>
      <c r="F3957" s="157">
        <f>'2.40-Dati'!B3956</f>
        <v>49.330001831054602</v>
      </c>
      <c r="G3957" s="157">
        <f t="shared" si="122"/>
        <v>-149.99771118169747</v>
      </c>
      <c r="H3957" s="157">
        <f t="shared" si="123"/>
        <v>-229.99954223639918</v>
      </c>
    </row>
    <row r="3958" spans="1:8" ht="15" customHeight="1" x14ac:dyDescent="0.2">
      <c r="A3958" s="152"/>
      <c r="B3958" s="152"/>
      <c r="C3958" s="152"/>
      <c r="D3958" s="152"/>
      <c r="E3958" s="153">
        <f>'2.40-Dati'!A3957</f>
        <v>42521.166666666664</v>
      </c>
      <c r="F3958" s="157">
        <f>'2.40-Dati'!B3957</f>
        <v>49.099998474121001</v>
      </c>
      <c r="G3958" s="157">
        <f t="shared" si="122"/>
        <v>-230.00335693360086</v>
      </c>
      <c r="H3958" s="157">
        <f t="shared" si="123"/>
        <v>-380.00106811529832</v>
      </c>
    </row>
    <row r="3959" spans="1:8" ht="15" customHeight="1" x14ac:dyDescent="0.2">
      <c r="A3959" s="152"/>
      <c r="B3959" s="152"/>
      <c r="C3959" s="152"/>
      <c r="D3959" s="152"/>
      <c r="E3959" s="153">
        <f>'2.40-Dati'!A3958</f>
        <v>42522.166666666664</v>
      </c>
      <c r="F3959" s="157">
        <f>'2.40-Dati'!B3958</f>
        <v>49.009998321533203</v>
      </c>
      <c r="G3959" s="157">
        <f t="shared" si="122"/>
        <v>-90.000152587798254</v>
      </c>
      <c r="H3959" s="157">
        <f t="shared" si="123"/>
        <v>-320.00350952139911</v>
      </c>
    </row>
    <row r="3960" spans="1:8" ht="15" customHeight="1" x14ac:dyDescent="0.2">
      <c r="A3960" s="152"/>
      <c r="B3960" s="152"/>
      <c r="C3960" s="152"/>
      <c r="D3960" s="152"/>
      <c r="E3960" s="153">
        <f>'2.40-Dati'!A3959</f>
        <v>42523.166666666664</v>
      </c>
      <c r="F3960" s="157">
        <f>'2.40-Dati'!B3959</f>
        <v>49.169998168945298</v>
      </c>
      <c r="G3960" s="157">
        <f t="shared" si="122"/>
        <v>159.99984741209516</v>
      </c>
      <c r="H3960" s="157">
        <f t="shared" si="123"/>
        <v>69.99969482429691</v>
      </c>
    </row>
    <row r="3961" spans="1:8" ht="15" customHeight="1" x14ac:dyDescent="0.2">
      <c r="A3961" s="152"/>
      <c r="B3961" s="152"/>
      <c r="C3961" s="152"/>
      <c r="D3961" s="152"/>
      <c r="E3961" s="153">
        <f>'2.40-Dati'!A3960</f>
        <v>42524.166666666664</v>
      </c>
      <c r="F3961" s="157">
        <f>'2.40-Dati'!B3960</f>
        <v>48.619998931884702</v>
      </c>
      <c r="G3961" s="157">
        <f t="shared" si="122"/>
        <v>-549.99923706059667</v>
      </c>
      <c r="H3961" s="157">
        <f t="shared" si="123"/>
        <v>-389.99938964850151</v>
      </c>
    </row>
    <row r="3962" spans="1:8" ht="15" customHeight="1" x14ac:dyDescent="0.2">
      <c r="A3962" s="152"/>
      <c r="B3962" s="152"/>
      <c r="C3962" s="152"/>
      <c r="D3962" s="152"/>
      <c r="E3962" s="153">
        <f>'2.40-Dati'!A3961</f>
        <v>42527.166666666664</v>
      </c>
      <c r="F3962" s="157">
        <f>'2.40-Dati'!B3961</f>
        <v>49.689998626708899</v>
      </c>
      <c r="G3962" s="157">
        <f t="shared" si="122"/>
        <v>1069.9996948241974</v>
      </c>
      <c r="H3962" s="157">
        <f t="shared" si="123"/>
        <v>520.00045776360071</v>
      </c>
    </row>
    <row r="3963" spans="1:8" ht="15" customHeight="1" x14ac:dyDescent="0.2">
      <c r="A3963" s="152"/>
      <c r="B3963" s="152"/>
      <c r="C3963" s="152"/>
      <c r="D3963" s="152"/>
      <c r="E3963" s="153">
        <f>'2.40-Dati'!A3962</f>
        <v>42528.166666666664</v>
      </c>
      <c r="F3963" s="157">
        <f>'2.40-Dati'!B3962</f>
        <v>50.360000610351499</v>
      </c>
      <c r="G3963" s="157">
        <f t="shared" si="122"/>
        <v>670.0019836425995</v>
      </c>
      <c r="H3963" s="157">
        <f t="shared" si="123"/>
        <v>1740.0016784667969</v>
      </c>
    </row>
    <row r="3964" spans="1:8" ht="15" customHeight="1" x14ac:dyDescent="0.2">
      <c r="A3964" s="152"/>
      <c r="B3964" s="152"/>
      <c r="C3964" s="152"/>
      <c r="D3964" s="152"/>
      <c r="E3964" s="153">
        <f>'2.40-Dati'!A3963</f>
        <v>42529.166666666664</v>
      </c>
      <c r="F3964" s="157">
        <f>'2.40-Dati'!B3963</f>
        <v>51.2299995422363</v>
      </c>
      <c r="G3964" s="157">
        <f t="shared" si="122"/>
        <v>869.9989318848011</v>
      </c>
      <c r="H3964" s="157">
        <f t="shared" si="123"/>
        <v>1540.0009155274006</v>
      </c>
    </row>
    <row r="3965" spans="1:8" ht="15" customHeight="1" x14ac:dyDescent="0.2">
      <c r="A3965" s="152"/>
      <c r="B3965" s="152"/>
      <c r="C3965" s="152"/>
      <c r="D3965" s="152"/>
      <c r="E3965" s="153">
        <f>'2.40-Dati'!A3964</f>
        <v>42530.166666666664</v>
      </c>
      <c r="F3965" s="157">
        <f>'2.40-Dati'!B3964</f>
        <v>50.560001373291001</v>
      </c>
      <c r="G3965" s="157">
        <f t="shared" si="122"/>
        <v>-669.99816894529829</v>
      </c>
      <c r="H3965" s="157">
        <f t="shared" si="123"/>
        <v>200.00076293950281</v>
      </c>
    </row>
    <row r="3966" spans="1:8" ht="15" customHeight="1" x14ac:dyDescent="0.2">
      <c r="A3966" s="152"/>
      <c r="B3966" s="152"/>
      <c r="C3966" s="152"/>
      <c r="D3966" s="152"/>
      <c r="E3966" s="153">
        <f>'2.40-Dati'!A3965</f>
        <v>42531.166666666664</v>
      </c>
      <c r="F3966" s="157">
        <f>'2.40-Dati'!B3965</f>
        <v>49.069999694824197</v>
      </c>
      <c r="G3966" s="157">
        <f t="shared" si="122"/>
        <v>-1490.0016784668039</v>
      </c>
      <c r="H3966" s="157">
        <f t="shared" si="123"/>
        <v>-2159.9998474121021</v>
      </c>
    </row>
    <row r="3967" spans="1:8" ht="15" customHeight="1" x14ac:dyDescent="0.2">
      <c r="A3967" s="152"/>
      <c r="B3967" s="152"/>
      <c r="C3967" s="152"/>
      <c r="D3967" s="152"/>
      <c r="E3967" s="153">
        <f>'2.40-Dati'!A3966</f>
        <v>42534.166666666664</v>
      </c>
      <c r="F3967" s="157">
        <f>'2.40-Dati'!B3966</f>
        <v>48.880001068115199</v>
      </c>
      <c r="G3967" s="157">
        <f t="shared" si="122"/>
        <v>-189.99862670899859</v>
      </c>
      <c r="H3967" s="157">
        <f t="shared" si="123"/>
        <v>-1680.0003051758026</v>
      </c>
    </row>
    <row r="3968" spans="1:8" ht="15" customHeight="1" x14ac:dyDescent="0.2">
      <c r="A3968" s="152"/>
      <c r="B3968" s="152"/>
      <c r="C3968" s="152"/>
      <c r="D3968" s="152"/>
      <c r="E3968" s="153">
        <f>'2.40-Dati'!A3967</f>
        <v>42535.166666666664</v>
      </c>
      <c r="F3968" s="157">
        <f>'2.40-Dati'!B3967</f>
        <v>48.490001678466797</v>
      </c>
      <c r="G3968" s="157">
        <f t="shared" si="122"/>
        <v>-389.99938964840197</v>
      </c>
      <c r="H3968" s="157">
        <f t="shared" si="123"/>
        <v>-579.9980163574005</v>
      </c>
    </row>
    <row r="3969" spans="1:8" ht="15" customHeight="1" x14ac:dyDescent="0.2">
      <c r="A3969" s="152"/>
      <c r="B3969" s="152"/>
      <c r="C3969" s="152"/>
      <c r="D3969" s="152"/>
      <c r="E3969" s="153">
        <f>'2.40-Dati'!A3968</f>
        <v>42536.166666666664</v>
      </c>
      <c r="F3969" s="157">
        <f>'2.40-Dati'!B3968</f>
        <v>48.009998321533203</v>
      </c>
      <c r="G3969" s="157">
        <f t="shared" si="122"/>
        <v>-480.00335693359375</v>
      </c>
      <c r="H3969" s="157">
        <f t="shared" si="123"/>
        <v>-870.00274658199578</v>
      </c>
    </row>
    <row r="3970" spans="1:8" ht="15" customHeight="1" x14ac:dyDescent="0.2">
      <c r="A3970" s="152"/>
      <c r="B3970" s="152"/>
      <c r="C3970" s="152"/>
      <c r="D3970" s="152"/>
      <c r="E3970" s="153">
        <f>'2.40-Dati'!A3969</f>
        <v>42537.166666666664</v>
      </c>
      <c r="F3970" s="157">
        <f>'2.40-Dati'!B3969</f>
        <v>46.209999084472599</v>
      </c>
      <c r="G3970" s="157">
        <f t="shared" si="122"/>
        <v>-1799.9992370606037</v>
      </c>
      <c r="H3970" s="157">
        <f t="shared" si="123"/>
        <v>-2280.0025939941975</v>
      </c>
    </row>
    <row r="3971" spans="1:8" ht="15" customHeight="1" x14ac:dyDescent="0.2">
      <c r="A3971" s="152"/>
      <c r="B3971" s="152"/>
      <c r="C3971" s="152"/>
      <c r="D3971" s="152"/>
      <c r="E3971" s="153">
        <f>'2.40-Dati'!A3970</f>
        <v>42538.166666666664</v>
      </c>
      <c r="F3971" s="157">
        <f>'2.40-Dati'!B3970</f>
        <v>47.9799995422363</v>
      </c>
      <c r="G3971" s="157">
        <f t="shared" si="122"/>
        <v>1770.0004577637003</v>
      </c>
      <c r="H3971" s="157">
        <f t="shared" si="123"/>
        <v>-29.998779296903422</v>
      </c>
    </row>
    <row r="3972" spans="1:8" ht="15" customHeight="1" x14ac:dyDescent="0.2">
      <c r="A3972" s="152"/>
      <c r="B3972" s="152"/>
      <c r="C3972" s="152"/>
      <c r="D3972" s="152"/>
      <c r="E3972" s="153">
        <f>'2.40-Dati'!A3971</f>
        <v>42541.166666666664</v>
      </c>
      <c r="F3972" s="157">
        <f>'2.40-Dati'!B3971</f>
        <v>49.369998931884702</v>
      </c>
      <c r="G3972" s="157">
        <f t="shared" ref="G3972:G4035" si="124">IF($B$1="lunga",1,-1)*$B$3*(F3972-F3971)</f>
        <v>1389.999389648402</v>
      </c>
      <c r="H3972" s="157">
        <f t="shared" si="123"/>
        <v>3159.9998474121021</v>
      </c>
    </row>
    <row r="3973" spans="1:8" ht="15" customHeight="1" x14ac:dyDescent="0.2">
      <c r="A3973" s="152"/>
      <c r="B3973" s="152"/>
      <c r="C3973" s="152"/>
      <c r="D3973" s="152"/>
      <c r="E3973" s="153">
        <f>'2.40-Dati'!A3972</f>
        <v>42542.166666666664</v>
      </c>
      <c r="F3973" s="157">
        <f>'2.40-Dati'!B3972</f>
        <v>48.849998474121001</v>
      </c>
      <c r="G3973" s="157">
        <f t="shared" si="124"/>
        <v>-520.0004577637003</v>
      </c>
      <c r="H3973" s="157">
        <f t="shared" ref="H3973:H4036" si="125">G3972+G3973</f>
        <v>869.99893188470173</v>
      </c>
    </row>
    <row r="3974" spans="1:8" ht="15" customHeight="1" x14ac:dyDescent="0.2">
      <c r="A3974" s="152"/>
      <c r="B3974" s="152"/>
      <c r="C3974" s="152"/>
      <c r="D3974" s="152"/>
      <c r="E3974" s="153">
        <f>'2.40-Dati'!A3973</f>
        <v>42543.166666666664</v>
      </c>
      <c r="F3974" s="157">
        <f>'2.40-Dati'!B3973</f>
        <v>49.130001068115199</v>
      </c>
      <c r="G3974" s="157">
        <f t="shared" si="124"/>
        <v>280.00259399419747</v>
      </c>
      <c r="H3974" s="157">
        <f t="shared" si="125"/>
        <v>-239.99786376950283</v>
      </c>
    </row>
    <row r="3975" spans="1:8" ht="15" customHeight="1" x14ac:dyDescent="0.2">
      <c r="A3975" s="152"/>
      <c r="B3975" s="152"/>
      <c r="C3975" s="152"/>
      <c r="D3975" s="152"/>
      <c r="E3975" s="153">
        <f>'2.40-Dati'!A3974</f>
        <v>42544.166666666664</v>
      </c>
      <c r="F3975" s="157">
        <f>'2.40-Dati'!B3974</f>
        <v>50.110000610351499</v>
      </c>
      <c r="G3975" s="157">
        <f t="shared" si="124"/>
        <v>979.9995422362997</v>
      </c>
      <c r="H3975" s="157">
        <f t="shared" si="125"/>
        <v>1260.0021362304972</v>
      </c>
    </row>
    <row r="3976" spans="1:8" ht="15" customHeight="1" x14ac:dyDescent="0.2">
      <c r="A3976" s="152"/>
      <c r="B3976" s="152"/>
      <c r="C3976" s="152"/>
      <c r="D3976" s="152"/>
      <c r="E3976" s="153">
        <f>'2.40-Dati'!A3975</f>
        <v>42545.166666666664</v>
      </c>
      <c r="F3976" s="157">
        <f>'2.40-Dati'!B3975</f>
        <v>47.639999389648402</v>
      </c>
      <c r="G3976" s="157">
        <f t="shared" si="124"/>
        <v>-2470.0012207030968</v>
      </c>
      <c r="H3976" s="157">
        <f t="shared" si="125"/>
        <v>-1490.0016784667971</v>
      </c>
    </row>
    <row r="3977" spans="1:8" ht="15" customHeight="1" x14ac:dyDescent="0.2">
      <c r="A3977" s="152"/>
      <c r="B3977" s="152"/>
      <c r="C3977" s="152"/>
      <c r="D3977" s="152"/>
      <c r="E3977" s="153">
        <f>'2.40-Dati'!A3976</f>
        <v>42548.166666666664</v>
      </c>
      <c r="F3977" s="157">
        <f>'2.40-Dati'!B3976</f>
        <v>46.330001831054602</v>
      </c>
      <c r="G3977" s="157">
        <f t="shared" si="124"/>
        <v>-1309.9975585937998</v>
      </c>
      <c r="H3977" s="157">
        <f t="shared" si="125"/>
        <v>-3779.9987792968968</v>
      </c>
    </row>
    <row r="3978" spans="1:8" ht="15" customHeight="1" x14ac:dyDescent="0.2">
      <c r="A3978" s="152"/>
      <c r="B3978" s="152"/>
      <c r="C3978" s="152"/>
      <c r="D3978" s="152"/>
      <c r="E3978" s="153">
        <f>'2.40-Dati'!A3977</f>
        <v>42549.166666666664</v>
      </c>
      <c r="F3978" s="157">
        <f>'2.40-Dati'!B3977</f>
        <v>47.849998474121001</v>
      </c>
      <c r="G3978" s="157">
        <f t="shared" si="124"/>
        <v>1519.9966430663992</v>
      </c>
      <c r="H3978" s="157">
        <f t="shared" si="125"/>
        <v>209.99908447259941</v>
      </c>
    </row>
    <row r="3979" spans="1:8" ht="15" customHeight="1" x14ac:dyDescent="0.2">
      <c r="A3979" s="152"/>
      <c r="B3979" s="152"/>
      <c r="C3979" s="152"/>
      <c r="D3979" s="152"/>
      <c r="E3979" s="153">
        <f>'2.40-Dati'!A3978</f>
        <v>42550.166666666664</v>
      </c>
      <c r="F3979" s="157">
        <f>'2.40-Dati'!B3978</f>
        <v>49.880001068115199</v>
      </c>
      <c r="G3979" s="157">
        <f t="shared" si="124"/>
        <v>2030.0025939941975</v>
      </c>
      <c r="H3979" s="157">
        <f t="shared" si="125"/>
        <v>3549.9992370605969</v>
      </c>
    </row>
    <row r="3980" spans="1:8" ht="15" customHeight="1" x14ac:dyDescent="0.2">
      <c r="A3980" s="152"/>
      <c r="B3980" s="152"/>
      <c r="C3980" s="152"/>
      <c r="D3980" s="152"/>
      <c r="E3980" s="153">
        <f>'2.40-Dati'!A3979</f>
        <v>42551.166666666664</v>
      </c>
      <c r="F3980" s="157">
        <f>'2.40-Dati'!B3979</f>
        <v>48.330001831054602</v>
      </c>
      <c r="G3980" s="157">
        <f t="shared" si="124"/>
        <v>-1549.9992370605967</v>
      </c>
      <c r="H3980" s="157">
        <f t="shared" si="125"/>
        <v>480.0033569336008</v>
      </c>
    </row>
    <row r="3981" spans="1:8" ht="15" customHeight="1" x14ac:dyDescent="0.2">
      <c r="A3981" s="152"/>
      <c r="B3981" s="152"/>
      <c r="C3981" s="152"/>
      <c r="D3981" s="152"/>
      <c r="E3981" s="153">
        <f>'2.40-Dati'!A3980</f>
        <v>42552.166666666664</v>
      </c>
      <c r="F3981" s="157">
        <f>'2.40-Dati'!B3980</f>
        <v>48.990001678466797</v>
      </c>
      <c r="G3981" s="157">
        <f t="shared" si="124"/>
        <v>659.99984741219464</v>
      </c>
      <c r="H3981" s="157">
        <f t="shared" si="125"/>
        <v>-889.99938964840203</v>
      </c>
    </row>
    <row r="3982" spans="1:8" ht="15" customHeight="1" x14ac:dyDescent="0.2">
      <c r="A3982" s="152"/>
      <c r="B3982" s="152"/>
      <c r="C3982" s="152"/>
      <c r="D3982" s="152"/>
      <c r="E3982" s="153">
        <f>'2.40-Dati'!A3981</f>
        <v>42556.166666666664</v>
      </c>
      <c r="F3982" s="157">
        <f>'2.40-Dati'!B3981</f>
        <v>46.599998474121001</v>
      </c>
      <c r="G3982" s="157">
        <f t="shared" si="124"/>
        <v>-2390.0032043457954</v>
      </c>
      <c r="H3982" s="157">
        <f t="shared" si="125"/>
        <v>-1730.0033569336008</v>
      </c>
    </row>
    <row r="3983" spans="1:8" ht="15" customHeight="1" x14ac:dyDescent="0.2">
      <c r="A3983" s="152"/>
      <c r="B3983" s="152"/>
      <c r="C3983" s="152"/>
      <c r="D3983" s="152"/>
      <c r="E3983" s="153">
        <f>'2.40-Dati'!A3982</f>
        <v>42557.166666666664</v>
      </c>
      <c r="F3983" s="157">
        <f>'2.40-Dati'!B3982</f>
        <v>47.430000305175703</v>
      </c>
      <c r="G3983" s="157">
        <f t="shared" si="124"/>
        <v>830.00183105470171</v>
      </c>
      <c r="H3983" s="157">
        <f t="shared" si="125"/>
        <v>-1560.0013732910938</v>
      </c>
    </row>
    <row r="3984" spans="1:8" ht="15" customHeight="1" x14ac:dyDescent="0.2">
      <c r="A3984" s="152"/>
      <c r="B3984" s="152"/>
      <c r="C3984" s="152"/>
      <c r="D3984" s="152"/>
      <c r="E3984" s="153">
        <f>'2.40-Dati'!A3983</f>
        <v>42558.166666666664</v>
      </c>
      <c r="F3984" s="157">
        <f>'2.40-Dati'!B3983</f>
        <v>45.139999389648402</v>
      </c>
      <c r="G3984" s="157">
        <f t="shared" si="124"/>
        <v>-2290.000915527301</v>
      </c>
      <c r="H3984" s="157">
        <f t="shared" si="125"/>
        <v>-1459.9990844725994</v>
      </c>
    </row>
    <row r="3985" spans="1:8" ht="15" customHeight="1" x14ac:dyDescent="0.2">
      <c r="A3985" s="152"/>
      <c r="B3985" s="152"/>
      <c r="C3985" s="152"/>
      <c r="D3985" s="152"/>
      <c r="E3985" s="153">
        <f>'2.40-Dati'!A3984</f>
        <v>42559.166666666664</v>
      </c>
      <c r="F3985" s="157">
        <f>'2.40-Dati'!B3984</f>
        <v>45.409999847412102</v>
      </c>
      <c r="G3985" s="157">
        <f t="shared" si="124"/>
        <v>270.0004577637003</v>
      </c>
      <c r="H3985" s="157">
        <f t="shared" si="125"/>
        <v>-2020.0004577636007</v>
      </c>
    </row>
    <row r="3986" spans="1:8" ht="15" customHeight="1" x14ac:dyDescent="0.2">
      <c r="A3986" s="152"/>
      <c r="B3986" s="152"/>
      <c r="C3986" s="152"/>
      <c r="D3986" s="152"/>
      <c r="E3986" s="153">
        <f>'2.40-Dati'!A3985</f>
        <v>42562.166666666664</v>
      </c>
      <c r="F3986" s="157">
        <f>'2.40-Dati'!B3985</f>
        <v>44.759998321533203</v>
      </c>
      <c r="G3986" s="157">
        <f t="shared" si="124"/>
        <v>-650.0015258788992</v>
      </c>
      <c r="H3986" s="157">
        <f t="shared" si="125"/>
        <v>-380.0010681151989</v>
      </c>
    </row>
    <row r="3987" spans="1:8" ht="15" customHeight="1" x14ac:dyDescent="0.2">
      <c r="A3987" s="152"/>
      <c r="B3987" s="152"/>
      <c r="C3987" s="152"/>
      <c r="D3987" s="152"/>
      <c r="E3987" s="153">
        <f>'2.40-Dati'!A3986</f>
        <v>42563.166666666664</v>
      </c>
      <c r="F3987" s="157">
        <f>'2.40-Dati'!B3986</f>
        <v>46.799999237060497</v>
      </c>
      <c r="G3987" s="157">
        <f t="shared" si="124"/>
        <v>2040.000915527294</v>
      </c>
      <c r="H3987" s="157">
        <f t="shared" si="125"/>
        <v>1389.9993896483948</v>
      </c>
    </row>
    <row r="3988" spans="1:8" ht="15" customHeight="1" x14ac:dyDescent="0.2">
      <c r="A3988" s="152"/>
      <c r="B3988" s="152"/>
      <c r="C3988" s="152"/>
      <c r="D3988" s="152"/>
      <c r="E3988" s="153">
        <f>'2.40-Dati'!A3987</f>
        <v>42564.166666666664</v>
      </c>
      <c r="F3988" s="157">
        <f>'2.40-Dati'!B3987</f>
        <v>44.75</v>
      </c>
      <c r="G3988" s="157">
        <f t="shared" si="124"/>
        <v>-2049.9992370604973</v>
      </c>
      <c r="H3988" s="157">
        <f t="shared" si="125"/>
        <v>-9.9983215332033524</v>
      </c>
    </row>
    <row r="3989" spans="1:8" ht="15" customHeight="1" x14ac:dyDescent="0.2">
      <c r="A3989" s="152"/>
      <c r="B3989" s="152"/>
      <c r="C3989" s="152"/>
      <c r="D3989" s="152"/>
      <c r="E3989" s="153">
        <f>'2.40-Dati'!A3988</f>
        <v>42565.166666666664</v>
      </c>
      <c r="F3989" s="157">
        <f>'2.40-Dati'!B3988</f>
        <v>45.680000305175703</v>
      </c>
      <c r="G3989" s="157">
        <f t="shared" si="124"/>
        <v>930.00030517570303</v>
      </c>
      <c r="H3989" s="157">
        <f t="shared" si="125"/>
        <v>-1119.9989318847943</v>
      </c>
    </row>
    <row r="3990" spans="1:8" ht="15" customHeight="1" x14ac:dyDescent="0.2">
      <c r="A3990" s="152"/>
      <c r="B3990" s="152"/>
      <c r="C3990" s="152"/>
      <c r="D3990" s="152"/>
      <c r="E3990" s="153">
        <f>'2.40-Dati'!A3989</f>
        <v>42566.166666666664</v>
      </c>
      <c r="F3990" s="157">
        <f>'2.40-Dati'!B3989</f>
        <v>45.950000762939403</v>
      </c>
      <c r="G3990" s="157">
        <f t="shared" si="124"/>
        <v>270.0004577637003</v>
      </c>
      <c r="H3990" s="157">
        <f t="shared" si="125"/>
        <v>1200.0007629394033</v>
      </c>
    </row>
    <row r="3991" spans="1:8" ht="15" customHeight="1" x14ac:dyDescent="0.2">
      <c r="A3991" s="152"/>
      <c r="B3991" s="152"/>
      <c r="C3991" s="152"/>
      <c r="D3991" s="152"/>
      <c r="E3991" s="153">
        <f>'2.40-Dati'!A3990</f>
        <v>42569.166666666664</v>
      </c>
      <c r="F3991" s="157">
        <f>'2.40-Dati'!B3990</f>
        <v>45.240001678466797</v>
      </c>
      <c r="G3991" s="157">
        <f t="shared" si="124"/>
        <v>-709.99908447260646</v>
      </c>
      <c r="H3991" s="157">
        <f t="shared" si="125"/>
        <v>-439.99862670890616</v>
      </c>
    </row>
    <row r="3992" spans="1:8" ht="15" customHeight="1" x14ac:dyDescent="0.2">
      <c r="A3992" s="152"/>
      <c r="B3992" s="152"/>
      <c r="C3992" s="152"/>
      <c r="D3992" s="152"/>
      <c r="E3992" s="153">
        <f>'2.40-Dati'!A3991</f>
        <v>42570.166666666664</v>
      </c>
      <c r="F3992" s="157">
        <f>'2.40-Dati'!B3991</f>
        <v>44.650001525878899</v>
      </c>
      <c r="G3992" s="157">
        <f t="shared" si="124"/>
        <v>-590.00015258789767</v>
      </c>
      <c r="H3992" s="157">
        <f t="shared" si="125"/>
        <v>-1299.9992370605041</v>
      </c>
    </row>
    <row r="3993" spans="1:8" ht="15" customHeight="1" x14ac:dyDescent="0.2">
      <c r="A3993" s="152"/>
      <c r="B3993" s="152"/>
      <c r="C3993" s="152"/>
      <c r="D3993" s="152"/>
      <c r="E3993" s="153">
        <f>'2.40-Dati'!A3992</f>
        <v>42571.166666666664</v>
      </c>
      <c r="F3993" s="157">
        <f>'2.40-Dati'!B3992</f>
        <v>44.939998626708899</v>
      </c>
      <c r="G3993" s="157">
        <f t="shared" si="124"/>
        <v>289.99710082999997</v>
      </c>
      <c r="H3993" s="157">
        <f t="shared" si="125"/>
        <v>-300.00305175789771</v>
      </c>
    </row>
    <row r="3994" spans="1:8" ht="15" customHeight="1" x14ac:dyDescent="0.2">
      <c r="A3994" s="152"/>
      <c r="B3994" s="152"/>
      <c r="C3994" s="152"/>
      <c r="D3994" s="152"/>
      <c r="E3994" s="153">
        <f>'2.40-Dati'!A3993</f>
        <v>42572.166666666664</v>
      </c>
      <c r="F3994" s="157">
        <f>'2.40-Dati'!B3993</f>
        <v>44.75</v>
      </c>
      <c r="G3994" s="157">
        <f t="shared" si="124"/>
        <v>-189.99862670889911</v>
      </c>
      <c r="H3994" s="157">
        <f t="shared" si="125"/>
        <v>99.998474121100855</v>
      </c>
    </row>
    <row r="3995" spans="1:8" ht="15" customHeight="1" x14ac:dyDescent="0.2">
      <c r="A3995" s="152"/>
      <c r="B3995" s="152"/>
      <c r="C3995" s="152"/>
      <c r="D3995" s="152"/>
      <c r="E3995" s="153">
        <f>'2.40-Dati'!A3994</f>
        <v>42573.166666666664</v>
      </c>
      <c r="F3995" s="157">
        <f>'2.40-Dati'!B3994</f>
        <v>44.189998626708899</v>
      </c>
      <c r="G3995" s="157">
        <f t="shared" si="124"/>
        <v>-560.00137329110089</v>
      </c>
      <c r="H3995" s="157">
        <f t="shared" si="125"/>
        <v>-750</v>
      </c>
    </row>
    <row r="3996" spans="1:8" ht="15" customHeight="1" x14ac:dyDescent="0.2">
      <c r="A3996" s="152"/>
      <c r="B3996" s="152"/>
      <c r="C3996" s="152"/>
      <c r="D3996" s="152"/>
      <c r="E3996" s="153">
        <f>'2.40-Dati'!A3995</f>
        <v>42576.166666666664</v>
      </c>
      <c r="F3996" s="157">
        <f>'2.40-Dati'!B3995</f>
        <v>43.130001068115199</v>
      </c>
      <c r="G3996" s="157">
        <f t="shared" si="124"/>
        <v>-1059.9975585937002</v>
      </c>
      <c r="H3996" s="157">
        <f t="shared" si="125"/>
        <v>-1619.9989318848011</v>
      </c>
    </row>
    <row r="3997" spans="1:8" ht="15" customHeight="1" x14ac:dyDescent="0.2">
      <c r="A3997" s="152"/>
      <c r="B3997" s="152"/>
      <c r="C3997" s="152"/>
      <c r="D3997" s="152"/>
      <c r="E3997" s="153">
        <f>'2.40-Dati'!A3996</f>
        <v>42577.166666666664</v>
      </c>
      <c r="F3997" s="157">
        <f>'2.40-Dati'!B3996</f>
        <v>42.919998168945298</v>
      </c>
      <c r="G3997" s="157">
        <f t="shared" si="124"/>
        <v>-210.00289916990056</v>
      </c>
      <c r="H3997" s="157">
        <f t="shared" si="125"/>
        <v>-1270.0004577636007</v>
      </c>
    </row>
    <row r="3998" spans="1:8" ht="15" customHeight="1" x14ac:dyDescent="0.2">
      <c r="A3998" s="152"/>
      <c r="B3998" s="152"/>
      <c r="C3998" s="152"/>
      <c r="D3998" s="152"/>
      <c r="E3998" s="153">
        <f>'2.40-Dati'!A3997</f>
        <v>42578.166666666664</v>
      </c>
      <c r="F3998" s="157">
        <f>'2.40-Dati'!B3997</f>
        <v>41.919998168945298</v>
      </c>
      <c r="G3998" s="157">
        <f t="shared" si="124"/>
        <v>-1000</v>
      </c>
      <c r="H3998" s="157">
        <f t="shared" si="125"/>
        <v>-1210.0028991699005</v>
      </c>
    </row>
    <row r="3999" spans="1:8" ht="15" customHeight="1" x14ac:dyDescent="0.2">
      <c r="A3999" s="152"/>
      <c r="B3999" s="152"/>
      <c r="C3999" s="152"/>
      <c r="D3999" s="152"/>
      <c r="E3999" s="153">
        <f>'2.40-Dati'!A3998</f>
        <v>42579.166666666664</v>
      </c>
      <c r="F3999" s="157">
        <f>'2.40-Dati'!B3998</f>
        <v>41.139999389648402</v>
      </c>
      <c r="G3999" s="157">
        <f t="shared" si="124"/>
        <v>-779.99877929689637</v>
      </c>
      <c r="H3999" s="157">
        <f t="shared" si="125"/>
        <v>-1779.9987792968964</v>
      </c>
    </row>
    <row r="4000" spans="1:8" ht="15" customHeight="1" x14ac:dyDescent="0.2">
      <c r="A4000" s="152"/>
      <c r="B4000" s="152"/>
      <c r="C4000" s="152"/>
      <c r="D4000" s="152"/>
      <c r="E4000" s="153">
        <f>'2.40-Dati'!A3999</f>
        <v>42580.166666666664</v>
      </c>
      <c r="F4000" s="157">
        <f>'2.40-Dati'!B3999</f>
        <v>41.599998474121001</v>
      </c>
      <c r="G4000" s="157">
        <f t="shared" si="124"/>
        <v>459.99908447259941</v>
      </c>
      <c r="H4000" s="157">
        <f t="shared" si="125"/>
        <v>-319.99969482429697</v>
      </c>
    </row>
    <row r="4001" spans="1:8" ht="15" customHeight="1" x14ac:dyDescent="0.2">
      <c r="A4001" s="152"/>
      <c r="B4001" s="152"/>
      <c r="C4001" s="152"/>
      <c r="D4001" s="152"/>
      <c r="E4001" s="153">
        <f>'2.40-Dati'!A4000</f>
        <v>42583.166666666664</v>
      </c>
      <c r="F4001" s="157">
        <f>'2.40-Dati'!B4000</f>
        <v>40.060001373291001</v>
      </c>
      <c r="G4001" s="157">
        <f t="shared" si="124"/>
        <v>-1539.9971008299999</v>
      </c>
      <c r="H4001" s="157">
        <f t="shared" si="125"/>
        <v>-1079.9980163574005</v>
      </c>
    </row>
    <row r="4002" spans="1:8" ht="15" customHeight="1" x14ac:dyDescent="0.2">
      <c r="A4002" s="152"/>
      <c r="B4002" s="152"/>
      <c r="C4002" s="152"/>
      <c r="D4002" s="152"/>
      <c r="E4002" s="153">
        <f>'2.40-Dati'!A4001</f>
        <v>42584.166666666664</v>
      </c>
      <c r="F4002" s="157">
        <f>'2.40-Dati'!B4001</f>
        <v>39.509998321533203</v>
      </c>
      <c r="G4002" s="157">
        <f t="shared" si="124"/>
        <v>-550.00305175779829</v>
      </c>
      <c r="H4002" s="157">
        <f t="shared" si="125"/>
        <v>-2090.0001525877983</v>
      </c>
    </row>
    <row r="4003" spans="1:8" ht="15" customHeight="1" x14ac:dyDescent="0.2">
      <c r="A4003" s="152"/>
      <c r="B4003" s="152"/>
      <c r="C4003" s="152"/>
      <c r="D4003" s="152"/>
      <c r="E4003" s="153">
        <f>'2.40-Dati'!A4002</f>
        <v>42585.166666666664</v>
      </c>
      <c r="F4003" s="157">
        <f>'2.40-Dati'!B4002</f>
        <v>40.830001831054602</v>
      </c>
      <c r="G4003" s="157">
        <f t="shared" si="124"/>
        <v>1320.0035095213991</v>
      </c>
      <c r="H4003" s="157">
        <f t="shared" si="125"/>
        <v>770.00045776360082</v>
      </c>
    </row>
    <row r="4004" spans="1:8" ht="15" customHeight="1" x14ac:dyDescent="0.2">
      <c r="A4004" s="152"/>
      <c r="B4004" s="152"/>
      <c r="C4004" s="152"/>
      <c r="D4004" s="152"/>
      <c r="E4004" s="153">
        <f>'2.40-Dati'!A4003</f>
        <v>42586.166666666664</v>
      </c>
      <c r="F4004" s="157">
        <f>'2.40-Dati'!B4003</f>
        <v>41.930000305175703</v>
      </c>
      <c r="G4004" s="157">
        <f t="shared" si="124"/>
        <v>1099.9984741211008</v>
      </c>
      <c r="H4004" s="157">
        <f t="shared" si="125"/>
        <v>2420.0019836424999</v>
      </c>
    </row>
    <row r="4005" spans="1:8" ht="15" customHeight="1" x14ac:dyDescent="0.2">
      <c r="A4005" s="152"/>
      <c r="B4005" s="152"/>
      <c r="C4005" s="152"/>
      <c r="D4005" s="152"/>
      <c r="E4005" s="153">
        <f>'2.40-Dati'!A4004</f>
        <v>42587.166666666664</v>
      </c>
      <c r="F4005" s="157">
        <f>'2.40-Dati'!B4004</f>
        <v>41.799999237060497</v>
      </c>
      <c r="G4005" s="157">
        <f t="shared" si="124"/>
        <v>-130.00106811520595</v>
      </c>
      <c r="H4005" s="157">
        <f t="shared" si="125"/>
        <v>969.99740600589485</v>
      </c>
    </row>
    <row r="4006" spans="1:8" ht="15" customHeight="1" x14ac:dyDescent="0.2">
      <c r="A4006" s="152"/>
      <c r="B4006" s="152"/>
      <c r="C4006" s="152"/>
      <c r="D4006" s="152"/>
      <c r="E4006" s="153">
        <f>'2.40-Dati'!A4005</f>
        <v>42590.166666666664</v>
      </c>
      <c r="F4006" s="157">
        <f>'2.40-Dati'!B4005</f>
        <v>43.020000457763601</v>
      </c>
      <c r="G4006" s="157">
        <f t="shared" si="124"/>
        <v>1220.0012207031036</v>
      </c>
      <c r="H4006" s="157">
        <f t="shared" si="125"/>
        <v>1090.0001525878977</v>
      </c>
    </row>
    <row r="4007" spans="1:8" ht="15" customHeight="1" x14ac:dyDescent="0.2">
      <c r="A4007" s="152"/>
      <c r="B4007" s="152"/>
      <c r="C4007" s="152"/>
      <c r="D4007" s="152"/>
      <c r="E4007" s="153">
        <f>'2.40-Dati'!A4006</f>
        <v>42591.166666666664</v>
      </c>
      <c r="F4007" s="157">
        <f>'2.40-Dati'!B4006</f>
        <v>42.770000457763601</v>
      </c>
      <c r="G4007" s="157">
        <f t="shared" si="124"/>
        <v>-250</v>
      </c>
      <c r="H4007" s="157">
        <f t="shared" si="125"/>
        <v>970.00122070310363</v>
      </c>
    </row>
    <row r="4008" spans="1:8" ht="15" customHeight="1" x14ac:dyDescent="0.2">
      <c r="A4008" s="152"/>
      <c r="B4008" s="152"/>
      <c r="C4008" s="152"/>
      <c r="D4008" s="152"/>
      <c r="E4008" s="153">
        <f>'2.40-Dati'!A4007</f>
        <v>42592.166666666664</v>
      </c>
      <c r="F4008" s="157">
        <f>'2.40-Dati'!B4007</f>
        <v>41.709999084472599</v>
      </c>
      <c r="G4008" s="157">
        <f t="shared" si="124"/>
        <v>-1060.0013732910015</v>
      </c>
      <c r="H4008" s="157">
        <f t="shared" si="125"/>
        <v>-1310.0013732910015</v>
      </c>
    </row>
    <row r="4009" spans="1:8" ht="15" customHeight="1" x14ac:dyDescent="0.2">
      <c r="A4009" s="152"/>
      <c r="B4009" s="152"/>
      <c r="C4009" s="152"/>
      <c r="D4009" s="152"/>
      <c r="E4009" s="153">
        <f>'2.40-Dati'!A4008</f>
        <v>42593.166666666664</v>
      </c>
      <c r="F4009" s="157">
        <f>'2.40-Dati'!B4008</f>
        <v>43.490001678466797</v>
      </c>
      <c r="G4009" s="157">
        <f t="shared" si="124"/>
        <v>1780.0025939941975</v>
      </c>
      <c r="H4009" s="157">
        <f t="shared" si="125"/>
        <v>720.00122070319594</v>
      </c>
    </row>
    <row r="4010" spans="1:8" ht="15" customHeight="1" x14ac:dyDescent="0.2">
      <c r="A4010" s="152"/>
      <c r="B4010" s="152"/>
      <c r="C4010" s="152"/>
      <c r="D4010" s="152"/>
      <c r="E4010" s="153">
        <f>'2.40-Dati'!A4009</f>
        <v>42594.166666666664</v>
      </c>
      <c r="F4010" s="157">
        <f>'2.40-Dati'!B4009</f>
        <v>44.490001678466797</v>
      </c>
      <c r="G4010" s="157">
        <f t="shared" si="124"/>
        <v>1000</v>
      </c>
      <c r="H4010" s="157">
        <f t="shared" si="125"/>
        <v>2780.0025939941975</v>
      </c>
    </row>
    <row r="4011" spans="1:8" ht="15" customHeight="1" x14ac:dyDescent="0.2">
      <c r="A4011" s="152"/>
      <c r="B4011" s="152"/>
      <c r="C4011" s="152"/>
      <c r="D4011" s="152"/>
      <c r="E4011" s="153">
        <f>'2.40-Dati'!A4010</f>
        <v>42597.166666666664</v>
      </c>
      <c r="F4011" s="157">
        <f>'2.40-Dati'!B4010</f>
        <v>45.740001678466797</v>
      </c>
      <c r="G4011" s="157">
        <f t="shared" si="124"/>
        <v>1250</v>
      </c>
      <c r="H4011" s="157">
        <f t="shared" si="125"/>
        <v>2250</v>
      </c>
    </row>
    <row r="4012" spans="1:8" ht="15" customHeight="1" x14ac:dyDescent="0.2">
      <c r="A4012" s="152"/>
      <c r="B4012" s="152"/>
      <c r="C4012" s="152"/>
      <c r="D4012" s="152"/>
      <c r="E4012" s="153">
        <f>'2.40-Dati'!A4011</f>
        <v>42598.166666666664</v>
      </c>
      <c r="F4012" s="157">
        <f>'2.40-Dati'!B4011</f>
        <v>46.580001831054602</v>
      </c>
      <c r="G4012" s="157">
        <f t="shared" si="124"/>
        <v>840.00015258780536</v>
      </c>
      <c r="H4012" s="157">
        <f t="shared" si="125"/>
        <v>2090.0001525878051</v>
      </c>
    </row>
    <row r="4013" spans="1:8" ht="15" customHeight="1" x14ac:dyDescent="0.2">
      <c r="A4013" s="152"/>
      <c r="B4013" s="152"/>
      <c r="C4013" s="152"/>
      <c r="D4013" s="152"/>
      <c r="E4013" s="153">
        <f>'2.40-Dati'!A4012</f>
        <v>42599.166666666664</v>
      </c>
      <c r="F4013" s="157">
        <f>'2.40-Dati'!B4012</f>
        <v>46.790000915527301</v>
      </c>
      <c r="G4013" s="157">
        <f t="shared" si="124"/>
        <v>209.99908447269888</v>
      </c>
      <c r="H4013" s="157">
        <f t="shared" si="125"/>
        <v>1049.9992370605041</v>
      </c>
    </row>
    <row r="4014" spans="1:8" ht="15" customHeight="1" x14ac:dyDescent="0.2">
      <c r="A4014" s="152"/>
      <c r="B4014" s="152"/>
      <c r="C4014" s="152"/>
      <c r="D4014" s="152"/>
      <c r="E4014" s="153">
        <f>'2.40-Dati'!A4013</f>
        <v>42600.166666666664</v>
      </c>
      <c r="F4014" s="157">
        <f>'2.40-Dati'!B4013</f>
        <v>48.220001220703097</v>
      </c>
      <c r="G4014" s="157">
        <f t="shared" si="124"/>
        <v>1430.0003051757953</v>
      </c>
      <c r="H4014" s="157">
        <f t="shared" si="125"/>
        <v>1639.9993896484943</v>
      </c>
    </row>
    <row r="4015" spans="1:8" ht="15" customHeight="1" x14ac:dyDescent="0.2">
      <c r="A4015" s="152"/>
      <c r="B4015" s="152"/>
      <c r="C4015" s="152"/>
      <c r="D4015" s="152"/>
      <c r="E4015" s="153">
        <f>'2.40-Dati'!A4014</f>
        <v>42601.166666666664</v>
      </c>
      <c r="F4015" s="157">
        <f>'2.40-Dati'!B4014</f>
        <v>48.520000457763601</v>
      </c>
      <c r="G4015" s="157">
        <f t="shared" si="124"/>
        <v>299.99923706050424</v>
      </c>
      <c r="H4015" s="157">
        <f t="shared" si="125"/>
        <v>1729.9995422362995</v>
      </c>
    </row>
    <row r="4016" spans="1:8" ht="15" customHeight="1" x14ac:dyDescent="0.2">
      <c r="A4016" s="152"/>
      <c r="B4016" s="152"/>
      <c r="C4016" s="152"/>
      <c r="D4016" s="152"/>
      <c r="E4016" s="153">
        <f>'2.40-Dati'!A4015</f>
        <v>42604.166666666664</v>
      </c>
      <c r="F4016" s="157">
        <f>'2.40-Dati'!B4015</f>
        <v>47.049999237060497</v>
      </c>
      <c r="G4016" s="157">
        <f t="shared" si="124"/>
        <v>-1470.0012207031036</v>
      </c>
      <c r="H4016" s="157">
        <f t="shared" si="125"/>
        <v>-1170.0019836425995</v>
      </c>
    </row>
    <row r="4017" spans="1:8" ht="15" customHeight="1" x14ac:dyDescent="0.2">
      <c r="A4017" s="152"/>
      <c r="B4017" s="152"/>
      <c r="C4017" s="152"/>
      <c r="D4017" s="152"/>
      <c r="E4017" s="153">
        <f>'2.40-Dati'!A4016</f>
        <v>42605.166666666664</v>
      </c>
      <c r="F4017" s="157">
        <f>'2.40-Dati'!B4016</f>
        <v>48.099998474121001</v>
      </c>
      <c r="G4017" s="157">
        <f t="shared" si="124"/>
        <v>1049.9992370605041</v>
      </c>
      <c r="H4017" s="157">
        <f t="shared" si="125"/>
        <v>-420.0019836425995</v>
      </c>
    </row>
    <row r="4018" spans="1:8" ht="15" customHeight="1" x14ac:dyDescent="0.2">
      <c r="A4018" s="152"/>
      <c r="B4018" s="152"/>
      <c r="C4018" s="152"/>
      <c r="D4018" s="152"/>
      <c r="E4018" s="153">
        <f>'2.40-Dati'!A4017</f>
        <v>42606.166666666664</v>
      </c>
      <c r="F4018" s="157">
        <f>'2.40-Dati'!B4017</f>
        <v>46.770000457763601</v>
      </c>
      <c r="G4018" s="157">
        <f t="shared" si="124"/>
        <v>-1329.9980163574005</v>
      </c>
      <c r="H4018" s="157">
        <f t="shared" si="125"/>
        <v>-279.99877929689637</v>
      </c>
    </row>
    <row r="4019" spans="1:8" ht="15" customHeight="1" x14ac:dyDescent="0.2">
      <c r="A4019" s="152"/>
      <c r="B4019" s="152"/>
      <c r="C4019" s="152"/>
      <c r="D4019" s="152"/>
      <c r="E4019" s="153">
        <f>'2.40-Dati'!A4018</f>
        <v>42607.166666666664</v>
      </c>
      <c r="F4019" s="157">
        <f>'2.40-Dati'!B4018</f>
        <v>47.330001831054602</v>
      </c>
      <c r="G4019" s="157">
        <f t="shared" si="124"/>
        <v>560.00137329100141</v>
      </c>
      <c r="H4019" s="157">
        <f t="shared" si="125"/>
        <v>-769.99664306639909</v>
      </c>
    </row>
    <row r="4020" spans="1:8" ht="15" customHeight="1" x14ac:dyDescent="0.2">
      <c r="A4020" s="152"/>
      <c r="B4020" s="152"/>
      <c r="C4020" s="152"/>
      <c r="D4020" s="152"/>
      <c r="E4020" s="153">
        <f>'2.40-Dati'!A4019</f>
        <v>42608.166666666664</v>
      </c>
      <c r="F4020" s="157">
        <f>'2.40-Dati'!B4019</f>
        <v>47.639999389648402</v>
      </c>
      <c r="G4020" s="157">
        <f t="shared" si="124"/>
        <v>309.99755859379974</v>
      </c>
      <c r="H4020" s="157">
        <f t="shared" si="125"/>
        <v>869.9989318848011</v>
      </c>
    </row>
    <row r="4021" spans="1:8" ht="15" customHeight="1" x14ac:dyDescent="0.2">
      <c r="A4021" s="152"/>
      <c r="B4021" s="152"/>
      <c r="C4021" s="152"/>
      <c r="D4021" s="152"/>
      <c r="E4021" s="153">
        <f>'2.40-Dati'!A4020</f>
        <v>42611.166666666664</v>
      </c>
      <c r="F4021" s="157">
        <f>'2.40-Dati'!B4020</f>
        <v>46.9799995422363</v>
      </c>
      <c r="G4021" s="157">
        <f t="shared" si="124"/>
        <v>-659.99984741210233</v>
      </c>
      <c r="H4021" s="157">
        <f t="shared" si="125"/>
        <v>-350.00228881830259</v>
      </c>
    </row>
    <row r="4022" spans="1:8" ht="15" customHeight="1" x14ac:dyDescent="0.2">
      <c r="A4022" s="152"/>
      <c r="B4022" s="152"/>
      <c r="C4022" s="152"/>
      <c r="D4022" s="152"/>
      <c r="E4022" s="153">
        <f>'2.40-Dati'!A4021</f>
        <v>42612.166666666664</v>
      </c>
      <c r="F4022" s="157">
        <f>'2.40-Dati'!B4021</f>
        <v>46.349998474121001</v>
      </c>
      <c r="G4022" s="157">
        <f t="shared" si="124"/>
        <v>-630.00106811529827</v>
      </c>
      <c r="H4022" s="157">
        <f t="shared" si="125"/>
        <v>-1290.0009155274006</v>
      </c>
    </row>
    <row r="4023" spans="1:8" ht="15" customHeight="1" x14ac:dyDescent="0.2">
      <c r="A4023" s="152"/>
      <c r="B4023" s="152"/>
      <c r="C4023" s="152"/>
      <c r="D4023" s="152"/>
      <c r="E4023" s="153">
        <f>'2.40-Dati'!A4022</f>
        <v>42613.166666666664</v>
      </c>
      <c r="F4023" s="157">
        <f>'2.40-Dati'!B4022</f>
        <v>44.700000762939403</v>
      </c>
      <c r="G4023" s="157">
        <f t="shared" si="124"/>
        <v>-1649.9977111815979</v>
      </c>
      <c r="H4023" s="157">
        <f t="shared" si="125"/>
        <v>-2279.9987792968959</v>
      </c>
    </row>
    <row r="4024" spans="1:8" ht="15" customHeight="1" x14ac:dyDescent="0.2">
      <c r="A4024" s="152"/>
      <c r="B4024" s="152"/>
      <c r="C4024" s="152"/>
      <c r="D4024" s="152"/>
      <c r="E4024" s="153">
        <f>'2.40-Dati'!A4023</f>
        <v>42614.166666666664</v>
      </c>
      <c r="F4024" s="157">
        <f>'2.40-Dati'!B4023</f>
        <v>43.159999847412102</v>
      </c>
      <c r="G4024" s="157">
        <f t="shared" si="124"/>
        <v>-1540.000915527301</v>
      </c>
      <c r="H4024" s="157">
        <f t="shared" si="125"/>
        <v>-3189.9986267088989</v>
      </c>
    </row>
    <row r="4025" spans="1:8" ht="15" customHeight="1" x14ac:dyDescent="0.2">
      <c r="A4025" s="152"/>
      <c r="B4025" s="152"/>
      <c r="C4025" s="152"/>
      <c r="D4025" s="152"/>
      <c r="E4025" s="153">
        <f>'2.40-Dati'!A4024</f>
        <v>42615.166666666664</v>
      </c>
      <c r="F4025" s="157">
        <f>'2.40-Dati'!B4024</f>
        <v>44.439998626708899</v>
      </c>
      <c r="G4025" s="157">
        <f t="shared" si="124"/>
        <v>1279.9987792967968</v>
      </c>
      <c r="H4025" s="157">
        <f t="shared" si="125"/>
        <v>-260.00213623050422</v>
      </c>
    </row>
    <row r="4026" spans="1:8" ht="15" customHeight="1" x14ac:dyDescent="0.2">
      <c r="A4026" s="152"/>
      <c r="B4026" s="152"/>
      <c r="C4026" s="152"/>
      <c r="D4026" s="152"/>
      <c r="E4026" s="153">
        <f>'2.40-Dati'!A4025</f>
        <v>42619.166666666664</v>
      </c>
      <c r="F4026" s="157">
        <f>'2.40-Dati'!B4025</f>
        <v>44.830001831054602</v>
      </c>
      <c r="G4026" s="157">
        <f t="shared" si="124"/>
        <v>390.00320434570313</v>
      </c>
      <c r="H4026" s="157">
        <f t="shared" si="125"/>
        <v>1670.0019836424999</v>
      </c>
    </row>
    <row r="4027" spans="1:8" ht="15" customHeight="1" x14ac:dyDescent="0.2">
      <c r="A4027" s="152"/>
      <c r="B4027" s="152"/>
      <c r="C4027" s="152"/>
      <c r="D4027" s="152"/>
      <c r="E4027" s="153">
        <f>'2.40-Dati'!A4026</f>
        <v>42620.166666666664</v>
      </c>
      <c r="F4027" s="157">
        <f>'2.40-Dati'!B4026</f>
        <v>45.5</v>
      </c>
      <c r="G4027" s="157">
        <f t="shared" si="124"/>
        <v>669.99816894539777</v>
      </c>
      <c r="H4027" s="157">
        <f t="shared" si="125"/>
        <v>1060.0013732911009</v>
      </c>
    </row>
    <row r="4028" spans="1:8" ht="15" customHeight="1" x14ac:dyDescent="0.2">
      <c r="A4028" s="152"/>
      <c r="B4028" s="152"/>
      <c r="C4028" s="152"/>
      <c r="D4028" s="152"/>
      <c r="E4028" s="153">
        <f>'2.40-Dati'!A4027</f>
        <v>42621.166666666664</v>
      </c>
      <c r="F4028" s="157">
        <f>'2.40-Dati'!B4027</f>
        <v>47.619998931884702</v>
      </c>
      <c r="G4028" s="157">
        <f t="shared" si="124"/>
        <v>2119.9989318847015</v>
      </c>
      <c r="H4028" s="157">
        <f t="shared" si="125"/>
        <v>2789.997100830099</v>
      </c>
    </row>
    <row r="4029" spans="1:8" ht="15" customHeight="1" x14ac:dyDescent="0.2">
      <c r="A4029" s="152"/>
      <c r="B4029" s="152"/>
      <c r="C4029" s="152"/>
      <c r="D4029" s="152"/>
      <c r="E4029" s="153">
        <f>'2.40-Dati'!A4028</f>
        <v>42622.166666666664</v>
      </c>
      <c r="F4029" s="157">
        <f>'2.40-Dati'!B4028</f>
        <v>45.880001068115199</v>
      </c>
      <c r="G4029" s="157">
        <f t="shared" si="124"/>
        <v>-1739.9978637695028</v>
      </c>
      <c r="H4029" s="157">
        <f t="shared" si="125"/>
        <v>380.00106811519868</v>
      </c>
    </row>
    <row r="4030" spans="1:8" ht="15" customHeight="1" x14ac:dyDescent="0.2">
      <c r="A4030" s="152"/>
      <c r="B4030" s="152"/>
      <c r="C4030" s="152"/>
      <c r="D4030" s="152"/>
      <c r="E4030" s="153">
        <f>'2.40-Dati'!A4029</f>
        <v>42625.166666666664</v>
      </c>
      <c r="F4030" s="157">
        <f>'2.40-Dati'!B4029</f>
        <v>46.290000915527301</v>
      </c>
      <c r="G4030" s="157">
        <f t="shared" si="124"/>
        <v>409.99984741210227</v>
      </c>
      <c r="H4030" s="157">
        <f t="shared" si="125"/>
        <v>-1329.9980163574005</v>
      </c>
    </row>
    <row r="4031" spans="1:8" ht="15" customHeight="1" x14ac:dyDescent="0.2">
      <c r="A4031" s="152"/>
      <c r="B4031" s="152"/>
      <c r="C4031" s="152"/>
      <c r="D4031" s="152"/>
      <c r="E4031" s="153">
        <f>'2.40-Dati'!A4030</f>
        <v>42626.166666666664</v>
      </c>
      <c r="F4031" s="157">
        <f>'2.40-Dati'!B4030</f>
        <v>44.900001525878899</v>
      </c>
      <c r="G4031" s="157">
        <f t="shared" si="124"/>
        <v>-1389.999389648402</v>
      </c>
      <c r="H4031" s="157">
        <f t="shared" si="125"/>
        <v>-979.9995422362997</v>
      </c>
    </row>
    <row r="4032" spans="1:8" ht="15" customHeight="1" x14ac:dyDescent="0.2">
      <c r="A4032" s="152"/>
      <c r="B4032" s="152"/>
      <c r="C4032" s="152"/>
      <c r="D4032" s="152"/>
      <c r="E4032" s="153">
        <f>'2.40-Dati'!A4031</f>
        <v>42627.166666666664</v>
      </c>
      <c r="F4032" s="157">
        <f>'2.40-Dati'!B4031</f>
        <v>43.580001831054602</v>
      </c>
      <c r="G4032" s="157">
        <f t="shared" si="124"/>
        <v>-1319.999694824297</v>
      </c>
      <c r="H4032" s="157">
        <f t="shared" si="125"/>
        <v>-2709.999084472699</v>
      </c>
    </row>
    <row r="4033" spans="1:8" ht="15" customHeight="1" x14ac:dyDescent="0.2">
      <c r="A4033" s="152"/>
      <c r="B4033" s="152"/>
      <c r="C4033" s="152"/>
      <c r="D4033" s="152"/>
      <c r="E4033" s="153">
        <f>'2.40-Dati'!A4032</f>
        <v>42628.166666666664</v>
      </c>
      <c r="F4033" s="157">
        <f>'2.40-Dati'!B4032</f>
        <v>43.909999847412102</v>
      </c>
      <c r="G4033" s="157">
        <f t="shared" si="124"/>
        <v>329.99801635750003</v>
      </c>
      <c r="H4033" s="157">
        <f t="shared" si="125"/>
        <v>-990.00167846679688</v>
      </c>
    </row>
    <row r="4034" spans="1:8" ht="15" customHeight="1" x14ac:dyDescent="0.2">
      <c r="A4034" s="152"/>
      <c r="B4034" s="152"/>
      <c r="C4034" s="152"/>
      <c r="D4034" s="152"/>
      <c r="E4034" s="153">
        <f>'2.40-Dati'!A4033</f>
        <v>42629.166666666664</v>
      </c>
      <c r="F4034" s="157">
        <f>'2.40-Dati'!B4033</f>
        <v>43.029998779296797</v>
      </c>
      <c r="G4034" s="157">
        <f t="shared" si="124"/>
        <v>-880.00106811530543</v>
      </c>
      <c r="H4034" s="157">
        <f t="shared" si="125"/>
        <v>-550.00305175780545</v>
      </c>
    </row>
    <row r="4035" spans="1:8" ht="15" customHeight="1" x14ac:dyDescent="0.2">
      <c r="A4035" s="152"/>
      <c r="B4035" s="152"/>
      <c r="C4035" s="152"/>
      <c r="D4035" s="152"/>
      <c r="E4035" s="153">
        <f>'2.40-Dati'!A4034</f>
        <v>42632.166666666664</v>
      </c>
      <c r="F4035" s="157">
        <f>'2.40-Dati'!B4034</f>
        <v>43.299999237060497</v>
      </c>
      <c r="G4035" s="157">
        <f t="shared" si="124"/>
        <v>270.0004577637003</v>
      </c>
      <c r="H4035" s="157">
        <f t="shared" si="125"/>
        <v>-610.00061035160513</v>
      </c>
    </row>
    <row r="4036" spans="1:8" ht="15" customHeight="1" x14ac:dyDescent="0.2">
      <c r="A4036" s="152"/>
      <c r="B4036" s="152"/>
      <c r="C4036" s="152"/>
      <c r="D4036" s="152"/>
      <c r="E4036" s="153">
        <f>'2.40-Dati'!A4035</f>
        <v>42633.166666666664</v>
      </c>
      <c r="F4036" s="157">
        <f>'2.40-Dati'!B4035</f>
        <v>43.439998626708899</v>
      </c>
      <c r="G4036" s="157">
        <f t="shared" ref="G4036:G4099" si="126">IF($B$1="lunga",1,-1)*$B$3*(F4036-F4035)</f>
        <v>139.99938964840197</v>
      </c>
      <c r="H4036" s="157">
        <f t="shared" si="125"/>
        <v>409.99984741210227</v>
      </c>
    </row>
    <row r="4037" spans="1:8" ht="15" customHeight="1" x14ac:dyDescent="0.2">
      <c r="A4037" s="152"/>
      <c r="B4037" s="152"/>
      <c r="C4037" s="152"/>
      <c r="D4037" s="152"/>
      <c r="E4037" s="153">
        <f>'2.40-Dati'!A4036</f>
        <v>42634.166666666664</v>
      </c>
      <c r="F4037" s="157">
        <f>'2.40-Dati'!B4036</f>
        <v>45.340000152587798</v>
      </c>
      <c r="G4037" s="157">
        <f t="shared" si="126"/>
        <v>1900.0015258788992</v>
      </c>
      <c r="H4037" s="157">
        <f t="shared" ref="H4037:H4100" si="127">G4036+G4037</f>
        <v>2040.0009155273012</v>
      </c>
    </row>
    <row r="4038" spans="1:8" ht="15" customHeight="1" x14ac:dyDescent="0.2">
      <c r="A4038" s="152"/>
      <c r="B4038" s="152"/>
      <c r="C4038" s="152"/>
      <c r="D4038" s="152"/>
      <c r="E4038" s="153">
        <f>'2.40-Dati'!A4037</f>
        <v>42635.166666666664</v>
      </c>
      <c r="F4038" s="157">
        <f>'2.40-Dati'!B4037</f>
        <v>46.319999694824197</v>
      </c>
      <c r="G4038" s="157">
        <f t="shared" si="126"/>
        <v>979.99954223639918</v>
      </c>
      <c r="H4038" s="157">
        <f t="shared" si="127"/>
        <v>2880.0010681152985</v>
      </c>
    </row>
    <row r="4039" spans="1:8" ht="15" customHeight="1" x14ac:dyDescent="0.2">
      <c r="A4039" s="152"/>
      <c r="B4039" s="152"/>
      <c r="C4039" s="152"/>
      <c r="D4039" s="152"/>
      <c r="E4039" s="153">
        <f>'2.40-Dati'!A4038</f>
        <v>42636.166666666664</v>
      </c>
      <c r="F4039" s="157">
        <f>'2.40-Dati'!B4038</f>
        <v>44.4799995422363</v>
      </c>
      <c r="G4039" s="157">
        <f t="shared" si="126"/>
        <v>-1840.0001525878977</v>
      </c>
      <c r="H4039" s="157">
        <f t="shared" si="127"/>
        <v>-860.00061035149849</v>
      </c>
    </row>
    <row r="4040" spans="1:8" ht="15" customHeight="1" x14ac:dyDescent="0.2">
      <c r="A4040" s="152"/>
      <c r="B4040" s="152"/>
      <c r="C4040" s="152"/>
      <c r="D4040" s="152"/>
      <c r="E4040" s="153">
        <f>'2.40-Dati'!A4039</f>
        <v>42639.166666666664</v>
      </c>
      <c r="F4040" s="157">
        <f>'2.40-Dati'!B4039</f>
        <v>45.930000305175703</v>
      </c>
      <c r="G4040" s="157">
        <f t="shared" si="126"/>
        <v>1450.0007629394033</v>
      </c>
      <c r="H4040" s="157">
        <f t="shared" si="127"/>
        <v>-389.99938964849434</v>
      </c>
    </row>
    <row r="4041" spans="1:8" ht="15" customHeight="1" x14ac:dyDescent="0.2">
      <c r="A4041" s="152"/>
      <c r="B4041" s="152"/>
      <c r="C4041" s="152"/>
      <c r="D4041" s="152"/>
      <c r="E4041" s="153">
        <f>'2.40-Dati'!A4040</f>
        <v>42640.166666666664</v>
      </c>
      <c r="F4041" s="157">
        <f>'2.40-Dati'!B4040</f>
        <v>44.669998168945298</v>
      </c>
      <c r="G4041" s="157">
        <f t="shared" si="126"/>
        <v>-1260.0021362304049</v>
      </c>
      <c r="H4041" s="157">
        <f t="shared" si="127"/>
        <v>189.99862670899847</v>
      </c>
    </row>
    <row r="4042" spans="1:8" ht="15" customHeight="1" x14ac:dyDescent="0.2">
      <c r="A4042" s="152"/>
      <c r="B4042" s="152"/>
      <c r="C4042" s="152"/>
      <c r="D4042" s="152"/>
      <c r="E4042" s="153">
        <f>'2.40-Dati'!A4041</f>
        <v>42641.166666666664</v>
      </c>
      <c r="F4042" s="157">
        <f>'2.40-Dati'!B4041</f>
        <v>47.049999237060497</v>
      </c>
      <c r="G4042" s="157">
        <f t="shared" si="126"/>
        <v>2380.0010681151989</v>
      </c>
      <c r="H4042" s="157">
        <f t="shared" si="127"/>
        <v>1119.998931884794</v>
      </c>
    </row>
    <row r="4043" spans="1:8" ht="15" customHeight="1" x14ac:dyDescent="0.2">
      <c r="A4043" s="152"/>
      <c r="B4043" s="152"/>
      <c r="C4043" s="152"/>
      <c r="D4043" s="152"/>
      <c r="E4043" s="153">
        <f>'2.40-Dati'!A4042</f>
        <v>42642.166666666664</v>
      </c>
      <c r="F4043" s="157">
        <f>'2.40-Dati'!B4042</f>
        <v>47.830001831054602</v>
      </c>
      <c r="G4043" s="157">
        <f t="shared" si="126"/>
        <v>780.00259399410515</v>
      </c>
      <c r="H4043" s="157">
        <f t="shared" si="127"/>
        <v>3160.0036621093041</v>
      </c>
    </row>
    <row r="4044" spans="1:8" ht="15" customHeight="1" x14ac:dyDescent="0.2">
      <c r="A4044" s="152"/>
      <c r="B4044" s="152"/>
      <c r="C4044" s="152"/>
      <c r="D4044" s="152"/>
      <c r="E4044" s="153">
        <f>'2.40-Dati'!A4043</f>
        <v>42643.166666666664</v>
      </c>
      <c r="F4044" s="157">
        <f>'2.40-Dati'!B4043</f>
        <v>48.240001678466797</v>
      </c>
      <c r="G4044" s="157">
        <f t="shared" si="126"/>
        <v>409.99984741219464</v>
      </c>
      <c r="H4044" s="157">
        <f t="shared" si="127"/>
        <v>1190.0024414062998</v>
      </c>
    </row>
    <row r="4045" spans="1:8" ht="15" customHeight="1" x14ac:dyDescent="0.2">
      <c r="A4045" s="152"/>
      <c r="B4045" s="152"/>
      <c r="C4045" s="152"/>
      <c r="D4045" s="152"/>
      <c r="E4045" s="153">
        <f>'2.40-Dati'!A4044</f>
        <v>42646.166666666664</v>
      </c>
      <c r="F4045" s="157">
        <f>'2.40-Dati'!B4044</f>
        <v>48.810001373291001</v>
      </c>
      <c r="G4045" s="157">
        <f t="shared" si="126"/>
        <v>569.99969482420454</v>
      </c>
      <c r="H4045" s="157">
        <f t="shared" si="127"/>
        <v>979.99954223639918</v>
      </c>
    </row>
    <row r="4046" spans="1:8" ht="15" customHeight="1" x14ac:dyDescent="0.2">
      <c r="A4046" s="152"/>
      <c r="B4046" s="152"/>
      <c r="C4046" s="152"/>
      <c r="D4046" s="152"/>
      <c r="E4046" s="153">
        <f>'2.40-Dati'!A4045</f>
        <v>42647.166666666664</v>
      </c>
      <c r="F4046" s="157">
        <f>'2.40-Dati'!B4045</f>
        <v>48.689998626708899</v>
      </c>
      <c r="G4046" s="157">
        <f t="shared" si="126"/>
        <v>-120.0027465821023</v>
      </c>
      <c r="H4046" s="157">
        <f t="shared" si="127"/>
        <v>449.99694824210223</v>
      </c>
    </row>
    <row r="4047" spans="1:8" ht="15" customHeight="1" x14ac:dyDescent="0.2">
      <c r="A4047" s="152"/>
      <c r="B4047" s="152"/>
      <c r="C4047" s="152"/>
      <c r="D4047" s="152"/>
      <c r="E4047" s="153">
        <f>'2.40-Dati'!A4046</f>
        <v>42648.166666666664</v>
      </c>
      <c r="F4047" s="157">
        <f>'2.40-Dati'!B4046</f>
        <v>49.830001831054602</v>
      </c>
      <c r="G4047" s="157">
        <f t="shared" si="126"/>
        <v>1140.0032043457031</v>
      </c>
      <c r="H4047" s="157">
        <f t="shared" si="127"/>
        <v>1020.0004577636008</v>
      </c>
    </row>
    <row r="4048" spans="1:8" ht="15" customHeight="1" x14ac:dyDescent="0.2">
      <c r="A4048" s="152"/>
      <c r="B4048" s="152"/>
      <c r="C4048" s="152"/>
      <c r="D4048" s="152"/>
      <c r="E4048" s="153">
        <f>'2.40-Dati'!A4047</f>
        <v>42649.166666666664</v>
      </c>
      <c r="F4048" s="157">
        <f>'2.40-Dati'!B4047</f>
        <v>50.439998626708899</v>
      </c>
      <c r="G4048" s="157">
        <f t="shared" si="126"/>
        <v>609.99679565429688</v>
      </c>
      <c r="H4048" s="157">
        <f t="shared" si="127"/>
        <v>1750</v>
      </c>
    </row>
    <row r="4049" spans="1:8" ht="15" customHeight="1" x14ac:dyDescent="0.2">
      <c r="A4049" s="152"/>
      <c r="B4049" s="152"/>
      <c r="C4049" s="152"/>
      <c r="D4049" s="152"/>
      <c r="E4049" s="153">
        <f>'2.40-Dati'!A4048</f>
        <v>42650.166666666664</v>
      </c>
      <c r="F4049" s="157">
        <f>'2.40-Dati'!B4048</f>
        <v>49.810001373291001</v>
      </c>
      <c r="G4049" s="157">
        <f t="shared" si="126"/>
        <v>-629.9972534178977</v>
      </c>
      <c r="H4049" s="157">
        <f t="shared" si="127"/>
        <v>-20.000457763600821</v>
      </c>
    </row>
    <row r="4050" spans="1:8" ht="15" customHeight="1" x14ac:dyDescent="0.2">
      <c r="A4050" s="152"/>
      <c r="B4050" s="152"/>
      <c r="C4050" s="152"/>
      <c r="D4050" s="152"/>
      <c r="E4050" s="153">
        <f>'2.40-Dati'!A4049</f>
        <v>42654.166666666664</v>
      </c>
      <c r="F4050" s="157">
        <f>'2.40-Dati'!B4049</f>
        <v>50.790000915527301</v>
      </c>
      <c r="G4050" s="157">
        <f t="shared" si="126"/>
        <v>979.9995422362997</v>
      </c>
      <c r="H4050" s="157">
        <f t="shared" si="127"/>
        <v>350.00228881840201</v>
      </c>
    </row>
    <row r="4051" spans="1:8" ht="15" customHeight="1" x14ac:dyDescent="0.2">
      <c r="A4051" s="152"/>
      <c r="B4051" s="152"/>
      <c r="C4051" s="152"/>
      <c r="D4051" s="152"/>
      <c r="E4051" s="153">
        <f>'2.40-Dati'!A4050</f>
        <v>42655.166666666664</v>
      </c>
      <c r="F4051" s="157">
        <f>'2.40-Dati'!B4050</f>
        <v>50.180000305175703</v>
      </c>
      <c r="G4051" s="157">
        <f t="shared" si="126"/>
        <v>-610.00061035159797</v>
      </c>
      <c r="H4051" s="157">
        <f t="shared" si="127"/>
        <v>369.99893188470173</v>
      </c>
    </row>
    <row r="4052" spans="1:8" ht="15" customHeight="1" x14ac:dyDescent="0.2">
      <c r="A4052" s="152"/>
      <c r="B4052" s="152"/>
      <c r="C4052" s="152"/>
      <c r="D4052" s="152"/>
      <c r="E4052" s="153">
        <f>'2.40-Dati'!A4051</f>
        <v>42656.166666666664</v>
      </c>
      <c r="F4052" s="157">
        <f>'2.40-Dati'!B4051</f>
        <v>50.439998626708899</v>
      </c>
      <c r="G4052" s="157">
        <f t="shared" si="126"/>
        <v>259.99832153319602</v>
      </c>
      <c r="H4052" s="157">
        <f t="shared" si="127"/>
        <v>-350.00228881840195</v>
      </c>
    </row>
    <row r="4053" spans="1:8" ht="15" customHeight="1" x14ac:dyDescent="0.2">
      <c r="A4053" s="152"/>
      <c r="B4053" s="152"/>
      <c r="C4053" s="152"/>
      <c r="D4053" s="152"/>
      <c r="E4053" s="153">
        <f>'2.40-Dati'!A4052</f>
        <v>42657.166666666664</v>
      </c>
      <c r="F4053" s="157">
        <f>'2.40-Dati'!B4052</f>
        <v>50.349998474121001</v>
      </c>
      <c r="G4053" s="157">
        <f t="shared" si="126"/>
        <v>-90.00015258789773</v>
      </c>
      <c r="H4053" s="157">
        <f t="shared" si="127"/>
        <v>169.99816894529829</v>
      </c>
    </row>
    <row r="4054" spans="1:8" ht="15" customHeight="1" x14ac:dyDescent="0.2">
      <c r="A4054" s="152"/>
      <c r="B4054" s="152"/>
      <c r="C4054" s="152"/>
      <c r="D4054" s="152"/>
      <c r="E4054" s="153">
        <f>'2.40-Dati'!A4053</f>
        <v>42660.166666666664</v>
      </c>
      <c r="F4054" s="157">
        <f>'2.40-Dati'!B4053</f>
        <v>49.939998626708899</v>
      </c>
      <c r="G4054" s="157">
        <f t="shared" si="126"/>
        <v>-409.99984741210227</v>
      </c>
      <c r="H4054" s="157">
        <f t="shared" si="127"/>
        <v>-500</v>
      </c>
    </row>
    <row r="4055" spans="1:8" ht="15" customHeight="1" x14ac:dyDescent="0.2">
      <c r="A4055" s="152"/>
      <c r="B4055" s="152"/>
      <c r="C4055" s="152"/>
      <c r="D4055" s="152"/>
      <c r="E4055" s="153">
        <f>'2.40-Dati'!A4054</f>
        <v>42661.166666666664</v>
      </c>
      <c r="F4055" s="157">
        <f>'2.40-Dati'!B4054</f>
        <v>50.290000915527301</v>
      </c>
      <c r="G4055" s="157">
        <f t="shared" si="126"/>
        <v>350.00228881840201</v>
      </c>
      <c r="H4055" s="157">
        <f t="shared" si="127"/>
        <v>-59.997558593700262</v>
      </c>
    </row>
    <row r="4056" spans="1:8" ht="15" customHeight="1" x14ac:dyDescent="0.2">
      <c r="A4056" s="152"/>
      <c r="B4056" s="152"/>
      <c r="C4056" s="152"/>
      <c r="D4056" s="152"/>
      <c r="E4056" s="153">
        <f>'2.40-Dati'!A4055</f>
        <v>42662.166666666664</v>
      </c>
      <c r="F4056" s="157">
        <f>'2.40-Dati'!B4055</f>
        <v>51.599998474121001</v>
      </c>
      <c r="G4056" s="157">
        <f t="shared" si="126"/>
        <v>1309.9975585937002</v>
      </c>
      <c r="H4056" s="157">
        <f t="shared" si="127"/>
        <v>1659.9998474121021</v>
      </c>
    </row>
    <row r="4057" spans="1:8" ht="15" customHeight="1" x14ac:dyDescent="0.2">
      <c r="A4057" s="152"/>
      <c r="B4057" s="152"/>
      <c r="C4057" s="152"/>
      <c r="D4057" s="152"/>
      <c r="E4057" s="153">
        <f>'2.40-Dati'!A4056</f>
        <v>42663.166666666664</v>
      </c>
      <c r="F4057" s="157">
        <f>'2.40-Dati'!B4056</f>
        <v>50.430000305175703</v>
      </c>
      <c r="G4057" s="157">
        <f t="shared" si="126"/>
        <v>-1169.9981689452984</v>
      </c>
      <c r="H4057" s="157">
        <f t="shared" si="127"/>
        <v>139.9993896484018</v>
      </c>
    </row>
    <row r="4058" spans="1:8" ht="15" customHeight="1" x14ac:dyDescent="0.2">
      <c r="A4058" s="152"/>
      <c r="B4058" s="152"/>
      <c r="C4058" s="152"/>
      <c r="D4058" s="152"/>
      <c r="E4058" s="153">
        <f>'2.40-Dati'!A4057</f>
        <v>42664.166666666664</v>
      </c>
      <c r="F4058" s="157">
        <f>'2.40-Dati'!B4057</f>
        <v>50.849998474121001</v>
      </c>
      <c r="G4058" s="157">
        <f t="shared" si="126"/>
        <v>419.99816894529829</v>
      </c>
      <c r="H4058" s="157">
        <f t="shared" si="127"/>
        <v>-750.00000000000011</v>
      </c>
    </row>
    <row r="4059" spans="1:8" ht="15" customHeight="1" x14ac:dyDescent="0.2">
      <c r="A4059" s="152"/>
      <c r="B4059" s="152"/>
      <c r="C4059" s="152"/>
      <c r="D4059" s="152"/>
      <c r="E4059" s="153">
        <f>'2.40-Dati'!A4058</f>
        <v>42667.166666666664</v>
      </c>
      <c r="F4059" s="157">
        <f>'2.40-Dati'!B4058</f>
        <v>50.520000457763601</v>
      </c>
      <c r="G4059" s="157">
        <f t="shared" si="126"/>
        <v>-329.99801635740056</v>
      </c>
      <c r="H4059" s="157">
        <f t="shared" si="127"/>
        <v>90.00015258789773</v>
      </c>
    </row>
    <row r="4060" spans="1:8" ht="15" customHeight="1" x14ac:dyDescent="0.2">
      <c r="A4060" s="152"/>
      <c r="B4060" s="152"/>
      <c r="C4060" s="152"/>
      <c r="D4060" s="152"/>
      <c r="E4060" s="153">
        <f>'2.40-Dati'!A4059</f>
        <v>42668.166666666664</v>
      </c>
      <c r="F4060" s="157">
        <f>'2.40-Dati'!B4059</f>
        <v>49.959999084472599</v>
      </c>
      <c r="G4060" s="157">
        <f t="shared" si="126"/>
        <v>-560.00137329100141</v>
      </c>
      <c r="H4060" s="157">
        <f t="shared" si="127"/>
        <v>-889.99938964840203</v>
      </c>
    </row>
    <row r="4061" spans="1:8" ht="15" customHeight="1" x14ac:dyDescent="0.2">
      <c r="A4061" s="152"/>
      <c r="B4061" s="152"/>
      <c r="C4061" s="152"/>
      <c r="D4061" s="152"/>
      <c r="E4061" s="153">
        <f>'2.40-Dati'!A4060</f>
        <v>42669.166666666664</v>
      </c>
      <c r="F4061" s="157">
        <f>'2.40-Dati'!B4060</f>
        <v>49.180000305175703</v>
      </c>
      <c r="G4061" s="157">
        <f t="shared" si="126"/>
        <v>-779.99877929689637</v>
      </c>
      <c r="H4061" s="157">
        <f t="shared" si="127"/>
        <v>-1340.0001525878979</v>
      </c>
    </row>
    <row r="4062" spans="1:8" ht="15" customHeight="1" x14ac:dyDescent="0.2">
      <c r="A4062" s="152"/>
      <c r="B4062" s="152"/>
      <c r="C4062" s="152"/>
      <c r="D4062" s="152"/>
      <c r="E4062" s="153">
        <f>'2.40-Dati'!A4061</f>
        <v>42670.166666666664</v>
      </c>
      <c r="F4062" s="157">
        <f>'2.40-Dati'!B4061</f>
        <v>49.720001220703097</v>
      </c>
      <c r="G4062" s="157">
        <f t="shared" si="126"/>
        <v>540.00091552739354</v>
      </c>
      <c r="H4062" s="157">
        <f t="shared" si="127"/>
        <v>-239.99786376950283</v>
      </c>
    </row>
    <row r="4063" spans="1:8" ht="15" customHeight="1" x14ac:dyDescent="0.2">
      <c r="A4063" s="152"/>
      <c r="B4063" s="152"/>
      <c r="C4063" s="152"/>
      <c r="D4063" s="152"/>
      <c r="E4063" s="153">
        <f>'2.40-Dati'!A4062</f>
        <v>42671.166666666664</v>
      </c>
      <c r="F4063" s="157">
        <f>'2.40-Dati'!B4062</f>
        <v>48.700000762939403</v>
      </c>
      <c r="G4063" s="157">
        <f t="shared" si="126"/>
        <v>-1020.0004577636932</v>
      </c>
      <c r="H4063" s="157">
        <f t="shared" si="127"/>
        <v>-479.9995422362997</v>
      </c>
    </row>
    <row r="4064" spans="1:8" ht="15" customHeight="1" x14ac:dyDescent="0.2">
      <c r="A4064" s="152"/>
      <c r="B4064" s="152"/>
      <c r="C4064" s="152"/>
      <c r="D4064" s="152"/>
      <c r="E4064" s="153">
        <f>'2.40-Dati'!A4063</f>
        <v>42674.166666666664</v>
      </c>
      <c r="F4064" s="157">
        <f>'2.40-Dati'!B4063</f>
        <v>46.860000610351499</v>
      </c>
      <c r="G4064" s="157">
        <f t="shared" si="126"/>
        <v>-1840.0001525879047</v>
      </c>
      <c r="H4064" s="157">
        <f t="shared" si="127"/>
        <v>-2860.000610351598</v>
      </c>
    </row>
    <row r="4065" spans="1:8" ht="15" customHeight="1" x14ac:dyDescent="0.2">
      <c r="A4065" s="152"/>
      <c r="B4065" s="152"/>
      <c r="C4065" s="152"/>
      <c r="D4065" s="152"/>
      <c r="E4065" s="153">
        <f>'2.40-Dati'!A4064</f>
        <v>42675.166666666664</v>
      </c>
      <c r="F4065" s="157">
        <f>'2.40-Dati'!B4064</f>
        <v>46.669998168945298</v>
      </c>
      <c r="G4065" s="157">
        <f t="shared" si="126"/>
        <v>-190.00244140620026</v>
      </c>
      <c r="H4065" s="157">
        <f t="shared" si="127"/>
        <v>-2030.0025939941049</v>
      </c>
    </row>
    <row r="4066" spans="1:8" ht="15" customHeight="1" x14ac:dyDescent="0.2">
      <c r="A4066" s="152"/>
      <c r="B4066" s="152"/>
      <c r="C4066" s="152"/>
      <c r="D4066" s="152"/>
      <c r="E4066" s="153">
        <f>'2.40-Dati'!A4065</f>
        <v>42676.166666666664</v>
      </c>
      <c r="F4066" s="157">
        <f>'2.40-Dati'!B4065</f>
        <v>45.340000152587798</v>
      </c>
      <c r="G4066" s="157">
        <f t="shared" si="126"/>
        <v>-1329.9980163575001</v>
      </c>
      <c r="H4066" s="157">
        <f t="shared" si="127"/>
        <v>-1520.0004577637003</v>
      </c>
    </row>
    <row r="4067" spans="1:8" ht="15" customHeight="1" x14ac:dyDescent="0.2">
      <c r="A4067" s="152"/>
      <c r="B4067" s="152"/>
      <c r="C4067" s="152"/>
      <c r="D4067" s="152"/>
      <c r="E4067" s="153">
        <f>'2.40-Dati'!A4066</f>
        <v>42677.166666666664</v>
      </c>
      <c r="F4067" s="157">
        <f>'2.40-Dati'!B4066</f>
        <v>44.659999847412102</v>
      </c>
      <c r="G4067" s="157">
        <f t="shared" si="126"/>
        <v>-680.00030517569598</v>
      </c>
      <c r="H4067" s="157">
        <f t="shared" si="127"/>
        <v>-2009.9983215331961</v>
      </c>
    </row>
    <row r="4068" spans="1:8" ht="15" customHeight="1" x14ac:dyDescent="0.2">
      <c r="A4068" s="152"/>
      <c r="B4068" s="152"/>
      <c r="C4068" s="152"/>
      <c r="D4068" s="152"/>
      <c r="E4068" s="153">
        <f>'2.40-Dati'!A4067</f>
        <v>42678.166666666664</v>
      </c>
      <c r="F4068" s="157">
        <f>'2.40-Dati'!B4067</f>
        <v>44.069999694824197</v>
      </c>
      <c r="G4068" s="157">
        <f t="shared" si="126"/>
        <v>-590.00015258790484</v>
      </c>
      <c r="H4068" s="157">
        <f t="shared" si="127"/>
        <v>-1270.0004577636009</v>
      </c>
    </row>
    <row r="4069" spans="1:8" ht="15" customHeight="1" x14ac:dyDescent="0.2">
      <c r="A4069" s="152"/>
      <c r="B4069" s="152"/>
      <c r="C4069" s="152"/>
      <c r="D4069" s="152"/>
      <c r="E4069" s="153">
        <f>'2.40-Dati'!A4068</f>
        <v>42681.208333333336</v>
      </c>
      <c r="F4069" s="157">
        <f>'2.40-Dati'!B4068</f>
        <v>44.889999389648402</v>
      </c>
      <c r="G4069" s="157">
        <f t="shared" si="126"/>
        <v>819.99969482420454</v>
      </c>
      <c r="H4069" s="157">
        <f t="shared" si="127"/>
        <v>229.9995422362997</v>
      </c>
    </row>
    <row r="4070" spans="1:8" ht="15" customHeight="1" x14ac:dyDescent="0.2">
      <c r="A4070" s="152"/>
      <c r="B4070" s="152"/>
      <c r="C4070" s="152"/>
      <c r="D4070" s="152"/>
      <c r="E4070" s="153">
        <f>'2.40-Dati'!A4069</f>
        <v>42682.208333333336</v>
      </c>
      <c r="F4070" s="157">
        <f>'2.40-Dati'!B4069</f>
        <v>44.9799995422363</v>
      </c>
      <c r="G4070" s="157">
        <f t="shared" si="126"/>
        <v>90.00015258789773</v>
      </c>
      <c r="H4070" s="157">
        <f t="shared" si="127"/>
        <v>909.99984741210233</v>
      </c>
    </row>
    <row r="4071" spans="1:8" ht="15" customHeight="1" x14ac:dyDescent="0.2">
      <c r="A4071" s="152"/>
      <c r="B4071" s="152"/>
      <c r="C4071" s="152"/>
      <c r="D4071" s="152"/>
      <c r="E4071" s="153">
        <f>'2.40-Dati'!A4070</f>
        <v>42683.208333333336</v>
      </c>
      <c r="F4071" s="157">
        <f>'2.40-Dati'!B4070</f>
        <v>45.270000457763601</v>
      </c>
      <c r="G4071" s="157">
        <f t="shared" si="126"/>
        <v>290.00091552730112</v>
      </c>
      <c r="H4071" s="157">
        <f t="shared" si="127"/>
        <v>380.00106811519885</v>
      </c>
    </row>
    <row r="4072" spans="1:8" ht="15" customHeight="1" x14ac:dyDescent="0.2">
      <c r="A4072" s="152"/>
      <c r="B4072" s="152"/>
      <c r="C4072" s="152"/>
      <c r="D4072" s="152"/>
      <c r="E4072" s="153">
        <f>'2.40-Dati'!A4071</f>
        <v>42684.208333333336</v>
      </c>
      <c r="F4072" s="157">
        <f>'2.40-Dati'!B4071</f>
        <v>44.659999847412102</v>
      </c>
      <c r="G4072" s="157">
        <f t="shared" si="126"/>
        <v>-610.00061035149861</v>
      </c>
      <c r="H4072" s="157">
        <f t="shared" si="127"/>
        <v>-319.99969482419749</v>
      </c>
    </row>
    <row r="4073" spans="1:8" ht="15" customHeight="1" x14ac:dyDescent="0.2">
      <c r="A4073" s="152"/>
      <c r="B4073" s="152"/>
      <c r="C4073" s="152"/>
      <c r="D4073" s="152"/>
      <c r="E4073" s="153">
        <f>'2.40-Dati'!A4072</f>
        <v>42688.208333333336</v>
      </c>
      <c r="F4073" s="157">
        <f>'2.40-Dati'!B4072</f>
        <v>43.319999694824197</v>
      </c>
      <c r="G4073" s="157">
        <f t="shared" si="126"/>
        <v>-1340.0001525879047</v>
      </c>
      <c r="H4073" s="157">
        <f t="shared" si="127"/>
        <v>-1950.0007629394033</v>
      </c>
    </row>
    <row r="4074" spans="1:8" ht="15" customHeight="1" x14ac:dyDescent="0.2">
      <c r="A4074" s="152"/>
      <c r="B4074" s="152"/>
      <c r="C4074" s="152"/>
      <c r="D4074" s="152"/>
      <c r="E4074" s="153">
        <f>'2.40-Dati'!A4073</f>
        <v>42689.208333333336</v>
      </c>
      <c r="F4074" s="157">
        <f>'2.40-Dati'!B4073</f>
        <v>45.810001373291001</v>
      </c>
      <c r="G4074" s="157">
        <f t="shared" si="126"/>
        <v>2490.0016784668042</v>
      </c>
      <c r="H4074" s="157">
        <f t="shared" si="127"/>
        <v>1150.0015258788994</v>
      </c>
    </row>
    <row r="4075" spans="1:8" ht="15" customHeight="1" x14ac:dyDescent="0.2">
      <c r="A4075" s="152"/>
      <c r="B4075" s="152"/>
      <c r="C4075" s="152"/>
      <c r="D4075" s="152"/>
      <c r="E4075" s="153">
        <f>'2.40-Dati'!A4074</f>
        <v>42690.208333333336</v>
      </c>
      <c r="F4075" s="157">
        <f>'2.40-Dati'!B4074</f>
        <v>45.569999694824197</v>
      </c>
      <c r="G4075" s="157">
        <f t="shared" si="126"/>
        <v>-240.00167846680398</v>
      </c>
      <c r="H4075" s="157">
        <f t="shared" si="127"/>
        <v>2250</v>
      </c>
    </row>
    <row r="4076" spans="1:8" ht="15" customHeight="1" x14ac:dyDescent="0.2">
      <c r="A4076" s="152"/>
      <c r="B4076" s="152"/>
      <c r="C4076" s="152"/>
      <c r="D4076" s="152"/>
      <c r="E4076" s="153">
        <f>'2.40-Dati'!A4075</f>
        <v>42691.208333333336</v>
      </c>
      <c r="F4076" s="157">
        <f>'2.40-Dati'!B4075</f>
        <v>45.419998168945298</v>
      </c>
      <c r="G4076" s="157">
        <f t="shared" si="126"/>
        <v>-150.00152587889914</v>
      </c>
      <c r="H4076" s="157">
        <f t="shared" si="127"/>
        <v>-390.00320434570313</v>
      </c>
    </row>
    <row r="4077" spans="1:8" ht="15" customHeight="1" x14ac:dyDescent="0.2">
      <c r="A4077" s="152"/>
      <c r="B4077" s="152"/>
      <c r="C4077" s="152"/>
      <c r="D4077" s="152"/>
      <c r="E4077" s="153">
        <f>'2.40-Dati'!A4076</f>
        <v>42692.208333333336</v>
      </c>
      <c r="F4077" s="157">
        <f>'2.40-Dati'!B4076</f>
        <v>45.689998626708899</v>
      </c>
      <c r="G4077" s="157">
        <f t="shared" si="126"/>
        <v>270.00045776360082</v>
      </c>
      <c r="H4077" s="157">
        <f t="shared" si="127"/>
        <v>119.99893188470168</v>
      </c>
    </row>
    <row r="4078" spans="1:8" ht="15" customHeight="1" x14ac:dyDescent="0.2">
      <c r="A4078" s="152"/>
      <c r="B4078" s="152"/>
      <c r="C4078" s="152"/>
      <c r="D4078" s="152"/>
      <c r="E4078" s="153">
        <f>'2.40-Dati'!A4077</f>
        <v>42695.208333333336</v>
      </c>
      <c r="F4078" s="157">
        <f>'2.40-Dati'!B4077</f>
        <v>47.490001678466797</v>
      </c>
      <c r="G4078" s="157">
        <f t="shared" si="126"/>
        <v>1800.0030517578978</v>
      </c>
      <c r="H4078" s="157">
        <f t="shared" si="127"/>
        <v>2070.0035095214985</v>
      </c>
    </row>
    <row r="4079" spans="1:8" ht="15" customHeight="1" x14ac:dyDescent="0.2">
      <c r="A4079" s="152"/>
      <c r="B4079" s="152"/>
      <c r="C4079" s="152"/>
      <c r="D4079" s="152"/>
      <c r="E4079" s="153">
        <f>'2.40-Dati'!A4078</f>
        <v>42696.208333333336</v>
      </c>
      <c r="F4079" s="157">
        <f>'2.40-Dati'!B4078</f>
        <v>48.029998779296797</v>
      </c>
      <c r="G4079" s="157">
        <f t="shared" si="126"/>
        <v>539.99710082999991</v>
      </c>
      <c r="H4079" s="157">
        <f t="shared" si="127"/>
        <v>2340.0001525878979</v>
      </c>
    </row>
    <row r="4080" spans="1:8" ht="15" customHeight="1" x14ac:dyDescent="0.2">
      <c r="A4080" s="152"/>
      <c r="B4080" s="152"/>
      <c r="C4080" s="152"/>
      <c r="D4080" s="152"/>
      <c r="E4080" s="153">
        <f>'2.40-Dati'!A4079</f>
        <v>42697.208333333336</v>
      </c>
      <c r="F4080" s="157">
        <f>'2.40-Dati'!B4079</f>
        <v>47.959999084472599</v>
      </c>
      <c r="G4080" s="157">
        <f t="shared" si="126"/>
        <v>-69.999694824197434</v>
      </c>
      <c r="H4080" s="157">
        <f t="shared" si="127"/>
        <v>469.99740600580247</v>
      </c>
    </row>
    <row r="4081" spans="1:8" ht="15" customHeight="1" x14ac:dyDescent="0.2">
      <c r="A4081" s="152"/>
      <c r="B4081" s="152"/>
      <c r="C4081" s="152"/>
      <c r="D4081" s="152"/>
      <c r="E4081" s="153">
        <f>'2.40-Dati'!A4080</f>
        <v>42699.208333333336</v>
      </c>
      <c r="F4081" s="157">
        <f>'2.40-Dati'!B4080</f>
        <v>46.060001373291001</v>
      </c>
      <c r="G4081" s="157">
        <f t="shared" si="126"/>
        <v>-1899.9977111815979</v>
      </c>
      <c r="H4081" s="157">
        <f t="shared" si="127"/>
        <v>-1969.9974060057953</v>
      </c>
    </row>
    <row r="4082" spans="1:8" ht="15" customHeight="1" x14ac:dyDescent="0.2">
      <c r="A4082" s="152"/>
      <c r="B4082" s="152"/>
      <c r="C4082" s="152"/>
      <c r="D4082" s="152"/>
      <c r="E4082" s="153">
        <f>'2.40-Dati'!A4081</f>
        <v>42702.208333333336</v>
      </c>
      <c r="F4082" s="157">
        <f>'2.40-Dati'!B4081</f>
        <v>47.080001831054602</v>
      </c>
      <c r="G4082" s="157">
        <f t="shared" si="126"/>
        <v>1020.0004577636008</v>
      </c>
      <c r="H4082" s="157">
        <f t="shared" si="127"/>
        <v>-879.99725341799706</v>
      </c>
    </row>
    <row r="4083" spans="1:8" ht="15" customHeight="1" x14ac:dyDescent="0.2">
      <c r="A4083" s="152"/>
      <c r="B4083" s="152"/>
      <c r="C4083" s="152"/>
      <c r="D4083" s="152"/>
      <c r="E4083" s="153">
        <f>'2.40-Dati'!A4082</f>
        <v>42703.208333333336</v>
      </c>
      <c r="F4083" s="157">
        <f>'2.40-Dati'!B4082</f>
        <v>45.2299995422363</v>
      </c>
      <c r="G4083" s="157">
        <f t="shared" si="126"/>
        <v>-1850.0022888183025</v>
      </c>
      <c r="H4083" s="157">
        <f t="shared" si="127"/>
        <v>-830.00183105470171</v>
      </c>
    </row>
    <row r="4084" spans="1:8" ht="15" customHeight="1" x14ac:dyDescent="0.2">
      <c r="A4084" s="152"/>
      <c r="B4084" s="152"/>
      <c r="C4084" s="152"/>
      <c r="D4084" s="152"/>
      <c r="E4084" s="153">
        <f>'2.40-Dati'!A4083</f>
        <v>42704.208333333336</v>
      </c>
      <c r="F4084" s="157">
        <f>'2.40-Dati'!B4083</f>
        <v>49.439998626708899</v>
      </c>
      <c r="G4084" s="157">
        <f t="shared" si="126"/>
        <v>4209.9990844725999</v>
      </c>
      <c r="H4084" s="157">
        <f t="shared" si="127"/>
        <v>2359.9967956542973</v>
      </c>
    </row>
    <row r="4085" spans="1:8" ht="15" customHeight="1" x14ac:dyDescent="0.2">
      <c r="A4085" s="152"/>
      <c r="B4085" s="152"/>
      <c r="C4085" s="152"/>
      <c r="D4085" s="152"/>
      <c r="E4085" s="153">
        <f>'2.40-Dati'!A4084</f>
        <v>42705.208333333336</v>
      </c>
      <c r="F4085" s="157">
        <f>'2.40-Dati'!B4084</f>
        <v>51.060001373291001</v>
      </c>
      <c r="G4085" s="157">
        <f t="shared" si="126"/>
        <v>1620.0027465821022</v>
      </c>
      <c r="H4085" s="157">
        <f t="shared" si="127"/>
        <v>5830.0018310547021</v>
      </c>
    </row>
    <row r="4086" spans="1:8" ht="15" customHeight="1" x14ac:dyDescent="0.2">
      <c r="A4086" s="152"/>
      <c r="B4086" s="152"/>
      <c r="C4086" s="152"/>
      <c r="D4086" s="152"/>
      <c r="E4086" s="153">
        <f>'2.40-Dati'!A4085</f>
        <v>42706.208333333336</v>
      </c>
      <c r="F4086" s="157">
        <f>'2.40-Dati'!B4085</f>
        <v>51.680000305175703</v>
      </c>
      <c r="G4086" s="157">
        <f t="shared" si="126"/>
        <v>619.99893188470173</v>
      </c>
      <c r="H4086" s="157">
        <f t="shared" si="127"/>
        <v>2240.0016784668042</v>
      </c>
    </row>
    <row r="4087" spans="1:8" ht="15" customHeight="1" x14ac:dyDescent="0.2">
      <c r="A4087" s="152"/>
      <c r="B4087" s="152"/>
      <c r="C4087" s="152"/>
      <c r="D4087" s="152"/>
      <c r="E4087" s="153">
        <f>'2.40-Dati'!A4086</f>
        <v>42709.208333333336</v>
      </c>
      <c r="F4087" s="157">
        <f>'2.40-Dati'!B4086</f>
        <v>51.790000915527301</v>
      </c>
      <c r="G4087" s="157">
        <f t="shared" si="126"/>
        <v>110.00061035159803</v>
      </c>
      <c r="H4087" s="157">
        <f t="shared" si="127"/>
        <v>729.9995422362997</v>
      </c>
    </row>
    <row r="4088" spans="1:8" ht="15" customHeight="1" x14ac:dyDescent="0.2">
      <c r="A4088" s="152"/>
      <c r="B4088" s="152"/>
      <c r="C4088" s="152"/>
      <c r="D4088" s="152"/>
      <c r="E4088" s="153">
        <f>'2.40-Dati'!A4087</f>
        <v>42710.208333333336</v>
      </c>
      <c r="F4088" s="157">
        <f>'2.40-Dati'!B4087</f>
        <v>50.930000305175703</v>
      </c>
      <c r="G4088" s="157">
        <f t="shared" si="126"/>
        <v>-860.00061035159797</v>
      </c>
      <c r="H4088" s="157">
        <f t="shared" si="127"/>
        <v>-750</v>
      </c>
    </row>
    <row r="4089" spans="1:8" ht="15" customHeight="1" x14ac:dyDescent="0.2">
      <c r="A4089" s="152"/>
      <c r="B4089" s="152"/>
      <c r="C4089" s="152"/>
      <c r="D4089" s="152"/>
      <c r="E4089" s="153">
        <f>'2.40-Dati'!A4088</f>
        <v>42711.208333333336</v>
      </c>
      <c r="F4089" s="157">
        <f>'2.40-Dati'!B4088</f>
        <v>49.770000457763601</v>
      </c>
      <c r="G4089" s="157">
        <f t="shared" si="126"/>
        <v>-1159.9998474121023</v>
      </c>
      <c r="H4089" s="157">
        <f t="shared" si="127"/>
        <v>-2020.0004577637003</v>
      </c>
    </row>
    <row r="4090" spans="1:8" ht="15" customHeight="1" x14ac:dyDescent="0.2">
      <c r="A4090" s="152"/>
      <c r="B4090" s="152"/>
      <c r="C4090" s="152"/>
      <c r="D4090" s="152"/>
      <c r="E4090" s="153">
        <f>'2.40-Dati'!A4089</f>
        <v>42712.208333333336</v>
      </c>
      <c r="F4090" s="157">
        <f>'2.40-Dati'!B4089</f>
        <v>50.840000152587798</v>
      </c>
      <c r="G4090" s="157">
        <f t="shared" si="126"/>
        <v>1069.9996948241974</v>
      </c>
      <c r="H4090" s="157">
        <f t="shared" si="127"/>
        <v>-90.00015258790495</v>
      </c>
    </row>
    <row r="4091" spans="1:8" ht="15" customHeight="1" x14ac:dyDescent="0.2">
      <c r="A4091" s="152"/>
      <c r="B4091" s="152"/>
      <c r="C4091" s="152"/>
      <c r="D4091" s="152"/>
      <c r="E4091" s="153">
        <f>'2.40-Dati'!A4090</f>
        <v>42713.208333333336</v>
      </c>
      <c r="F4091" s="157">
        <f>'2.40-Dati'!B4090</f>
        <v>51.5</v>
      </c>
      <c r="G4091" s="157">
        <f t="shared" si="126"/>
        <v>659.99984741220169</v>
      </c>
      <c r="H4091" s="157">
        <f t="shared" si="127"/>
        <v>1729.9995422363991</v>
      </c>
    </row>
    <row r="4092" spans="1:8" ht="15" customHeight="1" x14ac:dyDescent="0.2">
      <c r="A4092" s="152"/>
      <c r="B4092" s="152"/>
      <c r="C4092" s="152"/>
      <c r="D4092" s="152"/>
      <c r="E4092" s="153">
        <f>'2.40-Dati'!A4091</f>
        <v>42716.208333333336</v>
      </c>
      <c r="F4092" s="157">
        <f>'2.40-Dati'!B4091</f>
        <v>52.830001831054602</v>
      </c>
      <c r="G4092" s="157">
        <f t="shared" si="126"/>
        <v>1330.0018310546022</v>
      </c>
      <c r="H4092" s="157">
        <f t="shared" si="127"/>
        <v>1990.0016784668039</v>
      </c>
    </row>
    <row r="4093" spans="1:8" ht="15" customHeight="1" x14ac:dyDescent="0.2">
      <c r="A4093" s="152"/>
      <c r="B4093" s="152"/>
      <c r="C4093" s="152"/>
      <c r="D4093" s="152"/>
      <c r="E4093" s="153">
        <f>'2.40-Dati'!A4092</f>
        <v>42717.208333333336</v>
      </c>
      <c r="F4093" s="157">
        <f>'2.40-Dati'!B4092</f>
        <v>52.9799995422363</v>
      </c>
      <c r="G4093" s="157">
        <f t="shared" si="126"/>
        <v>149.99771118169747</v>
      </c>
      <c r="H4093" s="157">
        <f t="shared" si="127"/>
        <v>1479.9995422362997</v>
      </c>
    </row>
    <row r="4094" spans="1:8" ht="15" customHeight="1" x14ac:dyDescent="0.2">
      <c r="A4094" s="152"/>
      <c r="B4094" s="152"/>
      <c r="C4094" s="152"/>
      <c r="D4094" s="152"/>
      <c r="E4094" s="153">
        <f>'2.40-Dati'!A4093</f>
        <v>42718.208333333336</v>
      </c>
      <c r="F4094" s="157">
        <f>'2.40-Dati'!B4093</f>
        <v>51.040000915527301</v>
      </c>
      <c r="G4094" s="157">
        <f t="shared" si="126"/>
        <v>-1939.9986267089985</v>
      </c>
      <c r="H4094" s="157">
        <f t="shared" si="127"/>
        <v>-1790.000915527301</v>
      </c>
    </row>
    <row r="4095" spans="1:8" ht="15" customHeight="1" x14ac:dyDescent="0.2">
      <c r="A4095" s="152"/>
      <c r="B4095" s="152"/>
      <c r="C4095" s="152"/>
      <c r="D4095" s="152"/>
      <c r="E4095" s="153">
        <f>'2.40-Dati'!A4094</f>
        <v>42719.208333333336</v>
      </c>
      <c r="F4095" s="157">
        <f>'2.40-Dati'!B4094</f>
        <v>50.900001525878899</v>
      </c>
      <c r="G4095" s="157">
        <f t="shared" si="126"/>
        <v>-139.99938964840197</v>
      </c>
      <c r="H4095" s="157">
        <f t="shared" si="127"/>
        <v>-2079.9980163574005</v>
      </c>
    </row>
    <row r="4096" spans="1:8" ht="15" customHeight="1" x14ac:dyDescent="0.2">
      <c r="A4096" s="152"/>
      <c r="B4096" s="152"/>
      <c r="C4096" s="152"/>
      <c r="D4096" s="152"/>
      <c r="E4096" s="153">
        <f>'2.40-Dati'!A4095</f>
        <v>42720.208333333336</v>
      </c>
      <c r="F4096" s="157">
        <f>'2.40-Dati'!B4095</f>
        <v>51.900001525878899</v>
      </c>
      <c r="G4096" s="157">
        <f t="shared" si="126"/>
        <v>1000</v>
      </c>
      <c r="H4096" s="157">
        <f t="shared" si="127"/>
        <v>860.00061035159797</v>
      </c>
    </row>
    <row r="4097" spans="1:8" ht="15" customHeight="1" x14ac:dyDescent="0.2">
      <c r="A4097" s="152"/>
      <c r="B4097" s="152"/>
      <c r="C4097" s="152"/>
      <c r="D4097" s="152"/>
      <c r="E4097" s="153">
        <f>'2.40-Dati'!A4096</f>
        <v>42723.208333333336</v>
      </c>
      <c r="F4097" s="157">
        <f>'2.40-Dati'!B4096</f>
        <v>52.119998931884702</v>
      </c>
      <c r="G4097" s="157">
        <f t="shared" si="126"/>
        <v>219.99740600580253</v>
      </c>
      <c r="H4097" s="157">
        <f t="shared" si="127"/>
        <v>1219.9974060058025</v>
      </c>
    </row>
    <row r="4098" spans="1:8" ht="15" customHeight="1" x14ac:dyDescent="0.2">
      <c r="A4098" s="152"/>
      <c r="B4098" s="152"/>
      <c r="C4098" s="152"/>
      <c r="D4098" s="152"/>
      <c r="E4098" s="153">
        <f>'2.40-Dati'!A4097</f>
        <v>42724.208333333336</v>
      </c>
      <c r="F4098" s="157">
        <f>'2.40-Dati'!B4097</f>
        <v>52.2299995422363</v>
      </c>
      <c r="G4098" s="157">
        <f t="shared" si="126"/>
        <v>110.00061035159803</v>
      </c>
      <c r="H4098" s="157">
        <f t="shared" si="127"/>
        <v>329.99801635740056</v>
      </c>
    </row>
    <row r="4099" spans="1:8" ht="15" customHeight="1" x14ac:dyDescent="0.2">
      <c r="A4099" s="152"/>
      <c r="B4099" s="152"/>
      <c r="C4099" s="152"/>
      <c r="D4099" s="152"/>
      <c r="E4099" s="153">
        <f>'2.40-Dati'!A4098</f>
        <v>42725.208333333336</v>
      </c>
      <c r="F4099" s="157">
        <f>'2.40-Dati'!B4098</f>
        <v>52.490001678466797</v>
      </c>
      <c r="G4099" s="157">
        <f t="shared" si="126"/>
        <v>260.00213623049717</v>
      </c>
      <c r="H4099" s="157">
        <f t="shared" si="127"/>
        <v>370.0027465820952</v>
      </c>
    </row>
    <row r="4100" spans="1:8" ht="15" customHeight="1" x14ac:dyDescent="0.2">
      <c r="A4100" s="152"/>
      <c r="B4100" s="152"/>
      <c r="C4100" s="152"/>
      <c r="D4100" s="152"/>
      <c r="E4100" s="153">
        <f>'2.40-Dati'!A4099</f>
        <v>42726.208333333336</v>
      </c>
      <c r="F4100" s="157">
        <f>'2.40-Dati'!B4099</f>
        <v>52.950000762939403</v>
      </c>
      <c r="G4100" s="157">
        <f t="shared" ref="G4100:G4163" si="128">IF($B$1="lunga",1,-1)*$B$3*(F4100-F4099)</f>
        <v>459.99908447260651</v>
      </c>
      <c r="H4100" s="157">
        <f t="shared" si="127"/>
        <v>720.00122070310363</v>
      </c>
    </row>
    <row r="4101" spans="1:8" ht="15" customHeight="1" x14ac:dyDescent="0.2">
      <c r="A4101" s="152"/>
      <c r="B4101" s="152"/>
      <c r="C4101" s="152"/>
      <c r="D4101" s="152"/>
      <c r="E4101" s="153">
        <f>'2.40-Dati'!A4100</f>
        <v>42727.208333333336</v>
      </c>
      <c r="F4101" s="157">
        <f>'2.40-Dati'!B4100</f>
        <v>53.020000457763601</v>
      </c>
      <c r="G4101" s="157">
        <f t="shared" si="128"/>
        <v>69.999694824197434</v>
      </c>
      <c r="H4101" s="157">
        <f t="shared" ref="H4101:H4164" si="129">G4100+G4101</f>
        <v>529.99877929680395</v>
      </c>
    </row>
    <row r="4102" spans="1:8" ht="15" customHeight="1" x14ac:dyDescent="0.2">
      <c r="A4102" s="152"/>
      <c r="B4102" s="152"/>
      <c r="C4102" s="152"/>
      <c r="D4102" s="152"/>
      <c r="E4102" s="153">
        <f>'2.40-Dati'!A4101</f>
        <v>42731.208333333336</v>
      </c>
      <c r="F4102" s="157">
        <f>'2.40-Dati'!B4101</f>
        <v>53.900001525878899</v>
      </c>
      <c r="G4102" s="157">
        <f t="shared" si="128"/>
        <v>880.00106811529827</v>
      </c>
      <c r="H4102" s="157">
        <f t="shared" si="129"/>
        <v>950.00076293949564</v>
      </c>
    </row>
    <row r="4103" spans="1:8" ht="15" customHeight="1" x14ac:dyDescent="0.2">
      <c r="A4103" s="152"/>
      <c r="B4103" s="152"/>
      <c r="C4103" s="152"/>
      <c r="D4103" s="152"/>
      <c r="E4103" s="153">
        <f>'2.40-Dati'!A4102</f>
        <v>42732.208333333336</v>
      </c>
      <c r="F4103" s="157">
        <f>'2.40-Dati'!B4102</f>
        <v>54.060001373291001</v>
      </c>
      <c r="G4103" s="157">
        <f t="shared" si="128"/>
        <v>159.99984741210227</v>
      </c>
      <c r="H4103" s="157">
        <f t="shared" si="129"/>
        <v>1040.0009155274006</v>
      </c>
    </row>
    <row r="4104" spans="1:8" ht="15" customHeight="1" x14ac:dyDescent="0.2">
      <c r="A4104" s="152"/>
      <c r="B4104" s="152"/>
      <c r="C4104" s="152"/>
      <c r="D4104" s="152"/>
      <c r="E4104" s="153">
        <f>'2.40-Dati'!A4103</f>
        <v>42733.208333333336</v>
      </c>
      <c r="F4104" s="157">
        <f>'2.40-Dati'!B4103</f>
        <v>53.770000457763601</v>
      </c>
      <c r="G4104" s="157">
        <f t="shared" si="128"/>
        <v>-290.00091552740059</v>
      </c>
      <c r="H4104" s="157">
        <f t="shared" si="129"/>
        <v>-130.00106811529832</v>
      </c>
    </row>
    <row r="4105" spans="1:8" ht="15" customHeight="1" x14ac:dyDescent="0.2">
      <c r="A4105" s="152"/>
      <c r="B4105" s="152"/>
      <c r="C4105" s="152"/>
      <c r="D4105" s="152"/>
      <c r="E4105" s="153">
        <f>'2.40-Dati'!A4104</f>
        <v>42734.208333333336</v>
      </c>
      <c r="F4105" s="157">
        <f>'2.40-Dati'!B4104</f>
        <v>53.720001220703097</v>
      </c>
      <c r="G4105" s="157">
        <f t="shared" si="128"/>
        <v>-49.999237060504242</v>
      </c>
      <c r="H4105" s="157">
        <f t="shared" si="129"/>
        <v>-340.00015258790484</v>
      </c>
    </row>
    <row r="4106" spans="1:8" ht="15" customHeight="1" x14ac:dyDescent="0.2">
      <c r="A4106" s="152"/>
      <c r="B4106" s="152"/>
      <c r="C4106" s="152"/>
      <c r="D4106" s="152"/>
      <c r="E4106" s="153">
        <f>'2.40-Dati'!A4105</f>
        <v>42738.208333333336</v>
      </c>
      <c r="F4106" s="157">
        <f>'2.40-Dati'!B4105</f>
        <v>52.330001831054602</v>
      </c>
      <c r="G4106" s="157">
        <f t="shared" si="128"/>
        <v>-1389.9993896484943</v>
      </c>
      <c r="H4106" s="157">
        <f t="shared" si="129"/>
        <v>-1439.9986267089985</v>
      </c>
    </row>
    <row r="4107" spans="1:8" ht="15" customHeight="1" x14ac:dyDescent="0.2">
      <c r="A4107" s="152"/>
      <c r="B4107" s="152"/>
      <c r="C4107" s="152"/>
      <c r="D4107" s="152"/>
      <c r="E4107" s="153">
        <f>'2.40-Dati'!A4106</f>
        <v>42739.208333333336</v>
      </c>
      <c r="F4107" s="157">
        <f>'2.40-Dati'!B4106</f>
        <v>53.259998321533203</v>
      </c>
      <c r="G4107" s="157">
        <f t="shared" si="128"/>
        <v>929.99649047860089</v>
      </c>
      <c r="H4107" s="157">
        <f t="shared" si="129"/>
        <v>-460.00289916989345</v>
      </c>
    </row>
    <row r="4108" spans="1:8" ht="15" customHeight="1" x14ac:dyDescent="0.2">
      <c r="A4108" s="152"/>
      <c r="B4108" s="152"/>
      <c r="C4108" s="152"/>
      <c r="D4108" s="152"/>
      <c r="E4108" s="153">
        <f>'2.40-Dati'!A4107</f>
        <v>42740.208333333336</v>
      </c>
      <c r="F4108" s="157">
        <f>'2.40-Dati'!B4107</f>
        <v>53.759998321533203</v>
      </c>
      <c r="G4108" s="157">
        <f t="shared" si="128"/>
        <v>500</v>
      </c>
      <c r="H4108" s="157">
        <f t="shared" si="129"/>
        <v>1429.9964904786009</v>
      </c>
    </row>
    <row r="4109" spans="1:8" ht="15" customHeight="1" x14ac:dyDescent="0.2">
      <c r="A4109" s="152"/>
      <c r="B4109" s="152"/>
      <c r="C4109" s="152"/>
      <c r="D4109" s="152"/>
      <c r="E4109" s="153">
        <f>'2.40-Dati'!A4108</f>
        <v>42741.208333333336</v>
      </c>
      <c r="F4109" s="157">
        <f>'2.40-Dati'!B4108</f>
        <v>53.990001678466797</v>
      </c>
      <c r="G4109" s="157">
        <f t="shared" si="128"/>
        <v>230.00335693359375</v>
      </c>
      <c r="H4109" s="157">
        <f t="shared" si="129"/>
        <v>730.00335693359375</v>
      </c>
    </row>
    <row r="4110" spans="1:8" ht="15" customHeight="1" x14ac:dyDescent="0.2">
      <c r="A4110" s="152"/>
      <c r="B4110" s="152"/>
      <c r="C4110" s="152"/>
      <c r="D4110" s="152"/>
      <c r="E4110" s="153">
        <f>'2.40-Dati'!A4109</f>
        <v>42744.208333333336</v>
      </c>
      <c r="F4110" s="157">
        <f>'2.40-Dati'!B4109</f>
        <v>51.959999084472599</v>
      </c>
      <c r="G4110" s="157">
        <f t="shared" si="128"/>
        <v>-2030.0025939941975</v>
      </c>
      <c r="H4110" s="157">
        <f t="shared" si="129"/>
        <v>-1799.9992370606037</v>
      </c>
    </row>
    <row r="4111" spans="1:8" ht="15" customHeight="1" x14ac:dyDescent="0.2">
      <c r="A4111" s="152"/>
      <c r="B4111" s="152"/>
      <c r="C4111" s="152"/>
      <c r="D4111" s="152"/>
      <c r="E4111" s="153">
        <f>'2.40-Dati'!A4110</f>
        <v>42745.208333333336</v>
      </c>
      <c r="F4111" s="157">
        <f>'2.40-Dati'!B4110</f>
        <v>50.819999694824197</v>
      </c>
      <c r="G4111" s="157">
        <f t="shared" si="128"/>
        <v>-1139.999389648402</v>
      </c>
      <c r="H4111" s="157">
        <f t="shared" si="129"/>
        <v>-3170.0019836425995</v>
      </c>
    </row>
    <row r="4112" spans="1:8" ht="15" customHeight="1" x14ac:dyDescent="0.2">
      <c r="A4112" s="152"/>
      <c r="B4112" s="152"/>
      <c r="C4112" s="152"/>
      <c r="D4112" s="152"/>
      <c r="E4112" s="153">
        <f>'2.40-Dati'!A4111</f>
        <v>42746.208333333336</v>
      </c>
      <c r="F4112" s="157">
        <f>'2.40-Dati'!B4111</f>
        <v>52.25</v>
      </c>
      <c r="G4112" s="157">
        <f t="shared" si="128"/>
        <v>1430.0003051758026</v>
      </c>
      <c r="H4112" s="157">
        <f t="shared" si="129"/>
        <v>290.00091552740059</v>
      </c>
    </row>
    <row r="4113" spans="1:8" ht="15" customHeight="1" x14ac:dyDescent="0.2">
      <c r="A4113" s="152"/>
      <c r="B4113" s="152"/>
      <c r="C4113" s="152"/>
      <c r="D4113" s="152"/>
      <c r="E4113" s="153">
        <f>'2.40-Dati'!A4112</f>
        <v>42747.208333333336</v>
      </c>
      <c r="F4113" s="157">
        <f>'2.40-Dati'!B4112</f>
        <v>53.009998321533203</v>
      </c>
      <c r="G4113" s="157">
        <f t="shared" si="128"/>
        <v>759.99832153320313</v>
      </c>
      <c r="H4113" s="157">
        <f t="shared" si="129"/>
        <v>2189.9986267090057</v>
      </c>
    </row>
    <row r="4114" spans="1:8" ht="15" customHeight="1" x14ac:dyDescent="0.2">
      <c r="A4114" s="152"/>
      <c r="B4114" s="152"/>
      <c r="C4114" s="152"/>
      <c r="D4114" s="152"/>
      <c r="E4114" s="153">
        <f>'2.40-Dati'!A4113</f>
        <v>42748.208333333336</v>
      </c>
      <c r="F4114" s="157">
        <f>'2.40-Dati'!B4113</f>
        <v>52.369998931884702</v>
      </c>
      <c r="G4114" s="157">
        <f t="shared" si="128"/>
        <v>-639.99938964850139</v>
      </c>
      <c r="H4114" s="157">
        <f t="shared" si="129"/>
        <v>119.99893188470173</v>
      </c>
    </row>
    <row r="4115" spans="1:8" ht="15" customHeight="1" x14ac:dyDescent="0.2">
      <c r="A4115" s="152"/>
      <c r="B4115" s="152"/>
      <c r="C4115" s="152"/>
      <c r="D4115" s="152"/>
      <c r="E4115" s="153">
        <f>'2.40-Dati'!A4114</f>
        <v>42752.208333333336</v>
      </c>
      <c r="F4115" s="157">
        <f>'2.40-Dati'!B4114</f>
        <v>52.4799995422363</v>
      </c>
      <c r="G4115" s="157">
        <f t="shared" si="128"/>
        <v>110.00061035159803</v>
      </c>
      <c r="H4115" s="157">
        <f t="shared" si="129"/>
        <v>-529.99877929690342</v>
      </c>
    </row>
    <row r="4116" spans="1:8" ht="15" customHeight="1" x14ac:dyDescent="0.2">
      <c r="A4116" s="152"/>
      <c r="B4116" s="152"/>
      <c r="C4116" s="152"/>
      <c r="D4116" s="152"/>
      <c r="E4116" s="153">
        <f>'2.40-Dati'!A4115</f>
        <v>42753.208333333336</v>
      </c>
      <c r="F4116" s="157">
        <f>'2.40-Dati'!B4115</f>
        <v>51.080001831054602</v>
      </c>
      <c r="G4116" s="157">
        <f t="shared" si="128"/>
        <v>-1399.9977111816975</v>
      </c>
      <c r="H4116" s="157">
        <f t="shared" si="129"/>
        <v>-1289.9971008300995</v>
      </c>
    </row>
    <row r="4117" spans="1:8" ht="15" customHeight="1" x14ac:dyDescent="0.2">
      <c r="A4117" s="152"/>
      <c r="B4117" s="152"/>
      <c r="C4117" s="152"/>
      <c r="D4117" s="152"/>
      <c r="E4117" s="153">
        <f>'2.40-Dati'!A4116</f>
        <v>42754.208333333336</v>
      </c>
      <c r="F4117" s="157">
        <f>'2.40-Dati'!B4116</f>
        <v>51.369998931884702</v>
      </c>
      <c r="G4117" s="157">
        <f t="shared" si="128"/>
        <v>289.99710083009944</v>
      </c>
      <c r="H4117" s="157">
        <f t="shared" si="129"/>
        <v>-1110.000610351598</v>
      </c>
    </row>
    <row r="4118" spans="1:8" ht="15" customHeight="1" x14ac:dyDescent="0.2">
      <c r="A4118" s="152"/>
      <c r="B4118" s="152"/>
      <c r="C4118" s="152"/>
      <c r="D4118" s="152"/>
      <c r="E4118" s="153">
        <f>'2.40-Dati'!A4117</f>
        <v>42755.208333333336</v>
      </c>
      <c r="F4118" s="157">
        <f>'2.40-Dati'!B4117</f>
        <v>52.419998168945298</v>
      </c>
      <c r="G4118" s="157">
        <f t="shared" si="128"/>
        <v>1049.9992370605967</v>
      </c>
      <c r="H4118" s="157">
        <f t="shared" si="129"/>
        <v>1339.9963378906962</v>
      </c>
    </row>
    <row r="4119" spans="1:8" ht="15" customHeight="1" x14ac:dyDescent="0.2">
      <c r="A4119" s="152"/>
      <c r="B4119" s="152"/>
      <c r="C4119" s="152"/>
      <c r="D4119" s="152"/>
      <c r="E4119" s="153">
        <f>'2.40-Dati'!A4118</f>
        <v>42758.208333333336</v>
      </c>
      <c r="F4119" s="157">
        <f>'2.40-Dati'!B4118</f>
        <v>52.75</v>
      </c>
      <c r="G4119" s="157">
        <f t="shared" si="128"/>
        <v>330.00183105470171</v>
      </c>
      <c r="H4119" s="157">
        <f t="shared" si="129"/>
        <v>1380.0010681152985</v>
      </c>
    </row>
    <row r="4120" spans="1:8" ht="15" customHeight="1" x14ac:dyDescent="0.2">
      <c r="A4120" s="152"/>
      <c r="B4120" s="152"/>
      <c r="C4120" s="152"/>
      <c r="D4120" s="152"/>
      <c r="E4120" s="153">
        <f>'2.40-Dati'!A4119</f>
        <v>42759.208333333336</v>
      </c>
      <c r="F4120" s="157">
        <f>'2.40-Dati'!B4119</f>
        <v>53.180000305175703</v>
      </c>
      <c r="G4120" s="157">
        <f t="shared" si="128"/>
        <v>430.00030517570309</v>
      </c>
      <c r="H4120" s="157">
        <f t="shared" si="129"/>
        <v>760.00213623040486</v>
      </c>
    </row>
    <row r="4121" spans="1:8" ht="15" customHeight="1" x14ac:dyDescent="0.2">
      <c r="A4121" s="152"/>
      <c r="B4121" s="152"/>
      <c r="C4121" s="152"/>
      <c r="D4121" s="152"/>
      <c r="E4121" s="153">
        <f>'2.40-Dati'!A4120</f>
        <v>42760.208333333336</v>
      </c>
      <c r="F4121" s="157">
        <f>'2.40-Dati'!B4120</f>
        <v>52.75</v>
      </c>
      <c r="G4121" s="157">
        <f t="shared" si="128"/>
        <v>-430.00030517570309</v>
      </c>
      <c r="H4121" s="157">
        <f t="shared" si="129"/>
        <v>0</v>
      </c>
    </row>
    <row r="4122" spans="1:8" ht="15" customHeight="1" x14ac:dyDescent="0.2">
      <c r="A4122" s="152"/>
      <c r="B4122" s="152"/>
      <c r="C4122" s="152"/>
      <c r="D4122" s="152"/>
      <c r="E4122" s="153">
        <f>'2.40-Dati'!A4121</f>
        <v>42761.208333333336</v>
      </c>
      <c r="F4122" s="157">
        <f>'2.40-Dati'!B4121</f>
        <v>53.779998779296797</v>
      </c>
      <c r="G4122" s="157">
        <f t="shared" si="128"/>
        <v>1029.9987792967968</v>
      </c>
      <c r="H4122" s="157">
        <f t="shared" si="129"/>
        <v>599.99847412109375</v>
      </c>
    </row>
    <row r="4123" spans="1:8" ht="15" customHeight="1" x14ac:dyDescent="0.2">
      <c r="A4123" s="152"/>
      <c r="B4123" s="152"/>
      <c r="C4123" s="152"/>
      <c r="D4123" s="152"/>
      <c r="E4123" s="153">
        <f>'2.40-Dati'!A4122</f>
        <v>42762.208333333336</v>
      </c>
      <c r="F4123" s="157">
        <f>'2.40-Dati'!B4122</f>
        <v>53.169998168945298</v>
      </c>
      <c r="G4123" s="157">
        <f t="shared" si="128"/>
        <v>-610.00061035149861</v>
      </c>
      <c r="H4123" s="157">
        <f t="shared" si="129"/>
        <v>419.99816894529818</v>
      </c>
    </row>
    <row r="4124" spans="1:8" ht="15" customHeight="1" x14ac:dyDescent="0.2">
      <c r="A4124" s="152"/>
      <c r="B4124" s="152"/>
      <c r="C4124" s="152"/>
      <c r="D4124" s="152"/>
      <c r="E4124" s="153">
        <f>'2.40-Dati'!A4123</f>
        <v>42765.208333333336</v>
      </c>
      <c r="F4124" s="157">
        <f>'2.40-Dati'!B4123</f>
        <v>52.630001068115199</v>
      </c>
      <c r="G4124" s="157">
        <f t="shared" si="128"/>
        <v>-539.9971008300995</v>
      </c>
      <c r="H4124" s="157">
        <f t="shared" si="129"/>
        <v>-1149.9977111815981</v>
      </c>
    </row>
    <row r="4125" spans="1:8" ht="15" customHeight="1" x14ac:dyDescent="0.2">
      <c r="A4125" s="152"/>
      <c r="B4125" s="152"/>
      <c r="C4125" s="152"/>
      <c r="D4125" s="152"/>
      <c r="E4125" s="153">
        <f>'2.40-Dati'!A4124</f>
        <v>42766.208333333336</v>
      </c>
      <c r="F4125" s="157">
        <f>'2.40-Dati'!B4124</f>
        <v>52.810001373291001</v>
      </c>
      <c r="G4125" s="157">
        <f t="shared" si="128"/>
        <v>180.00030517580257</v>
      </c>
      <c r="H4125" s="157">
        <f t="shared" si="129"/>
        <v>-359.99679565429693</v>
      </c>
    </row>
    <row r="4126" spans="1:8" ht="15" customHeight="1" x14ac:dyDescent="0.2">
      <c r="A4126" s="152"/>
      <c r="B4126" s="152"/>
      <c r="C4126" s="152"/>
      <c r="D4126" s="152"/>
      <c r="E4126" s="153">
        <f>'2.40-Dati'!A4125</f>
        <v>42767.208333333336</v>
      </c>
      <c r="F4126" s="157">
        <f>'2.40-Dati'!B4125</f>
        <v>53.880001068115199</v>
      </c>
      <c r="G4126" s="157">
        <f t="shared" si="128"/>
        <v>1069.9996948241974</v>
      </c>
      <c r="H4126" s="157">
        <f t="shared" si="129"/>
        <v>1250</v>
      </c>
    </row>
    <row r="4127" spans="1:8" ht="15" customHeight="1" x14ac:dyDescent="0.2">
      <c r="A4127" s="152"/>
      <c r="B4127" s="152"/>
      <c r="C4127" s="152"/>
      <c r="D4127" s="152"/>
      <c r="E4127" s="153">
        <f>'2.40-Dati'!A4126</f>
        <v>42768.208333333336</v>
      </c>
      <c r="F4127" s="157">
        <f>'2.40-Dati'!B4126</f>
        <v>53.540000915527301</v>
      </c>
      <c r="G4127" s="157">
        <f t="shared" si="128"/>
        <v>-340.00015258789773</v>
      </c>
      <c r="H4127" s="157">
        <f t="shared" si="129"/>
        <v>729.9995422362997</v>
      </c>
    </row>
    <row r="4128" spans="1:8" ht="15" customHeight="1" x14ac:dyDescent="0.2">
      <c r="A4128" s="152"/>
      <c r="B4128" s="152"/>
      <c r="C4128" s="152"/>
      <c r="D4128" s="152"/>
      <c r="E4128" s="153">
        <f>'2.40-Dati'!A4127</f>
        <v>42769.208333333336</v>
      </c>
      <c r="F4128" s="157">
        <f>'2.40-Dati'!B4127</f>
        <v>53.830001831054602</v>
      </c>
      <c r="G4128" s="157">
        <f t="shared" si="128"/>
        <v>290.00091552730112</v>
      </c>
      <c r="H4128" s="157">
        <f t="shared" si="129"/>
        <v>-49.999237060596613</v>
      </c>
    </row>
    <row r="4129" spans="1:8" ht="15" customHeight="1" x14ac:dyDescent="0.2">
      <c r="A4129" s="152"/>
      <c r="B4129" s="152"/>
      <c r="C4129" s="152"/>
      <c r="D4129" s="152"/>
      <c r="E4129" s="153">
        <f>'2.40-Dati'!A4128</f>
        <v>42772.208333333336</v>
      </c>
      <c r="F4129" s="157">
        <f>'2.40-Dati'!B4128</f>
        <v>53.009998321533203</v>
      </c>
      <c r="G4129" s="157">
        <f t="shared" si="128"/>
        <v>-820.00350952139911</v>
      </c>
      <c r="H4129" s="157">
        <f t="shared" si="129"/>
        <v>-530.00259399409799</v>
      </c>
    </row>
    <row r="4130" spans="1:8" ht="15" customHeight="1" x14ac:dyDescent="0.2">
      <c r="A4130" s="152"/>
      <c r="B4130" s="152"/>
      <c r="C4130" s="152"/>
      <c r="D4130" s="152"/>
      <c r="E4130" s="153">
        <f>'2.40-Dati'!A4129</f>
        <v>42773.208333333336</v>
      </c>
      <c r="F4130" s="157">
        <f>'2.40-Dati'!B4129</f>
        <v>52.169998168945298</v>
      </c>
      <c r="G4130" s="157">
        <f t="shared" si="128"/>
        <v>-840.00015258790484</v>
      </c>
      <c r="H4130" s="157">
        <f t="shared" si="129"/>
        <v>-1660.0036621093041</v>
      </c>
    </row>
    <row r="4131" spans="1:8" ht="15" customHeight="1" x14ac:dyDescent="0.2">
      <c r="A4131" s="152"/>
      <c r="B4131" s="152"/>
      <c r="C4131" s="152"/>
      <c r="D4131" s="152"/>
      <c r="E4131" s="153">
        <f>'2.40-Dati'!A4130</f>
        <v>42774.208333333336</v>
      </c>
      <c r="F4131" s="157">
        <f>'2.40-Dati'!B4130</f>
        <v>52.340000152587798</v>
      </c>
      <c r="G4131" s="157">
        <f t="shared" si="128"/>
        <v>170.00198364249997</v>
      </c>
      <c r="H4131" s="157">
        <f t="shared" si="129"/>
        <v>-669.99816894540481</v>
      </c>
    </row>
    <row r="4132" spans="1:8" ht="15" customHeight="1" x14ac:dyDescent="0.2">
      <c r="A4132" s="152"/>
      <c r="B4132" s="152"/>
      <c r="C4132" s="152"/>
      <c r="D4132" s="152"/>
      <c r="E4132" s="153">
        <f>'2.40-Dati'!A4131</f>
        <v>42775.208333333336</v>
      </c>
      <c r="F4132" s="157">
        <f>'2.40-Dati'!B4131</f>
        <v>53</v>
      </c>
      <c r="G4132" s="157">
        <f t="shared" si="128"/>
        <v>659.99984741220169</v>
      </c>
      <c r="H4132" s="157">
        <f t="shared" si="129"/>
        <v>830.0018310547016</v>
      </c>
    </row>
    <row r="4133" spans="1:8" ht="15" customHeight="1" x14ac:dyDescent="0.2">
      <c r="A4133" s="152"/>
      <c r="B4133" s="152"/>
      <c r="C4133" s="152"/>
      <c r="D4133" s="152"/>
      <c r="E4133" s="153">
        <f>'2.40-Dati'!A4132</f>
        <v>42776.208333333336</v>
      </c>
      <c r="F4133" s="157">
        <f>'2.40-Dati'!B4132</f>
        <v>53.860000610351499</v>
      </c>
      <c r="G4133" s="157">
        <f t="shared" si="128"/>
        <v>860.00061035149861</v>
      </c>
      <c r="H4133" s="157">
        <f t="shared" si="129"/>
        <v>1520.0004577637003</v>
      </c>
    </row>
    <row r="4134" spans="1:8" ht="15" customHeight="1" x14ac:dyDescent="0.2">
      <c r="A4134" s="152"/>
      <c r="B4134" s="152"/>
      <c r="C4134" s="152"/>
      <c r="D4134" s="152"/>
      <c r="E4134" s="153">
        <f>'2.40-Dati'!A4133</f>
        <v>42779.208333333336</v>
      </c>
      <c r="F4134" s="157">
        <f>'2.40-Dati'!B4133</f>
        <v>52.930000305175703</v>
      </c>
      <c r="G4134" s="157">
        <f t="shared" si="128"/>
        <v>-930.00030517579546</v>
      </c>
      <c r="H4134" s="157">
        <f t="shared" si="129"/>
        <v>-69.999694824296853</v>
      </c>
    </row>
    <row r="4135" spans="1:8" ht="15" customHeight="1" x14ac:dyDescent="0.2">
      <c r="A4135" s="152"/>
      <c r="B4135" s="152"/>
      <c r="C4135" s="152"/>
      <c r="D4135" s="152"/>
      <c r="E4135" s="153">
        <f>'2.40-Dati'!A4134</f>
        <v>42780.208333333336</v>
      </c>
      <c r="F4135" s="157">
        <f>'2.40-Dati'!B4134</f>
        <v>53.200000762939403</v>
      </c>
      <c r="G4135" s="157">
        <f t="shared" si="128"/>
        <v>270.0004577637003</v>
      </c>
      <c r="H4135" s="157">
        <f t="shared" si="129"/>
        <v>-659.99984741209516</v>
      </c>
    </row>
    <row r="4136" spans="1:8" ht="15" customHeight="1" x14ac:dyDescent="0.2">
      <c r="A4136" s="152"/>
      <c r="B4136" s="152"/>
      <c r="C4136" s="152"/>
      <c r="D4136" s="152"/>
      <c r="E4136" s="153">
        <f>'2.40-Dati'!A4135</f>
        <v>42781.208333333336</v>
      </c>
      <c r="F4136" s="157">
        <f>'2.40-Dati'!B4135</f>
        <v>53.110000610351499</v>
      </c>
      <c r="G4136" s="157">
        <f t="shared" si="128"/>
        <v>-90.000152587904836</v>
      </c>
      <c r="H4136" s="157">
        <f t="shared" si="129"/>
        <v>180.00030517579546</v>
      </c>
    </row>
    <row r="4137" spans="1:8" ht="15" customHeight="1" x14ac:dyDescent="0.2">
      <c r="A4137" s="152"/>
      <c r="B4137" s="152"/>
      <c r="C4137" s="152"/>
      <c r="D4137" s="152"/>
      <c r="E4137" s="153">
        <f>'2.40-Dati'!A4136</f>
        <v>42782.208333333336</v>
      </c>
      <c r="F4137" s="157">
        <f>'2.40-Dati'!B4136</f>
        <v>53.360000610351499</v>
      </c>
      <c r="G4137" s="157">
        <f t="shared" si="128"/>
        <v>250</v>
      </c>
      <c r="H4137" s="157">
        <f t="shared" si="129"/>
        <v>159.99984741209516</v>
      </c>
    </row>
    <row r="4138" spans="1:8" ht="15" customHeight="1" x14ac:dyDescent="0.2">
      <c r="A4138" s="152"/>
      <c r="B4138" s="152"/>
      <c r="C4138" s="152"/>
      <c r="D4138" s="152"/>
      <c r="E4138" s="153">
        <f>'2.40-Dati'!A4137</f>
        <v>42783.208333333336</v>
      </c>
      <c r="F4138" s="157">
        <f>'2.40-Dati'!B4137</f>
        <v>53.400001525878899</v>
      </c>
      <c r="G4138" s="157">
        <f t="shared" si="128"/>
        <v>40.000915527400593</v>
      </c>
      <c r="H4138" s="157">
        <f t="shared" si="129"/>
        <v>290.00091552740059</v>
      </c>
    </row>
    <row r="4139" spans="1:8" ht="15" customHeight="1" x14ac:dyDescent="0.2">
      <c r="A4139" s="152"/>
      <c r="B4139" s="152"/>
      <c r="C4139" s="152"/>
      <c r="D4139" s="152"/>
      <c r="E4139" s="153">
        <f>'2.40-Dati'!A4138</f>
        <v>42787.208333333336</v>
      </c>
      <c r="F4139" s="157">
        <f>'2.40-Dati'!B4138</f>
        <v>54.060001373291001</v>
      </c>
      <c r="G4139" s="157">
        <f t="shared" si="128"/>
        <v>659.99984741210233</v>
      </c>
      <c r="H4139" s="157">
        <f t="shared" si="129"/>
        <v>700.00076293950292</v>
      </c>
    </row>
    <row r="4140" spans="1:8" ht="15" customHeight="1" x14ac:dyDescent="0.2">
      <c r="A4140" s="152"/>
      <c r="B4140" s="152"/>
      <c r="C4140" s="152"/>
      <c r="D4140" s="152"/>
      <c r="E4140" s="153">
        <f>'2.40-Dati'!A4139</f>
        <v>42788.208333333336</v>
      </c>
      <c r="F4140" s="157">
        <f>'2.40-Dati'!B4139</f>
        <v>53.590000152587798</v>
      </c>
      <c r="G4140" s="157">
        <f t="shared" si="128"/>
        <v>-470.00122070320316</v>
      </c>
      <c r="H4140" s="157">
        <f t="shared" si="129"/>
        <v>189.99862670889917</v>
      </c>
    </row>
    <row r="4141" spans="1:8" ht="15" customHeight="1" x14ac:dyDescent="0.2">
      <c r="A4141" s="152"/>
      <c r="B4141" s="152"/>
      <c r="C4141" s="152"/>
      <c r="D4141" s="152"/>
      <c r="E4141" s="153">
        <f>'2.40-Dati'!A4140</f>
        <v>42789.208333333336</v>
      </c>
      <c r="F4141" s="157">
        <f>'2.40-Dati'!B4140</f>
        <v>54.450000762939403</v>
      </c>
      <c r="G4141" s="157">
        <f t="shared" si="128"/>
        <v>860.00061035160513</v>
      </c>
      <c r="H4141" s="157">
        <f t="shared" si="129"/>
        <v>389.99938964840197</v>
      </c>
    </row>
    <row r="4142" spans="1:8" ht="15" customHeight="1" x14ac:dyDescent="0.2">
      <c r="A4142" s="152"/>
      <c r="B4142" s="152"/>
      <c r="C4142" s="152"/>
      <c r="D4142" s="152"/>
      <c r="E4142" s="153">
        <f>'2.40-Dati'!A4141</f>
        <v>42790.208333333336</v>
      </c>
      <c r="F4142" s="157">
        <f>'2.40-Dati'!B4141</f>
        <v>53.990001678466797</v>
      </c>
      <c r="G4142" s="157">
        <f t="shared" si="128"/>
        <v>-459.99908447260651</v>
      </c>
      <c r="H4142" s="157">
        <f t="shared" si="129"/>
        <v>400.00152587899862</v>
      </c>
    </row>
    <row r="4143" spans="1:8" ht="15" customHeight="1" x14ac:dyDescent="0.2">
      <c r="A4143" s="152"/>
      <c r="B4143" s="152"/>
      <c r="C4143" s="152"/>
      <c r="D4143" s="152"/>
      <c r="E4143" s="153">
        <f>'2.40-Dati'!A4142</f>
        <v>42793.208333333336</v>
      </c>
      <c r="F4143" s="157">
        <f>'2.40-Dati'!B4142</f>
        <v>54.049999237060497</v>
      </c>
      <c r="G4143" s="157">
        <f t="shared" si="128"/>
        <v>59.997558593700262</v>
      </c>
      <c r="H4143" s="157">
        <f t="shared" si="129"/>
        <v>-400.00152587890625</v>
      </c>
    </row>
    <row r="4144" spans="1:8" ht="15" customHeight="1" x14ac:dyDescent="0.2">
      <c r="A4144" s="152"/>
      <c r="B4144" s="152"/>
      <c r="C4144" s="152"/>
      <c r="D4144" s="152"/>
      <c r="E4144" s="153">
        <f>'2.40-Dati'!A4143</f>
        <v>42794.208333333336</v>
      </c>
      <c r="F4144" s="157">
        <f>'2.40-Dati'!B4143</f>
        <v>54.009998321533203</v>
      </c>
      <c r="G4144" s="157">
        <f t="shared" si="128"/>
        <v>-40.000915527294012</v>
      </c>
      <c r="H4144" s="157">
        <f t="shared" si="129"/>
        <v>19.99664306640625</v>
      </c>
    </row>
    <row r="4145" spans="1:8" ht="15" customHeight="1" x14ac:dyDescent="0.2">
      <c r="A4145" s="152"/>
      <c r="B4145" s="152"/>
      <c r="C4145" s="152"/>
      <c r="D4145" s="152"/>
      <c r="E4145" s="153">
        <f>'2.40-Dati'!A4144</f>
        <v>42795.208333333336</v>
      </c>
      <c r="F4145" s="157">
        <f>'2.40-Dati'!B4144</f>
        <v>53.830001831054602</v>
      </c>
      <c r="G4145" s="157">
        <f t="shared" si="128"/>
        <v>-179.99649047860089</v>
      </c>
      <c r="H4145" s="157">
        <f t="shared" si="129"/>
        <v>-219.9974060058949</v>
      </c>
    </row>
    <row r="4146" spans="1:8" ht="15" customHeight="1" x14ac:dyDescent="0.2">
      <c r="A4146" s="152"/>
      <c r="B4146" s="152"/>
      <c r="C4146" s="152"/>
      <c r="D4146" s="152"/>
      <c r="E4146" s="153">
        <f>'2.40-Dati'!A4145</f>
        <v>42796.208333333336</v>
      </c>
      <c r="F4146" s="157">
        <f>'2.40-Dati'!B4145</f>
        <v>52.610000610351499</v>
      </c>
      <c r="G4146" s="157">
        <f t="shared" si="128"/>
        <v>-1220.0012207031036</v>
      </c>
      <c r="H4146" s="157">
        <f t="shared" si="129"/>
        <v>-1399.9977111817045</v>
      </c>
    </row>
    <row r="4147" spans="1:8" ht="15" customHeight="1" x14ac:dyDescent="0.2">
      <c r="A4147" s="152"/>
      <c r="B4147" s="152"/>
      <c r="C4147" s="152"/>
      <c r="D4147" s="152"/>
      <c r="E4147" s="153">
        <f>'2.40-Dati'!A4146</f>
        <v>42797.208333333336</v>
      </c>
      <c r="F4147" s="157">
        <f>'2.40-Dati'!B4146</f>
        <v>53.330001831054602</v>
      </c>
      <c r="G4147" s="157">
        <f t="shared" si="128"/>
        <v>720.00122070310363</v>
      </c>
      <c r="H4147" s="157">
        <f t="shared" si="129"/>
        <v>-500</v>
      </c>
    </row>
    <row r="4148" spans="1:8" ht="15" customHeight="1" x14ac:dyDescent="0.2">
      <c r="A4148" s="152"/>
      <c r="B4148" s="152"/>
      <c r="C4148" s="152"/>
      <c r="D4148" s="152"/>
      <c r="E4148" s="153">
        <f>'2.40-Dati'!A4147</f>
        <v>42800.208333333336</v>
      </c>
      <c r="F4148" s="157">
        <f>'2.40-Dati'!B4147</f>
        <v>53.200000762939403</v>
      </c>
      <c r="G4148" s="157">
        <f t="shared" si="128"/>
        <v>-130.00106811519885</v>
      </c>
      <c r="H4148" s="157">
        <f t="shared" si="129"/>
        <v>590.00015258790472</v>
      </c>
    </row>
    <row r="4149" spans="1:8" ht="15" customHeight="1" x14ac:dyDescent="0.2">
      <c r="A4149" s="152"/>
      <c r="B4149" s="152"/>
      <c r="C4149" s="152"/>
      <c r="D4149" s="152"/>
      <c r="E4149" s="153">
        <f>'2.40-Dati'!A4148</f>
        <v>42801.208333333336</v>
      </c>
      <c r="F4149" s="157">
        <f>'2.40-Dati'!B4148</f>
        <v>53.139999389648402</v>
      </c>
      <c r="G4149" s="157">
        <f t="shared" si="128"/>
        <v>-60.001373291001414</v>
      </c>
      <c r="H4149" s="157">
        <f t="shared" si="129"/>
        <v>-190.00244140620026</v>
      </c>
    </row>
    <row r="4150" spans="1:8" ht="15" customHeight="1" x14ac:dyDescent="0.2">
      <c r="A4150" s="152"/>
      <c r="B4150" s="152"/>
      <c r="C4150" s="152"/>
      <c r="D4150" s="152"/>
      <c r="E4150" s="153">
        <f>'2.40-Dati'!A4149</f>
        <v>42802.208333333336</v>
      </c>
      <c r="F4150" s="157">
        <f>'2.40-Dati'!B4149</f>
        <v>50.279998779296797</v>
      </c>
      <c r="G4150" s="157">
        <f t="shared" si="128"/>
        <v>-2860.0006103516052</v>
      </c>
      <c r="H4150" s="157">
        <f t="shared" si="129"/>
        <v>-2920.0019836426068</v>
      </c>
    </row>
    <row r="4151" spans="1:8" ht="15" customHeight="1" x14ac:dyDescent="0.2">
      <c r="A4151" s="152"/>
      <c r="B4151" s="152"/>
      <c r="C4151" s="152"/>
      <c r="D4151" s="152"/>
      <c r="E4151" s="153">
        <f>'2.40-Dati'!A4150</f>
        <v>42803.208333333336</v>
      </c>
      <c r="F4151" s="157">
        <f>'2.40-Dati'!B4150</f>
        <v>49.279998779296797</v>
      </c>
      <c r="G4151" s="157">
        <f t="shared" si="128"/>
        <v>-1000</v>
      </c>
      <c r="H4151" s="157">
        <f t="shared" si="129"/>
        <v>-3860.0006103516052</v>
      </c>
    </row>
    <row r="4152" spans="1:8" ht="15" customHeight="1" x14ac:dyDescent="0.2">
      <c r="A4152" s="152"/>
      <c r="B4152" s="152"/>
      <c r="C4152" s="152"/>
      <c r="D4152" s="152"/>
      <c r="E4152" s="153">
        <f>'2.40-Dati'!A4151</f>
        <v>42804.208333333336</v>
      </c>
      <c r="F4152" s="157">
        <f>'2.40-Dati'!B4151</f>
        <v>48.490001678466797</v>
      </c>
      <c r="G4152" s="157">
        <f t="shared" si="128"/>
        <v>-789.99710082999991</v>
      </c>
      <c r="H4152" s="157">
        <f t="shared" si="129"/>
        <v>-1789.9971008299999</v>
      </c>
    </row>
    <row r="4153" spans="1:8" ht="15" customHeight="1" x14ac:dyDescent="0.2">
      <c r="A4153" s="152"/>
      <c r="B4153" s="152"/>
      <c r="C4153" s="152"/>
      <c r="D4153" s="152"/>
      <c r="E4153" s="153">
        <f>'2.40-Dati'!A4152</f>
        <v>42807.166666666664</v>
      </c>
      <c r="F4153" s="157">
        <f>'2.40-Dati'!B4152</f>
        <v>48.400001525878899</v>
      </c>
      <c r="G4153" s="157">
        <f t="shared" si="128"/>
        <v>-90.00015258789773</v>
      </c>
      <c r="H4153" s="157">
        <f t="shared" si="129"/>
        <v>-879.99725341789758</v>
      </c>
    </row>
    <row r="4154" spans="1:8" ht="15" customHeight="1" x14ac:dyDescent="0.2">
      <c r="A4154" s="152"/>
      <c r="B4154" s="152"/>
      <c r="C4154" s="152"/>
      <c r="D4154" s="152"/>
      <c r="E4154" s="153">
        <f>'2.40-Dati'!A4153</f>
        <v>42808.166666666664</v>
      </c>
      <c r="F4154" s="157">
        <f>'2.40-Dati'!B4153</f>
        <v>47.720001220703097</v>
      </c>
      <c r="G4154" s="157">
        <f t="shared" si="128"/>
        <v>-680.00030517580262</v>
      </c>
      <c r="H4154" s="157">
        <f t="shared" si="129"/>
        <v>-770.0004577637003</v>
      </c>
    </row>
    <row r="4155" spans="1:8" ht="15" customHeight="1" x14ac:dyDescent="0.2">
      <c r="A4155" s="152"/>
      <c r="B4155" s="152"/>
      <c r="C4155" s="152"/>
      <c r="D4155" s="152"/>
      <c r="E4155" s="153">
        <f>'2.40-Dati'!A4154</f>
        <v>42809.166666666664</v>
      </c>
      <c r="F4155" s="157">
        <f>'2.40-Dati'!B4154</f>
        <v>48.860000610351499</v>
      </c>
      <c r="G4155" s="157">
        <f t="shared" si="128"/>
        <v>1139.999389648402</v>
      </c>
      <c r="H4155" s="157">
        <f t="shared" si="129"/>
        <v>459.99908447259941</v>
      </c>
    </row>
    <row r="4156" spans="1:8" ht="15" customHeight="1" x14ac:dyDescent="0.2">
      <c r="A4156" s="152"/>
      <c r="B4156" s="152"/>
      <c r="C4156" s="152"/>
      <c r="D4156" s="152"/>
      <c r="E4156" s="153">
        <f>'2.40-Dati'!A4155</f>
        <v>42810.166666666664</v>
      </c>
      <c r="F4156" s="157">
        <f>'2.40-Dati'!B4155</f>
        <v>48.75</v>
      </c>
      <c r="G4156" s="157">
        <f t="shared" si="128"/>
        <v>-110.00061035149855</v>
      </c>
      <c r="H4156" s="157">
        <f t="shared" si="129"/>
        <v>1029.9987792969034</v>
      </c>
    </row>
    <row r="4157" spans="1:8" ht="15" customHeight="1" x14ac:dyDescent="0.2">
      <c r="A4157" s="152"/>
      <c r="B4157" s="152"/>
      <c r="C4157" s="152"/>
      <c r="D4157" s="152"/>
      <c r="E4157" s="153">
        <f>'2.40-Dati'!A4156</f>
        <v>42811.166666666664</v>
      </c>
      <c r="F4157" s="157">
        <f>'2.40-Dati'!B4156</f>
        <v>48.779998779296797</v>
      </c>
      <c r="G4157" s="157">
        <f t="shared" si="128"/>
        <v>29.99877929679684</v>
      </c>
      <c r="H4157" s="157">
        <f t="shared" si="129"/>
        <v>-80.001831054701711</v>
      </c>
    </row>
    <row r="4158" spans="1:8" ht="15" customHeight="1" x14ac:dyDescent="0.2">
      <c r="A4158" s="152"/>
      <c r="B4158" s="152"/>
      <c r="C4158" s="152"/>
      <c r="D4158" s="152"/>
      <c r="E4158" s="153">
        <f>'2.40-Dati'!A4157</f>
        <v>42814.166666666664</v>
      </c>
      <c r="F4158" s="157">
        <f>'2.40-Dati'!B4157</f>
        <v>48.220001220703097</v>
      </c>
      <c r="G4158" s="157">
        <f t="shared" si="128"/>
        <v>-559.99755859370021</v>
      </c>
      <c r="H4158" s="157">
        <f t="shared" si="129"/>
        <v>-529.99877929690342</v>
      </c>
    </row>
    <row r="4159" spans="1:8" ht="15" customHeight="1" x14ac:dyDescent="0.2">
      <c r="A4159" s="152"/>
      <c r="B4159" s="152"/>
      <c r="C4159" s="152"/>
      <c r="D4159" s="152"/>
      <c r="E4159" s="153">
        <f>'2.40-Dati'!A4158</f>
        <v>42815.166666666664</v>
      </c>
      <c r="F4159" s="157">
        <f>'2.40-Dati'!B4158</f>
        <v>47.340000152587798</v>
      </c>
      <c r="G4159" s="157">
        <f t="shared" si="128"/>
        <v>-880.00106811529827</v>
      </c>
      <c r="H4159" s="157">
        <f t="shared" si="129"/>
        <v>-1439.9986267089985</v>
      </c>
    </row>
    <row r="4160" spans="1:8" ht="15" customHeight="1" x14ac:dyDescent="0.2">
      <c r="A4160" s="152"/>
      <c r="B4160" s="152"/>
      <c r="C4160" s="152"/>
      <c r="D4160" s="152"/>
      <c r="E4160" s="153">
        <f>'2.40-Dati'!A4159</f>
        <v>42816.166666666664</v>
      </c>
      <c r="F4160" s="157">
        <f>'2.40-Dati'!B4159</f>
        <v>48.040000915527301</v>
      </c>
      <c r="G4160" s="157">
        <f t="shared" si="128"/>
        <v>700.00076293950292</v>
      </c>
      <c r="H4160" s="157">
        <f t="shared" si="129"/>
        <v>-180.00030517579535</v>
      </c>
    </row>
    <row r="4161" spans="1:8" ht="15" customHeight="1" x14ac:dyDescent="0.2">
      <c r="A4161" s="152"/>
      <c r="B4161" s="152"/>
      <c r="C4161" s="152"/>
      <c r="D4161" s="152"/>
      <c r="E4161" s="153">
        <f>'2.40-Dati'!A4160</f>
        <v>42817.166666666664</v>
      </c>
      <c r="F4161" s="157">
        <f>'2.40-Dati'!B4160</f>
        <v>47.700000762939403</v>
      </c>
      <c r="G4161" s="157">
        <f t="shared" si="128"/>
        <v>-340.00015258789773</v>
      </c>
      <c r="H4161" s="157">
        <f t="shared" si="129"/>
        <v>360.00061035160519</v>
      </c>
    </row>
    <row r="4162" spans="1:8" ht="15" customHeight="1" x14ac:dyDescent="0.2">
      <c r="A4162" s="152"/>
      <c r="B4162" s="152"/>
      <c r="C4162" s="152"/>
      <c r="D4162" s="152"/>
      <c r="E4162" s="153">
        <f>'2.40-Dati'!A4161</f>
        <v>42818.166666666664</v>
      </c>
      <c r="F4162" s="157">
        <f>'2.40-Dati'!B4161</f>
        <v>47.970001220703097</v>
      </c>
      <c r="G4162" s="157">
        <f t="shared" si="128"/>
        <v>270.00045776369319</v>
      </c>
      <c r="H4162" s="157">
        <f t="shared" si="129"/>
        <v>-69.999694824204539</v>
      </c>
    </row>
    <row r="4163" spans="1:8" ht="15" customHeight="1" x14ac:dyDescent="0.2">
      <c r="A4163" s="152"/>
      <c r="B4163" s="152"/>
      <c r="C4163" s="152"/>
      <c r="D4163" s="152"/>
      <c r="E4163" s="153">
        <f>'2.40-Dati'!A4162</f>
        <v>42821.166666666664</v>
      </c>
      <c r="F4163" s="157">
        <f>'2.40-Dati'!B4162</f>
        <v>47.7299995422363</v>
      </c>
      <c r="G4163" s="157">
        <f t="shared" si="128"/>
        <v>-240.00167846679688</v>
      </c>
      <c r="H4163" s="157">
        <f t="shared" si="129"/>
        <v>29.998779296896316</v>
      </c>
    </row>
    <row r="4164" spans="1:8" ht="15" customHeight="1" x14ac:dyDescent="0.2">
      <c r="A4164" s="152"/>
      <c r="B4164" s="152"/>
      <c r="C4164" s="152"/>
      <c r="D4164" s="152"/>
      <c r="E4164" s="153">
        <f>'2.40-Dati'!A4163</f>
        <v>42822.166666666664</v>
      </c>
      <c r="F4164" s="157">
        <f>'2.40-Dati'!B4163</f>
        <v>48.369998931884702</v>
      </c>
      <c r="G4164" s="157">
        <f t="shared" ref="G4164:G4227" si="130">IF($B$1="lunga",1,-1)*$B$3*(F4164-F4163)</f>
        <v>639.99938964840203</v>
      </c>
      <c r="H4164" s="157">
        <f t="shared" si="129"/>
        <v>399.99771118160515</v>
      </c>
    </row>
    <row r="4165" spans="1:8" ht="15" customHeight="1" x14ac:dyDescent="0.2">
      <c r="A4165" s="152"/>
      <c r="B4165" s="152"/>
      <c r="C4165" s="152"/>
      <c r="D4165" s="152"/>
      <c r="E4165" s="153">
        <f>'2.40-Dati'!A4164</f>
        <v>42823.166666666664</v>
      </c>
      <c r="F4165" s="157">
        <f>'2.40-Dati'!B4164</f>
        <v>49.509998321533203</v>
      </c>
      <c r="G4165" s="157">
        <f t="shared" si="130"/>
        <v>1139.9993896485014</v>
      </c>
      <c r="H4165" s="157">
        <f t="shared" ref="H4165:H4228" si="131">G4164+G4165</f>
        <v>1779.9987792969034</v>
      </c>
    </row>
    <row r="4166" spans="1:8" ht="15" customHeight="1" x14ac:dyDescent="0.2">
      <c r="A4166" s="152"/>
      <c r="B4166" s="152"/>
      <c r="C4166" s="152"/>
      <c r="D4166" s="152"/>
      <c r="E4166" s="153">
        <f>'2.40-Dati'!A4165</f>
        <v>42824.166666666664</v>
      </c>
      <c r="F4166" s="157">
        <f>'2.40-Dati'!B4165</f>
        <v>50.349998474121001</v>
      </c>
      <c r="G4166" s="157">
        <f t="shared" si="130"/>
        <v>840.00015258779831</v>
      </c>
      <c r="H4166" s="157">
        <f t="shared" si="131"/>
        <v>1979.9995422362997</v>
      </c>
    </row>
    <row r="4167" spans="1:8" ht="15" customHeight="1" x14ac:dyDescent="0.2">
      <c r="A4167" s="152"/>
      <c r="B4167" s="152"/>
      <c r="C4167" s="152"/>
      <c r="D4167" s="152"/>
      <c r="E4167" s="153">
        <f>'2.40-Dati'!A4166</f>
        <v>42825.166666666664</v>
      </c>
      <c r="F4167" s="157">
        <f>'2.40-Dati'!B4166</f>
        <v>50.599998474121001</v>
      </c>
      <c r="G4167" s="157">
        <f t="shared" si="130"/>
        <v>250</v>
      </c>
      <c r="H4167" s="157">
        <f t="shared" si="131"/>
        <v>1090.0001525877983</v>
      </c>
    </row>
    <row r="4168" spans="1:8" ht="15" customHeight="1" x14ac:dyDescent="0.2">
      <c r="A4168" s="152"/>
      <c r="B4168" s="152"/>
      <c r="C4168" s="152"/>
      <c r="D4168" s="152"/>
      <c r="E4168" s="153">
        <f>'2.40-Dati'!A4167</f>
        <v>42828.166666666664</v>
      </c>
      <c r="F4168" s="157">
        <f>'2.40-Dati'!B4167</f>
        <v>50.240001678466797</v>
      </c>
      <c r="G4168" s="157">
        <f t="shared" si="130"/>
        <v>-359.9967956542045</v>
      </c>
      <c r="H4168" s="157">
        <f t="shared" si="131"/>
        <v>-109.9967956542045</v>
      </c>
    </row>
    <row r="4169" spans="1:8" ht="15" customHeight="1" x14ac:dyDescent="0.2">
      <c r="A4169" s="152"/>
      <c r="B4169" s="152"/>
      <c r="C4169" s="152"/>
      <c r="D4169" s="152"/>
      <c r="E4169" s="153">
        <f>'2.40-Dati'!A4168</f>
        <v>42829.166666666664</v>
      </c>
      <c r="F4169" s="157">
        <f>'2.40-Dati'!B4168</f>
        <v>51.029998779296797</v>
      </c>
      <c r="G4169" s="157">
        <f t="shared" si="130"/>
        <v>789.99710082999991</v>
      </c>
      <c r="H4169" s="157">
        <f t="shared" si="131"/>
        <v>430.0003051757954</v>
      </c>
    </row>
    <row r="4170" spans="1:8" ht="15" customHeight="1" x14ac:dyDescent="0.2">
      <c r="A4170" s="152"/>
      <c r="B4170" s="152"/>
      <c r="C4170" s="152"/>
      <c r="D4170" s="152"/>
      <c r="E4170" s="153">
        <f>'2.40-Dati'!A4169</f>
        <v>42830.166666666664</v>
      </c>
      <c r="F4170" s="157">
        <f>'2.40-Dati'!B4169</f>
        <v>51.150001525878899</v>
      </c>
      <c r="G4170" s="157">
        <f t="shared" si="130"/>
        <v>120.0027465821023</v>
      </c>
      <c r="H4170" s="157">
        <f t="shared" si="131"/>
        <v>909.99984741210221</v>
      </c>
    </row>
    <row r="4171" spans="1:8" ht="15" customHeight="1" x14ac:dyDescent="0.2">
      <c r="A4171" s="152"/>
      <c r="B4171" s="152"/>
      <c r="C4171" s="152"/>
      <c r="D4171" s="152"/>
      <c r="E4171" s="153">
        <f>'2.40-Dati'!A4170</f>
        <v>42831.166666666664</v>
      </c>
      <c r="F4171" s="157">
        <f>'2.40-Dati'!B4170</f>
        <v>51.700000762939403</v>
      </c>
      <c r="G4171" s="157">
        <f t="shared" si="130"/>
        <v>549.99923706050424</v>
      </c>
      <c r="H4171" s="157">
        <f t="shared" si="131"/>
        <v>670.00198364260655</v>
      </c>
    </row>
    <row r="4172" spans="1:8" ht="15" customHeight="1" x14ac:dyDescent="0.2">
      <c r="A4172" s="152"/>
      <c r="B4172" s="152"/>
      <c r="C4172" s="152"/>
      <c r="D4172" s="152"/>
      <c r="E4172" s="153">
        <f>'2.40-Dati'!A4171</f>
        <v>42832.166666666664</v>
      </c>
      <c r="F4172" s="157">
        <f>'2.40-Dati'!B4171</f>
        <v>52.240001678466797</v>
      </c>
      <c r="G4172" s="157">
        <f t="shared" si="130"/>
        <v>540.00091552739354</v>
      </c>
      <c r="H4172" s="157">
        <f t="shared" si="131"/>
        <v>1090.0001525878979</v>
      </c>
    </row>
    <row r="4173" spans="1:8" ht="15" customHeight="1" x14ac:dyDescent="0.2">
      <c r="A4173" s="152"/>
      <c r="B4173" s="152"/>
      <c r="C4173" s="152"/>
      <c r="D4173" s="152"/>
      <c r="E4173" s="153">
        <f>'2.40-Dati'!A4172</f>
        <v>42835.166666666664</v>
      </c>
      <c r="F4173" s="157">
        <f>'2.40-Dati'!B4172</f>
        <v>53.080001831054602</v>
      </c>
      <c r="G4173" s="157">
        <f t="shared" si="130"/>
        <v>840.00015258780536</v>
      </c>
      <c r="H4173" s="157">
        <f t="shared" si="131"/>
        <v>1380.0010681151989</v>
      </c>
    </row>
    <row r="4174" spans="1:8" ht="15" customHeight="1" x14ac:dyDescent="0.2">
      <c r="A4174" s="152"/>
      <c r="B4174" s="152"/>
      <c r="C4174" s="152"/>
      <c r="D4174" s="152"/>
      <c r="E4174" s="153">
        <f>'2.40-Dati'!A4173</f>
        <v>42836.166666666664</v>
      </c>
      <c r="F4174" s="157">
        <f>'2.40-Dati'!B4173</f>
        <v>53.400001525878899</v>
      </c>
      <c r="G4174" s="157">
        <f t="shared" si="130"/>
        <v>319.99969482429691</v>
      </c>
      <c r="H4174" s="157">
        <f t="shared" si="131"/>
        <v>1159.9998474121023</v>
      </c>
    </row>
    <row r="4175" spans="1:8" ht="15" customHeight="1" x14ac:dyDescent="0.2">
      <c r="A4175" s="152"/>
      <c r="B4175" s="152"/>
      <c r="C4175" s="152"/>
      <c r="D4175" s="152"/>
      <c r="E4175" s="153">
        <f>'2.40-Dati'!A4174</f>
        <v>42837.166666666664</v>
      </c>
      <c r="F4175" s="157">
        <f>'2.40-Dati'!B4174</f>
        <v>53.110000610351499</v>
      </c>
      <c r="G4175" s="157">
        <f t="shared" si="130"/>
        <v>-290.00091552740059</v>
      </c>
      <c r="H4175" s="157">
        <f t="shared" si="131"/>
        <v>29.998779296896316</v>
      </c>
    </row>
    <row r="4176" spans="1:8" ht="15" customHeight="1" x14ac:dyDescent="0.2">
      <c r="A4176" s="152"/>
      <c r="B4176" s="152"/>
      <c r="C4176" s="152"/>
      <c r="D4176" s="152"/>
      <c r="E4176" s="153">
        <f>'2.40-Dati'!A4175</f>
        <v>42838.166666666664</v>
      </c>
      <c r="F4176" s="157">
        <f>'2.40-Dati'!B4175</f>
        <v>53.180000305175703</v>
      </c>
      <c r="G4176" s="157">
        <f t="shared" si="130"/>
        <v>69.999694824204539</v>
      </c>
      <c r="H4176" s="157">
        <f t="shared" si="131"/>
        <v>-220.00122070319605</v>
      </c>
    </row>
    <row r="4177" spans="1:8" ht="15" customHeight="1" x14ac:dyDescent="0.2">
      <c r="A4177" s="152"/>
      <c r="B4177" s="152"/>
      <c r="C4177" s="152"/>
      <c r="D4177" s="152"/>
      <c r="E4177" s="153">
        <f>'2.40-Dati'!A4176</f>
        <v>42842.166666666664</v>
      </c>
      <c r="F4177" s="157">
        <f>'2.40-Dati'!B4176</f>
        <v>52.650001525878899</v>
      </c>
      <c r="G4177" s="157">
        <f t="shared" si="130"/>
        <v>-529.99877929680395</v>
      </c>
      <c r="H4177" s="157">
        <f t="shared" si="131"/>
        <v>-459.99908447259941</v>
      </c>
    </row>
    <row r="4178" spans="1:8" ht="15" customHeight="1" x14ac:dyDescent="0.2">
      <c r="A4178" s="152"/>
      <c r="B4178" s="152"/>
      <c r="C4178" s="152"/>
      <c r="D4178" s="152"/>
      <c r="E4178" s="153">
        <f>'2.40-Dati'!A4177</f>
        <v>42843.166666666664</v>
      </c>
      <c r="F4178" s="157">
        <f>'2.40-Dati'!B4177</f>
        <v>52.409999847412102</v>
      </c>
      <c r="G4178" s="157">
        <f t="shared" si="130"/>
        <v>-240.00167846679688</v>
      </c>
      <c r="H4178" s="157">
        <f t="shared" si="131"/>
        <v>-770.00045776360082</v>
      </c>
    </row>
    <row r="4179" spans="1:8" ht="15" customHeight="1" x14ac:dyDescent="0.2">
      <c r="A4179" s="152"/>
      <c r="B4179" s="152"/>
      <c r="C4179" s="152"/>
      <c r="D4179" s="152"/>
      <c r="E4179" s="153">
        <f>'2.40-Dati'!A4178</f>
        <v>42844.166666666664</v>
      </c>
      <c r="F4179" s="157">
        <f>'2.40-Dati'!B4178</f>
        <v>50.439998626708899</v>
      </c>
      <c r="G4179" s="157">
        <f t="shared" si="130"/>
        <v>-1970.0012207032032</v>
      </c>
      <c r="H4179" s="157">
        <f t="shared" si="131"/>
        <v>-2210.0028991700001</v>
      </c>
    </row>
    <row r="4180" spans="1:8" ht="15" customHeight="1" x14ac:dyDescent="0.2">
      <c r="A4180" s="152"/>
      <c r="B4180" s="152"/>
      <c r="C4180" s="152"/>
      <c r="D4180" s="152"/>
      <c r="E4180" s="153">
        <f>'2.40-Dati'!A4179</f>
        <v>42845.166666666664</v>
      </c>
      <c r="F4180" s="157">
        <f>'2.40-Dati'!B4179</f>
        <v>50.270000457763601</v>
      </c>
      <c r="G4180" s="157">
        <f t="shared" si="130"/>
        <v>-169.99816894529829</v>
      </c>
      <c r="H4180" s="157">
        <f t="shared" si="131"/>
        <v>-2139.9993896485016</v>
      </c>
    </row>
    <row r="4181" spans="1:8" ht="15" customHeight="1" x14ac:dyDescent="0.2">
      <c r="A4181" s="152"/>
      <c r="B4181" s="152"/>
      <c r="C4181" s="152"/>
      <c r="D4181" s="152"/>
      <c r="E4181" s="153">
        <f>'2.40-Dati'!A4180</f>
        <v>42846.166666666664</v>
      </c>
      <c r="F4181" s="157">
        <f>'2.40-Dati'!B4180</f>
        <v>49.619998931884702</v>
      </c>
      <c r="G4181" s="157">
        <f t="shared" si="130"/>
        <v>-650.0015258788992</v>
      </c>
      <c r="H4181" s="157">
        <f t="shared" si="131"/>
        <v>-819.99969482419749</v>
      </c>
    </row>
    <row r="4182" spans="1:8" ht="15" customHeight="1" x14ac:dyDescent="0.2">
      <c r="A4182" s="152"/>
      <c r="B4182" s="152"/>
      <c r="C4182" s="152"/>
      <c r="D4182" s="152"/>
      <c r="E4182" s="153">
        <f>'2.40-Dati'!A4181</f>
        <v>42849.166666666664</v>
      </c>
      <c r="F4182" s="157">
        <f>'2.40-Dati'!B4181</f>
        <v>49.2299995422363</v>
      </c>
      <c r="G4182" s="157">
        <f t="shared" si="130"/>
        <v>-389.99938964840197</v>
      </c>
      <c r="H4182" s="157">
        <f t="shared" si="131"/>
        <v>-1040.0009155273012</v>
      </c>
    </row>
    <row r="4183" spans="1:8" ht="15" customHeight="1" x14ac:dyDescent="0.2">
      <c r="A4183" s="152"/>
      <c r="B4183" s="152"/>
      <c r="C4183" s="152"/>
      <c r="D4183" s="152"/>
      <c r="E4183" s="153">
        <f>'2.40-Dati'!A4182</f>
        <v>42850.166666666664</v>
      </c>
      <c r="F4183" s="157">
        <f>'2.40-Dati'!B4182</f>
        <v>49.560001373291001</v>
      </c>
      <c r="G4183" s="157">
        <f t="shared" si="130"/>
        <v>330.00183105470171</v>
      </c>
      <c r="H4183" s="157">
        <f t="shared" si="131"/>
        <v>-59.997558593700262</v>
      </c>
    </row>
    <row r="4184" spans="1:8" ht="15" customHeight="1" x14ac:dyDescent="0.2">
      <c r="A4184" s="152"/>
      <c r="B4184" s="152"/>
      <c r="C4184" s="152"/>
      <c r="D4184" s="152"/>
      <c r="E4184" s="153">
        <f>'2.40-Dati'!A4183</f>
        <v>42851.166666666664</v>
      </c>
      <c r="F4184" s="157">
        <f>'2.40-Dati'!B4183</f>
        <v>49.619998931884702</v>
      </c>
      <c r="G4184" s="157">
        <f t="shared" si="130"/>
        <v>59.997558593700262</v>
      </c>
      <c r="H4184" s="157">
        <f t="shared" si="131"/>
        <v>389.99938964840197</v>
      </c>
    </row>
    <row r="4185" spans="1:8" ht="15" customHeight="1" x14ac:dyDescent="0.2">
      <c r="A4185" s="152"/>
      <c r="B4185" s="152"/>
      <c r="C4185" s="152"/>
      <c r="D4185" s="152"/>
      <c r="E4185" s="153">
        <f>'2.40-Dati'!A4184</f>
        <v>42852.166666666664</v>
      </c>
      <c r="F4185" s="157">
        <f>'2.40-Dati'!B4184</f>
        <v>48.970001220703097</v>
      </c>
      <c r="G4185" s="157">
        <f t="shared" si="130"/>
        <v>-649.99771118160515</v>
      </c>
      <c r="H4185" s="157">
        <f t="shared" si="131"/>
        <v>-590.00015258790495</v>
      </c>
    </row>
    <row r="4186" spans="1:8" ht="15" customHeight="1" x14ac:dyDescent="0.2">
      <c r="A4186" s="152"/>
      <c r="B4186" s="152"/>
      <c r="C4186" s="152"/>
      <c r="D4186" s="152"/>
      <c r="E4186" s="153">
        <f>'2.40-Dati'!A4185</f>
        <v>42853.166666666664</v>
      </c>
      <c r="F4186" s="157">
        <f>'2.40-Dati'!B4185</f>
        <v>49.330001831054602</v>
      </c>
      <c r="G4186" s="157">
        <f t="shared" si="130"/>
        <v>360.00061035150566</v>
      </c>
      <c r="H4186" s="157">
        <f t="shared" si="131"/>
        <v>-289.9971008300995</v>
      </c>
    </row>
    <row r="4187" spans="1:8" ht="15" customHeight="1" x14ac:dyDescent="0.2">
      <c r="A4187" s="152"/>
      <c r="B4187" s="152"/>
      <c r="C4187" s="152"/>
      <c r="D4187" s="152"/>
      <c r="E4187" s="153">
        <f>'2.40-Dati'!A4186</f>
        <v>42856.166666666664</v>
      </c>
      <c r="F4187" s="157">
        <f>'2.40-Dati'!B4186</f>
        <v>48.840000152587798</v>
      </c>
      <c r="G4187" s="157">
        <f t="shared" si="130"/>
        <v>-490.00167846680398</v>
      </c>
      <c r="H4187" s="157">
        <f t="shared" si="131"/>
        <v>-130.00106811529832</v>
      </c>
    </row>
    <row r="4188" spans="1:8" ht="15" customHeight="1" x14ac:dyDescent="0.2">
      <c r="A4188" s="152"/>
      <c r="B4188" s="152"/>
      <c r="C4188" s="152"/>
      <c r="D4188" s="152"/>
      <c r="E4188" s="153">
        <f>'2.40-Dati'!A4187</f>
        <v>42857.166666666664</v>
      </c>
      <c r="F4188" s="157">
        <f>'2.40-Dati'!B4187</f>
        <v>47.659999847412102</v>
      </c>
      <c r="G4188" s="157">
        <f t="shared" si="130"/>
        <v>-1180.000305175696</v>
      </c>
      <c r="H4188" s="157">
        <f t="shared" si="131"/>
        <v>-1670.0019836424999</v>
      </c>
    </row>
    <row r="4189" spans="1:8" ht="15" customHeight="1" x14ac:dyDescent="0.2">
      <c r="A4189" s="152"/>
      <c r="B4189" s="152"/>
      <c r="C4189" s="152"/>
      <c r="D4189" s="152"/>
      <c r="E4189" s="153">
        <f>'2.40-Dati'!A4188</f>
        <v>42858.166666666664</v>
      </c>
      <c r="F4189" s="157">
        <f>'2.40-Dati'!B4188</f>
        <v>47.819999694824197</v>
      </c>
      <c r="G4189" s="157">
        <f t="shared" si="130"/>
        <v>159.99984741209516</v>
      </c>
      <c r="H4189" s="157">
        <f t="shared" si="131"/>
        <v>-1020.0004577636008</v>
      </c>
    </row>
    <row r="4190" spans="1:8" ht="15" customHeight="1" x14ac:dyDescent="0.2">
      <c r="A4190" s="152"/>
      <c r="B4190" s="152"/>
      <c r="C4190" s="152"/>
      <c r="D4190" s="152"/>
      <c r="E4190" s="153">
        <f>'2.40-Dati'!A4189</f>
        <v>42859.166666666664</v>
      </c>
      <c r="F4190" s="157">
        <f>'2.40-Dati'!B4189</f>
        <v>45.520000457763601</v>
      </c>
      <c r="G4190" s="157">
        <f t="shared" si="130"/>
        <v>-2299.9992370605964</v>
      </c>
      <c r="H4190" s="157">
        <f t="shared" si="131"/>
        <v>-2139.9993896485012</v>
      </c>
    </row>
    <row r="4191" spans="1:8" ht="15" customHeight="1" x14ac:dyDescent="0.2">
      <c r="A4191" s="152"/>
      <c r="B4191" s="152"/>
      <c r="C4191" s="152"/>
      <c r="D4191" s="152"/>
      <c r="E4191" s="153">
        <f>'2.40-Dati'!A4190</f>
        <v>42860.166666666664</v>
      </c>
      <c r="F4191" s="157">
        <f>'2.40-Dati'!B4190</f>
        <v>46.220001220703097</v>
      </c>
      <c r="G4191" s="157">
        <f t="shared" si="130"/>
        <v>700.00076293949576</v>
      </c>
      <c r="H4191" s="157">
        <f t="shared" si="131"/>
        <v>-1599.9984741211006</v>
      </c>
    </row>
    <row r="4192" spans="1:8" ht="15" customHeight="1" x14ac:dyDescent="0.2">
      <c r="A4192" s="152"/>
      <c r="B4192" s="152"/>
      <c r="C4192" s="152"/>
      <c r="D4192" s="152"/>
      <c r="E4192" s="153">
        <f>'2.40-Dati'!A4191</f>
        <v>42863.166666666664</v>
      </c>
      <c r="F4192" s="157">
        <f>'2.40-Dati'!B4191</f>
        <v>46.430000305175703</v>
      </c>
      <c r="G4192" s="157">
        <f t="shared" si="130"/>
        <v>209.99908447260651</v>
      </c>
      <c r="H4192" s="157">
        <f t="shared" si="131"/>
        <v>909.99984741210233</v>
      </c>
    </row>
    <row r="4193" spans="1:8" ht="15" customHeight="1" x14ac:dyDescent="0.2">
      <c r="A4193" s="152"/>
      <c r="B4193" s="152"/>
      <c r="C4193" s="152"/>
      <c r="D4193" s="152"/>
      <c r="E4193" s="153">
        <f>'2.40-Dati'!A4192</f>
        <v>42864.166666666664</v>
      </c>
      <c r="F4193" s="157">
        <f>'2.40-Dati'!B4192</f>
        <v>45.880001068115199</v>
      </c>
      <c r="G4193" s="157">
        <f t="shared" si="130"/>
        <v>-549.99923706050424</v>
      </c>
      <c r="H4193" s="157">
        <f t="shared" si="131"/>
        <v>-340.00015258789773</v>
      </c>
    </row>
    <row r="4194" spans="1:8" ht="15" customHeight="1" x14ac:dyDescent="0.2">
      <c r="A4194" s="152"/>
      <c r="B4194" s="152"/>
      <c r="C4194" s="152"/>
      <c r="D4194" s="152"/>
      <c r="E4194" s="153">
        <f>'2.40-Dati'!A4193</f>
        <v>42865.166666666664</v>
      </c>
      <c r="F4194" s="157">
        <f>'2.40-Dati'!B4193</f>
        <v>47.330001831054602</v>
      </c>
      <c r="G4194" s="157">
        <f t="shared" si="130"/>
        <v>1450.0007629394033</v>
      </c>
      <c r="H4194" s="157">
        <f t="shared" si="131"/>
        <v>900.00152587889909</v>
      </c>
    </row>
    <row r="4195" spans="1:8" ht="15" customHeight="1" x14ac:dyDescent="0.2">
      <c r="A4195" s="152"/>
      <c r="B4195" s="152"/>
      <c r="C4195" s="152"/>
      <c r="D4195" s="152"/>
      <c r="E4195" s="153">
        <f>'2.40-Dati'!A4194</f>
        <v>42866.166666666664</v>
      </c>
      <c r="F4195" s="157">
        <f>'2.40-Dati'!B4194</f>
        <v>47.830001831054602</v>
      </c>
      <c r="G4195" s="157">
        <f t="shared" si="130"/>
        <v>500</v>
      </c>
      <c r="H4195" s="157">
        <f t="shared" si="131"/>
        <v>1950.0007629394033</v>
      </c>
    </row>
    <row r="4196" spans="1:8" ht="15" customHeight="1" x14ac:dyDescent="0.2">
      <c r="A4196" s="152"/>
      <c r="B4196" s="152"/>
      <c r="C4196" s="152"/>
      <c r="D4196" s="152"/>
      <c r="E4196" s="153">
        <f>'2.40-Dati'!A4195</f>
        <v>42867.166666666664</v>
      </c>
      <c r="F4196" s="157">
        <f>'2.40-Dati'!B4195</f>
        <v>47.840000152587798</v>
      </c>
      <c r="G4196" s="157">
        <f t="shared" si="130"/>
        <v>9.9983215331960196</v>
      </c>
      <c r="H4196" s="157">
        <f t="shared" si="131"/>
        <v>509.99832153319602</v>
      </c>
    </row>
    <row r="4197" spans="1:8" ht="15" customHeight="1" x14ac:dyDescent="0.2">
      <c r="A4197" s="152"/>
      <c r="B4197" s="152"/>
      <c r="C4197" s="152"/>
      <c r="D4197" s="152"/>
      <c r="E4197" s="153">
        <f>'2.40-Dati'!A4196</f>
        <v>42870.166666666664</v>
      </c>
      <c r="F4197" s="157">
        <f>'2.40-Dati'!B4196</f>
        <v>48.849998474121001</v>
      </c>
      <c r="G4197" s="157">
        <f t="shared" si="130"/>
        <v>1009.9983215332031</v>
      </c>
      <c r="H4197" s="157">
        <f t="shared" si="131"/>
        <v>1019.9966430663992</v>
      </c>
    </row>
    <row r="4198" spans="1:8" ht="15" customHeight="1" x14ac:dyDescent="0.2">
      <c r="A4198" s="152"/>
      <c r="B4198" s="152"/>
      <c r="C4198" s="152"/>
      <c r="D4198" s="152"/>
      <c r="E4198" s="153">
        <f>'2.40-Dati'!A4197</f>
        <v>42871.166666666664</v>
      </c>
      <c r="F4198" s="157">
        <f>'2.40-Dati'!B4197</f>
        <v>48.659999847412102</v>
      </c>
      <c r="G4198" s="157">
        <f t="shared" si="130"/>
        <v>-189.99862670889911</v>
      </c>
      <c r="H4198" s="157">
        <f t="shared" si="131"/>
        <v>819.99969482430402</v>
      </c>
    </row>
    <row r="4199" spans="1:8" ht="15" customHeight="1" x14ac:dyDescent="0.2">
      <c r="A4199" s="152"/>
      <c r="B4199" s="152"/>
      <c r="C4199" s="152"/>
      <c r="D4199" s="152"/>
      <c r="E4199" s="153">
        <f>'2.40-Dati'!A4198</f>
        <v>42872.166666666664</v>
      </c>
      <c r="F4199" s="157">
        <f>'2.40-Dati'!B4198</f>
        <v>49.069999694824197</v>
      </c>
      <c r="G4199" s="157">
        <f t="shared" si="130"/>
        <v>409.99984741209516</v>
      </c>
      <c r="H4199" s="157">
        <f t="shared" si="131"/>
        <v>220.00122070319605</v>
      </c>
    </row>
    <row r="4200" spans="1:8" ht="15" customHeight="1" x14ac:dyDescent="0.2">
      <c r="A4200" s="152"/>
      <c r="B4200" s="152"/>
      <c r="C4200" s="152"/>
      <c r="D4200" s="152"/>
      <c r="E4200" s="153">
        <f>'2.40-Dati'!A4199</f>
        <v>42873.166666666664</v>
      </c>
      <c r="F4200" s="157">
        <f>'2.40-Dati'!B4199</f>
        <v>49.349998474121001</v>
      </c>
      <c r="G4200" s="157">
        <f t="shared" si="130"/>
        <v>279.99877929680395</v>
      </c>
      <c r="H4200" s="157">
        <f t="shared" si="131"/>
        <v>689.99862670889911</v>
      </c>
    </row>
    <row r="4201" spans="1:8" ht="15" customHeight="1" x14ac:dyDescent="0.2">
      <c r="A4201" s="152"/>
      <c r="B4201" s="152"/>
      <c r="C4201" s="152"/>
      <c r="D4201" s="152"/>
      <c r="E4201" s="153">
        <f>'2.40-Dati'!A4200</f>
        <v>42874.166666666664</v>
      </c>
      <c r="F4201" s="157">
        <f>'2.40-Dati'!B4200</f>
        <v>50.330001831054602</v>
      </c>
      <c r="G4201" s="157">
        <f t="shared" si="130"/>
        <v>980.0033569336008</v>
      </c>
      <c r="H4201" s="157">
        <f t="shared" si="131"/>
        <v>1260.0021362304046</v>
      </c>
    </row>
    <row r="4202" spans="1:8" ht="15" customHeight="1" x14ac:dyDescent="0.2">
      <c r="A4202" s="152"/>
      <c r="B4202" s="152"/>
      <c r="C4202" s="152"/>
      <c r="D4202" s="152"/>
      <c r="E4202" s="153">
        <f>'2.40-Dati'!A4201</f>
        <v>42877.166666666664</v>
      </c>
      <c r="F4202" s="157">
        <f>'2.40-Dati'!B4201</f>
        <v>50.7299995422363</v>
      </c>
      <c r="G4202" s="157">
        <f t="shared" si="130"/>
        <v>399.99771118169747</v>
      </c>
      <c r="H4202" s="157">
        <f t="shared" si="131"/>
        <v>1380.0010681152983</v>
      </c>
    </row>
    <row r="4203" spans="1:8" ht="15" customHeight="1" x14ac:dyDescent="0.2">
      <c r="A4203" s="152"/>
      <c r="B4203" s="152"/>
      <c r="C4203" s="152"/>
      <c r="D4203" s="152"/>
      <c r="E4203" s="153">
        <f>'2.40-Dati'!A4202</f>
        <v>42878.166666666664</v>
      </c>
      <c r="F4203" s="157">
        <f>'2.40-Dati'!B4202</f>
        <v>51.470001220703097</v>
      </c>
      <c r="G4203" s="157">
        <f t="shared" si="130"/>
        <v>740.00167846679688</v>
      </c>
      <c r="H4203" s="157">
        <f t="shared" si="131"/>
        <v>1139.9993896484943</v>
      </c>
    </row>
    <row r="4204" spans="1:8" ht="15" customHeight="1" x14ac:dyDescent="0.2">
      <c r="A4204" s="152"/>
      <c r="B4204" s="152"/>
      <c r="C4204" s="152"/>
      <c r="D4204" s="152"/>
      <c r="E4204" s="153">
        <f>'2.40-Dati'!A4203</f>
        <v>42879.166666666664</v>
      </c>
      <c r="F4204" s="157">
        <f>'2.40-Dati'!B4203</f>
        <v>51.360000610351499</v>
      </c>
      <c r="G4204" s="157">
        <f t="shared" si="130"/>
        <v>-110.00061035159803</v>
      </c>
      <c r="H4204" s="157">
        <f t="shared" si="131"/>
        <v>630.0010681151989</v>
      </c>
    </row>
    <row r="4205" spans="1:8" ht="15" customHeight="1" x14ac:dyDescent="0.2">
      <c r="A4205" s="152"/>
      <c r="B4205" s="152"/>
      <c r="C4205" s="152"/>
      <c r="D4205" s="152"/>
      <c r="E4205" s="153">
        <f>'2.40-Dati'!A4204</f>
        <v>42880.166666666664</v>
      </c>
      <c r="F4205" s="157">
        <f>'2.40-Dati'!B4204</f>
        <v>48.900001525878899</v>
      </c>
      <c r="G4205" s="157">
        <f t="shared" si="130"/>
        <v>-2459.9990844725994</v>
      </c>
      <c r="H4205" s="157">
        <f t="shared" si="131"/>
        <v>-2569.9996948241974</v>
      </c>
    </row>
    <row r="4206" spans="1:8" ht="15" customHeight="1" x14ac:dyDescent="0.2">
      <c r="A4206" s="152"/>
      <c r="B4206" s="152"/>
      <c r="C4206" s="152"/>
      <c r="D4206" s="152"/>
      <c r="E4206" s="153">
        <f>'2.40-Dati'!A4205</f>
        <v>42881.166666666664</v>
      </c>
      <c r="F4206" s="157">
        <f>'2.40-Dati'!B4205</f>
        <v>49.799999237060497</v>
      </c>
      <c r="G4206" s="157">
        <f t="shared" si="130"/>
        <v>899.99771118159799</v>
      </c>
      <c r="H4206" s="157">
        <f t="shared" si="131"/>
        <v>-1560.0013732910015</v>
      </c>
    </row>
    <row r="4207" spans="1:8" ht="15" customHeight="1" x14ac:dyDescent="0.2">
      <c r="A4207" s="152"/>
      <c r="B4207" s="152"/>
      <c r="C4207" s="152"/>
      <c r="D4207" s="152"/>
      <c r="E4207" s="153">
        <f>'2.40-Dati'!A4206</f>
        <v>42885.166666666664</v>
      </c>
      <c r="F4207" s="157">
        <f>'2.40-Dati'!B4206</f>
        <v>49.659999847412102</v>
      </c>
      <c r="G4207" s="157">
        <f t="shared" si="130"/>
        <v>-139.99938964839487</v>
      </c>
      <c r="H4207" s="157">
        <f t="shared" si="131"/>
        <v>759.99832153320313</v>
      </c>
    </row>
    <row r="4208" spans="1:8" ht="15" customHeight="1" x14ac:dyDescent="0.2">
      <c r="A4208" s="152"/>
      <c r="B4208" s="152"/>
      <c r="C4208" s="152"/>
      <c r="D4208" s="152"/>
      <c r="E4208" s="153">
        <f>'2.40-Dati'!A4207</f>
        <v>42886.166666666664</v>
      </c>
      <c r="F4208" s="157">
        <f>'2.40-Dati'!B4207</f>
        <v>48.319999694824197</v>
      </c>
      <c r="G4208" s="157">
        <f t="shared" si="130"/>
        <v>-1340.0001525879047</v>
      </c>
      <c r="H4208" s="157">
        <f t="shared" si="131"/>
        <v>-1479.9995422362995</v>
      </c>
    </row>
    <row r="4209" spans="1:8" ht="15" customHeight="1" x14ac:dyDescent="0.2">
      <c r="A4209" s="152"/>
      <c r="B4209" s="152"/>
      <c r="C4209" s="152"/>
      <c r="D4209" s="152"/>
      <c r="E4209" s="153">
        <f>'2.40-Dati'!A4208</f>
        <v>42887.166666666664</v>
      </c>
      <c r="F4209" s="157">
        <f>'2.40-Dati'!B4208</f>
        <v>48.360000610351499</v>
      </c>
      <c r="G4209" s="157">
        <f t="shared" si="130"/>
        <v>40.000915527301117</v>
      </c>
      <c r="H4209" s="157">
        <f t="shared" si="131"/>
        <v>-1299.9992370606037</v>
      </c>
    </row>
    <row r="4210" spans="1:8" ht="15" customHeight="1" x14ac:dyDescent="0.2">
      <c r="A4210" s="152"/>
      <c r="B4210" s="152"/>
      <c r="C4210" s="152"/>
      <c r="D4210" s="152"/>
      <c r="E4210" s="153">
        <f>'2.40-Dati'!A4209</f>
        <v>42888.166666666664</v>
      </c>
      <c r="F4210" s="157">
        <f>'2.40-Dati'!B4209</f>
        <v>47.659999847412102</v>
      </c>
      <c r="G4210" s="157">
        <f t="shared" si="130"/>
        <v>-700.00076293939628</v>
      </c>
      <c r="H4210" s="157">
        <f t="shared" si="131"/>
        <v>-659.99984741209516</v>
      </c>
    </row>
    <row r="4211" spans="1:8" ht="15" customHeight="1" x14ac:dyDescent="0.2">
      <c r="A4211" s="152"/>
      <c r="B4211" s="152"/>
      <c r="C4211" s="152"/>
      <c r="D4211" s="152"/>
      <c r="E4211" s="153">
        <f>'2.40-Dati'!A4210</f>
        <v>42891.166666666664</v>
      </c>
      <c r="F4211" s="157">
        <f>'2.40-Dati'!B4210</f>
        <v>47.400001525878899</v>
      </c>
      <c r="G4211" s="157">
        <f t="shared" si="130"/>
        <v>-259.99832153320313</v>
      </c>
      <c r="H4211" s="157">
        <f t="shared" si="131"/>
        <v>-959.99908447259941</v>
      </c>
    </row>
    <row r="4212" spans="1:8" ht="15" customHeight="1" x14ac:dyDescent="0.2">
      <c r="A4212" s="152"/>
      <c r="B4212" s="152"/>
      <c r="C4212" s="152"/>
      <c r="D4212" s="152"/>
      <c r="E4212" s="153">
        <f>'2.40-Dati'!A4211</f>
        <v>42892.166666666664</v>
      </c>
      <c r="F4212" s="157">
        <f>'2.40-Dati'!B4211</f>
        <v>48.189998626708899</v>
      </c>
      <c r="G4212" s="157">
        <f t="shared" si="130"/>
        <v>789.99710082999991</v>
      </c>
      <c r="H4212" s="157">
        <f t="shared" si="131"/>
        <v>529.99877929679678</v>
      </c>
    </row>
    <row r="4213" spans="1:8" ht="15" customHeight="1" x14ac:dyDescent="0.2">
      <c r="A4213" s="152"/>
      <c r="B4213" s="152"/>
      <c r="C4213" s="152"/>
      <c r="D4213" s="152"/>
      <c r="E4213" s="153">
        <f>'2.40-Dati'!A4212</f>
        <v>42893.166666666664</v>
      </c>
      <c r="F4213" s="157">
        <f>'2.40-Dati'!B4212</f>
        <v>45.720001220703097</v>
      </c>
      <c r="G4213" s="157">
        <f t="shared" si="130"/>
        <v>-2469.9974060058025</v>
      </c>
      <c r="H4213" s="157">
        <f t="shared" si="131"/>
        <v>-1680.0003051758026</v>
      </c>
    </row>
    <row r="4214" spans="1:8" ht="15" customHeight="1" x14ac:dyDescent="0.2">
      <c r="A4214" s="152"/>
      <c r="B4214" s="152"/>
      <c r="C4214" s="152"/>
      <c r="D4214" s="152"/>
      <c r="E4214" s="153">
        <f>'2.40-Dati'!A4213</f>
        <v>42894.166666666664</v>
      </c>
      <c r="F4214" s="157">
        <f>'2.40-Dati'!B4213</f>
        <v>45.639999389648402</v>
      </c>
      <c r="G4214" s="157">
        <f t="shared" si="130"/>
        <v>-80.001831054694605</v>
      </c>
      <c r="H4214" s="157">
        <f t="shared" si="131"/>
        <v>-2549.9992370604973</v>
      </c>
    </row>
    <row r="4215" spans="1:8" ht="15" customHeight="1" x14ac:dyDescent="0.2">
      <c r="A4215" s="152"/>
      <c r="B4215" s="152"/>
      <c r="C4215" s="152"/>
      <c r="D4215" s="152"/>
      <c r="E4215" s="153">
        <f>'2.40-Dati'!A4214</f>
        <v>42895.166666666664</v>
      </c>
      <c r="F4215" s="157">
        <f>'2.40-Dati'!B4214</f>
        <v>45.830001831054602</v>
      </c>
      <c r="G4215" s="157">
        <f t="shared" si="130"/>
        <v>190.00244140620026</v>
      </c>
      <c r="H4215" s="157">
        <f t="shared" si="131"/>
        <v>110.00061035150566</v>
      </c>
    </row>
    <row r="4216" spans="1:8" ht="15" customHeight="1" x14ac:dyDescent="0.2">
      <c r="A4216" s="152"/>
      <c r="B4216" s="152"/>
      <c r="C4216" s="152"/>
      <c r="D4216" s="152"/>
      <c r="E4216" s="153">
        <f>'2.40-Dati'!A4215</f>
        <v>42898.166666666664</v>
      </c>
      <c r="F4216" s="157">
        <f>'2.40-Dati'!B4215</f>
        <v>46.080001831054602</v>
      </c>
      <c r="G4216" s="157">
        <f t="shared" si="130"/>
        <v>250</v>
      </c>
      <c r="H4216" s="157">
        <f t="shared" si="131"/>
        <v>440.00244140620026</v>
      </c>
    </row>
    <row r="4217" spans="1:8" ht="15" customHeight="1" x14ac:dyDescent="0.2">
      <c r="A4217" s="152"/>
      <c r="B4217" s="152"/>
      <c r="C4217" s="152"/>
      <c r="D4217" s="152"/>
      <c r="E4217" s="153">
        <f>'2.40-Dati'!A4216</f>
        <v>42899.166666666664</v>
      </c>
      <c r="F4217" s="157">
        <f>'2.40-Dati'!B4216</f>
        <v>46.459999084472599</v>
      </c>
      <c r="G4217" s="157">
        <f t="shared" si="130"/>
        <v>379.99725341799717</v>
      </c>
      <c r="H4217" s="157">
        <f t="shared" si="131"/>
        <v>629.99725341799717</v>
      </c>
    </row>
    <row r="4218" spans="1:8" ht="15" customHeight="1" x14ac:dyDescent="0.2">
      <c r="A4218" s="152"/>
      <c r="B4218" s="152"/>
      <c r="C4218" s="152"/>
      <c r="D4218" s="152"/>
      <c r="E4218" s="153">
        <f>'2.40-Dati'!A4217</f>
        <v>42900.166666666664</v>
      </c>
      <c r="F4218" s="157">
        <f>'2.40-Dati'!B4217</f>
        <v>44.7299995422363</v>
      </c>
      <c r="G4218" s="157">
        <f t="shared" si="130"/>
        <v>-1729.9995422362997</v>
      </c>
      <c r="H4218" s="157">
        <f t="shared" si="131"/>
        <v>-1350.0022888183025</v>
      </c>
    </row>
    <row r="4219" spans="1:8" ht="15" customHeight="1" x14ac:dyDescent="0.2">
      <c r="A4219" s="152"/>
      <c r="B4219" s="152"/>
      <c r="C4219" s="152"/>
      <c r="D4219" s="152"/>
      <c r="E4219" s="153">
        <f>'2.40-Dati'!A4218</f>
        <v>42901.166666666664</v>
      </c>
      <c r="F4219" s="157">
        <f>'2.40-Dati'!B4218</f>
        <v>44.459999084472599</v>
      </c>
      <c r="G4219" s="157">
        <f t="shared" si="130"/>
        <v>-270.0004577637003</v>
      </c>
      <c r="H4219" s="157">
        <f t="shared" si="131"/>
        <v>-2000</v>
      </c>
    </row>
    <row r="4220" spans="1:8" ht="15" customHeight="1" x14ac:dyDescent="0.2">
      <c r="A4220" s="152"/>
      <c r="B4220" s="152"/>
      <c r="C4220" s="152"/>
      <c r="D4220" s="152"/>
      <c r="E4220" s="153">
        <f>'2.40-Dati'!A4219</f>
        <v>42902.166666666664</v>
      </c>
      <c r="F4220" s="157">
        <f>'2.40-Dati'!B4219</f>
        <v>44.740001678466797</v>
      </c>
      <c r="G4220" s="157">
        <f t="shared" si="130"/>
        <v>280.00259399419747</v>
      </c>
      <c r="H4220" s="157">
        <f t="shared" si="131"/>
        <v>10.002136230497172</v>
      </c>
    </row>
    <row r="4221" spans="1:8" ht="15" customHeight="1" x14ac:dyDescent="0.2">
      <c r="A4221" s="152"/>
      <c r="B4221" s="152"/>
      <c r="C4221" s="152"/>
      <c r="D4221" s="152"/>
      <c r="E4221" s="153">
        <f>'2.40-Dati'!A4220</f>
        <v>42905.166666666664</v>
      </c>
      <c r="F4221" s="157">
        <f>'2.40-Dati'!B4220</f>
        <v>44.200000762939403</v>
      </c>
      <c r="G4221" s="157">
        <f t="shared" si="130"/>
        <v>-540.00091552739354</v>
      </c>
      <c r="H4221" s="157">
        <f t="shared" si="131"/>
        <v>-259.99832153319608</v>
      </c>
    </row>
    <row r="4222" spans="1:8" ht="15" customHeight="1" x14ac:dyDescent="0.2">
      <c r="A4222" s="152"/>
      <c r="B4222" s="152"/>
      <c r="C4222" s="152"/>
      <c r="D4222" s="152"/>
      <c r="E4222" s="153">
        <f>'2.40-Dati'!A4221</f>
        <v>42906.166666666664</v>
      </c>
      <c r="F4222" s="157">
        <f>'2.40-Dati'!B4221</f>
        <v>43.2299995422363</v>
      </c>
      <c r="G4222" s="157">
        <f t="shared" si="130"/>
        <v>-970.00122070310363</v>
      </c>
      <c r="H4222" s="157">
        <f t="shared" si="131"/>
        <v>-1510.0021362304972</v>
      </c>
    </row>
    <row r="4223" spans="1:8" ht="15" customHeight="1" x14ac:dyDescent="0.2">
      <c r="A4223" s="152"/>
      <c r="B4223" s="152"/>
      <c r="C4223" s="152"/>
      <c r="D4223" s="152"/>
      <c r="E4223" s="153">
        <f>'2.40-Dati'!A4222</f>
        <v>42907.166666666664</v>
      </c>
      <c r="F4223" s="157">
        <f>'2.40-Dati'!B4222</f>
        <v>42.529998779296797</v>
      </c>
      <c r="G4223" s="157">
        <f t="shared" si="130"/>
        <v>-700.00076293950292</v>
      </c>
      <c r="H4223" s="157">
        <f t="shared" si="131"/>
        <v>-1670.0019836426065</v>
      </c>
    </row>
    <row r="4224" spans="1:8" ht="15" customHeight="1" x14ac:dyDescent="0.2">
      <c r="A4224" s="152"/>
      <c r="B4224" s="152"/>
      <c r="C4224" s="152"/>
      <c r="D4224" s="152"/>
      <c r="E4224" s="153">
        <f>'2.40-Dati'!A4223</f>
        <v>42908.166666666664</v>
      </c>
      <c r="F4224" s="157">
        <f>'2.40-Dati'!B4223</f>
        <v>42.740001678466797</v>
      </c>
      <c r="G4224" s="157">
        <f t="shared" si="130"/>
        <v>210.00289917000003</v>
      </c>
      <c r="H4224" s="157">
        <f t="shared" si="131"/>
        <v>-489.99786376950289</v>
      </c>
    </row>
    <row r="4225" spans="1:8" ht="15" customHeight="1" x14ac:dyDescent="0.2">
      <c r="A4225" s="152"/>
      <c r="B4225" s="152"/>
      <c r="C4225" s="152"/>
      <c r="D4225" s="152"/>
      <c r="E4225" s="153">
        <f>'2.40-Dati'!A4224</f>
        <v>42909.166666666664</v>
      </c>
      <c r="F4225" s="157">
        <f>'2.40-Dati'!B4224</f>
        <v>43.009998321533203</v>
      </c>
      <c r="G4225" s="157">
        <f t="shared" si="130"/>
        <v>269.99664306640625</v>
      </c>
      <c r="H4225" s="157">
        <f t="shared" si="131"/>
        <v>479.99954223640628</v>
      </c>
    </row>
    <row r="4226" spans="1:8" ht="15" customHeight="1" x14ac:dyDescent="0.2">
      <c r="A4226" s="152"/>
      <c r="B4226" s="152"/>
      <c r="C4226" s="152"/>
      <c r="D4226" s="152"/>
      <c r="E4226" s="153">
        <f>'2.40-Dati'!A4225</f>
        <v>42912.166666666664</v>
      </c>
      <c r="F4226" s="157">
        <f>'2.40-Dati'!B4225</f>
        <v>43.380001068115199</v>
      </c>
      <c r="G4226" s="157">
        <f t="shared" si="130"/>
        <v>370.00274658199572</v>
      </c>
      <c r="H4226" s="157">
        <f t="shared" si="131"/>
        <v>639.99938964840203</v>
      </c>
    </row>
    <row r="4227" spans="1:8" ht="15" customHeight="1" x14ac:dyDescent="0.2">
      <c r="A4227" s="152"/>
      <c r="B4227" s="152"/>
      <c r="C4227" s="152"/>
      <c r="D4227" s="152"/>
      <c r="E4227" s="153">
        <f>'2.40-Dati'!A4226</f>
        <v>42913.166666666664</v>
      </c>
      <c r="F4227" s="157">
        <f>'2.40-Dati'!B4226</f>
        <v>44.240001678466797</v>
      </c>
      <c r="G4227" s="157">
        <f t="shared" si="130"/>
        <v>860.00061035159797</v>
      </c>
      <c r="H4227" s="157">
        <f t="shared" si="131"/>
        <v>1230.0033569335938</v>
      </c>
    </row>
    <row r="4228" spans="1:8" ht="15" customHeight="1" x14ac:dyDescent="0.2">
      <c r="A4228" s="152"/>
      <c r="B4228" s="152"/>
      <c r="C4228" s="152"/>
      <c r="D4228" s="152"/>
      <c r="E4228" s="153">
        <f>'2.40-Dati'!A4227</f>
        <v>42914.166666666664</v>
      </c>
      <c r="F4228" s="157">
        <f>'2.40-Dati'!B4227</f>
        <v>44.740001678466797</v>
      </c>
      <c r="G4228" s="157">
        <f t="shared" ref="G4228:G4291" si="132">IF($B$1="lunga",1,-1)*$B$3*(F4228-F4227)</f>
        <v>500</v>
      </c>
      <c r="H4228" s="157">
        <f t="shared" si="131"/>
        <v>1360.000610351598</v>
      </c>
    </row>
    <row r="4229" spans="1:8" ht="15" customHeight="1" x14ac:dyDescent="0.2">
      <c r="A4229" s="152"/>
      <c r="B4229" s="152"/>
      <c r="C4229" s="152"/>
      <c r="D4229" s="152"/>
      <c r="E4229" s="153">
        <f>'2.40-Dati'!A4228</f>
        <v>42915.166666666664</v>
      </c>
      <c r="F4229" s="157">
        <f>'2.40-Dati'!B4228</f>
        <v>44.930000305175703</v>
      </c>
      <c r="G4229" s="157">
        <f t="shared" si="132"/>
        <v>189.99862670890622</v>
      </c>
      <c r="H4229" s="157">
        <f t="shared" ref="H4229:H4292" si="133">G4228+G4229</f>
        <v>689.99862670890616</v>
      </c>
    </row>
    <row r="4230" spans="1:8" ht="15" customHeight="1" x14ac:dyDescent="0.2">
      <c r="A4230" s="152"/>
      <c r="B4230" s="152"/>
      <c r="C4230" s="152"/>
      <c r="D4230" s="152"/>
      <c r="E4230" s="153">
        <f>'2.40-Dati'!A4229</f>
        <v>42916.166666666664</v>
      </c>
      <c r="F4230" s="157">
        <f>'2.40-Dati'!B4229</f>
        <v>46.040000915527301</v>
      </c>
      <c r="G4230" s="157">
        <f t="shared" si="132"/>
        <v>1110.000610351598</v>
      </c>
      <c r="H4230" s="157">
        <f t="shared" si="133"/>
        <v>1299.9992370605041</v>
      </c>
    </row>
    <row r="4231" spans="1:8" ht="15" customHeight="1" x14ac:dyDescent="0.2">
      <c r="A4231" s="152"/>
      <c r="B4231" s="152"/>
      <c r="C4231" s="152"/>
      <c r="D4231" s="152"/>
      <c r="E4231" s="153">
        <f>'2.40-Dati'!A4230</f>
        <v>42919.5625</v>
      </c>
      <c r="F4231" s="157">
        <f>'2.40-Dati'!B4230</f>
        <v>47.069999694824197</v>
      </c>
      <c r="G4231" s="157">
        <f t="shared" si="132"/>
        <v>1029.9987792968964</v>
      </c>
      <c r="H4231" s="157">
        <f t="shared" si="133"/>
        <v>2139.9993896484943</v>
      </c>
    </row>
    <row r="4232" spans="1:8" ht="15" customHeight="1" x14ac:dyDescent="0.2">
      <c r="A4232" s="152"/>
      <c r="B4232" s="152"/>
      <c r="C4232" s="152"/>
      <c r="D4232" s="152"/>
      <c r="E4232" s="153">
        <f>'2.40-Dati'!A4231</f>
        <v>42921.166666666664</v>
      </c>
      <c r="F4232" s="157">
        <f>'2.40-Dati'!B4231</f>
        <v>45.130001068115199</v>
      </c>
      <c r="G4232" s="157">
        <f t="shared" si="132"/>
        <v>-1939.9986267089985</v>
      </c>
      <c r="H4232" s="157">
        <f t="shared" si="133"/>
        <v>-909.9998474121021</v>
      </c>
    </row>
    <row r="4233" spans="1:8" ht="15" customHeight="1" x14ac:dyDescent="0.2">
      <c r="A4233" s="152"/>
      <c r="B4233" s="152"/>
      <c r="C4233" s="152"/>
      <c r="D4233" s="152"/>
      <c r="E4233" s="153">
        <f>'2.40-Dati'!A4232</f>
        <v>42922.166666666664</v>
      </c>
      <c r="F4233" s="157">
        <f>'2.40-Dati'!B4232</f>
        <v>45.520000457763601</v>
      </c>
      <c r="G4233" s="157">
        <f t="shared" si="132"/>
        <v>389.99938964840197</v>
      </c>
      <c r="H4233" s="157">
        <f t="shared" si="133"/>
        <v>-1549.9992370605964</v>
      </c>
    </row>
    <row r="4234" spans="1:8" ht="15" customHeight="1" x14ac:dyDescent="0.2">
      <c r="A4234" s="152"/>
      <c r="B4234" s="152"/>
      <c r="C4234" s="152"/>
      <c r="D4234" s="152"/>
      <c r="E4234" s="153">
        <f>'2.40-Dati'!A4233</f>
        <v>42923.166666666664</v>
      </c>
      <c r="F4234" s="157">
        <f>'2.40-Dati'!B4233</f>
        <v>44.2299995422363</v>
      </c>
      <c r="G4234" s="157">
        <f t="shared" si="132"/>
        <v>-1290.000915527301</v>
      </c>
      <c r="H4234" s="157">
        <f t="shared" si="133"/>
        <v>-900.00152587889897</v>
      </c>
    </row>
    <row r="4235" spans="1:8" ht="15" customHeight="1" x14ac:dyDescent="0.2">
      <c r="A4235" s="152"/>
      <c r="B4235" s="152"/>
      <c r="C4235" s="152"/>
      <c r="D4235" s="152"/>
      <c r="E4235" s="153">
        <f>'2.40-Dati'!A4234</f>
        <v>42926.166666666664</v>
      </c>
      <c r="F4235" s="157">
        <f>'2.40-Dati'!B4234</f>
        <v>44.400001525878899</v>
      </c>
      <c r="G4235" s="157">
        <f t="shared" si="132"/>
        <v>170.00198364259944</v>
      </c>
      <c r="H4235" s="157">
        <f t="shared" si="133"/>
        <v>-1119.9989318847015</v>
      </c>
    </row>
    <row r="4236" spans="1:8" ht="15" customHeight="1" x14ac:dyDescent="0.2">
      <c r="A4236" s="152"/>
      <c r="B4236" s="152"/>
      <c r="C4236" s="152"/>
      <c r="D4236" s="152"/>
      <c r="E4236" s="153">
        <f>'2.40-Dati'!A4235</f>
        <v>42927.166666666664</v>
      </c>
      <c r="F4236" s="157">
        <f>'2.40-Dati'!B4235</f>
        <v>45.040000915527301</v>
      </c>
      <c r="G4236" s="157">
        <f t="shared" si="132"/>
        <v>639.99938964840203</v>
      </c>
      <c r="H4236" s="157">
        <f t="shared" si="133"/>
        <v>810.00137329100153</v>
      </c>
    </row>
    <row r="4237" spans="1:8" ht="15" customHeight="1" x14ac:dyDescent="0.2">
      <c r="A4237" s="152"/>
      <c r="B4237" s="152"/>
      <c r="C4237" s="152"/>
      <c r="D4237" s="152"/>
      <c r="E4237" s="153">
        <f>'2.40-Dati'!A4236</f>
        <v>42928.166666666664</v>
      </c>
      <c r="F4237" s="157">
        <f>'2.40-Dati'!B4236</f>
        <v>45.490001678466797</v>
      </c>
      <c r="G4237" s="157">
        <f t="shared" si="132"/>
        <v>450.00076293949576</v>
      </c>
      <c r="H4237" s="157">
        <f t="shared" si="133"/>
        <v>1090.0001525878979</v>
      </c>
    </row>
    <row r="4238" spans="1:8" ht="15" customHeight="1" x14ac:dyDescent="0.2">
      <c r="A4238" s="152"/>
      <c r="B4238" s="152"/>
      <c r="C4238" s="152"/>
      <c r="D4238" s="152"/>
      <c r="E4238" s="153">
        <f>'2.40-Dati'!A4237</f>
        <v>42929.166666666664</v>
      </c>
      <c r="F4238" s="157">
        <f>'2.40-Dati'!B4237</f>
        <v>46.080001831054602</v>
      </c>
      <c r="G4238" s="157">
        <f t="shared" si="132"/>
        <v>590.00015258780536</v>
      </c>
      <c r="H4238" s="157">
        <f t="shared" si="133"/>
        <v>1040.000915527301</v>
      </c>
    </row>
    <row r="4239" spans="1:8" ht="15" customHeight="1" x14ac:dyDescent="0.2">
      <c r="A4239" s="152"/>
      <c r="B4239" s="152"/>
      <c r="C4239" s="152"/>
      <c r="D4239" s="152"/>
      <c r="E4239" s="153">
        <f>'2.40-Dati'!A4238</f>
        <v>42930.166666666664</v>
      </c>
      <c r="F4239" s="157">
        <f>'2.40-Dati'!B4238</f>
        <v>46.540000915527301</v>
      </c>
      <c r="G4239" s="157">
        <f t="shared" si="132"/>
        <v>459.99908447269888</v>
      </c>
      <c r="H4239" s="157">
        <f t="shared" si="133"/>
        <v>1049.9992370605041</v>
      </c>
    </row>
    <row r="4240" spans="1:8" ht="15" customHeight="1" x14ac:dyDescent="0.2">
      <c r="A4240" s="152"/>
      <c r="B4240" s="152"/>
      <c r="C4240" s="152"/>
      <c r="D4240" s="152"/>
      <c r="E4240" s="153">
        <f>'2.40-Dati'!A4239</f>
        <v>42933.166666666664</v>
      </c>
      <c r="F4240" s="157">
        <f>'2.40-Dati'!B4239</f>
        <v>46.020000457763601</v>
      </c>
      <c r="G4240" s="157">
        <f t="shared" si="132"/>
        <v>-520.0004577637003</v>
      </c>
      <c r="H4240" s="157">
        <f t="shared" si="133"/>
        <v>-60.001373291001414</v>
      </c>
    </row>
    <row r="4241" spans="1:8" ht="15" customHeight="1" x14ac:dyDescent="0.2">
      <c r="A4241" s="152"/>
      <c r="B4241" s="152"/>
      <c r="C4241" s="152"/>
      <c r="D4241" s="152"/>
      <c r="E4241" s="153">
        <f>'2.40-Dati'!A4240</f>
        <v>42934.166666666664</v>
      </c>
      <c r="F4241" s="157">
        <f>'2.40-Dati'!B4240</f>
        <v>46.400001525878899</v>
      </c>
      <c r="G4241" s="157">
        <f t="shared" si="132"/>
        <v>380.00106811529832</v>
      </c>
      <c r="H4241" s="157">
        <f t="shared" si="133"/>
        <v>-139.99938964840197</v>
      </c>
    </row>
    <row r="4242" spans="1:8" ht="15" customHeight="1" x14ac:dyDescent="0.2">
      <c r="A4242" s="152"/>
      <c r="B4242" s="152"/>
      <c r="C4242" s="152"/>
      <c r="D4242" s="152"/>
      <c r="E4242" s="153">
        <f>'2.40-Dati'!A4241</f>
        <v>42935.166666666664</v>
      </c>
      <c r="F4242" s="157">
        <f>'2.40-Dati'!B4241</f>
        <v>47.119998931884702</v>
      </c>
      <c r="G4242" s="157">
        <f t="shared" si="132"/>
        <v>719.99740600580253</v>
      </c>
      <c r="H4242" s="157">
        <f t="shared" si="133"/>
        <v>1099.9984741211008</v>
      </c>
    </row>
    <row r="4243" spans="1:8" ht="15" customHeight="1" x14ac:dyDescent="0.2">
      <c r="A4243" s="152"/>
      <c r="B4243" s="152"/>
      <c r="C4243" s="152"/>
      <c r="D4243" s="152"/>
      <c r="E4243" s="153">
        <f>'2.40-Dati'!A4242</f>
        <v>42936.166666666664</v>
      </c>
      <c r="F4243" s="157">
        <f>'2.40-Dati'!B4242</f>
        <v>46.790000915527301</v>
      </c>
      <c r="G4243" s="157">
        <f t="shared" si="132"/>
        <v>-329.99801635740056</v>
      </c>
      <c r="H4243" s="157">
        <f t="shared" si="133"/>
        <v>389.99938964840197</v>
      </c>
    </row>
    <row r="4244" spans="1:8" ht="15" customHeight="1" x14ac:dyDescent="0.2">
      <c r="A4244" s="152"/>
      <c r="B4244" s="152"/>
      <c r="C4244" s="152"/>
      <c r="D4244" s="152"/>
      <c r="E4244" s="153">
        <f>'2.40-Dati'!A4243</f>
        <v>42937.166666666664</v>
      </c>
      <c r="F4244" s="157">
        <f>'2.40-Dati'!B4243</f>
        <v>45.770000457763601</v>
      </c>
      <c r="G4244" s="157">
        <f t="shared" si="132"/>
        <v>-1020.0004577637003</v>
      </c>
      <c r="H4244" s="157">
        <f t="shared" si="133"/>
        <v>-1349.9984741211008</v>
      </c>
    </row>
    <row r="4245" spans="1:8" ht="15" customHeight="1" x14ac:dyDescent="0.2">
      <c r="A4245" s="152"/>
      <c r="B4245" s="152"/>
      <c r="C4245" s="152"/>
      <c r="D4245" s="152"/>
      <c r="E4245" s="153">
        <f>'2.40-Dati'!A4244</f>
        <v>42940.166666666664</v>
      </c>
      <c r="F4245" s="157">
        <f>'2.40-Dati'!B4244</f>
        <v>46.340000152587798</v>
      </c>
      <c r="G4245" s="157">
        <f t="shared" si="132"/>
        <v>569.99969482419738</v>
      </c>
      <c r="H4245" s="157">
        <f t="shared" si="133"/>
        <v>-450.00076293950292</v>
      </c>
    </row>
    <row r="4246" spans="1:8" ht="15" customHeight="1" x14ac:dyDescent="0.2">
      <c r="A4246" s="152"/>
      <c r="B4246" s="152"/>
      <c r="C4246" s="152"/>
      <c r="D4246" s="152"/>
      <c r="E4246" s="153">
        <f>'2.40-Dati'!A4245</f>
        <v>42941.166666666664</v>
      </c>
      <c r="F4246" s="157">
        <f>'2.40-Dati'!B4245</f>
        <v>47.889999389648402</v>
      </c>
      <c r="G4246" s="157">
        <f t="shared" si="132"/>
        <v>1549.9992370606037</v>
      </c>
      <c r="H4246" s="157">
        <f t="shared" si="133"/>
        <v>2119.9989318848011</v>
      </c>
    </row>
    <row r="4247" spans="1:8" ht="15" customHeight="1" x14ac:dyDescent="0.2">
      <c r="A4247" s="152"/>
      <c r="B4247" s="152"/>
      <c r="C4247" s="152"/>
      <c r="D4247" s="152"/>
      <c r="E4247" s="153">
        <f>'2.40-Dati'!A4246</f>
        <v>42942.166666666664</v>
      </c>
      <c r="F4247" s="157">
        <f>'2.40-Dati'!B4246</f>
        <v>48.75</v>
      </c>
      <c r="G4247" s="157">
        <f t="shared" si="132"/>
        <v>860.00061035159797</v>
      </c>
      <c r="H4247" s="157">
        <f t="shared" si="133"/>
        <v>2409.9998474122017</v>
      </c>
    </row>
    <row r="4248" spans="1:8" ht="15" customHeight="1" x14ac:dyDescent="0.2">
      <c r="A4248" s="152"/>
      <c r="B4248" s="152"/>
      <c r="C4248" s="152"/>
      <c r="D4248" s="152"/>
      <c r="E4248" s="153">
        <f>'2.40-Dati'!A4247</f>
        <v>42943.166666666664</v>
      </c>
      <c r="F4248" s="157">
        <f>'2.40-Dati'!B4247</f>
        <v>49.040000915527301</v>
      </c>
      <c r="G4248" s="157">
        <f t="shared" si="132"/>
        <v>290.00091552730112</v>
      </c>
      <c r="H4248" s="157">
        <f t="shared" si="133"/>
        <v>1150.001525878899</v>
      </c>
    </row>
    <row r="4249" spans="1:8" ht="15" customHeight="1" x14ac:dyDescent="0.2">
      <c r="A4249" s="152"/>
      <c r="B4249" s="152"/>
      <c r="C4249" s="152"/>
      <c r="D4249" s="152"/>
      <c r="E4249" s="153">
        <f>'2.40-Dati'!A4248</f>
        <v>42944.166666666664</v>
      </c>
      <c r="F4249" s="157">
        <f>'2.40-Dati'!B4248</f>
        <v>49.709999084472599</v>
      </c>
      <c r="G4249" s="157">
        <f t="shared" si="132"/>
        <v>669.99816894529829</v>
      </c>
      <c r="H4249" s="157">
        <f t="shared" si="133"/>
        <v>959.99908447259941</v>
      </c>
    </row>
    <row r="4250" spans="1:8" ht="15" customHeight="1" x14ac:dyDescent="0.2">
      <c r="A4250" s="152"/>
      <c r="B4250" s="152"/>
      <c r="C4250" s="152"/>
      <c r="D4250" s="152"/>
      <c r="E4250" s="153">
        <f>'2.40-Dati'!A4249</f>
        <v>42947.166666666664</v>
      </c>
      <c r="F4250" s="157">
        <f>'2.40-Dati'!B4249</f>
        <v>50.169998168945298</v>
      </c>
      <c r="G4250" s="157">
        <f t="shared" si="132"/>
        <v>459.99908447269888</v>
      </c>
      <c r="H4250" s="157">
        <f t="shared" si="133"/>
        <v>1129.9972534179972</v>
      </c>
    </row>
    <row r="4251" spans="1:8" ht="15" customHeight="1" x14ac:dyDescent="0.2">
      <c r="A4251" s="152"/>
      <c r="B4251" s="152"/>
      <c r="C4251" s="152"/>
      <c r="D4251" s="152"/>
      <c r="E4251" s="153">
        <f>'2.40-Dati'!A4250</f>
        <v>42948.166666666664</v>
      </c>
      <c r="F4251" s="157">
        <f>'2.40-Dati'!B4250</f>
        <v>49.159999847412102</v>
      </c>
      <c r="G4251" s="157">
        <f t="shared" si="132"/>
        <v>-1009.9983215331961</v>
      </c>
      <c r="H4251" s="157">
        <f t="shared" si="133"/>
        <v>-549.99923706049719</v>
      </c>
    </row>
    <row r="4252" spans="1:8" ht="15" customHeight="1" x14ac:dyDescent="0.2">
      <c r="A4252" s="152"/>
      <c r="B4252" s="152"/>
      <c r="C4252" s="152"/>
      <c r="D4252" s="152"/>
      <c r="E4252" s="153">
        <f>'2.40-Dati'!A4251</f>
        <v>42949.166666666664</v>
      </c>
      <c r="F4252" s="157">
        <f>'2.40-Dati'!B4251</f>
        <v>49.590000152587798</v>
      </c>
      <c r="G4252" s="157">
        <f t="shared" si="132"/>
        <v>430.00030517569598</v>
      </c>
      <c r="H4252" s="157">
        <f t="shared" si="133"/>
        <v>-579.99801635750009</v>
      </c>
    </row>
    <row r="4253" spans="1:8" ht="15" customHeight="1" x14ac:dyDescent="0.2">
      <c r="A4253" s="152"/>
      <c r="B4253" s="152"/>
      <c r="C4253" s="152"/>
      <c r="D4253" s="152"/>
      <c r="E4253" s="153">
        <f>'2.40-Dati'!A4252</f>
        <v>42950.166666666664</v>
      </c>
      <c r="F4253" s="157">
        <f>'2.40-Dati'!B4252</f>
        <v>49.029998779296797</v>
      </c>
      <c r="G4253" s="157">
        <f t="shared" si="132"/>
        <v>-560.00137329100141</v>
      </c>
      <c r="H4253" s="157">
        <f t="shared" si="133"/>
        <v>-130.00106811530543</v>
      </c>
    </row>
    <row r="4254" spans="1:8" ht="15" customHeight="1" x14ac:dyDescent="0.2">
      <c r="A4254" s="152"/>
      <c r="B4254" s="152"/>
      <c r="C4254" s="152"/>
      <c r="D4254" s="152"/>
      <c r="E4254" s="153">
        <f>'2.40-Dati'!A4253</f>
        <v>42951.166666666664</v>
      </c>
      <c r="F4254" s="157">
        <f>'2.40-Dati'!B4253</f>
        <v>49.580001831054602</v>
      </c>
      <c r="G4254" s="157">
        <f t="shared" si="132"/>
        <v>550.00305175780545</v>
      </c>
      <c r="H4254" s="157">
        <f t="shared" si="133"/>
        <v>-9.9983215331959627</v>
      </c>
    </row>
    <row r="4255" spans="1:8" ht="15" customHeight="1" x14ac:dyDescent="0.2">
      <c r="A4255" s="152"/>
      <c r="B4255" s="152"/>
      <c r="C4255" s="152"/>
      <c r="D4255" s="152"/>
      <c r="E4255" s="153">
        <f>'2.40-Dati'!A4254</f>
        <v>42954.166666666664</v>
      </c>
      <c r="F4255" s="157">
        <f>'2.40-Dati'!B4254</f>
        <v>49.389999389648402</v>
      </c>
      <c r="G4255" s="157">
        <f t="shared" si="132"/>
        <v>-190.00244140620026</v>
      </c>
      <c r="H4255" s="157">
        <f t="shared" si="133"/>
        <v>360.00061035160519</v>
      </c>
    </row>
    <row r="4256" spans="1:8" ht="15" customHeight="1" x14ac:dyDescent="0.2">
      <c r="A4256" s="152"/>
      <c r="B4256" s="152"/>
      <c r="C4256" s="152"/>
      <c r="D4256" s="152"/>
      <c r="E4256" s="153">
        <f>'2.40-Dati'!A4255</f>
        <v>42955.166666666664</v>
      </c>
      <c r="F4256" s="157">
        <f>'2.40-Dati'!B4255</f>
        <v>49.169998168945298</v>
      </c>
      <c r="G4256" s="157">
        <f t="shared" si="132"/>
        <v>-220.00122070310368</v>
      </c>
      <c r="H4256" s="157">
        <f t="shared" si="133"/>
        <v>-410.00366210930395</v>
      </c>
    </row>
    <row r="4257" spans="1:8" ht="15" customHeight="1" x14ac:dyDescent="0.2">
      <c r="A4257" s="152"/>
      <c r="B4257" s="152"/>
      <c r="C4257" s="152"/>
      <c r="D4257" s="152"/>
      <c r="E4257" s="153">
        <f>'2.40-Dati'!A4256</f>
        <v>42956.166666666664</v>
      </c>
      <c r="F4257" s="157">
        <f>'2.40-Dati'!B4256</f>
        <v>49.560001373291001</v>
      </c>
      <c r="G4257" s="157">
        <f t="shared" si="132"/>
        <v>390.00320434570313</v>
      </c>
      <c r="H4257" s="157">
        <f t="shared" si="133"/>
        <v>170.00198364259944</v>
      </c>
    </row>
    <row r="4258" spans="1:8" ht="15" customHeight="1" x14ac:dyDescent="0.2">
      <c r="A4258" s="152"/>
      <c r="B4258" s="152"/>
      <c r="C4258" s="152"/>
      <c r="D4258" s="152"/>
      <c r="E4258" s="153">
        <f>'2.40-Dati'!A4257</f>
        <v>42957.166666666664</v>
      </c>
      <c r="F4258" s="157">
        <f>'2.40-Dati'!B4257</f>
        <v>48.590000152587798</v>
      </c>
      <c r="G4258" s="157">
        <f t="shared" si="132"/>
        <v>-970.00122070320322</v>
      </c>
      <c r="H4258" s="157">
        <f t="shared" si="133"/>
        <v>-579.99801635750009</v>
      </c>
    </row>
    <row r="4259" spans="1:8" ht="15" customHeight="1" x14ac:dyDescent="0.2">
      <c r="A4259" s="152"/>
      <c r="B4259" s="152"/>
      <c r="C4259" s="152"/>
      <c r="D4259" s="152"/>
      <c r="E4259" s="153">
        <f>'2.40-Dati'!A4258</f>
        <v>42958.166666666664</v>
      </c>
      <c r="F4259" s="157">
        <f>'2.40-Dati'!B4258</f>
        <v>48.819999694824197</v>
      </c>
      <c r="G4259" s="157">
        <f t="shared" si="132"/>
        <v>229.99954223639918</v>
      </c>
      <c r="H4259" s="157">
        <f t="shared" si="133"/>
        <v>-740.00167846680404</v>
      </c>
    </row>
    <row r="4260" spans="1:8" ht="15" customHeight="1" x14ac:dyDescent="0.2">
      <c r="A4260" s="152"/>
      <c r="B4260" s="152"/>
      <c r="C4260" s="152"/>
      <c r="D4260" s="152"/>
      <c r="E4260" s="153">
        <f>'2.40-Dati'!A4259</f>
        <v>42961.166666666664</v>
      </c>
      <c r="F4260" s="157">
        <f>'2.40-Dati'!B4259</f>
        <v>47.590000152587798</v>
      </c>
      <c r="G4260" s="157">
        <f t="shared" si="132"/>
        <v>-1229.9995422363991</v>
      </c>
      <c r="H4260" s="157">
        <f t="shared" si="133"/>
        <v>-999.99999999999989</v>
      </c>
    </row>
    <row r="4261" spans="1:8" ht="15" customHeight="1" x14ac:dyDescent="0.2">
      <c r="A4261" s="152"/>
      <c r="B4261" s="152"/>
      <c r="C4261" s="152"/>
      <c r="D4261" s="152"/>
      <c r="E4261" s="153">
        <f>'2.40-Dati'!A4260</f>
        <v>42962.166666666664</v>
      </c>
      <c r="F4261" s="157">
        <f>'2.40-Dati'!B4260</f>
        <v>47.549999237060497</v>
      </c>
      <c r="G4261" s="157">
        <f t="shared" si="132"/>
        <v>-40.000915527301117</v>
      </c>
      <c r="H4261" s="157">
        <f t="shared" si="133"/>
        <v>-1270.0004577637001</v>
      </c>
    </row>
    <row r="4262" spans="1:8" ht="15" customHeight="1" x14ac:dyDescent="0.2">
      <c r="A4262" s="152"/>
      <c r="B4262" s="152"/>
      <c r="C4262" s="152"/>
      <c r="D4262" s="152"/>
      <c r="E4262" s="153">
        <f>'2.40-Dati'!A4261</f>
        <v>42963.166666666664</v>
      </c>
      <c r="F4262" s="157">
        <f>'2.40-Dati'!B4261</f>
        <v>46.779998779296797</v>
      </c>
      <c r="G4262" s="157">
        <f t="shared" si="132"/>
        <v>-770.0004577637003</v>
      </c>
      <c r="H4262" s="157">
        <f t="shared" si="133"/>
        <v>-810.00137329100141</v>
      </c>
    </row>
    <row r="4263" spans="1:8" ht="15" customHeight="1" x14ac:dyDescent="0.2">
      <c r="A4263" s="152"/>
      <c r="B4263" s="152"/>
      <c r="C4263" s="152"/>
      <c r="D4263" s="152"/>
      <c r="E4263" s="153">
        <f>'2.40-Dati'!A4262</f>
        <v>42964.166666666664</v>
      </c>
      <c r="F4263" s="157">
        <f>'2.40-Dati'!B4262</f>
        <v>47.090000152587798</v>
      </c>
      <c r="G4263" s="157">
        <f t="shared" si="132"/>
        <v>310.00137329100141</v>
      </c>
      <c r="H4263" s="157">
        <f t="shared" si="133"/>
        <v>-459.99908447269888</v>
      </c>
    </row>
    <row r="4264" spans="1:8" ht="15" customHeight="1" x14ac:dyDescent="0.2">
      <c r="A4264" s="152"/>
      <c r="B4264" s="152"/>
      <c r="C4264" s="152"/>
      <c r="D4264" s="152"/>
      <c r="E4264" s="153">
        <f>'2.40-Dati'!A4263</f>
        <v>42965.166666666664</v>
      </c>
      <c r="F4264" s="157">
        <f>'2.40-Dati'!B4263</f>
        <v>48.509998321533203</v>
      </c>
      <c r="G4264" s="157">
        <f t="shared" si="132"/>
        <v>1419.9981689454048</v>
      </c>
      <c r="H4264" s="157">
        <f t="shared" si="133"/>
        <v>1729.9995422364063</v>
      </c>
    </row>
    <row r="4265" spans="1:8" ht="15" customHeight="1" x14ac:dyDescent="0.2">
      <c r="A4265" s="152"/>
      <c r="B4265" s="152"/>
      <c r="C4265" s="152"/>
      <c r="D4265" s="152"/>
      <c r="E4265" s="153">
        <f>'2.40-Dati'!A4264</f>
        <v>42968.166666666664</v>
      </c>
      <c r="F4265" s="157">
        <f>'2.40-Dati'!B4264</f>
        <v>47.369998931884702</v>
      </c>
      <c r="G4265" s="157">
        <f t="shared" si="132"/>
        <v>-1139.9993896485014</v>
      </c>
      <c r="H4265" s="157">
        <f t="shared" si="133"/>
        <v>279.99877929690342</v>
      </c>
    </row>
    <row r="4266" spans="1:8" ht="15" customHeight="1" x14ac:dyDescent="0.2">
      <c r="A4266" s="152"/>
      <c r="B4266" s="152"/>
      <c r="C4266" s="152"/>
      <c r="D4266" s="152"/>
      <c r="E4266" s="153">
        <f>'2.40-Dati'!A4265</f>
        <v>42969.166666666664</v>
      </c>
      <c r="F4266" s="157">
        <f>'2.40-Dati'!B4265</f>
        <v>47.639999389648402</v>
      </c>
      <c r="G4266" s="157">
        <f t="shared" si="132"/>
        <v>270.0004577637003</v>
      </c>
      <c r="H4266" s="157">
        <f t="shared" si="133"/>
        <v>-869.9989318848011</v>
      </c>
    </row>
    <row r="4267" spans="1:8" ht="15" customHeight="1" x14ac:dyDescent="0.2">
      <c r="A4267" s="152"/>
      <c r="B4267" s="152"/>
      <c r="C4267" s="152"/>
      <c r="D4267" s="152"/>
      <c r="E4267" s="153">
        <f>'2.40-Dati'!A4266</f>
        <v>42970.166666666664</v>
      </c>
      <c r="F4267" s="157">
        <f>'2.40-Dati'!B4266</f>
        <v>48.409999847412102</v>
      </c>
      <c r="G4267" s="157">
        <f t="shared" si="132"/>
        <v>770.0004577637003</v>
      </c>
      <c r="H4267" s="157">
        <f t="shared" si="133"/>
        <v>1040.0009155274006</v>
      </c>
    </row>
    <row r="4268" spans="1:8" ht="15" customHeight="1" x14ac:dyDescent="0.2">
      <c r="A4268" s="152"/>
      <c r="B4268" s="152"/>
      <c r="C4268" s="152"/>
      <c r="D4268" s="152"/>
      <c r="E4268" s="153">
        <f>'2.40-Dati'!A4267</f>
        <v>42971.166666666664</v>
      </c>
      <c r="F4268" s="157">
        <f>'2.40-Dati'!B4267</f>
        <v>47.430000305175703</v>
      </c>
      <c r="G4268" s="157">
        <f t="shared" si="132"/>
        <v>-979.99954223639918</v>
      </c>
      <c r="H4268" s="157">
        <f t="shared" si="133"/>
        <v>-209.99908447269888</v>
      </c>
    </row>
    <row r="4269" spans="1:8" ht="15" customHeight="1" x14ac:dyDescent="0.2">
      <c r="A4269" s="152"/>
      <c r="B4269" s="152"/>
      <c r="C4269" s="152"/>
      <c r="D4269" s="152"/>
      <c r="E4269" s="153">
        <f>'2.40-Dati'!A4268</f>
        <v>42972.166666666664</v>
      </c>
      <c r="F4269" s="157">
        <f>'2.40-Dati'!B4268</f>
        <v>47.869998931884702</v>
      </c>
      <c r="G4269" s="157">
        <f t="shared" si="132"/>
        <v>439.99862670899859</v>
      </c>
      <c r="H4269" s="157">
        <f t="shared" si="133"/>
        <v>-540.00091552740059</v>
      </c>
    </row>
    <row r="4270" spans="1:8" ht="15" customHeight="1" x14ac:dyDescent="0.2">
      <c r="A4270" s="152"/>
      <c r="B4270" s="152"/>
      <c r="C4270" s="152"/>
      <c r="D4270" s="152"/>
      <c r="E4270" s="153">
        <f>'2.40-Dati'!A4269</f>
        <v>42975.166666666664</v>
      </c>
      <c r="F4270" s="157">
        <f>'2.40-Dati'!B4269</f>
        <v>46.569999694824197</v>
      </c>
      <c r="G4270" s="157">
        <f t="shared" si="132"/>
        <v>-1299.9992370605041</v>
      </c>
      <c r="H4270" s="157">
        <f t="shared" si="133"/>
        <v>-860.00061035150554</v>
      </c>
    </row>
    <row r="4271" spans="1:8" ht="15" customHeight="1" x14ac:dyDescent="0.2">
      <c r="A4271" s="152"/>
      <c r="B4271" s="152"/>
      <c r="C4271" s="152"/>
      <c r="D4271" s="152"/>
      <c r="E4271" s="153">
        <f>'2.40-Dati'!A4270</f>
        <v>42976.166666666664</v>
      </c>
      <c r="F4271" s="157">
        <f>'2.40-Dati'!B4270</f>
        <v>46.439998626708899</v>
      </c>
      <c r="G4271" s="157">
        <f t="shared" si="132"/>
        <v>-130.00106811529832</v>
      </c>
      <c r="H4271" s="157">
        <f t="shared" si="133"/>
        <v>-1430.0003051758024</v>
      </c>
    </row>
    <row r="4272" spans="1:8" ht="15" customHeight="1" x14ac:dyDescent="0.2">
      <c r="A4272" s="152"/>
      <c r="B4272" s="152"/>
      <c r="C4272" s="152"/>
      <c r="D4272" s="152"/>
      <c r="E4272" s="153">
        <f>'2.40-Dati'!A4271</f>
        <v>42977.166666666664</v>
      </c>
      <c r="F4272" s="157">
        <f>'2.40-Dati'!B4271</f>
        <v>45.959999084472599</v>
      </c>
      <c r="G4272" s="157">
        <f t="shared" si="132"/>
        <v>-479.9995422362997</v>
      </c>
      <c r="H4272" s="157">
        <f t="shared" si="133"/>
        <v>-610.00061035159797</v>
      </c>
    </row>
    <row r="4273" spans="1:8" ht="15" customHeight="1" x14ac:dyDescent="0.2">
      <c r="A4273" s="152"/>
      <c r="B4273" s="152"/>
      <c r="C4273" s="152"/>
      <c r="D4273" s="152"/>
      <c r="E4273" s="153">
        <f>'2.40-Dati'!A4272</f>
        <v>42978.166666666664</v>
      </c>
      <c r="F4273" s="157">
        <f>'2.40-Dati'!B4272</f>
        <v>47.2299995422363</v>
      </c>
      <c r="G4273" s="157">
        <f t="shared" si="132"/>
        <v>1270.0004577637003</v>
      </c>
      <c r="H4273" s="157">
        <f t="shared" si="133"/>
        <v>790.00091552740059</v>
      </c>
    </row>
    <row r="4274" spans="1:8" ht="15" customHeight="1" x14ac:dyDescent="0.2">
      <c r="A4274" s="152"/>
      <c r="B4274" s="152"/>
      <c r="C4274" s="152"/>
      <c r="D4274" s="152"/>
      <c r="E4274" s="153">
        <f>'2.40-Dati'!A4273</f>
        <v>42979.166666666664</v>
      </c>
      <c r="F4274" s="157">
        <f>'2.40-Dati'!B4273</f>
        <v>47.290000915527301</v>
      </c>
      <c r="G4274" s="157">
        <f t="shared" si="132"/>
        <v>60.001373291001414</v>
      </c>
      <c r="H4274" s="157">
        <f t="shared" si="133"/>
        <v>1330.0018310547016</v>
      </c>
    </row>
    <row r="4275" spans="1:8" ht="15" customHeight="1" x14ac:dyDescent="0.2">
      <c r="A4275" s="152"/>
      <c r="B4275" s="152"/>
      <c r="C4275" s="152"/>
      <c r="D4275" s="152"/>
      <c r="E4275" s="153">
        <f>'2.40-Dati'!A4274</f>
        <v>42983.166666666664</v>
      </c>
      <c r="F4275" s="157">
        <f>'2.40-Dati'!B4274</f>
        <v>48.659999847412102</v>
      </c>
      <c r="G4275" s="157">
        <f t="shared" si="132"/>
        <v>1369.9989318848011</v>
      </c>
      <c r="H4275" s="157">
        <f t="shared" si="133"/>
        <v>1430.0003051758026</v>
      </c>
    </row>
    <row r="4276" spans="1:8" ht="15" customHeight="1" x14ac:dyDescent="0.2">
      <c r="A4276" s="152"/>
      <c r="B4276" s="152"/>
      <c r="C4276" s="152"/>
      <c r="D4276" s="152"/>
      <c r="E4276" s="153">
        <f>'2.40-Dati'!A4275</f>
        <v>42984.166666666664</v>
      </c>
      <c r="F4276" s="157">
        <f>'2.40-Dati'!B4275</f>
        <v>49.159999847412102</v>
      </c>
      <c r="G4276" s="157">
        <f t="shared" si="132"/>
        <v>500</v>
      </c>
      <c r="H4276" s="157">
        <f t="shared" si="133"/>
        <v>1869.9989318848011</v>
      </c>
    </row>
    <row r="4277" spans="1:8" ht="15" customHeight="1" x14ac:dyDescent="0.2">
      <c r="A4277" s="152"/>
      <c r="B4277" s="152"/>
      <c r="C4277" s="152"/>
      <c r="D4277" s="152"/>
      <c r="E4277" s="153">
        <f>'2.40-Dati'!A4276</f>
        <v>42985.166666666664</v>
      </c>
      <c r="F4277" s="157">
        <f>'2.40-Dati'!B4276</f>
        <v>49.090000152587798</v>
      </c>
      <c r="G4277" s="157">
        <f t="shared" si="132"/>
        <v>-69.999694824304015</v>
      </c>
      <c r="H4277" s="157">
        <f t="shared" si="133"/>
        <v>430.00030517569598</v>
      </c>
    </row>
    <row r="4278" spans="1:8" ht="15" customHeight="1" x14ac:dyDescent="0.2">
      <c r="A4278" s="152"/>
      <c r="B4278" s="152"/>
      <c r="C4278" s="152"/>
      <c r="D4278" s="152"/>
      <c r="E4278" s="153">
        <f>'2.40-Dati'!A4277</f>
        <v>42986.166666666664</v>
      </c>
      <c r="F4278" s="157">
        <f>'2.40-Dati'!B4277</f>
        <v>47.4799995422363</v>
      </c>
      <c r="G4278" s="157">
        <f t="shared" si="132"/>
        <v>-1610.0006103514986</v>
      </c>
      <c r="H4278" s="157">
        <f t="shared" si="133"/>
        <v>-1680.0003051758026</v>
      </c>
    </row>
    <row r="4279" spans="1:8" ht="15" customHeight="1" x14ac:dyDescent="0.2">
      <c r="A4279" s="152"/>
      <c r="B4279" s="152"/>
      <c r="C4279" s="152"/>
      <c r="D4279" s="152"/>
      <c r="E4279" s="153">
        <f>'2.40-Dati'!A4278</f>
        <v>42989.166666666664</v>
      </c>
      <c r="F4279" s="157">
        <f>'2.40-Dati'!B4278</f>
        <v>48.069999694824197</v>
      </c>
      <c r="G4279" s="157">
        <f t="shared" si="132"/>
        <v>590.00015258789767</v>
      </c>
      <c r="H4279" s="157">
        <f t="shared" si="133"/>
        <v>-1020.0004577636009</v>
      </c>
    </row>
    <row r="4280" spans="1:8" ht="15" customHeight="1" x14ac:dyDescent="0.2">
      <c r="A4280" s="152"/>
      <c r="B4280" s="152"/>
      <c r="C4280" s="152"/>
      <c r="D4280" s="152"/>
      <c r="E4280" s="153">
        <f>'2.40-Dati'!A4279</f>
        <v>42990.166666666664</v>
      </c>
      <c r="F4280" s="157">
        <f>'2.40-Dati'!B4279</f>
        <v>48.2299995422363</v>
      </c>
      <c r="G4280" s="157">
        <f t="shared" si="132"/>
        <v>159.99984741210227</v>
      </c>
      <c r="H4280" s="157">
        <f t="shared" si="133"/>
        <v>750</v>
      </c>
    </row>
    <row r="4281" spans="1:8" ht="15" customHeight="1" x14ac:dyDescent="0.2">
      <c r="A4281" s="152"/>
      <c r="B4281" s="152"/>
      <c r="C4281" s="152"/>
      <c r="D4281" s="152"/>
      <c r="E4281" s="153">
        <f>'2.40-Dati'!A4280</f>
        <v>42991.166666666664</v>
      </c>
      <c r="F4281" s="157">
        <f>'2.40-Dati'!B4280</f>
        <v>49.299999237060497</v>
      </c>
      <c r="G4281" s="157">
        <f t="shared" si="132"/>
        <v>1069.9996948241974</v>
      </c>
      <c r="H4281" s="157">
        <f t="shared" si="133"/>
        <v>1229.9995422362997</v>
      </c>
    </row>
    <row r="4282" spans="1:8" ht="15" customHeight="1" x14ac:dyDescent="0.2">
      <c r="A4282" s="152"/>
      <c r="B4282" s="152"/>
      <c r="C4282" s="152"/>
      <c r="D4282" s="152"/>
      <c r="E4282" s="153">
        <f>'2.40-Dati'!A4281</f>
        <v>42992.166666666664</v>
      </c>
      <c r="F4282" s="157">
        <f>'2.40-Dati'!B4281</f>
        <v>49.889999389648402</v>
      </c>
      <c r="G4282" s="157">
        <f t="shared" si="132"/>
        <v>590.00015258790484</v>
      </c>
      <c r="H4282" s="157">
        <f t="shared" si="133"/>
        <v>1659.9998474121021</v>
      </c>
    </row>
    <row r="4283" spans="1:8" ht="15" customHeight="1" x14ac:dyDescent="0.2">
      <c r="A4283" s="152"/>
      <c r="B4283" s="152"/>
      <c r="C4283" s="152"/>
      <c r="D4283" s="152"/>
      <c r="E4283" s="153">
        <f>'2.40-Dati'!A4282</f>
        <v>42993.166666666664</v>
      </c>
      <c r="F4283" s="157">
        <f>'2.40-Dati'!B4282</f>
        <v>49.889999389648402</v>
      </c>
      <c r="G4283" s="157">
        <f t="shared" si="132"/>
        <v>0</v>
      </c>
      <c r="H4283" s="157">
        <f t="shared" si="133"/>
        <v>590.00015258790484</v>
      </c>
    </row>
    <row r="4284" spans="1:8" ht="15" customHeight="1" x14ac:dyDescent="0.2">
      <c r="A4284" s="152"/>
      <c r="B4284" s="152"/>
      <c r="C4284" s="152"/>
      <c r="D4284" s="152"/>
      <c r="E4284" s="153">
        <f>'2.40-Dati'!A4283</f>
        <v>42996.166666666664</v>
      </c>
      <c r="F4284" s="157">
        <f>'2.40-Dati'!B4283</f>
        <v>49.909999847412102</v>
      </c>
      <c r="G4284" s="157">
        <f t="shared" si="132"/>
        <v>20.000457763700297</v>
      </c>
      <c r="H4284" s="157">
        <f t="shared" si="133"/>
        <v>20.000457763700297</v>
      </c>
    </row>
    <row r="4285" spans="1:8" ht="15" customHeight="1" x14ac:dyDescent="0.2">
      <c r="A4285" s="152"/>
      <c r="B4285" s="152"/>
      <c r="C4285" s="152"/>
      <c r="D4285" s="152"/>
      <c r="E4285" s="153">
        <f>'2.40-Dati'!A4284</f>
        <v>42997.166666666664</v>
      </c>
      <c r="F4285" s="157">
        <f>'2.40-Dati'!B4284</f>
        <v>49.4799995422363</v>
      </c>
      <c r="G4285" s="157">
        <f t="shared" si="132"/>
        <v>-430.00030517580257</v>
      </c>
      <c r="H4285" s="157">
        <f t="shared" si="133"/>
        <v>-409.99984741210227</v>
      </c>
    </row>
    <row r="4286" spans="1:8" ht="15" customHeight="1" x14ac:dyDescent="0.2">
      <c r="A4286" s="152"/>
      <c r="B4286" s="152"/>
      <c r="C4286" s="152"/>
      <c r="D4286" s="152"/>
      <c r="E4286" s="153">
        <f>'2.40-Dati'!A4285</f>
        <v>42998.166666666664</v>
      </c>
      <c r="F4286" s="157">
        <f>'2.40-Dati'!B4285</f>
        <v>50.409999847412102</v>
      </c>
      <c r="G4286" s="157">
        <f t="shared" si="132"/>
        <v>930.00030517580262</v>
      </c>
      <c r="H4286" s="157">
        <f t="shared" si="133"/>
        <v>500.00000000000006</v>
      </c>
    </row>
    <row r="4287" spans="1:8" ht="15" customHeight="1" x14ac:dyDescent="0.2">
      <c r="A4287" s="152"/>
      <c r="B4287" s="152"/>
      <c r="C4287" s="152"/>
      <c r="D4287" s="152"/>
      <c r="E4287" s="153">
        <f>'2.40-Dati'!A4286</f>
        <v>42999.166666666664</v>
      </c>
      <c r="F4287" s="157">
        <f>'2.40-Dati'!B4286</f>
        <v>50.549999237060497</v>
      </c>
      <c r="G4287" s="157">
        <f t="shared" si="132"/>
        <v>139.99938964839487</v>
      </c>
      <c r="H4287" s="157">
        <f t="shared" si="133"/>
        <v>1069.9996948241974</v>
      </c>
    </row>
    <row r="4288" spans="1:8" ht="15" customHeight="1" x14ac:dyDescent="0.2">
      <c r="A4288" s="152"/>
      <c r="B4288" s="152"/>
      <c r="C4288" s="152"/>
      <c r="D4288" s="152"/>
      <c r="E4288" s="153">
        <f>'2.40-Dati'!A4287</f>
        <v>43000.166666666664</v>
      </c>
      <c r="F4288" s="157">
        <f>'2.40-Dati'!B4287</f>
        <v>50.659999847412102</v>
      </c>
      <c r="G4288" s="157">
        <f t="shared" si="132"/>
        <v>110.00061035160513</v>
      </c>
      <c r="H4288" s="157">
        <f t="shared" si="133"/>
        <v>250</v>
      </c>
    </row>
    <row r="4289" spans="1:8" ht="15" customHeight="1" x14ac:dyDescent="0.2">
      <c r="A4289" s="152"/>
      <c r="B4289" s="152"/>
      <c r="C4289" s="152"/>
      <c r="D4289" s="152"/>
      <c r="E4289" s="153">
        <f>'2.40-Dati'!A4288</f>
        <v>43003.166666666664</v>
      </c>
      <c r="F4289" s="157">
        <f>'2.40-Dati'!B4288</f>
        <v>52.220001220703097</v>
      </c>
      <c r="G4289" s="157">
        <f t="shared" si="132"/>
        <v>1560.0013732909943</v>
      </c>
      <c r="H4289" s="157">
        <f t="shared" si="133"/>
        <v>1670.0019836425995</v>
      </c>
    </row>
    <row r="4290" spans="1:8" ht="15" customHeight="1" x14ac:dyDescent="0.2">
      <c r="A4290" s="152"/>
      <c r="B4290" s="152"/>
      <c r="C4290" s="152"/>
      <c r="D4290" s="152"/>
      <c r="E4290" s="153">
        <f>'2.40-Dati'!A4289</f>
        <v>43004.166666666664</v>
      </c>
      <c r="F4290" s="157">
        <f>'2.40-Dati'!B4289</f>
        <v>51.880001068115199</v>
      </c>
      <c r="G4290" s="157">
        <f t="shared" si="132"/>
        <v>-340.00015258789773</v>
      </c>
      <c r="H4290" s="157">
        <f t="shared" si="133"/>
        <v>1220.0012207030966</v>
      </c>
    </row>
    <row r="4291" spans="1:8" ht="15" customHeight="1" x14ac:dyDescent="0.2">
      <c r="A4291" s="152"/>
      <c r="B4291" s="152"/>
      <c r="C4291" s="152"/>
      <c r="D4291" s="152"/>
      <c r="E4291" s="153">
        <f>'2.40-Dati'!A4290</f>
        <v>43005.166666666664</v>
      </c>
      <c r="F4291" s="157">
        <f>'2.40-Dati'!B4290</f>
        <v>52.139999389648402</v>
      </c>
      <c r="G4291" s="157">
        <f t="shared" si="132"/>
        <v>259.99832153320313</v>
      </c>
      <c r="H4291" s="157">
        <f t="shared" si="133"/>
        <v>-80.001831054694605</v>
      </c>
    </row>
    <row r="4292" spans="1:8" ht="15" customHeight="1" x14ac:dyDescent="0.2">
      <c r="A4292" s="152"/>
      <c r="B4292" s="152"/>
      <c r="C4292" s="152"/>
      <c r="D4292" s="152"/>
      <c r="E4292" s="153">
        <f>'2.40-Dati'!A4291</f>
        <v>43006.166666666664</v>
      </c>
      <c r="F4292" s="157">
        <f>'2.40-Dati'!B4291</f>
        <v>51.560001373291001</v>
      </c>
      <c r="G4292" s="157">
        <f t="shared" ref="G4292:G4355" si="134">IF($B$1="lunga",1,-1)*$B$3*(F4292-F4291)</f>
        <v>-579.9980163574005</v>
      </c>
      <c r="H4292" s="157">
        <f t="shared" si="133"/>
        <v>-319.99969482419738</v>
      </c>
    </row>
    <row r="4293" spans="1:8" ht="15" customHeight="1" x14ac:dyDescent="0.2">
      <c r="A4293" s="152"/>
      <c r="B4293" s="152"/>
      <c r="C4293" s="152"/>
      <c r="D4293" s="152"/>
      <c r="E4293" s="153">
        <f>'2.40-Dati'!A4292</f>
        <v>43007.166666666664</v>
      </c>
      <c r="F4293" s="157">
        <f>'2.40-Dati'!B4292</f>
        <v>51.669998168945298</v>
      </c>
      <c r="G4293" s="157">
        <f t="shared" si="134"/>
        <v>109.99679565429688</v>
      </c>
      <c r="H4293" s="157">
        <f t="shared" ref="H4293:H4356" si="135">G4292+G4293</f>
        <v>-470.00122070310363</v>
      </c>
    </row>
    <row r="4294" spans="1:8" ht="15" customHeight="1" x14ac:dyDescent="0.2">
      <c r="A4294" s="152"/>
      <c r="B4294" s="152"/>
      <c r="C4294" s="152"/>
      <c r="D4294" s="152"/>
      <c r="E4294" s="153">
        <f>'2.40-Dati'!A4293</f>
        <v>43010.166666666664</v>
      </c>
      <c r="F4294" s="157">
        <f>'2.40-Dati'!B4293</f>
        <v>50.580001831054602</v>
      </c>
      <c r="G4294" s="157">
        <f t="shared" si="134"/>
        <v>-1089.9963378906959</v>
      </c>
      <c r="H4294" s="157">
        <f t="shared" si="135"/>
        <v>-979.99954223639907</v>
      </c>
    </row>
    <row r="4295" spans="1:8" ht="15" customHeight="1" x14ac:dyDescent="0.2">
      <c r="A4295" s="152"/>
      <c r="B4295" s="152"/>
      <c r="C4295" s="152"/>
      <c r="D4295" s="152"/>
      <c r="E4295" s="153">
        <f>'2.40-Dati'!A4294</f>
        <v>43011.166666666664</v>
      </c>
      <c r="F4295" s="157">
        <f>'2.40-Dati'!B4294</f>
        <v>50.419998168945298</v>
      </c>
      <c r="G4295" s="157">
        <f t="shared" si="134"/>
        <v>-160.00366210930395</v>
      </c>
      <c r="H4295" s="157">
        <f t="shared" si="135"/>
        <v>-1250</v>
      </c>
    </row>
    <row r="4296" spans="1:8" ht="15" customHeight="1" x14ac:dyDescent="0.2">
      <c r="A4296" s="152"/>
      <c r="B4296" s="152"/>
      <c r="C4296" s="152"/>
      <c r="D4296" s="152"/>
      <c r="E4296" s="153">
        <f>'2.40-Dati'!A4295</f>
        <v>43012.166666666664</v>
      </c>
      <c r="F4296" s="157">
        <f>'2.40-Dati'!B4295</f>
        <v>49.9799995422363</v>
      </c>
      <c r="G4296" s="157">
        <f t="shared" si="134"/>
        <v>-439.99862670899859</v>
      </c>
      <c r="H4296" s="157">
        <f t="shared" si="135"/>
        <v>-600.00228881830253</v>
      </c>
    </row>
    <row r="4297" spans="1:8" ht="15" customHeight="1" x14ac:dyDescent="0.2">
      <c r="A4297" s="152"/>
      <c r="B4297" s="152"/>
      <c r="C4297" s="152"/>
      <c r="D4297" s="152"/>
      <c r="E4297" s="153">
        <f>'2.40-Dati'!A4296</f>
        <v>43013.166666666664</v>
      </c>
      <c r="F4297" s="157">
        <f>'2.40-Dati'!B4296</f>
        <v>50.790000915527301</v>
      </c>
      <c r="G4297" s="157">
        <f t="shared" si="134"/>
        <v>810.00137329100141</v>
      </c>
      <c r="H4297" s="157">
        <f t="shared" si="135"/>
        <v>370.00274658200283</v>
      </c>
    </row>
    <row r="4298" spans="1:8" ht="15" customHeight="1" x14ac:dyDescent="0.2">
      <c r="A4298" s="152"/>
      <c r="B4298" s="152"/>
      <c r="C4298" s="152"/>
      <c r="D4298" s="152"/>
      <c r="E4298" s="153">
        <f>'2.40-Dati'!A4297</f>
        <v>43014.166666666664</v>
      </c>
      <c r="F4298" s="157">
        <f>'2.40-Dati'!B4297</f>
        <v>49.290000915527301</v>
      </c>
      <c r="G4298" s="157">
        <f t="shared" si="134"/>
        <v>-1500</v>
      </c>
      <c r="H4298" s="157">
        <f t="shared" si="135"/>
        <v>-689.99862670899859</v>
      </c>
    </row>
    <row r="4299" spans="1:8" ht="15" customHeight="1" x14ac:dyDescent="0.2">
      <c r="A4299" s="152"/>
      <c r="B4299" s="152"/>
      <c r="C4299" s="152"/>
      <c r="D4299" s="152"/>
      <c r="E4299" s="153">
        <f>'2.40-Dati'!A4298</f>
        <v>43017.166666666664</v>
      </c>
      <c r="F4299" s="157">
        <f>'2.40-Dati'!B4298</f>
        <v>49.580001831054602</v>
      </c>
      <c r="G4299" s="157">
        <f t="shared" si="134"/>
        <v>290.00091552730112</v>
      </c>
      <c r="H4299" s="157">
        <f t="shared" si="135"/>
        <v>-1209.999084472699</v>
      </c>
    </row>
    <row r="4300" spans="1:8" ht="15" customHeight="1" x14ac:dyDescent="0.2">
      <c r="A4300" s="152"/>
      <c r="B4300" s="152"/>
      <c r="C4300" s="152"/>
      <c r="D4300" s="152"/>
      <c r="E4300" s="153">
        <f>'2.40-Dati'!A4299</f>
        <v>43018.166666666664</v>
      </c>
      <c r="F4300" s="157">
        <f>'2.40-Dati'!B4299</f>
        <v>50.919998168945298</v>
      </c>
      <c r="G4300" s="157">
        <f t="shared" si="134"/>
        <v>1339.9963378906959</v>
      </c>
      <c r="H4300" s="157">
        <f t="shared" si="135"/>
        <v>1629.9972534179969</v>
      </c>
    </row>
    <row r="4301" spans="1:8" ht="15" customHeight="1" x14ac:dyDescent="0.2">
      <c r="A4301" s="152"/>
      <c r="B4301" s="152"/>
      <c r="C4301" s="152"/>
      <c r="D4301" s="152"/>
      <c r="E4301" s="153">
        <f>'2.40-Dati'!A4300</f>
        <v>43019.166666666664</v>
      </c>
      <c r="F4301" s="157">
        <f>'2.40-Dati'!B4300</f>
        <v>51.299999237060497</v>
      </c>
      <c r="G4301" s="157">
        <f t="shared" si="134"/>
        <v>380.00106811519885</v>
      </c>
      <c r="H4301" s="157">
        <f t="shared" si="135"/>
        <v>1719.9974060058948</v>
      </c>
    </row>
    <row r="4302" spans="1:8" ht="15" customHeight="1" x14ac:dyDescent="0.2">
      <c r="A4302" s="152"/>
      <c r="B4302" s="152"/>
      <c r="C4302" s="152"/>
      <c r="D4302" s="152"/>
      <c r="E4302" s="153">
        <f>'2.40-Dati'!A4301</f>
        <v>43020.166666666664</v>
      </c>
      <c r="F4302" s="157">
        <f>'2.40-Dati'!B4301</f>
        <v>50.599998474121001</v>
      </c>
      <c r="G4302" s="157">
        <f t="shared" si="134"/>
        <v>-700.00076293949576</v>
      </c>
      <c r="H4302" s="157">
        <f t="shared" si="135"/>
        <v>-319.99969482429691</v>
      </c>
    </row>
    <row r="4303" spans="1:8" ht="15" customHeight="1" x14ac:dyDescent="0.2">
      <c r="A4303" s="152"/>
      <c r="B4303" s="152"/>
      <c r="C4303" s="152"/>
      <c r="D4303" s="152"/>
      <c r="E4303" s="153">
        <f>'2.40-Dati'!A4302</f>
        <v>43021.166666666664</v>
      </c>
      <c r="F4303" s="157">
        <f>'2.40-Dati'!B4302</f>
        <v>51.450000762939403</v>
      </c>
      <c r="G4303" s="157">
        <f t="shared" si="134"/>
        <v>850.00228881840201</v>
      </c>
      <c r="H4303" s="157">
        <f t="shared" si="135"/>
        <v>150.00152587890625</v>
      </c>
    </row>
    <row r="4304" spans="1:8" ht="15" customHeight="1" x14ac:dyDescent="0.2">
      <c r="A4304" s="152"/>
      <c r="B4304" s="152"/>
      <c r="C4304" s="152"/>
      <c r="D4304" s="152"/>
      <c r="E4304" s="153">
        <f>'2.40-Dati'!A4303</f>
        <v>43024.166666666664</v>
      </c>
      <c r="F4304" s="157">
        <f>'2.40-Dati'!B4303</f>
        <v>51.869998931884702</v>
      </c>
      <c r="G4304" s="157">
        <f t="shared" si="134"/>
        <v>419.99816894529829</v>
      </c>
      <c r="H4304" s="157">
        <f t="shared" si="135"/>
        <v>1270.0004577637003</v>
      </c>
    </row>
    <row r="4305" spans="1:8" ht="15" customHeight="1" x14ac:dyDescent="0.2">
      <c r="A4305" s="152"/>
      <c r="B4305" s="152"/>
      <c r="C4305" s="152"/>
      <c r="D4305" s="152"/>
      <c r="E4305" s="153">
        <f>'2.40-Dati'!A4304</f>
        <v>43025.166666666664</v>
      </c>
      <c r="F4305" s="157">
        <f>'2.40-Dati'!B4304</f>
        <v>51.880001068115199</v>
      </c>
      <c r="G4305" s="157">
        <f t="shared" si="134"/>
        <v>10.002136230497172</v>
      </c>
      <c r="H4305" s="157">
        <f t="shared" si="135"/>
        <v>430.00030517579546</v>
      </c>
    </row>
    <row r="4306" spans="1:8" ht="15" customHeight="1" x14ac:dyDescent="0.2">
      <c r="A4306" s="152"/>
      <c r="B4306" s="152"/>
      <c r="C4306" s="152"/>
      <c r="D4306" s="152"/>
      <c r="E4306" s="153">
        <f>'2.40-Dati'!A4305</f>
        <v>43026.166666666664</v>
      </c>
      <c r="F4306" s="157">
        <f>'2.40-Dati'!B4305</f>
        <v>52.040000915527301</v>
      </c>
      <c r="G4306" s="157">
        <f t="shared" si="134"/>
        <v>159.99984741210227</v>
      </c>
      <c r="H4306" s="157">
        <f t="shared" si="135"/>
        <v>170.00198364259944</v>
      </c>
    </row>
    <row r="4307" spans="1:8" ht="15" customHeight="1" x14ac:dyDescent="0.2">
      <c r="A4307" s="152"/>
      <c r="B4307" s="152"/>
      <c r="C4307" s="152"/>
      <c r="D4307" s="152"/>
      <c r="E4307" s="153">
        <f>'2.40-Dati'!A4306</f>
        <v>43027.166666666664</v>
      </c>
      <c r="F4307" s="157">
        <f>'2.40-Dati'!B4306</f>
        <v>51.290000915527301</v>
      </c>
      <c r="G4307" s="157">
        <f t="shared" si="134"/>
        <v>-750</v>
      </c>
      <c r="H4307" s="157">
        <f t="shared" si="135"/>
        <v>-590.00015258789767</v>
      </c>
    </row>
    <row r="4308" spans="1:8" ht="15" customHeight="1" x14ac:dyDescent="0.2">
      <c r="A4308" s="152"/>
      <c r="B4308" s="152"/>
      <c r="C4308" s="152"/>
      <c r="D4308" s="152"/>
      <c r="E4308" s="153">
        <f>'2.40-Dati'!A4307</f>
        <v>43028.166666666664</v>
      </c>
      <c r="F4308" s="157">
        <f>'2.40-Dati'!B4307</f>
        <v>51.470001220703097</v>
      </c>
      <c r="G4308" s="157">
        <f t="shared" si="134"/>
        <v>180.00030517579546</v>
      </c>
      <c r="H4308" s="157">
        <f t="shared" si="135"/>
        <v>-569.99969482420454</v>
      </c>
    </row>
    <row r="4309" spans="1:8" ht="15" customHeight="1" x14ac:dyDescent="0.2">
      <c r="A4309" s="152"/>
      <c r="B4309" s="152"/>
      <c r="C4309" s="152"/>
      <c r="D4309" s="152"/>
      <c r="E4309" s="153">
        <f>'2.40-Dati'!A4308</f>
        <v>43031.166666666664</v>
      </c>
      <c r="F4309" s="157">
        <f>'2.40-Dati'!B4308</f>
        <v>51.900001525878899</v>
      </c>
      <c r="G4309" s="157">
        <f t="shared" si="134"/>
        <v>430.00030517580257</v>
      </c>
      <c r="H4309" s="157">
        <f t="shared" si="135"/>
        <v>610.00061035159797</v>
      </c>
    </row>
    <row r="4310" spans="1:8" ht="15" customHeight="1" x14ac:dyDescent="0.2">
      <c r="A4310" s="152"/>
      <c r="B4310" s="152"/>
      <c r="C4310" s="152"/>
      <c r="D4310" s="152"/>
      <c r="E4310" s="153">
        <f>'2.40-Dati'!A4309</f>
        <v>43032.166666666664</v>
      </c>
      <c r="F4310" s="157">
        <f>'2.40-Dati'!B4309</f>
        <v>52.470001220703097</v>
      </c>
      <c r="G4310" s="157">
        <f t="shared" si="134"/>
        <v>569.99969482419738</v>
      </c>
      <c r="H4310" s="157">
        <f t="shared" si="135"/>
        <v>1000</v>
      </c>
    </row>
    <row r="4311" spans="1:8" ht="15" customHeight="1" x14ac:dyDescent="0.2">
      <c r="A4311" s="152"/>
      <c r="B4311" s="152"/>
      <c r="C4311" s="152"/>
      <c r="D4311" s="152"/>
      <c r="E4311" s="153">
        <f>'2.40-Dati'!A4310</f>
        <v>43033.166666666664</v>
      </c>
      <c r="F4311" s="157">
        <f>'2.40-Dati'!B4310</f>
        <v>52.180000305175703</v>
      </c>
      <c r="G4311" s="157">
        <f t="shared" si="134"/>
        <v>-290.00091552739349</v>
      </c>
      <c r="H4311" s="157">
        <f t="shared" si="135"/>
        <v>279.99877929680389</v>
      </c>
    </row>
    <row r="4312" spans="1:8" ht="15" customHeight="1" x14ac:dyDescent="0.2">
      <c r="A4312" s="152"/>
      <c r="B4312" s="152"/>
      <c r="C4312" s="152"/>
      <c r="D4312" s="152"/>
      <c r="E4312" s="153">
        <f>'2.40-Dati'!A4311</f>
        <v>43034.166666666664</v>
      </c>
      <c r="F4312" s="157">
        <f>'2.40-Dati'!B4311</f>
        <v>52.639999389648402</v>
      </c>
      <c r="G4312" s="157">
        <f t="shared" si="134"/>
        <v>459.99908447269888</v>
      </c>
      <c r="H4312" s="157">
        <f t="shared" si="135"/>
        <v>169.99816894530539</v>
      </c>
    </row>
    <row r="4313" spans="1:8" ht="15" customHeight="1" x14ac:dyDescent="0.2">
      <c r="A4313" s="152"/>
      <c r="B4313" s="152"/>
      <c r="C4313" s="152"/>
      <c r="D4313" s="152"/>
      <c r="E4313" s="153">
        <f>'2.40-Dati'!A4312</f>
        <v>43035.166666666664</v>
      </c>
      <c r="F4313" s="157">
        <f>'2.40-Dati'!B4312</f>
        <v>53.900001525878899</v>
      </c>
      <c r="G4313" s="157">
        <f t="shared" si="134"/>
        <v>1260.0021362304972</v>
      </c>
      <c r="H4313" s="157">
        <f t="shared" si="135"/>
        <v>1720.0012207031959</v>
      </c>
    </row>
    <row r="4314" spans="1:8" ht="15" customHeight="1" x14ac:dyDescent="0.2">
      <c r="A4314" s="152"/>
      <c r="B4314" s="152"/>
      <c r="C4314" s="152"/>
      <c r="D4314" s="152"/>
      <c r="E4314" s="153">
        <f>'2.40-Dati'!A4313</f>
        <v>43038.166666666664</v>
      </c>
      <c r="F4314" s="157">
        <f>'2.40-Dati'!B4313</f>
        <v>54.150001525878899</v>
      </c>
      <c r="G4314" s="157">
        <f t="shared" si="134"/>
        <v>250</v>
      </c>
      <c r="H4314" s="157">
        <f t="shared" si="135"/>
        <v>1510.0021362304972</v>
      </c>
    </row>
    <row r="4315" spans="1:8" ht="15" customHeight="1" x14ac:dyDescent="0.2">
      <c r="A4315" s="152"/>
      <c r="B4315" s="152"/>
      <c r="C4315" s="152"/>
      <c r="D4315" s="152"/>
      <c r="E4315" s="153">
        <f>'2.40-Dati'!A4314</f>
        <v>43039.166666666664</v>
      </c>
      <c r="F4315" s="157">
        <f>'2.40-Dati'!B4314</f>
        <v>54.380001068115199</v>
      </c>
      <c r="G4315" s="157">
        <f t="shared" si="134"/>
        <v>229.9995422362997</v>
      </c>
      <c r="H4315" s="157">
        <f t="shared" si="135"/>
        <v>479.9995422362997</v>
      </c>
    </row>
    <row r="4316" spans="1:8" ht="15" customHeight="1" x14ac:dyDescent="0.2">
      <c r="A4316" s="152"/>
      <c r="B4316" s="152"/>
      <c r="C4316" s="152"/>
      <c r="D4316" s="152"/>
      <c r="E4316" s="153">
        <f>'2.40-Dati'!A4315</f>
        <v>43040.166666666664</v>
      </c>
      <c r="F4316" s="157">
        <f>'2.40-Dati'!B4315</f>
        <v>54.299999237060497</v>
      </c>
      <c r="G4316" s="157">
        <f t="shared" si="134"/>
        <v>-80.001831054701711</v>
      </c>
      <c r="H4316" s="157">
        <f t="shared" si="135"/>
        <v>149.99771118159799</v>
      </c>
    </row>
    <row r="4317" spans="1:8" ht="15" customHeight="1" x14ac:dyDescent="0.2">
      <c r="A4317" s="152"/>
      <c r="B4317" s="152"/>
      <c r="C4317" s="152"/>
      <c r="D4317" s="152"/>
      <c r="E4317" s="153">
        <f>'2.40-Dati'!A4316</f>
        <v>43041.166666666664</v>
      </c>
      <c r="F4317" s="157">
        <f>'2.40-Dati'!B4316</f>
        <v>54.540000915527301</v>
      </c>
      <c r="G4317" s="157">
        <f t="shared" si="134"/>
        <v>240.00167846680398</v>
      </c>
      <c r="H4317" s="157">
        <f t="shared" si="135"/>
        <v>159.99984741210227</v>
      </c>
    </row>
    <row r="4318" spans="1:8" ht="15" customHeight="1" x14ac:dyDescent="0.2">
      <c r="A4318" s="152"/>
      <c r="B4318" s="152"/>
      <c r="C4318" s="152"/>
      <c r="D4318" s="152"/>
      <c r="E4318" s="153">
        <f>'2.40-Dati'!A4317</f>
        <v>43042.166666666664</v>
      </c>
      <c r="F4318" s="157">
        <f>'2.40-Dati'!B4317</f>
        <v>55.639999389648402</v>
      </c>
      <c r="G4318" s="157">
        <f t="shared" si="134"/>
        <v>1099.9984741211008</v>
      </c>
      <c r="H4318" s="157">
        <f t="shared" si="135"/>
        <v>1340.0001525879047</v>
      </c>
    </row>
    <row r="4319" spans="1:8" ht="15" customHeight="1" x14ac:dyDescent="0.2">
      <c r="A4319" s="152"/>
      <c r="B4319" s="152"/>
      <c r="C4319" s="152"/>
      <c r="D4319" s="152"/>
      <c r="E4319" s="153">
        <f>'2.40-Dati'!A4318</f>
        <v>43045.208333333336</v>
      </c>
      <c r="F4319" s="157">
        <f>'2.40-Dati'!B4318</f>
        <v>57.349998474121001</v>
      </c>
      <c r="G4319" s="157">
        <f t="shared" si="134"/>
        <v>1709.9990844725994</v>
      </c>
      <c r="H4319" s="157">
        <f t="shared" si="135"/>
        <v>2809.9975585937</v>
      </c>
    </row>
    <row r="4320" spans="1:8" ht="15" customHeight="1" x14ac:dyDescent="0.2">
      <c r="A4320" s="152"/>
      <c r="B4320" s="152"/>
      <c r="C4320" s="152"/>
      <c r="D4320" s="152"/>
      <c r="E4320" s="153">
        <f>'2.40-Dati'!A4319</f>
        <v>43046.208333333336</v>
      </c>
      <c r="F4320" s="157">
        <f>'2.40-Dati'!B4319</f>
        <v>57.200000762939403</v>
      </c>
      <c r="G4320" s="157">
        <f t="shared" si="134"/>
        <v>-149.99771118159799</v>
      </c>
      <c r="H4320" s="157">
        <f t="shared" si="135"/>
        <v>1560.0013732910015</v>
      </c>
    </row>
    <row r="4321" spans="1:8" ht="15" customHeight="1" x14ac:dyDescent="0.2">
      <c r="A4321" s="152"/>
      <c r="B4321" s="152"/>
      <c r="C4321" s="152"/>
      <c r="D4321" s="152"/>
      <c r="E4321" s="153">
        <f>'2.40-Dati'!A4320</f>
        <v>43047.208333333336</v>
      </c>
      <c r="F4321" s="157">
        <f>'2.40-Dati'!B4320</f>
        <v>56.810001373291001</v>
      </c>
      <c r="G4321" s="157">
        <f t="shared" si="134"/>
        <v>-389.99938964840197</v>
      </c>
      <c r="H4321" s="157">
        <f t="shared" si="135"/>
        <v>-539.99710082999991</v>
      </c>
    </row>
    <row r="4322" spans="1:8" ht="15" customHeight="1" x14ac:dyDescent="0.2">
      <c r="A4322" s="152"/>
      <c r="B4322" s="152"/>
      <c r="C4322" s="152"/>
      <c r="D4322" s="152"/>
      <c r="E4322" s="153">
        <f>'2.40-Dati'!A4321</f>
        <v>43048.208333333336</v>
      </c>
      <c r="F4322" s="157">
        <f>'2.40-Dati'!B4321</f>
        <v>57.169998168945298</v>
      </c>
      <c r="G4322" s="157">
        <f t="shared" si="134"/>
        <v>359.99679565429688</v>
      </c>
      <c r="H4322" s="157">
        <f t="shared" si="135"/>
        <v>-30.002593994105098</v>
      </c>
    </row>
    <row r="4323" spans="1:8" ht="15" customHeight="1" x14ac:dyDescent="0.2">
      <c r="A4323" s="152"/>
      <c r="B4323" s="152"/>
      <c r="C4323" s="152"/>
      <c r="D4323" s="152"/>
      <c r="E4323" s="153">
        <f>'2.40-Dati'!A4322</f>
        <v>43049.208333333336</v>
      </c>
      <c r="F4323" s="157">
        <f>'2.40-Dati'!B4322</f>
        <v>56.740001678466797</v>
      </c>
      <c r="G4323" s="157">
        <f t="shared" si="134"/>
        <v>-429.99649047850141</v>
      </c>
      <c r="H4323" s="157">
        <f t="shared" si="135"/>
        <v>-69.999694824204539</v>
      </c>
    </row>
    <row r="4324" spans="1:8" ht="15" customHeight="1" x14ac:dyDescent="0.2">
      <c r="A4324" s="152"/>
      <c r="B4324" s="152"/>
      <c r="C4324" s="152"/>
      <c r="D4324" s="152"/>
      <c r="E4324" s="153">
        <f>'2.40-Dati'!A4323</f>
        <v>43052.208333333336</v>
      </c>
      <c r="F4324" s="157">
        <f>'2.40-Dati'!B4323</f>
        <v>56.759998321533203</v>
      </c>
      <c r="G4324" s="157">
        <f t="shared" si="134"/>
        <v>19.99664306640625</v>
      </c>
      <c r="H4324" s="157">
        <f t="shared" si="135"/>
        <v>-409.99984741209516</v>
      </c>
    </row>
    <row r="4325" spans="1:8" ht="15" customHeight="1" x14ac:dyDescent="0.2">
      <c r="A4325" s="152"/>
      <c r="B4325" s="152"/>
      <c r="C4325" s="152"/>
      <c r="D4325" s="152"/>
      <c r="E4325" s="153">
        <f>'2.40-Dati'!A4324</f>
        <v>43053.208333333336</v>
      </c>
      <c r="F4325" s="157">
        <f>'2.40-Dati'!B4324</f>
        <v>55.700000762939403</v>
      </c>
      <c r="G4325" s="157">
        <f t="shared" si="134"/>
        <v>-1059.9975585937998</v>
      </c>
      <c r="H4325" s="157">
        <f t="shared" si="135"/>
        <v>-1040.0009155273935</v>
      </c>
    </row>
    <row r="4326" spans="1:8" ht="15" customHeight="1" x14ac:dyDescent="0.2">
      <c r="A4326" s="152"/>
      <c r="B4326" s="152"/>
      <c r="C4326" s="152"/>
      <c r="D4326" s="152"/>
      <c r="E4326" s="153">
        <f>'2.40-Dati'!A4325</f>
        <v>43054.208333333336</v>
      </c>
      <c r="F4326" s="157">
        <f>'2.40-Dati'!B4325</f>
        <v>55.330001831054602</v>
      </c>
      <c r="G4326" s="157">
        <f t="shared" si="134"/>
        <v>-369.99893188480115</v>
      </c>
      <c r="H4326" s="157">
        <f t="shared" si="135"/>
        <v>-1429.9964904786009</v>
      </c>
    </row>
    <row r="4327" spans="1:8" ht="15" customHeight="1" x14ac:dyDescent="0.2">
      <c r="A4327" s="152"/>
      <c r="B4327" s="152"/>
      <c r="C4327" s="152"/>
      <c r="D4327" s="152"/>
      <c r="E4327" s="153">
        <f>'2.40-Dati'!A4326</f>
        <v>43055.208333333336</v>
      </c>
      <c r="F4327" s="157">
        <f>'2.40-Dati'!B4326</f>
        <v>55.139999389648402</v>
      </c>
      <c r="G4327" s="157">
        <f t="shared" si="134"/>
        <v>-190.00244140620026</v>
      </c>
      <c r="H4327" s="157">
        <f t="shared" si="135"/>
        <v>-560.00137329100141</v>
      </c>
    </row>
    <row r="4328" spans="1:8" ht="15" customHeight="1" x14ac:dyDescent="0.2">
      <c r="A4328" s="152"/>
      <c r="B4328" s="152"/>
      <c r="C4328" s="152"/>
      <c r="D4328" s="152"/>
      <c r="E4328" s="153">
        <f>'2.40-Dati'!A4327</f>
        <v>43056.208333333336</v>
      </c>
      <c r="F4328" s="157">
        <f>'2.40-Dati'!B4327</f>
        <v>56.549999237060497</v>
      </c>
      <c r="G4328" s="157">
        <f t="shared" si="134"/>
        <v>1409.9998474120953</v>
      </c>
      <c r="H4328" s="157">
        <f t="shared" si="135"/>
        <v>1219.9974060058951</v>
      </c>
    </row>
    <row r="4329" spans="1:8" ht="15" customHeight="1" x14ac:dyDescent="0.2">
      <c r="A4329" s="152"/>
      <c r="B4329" s="152"/>
      <c r="C4329" s="152"/>
      <c r="D4329" s="152"/>
      <c r="E4329" s="153">
        <f>'2.40-Dati'!A4328</f>
        <v>43059.208333333336</v>
      </c>
      <c r="F4329" s="157">
        <f>'2.40-Dati'!B4328</f>
        <v>56.090000152587798</v>
      </c>
      <c r="G4329" s="157">
        <f t="shared" si="134"/>
        <v>-459.99908447269888</v>
      </c>
      <c r="H4329" s="157">
        <f t="shared" si="135"/>
        <v>950.0007629393964</v>
      </c>
    </row>
    <row r="4330" spans="1:8" ht="15" customHeight="1" x14ac:dyDescent="0.2">
      <c r="A4330" s="152"/>
      <c r="B4330" s="152"/>
      <c r="C4330" s="152"/>
      <c r="D4330" s="152"/>
      <c r="E4330" s="153">
        <f>'2.40-Dati'!A4329</f>
        <v>43060.208333333336</v>
      </c>
      <c r="F4330" s="157">
        <f>'2.40-Dati'!B4329</f>
        <v>56.830001831054602</v>
      </c>
      <c r="G4330" s="157">
        <f t="shared" si="134"/>
        <v>740.00167846680392</v>
      </c>
      <c r="H4330" s="157">
        <f t="shared" si="135"/>
        <v>280.00259399410504</v>
      </c>
    </row>
    <row r="4331" spans="1:8" ht="15" customHeight="1" x14ac:dyDescent="0.2">
      <c r="A4331" s="152"/>
      <c r="B4331" s="152"/>
      <c r="C4331" s="152"/>
      <c r="D4331" s="152"/>
      <c r="E4331" s="153">
        <f>'2.40-Dati'!A4330</f>
        <v>43061.208333333336</v>
      </c>
      <c r="F4331" s="157">
        <f>'2.40-Dati'!B4330</f>
        <v>58.020000457763601</v>
      </c>
      <c r="G4331" s="157">
        <f t="shared" si="134"/>
        <v>1189.9986267089985</v>
      </c>
      <c r="H4331" s="157">
        <f t="shared" si="135"/>
        <v>1930.0003051758024</v>
      </c>
    </row>
    <row r="4332" spans="1:8" ht="15" customHeight="1" x14ac:dyDescent="0.2">
      <c r="A4332" s="152"/>
      <c r="B4332" s="152"/>
      <c r="C4332" s="152"/>
      <c r="D4332" s="152"/>
      <c r="E4332" s="153">
        <f>'2.40-Dati'!A4331</f>
        <v>43063.604166666664</v>
      </c>
      <c r="F4332" s="157">
        <f>'2.40-Dati'!B4331</f>
        <v>58.950000762939403</v>
      </c>
      <c r="G4332" s="157">
        <f t="shared" si="134"/>
        <v>930.00030517580262</v>
      </c>
      <c r="H4332" s="157">
        <f t="shared" si="135"/>
        <v>2119.9989318848011</v>
      </c>
    </row>
    <row r="4333" spans="1:8" ht="15" customHeight="1" x14ac:dyDescent="0.2">
      <c r="A4333" s="152"/>
      <c r="B4333" s="152"/>
      <c r="C4333" s="152"/>
      <c r="D4333" s="152"/>
      <c r="E4333" s="153">
        <f>'2.40-Dati'!A4332</f>
        <v>43066.208333333336</v>
      </c>
      <c r="F4333" s="157">
        <f>'2.40-Dati'!B4332</f>
        <v>58.110000610351499</v>
      </c>
      <c r="G4333" s="157">
        <f t="shared" si="134"/>
        <v>-840.00015258790484</v>
      </c>
      <c r="H4333" s="157">
        <f t="shared" si="135"/>
        <v>90.000152587897787</v>
      </c>
    </row>
    <row r="4334" spans="1:8" ht="15" customHeight="1" x14ac:dyDescent="0.2">
      <c r="A4334" s="152"/>
      <c r="B4334" s="152"/>
      <c r="C4334" s="152"/>
      <c r="D4334" s="152"/>
      <c r="E4334" s="153">
        <f>'2.40-Dati'!A4333</f>
        <v>43067.208333333336</v>
      </c>
      <c r="F4334" s="157">
        <f>'2.40-Dati'!B4333</f>
        <v>57.990001678466797</v>
      </c>
      <c r="G4334" s="157">
        <f t="shared" si="134"/>
        <v>-119.99893188470168</v>
      </c>
      <c r="H4334" s="157">
        <f t="shared" si="135"/>
        <v>-959.99908447260646</v>
      </c>
    </row>
    <row r="4335" spans="1:8" ht="15" customHeight="1" x14ac:dyDescent="0.2">
      <c r="A4335" s="152"/>
      <c r="B4335" s="152"/>
      <c r="C4335" s="152"/>
      <c r="D4335" s="152"/>
      <c r="E4335" s="153">
        <f>'2.40-Dati'!A4334</f>
        <v>43068.208333333336</v>
      </c>
      <c r="F4335" s="157">
        <f>'2.40-Dati'!B4334</f>
        <v>57.299999237060497</v>
      </c>
      <c r="G4335" s="157">
        <f t="shared" si="134"/>
        <v>-690.00244140629979</v>
      </c>
      <c r="H4335" s="157">
        <f t="shared" si="135"/>
        <v>-810.00137329100153</v>
      </c>
    </row>
    <row r="4336" spans="1:8" ht="15" customHeight="1" x14ac:dyDescent="0.2">
      <c r="A4336" s="152"/>
      <c r="B4336" s="152"/>
      <c r="C4336" s="152"/>
      <c r="D4336" s="152"/>
      <c r="E4336" s="153">
        <f>'2.40-Dati'!A4335</f>
        <v>43069.208333333336</v>
      </c>
      <c r="F4336" s="157">
        <f>'2.40-Dati'!B4335</f>
        <v>57.400001525878899</v>
      </c>
      <c r="G4336" s="157">
        <f t="shared" si="134"/>
        <v>100.00228881840201</v>
      </c>
      <c r="H4336" s="157">
        <f t="shared" si="135"/>
        <v>-590.00015258789779</v>
      </c>
    </row>
    <row r="4337" spans="1:8" ht="15" customHeight="1" x14ac:dyDescent="0.2">
      <c r="A4337" s="152"/>
      <c r="B4337" s="152"/>
      <c r="C4337" s="152"/>
      <c r="D4337" s="152"/>
      <c r="E4337" s="153">
        <f>'2.40-Dati'!A4336</f>
        <v>43070.208333333336</v>
      </c>
      <c r="F4337" s="157">
        <f>'2.40-Dati'!B4336</f>
        <v>58.360000610351499</v>
      </c>
      <c r="G4337" s="157">
        <f t="shared" si="134"/>
        <v>959.99908447259941</v>
      </c>
      <c r="H4337" s="157">
        <f t="shared" si="135"/>
        <v>1060.0013732910015</v>
      </c>
    </row>
    <row r="4338" spans="1:8" ht="15" customHeight="1" x14ac:dyDescent="0.2">
      <c r="A4338" s="152"/>
      <c r="B4338" s="152"/>
      <c r="C4338" s="152"/>
      <c r="D4338" s="152"/>
      <c r="E4338" s="153">
        <f>'2.40-Dati'!A4337</f>
        <v>43073.208333333336</v>
      </c>
      <c r="F4338" s="157">
        <f>'2.40-Dati'!B4337</f>
        <v>57.470001220703097</v>
      </c>
      <c r="G4338" s="157">
        <f t="shared" si="134"/>
        <v>-889.99938964840203</v>
      </c>
      <c r="H4338" s="157">
        <f t="shared" si="135"/>
        <v>69.999694824197377</v>
      </c>
    </row>
    <row r="4339" spans="1:8" ht="15" customHeight="1" x14ac:dyDescent="0.2">
      <c r="A4339" s="152"/>
      <c r="B4339" s="152"/>
      <c r="C4339" s="152"/>
      <c r="D4339" s="152"/>
      <c r="E4339" s="153">
        <f>'2.40-Dati'!A4338</f>
        <v>43074.208333333336</v>
      </c>
      <c r="F4339" s="157">
        <f>'2.40-Dati'!B4338</f>
        <v>57.619998931884702</v>
      </c>
      <c r="G4339" s="157">
        <f t="shared" si="134"/>
        <v>149.9977111816051</v>
      </c>
      <c r="H4339" s="157">
        <f t="shared" si="135"/>
        <v>-740.00167846679688</v>
      </c>
    </row>
    <row r="4340" spans="1:8" ht="15" customHeight="1" x14ac:dyDescent="0.2">
      <c r="A4340" s="152"/>
      <c r="B4340" s="152"/>
      <c r="C4340" s="152"/>
      <c r="D4340" s="152"/>
      <c r="E4340" s="153">
        <f>'2.40-Dati'!A4339</f>
        <v>43075.208333333336</v>
      </c>
      <c r="F4340" s="157">
        <f>'2.40-Dati'!B4339</f>
        <v>55.959999084472599</v>
      </c>
      <c r="G4340" s="157">
        <f t="shared" si="134"/>
        <v>-1659.9998474121023</v>
      </c>
      <c r="H4340" s="157">
        <f t="shared" si="135"/>
        <v>-1510.0021362304972</v>
      </c>
    </row>
    <row r="4341" spans="1:8" ht="15" customHeight="1" x14ac:dyDescent="0.2">
      <c r="A4341" s="152"/>
      <c r="B4341" s="152"/>
      <c r="C4341" s="152"/>
      <c r="D4341" s="152"/>
      <c r="E4341" s="153">
        <f>'2.40-Dati'!A4340</f>
        <v>43076.208333333336</v>
      </c>
      <c r="F4341" s="157">
        <f>'2.40-Dati'!B4340</f>
        <v>56.689998626708899</v>
      </c>
      <c r="G4341" s="157">
        <f t="shared" si="134"/>
        <v>729.9995422362997</v>
      </c>
      <c r="H4341" s="157">
        <f t="shared" si="135"/>
        <v>-930.00030517580262</v>
      </c>
    </row>
    <row r="4342" spans="1:8" ht="15" customHeight="1" x14ac:dyDescent="0.2">
      <c r="A4342" s="152"/>
      <c r="B4342" s="152"/>
      <c r="C4342" s="152"/>
      <c r="D4342" s="152"/>
      <c r="E4342" s="153">
        <f>'2.40-Dati'!A4341</f>
        <v>43077.208333333336</v>
      </c>
      <c r="F4342" s="157">
        <f>'2.40-Dati'!B4341</f>
        <v>57.360000610351499</v>
      </c>
      <c r="G4342" s="157">
        <f t="shared" si="134"/>
        <v>670.0019836425995</v>
      </c>
      <c r="H4342" s="157">
        <f t="shared" si="135"/>
        <v>1400.0015258788992</v>
      </c>
    </row>
    <row r="4343" spans="1:8" ht="15" customHeight="1" x14ac:dyDescent="0.2">
      <c r="A4343" s="152"/>
      <c r="B4343" s="152"/>
      <c r="C4343" s="152"/>
      <c r="D4343" s="152"/>
      <c r="E4343" s="153">
        <f>'2.40-Dati'!A4342</f>
        <v>43080.208333333336</v>
      </c>
      <c r="F4343" s="157">
        <f>'2.40-Dati'!B4342</f>
        <v>57.990001678466797</v>
      </c>
      <c r="G4343" s="157">
        <f t="shared" si="134"/>
        <v>630.00106811529827</v>
      </c>
      <c r="H4343" s="157">
        <f t="shared" si="135"/>
        <v>1300.0030517578978</v>
      </c>
    </row>
    <row r="4344" spans="1:8" ht="15" customHeight="1" x14ac:dyDescent="0.2">
      <c r="A4344" s="152"/>
      <c r="B4344" s="152"/>
      <c r="C4344" s="152"/>
      <c r="D4344" s="152"/>
      <c r="E4344" s="153">
        <f>'2.40-Dati'!A4343</f>
        <v>43081.208333333336</v>
      </c>
      <c r="F4344" s="157">
        <f>'2.40-Dati'!B4343</f>
        <v>57.139999389648402</v>
      </c>
      <c r="G4344" s="157">
        <f t="shared" si="134"/>
        <v>-850.00228881839485</v>
      </c>
      <c r="H4344" s="157">
        <f t="shared" si="135"/>
        <v>-220.00122070309658</v>
      </c>
    </row>
    <row r="4345" spans="1:8" ht="15" customHeight="1" x14ac:dyDescent="0.2">
      <c r="A4345" s="152"/>
      <c r="B4345" s="152"/>
      <c r="C4345" s="152"/>
      <c r="D4345" s="152"/>
      <c r="E4345" s="153">
        <f>'2.40-Dati'!A4344</f>
        <v>43082.208333333336</v>
      </c>
      <c r="F4345" s="157">
        <f>'2.40-Dati'!B4344</f>
        <v>56.599998474121001</v>
      </c>
      <c r="G4345" s="157">
        <f t="shared" si="134"/>
        <v>-540.00091552740059</v>
      </c>
      <c r="H4345" s="157">
        <f t="shared" si="135"/>
        <v>-1390.0032043457954</v>
      </c>
    </row>
    <row r="4346" spans="1:8" ht="15" customHeight="1" x14ac:dyDescent="0.2">
      <c r="A4346" s="152"/>
      <c r="B4346" s="152"/>
      <c r="C4346" s="152"/>
      <c r="D4346" s="152"/>
      <c r="E4346" s="153">
        <f>'2.40-Dati'!A4345</f>
        <v>43083.208333333336</v>
      </c>
      <c r="F4346" s="157">
        <f>'2.40-Dati'!B4345</f>
        <v>57.040000915527301</v>
      </c>
      <c r="G4346" s="157">
        <f t="shared" si="134"/>
        <v>440.00244140629974</v>
      </c>
      <c r="H4346" s="157">
        <f t="shared" si="135"/>
        <v>-99.998474121100855</v>
      </c>
    </row>
    <row r="4347" spans="1:8" ht="15" customHeight="1" x14ac:dyDescent="0.2">
      <c r="A4347" s="152"/>
      <c r="B4347" s="152"/>
      <c r="C4347" s="152"/>
      <c r="D4347" s="152"/>
      <c r="E4347" s="153">
        <f>'2.40-Dati'!A4346</f>
        <v>43084.208333333336</v>
      </c>
      <c r="F4347" s="157">
        <f>'2.40-Dati'!B4346</f>
        <v>57.299999237060497</v>
      </c>
      <c r="G4347" s="157">
        <f t="shared" si="134"/>
        <v>259.99832153319602</v>
      </c>
      <c r="H4347" s="157">
        <f t="shared" si="135"/>
        <v>700.00076293949576</v>
      </c>
    </row>
    <row r="4348" spans="1:8" ht="15" customHeight="1" x14ac:dyDescent="0.2">
      <c r="A4348" s="152"/>
      <c r="B4348" s="152"/>
      <c r="C4348" s="152"/>
      <c r="D4348" s="152"/>
      <c r="E4348" s="153">
        <f>'2.40-Dati'!A4347</f>
        <v>43087.208333333336</v>
      </c>
      <c r="F4348" s="157">
        <f>'2.40-Dati'!B4347</f>
        <v>57.159999847412102</v>
      </c>
      <c r="G4348" s="157">
        <f t="shared" si="134"/>
        <v>-139.99938964839487</v>
      </c>
      <c r="H4348" s="157">
        <f t="shared" si="135"/>
        <v>119.99893188480115</v>
      </c>
    </row>
    <row r="4349" spans="1:8" ht="15" customHeight="1" x14ac:dyDescent="0.2">
      <c r="A4349" s="152"/>
      <c r="B4349" s="152"/>
      <c r="C4349" s="152"/>
      <c r="D4349" s="152"/>
      <c r="E4349" s="153">
        <f>'2.40-Dati'!A4348</f>
        <v>43088.208333333336</v>
      </c>
      <c r="F4349" s="157">
        <f>'2.40-Dati'!B4348</f>
        <v>57.459999084472599</v>
      </c>
      <c r="G4349" s="157">
        <f t="shared" si="134"/>
        <v>299.99923706049714</v>
      </c>
      <c r="H4349" s="157">
        <f t="shared" si="135"/>
        <v>159.99984741210227</v>
      </c>
    </row>
    <row r="4350" spans="1:8" ht="15" customHeight="1" x14ac:dyDescent="0.2">
      <c r="A4350" s="152"/>
      <c r="B4350" s="152"/>
      <c r="C4350" s="152"/>
      <c r="D4350" s="152"/>
      <c r="E4350" s="153">
        <f>'2.40-Dati'!A4349</f>
        <v>43089.208333333336</v>
      </c>
      <c r="F4350" s="157">
        <f>'2.40-Dati'!B4349</f>
        <v>58.090000152587798</v>
      </c>
      <c r="G4350" s="157">
        <f t="shared" si="134"/>
        <v>630.0010681151989</v>
      </c>
      <c r="H4350" s="157">
        <f t="shared" si="135"/>
        <v>930.00030517569598</v>
      </c>
    </row>
    <row r="4351" spans="1:8" ht="15" customHeight="1" x14ac:dyDescent="0.2">
      <c r="A4351" s="152"/>
      <c r="B4351" s="152"/>
      <c r="C4351" s="152"/>
      <c r="D4351" s="152"/>
      <c r="E4351" s="153">
        <f>'2.40-Dati'!A4350</f>
        <v>43090.208333333336</v>
      </c>
      <c r="F4351" s="157">
        <f>'2.40-Dati'!B4350</f>
        <v>58.360000610351499</v>
      </c>
      <c r="G4351" s="157">
        <f t="shared" si="134"/>
        <v>270.0004577637003</v>
      </c>
      <c r="H4351" s="157">
        <f t="shared" si="135"/>
        <v>900.0015258788992</v>
      </c>
    </row>
    <row r="4352" spans="1:8" ht="15" customHeight="1" x14ac:dyDescent="0.2">
      <c r="A4352" s="152"/>
      <c r="B4352" s="152"/>
      <c r="C4352" s="152"/>
      <c r="D4352" s="152"/>
      <c r="E4352" s="153">
        <f>'2.40-Dati'!A4351</f>
        <v>43091.208333333336</v>
      </c>
      <c r="F4352" s="157">
        <f>'2.40-Dati'!B4351</f>
        <v>58.470001220703097</v>
      </c>
      <c r="G4352" s="157">
        <f t="shared" si="134"/>
        <v>110.00061035159803</v>
      </c>
      <c r="H4352" s="157">
        <f t="shared" si="135"/>
        <v>380.00106811529832</v>
      </c>
    </row>
    <row r="4353" spans="1:8" ht="15" customHeight="1" x14ac:dyDescent="0.2">
      <c r="A4353" s="152"/>
      <c r="B4353" s="152"/>
      <c r="C4353" s="152"/>
      <c r="D4353" s="152"/>
      <c r="E4353" s="153">
        <f>'2.40-Dati'!A4352</f>
        <v>43095.208333333336</v>
      </c>
      <c r="F4353" s="157">
        <f>'2.40-Dati'!B4352</f>
        <v>59.970001220703097</v>
      </c>
      <c r="G4353" s="157">
        <f t="shared" si="134"/>
        <v>1500</v>
      </c>
      <c r="H4353" s="157">
        <f t="shared" si="135"/>
        <v>1610.000610351598</v>
      </c>
    </row>
    <row r="4354" spans="1:8" ht="15" customHeight="1" x14ac:dyDescent="0.2">
      <c r="A4354" s="152"/>
      <c r="B4354" s="152"/>
      <c r="C4354" s="152"/>
      <c r="D4354" s="152"/>
      <c r="E4354" s="153">
        <f>'2.40-Dati'!A4353</f>
        <v>43096.208333333336</v>
      </c>
      <c r="F4354" s="157">
        <f>'2.40-Dati'!B4353</f>
        <v>59.639999389648402</v>
      </c>
      <c r="G4354" s="157">
        <f t="shared" si="134"/>
        <v>-330.00183105469461</v>
      </c>
      <c r="H4354" s="157">
        <f t="shared" si="135"/>
        <v>1169.9981689453055</v>
      </c>
    </row>
    <row r="4355" spans="1:8" ht="15" customHeight="1" x14ac:dyDescent="0.2">
      <c r="A4355" s="152"/>
      <c r="B4355" s="152"/>
      <c r="C4355" s="152"/>
      <c r="D4355" s="152"/>
      <c r="E4355" s="153">
        <f>'2.40-Dati'!A4354</f>
        <v>43097.208333333336</v>
      </c>
      <c r="F4355" s="157">
        <f>'2.40-Dati'!B4354</f>
        <v>59.840000152587798</v>
      </c>
      <c r="G4355" s="157">
        <f t="shared" si="134"/>
        <v>200.00076293939628</v>
      </c>
      <c r="H4355" s="157">
        <f t="shared" si="135"/>
        <v>-130.00106811529832</v>
      </c>
    </row>
    <row r="4356" spans="1:8" ht="15" customHeight="1" x14ac:dyDescent="0.2">
      <c r="A4356" s="152"/>
      <c r="B4356" s="152"/>
      <c r="C4356" s="152"/>
      <c r="D4356" s="152"/>
      <c r="E4356" s="153">
        <f>'2.40-Dati'!A4355</f>
        <v>43098.208333333336</v>
      </c>
      <c r="F4356" s="157">
        <f>'2.40-Dati'!B4355</f>
        <v>60.419998168945298</v>
      </c>
      <c r="G4356" s="157">
        <f t="shared" ref="G4356:G4419" si="136">IF($B$1="lunga",1,-1)*$B$3*(F4356-F4355)</f>
        <v>579.99801635750009</v>
      </c>
      <c r="H4356" s="157">
        <f t="shared" si="135"/>
        <v>779.99877929689637</v>
      </c>
    </row>
    <row r="4357" spans="1:8" ht="15" customHeight="1" x14ac:dyDescent="0.2">
      <c r="A4357" s="152"/>
      <c r="B4357" s="152"/>
      <c r="C4357" s="152"/>
      <c r="D4357" s="152"/>
      <c r="E4357" s="153">
        <f>'2.40-Dati'!A4356</f>
        <v>43102.208333333336</v>
      </c>
      <c r="F4357" s="157">
        <f>'2.40-Dati'!B4356</f>
        <v>60.369998931884702</v>
      </c>
      <c r="G4357" s="157">
        <f t="shared" si="136"/>
        <v>-49.999237060596613</v>
      </c>
      <c r="H4357" s="157">
        <f t="shared" ref="H4357:H4420" si="137">G4356+G4357</f>
        <v>529.99877929690342</v>
      </c>
    </row>
    <row r="4358" spans="1:8" ht="15" customHeight="1" x14ac:dyDescent="0.2">
      <c r="A4358" s="152"/>
      <c r="B4358" s="152"/>
      <c r="C4358" s="152"/>
      <c r="D4358" s="152"/>
      <c r="E4358" s="153">
        <f>'2.40-Dati'!A4357</f>
        <v>43103.208333333336</v>
      </c>
      <c r="F4358" s="157">
        <f>'2.40-Dati'!B4357</f>
        <v>61.630001068115199</v>
      </c>
      <c r="G4358" s="157">
        <f t="shared" si="136"/>
        <v>1260.0021362304972</v>
      </c>
      <c r="H4358" s="157">
        <f t="shared" si="137"/>
        <v>1210.0028991699005</v>
      </c>
    </row>
    <row r="4359" spans="1:8" ht="15" customHeight="1" x14ac:dyDescent="0.2">
      <c r="A4359" s="152"/>
      <c r="B4359" s="152"/>
      <c r="C4359" s="152"/>
      <c r="D4359" s="152"/>
      <c r="E4359" s="153">
        <f>'2.40-Dati'!A4358</f>
        <v>43104.208333333336</v>
      </c>
      <c r="F4359" s="157">
        <f>'2.40-Dati'!B4358</f>
        <v>62.009998321533203</v>
      </c>
      <c r="G4359" s="157">
        <f t="shared" si="136"/>
        <v>379.99725341800428</v>
      </c>
      <c r="H4359" s="157">
        <f t="shared" si="137"/>
        <v>1639.9993896485014</v>
      </c>
    </row>
    <row r="4360" spans="1:8" ht="15" customHeight="1" x14ac:dyDescent="0.2">
      <c r="A4360" s="152"/>
      <c r="B4360" s="152"/>
      <c r="C4360" s="152"/>
      <c r="D4360" s="152"/>
      <c r="E4360" s="153">
        <f>'2.40-Dati'!A4359</f>
        <v>43105.208333333336</v>
      </c>
      <c r="F4360" s="157">
        <f>'2.40-Dati'!B4359</f>
        <v>61.439998626708899</v>
      </c>
      <c r="G4360" s="157">
        <f t="shared" si="136"/>
        <v>-569.99969482430402</v>
      </c>
      <c r="H4360" s="157">
        <f t="shared" si="137"/>
        <v>-190.00244140629974</v>
      </c>
    </row>
    <row r="4361" spans="1:8" ht="15" customHeight="1" x14ac:dyDescent="0.2">
      <c r="A4361" s="152"/>
      <c r="B4361" s="152"/>
      <c r="C4361" s="152"/>
      <c r="D4361" s="152"/>
      <c r="E4361" s="153">
        <f>'2.40-Dati'!A4360</f>
        <v>43108.208333333336</v>
      </c>
      <c r="F4361" s="157">
        <f>'2.40-Dati'!B4360</f>
        <v>61.7299995422363</v>
      </c>
      <c r="G4361" s="157">
        <f t="shared" si="136"/>
        <v>290.00091552740059</v>
      </c>
      <c r="H4361" s="157">
        <f t="shared" si="137"/>
        <v>-279.99877929690342</v>
      </c>
    </row>
    <row r="4362" spans="1:8" ht="15" customHeight="1" x14ac:dyDescent="0.2">
      <c r="A4362" s="152"/>
      <c r="B4362" s="152"/>
      <c r="C4362" s="152"/>
      <c r="D4362" s="152"/>
      <c r="E4362" s="153">
        <f>'2.40-Dati'!A4361</f>
        <v>43109.208333333336</v>
      </c>
      <c r="F4362" s="157">
        <f>'2.40-Dati'!B4361</f>
        <v>62.959999084472599</v>
      </c>
      <c r="G4362" s="157">
        <f t="shared" si="136"/>
        <v>1229.9995422362997</v>
      </c>
      <c r="H4362" s="157">
        <f t="shared" si="137"/>
        <v>1520.0004577637003</v>
      </c>
    </row>
    <row r="4363" spans="1:8" ht="15" customHeight="1" x14ac:dyDescent="0.2">
      <c r="A4363" s="152"/>
      <c r="B4363" s="152"/>
      <c r="C4363" s="152"/>
      <c r="D4363" s="152"/>
      <c r="E4363" s="153">
        <f>'2.40-Dati'!A4362</f>
        <v>43110.208333333336</v>
      </c>
      <c r="F4363" s="157">
        <f>'2.40-Dati'!B4362</f>
        <v>63.569999694824197</v>
      </c>
      <c r="G4363" s="157">
        <f t="shared" si="136"/>
        <v>610.00061035159797</v>
      </c>
      <c r="H4363" s="157">
        <f t="shared" si="137"/>
        <v>1840.0001525878977</v>
      </c>
    </row>
    <row r="4364" spans="1:8" ht="15" customHeight="1" x14ac:dyDescent="0.2">
      <c r="A4364" s="152"/>
      <c r="B4364" s="152"/>
      <c r="C4364" s="152"/>
      <c r="D4364" s="152"/>
      <c r="E4364" s="153">
        <f>'2.40-Dati'!A4363</f>
        <v>43111.208333333336</v>
      </c>
      <c r="F4364" s="157">
        <f>'2.40-Dati'!B4363</f>
        <v>63.799999237060497</v>
      </c>
      <c r="G4364" s="157">
        <f t="shared" si="136"/>
        <v>229.9995422362997</v>
      </c>
      <c r="H4364" s="157">
        <f t="shared" si="137"/>
        <v>840.00015258789767</v>
      </c>
    </row>
    <row r="4365" spans="1:8" ht="15" customHeight="1" x14ac:dyDescent="0.2">
      <c r="A4365" s="152"/>
      <c r="B4365" s="152"/>
      <c r="C4365" s="152"/>
      <c r="D4365" s="152"/>
      <c r="E4365" s="153">
        <f>'2.40-Dati'!A4364</f>
        <v>43112.208333333336</v>
      </c>
      <c r="F4365" s="157">
        <f>'2.40-Dati'!B4364</f>
        <v>64.300003051757798</v>
      </c>
      <c r="G4365" s="157">
        <f t="shared" si="136"/>
        <v>500.00381469730115</v>
      </c>
      <c r="H4365" s="157">
        <f t="shared" si="137"/>
        <v>730.0033569336008</v>
      </c>
    </row>
    <row r="4366" spans="1:8" ht="15" customHeight="1" x14ac:dyDescent="0.2">
      <c r="A4366" s="152"/>
      <c r="B4366" s="152"/>
      <c r="C4366" s="152"/>
      <c r="D4366" s="152"/>
      <c r="E4366" s="153">
        <f>'2.40-Dati'!A4365</f>
        <v>43116.208333333336</v>
      </c>
      <c r="F4366" s="157">
        <f>'2.40-Dati'!B4365</f>
        <v>63.7299995422363</v>
      </c>
      <c r="G4366" s="157">
        <f t="shared" si="136"/>
        <v>-570.00350952149859</v>
      </c>
      <c r="H4366" s="157">
        <f t="shared" si="137"/>
        <v>-69.999694824197434</v>
      </c>
    </row>
    <row r="4367" spans="1:8" ht="15" customHeight="1" x14ac:dyDescent="0.2">
      <c r="A4367" s="152"/>
      <c r="B4367" s="152"/>
      <c r="C4367" s="152"/>
      <c r="D4367" s="152"/>
      <c r="E4367" s="153">
        <f>'2.40-Dati'!A4366</f>
        <v>43117.208333333336</v>
      </c>
      <c r="F4367" s="157">
        <f>'2.40-Dati'!B4366</f>
        <v>63.970001220703097</v>
      </c>
      <c r="G4367" s="157">
        <f t="shared" si="136"/>
        <v>240.00167846679688</v>
      </c>
      <c r="H4367" s="157">
        <f t="shared" si="137"/>
        <v>-330.00183105470171</v>
      </c>
    </row>
    <row r="4368" spans="1:8" ht="15" customHeight="1" x14ac:dyDescent="0.2">
      <c r="A4368" s="152"/>
      <c r="B4368" s="152"/>
      <c r="C4368" s="152"/>
      <c r="D4368" s="152"/>
      <c r="E4368" s="153">
        <f>'2.40-Dati'!A4367</f>
        <v>43118.208333333336</v>
      </c>
      <c r="F4368" s="157">
        <f>'2.40-Dati'!B4367</f>
        <v>63.950000762939403</v>
      </c>
      <c r="G4368" s="157">
        <f t="shared" si="136"/>
        <v>-20.000457763693191</v>
      </c>
      <c r="H4368" s="157">
        <f t="shared" si="137"/>
        <v>220.00122070310368</v>
      </c>
    </row>
    <row r="4369" spans="1:8" ht="15" customHeight="1" x14ac:dyDescent="0.2">
      <c r="A4369" s="152"/>
      <c r="B4369" s="152"/>
      <c r="C4369" s="152"/>
      <c r="D4369" s="152"/>
      <c r="E4369" s="153">
        <f>'2.40-Dati'!A4368</f>
        <v>43119.208333333336</v>
      </c>
      <c r="F4369" s="157">
        <f>'2.40-Dati'!B4368</f>
        <v>63.369998931884702</v>
      </c>
      <c r="G4369" s="157">
        <f t="shared" si="136"/>
        <v>-580.00183105470171</v>
      </c>
      <c r="H4369" s="157">
        <f t="shared" si="137"/>
        <v>-600.00228881839485</v>
      </c>
    </row>
    <row r="4370" spans="1:8" ht="15" customHeight="1" x14ac:dyDescent="0.2">
      <c r="A4370" s="152"/>
      <c r="B4370" s="152"/>
      <c r="C4370" s="152"/>
      <c r="D4370" s="152"/>
      <c r="E4370" s="153">
        <f>'2.40-Dati'!A4369</f>
        <v>43122.208333333336</v>
      </c>
      <c r="F4370" s="157">
        <f>'2.40-Dati'!B4369</f>
        <v>63.490001678466797</v>
      </c>
      <c r="G4370" s="157">
        <f t="shared" si="136"/>
        <v>120.0027465820952</v>
      </c>
      <c r="H4370" s="157">
        <f t="shared" si="137"/>
        <v>-459.99908447260651</v>
      </c>
    </row>
    <row r="4371" spans="1:8" ht="15" customHeight="1" x14ac:dyDescent="0.2">
      <c r="A4371" s="152"/>
      <c r="B4371" s="152"/>
      <c r="C4371" s="152"/>
      <c r="D4371" s="152"/>
      <c r="E4371" s="153">
        <f>'2.40-Dati'!A4370</f>
        <v>43123.208333333336</v>
      </c>
      <c r="F4371" s="157">
        <f>'2.40-Dati'!B4370</f>
        <v>64.470001220703097</v>
      </c>
      <c r="G4371" s="157">
        <f t="shared" si="136"/>
        <v>979.9995422362997</v>
      </c>
      <c r="H4371" s="157">
        <f t="shared" si="137"/>
        <v>1100.0022888183948</v>
      </c>
    </row>
    <row r="4372" spans="1:8" ht="15" customHeight="1" x14ac:dyDescent="0.2">
      <c r="A4372" s="152"/>
      <c r="B4372" s="152"/>
      <c r="C4372" s="152"/>
      <c r="D4372" s="152"/>
      <c r="E4372" s="153">
        <f>'2.40-Dati'!A4371</f>
        <v>43124.208333333336</v>
      </c>
      <c r="F4372" s="157">
        <f>'2.40-Dati'!B4371</f>
        <v>65.610000610351506</v>
      </c>
      <c r="G4372" s="157">
        <f t="shared" si="136"/>
        <v>1139.9993896484091</v>
      </c>
      <c r="H4372" s="157">
        <f t="shared" si="137"/>
        <v>2119.9989318847088</v>
      </c>
    </row>
    <row r="4373" spans="1:8" ht="15" customHeight="1" x14ac:dyDescent="0.2">
      <c r="A4373" s="152"/>
      <c r="B4373" s="152"/>
      <c r="C4373" s="152"/>
      <c r="D4373" s="152"/>
      <c r="E4373" s="153">
        <f>'2.40-Dati'!A4372</f>
        <v>43125.208333333336</v>
      </c>
      <c r="F4373" s="157">
        <f>'2.40-Dati'!B4372</f>
        <v>65.510002136230398</v>
      </c>
      <c r="G4373" s="157">
        <f t="shared" si="136"/>
        <v>-99.998474121107961</v>
      </c>
      <c r="H4373" s="157">
        <f t="shared" si="137"/>
        <v>1040.000915527301</v>
      </c>
    </row>
    <row r="4374" spans="1:8" ht="15" customHeight="1" x14ac:dyDescent="0.2">
      <c r="A4374" s="152"/>
      <c r="B4374" s="152"/>
      <c r="C4374" s="152"/>
      <c r="D4374" s="152"/>
      <c r="E4374" s="153">
        <f>'2.40-Dati'!A4373</f>
        <v>43126.208333333336</v>
      </c>
      <c r="F4374" s="157">
        <f>'2.40-Dati'!B4373</f>
        <v>66.139999389648395</v>
      </c>
      <c r="G4374" s="157">
        <f t="shared" si="136"/>
        <v>629.99725341799717</v>
      </c>
      <c r="H4374" s="157">
        <f t="shared" si="137"/>
        <v>529.99877929688921</v>
      </c>
    </row>
    <row r="4375" spans="1:8" ht="15" customHeight="1" x14ac:dyDescent="0.2">
      <c r="A4375" s="152"/>
      <c r="B4375" s="152"/>
      <c r="C4375" s="152"/>
      <c r="D4375" s="152"/>
      <c r="E4375" s="153">
        <f>'2.40-Dati'!A4374</f>
        <v>43129.208333333336</v>
      </c>
      <c r="F4375" s="157">
        <f>'2.40-Dati'!B4374</f>
        <v>65.559997558593693</v>
      </c>
      <c r="G4375" s="157">
        <f t="shared" si="136"/>
        <v>-580.00183105470171</v>
      </c>
      <c r="H4375" s="157">
        <f t="shared" si="137"/>
        <v>49.995422363295461</v>
      </c>
    </row>
    <row r="4376" spans="1:8" ht="15" customHeight="1" x14ac:dyDescent="0.2">
      <c r="A4376" s="152"/>
      <c r="B4376" s="152"/>
      <c r="C4376" s="152"/>
      <c r="D4376" s="152"/>
      <c r="E4376" s="153">
        <f>'2.40-Dati'!A4375</f>
        <v>43130.208333333336</v>
      </c>
      <c r="F4376" s="157">
        <f>'2.40-Dati'!B4375</f>
        <v>64.5</v>
      </c>
      <c r="G4376" s="157">
        <f t="shared" si="136"/>
        <v>-1059.9975585936932</v>
      </c>
      <c r="H4376" s="157">
        <f t="shared" si="137"/>
        <v>-1639.9993896483948</v>
      </c>
    </row>
    <row r="4377" spans="1:8" ht="15" customHeight="1" x14ac:dyDescent="0.2">
      <c r="A4377" s="152"/>
      <c r="B4377" s="152"/>
      <c r="C4377" s="152"/>
      <c r="D4377" s="152"/>
      <c r="E4377" s="153">
        <f>'2.40-Dati'!A4376</f>
        <v>43131.208333333336</v>
      </c>
      <c r="F4377" s="157">
        <f>'2.40-Dati'!B4376</f>
        <v>64.730003356933594</v>
      </c>
      <c r="G4377" s="157">
        <f t="shared" si="136"/>
        <v>230.00335693359375</v>
      </c>
      <c r="H4377" s="157">
        <f t="shared" si="137"/>
        <v>-829.99420166009941</v>
      </c>
    </row>
    <row r="4378" spans="1:8" ht="15" customHeight="1" x14ac:dyDescent="0.2">
      <c r="A4378" s="152"/>
      <c r="B4378" s="152"/>
      <c r="C4378" s="152"/>
      <c r="D4378" s="152"/>
      <c r="E4378" s="153">
        <f>'2.40-Dati'!A4377</f>
        <v>43132.208333333336</v>
      </c>
      <c r="F4378" s="157">
        <f>'2.40-Dati'!B4377</f>
        <v>65.800003051757798</v>
      </c>
      <c r="G4378" s="157">
        <f t="shared" si="136"/>
        <v>1069.9996948242047</v>
      </c>
      <c r="H4378" s="157">
        <f t="shared" si="137"/>
        <v>1300.0030517577984</v>
      </c>
    </row>
    <row r="4379" spans="1:8" ht="15" customHeight="1" x14ac:dyDescent="0.2">
      <c r="A4379" s="152"/>
      <c r="B4379" s="152"/>
      <c r="C4379" s="152"/>
      <c r="D4379" s="152"/>
      <c r="E4379" s="153">
        <f>'2.40-Dati'!A4378</f>
        <v>43133.208333333336</v>
      </c>
      <c r="F4379" s="157">
        <f>'2.40-Dati'!B4378</f>
        <v>65.449996948242102</v>
      </c>
      <c r="G4379" s="157">
        <f t="shared" si="136"/>
        <v>-350.00610351569605</v>
      </c>
      <c r="H4379" s="157">
        <f t="shared" si="137"/>
        <v>719.9935913085086</v>
      </c>
    </row>
    <row r="4380" spans="1:8" ht="15" customHeight="1" x14ac:dyDescent="0.2">
      <c r="A4380" s="152"/>
      <c r="B4380" s="152"/>
      <c r="C4380" s="152"/>
      <c r="D4380" s="152"/>
      <c r="E4380" s="153">
        <f>'2.40-Dati'!A4379</f>
        <v>43136.208333333336</v>
      </c>
      <c r="F4380" s="157">
        <f>'2.40-Dati'!B4379</f>
        <v>64.150001525878906</v>
      </c>
      <c r="G4380" s="157">
        <f t="shared" si="136"/>
        <v>-1299.995422363196</v>
      </c>
      <c r="H4380" s="157">
        <f t="shared" si="137"/>
        <v>-1650.0015258788922</v>
      </c>
    </row>
    <row r="4381" spans="1:8" ht="15" customHeight="1" x14ac:dyDescent="0.2">
      <c r="A4381" s="152"/>
      <c r="B4381" s="152"/>
      <c r="C4381" s="152"/>
      <c r="D4381" s="152"/>
      <c r="E4381" s="153">
        <f>'2.40-Dati'!A4380</f>
        <v>43137.208333333336</v>
      </c>
      <c r="F4381" s="157">
        <f>'2.40-Dati'!B4380</f>
        <v>63.389999389648402</v>
      </c>
      <c r="G4381" s="157">
        <f t="shared" si="136"/>
        <v>-760.00213623050422</v>
      </c>
      <c r="H4381" s="157">
        <f t="shared" si="137"/>
        <v>-2059.9975585937</v>
      </c>
    </row>
    <row r="4382" spans="1:8" ht="15" customHeight="1" x14ac:dyDescent="0.2">
      <c r="A4382" s="152"/>
      <c r="B4382" s="152"/>
      <c r="C4382" s="152"/>
      <c r="D4382" s="152"/>
      <c r="E4382" s="153">
        <f>'2.40-Dati'!A4381</f>
        <v>43138.208333333336</v>
      </c>
      <c r="F4382" s="157">
        <f>'2.40-Dati'!B4381</f>
        <v>61.790000915527301</v>
      </c>
      <c r="G4382" s="157">
        <f t="shared" si="136"/>
        <v>-1599.9984741211008</v>
      </c>
      <c r="H4382" s="157">
        <f t="shared" si="137"/>
        <v>-2360.0006103516052</v>
      </c>
    </row>
    <row r="4383" spans="1:8" ht="15" customHeight="1" x14ac:dyDescent="0.2">
      <c r="A4383" s="152"/>
      <c r="B4383" s="152"/>
      <c r="C4383" s="152"/>
      <c r="D4383" s="152"/>
      <c r="E4383" s="153">
        <f>'2.40-Dati'!A4382</f>
        <v>43139.208333333336</v>
      </c>
      <c r="F4383" s="157">
        <f>'2.40-Dati'!B4382</f>
        <v>61.150001525878899</v>
      </c>
      <c r="G4383" s="157">
        <f t="shared" si="136"/>
        <v>-639.99938964840203</v>
      </c>
      <c r="H4383" s="157">
        <f t="shared" si="137"/>
        <v>-2239.9978637695031</v>
      </c>
    </row>
    <row r="4384" spans="1:8" ht="15" customHeight="1" x14ac:dyDescent="0.2">
      <c r="A4384" s="152"/>
      <c r="B4384" s="152"/>
      <c r="C4384" s="152"/>
      <c r="D4384" s="152"/>
      <c r="E4384" s="153">
        <f>'2.40-Dati'!A4383</f>
        <v>43140.208333333336</v>
      </c>
      <c r="F4384" s="157">
        <f>'2.40-Dati'!B4383</f>
        <v>59.200000762939403</v>
      </c>
      <c r="G4384" s="157">
        <f t="shared" si="136"/>
        <v>-1950.0007629394959</v>
      </c>
      <c r="H4384" s="157">
        <f t="shared" si="137"/>
        <v>-2590.0001525878979</v>
      </c>
    </row>
    <row r="4385" spans="1:8" ht="15" customHeight="1" x14ac:dyDescent="0.2">
      <c r="A4385" s="152"/>
      <c r="B4385" s="152"/>
      <c r="C4385" s="152"/>
      <c r="D4385" s="152"/>
      <c r="E4385" s="153">
        <f>'2.40-Dati'!A4384</f>
        <v>43143.208333333336</v>
      </c>
      <c r="F4385" s="157">
        <f>'2.40-Dati'!B4384</f>
        <v>59.290000915527301</v>
      </c>
      <c r="G4385" s="157">
        <f t="shared" si="136"/>
        <v>90.00015258789773</v>
      </c>
      <c r="H4385" s="157">
        <f t="shared" si="137"/>
        <v>-1860.0006103515982</v>
      </c>
    </row>
    <row r="4386" spans="1:8" ht="15" customHeight="1" x14ac:dyDescent="0.2">
      <c r="A4386" s="152"/>
      <c r="B4386" s="152"/>
      <c r="C4386" s="152"/>
      <c r="D4386" s="152"/>
      <c r="E4386" s="153">
        <f>'2.40-Dati'!A4385</f>
        <v>43144.208333333336</v>
      </c>
      <c r="F4386" s="157">
        <f>'2.40-Dati'!B4385</f>
        <v>59.189998626708899</v>
      </c>
      <c r="G4386" s="157">
        <f t="shared" si="136"/>
        <v>-100.00228881840201</v>
      </c>
      <c r="H4386" s="157">
        <f t="shared" si="137"/>
        <v>-10.002136230504277</v>
      </c>
    </row>
    <row r="4387" spans="1:8" ht="15" customHeight="1" x14ac:dyDescent="0.2">
      <c r="A4387" s="152"/>
      <c r="B4387" s="152"/>
      <c r="C4387" s="152"/>
      <c r="D4387" s="152"/>
      <c r="E4387" s="153">
        <f>'2.40-Dati'!A4386</f>
        <v>43145.208333333336</v>
      </c>
      <c r="F4387" s="157">
        <f>'2.40-Dati'!B4386</f>
        <v>60.599998474121001</v>
      </c>
      <c r="G4387" s="157">
        <f t="shared" si="136"/>
        <v>1409.9998474121023</v>
      </c>
      <c r="H4387" s="157">
        <f t="shared" si="137"/>
        <v>1309.9975585937004</v>
      </c>
    </row>
    <row r="4388" spans="1:8" ht="15" customHeight="1" x14ac:dyDescent="0.2">
      <c r="A4388" s="152"/>
      <c r="B4388" s="152"/>
      <c r="C4388" s="152"/>
      <c r="D4388" s="152"/>
      <c r="E4388" s="153">
        <f>'2.40-Dati'!A4387</f>
        <v>43146.208333333336</v>
      </c>
      <c r="F4388" s="157">
        <f>'2.40-Dati'!B4387</f>
        <v>61.340000152587798</v>
      </c>
      <c r="G4388" s="157">
        <f t="shared" si="136"/>
        <v>740.00167846679688</v>
      </c>
      <c r="H4388" s="157">
        <f t="shared" si="137"/>
        <v>2150.001525878899</v>
      </c>
    </row>
    <row r="4389" spans="1:8" ht="15" customHeight="1" x14ac:dyDescent="0.2">
      <c r="A4389" s="152"/>
      <c r="B4389" s="152"/>
      <c r="C4389" s="152"/>
      <c r="D4389" s="152"/>
      <c r="E4389" s="153">
        <f>'2.40-Dati'!A4388</f>
        <v>43147.208333333336</v>
      </c>
      <c r="F4389" s="157">
        <f>'2.40-Dati'!B4388</f>
        <v>61.680000305175703</v>
      </c>
      <c r="G4389" s="157">
        <f t="shared" si="136"/>
        <v>340.00015258790484</v>
      </c>
      <c r="H4389" s="157">
        <f t="shared" si="137"/>
        <v>1080.0018310547016</v>
      </c>
    </row>
    <row r="4390" spans="1:8" ht="15" customHeight="1" x14ac:dyDescent="0.2">
      <c r="A4390" s="152"/>
      <c r="B4390" s="152"/>
      <c r="C4390" s="152"/>
      <c r="D4390" s="152"/>
      <c r="E4390" s="153">
        <f>'2.40-Dati'!A4389</f>
        <v>43151.208333333336</v>
      </c>
      <c r="F4390" s="157">
        <f>'2.40-Dati'!B4389</f>
        <v>61.900001525878899</v>
      </c>
      <c r="G4390" s="157">
        <f t="shared" si="136"/>
        <v>220.00122070319605</v>
      </c>
      <c r="H4390" s="157">
        <f t="shared" si="137"/>
        <v>560.00137329110089</v>
      </c>
    </row>
    <row r="4391" spans="1:8" ht="15" customHeight="1" x14ac:dyDescent="0.2">
      <c r="A4391" s="152"/>
      <c r="B4391" s="152"/>
      <c r="C4391" s="152"/>
      <c r="D4391" s="152"/>
      <c r="E4391" s="153">
        <f>'2.40-Dati'!A4390</f>
        <v>43152.208333333336</v>
      </c>
      <c r="F4391" s="157">
        <f>'2.40-Dati'!B4390</f>
        <v>61.680000305175703</v>
      </c>
      <c r="G4391" s="157">
        <f t="shared" si="136"/>
        <v>-220.00122070319605</v>
      </c>
      <c r="H4391" s="157">
        <f t="shared" si="137"/>
        <v>0</v>
      </c>
    </row>
    <row r="4392" spans="1:8" ht="15" customHeight="1" x14ac:dyDescent="0.2">
      <c r="A4392" s="152"/>
      <c r="B4392" s="152"/>
      <c r="C4392" s="152"/>
      <c r="D4392" s="152"/>
      <c r="E4392" s="153">
        <f>'2.40-Dati'!A4391</f>
        <v>43153.208333333336</v>
      </c>
      <c r="F4392" s="157">
        <f>'2.40-Dati'!B4391</f>
        <v>62.770000457763601</v>
      </c>
      <c r="G4392" s="157">
        <f t="shared" si="136"/>
        <v>1090.0001525878977</v>
      </c>
      <c r="H4392" s="157">
        <f t="shared" si="137"/>
        <v>869.99893188470162</v>
      </c>
    </row>
    <row r="4393" spans="1:8" ht="15" customHeight="1" x14ac:dyDescent="0.2">
      <c r="A4393" s="152"/>
      <c r="B4393" s="152"/>
      <c r="C4393" s="152"/>
      <c r="D4393" s="152"/>
      <c r="E4393" s="153">
        <f>'2.40-Dati'!A4392</f>
        <v>43154.208333333336</v>
      </c>
      <c r="F4393" s="157">
        <f>'2.40-Dati'!B4392</f>
        <v>63.549999237060497</v>
      </c>
      <c r="G4393" s="157">
        <f t="shared" si="136"/>
        <v>779.99877929689637</v>
      </c>
      <c r="H4393" s="157">
        <f t="shared" si="137"/>
        <v>1869.998931884794</v>
      </c>
    </row>
    <row r="4394" spans="1:8" ht="15" customHeight="1" x14ac:dyDescent="0.2">
      <c r="A4394" s="152"/>
      <c r="B4394" s="152"/>
      <c r="C4394" s="152"/>
      <c r="D4394" s="152"/>
      <c r="E4394" s="153">
        <f>'2.40-Dati'!A4393</f>
        <v>43157.208333333336</v>
      </c>
      <c r="F4394" s="157">
        <f>'2.40-Dati'!B4393</f>
        <v>63.909999847412102</v>
      </c>
      <c r="G4394" s="157">
        <f t="shared" si="136"/>
        <v>360.00061035160513</v>
      </c>
      <c r="H4394" s="157">
        <f t="shared" si="137"/>
        <v>1139.9993896485016</v>
      </c>
    </row>
    <row r="4395" spans="1:8" ht="15" customHeight="1" x14ac:dyDescent="0.2">
      <c r="A4395" s="152"/>
      <c r="B4395" s="152"/>
      <c r="C4395" s="152"/>
      <c r="D4395" s="152"/>
      <c r="E4395" s="153">
        <f>'2.40-Dati'!A4394</f>
        <v>43158.208333333336</v>
      </c>
      <c r="F4395" s="157">
        <f>'2.40-Dati'!B4394</f>
        <v>63.009998321533203</v>
      </c>
      <c r="G4395" s="157">
        <f t="shared" si="136"/>
        <v>-900.0015258788992</v>
      </c>
      <c r="H4395" s="157">
        <f t="shared" si="137"/>
        <v>-540.00091552729407</v>
      </c>
    </row>
    <row r="4396" spans="1:8" ht="15" customHeight="1" x14ac:dyDescent="0.2">
      <c r="A4396" s="152"/>
      <c r="B4396" s="152"/>
      <c r="C4396" s="152"/>
      <c r="D4396" s="152"/>
      <c r="E4396" s="153">
        <f>'2.40-Dati'!A4395</f>
        <v>43159.208333333336</v>
      </c>
      <c r="F4396" s="157">
        <f>'2.40-Dati'!B4395</f>
        <v>61.639999389648402</v>
      </c>
      <c r="G4396" s="157">
        <f t="shared" si="136"/>
        <v>-1369.9989318848011</v>
      </c>
      <c r="H4396" s="157">
        <f t="shared" si="137"/>
        <v>-2270.0004577637001</v>
      </c>
    </row>
    <row r="4397" spans="1:8" ht="15" customHeight="1" x14ac:dyDescent="0.2">
      <c r="A4397" s="152"/>
      <c r="B4397" s="152"/>
      <c r="C4397" s="152"/>
      <c r="D4397" s="152"/>
      <c r="E4397" s="153">
        <f>'2.40-Dati'!A4396</f>
        <v>43160.208333333336</v>
      </c>
      <c r="F4397" s="157">
        <f>'2.40-Dati'!B4396</f>
        <v>60.990001678466797</v>
      </c>
      <c r="G4397" s="157">
        <f t="shared" si="136"/>
        <v>-649.99771118160515</v>
      </c>
      <c r="H4397" s="157">
        <f t="shared" si="137"/>
        <v>-2019.9966430664063</v>
      </c>
    </row>
    <row r="4398" spans="1:8" ht="15" customHeight="1" x14ac:dyDescent="0.2">
      <c r="A4398" s="152"/>
      <c r="B4398" s="152"/>
      <c r="C4398" s="152"/>
      <c r="D4398" s="152"/>
      <c r="E4398" s="153">
        <f>'2.40-Dati'!A4397</f>
        <v>43161.208333333336</v>
      </c>
      <c r="F4398" s="157">
        <f>'2.40-Dati'!B4397</f>
        <v>61.25</v>
      </c>
      <c r="G4398" s="157">
        <f t="shared" si="136"/>
        <v>259.99832153320313</v>
      </c>
      <c r="H4398" s="157">
        <f t="shared" si="137"/>
        <v>-389.99938964840203</v>
      </c>
    </row>
    <row r="4399" spans="1:8" ht="15" customHeight="1" x14ac:dyDescent="0.2">
      <c r="A4399" s="152"/>
      <c r="B4399" s="152"/>
      <c r="C4399" s="152"/>
      <c r="D4399" s="152"/>
      <c r="E4399" s="153">
        <f>'2.40-Dati'!A4398</f>
        <v>43164.208333333336</v>
      </c>
      <c r="F4399" s="157">
        <f>'2.40-Dati'!B4398</f>
        <v>62.569999694824197</v>
      </c>
      <c r="G4399" s="157">
        <f t="shared" si="136"/>
        <v>1319.9996948241974</v>
      </c>
      <c r="H4399" s="157">
        <f t="shared" si="137"/>
        <v>1579.9980163574005</v>
      </c>
    </row>
    <row r="4400" spans="1:8" ht="15" customHeight="1" x14ac:dyDescent="0.2">
      <c r="A4400" s="152"/>
      <c r="B4400" s="152"/>
      <c r="C4400" s="152"/>
      <c r="D4400" s="152"/>
      <c r="E4400" s="153">
        <f>'2.40-Dati'!A4399</f>
        <v>43165.208333333336</v>
      </c>
      <c r="F4400" s="157">
        <f>'2.40-Dati'!B4399</f>
        <v>62.599998474121001</v>
      </c>
      <c r="G4400" s="157">
        <f t="shared" si="136"/>
        <v>29.998779296803946</v>
      </c>
      <c r="H4400" s="157">
        <f t="shared" si="137"/>
        <v>1349.9984741210014</v>
      </c>
    </row>
    <row r="4401" spans="1:8" ht="15" customHeight="1" x14ac:dyDescent="0.2">
      <c r="A4401" s="152"/>
      <c r="B4401" s="152"/>
      <c r="C4401" s="152"/>
      <c r="D4401" s="152"/>
      <c r="E4401" s="153">
        <f>'2.40-Dati'!A4400</f>
        <v>43166.208333333336</v>
      </c>
      <c r="F4401" s="157">
        <f>'2.40-Dati'!B4400</f>
        <v>61.150001525878899</v>
      </c>
      <c r="G4401" s="157">
        <f t="shared" si="136"/>
        <v>-1449.9969482421022</v>
      </c>
      <c r="H4401" s="157">
        <f t="shared" si="137"/>
        <v>-1419.9981689452984</v>
      </c>
    </row>
    <row r="4402" spans="1:8" ht="15" customHeight="1" x14ac:dyDescent="0.2">
      <c r="A4402" s="152"/>
      <c r="B4402" s="152"/>
      <c r="C4402" s="152"/>
      <c r="D4402" s="152"/>
      <c r="E4402" s="153">
        <f>'2.40-Dati'!A4401</f>
        <v>43167.208333333336</v>
      </c>
      <c r="F4402" s="157">
        <f>'2.40-Dati'!B4401</f>
        <v>60.119998931884702</v>
      </c>
      <c r="G4402" s="157">
        <f t="shared" si="136"/>
        <v>-1030.0025939941975</v>
      </c>
      <c r="H4402" s="157">
        <f t="shared" si="137"/>
        <v>-2479.9995422362999</v>
      </c>
    </row>
    <row r="4403" spans="1:8" ht="15" customHeight="1" x14ac:dyDescent="0.2">
      <c r="A4403" s="152"/>
      <c r="B4403" s="152"/>
      <c r="C4403" s="152"/>
      <c r="D4403" s="152"/>
      <c r="E4403" s="153">
        <f>'2.40-Dati'!A4402</f>
        <v>43168.208333333336</v>
      </c>
      <c r="F4403" s="157">
        <f>'2.40-Dati'!B4402</f>
        <v>62.040000915527301</v>
      </c>
      <c r="G4403" s="157">
        <f t="shared" si="136"/>
        <v>1920.0019836425995</v>
      </c>
      <c r="H4403" s="157">
        <f t="shared" si="137"/>
        <v>889.99938964840203</v>
      </c>
    </row>
    <row r="4404" spans="1:8" ht="15" customHeight="1" x14ac:dyDescent="0.2">
      <c r="A4404" s="152"/>
      <c r="B4404" s="152"/>
      <c r="C4404" s="152"/>
      <c r="D4404" s="152"/>
      <c r="E4404" s="153">
        <f>'2.40-Dati'!A4403</f>
        <v>43171.166666666664</v>
      </c>
      <c r="F4404" s="157">
        <f>'2.40-Dati'!B4403</f>
        <v>61.360000610351499</v>
      </c>
      <c r="G4404" s="157">
        <f t="shared" si="136"/>
        <v>-680.00030517580262</v>
      </c>
      <c r="H4404" s="157">
        <f t="shared" si="137"/>
        <v>1240.0016784667969</v>
      </c>
    </row>
    <row r="4405" spans="1:8" ht="15" customHeight="1" x14ac:dyDescent="0.2">
      <c r="A4405" s="152"/>
      <c r="B4405" s="152"/>
      <c r="C4405" s="152"/>
      <c r="D4405" s="152"/>
      <c r="E4405" s="153">
        <f>'2.40-Dati'!A4404</f>
        <v>43172.166666666664</v>
      </c>
      <c r="F4405" s="157">
        <f>'2.40-Dati'!B4404</f>
        <v>60.709999084472599</v>
      </c>
      <c r="G4405" s="157">
        <f t="shared" si="136"/>
        <v>-650.0015258788992</v>
      </c>
      <c r="H4405" s="157">
        <f t="shared" si="137"/>
        <v>-1330.0018310547018</v>
      </c>
    </row>
    <row r="4406" spans="1:8" ht="15" customHeight="1" x14ac:dyDescent="0.2">
      <c r="A4406" s="152"/>
      <c r="B4406" s="152"/>
      <c r="C4406" s="152"/>
      <c r="D4406" s="152"/>
      <c r="E4406" s="153">
        <f>'2.40-Dati'!A4405</f>
        <v>43173.166666666664</v>
      </c>
      <c r="F4406" s="157">
        <f>'2.40-Dati'!B4405</f>
        <v>60.959999084472599</v>
      </c>
      <c r="G4406" s="157">
        <f t="shared" si="136"/>
        <v>250</v>
      </c>
      <c r="H4406" s="157">
        <f t="shared" si="137"/>
        <v>-400.0015258788992</v>
      </c>
    </row>
    <row r="4407" spans="1:8" ht="15" customHeight="1" x14ac:dyDescent="0.2">
      <c r="A4407" s="152"/>
      <c r="B4407" s="152"/>
      <c r="C4407" s="152"/>
      <c r="D4407" s="152"/>
      <c r="E4407" s="153">
        <f>'2.40-Dati'!A4406</f>
        <v>43174.166666666664</v>
      </c>
      <c r="F4407" s="157">
        <f>'2.40-Dati'!B4406</f>
        <v>61.189998626708899</v>
      </c>
      <c r="G4407" s="157">
        <f t="shared" si="136"/>
        <v>229.9995422362997</v>
      </c>
      <c r="H4407" s="157">
        <f t="shared" si="137"/>
        <v>479.9995422362997</v>
      </c>
    </row>
    <row r="4408" spans="1:8" ht="15" customHeight="1" x14ac:dyDescent="0.2">
      <c r="A4408" s="152"/>
      <c r="B4408" s="152"/>
      <c r="C4408" s="152"/>
      <c r="D4408" s="152"/>
      <c r="E4408" s="153">
        <f>'2.40-Dati'!A4407</f>
        <v>43175.166666666664</v>
      </c>
      <c r="F4408" s="157">
        <f>'2.40-Dati'!B4407</f>
        <v>62.340000152587798</v>
      </c>
      <c r="G4408" s="157">
        <f t="shared" si="136"/>
        <v>1150.0015258788992</v>
      </c>
      <c r="H4408" s="157">
        <f t="shared" si="137"/>
        <v>1380.0010681151989</v>
      </c>
    </row>
    <row r="4409" spans="1:8" ht="15" customHeight="1" x14ac:dyDescent="0.2">
      <c r="A4409" s="152"/>
      <c r="B4409" s="152"/>
      <c r="C4409" s="152"/>
      <c r="D4409" s="152"/>
      <c r="E4409" s="153">
        <f>'2.40-Dati'!A4408</f>
        <v>43178.166666666664</v>
      </c>
      <c r="F4409" s="157">
        <f>'2.40-Dati'!B4408</f>
        <v>62.060001373291001</v>
      </c>
      <c r="G4409" s="157">
        <f t="shared" si="136"/>
        <v>-279.99877929679684</v>
      </c>
      <c r="H4409" s="157">
        <f t="shared" si="137"/>
        <v>870.00274658210242</v>
      </c>
    </row>
    <row r="4410" spans="1:8" ht="15" customHeight="1" x14ac:dyDescent="0.2">
      <c r="A4410" s="152"/>
      <c r="B4410" s="152"/>
      <c r="C4410" s="152"/>
      <c r="D4410" s="152"/>
      <c r="E4410" s="153">
        <f>'2.40-Dati'!A4409</f>
        <v>43179.166666666664</v>
      </c>
      <c r="F4410" s="157">
        <f>'2.40-Dati'!B4409</f>
        <v>63.400001525878899</v>
      </c>
      <c r="G4410" s="157">
        <f t="shared" si="136"/>
        <v>1340.0001525878977</v>
      </c>
      <c r="H4410" s="157">
        <f t="shared" si="137"/>
        <v>1060.0013732911009</v>
      </c>
    </row>
    <row r="4411" spans="1:8" ht="15" customHeight="1" x14ac:dyDescent="0.2">
      <c r="A4411" s="152"/>
      <c r="B4411" s="152"/>
      <c r="C4411" s="152"/>
      <c r="D4411" s="152"/>
      <c r="E4411" s="153">
        <f>'2.40-Dati'!A4410</f>
        <v>43180.166666666664</v>
      </c>
      <c r="F4411" s="157">
        <f>'2.40-Dati'!B4410</f>
        <v>65.169998168945298</v>
      </c>
      <c r="G4411" s="157">
        <f t="shared" si="136"/>
        <v>1769.9966430663992</v>
      </c>
      <c r="H4411" s="157">
        <f t="shared" si="137"/>
        <v>3109.9967956542969</v>
      </c>
    </row>
    <row r="4412" spans="1:8" ht="15" customHeight="1" x14ac:dyDescent="0.2">
      <c r="A4412" s="152"/>
      <c r="B4412" s="152"/>
      <c r="C4412" s="152"/>
      <c r="D4412" s="152"/>
      <c r="E4412" s="153">
        <f>'2.40-Dati'!A4411</f>
        <v>43181.166666666664</v>
      </c>
      <c r="F4412" s="157">
        <f>'2.40-Dati'!B4411</f>
        <v>64.300003051757798</v>
      </c>
      <c r="G4412" s="157">
        <f t="shared" si="136"/>
        <v>-869.9951171875</v>
      </c>
      <c r="H4412" s="157">
        <f t="shared" si="137"/>
        <v>900.0015258788992</v>
      </c>
    </row>
    <row r="4413" spans="1:8" ht="15" customHeight="1" x14ac:dyDescent="0.2">
      <c r="A4413" s="152"/>
      <c r="B4413" s="152"/>
      <c r="C4413" s="152"/>
      <c r="D4413" s="152"/>
      <c r="E4413" s="153">
        <f>'2.40-Dati'!A4412</f>
        <v>43182.166666666664</v>
      </c>
      <c r="F4413" s="157">
        <f>'2.40-Dati'!B4412</f>
        <v>65.879997253417898</v>
      </c>
      <c r="G4413" s="157">
        <f t="shared" si="136"/>
        <v>1579.9942016600994</v>
      </c>
      <c r="H4413" s="157">
        <f t="shared" si="137"/>
        <v>709.99908447259941</v>
      </c>
    </row>
    <row r="4414" spans="1:8" ht="15" customHeight="1" x14ac:dyDescent="0.2">
      <c r="A4414" s="152"/>
      <c r="B4414" s="152"/>
      <c r="C4414" s="152"/>
      <c r="D4414" s="152"/>
      <c r="E4414" s="153">
        <f>'2.40-Dati'!A4413</f>
        <v>43185.166666666664</v>
      </c>
      <c r="F4414" s="157">
        <f>'2.40-Dati'!B4413</f>
        <v>65.550003051757798</v>
      </c>
      <c r="G4414" s="157">
        <f t="shared" si="136"/>
        <v>-329.99420166009941</v>
      </c>
      <c r="H4414" s="157">
        <f t="shared" si="137"/>
        <v>1250</v>
      </c>
    </row>
    <row r="4415" spans="1:8" ht="15" customHeight="1" x14ac:dyDescent="0.2">
      <c r="A4415" s="152"/>
      <c r="B4415" s="152"/>
      <c r="C4415" s="152"/>
      <c r="D4415" s="152"/>
      <c r="E4415" s="153">
        <f>'2.40-Dati'!A4414</f>
        <v>43186.166666666664</v>
      </c>
      <c r="F4415" s="157">
        <f>'2.40-Dati'!B4414</f>
        <v>65.25</v>
      </c>
      <c r="G4415" s="157">
        <f t="shared" si="136"/>
        <v>-300.00305175779829</v>
      </c>
      <c r="H4415" s="157">
        <f t="shared" si="137"/>
        <v>-629.9972534178977</v>
      </c>
    </row>
    <row r="4416" spans="1:8" ht="15" customHeight="1" x14ac:dyDescent="0.2">
      <c r="A4416" s="152"/>
      <c r="B4416" s="152"/>
      <c r="C4416" s="152"/>
      <c r="D4416" s="152"/>
      <c r="E4416" s="153">
        <f>'2.40-Dati'!A4415</f>
        <v>43187.166666666664</v>
      </c>
      <c r="F4416" s="157">
        <f>'2.40-Dati'!B4415</f>
        <v>64.379997253417898</v>
      </c>
      <c r="G4416" s="157">
        <f t="shared" si="136"/>
        <v>-870.0027465821023</v>
      </c>
      <c r="H4416" s="157">
        <f t="shared" si="137"/>
        <v>-1170.0057983399006</v>
      </c>
    </row>
    <row r="4417" spans="1:8" ht="15" customHeight="1" x14ac:dyDescent="0.2">
      <c r="A4417" s="152"/>
      <c r="B4417" s="152"/>
      <c r="C4417" s="152"/>
      <c r="D4417" s="152"/>
      <c r="E4417" s="153">
        <f>'2.40-Dati'!A4416</f>
        <v>43188.166666666664</v>
      </c>
      <c r="F4417" s="157">
        <f>'2.40-Dati'!B4416</f>
        <v>64.940002441406193</v>
      </c>
      <c r="G4417" s="157">
        <f t="shared" si="136"/>
        <v>560.00518798829546</v>
      </c>
      <c r="H4417" s="157">
        <f t="shared" si="137"/>
        <v>-309.99755859380684</v>
      </c>
    </row>
    <row r="4418" spans="1:8" ht="15" customHeight="1" x14ac:dyDescent="0.2">
      <c r="A4418" s="152"/>
      <c r="B4418" s="152"/>
      <c r="C4418" s="152"/>
      <c r="D4418" s="152"/>
      <c r="E4418" s="153">
        <f>'2.40-Dati'!A4417</f>
        <v>43192.166666666664</v>
      </c>
      <c r="F4418" s="157">
        <f>'2.40-Dati'!B4417</f>
        <v>63.009998321533203</v>
      </c>
      <c r="G4418" s="157">
        <f t="shared" si="136"/>
        <v>-1930.00411987299</v>
      </c>
      <c r="H4418" s="157">
        <f t="shared" si="137"/>
        <v>-1369.9989318846947</v>
      </c>
    </row>
    <row r="4419" spans="1:8" ht="15" customHeight="1" x14ac:dyDescent="0.2">
      <c r="A4419" s="152"/>
      <c r="B4419" s="152"/>
      <c r="C4419" s="152"/>
      <c r="D4419" s="152"/>
      <c r="E4419" s="153">
        <f>'2.40-Dati'!A4418</f>
        <v>43193.166666666664</v>
      </c>
      <c r="F4419" s="157">
        <f>'2.40-Dati'!B4418</f>
        <v>63.509998321533203</v>
      </c>
      <c r="G4419" s="157">
        <f t="shared" si="136"/>
        <v>500</v>
      </c>
      <c r="H4419" s="157">
        <f t="shared" si="137"/>
        <v>-1430.00411987299</v>
      </c>
    </row>
    <row r="4420" spans="1:8" ht="15" customHeight="1" x14ac:dyDescent="0.2">
      <c r="A4420" s="152"/>
      <c r="B4420" s="152"/>
      <c r="C4420" s="152"/>
      <c r="D4420" s="152"/>
      <c r="E4420" s="153">
        <f>'2.40-Dati'!A4419</f>
        <v>43194.166666666664</v>
      </c>
      <c r="F4420" s="157">
        <f>'2.40-Dati'!B4419</f>
        <v>63.369998931884702</v>
      </c>
      <c r="G4420" s="157">
        <f t="shared" ref="G4420:G4483" si="138">IF($B$1="lunga",1,-1)*$B$3*(F4420-F4419)</f>
        <v>-139.99938964850145</v>
      </c>
      <c r="H4420" s="157">
        <f t="shared" si="137"/>
        <v>360.00061035149855</v>
      </c>
    </row>
    <row r="4421" spans="1:8" ht="15" customHeight="1" x14ac:dyDescent="0.2">
      <c r="A4421" s="152"/>
      <c r="B4421" s="152"/>
      <c r="C4421" s="152"/>
      <c r="D4421" s="152"/>
      <c r="E4421" s="153">
        <f>'2.40-Dati'!A4420</f>
        <v>43195.166666666664</v>
      </c>
      <c r="F4421" s="157">
        <f>'2.40-Dati'!B4420</f>
        <v>63.540000915527301</v>
      </c>
      <c r="G4421" s="157">
        <f t="shared" si="138"/>
        <v>170.00198364259944</v>
      </c>
      <c r="H4421" s="157">
        <f t="shared" ref="H4421:H4484" si="139">G4420+G4421</f>
        <v>30.002593994097992</v>
      </c>
    </row>
    <row r="4422" spans="1:8" ht="15" customHeight="1" x14ac:dyDescent="0.2">
      <c r="A4422" s="152"/>
      <c r="B4422" s="152"/>
      <c r="C4422" s="152"/>
      <c r="D4422" s="152"/>
      <c r="E4422" s="153">
        <f>'2.40-Dati'!A4421</f>
        <v>43196.166666666664</v>
      </c>
      <c r="F4422" s="157">
        <f>'2.40-Dati'!B4421</f>
        <v>62.060001373291001</v>
      </c>
      <c r="G4422" s="157">
        <f t="shared" si="138"/>
        <v>-1479.9995422362997</v>
      </c>
      <c r="H4422" s="157">
        <f t="shared" si="139"/>
        <v>-1309.9975585937002</v>
      </c>
    </row>
    <row r="4423" spans="1:8" ht="15" customHeight="1" x14ac:dyDescent="0.2">
      <c r="A4423" s="152"/>
      <c r="B4423" s="152"/>
      <c r="C4423" s="152"/>
      <c r="D4423" s="152"/>
      <c r="E4423" s="153">
        <f>'2.40-Dati'!A4422</f>
        <v>43199.166666666664</v>
      </c>
      <c r="F4423" s="157">
        <f>'2.40-Dati'!B4422</f>
        <v>63.419998168945298</v>
      </c>
      <c r="G4423" s="157">
        <f t="shared" si="138"/>
        <v>1359.9967956542969</v>
      </c>
      <c r="H4423" s="157">
        <f t="shared" si="139"/>
        <v>-120.00274658200283</v>
      </c>
    </row>
    <row r="4424" spans="1:8" ht="15" customHeight="1" x14ac:dyDescent="0.2">
      <c r="A4424" s="152"/>
      <c r="B4424" s="152"/>
      <c r="C4424" s="152"/>
      <c r="D4424" s="152"/>
      <c r="E4424" s="153">
        <f>'2.40-Dati'!A4423</f>
        <v>43200.166666666664</v>
      </c>
      <c r="F4424" s="157">
        <f>'2.40-Dati'!B4423</f>
        <v>65.510002136230398</v>
      </c>
      <c r="G4424" s="157">
        <f t="shared" si="138"/>
        <v>2090.0039672850994</v>
      </c>
      <c r="H4424" s="157">
        <f t="shared" si="139"/>
        <v>3450.0007629393963</v>
      </c>
    </row>
    <row r="4425" spans="1:8" ht="15" customHeight="1" x14ac:dyDescent="0.2">
      <c r="A4425" s="152"/>
      <c r="B4425" s="152"/>
      <c r="C4425" s="152"/>
      <c r="D4425" s="152"/>
      <c r="E4425" s="153">
        <f>'2.40-Dati'!A4424</f>
        <v>43201.166666666664</v>
      </c>
      <c r="F4425" s="157">
        <f>'2.40-Dati'!B4424</f>
        <v>66.819999694824205</v>
      </c>
      <c r="G4425" s="157">
        <f t="shared" si="138"/>
        <v>1309.9975585938068</v>
      </c>
      <c r="H4425" s="157">
        <f t="shared" si="139"/>
        <v>3400.0015258789063</v>
      </c>
    </row>
    <row r="4426" spans="1:8" ht="15" customHeight="1" x14ac:dyDescent="0.2">
      <c r="A4426" s="152"/>
      <c r="B4426" s="152"/>
      <c r="C4426" s="152"/>
      <c r="D4426" s="152"/>
      <c r="E4426" s="153">
        <f>'2.40-Dati'!A4425</f>
        <v>43202.166666666664</v>
      </c>
      <c r="F4426" s="157">
        <f>'2.40-Dati'!B4425</f>
        <v>67.069999694824205</v>
      </c>
      <c r="G4426" s="157">
        <f t="shared" si="138"/>
        <v>250</v>
      </c>
      <c r="H4426" s="157">
        <f t="shared" si="139"/>
        <v>1559.9975585938068</v>
      </c>
    </row>
    <row r="4427" spans="1:8" ht="15" customHeight="1" x14ac:dyDescent="0.2">
      <c r="A4427" s="152"/>
      <c r="B4427" s="152"/>
      <c r="C4427" s="152"/>
      <c r="D4427" s="152"/>
      <c r="E4427" s="153">
        <f>'2.40-Dati'!A4426</f>
        <v>43203.166666666664</v>
      </c>
      <c r="F4427" s="157">
        <f>'2.40-Dati'!B4426</f>
        <v>67.389999389648395</v>
      </c>
      <c r="G4427" s="157">
        <f t="shared" si="138"/>
        <v>319.99969482419033</v>
      </c>
      <c r="H4427" s="157">
        <f t="shared" si="139"/>
        <v>569.99969482419033</v>
      </c>
    </row>
    <row r="4428" spans="1:8" ht="15" customHeight="1" x14ac:dyDescent="0.2">
      <c r="A4428" s="152"/>
      <c r="B4428" s="152"/>
      <c r="C4428" s="152"/>
      <c r="D4428" s="152"/>
      <c r="E4428" s="153">
        <f>'2.40-Dati'!A4427</f>
        <v>43206.166666666664</v>
      </c>
      <c r="F4428" s="157">
        <f>'2.40-Dati'!B4427</f>
        <v>66.220001220703097</v>
      </c>
      <c r="G4428" s="157">
        <f t="shared" si="138"/>
        <v>-1169.9981689452984</v>
      </c>
      <c r="H4428" s="157">
        <f t="shared" si="139"/>
        <v>-849.99847412110807</v>
      </c>
    </row>
    <row r="4429" spans="1:8" ht="15" customHeight="1" x14ac:dyDescent="0.2">
      <c r="A4429" s="152"/>
      <c r="B4429" s="152"/>
      <c r="C4429" s="152"/>
      <c r="D4429" s="152"/>
      <c r="E4429" s="153">
        <f>'2.40-Dati'!A4428</f>
        <v>43207.166666666664</v>
      </c>
      <c r="F4429" s="157">
        <f>'2.40-Dati'!B4428</f>
        <v>66.519996643066406</v>
      </c>
      <c r="G4429" s="157">
        <f t="shared" si="138"/>
        <v>299.99542236330967</v>
      </c>
      <c r="H4429" s="157">
        <f t="shared" si="139"/>
        <v>-870.00274658198873</v>
      </c>
    </row>
    <row r="4430" spans="1:8" ht="15" customHeight="1" x14ac:dyDescent="0.2">
      <c r="A4430" s="152"/>
      <c r="B4430" s="152"/>
      <c r="C4430" s="152"/>
      <c r="D4430" s="152"/>
      <c r="E4430" s="153">
        <f>'2.40-Dati'!A4429</f>
        <v>43208.166666666664</v>
      </c>
      <c r="F4430" s="157">
        <f>'2.40-Dati'!B4429</f>
        <v>68.470001220703097</v>
      </c>
      <c r="G4430" s="157">
        <f t="shared" si="138"/>
        <v>1950.0045776366903</v>
      </c>
      <c r="H4430" s="157">
        <f t="shared" si="139"/>
        <v>2250</v>
      </c>
    </row>
    <row r="4431" spans="1:8" ht="15" customHeight="1" x14ac:dyDescent="0.2">
      <c r="A4431" s="152"/>
      <c r="B4431" s="152"/>
      <c r="C4431" s="152"/>
      <c r="D4431" s="152"/>
      <c r="E4431" s="153">
        <f>'2.40-Dati'!A4430</f>
        <v>43209.166666666664</v>
      </c>
      <c r="F4431" s="157">
        <f>'2.40-Dati'!B4430</f>
        <v>68.290000915527301</v>
      </c>
      <c r="G4431" s="157">
        <f t="shared" si="138"/>
        <v>-180.00030517579546</v>
      </c>
      <c r="H4431" s="157">
        <f t="shared" si="139"/>
        <v>1770.0042724608948</v>
      </c>
    </row>
    <row r="4432" spans="1:8" ht="15" customHeight="1" x14ac:dyDescent="0.2">
      <c r="A4432" s="152"/>
      <c r="B4432" s="152"/>
      <c r="C4432" s="152"/>
      <c r="D4432" s="152"/>
      <c r="E4432" s="153">
        <f>'2.40-Dati'!A4431</f>
        <v>43210.166666666664</v>
      </c>
      <c r="F4432" s="157">
        <f>'2.40-Dati'!B4431</f>
        <v>68.379997253417898</v>
      </c>
      <c r="G4432" s="157">
        <f t="shared" si="138"/>
        <v>89.996337890596578</v>
      </c>
      <c r="H4432" s="157">
        <f t="shared" si="139"/>
        <v>-90.003967285198883</v>
      </c>
    </row>
    <row r="4433" spans="1:8" ht="15" customHeight="1" x14ac:dyDescent="0.2">
      <c r="A4433" s="152"/>
      <c r="B4433" s="152"/>
      <c r="C4433" s="152"/>
      <c r="D4433" s="152"/>
      <c r="E4433" s="153">
        <f>'2.40-Dati'!A4432</f>
        <v>43213.166666666664</v>
      </c>
      <c r="F4433" s="157">
        <f>'2.40-Dati'!B4432</f>
        <v>68.639999389648395</v>
      </c>
      <c r="G4433" s="157">
        <f t="shared" si="138"/>
        <v>260.00213623049717</v>
      </c>
      <c r="H4433" s="157">
        <f t="shared" si="139"/>
        <v>349.99847412109375</v>
      </c>
    </row>
    <row r="4434" spans="1:8" ht="15" customHeight="1" x14ac:dyDescent="0.2">
      <c r="A4434" s="152"/>
      <c r="B4434" s="152"/>
      <c r="C4434" s="152"/>
      <c r="D4434" s="152"/>
      <c r="E4434" s="153">
        <f>'2.40-Dati'!A4433</f>
        <v>43214.166666666664</v>
      </c>
      <c r="F4434" s="157">
        <f>'2.40-Dati'!B4433</f>
        <v>67.699996948242102</v>
      </c>
      <c r="G4434" s="157">
        <f t="shared" si="138"/>
        <v>-940.00244140629263</v>
      </c>
      <c r="H4434" s="157">
        <f t="shared" si="139"/>
        <v>-680.00030517579546</v>
      </c>
    </row>
    <row r="4435" spans="1:8" ht="15" customHeight="1" x14ac:dyDescent="0.2">
      <c r="A4435" s="152"/>
      <c r="B4435" s="152"/>
      <c r="C4435" s="152"/>
      <c r="D4435" s="152"/>
      <c r="E4435" s="153">
        <f>'2.40-Dati'!A4434</f>
        <v>43215.166666666664</v>
      </c>
      <c r="F4435" s="157">
        <f>'2.40-Dati'!B4434</f>
        <v>68.050003051757798</v>
      </c>
      <c r="G4435" s="157">
        <f t="shared" si="138"/>
        <v>350.00610351569605</v>
      </c>
      <c r="H4435" s="157">
        <f t="shared" si="139"/>
        <v>-589.99633789059658</v>
      </c>
    </row>
    <row r="4436" spans="1:8" ht="15" customHeight="1" x14ac:dyDescent="0.2">
      <c r="A4436" s="152"/>
      <c r="B4436" s="152"/>
      <c r="C4436" s="152"/>
      <c r="D4436" s="152"/>
      <c r="E4436" s="153">
        <f>'2.40-Dati'!A4435</f>
        <v>43216.166666666664</v>
      </c>
      <c r="F4436" s="157">
        <f>'2.40-Dati'!B4435</f>
        <v>68.190002441406193</v>
      </c>
      <c r="G4436" s="157">
        <f t="shared" si="138"/>
        <v>139.99938964839487</v>
      </c>
      <c r="H4436" s="157">
        <f t="shared" si="139"/>
        <v>490.00549316409092</v>
      </c>
    </row>
    <row r="4437" spans="1:8" ht="15" customHeight="1" x14ac:dyDescent="0.2">
      <c r="A4437" s="152"/>
      <c r="B4437" s="152"/>
      <c r="C4437" s="152"/>
      <c r="D4437" s="152"/>
      <c r="E4437" s="153">
        <f>'2.40-Dati'!A4436</f>
        <v>43217.166666666664</v>
      </c>
      <c r="F4437" s="157">
        <f>'2.40-Dati'!B4436</f>
        <v>68.099998474121094</v>
      </c>
      <c r="G4437" s="157">
        <f t="shared" si="138"/>
        <v>-90.003967285099407</v>
      </c>
      <c r="H4437" s="157">
        <f t="shared" si="139"/>
        <v>49.995422363295461</v>
      </c>
    </row>
    <row r="4438" spans="1:8" ht="15" customHeight="1" x14ac:dyDescent="0.2">
      <c r="A4438" s="152"/>
      <c r="B4438" s="152"/>
      <c r="C4438" s="152"/>
      <c r="D4438" s="152"/>
      <c r="E4438" s="153">
        <f>'2.40-Dati'!A4437</f>
        <v>43220.166666666664</v>
      </c>
      <c r="F4438" s="157">
        <f>'2.40-Dati'!B4437</f>
        <v>68.569999694824205</v>
      </c>
      <c r="G4438" s="157">
        <f t="shared" si="138"/>
        <v>470.00122070311079</v>
      </c>
      <c r="H4438" s="157">
        <f t="shared" si="139"/>
        <v>379.99725341801138</v>
      </c>
    </row>
    <row r="4439" spans="1:8" ht="15" customHeight="1" x14ac:dyDescent="0.2">
      <c r="A4439" s="152"/>
      <c r="B4439" s="152"/>
      <c r="C4439" s="152"/>
      <c r="D4439" s="152"/>
      <c r="E4439" s="153">
        <f>'2.40-Dati'!A4438</f>
        <v>43221.166666666664</v>
      </c>
      <c r="F4439" s="157">
        <f>'2.40-Dati'!B4438</f>
        <v>67.25</v>
      </c>
      <c r="G4439" s="157">
        <f t="shared" si="138"/>
        <v>-1319.9996948242047</v>
      </c>
      <c r="H4439" s="157">
        <f t="shared" si="139"/>
        <v>-849.99847412109386</v>
      </c>
    </row>
    <row r="4440" spans="1:8" ht="15" customHeight="1" x14ac:dyDescent="0.2">
      <c r="A4440" s="152"/>
      <c r="B4440" s="152"/>
      <c r="C4440" s="152"/>
      <c r="D4440" s="152"/>
      <c r="E4440" s="153">
        <f>'2.40-Dati'!A4439</f>
        <v>43222.166666666664</v>
      </c>
      <c r="F4440" s="157">
        <f>'2.40-Dati'!B4439</f>
        <v>67.930000305175696</v>
      </c>
      <c r="G4440" s="157">
        <f t="shared" si="138"/>
        <v>680.00030517569598</v>
      </c>
      <c r="H4440" s="157">
        <f t="shared" si="139"/>
        <v>-639.99938964850867</v>
      </c>
    </row>
    <row r="4441" spans="1:8" ht="15" customHeight="1" x14ac:dyDescent="0.2">
      <c r="A4441" s="152"/>
      <c r="B4441" s="152"/>
      <c r="C4441" s="152"/>
      <c r="D4441" s="152"/>
      <c r="E4441" s="153">
        <f>'2.40-Dati'!A4440</f>
        <v>43223.166666666664</v>
      </c>
      <c r="F4441" s="157">
        <f>'2.40-Dati'!B4440</f>
        <v>68.430000305175696</v>
      </c>
      <c r="G4441" s="157">
        <f t="shared" si="138"/>
        <v>500</v>
      </c>
      <c r="H4441" s="157">
        <f t="shared" si="139"/>
        <v>1180.000305175696</v>
      </c>
    </row>
    <row r="4442" spans="1:8" ht="15" customHeight="1" x14ac:dyDescent="0.2">
      <c r="A4442" s="152"/>
      <c r="B4442" s="152"/>
      <c r="C4442" s="152"/>
      <c r="D4442" s="152"/>
      <c r="E4442" s="153">
        <f>'2.40-Dati'!A4441</f>
        <v>43224.166666666664</v>
      </c>
      <c r="F4442" s="157">
        <f>'2.40-Dati'!B4441</f>
        <v>69.720001220703097</v>
      </c>
      <c r="G4442" s="157">
        <f t="shared" si="138"/>
        <v>1290.0009155274006</v>
      </c>
      <c r="H4442" s="157">
        <f t="shared" si="139"/>
        <v>1790.0009155274006</v>
      </c>
    </row>
    <row r="4443" spans="1:8" ht="15" customHeight="1" x14ac:dyDescent="0.2">
      <c r="A4443" s="152"/>
      <c r="B4443" s="152"/>
      <c r="C4443" s="152"/>
      <c r="D4443" s="152"/>
      <c r="E4443" s="153">
        <f>'2.40-Dati'!A4442</f>
        <v>43227.166666666664</v>
      </c>
      <c r="F4443" s="157">
        <f>'2.40-Dati'!B4442</f>
        <v>70.730003356933594</v>
      </c>
      <c r="G4443" s="157">
        <f t="shared" si="138"/>
        <v>1010.0021362304972</v>
      </c>
      <c r="H4443" s="157">
        <f t="shared" si="139"/>
        <v>2300.003051757898</v>
      </c>
    </row>
    <row r="4444" spans="1:8" ht="15" customHeight="1" x14ac:dyDescent="0.2">
      <c r="A4444" s="152"/>
      <c r="B4444" s="152"/>
      <c r="C4444" s="152"/>
      <c r="D4444" s="152"/>
      <c r="E4444" s="153">
        <f>'2.40-Dati'!A4443</f>
        <v>43228.166666666664</v>
      </c>
      <c r="F4444" s="157">
        <f>'2.40-Dati'!B4443</f>
        <v>69.059997558593693</v>
      </c>
      <c r="G4444" s="157">
        <f t="shared" si="138"/>
        <v>-1670.0057983399006</v>
      </c>
      <c r="H4444" s="157">
        <f t="shared" si="139"/>
        <v>-660.00366210940342</v>
      </c>
    </row>
    <row r="4445" spans="1:8" ht="15" customHeight="1" x14ac:dyDescent="0.2">
      <c r="A4445" s="152"/>
      <c r="B4445" s="152"/>
      <c r="C4445" s="152"/>
      <c r="D4445" s="152"/>
      <c r="E4445" s="153">
        <f>'2.40-Dati'!A4444</f>
        <v>43229.166666666664</v>
      </c>
      <c r="F4445" s="157">
        <f>'2.40-Dati'!B4444</f>
        <v>71.139999389648395</v>
      </c>
      <c r="G4445" s="157">
        <f t="shared" si="138"/>
        <v>2080.0018310547016</v>
      </c>
      <c r="H4445" s="157">
        <f t="shared" si="139"/>
        <v>409.996032714801</v>
      </c>
    </row>
    <row r="4446" spans="1:8" ht="15" customHeight="1" x14ac:dyDescent="0.2">
      <c r="A4446" s="152"/>
      <c r="B4446" s="152"/>
      <c r="C4446" s="152"/>
      <c r="D4446" s="152"/>
      <c r="E4446" s="153">
        <f>'2.40-Dati'!A4445</f>
        <v>43230.166666666664</v>
      </c>
      <c r="F4446" s="157">
        <f>'2.40-Dati'!B4445</f>
        <v>71.360000610351506</v>
      </c>
      <c r="G4446" s="157">
        <f t="shared" si="138"/>
        <v>220.00122070311079</v>
      </c>
      <c r="H4446" s="157">
        <f t="shared" si="139"/>
        <v>2300.0030517578125</v>
      </c>
    </row>
    <row r="4447" spans="1:8" ht="15" customHeight="1" x14ac:dyDescent="0.2">
      <c r="A4447" s="152"/>
      <c r="B4447" s="152"/>
      <c r="C4447" s="152"/>
      <c r="D4447" s="152"/>
      <c r="E4447" s="153">
        <f>'2.40-Dati'!A4446</f>
        <v>43231.166666666664</v>
      </c>
      <c r="F4447" s="157">
        <f>'2.40-Dati'!B4446</f>
        <v>70.699996948242102</v>
      </c>
      <c r="G4447" s="157">
        <f t="shared" si="138"/>
        <v>-660.00366210940342</v>
      </c>
      <c r="H4447" s="157">
        <f t="shared" si="139"/>
        <v>-440.00244140629263</v>
      </c>
    </row>
    <row r="4448" spans="1:8" ht="15" customHeight="1" x14ac:dyDescent="0.2">
      <c r="A4448" s="152"/>
      <c r="B4448" s="152"/>
      <c r="C4448" s="152"/>
      <c r="D4448" s="152"/>
      <c r="E4448" s="153">
        <f>'2.40-Dati'!A4447</f>
        <v>43234.166666666664</v>
      </c>
      <c r="F4448" s="157">
        <f>'2.40-Dati'!B4447</f>
        <v>70.959999084472599</v>
      </c>
      <c r="G4448" s="157">
        <f t="shared" si="138"/>
        <v>260.00213623049717</v>
      </c>
      <c r="H4448" s="157">
        <f t="shared" si="139"/>
        <v>-400.00152587890625</v>
      </c>
    </row>
    <row r="4449" spans="1:8" ht="15" customHeight="1" x14ac:dyDescent="0.2">
      <c r="A4449" s="152"/>
      <c r="B4449" s="152"/>
      <c r="C4449" s="152"/>
      <c r="D4449" s="152"/>
      <c r="E4449" s="153">
        <f>'2.40-Dati'!A4448</f>
        <v>43235.166666666664</v>
      </c>
      <c r="F4449" s="157">
        <f>'2.40-Dati'!B4448</f>
        <v>71.309997558593693</v>
      </c>
      <c r="G4449" s="157">
        <f t="shared" si="138"/>
        <v>349.99847412109375</v>
      </c>
      <c r="H4449" s="157">
        <f t="shared" si="139"/>
        <v>610.00061035159092</v>
      </c>
    </row>
    <row r="4450" spans="1:8" ht="15" customHeight="1" x14ac:dyDescent="0.2">
      <c r="A4450" s="152"/>
      <c r="B4450" s="152"/>
      <c r="C4450" s="152"/>
      <c r="D4450" s="152"/>
      <c r="E4450" s="153">
        <f>'2.40-Dati'!A4449</f>
        <v>43236.166666666664</v>
      </c>
      <c r="F4450" s="157">
        <f>'2.40-Dati'!B4449</f>
        <v>71.489997863769503</v>
      </c>
      <c r="G4450" s="157">
        <f t="shared" si="138"/>
        <v>180.00030517580967</v>
      </c>
      <c r="H4450" s="157">
        <f t="shared" si="139"/>
        <v>529.99877929690342</v>
      </c>
    </row>
    <row r="4451" spans="1:8" ht="15" customHeight="1" x14ac:dyDescent="0.2">
      <c r="A4451" s="152"/>
      <c r="B4451" s="152"/>
      <c r="C4451" s="152"/>
      <c r="D4451" s="152"/>
      <c r="E4451" s="153">
        <f>'2.40-Dati'!A4450</f>
        <v>43237.166666666664</v>
      </c>
      <c r="F4451" s="157">
        <f>'2.40-Dati'!B4450</f>
        <v>71.489997863769503</v>
      </c>
      <c r="G4451" s="157">
        <f t="shared" si="138"/>
        <v>0</v>
      </c>
      <c r="H4451" s="157">
        <f t="shared" si="139"/>
        <v>180.00030517580967</v>
      </c>
    </row>
    <row r="4452" spans="1:8" ht="15" customHeight="1" x14ac:dyDescent="0.2">
      <c r="A4452" s="152"/>
      <c r="B4452" s="152"/>
      <c r="C4452" s="152"/>
      <c r="D4452" s="152"/>
      <c r="E4452" s="153">
        <f>'2.40-Dati'!A4451</f>
        <v>43238.166666666664</v>
      </c>
      <c r="F4452" s="157">
        <f>'2.40-Dati'!B4451</f>
        <v>71.279998779296804</v>
      </c>
      <c r="G4452" s="157">
        <f t="shared" si="138"/>
        <v>-209.99908447269888</v>
      </c>
      <c r="H4452" s="157">
        <f t="shared" si="139"/>
        <v>-209.99908447269888</v>
      </c>
    </row>
    <row r="4453" spans="1:8" ht="15" customHeight="1" x14ac:dyDescent="0.2">
      <c r="A4453" s="152"/>
      <c r="B4453" s="152"/>
      <c r="C4453" s="152"/>
      <c r="D4453" s="152"/>
      <c r="E4453" s="153">
        <f>'2.40-Dati'!A4452</f>
        <v>43241.166666666664</v>
      </c>
      <c r="F4453" s="157">
        <f>'2.40-Dati'!B4452</f>
        <v>72.239997863769503</v>
      </c>
      <c r="G4453" s="157">
        <f t="shared" si="138"/>
        <v>959.99908447269888</v>
      </c>
      <c r="H4453" s="157">
        <f t="shared" si="139"/>
        <v>750</v>
      </c>
    </row>
    <row r="4454" spans="1:8" ht="15" customHeight="1" x14ac:dyDescent="0.2">
      <c r="A4454" s="152"/>
      <c r="B4454" s="152"/>
      <c r="C4454" s="152"/>
      <c r="D4454" s="152"/>
      <c r="E4454" s="153">
        <f>'2.40-Dati'!A4453</f>
        <v>43242.166666666664</v>
      </c>
      <c r="F4454" s="157">
        <f>'2.40-Dati'!B4453</f>
        <v>72.129997253417898</v>
      </c>
      <c r="G4454" s="157">
        <f t="shared" si="138"/>
        <v>-110.00061035160513</v>
      </c>
      <c r="H4454" s="157">
        <f t="shared" si="139"/>
        <v>849.99847412109375</v>
      </c>
    </row>
    <row r="4455" spans="1:8" ht="15" customHeight="1" x14ac:dyDescent="0.2">
      <c r="A4455" s="152"/>
      <c r="B4455" s="152"/>
      <c r="C4455" s="152"/>
      <c r="D4455" s="152"/>
      <c r="E4455" s="153">
        <f>'2.40-Dati'!A4454</f>
        <v>43243.166666666664</v>
      </c>
      <c r="F4455" s="157">
        <f>'2.40-Dati'!B4454</f>
        <v>71.839996337890597</v>
      </c>
      <c r="G4455" s="157">
        <f t="shared" si="138"/>
        <v>-290.00091552730112</v>
      </c>
      <c r="H4455" s="157">
        <f t="shared" si="139"/>
        <v>-400.00152587890625</v>
      </c>
    </row>
    <row r="4456" spans="1:8" ht="15" customHeight="1" x14ac:dyDescent="0.2">
      <c r="A4456" s="152"/>
      <c r="B4456" s="152"/>
      <c r="C4456" s="152"/>
      <c r="D4456" s="152"/>
      <c r="E4456" s="153">
        <f>'2.40-Dati'!A4455</f>
        <v>43244.166666666664</v>
      </c>
      <c r="F4456" s="157">
        <f>'2.40-Dati'!B4455</f>
        <v>70.709999084472599</v>
      </c>
      <c r="G4456" s="157">
        <f t="shared" si="138"/>
        <v>-1129.9972534179972</v>
      </c>
      <c r="H4456" s="157">
        <f t="shared" si="139"/>
        <v>-1419.9981689452984</v>
      </c>
    </row>
    <row r="4457" spans="1:8" ht="15" customHeight="1" x14ac:dyDescent="0.2">
      <c r="A4457" s="152"/>
      <c r="B4457" s="152"/>
      <c r="C4457" s="152"/>
      <c r="D4457" s="152"/>
      <c r="E4457" s="153">
        <f>'2.40-Dati'!A4456</f>
        <v>43245.166666666664</v>
      </c>
      <c r="F4457" s="157">
        <f>'2.40-Dati'!B4456</f>
        <v>67.879997253417898</v>
      </c>
      <c r="G4457" s="157">
        <f t="shared" si="138"/>
        <v>-2830.0018310547016</v>
      </c>
      <c r="H4457" s="157">
        <f t="shared" si="139"/>
        <v>-3959.999084472699</v>
      </c>
    </row>
    <row r="4458" spans="1:8" ht="15" customHeight="1" x14ac:dyDescent="0.2">
      <c r="A4458" s="152"/>
      <c r="B4458" s="152"/>
      <c r="C4458" s="152"/>
      <c r="D4458" s="152"/>
      <c r="E4458" s="153">
        <f>'2.40-Dati'!A4457</f>
        <v>43249.166666666664</v>
      </c>
      <c r="F4458" s="157">
        <f>'2.40-Dati'!B4457</f>
        <v>66.730003356933594</v>
      </c>
      <c r="G4458" s="157">
        <f t="shared" si="138"/>
        <v>-1149.9938964843041</v>
      </c>
      <c r="H4458" s="157">
        <f t="shared" si="139"/>
        <v>-3979.9957275390057</v>
      </c>
    </row>
    <row r="4459" spans="1:8" ht="15" customHeight="1" x14ac:dyDescent="0.2">
      <c r="A4459" s="152"/>
      <c r="B4459" s="152"/>
      <c r="C4459" s="152"/>
      <c r="D4459" s="152"/>
      <c r="E4459" s="153">
        <f>'2.40-Dati'!A4458</f>
        <v>43250.166666666664</v>
      </c>
      <c r="F4459" s="157">
        <f>'2.40-Dati'!B4458</f>
        <v>68.209999084472599</v>
      </c>
      <c r="G4459" s="157">
        <f t="shared" si="138"/>
        <v>1479.9957275390057</v>
      </c>
      <c r="H4459" s="157">
        <f t="shared" si="139"/>
        <v>330.0018310547016</v>
      </c>
    </row>
    <row r="4460" spans="1:8" ht="15" customHeight="1" x14ac:dyDescent="0.2">
      <c r="A4460" s="152"/>
      <c r="B4460" s="152"/>
      <c r="C4460" s="152"/>
      <c r="D4460" s="152"/>
      <c r="E4460" s="153">
        <f>'2.40-Dati'!A4459</f>
        <v>43251.166666666664</v>
      </c>
      <c r="F4460" s="157">
        <f>'2.40-Dati'!B4459</f>
        <v>67.040000915527301</v>
      </c>
      <c r="G4460" s="157">
        <f t="shared" si="138"/>
        <v>-1169.9981689452984</v>
      </c>
      <c r="H4460" s="157">
        <f t="shared" si="139"/>
        <v>309.99755859370725</v>
      </c>
    </row>
    <row r="4461" spans="1:8" ht="15" customHeight="1" x14ac:dyDescent="0.2">
      <c r="A4461" s="152"/>
      <c r="B4461" s="152"/>
      <c r="C4461" s="152"/>
      <c r="D4461" s="152"/>
      <c r="E4461" s="153">
        <f>'2.40-Dati'!A4460</f>
        <v>43252.166666666664</v>
      </c>
      <c r="F4461" s="157">
        <f>'2.40-Dati'!B4460</f>
        <v>65.809997558593693</v>
      </c>
      <c r="G4461" s="157">
        <f t="shared" si="138"/>
        <v>-1230.0033569336078</v>
      </c>
      <c r="H4461" s="157">
        <f t="shared" si="139"/>
        <v>-2400.0015258789063</v>
      </c>
    </row>
    <row r="4462" spans="1:8" ht="15" customHeight="1" x14ac:dyDescent="0.2">
      <c r="A4462" s="152"/>
      <c r="B4462" s="152"/>
      <c r="C4462" s="152"/>
      <c r="D4462" s="152"/>
      <c r="E4462" s="153">
        <f>'2.40-Dati'!A4461</f>
        <v>43255.166666666664</v>
      </c>
      <c r="F4462" s="157">
        <f>'2.40-Dati'!B4461</f>
        <v>64.75</v>
      </c>
      <c r="G4462" s="157">
        <f t="shared" si="138"/>
        <v>-1059.9975585936932</v>
      </c>
      <c r="H4462" s="157">
        <f t="shared" si="139"/>
        <v>-2290.000915527301</v>
      </c>
    </row>
    <row r="4463" spans="1:8" ht="15" customHeight="1" x14ac:dyDescent="0.2">
      <c r="A4463" s="152"/>
      <c r="B4463" s="152"/>
      <c r="C4463" s="152"/>
      <c r="D4463" s="152"/>
      <c r="E4463" s="153">
        <f>'2.40-Dati'!A4462</f>
        <v>43256.166666666664</v>
      </c>
      <c r="F4463" s="157">
        <f>'2.40-Dati'!B4462</f>
        <v>65.519996643066406</v>
      </c>
      <c r="G4463" s="157">
        <f t="shared" si="138"/>
        <v>769.99664306640625</v>
      </c>
      <c r="H4463" s="157">
        <f t="shared" si="139"/>
        <v>-290.00091552728691</v>
      </c>
    </row>
    <row r="4464" spans="1:8" ht="15" customHeight="1" x14ac:dyDescent="0.2">
      <c r="A4464" s="152"/>
      <c r="B4464" s="152"/>
      <c r="C4464" s="152"/>
      <c r="D4464" s="152"/>
      <c r="E4464" s="153">
        <f>'2.40-Dati'!A4463</f>
        <v>43257.166666666664</v>
      </c>
      <c r="F4464" s="157">
        <f>'2.40-Dati'!B4463</f>
        <v>64.730003356933594</v>
      </c>
      <c r="G4464" s="157">
        <f t="shared" si="138"/>
        <v>-789.9932861328125</v>
      </c>
      <c r="H4464" s="157">
        <f t="shared" si="139"/>
        <v>-19.99664306640625</v>
      </c>
    </row>
    <row r="4465" spans="1:8" ht="15" customHeight="1" x14ac:dyDescent="0.2">
      <c r="A4465" s="152"/>
      <c r="B4465" s="152"/>
      <c r="C4465" s="152"/>
      <c r="D4465" s="152"/>
      <c r="E4465" s="153">
        <f>'2.40-Dati'!A4464</f>
        <v>43258.166666666664</v>
      </c>
      <c r="F4465" s="157">
        <f>'2.40-Dati'!B4464</f>
        <v>65.949996948242102</v>
      </c>
      <c r="G4465" s="157">
        <f t="shared" si="138"/>
        <v>1219.9935913085085</v>
      </c>
      <c r="H4465" s="157">
        <f t="shared" si="139"/>
        <v>430.00030517569598</v>
      </c>
    </row>
    <row r="4466" spans="1:8" ht="15" customHeight="1" x14ac:dyDescent="0.2">
      <c r="A4466" s="152"/>
      <c r="B4466" s="152"/>
      <c r="C4466" s="152"/>
      <c r="D4466" s="152"/>
      <c r="E4466" s="153">
        <f>'2.40-Dati'!A4465</f>
        <v>43259.166666666664</v>
      </c>
      <c r="F4466" s="157">
        <f>'2.40-Dati'!B4465</f>
        <v>65.739997863769503</v>
      </c>
      <c r="G4466" s="157">
        <f t="shared" si="138"/>
        <v>-209.99908447259941</v>
      </c>
      <c r="H4466" s="157">
        <f t="shared" si="139"/>
        <v>1009.9945068359091</v>
      </c>
    </row>
    <row r="4467" spans="1:8" ht="15" customHeight="1" x14ac:dyDescent="0.2">
      <c r="A4467" s="152"/>
      <c r="B4467" s="152"/>
      <c r="C4467" s="152"/>
      <c r="D4467" s="152"/>
      <c r="E4467" s="153">
        <f>'2.40-Dati'!A4466</f>
        <v>43262.166666666664</v>
      </c>
      <c r="F4467" s="157">
        <f>'2.40-Dati'!B4466</f>
        <v>66.099998474121094</v>
      </c>
      <c r="G4467" s="157">
        <f t="shared" si="138"/>
        <v>360.00061035159092</v>
      </c>
      <c r="H4467" s="157">
        <f t="shared" si="139"/>
        <v>150.00152587899152</v>
      </c>
    </row>
    <row r="4468" spans="1:8" ht="15" customHeight="1" x14ac:dyDescent="0.2">
      <c r="A4468" s="152"/>
      <c r="B4468" s="152"/>
      <c r="C4468" s="152"/>
      <c r="D4468" s="152"/>
      <c r="E4468" s="153">
        <f>'2.40-Dati'!A4467</f>
        <v>43263.166666666664</v>
      </c>
      <c r="F4468" s="157">
        <f>'2.40-Dati'!B4467</f>
        <v>66.360000610351506</v>
      </c>
      <c r="G4468" s="157">
        <f t="shared" si="138"/>
        <v>260.00213623041191</v>
      </c>
      <c r="H4468" s="157">
        <f t="shared" si="139"/>
        <v>620.00274658200283</v>
      </c>
    </row>
    <row r="4469" spans="1:8" ht="15" customHeight="1" x14ac:dyDescent="0.2">
      <c r="A4469" s="152"/>
      <c r="B4469" s="152"/>
      <c r="C4469" s="152"/>
      <c r="D4469" s="152"/>
      <c r="E4469" s="153">
        <f>'2.40-Dati'!A4468</f>
        <v>43264.166666666664</v>
      </c>
      <c r="F4469" s="157">
        <f>'2.40-Dati'!B4468</f>
        <v>66.639999389648395</v>
      </c>
      <c r="G4469" s="157">
        <f t="shared" si="138"/>
        <v>279.99877929688921</v>
      </c>
      <c r="H4469" s="157">
        <f t="shared" si="139"/>
        <v>540.00091552730112</v>
      </c>
    </row>
    <row r="4470" spans="1:8" ht="15" customHeight="1" x14ac:dyDescent="0.2">
      <c r="A4470" s="152"/>
      <c r="B4470" s="152"/>
      <c r="C4470" s="152"/>
      <c r="D4470" s="152"/>
      <c r="E4470" s="153">
        <f>'2.40-Dati'!A4469</f>
        <v>43265.166666666664</v>
      </c>
      <c r="F4470" s="157">
        <f>'2.40-Dati'!B4469</f>
        <v>66.889999389648395</v>
      </c>
      <c r="G4470" s="157">
        <f t="shared" si="138"/>
        <v>250</v>
      </c>
      <c r="H4470" s="157">
        <f t="shared" si="139"/>
        <v>529.99877929688921</v>
      </c>
    </row>
    <row r="4471" spans="1:8" ht="15" customHeight="1" x14ac:dyDescent="0.2">
      <c r="A4471" s="152"/>
      <c r="B4471" s="152"/>
      <c r="C4471" s="152"/>
      <c r="D4471" s="152"/>
      <c r="E4471" s="153">
        <f>'2.40-Dati'!A4470</f>
        <v>43266.166666666664</v>
      </c>
      <c r="F4471" s="157">
        <f>'2.40-Dati'!B4470</f>
        <v>65.059997558593693</v>
      </c>
      <c r="G4471" s="157">
        <f t="shared" si="138"/>
        <v>-1830.0018310547016</v>
      </c>
      <c r="H4471" s="157">
        <f t="shared" si="139"/>
        <v>-1580.0018310547016</v>
      </c>
    </row>
    <row r="4472" spans="1:8" ht="15" customHeight="1" x14ac:dyDescent="0.2">
      <c r="A4472" s="152"/>
      <c r="B4472" s="152"/>
      <c r="C4472" s="152"/>
      <c r="D4472" s="152"/>
      <c r="E4472" s="153">
        <f>'2.40-Dati'!A4471</f>
        <v>43269.166666666664</v>
      </c>
      <c r="F4472" s="157">
        <f>'2.40-Dati'!B4471</f>
        <v>65.849998474121094</v>
      </c>
      <c r="G4472" s="157">
        <f t="shared" si="138"/>
        <v>790.00091552740059</v>
      </c>
      <c r="H4472" s="157">
        <f t="shared" si="139"/>
        <v>-1040.000915527301</v>
      </c>
    </row>
    <row r="4473" spans="1:8" ht="15" customHeight="1" x14ac:dyDescent="0.2">
      <c r="A4473" s="152"/>
      <c r="B4473" s="152"/>
      <c r="C4473" s="152"/>
      <c r="D4473" s="152"/>
      <c r="E4473" s="153">
        <f>'2.40-Dati'!A4472</f>
        <v>43270.166666666664</v>
      </c>
      <c r="F4473" s="157">
        <f>'2.40-Dati'!B4472</f>
        <v>65.069999694824205</v>
      </c>
      <c r="G4473" s="157">
        <f t="shared" si="138"/>
        <v>-779.99877929688921</v>
      </c>
      <c r="H4473" s="157">
        <f t="shared" si="139"/>
        <v>10.002136230511383</v>
      </c>
    </row>
    <row r="4474" spans="1:8" ht="15" customHeight="1" x14ac:dyDescent="0.2">
      <c r="A4474" s="152"/>
      <c r="B4474" s="152"/>
      <c r="C4474" s="152"/>
      <c r="D4474" s="152"/>
      <c r="E4474" s="153">
        <f>'2.40-Dati'!A4473</f>
        <v>43271.166666666664</v>
      </c>
      <c r="F4474" s="157">
        <f>'2.40-Dati'!B4473</f>
        <v>66.220001220703097</v>
      </c>
      <c r="G4474" s="157">
        <f t="shared" si="138"/>
        <v>1150.0015258788922</v>
      </c>
      <c r="H4474" s="157">
        <f t="shared" si="139"/>
        <v>370.00274658200294</v>
      </c>
    </row>
    <row r="4475" spans="1:8" ht="15" customHeight="1" x14ac:dyDescent="0.2">
      <c r="A4475" s="152"/>
      <c r="B4475" s="152"/>
      <c r="C4475" s="152"/>
      <c r="D4475" s="152"/>
      <c r="E4475" s="153">
        <f>'2.40-Dati'!A4474</f>
        <v>43272.166666666664</v>
      </c>
      <c r="F4475" s="157">
        <f>'2.40-Dati'!B4474</f>
        <v>65.540000915527301</v>
      </c>
      <c r="G4475" s="157">
        <f t="shared" si="138"/>
        <v>-680.00030517579546</v>
      </c>
      <c r="H4475" s="157">
        <f t="shared" si="139"/>
        <v>470.00122070309669</v>
      </c>
    </row>
    <row r="4476" spans="1:8" ht="15" customHeight="1" x14ac:dyDescent="0.2">
      <c r="A4476" s="152"/>
      <c r="B4476" s="152"/>
      <c r="C4476" s="152"/>
      <c r="D4476" s="152"/>
      <c r="E4476" s="153">
        <f>'2.40-Dati'!A4475</f>
        <v>43273.166666666664</v>
      </c>
      <c r="F4476" s="157">
        <f>'2.40-Dati'!B4475</f>
        <v>68.580001831054602</v>
      </c>
      <c r="G4476" s="157">
        <f t="shared" si="138"/>
        <v>3040.000915527301</v>
      </c>
      <c r="H4476" s="157">
        <f t="shared" si="139"/>
        <v>2360.0006103515057</v>
      </c>
    </row>
    <row r="4477" spans="1:8" ht="15" customHeight="1" x14ac:dyDescent="0.2">
      <c r="A4477" s="152"/>
      <c r="B4477" s="152"/>
      <c r="C4477" s="152"/>
      <c r="D4477" s="152"/>
      <c r="E4477" s="153">
        <f>'2.40-Dati'!A4476</f>
        <v>43276.166666666664</v>
      </c>
      <c r="F4477" s="157">
        <f>'2.40-Dati'!B4476</f>
        <v>68.080001831054602</v>
      </c>
      <c r="G4477" s="157">
        <f t="shared" si="138"/>
        <v>-500</v>
      </c>
      <c r="H4477" s="157">
        <f t="shared" si="139"/>
        <v>2540.000915527301</v>
      </c>
    </row>
    <row r="4478" spans="1:8" ht="15" customHeight="1" x14ac:dyDescent="0.2">
      <c r="A4478" s="152"/>
      <c r="B4478" s="152"/>
      <c r="C4478" s="152"/>
      <c r="D4478" s="152"/>
      <c r="E4478" s="153">
        <f>'2.40-Dati'!A4477</f>
        <v>43277.166666666664</v>
      </c>
      <c r="F4478" s="157">
        <f>'2.40-Dati'!B4477</f>
        <v>70.529998779296804</v>
      </c>
      <c r="G4478" s="157">
        <f t="shared" si="138"/>
        <v>2449.9969482422016</v>
      </c>
      <c r="H4478" s="157">
        <f t="shared" si="139"/>
        <v>1949.9969482422016</v>
      </c>
    </row>
    <row r="4479" spans="1:8" ht="15" customHeight="1" x14ac:dyDescent="0.2">
      <c r="A4479" s="152"/>
      <c r="B4479" s="152"/>
      <c r="C4479" s="152"/>
      <c r="D4479" s="152"/>
      <c r="E4479" s="153">
        <f>'2.40-Dati'!A4478</f>
        <v>43278.166666666664</v>
      </c>
      <c r="F4479" s="157">
        <f>'2.40-Dati'!B4478</f>
        <v>72.760002136230398</v>
      </c>
      <c r="G4479" s="157">
        <f t="shared" si="138"/>
        <v>2230.0033569335938</v>
      </c>
      <c r="H4479" s="157">
        <f t="shared" si="139"/>
        <v>4680.0003051757958</v>
      </c>
    </row>
    <row r="4480" spans="1:8" ht="15" customHeight="1" x14ac:dyDescent="0.2">
      <c r="A4480" s="152"/>
      <c r="B4480" s="152"/>
      <c r="C4480" s="152"/>
      <c r="D4480" s="152"/>
      <c r="E4480" s="153">
        <f>'2.40-Dati'!A4479</f>
        <v>43279.166666666664</v>
      </c>
      <c r="F4480" s="157">
        <f>'2.40-Dati'!B4479</f>
        <v>73.449996948242102</v>
      </c>
      <c r="G4480" s="157">
        <f t="shared" si="138"/>
        <v>689.99481201170454</v>
      </c>
      <c r="H4480" s="157">
        <f t="shared" si="139"/>
        <v>2919.9981689452984</v>
      </c>
    </row>
    <row r="4481" spans="1:8" ht="15" customHeight="1" x14ac:dyDescent="0.2">
      <c r="A4481" s="152"/>
      <c r="B4481" s="152"/>
      <c r="C4481" s="152"/>
      <c r="D4481" s="152"/>
      <c r="E4481" s="153">
        <f>'2.40-Dati'!A4480</f>
        <v>43280.166666666664</v>
      </c>
      <c r="F4481" s="157">
        <f>'2.40-Dati'!B4480</f>
        <v>74.150001525878906</v>
      </c>
      <c r="G4481" s="157">
        <f t="shared" si="138"/>
        <v>700.00457763680402</v>
      </c>
      <c r="H4481" s="157">
        <f t="shared" si="139"/>
        <v>1389.9993896485084</v>
      </c>
    </row>
    <row r="4482" spans="1:8" ht="15" customHeight="1" x14ac:dyDescent="0.2">
      <c r="A4482" s="152"/>
      <c r="B4482" s="152"/>
      <c r="C4482" s="152"/>
      <c r="D4482" s="152"/>
      <c r="E4482" s="153">
        <f>'2.40-Dati'!A4481</f>
        <v>43283.166666666664</v>
      </c>
      <c r="F4482" s="157">
        <f>'2.40-Dati'!B4481</f>
        <v>73.940002441406193</v>
      </c>
      <c r="G4482" s="157">
        <f t="shared" si="138"/>
        <v>-209.99908447271309</v>
      </c>
      <c r="H4482" s="157">
        <f t="shared" si="139"/>
        <v>490.00549316409092</v>
      </c>
    </row>
    <row r="4483" spans="1:8" ht="15" customHeight="1" x14ac:dyDescent="0.2">
      <c r="A4483" s="152"/>
      <c r="B4483" s="152"/>
      <c r="C4483" s="152"/>
      <c r="D4483" s="152"/>
      <c r="E4483" s="153">
        <f>'2.40-Dati'!A4482</f>
        <v>43284.5625</v>
      </c>
      <c r="F4483" s="157">
        <f>'2.40-Dati'!B4482</f>
        <v>74.139999389648395</v>
      </c>
      <c r="G4483" s="157">
        <f t="shared" si="138"/>
        <v>199.99694824220171</v>
      </c>
      <c r="H4483" s="157">
        <f t="shared" si="139"/>
        <v>-10.002136230511383</v>
      </c>
    </row>
    <row r="4484" spans="1:8" ht="15" customHeight="1" x14ac:dyDescent="0.2">
      <c r="A4484" s="152"/>
      <c r="B4484" s="152"/>
      <c r="C4484" s="152"/>
      <c r="D4484" s="152"/>
      <c r="E4484" s="153">
        <f>'2.40-Dati'!A4483</f>
        <v>43286.166666666664</v>
      </c>
      <c r="F4484" s="157">
        <f>'2.40-Dati'!B4483</f>
        <v>72.940002441406193</v>
      </c>
      <c r="G4484" s="157">
        <f t="shared" ref="G4484:G4547" si="140">IF($B$1="lunga",1,-1)*$B$3*(F4484-F4483)</f>
        <v>-1199.9969482422016</v>
      </c>
      <c r="H4484" s="157">
        <f t="shared" si="139"/>
        <v>-999.99999999999989</v>
      </c>
    </row>
    <row r="4485" spans="1:8" ht="15" customHeight="1" x14ac:dyDescent="0.2">
      <c r="A4485" s="152"/>
      <c r="B4485" s="152"/>
      <c r="C4485" s="152"/>
      <c r="D4485" s="152"/>
      <c r="E4485" s="153">
        <f>'2.40-Dati'!A4484</f>
        <v>43287.166666666664</v>
      </c>
      <c r="F4485" s="157">
        <f>'2.40-Dati'!B4484</f>
        <v>73.800003051757798</v>
      </c>
      <c r="G4485" s="157">
        <f t="shared" si="140"/>
        <v>860.00061035160513</v>
      </c>
      <c r="H4485" s="157">
        <f t="shared" ref="H4485:H4548" si="141">G4484+G4485</f>
        <v>-339.99633789059646</v>
      </c>
    </row>
    <row r="4486" spans="1:8" ht="15" customHeight="1" x14ac:dyDescent="0.2">
      <c r="A4486" s="152"/>
      <c r="B4486" s="152"/>
      <c r="C4486" s="152"/>
      <c r="D4486" s="152"/>
      <c r="E4486" s="153">
        <f>'2.40-Dati'!A4485</f>
        <v>43290.166666666664</v>
      </c>
      <c r="F4486" s="157">
        <f>'2.40-Dati'!B4485</f>
        <v>73.849998474121094</v>
      </c>
      <c r="G4486" s="157">
        <f t="shared" si="140"/>
        <v>49.995422363295461</v>
      </c>
      <c r="H4486" s="157">
        <f t="shared" si="141"/>
        <v>909.99603271490059</v>
      </c>
    </row>
    <row r="4487" spans="1:8" ht="15" customHeight="1" x14ac:dyDescent="0.2">
      <c r="A4487" s="152"/>
      <c r="B4487" s="152"/>
      <c r="C4487" s="152"/>
      <c r="D4487" s="152"/>
      <c r="E4487" s="153">
        <f>'2.40-Dati'!A4486</f>
        <v>43291.166666666664</v>
      </c>
      <c r="F4487" s="157">
        <f>'2.40-Dati'!B4486</f>
        <v>74.110000610351506</v>
      </c>
      <c r="G4487" s="157">
        <f t="shared" si="140"/>
        <v>260.00213623041191</v>
      </c>
      <c r="H4487" s="157">
        <f t="shared" si="141"/>
        <v>309.99755859370737</v>
      </c>
    </row>
    <row r="4488" spans="1:8" ht="15" customHeight="1" x14ac:dyDescent="0.2">
      <c r="A4488" s="152"/>
      <c r="B4488" s="152"/>
      <c r="C4488" s="152"/>
      <c r="D4488" s="152"/>
      <c r="E4488" s="153">
        <f>'2.40-Dati'!A4487</f>
        <v>43292.166666666664</v>
      </c>
      <c r="F4488" s="157">
        <f>'2.40-Dati'!B4487</f>
        <v>70.379997253417898</v>
      </c>
      <c r="G4488" s="157">
        <f t="shared" si="140"/>
        <v>-3730.0033569336078</v>
      </c>
      <c r="H4488" s="157">
        <f t="shared" si="141"/>
        <v>-3470.0012207031959</v>
      </c>
    </row>
    <row r="4489" spans="1:8" ht="15" customHeight="1" x14ac:dyDescent="0.2">
      <c r="A4489" s="152"/>
      <c r="B4489" s="152"/>
      <c r="C4489" s="152"/>
      <c r="D4489" s="152"/>
      <c r="E4489" s="153">
        <f>'2.40-Dati'!A4488</f>
        <v>43293.166666666664</v>
      </c>
      <c r="F4489" s="157">
        <f>'2.40-Dati'!B4488</f>
        <v>70.330001831054602</v>
      </c>
      <c r="G4489" s="157">
        <f t="shared" si="140"/>
        <v>-49.995422363295461</v>
      </c>
      <c r="H4489" s="157">
        <f t="shared" si="141"/>
        <v>-3779.9987792969032</v>
      </c>
    </row>
    <row r="4490" spans="1:8" ht="15" customHeight="1" x14ac:dyDescent="0.2">
      <c r="A4490" s="152"/>
      <c r="B4490" s="152"/>
      <c r="C4490" s="152"/>
      <c r="D4490" s="152"/>
      <c r="E4490" s="153">
        <f>'2.40-Dati'!A4489</f>
        <v>43294.166666666664</v>
      </c>
      <c r="F4490" s="157">
        <f>'2.40-Dati'!B4489</f>
        <v>71.010002136230398</v>
      </c>
      <c r="G4490" s="157">
        <f t="shared" si="140"/>
        <v>680.00030517579546</v>
      </c>
      <c r="H4490" s="157">
        <f t="shared" si="141"/>
        <v>630.0048828125</v>
      </c>
    </row>
    <row r="4491" spans="1:8" ht="15" customHeight="1" x14ac:dyDescent="0.2">
      <c r="A4491" s="152"/>
      <c r="B4491" s="152"/>
      <c r="C4491" s="152"/>
      <c r="D4491" s="152"/>
      <c r="E4491" s="153">
        <f>'2.40-Dati'!A4490</f>
        <v>43297.166666666664</v>
      </c>
      <c r="F4491" s="157">
        <f>'2.40-Dati'!B4490</f>
        <v>68.059997558593693</v>
      </c>
      <c r="G4491" s="157">
        <f t="shared" si="140"/>
        <v>-2950.0045776367047</v>
      </c>
      <c r="H4491" s="157">
        <f t="shared" si="141"/>
        <v>-2270.0042724609093</v>
      </c>
    </row>
    <row r="4492" spans="1:8" ht="15" customHeight="1" x14ac:dyDescent="0.2">
      <c r="A4492" s="152"/>
      <c r="B4492" s="152"/>
      <c r="C4492" s="152"/>
      <c r="D4492" s="152"/>
      <c r="E4492" s="153">
        <f>'2.40-Dati'!A4491</f>
        <v>43298.166666666664</v>
      </c>
      <c r="F4492" s="157">
        <f>'2.40-Dati'!B4491</f>
        <v>68.080001831054602</v>
      </c>
      <c r="G4492" s="157">
        <f t="shared" si="140"/>
        <v>20.004272460909078</v>
      </c>
      <c r="H4492" s="157">
        <f t="shared" si="141"/>
        <v>-2930.0003051757958</v>
      </c>
    </row>
    <row r="4493" spans="1:8" ht="15" customHeight="1" x14ac:dyDescent="0.2">
      <c r="A4493" s="152"/>
      <c r="B4493" s="152"/>
      <c r="C4493" s="152"/>
      <c r="D4493" s="152"/>
      <c r="E4493" s="153">
        <f>'2.40-Dati'!A4492</f>
        <v>43299.166666666664</v>
      </c>
      <c r="F4493" s="157">
        <f>'2.40-Dati'!B4492</f>
        <v>68.760002136230398</v>
      </c>
      <c r="G4493" s="157">
        <f t="shared" si="140"/>
        <v>680.00030517579546</v>
      </c>
      <c r="H4493" s="157">
        <f t="shared" si="141"/>
        <v>700.00457763670454</v>
      </c>
    </row>
    <row r="4494" spans="1:8" ht="15" customHeight="1" x14ac:dyDescent="0.2">
      <c r="A4494" s="152"/>
      <c r="B4494" s="152"/>
      <c r="C4494" s="152"/>
      <c r="D4494" s="152"/>
      <c r="E4494" s="153">
        <f>'2.40-Dati'!A4493</f>
        <v>43300.166666666664</v>
      </c>
      <c r="F4494" s="157">
        <f>'2.40-Dati'!B4493</f>
        <v>69.459999084472599</v>
      </c>
      <c r="G4494" s="157">
        <f t="shared" si="140"/>
        <v>699.99694824220171</v>
      </c>
      <c r="H4494" s="157">
        <f t="shared" si="141"/>
        <v>1379.9972534179972</v>
      </c>
    </row>
    <row r="4495" spans="1:8" ht="15" customHeight="1" x14ac:dyDescent="0.2">
      <c r="A4495" s="152"/>
      <c r="B4495" s="152"/>
      <c r="C4495" s="152"/>
      <c r="D4495" s="152"/>
      <c r="E4495" s="153">
        <f>'2.40-Dati'!A4494</f>
        <v>43301.166666666664</v>
      </c>
      <c r="F4495" s="157">
        <f>'2.40-Dati'!B4494</f>
        <v>70.459999084472599</v>
      </c>
      <c r="G4495" s="157">
        <f t="shared" si="140"/>
        <v>1000</v>
      </c>
      <c r="H4495" s="157">
        <f t="shared" si="141"/>
        <v>1699.9969482422016</v>
      </c>
    </row>
    <row r="4496" spans="1:8" ht="15" customHeight="1" x14ac:dyDescent="0.2">
      <c r="A4496" s="152"/>
      <c r="B4496" s="152"/>
      <c r="C4496" s="152"/>
      <c r="D4496" s="152"/>
      <c r="E4496" s="153">
        <f>'2.40-Dati'!A4495</f>
        <v>43304.166666666664</v>
      </c>
      <c r="F4496" s="157">
        <f>'2.40-Dati'!B4495</f>
        <v>67.889999389648395</v>
      </c>
      <c r="G4496" s="157">
        <f t="shared" si="140"/>
        <v>-2569.9996948242047</v>
      </c>
      <c r="H4496" s="157">
        <f t="shared" si="141"/>
        <v>-1569.9996948242047</v>
      </c>
    </row>
    <row r="4497" spans="1:8" ht="15" customHeight="1" x14ac:dyDescent="0.2">
      <c r="A4497" s="152"/>
      <c r="B4497" s="152"/>
      <c r="C4497" s="152"/>
      <c r="D4497" s="152"/>
      <c r="E4497" s="153">
        <f>'2.40-Dati'!A4496</f>
        <v>43305.166666666664</v>
      </c>
      <c r="F4497" s="157">
        <f>'2.40-Dati'!B4496</f>
        <v>68.519996643066406</v>
      </c>
      <c r="G4497" s="157">
        <f t="shared" si="140"/>
        <v>629.99725341801138</v>
      </c>
      <c r="H4497" s="157">
        <f t="shared" si="141"/>
        <v>-1940.0024414061932</v>
      </c>
    </row>
    <row r="4498" spans="1:8" ht="15" customHeight="1" x14ac:dyDescent="0.2">
      <c r="A4498" s="152"/>
      <c r="B4498" s="152"/>
      <c r="C4498" s="152"/>
      <c r="D4498" s="152"/>
      <c r="E4498" s="153">
        <f>'2.40-Dati'!A4497</f>
        <v>43306.166666666664</v>
      </c>
      <c r="F4498" s="157">
        <f>'2.40-Dati'!B4497</f>
        <v>69.300003051757798</v>
      </c>
      <c r="G4498" s="157">
        <f t="shared" si="140"/>
        <v>780.00640869139204</v>
      </c>
      <c r="H4498" s="157">
        <f t="shared" si="141"/>
        <v>1410.0036621094034</v>
      </c>
    </row>
    <row r="4499" spans="1:8" ht="15" customHeight="1" x14ac:dyDescent="0.2">
      <c r="A4499" s="152"/>
      <c r="B4499" s="152"/>
      <c r="C4499" s="152"/>
      <c r="D4499" s="152"/>
      <c r="E4499" s="153">
        <f>'2.40-Dati'!A4498</f>
        <v>43307.166666666664</v>
      </c>
      <c r="F4499" s="157">
        <f>'2.40-Dati'!B4498</f>
        <v>69.610000610351506</v>
      </c>
      <c r="G4499" s="157">
        <f t="shared" si="140"/>
        <v>309.99755859370737</v>
      </c>
      <c r="H4499" s="157">
        <f t="shared" si="141"/>
        <v>1090.0039672850994</v>
      </c>
    </row>
    <row r="4500" spans="1:8" ht="15" customHeight="1" x14ac:dyDescent="0.2">
      <c r="A4500" s="152"/>
      <c r="B4500" s="152"/>
      <c r="C4500" s="152"/>
      <c r="D4500" s="152"/>
      <c r="E4500" s="153">
        <f>'2.40-Dati'!A4499</f>
        <v>43308.166666666664</v>
      </c>
      <c r="F4500" s="157">
        <f>'2.40-Dati'!B4499</f>
        <v>68.690002441406193</v>
      </c>
      <c r="G4500" s="157">
        <f t="shared" si="140"/>
        <v>-919.9981689453125</v>
      </c>
      <c r="H4500" s="157">
        <f t="shared" si="141"/>
        <v>-610.00061035160513</v>
      </c>
    </row>
    <row r="4501" spans="1:8" ht="15" customHeight="1" x14ac:dyDescent="0.2">
      <c r="A4501" s="152"/>
      <c r="B4501" s="152"/>
      <c r="C4501" s="152"/>
      <c r="D4501" s="152"/>
      <c r="E4501" s="153">
        <f>'2.40-Dati'!A4500</f>
        <v>43311.166666666664</v>
      </c>
      <c r="F4501" s="157">
        <f>'2.40-Dati'!B4500</f>
        <v>70.129997253417898</v>
      </c>
      <c r="G4501" s="157">
        <f t="shared" si="140"/>
        <v>1439.9948120117047</v>
      </c>
      <c r="H4501" s="157">
        <f t="shared" si="141"/>
        <v>519.99664306639215</v>
      </c>
    </row>
    <row r="4502" spans="1:8" ht="15" customHeight="1" x14ac:dyDescent="0.2">
      <c r="A4502" s="152"/>
      <c r="B4502" s="152"/>
      <c r="C4502" s="152"/>
      <c r="D4502" s="152"/>
      <c r="E4502" s="153">
        <f>'2.40-Dati'!A4501</f>
        <v>43312.166666666664</v>
      </c>
      <c r="F4502" s="157">
        <f>'2.40-Dati'!B4501</f>
        <v>68.760002136230398</v>
      </c>
      <c r="G4502" s="157">
        <f t="shared" si="140"/>
        <v>-1369.9951171875</v>
      </c>
      <c r="H4502" s="157">
        <f t="shared" si="141"/>
        <v>69.999694824204653</v>
      </c>
    </row>
    <row r="4503" spans="1:8" ht="15" customHeight="1" x14ac:dyDescent="0.2">
      <c r="A4503" s="152"/>
      <c r="B4503" s="152"/>
      <c r="C4503" s="152"/>
      <c r="D4503" s="152"/>
      <c r="E4503" s="153">
        <f>'2.40-Dati'!A4502</f>
        <v>43313.166666666664</v>
      </c>
      <c r="F4503" s="157">
        <f>'2.40-Dati'!B4502</f>
        <v>67.660003662109304</v>
      </c>
      <c r="G4503" s="157">
        <f t="shared" si="140"/>
        <v>-1099.9984741210938</v>
      </c>
      <c r="H4503" s="157">
        <f t="shared" si="141"/>
        <v>-2469.9935913085938</v>
      </c>
    </row>
    <row r="4504" spans="1:8" ht="15" customHeight="1" x14ac:dyDescent="0.2">
      <c r="A4504" s="152"/>
      <c r="B4504" s="152"/>
      <c r="C4504" s="152"/>
      <c r="D4504" s="152"/>
      <c r="E4504" s="153">
        <f>'2.40-Dati'!A4503</f>
        <v>43314.166666666664</v>
      </c>
      <c r="F4504" s="157">
        <f>'2.40-Dati'!B4503</f>
        <v>68.959999084472599</v>
      </c>
      <c r="G4504" s="157">
        <f t="shared" si="140"/>
        <v>1299.9954223632953</v>
      </c>
      <c r="H4504" s="157">
        <f t="shared" si="141"/>
        <v>199.9969482422016</v>
      </c>
    </row>
    <row r="4505" spans="1:8" ht="15" customHeight="1" x14ac:dyDescent="0.2">
      <c r="A4505" s="152"/>
      <c r="B4505" s="152"/>
      <c r="C4505" s="152"/>
      <c r="D4505" s="152"/>
      <c r="E4505" s="153">
        <f>'2.40-Dati'!A4504</f>
        <v>43315.166666666664</v>
      </c>
      <c r="F4505" s="157">
        <f>'2.40-Dati'!B4504</f>
        <v>68.489997863769503</v>
      </c>
      <c r="G4505" s="157">
        <f t="shared" si="140"/>
        <v>-470.00122070309658</v>
      </c>
      <c r="H4505" s="157">
        <f t="shared" si="141"/>
        <v>829.99420166019877</v>
      </c>
    </row>
    <row r="4506" spans="1:8" ht="15" customHeight="1" x14ac:dyDescent="0.2">
      <c r="A4506" s="152"/>
      <c r="B4506" s="152"/>
      <c r="C4506" s="152"/>
      <c r="D4506" s="152"/>
      <c r="E4506" s="153">
        <f>'2.40-Dati'!A4505</f>
        <v>43318.166666666664</v>
      </c>
      <c r="F4506" s="157">
        <f>'2.40-Dati'!B4505</f>
        <v>69.010002136230398</v>
      </c>
      <c r="G4506" s="157">
        <f t="shared" si="140"/>
        <v>520.00427246089487</v>
      </c>
      <c r="H4506" s="157">
        <f t="shared" si="141"/>
        <v>50.003051757798289</v>
      </c>
    </row>
    <row r="4507" spans="1:8" ht="15" customHeight="1" x14ac:dyDescent="0.2">
      <c r="A4507" s="152"/>
      <c r="B4507" s="152"/>
      <c r="C4507" s="152"/>
      <c r="D4507" s="152"/>
      <c r="E4507" s="153">
        <f>'2.40-Dati'!A4506</f>
        <v>43319.166666666664</v>
      </c>
      <c r="F4507" s="157">
        <f>'2.40-Dati'!B4506</f>
        <v>69.169998168945298</v>
      </c>
      <c r="G4507" s="157">
        <f t="shared" si="140"/>
        <v>159.99603271490059</v>
      </c>
      <c r="H4507" s="157">
        <f t="shared" si="141"/>
        <v>680.00030517579546</v>
      </c>
    </row>
    <row r="4508" spans="1:8" ht="15" customHeight="1" x14ac:dyDescent="0.2">
      <c r="A4508" s="152"/>
      <c r="B4508" s="152"/>
      <c r="C4508" s="152"/>
      <c r="D4508" s="152"/>
      <c r="E4508" s="153">
        <f>'2.40-Dati'!A4507</f>
        <v>43320.166666666664</v>
      </c>
      <c r="F4508" s="157">
        <f>'2.40-Dati'!B4507</f>
        <v>66.940002441406193</v>
      </c>
      <c r="G4508" s="157">
        <f t="shared" si="140"/>
        <v>-2229.9957275391052</v>
      </c>
      <c r="H4508" s="157">
        <f t="shared" si="141"/>
        <v>-2069.9996948242047</v>
      </c>
    </row>
    <row r="4509" spans="1:8" ht="15" customHeight="1" x14ac:dyDescent="0.2">
      <c r="A4509" s="152"/>
      <c r="B4509" s="152"/>
      <c r="C4509" s="152"/>
      <c r="D4509" s="152"/>
      <c r="E4509" s="153">
        <f>'2.40-Dati'!A4508</f>
        <v>43321.166666666664</v>
      </c>
      <c r="F4509" s="157">
        <f>'2.40-Dati'!B4508</f>
        <v>66.809997558593693</v>
      </c>
      <c r="G4509" s="157">
        <f t="shared" si="140"/>
        <v>-130.0048828125</v>
      </c>
      <c r="H4509" s="157">
        <f t="shared" si="141"/>
        <v>-2360.0006103516052</v>
      </c>
    </row>
    <row r="4510" spans="1:8" ht="15" customHeight="1" x14ac:dyDescent="0.2">
      <c r="A4510" s="152"/>
      <c r="B4510" s="152"/>
      <c r="C4510" s="152"/>
      <c r="D4510" s="152"/>
      <c r="E4510" s="153">
        <f>'2.40-Dati'!A4509</f>
        <v>43322.166666666664</v>
      </c>
      <c r="F4510" s="157">
        <f>'2.40-Dati'!B4509</f>
        <v>67.629997253417898</v>
      </c>
      <c r="G4510" s="157">
        <f t="shared" si="140"/>
        <v>819.99969482420454</v>
      </c>
      <c r="H4510" s="157">
        <f t="shared" si="141"/>
        <v>689.99481201170454</v>
      </c>
    </row>
    <row r="4511" spans="1:8" ht="15" customHeight="1" x14ac:dyDescent="0.2">
      <c r="A4511" s="152"/>
      <c r="B4511" s="152"/>
      <c r="C4511" s="152"/>
      <c r="D4511" s="152"/>
      <c r="E4511" s="153">
        <f>'2.40-Dati'!A4510</f>
        <v>43325.166666666664</v>
      </c>
      <c r="F4511" s="157">
        <f>'2.40-Dati'!B4510</f>
        <v>67.199996948242102</v>
      </c>
      <c r="G4511" s="157">
        <f t="shared" si="140"/>
        <v>-430.00030517579546</v>
      </c>
      <c r="H4511" s="157">
        <f t="shared" si="141"/>
        <v>389.99938964840908</v>
      </c>
    </row>
    <row r="4512" spans="1:8" ht="15" customHeight="1" x14ac:dyDescent="0.2">
      <c r="A4512" s="152"/>
      <c r="B4512" s="152"/>
      <c r="C4512" s="152"/>
      <c r="D4512" s="152"/>
      <c r="E4512" s="153">
        <f>'2.40-Dati'!A4511</f>
        <v>43326.166666666664</v>
      </c>
      <c r="F4512" s="157">
        <f>'2.40-Dati'!B4511</f>
        <v>67.040000915527301</v>
      </c>
      <c r="G4512" s="157">
        <f t="shared" si="140"/>
        <v>-159.99603271480112</v>
      </c>
      <c r="H4512" s="157">
        <f t="shared" si="141"/>
        <v>-589.99633789059658</v>
      </c>
    </row>
    <row r="4513" spans="1:8" ht="15" customHeight="1" x14ac:dyDescent="0.2">
      <c r="A4513" s="152"/>
      <c r="B4513" s="152"/>
      <c r="C4513" s="152"/>
      <c r="D4513" s="152"/>
      <c r="E4513" s="153">
        <f>'2.40-Dati'!A4512</f>
        <v>43327.166666666664</v>
      </c>
      <c r="F4513" s="157">
        <f>'2.40-Dati'!B4512</f>
        <v>65.010002136230398</v>
      </c>
      <c r="G4513" s="157">
        <f t="shared" si="140"/>
        <v>-2029.9987792969034</v>
      </c>
      <c r="H4513" s="157">
        <f t="shared" si="141"/>
        <v>-2189.9948120117047</v>
      </c>
    </row>
    <row r="4514" spans="1:8" ht="15" customHeight="1" x14ac:dyDescent="0.2">
      <c r="A4514" s="152"/>
      <c r="B4514" s="152"/>
      <c r="C4514" s="152"/>
      <c r="D4514" s="152"/>
      <c r="E4514" s="153">
        <f>'2.40-Dati'!A4513</f>
        <v>43328.166666666664</v>
      </c>
      <c r="F4514" s="157">
        <f>'2.40-Dati'!B4513</f>
        <v>65.459999084472599</v>
      </c>
      <c r="G4514" s="157">
        <f t="shared" si="140"/>
        <v>449.99694824220171</v>
      </c>
      <c r="H4514" s="157">
        <f t="shared" si="141"/>
        <v>-1580.0018310547016</v>
      </c>
    </row>
    <row r="4515" spans="1:8" ht="15" customHeight="1" x14ac:dyDescent="0.2">
      <c r="A4515" s="152"/>
      <c r="B4515" s="152"/>
      <c r="C4515" s="152"/>
      <c r="D4515" s="152"/>
      <c r="E4515" s="153">
        <f>'2.40-Dati'!A4514</f>
        <v>43329.166666666664</v>
      </c>
      <c r="F4515" s="157">
        <f>'2.40-Dati'!B4514</f>
        <v>65.910003662109304</v>
      </c>
      <c r="G4515" s="157">
        <f t="shared" si="140"/>
        <v>450.00457763670454</v>
      </c>
      <c r="H4515" s="157">
        <f t="shared" si="141"/>
        <v>900.00152587890625</v>
      </c>
    </row>
    <row r="4516" spans="1:8" ht="15" customHeight="1" x14ac:dyDescent="0.2">
      <c r="A4516" s="152"/>
      <c r="B4516" s="152"/>
      <c r="C4516" s="152"/>
      <c r="D4516" s="152"/>
      <c r="E4516" s="153">
        <f>'2.40-Dati'!A4515</f>
        <v>43332.166666666664</v>
      </c>
      <c r="F4516" s="157">
        <f>'2.40-Dati'!B4515</f>
        <v>66.430000305175696</v>
      </c>
      <c r="G4516" s="157">
        <f t="shared" si="140"/>
        <v>519.99664306639204</v>
      </c>
      <c r="H4516" s="157">
        <f t="shared" si="141"/>
        <v>970.00122070309658</v>
      </c>
    </row>
    <row r="4517" spans="1:8" ht="15" customHeight="1" x14ac:dyDescent="0.2">
      <c r="A4517" s="152"/>
      <c r="B4517" s="152"/>
      <c r="C4517" s="152"/>
      <c r="D4517" s="152"/>
      <c r="E4517" s="153">
        <f>'2.40-Dati'!A4516</f>
        <v>43333.166666666664</v>
      </c>
      <c r="F4517" s="157">
        <f>'2.40-Dati'!B4516</f>
        <v>67.349998474121094</v>
      </c>
      <c r="G4517" s="157">
        <f t="shared" si="140"/>
        <v>919.99816894539777</v>
      </c>
      <c r="H4517" s="157">
        <f t="shared" si="141"/>
        <v>1439.9948120117897</v>
      </c>
    </row>
    <row r="4518" spans="1:8" ht="15" customHeight="1" x14ac:dyDescent="0.2">
      <c r="A4518" s="152"/>
      <c r="B4518" s="152"/>
      <c r="C4518" s="152"/>
      <c r="D4518" s="152"/>
      <c r="E4518" s="153">
        <f>'2.40-Dati'!A4517</f>
        <v>43334.166666666664</v>
      </c>
      <c r="F4518" s="157">
        <f>'2.40-Dati'!B4517</f>
        <v>67.860000610351506</v>
      </c>
      <c r="G4518" s="157">
        <f t="shared" si="140"/>
        <v>510.00213623041191</v>
      </c>
      <c r="H4518" s="157">
        <f t="shared" si="141"/>
        <v>1430.0003051758097</v>
      </c>
    </row>
    <row r="4519" spans="1:8" ht="15" customHeight="1" x14ac:dyDescent="0.2">
      <c r="A4519" s="152"/>
      <c r="B4519" s="152"/>
      <c r="C4519" s="152"/>
      <c r="D4519" s="152"/>
      <c r="E4519" s="153">
        <f>'2.40-Dati'!A4518</f>
        <v>43335.166666666664</v>
      </c>
      <c r="F4519" s="157">
        <f>'2.40-Dati'!B4518</f>
        <v>67.830001831054602</v>
      </c>
      <c r="G4519" s="157">
        <f t="shared" si="140"/>
        <v>-29.998779296903422</v>
      </c>
      <c r="H4519" s="157">
        <f t="shared" si="141"/>
        <v>480.00335693350848</v>
      </c>
    </row>
    <row r="4520" spans="1:8" ht="15" customHeight="1" x14ac:dyDescent="0.2">
      <c r="A4520" s="152"/>
      <c r="B4520" s="152"/>
      <c r="C4520" s="152"/>
      <c r="D4520" s="152"/>
      <c r="E4520" s="153">
        <f>'2.40-Dati'!A4519</f>
        <v>43336.166666666664</v>
      </c>
      <c r="F4520" s="157">
        <f>'2.40-Dati'!B4519</f>
        <v>68.720001220703097</v>
      </c>
      <c r="G4520" s="157">
        <f t="shared" si="140"/>
        <v>889.99938964849434</v>
      </c>
      <c r="H4520" s="157">
        <f t="shared" si="141"/>
        <v>860.00061035159092</v>
      </c>
    </row>
    <row r="4521" spans="1:8" ht="15" customHeight="1" x14ac:dyDescent="0.2">
      <c r="A4521" s="152"/>
      <c r="B4521" s="152"/>
      <c r="C4521" s="152"/>
      <c r="D4521" s="152"/>
      <c r="E4521" s="153">
        <f>'2.40-Dati'!A4520</f>
        <v>43339.166666666664</v>
      </c>
      <c r="F4521" s="157">
        <f>'2.40-Dati'!B4520</f>
        <v>68.870002746582003</v>
      </c>
      <c r="G4521" s="157">
        <f t="shared" si="140"/>
        <v>150.00152587890625</v>
      </c>
      <c r="H4521" s="157">
        <f t="shared" si="141"/>
        <v>1040.0009155274006</v>
      </c>
    </row>
    <row r="4522" spans="1:8" ht="15" customHeight="1" x14ac:dyDescent="0.2">
      <c r="A4522" s="152"/>
      <c r="B4522" s="152"/>
      <c r="C4522" s="152"/>
      <c r="D4522" s="152"/>
      <c r="E4522" s="153">
        <f>'2.40-Dati'!A4521</f>
        <v>43340.166666666664</v>
      </c>
      <c r="F4522" s="157">
        <f>'2.40-Dati'!B4521</f>
        <v>68.529998779296804</v>
      </c>
      <c r="G4522" s="157">
        <f t="shared" si="140"/>
        <v>-340.00396728519888</v>
      </c>
      <c r="H4522" s="157">
        <f t="shared" si="141"/>
        <v>-190.00244140629263</v>
      </c>
    </row>
    <row r="4523" spans="1:8" ht="15" customHeight="1" x14ac:dyDescent="0.2">
      <c r="A4523" s="152"/>
      <c r="B4523" s="152"/>
      <c r="C4523" s="152"/>
      <c r="D4523" s="152"/>
      <c r="E4523" s="153">
        <f>'2.40-Dati'!A4522</f>
        <v>43341.166666666664</v>
      </c>
      <c r="F4523" s="157">
        <f>'2.40-Dati'!B4522</f>
        <v>69.510002136230398</v>
      </c>
      <c r="G4523" s="157">
        <f t="shared" si="140"/>
        <v>980.00335693359375</v>
      </c>
      <c r="H4523" s="157">
        <f t="shared" si="141"/>
        <v>639.99938964839487</v>
      </c>
    </row>
    <row r="4524" spans="1:8" ht="15" customHeight="1" x14ac:dyDescent="0.2">
      <c r="A4524" s="152"/>
      <c r="B4524" s="152"/>
      <c r="C4524" s="152"/>
      <c r="D4524" s="152"/>
      <c r="E4524" s="153">
        <f>'2.40-Dati'!A4523</f>
        <v>43342.166666666664</v>
      </c>
      <c r="F4524" s="157">
        <f>'2.40-Dati'!B4523</f>
        <v>70.25</v>
      </c>
      <c r="G4524" s="157">
        <f t="shared" si="140"/>
        <v>739.9978637696023</v>
      </c>
      <c r="H4524" s="157">
        <f t="shared" si="141"/>
        <v>1720.0012207031959</v>
      </c>
    </row>
    <row r="4525" spans="1:8" ht="15" customHeight="1" x14ac:dyDescent="0.2">
      <c r="A4525" s="152"/>
      <c r="B4525" s="152"/>
      <c r="C4525" s="152"/>
      <c r="D4525" s="152"/>
      <c r="E4525" s="153">
        <f>'2.40-Dati'!A4524</f>
        <v>43343.166666666664</v>
      </c>
      <c r="F4525" s="157">
        <f>'2.40-Dati'!B4524</f>
        <v>69.800003051757798</v>
      </c>
      <c r="G4525" s="157">
        <f t="shared" si="140"/>
        <v>-449.99694824220171</v>
      </c>
      <c r="H4525" s="157">
        <f t="shared" si="141"/>
        <v>290.00091552740059</v>
      </c>
    </row>
    <row r="4526" spans="1:8" ht="15" customHeight="1" x14ac:dyDescent="0.2">
      <c r="A4526" s="152"/>
      <c r="B4526" s="152"/>
      <c r="C4526" s="152"/>
      <c r="D4526" s="152"/>
      <c r="E4526" s="153">
        <f>'2.40-Dati'!A4525</f>
        <v>43347.166666666664</v>
      </c>
      <c r="F4526" s="157">
        <f>'2.40-Dati'!B4525</f>
        <v>69.870002746582003</v>
      </c>
      <c r="G4526" s="157">
        <f t="shared" si="140"/>
        <v>69.999694824204539</v>
      </c>
      <c r="H4526" s="157">
        <f t="shared" si="141"/>
        <v>-379.99725341799717</v>
      </c>
    </row>
    <row r="4527" spans="1:8" ht="15" customHeight="1" x14ac:dyDescent="0.2">
      <c r="A4527" s="152"/>
      <c r="B4527" s="152"/>
      <c r="C4527" s="152"/>
      <c r="D4527" s="152"/>
      <c r="E4527" s="153">
        <f>'2.40-Dati'!A4526</f>
        <v>43348.166666666664</v>
      </c>
      <c r="F4527" s="157">
        <f>'2.40-Dati'!B4526</f>
        <v>68.720001220703097</v>
      </c>
      <c r="G4527" s="157">
        <f t="shared" si="140"/>
        <v>-1150.0015258789063</v>
      </c>
      <c r="H4527" s="157">
        <f t="shared" si="141"/>
        <v>-1080.0018310547016</v>
      </c>
    </row>
    <row r="4528" spans="1:8" ht="15" customHeight="1" x14ac:dyDescent="0.2">
      <c r="A4528" s="152"/>
      <c r="B4528" s="152"/>
      <c r="C4528" s="152"/>
      <c r="D4528" s="152"/>
      <c r="E4528" s="153">
        <f>'2.40-Dati'!A4527</f>
        <v>43349.166666666664</v>
      </c>
      <c r="F4528" s="157">
        <f>'2.40-Dati'!B4527</f>
        <v>67.769996643066406</v>
      </c>
      <c r="G4528" s="157">
        <f t="shared" si="140"/>
        <v>-950.00457763669033</v>
      </c>
      <c r="H4528" s="157">
        <f t="shared" si="141"/>
        <v>-2100.0061035155968</v>
      </c>
    </row>
    <row r="4529" spans="1:8" ht="15" customHeight="1" x14ac:dyDescent="0.2">
      <c r="A4529" s="152"/>
      <c r="B4529" s="152"/>
      <c r="C4529" s="152"/>
      <c r="D4529" s="152"/>
      <c r="E4529" s="153">
        <f>'2.40-Dati'!A4528</f>
        <v>43350.166666666664</v>
      </c>
      <c r="F4529" s="157">
        <f>'2.40-Dati'!B4528</f>
        <v>67.75</v>
      </c>
      <c r="G4529" s="157">
        <f t="shared" si="140"/>
        <v>-19.99664306640625</v>
      </c>
      <c r="H4529" s="157">
        <f t="shared" si="141"/>
        <v>-970.00122070309658</v>
      </c>
    </row>
    <row r="4530" spans="1:8" ht="15" customHeight="1" x14ac:dyDescent="0.2">
      <c r="A4530" s="152"/>
      <c r="B4530" s="152"/>
      <c r="C4530" s="152"/>
      <c r="D4530" s="152"/>
      <c r="E4530" s="153">
        <f>'2.40-Dati'!A4529</f>
        <v>43353.166666666664</v>
      </c>
      <c r="F4530" s="157">
        <f>'2.40-Dati'!B4529</f>
        <v>67.540000915527301</v>
      </c>
      <c r="G4530" s="157">
        <f t="shared" si="140"/>
        <v>-209.99908447269888</v>
      </c>
      <c r="H4530" s="157">
        <f t="shared" si="141"/>
        <v>-229.99572753910513</v>
      </c>
    </row>
    <row r="4531" spans="1:8" ht="15" customHeight="1" x14ac:dyDescent="0.2">
      <c r="A4531" s="152"/>
      <c r="B4531" s="152"/>
      <c r="C4531" s="152"/>
      <c r="D4531" s="152"/>
      <c r="E4531" s="153">
        <f>'2.40-Dati'!A4530</f>
        <v>43354.166666666664</v>
      </c>
      <c r="F4531" s="157">
        <f>'2.40-Dati'!B4530</f>
        <v>69.25</v>
      </c>
      <c r="G4531" s="157">
        <f t="shared" si="140"/>
        <v>1709.999084472699</v>
      </c>
      <c r="H4531" s="157">
        <f t="shared" si="141"/>
        <v>1500</v>
      </c>
    </row>
    <row r="4532" spans="1:8" ht="15" customHeight="1" x14ac:dyDescent="0.2">
      <c r="A4532" s="152"/>
      <c r="B4532" s="152"/>
      <c r="C4532" s="152"/>
      <c r="D4532" s="152"/>
      <c r="E4532" s="153">
        <f>'2.40-Dati'!A4531</f>
        <v>43355.166666666664</v>
      </c>
      <c r="F4532" s="157">
        <f>'2.40-Dati'!B4531</f>
        <v>70.370002746582003</v>
      </c>
      <c r="G4532" s="157">
        <f t="shared" si="140"/>
        <v>1120.0027465820028</v>
      </c>
      <c r="H4532" s="157">
        <f t="shared" si="141"/>
        <v>2830.0018310547021</v>
      </c>
    </row>
    <row r="4533" spans="1:8" ht="15" customHeight="1" x14ac:dyDescent="0.2">
      <c r="A4533" s="152"/>
      <c r="B4533" s="152"/>
      <c r="C4533" s="152"/>
      <c r="D4533" s="152"/>
      <c r="E4533" s="153">
        <f>'2.40-Dati'!A4532</f>
        <v>43356.166666666664</v>
      </c>
      <c r="F4533" s="157">
        <f>'2.40-Dati'!B4532</f>
        <v>68.589996337890597</v>
      </c>
      <c r="G4533" s="157">
        <f t="shared" si="140"/>
        <v>-1780.0064086914063</v>
      </c>
      <c r="H4533" s="157">
        <f t="shared" si="141"/>
        <v>-660.00366210940342</v>
      </c>
    </row>
    <row r="4534" spans="1:8" ht="15" customHeight="1" x14ac:dyDescent="0.2">
      <c r="A4534" s="152"/>
      <c r="B4534" s="152"/>
      <c r="C4534" s="152"/>
      <c r="D4534" s="152"/>
      <c r="E4534" s="153">
        <f>'2.40-Dati'!A4533</f>
        <v>43357.166666666664</v>
      </c>
      <c r="F4534" s="157">
        <f>'2.40-Dati'!B4533</f>
        <v>68.989997863769503</v>
      </c>
      <c r="G4534" s="157">
        <f t="shared" si="140"/>
        <v>400.00152587890625</v>
      </c>
      <c r="H4534" s="157">
        <f t="shared" si="141"/>
        <v>-1380.0048828125</v>
      </c>
    </row>
    <row r="4535" spans="1:8" ht="15" customHeight="1" x14ac:dyDescent="0.2">
      <c r="A4535" s="152"/>
      <c r="B4535" s="152"/>
      <c r="C4535" s="152"/>
      <c r="D4535" s="152"/>
      <c r="E4535" s="153">
        <f>'2.40-Dati'!A4534</f>
        <v>43360.166666666664</v>
      </c>
      <c r="F4535" s="157">
        <f>'2.40-Dati'!B4534</f>
        <v>68.910003662109304</v>
      </c>
      <c r="G4535" s="157">
        <f t="shared" si="140"/>
        <v>-79.994201660198883</v>
      </c>
      <c r="H4535" s="157">
        <f t="shared" si="141"/>
        <v>320.00732421870737</v>
      </c>
    </row>
    <row r="4536" spans="1:8" ht="15" customHeight="1" x14ac:dyDescent="0.2">
      <c r="A4536" s="152"/>
      <c r="B4536" s="152"/>
      <c r="C4536" s="152"/>
      <c r="D4536" s="152"/>
      <c r="E4536" s="153">
        <f>'2.40-Dati'!A4535</f>
        <v>43361.166666666664</v>
      </c>
      <c r="F4536" s="157">
        <f>'2.40-Dati'!B4535</f>
        <v>69.849998474121094</v>
      </c>
      <c r="G4536" s="157">
        <f t="shared" si="140"/>
        <v>939.9948120117898</v>
      </c>
      <c r="H4536" s="157">
        <f t="shared" si="141"/>
        <v>860.00061035159092</v>
      </c>
    </row>
    <row r="4537" spans="1:8" ht="15" customHeight="1" x14ac:dyDescent="0.2">
      <c r="A4537" s="152"/>
      <c r="B4537" s="152"/>
      <c r="C4537" s="152"/>
      <c r="D4537" s="152"/>
      <c r="E4537" s="153">
        <f>'2.40-Dati'!A4536</f>
        <v>43362.166666666664</v>
      </c>
      <c r="F4537" s="157">
        <f>'2.40-Dati'!B4536</f>
        <v>71.120002746582003</v>
      </c>
      <c r="G4537" s="157">
        <f t="shared" si="140"/>
        <v>1270.0042724609091</v>
      </c>
      <c r="H4537" s="157">
        <f t="shared" si="141"/>
        <v>2209.999084472699</v>
      </c>
    </row>
    <row r="4538" spans="1:8" ht="15" customHeight="1" x14ac:dyDescent="0.2">
      <c r="A4538" s="152"/>
      <c r="B4538" s="152"/>
      <c r="C4538" s="152"/>
      <c r="D4538" s="152"/>
      <c r="E4538" s="153">
        <f>'2.40-Dati'!A4537</f>
        <v>43363.166666666664</v>
      </c>
      <c r="F4538" s="157">
        <f>'2.40-Dati'!B4537</f>
        <v>70.800003051757798</v>
      </c>
      <c r="G4538" s="157">
        <f t="shared" si="140"/>
        <v>-319.99969482420454</v>
      </c>
      <c r="H4538" s="157">
        <f t="shared" si="141"/>
        <v>950.00457763670454</v>
      </c>
    </row>
    <row r="4539" spans="1:8" ht="15" customHeight="1" x14ac:dyDescent="0.2">
      <c r="A4539" s="152"/>
      <c r="B4539" s="152"/>
      <c r="C4539" s="152"/>
      <c r="D4539" s="152"/>
      <c r="E4539" s="153">
        <f>'2.40-Dati'!A4538</f>
        <v>43364.166666666664</v>
      </c>
      <c r="F4539" s="157">
        <f>'2.40-Dati'!B4538</f>
        <v>70.779998779296804</v>
      </c>
      <c r="G4539" s="157">
        <f t="shared" si="140"/>
        <v>-20.004272460994343</v>
      </c>
      <c r="H4539" s="157">
        <f t="shared" si="141"/>
        <v>-340.00396728519888</v>
      </c>
    </row>
    <row r="4540" spans="1:8" ht="15" customHeight="1" x14ac:dyDescent="0.2">
      <c r="A4540" s="152"/>
      <c r="B4540" s="152"/>
      <c r="C4540" s="152"/>
      <c r="D4540" s="152"/>
      <c r="E4540" s="153">
        <f>'2.40-Dati'!A4539</f>
        <v>43367.166666666664</v>
      </c>
      <c r="F4540" s="157">
        <f>'2.40-Dati'!B4539</f>
        <v>72.080001831054602</v>
      </c>
      <c r="G4540" s="157">
        <f t="shared" si="140"/>
        <v>1300.0030517577984</v>
      </c>
      <c r="H4540" s="157">
        <f t="shared" si="141"/>
        <v>1279.9987792968041</v>
      </c>
    </row>
    <row r="4541" spans="1:8" ht="15" customHeight="1" x14ac:dyDescent="0.2">
      <c r="A4541" s="152"/>
      <c r="B4541" s="152"/>
      <c r="C4541" s="152"/>
      <c r="D4541" s="152"/>
      <c r="E4541" s="153">
        <f>'2.40-Dati'!A4540</f>
        <v>43368.166666666664</v>
      </c>
      <c r="F4541" s="157">
        <f>'2.40-Dati'!B4540</f>
        <v>72.279998779296804</v>
      </c>
      <c r="G4541" s="157">
        <f t="shared" si="140"/>
        <v>199.99694824220171</v>
      </c>
      <c r="H4541" s="157">
        <f t="shared" si="141"/>
        <v>1500</v>
      </c>
    </row>
    <row r="4542" spans="1:8" ht="15" customHeight="1" x14ac:dyDescent="0.2">
      <c r="A4542" s="152"/>
      <c r="B4542" s="152"/>
      <c r="C4542" s="152"/>
      <c r="D4542" s="152"/>
      <c r="E4542" s="153">
        <f>'2.40-Dati'!A4541</f>
        <v>43369.166666666664</v>
      </c>
      <c r="F4542" s="157">
        <f>'2.40-Dati'!B4541</f>
        <v>71.569999694824205</v>
      </c>
      <c r="G4542" s="157">
        <f t="shared" si="140"/>
        <v>-709.99908447259941</v>
      </c>
      <c r="H4542" s="157">
        <f t="shared" si="141"/>
        <v>-510.0021362303977</v>
      </c>
    </row>
    <row r="4543" spans="1:8" ht="15" customHeight="1" x14ac:dyDescent="0.2">
      <c r="A4543" s="152"/>
      <c r="B4543" s="152"/>
      <c r="C4543" s="152"/>
      <c r="D4543" s="152"/>
      <c r="E4543" s="153">
        <f>'2.40-Dati'!A4542</f>
        <v>43370.166666666664</v>
      </c>
      <c r="F4543" s="157">
        <f>'2.40-Dati'!B4542</f>
        <v>72.120002746582003</v>
      </c>
      <c r="G4543" s="157">
        <f t="shared" si="140"/>
        <v>550.00305175779829</v>
      </c>
      <c r="H4543" s="157">
        <f t="shared" si="141"/>
        <v>-159.99603271480112</v>
      </c>
    </row>
    <row r="4544" spans="1:8" ht="15" customHeight="1" x14ac:dyDescent="0.2">
      <c r="A4544" s="152"/>
      <c r="B4544" s="152"/>
      <c r="C4544" s="152"/>
      <c r="D4544" s="152"/>
      <c r="E4544" s="153">
        <f>'2.40-Dati'!A4543</f>
        <v>43371.166666666664</v>
      </c>
      <c r="F4544" s="157">
        <f>'2.40-Dati'!B4543</f>
        <v>73.25</v>
      </c>
      <c r="G4544" s="157">
        <f t="shared" si="140"/>
        <v>1129.9972534179972</v>
      </c>
      <c r="H4544" s="157">
        <f t="shared" si="141"/>
        <v>1680.0003051757953</v>
      </c>
    </row>
    <row r="4545" spans="1:8" ht="15" customHeight="1" x14ac:dyDescent="0.2">
      <c r="A4545" s="152"/>
      <c r="B4545" s="152"/>
      <c r="C4545" s="152"/>
      <c r="D4545" s="152"/>
      <c r="E4545" s="153">
        <f>'2.40-Dati'!A4544</f>
        <v>43374.166666666664</v>
      </c>
      <c r="F4545" s="157">
        <f>'2.40-Dati'!B4544</f>
        <v>75.300003051757798</v>
      </c>
      <c r="G4545" s="157">
        <f t="shared" si="140"/>
        <v>2050.0030517577984</v>
      </c>
      <c r="H4545" s="157">
        <f t="shared" si="141"/>
        <v>3180.0003051757958</v>
      </c>
    </row>
    <row r="4546" spans="1:8" ht="15" customHeight="1" x14ac:dyDescent="0.2">
      <c r="A4546" s="152"/>
      <c r="B4546" s="152"/>
      <c r="C4546" s="152"/>
      <c r="D4546" s="152"/>
      <c r="E4546" s="153">
        <f>'2.40-Dati'!A4545</f>
        <v>43375.166666666664</v>
      </c>
      <c r="F4546" s="157">
        <f>'2.40-Dati'!B4545</f>
        <v>75.230003356933594</v>
      </c>
      <c r="G4546" s="157">
        <f t="shared" si="140"/>
        <v>-69.999694824204539</v>
      </c>
      <c r="H4546" s="157">
        <f t="shared" si="141"/>
        <v>1980.0033569335938</v>
      </c>
    </row>
    <row r="4547" spans="1:8" ht="15" customHeight="1" x14ac:dyDescent="0.2">
      <c r="A4547" s="152"/>
      <c r="B4547" s="152"/>
      <c r="C4547" s="152"/>
      <c r="D4547" s="152"/>
      <c r="E4547" s="153">
        <f>'2.40-Dati'!A4546</f>
        <v>43376.166666666664</v>
      </c>
      <c r="F4547" s="157">
        <f>'2.40-Dati'!B4546</f>
        <v>76.410003662109304</v>
      </c>
      <c r="G4547" s="157">
        <f t="shared" si="140"/>
        <v>1180.0003051757103</v>
      </c>
      <c r="H4547" s="157">
        <f t="shared" si="141"/>
        <v>1110.0006103515057</v>
      </c>
    </row>
    <row r="4548" spans="1:8" ht="15" customHeight="1" x14ac:dyDescent="0.2">
      <c r="A4548" s="152"/>
      <c r="B4548" s="152"/>
      <c r="C4548" s="152"/>
      <c r="D4548" s="152"/>
      <c r="E4548" s="153">
        <f>'2.40-Dati'!A4547</f>
        <v>43377.166666666664</v>
      </c>
      <c r="F4548" s="157">
        <f>'2.40-Dati'!B4547</f>
        <v>74.330001831054602</v>
      </c>
      <c r="G4548" s="157">
        <f t="shared" ref="G4548:G4611" si="142">IF($B$1="lunga",1,-1)*$B$3*(F4548-F4547)</f>
        <v>-2080.0018310547016</v>
      </c>
      <c r="H4548" s="157">
        <f t="shared" si="141"/>
        <v>-900.00152587899129</v>
      </c>
    </row>
    <row r="4549" spans="1:8" ht="15" customHeight="1" x14ac:dyDescent="0.2">
      <c r="A4549" s="152"/>
      <c r="B4549" s="152"/>
      <c r="C4549" s="152"/>
      <c r="D4549" s="152"/>
      <c r="E4549" s="153">
        <f>'2.40-Dati'!A4548</f>
        <v>43378.166666666664</v>
      </c>
      <c r="F4549" s="157">
        <f>'2.40-Dati'!B4548</f>
        <v>74.339996337890597</v>
      </c>
      <c r="G4549" s="157">
        <f t="shared" si="142"/>
        <v>9.9945068359943434</v>
      </c>
      <c r="H4549" s="157">
        <f t="shared" ref="H4549:H4612" si="143">G4548+G4549</f>
        <v>-2070.0073242187073</v>
      </c>
    </row>
    <row r="4550" spans="1:8" ht="15" customHeight="1" x14ac:dyDescent="0.2">
      <c r="A4550" s="152"/>
      <c r="B4550" s="152"/>
      <c r="C4550" s="152"/>
      <c r="D4550" s="152"/>
      <c r="E4550" s="153">
        <f>'2.40-Dati'!A4549</f>
        <v>43381.166666666664</v>
      </c>
      <c r="F4550" s="157">
        <f>'2.40-Dati'!B4549</f>
        <v>74.290000915527301</v>
      </c>
      <c r="G4550" s="157">
        <f t="shared" si="142"/>
        <v>-49.995422363295461</v>
      </c>
      <c r="H4550" s="157">
        <f t="shared" si="143"/>
        <v>-40.000915527301117</v>
      </c>
    </row>
    <row r="4551" spans="1:8" ht="15" customHeight="1" x14ac:dyDescent="0.2">
      <c r="A4551" s="152"/>
      <c r="B4551" s="152"/>
      <c r="C4551" s="152"/>
      <c r="D4551" s="152"/>
      <c r="E4551" s="153">
        <f>'2.40-Dati'!A4550</f>
        <v>43382.166666666664</v>
      </c>
      <c r="F4551" s="157">
        <f>'2.40-Dati'!B4550</f>
        <v>74.959999084472599</v>
      </c>
      <c r="G4551" s="157">
        <f t="shared" si="142"/>
        <v>669.99816894529829</v>
      </c>
      <c r="H4551" s="157">
        <f t="shared" si="143"/>
        <v>620.00274658200283</v>
      </c>
    </row>
    <row r="4552" spans="1:8" ht="15" customHeight="1" x14ac:dyDescent="0.2">
      <c r="A4552" s="152"/>
      <c r="B4552" s="152"/>
      <c r="C4552" s="152"/>
      <c r="D4552" s="152"/>
      <c r="E4552" s="153">
        <f>'2.40-Dati'!A4551</f>
        <v>43383.166666666664</v>
      </c>
      <c r="F4552" s="157">
        <f>'2.40-Dati'!B4551</f>
        <v>73.169998168945298</v>
      </c>
      <c r="G4552" s="157">
        <f t="shared" si="142"/>
        <v>-1790.000915527301</v>
      </c>
      <c r="H4552" s="157">
        <f t="shared" si="143"/>
        <v>-1120.0027465820026</v>
      </c>
    </row>
    <row r="4553" spans="1:8" ht="15" customHeight="1" x14ac:dyDescent="0.2">
      <c r="A4553" s="152"/>
      <c r="B4553" s="152"/>
      <c r="C4553" s="152"/>
      <c r="D4553" s="152"/>
      <c r="E4553" s="153">
        <f>'2.40-Dati'!A4552</f>
        <v>43384.166666666664</v>
      </c>
      <c r="F4553" s="157">
        <f>'2.40-Dati'!B4552</f>
        <v>70.970001220703097</v>
      </c>
      <c r="G4553" s="157">
        <f t="shared" si="142"/>
        <v>-2199.9969482422016</v>
      </c>
      <c r="H4553" s="157">
        <f t="shared" si="143"/>
        <v>-3989.9978637695026</v>
      </c>
    </row>
    <row r="4554" spans="1:8" ht="15" customHeight="1" x14ac:dyDescent="0.2">
      <c r="A4554" s="152"/>
      <c r="B4554" s="152"/>
      <c r="C4554" s="152"/>
      <c r="D4554" s="152"/>
      <c r="E4554" s="153">
        <f>'2.40-Dati'!A4553</f>
        <v>43385.166666666664</v>
      </c>
      <c r="F4554" s="157">
        <f>'2.40-Dati'!B4553</f>
        <v>71.339996337890597</v>
      </c>
      <c r="G4554" s="157">
        <f t="shared" si="142"/>
        <v>369.9951171875</v>
      </c>
      <c r="H4554" s="157">
        <f t="shared" si="143"/>
        <v>-1830.0018310547016</v>
      </c>
    </row>
    <row r="4555" spans="1:8" ht="15" customHeight="1" x14ac:dyDescent="0.2">
      <c r="A4555" s="152"/>
      <c r="B4555" s="152"/>
      <c r="C4555" s="152"/>
      <c r="D4555" s="152"/>
      <c r="E4555" s="153">
        <f>'2.40-Dati'!A4554</f>
        <v>43388.166666666664</v>
      </c>
      <c r="F4555" s="157">
        <f>'2.40-Dati'!B4554</f>
        <v>71.779998779296804</v>
      </c>
      <c r="G4555" s="157">
        <f t="shared" si="142"/>
        <v>440.00244140620737</v>
      </c>
      <c r="H4555" s="157">
        <f t="shared" si="143"/>
        <v>809.99755859370737</v>
      </c>
    </row>
    <row r="4556" spans="1:8" ht="15" customHeight="1" x14ac:dyDescent="0.2">
      <c r="A4556" s="152"/>
      <c r="B4556" s="152"/>
      <c r="C4556" s="152"/>
      <c r="D4556" s="152"/>
      <c r="E4556" s="153">
        <f>'2.40-Dati'!A4555</f>
        <v>43389.166666666664</v>
      </c>
      <c r="F4556" s="157">
        <f>'2.40-Dati'!B4555</f>
        <v>71.919998168945298</v>
      </c>
      <c r="G4556" s="157">
        <f t="shared" si="142"/>
        <v>139.99938964849434</v>
      </c>
      <c r="H4556" s="157">
        <f t="shared" si="143"/>
        <v>580.00183105470171</v>
      </c>
    </row>
    <row r="4557" spans="1:8" ht="15" customHeight="1" x14ac:dyDescent="0.2">
      <c r="A4557" s="152"/>
      <c r="B4557" s="152"/>
      <c r="C4557" s="152"/>
      <c r="D4557" s="152"/>
      <c r="E4557" s="153">
        <f>'2.40-Dati'!A4556</f>
        <v>43390.166666666664</v>
      </c>
      <c r="F4557" s="157">
        <f>'2.40-Dati'!B4556</f>
        <v>69.75</v>
      </c>
      <c r="G4557" s="157">
        <f t="shared" si="142"/>
        <v>-2169.9981689452984</v>
      </c>
      <c r="H4557" s="157">
        <f t="shared" si="143"/>
        <v>-2029.9987792968041</v>
      </c>
    </row>
    <row r="4558" spans="1:8" ht="15" customHeight="1" x14ac:dyDescent="0.2">
      <c r="A4558" s="152"/>
      <c r="B4558" s="152"/>
      <c r="C4558" s="152"/>
      <c r="D4558" s="152"/>
      <c r="E4558" s="153">
        <f>'2.40-Dati'!A4557</f>
        <v>43391.166666666664</v>
      </c>
      <c r="F4558" s="157">
        <f>'2.40-Dati'!B4557</f>
        <v>68.650001525878906</v>
      </c>
      <c r="G4558" s="157">
        <f t="shared" si="142"/>
        <v>-1099.9984741210938</v>
      </c>
      <c r="H4558" s="157">
        <f t="shared" si="143"/>
        <v>-3269.9966430663922</v>
      </c>
    </row>
    <row r="4559" spans="1:8" ht="15" customHeight="1" x14ac:dyDescent="0.2">
      <c r="A4559" s="152"/>
      <c r="B4559" s="152"/>
      <c r="C4559" s="152"/>
      <c r="D4559" s="152"/>
      <c r="E4559" s="153">
        <f>'2.40-Dati'!A4558</f>
        <v>43392.166666666664</v>
      </c>
      <c r="F4559" s="157">
        <f>'2.40-Dati'!B4558</f>
        <v>69.120002746582003</v>
      </c>
      <c r="G4559" s="157">
        <f t="shared" si="142"/>
        <v>470.00122070309658</v>
      </c>
      <c r="H4559" s="157">
        <f t="shared" si="143"/>
        <v>-629.99725341799717</v>
      </c>
    </row>
    <row r="4560" spans="1:8" ht="15" customHeight="1" x14ac:dyDescent="0.2">
      <c r="A4560" s="152"/>
      <c r="B4560" s="152"/>
      <c r="C4560" s="152"/>
      <c r="D4560" s="152"/>
      <c r="E4560" s="153">
        <f>'2.40-Dati'!A4559</f>
        <v>43395.166666666664</v>
      </c>
      <c r="F4560" s="157">
        <f>'2.40-Dati'!B4559</f>
        <v>69.169998168945298</v>
      </c>
      <c r="G4560" s="157">
        <f t="shared" si="142"/>
        <v>49.995422363295461</v>
      </c>
      <c r="H4560" s="157">
        <f t="shared" si="143"/>
        <v>519.99664306639204</v>
      </c>
    </row>
    <row r="4561" spans="1:8" ht="15" customHeight="1" x14ac:dyDescent="0.2">
      <c r="A4561" s="152"/>
      <c r="B4561" s="152"/>
      <c r="C4561" s="152"/>
      <c r="D4561" s="152"/>
      <c r="E4561" s="153">
        <f>'2.40-Dati'!A4560</f>
        <v>43396.166666666664</v>
      </c>
      <c r="F4561" s="157">
        <f>'2.40-Dati'!B4560</f>
        <v>66.430000305175696</v>
      </c>
      <c r="G4561" s="157">
        <f t="shared" si="142"/>
        <v>-2739.9978637696022</v>
      </c>
      <c r="H4561" s="157">
        <f t="shared" si="143"/>
        <v>-2690.0024414063068</v>
      </c>
    </row>
    <row r="4562" spans="1:8" ht="15" customHeight="1" x14ac:dyDescent="0.2">
      <c r="A4562" s="152"/>
      <c r="B4562" s="152"/>
      <c r="C4562" s="152"/>
      <c r="D4562" s="152"/>
      <c r="E4562" s="153">
        <f>'2.40-Dati'!A4561</f>
        <v>43397.166666666664</v>
      </c>
      <c r="F4562" s="157">
        <f>'2.40-Dati'!B4561</f>
        <v>66.819999694824205</v>
      </c>
      <c r="G4562" s="157">
        <f t="shared" si="142"/>
        <v>389.99938964850855</v>
      </c>
      <c r="H4562" s="157">
        <f t="shared" si="143"/>
        <v>-2349.9984741210938</v>
      </c>
    </row>
    <row r="4563" spans="1:8" ht="15" customHeight="1" x14ac:dyDescent="0.2">
      <c r="A4563" s="152"/>
      <c r="B4563" s="152"/>
      <c r="C4563" s="152"/>
      <c r="D4563" s="152"/>
      <c r="E4563" s="153">
        <f>'2.40-Dati'!A4562</f>
        <v>43398.166666666664</v>
      </c>
      <c r="F4563" s="157">
        <f>'2.40-Dati'!B4562</f>
        <v>67.330001831054602</v>
      </c>
      <c r="G4563" s="157">
        <f t="shared" si="142"/>
        <v>510.0021362303977</v>
      </c>
      <c r="H4563" s="157">
        <f t="shared" si="143"/>
        <v>900.00152587890625</v>
      </c>
    </row>
    <row r="4564" spans="1:8" ht="15" customHeight="1" x14ac:dyDescent="0.2">
      <c r="A4564" s="152"/>
      <c r="B4564" s="152"/>
      <c r="C4564" s="152"/>
      <c r="D4564" s="152"/>
      <c r="E4564" s="153">
        <f>'2.40-Dati'!A4563</f>
        <v>43399.166666666664</v>
      </c>
      <c r="F4564" s="157">
        <f>'2.40-Dati'!B4563</f>
        <v>67.589996337890597</v>
      </c>
      <c r="G4564" s="157">
        <f t="shared" si="142"/>
        <v>259.99450683599434</v>
      </c>
      <c r="H4564" s="157">
        <f t="shared" si="143"/>
        <v>769.99664306639204</v>
      </c>
    </row>
    <row r="4565" spans="1:8" ht="15" customHeight="1" x14ac:dyDescent="0.2">
      <c r="A4565" s="152"/>
      <c r="B4565" s="152"/>
      <c r="C4565" s="152"/>
      <c r="D4565" s="152"/>
      <c r="E4565" s="153">
        <f>'2.40-Dati'!A4564</f>
        <v>43402.166666666664</v>
      </c>
      <c r="F4565" s="157">
        <f>'2.40-Dati'!B4564</f>
        <v>67.040000915527301</v>
      </c>
      <c r="G4565" s="157">
        <f t="shared" si="142"/>
        <v>-549.99542236329546</v>
      </c>
      <c r="H4565" s="157">
        <f t="shared" si="143"/>
        <v>-290.00091552730112</v>
      </c>
    </row>
    <row r="4566" spans="1:8" ht="15" customHeight="1" x14ac:dyDescent="0.2">
      <c r="A4566" s="152"/>
      <c r="B4566" s="152"/>
      <c r="C4566" s="152"/>
      <c r="D4566" s="152"/>
      <c r="E4566" s="153">
        <f>'2.40-Dati'!A4565</f>
        <v>43403.166666666664</v>
      </c>
      <c r="F4566" s="157">
        <f>'2.40-Dati'!B4565</f>
        <v>66.180000305175696</v>
      </c>
      <c r="G4566" s="157">
        <f t="shared" si="142"/>
        <v>-860.00061035160513</v>
      </c>
      <c r="H4566" s="157">
        <f t="shared" si="143"/>
        <v>-1409.9960327149006</v>
      </c>
    </row>
    <row r="4567" spans="1:8" ht="15" customHeight="1" x14ac:dyDescent="0.2">
      <c r="A4567" s="152"/>
      <c r="B4567" s="152"/>
      <c r="C4567" s="152"/>
      <c r="D4567" s="152"/>
      <c r="E4567" s="153">
        <f>'2.40-Dati'!A4566</f>
        <v>43404.166666666664</v>
      </c>
      <c r="F4567" s="157">
        <f>'2.40-Dati'!B4566</f>
        <v>65.309997558593693</v>
      </c>
      <c r="G4567" s="157">
        <f t="shared" si="142"/>
        <v>-870.00274658200283</v>
      </c>
      <c r="H4567" s="157">
        <f t="shared" si="143"/>
        <v>-1730.0033569336078</v>
      </c>
    </row>
    <row r="4568" spans="1:8" ht="15" customHeight="1" x14ac:dyDescent="0.2">
      <c r="A4568" s="152"/>
      <c r="B4568" s="152"/>
      <c r="C4568" s="152"/>
      <c r="D4568" s="152"/>
      <c r="E4568" s="153">
        <f>'2.40-Dati'!A4567</f>
        <v>43405.166666666664</v>
      </c>
      <c r="F4568" s="157">
        <f>'2.40-Dati'!B4567</f>
        <v>63.689998626708899</v>
      </c>
      <c r="G4568" s="157">
        <f t="shared" si="142"/>
        <v>-1619.998931884794</v>
      </c>
      <c r="H4568" s="157">
        <f t="shared" si="143"/>
        <v>-2490.0016784667969</v>
      </c>
    </row>
    <row r="4569" spans="1:8" ht="15" customHeight="1" x14ac:dyDescent="0.2">
      <c r="A4569" s="152"/>
      <c r="B4569" s="152"/>
      <c r="C4569" s="152"/>
      <c r="D4569" s="152"/>
      <c r="E4569" s="153">
        <f>'2.40-Dati'!A4568</f>
        <v>43406.166666666664</v>
      </c>
      <c r="F4569" s="157">
        <f>'2.40-Dati'!B4568</f>
        <v>63.139999389648402</v>
      </c>
      <c r="G4569" s="157">
        <f t="shared" si="142"/>
        <v>-549.99923706049708</v>
      </c>
      <c r="H4569" s="157">
        <f t="shared" si="143"/>
        <v>-2169.9981689452911</v>
      </c>
    </row>
    <row r="4570" spans="1:8" ht="15" customHeight="1" x14ac:dyDescent="0.2">
      <c r="A4570" s="152"/>
      <c r="B4570" s="152"/>
      <c r="C4570" s="152"/>
      <c r="D4570" s="152"/>
      <c r="E4570" s="153">
        <f>'2.40-Dati'!A4569</f>
        <v>43409.208333333336</v>
      </c>
      <c r="F4570" s="157">
        <f>'2.40-Dati'!B4569</f>
        <v>63.099998474121001</v>
      </c>
      <c r="G4570" s="157">
        <f t="shared" si="142"/>
        <v>-40.000915527400593</v>
      </c>
      <c r="H4570" s="157">
        <f t="shared" si="143"/>
        <v>-590.00015258789767</v>
      </c>
    </row>
    <row r="4571" spans="1:8" ht="15" customHeight="1" x14ac:dyDescent="0.2">
      <c r="A4571" s="152"/>
      <c r="B4571" s="152"/>
      <c r="C4571" s="152"/>
      <c r="D4571" s="152"/>
      <c r="E4571" s="153">
        <f>'2.40-Dati'!A4570</f>
        <v>43410.208333333336</v>
      </c>
      <c r="F4571" s="157">
        <f>'2.40-Dati'!B4570</f>
        <v>62.209999084472599</v>
      </c>
      <c r="G4571" s="157">
        <f t="shared" si="142"/>
        <v>-889.99938964840203</v>
      </c>
      <c r="H4571" s="157">
        <f t="shared" si="143"/>
        <v>-930.00030517580262</v>
      </c>
    </row>
    <row r="4572" spans="1:8" ht="15" customHeight="1" x14ac:dyDescent="0.2">
      <c r="A4572" s="152"/>
      <c r="B4572" s="152"/>
      <c r="C4572" s="152"/>
      <c r="D4572" s="152"/>
      <c r="E4572" s="153">
        <f>'2.40-Dati'!A4571</f>
        <v>43411.208333333336</v>
      </c>
      <c r="F4572" s="157">
        <f>'2.40-Dati'!B4571</f>
        <v>61.669998168945298</v>
      </c>
      <c r="G4572" s="157">
        <f t="shared" si="142"/>
        <v>-540.00091552730112</v>
      </c>
      <c r="H4572" s="157">
        <f t="shared" si="143"/>
        <v>-1430.000305175703</v>
      </c>
    </row>
    <row r="4573" spans="1:8" ht="15" customHeight="1" x14ac:dyDescent="0.2">
      <c r="A4573" s="152"/>
      <c r="B4573" s="152"/>
      <c r="C4573" s="152"/>
      <c r="D4573" s="152"/>
      <c r="E4573" s="153">
        <f>'2.40-Dati'!A4572</f>
        <v>43412.208333333336</v>
      </c>
      <c r="F4573" s="157">
        <f>'2.40-Dati'!B4572</f>
        <v>60.669998168945298</v>
      </c>
      <c r="G4573" s="157">
        <f t="shared" si="142"/>
        <v>-1000</v>
      </c>
      <c r="H4573" s="157">
        <f t="shared" si="143"/>
        <v>-1540.000915527301</v>
      </c>
    </row>
    <row r="4574" spans="1:8" ht="15" customHeight="1" x14ac:dyDescent="0.2">
      <c r="A4574" s="152"/>
      <c r="B4574" s="152"/>
      <c r="C4574" s="152"/>
      <c r="D4574" s="152"/>
      <c r="E4574" s="153">
        <f>'2.40-Dati'!A4573</f>
        <v>43413.208333333336</v>
      </c>
      <c r="F4574" s="157">
        <f>'2.40-Dati'!B4573</f>
        <v>60.189998626708899</v>
      </c>
      <c r="G4574" s="157">
        <f t="shared" si="142"/>
        <v>-479.99954223639918</v>
      </c>
      <c r="H4574" s="157">
        <f t="shared" si="143"/>
        <v>-1479.9995422363991</v>
      </c>
    </row>
    <row r="4575" spans="1:8" ht="15" customHeight="1" x14ac:dyDescent="0.2">
      <c r="A4575" s="152"/>
      <c r="B4575" s="152"/>
      <c r="C4575" s="152"/>
      <c r="D4575" s="152"/>
      <c r="E4575" s="153">
        <f>'2.40-Dati'!A4574</f>
        <v>43416.208333333336</v>
      </c>
      <c r="F4575" s="157">
        <f>'2.40-Dati'!B4574</f>
        <v>59.930000305175703</v>
      </c>
      <c r="G4575" s="157">
        <f t="shared" si="142"/>
        <v>-259.99832153319602</v>
      </c>
      <c r="H4575" s="157">
        <f t="shared" si="143"/>
        <v>-739.99786376959514</v>
      </c>
    </row>
    <row r="4576" spans="1:8" ht="15" customHeight="1" x14ac:dyDescent="0.2">
      <c r="A4576" s="152"/>
      <c r="B4576" s="152"/>
      <c r="C4576" s="152"/>
      <c r="D4576" s="152"/>
      <c r="E4576" s="153">
        <f>'2.40-Dati'!A4575</f>
        <v>43417.208333333336</v>
      </c>
      <c r="F4576" s="157">
        <f>'2.40-Dati'!B4575</f>
        <v>55.689998626708899</v>
      </c>
      <c r="G4576" s="157">
        <f t="shared" si="142"/>
        <v>-4240.0016784668042</v>
      </c>
      <c r="H4576" s="157">
        <f t="shared" si="143"/>
        <v>-4500</v>
      </c>
    </row>
    <row r="4577" spans="1:8" ht="15" customHeight="1" x14ac:dyDescent="0.2">
      <c r="A4577" s="152"/>
      <c r="B4577" s="152"/>
      <c r="C4577" s="152"/>
      <c r="D4577" s="152"/>
      <c r="E4577" s="153">
        <f>'2.40-Dati'!A4576</f>
        <v>43418.208333333336</v>
      </c>
      <c r="F4577" s="157">
        <f>'2.40-Dati'!B4576</f>
        <v>56.25</v>
      </c>
      <c r="G4577" s="157">
        <f t="shared" si="142"/>
        <v>560.00137329110089</v>
      </c>
      <c r="H4577" s="157">
        <f t="shared" si="143"/>
        <v>-3680.000305175703</v>
      </c>
    </row>
    <row r="4578" spans="1:8" ht="15" customHeight="1" x14ac:dyDescent="0.2">
      <c r="A4578" s="152"/>
      <c r="B4578" s="152"/>
      <c r="C4578" s="152"/>
      <c r="D4578" s="152"/>
      <c r="E4578" s="153">
        <f>'2.40-Dati'!A4577</f>
        <v>43419.208333333336</v>
      </c>
      <c r="F4578" s="157">
        <f>'2.40-Dati'!B4577</f>
        <v>56.459999084472599</v>
      </c>
      <c r="G4578" s="157">
        <f t="shared" si="142"/>
        <v>209.99908447259941</v>
      </c>
      <c r="H4578" s="157">
        <f t="shared" si="143"/>
        <v>770.0004577637003</v>
      </c>
    </row>
    <row r="4579" spans="1:8" ht="15" customHeight="1" x14ac:dyDescent="0.2">
      <c r="A4579" s="152"/>
      <c r="B4579" s="152"/>
      <c r="C4579" s="152"/>
      <c r="D4579" s="152"/>
      <c r="E4579" s="153">
        <f>'2.40-Dati'!A4578</f>
        <v>43420.208333333336</v>
      </c>
      <c r="F4579" s="157">
        <f>'2.40-Dati'!B4578</f>
        <v>56.459999084472599</v>
      </c>
      <c r="G4579" s="157">
        <f t="shared" si="142"/>
        <v>0</v>
      </c>
      <c r="H4579" s="157">
        <f t="shared" si="143"/>
        <v>209.99908447259941</v>
      </c>
    </row>
    <row r="4580" spans="1:8" ht="15" customHeight="1" x14ac:dyDescent="0.2">
      <c r="A4580" s="152"/>
      <c r="B4580" s="152"/>
      <c r="C4580" s="152"/>
      <c r="D4580" s="152"/>
      <c r="E4580" s="153">
        <f>'2.40-Dati'!A4579</f>
        <v>43423.208333333336</v>
      </c>
      <c r="F4580" s="157">
        <f>'2.40-Dati'!B4579</f>
        <v>56.759998321533203</v>
      </c>
      <c r="G4580" s="157">
        <f t="shared" si="142"/>
        <v>299.99923706060372</v>
      </c>
      <c r="H4580" s="157">
        <f t="shared" si="143"/>
        <v>299.99923706060372</v>
      </c>
    </row>
    <row r="4581" spans="1:8" ht="15" customHeight="1" x14ac:dyDescent="0.2">
      <c r="A4581" s="152"/>
      <c r="B4581" s="152"/>
      <c r="C4581" s="152"/>
      <c r="D4581" s="152"/>
      <c r="E4581" s="153">
        <f>'2.40-Dati'!A4580</f>
        <v>43424.208333333336</v>
      </c>
      <c r="F4581" s="157">
        <f>'2.40-Dati'!B4580</f>
        <v>53.430000305175703</v>
      </c>
      <c r="G4581" s="157">
        <f t="shared" si="142"/>
        <v>-3329.9980163575001</v>
      </c>
      <c r="H4581" s="157">
        <f t="shared" si="143"/>
        <v>-3029.9987792968964</v>
      </c>
    </row>
    <row r="4582" spans="1:8" ht="15" customHeight="1" x14ac:dyDescent="0.2">
      <c r="A4582" s="152"/>
      <c r="B4582" s="152"/>
      <c r="C4582" s="152"/>
      <c r="D4582" s="152"/>
      <c r="E4582" s="153">
        <f>'2.40-Dati'!A4581</f>
        <v>43425.208333333336</v>
      </c>
      <c r="F4582" s="157">
        <f>'2.40-Dati'!B4581</f>
        <v>54.630001068115199</v>
      </c>
      <c r="G4582" s="157">
        <f t="shared" si="142"/>
        <v>1200.0007629394959</v>
      </c>
      <c r="H4582" s="157">
        <f t="shared" si="143"/>
        <v>-2129.9972534180042</v>
      </c>
    </row>
    <row r="4583" spans="1:8" ht="15" customHeight="1" x14ac:dyDescent="0.2">
      <c r="A4583" s="152"/>
      <c r="B4583" s="152"/>
      <c r="C4583" s="152"/>
      <c r="D4583" s="152"/>
      <c r="E4583" s="153">
        <f>'2.40-Dati'!A4582</f>
        <v>43427.604166666664</v>
      </c>
      <c r="F4583" s="157">
        <f>'2.40-Dati'!B4582</f>
        <v>50.419998168945298</v>
      </c>
      <c r="G4583" s="157">
        <f t="shared" si="142"/>
        <v>-4210.002899169901</v>
      </c>
      <c r="H4583" s="157">
        <f t="shared" si="143"/>
        <v>-3010.0021362304051</v>
      </c>
    </row>
    <row r="4584" spans="1:8" ht="15" customHeight="1" x14ac:dyDescent="0.2">
      <c r="A4584" s="152"/>
      <c r="B4584" s="152"/>
      <c r="C4584" s="152"/>
      <c r="D4584" s="152"/>
      <c r="E4584" s="153">
        <f>'2.40-Dati'!A4583</f>
        <v>43430.208333333336</v>
      </c>
      <c r="F4584" s="157">
        <f>'2.40-Dati'!B4583</f>
        <v>51.630001068115199</v>
      </c>
      <c r="G4584" s="157">
        <f t="shared" si="142"/>
        <v>1210.0028991699005</v>
      </c>
      <c r="H4584" s="157">
        <f t="shared" si="143"/>
        <v>-3000.0000000000005</v>
      </c>
    </row>
    <row r="4585" spans="1:8" ht="15" customHeight="1" x14ac:dyDescent="0.2">
      <c r="A4585" s="152"/>
      <c r="B4585" s="152"/>
      <c r="C4585" s="152"/>
      <c r="D4585" s="152"/>
      <c r="E4585" s="153">
        <f>'2.40-Dati'!A4584</f>
        <v>43431.208333333336</v>
      </c>
      <c r="F4585" s="157">
        <f>'2.40-Dati'!B4584</f>
        <v>51.560001373291001</v>
      </c>
      <c r="G4585" s="157">
        <f t="shared" si="142"/>
        <v>-69.999694824197434</v>
      </c>
      <c r="H4585" s="157">
        <f t="shared" si="143"/>
        <v>1140.0032043457031</v>
      </c>
    </row>
    <row r="4586" spans="1:8" ht="15" customHeight="1" x14ac:dyDescent="0.2">
      <c r="A4586" s="152"/>
      <c r="B4586" s="152"/>
      <c r="C4586" s="152"/>
      <c r="D4586" s="152"/>
      <c r="E4586" s="153">
        <f>'2.40-Dati'!A4585</f>
        <v>43432.208333333336</v>
      </c>
      <c r="F4586" s="157">
        <f>'2.40-Dati'!B4585</f>
        <v>50.290000915527301</v>
      </c>
      <c r="G4586" s="157">
        <f t="shared" si="142"/>
        <v>-1270.0004577637003</v>
      </c>
      <c r="H4586" s="157">
        <f t="shared" si="143"/>
        <v>-1340.0001525878977</v>
      </c>
    </row>
    <row r="4587" spans="1:8" ht="15" customHeight="1" x14ac:dyDescent="0.2">
      <c r="A4587" s="152"/>
      <c r="B4587" s="152"/>
      <c r="C4587" s="152"/>
      <c r="D4587" s="152"/>
      <c r="E4587" s="153">
        <f>'2.40-Dati'!A4586</f>
        <v>43433.208333333336</v>
      </c>
      <c r="F4587" s="157">
        <f>'2.40-Dati'!B4586</f>
        <v>51.450000762939403</v>
      </c>
      <c r="G4587" s="157">
        <f t="shared" si="142"/>
        <v>1159.9998474121023</v>
      </c>
      <c r="H4587" s="157">
        <f t="shared" si="143"/>
        <v>-110.00061035159797</v>
      </c>
    </row>
    <row r="4588" spans="1:8" ht="15" customHeight="1" x14ac:dyDescent="0.2">
      <c r="A4588" s="152"/>
      <c r="B4588" s="152"/>
      <c r="C4588" s="152"/>
      <c r="D4588" s="152"/>
      <c r="E4588" s="153">
        <f>'2.40-Dati'!A4587</f>
        <v>43434.208333333336</v>
      </c>
      <c r="F4588" s="157">
        <f>'2.40-Dati'!B4587</f>
        <v>50.930000305175703</v>
      </c>
      <c r="G4588" s="157">
        <f t="shared" si="142"/>
        <v>-520.0004577637003</v>
      </c>
      <c r="H4588" s="157">
        <f t="shared" si="143"/>
        <v>639.99938964840203</v>
      </c>
    </row>
    <row r="4589" spans="1:8" ht="15" customHeight="1" x14ac:dyDescent="0.2">
      <c r="A4589" s="152"/>
      <c r="B4589" s="152"/>
      <c r="C4589" s="152"/>
      <c r="D4589" s="152"/>
      <c r="E4589" s="153">
        <f>'2.40-Dati'!A4588</f>
        <v>43437.208333333336</v>
      </c>
      <c r="F4589" s="157">
        <f>'2.40-Dati'!B4588</f>
        <v>52.950000762939403</v>
      </c>
      <c r="G4589" s="157">
        <f t="shared" si="142"/>
        <v>2020.0004577637003</v>
      </c>
      <c r="H4589" s="157">
        <f t="shared" si="143"/>
        <v>1500</v>
      </c>
    </row>
    <row r="4590" spans="1:8" ht="15" customHeight="1" x14ac:dyDescent="0.2">
      <c r="A4590" s="152"/>
      <c r="B4590" s="152"/>
      <c r="C4590" s="152"/>
      <c r="D4590" s="152"/>
      <c r="E4590" s="153">
        <f>'2.40-Dati'!A4589</f>
        <v>43438.208333333336</v>
      </c>
      <c r="F4590" s="157">
        <f>'2.40-Dati'!B4589</f>
        <v>53.25</v>
      </c>
      <c r="G4590" s="157">
        <f t="shared" si="142"/>
        <v>299.99923706059661</v>
      </c>
      <c r="H4590" s="157">
        <f t="shared" si="143"/>
        <v>2319.999694824297</v>
      </c>
    </row>
    <row r="4591" spans="1:8" ht="15" customHeight="1" x14ac:dyDescent="0.2">
      <c r="A4591" s="152"/>
      <c r="B4591" s="152"/>
      <c r="C4591" s="152"/>
      <c r="D4591" s="152"/>
      <c r="E4591" s="153">
        <f>'2.40-Dati'!A4590</f>
        <v>43440.208333333336</v>
      </c>
      <c r="F4591" s="157">
        <f>'2.40-Dati'!B4590</f>
        <v>51.490001678466797</v>
      </c>
      <c r="G4591" s="157">
        <f t="shared" si="142"/>
        <v>-1759.9983215332031</v>
      </c>
      <c r="H4591" s="157">
        <f t="shared" si="143"/>
        <v>-1459.9990844726065</v>
      </c>
    </row>
    <row r="4592" spans="1:8" ht="15" customHeight="1" x14ac:dyDescent="0.2">
      <c r="A4592" s="152"/>
      <c r="B4592" s="152"/>
      <c r="C4592" s="152"/>
      <c r="D4592" s="152"/>
      <c r="E4592" s="153">
        <f>'2.40-Dati'!A4591</f>
        <v>43441.208333333336</v>
      </c>
      <c r="F4592" s="157">
        <f>'2.40-Dati'!B4591</f>
        <v>52.610000610351499</v>
      </c>
      <c r="G4592" s="157">
        <f t="shared" si="142"/>
        <v>1119.9989318847017</v>
      </c>
      <c r="H4592" s="157">
        <f t="shared" si="143"/>
        <v>-639.99938964850139</v>
      </c>
    </row>
    <row r="4593" spans="1:8" ht="15" customHeight="1" x14ac:dyDescent="0.2">
      <c r="A4593" s="152"/>
      <c r="B4593" s="152"/>
      <c r="C4593" s="152"/>
      <c r="D4593" s="152"/>
      <c r="E4593" s="153">
        <f>'2.40-Dati'!A4592</f>
        <v>43444.208333333336</v>
      </c>
      <c r="F4593" s="157">
        <f>'2.40-Dati'!B4592</f>
        <v>51</v>
      </c>
      <c r="G4593" s="157">
        <f t="shared" si="142"/>
        <v>-1610.0006103514986</v>
      </c>
      <c r="H4593" s="157">
        <f t="shared" si="143"/>
        <v>-490.00167846679688</v>
      </c>
    </row>
    <row r="4594" spans="1:8" ht="15" customHeight="1" x14ac:dyDescent="0.2">
      <c r="A4594" s="152"/>
      <c r="B4594" s="152"/>
      <c r="C4594" s="152"/>
      <c r="D4594" s="152"/>
      <c r="E4594" s="153">
        <f>'2.40-Dati'!A4593</f>
        <v>43445.208333333336</v>
      </c>
      <c r="F4594" s="157">
        <f>'2.40-Dati'!B4593</f>
        <v>51.650001525878899</v>
      </c>
      <c r="G4594" s="157">
        <f t="shared" si="142"/>
        <v>650.0015258788992</v>
      </c>
      <c r="H4594" s="157">
        <f t="shared" si="143"/>
        <v>-959.99908447259941</v>
      </c>
    </row>
    <row r="4595" spans="1:8" ht="15" customHeight="1" x14ac:dyDescent="0.2">
      <c r="A4595" s="152"/>
      <c r="B4595" s="152"/>
      <c r="C4595" s="152"/>
      <c r="D4595" s="152"/>
      <c r="E4595" s="153">
        <f>'2.40-Dati'!A4594</f>
        <v>43446.208333333336</v>
      </c>
      <c r="F4595" s="157">
        <f>'2.40-Dati'!B4594</f>
        <v>51.150001525878899</v>
      </c>
      <c r="G4595" s="157">
        <f t="shared" si="142"/>
        <v>-500</v>
      </c>
      <c r="H4595" s="157">
        <f t="shared" si="143"/>
        <v>150.0015258788992</v>
      </c>
    </row>
    <row r="4596" spans="1:8" ht="15" customHeight="1" x14ac:dyDescent="0.2">
      <c r="A4596" s="152"/>
      <c r="B4596" s="152"/>
      <c r="C4596" s="152"/>
      <c r="D4596" s="152"/>
      <c r="E4596" s="153">
        <f>'2.40-Dati'!A4595</f>
        <v>43447.208333333336</v>
      </c>
      <c r="F4596" s="157">
        <f>'2.40-Dati'!B4595</f>
        <v>52.580001831054602</v>
      </c>
      <c r="G4596" s="157">
        <f t="shared" si="142"/>
        <v>1430.000305175703</v>
      </c>
      <c r="H4596" s="157">
        <f t="shared" si="143"/>
        <v>930.00030517570303</v>
      </c>
    </row>
    <row r="4597" spans="1:8" ht="15" customHeight="1" x14ac:dyDescent="0.2">
      <c r="A4597" s="152"/>
      <c r="B4597" s="152"/>
      <c r="C4597" s="152"/>
      <c r="D4597" s="152"/>
      <c r="E4597" s="153">
        <f>'2.40-Dati'!A4596</f>
        <v>43448.208333333336</v>
      </c>
      <c r="F4597" s="157">
        <f>'2.40-Dati'!B4596</f>
        <v>51.200000762939403</v>
      </c>
      <c r="G4597" s="157">
        <f t="shared" si="142"/>
        <v>-1380.0010681151989</v>
      </c>
      <c r="H4597" s="157">
        <f t="shared" si="143"/>
        <v>49.999237060504129</v>
      </c>
    </row>
    <row r="4598" spans="1:8" ht="15" customHeight="1" x14ac:dyDescent="0.2">
      <c r="A4598" s="152"/>
      <c r="B4598" s="152"/>
      <c r="C4598" s="152"/>
      <c r="D4598" s="152"/>
      <c r="E4598" s="153">
        <f>'2.40-Dati'!A4597</f>
        <v>43451.208333333336</v>
      </c>
      <c r="F4598" s="157">
        <f>'2.40-Dati'!B4597</f>
        <v>49.880001068115199</v>
      </c>
      <c r="G4598" s="157">
        <f t="shared" si="142"/>
        <v>-1319.9996948242047</v>
      </c>
      <c r="H4598" s="157">
        <f t="shared" si="143"/>
        <v>-2700.0007629394036</v>
      </c>
    </row>
    <row r="4599" spans="1:8" ht="15" customHeight="1" x14ac:dyDescent="0.2">
      <c r="A4599" s="152"/>
      <c r="B4599" s="152"/>
      <c r="C4599" s="152"/>
      <c r="D4599" s="152"/>
      <c r="E4599" s="153">
        <f>'2.40-Dati'!A4598</f>
        <v>43452.208333333336</v>
      </c>
      <c r="F4599" s="157">
        <f>'2.40-Dati'!B4598</f>
        <v>46.240001678466797</v>
      </c>
      <c r="G4599" s="157">
        <f t="shared" si="142"/>
        <v>-3639.999389648402</v>
      </c>
      <c r="H4599" s="157">
        <f t="shared" si="143"/>
        <v>-4959.9990844726071</v>
      </c>
    </row>
    <row r="4600" spans="1:8" ht="15" customHeight="1" x14ac:dyDescent="0.2">
      <c r="A4600" s="152"/>
      <c r="B4600" s="152"/>
      <c r="C4600" s="152"/>
      <c r="D4600" s="152"/>
      <c r="E4600" s="153">
        <f>'2.40-Dati'!A4599</f>
        <v>43453.208333333336</v>
      </c>
      <c r="F4600" s="157">
        <f>'2.40-Dati'!B4599</f>
        <v>47.200000762939403</v>
      </c>
      <c r="G4600" s="157">
        <f t="shared" si="142"/>
        <v>959.99908447260646</v>
      </c>
      <c r="H4600" s="157">
        <f t="shared" si="143"/>
        <v>-2680.0003051757958</v>
      </c>
    </row>
    <row r="4601" spans="1:8" ht="15" customHeight="1" x14ac:dyDescent="0.2">
      <c r="A4601" s="152"/>
      <c r="B4601" s="152"/>
      <c r="C4601" s="152"/>
      <c r="D4601" s="152"/>
      <c r="E4601" s="153">
        <f>'2.40-Dati'!A4600</f>
        <v>43454.208333333336</v>
      </c>
      <c r="F4601" s="157">
        <f>'2.40-Dati'!B4600</f>
        <v>45.880001068115199</v>
      </c>
      <c r="G4601" s="157">
        <f t="shared" si="142"/>
        <v>-1319.9996948242047</v>
      </c>
      <c r="H4601" s="157">
        <f t="shared" si="143"/>
        <v>-360.0006103515982</v>
      </c>
    </row>
    <row r="4602" spans="1:8" ht="15" customHeight="1" x14ac:dyDescent="0.2">
      <c r="A4602" s="152"/>
      <c r="B4602" s="152"/>
      <c r="C4602" s="152"/>
      <c r="D4602" s="152"/>
      <c r="E4602" s="153">
        <f>'2.40-Dati'!A4601</f>
        <v>43455.208333333336</v>
      </c>
      <c r="F4602" s="157">
        <f>'2.40-Dati'!B4601</f>
        <v>45.590000152587798</v>
      </c>
      <c r="G4602" s="157">
        <f t="shared" si="142"/>
        <v>-290.00091552740059</v>
      </c>
      <c r="H4602" s="157">
        <f t="shared" si="143"/>
        <v>-1610.0006103516052</v>
      </c>
    </row>
    <row r="4603" spans="1:8" ht="15" customHeight="1" x14ac:dyDescent="0.2">
      <c r="A4603" s="152"/>
      <c r="B4603" s="152"/>
      <c r="C4603" s="152"/>
      <c r="D4603" s="152"/>
      <c r="E4603" s="153">
        <f>'2.40-Dati'!A4602</f>
        <v>43458.604166666664</v>
      </c>
      <c r="F4603" s="157">
        <f>'2.40-Dati'!B4602</f>
        <v>42.529998779296797</v>
      </c>
      <c r="G4603" s="157">
        <f t="shared" si="142"/>
        <v>-3060.0013732910015</v>
      </c>
      <c r="H4603" s="157">
        <f t="shared" si="143"/>
        <v>-3350.0022888184021</v>
      </c>
    </row>
    <row r="4604" spans="1:8" ht="15" customHeight="1" x14ac:dyDescent="0.2">
      <c r="A4604" s="152"/>
      <c r="B4604" s="152"/>
      <c r="C4604" s="152"/>
      <c r="D4604" s="152"/>
      <c r="E4604" s="153">
        <f>'2.40-Dati'!A4603</f>
        <v>43460.208333333336</v>
      </c>
      <c r="F4604" s="157">
        <f>'2.40-Dati'!B4603</f>
        <v>46.220001220703097</v>
      </c>
      <c r="G4604" s="157">
        <f t="shared" si="142"/>
        <v>3690.0024414062996</v>
      </c>
      <c r="H4604" s="157">
        <f t="shared" si="143"/>
        <v>630.00106811529804</v>
      </c>
    </row>
    <row r="4605" spans="1:8" ht="15" customHeight="1" x14ac:dyDescent="0.2">
      <c r="A4605" s="152"/>
      <c r="B4605" s="152"/>
      <c r="C4605" s="152"/>
      <c r="D4605" s="152"/>
      <c r="E4605" s="153">
        <f>'2.40-Dati'!A4604</f>
        <v>43461.208333333336</v>
      </c>
      <c r="F4605" s="157">
        <f>'2.40-Dati'!B4604</f>
        <v>44.610000610351499</v>
      </c>
      <c r="G4605" s="157">
        <f t="shared" si="142"/>
        <v>-1610.000610351598</v>
      </c>
      <c r="H4605" s="157">
        <f t="shared" si="143"/>
        <v>2080.0018310547016</v>
      </c>
    </row>
    <row r="4606" spans="1:8" ht="15" customHeight="1" x14ac:dyDescent="0.2">
      <c r="A4606" s="152"/>
      <c r="B4606" s="152"/>
      <c r="C4606" s="152"/>
      <c r="D4606" s="152"/>
      <c r="E4606" s="153">
        <f>'2.40-Dati'!A4605</f>
        <v>43462.208333333336</v>
      </c>
      <c r="F4606" s="157">
        <f>'2.40-Dati'!B4605</f>
        <v>45.330001831054602</v>
      </c>
      <c r="G4606" s="157">
        <f t="shared" si="142"/>
        <v>720.00122070310363</v>
      </c>
      <c r="H4606" s="157">
        <f t="shared" si="143"/>
        <v>-889.99938964849434</v>
      </c>
    </row>
    <row r="4607" spans="1:8" ht="15" customHeight="1" x14ac:dyDescent="0.2">
      <c r="A4607" s="152"/>
      <c r="B4607" s="152"/>
      <c r="C4607" s="152"/>
      <c r="D4607" s="152"/>
      <c r="E4607" s="153">
        <f>'2.40-Dati'!A4606</f>
        <v>43465.208333333336</v>
      </c>
      <c r="F4607" s="157">
        <f>'2.40-Dati'!B4606</f>
        <v>45.409999847412102</v>
      </c>
      <c r="G4607" s="157">
        <f t="shared" si="142"/>
        <v>79.998016357500035</v>
      </c>
      <c r="H4607" s="157">
        <f t="shared" si="143"/>
        <v>799.99923706060372</v>
      </c>
    </row>
    <row r="4608" spans="1:8" ht="15" customHeight="1" x14ac:dyDescent="0.2">
      <c r="A4608" s="152"/>
      <c r="B4608" s="152"/>
      <c r="C4608" s="152"/>
      <c r="D4608" s="152"/>
      <c r="E4608" s="153">
        <f>'2.40-Dati'!A4607</f>
        <v>43467.208333333336</v>
      </c>
      <c r="F4608" s="157">
        <f>'2.40-Dati'!B4607</f>
        <v>46.540000915527301</v>
      </c>
      <c r="G4608" s="157">
        <f t="shared" si="142"/>
        <v>1130.0010681151989</v>
      </c>
      <c r="H4608" s="157">
        <f t="shared" si="143"/>
        <v>1209.999084472699</v>
      </c>
    </row>
    <row r="4609" spans="1:8" ht="15" customHeight="1" x14ac:dyDescent="0.2">
      <c r="A4609" s="152"/>
      <c r="B4609" s="152"/>
      <c r="C4609" s="152"/>
      <c r="D4609" s="152"/>
      <c r="E4609" s="153">
        <f>'2.40-Dati'!A4608</f>
        <v>43468.208333333336</v>
      </c>
      <c r="F4609" s="157">
        <f>'2.40-Dati'!B4608</f>
        <v>47.090000152587798</v>
      </c>
      <c r="G4609" s="157">
        <f t="shared" si="142"/>
        <v>549.99923706049708</v>
      </c>
      <c r="H4609" s="157">
        <f t="shared" si="143"/>
        <v>1680.000305175696</v>
      </c>
    </row>
    <row r="4610" spans="1:8" ht="15" customHeight="1" x14ac:dyDescent="0.2">
      <c r="A4610" s="152"/>
      <c r="B4610" s="152"/>
      <c r="C4610" s="152"/>
      <c r="D4610" s="152"/>
      <c r="E4610" s="153">
        <f>'2.40-Dati'!A4609</f>
        <v>43469.208333333336</v>
      </c>
      <c r="F4610" s="157">
        <f>'2.40-Dati'!B4609</f>
        <v>47.959999084472599</v>
      </c>
      <c r="G4610" s="157">
        <f t="shared" si="142"/>
        <v>869.9989318848011</v>
      </c>
      <c r="H4610" s="157">
        <f t="shared" si="143"/>
        <v>1419.9981689452982</v>
      </c>
    </row>
    <row r="4611" spans="1:8" ht="15" customHeight="1" x14ac:dyDescent="0.2">
      <c r="A4611" s="152"/>
      <c r="B4611" s="152"/>
      <c r="C4611" s="152"/>
      <c r="D4611" s="152"/>
      <c r="E4611" s="153">
        <f>'2.40-Dati'!A4610</f>
        <v>43472.208333333336</v>
      </c>
      <c r="F4611" s="157">
        <f>'2.40-Dati'!B4610</f>
        <v>48.520000457763601</v>
      </c>
      <c r="G4611" s="157">
        <f t="shared" si="142"/>
        <v>560.00137329100141</v>
      </c>
      <c r="H4611" s="157">
        <f t="shared" si="143"/>
        <v>1430.0003051758026</v>
      </c>
    </row>
    <row r="4612" spans="1:8" ht="15" customHeight="1" x14ac:dyDescent="0.2">
      <c r="A4612" s="152"/>
      <c r="B4612" s="152"/>
      <c r="C4612" s="152"/>
      <c r="D4612" s="152"/>
      <c r="E4612" s="153">
        <f>'2.40-Dati'!A4611</f>
        <v>43473.208333333336</v>
      </c>
      <c r="F4612" s="157">
        <f>'2.40-Dati'!B4611</f>
        <v>49.779998779296797</v>
      </c>
      <c r="G4612" s="157">
        <f t="shared" ref="G4612:G4675" si="144">IF($B$1="lunga",1,-1)*$B$3*(F4612-F4611)</f>
        <v>1259.9983215331961</v>
      </c>
      <c r="H4612" s="157">
        <f t="shared" si="143"/>
        <v>1819.9996948241974</v>
      </c>
    </row>
    <row r="4613" spans="1:8" ht="15" customHeight="1" x14ac:dyDescent="0.2">
      <c r="A4613" s="152"/>
      <c r="B4613" s="152"/>
      <c r="C4613" s="152"/>
      <c r="D4613" s="152"/>
      <c r="E4613" s="153">
        <f>'2.40-Dati'!A4612</f>
        <v>43474.208333333336</v>
      </c>
      <c r="F4613" s="157">
        <f>'2.40-Dati'!B4612</f>
        <v>52.360000610351499</v>
      </c>
      <c r="G4613" s="157">
        <f t="shared" si="144"/>
        <v>2580.0018310547016</v>
      </c>
      <c r="H4613" s="157">
        <f t="shared" ref="H4613:H4676" si="145">G4612+G4613</f>
        <v>3840.0001525878979</v>
      </c>
    </row>
    <row r="4614" spans="1:8" ht="15" customHeight="1" x14ac:dyDescent="0.2">
      <c r="A4614" s="152"/>
      <c r="B4614" s="152"/>
      <c r="C4614" s="152"/>
      <c r="D4614" s="152"/>
      <c r="E4614" s="153">
        <f>'2.40-Dati'!A4613</f>
        <v>43475.208333333336</v>
      </c>
      <c r="F4614" s="157">
        <f>'2.40-Dati'!B4613</f>
        <v>52.590000152587798</v>
      </c>
      <c r="G4614" s="157">
        <f t="shared" si="144"/>
        <v>229.9995422362997</v>
      </c>
      <c r="H4614" s="157">
        <f t="shared" si="145"/>
        <v>2810.0013732910011</v>
      </c>
    </row>
    <row r="4615" spans="1:8" ht="15" customHeight="1" x14ac:dyDescent="0.2">
      <c r="A4615" s="152"/>
      <c r="B4615" s="152"/>
      <c r="C4615" s="152"/>
      <c r="D4615" s="152"/>
      <c r="E4615" s="153">
        <f>'2.40-Dati'!A4614</f>
        <v>43476.208333333336</v>
      </c>
      <c r="F4615" s="157">
        <f>'2.40-Dati'!B4614</f>
        <v>51.590000152587798</v>
      </c>
      <c r="G4615" s="157">
        <f t="shared" si="144"/>
        <v>-1000</v>
      </c>
      <c r="H4615" s="157">
        <f t="shared" si="145"/>
        <v>-770.0004577637003</v>
      </c>
    </row>
    <row r="4616" spans="1:8" ht="15" customHeight="1" x14ac:dyDescent="0.2">
      <c r="A4616" s="152"/>
      <c r="B4616" s="152"/>
      <c r="C4616" s="152"/>
      <c r="D4616" s="152"/>
      <c r="E4616" s="153">
        <f>'2.40-Dati'!A4615</f>
        <v>43479.208333333336</v>
      </c>
      <c r="F4616" s="157">
        <f>'2.40-Dati'!B4615</f>
        <v>50.509998321533203</v>
      </c>
      <c r="G4616" s="157">
        <f t="shared" si="144"/>
        <v>-1080.0018310545952</v>
      </c>
      <c r="H4616" s="157">
        <f t="shared" si="145"/>
        <v>-2080.0018310545952</v>
      </c>
    </row>
    <row r="4617" spans="1:8" ht="15" customHeight="1" x14ac:dyDescent="0.2">
      <c r="A4617" s="152"/>
      <c r="B4617" s="152"/>
      <c r="C4617" s="152"/>
      <c r="D4617" s="152"/>
      <c r="E4617" s="153">
        <f>'2.40-Dati'!A4616</f>
        <v>43480.208333333336</v>
      </c>
      <c r="F4617" s="157">
        <f>'2.40-Dati'!B4616</f>
        <v>52.110000610351499</v>
      </c>
      <c r="G4617" s="157">
        <f t="shared" si="144"/>
        <v>1600.0022888182955</v>
      </c>
      <c r="H4617" s="157">
        <f t="shared" si="145"/>
        <v>520.0004577637003</v>
      </c>
    </row>
    <row r="4618" spans="1:8" ht="15" customHeight="1" x14ac:dyDescent="0.2">
      <c r="A4618" s="152"/>
      <c r="B4618" s="152"/>
      <c r="C4618" s="152"/>
      <c r="D4618" s="152"/>
      <c r="E4618" s="153">
        <f>'2.40-Dati'!A4617</f>
        <v>43481.208333333336</v>
      </c>
      <c r="F4618" s="157">
        <f>'2.40-Dati'!B4617</f>
        <v>52.310001373291001</v>
      </c>
      <c r="G4618" s="157">
        <f t="shared" si="144"/>
        <v>200.00076293950286</v>
      </c>
      <c r="H4618" s="157">
        <f t="shared" si="145"/>
        <v>1800.0030517577984</v>
      </c>
    </row>
    <row r="4619" spans="1:8" ht="15" customHeight="1" x14ac:dyDescent="0.2">
      <c r="A4619" s="152"/>
      <c r="B4619" s="152"/>
      <c r="C4619" s="152"/>
      <c r="D4619" s="152"/>
      <c r="E4619" s="153">
        <f>'2.40-Dati'!A4618</f>
        <v>43482.208333333336</v>
      </c>
      <c r="F4619" s="157">
        <f>'2.40-Dati'!B4618</f>
        <v>52.069999694824197</v>
      </c>
      <c r="G4619" s="157">
        <f t="shared" si="144"/>
        <v>-240.00167846680398</v>
      </c>
      <c r="H4619" s="157">
        <f t="shared" si="145"/>
        <v>-40.000915527301117</v>
      </c>
    </row>
    <row r="4620" spans="1:8" ht="15" customHeight="1" x14ac:dyDescent="0.2">
      <c r="A4620" s="152"/>
      <c r="B4620" s="152"/>
      <c r="C4620" s="152"/>
      <c r="D4620" s="152"/>
      <c r="E4620" s="153">
        <f>'2.40-Dati'!A4619</f>
        <v>43483.208333333336</v>
      </c>
      <c r="F4620" s="157">
        <f>'2.40-Dati'!B4619</f>
        <v>53.799999237060497</v>
      </c>
      <c r="G4620" s="157">
        <f t="shared" si="144"/>
        <v>1729.9995422362997</v>
      </c>
      <c r="H4620" s="157">
        <f t="shared" si="145"/>
        <v>1489.9978637694958</v>
      </c>
    </row>
    <row r="4621" spans="1:8" ht="15" customHeight="1" x14ac:dyDescent="0.2">
      <c r="A4621" s="152"/>
      <c r="B4621" s="152"/>
      <c r="C4621" s="152"/>
      <c r="D4621" s="152"/>
      <c r="E4621" s="153">
        <f>'2.40-Dati'!A4620</f>
        <v>43487.208333333336</v>
      </c>
      <c r="F4621" s="157">
        <f>'2.40-Dati'!B4620</f>
        <v>52.569999694824197</v>
      </c>
      <c r="G4621" s="157">
        <f t="shared" si="144"/>
        <v>-1229.9995422362997</v>
      </c>
      <c r="H4621" s="157">
        <f t="shared" si="145"/>
        <v>500</v>
      </c>
    </row>
    <row r="4622" spans="1:8" ht="15" customHeight="1" x14ac:dyDescent="0.2">
      <c r="A4622" s="152"/>
      <c r="B4622" s="152"/>
      <c r="C4622" s="152"/>
      <c r="D4622" s="152"/>
      <c r="E4622" s="153">
        <f>'2.40-Dati'!A4621</f>
        <v>43488.208333333336</v>
      </c>
      <c r="F4622" s="157">
        <f>'2.40-Dati'!B4621</f>
        <v>52.619998931884702</v>
      </c>
      <c r="G4622" s="157">
        <f t="shared" si="144"/>
        <v>49.999237060504242</v>
      </c>
      <c r="H4622" s="157">
        <f t="shared" si="145"/>
        <v>-1180.0003051757953</v>
      </c>
    </row>
    <row r="4623" spans="1:8" ht="15" customHeight="1" x14ac:dyDescent="0.2">
      <c r="A4623" s="152"/>
      <c r="B4623" s="152"/>
      <c r="C4623" s="152"/>
      <c r="D4623" s="152"/>
      <c r="E4623" s="153">
        <f>'2.40-Dati'!A4622</f>
        <v>43489.208333333336</v>
      </c>
      <c r="F4623" s="157">
        <f>'2.40-Dati'!B4622</f>
        <v>53.130001068115199</v>
      </c>
      <c r="G4623" s="157">
        <f t="shared" si="144"/>
        <v>510.00213623049717</v>
      </c>
      <c r="H4623" s="157">
        <f t="shared" si="145"/>
        <v>560.00137329100141</v>
      </c>
    </row>
    <row r="4624" spans="1:8" ht="15" customHeight="1" x14ac:dyDescent="0.2">
      <c r="A4624" s="152"/>
      <c r="B4624" s="152"/>
      <c r="C4624" s="152"/>
      <c r="D4624" s="152"/>
      <c r="E4624" s="153">
        <f>'2.40-Dati'!A4623</f>
        <v>43490.208333333336</v>
      </c>
      <c r="F4624" s="157">
        <f>'2.40-Dati'!B4623</f>
        <v>53.689998626708899</v>
      </c>
      <c r="G4624" s="157">
        <f t="shared" si="144"/>
        <v>559.99755859370021</v>
      </c>
      <c r="H4624" s="157">
        <f t="shared" si="145"/>
        <v>1069.9996948241974</v>
      </c>
    </row>
    <row r="4625" spans="1:8" ht="15" customHeight="1" x14ac:dyDescent="0.2">
      <c r="A4625" s="152"/>
      <c r="B4625" s="152"/>
      <c r="C4625" s="152"/>
      <c r="D4625" s="152"/>
      <c r="E4625" s="153">
        <f>'2.40-Dati'!A4624</f>
        <v>43493.208333333336</v>
      </c>
      <c r="F4625" s="157">
        <f>'2.40-Dati'!B4624</f>
        <v>51.990001678466797</v>
      </c>
      <c r="G4625" s="157">
        <f t="shared" si="144"/>
        <v>-1699.9969482421022</v>
      </c>
      <c r="H4625" s="157">
        <f t="shared" si="145"/>
        <v>-1139.999389648402</v>
      </c>
    </row>
    <row r="4626" spans="1:8" ht="15" customHeight="1" x14ac:dyDescent="0.2">
      <c r="A4626" s="152"/>
      <c r="B4626" s="152"/>
      <c r="C4626" s="152"/>
      <c r="D4626" s="152"/>
      <c r="E4626" s="153">
        <f>'2.40-Dati'!A4625</f>
        <v>43494.208333333336</v>
      </c>
      <c r="F4626" s="157">
        <f>'2.40-Dati'!B4625</f>
        <v>53.310001373291001</v>
      </c>
      <c r="G4626" s="157">
        <f t="shared" si="144"/>
        <v>1319.9996948242047</v>
      </c>
      <c r="H4626" s="157">
        <f t="shared" si="145"/>
        <v>-379.99725341789758</v>
      </c>
    </row>
    <row r="4627" spans="1:8" ht="15" customHeight="1" x14ac:dyDescent="0.2">
      <c r="A4627" s="152"/>
      <c r="B4627" s="152"/>
      <c r="C4627" s="152"/>
      <c r="D4627" s="152"/>
      <c r="E4627" s="153">
        <f>'2.40-Dati'!A4626</f>
        <v>43495.208333333336</v>
      </c>
      <c r="F4627" s="157">
        <f>'2.40-Dati'!B4626</f>
        <v>54.2299995422363</v>
      </c>
      <c r="G4627" s="157">
        <f t="shared" si="144"/>
        <v>919.99816894529829</v>
      </c>
      <c r="H4627" s="157">
        <f t="shared" si="145"/>
        <v>2239.9978637695031</v>
      </c>
    </row>
    <row r="4628" spans="1:8" ht="15" customHeight="1" x14ac:dyDescent="0.2">
      <c r="A4628" s="152"/>
      <c r="B4628" s="152"/>
      <c r="C4628" s="152"/>
      <c r="D4628" s="152"/>
      <c r="E4628" s="153">
        <f>'2.40-Dati'!A4627</f>
        <v>43496.208333333336</v>
      </c>
      <c r="F4628" s="157">
        <f>'2.40-Dati'!B4627</f>
        <v>53.790000915527301</v>
      </c>
      <c r="G4628" s="157">
        <f t="shared" si="144"/>
        <v>-439.99862670899859</v>
      </c>
      <c r="H4628" s="157">
        <f t="shared" si="145"/>
        <v>479.9995422362997</v>
      </c>
    </row>
    <row r="4629" spans="1:8" ht="15" customHeight="1" x14ac:dyDescent="0.2">
      <c r="A4629" s="152"/>
      <c r="B4629" s="152"/>
      <c r="C4629" s="152"/>
      <c r="D4629" s="152"/>
      <c r="E4629" s="153">
        <f>'2.40-Dati'!A4628</f>
        <v>43497.208333333336</v>
      </c>
      <c r="F4629" s="157">
        <f>'2.40-Dati'!B4628</f>
        <v>55.259998321533203</v>
      </c>
      <c r="G4629" s="157">
        <f t="shared" si="144"/>
        <v>1469.9974060059021</v>
      </c>
      <c r="H4629" s="157">
        <f t="shared" si="145"/>
        <v>1029.9987792969036</v>
      </c>
    </row>
    <row r="4630" spans="1:8" ht="15" customHeight="1" x14ac:dyDescent="0.2">
      <c r="A4630" s="152"/>
      <c r="B4630" s="152"/>
      <c r="C4630" s="152"/>
      <c r="D4630" s="152"/>
      <c r="E4630" s="153">
        <f>'2.40-Dati'!A4629</f>
        <v>43500.208333333336</v>
      </c>
      <c r="F4630" s="157">
        <f>'2.40-Dati'!B4629</f>
        <v>54.560001373291001</v>
      </c>
      <c r="G4630" s="157">
        <f t="shared" si="144"/>
        <v>-699.99694824220171</v>
      </c>
      <c r="H4630" s="157">
        <f t="shared" si="145"/>
        <v>770.00045776370041</v>
      </c>
    </row>
    <row r="4631" spans="1:8" ht="15" customHeight="1" x14ac:dyDescent="0.2">
      <c r="A4631" s="152"/>
      <c r="B4631" s="152"/>
      <c r="C4631" s="152"/>
      <c r="D4631" s="152"/>
      <c r="E4631" s="153">
        <f>'2.40-Dati'!A4630</f>
        <v>43501.208333333336</v>
      </c>
      <c r="F4631" s="157">
        <f>'2.40-Dati'!B4630</f>
        <v>53.659999847412102</v>
      </c>
      <c r="G4631" s="157">
        <f t="shared" si="144"/>
        <v>-900.0015258788992</v>
      </c>
      <c r="H4631" s="157">
        <f t="shared" si="145"/>
        <v>-1599.998474121101</v>
      </c>
    </row>
    <row r="4632" spans="1:8" ht="15" customHeight="1" x14ac:dyDescent="0.2">
      <c r="A4632" s="152"/>
      <c r="B4632" s="152"/>
      <c r="C4632" s="152"/>
      <c r="D4632" s="152"/>
      <c r="E4632" s="153">
        <f>'2.40-Dati'!A4631</f>
        <v>43502.208333333336</v>
      </c>
      <c r="F4632" s="157">
        <f>'2.40-Dati'!B4631</f>
        <v>54.009998321533203</v>
      </c>
      <c r="G4632" s="157">
        <f t="shared" si="144"/>
        <v>349.99847412110086</v>
      </c>
      <c r="H4632" s="157">
        <f t="shared" si="145"/>
        <v>-550.0030517577984</v>
      </c>
    </row>
    <row r="4633" spans="1:8" ht="15" customHeight="1" x14ac:dyDescent="0.2">
      <c r="A4633" s="152"/>
      <c r="B4633" s="152"/>
      <c r="C4633" s="152"/>
      <c r="D4633" s="152"/>
      <c r="E4633" s="153">
        <f>'2.40-Dati'!A4632</f>
        <v>43503.208333333336</v>
      </c>
      <c r="F4633" s="157">
        <f>'2.40-Dati'!B4632</f>
        <v>52.639999389648402</v>
      </c>
      <c r="G4633" s="157">
        <f t="shared" si="144"/>
        <v>-1369.9989318848011</v>
      </c>
      <c r="H4633" s="157">
        <f t="shared" si="145"/>
        <v>-1020.0004577637003</v>
      </c>
    </row>
    <row r="4634" spans="1:8" ht="15" customHeight="1" x14ac:dyDescent="0.2">
      <c r="A4634" s="152"/>
      <c r="B4634" s="152"/>
      <c r="C4634" s="152"/>
      <c r="D4634" s="152"/>
      <c r="E4634" s="153">
        <f>'2.40-Dati'!A4633</f>
        <v>43504.208333333336</v>
      </c>
      <c r="F4634" s="157">
        <f>'2.40-Dati'!B4633</f>
        <v>52.720001220703097</v>
      </c>
      <c r="G4634" s="157">
        <f t="shared" si="144"/>
        <v>80.001831054694605</v>
      </c>
      <c r="H4634" s="157">
        <f t="shared" si="145"/>
        <v>-1289.9971008301065</v>
      </c>
    </row>
    <row r="4635" spans="1:8" ht="15" customHeight="1" x14ac:dyDescent="0.2">
      <c r="A4635" s="152"/>
      <c r="B4635" s="152"/>
      <c r="C4635" s="152"/>
      <c r="D4635" s="152"/>
      <c r="E4635" s="153">
        <f>'2.40-Dati'!A4634</f>
        <v>43507.208333333336</v>
      </c>
      <c r="F4635" s="157">
        <f>'2.40-Dati'!B4634</f>
        <v>52.409999847412102</v>
      </c>
      <c r="G4635" s="157">
        <f t="shared" si="144"/>
        <v>-310.00137329099431</v>
      </c>
      <c r="H4635" s="157">
        <f t="shared" si="145"/>
        <v>-229.9995422362997</v>
      </c>
    </row>
    <row r="4636" spans="1:8" ht="15" customHeight="1" x14ac:dyDescent="0.2">
      <c r="A4636" s="152"/>
      <c r="B4636" s="152"/>
      <c r="C4636" s="152"/>
      <c r="D4636" s="152"/>
      <c r="E4636" s="153">
        <f>'2.40-Dati'!A4635</f>
        <v>43508.208333333336</v>
      </c>
      <c r="F4636" s="157">
        <f>'2.40-Dati'!B4635</f>
        <v>53.099998474121001</v>
      </c>
      <c r="G4636" s="157">
        <f t="shared" si="144"/>
        <v>689.99862670889911</v>
      </c>
      <c r="H4636" s="157">
        <f t="shared" si="145"/>
        <v>379.9972534179048</v>
      </c>
    </row>
    <row r="4637" spans="1:8" ht="15" customHeight="1" x14ac:dyDescent="0.2">
      <c r="A4637" s="152"/>
      <c r="B4637" s="152"/>
      <c r="C4637" s="152"/>
      <c r="D4637" s="152"/>
      <c r="E4637" s="153">
        <f>'2.40-Dati'!A4636</f>
        <v>43509.208333333336</v>
      </c>
      <c r="F4637" s="157">
        <f>'2.40-Dati'!B4636</f>
        <v>53.900001525878899</v>
      </c>
      <c r="G4637" s="157">
        <f t="shared" si="144"/>
        <v>800.00305175789777</v>
      </c>
      <c r="H4637" s="157">
        <f t="shared" si="145"/>
        <v>1490.0016784667969</v>
      </c>
    </row>
    <row r="4638" spans="1:8" ht="15" customHeight="1" x14ac:dyDescent="0.2">
      <c r="A4638" s="152"/>
      <c r="B4638" s="152"/>
      <c r="C4638" s="152"/>
      <c r="D4638" s="152"/>
      <c r="E4638" s="153">
        <f>'2.40-Dati'!A4637</f>
        <v>43510.208333333336</v>
      </c>
      <c r="F4638" s="157">
        <f>'2.40-Dati'!B4637</f>
        <v>54.409999847412102</v>
      </c>
      <c r="G4638" s="157">
        <f t="shared" si="144"/>
        <v>509.99832153320313</v>
      </c>
      <c r="H4638" s="157">
        <f t="shared" si="145"/>
        <v>1310.0013732911009</v>
      </c>
    </row>
    <row r="4639" spans="1:8" ht="15" customHeight="1" x14ac:dyDescent="0.2">
      <c r="A4639" s="152"/>
      <c r="B4639" s="152"/>
      <c r="C4639" s="152"/>
      <c r="D4639" s="152"/>
      <c r="E4639" s="153">
        <f>'2.40-Dati'!A4638</f>
        <v>43511.208333333336</v>
      </c>
      <c r="F4639" s="157">
        <f>'2.40-Dati'!B4638</f>
        <v>55.590000152587798</v>
      </c>
      <c r="G4639" s="157">
        <f t="shared" si="144"/>
        <v>1180.000305175696</v>
      </c>
      <c r="H4639" s="157">
        <f t="shared" si="145"/>
        <v>1689.9986267088991</v>
      </c>
    </row>
    <row r="4640" spans="1:8" ht="15" customHeight="1" x14ac:dyDescent="0.2">
      <c r="A4640" s="152"/>
      <c r="B4640" s="152"/>
      <c r="C4640" s="152"/>
      <c r="D4640" s="152"/>
      <c r="E4640" s="153">
        <f>'2.40-Dati'!A4639</f>
        <v>43515.208333333336</v>
      </c>
      <c r="F4640" s="157">
        <f>'2.40-Dati'!B4639</f>
        <v>56.090000152587798</v>
      </c>
      <c r="G4640" s="157">
        <f t="shared" si="144"/>
        <v>500</v>
      </c>
      <c r="H4640" s="157">
        <f t="shared" si="145"/>
        <v>1680.000305175696</v>
      </c>
    </row>
    <row r="4641" spans="1:8" ht="15" customHeight="1" x14ac:dyDescent="0.2">
      <c r="A4641" s="152"/>
      <c r="B4641" s="152"/>
      <c r="C4641" s="152"/>
      <c r="D4641" s="152"/>
      <c r="E4641" s="153">
        <f>'2.40-Dati'!A4640</f>
        <v>43516.208333333336</v>
      </c>
      <c r="F4641" s="157">
        <f>'2.40-Dati'!B4640</f>
        <v>56.919998168945298</v>
      </c>
      <c r="G4641" s="157">
        <f t="shared" si="144"/>
        <v>829.99801635750009</v>
      </c>
      <c r="H4641" s="157">
        <f t="shared" si="145"/>
        <v>1329.9980163575001</v>
      </c>
    </row>
    <row r="4642" spans="1:8" ht="15" customHeight="1" x14ac:dyDescent="0.2">
      <c r="A4642" s="152"/>
      <c r="B4642" s="152"/>
      <c r="C4642" s="152"/>
      <c r="D4642" s="152"/>
      <c r="E4642" s="153">
        <f>'2.40-Dati'!A4641</f>
        <v>43517.208333333336</v>
      </c>
      <c r="F4642" s="157">
        <f>'2.40-Dati'!B4641</f>
        <v>56.959999084472599</v>
      </c>
      <c r="G4642" s="157">
        <f t="shared" si="144"/>
        <v>40.000915527301117</v>
      </c>
      <c r="H4642" s="157">
        <f t="shared" si="145"/>
        <v>869.99893188480121</v>
      </c>
    </row>
    <row r="4643" spans="1:8" ht="15" customHeight="1" x14ac:dyDescent="0.2">
      <c r="A4643" s="152"/>
      <c r="B4643" s="152"/>
      <c r="C4643" s="152"/>
      <c r="D4643" s="152"/>
      <c r="E4643" s="153">
        <f>'2.40-Dati'!A4642</f>
        <v>43518.208333333336</v>
      </c>
      <c r="F4643" s="157">
        <f>'2.40-Dati'!B4642</f>
        <v>57.259998321533203</v>
      </c>
      <c r="G4643" s="157">
        <f t="shared" si="144"/>
        <v>299.99923706060372</v>
      </c>
      <c r="H4643" s="157">
        <f t="shared" si="145"/>
        <v>340.00015258790484</v>
      </c>
    </row>
    <row r="4644" spans="1:8" ht="15" customHeight="1" x14ac:dyDescent="0.2">
      <c r="A4644" s="152"/>
      <c r="B4644" s="152"/>
      <c r="C4644" s="152"/>
      <c r="D4644" s="152"/>
      <c r="E4644" s="153">
        <f>'2.40-Dati'!A4643</f>
        <v>43521.208333333336</v>
      </c>
      <c r="F4644" s="157">
        <f>'2.40-Dati'!B4643</f>
        <v>55.4799995422363</v>
      </c>
      <c r="G4644" s="157">
        <f t="shared" si="144"/>
        <v>-1779.9987792969034</v>
      </c>
      <c r="H4644" s="157">
        <f t="shared" si="145"/>
        <v>-1479.9995422362997</v>
      </c>
    </row>
    <row r="4645" spans="1:8" ht="15" customHeight="1" x14ac:dyDescent="0.2">
      <c r="A4645" s="152"/>
      <c r="B4645" s="152"/>
      <c r="C4645" s="152"/>
      <c r="D4645" s="152"/>
      <c r="E4645" s="153">
        <f>'2.40-Dati'!A4644</f>
        <v>43522.208333333336</v>
      </c>
      <c r="F4645" s="157">
        <f>'2.40-Dati'!B4644</f>
        <v>55.5</v>
      </c>
      <c r="G4645" s="157">
        <f t="shared" si="144"/>
        <v>20.000457763700297</v>
      </c>
      <c r="H4645" s="157">
        <f t="shared" si="145"/>
        <v>-1759.9983215332031</v>
      </c>
    </row>
    <row r="4646" spans="1:8" ht="15" customHeight="1" x14ac:dyDescent="0.2">
      <c r="A4646" s="152"/>
      <c r="B4646" s="152"/>
      <c r="C4646" s="152"/>
      <c r="D4646" s="152"/>
      <c r="E4646" s="153">
        <f>'2.40-Dati'!A4645</f>
        <v>43523.208333333336</v>
      </c>
      <c r="F4646" s="157">
        <f>'2.40-Dati'!B4645</f>
        <v>56.939998626708899</v>
      </c>
      <c r="G4646" s="157">
        <f t="shared" si="144"/>
        <v>1439.9986267088991</v>
      </c>
      <c r="H4646" s="157">
        <f t="shared" si="145"/>
        <v>1459.9990844725994</v>
      </c>
    </row>
    <row r="4647" spans="1:8" ht="15" customHeight="1" x14ac:dyDescent="0.2">
      <c r="A4647" s="152"/>
      <c r="B4647" s="152"/>
      <c r="C4647" s="152"/>
      <c r="D4647" s="152"/>
      <c r="E4647" s="153">
        <f>'2.40-Dati'!A4646</f>
        <v>43524.208333333336</v>
      </c>
      <c r="F4647" s="157">
        <f>'2.40-Dati'!B4646</f>
        <v>57.220001220703097</v>
      </c>
      <c r="G4647" s="157">
        <f t="shared" si="144"/>
        <v>280.00259399419747</v>
      </c>
      <c r="H4647" s="157">
        <f t="shared" si="145"/>
        <v>1720.0012207030966</v>
      </c>
    </row>
    <row r="4648" spans="1:8" ht="15" customHeight="1" x14ac:dyDescent="0.2">
      <c r="A4648" s="152"/>
      <c r="B4648" s="152"/>
      <c r="C4648" s="152"/>
      <c r="D4648" s="152"/>
      <c r="E4648" s="153">
        <f>'2.40-Dati'!A4647</f>
        <v>43525.208333333336</v>
      </c>
      <c r="F4648" s="157">
        <f>'2.40-Dati'!B4647</f>
        <v>55.799999237060497</v>
      </c>
      <c r="G4648" s="157">
        <f t="shared" si="144"/>
        <v>-1420.0019836425995</v>
      </c>
      <c r="H4648" s="157">
        <f t="shared" si="145"/>
        <v>-1139.999389648402</v>
      </c>
    </row>
    <row r="4649" spans="1:8" ht="15" customHeight="1" x14ac:dyDescent="0.2">
      <c r="A4649" s="152"/>
      <c r="B4649" s="152"/>
      <c r="C4649" s="152"/>
      <c r="D4649" s="152"/>
      <c r="E4649" s="153">
        <f>'2.40-Dati'!A4648</f>
        <v>43528.208333333336</v>
      </c>
      <c r="F4649" s="157">
        <f>'2.40-Dati'!B4648</f>
        <v>56.590000152587798</v>
      </c>
      <c r="G4649" s="157">
        <f t="shared" si="144"/>
        <v>790.00091552730112</v>
      </c>
      <c r="H4649" s="157">
        <f t="shared" si="145"/>
        <v>-630.00106811529838</v>
      </c>
    </row>
    <row r="4650" spans="1:8" ht="15" customHeight="1" x14ac:dyDescent="0.2">
      <c r="A4650" s="152"/>
      <c r="B4650" s="152"/>
      <c r="C4650" s="152"/>
      <c r="D4650" s="152"/>
      <c r="E4650" s="153">
        <f>'2.40-Dati'!A4649</f>
        <v>43529.208333333336</v>
      </c>
      <c r="F4650" s="157">
        <f>'2.40-Dati'!B4649</f>
        <v>56.560001373291001</v>
      </c>
      <c r="G4650" s="157">
        <f t="shared" si="144"/>
        <v>-29.99877929679684</v>
      </c>
      <c r="H4650" s="157">
        <f t="shared" si="145"/>
        <v>760.00213623050422</v>
      </c>
    </row>
    <row r="4651" spans="1:8" ht="15" customHeight="1" x14ac:dyDescent="0.2">
      <c r="A4651" s="152"/>
      <c r="B4651" s="152"/>
      <c r="C4651" s="152"/>
      <c r="D4651" s="152"/>
      <c r="E4651" s="153">
        <f>'2.40-Dati'!A4650</f>
        <v>43530.208333333336</v>
      </c>
      <c r="F4651" s="157">
        <f>'2.40-Dati'!B4650</f>
        <v>56.220001220703097</v>
      </c>
      <c r="G4651" s="157">
        <f t="shared" si="144"/>
        <v>-340.00015258790484</v>
      </c>
      <c r="H4651" s="157">
        <f t="shared" si="145"/>
        <v>-369.99893188470168</v>
      </c>
    </row>
    <row r="4652" spans="1:8" ht="15" customHeight="1" x14ac:dyDescent="0.2">
      <c r="A4652" s="152"/>
      <c r="B4652" s="152"/>
      <c r="C4652" s="152"/>
      <c r="D4652" s="152"/>
      <c r="E4652" s="153">
        <f>'2.40-Dati'!A4651</f>
        <v>43531.208333333336</v>
      </c>
      <c r="F4652" s="157">
        <f>'2.40-Dati'!B4651</f>
        <v>56.659999847412102</v>
      </c>
      <c r="G4652" s="157">
        <f t="shared" si="144"/>
        <v>439.99862670900569</v>
      </c>
      <c r="H4652" s="157">
        <f t="shared" si="145"/>
        <v>99.998474121100855</v>
      </c>
    </row>
    <row r="4653" spans="1:8" ht="15" customHeight="1" x14ac:dyDescent="0.2">
      <c r="A4653" s="152"/>
      <c r="B4653" s="152"/>
      <c r="C4653" s="152"/>
      <c r="D4653" s="152"/>
      <c r="E4653" s="153">
        <f>'2.40-Dati'!A4652</f>
        <v>43532.208333333336</v>
      </c>
      <c r="F4653" s="157">
        <f>'2.40-Dati'!B4652</f>
        <v>56.069999694824197</v>
      </c>
      <c r="G4653" s="157">
        <f t="shared" si="144"/>
        <v>-590.00015258790484</v>
      </c>
      <c r="H4653" s="157">
        <f t="shared" si="145"/>
        <v>-150.00152587889914</v>
      </c>
    </row>
    <row r="4654" spans="1:8" ht="15" customHeight="1" x14ac:dyDescent="0.2">
      <c r="A4654" s="152"/>
      <c r="B4654" s="152"/>
      <c r="C4654" s="152"/>
      <c r="D4654" s="152"/>
      <c r="E4654" s="153">
        <f>'2.40-Dati'!A4653</f>
        <v>43535.166666666664</v>
      </c>
      <c r="F4654" s="157">
        <f>'2.40-Dati'!B4653</f>
        <v>56.790000915527301</v>
      </c>
      <c r="G4654" s="157">
        <f t="shared" si="144"/>
        <v>720.00122070310363</v>
      </c>
      <c r="H4654" s="157">
        <f t="shared" si="145"/>
        <v>130.00106811519879</v>
      </c>
    </row>
    <row r="4655" spans="1:8" ht="15" customHeight="1" x14ac:dyDescent="0.2">
      <c r="A4655" s="152"/>
      <c r="B4655" s="152"/>
      <c r="C4655" s="152"/>
      <c r="D4655" s="152"/>
      <c r="E4655" s="153">
        <f>'2.40-Dati'!A4654</f>
        <v>43536.166666666664</v>
      </c>
      <c r="F4655" s="157">
        <f>'2.40-Dati'!B4654</f>
        <v>56.869998931884702</v>
      </c>
      <c r="G4655" s="157">
        <f t="shared" si="144"/>
        <v>79.998016357400559</v>
      </c>
      <c r="H4655" s="157">
        <f t="shared" si="145"/>
        <v>799.99923706050413</v>
      </c>
    </row>
    <row r="4656" spans="1:8" ht="15" customHeight="1" x14ac:dyDescent="0.2">
      <c r="A4656" s="152"/>
      <c r="B4656" s="152"/>
      <c r="C4656" s="152"/>
      <c r="D4656" s="152"/>
      <c r="E4656" s="153">
        <f>'2.40-Dati'!A4655</f>
        <v>43537.166666666664</v>
      </c>
      <c r="F4656" s="157">
        <f>'2.40-Dati'!B4655</f>
        <v>58.259998321533203</v>
      </c>
      <c r="G4656" s="157">
        <f t="shared" si="144"/>
        <v>1389.9993896485014</v>
      </c>
      <c r="H4656" s="157">
        <f t="shared" si="145"/>
        <v>1469.9974060059019</v>
      </c>
    </row>
    <row r="4657" spans="1:8" ht="15" customHeight="1" x14ac:dyDescent="0.2">
      <c r="A4657" s="152"/>
      <c r="B4657" s="152"/>
      <c r="C4657" s="152"/>
      <c r="D4657" s="152"/>
      <c r="E4657" s="153">
        <f>'2.40-Dati'!A4656</f>
        <v>43538.166666666664</v>
      </c>
      <c r="F4657" s="157">
        <f>'2.40-Dati'!B4656</f>
        <v>58.610000610351499</v>
      </c>
      <c r="G4657" s="157">
        <f t="shared" si="144"/>
        <v>350.00228881829543</v>
      </c>
      <c r="H4657" s="157">
        <f t="shared" si="145"/>
        <v>1740.0016784667969</v>
      </c>
    </row>
    <row r="4658" spans="1:8" ht="15" customHeight="1" x14ac:dyDescent="0.2">
      <c r="A4658" s="152"/>
      <c r="B4658" s="152"/>
      <c r="C4658" s="152"/>
      <c r="D4658" s="152"/>
      <c r="E4658" s="153">
        <f>'2.40-Dati'!A4657</f>
        <v>43539.166666666664</v>
      </c>
      <c r="F4658" s="157">
        <f>'2.40-Dati'!B4657</f>
        <v>58.520000457763601</v>
      </c>
      <c r="G4658" s="157">
        <f t="shared" si="144"/>
        <v>-90.00015258789773</v>
      </c>
      <c r="H4658" s="157">
        <f t="shared" si="145"/>
        <v>260.0021362303977</v>
      </c>
    </row>
    <row r="4659" spans="1:8" ht="15" customHeight="1" x14ac:dyDescent="0.2">
      <c r="A4659" s="152"/>
      <c r="B4659" s="152"/>
      <c r="C4659" s="152"/>
      <c r="D4659" s="152"/>
      <c r="E4659" s="153">
        <f>'2.40-Dati'!A4658</f>
        <v>43542.166666666664</v>
      </c>
      <c r="F4659" s="157">
        <f>'2.40-Dati'!B4658</f>
        <v>59.090000152587798</v>
      </c>
      <c r="G4659" s="157">
        <f t="shared" si="144"/>
        <v>569.99969482419738</v>
      </c>
      <c r="H4659" s="157">
        <f t="shared" si="145"/>
        <v>479.99954223629965</v>
      </c>
    </row>
    <row r="4660" spans="1:8" ht="15" customHeight="1" x14ac:dyDescent="0.2">
      <c r="A4660" s="152"/>
      <c r="B4660" s="152"/>
      <c r="C4660" s="152"/>
      <c r="D4660" s="152"/>
      <c r="E4660" s="153">
        <f>'2.40-Dati'!A4659</f>
        <v>43543.166666666664</v>
      </c>
      <c r="F4660" s="157">
        <f>'2.40-Dati'!B4659</f>
        <v>59.029998779296797</v>
      </c>
      <c r="G4660" s="157">
        <f t="shared" si="144"/>
        <v>-60.001373291001414</v>
      </c>
      <c r="H4660" s="157">
        <f t="shared" si="145"/>
        <v>509.99832153319596</v>
      </c>
    </row>
    <row r="4661" spans="1:8" ht="15" customHeight="1" x14ac:dyDescent="0.2">
      <c r="A4661" s="152"/>
      <c r="B4661" s="152"/>
      <c r="C4661" s="152"/>
      <c r="D4661" s="152"/>
      <c r="E4661" s="153">
        <f>'2.40-Dati'!A4660</f>
        <v>43544.166666666664</v>
      </c>
      <c r="F4661" s="157">
        <f>'2.40-Dati'!B4660</f>
        <v>59.830001831054602</v>
      </c>
      <c r="G4661" s="157">
        <f t="shared" si="144"/>
        <v>800.00305175780545</v>
      </c>
      <c r="H4661" s="157">
        <f t="shared" si="145"/>
        <v>740.00167846680404</v>
      </c>
    </row>
    <row r="4662" spans="1:8" ht="15" customHeight="1" x14ac:dyDescent="0.2">
      <c r="A4662" s="152"/>
      <c r="B4662" s="152"/>
      <c r="C4662" s="152"/>
      <c r="D4662" s="152"/>
      <c r="E4662" s="153">
        <f>'2.40-Dati'!A4661</f>
        <v>43545.166666666664</v>
      </c>
      <c r="F4662" s="157">
        <f>'2.40-Dati'!B4661</f>
        <v>59.9799995422363</v>
      </c>
      <c r="G4662" s="157">
        <f t="shared" si="144"/>
        <v>149.99771118169747</v>
      </c>
      <c r="H4662" s="157">
        <f t="shared" si="145"/>
        <v>950.00076293950292</v>
      </c>
    </row>
    <row r="4663" spans="1:8" ht="15" customHeight="1" x14ac:dyDescent="0.2">
      <c r="A4663" s="152"/>
      <c r="B4663" s="152"/>
      <c r="C4663" s="152"/>
      <c r="D4663" s="152"/>
      <c r="E4663" s="153">
        <f>'2.40-Dati'!A4662</f>
        <v>43546.166666666664</v>
      </c>
      <c r="F4663" s="157">
        <f>'2.40-Dati'!B4662</f>
        <v>59.040000915527301</v>
      </c>
      <c r="G4663" s="157">
        <f t="shared" si="144"/>
        <v>-939.99862670899859</v>
      </c>
      <c r="H4663" s="157">
        <f t="shared" si="145"/>
        <v>-790.00091552730112</v>
      </c>
    </row>
    <row r="4664" spans="1:8" ht="15" customHeight="1" x14ac:dyDescent="0.2">
      <c r="A4664" s="152"/>
      <c r="B4664" s="152"/>
      <c r="C4664" s="152"/>
      <c r="D4664" s="152"/>
      <c r="E4664" s="153">
        <f>'2.40-Dati'!A4663</f>
        <v>43549.166666666664</v>
      </c>
      <c r="F4664" s="157">
        <f>'2.40-Dati'!B4663</f>
        <v>58.819999694824197</v>
      </c>
      <c r="G4664" s="157">
        <f t="shared" si="144"/>
        <v>-220.00122070310368</v>
      </c>
      <c r="H4664" s="157">
        <f t="shared" si="145"/>
        <v>-1159.9998474121023</v>
      </c>
    </row>
    <row r="4665" spans="1:8" ht="15" customHeight="1" x14ac:dyDescent="0.2">
      <c r="A4665" s="152"/>
      <c r="B4665" s="152"/>
      <c r="C4665" s="152"/>
      <c r="D4665" s="152"/>
      <c r="E4665" s="153">
        <f>'2.40-Dati'!A4664</f>
        <v>43550.166666666664</v>
      </c>
      <c r="F4665" s="157">
        <f>'2.40-Dati'!B4664</f>
        <v>59.939998626708899</v>
      </c>
      <c r="G4665" s="157">
        <f t="shared" si="144"/>
        <v>1119.9989318847017</v>
      </c>
      <c r="H4665" s="157">
        <f t="shared" si="145"/>
        <v>899.99771118159811</v>
      </c>
    </row>
    <row r="4666" spans="1:8" ht="15" customHeight="1" x14ac:dyDescent="0.2">
      <c r="A4666" s="152"/>
      <c r="B4666" s="152"/>
      <c r="C4666" s="152"/>
      <c r="D4666" s="152"/>
      <c r="E4666" s="153">
        <f>'2.40-Dati'!A4665</f>
        <v>43551.166666666664</v>
      </c>
      <c r="F4666" s="157">
        <f>'2.40-Dati'!B4665</f>
        <v>59.409999847412102</v>
      </c>
      <c r="G4666" s="157">
        <f t="shared" si="144"/>
        <v>-529.99877929679678</v>
      </c>
      <c r="H4666" s="157">
        <f t="shared" si="145"/>
        <v>590.00015258790495</v>
      </c>
    </row>
    <row r="4667" spans="1:8" ht="15" customHeight="1" x14ac:dyDescent="0.2">
      <c r="A4667" s="152"/>
      <c r="B4667" s="152"/>
      <c r="C4667" s="152"/>
      <c r="D4667" s="152"/>
      <c r="E4667" s="153">
        <f>'2.40-Dati'!A4666</f>
        <v>43552.166666666664</v>
      </c>
      <c r="F4667" s="157">
        <f>'2.40-Dati'!B4666</f>
        <v>59.299999237060497</v>
      </c>
      <c r="G4667" s="157">
        <f t="shared" si="144"/>
        <v>-110.00061035160513</v>
      </c>
      <c r="H4667" s="157">
        <f t="shared" si="145"/>
        <v>-639.99938964840192</v>
      </c>
    </row>
    <row r="4668" spans="1:8" ht="15" customHeight="1" x14ac:dyDescent="0.2">
      <c r="A4668" s="152"/>
      <c r="B4668" s="152"/>
      <c r="C4668" s="152"/>
      <c r="D4668" s="152"/>
      <c r="E4668" s="153">
        <f>'2.40-Dati'!A4667</f>
        <v>43553.166666666664</v>
      </c>
      <c r="F4668" s="157">
        <f>'2.40-Dati'!B4667</f>
        <v>60.139999389648402</v>
      </c>
      <c r="G4668" s="157">
        <f t="shared" si="144"/>
        <v>840.00015258790484</v>
      </c>
      <c r="H4668" s="157">
        <f t="shared" si="145"/>
        <v>729.9995422362997</v>
      </c>
    </row>
    <row r="4669" spans="1:8" ht="15" customHeight="1" x14ac:dyDescent="0.2">
      <c r="A4669" s="152"/>
      <c r="B4669" s="152"/>
      <c r="C4669" s="152"/>
      <c r="D4669" s="152"/>
      <c r="E4669" s="153">
        <f>'2.40-Dati'!A4668</f>
        <v>43556.166666666664</v>
      </c>
      <c r="F4669" s="157">
        <f>'2.40-Dati'!B4668</f>
        <v>61.590000152587798</v>
      </c>
      <c r="G4669" s="157">
        <f t="shared" si="144"/>
        <v>1450.0007629393963</v>
      </c>
      <c r="H4669" s="157">
        <f t="shared" si="145"/>
        <v>2290.000915527301</v>
      </c>
    </row>
    <row r="4670" spans="1:8" ht="15" customHeight="1" x14ac:dyDescent="0.2">
      <c r="A4670" s="152"/>
      <c r="B4670" s="152"/>
      <c r="C4670" s="152"/>
      <c r="D4670" s="152"/>
      <c r="E4670" s="153">
        <f>'2.40-Dati'!A4669</f>
        <v>43557.166666666664</v>
      </c>
      <c r="F4670" s="157">
        <f>'2.40-Dati'!B4669</f>
        <v>62.580001831054602</v>
      </c>
      <c r="G4670" s="157">
        <f t="shared" si="144"/>
        <v>990.00167846680392</v>
      </c>
      <c r="H4670" s="157">
        <f t="shared" si="145"/>
        <v>2440.0024414062</v>
      </c>
    </row>
    <row r="4671" spans="1:8" ht="15" customHeight="1" x14ac:dyDescent="0.2">
      <c r="A4671" s="152"/>
      <c r="B4671" s="152"/>
      <c r="C4671" s="152"/>
      <c r="D4671" s="152"/>
      <c r="E4671" s="153">
        <f>'2.40-Dati'!A4670</f>
        <v>43558.166666666664</v>
      </c>
      <c r="F4671" s="157">
        <f>'2.40-Dati'!B4670</f>
        <v>62.459999084472599</v>
      </c>
      <c r="G4671" s="157">
        <f t="shared" si="144"/>
        <v>-120.00274658200283</v>
      </c>
      <c r="H4671" s="157">
        <f t="shared" si="145"/>
        <v>869.9989318848011</v>
      </c>
    </row>
    <row r="4672" spans="1:8" ht="15" customHeight="1" x14ac:dyDescent="0.2">
      <c r="A4672" s="152"/>
      <c r="B4672" s="152"/>
      <c r="C4672" s="152"/>
      <c r="D4672" s="152"/>
      <c r="E4672" s="153">
        <f>'2.40-Dati'!A4671</f>
        <v>43559.166666666664</v>
      </c>
      <c r="F4672" s="157">
        <f>'2.40-Dati'!B4671</f>
        <v>62.099998474121001</v>
      </c>
      <c r="G4672" s="157">
        <f t="shared" si="144"/>
        <v>-360.00061035159803</v>
      </c>
      <c r="H4672" s="157">
        <f t="shared" si="145"/>
        <v>-480.00335693360086</v>
      </c>
    </row>
    <row r="4673" spans="1:8" ht="15" customHeight="1" x14ac:dyDescent="0.2">
      <c r="A4673" s="152"/>
      <c r="B4673" s="152"/>
      <c r="C4673" s="152"/>
      <c r="D4673" s="152"/>
      <c r="E4673" s="153">
        <f>'2.40-Dati'!A4672</f>
        <v>43560.166666666664</v>
      </c>
      <c r="F4673" s="157">
        <f>'2.40-Dati'!B4672</f>
        <v>63.080001831054602</v>
      </c>
      <c r="G4673" s="157">
        <f t="shared" si="144"/>
        <v>980.0033569336008</v>
      </c>
      <c r="H4673" s="157">
        <f t="shared" si="145"/>
        <v>620.00274658200283</v>
      </c>
    </row>
    <row r="4674" spans="1:8" ht="15" customHeight="1" x14ac:dyDescent="0.2">
      <c r="A4674" s="152"/>
      <c r="B4674" s="152"/>
      <c r="C4674" s="152"/>
      <c r="D4674" s="152"/>
      <c r="E4674" s="153">
        <f>'2.40-Dati'!A4673</f>
        <v>43563.166666666664</v>
      </c>
      <c r="F4674" s="157">
        <f>'2.40-Dati'!B4673</f>
        <v>64.400001525878906</v>
      </c>
      <c r="G4674" s="157">
        <f t="shared" si="144"/>
        <v>1319.999694824304</v>
      </c>
      <c r="H4674" s="157">
        <f t="shared" si="145"/>
        <v>2300.0030517579048</v>
      </c>
    </row>
    <row r="4675" spans="1:8" ht="15" customHeight="1" x14ac:dyDescent="0.2">
      <c r="A4675" s="152"/>
      <c r="B4675" s="152"/>
      <c r="C4675" s="152"/>
      <c r="D4675" s="152"/>
      <c r="E4675" s="153">
        <f>'2.40-Dati'!A4674</f>
        <v>43564.166666666664</v>
      </c>
      <c r="F4675" s="157">
        <f>'2.40-Dati'!B4674</f>
        <v>63.9799995422363</v>
      </c>
      <c r="G4675" s="157">
        <f t="shared" si="144"/>
        <v>-420.00198364260655</v>
      </c>
      <c r="H4675" s="157">
        <f t="shared" si="145"/>
        <v>899.99771118169747</v>
      </c>
    </row>
    <row r="4676" spans="1:8" ht="15" customHeight="1" x14ac:dyDescent="0.2">
      <c r="A4676" s="152"/>
      <c r="B4676" s="152"/>
      <c r="C4676" s="152"/>
      <c r="D4676" s="152"/>
      <c r="E4676" s="153">
        <f>'2.40-Dati'!A4675</f>
        <v>43565.166666666664</v>
      </c>
      <c r="F4676" s="157">
        <f>'2.40-Dati'!B4675</f>
        <v>64.610000610351506</v>
      </c>
      <c r="G4676" s="157">
        <f t="shared" ref="G4676:G4739" si="146">IF($B$1="lunga",1,-1)*$B$3*(F4676-F4675)</f>
        <v>630.00106811520595</v>
      </c>
      <c r="H4676" s="157">
        <f t="shared" si="145"/>
        <v>209.99908447259941</v>
      </c>
    </row>
    <row r="4677" spans="1:8" ht="15" customHeight="1" x14ac:dyDescent="0.2">
      <c r="A4677" s="152"/>
      <c r="B4677" s="152"/>
      <c r="C4677" s="152"/>
      <c r="D4677" s="152"/>
      <c r="E4677" s="153">
        <f>'2.40-Dati'!A4676</f>
        <v>43566.166666666664</v>
      </c>
      <c r="F4677" s="157">
        <f>'2.40-Dati'!B4676</f>
        <v>63.580001831054602</v>
      </c>
      <c r="G4677" s="157">
        <f t="shared" si="146"/>
        <v>-1029.9987792969034</v>
      </c>
      <c r="H4677" s="157">
        <f t="shared" ref="H4677:H4740" si="147">G4676+G4677</f>
        <v>-399.99771118169747</v>
      </c>
    </row>
    <row r="4678" spans="1:8" ht="15" customHeight="1" x14ac:dyDescent="0.2">
      <c r="A4678" s="152"/>
      <c r="B4678" s="152"/>
      <c r="C4678" s="152"/>
      <c r="D4678" s="152"/>
      <c r="E4678" s="153">
        <f>'2.40-Dati'!A4677</f>
        <v>43567.166666666664</v>
      </c>
      <c r="F4678" s="157">
        <f>'2.40-Dati'!B4677</f>
        <v>63.889999389648402</v>
      </c>
      <c r="G4678" s="157">
        <f t="shared" si="146"/>
        <v>309.99755859379974</v>
      </c>
      <c r="H4678" s="157">
        <f t="shared" si="147"/>
        <v>-720.00122070310363</v>
      </c>
    </row>
    <row r="4679" spans="1:8" ht="15" customHeight="1" x14ac:dyDescent="0.2">
      <c r="A4679" s="152"/>
      <c r="B4679" s="152"/>
      <c r="C4679" s="152"/>
      <c r="D4679" s="152"/>
      <c r="E4679" s="153">
        <f>'2.40-Dati'!A4678</f>
        <v>43570.166666666664</v>
      </c>
      <c r="F4679" s="157">
        <f>'2.40-Dati'!B4678</f>
        <v>63.400001525878899</v>
      </c>
      <c r="G4679" s="157">
        <f t="shared" si="146"/>
        <v>-489.99786376950283</v>
      </c>
      <c r="H4679" s="157">
        <f t="shared" si="147"/>
        <v>-180.00030517570309</v>
      </c>
    </row>
    <row r="4680" spans="1:8" ht="15" customHeight="1" x14ac:dyDescent="0.2">
      <c r="A4680" s="152"/>
      <c r="B4680" s="152"/>
      <c r="C4680" s="152"/>
      <c r="D4680" s="152"/>
      <c r="E4680" s="153">
        <f>'2.40-Dati'!A4679</f>
        <v>43571.166666666664</v>
      </c>
      <c r="F4680" s="157">
        <f>'2.40-Dati'!B4679</f>
        <v>64.050003051757798</v>
      </c>
      <c r="G4680" s="157">
        <f t="shared" si="146"/>
        <v>650.0015258788992</v>
      </c>
      <c r="H4680" s="157">
        <f t="shared" si="147"/>
        <v>160.00366210939637</v>
      </c>
    </row>
    <row r="4681" spans="1:8" ht="15" customHeight="1" x14ac:dyDescent="0.2">
      <c r="A4681" s="152"/>
      <c r="B4681" s="152"/>
      <c r="C4681" s="152"/>
      <c r="D4681" s="152"/>
      <c r="E4681" s="153">
        <f>'2.40-Dati'!A4680</f>
        <v>43572.166666666664</v>
      </c>
      <c r="F4681" s="157">
        <f>'2.40-Dati'!B4680</f>
        <v>63.759998321533203</v>
      </c>
      <c r="G4681" s="157">
        <f t="shared" si="146"/>
        <v>-290.00473022459516</v>
      </c>
      <c r="H4681" s="157">
        <f t="shared" si="147"/>
        <v>359.99679565430404</v>
      </c>
    </row>
    <row r="4682" spans="1:8" ht="15" customHeight="1" x14ac:dyDescent="0.2">
      <c r="A4682" s="152"/>
      <c r="B4682" s="152"/>
      <c r="C4682" s="152"/>
      <c r="D4682" s="152"/>
      <c r="E4682" s="153">
        <f>'2.40-Dati'!A4681</f>
        <v>43573.166666666664</v>
      </c>
      <c r="F4682" s="157">
        <f>'2.40-Dati'!B4681</f>
        <v>64</v>
      </c>
      <c r="G4682" s="157">
        <f t="shared" si="146"/>
        <v>240.00167846679688</v>
      </c>
      <c r="H4682" s="157">
        <f t="shared" si="147"/>
        <v>-50.003051757798289</v>
      </c>
    </row>
    <row r="4683" spans="1:8" ht="15" customHeight="1" x14ac:dyDescent="0.2">
      <c r="A4683" s="152"/>
      <c r="B4683" s="152"/>
      <c r="C4683" s="152"/>
      <c r="D4683" s="152"/>
      <c r="E4683" s="153">
        <f>'2.40-Dati'!A4682</f>
        <v>43577.166666666664</v>
      </c>
      <c r="F4683" s="157">
        <f>'2.40-Dati'!B4682</f>
        <v>65.699996948242102</v>
      </c>
      <c r="G4683" s="157">
        <f t="shared" si="146"/>
        <v>1699.9969482421022</v>
      </c>
      <c r="H4683" s="157">
        <f t="shared" si="147"/>
        <v>1939.9986267088991</v>
      </c>
    </row>
    <row r="4684" spans="1:8" ht="15" customHeight="1" x14ac:dyDescent="0.2">
      <c r="A4684" s="152"/>
      <c r="B4684" s="152"/>
      <c r="C4684" s="152"/>
      <c r="D4684" s="152"/>
      <c r="E4684" s="153">
        <f>'2.40-Dati'!A4683</f>
        <v>43578.166666666664</v>
      </c>
      <c r="F4684" s="157">
        <f>'2.40-Dati'!B4683</f>
        <v>66.300003051757798</v>
      </c>
      <c r="G4684" s="157">
        <f t="shared" si="146"/>
        <v>600.00610351569605</v>
      </c>
      <c r="H4684" s="157">
        <f t="shared" si="147"/>
        <v>2300.0030517577984</v>
      </c>
    </row>
    <row r="4685" spans="1:8" ht="15" customHeight="1" x14ac:dyDescent="0.2">
      <c r="A4685" s="152"/>
      <c r="B4685" s="152"/>
      <c r="C4685" s="152"/>
      <c r="D4685" s="152"/>
      <c r="E4685" s="153">
        <f>'2.40-Dati'!A4684</f>
        <v>43579.166666666664</v>
      </c>
      <c r="F4685" s="157">
        <f>'2.40-Dati'!B4684</f>
        <v>65.889999389648395</v>
      </c>
      <c r="G4685" s="157">
        <f t="shared" si="146"/>
        <v>-410.00366210940342</v>
      </c>
      <c r="H4685" s="157">
        <f t="shared" si="147"/>
        <v>190.00244140629263</v>
      </c>
    </row>
    <row r="4686" spans="1:8" ht="15" customHeight="1" x14ac:dyDescent="0.2">
      <c r="A4686" s="152"/>
      <c r="B4686" s="152"/>
      <c r="C4686" s="152"/>
      <c r="D4686" s="152"/>
      <c r="E4686" s="153">
        <f>'2.40-Dati'!A4685</f>
        <v>43580.166666666664</v>
      </c>
      <c r="F4686" s="157">
        <f>'2.40-Dati'!B4685</f>
        <v>65.209999084472599</v>
      </c>
      <c r="G4686" s="157">
        <f t="shared" si="146"/>
        <v>-680.00030517579546</v>
      </c>
      <c r="H4686" s="157">
        <f t="shared" si="147"/>
        <v>-1090.003967285199</v>
      </c>
    </row>
    <row r="4687" spans="1:8" ht="15" customHeight="1" x14ac:dyDescent="0.2">
      <c r="A4687" s="152"/>
      <c r="B4687" s="152"/>
      <c r="C4687" s="152"/>
      <c r="D4687" s="152"/>
      <c r="E4687" s="153">
        <f>'2.40-Dati'!A4686</f>
        <v>43581.166666666664</v>
      </c>
      <c r="F4687" s="157">
        <f>'2.40-Dati'!B4686</f>
        <v>63.299999237060497</v>
      </c>
      <c r="G4687" s="157">
        <f t="shared" si="146"/>
        <v>-1909.9998474121023</v>
      </c>
      <c r="H4687" s="157">
        <f t="shared" si="147"/>
        <v>-2590.0001525878979</v>
      </c>
    </row>
    <row r="4688" spans="1:8" ht="15" customHeight="1" x14ac:dyDescent="0.2">
      <c r="A4688" s="152"/>
      <c r="B4688" s="152"/>
      <c r="C4688" s="152"/>
      <c r="D4688" s="152"/>
      <c r="E4688" s="153">
        <f>'2.40-Dati'!A4687</f>
        <v>43584.166666666664</v>
      </c>
      <c r="F4688" s="157">
        <f>'2.40-Dati'!B4687</f>
        <v>63.5</v>
      </c>
      <c r="G4688" s="157">
        <f t="shared" si="146"/>
        <v>200.00076293950286</v>
      </c>
      <c r="H4688" s="157">
        <f t="shared" si="147"/>
        <v>-1709.9990844725994</v>
      </c>
    </row>
    <row r="4689" spans="1:8" ht="15" customHeight="1" x14ac:dyDescent="0.2">
      <c r="A4689" s="152"/>
      <c r="B4689" s="152"/>
      <c r="C4689" s="152"/>
      <c r="D4689" s="152"/>
      <c r="E4689" s="153">
        <f>'2.40-Dati'!A4688</f>
        <v>43585.166666666664</v>
      </c>
      <c r="F4689" s="157">
        <f>'2.40-Dati'!B4688</f>
        <v>63.909999847412102</v>
      </c>
      <c r="G4689" s="157">
        <f t="shared" si="146"/>
        <v>409.99984741210227</v>
      </c>
      <c r="H4689" s="157">
        <f t="shared" si="147"/>
        <v>610.00061035160513</v>
      </c>
    </row>
    <row r="4690" spans="1:8" ht="15" customHeight="1" x14ac:dyDescent="0.2">
      <c r="A4690" s="152"/>
      <c r="B4690" s="152"/>
      <c r="C4690" s="152"/>
      <c r="D4690" s="152"/>
      <c r="E4690" s="153">
        <f>'2.40-Dati'!A4689</f>
        <v>43586.166666666664</v>
      </c>
      <c r="F4690" s="157">
        <f>'2.40-Dati'!B4689</f>
        <v>63.599998474121001</v>
      </c>
      <c r="G4690" s="157">
        <f t="shared" si="146"/>
        <v>-310.00137329110089</v>
      </c>
      <c r="H4690" s="157">
        <f t="shared" si="147"/>
        <v>99.998474121001379</v>
      </c>
    </row>
    <row r="4691" spans="1:8" ht="15" customHeight="1" x14ac:dyDescent="0.2">
      <c r="A4691" s="152"/>
      <c r="B4691" s="152"/>
      <c r="C4691" s="152"/>
      <c r="D4691" s="152"/>
      <c r="E4691" s="153">
        <f>'2.40-Dati'!A4690</f>
        <v>43587.166666666664</v>
      </c>
      <c r="F4691" s="157">
        <f>'2.40-Dati'!B4690</f>
        <v>61.810001373291001</v>
      </c>
      <c r="G4691" s="157">
        <f t="shared" si="146"/>
        <v>-1789.9971008299999</v>
      </c>
      <c r="H4691" s="157">
        <f t="shared" si="147"/>
        <v>-2099.998474121101</v>
      </c>
    </row>
    <row r="4692" spans="1:8" ht="15" customHeight="1" x14ac:dyDescent="0.2">
      <c r="A4692" s="152"/>
      <c r="B4692" s="152"/>
      <c r="C4692" s="152"/>
      <c r="D4692" s="152"/>
      <c r="E4692" s="153">
        <f>'2.40-Dati'!A4691</f>
        <v>43588.166666666664</v>
      </c>
      <c r="F4692" s="157">
        <f>'2.40-Dati'!B4691</f>
        <v>61.939998626708899</v>
      </c>
      <c r="G4692" s="157">
        <f t="shared" si="146"/>
        <v>129.9972534178977</v>
      </c>
      <c r="H4692" s="157">
        <f t="shared" si="147"/>
        <v>-1659.9998474121021</v>
      </c>
    </row>
    <row r="4693" spans="1:8" ht="15" customHeight="1" x14ac:dyDescent="0.2">
      <c r="A4693" s="152"/>
      <c r="B4693" s="152"/>
      <c r="C4693" s="152"/>
      <c r="D4693" s="152"/>
      <c r="E4693" s="153">
        <f>'2.40-Dati'!A4692</f>
        <v>43591.166666666664</v>
      </c>
      <c r="F4693" s="157">
        <f>'2.40-Dati'!B4692</f>
        <v>62.25</v>
      </c>
      <c r="G4693" s="157">
        <f t="shared" si="146"/>
        <v>310.00137329110089</v>
      </c>
      <c r="H4693" s="157">
        <f t="shared" si="147"/>
        <v>439.99862670899859</v>
      </c>
    </row>
    <row r="4694" spans="1:8" ht="15" customHeight="1" x14ac:dyDescent="0.2">
      <c r="A4694" s="152"/>
      <c r="B4694" s="152"/>
      <c r="C4694" s="152"/>
      <c r="D4694" s="152"/>
      <c r="E4694" s="153">
        <f>'2.40-Dati'!A4693</f>
        <v>43592.166666666664</v>
      </c>
      <c r="F4694" s="157">
        <f>'2.40-Dati'!B4693</f>
        <v>61.400001525878899</v>
      </c>
      <c r="G4694" s="157">
        <f t="shared" si="146"/>
        <v>-849.9984741211008</v>
      </c>
      <c r="H4694" s="157">
        <f t="shared" si="147"/>
        <v>-539.99710082999991</v>
      </c>
    </row>
    <row r="4695" spans="1:8" ht="15" customHeight="1" x14ac:dyDescent="0.2">
      <c r="A4695" s="152"/>
      <c r="B4695" s="152"/>
      <c r="C4695" s="152"/>
      <c r="D4695" s="152"/>
      <c r="E4695" s="153">
        <f>'2.40-Dati'!A4694</f>
        <v>43593.166666666664</v>
      </c>
      <c r="F4695" s="157">
        <f>'2.40-Dati'!B4694</f>
        <v>62.119998931884702</v>
      </c>
      <c r="G4695" s="157">
        <f t="shared" si="146"/>
        <v>719.99740600580253</v>
      </c>
      <c r="H4695" s="157">
        <f t="shared" si="147"/>
        <v>-130.00106811529827</v>
      </c>
    </row>
    <row r="4696" spans="1:8" ht="15" customHeight="1" x14ac:dyDescent="0.2">
      <c r="A4696" s="152"/>
      <c r="B4696" s="152"/>
      <c r="C4696" s="152"/>
      <c r="D4696" s="152"/>
      <c r="E4696" s="153">
        <f>'2.40-Dati'!A4695</f>
        <v>43594.166666666664</v>
      </c>
      <c r="F4696" s="157">
        <f>'2.40-Dati'!B4695</f>
        <v>61.700000762939403</v>
      </c>
      <c r="G4696" s="157">
        <f t="shared" si="146"/>
        <v>-419.99816894529829</v>
      </c>
      <c r="H4696" s="157">
        <f t="shared" si="147"/>
        <v>299.99923706050424</v>
      </c>
    </row>
    <row r="4697" spans="1:8" ht="15" customHeight="1" x14ac:dyDescent="0.2">
      <c r="A4697" s="152"/>
      <c r="B4697" s="152"/>
      <c r="C4697" s="152"/>
      <c r="D4697" s="152"/>
      <c r="E4697" s="153">
        <f>'2.40-Dati'!A4696</f>
        <v>43595.166666666664</v>
      </c>
      <c r="F4697" s="157">
        <f>'2.40-Dati'!B4696</f>
        <v>61.659999847412102</v>
      </c>
      <c r="G4697" s="157">
        <f t="shared" si="146"/>
        <v>-40.000915527301117</v>
      </c>
      <c r="H4697" s="157">
        <f t="shared" si="147"/>
        <v>-459.99908447259941</v>
      </c>
    </row>
    <row r="4698" spans="1:8" ht="15" customHeight="1" x14ac:dyDescent="0.2">
      <c r="A4698" s="152"/>
      <c r="B4698" s="152"/>
      <c r="C4698" s="152"/>
      <c r="D4698" s="152"/>
      <c r="E4698" s="153">
        <f>'2.40-Dati'!A4697</f>
        <v>43598.166666666664</v>
      </c>
      <c r="F4698" s="157">
        <f>'2.40-Dati'!B4697</f>
        <v>61.040000915527301</v>
      </c>
      <c r="G4698" s="157">
        <f t="shared" si="146"/>
        <v>-619.9989318848011</v>
      </c>
      <c r="H4698" s="157">
        <f t="shared" si="147"/>
        <v>-659.99984741210221</v>
      </c>
    </row>
    <row r="4699" spans="1:8" ht="15" customHeight="1" x14ac:dyDescent="0.2">
      <c r="A4699" s="152"/>
      <c r="B4699" s="152"/>
      <c r="C4699" s="152"/>
      <c r="D4699" s="152"/>
      <c r="E4699" s="153">
        <f>'2.40-Dati'!A4698</f>
        <v>43599.166666666664</v>
      </c>
      <c r="F4699" s="157">
        <f>'2.40-Dati'!B4698</f>
        <v>61.779998779296797</v>
      </c>
      <c r="G4699" s="157">
        <f t="shared" si="146"/>
        <v>739.99786376949578</v>
      </c>
      <c r="H4699" s="157">
        <f t="shared" si="147"/>
        <v>119.99893188469468</v>
      </c>
    </row>
    <row r="4700" spans="1:8" ht="15" customHeight="1" x14ac:dyDescent="0.2">
      <c r="A4700" s="152"/>
      <c r="B4700" s="152"/>
      <c r="C4700" s="152"/>
      <c r="D4700" s="152"/>
      <c r="E4700" s="153">
        <f>'2.40-Dati'!A4699</f>
        <v>43600.166666666664</v>
      </c>
      <c r="F4700" s="157">
        <f>'2.40-Dati'!B4699</f>
        <v>62.020000457763601</v>
      </c>
      <c r="G4700" s="157">
        <f t="shared" si="146"/>
        <v>240.00167846680398</v>
      </c>
      <c r="H4700" s="157">
        <f t="shared" si="147"/>
        <v>979.9995422362997</v>
      </c>
    </row>
    <row r="4701" spans="1:8" ht="15" customHeight="1" x14ac:dyDescent="0.2">
      <c r="A4701" s="152"/>
      <c r="B4701" s="152"/>
      <c r="C4701" s="152"/>
      <c r="D4701" s="152"/>
      <c r="E4701" s="153">
        <f>'2.40-Dati'!A4700</f>
        <v>43601.166666666664</v>
      </c>
      <c r="F4701" s="157">
        <f>'2.40-Dati'!B4700</f>
        <v>62.869998931884702</v>
      </c>
      <c r="G4701" s="157">
        <f t="shared" si="146"/>
        <v>849.9984741211008</v>
      </c>
      <c r="H4701" s="157">
        <f t="shared" si="147"/>
        <v>1090.0001525879047</v>
      </c>
    </row>
    <row r="4702" spans="1:8" ht="15" customHeight="1" x14ac:dyDescent="0.2">
      <c r="A4702" s="152"/>
      <c r="B4702" s="152"/>
      <c r="C4702" s="152"/>
      <c r="D4702" s="152"/>
      <c r="E4702" s="153">
        <f>'2.40-Dati'!A4701</f>
        <v>43602.166666666664</v>
      </c>
      <c r="F4702" s="157">
        <f>'2.40-Dati'!B4701</f>
        <v>62.759998321533203</v>
      </c>
      <c r="G4702" s="157">
        <f t="shared" si="146"/>
        <v>-110.00061035149855</v>
      </c>
      <c r="H4702" s="157">
        <f t="shared" si="147"/>
        <v>739.99786376960219</v>
      </c>
    </row>
    <row r="4703" spans="1:8" ht="15" customHeight="1" x14ac:dyDescent="0.2">
      <c r="A4703" s="152"/>
      <c r="B4703" s="152"/>
      <c r="C4703" s="152"/>
      <c r="D4703" s="152"/>
      <c r="E4703" s="153">
        <f>'2.40-Dati'!A4702</f>
        <v>43605.166666666664</v>
      </c>
      <c r="F4703" s="157">
        <f>'2.40-Dati'!B4702</f>
        <v>63.099998474121001</v>
      </c>
      <c r="G4703" s="157">
        <f t="shared" si="146"/>
        <v>340.00015258779825</v>
      </c>
      <c r="H4703" s="157">
        <f t="shared" si="147"/>
        <v>229.9995422362997</v>
      </c>
    </row>
    <row r="4704" spans="1:8" ht="15" customHeight="1" x14ac:dyDescent="0.2">
      <c r="A4704" s="152"/>
      <c r="B4704" s="152"/>
      <c r="C4704" s="152"/>
      <c r="D4704" s="152"/>
      <c r="E4704" s="153">
        <f>'2.40-Dati'!A4703</f>
        <v>43606.166666666664</v>
      </c>
      <c r="F4704" s="157">
        <f>'2.40-Dati'!B4703</f>
        <v>62.990001678466797</v>
      </c>
      <c r="G4704" s="157">
        <f t="shared" si="146"/>
        <v>-109.9967956542045</v>
      </c>
      <c r="H4704" s="157">
        <f t="shared" si="147"/>
        <v>230.00335693359375</v>
      </c>
    </row>
    <row r="4705" spans="1:8" ht="15" customHeight="1" x14ac:dyDescent="0.2">
      <c r="A4705" s="152"/>
      <c r="B4705" s="152"/>
      <c r="C4705" s="152"/>
      <c r="D4705" s="152"/>
      <c r="E4705" s="153">
        <f>'2.40-Dati'!A4704</f>
        <v>43607.166666666664</v>
      </c>
      <c r="F4705" s="157">
        <f>'2.40-Dati'!B4704</f>
        <v>61.419998168945298</v>
      </c>
      <c r="G4705" s="157">
        <f t="shared" si="146"/>
        <v>-1570.0035095214985</v>
      </c>
      <c r="H4705" s="157">
        <f t="shared" si="147"/>
        <v>-1680.000305175703</v>
      </c>
    </row>
    <row r="4706" spans="1:8" ht="15" customHeight="1" x14ac:dyDescent="0.2">
      <c r="A4706" s="152"/>
      <c r="B4706" s="152"/>
      <c r="C4706" s="152"/>
      <c r="D4706" s="152"/>
      <c r="E4706" s="153">
        <f>'2.40-Dati'!A4705</f>
        <v>43608.166666666664</v>
      </c>
      <c r="F4706" s="157">
        <f>'2.40-Dati'!B4705</f>
        <v>57.909999847412102</v>
      </c>
      <c r="G4706" s="157">
        <f t="shared" si="146"/>
        <v>-3509.9983215331958</v>
      </c>
      <c r="H4706" s="157">
        <f t="shared" si="147"/>
        <v>-5080.0018310546948</v>
      </c>
    </row>
    <row r="4707" spans="1:8" ht="15" customHeight="1" x14ac:dyDescent="0.2">
      <c r="A4707" s="152"/>
      <c r="B4707" s="152"/>
      <c r="C4707" s="152"/>
      <c r="D4707" s="152"/>
      <c r="E4707" s="153">
        <f>'2.40-Dati'!A4706</f>
        <v>43609.166666666664</v>
      </c>
      <c r="F4707" s="157">
        <f>'2.40-Dati'!B4706</f>
        <v>58.630001068115199</v>
      </c>
      <c r="G4707" s="157">
        <f t="shared" si="146"/>
        <v>720.00122070309658</v>
      </c>
      <c r="H4707" s="157">
        <f t="shared" si="147"/>
        <v>-2789.997100830099</v>
      </c>
    </row>
    <row r="4708" spans="1:8" ht="15" customHeight="1" x14ac:dyDescent="0.2">
      <c r="A4708" s="152"/>
      <c r="B4708" s="152"/>
      <c r="C4708" s="152"/>
      <c r="D4708" s="152"/>
      <c r="E4708" s="153">
        <f>'2.40-Dati'!A4707</f>
        <v>43613.166666666664</v>
      </c>
      <c r="F4708" s="157">
        <f>'2.40-Dati'!B4707</f>
        <v>59.139999389648402</v>
      </c>
      <c r="G4708" s="157">
        <f t="shared" si="146"/>
        <v>509.99832153320313</v>
      </c>
      <c r="H4708" s="157">
        <f t="shared" si="147"/>
        <v>1229.9995422362997</v>
      </c>
    </row>
    <row r="4709" spans="1:8" ht="15" customHeight="1" x14ac:dyDescent="0.2">
      <c r="A4709" s="152"/>
      <c r="B4709" s="152"/>
      <c r="C4709" s="152"/>
      <c r="D4709" s="152"/>
      <c r="E4709" s="153">
        <f>'2.40-Dati'!A4708</f>
        <v>43614.166666666664</v>
      </c>
      <c r="F4709" s="157">
        <f>'2.40-Dati'!B4708</f>
        <v>58.810001373291001</v>
      </c>
      <c r="G4709" s="157">
        <f t="shared" si="146"/>
        <v>-329.99801635740056</v>
      </c>
      <c r="H4709" s="157">
        <f t="shared" si="147"/>
        <v>180.00030517580257</v>
      </c>
    </row>
    <row r="4710" spans="1:8" ht="15" customHeight="1" x14ac:dyDescent="0.2">
      <c r="A4710" s="152"/>
      <c r="B4710" s="152"/>
      <c r="C4710" s="152"/>
      <c r="D4710" s="152"/>
      <c r="E4710" s="153">
        <f>'2.40-Dati'!A4709</f>
        <v>43615.166666666664</v>
      </c>
      <c r="F4710" s="157">
        <f>'2.40-Dati'!B4709</f>
        <v>56.590000152587798</v>
      </c>
      <c r="G4710" s="157">
        <f t="shared" si="146"/>
        <v>-2220.0012207032032</v>
      </c>
      <c r="H4710" s="157">
        <f t="shared" si="147"/>
        <v>-2549.9992370606037</v>
      </c>
    </row>
    <row r="4711" spans="1:8" ht="15" customHeight="1" x14ac:dyDescent="0.2">
      <c r="A4711" s="152"/>
      <c r="B4711" s="152"/>
      <c r="C4711" s="152"/>
      <c r="D4711" s="152"/>
      <c r="E4711" s="153">
        <f>'2.40-Dati'!A4710</f>
        <v>43616.166666666664</v>
      </c>
      <c r="F4711" s="157">
        <f>'2.40-Dati'!B4710</f>
        <v>53.5</v>
      </c>
      <c r="G4711" s="157">
        <f t="shared" si="146"/>
        <v>-3090.0001525877983</v>
      </c>
      <c r="H4711" s="157">
        <f t="shared" si="147"/>
        <v>-5310.0013732910011</v>
      </c>
    </row>
    <row r="4712" spans="1:8" ht="15" customHeight="1" x14ac:dyDescent="0.2">
      <c r="A4712" s="152"/>
      <c r="B4712" s="152"/>
      <c r="C4712" s="152"/>
      <c r="D4712" s="152"/>
      <c r="E4712" s="153">
        <f>'2.40-Dati'!A4711</f>
        <v>43619.166666666664</v>
      </c>
      <c r="F4712" s="157">
        <f>'2.40-Dati'!B4711</f>
        <v>53.25</v>
      </c>
      <c r="G4712" s="157">
        <f t="shared" si="146"/>
        <v>-250</v>
      </c>
      <c r="H4712" s="157">
        <f t="shared" si="147"/>
        <v>-3340.0001525877983</v>
      </c>
    </row>
    <row r="4713" spans="1:8" ht="15" customHeight="1" x14ac:dyDescent="0.2">
      <c r="A4713" s="152"/>
      <c r="B4713" s="152"/>
      <c r="C4713" s="152"/>
      <c r="D4713" s="152"/>
      <c r="E4713" s="153">
        <f>'2.40-Dati'!A4712</f>
        <v>43620.166666666664</v>
      </c>
      <c r="F4713" s="157">
        <f>'2.40-Dati'!B4712</f>
        <v>53.4799995422363</v>
      </c>
      <c r="G4713" s="157">
        <f t="shared" si="146"/>
        <v>229.9995422362997</v>
      </c>
      <c r="H4713" s="157">
        <f t="shared" si="147"/>
        <v>-20.000457763700297</v>
      </c>
    </row>
    <row r="4714" spans="1:8" ht="15" customHeight="1" x14ac:dyDescent="0.2">
      <c r="A4714" s="152"/>
      <c r="B4714" s="152"/>
      <c r="C4714" s="152"/>
      <c r="D4714" s="152"/>
      <c r="E4714" s="153">
        <f>'2.40-Dati'!A4713</f>
        <v>43621.166666666664</v>
      </c>
      <c r="F4714" s="157">
        <f>'2.40-Dati'!B4713</f>
        <v>51.680000305175703</v>
      </c>
      <c r="G4714" s="157">
        <f t="shared" si="146"/>
        <v>-1799.9992370605967</v>
      </c>
      <c r="H4714" s="157">
        <f t="shared" si="147"/>
        <v>-1569.999694824297</v>
      </c>
    </row>
    <row r="4715" spans="1:8" ht="15" customHeight="1" x14ac:dyDescent="0.2">
      <c r="A4715" s="152"/>
      <c r="B4715" s="152"/>
      <c r="C4715" s="152"/>
      <c r="D4715" s="152"/>
      <c r="E4715" s="153">
        <f>'2.40-Dati'!A4714</f>
        <v>43622.166666666664</v>
      </c>
      <c r="F4715" s="157">
        <f>'2.40-Dati'!B4714</f>
        <v>52.590000152587798</v>
      </c>
      <c r="G4715" s="157">
        <f t="shared" si="146"/>
        <v>909.99984741209516</v>
      </c>
      <c r="H4715" s="157">
        <f t="shared" si="147"/>
        <v>-889.99938964850151</v>
      </c>
    </row>
    <row r="4716" spans="1:8" ht="15" customHeight="1" x14ac:dyDescent="0.2">
      <c r="A4716" s="152"/>
      <c r="B4716" s="152"/>
      <c r="C4716" s="152"/>
      <c r="D4716" s="152"/>
      <c r="E4716" s="153">
        <f>'2.40-Dati'!A4715</f>
        <v>43623.166666666664</v>
      </c>
      <c r="F4716" s="157">
        <f>'2.40-Dati'!B4715</f>
        <v>53.990001678466797</v>
      </c>
      <c r="G4716" s="157">
        <f t="shared" si="146"/>
        <v>1400.0015258789986</v>
      </c>
      <c r="H4716" s="157">
        <f t="shared" si="147"/>
        <v>2310.0013732910938</v>
      </c>
    </row>
    <row r="4717" spans="1:8" ht="15" customHeight="1" x14ac:dyDescent="0.2">
      <c r="A4717" s="152"/>
      <c r="B4717" s="152"/>
      <c r="C4717" s="152"/>
      <c r="D4717" s="152"/>
      <c r="E4717" s="153">
        <f>'2.40-Dati'!A4716</f>
        <v>43626.166666666664</v>
      </c>
      <c r="F4717" s="157">
        <f>'2.40-Dati'!B4716</f>
        <v>53.259998321533203</v>
      </c>
      <c r="G4717" s="157">
        <f t="shared" si="146"/>
        <v>-730.00335693359375</v>
      </c>
      <c r="H4717" s="157">
        <f t="shared" si="147"/>
        <v>669.99816894540481</v>
      </c>
    </row>
    <row r="4718" spans="1:8" ht="15" customHeight="1" x14ac:dyDescent="0.2">
      <c r="A4718" s="152"/>
      <c r="B4718" s="152"/>
      <c r="C4718" s="152"/>
      <c r="D4718" s="152"/>
      <c r="E4718" s="153">
        <f>'2.40-Dati'!A4717</f>
        <v>43627.166666666664</v>
      </c>
      <c r="F4718" s="157">
        <f>'2.40-Dati'!B4717</f>
        <v>53.270000457763601</v>
      </c>
      <c r="G4718" s="157">
        <f t="shared" si="146"/>
        <v>10.002136230397696</v>
      </c>
      <c r="H4718" s="157">
        <f t="shared" si="147"/>
        <v>-720.00122070319605</v>
      </c>
    </row>
    <row r="4719" spans="1:8" ht="15" customHeight="1" x14ac:dyDescent="0.2">
      <c r="A4719" s="152"/>
      <c r="B4719" s="152"/>
      <c r="C4719" s="152"/>
      <c r="D4719" s="152"/>
      <c r="E4719" s="153">
        <f>'2.40-Dati'!A4718</f>
        <v>43628.166666666664</v>
      </c>
      <c r="F4719" s="157">
        <f>'2.40-Dati'!B4718</f>
        <v>51.139999389648402</v>
      </c>
      <c r="G4719" s="157">
        <f t="shared" si="146"/>
        <v>-2130.0010681151989</v>
      </c>
      <c r="H4719" s="157">
        <f t="shared" si="147"/>
        <v>-2119.9989318848011</v>
      </c>
    </row>
    <row r="4720" spans="1:8" ht="15" customHeight="1" x14ac:dyDescent="0.2">
      <c r="A4720" s="152"/>
      <c r="B4720" s="152"/>
      <c r="C4720" s="152"/>
      <c r="D4720" s="152"/>
      <c r="E4720" s="153">
        <f>'2.40-Dati'!A4719</f>
        <v>43629.166666666664</v>
      </c>
      <c r="F4720" s="157">
        <f>'2.40-Dati'!B4719</f>
        <v>52.279998779296797</v>
      </c>
      <c r="G4720" s="157">
        <f t="shared" si="146"/>
        <v>1139.9993896483948</v>
      </c>
      <c r="H4720" s="157">
        <f t="shared" si="147"/>
        <v>-990.00167846680415</v>
      </c>
    </row>
    <row r="4721" spans="1:8" ht="15" customHeight="1" x14ac:dyDescent="0.2">
      <c r="A4721" s="152"/>
      <c r="B4721" s="152"/>
      <c r="C4721" s="152"/>
      <c r="D4721" s="152"/>
      <c r="E4721" s="153">
        <f>'2.40-Dati'!A4720</f>
        <v>43630.166666666664</v>
      </c>
      <c r="F4721" s="157">
        <f>'2.40-Dati'!B4720</f>
        <v>52.509998321533203</v>
      </c>
      <c r="G4721" s="157">
        <f t="shared" si="146"/>
        <v>229.99954223640628</v>
      </c>
      <c r="H4721" s="157">
        <f t="shared" si="147"/>
        <v>1369.9989318848011</v>
      </c>
    </row>
    <row r="4722" spans="1:8" ht="15" customHeight="1" x14ac:dyDescent="0.2">
      <c r="A4722" s="152"/>
      <c r="B4722" s="152"/>
      <c r="C4722" s="152"/>
      <c r="D4722" s="152"/>
      <c r="E4722" s="153">
        <f>'2.40-Dati'!A4721</f>
        <v>43633.166666666664</v>
      </c>
      <c r="F4722" s="157">
        <f>'2.40-Dati'!B4721</f>
        <v>51.930000305175703</v>
      </c>
      <c r="G4722" s="157">
        <f t="shared" si="146"/>
        <v>-579.99801635750009</v>
      </c>
      <c r="H4722" s="157">
        <f t="shared" si="147"/>
        <v>-349.99847412109381</v>
      </c>
    </row>
    <row r="4723" spans="1:8" ht="15" customHeight="1" x14ac:dyDescent="0.2">
      <c r="A4723" s="152"/>
      <c r="B4723" s="152"/>
      <c r="C4723" s="152"/>
      <c r="D4723" s="152"/>
      <c r="E4723" s="153">
        <f>'2.40-Dati'!A4722</f>
        <v>43634.166666666664</v>
      </c>
      <c r="F4723" s="157">
        <f>'2.40-Dati'!B4722</f>
        <v>53.900001525878899</v>
      </c>
      <c r="G4723" s="157">
        <f t="shared" si="146"/>
        <v>1970.0012207031959</v>
      </c>
      <c r="H4723" s="157">
        <f t="shared" si="147"/>
        <v>1390.0032043456958</v>
      </c>
    </row>
    <row r="4724" spans="1:8" ht="15" customHeight="1" x14ac:dyDescent="0.2">
      <c r="A4724" s="152"/>
      <c r="B4724" s="152"/>
      <c r="C4724" s="152"/>
      <c r="D4724" s="152"/>
      <c r="E4724" s="153">
        <f>'2.40-Dati'!A4723</f>
        <v>43635.166666666664</v>
      </c>
      <c r="F4724" s="157">
        <f>'2.40-Dati'!B4723</f>
        <v>53.759998321533203</v>
      </c>
      <c r="G4724" s="157">
        <f t="shared" si="146"/>
        <v>-140.00320434569602</v>
      </c>
      <c r="H4724" s="157">
        <f t="shared" si="147"/>
        <v>1829.9980163574999</v>
      </c>
    </row>
    <row r="4725" spans="1:8" ht="15" customHeight="1" x14ac:dyDescent="0.2">
      <c r="A4725" s="152"/>
      <c r="B4725" s="152"/>
      <c r="C4725" s="152"/>
      <c r="D4725" s="152"/>
      <c r="E4725" s="153">
        <f>'2.40-Dati'!A4724</f>
        <v>43636.166666666664</v>
      </c>
      <c r="F4725" s="157">
        <f>'2.40-Dati'!B4724</f>
        <v>56.650001525878899</v>
      </c>
      <c r="G4725" s="157">
        <f t="shared" si="146"/>
        <v>2890.0032043456958</v>
      </c>
      <c r="H4725" s="157">
        <f t="shared" si="147"/>
        <v>2750</v>
      </c>
    </row>
    <row r="4726" spans="1:8" ht="15" customHeight="1" x14ac:dyDescent="0.2">
      <c r="A4726" s="152"/>
      <c r="B4726" s="152"/>
      <c r="C4726" s="152"/>
      <c r="D4726" s="152"/>
      <c r="E4726" s="153">
        <f>'2.40-Dati'!A4725</f>
        <v>43637.166666666664</v>
      </c>
      <c r="F4726" s="157">
        <f>'2.40-Dati'!B4725</f>
        <v>57.430000305175703</v>
      </c>
      <c r="G4726" s="157">
        <f t="shared" si="146"/>
        <v>779.99877929680395</v>
      </c>
      <c r="H4726" s="157">
        <f t="shared" si="147"/>
        <v>3670.0019836424999</v>
      </c>
    </row>
    <row r="4727" spans="1:8" ht="15" customHeight="1" x14ac:dyDescent="0.2">
      <c r="A4727" s="152"/>
      <c r="B4727" s="152"/>
      <c r="C4727" s="152"/>
      <c r="D4727" s="152"/>
      <c r="E4727" s="153">
        <f>'2.40-Dati'!A4726</f>
        <v>43640.166666666664</v>
      </c>
      <c r="F4727" s="157">
        <f>'2.40-Dati'!B4726</f>
        <v>57.900001525878899</v>
      </c>
      <c r="G4727" s="157">
        <f t="shared" si="146"/>
        <v>470.00122070319605</v>
      </c>
      <c r="H4727" s="157">
        <f t="shared" si="147"/>
        <v>1250</v>
      </c>
    </row>
    <row r="4728" spans="1:8" ht="15" customHeight="1" x14ac:dyDescent="0.2">
      <c r="A4728" s="152"/>
      <c r="B4728" s="152"/>
      <c r="C4728" s="152"/>
      <c r="D4728" s="152"/>
      <c r="E4728" s="153">
        <f>'2.40-Dati'!A4727</f>
        <v>43641.166666666664</v>
      </c>
      <c r="F4728" s="157">
        <f>'2.40-Dati'!B4727</f>
        <v>57.830001831054602</v>
      </c>
      <c r="G4728" s="157">
        <f t="shared" si="146"/>
        <v>-69.99969482429691</v>
      </c>
      <c r="H4728" s="157">
        <f t="shared" si="147"/>
        <v>400.00152587889914</v>
      </c>
    </row>
    <row r="4729" spans="1:8" ht="15" customHeight="1" x14ac:dyDescent="0.2">
      <c r="A4729" s="152"/>
      <c r="B4729" s="152"/>
      <c r="C4729" s="152"/>
      <c r="D4729" s="152"/>
      <c r="E4729" s="153">
        <f>'2.40-Dati'!A4728</f>
        <v>43642.166666666664</v>
      </c>
      <c r="F4729" s="157">
        <f>'2.40-Dati'!B4728</f>
        <v>59.380001068115199</v>
      </c>
      <c r="G4729" s="157">
        <f t="shared" si="146"/>
        <v>1549.9992370605967</v>
      </c>
      <c r="H4729" s="157">
        <f t="shared" si="147"/>
        <v>1479.9995422362997</v>
      </c>
    </row>
    <row r="4730" spans="1:8" ht="15" customHeight="1" x14ac:dyDescent="0.2">
      <c r="A4730" s="152"/>
      <c r="B4730" s="152"/>
      <c r="C4730" s="152"/>
      <c r="D4730" s="152"/>
      <c r="E4730" s="153">
        <f>'2.40-Dati'!A4729</f>
        <v>43643.166666666664</v>
      </c>
      <c r="F4730" s="157">
        <f>'2.40-Dati'!B4729</f>
        <v>59.430000305175703</v>
      </c>
      <c r="G4730" s="157">
        <f t="shared" si="146"/>
        <v>49.999237060504242</v>
      </c>
      <c r="H4730" s="157">
        <f t="shared" si="147"/>
        <v>1599.998474121101</v>
      </c>
    </row>
    <row r="4731" spans="1:8" ht="15" customHeight="1" x14ac:dyDescent="0.2">
      <c r="A4731" s="152"/>
      <c r="B4731" s="152"/>
      <c r="C4731" s="152"/>
      <c r="D4731" s="152"/>
      <c r="E4731" s="153">
        <f>'2.40-Dati'!A4730</f>
        <v>43644.166666666664</v>
      </c>
      <c r="F4731" s="157">
        <f>'2.40-Dati'!B4730</f>
        <v>58.470001220703097</v>
      </c>
      <c r="G4731" s="157">
        <f t="shared" si="146"/>
        <v>-959.99908447260646</v>
      </c>
      <c r="H4731" s="157">
        <f t="shared" si="147"/>
        <v>-909.99984741210221</v>
      </c>
    </row>
    <row r="4732" spans="1:8" ht="15" customHeight="1" x14ac:dyDescent="0.2">
      <c r="A4732" s="152"/>
      <c r="B4732" s="152"/>
      <c r="C4732" s="152"/>
      <c r="D4732" s="152"/>
      <c r="E4732" s="153">
        <f>'2.40-Dati'!A4731</f>
        <v>43647.166666666664</v>
      </c>
      <c r="F4732" s="157">
        <f>'2.40-Dati'!B4731</f>
        <v>59.090000152587798</v>
      </c>
      <c r="G4732" s="157">
        <f t="shared" si="146"/>
        <v>619.99893188470173</v>
      </c>
      <c r="H4732" s="157">
        <f t="shared" si="147"/>
        <v>-340.00015258790472</v>
      </c>
    </row>
    <row r="4733" spans="1:8" ht="15" customHeight="1" x14ac:dyDescent="0.2">
      <c r="A4733" s="152"/>
      <c r="B4733" s="152"/>
      <c r="C4733" s="152"/>
      <c r="D4733" s="152"/>
      <c r="E4733" s="153">
        <f>'2.40-Dati'!A4732</f>
        <v>43648.166666666664</v>
      </c>
      <c r="F4733" s="157">
        <f>'2.40-Dati'!B4732</f>
        <v>56.25</v>
      </c>
      <c r="G4733" s="157">
        <f t="shared" si="146"/>
        <v>-2840.0001525877983</v>
      </c>
      <c r="H4733" s="157">
        <f t="shared" si="147"/>
        <v>-2220.0012207030968</v>
      </c>
    </row>
    <row r="4734" spans="1:8" ht="15" customHeight="1" x14ac:dyDescent="0.2">
      <c r="A4734" s="152"/>
      <c r="B4734" s="152"/>
      <c r="C4734" s="152"/>
      <c r="D4734" s="152"/>
      <c r="E4734" s="153">
        <f>'2.40-Dati'!A4733</f>
        <v>43649.5625</v>
      </c>
      <c r="F4734" s="157">
        <f>'2.40-Dati'!B4733</f>
        <v>57.340000152587798</v>
      </c>
      <c r="G4734" s="157">
        <f t="shared" si="146"/>
        <v>1090.0001525877983</v>
      </c>
      <c r="H4734" s="157">
        <f t="shared" si="147"/>
        <v>-1750</v>
      </c>
    </row>
    <row r="4735" spans="1:8" ht="15" customHeight="1" x14ac:dyDescent="0.2">
      <c r="A4735" s="152"/>
      <c r="B4735" s="152"/>
      <c r="C4735" s="152"/>
      <c r="D4735" s="152"/>
      <c r="E4735" s="153">
        <f>'2.40-Dati'!A4734</f>
        <v>43651.166666666664</v>
      </c>
      <c r="F4735" s="157">
        <f>'2.40-Dati'!B4734</f>
        <v>57.509998321533203</v>
      </c>
      <c r="G4735" s="157">
        <f t="shared" si="146"/>
        <v>169.99816894540487</v>
      </c>
      <c r="H4735" s="157">
        <f t="shared" si="147"/>
        <v>1259.9983215332031</v>
      </c>
    </row>
    <row r="4736" spans="1:8" ht="15" customHeight="1" x14ac:dyDescent="0.2">
      <c r="A4736" s="152"/>
      <c r="B4736" s="152"/>
      <c r="C4736" s="152"/>
      <c r="D4736" s="152"/>
      <c r="E4736" s="153">
        <f>'2.40-Dati'!A4735</f>
        <v>43654.166666666664</v>
      </c>
      <c r="F4736" s="157">
        <f>'2.40-Dati'!B4735</f>
        <v>57.659999847412102</v>
      </c>
      <c r="G4736" s="157">
        <f t="shared" si="146"/>
        <v>150.00152587889914</v>
      </c>
      <c r="H4736" s="157">
        <f t="shared" si="147"/>
        <v>319.99969482430402</v>
      </c>
    </row>
    <row r="4737" spans="1:8" ht="15" customHeight="1" x14ac:dyDescent="0.2">
      <c r="A4737" s="152"/>
      <c r="B4737" s="152"/>
      <c r="C4737" s="152"/>
      <c r="D4737" s="152"/>
      <c r="E4737" s="153">
        <f>'2.40-Dati'!A4736</f>
        <v>43655.166666666664</v>
      </c>
      <c r="F4737" s="157">
        <f>'2.40-Dati'!B4736</f>
        <v>57.830001831054602</v>
      </c>
      <c r="G4737" s="157">
        <f t="shared" si="146"/>
        <v>170.00198364249997</v>
      </c>
      <c r="H4737" s="157">
        <f t="shared" si="147"/>
        <v>320.00350952139911</v>
      </c>
    </row>
    <row r="4738" spans="1:8" ht="15" customHeight="1" x14ac:dyDescent="0.2">
      <c r="A4738" s="152"/>
      <c r="B4738" s="152"/>
      <c r="C4738" s="152"/>
      <c r="D4738" s="152"/>
      <c r="E4738" s="153">
        <f>'2.40-Dati'!A4737</f>
        <v>43656.166666666664</v>
      </c>
      <c r="F4738" s="157">
        <f>'2.40-Dati'!B4737</f>
        <v>60.430000305175703</v>
      </c>
      <c r="G4738" s="157">
        <f t="shared" si="146"/>
        <v>2599.998474121101</v>
      </c>
      <c r="H4738" s="157">
        <f t="shared" si="147"/>
        <v>2770.0004577636009</v>
      </c>
    </row>
    <row r="4739" spans="1:8" ht="15" customHeight="1" x14ac:dyDescent="0.2">
      <c r="A4739" s="152"/>
      <c r="B4739" s="152"/>
      <c r="C4739" s="152"/>
      <c r="D4739" s="152"/>
      <c r="E4739" s="153">
        <f>'2.40-Dati'!A4738</f>
        <v>43657.166666666664</v>
      </c>
      <c r="F4739" s="157">
        <f>'2.40-Dati'!B4738</f>
        <v>60.200000762939403</v>
      </c>
      <c r="G4739" s="157">
        <f t="shared" si="146"/>
        <v>-229.9995422362997</v>
      </c>
      <c r="H4739" s="157">
        <f t="shared" si="147"/>
        <v>2369.9989318848011</v>
      </c>
    </row>
    <row r="4740" spans="1:8" ht="15" customHeight="1" x14ac:dyDescent="0.2">
      <c r="A4740" s="152"/>
      <c r="B4740" s="152"/>
      <c r="C4740" s="152"/>
      <c r="D4740" s="152"/>
      <c r="E4740" s="153">
        <f>'2.40-Dati'!A4739</f>
        <v>43658.166666666664</v>
      </c>
      <c r="F4740" s="157">
        <f>'2.40-Dati'!B4739</f>
        <v>60.209999084472599</v>
      </c>
      <c r="G4740" s="157">
        <f t="shared" ref="G4740:G4803" si="148">IF($B$1="lunga",1,-1)*$B$3*(F4740-F4739)</f>
        <v>9.9983215331960196</v>
      </c>
      <c r="H4740" s="157">
        <f t="shared" si="147"/>
        <v>-220.00122070310368</v>
      </c>
    </row>
    <row r="4741" spans="1:8" ht="15" customHeight="1" x14ac:dyDescent="0.2">
      <c r="A4741" s="152"/>
      <c r="B4741" s="152"/>
      <c r="C4741" s="152"/>
      <c r="D4741" s="152"/>
      <c r="E4741" s="153">
        <f>'2.40-Dati'!A4740</f>
        <v>43661.166666666664</v>
      </c>
      <c r="F4741" s="157">
        <f>'2.40-Dati'!B4740</f>
        <v>59.580001831054602</v>
      </c>
      <c r="G4741" s="157">
        <f t="shared" si="148"/>
        <v>-629.99725341799717</v>
      </c>
      <c r="H4741" s="157">
        <f t="shared" ref="H4741:H4804" si="149">G4740+G4741</f>
        <v>-619.9989318848011</v>
      </c>
    </row>
    <row r="4742" spans="1:8" ht="15" customHeight="1" x14ac:dyDescent="0.2">
      <c r="A4742" s="152"/>
      <c r="B4742" s="152"/>
      <c r="C4742" s="152"/>
      <c r="D4742" s="152"/>
      <c r="E4742" s="153">
        <f>'2.40-Dati'!A4741</f>
        <v>43662.166666666664</v>
      </c>
      <c r="F4742" s="157">
        <f>'2.40-Dati'!B4741</f>
        <v>57.619998931884702</v>
      </c>
      <c r="G4742" s="157">
        <f t="shared" si="148"/>
        <v>-1960.0028991699005</v>
      </c>
      <c r="H4742" s="157">
        <f t="shared" si="149"/>
        <v>-2590.0001525878979</v>
      </c>
    </row>
    <row r="4743" spans="1:8" ht="15" customHeight="1" x14ac:dyDescent="0.2">
      <c r="A4743" s="152"/>
      <c r="B4743" s="152"/>
      <c r="C4743" s="152"/>
      <c r="D4743" s="152"/>
      <c r="E4743" s="153">
        <f>'2.40-Dati'!A4742</f>
        <v>43663.166666666664</v>
      </c>
      <c r="F4743" s="157">
        <f>'2.40-Dati'!B4742</f>
        <v>56.779998779296797</v>
      </c>
      <c r="G4743" s="157">
        <f t="shared" si="148"/>
        <v>-840.00015258790484</v>
      </c>
      <c r="H4743" s="157">
        <f t="shared" si="149"/>
        <v>-2800.0030517578052</v>
      </c>
    </row>
    <row r="4744" spans="1:8" ht="15" customHeight="1" x14ac:dyDescent="0.2">
      <c r="A4744" s="152"/>
      <c r="B4744" s="152"/>
      <c r="C4744" s="152"/>
      <c r="D4744" s="152"/>
      <c r="E4744" s="153">
        <f>'2.40-Dati'!A4743</f>
        <v>43664.166666666664</v>
      </c>
      <c r="F4744" s="157">
        <f>'2.40-Dati'!B4743</f>
        <v>55.299999237060497</v>
      </c>
      <c r="G4744" s="157">
        <f t="shared" si="148"/>
        <v>-1479.9995422362997</v>
      </c>
      <c r="H4744" s="157">
        <f t="shared" si="149"/>
        <v>-2319.9996948242047</v>
      </c>
    </row>
    <row r="4745" spans="1:8" ht="15" customHeight="1" x14ac:dyDescent="0.2">
      <c r="A4745" s="152"/>
      <c r="B4745" s="152"/>
      <c r="C4745" s="152"/>
      <c r="D4745" s="152"/>
      <c r="E4745" s="153">
        <f>'2.40-Dati'!A4744</f>
        <v>43665.166666666664</v>
      </c>
      <c r="F4745" s="157">
        <f>'2.40-Dati'!B4744</f>
        <v>55.630001068115199</v>
      </c>
      <c r="G4745" s="157">
        <f t="shared" si="148"/>
        <v>330.00183105470171</v>
      </c>
      <c r="H4745" s="157">
        <f t="shared" si="149"/>
        <v>-1149.9977111815979</v>
      </c>
    </row>
    <row r="4746" spans="1:8" ht="15" customHeight="1" x14ac:dyDescent="0.2">
      <c r="A4746" s="152"/>
      <c r="B4746" s="152"/>
      <c r="C4746" s="152"/>
      <c r="D4746" s="152"/>
      <c r="E4746" s="153">
        <f>'2.40-Dati'!A4745</f>
        <v>43668.166666666664</v>
      </c>
      <c r="F4746" s="157">
        <f>'2.40-Dati'!B4745</f>
        <v>56.220001220703097</v>
      </c>
      <c r="G4746" s="157">
        <f t="shared" si="148"/>
        <v>590.00015258789767</v>
      </c>
      <c r="H4746" s="157">
        <f t="shared" si="149"/>
        <v>920.00198364259938</v>
      </c>
    </row>
    <row r="4747" spans="1:8" ht="15" customHeight="1" x14ac:dyDescent="0.2">
      <c r="A4747" s="152"/>
      <c r="B4747" s="152"/>
      <c r="C4747" s="152"/>
      <c r="D4747" s="152"/>
      <c r="E4747" s="153">
        <f>'2.40-Dati'!A4746</f>
        <v>43669.166666666664</v>
      </c>
      <c r="F4747" s="157">
        <f>'2.40-Dati'!B4746</f>
        <v>56.770000457763601</v>
      </c>
      <c r="G4747" s="157">
        <f t="shared" si="148"/>
        <v>549.99923706050424</v>
      </c>
      <c r="H4747" s="157">
        <f t="shared" si="149"/>
        <v>1139.999389648402</v>
      </c>
    </row>
    <row r="4748" spans="1:8" ht="15" customHeight="1" x14ac:dyDescent="0.2">
      <c r="A4748" s="152"/>
      <c r="B4748" s="152"/>
      <c r="C4748" s="152"/>
      <c r="D4748" s="152"/>
      <c r="E4748" s="153">
        <f>'2.40-Dati'!A4747</f>
        <v>43670.166666666664</v>
      </c>
      <c r="F4748" s="157">
        <f>'2.40-Dati'!B4747</f>
        <v>55.880001068115199</v>
      </c>
      <c r="G4748" s="157">
        <f t="shared" si="148"/>
        <v>-889.99938964840203</v>
      </c>
      <c r="H4748" s="157">
        <f t="shared" si="149"/>
        <v>-340.00015258789779</v>
      </c>
    </row>
    <row r="4749" spans="1:8" ht="15" customHeight="1" x14ac:dyDescent="0.2">
      <c r="A4749" s="152"/>
      <c r="B4749" s="152"/>
      <c r="C4749" s="152"/>
      <c r="D4749" s="152"/>
      <c r="E4749" s="153">
        <f>'2.40-Dati'!A4748</f>
        <v>43671.166666666664</v>
      </c>
      <c r="F4749" s="157">
        <f>'2.40-Dati'!B4748</f>
        <v>56.020000457763601</v>
      </c>
      <c r="G4749" s="157">
        <f t="shared" si="148"/>
        <v>139.99938964840197</v>
      </c>
      <c r="H4749" s="157">
        <f t="shared" si="149"/>
        <v>-750</v>
      </c>
    </row>
    <row r="4750" spans="1:8" ht="15" customHeight="1" x14ac:dyDescent="0.2">
      <c r="A4750" s="152"/>
      <c r="B4750" s="152"/>
      <c r="C4750" s="152"/>
      <c r="D4750" s="152"/>
      <c r="E4750" s="153">
        <f>'2.40-Dati'!A4749</f>
        <v>43672.166666666664</v>
      </c>
      <c r="F4750" s="157">
        <f>'2.40-Dati'!B4749</f>
        <v>56.200000762939403</v>
      </c>
      <c r="G4750" s="157">
        <f t="shared" si="148"/>
        <v>180.00030517580257</v>
      </c>
      <c r="H4750" s="157">
        <f t="shared" si="149"/>
        <v>319.99969482420454</v>
      </c>
    </row>
    <row r="4751" spans="1:8" ht="15" customHeight="1" x14ac:dyDescent="0.2">
      <c r="A4751" s="152"/>
      <c r="B4751" s="152"/>
      <c r="C4751" s="152"/>
      <c r="D4751" s="152"/>
      <c r="E4751" s="153">
        <f>'2.40-Dati'!A4750</f>
        <v>43675.166666666664</v>
      </c>
      <c r="F4751" s="157">
        <f>'2.40-Dati'!B4750</f>
        <v>56.869998931884702</v>
      </c>
      <c r="G4751" s="157">
        <f t="shared" si="148"/>
        <v>669.99816894529829</v>
      </c>
      <c r="H4751" s="157">
        <f t="shared" si="149"/>
        <v>849.9984741211008</v>
      </c>
    </row>
    <row r="4752" spans="1:8" ht="15" customHeight="1" x14ac:dyDescent="0.2">
      <c r="A4752" s="152"/>
      <c r="B4752" s="152"/>
      <c r="C4752" s="152"/>
      <c r="D4752" s="152"/>
      <c r="E4752" s="153">
        <f>'2.40-Dati'!A4751</f>
        <v>43676.166666666664</v>
      </c>
      <c r="F4752" s="157">
        <f>'2.40-Dati'!B4751</f>
        <v>58.049999237060497</v>
      </c>
      <c r="G4752" s="157">
        <f t="shared" si="148"/>
        <v>1180.0003051757953</v>
      </c>
      <c r="H4752" s="157">
        <f t="shared" si="149"/>
        <v>1849.9984741210938</v>
      </c>
    </row>
    <row r="4753" spans="1:8" ht="15" customHeight="1" x14ac:dyDescent="0.2">
      <c r="A4753" s="152"/>
      <c r="B4753" s="152"/>
      <c r="C4753" s="152"/>
      <c r="D4753" s="152"/>
      <c r="E4753" s="153">
        <f>'2.40-Dati'!A4752</f>
        <v>43677.166666666664</v>
      </c>
      <c r="F4753" s="157">
        <f>'2.40-Dati'!B4752</f>
        <v>58.580001831054602</v>
      </c>
      <c r="G4753" s="157">
        <f t="shared" si="148"/>
        <v>530.00259399410515</v>
      </c>
      <c r="H4753" s="157">
        <f t="shared" si="149"/>
        <v>1710.0028991699005</v>
      </c>
    </row>
    <row r="4754" spans="1:8" ht="15" customHeight="1" x14ac:dyDescent="0.2">
      <c r="A4754" s="152"/>
      <c r="B4754" s="152"/>
      <c r="C4754" s="152"/>
      <c r="D4754" s="152"/>
      <c r="E4754" s="153">
        <f>'2.40-Dati'!A4753</f>
        <v>43678.166666666664</v>
      </c>
      <c r="F4754" s="157">
        <f>'2.40-Dati'!B4753</f>
        <v>53.950000762939403</v>
      </c>
      <c r="G4754" s="157">
        <f t="shared" si="148"/>
        <v>-4630.0010681151989</v>
      </c>
      <c r="H4754" s="157">
        <f t="shared" si="149"/>
        <v>-4099.9984741210938</v>
      </c>
    </row>
    <row r="4755" spans="1:8" ht="15" customHeight="1" x14ac:dyDescent="0.2">
      <c r="A4755" s="152"/>
      <c r="B4755" s="152"/>
      <c r="C4755" s="152"/>
      <c r="D4755" s="152"/>
      <c r="E4755" s="153">
        <f>'2.40-Dati'!A4754</f>
        <v>43679.166666666664</v>
      </c>
      <c r="F4755" s="157">
        <f>'2.40-Dati'!B4754</f>
        <v>55.659999847412102</v>
      </c>
      <c r="G4755" s="157">
        <f t="shared" si="148"/>
        <v>1709.999084472699</v>
      </c>
      <c r="H4755" s="157">
        <f t="shared" si="149"/>
        <v>-2920.0019836424999</v>
      </c>
    </row>
    <row r="4756" spans="1:8" ht="15" customHeight="1" x14ac:dyDescent="0.2">
      <c r="A4756" s="152"/>
      <c r="B4756" s="152"/>
      <c r="C4756" s="152"/>
      <c r="D4756" s="152"/>
      <c r="E4756" s="153">
        <f>'2.40-Dati'!A4755</f>
        <v>43682.166666666664</v>
      </c>
      <c r="F4756" s="157">
        <f>'2.40-Dati'!B4755</f>
        <v>54.689998626708899</v>
      </c>
      <c r="G4756" s="157">
        <f t="shared" si="148"/>
        <v>-970.00122070320322</v>
      </c>
      <c r="H4756" s="157">
        <f t="shared" si="149"/>
        <v>739.99786376949578</v>
      </c>
    </row>
    <row r="4757" spans="1:8" ht="15" customHeight="1" x14ac:dyDescent="0.2">
      <c r="A4757" s="152"/>
      <c r="B4757" s="152"/>
      <c r="C4757" s="152"/>
      <c r="D4757" s="152"/>
      <c r="E4757" s="153">
        <f>'2.40-Dati'!A4756</f>
        <v>43683.166666666664</v>
      </c>
      <c r="F4757" s="157">
        <f>'2.40-Dati'!B4756</f>
        <v>53.630001068115199</v>
      </c>
      <c r="G4757" s="157">
        <f t="shared" si="148"/>
        <v>-1059.9975585937002</v>
      </c>
      <c r="H4757" s="157">
        <f t="shared" si="149"/>
        <v>-2029.9987792969034</v>
      </c>
    </row>
    <row r="4758" spans="1:8" ht="15" customHeight="1" x14ac:dyDescent="0.2">
      <c r="A4758" s="152"/>
      <c r="B4758" s="152"/>
      <c r="C4758" s="152"/>
      <c r="D4758" s="152"/>
      <c r="E4758" s="153">
        <f>'2.40-Dati'!A4757</f>
        <v>43684.166666666664</v>
      </c>
      <c r="F4758" s="157">
        <f>'2.40-Dati'!B4757</f>
        <v>51.090000152587798</v>
      </c>
      <c r="G4758" s="157">
        <f t="shared" si="148"/>
        <v>-2540.0009155274006</v>
      </c>
      <c r="H4758" s="157">
        <f t="shared" si="149"/>
        <v>-3599.998474121101</v>
      </c>
    </row>
    <row r="4759" spans="1:8" ht="15" customHeight="1" x14ac:dyDescent="0.2">
      <c r="A4759" s="152"/>
      <c r="B4759" s="152"/>
      <c r="C4759" s="152"/>
      <c r="D4759" s="152"/>
      <c r="E4759" s="153">
        <f>'2.40-Dati'!A4758</f>
        <v>43685.166666666664</v>
      </c>
      <c r="F4759" s="157">
        <f>'2.40-Dati'!B4758</f>
        <v>52.540000915527301</v>
      </c>
      <c r="G4759" s="157">
        <f t="shared" si="148"/>
        <v>1450.0007629395029</v>
      </c>
      <c r="H4759" s="157">
        <f t="shared" si="149"/>
        <v>-1090.0001525878977</v>
      </c>
    </row>
    <row r="4760" spans="1:8" ht="15" customHeight="1" x14ac:dyDescent="0.2">
      <c r="A4760" s="152"/>
      <c r="B4760" s="152"/>
      <c r="C4760" s="152"/>
      <c r="D4760" s="152"/>
      <c r="E4760" s="153">
        <f>'2.40-Dati'!A4759</f>
        <v>43686.166666666664</v>
      </c>
      <c r="F4760" s="157">
        <f>'2.40-Dati'!B4759</f>
        <v>54.5</v>
      </c>
      <c r="G4760" s="157">
        <f t="shared" si="148"/>
        <v>1959.999084472699</v>
      </c>
      <c r="H4760" s="157">
        <f t="shared" si="149"/>
        <v>3409.9998474122021</v>
      </c>
    </row>
    <row r="4761" spans="1:8" ht="15" customHeight="1" x14ac:dyDescent="0.2">
      <c r="A4761" s="152"/>
      <c r="B4761" s="152"/>
      <c r="C4761" s="152"/>
      <c r="D4761" s="152"/>
      <c r="E4761" s="153">
        <f>'2.40-Dati'!A4760</f>
        <v>43689.166666666664</v>
      </c>
      <c r="F4761" s="157">
        <f>'2.40-Dati'!B4760</f>
        <v>54.930000305175703</v>
      </c>
      <c r="G4761" s="157">
        <f t="shared" si="148"/>
        <v>430.00030517570309</v>
      </c>
      <c r="H4761" s="157">
        <f t="shared" si="149"/>
        <v>2389.999389648402</v>
      </c>
    </row>
    <row r="4762" spans="1:8" ht="15" customHeight="1" x14ac:dyDescent="0.2">
      <c r="A4762" s="152"/>
      <c r="B4762" s="152"/>
      <c r="C4762" s="152"/>
      <c r="D4762" s="152"/>
      <c r="E4762" s="153">
        <f>'2.40-Dati'!A4761</f>
        <v>43690.166666666664</v>
      </c>
      <c r="F4762" s="157">
        <f>'2.40-Dati'!B4761</f>
        <v>57.099998474121001</v>
      </c>
      <c r="G4762" s="157">
        <f t="shared" si="148"/>
        <v>2169.9981689452984</v>
      </c>
      <c r="H4762" s="157">
        <f t="shared" si="149"/>
        <v>2599.9984741210014</v>
      </c>
    </row>
    <row r="4763" spans="1:8" ht="15" customHeight="1" x14ac:dyDescent="0.2">
      <c r="A4763" s="152"/>
      <c r="B4763" s="152"/>
      <c r="C4763" s="152"/>
      <c r="D4763" s="152"/>
      <c r="E4763" s="153">
        <f>'2.40-Dati'!A4762</f>
        <v>43691.166666666664</v>
      </c>
      <c r="F4763" s="157">
        <f>'2.40-Dati'!B4762</f>
        <v>55.2299995422363</v>
      </c>
      <c r="G4763" s="157">
        <f t="shared" si="148"/>
        <v>-1869.9989318847017</v>
      </c>
      <c r="H4763" s="157">
        <f t="shared" si="149"/>
        <v>299.99923706059667</v>
      </c>
    </row>
    <row r="4764" spans="1:8" ht="15" customHeight="1" x14ac:dyDescent="0.2">
      <c r="A4764" s="152"/>
      <c r="B4764" s="152"/>
      <c r="C4764" s="152"/>
      <c r="D4764" s="152"/>
      <c r="E4764" s="153">
        <f>'2.40-Dati'!A4763</f>
        <v>43692.166666666664</v>
      </c>
      <c r="F4764" s="157">
        <f>'2.40-Dati'!B4763</f>
        <v>54.470001220703097</v>
      </c>
      <c r="G4764" s="157">
        <f t="shared" si="148"/>
        <v>-759.99832153320313</v>
      </c>
      <c r="H4764" s="157">
        <f t="shared" si="149"/>
        <v>-2629.9972534179051</v>
      </c>
    </row>
    <row r="4765" spans="1:8" ht="15" customHeight="1" x14ac:dyDescent="0.2">
      <c r="A4765" s="152"/>
      <c r="B4765" s="152"/>
      <c r="C4765" s="152"/>
      <c r="D4765" s="152"/>
      <c r="E4765" s="153">
        <f>'2.40-Dati'!A4764</f>
        <v>43693.166666666664</v>
      </c>
      <c r="F4765" s="157">
        <f>'2.40-Dati'!B4764</f>
        <v>54.869998931884702</v>
      </c>
      <c r="G4765" s="157">
        <f t="shared" si="148"/>
        <v>399.9977111816051</v>
      </c>
      <c r="H4765" s="157">
        <f t="shared" si="149"/>
        <v>-360.00061035159803</v>
      </c>
    </row>
    <row r="4766" spans="1:8" ht="15" customHeight="1" x14ac:dyDescent="0.2">
      <c r="A4766" s="152"/>
      <c r="B4766" s="152"/>
      <c r="C4766" s="152"/>
      <c r="D4766" s="152"/>
      <c r="E4766" s="153">
        <f>'2.40-Dati'!A4765</f>
        <v>43696.166666666664</v>
      </c>
      <c r="F4766" s="157">
        <f>'2.40-Dati'!B4765</f>
        <v>56.209999084472599</v>
      </c>
      <c r="G4766" s="157">
        <f t="shared" si="148"/>
        <v>1340.0001525878977</v>
      </c>
      <c r="H4766" s="157">
        <f t="shared" si="149"/>
        <v>1739.9978637695028</v>
      </c>
    </row>
    <row r="4767" spans="1:8" ht="15" customHeight="1" x14ac:dyDescent="0.2">
      <c r="A4767" s="152"/>
      <c r="B4767" s="152"/>
      <c r="C4767" s="152"/>
      <c r="D4767" s="152"/>
      <c r="E4767" s="153">
        <f>'2.40-Dati'!A4766</f>
        <v>43697.166666666664</v>
      </c>
      <c r="F4767" s="157">
        <f>'2.40-Dati'!B4766</f>
        <v>56.340000152587798</v>
      </c>
      <c r="G4767" s="157">
        <f t="shared" si="148"/>
        <v>130.00106811519885</v>
      </c>
      <c r="H4767" s="157">
        <f t="shared" si="149"/>
        <v>1470.0012207030966</v>
      </c>
    </row>
    <row r="4768" spans="1:8" ht="15" customHeight="1" x14ac:dyDescent="0.2">
      <c r="A4768" s="152"/>
      <c r="B4768" s="152"/>
      <c r="C4768" s="152"/>
      <c r="D4768" s="152"/>
      <c r="E4768" s="153">
        <f>'2.40-Dati'!A4767</f>
        <v>43698.166666666664</v>
      </c>
      <c r="F4768" s="157">
        <f>'2.40-Dati'!B4767</f>
        <v>55.680000305175703</v>
      </c>
      <c r="G4768" s="157">
        <f t="shared" si="148"/>
        <v>-659.99984741209516</v>
      </c>
      <c r="H4768" s="157">
        <f t="shared" si="149"/>
        <v>-529.99877929689637</v>
      </c>
    </row>
    <row r="4769" spans="1:8" ht="15" customHeight="1" x14ac:dyDescent="0.2">
      <c r="A4769" s="152"/>
      <c r="B4769" s="152"/>
      <c r="C4769" s="152"/>
      <c r="D4769" s="152"/>
      <c r="E4769" s="153">
        <f>'2.40-Dati'!A4768</f>
        <v>43699.166666666664</v>
      </c>
      <c r="F4769" s="157">
        <f>'2.40-Dati'!B4768</f>
        <v>55.349998474121001</v>
      </c>
      <c r="G4769" s="157">
        <f t="shared" si="148"/>
        <v>-330.00183105470171</v>
      </c>
      <c r="H4769" s="157">
        <f t="shared" si="149"/>
        <v>-990.00167846679688</v>
      </c>
    </row>
    <row r="4770" spans="1:8" ht="15" customHeight="1" x14ac:dyDescent="0.2">
      <c r="A4770" s="152"/>
      <c r="B4770" s="152"/>
      <c r="C4770" s="152"/>
      <c r="D4770" s="152"/>
      <c r="E4770" s="153">
        <f>'2.40-Dati'!A4769</f>
        <v>43700.166666666664</v>
      </c>
      <c r="F4770" s="157">
        <f>'2.40-Dati'!B4769</f>
        <v>54.169998168945298</v>
      </c>
      <c r="G4770" s="157">
        <f t="shared" si="148"/>
        <v>-1180.000305175703</v>
      </c>
      <c r="H4770" s="157">
        <f t="shared" si="149"/>
        <v>-1510.0021362304046</v>
      </c>
    </row>
    <row r="4771" spans="1:8" ht="15" customHeight="1" x14ac:dyDescent="0.2">
      <c r="A4771" s="152"/>
      <c r="B4771" s="152"/>
      <c r="C4771" s="152"/>
      <c r="D4771" s="152"/>
      <c r="E4771" s="153">
        <f>'2.40-Dati'!A4770</f>
        <v>43703.166666666664</v>
      </c>
      <c r="F4771" s="157">
        <f>'2.40-Dati'!B4770</f>
        <v>53.639999389648402</v>
      </c>
      <c r="G4771" s="157">
        <f t="shared" si="148"/>
        <v>-529.99877929689637</v>
      </c>
      <c r="H4771" s="157">
        <f t="shared" si="149"/>
        <v>-1709.9990844725994</v>
      </c>
    </row>
    <row r="4772" spans="1:8" ht="15" customHeight="1" x14ac:dyDescent="0.2">
      <c r="A4772" s="152"/>
      <c r="B4772" s="152"/>
      <c r="C4772" s="152"/>
      <c r="D4772" s="152"/>
      <c r="E4772" s="153">
        <f>'2.40-Dati'!A4771</f>
        <v>43704.166666666664</v>
      </c>
      <c r="F4772" s="157">
        <f>'2.40-Dati'!B4771</f>
        <v>54.930000305175703</v>
      </c>
      <c r="G4772" s="157">
        <f t="shared" si="148"/>
        <v>1290.000915527301</v>
      </c>
      <c r="H4772" s="157">
        <f t="shared" si="149"/>
        <v>760.00213623040463</v>
      </c>
    </row>
    <row r="4773" spans="1:8" ht="15" customHeight="1" x14ac:dyDescent="0.2">
      <c r="A4773" s="152"/>
      <c r="B4773" s="152"/>
      <c r="C4773" s="152"/>
      <c r="D4773" s="152"/>
      <c r="E4773" s="153">
        <f>'2.40-Dati'!A4772</f>
        <v>43705.166666666664</v>
      </c>
      <c r="F4773" s="157">
        <f>'2.40-Dati'!B4772</f>
        <v>55.779998779296797</v>
      </c>
      <c r="G4773" s="157">
        <f t="shared" si="148"/>
        <v>849.99847412109375</v>
      </c>
      <c r="H4773" s="157">
        <f t="shared" si="149"/>
        <v>2139.9993896483948</v>
      </c>
    </row>
    <row r="4774" spans="1:8" ht="15" customHeight="1" x14ac:dyDescent="0.2">
      <c r="A4774" s="152"/>
      <c r="B4774" s="152"/>
      <c r="C4774" s="152"/>
      <c r="D4774" s="152"/>
      <c r="E4774" s="153">
        <f>'2.40-Dati'!A4773</f>
        <v>43706.166666666664</v>
      </c>
      <c r="F4774" s="157">
        <f>'2.40-Dati'!B4773</f>
        <v>56.709999084472599</v>
      </c>
      <c r="G4774" s="157">
        <f t="shared" si="148"/>
        <v>930.00030517580262</v>
      </c>
      <c r="H4774" s="157">
        <f t="shared" si="149"/>
        <v>1779.9987792968964</v>
      </c>
    </row>
    <row r="4775" spans="1:8" ht="15" customHeight="1" x14ac:dyDescent="0.2">
      <c r="A4775" s="152"/>
      <c r="B4775" s="152"/>
      <c r="C4775" s="152"/>
      <c r="D4775" s="152"/>
      <c r="E4775" s="153">
        <f>'2.40-Dati'!A4774</f>
        <v>43707.166666666664</v>
      </c>
      <c r="F4775" s="157">
        <f>'2.40-Dati'!B4774</f>
        <v>55.099998474121001</v>
      </c>
      <c r="G4775" s="157">
        <f t="shared" si="148"/>
        <v>-1610.000610351598</v>
      </c>
      <c r="H4775" s="157">
        <f t="shared" si="149"/>
        <v>-680.00030517579535</v>
      </c>
    </row>
    <row r="4776" spans="1:8" ht="15" customHeight="1" x14ac:dyDescent="0.2">
      <c r="A4776" s="152"/>
      <c r="B4776" s="152"/>
      <c r="C4776" s="152"/>
      <c r="D4776" s="152"/>
      <c r="E4776" s="153">
        <f>'2.40-Dati'!A4775</f>
        <v>43711.166666666664</v>
      </c>
      <c r="F4776" s="157">
        <f>'2.40-Dati'!B4775</f>
        <v>53.939998626708899</v>
      </c>
      <c r="G4776" s="157">
        <f t="shared" si="148"/>
        <v>-1159.9998474121023</v>
      </c>
      <c r="H4776" s="157">
        <f t="shared" si="149"/>
        <v>-2770.0004577637001</v>
      </c>
    </row>
    <row r="4777" spans="1:8" ht="15" customHeight="1" x14ac:dyDescent="0.2">
      <c r="A4777" s="152"/>
      <c r="B4777" s="152"/>
      <c r="C4777" s="152"/>
      <c r="D4777" s="152"/>
      <c r="E4777" s="153">
        <f>'2.40-Dati'!A4776</f>
        <v>43712.166666666664</v>
      </c>
      <c r="F4777" s="157">
        <f>'2.40-Dati'!B4776</f>
        <v>56.259998321533203</v>
      </c>
      <c r="G4777" s="157">
        <f t="shared" si="148"/>
        <v>2319.9996948243042</v>
      </c>
      <c r="H4777" s="157">
        <f t="shared" si="149"/>
        <v>1159.9998474122019</v>
      </c>
    </row>
    <row r="4778" spans="1:8" ht="15" customHeight="1" x14ac:dyDescent="0.2">
      <c r="A4778" s="152"/>
      <c r="B4778" s="152"/>
      <c r="C4778" s="152"/>
      <c r="D4778" s="152"/>
      <c r="E4778" s="153">
        <f>'2.40-Dati'!A4777</f>
        <v>43713.166666666664</v>
      </c>
      <c r="F4778" s="157">
        <f>'2.40-Dati'!B4777</f>
        <v>56.299999237060497</v>
      </c>
      <c r="G4778" s="157">
        <f t="shared" si="148"/>
        <v>40.000915527294012</v>
      </c>
      <c r="H4778" s="157">
        <f t="shared" si="149"/>
        <v>2360.0006103515984</v>
      </c>
    </row>
    <row r="4779" spans="1:8" ht="15" customHeight="1" x14ac:dyDescent="0.2">
      <c r="A4779" s="152"/>
      <c r="B4779" s="152"/>
      <c r="C4779" s="152"/>
      <c r="D4779" s="152"/>
      <c r="E4779" s="153">
        <f>'2.40-Dati'!A4778</f>
        <v>43714.166666666664</v>
      </c>
      <c r="F4779" s="157">
        <f>'2.40-Dati'!B4778</f>
        <v>56.520000457763601</v>
      </c>
      <c r="G4779" s="157">
        <f t="shared" si="148"/>
        <v>220.00122070310368</v>
      </c>
      <c r="H4779" s="157">
        <f t="shared" si="149"/>
        <v>260.0021362303977</v>
      </c>
    </row>
    <row r="4780" spans="1:8" ht="15" customHeight="1" x14ac:dyDescent="0.2">
      <c r="A4780" s="152"/>
      <c r="B4780" s="152"/>
      <c r="C4780" s="152"/>
      <c r="D4780" s="152"/>
      <c r="E4780" s="153">
        <f>'2.40-Dati'!A4779</f>
        <v>43717.166666666664</v>
      </c>
      <c r="F4780" s="157">
        <f>'2.40-Dati'!B4779</f>
        <v>57.849998474121001</v>
      </c>
      <c r="G4780" s="157">
        <f t="shared" si="148"/>
        <v>1329.9980163574005</v>
      </c>
      <c r="H4780" s="157">
        <f t="shared" si="149"/>
        <v>1549.9992370605041</v>
      </c>
    </row>
    <row r="4781" spans="1:8" ht="15" customHeight="1" x14ac:dyDescent="0.2">
      <c r="A4781" s="152"/>
      <c r="B4781" s="152"/>
      <c r="C4781" s="152"/>
      <c r="D4781" s="152"/>
      <c r="E4781" s="153">
        <f>'2.40-Dati'!A4780</f>
        <v>43718.166666666664</v>
      </c>
      <c r="F4781" s="157">
        <f>'2.40-Dati'!B4780</f>
        <v>57.400001525878899</v>
      </c>
      <c r="G4781" s="157">
        <f t="shared" si="148"/>
        <v>-449.99694824210223</v>
      </c>
      <c r="H4781" s="157">
        <f t="shared" si="149"/>
        <v>880.00106811529827</v>
      </c>
    </row>
    <row r="4782" spans="1:8" ht="15" customHeight="1" x14ac:dyDescent="0.2">
      <c r="A4782" s="152"/>
      <c r="B4782" s="152"/>
      <c r="C4782" s="152"/>
      <c r="D4782" s="152"/>
      <c r="E4782" s="153">
        <f>'2.40-Dati'!A4781</f>
        <v>43719.166666666664</v>
      </c>
      <c r="F4782" s="157">
        <f>'2.40-Dati'!B4781</f>
        <v>55.75</v>
      </c>
      <c r="G4782" s="157">
        <f t="shared" si="148"/>
        <v>-1650.0015258788992</v>
      </c>
      <c r="H4782" s="157">
        <f t="shared" si="149"/>
        <v>-2099.9984741210014</v>
      </c>
    </row>
    <row r="4783" spans="1:8" ht="15" customHeight="1" x14ac:dyDescent="0.2">
      <c r="A4783" s="152"/>
      <c r="B4783" s="152"/>
      <c r="C4783" s="152"/>
      <c r="D4783" s="152"/>
      <c r="E4783" s="153">
        <f>'2.40-Dati'!A4782</f>
        <v>43720.166666666664</v>
      </c>
      <c r="F4783" s="157">
        <f>'2.40-Dati'!B4782</f>
        <v>55.090000152587798</v>
      </c>
      <c r="G4783" s="157">
        <f t="shared" si="148"/>
        <v>-659.99984741220169</v>
      </c>
      <c r="H4783" s="157">
        <f t="shared" si="149"/>
        <v>-2310.0013732911011</v>
      </c>
    </row>
    <row r="4784" spans="1:8" ht="15" customHeight="1" x14ac:dyDescent="0.2">
      <c r="A4784" s="152"/>
      <c r="B4784" s="152"/>
      <c r="C4784" s="152"/>
      <c r="D4784" s="152"/>
      <c r="E4784" s="153">
        <f>'2.40-Dati'!A4783</f>
        <v>43721.166666666664</v>
      </c>
      <c r="F4784" s="157">
        <f>'2.40-Dati'!B4783</f>
        <v>54.849998474121001</v>
      </c>
      <c r="G4784" s="157">
        <f t="shared" si="148"/>
        <v>-240.00167846679688</v>
      </c>
      <c r="H4784" s="157">
        <f t="shared" si="149"/>
        <v>-900.00152587899856</v>
      </c>
    </row>
    <row r="4785" spans="1:8" ht="15" customHeight="1" x14ac:dyDescent="0.2">
      <c r="A4785" s="152"/>
      <c r="B4785" s="152"/>
      <c r="C4785" s="152"/>
      <c r="D4785" s="152"/>
      <c r="E4785" s="153">
        <f>'2.40-Dati'!A4784</f>
        <v>43724.166666666664</v>
      </c>
      <c r="F4785" s="157">
        <f>'2.40-Dati'!B4784</f>
        <v>62.900001525878899</v>
      </c>
      <c r="G4785" s="157">
        <f t="shared" si="148"/>
        <v>8050.003051757898</v>
      </c>
      <c r="H4785" s="157">
        <f t="shared" si="149"/>
        <v>7810.0013732911011</v>
      </c>
    </row>
    <row r="4786" spans="1:8" ht="15" customHeight="1" x14ac:dyDescent="0.2">
      <c r="A4786" s="152"/>
      <c r="B4786" s="152"/>
      <c r="C4786" s="152"/>
      <c r="D4786" s="152"/>
      <c r="E4786" s="153">
        <f>'2.40-Dati'!A4785</f>
        <v>43725.166666666664</v>
      </c>
      <c r="F4786" s="157">
        <f>'2.40-Dati'!B4785</f>
        <v>59.340000152587798</v>
      </c>
      <c r="G4786" s="157">
        <f t="shared" si="148"/>
        <v>-3560.0013732911011</v>
      </c>
      <c r="H4786" s="157">
        <f t="shared" si="149"/>
        <v>4490.0016784667969</v>
      </c>
    </row>
    <row r="4787" spans="1:8" ht="15" customHeight="1" x14ac:dyDescent="0.2">
      <c r="A4787" s="152"/>
      <c r="B4787" s="152"/>
      <c r="C4787" s="152"/>
      <c r="D4787" s="152"/>
      <c r="E4787" s="153">
        <f>'2.40-Dati'!A4786</f>
        <v>43726.166666666664</v>
      </c>
      <c r="F4787" s="157">
        <f>'2.40-Dati'!B4786</f>
        <v>58.110000610351499</v>
      </c>
      <c r="G4787" s="157">
        <f t="shared" si="148"/>
        <v>-1229.9995422362997</v>
      </c>
      <c r="H4787" s="157">
        <f t="shared" si="149"/>
        <v>-4790.000915527401</v>
      </c>
    </row>
    <row r="4788" spans="1:8" ht="15" customHeight="1" x14ac:dyDescent="0.2">
      <c r="A4788" s="152"/>
      <c r="B4788" s="152"/>
      <c r="C4788" s="152"/>
      <c r="D4788" s="152"/>
      <c r="E4788" s="153">
        <f>'2.40-Dati'!A4787</f>
        <v>43727.166666666664</v>
      </c>
      <c r="F4788" s="157">
        <f>'2.40-Dati'!B4787</f>
        <v>58.130001068115199</v>
      </c>
      <c r="G4788" s="157">
        <f t="shared" si="148"/>
        <v>20.000457763700297</v>
      </c>
      <c r="H4788" s="157">
        <f t="shared" si="149"/>
        <v>-1209.9990844725994</v>
      </c>
    </row>
    <row r="4789" spans="1:8" ht="15" customHeight="1" x14ac:dyDescent="0.2">
      <c r="A4789" s="152"/>
      <c r="B4789" s="152"/>
      <c r="C4789" s="152"/>
      <c r="D4789" s="152"/>
      <c r="E4789" s="153">
        <f>'2.40-Dati'!A4788</f>
        <v>43728.166666666664</v>
      </c>
      <c r="F4789" s="157">
        <f>'2.40-Dati'!B4788</f>
        <v>58.090000152587798</v>
      </c>
      <c r="G4789" s="157">
        <f t="shared" si="148"/>
        <v>-40.000915527400593</v>
      </c>
      <c r="H4789" s="157">
        <f t="shared" si="149"/>
        <v>-20.000457763700297</v>
      </c>
    </row>
    <row r="4790" spans="1:8" ht="15" customHeight="1" x14ac:dyDescent="0.2">
      <c r="A4790" s="152"/>
      <c r="B4790" s="152"/>
      <c r="C4790" s="152"/>
      <c r="D4790" s="152"/>
      <c r="E4790" s="153">
        <f>'2.40-Dati'!A4789</f>
        <v>43731.166666666664</v>
      </c>
      <c r="F4790" s="157">
        <f>'2.40-Dati'!B4789</f>
        <v>58.639999389648402</v>
      </c>
      <c r="G4790" s="157">
        <f t="shared" si="148"/>
        <v>549.99923706060372</v>
      </c>
      <c r="H4790" s="157">
        <f t="shared" si="149"/>
        <v>509.99832153320313</v>
      </c>
    </row>
    <row r="4791" spans="1:8" ht="15" customHeight="1" x14ac:dyDescent="0.2">
      <c r="A4791" s="152"/>
      <c r="B4791" s="152"/>
      <c r="C4791" s="152"/>
      <c r="D4791" s="152"/>
      <c r="E4791" s="153">
        <f>'2.40-Dati'!A4790</f>
        <v>43732.166666666664</v>
      </c>
      <c r="F4791" s="157">
        <f>'2.40-Dati'!B4790</f>
        <v>57.290000915527301</v>
      </c>
      <c r="G4791" s="157">
        <f t="shared" si="148"/>
        <v>-1349.9984741211008</v>
      </c>
      <c r="H4791" s="157">
        <f t="shared" si="149"/>
        <v>-799.99923706049708</v>
      </c>
    </row>
    <row r="4792" spans="1:8" ht="15" customHeight="1" x14ac:dyDescent="0.2">
      <c r="A4792" s="152"/>
      <c r="B4792" s="152"/>
      <c r="C4792" s="152"/>
      <c r="D4792" s="152"/>
      <c r="E4792" s="153">
        <f>'2.40-Dati'!A4791</f>
        <v>43733.166666666664</v>
      </c>
      <c r="F4792" s="157">
        <f>'2.40-Dati'!B4791</f>
        <v>56.490001678466797</v>
      </c>
      <c r="G4792" s="157">
        <f t="shared" si="148"/>
        <v>-799.99923706050424</v>
      </c>
      <c r="H4792" s="157">
        <f t="shared" si="149"/>
        <v>-2149.9977111816052</v>
      </c>
    </row>
    <row r="4793" spans="1:8" ht="15" customHeight="1" x14ac:dyDescent="0.2">
      <c r="A4793" s="152"/>
      <c r="B4793" s="152"/>
      <c r="C4793" s="152"/>
      <c r="D4793" s="152"/>
      <c r="E4793" s="153">
        <f>'2.40-Dati'!A4792</f>
        <v>43734.166666666664</v>
      </c>
      <c r="F4793" s="157">
        <f>'2.40-Dati'!B4792</f>
        <v>56.409999847412102</v>
      </c>
      <c r="G4793" s="157">
        <f t="shared" si="148"/>
        <v>-80.001831054694605</v>
      </c>
      <c r="H4793" s="157">
        <f t="shared" si="149"/>
        <v>-880.0010681151989</v>
      </c>
    </row>
    <row r="4794" spans="1:8" ht="15" customHeight="1" x14ac:dyDescent="0.2">
      <c r="A4794" s="152"/>
      <c r="B4794" s="152"/>
      <c r="C4794" s="152"/>
      <c r="D4794" s="152"/>
      <c r="E4794" s="153">
        <f>'2.40-Dati'!A4793</f>
        <v>43735.166666666664</v>
      </c>
      <c r="F4794" s="157">
        <f>'2.40-Dati'!B4793</f>
        <v>55.909999847412102</v>
      </c>
      <c r="G4794" s="157">
        <f t="shared" si="148"/>
        <v>-500</v>
      </c>
      <c r="H4794" s="157">
        <f t="shared" si="149"/>
        <v>-580.00183105469455</v>
      </c>
    </row>
    <row r="4795" spans="1:8" ht="15" customHeight="1" x14ac:dyDescent="0.2">
      <c r="A4795" s="152"/>
      <c r="B4795" s="152"/>
      <c r="C4795" s="152"/>
      <c r="D4795" s="152"/>
      <c r="E4795" s="153">
        <f>'2.40-Dati'!A4794</f>
        <v>43738.166666666664</v>
      </c>
      <c r="F4795" s="157">
        <f>'2.40-Dati'!B4794</f>
        <v>54.069999694824197</v>
      </c>
      <c r="G4795" s="157">
        <f t="shared" si="148"/>
        <v>-1840.0001525879047</v>
      </c>
      <c r="H4795" s="157">
        <f t="shared" si="149"/>
        <v>-2340.0001525879047</v>
      </c>
    </row>
    <row r="4796" spans="1:8" ht="15" customHeight="1" x14ac:dyDescent="0.2">
      <c r="A4796" s="152"/>
      <c r="B4796" s="152"/>
      <c r="C4796" s="152"/>
      <c r="D4796" s="152"/>
      <c r="E4796" s="153">
        <f>'2.40-Dati'!A4795</f>
        <v>43739.166666666664</v>
      </c>
      <c r="F4796" s="157">
        <f>'2.40-Dati'!B4795</f>
        <v>53.619998931884702</v>
      </c>
      <c r="G4796" s="157">
        <f t="shared" si="148"/>
        <v>-450.00076293949576</v>
      </c>
      <c r="H4796" s="157">
        <f t="shared" si="149"/>
        <v>-2290.0009155274006</v>
      </c>
    </row>
    <row r="4797" spans="1:8" ht="15" customHeight="1" x14ac:dyDescent="0.2">
      <c r="A4797" s="152"/>
      <c r="B4797" s="152"/>
      <c r="C4797" s="152"/>
      <c r="D4797" s="152"/>
      <c r="E4797" s="153">
        <f>'2.40-Dati'!A4796</f>
        <v>43740.166666666664</v>
      </c>
      <c r="F4797" s="157">
        <f>'2.40-Dati'!B4796</f>
        <v>52.639999389648402</v>
      </c>
      <c r="G4797" s="157">
        <f t="shared" si="148"/>
        <v>-979.9995422362997</v>
      </c>
      <c r="H4797" s="157">
        <f t="shared" si="149"/>
        <v>-1430.0003051757953</v>
      </c>
    </row>
    <row r="4798" spans="1:8" ht="15" customHeight="1" x14ac:dyDescent="0.2">
      <c r="A4798" s="152"/>
      <c r="B4798" s="152"/>
      <c r="C4798" s="152"/>
      <c r="D4798" s="152"/>
      <c r="E4798" s="153">
        <f>'2.40-Dati'!A4797</f>
        <v>43741.166666666664</v>
      </c>
      <c r="F4798" s="157">
        <f>'2.40-Dati'!B4797</f>
        <v>52.450000762939403</v>
      </c>
      <c r="G4798" s="157">
        <f t="shared" si="148"/>
        <v>-189.99862670899859</v>
      </c>
      <c r="H4798" s="157">
        <f t="shared" si="149"/>
        <v>-1169.9981689452984</v>
      </c>
    </row>
    <row r="4799" spans="1:8" ht="15" customHeight="1" x14ac:dyDescent="0.2">
      <c r="A4799" s="152"/>
      <c r="B4799" s="152"/>
      <c r="C4799" s="152"/>
      <c r="D4799" s="152"/>
      <c r="E4799" s="153">
        <f>'2.40-Dati'!A4798</f>
        <v>43742.166666666664</v>
      </c>
      <c r="F4799" s="157">
        <f>'2.40-Dati'!B4798</f>
        <v>52.810001373291001</v>
      </c>
      <c r="G4799" s="157">
        <f t="shared" si="148"/>
        <v>360.00061035159803</v>
      </c>
      <c r="H4799" s="157">
        <f t="shared" si="149"/>
        <v>170.00198364259944</v>
      </c>
    </row>
    <row r="4800" spans="1:8" ht="15" customHeight="1" x14ac:dyDescent="0.2">
      <c r="A4800" s="152"/>
      <c r="B4800" s="152"/>
      <c r="C4800" s="152"/>
      <c r="D4800" s="152"/>
      <c r="E4800" s="153">
        <f>'2.40-Dati'!A4799</f>
        <v>43745.166666666664</v>
      </c>
      <c r="F4800" s="157">
        <f>'2.40-Dati'!B4799</f>
        <v>52.75</v>
      </c>
      <c r="G4800" s="157">
        <f t="shared" si="148"/>
        <v>-60.001373291001414</v>
      </c>
      <c r="H4800" s="157">
        <f t="shared" si="149"/>
        <v>299.99923706059661</v>
      </c>
    </row>
    <row r="4801" spans="1:8" ht="15" customHeight="1" x14ac:dyDescent="0.2">
      <c r="A4801" s="152"/>
      <c r="B4801" s="152"/>
      <c r="C4801" s="152"/>
      <c r="D4801" s="152"/>
      <c r="E4801" s="153">
        <f>'2.40-Dati'!A4800</f>
        <v>43746.166666666664</v>
      </c>
      <c r="F4801" s="157">
        <f>'2.40-Dati'!B4800</f>
        <v>52.630001068115199</v>
      </c>
      <c r="G4801" s="157">
        <f t="shared" si="148"/>
        <v>-119.99893188480115</v>
      </c>
      <c r="H4801" s="157">
        <f t="shared" si="149"/>
        <v>-180.00030517580257</v>
      </c>
    </row>
    <row r="4802" spans="1:8" ht="15" customHeight="1" x14ac:dyDescent="0.2">
      <c r="A4802" s="152"/>
      <c r="B4802" s="152"/>
      <c r="C4802" s="152"/>
      <c r="D4802" s="152"/>
      <c r="E4802" s="153">
        <f>'2.40-Dati'!A4801</f>
        <v>43747.166666666664</v>
      </c>
      <c r="F4802" s="157">
        <f>'2.40-Dati'!B4801</f>
        <v>52.590000152587798</v>
      </c>
      <c r="G4802" s="157">
        <f t="shared" si="148"/>
        <v>-40.000915527400593</v>
      </c>
      <c r="H4802" s="157">
        <f t="shared" si="149"/>
        <v>-159.99984741220175</v>
      </c>
    </row>
    <row r="4803" spans="1:8" ht="15" customHeight="1" x14ac:dyDescent="0.2">
      <c r="A4803" s="152"/>
      <c r="B4803" s="152"/>
      <c r="C4803" s="152"/>
      <c r="D4803" s="152"/>
      <c r="E4803" s="153">
        <f>'2.40-Dati'!A4802</f>
        <v>43748.166666666664</v>
      </c>
      <c r="F4803" s="157">
        <f>'2.40-Dati'!B4802</f>
        <v>53.549999237060497</v>
      </c>
      <c r="G4803" s="157">
        <f t="shared" si="148"/>
        <v>959.99908447269888</v>
      </c>
      <c r="H4803" s="157">
        <f t="shared" si="149"/>
        <v>919.99816894529829</v>
      </c>
    </row>
    <row r="4804" spans="1:8" ht="15" customHeight="1" x14ac:dyDescent="0.2">
      <c r="A4804" s="152"/>
      <c r="B4804" s="152"/>
      <c r="C4804" s="152"/>
      <c r="D4804" s="152"/>
      <c r="E4804" s="153">
        <f>'2.40-Dati'!A4803</f>
        <v>43749.166666666664</v>
      </c>
      <c r="F4804" s="157">
        <f>'2.40-Dati'!B4803</f>
        <v>54.700000762939403</v>
      </c>
      <c r="G4804" s="157">
        <f t="shared" ref="G4804:G4867" si="150">IF($B$1="lunga",1,-1)*$B$3*(F4804-F4803)</f>
        <v>1150.0015258789063</v>
      </c>
      <c r="H4804" s="157">
        <f t="shared" si="149"/>
        <v>2110.0006103516052</v>
      </c>
    </row>
    <row r="4805" spans="1:8" ht="15" customHeight="1" x14ac:dyDescent="0.2">
      <c r="A4805" s="152"/>
      <c r="B4805" s="152"/>
      <c r="C4805" s="152"/>
      <c r="D4805" s="152"/>
      <c r="E4805" s="153">
        <f>'2.40-Dati'!A4804</f>
        <v>43752.166666666664</v>
      </c>
      <c r="F4805" s="157">
        <f>'2.40-Dati'!B4804</f>
        <v>53.590000152587798</v>
      </c>
      <c r="G4805" s="157">
        <f t="shared" si="150"/>
        <v>-1110.0006103516052</v>
      </c>
      <c r="H4805" s="157">
        <f t="shared" ref="H4805:H4868" si="151">G4804+G4805</f>
        <v>40.000915527301004</v>
      </c>
    </row>
    <row r="4806" spans="1:8" ht="15" customHeight="1" x14ac:dyDescent="0.2">
      <c r="A4806" s="152"/>
      <c r="B4806" s="152"/>
      <c r="C4806" s="152"/>
      <c r="D4806" s="152"/>
      <c r="E4806" s="153">
        <f>'2.40-Dati'!A4805</f>
        <v>43753.166666666664</v>
      </c>
      <c r="F4806" s="157">
        <f>'2.40-Dati'!B4805</f>
        <v>52.810001373291001</v>
      </c>
      <c r="G4806" s="157">
        <f t="shared" si="150"/>
        <v>-779.99877929679678</v>
      </c>
      <c r="H4806" s="157">
        <f t="shared" si="151"/>
        <v>-1889.999389648402</v>
      </c>
    </row>
    <row r="4807" spans="1:8" ht="15" customHeight="1" x14ac:dyDescent="0.2">
      <c r="A4807" s="152"/>
      <c r="B4807" s="152"/>
      <c r="C4807" s="152"/>
      <c r="D4807" s="152"/>
      <c r="E4807" s="153">
        <f>'2.40-Dati'!A4806</f>
        <v>43754.166666666664</v>
      </c>
      <c r="F4807" s="157">
        <f>'2.40-Dati'!B4806</f>
        <v>53.360000610351499</v>
      </c>
      <c r="G4807" s="157">
        <f t="shared" si="150"/>
        <v>549.99923706049708</v>
      </c>
      <c r="H4807" s="157">
        <f t="shared" si="151"/>
        <v>-229.9995422362997</v>
      </c>
    </row>
    <row r="4808" spans="1:8" ht="15" customHeight="1" x14ac:dyDescent="0.2">
      <c r="A4808" s="152"/>
      <c r="B4808" s="152"/>
      <c r="C4808" s="152"/>
      <c r="D4808" s="152"/>
      <c r="E4808" s="153">
        <f>'2.40-Dati'!A4807</f>
        <v>43755.166666666664</v>
      </c>
      <c r="F4808" s="157">
        <f>'2.40-Dati'!B4807</f>
        <v>53.930000305175703</v>
      </c>
      <c r="G4808" s="157">
        <f t="shared" si="150"/>
        <v>569.99969482420454</v>
      </c>
      <c r="H4808" s="157">
        <f t="shared" si="151"/>
        <v>1119.9989318847015</v>
      </c>
    </row>
    <row r="4809" spans="1:8" ht="15" customHeight="1" x14ac:dyDescent="0.2">
      <c r="A4809" s="152"/>
      <c r="B4809" s="152"/>
      <c r="C4809" s="152"/>
      <c r="D4809" s="152"/>
      <c r="E4809" s="153">
        <f>'2.40-Dati'!A4808</f>
        <v>43756.166666666664</v>
      </c>
      <c r="F4809" s="157">
        <f>'2.40-Dati'!B4808</f>
        <v>53.779998779296797</v>
      </c>
      <c r="G4809" s="157">
        <f t="shared" si="150"/>
        <v>-150.00152587890625</v>
      </c>
      <c r="H4809" s="157">
        <f t="shared" si="151"/>
        <v>419.99816894529829</v>
      </c>
    </row>
    <row r="4810" spans="1:8" ht="15" customHeight="1" x14ac:dyDescent="0.2">
      <c r="A4810" s="152"/>
      <c r="B4810" s="152"/>
      <c r="C4810" s="152"/>
      <c r="D4810" s="152"/>
      <c r="E4810" s="153">
        <f>'2.40-Dati'!A4809</f>
        <v>43759.166666666664</v>
      </c>
      <c r="F4810" s="157">
        <f>'2.40-Dati'!B4809</f>
        <v>53.310001373291001</v>
      </c>
      <c r="G4810" s="157">
        <f t="shared" si="150"/>
        <v>-469.99740600579543</v>
      </c>
      <c r="H4810" s="157">
        <f t="shared" si="151"/>
        <v>-619.99893188470173</v>
      </c>
    </row>
    <row r="4811" spans="1:8" ht="15" customHeight="1" x14ac:dyDescent="0.2">
      <c r="A4811" s="152"/>
      <c r="B4811" s="152"/>
      <c r="C4811" s="152"/>
      <c r="D4811" s="152"/>
      <c r="E4811" s="153">
        <f>'2.40-Dati'!A4810</f>
        <v>43760.166666666664</v>
      </c>
      <c r="F4811" s="157">
        <f>'2.40-Dati'!B4810</f>
        <v>54.159999847412102</v>
      </c>
      <c r="G4811" s="157">
        <f t="shared" si="150"/>
        <v>849.9984741211008</v>
      </c>
      <c r="H4811" s="157">
        <f t="shared" si="151"/>
        <v>380.00106811530537</v>
      </c>
    </row>
    <row r="4812" spans="1:8" ht="15" customHeight="1" x14ac:dyDescent="0.2">
      <c r="A4812" s="152"/>
      <c r="B4812" s="152"/>
      <c r="C4812" s="152"/>
      <c r="D4812" s="152"/>
      <c r="E4812" s="153">
        <f>'2.40-Dati'!A4811</f>
        <v>43761.166666666664</v>
      </c>
      <c r="F4812" s="157">
        <f>'2.40-Dati'!B4811</f>
        <v>55.970001220703097</v>
      </c>
      <c r="G4812" s="157">
        <f t="shared" si="150"/>
        <v>1810.0013732909943</v>
      </c>
      <c r="H4812" s="157">
        <f t="shared" si="151"/>
        <v>2659.9998474120948</v>
      </c>
    </row>
    <row r="4813" spans="1:8" ht="15" customHeight="1" x14ac:dyDescent="0.2">
      <c r="A4813" s="152"/>
      <c r="B4813" s="152"/>
      <c r="C4813" s="152"/>
      <c r="D4813" s="152"/>
      <c r="E4813" s="153">
        <f>'2.40-Dati'!A4812</f>
        <v>43762.166666666664</v>
      </c>
      <c r="F4813" s="157">
        <f>'2.40-Dati'!B4812</f>
        <v>56.2299995422363</v>
      </c>
      <c r="G4813" s="157">
        <f t="shared" si="150"/>
        <v>259.99832153320313</v>
      </c>
      <c r="H4813" s="157">
        <f t="shared" si="151"/>
        <v>2069.9996948241974</v>
      </c>
    </row>
    <row r="4814" spans="1:8" ht="15" customHeight="1" x14ac:dyDescent="0.2">
      <c r="A4814" s="152"/>
      <c r="B4814" s="152"/>
      <c r="C4814" s="152"/>
      <c r="D4814" s="152"/>
      <c r="E4814" s="153">
        <f>'2.40-Dati'!A4813</f>
        <v>43763.166666666664</v>
      </c>
      <c r="F4814" s="157">
        <f>'2.40-Dati'!B4813</f>
        <v>56.659999847412102</v>
      </c>
      <c r="G4814" s="157">
        <f t="shared" si="150"/>
        <v>430.00030517580257</v>
      </c>
      <c r="H4814" s="157">
        <f t="shared" si="151"/>
        <v>689.99862670900575</v>
      </c>
    </row>
    <row r="4815" spans="1:8" ht="15" customHeight="1" x14ac:dyDescent="0.2">
      <c r="A4815" s="152"/>
      <c r="B4815" s="152"/>
      <c r="C4815" s="152"/>
      <c r="D4815" s="152"/>
      <c r="E4815" s="153">
        <f>'2.40-Dati'!A4814</f>
        <v>43766.166666666664</v>
      </c>
      <c r="F4815" s="157">
        <f>'2.40-Dati'!B4814</f>
        <v>55.810001373291001</v>
      </c>
      <c r="G4815" s="157">
        <f t="shared" si="150"/>
        <v>-849.9984741211008</v>
      </c>
      <c r="H4815" s="157">
        <f t="shared" si="151"/>
        <v>-419.99816894529823</v>
      </c>
    </row>
    <row r="4816" spans="1:8" ht="15" customHeight="1" x14ac:dyDescent="0.2">
      <c r="A4816" s="152"/>
      <c r="B4816" s="152"/>
      <c r="C4816" s="152"/>
      <c r="D4816" s="152"/>
      <c r="E4816" s="153">
        <f>'2.40-Dati'!A4815</f>
        <v>43767.166666666664</v>
      </c>
      <c r="F4816" s="157">
        <f>'2.40-Dati'!B4815</f>
        <v>55.540000915527301</v>
      </c>
      <c r="G4816" s="157">
        <f t="shared" si="150"/>
        <v>-270.0004577637003</v>
      </c>
      <c r="H4816" s="157">
        <f t="shared" si="151"/>
        <v>-1119.9989318848011</v>
      </c>
    </row>
    <row r="4817" spans="1:8" ht="15" customHeight="1" x14ac:dyDescent="0.2">
      <c r="A4817" s="152"/>
      <c r="B4817" s="152"/>
      <c r="C4817" s="152"/>
      <c r="D4817" s="152"/>
      <c r="E4817" s="153">
        <f>'2.40-Dati'!A4816</f>
        <v>43768.166666666664</v>
      </c>
      <c r="F4817" s="157">
        <f>'2.40-Dati'!B4816</f>
        <v>55.060001373291001</v>
      </c>
      <c r="G4817" s="157">
        <f t="shared" si="150"/>
        <v>-479.9995422362997</v>
      </c>
      <c r="H4817" s="157">
        <f t="shared" si="151"/>
        <v>-750</v>
      </c>
    </row>
    <row r="4818" spans="1:8" ht="15" customHeight="1" x14ac:dyDescent="0.2">
      <c r="A4818" s="152"/>
      <c r="B4818" s="152"/>
      <c r="C4818" s="152"/>
      <c r="D4818" s="152"/>
      <c r="E4818" s="153">
        <f>'2.40-Dati'!A4817</f>
        <v>43769.166666666664</v>
      </c>
      <c r="F4818" s="157">
        <f>'2.40-Dati'!B4817</f>
        <v>54.180000305175703</v>
      </c>
      <c r="G4818" s="157">
        <f t="shared" si="150"/>
        <v>-880.00106811529827</v>
      </c>
      <c r="H4818" s="157">
        <f t="shared" si="151"/>
        <v>-1360.000610351598</v>
      </c>
    </row>
    <row r="4819" spans="1:8" ht="15" customHeight="1" x14ac:dyDescent="0.2">
      <c r="A4819" s="152"/>
      <c r="B4819" s="152"/>
      <c r="C4819" s="152"/>
      <c r="D4819" s="152"/>
      <c r="E4819" s="153">
        <f>'2.40-Dati'!A4818</f>
        <v>43770.166666666664</v>
      </c>
      <c r="F4819" s="157">
        <f>'2.40-Dati'!B4818</f>
        <v>56.200000762939403</v>
      </c>
      <c r="G4819" s="157">
        <f t="shared" si="150"/>
        <v>2020.0004577637003</v>
      </c>
      <c r="H4819" s="157">
        <f t="shared" si="151"/>
        <v>1139.999389648402</v>
      </c>
    </row>
    <row r="4820" spans="1:8" ht="15" customHeight="1" x14ac:dyDescent="0.2">
      <c r="A4820" s="152"/>
      <c r="B4820" s="152"/>
      <c r="C4820" s="152"/>
      <c r="D4820" s="152"/>
      <c r="E4820" s="153">
        <f>'2.40-Dati'!A4819</f>
        <v>43773.208333333336</v>
      </c>
      <c r="F4820" s="157">
        <f>'2.40-Dati'!B4819</f>
        <v>56.540000915527301</v>
      </c>
      <c r="G4820" s="157">
        <f t="shared" si="150"/>
        <v>340.00015258789773</v>
      </c>
      <c r="H4820" s="157">
        <f t="shared" si="151"/>
        <v>2360.000610351598</v>
      </c>
    </row>
    <row r="4821" spans="1:8" ht="15" customHeight="1" x14ac:dyDescent="0.2">
      <c r="A4821" s="152"/>
      <c r="B4821" s="152"/>
      <c r="C4821" s="152"/>
      <c r="D4821" s="152"/>
      <c r="E4821" s="153">
        <f>'2.40-Dati'!A4820</f>
        <v>43774.208333333336</v>
      </c>
      <c r="F4821" s="157">
        <f>'2.40-Dati'!B4820</f>
        <v>57.2299995422363</v>
      </c>
      <c r="G4821" s="157">
        <f t="shared" si="150"/>
        <v>689.99862670899859</v>
      </c>
      <c r="H4821" s="157">
        <f t="shared" si="151"/>
        <v>1029.9987792968964</v>
      </c>
    </row>
    <row r="4822" spans="1:8" ht="15" customHeight="1" x14ac:dyDescent="0.2">
      <c r="A4822" s="152"/>
      <c r="B4822" s="152"/>
      <c r="C4822" s="152"/>
      <c r="D4822" s="152"/>
      <c r="E4822" s="153">
        <f>'2.40-Dati'!A4821</f>
        <v>43775.208333333336</v>
      </c>
      <c r="F4822" s="157">
        <f>'2.40-Dati'!B4821</f>
        <v>56.349998474121001</v>
      </c>
      <c r="G4822" s="157">
        <f t="shared" si="150"/>
        <v>-880.00106811529827</v>
      </c>
      <c r="H4822" s="157">
        <f t="shared" si="151"/>
        <v>-190.00244140629968</v>
      </c>
    </row>
    <row r="4823" spans="1:8" ht="15" customHeight="1" x14ac:dyDescent="0.2">
      <c r="A4823" s="152"/>
      <c r="B4823" s="152"/>
      <c r="C4823" s="152"/>
      <c r="D4823" s="152"/>
      <c r="E4823" s="153">
        <f>'2.40-Dati'!A4822</f>
        <v>43776.208333333336</v>
      </c>
      <c r="F4823" s="157">
        <f>'2.40-Dati'!B4822</f>
        <v>57.150001525878899</v>
      </c>
      <c r="G4823" s="157">
        <f t="shared" si="150"/>
        <v>800.00305175789777</v>
      </c>
      <c r="H4823" s="157">
        <f t="shared" si="151"/>
        <v>-79.998016357400502</v>
      </c>
    </row>
    <row r="4824" spans="1:8" ht="15" customHeight="1" x14ac:dyDescent="0.2">
      <c r="A4824" s="152"/>
      <c r="B4824" s="152"/>
      <c r="C4824" s="152"/>
      <c r="D4824" s="152"/>
      <c r="E4824" s="153">
        <f>'2.40-Dati'!A4823</f>
        <v>43777.208333333336</v>
      </c>
      <c r="F4824" s="157">
        <f>'2.40-Dati'!B4823</f>
        <v>57.240001678466797</v>
      </c>
      <c r="G4824" s="157">
        <f t="shared" si="150"/>
        <v>90.00015258789773</v>
      </c>
      <c r="H4824" s="157">
        <f t="shared" si="151"/>
        <v>890.00320434579544</v>
      </c>
    </row>
    <row r="4825" spans="1:8" ht="15" customHeight="1" x14ac:dyDescent="0.2">
      <c r="A4825" s="152"/>
      <c r="B4825" s="152"/>
      <c r="C4825" s="152"/>
      <c r="D4825" s="152"/>
      <c r="E4825" s="153">
        <f>'2.40-Dati'!A4824</f>
        <v>43780.208333333336</v>
      </c>
      <c r="F4825" s="157">
        <f>'2.40-Dati'!B4824</f>
        <v>56.860000610351499</v>
      </c>
      <c r="G4825" s="157">
        <f t="shared" si="150"/>
        <v>-380.00106811529832</v>
      </c>
      <c r="H4825" s="157">
        <f t="shared" si="151"/>
        <v>-290.00091552740059</v>
      </c>
    </row>
    <row r="4826" spans="1:8" ht="15" customHeight="1" x14ac:dyDescent="0.2">
      <c r="A4826" s="152"/>
      <c r="B4826" s="152"/>
      <c r="C4826" s="152"/>
      <c r="D4826" s="152"/>
      <c r="E4826" s="153">
        <f>'2.40-Dati'!A4825</f>
        <v>43781.208333333336</v>
      </c>
      <c r="F4826" s="157">
        <f>'2.40-Dati'!B4825</f>
        <v>56.799999237060497</v>
      </c>
      <c r="G4826" s="157">
        <f t="shared" si="150"/>
        <v>-60.001373291001414</v>
      </c>
      <c r="H4826" s="157">
        <f t="shared" si="151"/>
        <v>-440.00244140629974</v>
      </c>
    </row>
    <row r="4827" spans="1:8" ht="15" customHeight="1" x14ac:dyDescent="0.2">
      <c r="A4827" s="152"/>
      <c r="B4827" s="152"/>
      <c r="C4827" s="152"/>
      <c r="D4827" s="152"/>
      <c r="E4827" s="153">
        <f>'2.40-Dati'!A4826</f>
        <v>43782.208333333336</v>
      </c>
      <c r="F4827" s="157">
        <f>'2.40-Dati'!B4826</f>
        <v>57.119998931884702</v>
      </c>
      <c r="G4827" s="157">
        <f t="shared" si="150"/>
        <v>319.99969482420454</v>
      </c>
      <c r="H4827" s="157">
        <f t="shared" si="151"/>
        <v>259.99832153320313</v>
      </c>
    </row>
    <row r="4828" spans="1:8" ht="15" customHeight="1" x14ac:dyDescent="0.2">
      <c r="A4828" s="152"/>
      <c r="B4828" s="152"/>
      <c r="C4828" s="152"/>
      <c r="D4828" s="152"/>
      <c r="E4828" s="153">
        <f>'2.40-Dati'!A4827</f>
        <v>43783.208333333336</v>
      </c>
      <c r="F4828" s="157">
        <f>'2.40-Dati'!B4827</f>
        <v>56.770000457763601</v>
      </c>
      <c r="G4828" s="157">
        <f t="shared" si="150"/>
        <v>-349.99847412110086</v>
      </c>
      <c r="H4828" s="157">
        <f t="shared" si="151"/>
        <v>-29.998779296896316</v>
      </c>
    </row>
    <row r="4829" spans="1:8" ht="15" customHeight="1" x14ac:dyDescent="0.2">
      <c r="A4829" s="152"/>
      <c r="B4829" s="152"/>
      <c r="C4829" s="152"/>
      <c r="D4829" s="152"/>
      <c r="E4829" s="153">
        <f>'2.40-Dati'!A4828</f>
        <v>43784.208333333336</v>
      </c>
      <c r="F4829" s="157">
        <f>'2.40-Dati'!B4828</f>
        <v>57.720001220703097</v>
      </c>
      <c r="G4829" s="157">
        <f t="shared" si="150"/>
        <v>950.00076293949576</v>
      </c>
      <c r="H4829" s="157">
        <f t="shared" si="151"/>
        <v>600.00228881839485</v>
      </c>
    </row>
    <row r="4830" spans="1:8" ht="15" customHeight="1" x14ac:dyDescent="0.2">
      <c r="A4830" s="152"/>
      <c r="B4830" s="152"/>
      <c r="C4830" s="152"/>
      <c r="D4830" s="152"/>
      <c r="E4830" s="153">
        <f>'2.40-Dati'!A4829</f>
        <v>43787.208333333336</v>
      </c>
      <c r="F4830" s="157">
        <f>'2.40-Dati'!B4829</f>
        <v>57.049999237060497</v>
      </c>
      <c r="G4830" s="157">
        <f t="shared" si="150"/>
        <v>-670.0019836425995</v>
      </c>
      <c r="H4830" s="157">
        <f t="shared" si="151"/>
        <v>279.99877929689626</v>
      </c>
    </row>
    <row r="4831" spans="1:8" ht="15" customHeight="1" x14ac:dyDescent="0.2">
      <c r="A4831" s="152"/>
      <c r="B4831" s="152"/>
      <c r="C4831" s="152"/>
      <c r="D4831" s="152"/>
      <c r="E4831" s="153">
        <f>'2.40-Dati'!A4830</f>
        <v>43788.208333333336</v>
      </c>
      <c r="F4831" s="157">
        <f>'2.40-Dati'!B4830</f>
        <v>55.209999084472599</v>
      </c>
      <c r="G4831" s="157">
        <f t="shared" si="150"/>
        <v>-1840.0001525878977</v>
      </c>
      <c r="H4831" s="157">
        <f t="shared" si="151"/>
        <v>-2510.0021362304969</v>
      </c>
    </row>
    <row r="4832" spans="1:8" ht="15" customHeight="1" x14ac:dyDescent="0.2">
      <c r="A4832" s="152"/>
      <c r="B4832" s="152"/>
      <c r="C4832" s="152"/>
      <c r="D4832" s="152"/>
      <c r="E4832" s="153">
        <f>'2.40-Dati'!A4831</f>
        <v>43789.208333333336</v>
      </c>
      <c r="F4832" s="157">
        <f>'2.40-Dati'!B4831</f>
        <v>57.110000610351499</v>
      </c>
      <c r="G4832" s="157">
        <f t="shared" si="150"/>
        <v>1900.0015258788992</v>
      </c>
      <c r="H4832" s="157">
        <f t="shared" si="151"/>
        <v>60.001373291001528</v>
      </c>
    </row>
    <row r="4833" spans="1:8" ht="15" customHeight="1" x14ac:dyDescent="0.2">
      <c r="A4833" s="152"/>
      <c r="B4833" s="152"/>
      <c r="C4833" s="152"/>
      <c r="D4833" s="152"/>
      <c r="E4833" s="153">
        <f>'2.40-Dati'!A4832</f>
        <v>43790.208333333336</v>
      </c>
      <c r="F4833" s="157">
        <f>'2.40-Dati'!B4832</f>
        <v>58.580001831054602</v>
      </c>
      <c r="G4833" s="157">
        <f t="shared" si="150"/>
        <v>1470.0012207031036</v>
      </c>
      <c r="H4833" s="157">
        <f t="shared" si="151"/>
        <v>3370.0027465820031</v>
      </c>
    </row>
    <row r="4834" spans="1:8" ht="15" customHeight="1" x14ac:dyDescent="0.2">
      <c r="A4834" s="152"/>
      <c r="B4834" s="152"/>
      <c r="C4834" s="152"/>
      <c r="D4834" s="152"/>
      <c r="E4834" s="153">
        <f>'2.40-Dati'!A4833</f>
        <v>43791.208333333336</v>
      </c>
      <c r="F4834" s="157">
        <f>'2.40-Dati'!B4833</f>
        <v>57.770000457763601</v>
      </c>
      <c r="G4834" s="157">
        <f t="shared" si="150"/>
        <v>-810.00137329100141</v>
      </c>
      <c r="H4834" s="157">
        <f t="shared" si="151"/>
        <v>659.99984741210221</v>
      </c>
    </row>
    <row r="4835" spans="1:8" ht="15" customHeight="1" x14ac:dyDescent="0.2">
      <c r="A4835" s="152"/>
      <c r="B4835" s="152"/>
      <c r="C4835" s="152"/>
      <c r="D4835" s="152"/>
      <c r="E4835" s="153">
        <f>'2.40-Dati'!A4834</f>
        <v>43794.208333333336</v>
      </c>
      <c r="F4835" s="157">
        <f>'2.40-Dati'!B4834</f>
        <v>58.009998321533203</v>
      </c>
      <c r="G4835" s="157">
        <f t="shared" si="150"/>
        <v>239.9978637696023</v>
      </c>
      <c r="H4835" s="157">
        <f t="shared" si="151"/>
        <v>-570.00350952139911</v>
      </c>
    </row>
    <row r="4836" spans="1:8" ht="15" customHeight="1" x14ac:dyDescent="0.2">
      <c r="A4836" s="152"/>
      <c r="B4836" s="152"/>
      <c r="C4836" s="152"/>
      <c r="D4836" s="152"/>
      <c r="E4836" s="153">
        <f>'2.40-Dati'!A4835</f>
        <v>43795.208333333336</v>
      </c>
      <c r="F4836" s="157">
        <f>'2.40-Dati'!B4835</f>
        <v>58.409999847412102</v>
      </c>
      <c r="G4836" s="157">
        <f t="shared" si="150"/>
        <v>400.00152587889914</v>
      </c>
      <c r="H4836" s="157">
        <f t="shared" si="151"/>
        <v>639.99938964850139</v>
      </c>
    </row>
    <row r="4837" spans="1:8" ht="15" customHeight="1" x14ac:dyDescent="0.2">
      <c r="A4837" s="152"/>
      <c r="B4837" s="152"/>
      <c r="C4837" s="152"/>
      <c r="D4837" s="152"/>
      <c r="E4837" s="153">
        <f>'2.40-Dati'!A4836</f>
        <v>43796.208333333336</v>
      </c>
      <c r="F4837" s="157">
        <f>'2.40-Dati'!B4836</f>
        <v>58.110000610351499</v>
      </c>
      <c r="G4837" s="157">
        <f t="shared" si="150"/>
        <v>-299.99923706060372</v>
      </c>
      <c r="H4837" s="157">
        <f t="shared" si="151"/>
        <v>100.00228881829543</v>
      </c>
    </row>
    <row r="4838" spans="1:8" ht="15" customHeight="1" x14ac:dyDescent="0.2">
      <c r="A4838" s="152"/>
      <c r="B4838" s="152"/>
      <c r="C4838" s="152"/>
      <c r="D4838" s="152"/>
      <c r="E4838" s="153">
        <f>'2.40-Dati'!A4837</f>
        <v>43798.604166666664</v>
      </c>
      <c r="F4838" s="157">
        <f>'2.40-Dati'!B4837</f>
        <v>55.169998168945298</v>
      </c>
      <c r="G4838" s="157">
        <f t="shared" si="150"/>
        <v>-2940.0024414062004</v>
      </c>
      <c r="H4838" s="157">
        <f t="shared" si="151"/>
        <v>-3240.0016784668042</v>
      </c>
    </row>
    <row r="4839" spans="1:8" ht="15" customHeight="1" x14ac:dyDescent="0.2">
      <c r="A4839" s="152"/>
      <c r="B4839" s="152"/>
      <c r="C4839" s="152"/>
      <c r="D4839" s="152"/>
      <c r="E4839" s="153">
        <f>'2.40-Dati'!A4838</f>
        <v>43801.208333333336</v>
      </c>
      <c r="F4839" s="157">
        <f>'2.40-Dati'!B4838</f>
        <v>55.959999084472599</v>
      </c>
      <c r="G4839" s="157">
        <f t="shared" si="150"/>
        <v>790.00091552730112</v>
      </c>
      <c r="H4839" s="157">
        <f t="shared" si="151"/>
        <v>-2150.0015258788994</v>
      </c>
    </row>
    <row r="4840" spans="1:8" ht="15" customHeight="1" x14ac:dyDescent="0.2">
      <c r="A4840" s="152"/>
      <c r="B4840" s="152"/>
      <c r="C4840" s="152"/>
      <c r="D4840" s="152"/>
      <c r="E4840" s="153">
        <f>'2.40-Dati'!A4839</f>
        <v>43802.208333333336</v>
      </c>
      <c r="F4840" s="157">
        <f>'2.40-Dati'!B4839</f>
        <v>56.099998474121001</v>
      </c>
      <c r="G4840" s="157">
        <f t="shared" si="150"/>
        <v>139.99938964840197</v>
      </c>
      <c r="H4840" s="157">
        <f t="shared" si="151"/>
        <v>930.00030517570303</v>
      </c>
    </row>
    <row r="4841" spans="1:8" ht="15" customHeight="1" x14ac:dyDescent="0.2">
      <c r="A4841" s="152"/>
      <c r="B4841" s="152"/>
      <c r="C4841" s="152"/>
      <c r="D4841" s="152"/>
      <c r="E4841" s="153">
        <f>'2.40-Dati'!A4840</f>
        <v>43803.208333333336</v>
      </c>
      <c r="F4841" s="157">
        <f>'2.40-Dati'!B4840</f>
        <v>58.430000305175703</v>
      </c>
      <c r="G4841" s="157">
        <f t="shared" si="150"/>
        <v>2330.0018310547016</v>
      </c>
      <c r="H4841" s="157">
        <f t="shared" si="151"/>
        <v>2470.0012207031036</v>
      </c>
    </row>
    <row r="4842" spans="1:8" ht="15" customHeight="1" x14ac:dyDescent="0.2">
      <c r="A4842" s="152"/>
      <c r="B4842" s="152"/>
      <c r="C4842" s="152"/>
      <c r="D4842" s="152"/>
      <c r="E4842" s="153">
        <f>'2.40-Dati'!A4841</f>
        <v>43804.208333333336</v>
      </c>
      <c r="F4842" s="157">
        <f>'2.40-Dati'!B4841</f>
        <v>58.430000305175703</v>
      </c>
      <c r="G4842" s="157">
        <f t="shared" si="150"/>
        <v>0</v>
      </c>
      <c r="H4842" s="157">
        <f t="shared" si="151"/>
        <v>2330.0018310547016</v>
      </c>
    </row>
    <row r="4843" spans="1:8" ht="15" customHeight="1" x14ac:dyDescent="0.2">
      <c r="A4843" s="152"/>
      <c r="B4843" s="152"/>
      <c r="C4843" s="152"/>
      <c r="D4843" s="152"/>
      <c r="E4843" s="153">
        <f>'2.40-Dati'!A4842</f>
        <v>43805.208333333336</v>
      </c>
      <c r="F4843" s="157">
        <f>'2.40-Dati'!B4842</f>
        <v>59.200000762939403</v>
      </c>
      <c r="G4843" s="157">
        <f t="shared" si="150"/>
        <v>770.0004577637003</v>
      </c>
      <c r="H4843" s="157">
        <f t="shared" si="151"/>
        <v>770.0004577637003</v>
      </c>
    </row>
    <row r="4844" spans="1:8" ht="15" customHeight="1" x14ac:dyDescent="0.2">
      <c r="A4844" s="152"/>
      <c r="B4844" s="152"/>
      <c r="C4844" s="152"/>
      <c r="D4844" s="152"/>
      <c r="E4844" s="153">
        <f>'2.40-Dati'!A4843</f>
        <v>43808.208333333336</v>
      </c>
      <c r="F4844" s="157">
        <f>'2.40-Dati'!B4843</f>
        <v>59.020000457763601</v>
      </c>
      <c r="G4844" s="157">
        <f t="shared" si="150"/>
        <v>-180.00030517580257</v>
      </c>
      <c r="H4844" s="157">
        <f t="shared" si="151"/>
        <v>590.00015258789767</v>
      </c>
    </row>
    <row r="4845" spans="1:8" ht="15" customHeight="1" x14ac:dyDescent="0.2">
      <c r="A4845" s="152"/>
      <c r="B4845" s="152"/>
      <c r="C4845" s="152"/>
      <c r="D4845" s="152"/>
      <c r="E4845" s="153">
        <f>'2.40-Dati'!A4844</f>
        <v>43809.208333333336</v>
      </c>
      <c r="F4845" s="157">
        <f>'2.40-Dati'!B4844</f>
        <v>59.240001678466797</v>
      </c>
      <c r="G4845" s="157">
        <f t="shared" si="150"/>
        <v>220.00122070319605</v>
      </c>
      <c r="H4845" s="157">
        <f t="shared" si="151"/>
        <v>40.000915527393488</v>
      </c>
    </row>
    <row r="4846" spans="1:8" ht="15" customHeight="1" x14ac:dyDescent="0.2">
      <c r="A4846" s="152"/>
      <c r="B4846" s="152"/>
      <c r="C4846" s="152"/>
      <c r="D4846" s="152"/>
      <c r="E4846" s="153">
        <f>'2.40-Dati'!A4845</f>
        <v>43810.208333333336</v>
      </c>
      <c r="F4846" s="157">
        <f>'2.40-Dati'!B4845</f>
        <v>58.759998321533203</v>
      </c>
      <c r="G4846" s="157">
        <f t="shared" si="150"/>
        <v>-480.00335693359375</v>
      </c>
      <c r="H4846" s="157">
        <f t="shared" si="151"/>
        <v>-260.0021362303977</v>
      </c>
    </row>
    <row r="4847" spans="1:8" ht="15" customHeight="1" x14ac:dyDescent="0.2">
      <c r="A4847" s="152"/>
      <c r="B4847" s="152"/>
      <c r="C4847" s="152"/>
      <c r="D4847" s="152"/>
      <c r="E4847" s="153">
        <f>'2.40-Dati'!A4846</f>
        <v>43811.208333333336</v>
      </c>
      <c r="F4847" s="157">
        <f>'2.40-Dati'!B4846</f>
        <v>59.180000305175703</v>
      </c>
      <c r="G4847" s="157">
        <f t="shared" si="150"/>
        <v>420.00198364249997</v>
      </c>
      <c r="H4847" s="157">
        <f t="shared" si="151"/>
        <v>-60.001373291093785</v>
      </c>
    </row>
    <row r="4848" spans="1:8" ht="15" customHeight="1" x14ac:dyDescent="0.2">
      <c r="A4848" s="152"/>
      <c r="B4848" s="152"/>
      <c r="C4848" s="152"/>
      <c r="D4848" s="152"/>
      <c r="E4848" s="153">
        <f>'2.40-Dati'!A4847</f>
        <v>43812.208333333336</v>
      </c>
      <c r="F4848" s="157">
        <f>'2.40-Dati'!B4847</f>
        <v>60.069999694824197</v>
      </c>
      <c r="G4848" s="157">
        <f t="shared" si="150"/>
        <v>889.99938964849434</v>
      </c>
      <c r="H4848" s="157">
        <f t="shared" si="151"/>
        <v>1310.0013732909943</v>
      </c>
    </row>
    <row r="4849" spans="1:8" ht="15" customHeight="1" x14ac:dyDescent="0.2">
      <c r="A4849" s="152"/>
      <c r="B4849" s="152"/>
      <c r="C4849" s="152"/>
      <c r="D4849" s="152"/>
      <c r="E4849" s="153">
        <f>'2.40-Dati'!A4848</f>
        <v>43815.208333333336</v>
      </c>
      <c r="F4849" s="157">
        <f>'2.40-Dati'!B4848</f>
        <v>60.209999084472599</v>
      </c>
      <c r="G4849" s="157">
        <f t="shared" si="150"/>
        <v>139.99938964840197</v>
      </c>
      <c r="H4849" s="157">
        <f t="shared" si="151"/>
        <v>1029.9987792968964</v>
      </c>
    </row>
    <row r="4850" spans="1:8" ht="15" customHeight="1" x14ac:dyDescent="0.2">
      <c r="A4850" s="152"/>
      <c r="B4850" s="152"/>
      <c r="C4850" s="152"/>
      <c r="D4850" s="152"/>
      <c r="E4850" s="153">
        <f>'2.40-Dati'!A4849</f>
        <v>43816.208333333336</v>
      </c>
      <c r="F4850" s="157">
        <f>'2.40-Dati'!B4849</f>
        <v>60.939998626708899</v>
      </c>
      <c r="G4850" s="157">
        <f t="shared" si="150"/>
        <v>729.9995422362997</v>
      </c>
      <c r="H4850" s="157">
        <f t="shared" si="151"/>
        <v>869.99893188470173</v>
      </c>
    </row>
    <row r="4851" spans="1:8" ht="15" customHeight="1" x14ac:dyDescent="0.2">
      <c r="A4851" s="152"/>
      <c r="B4851" s="152"/>
      <c r="C4851" s="152"/>
      <c r="D4851" s="152"/>
      <c r="E4851" s="153">
        <f>'2.40-Dati'!A4850</f>
        <v>43817.208333333336</v>
      </c>
      <c r="F4851" s="157">
        <f>'2.40-Dati'!B4850</f>
        <v>60.930000305175703</v>
      </c>
      <c r="G4851" s="157">
        <f t="shared" si="150"/>
        <v>-9.9983215331960196</v>
      </c>
      <c r="H4851" s="157">
        <f t="shared" si="151"/>
        <v>720.00122070310363</v>
      </c>
    </row>
    <row r="4852" spans="1:8" ht="15" customHeight="1" x14ac:dyDescent="0.2">
      <c r="A4852" s="152"/>
      <c r="B4852" s="152"/>
      <c r="C4852" s="152"/>
      <c r="D4852" s="152"/>
      <c r="E4852" s="153">
        <f>'2.40-Dati'!A4851</f>
        <v>43818.208333333336</v>
      </c>
      <c r="F4852" s="157">
        <f>'2.40-Dati'!B4851</f>
        <v>61.220001220703097</v>
      </c>
      <c r="G4852" s="157">
        <f t="shared" si="150"/>
        <v>290.00091552739349</v>
      </c>
      <c r="H4852" s="157">
        <f t="shared" si="151"/>
        <v>280.00259399419747</v>
      </c>
    </row>
    <row r="4853" spans="1:8" ht="15" customHeight="1" x14ac:dyDescent="0.2">
      <c r="A4853" s="152"/>
      <c r="B4853" s="152"/>
      <c r="C4853" s="152"/>
      <c r="D4853" s="152"/>
      <c r="E4853" s="153">
        <f>'2.40-Dati'!A4852</f>
        <v>43819.208333333336</v>
      </c>
      <c r="F4853" s="157">
        <f>'2.40-Dati'!B4852</f>
        <v>60.439998626708899</v>
      </c>
      <c r="G4853" s="157">
        <f t="shared" si="150"/>
        <v>-780.00259399419747</v>
      </c>
      <c r="H4853" s="157">
        <f t="shared" si="151"/>
        <v>-490.00167846680398</v>
      </c>
    </row>
    <row r="4854" spans="1:8" ht="15" customHeight="1" x14ac:dyDescent="0.2">
      <c r="A4854" s="152"/>
      <c r="B4854" s="152"/>
      <c r="C4854" s="152"/>
      <c r="D4854" s="152"/>
      <c r="E4854" s="153">
        <f>'2.40-Dati'!A4853</f>
        <v>43822.208333333336</v>
      </c>
      <c r="F4854" s="157">
        <f>'2.40-Dati'!B4853</f>
        <v>60.520000457763601</v>
      </c>
      <c r="G4854" s="157">
        <f t="shared" si="150"/>
        <v>80.001831054701711</v>
      </c>
      <c r="H4854" s="157">
        <f t="shared" si="151"/>
        <v>-700.00076293949576</v>
      </c>
    </row>
    <row r="4855" spans="1:8" ht="15" customHeight="1" x14ac:dyDescent="0.2">
      <c r="A4855" s="152"/>
      <c r="B4855" s="152"/>
      <c r="C4855" s="152"/>
      <c r="D4855" s="152"/>
      <c r="E4855" s="153">
        <f>'2.40-Dati'!A4854</f>
        <v>43823.604166666664</v>
      </c>
      <c r="F4855" s="157">
        <f>'2.40-Dati'!B4854</f>
        <v>61.110000610351499</v>
      </c>
      <c r="G4855" s="157">
        <f t="shared" si="150"/>
        <v>590.00015258789767</v>
      </c>
      <c r="H4855" s="157">
        <f t="shared" si="151"/>
        <v>670.00198364259938</v>
      </c>
    </row>
    <row r="4856" spans="1:8" ht="15" customHeight="1" x14ac:dyDescent="0.2">
      <c r="A4856" s="152"/>
      <c r="B4856" s="152"/>
      <c r="C4856" s="152"/>
      <c r="D4856" s="152"/>
      <c r="E4856" s="153">
        <f>'2.40-Dati'!A4855</f>
        <v>43825.208333333336</v>
      </c>
      <c r="F4856" s="157">
        <f>'2.40-Dati'!B4855</f>
        <v>61.680000305175703</v>
      </c>
      <c r="G4856" s="157">
        <f t="shared" si="150"/>
        <v>569.99969482420454</v>
      </c>
      <c r="H4856" s="157">
        <f t="shared" si="151"/>
        <v>1159.9998474121021</v>
      </c>
    </row>
    <row r="4857" spans="1:8" ht="15" customHeight="1" x14ac:dyDescent="0.2">
      <c r="A4857" s="152"/>
      <c r="B4857" s="152"/>
      <c r="C4857" s="152"/>
      <c r="D4857" s="152"/>
      <c r="E4857" s="153">
        <f>'2.40-Dati'!A4856</f>
        <v>43826.208333333336</v>
      </c>
      <c r="F4857" s="157">
        <f>'2.40-Dati'!B4856</f>
        <v>61.720001220703097</v>
      </c>
      <c r="G4857" s="157">
        <f t="shared" si="150"/>
        <v>40.000915527393488</v>
      </c>
      <c r="H4857" s="157">
        <f t="shared" si="151"/>
        <v>610.00061035159797</v>
      </c>
    </row>
    <row r="4858" spans="1:8" ht="15" customHeight="1" x14ac:dyDescent="0.2">
      <c r="A4858" s="152"/>
      <c r="B4858" s="152"/>
      <c r="C4858" s="152"/>
      <c r="D4858" s="152"/>
      <c r="E4858" s="153">
        <f>'2.40-Dati'!A4857</f>
        <v>43829.208333333336</v>
      </c>
      <c r="F4858" s="157">
        <f>'2.40-Dati'!B4857</f>
        <v>61.680000305175703</v>
      </c>
      <c r="G4858" s="157">
        <f t="shared" si="150"/>
        <v>-40.000915527393488</v>
      </c>
      <c r="H4858" s="157">
        <f t="shared" si="151"/>
        <v>0</v>
      </c>
    </row>
    <row r="4859" spans="1:8" ht="15" customHeight="1" x14ac:dyDescent="0.2">
      <c r="A4859" s="152"/>
      <c r="B4859" s="152"/>
      <c r="C4859" s="152"/>
      <c r="D4859" s="152"/>
      <c r="E4859" s="153">
        <f>'2.40-Dati'!A4858</f>
        <v>43830.208333333336</v>
      </c>
      <c r="F4859" s="157">
        <f>'2.40-Dati'!B4858</f>
        <v>61.060001373291001</v>
      </c>
      <c r="G4859" s="157">
        <f t="shared" si="150"/>
        <v>-619.99893188470173</v>
      </c>
      <c r="H4859" s="157">
        <f t="shared" si="151"/>
        <v>-659.99984741209528</v>
      </c>
    </row>
    <row r="4860" spans="1:8" ht="15" customHeight="1" x14ac:dyDescent="0.2">
      <c r="A4860" s="152"/>
      <c r="B4860" s="152"/>
      <c r="C4860" s="152"/>
      <c r="D4860" s="152"/>
      <c r="E4860" s="153">
        <f>'2.40-Dati'!A4859</f>
        <v>43832.208333333336</v>
      </c>
      <c r="F4860" s="157">
        <f>'2.40-Dati'!B4859</f>
        <v>61.180000305175703</v>
      </c>
      <c r="G4860" s="157">
        <f t="shared" si="150"/>
        <v>119.99893188470168</v>
      </c>
      <c r="H4860" s="157">
        <f t="shared" si="151"/>
        <v>-500.00000000000006</v>
      </c>
    </row>
    <row r="4861" spans="1:8" ht="15" customHeight="1" x14ac:dyDescent="0.2">
      <c r="A4861" s="152"/>
      <c r="B4861" s="152"/>
      <c r="C4861" s="152"/>
      <c r="D4861" s="152"/>
      <c r="E4861" s="153">
        <f>'2.40-Dati'!A4860</f>
        <v>43833.208333333336</v>
      </c>
      <c r="F4861" s="157">
        <f>'2.40-Dati'!B4860</f>
        <v>63.049999237060497</v>
      </c>
      <c r="G4861" s="157">
        <f t="shared" si="150"/>
        <v>1869.998931884794</v>
      </c>
      <c r="H4861" s="157">
        <f t="shared" si="151"/>
        <v>1989.9978637694958</v>
      </c>
    </row>
    <row r="4862" spans="1:8" ht="15" customHeight="1" x14ac:dyDescent="0.2">
      <c r="A4862" s="152"/>
      <c r="B4862" s="152"/>
      <c r="C4862" s="152"/>
      <c r="D4862" s="152"/>
      <c r="E4862" s="153">
        <f>'2.40-Dati'!A4861</f>
        <v>43836.208333333336</v>
      </c>
      <c r="F4862" s="157">
        <f>'2.40-Dati'!B4861</f>
        <v>63.270000457763601</v>
      </c>
      <c r="G4862" s="157">
        <f t="shared" si="150"/>
        <v>220.00122070310368</v>
      </c>
      <c r="H4862" s="157">
        <f t="shared" si="151"/>
        <v>2090.0001525878979</v>
      </c>
    </row>
    <row r="4863" spans="1:8" ht="15" customHeight="1" x14ac:dyDescent="0.2">
      <c r="A4863" s="152"/>
      <c r="B4863" s="152"/>
      <c r="C4863" s="152"/>
      <c r="D4863" s="152"/>
      <c r="E4863" s="153">
        <f>'2.40-Dati'!A4862</f>
        <v>43837.208333333336</v>
      </c>
      <c r="F4863" s="157">
        <f>'2.40-Dati'!B4862</f>
        <v>62.700000762939403</v>
      </c>
      <c r="G4863" s="157">
        <f t="shared" si="150"/>
        <v>-569.99969482419738</v>
      </c>
      <c r="H4863" s="157">
        <f t="shared" si="151"/>
        <v>-349.99847412109369</v>
      </c>
    </row>
    <row r="4864" spans="1:8" ht="15" customHeight="1" x14ac:dyDescent="0.2">
      <c r="A4864" s="152"/>
      <c r="B4864" s="152"/>
      <c r="C4864" s="152"/>
      <c r="D4864" s="152"/>
      <c r="E4864" s="153">
        <f>'2.40-Dati'!A4863</f>
        <v>43838.208333333336</v>
      </c>
      <c r="F4864" s="157">
        <f>'2.40-Dati'!B4863</f>
        <v>59.610000610351499</v>
      </c>
      <c r="G4864" s="157">
        <f t="shared" si="150"/>
        <v>-3090.0001525879047</v>
      </c>
      <c r="H4864" s="157">
        <f t="shared" si="151"/>
        <v>-3659.9998474121021</v>
      </c>
    </row>
    <row r="4865" spans="1:8" ht="15" customHeight="1" x14ac:dyDescent="0.2">
      <c r="A4865" s="152"/>
      <c r="B4865" s="152"/>
      <c r="C4865" s="152"/>
      <c r="D4865" s="152"/>
      <c r="E4865" s="153">
        <f>'2.40-Dati'!A4864</f>
        <v>43839.208333333336</v>
      </c>
      <c r="F4865" s="157">
        <f>'2.40-Dati'!B4864</f>
        <v>59.560001373291001</v>
      </c>
      <c r="G4865" s="157">
        <f t="shared" si="150"/>
        <v>-49.999237060497137</v>
      </c>
      <c r="H4865" s="157">
        <f t="shared" si="151"/>
        <v>-3139.999389648402</v>
      </c>
    </row>
    <row r="4866" spans="1:8" ht="15" customHeight="1" x14ac:dyDescent="0.2">
      <c r="A4866" s="152"/>
      <c r="B4866" s="152"/>
      <c r="C4866" s="152"/>
      <c r="D4866" s="152"/>
      <c r="E4866" s="153">
        <f>'2.40-Dati'!A4865</f>
        <v>43840.208333333336</v>
      </c>
      <c r="F4866" s="157">
        <f>'2.40-Dati'!B4865</f>
        <v>59.040000915527301</v>
      </c>
      <c r="G4866" s="157">
        <f t="shared" si="150"/>
        <v>-520.0004577637003</v>
      </c>
      <c r="H4866" s="157">
        <f t="shared" si="151"/>
        <v>-569.99969482419738</v>
      </c>
    </row>
    <row r="4867" spans="1:8" ht="15" customHeight="1" x14ac:dyDescent="0.2">
      <c r="A4867" s="152"/>
      <c r="B4867" s="152"/>
      <c r="C4867" s="152"/>
      <c r="D4867" s="152"/>
      <c r="E4867" s="153">
        <f>'2.40-Dati'!A4866</f>
        <v>43843.208333333336</v>
      </c>
      <c r="F4867" s="157">
        <f>'2.40-Dati'!B4866</f>
        <v>58.080001831054602</v>
      </c>
      <c r="G4867" s="157">
        <f t="shared" si="150"/>
        <v>-959.99908447269888</v>
      </c>
      <c r="H4867" s="157">
        <f t="shared" si="151"/>
        <v>-1479.9995422363991</v>
      </c>
    </row>
    <row r="4868" spans="1:8" ht="15" customHeight="1" x14ac:dyDescent="0.2">
      <c r="A4868" s="152"/>
      <c r="B4868" s="152"/>
      <c r="C4868" s="152"/>
      <c r="D4868" s="152"/>
      <c r="E4868" s="153">
        <f>'2.40-Dati'!A4867</f>
        <v>43844.208333333336</v>
      </c>
      <c r="F4868" s="157">
        <f>'2.40-Dati'!B4867</f>
        <v>58.2299995422363</v>
      </c>
      <c r="G4868" s="157">
        <f t="shared" ref="G4868:G4931" si="152">IF($B$1="lunga",1,-1)*$B$3*(F4868-F4867)</f>
        <v>149.99771118169747</v>
      </c>
      <c r="H4868" s="157">
        <f t="shared" si="151"/>
        <v>-810.00137329100141</v>
      </c>
    </row>
    <row r="4869" spans="1:8" ht="15" customHeight="1" x14ac:dyDescent="0.2">
      <c r="A4869" s="152"/>
      <c r="B4869" s="152"/>
      <c r="C4869" s="152"/>
      <c r="D4869" s="152"/>
      <c r="E4869" s="153">
        <f>'2.40-Dati'!A4868</f>
        <v>43845.208333333336</v>
      </c>
      <c r="F4869" s="157">
        <f>'2.40-Dati'!B4868</f>
        <v>57.810001373291001</v>
      </c>
      <c r="G4869" s="157">
        <f t="shared" si="152"/>
        <v>-419.99816894529829</v>
      </c>
      <c r="H4869" s="157">
        <f t="shared" ref="H4869:H4932" si="153">G4868+G4869</f>
        <v>-270.00045776360082</v>
      </c>
    </row>
    <row r="4870" spans="1:8" ht="15" customHeight="1" x14ac:dyDescent="0.2">
      <c r="A4870" s="152"/>
      <c r="B4870" s="152"/>
      <c r="C4870" s="152"/>
      <c r="D4870" s="152"/>
      <c r="E4870" s="153">
        <f>'2.40-Dati'!A4869</f>
        <v>43846.208333333336</v>
      </c>
      <c r="F4870" s="157">
        <f>'2.40-Dati'!B4869</f>
        <v>58.520000457763601</v>
      </c>
      <c r="G4870" s="157">
        <f t="shared" si="152"/>
        <v>709.99908447259941</v>
      </c>
      <c r="H4870" s="157">
        <f t="shared" si="153"/>
        <v>290.00091552730112</v>
      </c>
    </row>
    <row r="4871" spans="1:8" ht="15" customHeight="1" x14ac:dyDescent="0.2">
      <c r="A4871" s="152"/>
      <c r="B4871" s="152"/>
      <c r="C4871" s="152"/>
      <c r="D4871" s="152"/>
      <c r="E4871" s="153">
        <f>'2.40-Dati'!A4870</f>
        <v>43847.208333333336</v>
      </c>
      <c r="F4871" s="157">
        <f>'2.40-Dati'!B4870</f>
        <v>58.540000915527301</v>
      </c>
      <c r="G4871" s="157">
        <f t="shared" si="152"/>
        <v>20.000457763700297</v>
      </c>
      <c r="H4871" s="157">
        <f t="shared" si="153"/>
        <v>729.9995422362997</v>
      </c>
    </row>
    <row r="4872" spans="1:8" ht="15" customHeight="1" x14ac:dyDescent="0.2">
      <c r="A4872" s="152"/>
      <c r="B4872" s="152"/>
      <c r="C4872" s="152"/>
      <c r="D4872" s="152"/>
      <c r="E4872" s="153">
        <f>'2.40-Dati'!A4871</f>
        <v>43851.208333333336</v>
      </c>
      <c r="F4872" s="157">
        <f>'2.40-Dati'!B4871</f>
        <v>58.340000152587798</v>
      </c>
      <c r="G4872" s="157">
        <f t="shared" si="152"/>
        <v>-200.00076293950286</v>
      </c>
      <c r="H4872" s="157">
        <f t="shared" si="153"/>
        <v>-180.00030517580257</v>
      </c>
    </row>
    <row r="4873" spans="1:8" ht="15" customHeight="1" x14ac:dyDescent="0.2">
      <c r="A4873" s="152"/>
      <c r="B4873" s="152"/>
      <c r="C4873" s="152"/>
      <c r="D4873" s="152"/>
      <c r="E4873" s="153">
        <f>'2.40-Dati'!A4872</f>
        <v>43852.208333333336</v>
      </c>
      <c r="F4873" s="157">
        <f>'2.40-Dati'!B4872</f>
        <v>56.740001678466797</v>
      </c>
      <c r="G4873" s="157">
        <f t="shared" si="152"/>
        <v>-1599.9984741210014</v>
      </c>
      <c r="H4873" s="157">
        <f t="shared" si="153"/>
        <v>-1799.9992370605044</v>
      </c>
    </row>
    <row r="4874" spans="1:8" ht="15" customHeight="1" x14ac:dyDescent="0.2">
      <c r="A4874" s="152"/>
      <c r="B4874" s="152"/>
      <c r="C4874" s="152"/>
      <c r="D4874" s="152"/>
      <c r="E4874" s="153">
        <f>'2.40-Dati'!A4873</f>
        <v>43853.208333333336</v>
      </c>
      <c r="F4874" s="157">
        <f>'2.40-Dati'!B4873</f>
        <v>55.590000152587798</v>
      </c>
      <c r="G4874" s="157">
        <f t="shared" si="152"/>
        <v>-1150.0015258789986</v>
      </c>
      <c r="H4874" s="157">
        <f t="shared" si="153"/>
        <v>-2750</v>
      </c>
    </row>
    <row r="4875" spans="1:8" ht="15" customHeight="1" x14ac:dyDescent="0.2">
      <c r="A4875" s="152"/>
      <c r="B4875" s="152"/>
      <c r="C4875" s="152"/>
      <c r="D4875" s="152"/>
      <c r="E4875" s="153">
        <f>'2.40-Dati'!A4874</f>
        <v>43854.208333333336</v>
      </c>
      <c r="F4875" s="157">
        <f>'2.40-Dati'!B4874</f>
        <v>54.189998626708899</v>
      </c>
      <c r="G4875" s="157">
        <f t="shared" si="152"/>
        <v>-1400.0015258788992</v>
      </c>
      <c r="H4875" s="157">
        <f t="shared" si="153"/>
        <v>-2550.003051757898</v>
      </c>
    </row>
    <row r="4876" spans="1:8" ht="15" customHeight="1" x14ac:dyDescent="0.2">
      <c r="A4876" s="152"/>
      <c r="B4876" s="152"/>
      <c r="C4876" s="152"/>
      <c r="D4876" s="152"/>
      <c r="E4876" s="153">
        <f>'2.40-Dati'!A4875</f>
        <v>43857.208333333336</v>
      </c>
      <c r="F4876" s="157">
        <f>'2.40-Dati'!B4875</f>
        <v>53.139999389648402</v>
      </c>
      <c r="G4876" s="157">
        <f t="shared" si="152"/>
        <v>-1049.9992370604971</v>
      </c>
      <c r="H4876" s="157">
        <f t="shared" si="153"/>
        <v>-2450.0007629393963</v>
      </c>
    </row>
    <row r="4877" spans="1:8" ht="15" customHeight="1" x14ac:dyDescent="0.2">
      <c r="A4877" s="152"/>
      <c r="B4877" s="152"/>
      <c r="C4877" s="152"/>
      <c r="D4877" s="152"/>
      <c r="E4877" s="153">
        <f>'2.40-Dati'!A4876</f>
        <v>43858.208333333336</v>
      </c>
      <c r="F4877" s="157">
        <f>'2.40-Dati'!B4876</f>
        <v>53.4799995422363</v>
      </c>
      <c r="G4877" s="157">
        <f t="shared" si="152"/>
        <v>340.00015258789773</v>
      </c>
      <c r="H4877" s="157">
        <f t="shared" si="153"/>
        <v>-709.99908447259941</v>
      </c>
    </row>
    <row r="4878" spans="1:8" ht="15" customHeight="1" x14ac:dyDescent="0.2">
      <c r="A4878" s="152"/>
      <c r="B4878" s="152"/>
      <c r="C4878" s="152"/>
      <c r="D4878" s="152"/>
      <c r="E4878" s="153">
        <f>'2.40-Dati'!A4877</f>
        <v>43859.208333333336</v>
      </c>
      <c r="F4878" s="157">
        <f>'2.40-Dati'!B4877</f>
        <v>53.330001831054602</v>
      </c>
      <c r="G4878" s="157">
        <f t="shared" si="152"/>
        <v>-149.99771118169747</v>
      </c>
      <c r="H4878" s="157">
        <f t="shared" si="153"/>
        <v>190.00244140620026</v>
      </c>
    </row>
    <row r="4879" spans="1:8" ht="15" customHeight="1" x14ac:dyDescent="0.2">
      <c r="A4879" s="152"/>
      <c r="B4879" s="152"/>
      <c r="C4879" s="152"/>
      <c r="D4879" s="152"/>
      <c r="E4879" s="153">
        <f>'2.40-Dati'!A4878</f>
        <v>43860.208333333336</v>
      </c>
      <c r="F4879" s="157">
        <f>'2.40-Dati'!B4878</f>
        <v>52.139999389648402</v>
      </c>
      <c r="G4879" s="157">
        <f t="shared" si="152"/>
        <v>-1190.0024414062002</v>
      </c>
      <c r="H4879" s="157">
        <f t="shared" si="153"/>
        <v>-1340.0001525878977</v>
      </c>
    </row>
    <row r="4880" spans="1:8" ht="15" customHeight="1" x14ac:dyDescent="0.2">
      <c r="A4880" s="152"/>
      <c r="B4880" s="152"/>
      <c r="C4880" s="152"/>
      <c r="D4880" s="152"/>
      <c r="E4880" s="153">
        <f>'2.40-Dati'!A4879</f>
        <v>43861.208333333336</v>
      </c>
      <c r="F4880" s="157">
        <f>'2.40-Dati'!B4879</f>
        <v>51.560001373291001</v>
      </c>
      <c r="G4880" s="157">
        <f t="shared" si="152"/>
        <v>-579.9980163574005</v>
      </c>
      <c r="H4880" s="157">
        <f t="shared" si="153"/>
        <v>-1770.0004577636007</v>
      </c>
    </row>
    <row r="4881" spans="1:8" ht="15" customHeight="1" x14ac:dyDescent="0.2">
      <c r="A4881" s="152"/>
      <c r="B4881" s="152"/>
      <c r="C4881" s="152"/>
      <c r="D4881" s="152"/>
      <c r="E4881" s="153">
        <f>'2.40-Dati'!A4880</f>
        <v>43864.208333333336</v>
      </c>
      <c r="F4881" s="157">
        <f>'2.40-Dati'!B4880</f>
        <v>50.110000610351499</v>
      </c>
      <c r="G4881" s="157">
        <f t="shared" si="152"/>
        <v>-1450.0007629395029</v>
      </c>
      <c r="H4881" s="157">
        <f t="shared" si="153"/>
        <v>-2029.9987792969034</v>
      </c>
    </row>
    <row r="4882" spans="1:8" ht="15" customHeight="1" x14ac:dyDescent="0.2">
      <c r="A4882" s="152"/>
      <c r="B4882" s="152"/>
      <c r="C4882" s="152"/>
      <c r="D4882" s="152"/>
      <c r="E4882" s="153">
        <f>'2.40-Dati'!A4881</f>
        <v>43865.208333333336</v>
      </c>
      <c r="F4882" s="157">
        <f>'2.40-Dati'!B4881</f>
        <v>49.610000610351499</v>
      </c>
      <c r="G4882" s="157">
        <f t="shared" si="152"/>
        <v>-500</v>
      </c>
      <c r="H4882" s="157">
        <f t="shared" si="153"/>
        <v>-1950.0007629395029</v>
      </c>
    </row>
    <row r="4883" spans="1:8" ht="15" customHeight="1" x14ac:dyDescent="0.2">
      <c r="A4883" s="152"/>
      <c r="B4883" s="152"/>
      <c r="C4883" s="152"/>
      <c r="D4883" s="152"/>
      <c r="E4883" s="153">
        <f>'2.40-Dati'!A4882</f>
        <v>43866.208333333336</v>
      </c>
      <c r="F4883" s="157">
        <f>'2.40-Dati'!B4882</f>
        <v>50.75</v>
      </c>
      <c r="G4883" s="157">
        <f t="shared" si="152"/>
        <v>1139.9993896485014</v>
      </c>
      <c r="H4883" s="157">
        <f t="shared" si="153"/>
        <v>639.99938964850139</v>
      </c>
    </row>
    <row r="4884" spans="1:8" ht="15" customHeight="1" x14ac:dyDescent="0.2">
      <c r="A4884" s="152"/>
      <c r="B4884" s="152"/>
      <c r="C4884" s="152"/>
      <c r="D4884" s="152"/>
      <c r="E4884" s="153">
        <f>'2.40-Dati'!A4883</f>
        <v>43867.208333333336</v>
      </c>
      <c r="F4884" s="157">
        <f>'2.40-Dati'!B4883</f>
        <v>50.950000762939403</v>
      </c>
      <c r="G4884" s="157">
        <f t="shared" si="152"/>
        <v>200.00076293940339</v>
      </c>
      <c r="H4884" s="157">
        <f t="shared" si="153"/>
        <v>1340.0001525879047</v>
      </c>
    </row>
    <row r="4885" spans="1:8" ht="15" customHeight="1" x14ac:dyDescent="0.2">
      <c r="A4885" s="152"/>
      <c r="B4885" s="152"/>
      <c r="C4885" s="152"/>
      <c r="D4885" s="152"/>
      <c r="E4885" s="153">
        <f>'2.40-Dati'!A4884</f>
        <v>43868.208333333336</v>
      </c>
      <c r="F4885" s="157">
        <f>'2.40-Dati'!B4884</f>
        <v>50.319999694824197</v>
      </c>
      <c r="G4885" s="157">
        <f t="shared" si="152"/>
        <v>-630.00106811520595</v>
      </c>
      <c r="H4885" s="157">
        <f t="shared" si="153"/>
        <v>-430.00030517580257</v>
      </c>
    </row>
    <row r="4886" spans="1:8" ht="15" customHeight="1" x14ac:dyDescent="0.2">
      <c r="A4886" s="152"/>
      <c r="B4886" s="152"/>
      <c r="C4886" s="152"/>
      <c r="D4886" s="152"/>
      <c r="E4886" s="153">
        <f>'2.40-Dati'!A4885</f>
        <v>43871.208333333336</v>
      </c>
      <c r="F4886" s="157">
        <f>'2.40-Dati'!B4885</f>
        <v>49.569999694824197</v>
      </c>
      <c r="G4886" s="157">
        <f t="shared" si="152"/>
        <v>-750</v>
      </c>
      <c r="H4886" s="157">
        <f t="shared" si="153"/>
        <v>-1380.001068115206</v>
      </c>
    </row>
    <row r="4887" spans="1:8" ht="15" customHeight="1" x14ac:dyDescent="0.2">
      <c r="A4887" s="152"/>
      <c r="B4887" s="152"/>
      <c r="C4887" s="152"/>
      <c r="D4887" s="152"/>
      <c r="E4887" s="153">
        <f>'2.40-Dati'!A4886</f>
        <v>43872.208333333336</v>
      </c>
      <c r="F4887" s="157">
        <f>'2.40-Dati'!B4886</f>
        <v>49.939998626708899</v>
      </c>
      <c r="G4887" s="157">
        <f t="shared" si="152"/>
        <v>369.99893188470168</v>
      </c>
      <c r="H4887" s="157">
        <f t="shared" si="153"/>
        <v>-380.00106811529832</v>
      </c>
    </row>
    <row r="4888" spans="1:8" ht="15" customHeight="1" x14ac:dyDescent="0.2">
      <c r="A4888" s="152"/>
      <c r="B4888" s="152"/>
      <c r="C4888" s="152"/>
      <c r="D4888" s="152"/>
      <c r="E4888" s="153">
        <f>'2.40-Dati'!A4887</f>
        <v>43873.208333333336</v>
      </c>
      <c r="F4888" s="157">
        <f>'2.40-Dati'!B4887</f>
        <v>51.169998168945298</v>
      </c>
      <c r="G4888" s="157">
        <f t="shared" si="152"/>
        <v>1229.9995422363991</v>
      </c>
      <c r="H4888" s="157">
        <f t="shared" si="153"/>
        <v>1599.9984741211008</v>
      </c>
    </row>
    <row r="4889" spans="1:8" ht="15" customHeight="1" x14ac:dyDescent="0.2">
      <c r="A4889" s="152"/>
      <c r="B4889" s="152"/>
      <c r="C4889" s="152"/>
      <c r="D4889" s="152"/>
      <c r="E4889" s="153">
        <f>'2.40-Dati'!A4888</f>
        <v>43874.208333333336</v>
      </c>
      <c r="F4889" s="157">
        <f>'2.40-Dati'!B4888</f>
        <v>51.419998168945298</v>
      </c>
      <c r="G4889" s="157">
        <f t="shared" si="152"/>
        <v>250</v>
      </c>
      <c r="H4889" s="157">
        <f t="shared" si="153"/>
        <v>1479.9995422363991</v>
      </c>
    </row>
    <row r="4890" spans="1:8" ht="15" customHeight="1" x14ac:dyDescent="0.2">
      <c r="A4890" s="152"/>
      <c r="B4890" s="152"/>
      <c r="C4890" s="152"/>
      <c r="D4890" s="152"/>
      <c r="E4890" s="153">
        <f>'2.40-Dati'!A4889</f>
        <v>43875.208333333336</v>
      </c>
      <c r="F4890" s="157">
        <f>'2.40-Dati'!B4889</f>
        <v>52.049999237060497</v>
      </c>
      <c r="G4890" s="157">
        <f t="shared" si="152"/>
        <v>630.0010681151989</v>
      </c>
      <c r="H4890" s="157">
        <f t="shared" si="153"/>
        <v>880.0010681151989</v>
      </c>
    </row>
    <row r="4891" spans="1:8" ht="15" customHeight="1" x14ac:dyDescent="0.2">
      <c r="A4891" s="152"/>
      <c r="B4891" s="152"/>
      <c r="C4891" s="152"/>
      <c r="D4891" s="152"/>
      <c r="E4891" s="153">
        <f>'2.40-Dati'!A4890</f>
        <v>43879.208333333336</v>
      </c>
      <c r="F4891" s="157">
        <f>'2.40-Dati'!B4890</f>
        <v>52.049999237060497</v>
      </c>
      <c r="G4891" s="157">
        <f t="shared" si="152"/>
        <v>0</v>
      </c>
      <c r="H4891" s="157">
        <f t="shared" si="153"/>
        <v>630.0010681151989</v>
      </c>
    </row>
    <row r="4892" spans="1:8" ht="15" customHeight="1" x14ac:dyDescent="0.2">
      <c r="A4892" s="152"/>
      <c r="B4892" s="152"/>
      <c r="C4892" s="152"/>
      <c r="D4892" s="152"/>
      <c r="E4892" s="153">
        <f>'2.40-Dati'!A4891</f>
        <v>43880.208333333336</v>
      </c>
      <c r="F4892" s="157">
        <f>'2.40-Dati'!B4891</f>
        <v>53.290000915527301</v>
      </c>
      <c r="G4892" s="157">
        <f t="shared" si="152"/>
        <v>1240.0016784668039</v>
      </c>
      <c r="H4892" s="157">
        <f t="shared" si="153"/>
        <v>1240.0016784668039</v>
      </c>
    </row>
    <row r="4893" spans="1:8" ht="15" customHeight="1" x14ac:dyDescent="0.2">
      <c r="A4893" s="152"/>
      <c r="B4893" s="152"/>
      <c r="C4893" s="152"/>
      <c r="D4893" s="152"/>
      <c r="E4893" s="153">
        <f>'2.40-Dati'!A4892</f>
        <v>43881.208333333336</v>
      </c>
      <c r="F4893" s="157">
        <f>'2.40-Dati'!B4892</f>
        <v>53.779998779296797</v>
      </c>
      <c r="G4893" s="157">
        <f t="shared" si="152"/>
        <v>489.99786376949572</v>
      </c>
      <c r="H4893" s="157">
        <f t="shared" si="153"/>
        <v>1729.9995422362997</v>
      </c>
    </row>
    <row r="4894" spans="1:8" ht="15" customHeight="1" x14ac:dyDescent="0.2">
      <c r="A4894" s="152"/>
      <c r="B4894" s="152"/>
      <c r="C4894" s="152"/>
      <c r="D4894" s="152"/>
      <c r="E4894" s="153">
        <f>'2.40-Dati'!A4893</f>
        <v>43882.208333333336</v>
      </c>
      <c r="F4894" s="157">
        <f>'2.40-Dati'!B4893</f>
        <v>53.380001068115199</v>
      </c>
      <c r="G4894" s="157">
        <f t="shared" si="152"/>
        <v>-399.99771118159799</v>
      </c>
      <c r="H4894" s="157">
        <f t="shared" si="153"/>
        <v>90.00015258789773</v>
      </c>
    </row>
    <row r="4895" spans="1:8" ht="15" customHeight="1" x14ac:dyDescent="0.2">
      <c r="A4895" s="152"/>
      <c r="B4895" s="152"/>
      <c r="C4895" s="152"/>
      <c r="D4895" s="152"/>
      <c r="E4895" s="153">
        <f>'2.40-Dati'!A4894</f>
        <v>43885.208333333336</v>
      </c>
      <c r="F4895" s="157">
        <f>'2.40-Dati'!B4894</f>
        <v>51.430000305175703</v>
      </c>
      <c r="G4895" s="157">
        <f t="shared" si="152"/>
        <v>-1950.0007629394959</v>
      </c>
      <c r="H4895" s="157">
        <f t="shared" si="153"/>
        <v>-2349.9984741210938</v>
      </c>
    </row>
    <row r="4896" spans="1:8" ht="15" customHeight="1" x14ac:dyDescent="0.2">
      <c r="A4896" s="152"/>
      <c r="B4896" s="152"/>
      <c r="C4896" s="152"/>
      <c r="D4896" s="152"/>
      <c r="E4896" s="153">
        <f>'2.40-Dati'!A4895</f>
        <v>43886.208333333336</v>
      </c>
      <c r="F4896" s="157">
        <f>'2.40-Dati'!B4895</f>
        <v>49.900001525878899</v>
      </c>
      <c r="G4896" s="157">
        <f t="shared" si="152"/>
        <v>-1529.9987792968041</v>
      </c>
      <c r="H4896" s="157">
        <f t="shared" si="153"/>
        <v>-3479.9995422362999</v>
      </c>
    </row>
    <row r="4897" spans="1:8" ht="15" customHeight="1" x14ac:dyDescent="0.2">
      <c r="A4897" s="152"/>
      <c r="B4897" s="152"/>
      <c r="C4897" s="152"/>
      <c r="D4897" s="152"/>
      <c r="E4897" s="153">
        <f>'2.40-Dati'!A4896</f>
        <v>43887.208333333336</v>
      </c>
      <c r="F4897" s="157">
        <f>'2.40-Dati'!B4896</f>
        <v>48.7299995422363</v>
      </c>
      <c r="G4897" s="157">
        <f t="shared" si="152"/>
        <v>-1170.0019836425995</v>
      </c>
      <c r="H4897" s="157">
        <f t="shared" si="153"/>
        <v>-2700.0007629394036</v>
      </c>
    </row>
    <row r="4898" spans="1:8" ht="15" customHeight="1" x14ac:dyDescent="0.2">
      <c r="A4898" s="152"/>
      <c r="B4898" s="152"/>
      <c r="C4898" s="152"/>
      <c r="D4898" s="152"/>
      <c r="E4898" s="153">
        <f>'2.40-Dati'!A4897</f>
        <v>43888.208333333336</v>
      </c>
      <c r="F4898" s="157">
        <f>'2.40-Dati'!B4897</f>
        <v>47.090000152587798</v>
      </c>
      <c r="G4898" s="157">
        <f t="shared" si="152"/>
        <v>-1639.9993896485014</v>
      </c>
      <c r="H4898" s="157">
        <f t="shared" si="153"/>
        <v>-2810.0013732911011</v>
      </c>
    </row>
    <row r="4899" spans="1:8" ht="15" customHeight="1" x14ac:dyDescent="0.2">
      <c r="A4899" s="152"/>
      <c r="B4899" s="152"/>
      <c r="C4899" s="152"/>
      <c r="D4899" s="152"/>
      <c r="E4899" s="153">
        <f>'2.40-Dati'!A4898</f>
        <v>43889.208333333336</v>
      </c>
      <c r="F4899" s="157">
        <f>'2.40-Dati'!B4898</f>
        <v>44.759998321533203</v>
      </c>
      <c r="G4899" s="157">
        <f t="shared" si="152"/>
        <v>-2330.0018310545952</v>
      </c>
      <c r="H4899" s="157">
        <f t="shared" si="153"/>
        <v>-3970.0012207030968</v>
      </c>
    </row>
    <row r="4900" spans="1:8" ht="15" customHeight="1" x14ac:dyDescent="0.2">
      <c r="A4900" s="152"/>
      <c r="B4900" s="152"/>
      <c r="C4900" s="152"/>
      <c r="D4900" s="152"/>
      <c r="E4900" s="153">
        <f>'2.40-Dati'!A4899</f>
        <v>43892.208333333336</v>
      </c>
      <c r="F4900" s="157">
        <f>'2.40-Dati'!B4899</f>
        <v>46.75</v>
      </c>
      <c r="G4900" s="157">
        <f t="shared" si="152"/>
        <v>1990.0016784667969</v>
      </c>
      <c r="H4900" s="157">
        <f t="shared" si="153"/>
        <v>-340.00015258779831</v>
      </c>
    </row>
    <row r="4901" spans="1:8" ht="15" customHeight="1" x14ac:dyDescent="0.2">
      <c r="A4901" s="152"/>
      <c r="B4901" s="152"/>
      <c r="C4901" s="152"/>
      <c r="D4901" s="152"/>
      <c r="E4901" s="153">
        <f>'2.40-Dati'!A4900</f>
        <v>43893.208333333336</v>
      </c>
      <c r="F4901" s="157">
        <f>'2.40-Dati'!B4900</f>
        <v>47.180000305175703</v>
      </c>
      <c r="G4901" s="157">
        <f t="shared" si="152"/>
        <v>430.00030517570309</v>
      </c>
      <c r="H4901" s="157">
        <f t="shared" si="153"/>
        <v>2420.0019836424999</v>
      </c>
    </row>
    <row r="4902" spans="1:8" ht="15" customHeight="1" x14ac:dyDescent="0.2">
      <c r="A4902" s="152"/>
      <c r="B4902" s="152"/>
      <c r="C4902" s="152"/>
      <c r="D4902" s="152"/>
      <c r="E4902" s="153">
        <f>'2.40-Dati'!A4901</f>
        <v>43894.208333333336</v>
      </c>
      <c r="F4902" s="157">
        <f>'2.40-Dati'!B4901</f>
        <v>46.779998779296797</v>
      </c>
      <c r="G4902" s="157">
        <f t="shared" si="152"/>
        <v>-400.00152587890625</v>
      </c>
      <c r="H4902" s="157">
        <f t="shared" si="153"/>
        <v>29.99877929679684</v>
      </c>
    </row>
    <row r="4903" spans="1:8" ht="15" customHeight="1" x14ac:dyDescent="0.2">
      <c r="A4903" s="152"/>
      <c r="B4903" s="152"/>
      <c r="C4903" s="152"/>
      <c r="D4903" s="152"/>
      <c r="E4903" s="153">
        <f>'2.40-Dati'!A4902</f>
        <v>43895.208333333336</v>
      </c>
      <c r="F4903" s="157">
        <f>'2.40-Dati'!B4902</f>
        <v>45.900001525878899</v>
      </c>
      <c r="G4903" s="157">
        <f t="shared" si="152"/>
        <v>-879.9972534178977</v>
      </c>
      <c r="H4903" s="157">
        <f t="shared" si="153"/>
        <v>-1279.9987792968041</v>
      </c>
    </row>
    <row r="4904" spans="1:8" ht="15" customHeight="1" x14ac:dyDescent="0.2">
      <c r="A4904" s="152"/>
      <c r="B4904" s="152"/>
      <c r="C4904" s="152"/>
      <c r="D4904" s="152"/>
      <c r="E4904" s="153">
        <f>'2.40-Dati'!A4903</f>
        <v>43896.208333333336</v>
      </c>
      <c r="F4904" s="157">
        <f>'2.40-Dati'!B4903</f>
        <v>41.279998779296797</v>
      </c>
      <c r="G4904" s="157">
        <f t="shared" si="152"/>
        <v>-4620.0027465821022</v>
      </c>
      <c r="H4904" s="157">
        <f t="shared" si="153"/>
        <v>-5500</v>
      </c>
    </row>
    <row r="4905" spans="1:8" ht="15" customHeight="1" x14ac:dyDescent="0.2">
      <c r="A4905" s="152"/>
      <c r="B4905" s="152"/>
      <c r="C4905" s="152"/>
      <c r="D4905" s="152"/>
      <c r="E4905" s="153">
        <f>'2.40-Dati'!A4904</f>
        <v>43899.166666666664</v>
      </c>
      <c r="F4905" s="157">
        <f>'2.40-Dati'!B4904</f>
        <v>31.129999160766602</v>
      </c>
      <c r="G4905" s="157">
        <f t="shared" si="152"/>
        <v>-10149.999618530195</v>
      </c>
      <c r="H4905" s="157">
        <f t="shared" si="153"/>
        <v>-14770.002365112297</v>
      </c>
    </row>
    <row r="4906" spans="1:8" ht="15" customHeight="1" x14ac:dyDescent="0.2">
      <c r="A4906" s="152"/>
      <c r="B4906" s="152"/>
      <c r="C4906" s="152"/>
      <c r="D4906" s="152"/>
      <c r="E4906" s="153">
        <f>'2.40-Dati'!A4905</f>
        <v>43900.166666666664</v>
      </c>
      <c r="F4906" s="157">
        <f>'2.40-Dati'!B4905</f>
        <v>34.360000610351499</v>
      </c>
      <c r="G4906" s="157">
        <f t="shared" si="152"/>
        <v>3230.0014495848968</v>
      </c>
      <c r="H4906" s="157">
        <f t="shared" si="153"/>
        <v>-6919.9981689452979</v>
      </c>
    </row>
    <row r="4907" spans="1:8" ht="15" customHeight="1" x14ac:dyDescent="0.2">
      <c r="A4907" s="152"/>
      <c r="B4907" s="152"/>
      <c r="C4907" s="152"/>
      <c r="D4907" s="152"/>
      <c r="E4907" s="153">
        <f>'2.40-Dati'!A4906</f>
        <v>43901.166666666664</v>
      </c>
      <c r="F4907" s="157">
        <f>'2.40-Dati'!B4906</f>
        <v>32.9799995422363</v>
      </c>
      <c r="G4907" s="157">
        <f t="shared" si="152"/>
        <v>-1380.0010681151989</v>
      </c>
      <c r="H4907" s="157">
        <f t="shared" si="153"/>
        <v>1850.0003814696979</v>
      </c>
    </row>
    <row r="4908" spans="1:8" ht="15" customHeight="1" x14ac:dyDescent="0.2">
      <c r="A4908" s="152"/>
      <c r="B4908" s="152"/>
      <c r="C4908" s="152"/>
      <c r="D4908" s="152"/>
      <c r="E4908" s="153">
        <f>'2.40-Dati'!A4907</f>
        <v>43902.166666666664</v>
      </c>
      <c r="F4908" s="157">
        <f>'2.40-Dati'!B4907</f>
        <v>31.5</v>
      </c>
      <c r="G4908" s="157">
        <f t="shared" si="152"/>
        <v>-1479.9995422362997</v>
      </c>
      <c r="H4908" s="157">
        <f t="shared" si="153"/>
        <v>-2860.0006103514988</v>
      </c>
    </row>
    <row r="4909" spans="1:8" ht="15" customHeight="1" x14ac:dyDescent="0.2">
      <c r="A4909" s="152"/>
      <c r="B4909" s="152"/>
      <c r="C4909" s="152"/>
      <c r="D4909" s="152"/>
      <c r="E4909" s="153">
        <f>'2.40-Dati'!A4908</f>
        <v>43903.166666666664</v>
      </c>
      <c r="F4909" s="157">
        <f>'2.40-Dati'!B4908</f>
        <v>31.7299995422363</v>
      </c>
      <c r="G4909" s="157">
        <f t="shared" si="152"/>
        <v>229.9995422362997</v>
      </c>
      <c r="H4909" s="157">
        <f t="shared" si="153"/>
        <v>-1250</v>
      </c>
    </row>
    <row r="4910" spans="1:8" ht="15" customHeight="1" x14ac:dyDescent="0.2">
      <c r="A4910" s="152"/>
      <c r="B4910" s="152"/>
      <c r="C4910" s="152"/>
      <c r="D4910" s="152"/>
      <c r="E4910" s="153">
        <f>'2.40-Dati'!A4909</f>
        <v>43906.166666666664</v>
      </c>
      <c r="F4910" s="157">
        <f>'2.40-Dati'!B4909</f>
        <v>28.7000007629394</v>
      </c>
      <c r="G4910" s="157">
        <f t="shared" si="152"/>
        <v>-3029.9987792969</v>
      </c>
      <c r="H4910" s="157">
        <f t="shared" si="153"/>
        <v>-2799.9992370606005</v>
      </c>
    </row>
    <row r="4911" spans="1:8" ht="15" customHeight="1" x14ac:dyDescent="0.2">
      <c r="A4911" s="152"/>
      <c r="B4911" s="152"/>
      <c r="C4911" s="152"/>
      <c r="D4911" s="152"/>
      <c r="E4911" s="153">
        <f>'2.40-Dati'!A4910</f>
        <v>43907.166666666664</v>
      </c>
      <c r="F4911" s="157">
        <f>'2.40-Dati'!B4910</f>
        <v>26.9500007629394</v>
      </c>
      <c r="G4911" s="157">
        <f t="shared" si="152"/>
        <v>-1750</v>
      </c>
      <c r="H4911" s="157">
        <f t="shared" si="153"/>
        <v>-4779.9987792969005</v>
      </c>
    </row>
    <row r="4912" spans="1:8" ht="15" customHeight="1" x14ac:dyDescent="0.2">
      <c r="A4912" s="152"/>
      <c r="B4912" s="152"/>
      <c r="C4912" s="152"/>
      <c r="D4912" s="152"/>
      <c r="E4912" s="153">
        <f>'2.40-Dati'!A4911</f>
        <v>43908.166666666664</v>
      </c>
      <c r="F4912" s="157">
        <f>'2.40-Dati'!B4911</f>
        <v>20.370000839233398</v>
      </c>
      <c r="G4912" s="157">
        <f t="shared" si="152"/>
        <v>-6579.999923706001</v>
      </c>
      <c r="H4912" s="157">
        <f t="shared" si="153"/>
        <v>-8329.9999237060001</v>
      </c>
    </row>
    <row r="4913" spans="1:8" ht="15" customHeight="1" x14ac:dyDescent="0.2">
      <c r="A4913" s="152"/>
      <c r="B4913" s="152"/>
      <c r="C4913" s="152"/>
      <c r="D4913" s="152"/>
      <c r="E4913" s="153">
        <f>'2.40-Dati'!A4912</f>
        <v>43909.166666666664</v>
      </c>
      <c r="F4913" s="157">
        <f>'2.40-Dati'!B4912</f>
        <v>25.2199993133544</v>
      </c>
      <c r="G4913" s="157">
        <f t="shared" si="152"/>
        <v>4849.998474121001</v>
      </c>
      <c r="H4913" s="157">
        <f t="shared" si="153"/>
        <v>-1730.001449585</v>
      </c>
    </row>
    <row r="4914" spans="1:8" ht="15" customHeight="1" x14ac:dyDescent="0.2">
      <c r="A4914" s="152"/>
      <c r="B4914" s="152"/>
      <c r="C4914" s="152"/>
      <c r="D4914" s="152"/>
      <c r="E4914" s="153">
        <f>'2.40-Dati'!A4913</f>
        <v>43910.166666666664</v>
      </c>
      <c r="F4914" s="157">
        <f>'2.40-Dati'!B4913</f>
        <v>22.4300003051757</v>
      </c>
      <c r="G4914" s="157">
        <f t="shared" si="152"/>
        <v>-2789.9990081787005</v>
      </c>
      <c r="H4914" s="157">
        <f t="shared" si="153"/>
        <v>2059.9994659423005</v>
      </c>
    </row>
    <row r="4915" spans="1:8" ht="15" customHeight="1" x14ac:dyDescent="0.2">
      <c r="A4915" s="152"/>
      <c r="B4915" s="152"/>
      <c r="C4915" s="152"/>
      <c r="D4915" s="152"/>
      <c r="E4915" s="153">
        <f>'2.40-Dati'!A4914</f>
        <v>43913.166666666664</v>
      </c>
      <c r="F4915" s="157">
        <f>'2.40-Dati'!B4914</f>
        <v>23.360000610351499</v>
      </c>
      <c r="G4915" s="157">
        <f t="shared" si="152"/>
        <v>930.00030517579899</v>
      </c>
      <c r="H4915" s="157">
        <f t="shared" si="153"/>
        <v>-1859.9987030029015</v>
      </c>
    </row>
    <row r="4916" spans="1:8" ht="15" customHeight="1" x14ac:dyDescent="0.2">
      <c r="A4916" s="152"/>
      <c r="B4916" s="152"/>
      <c r="C4916" s="152"/>
      <c r="D4916" s="152"/>
      <c r="E4916" s="153">
        <f>'2.40-Dati'!A4915</f>
        <v>43914.166666666664</v>
      </c>
      <c r="F4916" s="157">
        <f>'2.40-Dati'!B4915</f>
        <v>24.0100002288818</v>
      </c>
      <c r="G4916" s="157">
        <f t="shared" si="152"/>
        <v>649.99961853030186</v>
      </c>
      <c r="H4916" s="157">
        <f t="shared" si="153"/>
        <v>1579.9999237061008</v>
      </c>
    </row>
    <row r="4917" spans="1:8" ht="15" customHeight="1" x14ac:dyDescent="0.2">
      <c r="A4917" s="152"/>
      <c r="B4917" s="152"/>
      <c r="C4917" s="152"/>
      <c r="D4917" s="152"/>
      <c r="E4917" s="153">
        <f>'2.40-Dati'!A4916</f>
        <v>43915.166666666664</v>
      </c>
      <c r="F4917" s="157">
        <f>'2.40-Dati'!B4916</f>
        <v>24.4899997711181</v>
      </c>
      <c r="G4917" s="157">
        <f t="shared" si="152"/>
        <v>479.9995422362997</v>
      </c>
      <c r="H4917" s="157">
        <f t="shared" si="153"/>
        <v>1129.9991607666016</v>
      </c>
    </row>
    <row r="4918" spans="1:8" ht="15" customHeight="1" x14ac:dyDescent="0.2">
      <c r="A4918" s="152"/>
      <c r="B4918" s="152"/>
      <c r="C4918" s="152"/>
      <c r="D4918" s="152"/>
      <c r="E4918" s="153">
        <f>'2.40-Dati'!A4917</f>
        <v>43916.166666666664</v>
      </c>
      <c r="F4918" s="157">
        <f>'2.40-Dati'!B4917</f>
        <v>22.600000381469702</v>
      </c>
      <c r="G4918" s="157">
        <f t="shared" si="152"/>
        <v>-1889.9993896483984</v>
      </c>
      <c r="H4918" s="157">
        <f t="shared" si="153"/>
        <v>-1409.9998474120987</v>
      </c>
    </row>
    <row r="4919" spans="1:8" ht="15" customHeight="1" x14ac:dyDescent="0.2">
      <c r="A4919" s="152"/>
      <c r="B4919" s="152"/>
      <c r="C4919" s="152"/>
      <c r="D4919" s="152"/>
      <c r="E4919" s="153">
        <f>'2.40-Dati'!A4918</f>
        <v>43917.166666666664</v>
      </c>
      <c r="F4919" s="157">
        <f>'2.40-Dati'!B4918</f>
        <v>21.5100002288818</v>
      </c>
      <c r="G4919" s="157">
        <f t="shared" si="152"/>
        <v>-1090.0001525879013</v>
      </c>
      <c r="H4919" s="157">
        <f t="shared" si="153"/>
        <v>-2979.9995422362999</v>
      </c>
    </row>
    <row r="4920" spans="1:8" ht="15" customHeight="1" x14ac:dyDescent="0.2">
      <c r="A4920" s="152"/>
      <c r="B4920" s="152"/>
      <c r="C4920" s="152"/>
      <c r="D4920" s="152"/>
      <c r="E4920" s="153">
        <f>'2.40-Dati'!A4919</f>
        <v>43920.166666666664</v>
      </c>
      <c r="F4920" s="157">
        <f>'2.40-Dati'!B4919</f>
        <v>20.090000152587798</v>
      </c>
      <c r="G4920" s="157">
        <f t="shared" si="152"/>
        <v>-1420.0000762940022</v>
      </c>
      <c r="H4920" s="157">
        <f t="shared" si="153"/>
        <v>-2510.0002288819032</v>
      </c>
    </row>
    <row r="4921" spans="1:8" ht="15" customHeight="1" x14ac:dyDescent="0.2">
      <c r="A4921" s="152"/>
      <c r="B4921" s="152"/>
      <c r="C4921" s="152"/>
      <c r="D4921" s="152"/>
      <c r="E4921" s="153">
        <f>'2.40-Dati'!A4920</f>
        <v>43921.166666666664</v>
      </c>
      <c r="F4921" s="157">
        <f>'2.40-Dati'!B4920</f>
        <v>20.4799995422363</v>
      </c>
      <c r="G4921" s="157">
        <f t="shared" si="152"/>
        <v>389.99938964850145</v>
      </c>
      <c r="H4921" s="157">
        <f t="shared" si="153"/>
        <v>-1030.0006866455008</v>
      </c>
    </row>
    <row r="4922" spans="1:8" ht="15" customHeight="1" x14ac:dyDescent="0.2">
      <c r="A4922" s="152"/>
      <c r="B4922" s="152"/>
      <c r="C4922" s="152"/>
      <c r="D4922" s="152"/>
      <c r="E4922" s="153">
        <f>'2.40-Dati'!A4921</f>
        <v>43922.166666666664</v>
      </c>
      <c r="F4922" s="157">
        <f>'2.40-Dati'!B4921</f>
        <v>20.309999465942301</v>
      </c>
      <c r="G4922" s="157">
        <f t="shared" si="152"/>
        <v>-170.0000762939986</v>
      </c>
      <c r="H4922" s="157">
        <f t="shared" si="153"/>
        <v>219.99931335450285</v>
      </c>
    </row>
    <row r="4923" spans="1:8" ht="15" customHeight="1" x14ac:dyDescent="0.2">
      <c r="A4923" s="152"/>
      <c r="B4923" s="152"/>
      <c r="C4923" s="152"/>
      <c r="D4923" s="152"/>
      <c r="E4923" s="153">
        <f>'2.40-Dati'!A4922</f>
        <v>43923.166666666664</v>
      </c>
      <c r="F4923" s="157">
        <f>'2.40-Dati'!B4922</f>
        <v>25.319999694824201</v>
      </c>
      <c r="G4923" s="157">
        <f t="shared" si="152"/>
        <v>5010.0002288818996</v>
      </c>
      <c r="H4923" s="157">
        <f t="shared" si="153"/>
        <v>4840.0001525879006</v>
      </c>
    </row>
    <row r="4924" spans="1:8" ht="15" customHeight="1" x14ac:dyDescent="0.2">
      <c r="A4924" s="152"/>
      <c r="B4924" s="152"/>
      <c r="C4924" s="152"/>
      <c r="D4924" s="152"/>
      <c r="E4924" s="153">
        <f>'2.40-Dati'!A4923</f>
        <v>43924.166666666664</v>
      </c>
      <c r="F4924" s="157">
        <f>'2.40-Dati'!B4923</f>
        <v>28.340000152587798</v>
      </c>
      <c r="G4924" s="157">
        <f t="shared" si="152"/>
        <v>3020.0004577635973</v>
      </c>
      <c r="H4924" s="157">
        <f t="shared" si="153"/>
        <v>8030.0006866454969</v>
      </c>
    </row>
    <row r="4925" spans="1:8" ht="15" customHeight="1" x14ac:dyDescent="0.2">
      <c r="A4925" s="152"/>
      <c r="B4925" s="152"/>
      <c r="C4925" s="152"/>
      <c r="D4925" s="152"/>
      <c r="E4925" s="153">
        <f>'2.40-Dati'!A4924</f>
        <v>43927.166666666664</v>
      </c>
      <c r="F4925" s="157">
        <f>'2.40-Dati'!B4924</f>
        <v>26.079999923706001</v>
      </c>
      <c r="G4925" s="157">
        <f t="shared" si="152"/>
        <v>-2260.0002288817968</v>
      </c>
      <c r="H4925" s="157">
        <f t="shared" si="153"/>
        <v>760.00022888180047</v>
      </c>
    </row>
    <row r="4926" spans="1:8" ht="15" customHeight="1" x14ac:dyDescent="0.2">
      <c r="A4926" s="152"/>
      <c r="B4926" s="152"/>
      <c r="C4926" s="152"/>
      <c r="D4926" s="152"/>
      <c r="E4926" s="153">
        <f>'2.40-Dati'!A4925</f>
        <v>43928.166666666664</v>
      </c>
      <c r="F4926" s="157">
        <f>'2.40-Dati'!B4925</f>
        <v>23.629999160766602</v>
      </c>
      <c r="G4926" s="157">
        <f t="shared" si="152"/>
        <v>-2450.0007629393999</v>
      </c>
      <c r="H4926" s="157">
        <f t="shared" si="153"/>
        <v>-4710.0009918211963</v>
      </c>
    </row>
    <row r="4927" spans="1:8" ht="15" customHeight="1" x14ac:dyDescent="0.2">
      <c r="A4927" s="152"/>
      <c r="B4927" s="152"/>
      <c r="C4927" s="152"/>
      <c r="D4927" s="152"/>
      <c r="E4927" s="153">
        <f>'2.40-Dati'!A4926</f>
        <v>43929.166666666664</v>
      </c>
      <c r="F4927" s="157">
        <f>'2.40-Dati'!B4926</f>
        <v>25.090000152587798</v>
      </c>
      <c r="G4927" s="157">
        <f t="shared" si="152"/>
        <v>1460.0009918211967</v>
      </c>
      <c r="H4927" s="157">
        <f t="shared" si="153"/>
        <v>-989.99977111820317</v>
      </c>
    </row>
    <row r="4928" spans="1:8" ht="15" customHeight="1" x14ac:dyDescent="0.2">
      <c r="A4928" s="152"/>
      <c r="B4928" s="152"/>
      <c r="C4928" s="152"/>
      <c r="D4928" s="152"/>
      <c r="E4928" s="153">
        <f>'2.40-Dati'!A4927</f>
        <v>43930.166666666664</v>
      </c>
      <c r="F4928" s="157">
        <f>'2.40-Dati'!B4927</f>
        <v>22.7600002288818</v>
      </c>
      <c r="G4928" s="157">
        <f t="shared" si="152"/>
        <v>-2329.9999237059978</v>
      </c>
      <c r="H4928" s="157">
        <f t="shared" si="153"/>
        <v>-869.9989318848011</v>
      </c>
    </row>
    <row r="4929" spans="1:8" ht="15" customHeight="1" x14ac:dyDescent="0.2">
      <c r="A4929" s="152"/>
      <c r="B4929" s="152"/>
      <c r="C4929" s="152"/>
      <c r="D4929" s="152"/>
      <c r="E4929" s="153">
        <f>'2.40-Dati'!A4928</f>
        <v>43934.166666666664</v>
      </c>
      <c r="F4929" s="157">
        <f>'2.40-Dati'!B4928</f>
        <v>22.409999847412099</v>
      </c>
      <c r="G4929" s="157">
        <f t="shared" si="152"/>
        <v>-350.00038146970167</v>
      </c>
      <c r="H4929" s="157">
        <f t="shared" si="153"/>
        <v>-2680.0003051756994</v>
      </c>
    </row>
    <row r="4930" spans="1:8" ht="15" customHeight="1" x14ac:dyDescent="0.2">
      <c r="A4930" s="152"/>
      <c r="B4930" s="152"/>
      <c r="C4930" s="152"/>
      <c r="D4930" s="152"/>
      <c r="E4930" s="153">
        <f>'2.40-Dati'!A4929</f>
        <v>43935.166666666664</v>
      </c>
      <c r="F4930" s="157">
        <f>'2.40-Dati'!B4929</f>
        <v>20.110000610351499</v>
      </c>
      <c r="G4930" s="157">
        <f t="shared" si="152"/>
        <v>-2299.9992370606001</v>
      </c>
      <c r="H4930" s="157">
        <f t="shared" si="153"/>
        <v>-2649.9996185303016</v>
      </c>
    </row>
    <row r="4931" spans="1:8" ht="15" customHeight="1" x14ac:dyDescent="0.2">
      <c r="A4931" s="152"/>
      <c r="B4931" s="152"/>
      <c r="C4931" s="152"/>
      <c r="D4931" s="152"/>
      <c r="E4931" s="153">
        <f>'2.40-Dati'!A4930</f>
        <v>43936.166666666664</v>
      </c>
      <c r="F4931" s="157">
        <f>'2.40-Dati'!B4930</f>
        <v>19.870000839233398</v>
      </c>
      <c r="G4931" s="157">
        <f t="shared" si="152"/>
        <v>-239.99977111810011</v>
      </c>
      <c r="H4931" s="157">
        <f t="shared" si="153"/>
        <v>-2539.9990081787</v>
      </c>
    </row>
    <row r="4932" spans="1:8" ht="15" customHeight="1" x14ac:dyDescent="0.2">
      <c r="A4932" s="152"/>
      <c r="B4932" s="152"/>
      <c r="C4932" s="152"/>
      <c r="D4932" s="152"/>
      <c r="E4932" s="153">
        <f>'2.40-Dati'!A4931</f>
        <v>43937.166666666664</v>
      </c>
      <c r="F4932" s="157">
        <f>'2.40-Dati'!B4931</f>
        <v>19.870000839233398</v>
      </c>
      <c r="G4932" s="157">
        <f t="shared" ref="G4932:G4995" si="154">IF($B$1="lunga",1,-1)*$B$3*(F4932-F4931)</f>
        <v>0</v>
      </c>
      <c r="H4932" s="157">
        <f t="shared" si="153"/>
        <v>-239.99977111810011</v>
      </c>
    </row>
    <row r="4933" spans="1:8" ht="15" customHeight="1" x14ac:dyDescent="0.2">
      <c r="A4933" s="152"/>
      <c r="B4933" s="152"/>
      <c r="C4933" s="152"/>
      <c r="D4933" s="152"/>
      <c r="E4933" s="153">
        <f>'2.40-Dati'!A4932</f>
        <v>43938.166666666664</v>
      </c>
      <c r="F4933" s="157">
        <f>'2.40-Dati'!B4932</f>
        <v>18.270000457763601</v>
      </c>
      <c r="G4933" s="157">
        <f t="shared" si="154"/>
        <v>-1600.0003814697975</v>
      </c>
      <c r="H4933" s="157">
        <f t="shared" ref="H4933:H4996" si="155">G4932+G4933</f>
        <v>-1600.0003814697975</v>
      </c>
    </row>
    <row r="4934" spans="1:8" ht="15" customHeight="1" x14ac:dyDescent="0.2">
      <c r="A4934" s="152"/>
      <c r="B4934" s="152"/>
      <c r="C4934" s="152"/>
      <c r="D4934" s="152"/>
      <c r="E4934" s="153">
        <f>'2.40-Dati'!A4933</f>
        <v>43941.166666666664</v>
      </c>
      <c r="F4934" s="157">
        <f>'2.40-Dati'!B4933</f>
        <v>-37.630001068115199</v>
      </c>
      <c r="G4934" s="157">
        <f t="shared" si="154"/>
        <v>-55900.001525878797</v>
      </c>
      <c r="H4934" s="157">
        <f t="shared" si="155"/>
        <v>-57500.001907348596</v>
      </c>
    </row>
    <row r="4935" spans="1:8" ht="15" customHeight="1" x14ac:dyDescent="0.2">
      <c r="A4935" s="152"/>
      <c r="B4935" s="152"/>
      <c r="C4935" s="152"/>
      <c r="D4935" s="152"/>
      <c r="E4935" s="153">
        <f>'2.40-Dati'!A4934</f>
        <v>43942.166666666664</v>
      </c>
      <c r="F4935" s="157">
        <f>'2.40-Dati'!B4934</f>
        <v>10.0100002288818</v>
      </c>
      <c r="G4935" s="157">
        <f t="shared" si="154"/>
        <v>47640.001296996998</v>
      </c>
      <c r="H4935" s="157">
        <f t="shared" si="155"/>
        <v>-8260.0002288817996</v>
      </c>
    </row>
    <row r="4936" spans="1:8" ht="15" customHeight="1" x14ac:dyDescent="0.2">
      <c r="A4936" s="152"/>
      <c r="B4936" s="152"/>
      <c r="C4936" s="152"/>
      <c r="D4936" s="152"/>
      <c r="E4936" s="153">
        <f>'2.40-Dati'!A4935</f>
        <v>43943.166666666664</v>
      </c>
      <c r="F4936" s="157">
        <f>'2.40-Dati'!B4935</f>
        <v>13.779999732971101</v>
      </c>
      <c r="G4936" s="157">
        <f t="shared" si="154"/>
        <v>3769.9995040893004</v>
      </c>
      <c r="H4936" s="157">
        <f t="shared" si="155"/>
        <v>51410.000801086295</v>
      </c>
    </row>
    <row r="4937" spans="1:8" ht="15" customHeight="1" x14ac:dyDescent="0.2">
      <c r="A4937" s="152"/>
      <c r="B4937" s="152"/>
      <c r="C4937" s="152"/>
      <c r="D4937" s="152"/>
      <c r="E4937" s="153">
        <f>'2.40-Dati'!A4936</f>
        <v>43944.166666666664</v>
      </c>
      <c r="F4937" s="157">
        <f>'2.40-Dati'!B4936</f>
        <v>16.5</v>
      </c>
      <c r="G4937" s="157">
        <f t="shared" si="154"/>
        <v>2720.0002670288991</v>
      </c>
      <c r="H4937" s="157">
        <f t="shared" si="155"/>
        <v>6489.9997711181995</v>
      </c>
    </row>
    <row r="4938" spans="1:8" ht="15" customHeight="1" x14ac:dyDescent="0.2">
      <c r="A4938" s="152"/>
      <c r="B4938" s="152"/>
      <c r="C4938" s="152"/>
      <c r="D4938" s="152"/>
      <c r="E4938" s="153">
        <f>'2.40-Dati'!A4937</f>
        <v>43945.166666666664</v>
      </c>
      <c r="F4938" s="157">
        <f>'2.40-Dati'!B4937</f>
        <v>16.940000534057599</v>
      </c>
      <c r="G4938" s="157">
        <f t="shared" si="154"/>
        <v>440.00053405759945</v>
      </c>
      <c r="H4938" s="157">
        <f t="shared" si="155"/>
        <v>3160.0008010864985</v>
      </c>
    </row>
    <row r="4939" spans="1:8" ht="15" customHeight="1" x14ac:dyDescent="0.2">
      <c r="A4939" s="152"/>
      <c r="B4939" s="152"/>
      <c r="C4939" s="152"/>
      <c r="D4939" s="152"/>
      <c r="E4939" s="153">
        <f>'2.40-Dati'!A4938</f>
        <v>43948.166666666664</v>
      </c>
      <c r="F4939" s="157">
        <f>'2.40-Dati'!B4938</f>
        <v>12.779999732971101</v>
      </c>
      <c r="G4939" s="157">
        <f t="shared" si="154"/>
        <v>-4160.0008010864985</v>
      </c>
      <c r="H4939" s="157">
        <f t="shared" si="155"/>
        <v>-3720.0002670288991</v>
      </c>
    </row>
    <row r="4940" spans="1:8" ht="15" customHeight="1" x14ac:dyDescent="0.2">
      <c r="A4940" s="152"/>
      <c r="B4940" s="152"/>
      <c r="C4940" s="152"/>
      <c r="D4940" s="152"/>
      <c r="E4940" s="153">
        <f>'2.40-Dati'!A4939</f>
        <v>43949.166666666664</v>
      </c>
      <c r="F4940" s="157">
        <f>'2.40-Dati'!B4939</f>
        <v>12.3400001525878</v>
      </c>
      <c r="G4940" s="157">
        <f t="shared" si="154"/>
        <v>-439.99958038330078</v>
      </c>
      <c r="H4940" s="157">
        <f t="shared" si="155"/>
        <v>-4600.0003814697993</v>
      </c>
    </row>
    <row r="4941" spans="1:8" ht="15" customHeight="1" x14ac:dyDescent="0.2">
      <c r="A4941" s="152"/>
      <c r="B4941" s="152"/>
      <c r="C4941" s="152"/>
      <c r="D4941" s="152"/>
      <c r="E4941" s="153">
        <f>'2.40-Dati'!A4940</f>
        <v>43950.166666666664</v>
      </c>
      <c r="F4941" s="157">
        <f>'2.40-Dati'!B4940</f>
        <v>15.060000419616699</v>
      </c>
      <c r="G4941" s="157">
        <f t="shared" si="154"/>
        <v>2720.0002670288991</v>
      </c>
      <c r="H4941" s="157">
        <f t="shared" si="155"/>
        <v>2280.0006866455983</v>
      </c>
    </row>
    <row r="4942" spans="1:8" ht="15" customHeight="1" x14ac:dyDescent="0.2">
      <c r="A4942" s="152"/>
      <c r="B4942" s="152"/>
      <c r="C4942" s="152"/>
      <c r="D4942" s="152"/>
      <c r="E4942" s="153">
        <f>'2.40-Dati'!A4941</f>
        <v>43951.166666666664</v>
      </c>
      <c r="F4942" s="157">
        <f>'2.40-Dati'!B4941</f>
        <v>18.840000152587798</v>
      </c>
      <c r="G4942" s="157">
        <f t="shared" si="154"/>
        <v>3779.9997329710991</v>
      </c>
      <c r="H4942" s="157">
        <f t="shared" si="155"/>
        <v>6499.9999999999982</v>
      </c>
    </row>
    <row r="4943" spans="1:8" ht="15" customHeight="1" x14ac:dyDescent="0.2">
      <c r="A4943" s="152"/>
      <c r="B4943" s="152"/>
      <c r="C4943" s="152"/>
      <c r="D4943" s="152"/>
      <c r="E4943" s="153">
        <f>'2.40-Dati'!A4942</f>
        <v>43952.166666666664</v>
      </c>
      <c r="F4943" s="157">
        <f>'2.40-Dati'!B4942</f>
        <v>19.780000686645501</v>
      </c>
      <c r="G4943" s="157">
        <f t="shared" si="154"/>
        <v>940.00053405770245</v>
      </c>
      <c r="H4943" s="157">
        <f t="shared" si="155"/>
        <v>4720.0002670288013</v>
      </c>
    </row>
    <row r="4944" spans="1:8" ht="15" customHeight="1" x14ac:dyDescent="0.2">
      <c r="A4944" s="152"/>
      <c r="B4944" s="152"/>
      <c r="C4944" s="152"/>
      <c r="D4944" s="152"/>
      <c r="E4944" s="153">
        <f>'2.40-Dati'!A4943</f>
        <v>43955.166666666664</v>
      </c>
      <c r="F4944" s="157">
        <f>'2.40-Dati'!B4943</f>
        <v>20.389999389648398</v>
      </c>
      <c r="G4944" s="157">
        <f t="shared" si="154"/>
        <v>609.99870300289774</v>
      </c>
      <c r="H4944" s="157">
        <f t="shared" si="155"/>
        <v>1549.9992370606001</v>
      </c>
    </row>
    <row r="4945" spans="1:8" ht="15" customHeight="1" x14ac:dyDescent="0.2">
      <c r="A4945" s="152"/>
      <c r="B4945" s="152"/>
      <c r="C4945" s="152"/>
      <c r="D4945" s="152"/>
      <c r="E4945" s="153">
        <f>'2.40-Dati'!A4944</f>
        <v>43956.166666666664</v>
      </c>
      <c r="F4945" s="157">
        <f>'2.40-Dati'!B4944</f>
        <v>24.559999465942301</v>
      </c>
      <c r="G4945" s="157">
        <f t="shared" si="154"/>
        <v>4170.0000762939026</v>
      </c>
      <c r="H4945" s="157">
        <f t="shared" si="155"/>
        <v>4779.9987792968004</v>
      </c>
    </row>
    <row r="4946" spans="1:8" ht="15" customHeight="1" x14ac:dyDescent="0.2">
      <c r="A4946" s="152"/>
      <c r="B4946" s="152"/>
      <c r="C4946" s="152"/>
      <c r="D4946" s="152"/>
      <c r="E4946" s="153">
        <f>'2.40-Dati'!A4945</f>
        <v>43957.166666666664</v>
      </c>
      <c r="F4946" s="157">
        <f>'2.40-Dati'!B4945</f>
        <v>23.9899997711181</v>
      </c>
      <c r="G4946" s="157">
        <f t="shared" si="154"/>
        <v>-569.99969482420101</v>
      </c>
      <c r="H4946" s="157">
        <f t="shared" si="155"/>
        <v>3600.0003814697016</v>
      </c>
    </row>
    <row r="4947" spans="1:8" ht="15" customHeight="1" x14ac:dyDescent="0.2">
      <c r="A4947" s="152"/>
      <c r="B4947" s="152"/>
      <c r="C4947" s="152"/>
      <c r="D4947" s="152"/>
      <c r="E4947" s="153">
        <f>'2.40-Dati'!A4946</f>
        <v>43958.166666666664</v>
      </c>
      <c r="F4947" s="157">
        <f>'2.40-Dati'!B4946</f>
        <v>23.549999237060501</v>
      </c>
      <c r="G4947" s="157">
        <f t="shared" si="154"/>
        <v>-440.00053405759945</v>
      </c>
      <c r="H4947" s="157">
        <f t="shared" si="155"/>
        <v>-1010.0002288818005</v>
      </c>
    </row>
    <row r="4948" spans="1:8" ht="15" customHeight="1" x14ac:dyDescent="0.2">
      <c r="A4948" s="152"/>
      <c r="B4948" s="152"/>
      <c r="C4948" s="152"/>
      <c r="D4948" s="152"/>
      <c r="E4948" s="153">
        <f>'2.40-Dati'!A4947</f>
        <v>43959.166666666664</v>
      </c>
      <c r="F4948" s="157">
        <f>'2.40-Dati'!B4947</f>
        <v>24.7399997711181</v>
      </c>
      <c r="G4948" s="157">
        <f t="shared" si="154"/>
        <v>1190.0005340575995</v>
      </c>
      <c r="H4948" s="157">
        <f t="shared" si="155"/>
        <v>750</v>
      </c>
    </row>
    <row r="4949" spans="1:8" ht="15" customHeight="1" x14ac:dyDescent="0.2">
      <c r="A4949" s="152"/>
      <c r="B4949" s="152"/>
      <c r="C4949" s="152"/>
      <c r="D4949" s="152"/>
      <c r="E4949" s="153">
        <f>'2.40-Dati'!A4948</f>
        <v>43962.166666666664</v>
      </c>
      <c r="F4949" s="157">
        <f>'2.40-Dati'!B4948</f>
        <v>24.139999389648398</v>
      </c>
      <c r="G4949" s="157">
        <f t="shared" si="154"/>
        <v>-600.00038146970167</v>
      </c>
      <c r="H4949" s="157">
        <f t="shared" si="155"/>
        <v>590.00015258789779</v>
      </c>
    </row>
    <row r="4950" spans="1:8" ht="15" customHeight="1" x14ac:dyDescent="0.2">
      <c r="A4950" s="152"/>
      <c r="B4950" s="152"/>
      <c r="C4950" s="152"/>
      <c r="D4950" s="152"/>
      <c r="E4950" s="153">
        <f>'2.40-Dati'!A4949</f>
        <v>43963.166666666664</v>
      </c>
      <c r="F4950" s="157">
        <f>'2.40-Dati'!B4949</f>
        <v>25.780000686645501</v>
      </c>
      <c r="G4950" s="157">
        <f t="shared" si="154"/>
        <v>1640.0012969971024</v>
      </c>
      <c r="H4950" s="157">
        <f t="shared" si="155"/>
        <v>1040.0009155274006</v>
      </c>
    </row>
    <row r="4951" spans="1:8" ht="15" customHeight="1" x14ac:dyDescent="0.2">
      <c r="A4951" s="152"/>
      <c r="B4951" s="152"/>
      <c r="C4951" s="152"/>
      <c r="D4951" s="152"/>
      <c r="E4951" s="153">
        <f>'2.40-Dati'!A4950</f>
        <v>43964.166666666664</v>
      </c>
      <c r="F4951" s="157">
        <f>'2.40-Dati'!B4950</f>
        <v>25.290000915527301</v>
      </c>
      <c r="G4951" s="157">
        <f t="shared" si="154"/>
        <v>-489.99977111819959</v>
      </c>
      <c r="H4951" s="157">
        <f t="shared" si="155"/>
        <v>1150.0015258789028</v>
      </c>
    </row>
    <row r="4952" spans="1:8" ht="15" customHeight="1" x14ac:dyDescent="0.2">
      <c r="A4952" s="152"/>
      <c r="B4952" s="152"/>
      <c r="C4952" s="152"/>
      <c r="D4952" s="152"/>
      <c r="E4952" s="153">
        <f>'2.40-Dati'!A4951</f>
        <v>43965.166666666664</v>
      </c>
      <c r="F4952" s="157">
        <f>'2.40-Dati'!B4951</f>
        <v>27.559999465942301</v>
      </c>
      <c r="G4952" s="157">
        <f t="shared" si="154"/>
        <v>2269.998550415</v>
      </c>
      <c r="H4952" s="157">
        <f t="shared" si="155"/>
        <v>1779.9987792968004</v>
      </c>
    </row>
    <row r="4953" spans="1:8" ht="15" customHeight="1" x14ac:dyDescent="0.2">
      <c r="A4953" s="152"/>
      <c r="B4953" s="152"/>
      <c r="C4953" s="152"/>
      <c r="D4953" s="152"/>
      <c r="E4953" s="153">
        <f>'2.40-Dati'!A4952</f>
        <v>43966.166666666664</v>
      </c>
      <c r="F4953" s="157">
        <f>'2.40-Dati'!B4952</f>
        <v>29.4300003051757</v>
      </c>
      <c r="G4953" s="157">
        <f t="shared" si="154"/>
        <v>1870.0008392333984</v>
      </c>
      <c r="H4953" s="157">
        <f t="shared" si="155"/>
        <v>4139.9993896483984</v>
      </c>
    </row>
    <row r="4954" spans="1:8" ht="15" customHeight="1" x14ac:dyDescent="0.2">
      <c r="A4954" s="152"/>
      <c r="B4954" s="152"/>
      <c r="C4954" s="152"/>
      <c r="D4954" s="152"/>
      <c r="E4954" s="153">
        <f>'2.40-Dati'!A4953</f>
        <v>43969.166666666664</v>
      </c>
      <c r="F4954" s="157">
        <f>'2.40-Dati'!B4953</f>
        <v>31.819999694824201</v>
      </c>
      <c r="G4954" s="157">
        <f t="shared" si="154"/>
        <v>2389.9993896485016</v>
      </c>
      <c r="H4954" s="157">
        <f t="shared" si="155"/>
        <v>4260.0002288818996</v>
      </c>
    </row>
    <row r="4955" spans="1:8" ht="15" customHeight="1" x14ac:dyDescent="0.2">
      <c r="A4955" s="152"/>
      <c r="B4955" s="152"/>
      <c r="C4955" s="152"/>
      <c r="D4955" s="152"/>
      <c r="E4955" s="153">
        <f>'2.40-Dati'!A4954</f>
        <v>43970.166666666664</v>
      </c>
      <c r="F4955" s="157">
        <f>'2.40-Dati'!B4954</f>
        <v>32.5</v>
      </c>
      <c r="G4955" s="157">
        <f t="shared" si="154"/>
        <v>680.00030517579899</v>
      </c>
      <c r="H4955" s="157">
        <f t="shared" si="155"/>
        <v>3069.9996948243006</v>
      </c>
    </row>
    <row r="4956" spans="1:8" ht="15" customHeight="1" x14ac:dyDescent="0.2">
      <c r="A4956" s="152"/>
      <c r="B4956" s="152"/>
      <c r="C4956" s="152"/>
      <c r="D4956" s="152"/>
      <c r="E4956" s="153">
        <f>'2.40-Dati'!A4955</f>
        <v>43971.166666666664</v>
      </c>
      <c r="F4956" s="157">
        <f>'2.40-Dati'!B4955</f>
        <v>33.490001678466797</v>
      </c>
      <c r="G4956" s="157">
        <f t="shared" si="154"/>
        <v>990.00167846679688</v>
      </c>
      <c r="H4956" s="157">
        <f t="shared" si="155"/>
        <v>1670.0019836425959</v>
      </c>
    </row>
    <row r="4957" spans="1:8" ht="15" customHeight="1" x14ac:dyDescent="0.2">
      <c r="A4957" s="152"/>
      <c r="B4957" s="152"/>
      <c r="C4957" s="152"/>
      <c r="D4957" s="152"/>
      <c r="E4957" s="153">
        <f>'2.40-Dati'!A4956</f>
        <v>43972.166666666664</v>
      </c>
      <c r="F4957" s="157">
        <f>'2.40-Dati'!B4956</f>
        <v>33.919998168945298</v>
      </c>
      <c r="G4957" s="157">
        <f t="shared" si="154"/>
        <v>429.99649047850141</v>
      </c>
      <c r="H4957" s="157">
        <f t="shared" si="155"/>
        <v>1419.9981689452984</v>
      </c>
    </row>
    <row r="4958" spans="1:8" ht="15" customHeight="1" x14ac:dyDescent="0.2">
      <c r="A4958" s="152"/>
      <c r="B4958" s="152"/>
      <c r="C4958" s="152"/>
      <c r="D4958" s="152"/>
      <c r="E4958" s="153">
        <f>'2.40-Dati'!A4957</f>
        <v>43973.166666666664</v>
      </c>
      <c r="F4958" s="157">
        <f>'2.40-Dati'!B4957</f>
        <v>33.25</v>
      </c>
      <c r="G4958" s="157">
        <f t="shared" si="154"/>
        <v>-669.99816894529829</v>
      </c>
      <c r="H4958" s="157">
        <f t="shared" si="155"/>
        <v>-240.00167846679688</v>
      </c>
    </row>
    <row r="4959" spans="1:8" ht="15" customHeight="1" x14ac:dyDescent="0.2">
      <c r="A4959" s="152"/>
      <c r="B4959" s="152"/>
      <c r="C4959" s="152"/>
      <c r="D4959" s="152"/>
      <c r="E4959" s="153">
        <f>'2.40-Dati'!A4958</f>
        <v>43977.166666666664</v>
      </c>
      <c r="F4959" s="157">
        <f>'2.40-Dati'!B4958</f>
        <v>34.349998474121001</v>
      </c>
      <c r="G4959" s="157">
        <f t="shared" si="154"/>
        <v>1099.9984741210014</v>
      </c>
      <c r="H4959" s="157">
        <f t="shared" si="155"/>
        <v>430.00030517570315</v>
      </c>
    </row>
    <row r="4960" spans="1:8" ht="15" customHeight="1" x14ac:dyDescent="0.2">
      <c r="A4960" s="152"/>
      <c r="B4960" s="152"/>
      <c r="C4960" s="152"/>
      <c r="D4960" s="152"/>
      <c r="E4960" s="153">
        <f>'2.40-Dati'!A4959</f>
        <v>43978.166666666664</v>
      </c>
      <c r="F4960" s="157">
        <f>'2.40-Dati'!B4959</f>
        <v>32.810001373291001</v>
      </c>
      <c r="G4960" s="157">
        <f t="shared" si="154"/>
        <v>-1539.9971008299999</v>
      </c>
      <c r="H4960" s="157">
        <f t="shared" si="155"/>
        <v>-439.99862670899847</v>
      </c>
    </row>
    <row r="4961" spans="1:8" ht="15" customHeight="1" x14ac:dyDescent="0.2">
      <c r="A4961" s="152"/>
      <c r="B4961" s="152"/>
      <c r="C4961" s="152"/>
      <c r="D4961" s="152"/>
      <c r="E4961" s="153">
        <f>'2.40-Dati'!A4960</f>
        <v>43979.166666666664</v>
      </c>
      <c r="F4961" s="157">
        <f>'2.40-Dati'!B4960</f>
        <v>33.709999084472599</v>
      </c>
      <c r="G4961" s="157">
        <f t="shared" si="154"/>
        <v>899.99771118159799</v>
      </c>
      <c r="H4961" s="157">
        <f t="shared" si="155"/>
        <v>-639.99938964840192</v>
      </c>
    </row>
    <row r="4962" spans="1:8" ht="15" customHeight="1" x14ac:dyDescent="0.2">
      <c r="A4962" s="152"/>
      <c r="B4962" s="152"/>
      <c r="C4962" s="152"/>
      <c r="D4962" s="152"/>
      <c r="E4962" s="153">
        <f>'2.40-Dati'!A4961</f>
        <v>43980.166666666664</v>
      </c>
      <c r="F4962" s="157">
        <f>'2.40-Dati'!B4961</f>
        <v>35.490001678466797</v>
      </c>
      <c r="G4962" s="157">
        <f t="shared" si="154"/>
        <v>1780.0025939941975</v>
      </c>
      <c r="H4962" s="157">
        <f t="shared" si="155"/>
        <v>2680.0003051757953</v>
      </c>
    </row>
    <row r="4963" spans="1:8" ht="15" customHeight="1" x14ac:dyDescent="0.2">
      <c r="A4963" s="152"/>
      <c r="B4963" s="152"/>
      <c r="C4963" s="152"/>
      <c r="D4963" s="152"/>
      <c r="E4963" s="153">
        <f>'2.40-Dati'!A4962</f>
        <v>43983.166666666664</v>
      </c>
      <c r="F4963" s="157">
        <f>'2.40-Dati'!B4962</f>
        <v>35.439998626708899</v>
      </c>
      <c r="G4963" s="157">
        <f t="shared" si="154"/>
        <v>-50.003051757897765</v>
      </c>
      <c r="H4963" s="157">
        <f t="shared" si="155"/>
        <v>1729.9995422362997</v>
      </c>
    </row>
    <row r="4964" spans="1:8" ht="15" customHeight="1" x14ac:dyDescent="0.2">
      <c r="A4964" s="152"/>
      <c r="B4964" s="152"/>
      <c r="C4964" s="152"/>
      <c r="D4964" s="152"/>
      <c r="E4964" s="153">
        <f>'2.40-Dati'!A4963</f>
        <v>43984.166666666664</v>
      </c>
      <c r="F4964" s="157">
        <f>'2.40-Dati'!B4963</f>
        <v>36.810001373291001</v>
      </c>
      <c r="G4964" s="157">
        <f t="shared" si="154"/>
        <v>1370.0027465821022</v>
      </c>
      <c r="H4964" s="157">
        <f t="shared" si="155"/>
        <v>1319.9996948242044</v>
      </c>
    </row>
    <row r="4965" spans="1:8" ht="15" customHeight="1" x14ac:dyDescent="0.2">
      <c r="A4965" s="152"/>
      <c r="B4965" s="152"/>
      <c r="C4965" s="152"/>
      <c r="D4965" s="152"/>
      <c r="E4965" s="153">
        <f>'2.40-Dati'!A4964</f>
        <v>43985.166666666664</v>
      </c>
      <c r="F4965" s="157">
        <f>'2.40-Dati'!B4964</f>
        <v>37.290000915527301</v>
      </c>
      <c r="G4965" s="157">
        <f t="shared" si="154"/>
        <v>479.9995422362997</v>
      </c>
      <c r="H4965" s="157">
        <f t="shared" si="155"/>
        <v>1850.0022888184019</v>
      </c>
    </row>
    <row r="4966" spans="1:8" ht="15" customHeight="1" x14ac:dyDescent="0.2">
      <c r="A4966" s="152"/>
      <c r="B4966" s="152"/>
      <c r="C4966" s="152"/>
      <c r="D4966" s="152"/>
      <c r="E4966" s="153">
        <f>'2.40-Dati'!A4965</f>
        <v>43986.166666666664</v>
      </c>
      <c r="F4966" s="157">
        <f>'2.40-Dati'!B4965</f>
        <v>37.409999847412102</v>
      </c>
      <c r="G4966" s="157">
        <f t="shared" si="154"/>
        <v>119.99893188480115</v>
      </c>
      <c r="H4966" s="157">
        <f t="shared" si="155"/>
        <v>599.9984741211008</v>
      </c>
    </row>
    <row r="4967" spans="1:8" ht="15" customHeight="1" x14ac:dyDescent="0.2">
      <c r="A4967" s="152"/>
      <c r="B4967" s="152"/>
      <c r="C4967" s="152"/>
      <c r="D4967" s="152"/>
      <c r="E4967" s="153">
        <f>'2.40-Dati'!A4966</f>
        <v>43987.166666666664</v>
      </c>
      <c r="F4967" s="157">
        <f>'2.40-Dati'!B4966</f>
        <v>39.549999237060497</v>
      </c>
      <c r="G4967" s="157">
        <f t="shared" si="154"/>
        <v>2139.9993896483948</v>
      </c>
      <c r="H4967" s="157">
        <f t="shared" si="155"/>
        <v>2259.9983215331958</v>
      </c>
    </row>
    <row r="4968" spans="1:8" ht="15" customHeight="1" x14ac:dyDescent="0.2">
      <c r="A4968" s="152"/>
      <c r="B4968" s="152"/>
      <c r="C4968" s="152"/>
      <c r="D4968" s="152"/>
      <c r="E4968" s="153">
        <f>'2.40-Dati'!A4967</f>
        <v>43990.166666666664</v>
      </c>
      <c r="F4968" s="157">
        <f>'2.40-Dati'!B4967</f>
        <v>38.189998626708899</v>
      </c>
      <c r="G4968" s="157">
        <f t="shared" si="154"/>
        <v>-1360.000610351598</v>
      </c>
      <c r="H4968" s="157">
        <f t="shared" si="155"/>
        <v>779.99877929679678</v>
      </c>
    </row>
    <row r="4969" spans="1:8" ht="15" customHeight="1" x14ac:dyDescent="0.2">
      <c r="A4969" s="152"/>
      <c r="B4969" s="152"/>
      <c r="C4969" s="152"/>
      <c r="D4969" s="152"/>
      <c r="E4969" s="153">
        <f>'2.40-Dati'!A4968</f>
        <v>43991.166666666664</v>
      </c>
      <c r="F4969" s="157">
        <f>'2.40-Dati'!B4968</f>
        <v>38.939998626708899</v>
      </c>
      <c r="G4969" s="157">
        <f t="shared" si="154"/>
        <v>750</v>
      </c>
      <c r="H4969" s="157">
        <f t="shared" si="155"/>
        <v>-610.00061035159797</v>
      </c>
    </row>
    <row r="4970" spans="1:8" ht="15" customHeight="1" x14ac:dyDescent="0.2">
      <c r="A4970" s="152"/>
      <c r="B4970" s="152"/>
      <c r="C4970" s="152"/>
      <c r="D4970" s="152"/>
      <c r="E4970" s="153">
        <f>'2.40-Dati'!A4969</f>
        <v>43992.166666666664</v>
      </c>
      <c r="F4970" s="157">
        <f>'2.40-Dati'!B4969</f>
        <v>39.599998474121001</v>
      </c>
      <c r="G4970" s="157">
        <f t="shared" si="154"/>
        <v>659.99984741210233</v>
      </c>
      <c r="H4970" s="157">
        <f t="shared" si="155"/>
        <v>1409.9998474121023</v>
      </c>
    </row>
    <row r="4971" spans="1:8" ht="15" customHeight="1" x14ac:dyDescent="0.2">
      <c r="A4971" s="152"/>
      <c r="B4971" s="152"/>
      <c r="C4971" s="152"/>
      <c r="D4971" s="152"/>
      <c r="E4971" s="153">
        <f>'2.40-Dati'!A4970</f>
        <v>43993.166666666664</v>
      </c>
      <c r="F4971" s="157">
        <f>'2.40-Dati'!B4970</f>
        <v>36.340000152587798</v>
      </c>
      <c r="G4971" s="157">
        <f t="shared" si="154"/>
        <v>-3259.9983215332031</v>
      </c>
      <c r="H4971" s="157">
        <f t="shared" si="155"/>
        <v>-2599.998474121101</v>
      </c>
    </row>
    <row r="4972" spans="1:8" ht="15" customHeight="1" x14ac:dyDescent="0.2">
      <c r="A4972" s="152"/>
      <c r="B4972" s="152"/>
      <c r="C4972" s="152"/>
      <c r="D4972" s="152"/>
      <c r="E4972" s="153">
        <f>'2.40-Dati'!A4971</f>
        <v>43994.166666666664</v>
      </c>
      <c r="F4972" s="157">
        <f>'2.40-Dati'!B4971</f>
        <v>36.259998321533203</v>
      </c>
      <c r="G4972" s="157">
        <f t="shared" si="154"/>
        <v>-80.001831054595129</v>
      </c>
      <c r="H4972" s="157">
        <f t="shared" si="155"/>
        <v>-3340.0001525877983</v>
      </c>
    </row>
    <row r="4973" spans="1:8" ht="15" customHeight="1" x14ac:dyDescent="0.2">
      <c r="A4973" s="152"/>
      <c r="B4973" s="152"/>
      <c r="C4973" s="152"/>
      <c r="D4973" s="152"/>
      <c r="E4973" s="153">
        <f>'2.40-Dati'!A4972</f>
        <v>43997.166666666664</v>
      </c>
      <c r="F4973" s="157">
        <f>'2.40-Dati'!B4972</f>
        <v>37.119998931884702</v>
      </c>
      <c r="G4973" s="157">
        <f t="shared" si="154"/>
        <v>860.00061035149861</v>
      </c>
      <c r="H4973" s="157">
        <f t="shared" si="155"/>
        <v>779.99877929690342</v>
      </c>
    </row>
    <row r="4974" spans="1:8" ht="15" customHeight="1" x14ac:dyDescent="0.2">
      <c r="A4974" s="152"/>
      <c r="B4974" s="152"/>
      <c r="C4974" s="152"/>
      <c r="D4974" s="152"/>
      <c r="E4974" s="153">
        <f>'2.40-Dati'!A4973</f>
        <v>43998.166666666664</v>
      </c>
      <c r="F4974" s="157">
        <f>'2.40-Dati'!B4973</f>
        <v>38.380001068115199</v>
      </c>
      <c r="G4974" s="157">
        <f t="shared" si="154"/>
        <v>1260.0021362304972</v>
      </c>
      <c r="H4974" s="157">
        <f t="shared" si="155"/>
        <v>2120.0027465819958</v>
      </c>
    </row>
    <row r="4975" spans="1:8" ht="15" customHeight="1" x14ac:dyDescent="0.2">
      <c r="A4975" s="152"/>
      <c r="B4975" s="152"/>
      <c r="C4975" s="152"/>
      <c r="D4975" s="152"/>
      <c r="E4975" s="153">
        <f>'2.40-Dati'!A4974</f>
        <v>43999.166666666664</v>
      </c>
      <c r="F4975" s="157">
        <f>'2.40-Dati'!B4974</f>
        <v>37.959999084472599</v>
      </c>
      <c r="G4975" s="157">
        <f t="shared" si="154"/>
        <v>-420.00198364259944</v>
      </c>
      <c r="H4975" s="157">
        <f t="shared" si="155"/>
        <v>840.00015258789767</v>
      </c>
    </row>
    <row r="4976" spans="1:8" ht="15" customHeight="1" x14ac:dyDescent="0.2">
      <c r="A4976" s="152"/>
      <c r="B4976" s="152"/>
      <c r="C4976" s="152"/>
      <c r="D4976" s="152"/>
      <c r="E4976" s="153">
        <f>'2.40-Dati'!A4975</f>
        <v>44000.166666666664</v>
      </c>
      <c r="F4976" s="157">
        <f>'2.40-Dati'!B4975</f>
        <v>38.840000152587798</v>
      </c>
      <c r="G4976" s="157">
        <f t="shared" si="154"/>
        <v>880.0010681151989</v>
      </c>
      <c r="H4976" s="157">
        <f t="shared" si="155"/>
        <v>459.99908447259946</v>
      </c>
    </row>
    <row r="4977" spans="1:8" ht="15" customHeight="1" x14ac:dyDescent="0.2">
      <c r="A4977" s="152"/>
      <c r="B4977" s="152"/>
      <c r="C4977" s="152"/>
      <c r="D4977" s="152"/>
      <c r="E4977" s="153">
        <f>'2.40-Dati'!A4976</f>
        <v>44001.166666666664</v>
      </c>
      <c r="F4977" s="157">
        <f>'2.40-Dati'!B4976</f>
        <v>39.75</v>
      </c>
      <c r="G4977" s="157">
        <f t="shared" si="154"/>
        <v>909.99984741220169</v>
      </c>
      <c r="H4977" s="157">
        <f t="shared" si="155"/>
        <v>1790.0009155274006</v>
      </c>
    </row>
    <row r="4978" spans="1:8" ht="15" customHeight="1" x14ac:dyDescent="0.2">
      <c r="A4978" s="152"/>
      <c r="B4978" s="152"/>
      <c r="C4978" s="152"/>
      <c r="D4978" s="152"/>
      <c r="E4978" s="153">
        <f>'2.40-Dati'!A4977</f>
        <v>44004.166666666664</v>
      </c>
      <c r="F4978" s="157">
        <f>'2.40-Dati'!B4977</f>
        <v>40.459999084472599</v>
      </c>
      <c r="G4978" s="157">
        <f t="shared" si="154"/>
        <v>709.99908447259941</v>
      </c>
      <c r="H4978" s="157">
        <f t="shared" si="155"/>
        <v>1619.9989318848011</v>
      </c>
    </row>
    <row r="4979" spans="1:8" ht="15" customHeight="1" x14ac:dyDescent="0.2">
      <c r="A4979" s="152"/>
      <c r="B4979" s="152"/>
      <c r="C4979" s="152"/>
      <c r="D4979" s="152"/>
      <c r="E4979" s="153">
        <f>'2.40-Dati'!A4978</f>
        <v>44005.166666666664</v>
      </c>
      <c r="F4979" s="157">
        <f>'2.40-Dati'!B4978</f>
        <v>40.369998931884702</v>
      </c>
      <c r="G4979" s="157">
        <f t="shared" si="154"/>
        <v>-90.00015258789773</v>
      </c>
      <c r="H4979" s="157">
        <f t="shared" si="155"/>
        <v>619.99893188470173</v>
      </c>
    </row>
    <row r="4980" spans="1:8" ht="15" customHeight="1" x14ac:dyDescent="0.2">
      <c r="A4980" s="152"/>
      <c r="B4980" s="152"/>
      <c r="C4980" s="152"/>
      <c r="D4980" s="152"/>
      <c r="E4980" s="153">
        <f>'2.40-Dati'!A4979</f>
        <v>44006.166666666664</v>
      </c>
      <c r="F4980" s="157">
        <f>'2.40-Dati'!B4979</f>
        <v>38.009998321533203</v>
      </c>
      <c r="G4980" s="157">
        <f t="shared" si="154"/>
        <v>-2360.0006103514984</v>
      </c>
      <c r="H4980" s="157">
        <f t="shared" si="155"/>
        <v>-2450.0007629393963</v>
      </c>
    </row>
    <row r="4981" spans="1:8" ht="15" customHeight="1" x14ac:dyDescent="0.2">
      <c r="A4981" s="152"/>
      <c r="B4981" s="152"/>
      <c r="C4981" s="152"/>
      <c r="D4981" s="152"/>
      <c r="E4981" s="153">
        <f>'2.40-Dati'!A4980</f>
        <v>44007.166666666664</v>
      </c>
      <c r="F4981" s="157">
        <f>'2.40-Dati'!B4980</f>
        <v>38.720001220703097</v>
      </c>
      <c r="G4981" s="157">
        <f t="shared" si="154"/>
        <v>710.00289916989345</v>
      </c>
      <c r="H4981" s="157">
        <f t="shared" si="155"/>
        <v>-1649.9977111816049</v>
      </c>
    </row>
    <row r="4982" spans="1:8" ht="15" customHeight="1" x14ac:dyDescent="0.2">
      <c r="A4982" s="152"/>
      <c r="B4982" s="152"/>
      <c r="C4982" s="152"/>
      <c r="D4982" s="152"/>
      <c r="E4982" s="153">
        <f>'2.40-Dati'!A4981</f>
        <v>44008.166666666664</v>
      </c>
      <c r="F4982" s="157">
        <f>'2.40-Dati'!B4981</f>
        <v>38.490001678466797</v>
      </c>
      <c r="G4982" s="157">
        <f t="shared" si="154"/>
        <v>-229.9995422362997</v>
      </c>
      <c r="H4982" s="157">
        <f t="shared" si="155"/>
        <v>480.00335693359375</v>
      </c>
    </row>
    <row r="4983" spans="1:8" ht="15" customHeight="1" x14ac:dyDescent="0.2">
      <c r="A4983" s="152"/>
      <c r="B4983" s="152"/>
      <c r="C4983" s="152"/>
      <c r="D4983" s="152"/>
      <c r="E4983" s="153">
        <f>'2.40-Dati'!A4982</f>
        <v>44011.166666666664</v>
      </c>
      <c r="F4983" s="157">
        <f>'2.40-Dati'!B4982</f>
        <v>39.700000762939403</v>
      </c>
      <c r="G4983" s="157">
        <f t="shared" si="154"/>
        <v>1209.9990844726065</v>
      </c>
      <c r="H4983" s="157">
        <f t="shared" si="155"/>
        <v>979.99954223630675</v>
      </c>
    </row>
    <row r="4984" spans="1:8" ht="15" customHeight="1" x14ac:dyDescent="0.2">
      <c r="A4984" s="152"/>
      <c r="B4984" s="152"/>
      <c r="C4984" s="152"/>
      <c r="D4984" s="152"/>
      <c r="E4984" s="153">
        <f>'2.40-Dati'!A4983</f>
        <v>44012.166666666664</v>
      </c>
      <c r="F4984" s="157">
        <f>'2.40-Dati'!B4983</f>
        <v>39.270000457763601</v>
      </c>
      <c r="G4984" s="157">
        <f t="shared" si="154"/>
        <v>-430.00030517580257</v>
      </c>
      <c r="H4984" s="157">
        <f t="shared" si="155"/>
        <v>779.99877929680383</v>
      </c>
    </row>
    <row r="4985" spans="1:8" ht="15" customHeight="1" x14ac:dyDescent="0.2">
      <c r="A4985" s="152"/>
      <c r="B4985" s="152"/>
      <c r="C4985" s="152"/>
      <c r="D4985" s="152"/>
      <c r="E4985" s="153">
        <f>'2.40-Dati'!A4984</f>
        <v>44013.166666666664</v>
      </c>
      <c r="F4985" s="157">
        <f>'2.40-Dati'!B4984</f>
        <v>39.819999694824197</v>
      </c>
      <c r="G4985" s="157">
        <f t="shared" si="154"/>
        <v>549.99923706059667</v>
      </c>
      <c r="H4985" s="157">
        <f t="shared" si="155"/>
        <v>119.9989318847941</v>
      </c>
    </row>
    <row r="4986" spans="1:8" ht="15" customHeight="1" x14ac:dyDescent="0.2">
      <c r="A4986" s="152"/>
      <c r="B4986" s="152"/>
      <c r="C4986" s="152"/>
      <c r="D4986" s="152"/>
      <c r="E4986" s="153">
        <f>'2.40-Dati'!A4985</f>
        <v>44014.166666666664</v>
      </c>
      <c r="F4986" s="157">
        <f>'2.40-Dati'!B4985</f>
        <v>40.650001525878899</v>
      </c>
      <c r="G4986" s="157">
        <f t="shared" si="154"/>
        <v>830.00183105470171</v>
      </c>
      <c r="H4986" s="157">
        <f t="shared" si="155"/>
        <v>1380.0010681152985</v>
      </c>
    </row>
    <row r="4987" spans="1:8" ht="15" customHeight="1" x14ac:dyDescent="0.2">
      <c r="A4987" s="152"/>
      <c r="B4987" s="152"/>
      <c r="C4987" s="152"/>
      <c r="D4987" s="152"/>
      <c r="E4987" s="153">
        <f>'2.40-Dati'!A4986</f>
        <v>44018.166666666664</v>
      </c>
      <c r="F4987" s="157">
        <f>'2.40-Dati'!B4986</f>
        <v>40.630001068115199</v>
      </c>
      <c r="G4987" s="157">
        <f t="shared" si="154"/>
        <v>-20.000457763700297</v>
      </c>
      <c r="H4987" s="157">
        <f t="shared" si="155"/>
        <v>810.00137329100141</v>
      </c>
    </row>
    <row r="4988" spans="1:8" ht="15" customHeight="1" x14ac:dyDescent="0.2">
      <c r="A4988" s="152"/>
      <c r="B4988" s="152"/>
      <c r="C4988" s="152"/>
      <c r="D4988" s="152"/>
      <c r="E4988" s="153">
        <f>'2.40-Dati'!A4987</f>
        <v>44019.166666666664</v>
      </c>
      <c r="F4988" s="157">
        <f>'2.40-Dati'!B4987</f>
        <v>40.619998931884702</v>
      </c>
      <c r="G4988" s="157">
        <f t="shared" si="154"/>
        <v>-10.002136230497172</v>
      </c>
      <c r="H4988" s="157">
        <f t="shared" si="155"/>
        <v>-30.002593994197468</v>
      </c>
    </row>
    <row r="4989" spans="1:8" ht="15" customHeight="1" x14ac:dyDescent="0.2">
      <c r="A4989" s="152"/>
      <c r="B4989" s="152"/>
      <c r="C4989" s="152"/>
      <c r="D4989" s="152"/>
      <c r="E4989" s="153">
        <f>'2.40-Dati'!A4988</f>
        <v>44020.166666666664</v>
      </c>
      <c r="F4989" s="157">
        <f>'2.40-Dati'!B4988</f>
        <v>40.900001525878899</v>
      </c>
      <c r="G4989" s="157">
        <f t="shared" si="154"/>
        <v>280.00259399419747</v>
      </c>
      <c r="H4989" s="157">
        <f t="shared" si="155"/>
        <v>270.0004577637003</v>
      </c>
    </row>
    <row r="4990" spans="1:8" ht="15" customHeight="1" x14ac:dyDescent="0.2">
      <c r="A4990" s="152"/>
      <c r="B4990" s="152"/>
      <c r="C4990" s="152"/>
      <c r="D4990" s="152"/>
      <c r="E4990" s="153">
        <f>'2.40-Dati'!A4989</f>
        <v>44021.166666666664</v>
      </c>
      <c r="F4990" s="157">
        <f>'2.40-Dati'!B4989</f>
        <v>39.619998931884702</v>
      </c>
      <c r="G4990" s="157">
        <f t="shared" si="154"/>
        <v>-1280.0025939941975</v>
      </c>
      <c r="H4990" s="157">
        <f t="shared" si="155"/>
        <v>-1000</v>
      </c>
    </row>
    <row r="4991" spans="1:8" ht="15" customHeight="1" x14ac:dyDescent="0.2">
      <c r="A4991" s="152"/>
      <c r="B4991" s="152"/>
      <c r="C4991" s="152"/>
      <c r="D4991" s="152"/>
      <c r="E4991" s="153">
        <f>'2.40-Dati'!A4990</f>
        <v>44022.166666666664</v>
      </c>
      <c r="F4991" s="157">
        <f>'2.40-Dati'!B4990</f>
        <v>40.549999237060497</v>
      </c>
      <c r="G4991" s="157">
        <f t="shared" si="154"/>
        <v>930.00030517579546</v>
      </c>
      <c r="H4991" s="157">
        <f t="shared" si="155"/>
        <v>-350.00228881840201</v>
      </c>
    </row>
    <row r="4992" spans="1:8" ht="15" customHeight="1" x14ac:dyDescent="0.2">
      <c r="A4992" s="152"/>
      <c r="B4992" s="152"/>
      <c r="C4992" s="152"/>
      <c r="D4992" s="152"/>
      <c r="E4992" s="153">
        <f>'2.40-Dati'!A4991</f>
        <v>44025.166666666664</v>
      </c>
      <c r="F4992" s="157">
        <f>'2.40-Dati'!B4991</f>
        <v>40.099998474121001</v>
      </c>
      <c r="G4992" s="157">
        <f t="shared" si="154"/>
        <v>-450.00076293949576</v>
      </c>
      <c r="H4992" s="157">
        <f t="shared" si="155"/>
        <v>479.9995422362997</v>
      </c>
    </row>
    <row r="4993" spans="1:8" ht="15" customHeight="1" x14ac:dyDescent="0.2">
      <c r="A4993" s="152"/>
      <c r="B4993" s="152"/>
      <c r="C4993" s="152"/>
      <c r="D4993" s="152"/>
      <c r="E4993" s="153">
        <f>'2.40-Dati'!A4992</f>
        <v>44026.166666666664</v>
      </c>
      <c r="F4993" s="157">
        <f>'2.40-Dati'!B4992</f>
        <v>40.290000915527301</v>
      </c>
      <c r="G4993" s="157">
        <f t="shared" si="154"/>
        <v>190.00244140629974</v>
      </c>
      <c r="H4993" s="157">
        <f t="shared" si="155"/>
        <v>-259.99832153319602</v>
      </c>
    </row>
    <row r="4994" spans="1:8" ht="15" customHeight="1" x14ac:dyDescent="0.2">
      <c r="A4994" s="152"/>
      <c r="B4994" s="152"/>
      <c r="C4994" s="152"/>
      <c r="D4994" s="152"/>
      <c r="E4994" s="153">
        <f>'2.40-Dati'!A4993</f>
        <v>44027.166666666664</v>
      </c>
      <c r="F4994" s="157">
        <f>'2.40-Dati'!B4993</f>
        <v>41.200000762939403</v>
      </c>
      <c r="G4994" s="157">
        <f t="shared" si="154"/>
        <v>909.99984741210233</v>
      </c>
      <c r="H4994" s="157">
        <f t="shared" si="155"/>
        <v>1100.0022888184021</v>
      </c>
    </row>
    <row r="4995" spans="1:8" ht="15" customHeight="1" x14ac:dyDescent="0.2">
      <c r="A4995" s="152"/>
      <c r="B4995" s="152"/>
      <c r="C4995" s="152"/>
      <c r="D4995" s="152"/>
      <c r="E4995" s="153">
        <f>'2.40-Dati'!A4994</f>
        <v>44028.166666666664</v>
      </c>
      <c r="F4995" s="157">
        <f>'2.40-Dati'!B4994</f>
        <v>40.75</v>
      </c>
      <c r="G4995" s="157">
        <f t="shared" si="154"/>
        <v>-450.00076293940339</v>
      </c>
      <c r="H4995" s="157">
        <f t="shared" si="155"/>
        <v>459.99908447269894</v>
      </c>
    </row>
    <row r="4996" spans="1:8" ht="15" customHeight="1" x14ac:dyDescent="0.2">
      <c r="A4996" s="152"/>
      <c r="B4996" s="152"/>
      <c r="C4996" s="152"/>
      <c r="D4996" s="152"/>
      <c r="E4996" s="153">
        <f>'2.40-Dati'!A4995</f>
        <v>44029.166666666664</v>
      </c>
      <c r="F4996" s="157">
        <f>'2.40-Dati'!B4995</f>
        <v>40.590000152587798</v>
      </c>
      <c r="G4996" s="157">
        <f t="shared" ref="G4996:G5059" si="156">IF($B$1="lunga",1,-1)*$B$3*(F4996-F4995)</f>
        <v>-159.99984741220175</v>
      </c>
      <c r="H4996" s="157">
        <f t="shared" si="155"/>
        <v>-610.00061035160513</v>
      </c>
    </row>
    <row r="4997" spans="1:8" ht="15" customHeight="1" x14ac:dyDescent="0.2">
      <c r="A4997" s="152"/>
      <c r="B4997" s="152"/>
      <c r="C4997" s="152"/>
      <c r="D4997" s="152"/>
      <c r="E4997" s="153">
        <f>'2.40-Dati'!A4996</f>
        <v>44032.166666666664</v>
      </c>
      <c r="F4997" s="157">
        <f>'2.40-Dati'!B4996</f>
        <v>40.810001373291001</v>
      </c>
      <c r="G4997" s="157">
        <f t="shared" si="156"/>
        <v>220.00122070320316</v>
      </c>
      <c r="H4997" s="157">
        <f t="shared" ref="H4997:H5060" si="157">G4996+G4997</f>
        <v>60.001373291001414</v>
      </c>
    </row>
    <row r="4998" spans="1:8" ht="15" customHeight="1" x14ac:dyDescent="0.2">
      <c r="A4998" s="152"/>
      <c r="B4998" s="152"/>
      <c r="C4998" s="152"/>
      <c r="D4998" s="152"/>
      <c r="E4998" s="153">
        <f>'2.40-Dati'!A4997</f>
        <v>44033.166666666664</v>
      </c>
      <c r="F4998" s="157">
        <f>'2.40-Dati'!B4997</f>
        <v>41.959999084472599</v>
      </c>
      <c r="G4998" s="157">
        <f t="shared" si="156"/>
        <v>1149.9977111815979</v>
      </c>
      <c r="H4998" s="157">
        <f t="shared" si="157"/>
        <v>1369.9989318848011</v>
      </c>
    </row>
    <row r="4999" spans="1:8" ht="15" customHeight="1" x14ac:dyDescent="0.2">
      <c r="A4999" s="152"/>
      <c r="B4999" s="152"/>
      <c r="C4999" s="152"/>
      <c r="D4999" s="152"/>
      <c r="E4999" s="153">
        <f>'2.40-Dati'!A4998</f>
        <v>44034.166666666664</v>
      </c>
      <c r="F4999" s="157">
        <f>'2.40-Dati'!B4998</f>
        <v>41.900001525878899</v>
      </c>
      <c r="G4999" s="157">
        <f t="shared" si="156"/>
        <v>-59.997558593700262</v>
      </c>
      <c r="H4999" s="157">
        <f t="shared" si="157"/>
        <v>1090.0001525878977</v>
      </c>
    </row>
    <row r="5000" spans="1:8" ht="15" customHeight="1" x14ac:dyDescent="0.2">
      <c r="A5000" s="152"/>
      <c r="B5000" s="152"/>
      <c r="C5000" s="152"/>
      <c r="D5000" s="152"/>
      <c r="E5000" s="153">
        <f>'2.40-Dati'!A4999</f>
        <v>44035.166666666664</v>
      </c>
      <c r="F5000" s="157">
        <f>'2.40-Dati'!B4999</f>
        <v>41.069999694824197</v>
      </c>
      <c r="G5000" s="157">
        <f t="shared" si="156"/>
        <v>-830.00183105470171</v>
      </c>
      <c r="H5000" s="157">
        <f t="shared" si="157"/>
        <v>-889.99938964840203</v>
      </c>
    </row>
    <row r="5001" spans="1:8" ht="15" customHeight="1" x14ac:dyDescent="0.2">
      <c r="A5001" s="152"/>
      <c r="B5001" s="152"/>
      <c r="C5001" s="152"/>
      <c r="D5001" s="152"/>
      <c r="E5001" s="153">
        <f>'2.40-Dati'!A5000</f>
        <v>44036.166666666664</v>
      </c>
      <c r="F5001" s="157">
        <f>'2.40-Dati'!B5000</f>
        <v>41.290000915527301</v>
      </c>
      <c r="G5001" s="157">
        <f t="shared" si="156"/>
        <v>220.00122070310368</v>
      </c>
      <c r="H5001" s="157">
        <f t="shared" si="157"/>
        <v>-610.00061035159797</v>
      </c>
    </row>
    <row r="5002" spans="1:8" ht="15" customHeight="1" x14ac:dyDescent="0.2">
      <c r="A5002" s="152"/>
      <c r="B5002" s="152"/>
      <c r="C5002" s="152"/>
      <c r="D5002" s="152"/>
      <c r="E5002" s="153">
        <f>'2.40-Dati'!A5001</f>
        <v>44039.166666666664</v>
      </c>
      <c r="F5002" s="157">
        <f>'2.40-Dati'!B5001</f>
        <v>41.599998474121001</v>
      </c>
      <c r="G5002" s="157">
        <f t="shared" si="156"/>
        <v>309.99755859370026</v>
      </c>
      <c r="H5002" s="157">
        <f t="shared" si="157"/>
        <v>529.99877929680395</v>
      </c>
    </row>
    <row r="5003" spans="1:8" ht="15" customHeight="1" x14ac:dyDescent="0.2">
      <c r="A5003" s="152"/>
      <c r="B5003" s="152"/>
      <c r="C5003" s="152"/>
      <c r="D5003" s="152"/>
      <c r="E5003" s="153">
        <f>'2.40-Dati'!A5002</f>
        <v>44040.166666666664</v>
      </c>
      <c r="F5003" s="157">
        <f>'2.40-Dati'!B5002</f>
        <v>41.040000915527301</v>
      </c>
      <c r="G5003" s="157">
        <f t="shared" si="156"/>
        <v>-559.99755859370021</v>
      </c>
      <c r="H5003" s="157">
        <f t="shared" si="157"/>
        <v>-249.99999999999994</v>
      </c>
    </row>
    <row r="5004" spans="1:8" ht="15" customHeight="1" x14ac:dyDescent="0.2">
      <c r="A5004" s="152"/>
      <c r="B5004" s="152"/>
      <c r="C5004" s="152"/>
      <c r="D5004" s="152"/>
      <c r="E5004" s="153">
        <f>'2.40-Dati'!A5003</f>
        <v>44041.166666666664</v>
      </c>
      <c r="F5004" s="157">
        <f>'2.40-Dati'!B5003</f>
        <v>41.270000457763601</v>
      </c>
      <c r="G5004" s="157">
        <f t="shared" si="156"/>
        <v>229.9995422362997</v>
      </c>
      <c r="H5004" s="157">
        <f t="shared" si="157"/>
        <v>-329.9980163574005</v>
      </c>
    </row>
    <row r="5005" spans="1:8" ht="15" customHeight="1" x14ac:dyDescent="0.2">
      <c r="A5005" s="152"/>
      <c r="B5005" s="152"/>
      <c r="C5005" s="152"/>
      <c r="D5005" s="152"/>
      <c r="E5005" s="153">
        <f>'2.40-Dati'!A5004</f>
        <v>44042.166666666664</v>
      </c>
      <c r="F5005" s="157">
        <f>'2.40-Dati'!B5004</f>
        <v>39.919998168945298</v>
      </c>
      <c r="G5005" s="157">
        <f t="shared" si="156"/>
        <v>-1350.0022888183025</v>
      </c>
      <c r="H5005" s="157">
        <f t="shared" si="157"/>
        <v>-1120.0027465820028</v>
      </c>
    </row>
    <row r="5006" spans="1:8" ht="15" customHeight="1" x14ac:dyDescent="0.2">
      <c r="A5006" s="152"/>
      <c r="B5006" s="152"/>
      <c r="C5006" s="152"/>
      <c r="D5006" s="152"/>
      <c r="E5006" s="153">
        <f>'2.40-Dati'!A5005</f>
        <v>44043.166666666664</v>
      </c>
      <c r="F5006" s="157">
        <f>'2.40-Dati'!B5005</f>
        <v>40.270000457763601</v>
      </c>
      <c r="G5006" s="157">
        <f t="shared" si="156"/>
        <v>350.00228881830253</v>
      </c>
      <c r="H5006" s="157">
        <f t="shared" si="157"/>
        <v>-1000</v>
      </c>
    </row>
    <row r="5007" spans="1:8" ht="15" customHeight="1" x14ac:dyDescent="0.2">
      <c r="A5007" s="152"/>
      <c r="B5007" s="152"/>
      <c r="C5007" s="152"/>
      <c r="D5007" s="152"/>
      <c r="E5007" s="153">
        <f>'2.40-Dati'!A5006</f>
        <v>44046.166666666664</v>
      </c>
      <c r="F5007" s="157">
        <f>'2.40-Dati'!B5006</f>
        <v>41.009998321533203</v>
      </c>
      <c r="G5007" s="157">
        <f t="shared" si="156"/>
        <v>739.9978637696023</v>
      </c>
      <c r="H5007" s="157">
        <f t="shared" si="157"/>
        <v>1090.0001525879047</v>
      </c>
    </row>
    <row r="5008" spans="1:8" ht="15" customHeight="1" x14ac:dyDescent="0.2">
      <c r="A5008" s="152"/>
      <c r="B5008" s="152"/>
      <c r="C5008" s="152"/>
      <c r="D5008" s="152"/>
      <c r="E5008" s="153">
        <f>'2.40-Dati'!A5007</f>
        <v>44047.166666666664</v>
      </c>
      <c r="F5008" s="157">
        <f>'2.40-Dati'!B5007</f>
        <v>41.700000762939403</v>
      </c>
      <c r="G5008" s="157">
        <f t="shared" si="156"/>
        <v>690.00244140620021</v>
      </c>
      <c r="H5008" s="157">
        <f t="shared" si="157"/>
        <v>1430.0003051758026</v>
      </c>
    </row>
    <row r="5009" spans="1:8" ht="15" customHeight="1" x14ac:dyDescent="0.2">
      <c r="A5009" s="152"/>
      <c r="B5009" s="152"/>
      <c r="C5009" s="152"/>
      <c r="D5009" s="152"/>
      <c r="E5009" s="153">
        <f>'2.40-Dati'!A5008</f>
        <v>44048.166666666664</v>
      </c>
      <c r="F5009" s="157">
        <f>'2.40-Dati'!B5008</f>
        <v>42.189998626708899</v>
      </c>
      <c r="G5009" s="157">
        <f t="shared" si="156"/>
        <v>489.99786376949572</v>
      </c>
      <c r="H5009" s="157">
        <f t="shared" si="157"/>
        <v>1180.000305175696</v>
      </c>
    </row>
    <row r="5010" spans="1:8" ht="15" customHeight="1" x14ac:dyDescent="0.2">
      <c r="A5010" s="152"/>
      <c r="B5010" s="152"/>
      <c r="C5010" s="152"/>
      <c r="D5010" s="152"/>
      <c r="E5010" s="153">
        <f>'2.40-Dati'!A5009</f>
        <v>44049.166666666664</v>
      </c>
      <c r="F5010" s="157">
        <f>'2.40-Dati'!B5009</f>
        <v>41.950000762939403</v>
      </c>
      <c r="G5010" s="157">
        <f t="shared" si="156"/>
        <v>-239.99786376949572</v>
      </c>
      <c r="H5010" s="157">
        <f t="shared" si="157"/>
        <v>250</v>
      </c>
    </row>
    <row r="5011" spans="1:8" ht="15" customHeight="1" x14ac:dyDescent="0.2">
      <c r="A5011" s="152"/>
      <c r="B5011" s="152"/>
      <c r="C5011" s="152"/>
      <c r="D5011" s="152"/>
      <c r="E5011" s="153">
        <f>'2.40-Dati'!A5010</f>
        <v>44050.166666666664</v>
      </c>
      <c r="F5011" s="157">
        <f>'2.40-Dati'!B5010</f>
        <v>41.220001220703097</v>
      </c>
      <c r="G5011" s="157">
        <f t="shared" si="156"/>
        <v>-729.99954223630675</v>
      </c>
      <c r="H5011" s="157">
        <f t="shared" si="157"/>
        <v>-969.99740600580253</v>
      </c>
    </row>
    <row r="5012" spans="1:8" ht="15" customHeight="1" x14ac:dyDescent="0.2">
      <c r="A5012" s="152"/>
      <c r="B5012" s="152"/>
      <c r="C5012" s="152"/>
      <c r="D5012" s="152"/>
      <c r="E5012" s="153">
        <f>'2.40-Dati'!A5011</f>
        <v>44053.166666666664</v>
      </c>
      <c r="F5012" s="157">
        <f>'2.40-Dati'!B5011</f>
        <v>41.939998626708899</v>
      </c>
      <c r="G5012" s="157">
        <f t="shared" si="156"/>
        <v>719.99740600580253</v>
      </c>
      <c r="H5012" s="157">
        <f t="shared" si="157"/>
        <v>-10.00213623050422</v>
      </c>
    </row>
    <row r="5013" spans="1:8" ht="15" customHeight="1" x14ac:dyDescent="0.2">
      <c r="A5013" s="152"/>
      <c r="B5013" s="152"/>
      <c r="C5013" s="152"/>
      <c r="D5013" s="152"/>
      <c r="E5013" s="153">
        <f>'2.40-Dati'!A5012</f>
        <v>44054.166666666664</v>
      </c>
      <c r="F5013" s="157">
        <f>'2.40-Dati'!B5012</f>
        <v>41.610000610351499</v>
      </c>
      <c r="G5013" s="157">
        <f t="shared" si="156"/>
        <v>-329.99801635740056</v>
      </c>
      <c r="H5013" s="157">
        <f t="shared" si="157"/>
        <v>389.99938964840197</v>
      </c>
    </row>
    <row r="5014" spans="1:8" ht="15" customHeight="1" x14ac:dyDescent="0.2">
      <c r="A5014" s="152"/>
      <c r="B5014" s="152"/>
      <c r="C5014" s="152"/>
      <c r="D5014" s="152"/>
      <c r="E5014" s="153">
        <f>'2.40-Dati'!A5013</f>
        <v>44055.166666666664</v>
      </c>
      <c r="F5014" s="157">
        <f>'2.40-Dati'!B5013</f>
        <v>42.669998168945298</v>
      </c>
      <c r="G5014" s="157">
        <f t="shared" si="156"/>
        <v>1059.9975585937998</v>
      </c>
      <c r="H5014" s="157">
        <f t="shared" si="157"/>
        <v>729.99954223639929</v>
      </c>
    </row>
    <row r="5015" spans="1:8" ht="15" customHeight="1" x14ac:dyDescent="0.2">
      <c r="A5015" s="152"/>
      <c r="B5015" s="152"/>
      <c r="C5015" s="152"/>
      <c r="D5015" s="152"/>
      <c r="E5015" s="153">
        <f>'2.40-Dati'!A5014</f>
        <v>44056.166666666664</v>
      </c>
      <c r="F5015" s="157">
        <f>'2.40-Dati'!B5014</f>
        <v>42.240001678466797</v>
      </c>
      <c r="G5015" s="157">
        <f t="shared" si="156"/>
        <v>-429.99649047850141</v>
      </c>
      <c r="H5015" s="157">
        <f t="shared" si="157"/>
        <v>630.00106811529838</v>
      </c>
    </row>
    <row r="5016" spans="1:8" ht="15" customHeight="1" x14ac:dyDescent="0.2">
      <c r="A5016" s="152"/>
      <c r="B5016" s="152"/>
      <c r="C5016" s="152"/>
      <c r="D5016" s="152"/>
      <c r="E5016" s="153">
        <f>'2.40-Dati'!A5015</f>
        <v>44057.166666666664</v>
      </c>
      <c r="F5016" s="157">
        <f>'2.40-Dati'!B5015</f>
        <v>42.009998321533203</v>
      </c>
      <c r="G5016" s="157">
        <f t="shared" si="156"/>
        <v>-230.00335693359375</v>
      </c>
      <c r="H5016" s="157">
        <f t="shared" si="157"/>
        <v>-659.99984741209516</v>
      </c>
    </row>
    <row r="5017" spans="1:8" ht="15" customHeight="1" x14ac:dyDescent="0.2">
      <c r="A5017" s="152"/>
      <c r="B5017" s="152"/>
      <c r="C5017" s="152"/>
      <c r="D5017" s="152"/>
      <c r="E5017" s="153">
        <f>'2.40-Dati'!A5016</f>
        <v>44060.166666666664</v>
      </c>
      <c r="F5017" s="157">
        <f>'2.40-Dati'!B5016</f>
        <v>42.889999389648402</v>
      </c>
      <c r="G5017" s="157">
        <f t="shared" si="156"/>
        <v>880.0010681151989</v>
      </c>
      <c r="H5017" s="157">
        <f t="shared" si="157"/>
        <v>649.99771118160515</v>
      </c>
    </row>
    <row r="5018" spans="1:8" ht="15" customHeight="1" x14ac:dyDescent="0.2">
      <c r="A5018" s="152"/>
      <c r="B5018" s="152"/>
      <c r="C5018" s="152"/>
      <c r="D5018" s="152"/>
      <c r="E5018" s="153">
        <f>'2.40-Dati'!A5017</f>
        <v>44061.166666666664</v>
      </c>
      <c r="F5018" s="157">
        <f>'2.40-Dati'!B5017</f>
        <v>42.889999389648402</v>
      </c>
      <c r="G5018" s="157">
        <f t="shared" si="156"/>
        <v>0</v>
      </c>
      <c r="H5018" s="157">
        <f t="shared" si="157"/>
        <v>880.0010681151989</v>
      </c>
    </row>
    <row r="5019" spans="1:8" ht="15" customHeight="1" x14ac:dyDescent="0.2">
      <c r="A5019" s="152"/>
      <c r="B5019" s="152"/>
      <c r="C5019" s="152"/>
      <c r="D5019" s="152"/>
      <c r="E5019" s="153">
        <f>'2.40-Dati'!A5018</f>
        <v>44062.166666666664</v>
      </c>
      <c r="F5019" s="157">
        <f>'2.40-Dati'!B5018</f>
        <v>42.930000305175703</v>
      </c>
      <c r="G5019" s="157">
        <f t="shared" si="156"/>
        <v>40.000915527301117</v>
      </c>
      <c r="H5019" s="157">
        <f t="shared" si="157"/>
        <v>40.000915527301117</v>
      </c>
    </row>
    <row r="5020" spans="1:8" ht="15" customHeight="1" x14ac:dyDescent="0.2">
      <c r="A5020" s="152"/>
      <c r="B5020" s="152"/>
      <c r="C5020" s="152"/>
      <c r="D5020" s="152"/>
      <c r="E5020" s="153">
        <f>'2.40-Dati'!A5019</f>
        <v>44063.166666666664</v>
      </c>
      <c r="F5020" s="157">
        <f>'2.40-Dati'!B5019</f>
        <v>42.580001831054602</v>
      </c>
      <c r="G5020" s="157">
        <f t="shared" si="156"/>
        <v>-349.99847412110086</v>
      </c>
      <c r="H5020" s="157">
        <f t="shared" si="157"/>
        <v>-309.99755859379974</v>
      </c>
    </row>
    <row r="5021" spans="1:8" ht="15" customHeight="1" x14ac:dyDescent="0.2">
      <c r="A5021" s="152"/>
      <c r="B5021" s="152"/>
      <c r="C5021" s="152"/>
      <c r="D5021" s="152"/>
      <c r="E5021" s="153">
        <f>'2.40-Dati'!A5020</f>
        <v>44064.166666666664</v>
      </c>
      <c r="F5021" s="157">
        <f>'2.40-Dati'!B5020</f>
        <v>42.340000152587798</v>
      </c>
      <c r="G5021" s="157">
        <f t="shared" si="156"/>
        <v>-240.00167846680398</v>
      </c>
      <c r="H5021" s="157">
        <f t="shared" si="157"/>
        <v>-590.00015258790484</v>
      </c>
    </row>
    <row r="5022" spans="1:8" ht="15" customHeight="1" x14ac:dyDescent="0.2">
      <c r="A5022" s="152"/>
      <c r="B5022" s="152"/>
      <c r="C5022" s="152"/>
      <c r="D5022" s="152"/>
      <c r="E5022" s="153">
        <f>'2.40-Dati'!A5021</f>
        <v>44067.166666666664</v>
      </c>
      <c r="F5022" s="157">
        <f>'2.40-Dati'!B5021</f>
        <v>42.619998931884702</v>
      </c>
      <c r="G5022" s="157">
        <f t="shared" si="156"/>
        <v>279.99877929690342</v>
      </c>
      <c r="H5022" s="157">
        <f t="shared" si="157"/>
        <v>39.997100830099441</v>
      </c>
    </row>
    <row r="5023" spans="1:8" ht="15" customHeight="1" x14ac:dyDescent="0.2">
      <c r="A5023" s="152"/>
      <c r="B5023" s="152"/>
      <c r="C5023" s="152"/>
      <c r="D5023" s="152"/>
      <c r="E5023" s="153">
        <f>'2.40-Dati'!A5022</f>
        <v>44068.166666666664</v>
      </c>
      <c r="F5023" s="157">
        <f>'2.40-Dati'!B5022</f>
        <v>43.349998474121001</v>
      </c>
      <c r="G5023" s="157">
        <f t="shared" si="156"/>
        <v>729.9995422362997</v>
      </c>
      <c r="H5023" s="157">
        <f t="shared" si="157"/>
        <v>1009.9983215332031</v>
      </c>
    </row>
    <row r="5024" spans="1:8" ht="15" customHeight="1" x14ac:dyDescent="0.2">
      <c r="A5024" s="152"/>
      <c r="B5024" s="152"/>
      <c r="C5024" s="152"/>
      <c r="D5024" s="152"/>
      <c r="E5024" s="153">
        <f>'2.40-Dati'!A5023</f>
        <v>44069.166666666664</v>
      </c>
      <c r="F5024" s="157">
        <f>'2.40-Dati'!B5023</f>
        <v>43.389999389648402</v>
      </c>
      <c r="G5024" s="157">
        <f t="shared" si="156"/>
        <v>40.000915527400593</v>
      </c>
      <c r="H5024" s="157">
        <f t="shared" si="157"/>
        <v>770.0004577637003</v>
      </c>
    </row>
    <row r="5025" spans="1:8" ht="15" customHeight="1" x14ac:dyDescent="0.2">
      <c r="A5025" s="152"/>
      <c r="B5025" s="152"/>
      <c r="C5025" s="152"/>
      <c r="D5025" s="152"/>
      <c r="E5025" s="153">
        <f>'2.40-Dati'!A5024</f>
        <v>44070.166666666664</v>
      </c>
      <c r="F5025" s="157">
        <f>'2.40-Dati'!B5024</f>
        <v>43.040000915527301</v>
      </c>
      <c r="G5025" s="157">
        <f t="shared" si="156"/>
        <v>-349.99847412110086</v>
      </c>
      <c r="H5025" s="157">
        <f t="shared" si="157"/>
        <v>-309.99755859370026</v>
      </c>
    </row>
    <row r="5026" spans="1:8" ht="15" customHeight="1" x14ac:dyDescent="0.2">
      <c r="A5026" s="152"/>
      <c r="B5026" s="152"/>
      <c r="C5026" s="152"/>
      <c r="D5026" s="152"/>
      <c r="E5026" s="153">
        <f>'2.40-Dati'!A5025</f>
        <v>44071.166666666664</v>
      </c>
      <c r="F5026" s="157">
        <f>'2.40-Dati'!B5025</f>
        <v>42.970001220703097</v>
      </c>
      <c r="G5026" s="157">
        <f t="shared" si="156"/>
        <v>-69.999694824204539</v>
      </c>
      <c r="H5026" s="157">
        <f t="shared" si="157"/>
        <v>-419.99816894530539</v>
      </c>
    </row>
    <row r="5027" spans="1:8" ht="15" customHeight="1" x14ac:dyDescent="0.2">
      <c r="A5027" s="152"/>
      <c r="B5027" s="152"/>
      <c r="C5027" s="152"/>
      <c r="D5027" s="152"/>
      <c r="E5027" s="153">
        <f>'2.40-Dati'!A5026</f>
        <v>44074.166666666664</v>
      </c>
      <c r="F5027" s="157">
        <f>'2.40-Dati'!B5026</f>
        <v>42.610000610351499</v>
      </c>
      <c r="G5027" s="157">
        <f t="shared" si="156"/>
        <v>-360.00061035159803</v>
      </c>
      <c r="H5027" s="157">
        <f t="shared" si="157"/>
        <v>-430.00030517580257</v>
      </c>
    </row>
    <row r="5028" spans="1:8" ht="15" customHeight="1" x14ac:dyDescent="0.2">
      <c r="A5028" s="152"/>
      <c r="B5028" s="152"/>
      <c r="C5028" s="152"/>
      <c r="D5028" s="152"/>
      <c r="E5028" s="153">
        <f>'2.40-Dati'!A5027</f>
        <v>44075.166666666664</v>
      </c>
      <c r="F5028" s="157">
        <f>'2.40-Dati'!B5027</f>
        <v>42.759998321533203</v>
      </c>
      <c r="G5028" s="157">
        <f t="shared" si="156"/>
        <v>149.99771118170457</v>
      </c>
      <c r="H5028" s="157">
        <f t="shared" si="157"/>
        <v>-210.00289916989345</v>
      </c>
    </row>
    <row r="5029" spans="1:8" ht="15" customHeight="1" x14ac:dyDescent="0.2">
      <c r="A5029" s="152"/>
      <c r="B5029" s="152"/>
      <c r="C5029" s="152"/>
      <c r="D5029" s="152"/>
      <c r="E5029" s="153">
        <f>'2.40-Dati'!A5028</f>
        <v>44076.166666666664</v>
      </c>
      <c r="F5029" s="157">
        <f>'2.40-Dati'!B5028</f>
        <v>41.509998321533203</v>
      </c>
      <c r="G5029" s="157">
        <f t="shared" si="156"/>
        <v>-1250</v>
      </c>
      <c r="H5029" s="157">
        <f t="shared" si="157"/>
        <v>-1100.0022888182955</v>
      </c>
    </row>
    <row r="5030" spans="1:8" ht="15" customHeight="1" x14ac:dyDescent="0.2">
      <c r="A5030" s="152"/>
      <c r="B5030" s="152"/>
      <c r="C5030" s="152"/>
      <c r="D5030" s="152"/>
      <c r="E5030" s="153">
        <f>'2.40-Dati'!A5029</f>
        <v>44077.166666666664</v>
      </c>
      <c r="F5030" s="157">
        <f>'2.40-Dati'!B5029</f>
        <v>41.369998931884702</v>
      </c>
      <c r="G5030" s="157">
        <f t="shared" si="156"/>
        <v>-139.99938964850145</v>
      </c>
      <c r="H5030" s="157">
        <f t="shared" si="157"/>
        <v>-1389.9993896485014</v>
      </c>
    </row>
    <row r="5031" spans="1:8" ht="15" customHeight="1" x14ac:dyDescent="0.2">
      <c r="A5031" s="152"/>
      <c r="B5031" s="152"/>
      <c r="C5031" s="152"/>
      <c r="D5031" s="152"/>
      <c r="E5031" s="153">
        <f>'2.40-Dati'!A5030</f>
        <v>44078.166666666664</v>
      </c>
      <c r="F5031" s="157">
        <f>'2.40-Dati'!B5030</f>
        <v>39.770000457763601</v>
      </c>
      <c r="G5031" s="157">
        <f t="shared" si="156"/>
        <v>-1599.9984741211008</v>
      </c>
      <c r="H5031" s="157">
        <f t="shared" si="157"/>
        <v>-1739.9978637696022</v>
      </c>
    </row>
    <row r="5032" spans="1:8" ht="15" customHeight="1" x14ac:dyDescent="0.2">
      <c r="A5032" s="152"/>
      <c r="B5032" s="152"/>
      <c r="C5032" s="152"/>
      <c r="D5032" s="152"/>
      <c r="E5032" s="153">
        <f>'2.40-Dati'!A5031</f>
        <v>44082.166666666664</v>
      </c>
      <c r="F5032" s="157">
        <f>'2.40-Dati'!B5031</f>
        <v>36.759998321533203</v>
      </c>
      <c r="G5032" s="157">
        <f t="shared" si="156"/>
        <v>-3010.0021362303978</v>
      </c>
      <c r="H5032" s="157">
        <f t="shared" si="157"/>
        <v>-4610.0006103514988</v>
      </c>
    </row>
    <row r="5033" spans="1:8" ht="15" customHeight="1" x14ac:dyDescent="0.2">
      <c r="A5033" s="152"/>
      <c r="B5033" s="152"/>
      <c r="C5033" s="152"/>
      <c r="D5033" s="152"/>
      <c r="E5033" s="153">
        <f>'2.40-Dati'!A5032</f>
        <v>44083.166666666664</v>
      </c>
      <c r="F5033" s="157">
        <f>'2.40-Dati'!B5032</f>
        <v>38.049999237060497</v>
      </c>
      <c r="G5033" s="157">
        <f t="shared" si="156"/>
        <v>1290.000915527294</v>
      </c>
      <c r="H5033" s="157">
        <f t="shared" si="157"/>
        <v>-1720.0012207031039</v>
      </c>
    </row>
    <row r="5034" spans="1:8" ht="15" customHeight="1" x14ac:dyDescent="0.2">
      <c r="A5034" s="152"/>
      <c r="B5034" s="152"/>
      <c r="C5034" s="152"/>
      <c r="D5034" s="152"/>
      <c r="E5034" s="153">
        <f>'2.40-Dati'!A5033</f>
        <v>44084.166666666664</v>
      </c>
      <c r="F5034" s="157">
        <f>'2.40-Dati'!B5033</f>
        <v>37.299999237060497</v>
      </c>
      <c r="G5034" s="157">
        <f t="shared" si="156"/>
        <v>-750</v>
      </c>
      <c r="H5034" s="157">
        <f t="shared" si="157"/>
        <v>540.00091552729396</v>
      </c>
    </row>
    <row r="5035" spans="1:8" ht="15" customHeight="1" x14ac:dyDescent="0.2">
      <c r="A5035" s="152"/>
      <c r="B5035" s="152"/>
      <c r="C5035" s="152"/>
      <c r="D5035" s="152"/>
      <c r="E5035" s="153">
        <f>'2.40-Dati'!A5034</f>
        <v>44085.166666666664</v>
      </c>
      <c r="F5035" s="157">
        <f>'2.40-Dati'!B5034</f>
        <v>37.330001831054602</v>
      </c>
      <c r="G5035" s="157">
        <f t="shared" si="156"/>
        <v>30.002593994105098</v>
      </c>
      <c r="H5035" s="157">
        <f t="shared" si="157"/>
        <v>-719.99740600589485</v>
      </c>
    </row>
    <row r="5036" spans="1:8" ht="15" customHeight="1" x14ac:dyDescent="0.2">
      <c r="A5036" s="152"/>
      <c r="B5036" s="152"/>
      <c r="C5036" s="152"/>
      <c r="D5036" s="152"/>
      <c r="E5036" s="153">
        <f>'2.40-Dati'!A5035</f>
        <v>44088.166666666664</v>
      </c>
      <c r="F5036" s="157">
        <f>'2.40-Dati'!B5035</f>
        <v>37.259998321533203</v>
      </c>
      <c r="G5036" s="157">
        <f t="shared" si="156"/>
        <v>-70.00350952139911</v>
      </c>
      <c r="H5036" s="157">
        <f t="shared" si="157"/>
        <v>-40.000915527294012</v>
      </c>
    </row>
    <row r="5037" spans="1:8" ht="15" customHeight="1" x14ac:dyDescent="0.2">
      <c r="A5037" s="152"/>
      <c r="B5037" s="152"/>
      <c r="C5037" s="152"/>
      <c r="D5037" s="152"/>
      <c r="E5037" s="153">
        <f>'2.40-Dati'!A5036</f>
        <v>44089.166666666664</v>
      </c>
      <c r="F5037" s="157">
        <f>'2.40-Dati'!B5036</f>
        <v>38.279998779296797</v>
      </c>
      <c r="G5037" s="157">
        <f t="shared" si="156"/>
        <v>1020.0004577635937</v>
      </c>
      <c r="H5037" s="157">
        <f t="shared" si="157"/>
        <v>949.99694824219455</v>
      </c>
    </row>
    <row r="5038" spans="1:8" ht="15" customHeight="1" x14ac:dyDescent="0.2">
      <c r="A5038" s="152"/>
      <c r="B5038" s="152"/>
      <c r="C5038" s="152"/>
      <c r="D5038" s="152"/>
      <c r="E5038" s="153">
        <f>'2.40-Dati'!A5037</f>
        <v>44090.166666666664</v>
      </c>
      <c r="F5038" s="157">
        <f>'2.40-Dati'!B5037</f>
        <v>40.159999847412102</v>
      </c>
      <c r="G5038" s="157">
        <f t="shared" si="156"/>
        <v>1880.0010681153053</v>
      </c>
      <c r="H5038" s="157">
        <f t="shared" si="157"/>
        <v>2900.001525878899</v>
      </c>
    </row>
    <row r="5039" spans="1:8" ht="15" customHeight="1" x14ac:dyDescent="0.2">
      <c r="A5039" s="152"/>
      <c r="B5039" s="152"/>
      <c r="C5039" s="152"/>
      <c r="D5039" s="152"/>
      <c r="E5039" s="153">
        <f>'2.40-Dati'!A5038</f>
        <v>44091.166666666664</v>
      </c>
      <c r="F5039" s="157">
        <f>'2.40-Dati'!B5038</f>
        <v>40.970001220703097</v>
      </c>
      <c r="G5039" s="157">
        <f t="shared" si="156"/>
        <v>810.00137329099425</v>
      </c>
      <c r="H5039" s="157">
        <f t="shared" si="157"/>
        <v>2690.0024414062996</v>
      </c>
    </row>
    <row r="5040" spans="1:8" ht="15" customHeight="1" x14ac:dyDescent="0.2">
      <c r="A5040" s="152"/>
      <c r="B5040" s="152"/>
      <c r="C5040" s="152"/>
      <c r="D5040" s="152"/>
      <c r="E5040" s="153">
        <f>'2.40-Dati'!A5039</f>
        <v>44092.166666666664</v>
      </c>
      <c r="F5040" s="157">
        <f>'2.40-Dati'!B5039</f>
        <v>41.110000610351499</v>
      </c>
      <c r="G5040" s="157">
        <f t="shared" si="156"/>
        <v>139.99938964840197</v>
      </c>
      <c r="H5040" s="157">
        <f t="shared" si="157"/>
        <v>950.00076293939628</v>
      </c>
    </row>
    <row r="5041" spans="1:8" ht="15" customHeight="1" x14ac:dyDescent="0.2">
      <c r="A5041" s="152"/>
      <c r="B5041" s="152"/>
      <c r="C5041" s="152"/>
      <c r="D5041" s="152"/>
      <c r="E5041" s="153">
        <f>'2.40-Dati'!A5040</f>
        <v>44095.166666666664</v>
      </c>
      <c r="F5041" s="157">
        <f>'2.40-Dati'!B5040</f>
        <v>39.310001373291001</v>
      </c>
      <c r="G5041" s="157">
        <f t="shared" si="156"/>
        <v>-1799.9992370604971</v>
      </c>
      <c r="H5041" s="157">
        <f t="shared" si="157"/>
        <v>-1659.9998474120951</v>
      </c>
    </row>
    <row r="5042" spans="1:8" ht="15" customHeight="1" x14ac:dyDescent="0.2">
      <c r="A5042" s="152"/>
      <c r="B5042" s="152"/>
      <c r="C5042" s="152"/>
      <c r="D5042" s="152"/>
      <c r="E5042" s="153">
        <f>'2.40-Dati'!A5041</f>
        <v>44096.166666666664</v>
      </c>
      <c r="F5042" s="157">
        <f>'2.40-Dati'!B5041</f>
        <v>39.599998474121001</v>
      </c>
      <c r="G5042" s="157">
        <f t="shared" si="156"/>
        <v>289.99710082999997</v>
      </c>
      <c r="H5042" s="157">
        <f t="shared" si="157"/>
        <v>-1510.0021362304972</v>
      </c>
    </row>
    <row r="5043" spans="1:8" ht="15" customHeight="1" x14ac:dyDescent="0.2">
      <c r="A5043" s="152"/>
      <c r="B5043" s="152"/>
      <c r="C5043" s="152"/>
      <c r="D5043" s="152"/>
      <c r="E5043" s="153">
        <f>'2.40-Dati'!A5042</f>
        <v>44097.166666666664</v>
      </c>
      <c r="F5043" s="157">
        <f>'2.40-Dati'!B5042</f>
        <v>39.930000305175703</v>
      </c>
      <c r="G5043" s="157">
        <f t="shared" si="156"/>
        <v>330.00183105470171</v>
      </c>
      <c r="H5043" s="157">
        <f t="shared" si="157"/>
        <v>619.99893188470173</v>
      </c>
    </row>
    <row r="5044" spans="1:8" ht="15" customHeight="1" x14ac:dyDescent="0.2">
      <c r="A5044" s="152"/>
      <c r="B5044" s="152"/>
      <c r="C5044" s="152"/>
      <c r="D5044" s="152"/>
      <c r="E5044" s="153">
        <f>'2.40-Dati'!A5043</f>
        <v>44098.166666666664</v>
      </c>
      <c r="F5044" s="157">
        <f>'2.40-Dati'!B5043</f>
        <v>40.310001373291001</v>
      </c>
      <c r="G5044" s="157">
        <f t="shared" si="156"/>
        <v>380.00106811529832</v>
      </c>
      <c r="H5044" s="157">
        <f t="shared" si="157"/>
        <v>710.00289917000009</v>
      </c>
    </row>
    <row r="5045" spans="1:8" ht="15" customHeight="1" x14ac:dyDescent="0.2">
      <c r="A5045" s="152"/>
      <c r="B5045" s="152"/>
      <c r="C5045" s="152"/>
      <c r="D5045" s="152"/>
      <c r="E5045" s="153">
        <f>'2.40-Dati'!A5044</f>
        <v>44099.166666666664</v>
      </c>
      <c r="F5045" s="157">
        <f>'2.40-Dati'!B5044</f>
        <v>40.25</v>
      </c>
      <c r="G5045" s="157">
        <f t="shared" si="156"/>
        <v>-60.001373291001414</v>
      </c>
      <c r="H5045" s="157">
        <f t="shared" si="157"/>
        <v>319.99969482429691</v>
      </c>
    </row>
    <row r="5046" spans="1:8" ht="15" customHeight="1" x14ac:dyDescent="0.2">
      <c r="A5046" s="152"/>
      <c r="B5046" s="152"/>
      <c r="C5046" s="152"/>
      <c r="D5046" s="152"/>
      <c r="E5046" s="153">
        <f>'2.40-Dati'!A5045</f>
        <v>44102.166666666664</v>
      </c>
      <c r="F5046" s="157">
        <f>'2.40-Dati'!B5045</f>
        <v>40.599998474121001</v>
      </c>
      <c r="G5046" s="157">
        <f t="shared" si="156"/>
        <v>349.99847412100138</v>
      </c>
      <c r="H5046" s="157">
        <f t="shared" si="157"/>
        <v>289.99710082999997</v>
      </c>
    </row>
    <row r="5047" spans="1:8" ht="15" customHeight="1" x14ac:dyDescent="0.2">
      <c r="A5047" s="152"/>
      <c r="B5047" s="152"/>
      <c r="C5047" s="152"/>
      <c r="D5047" s="152"/>
      <c r="E5047" s="153">
        <f>'2.40-Dati'!A5046</f>
        <v>44103.166666666664</v>
      </c>
      <c r="F5047" s="157">
        <f>'2.40-Dati'!B5046</f>
        <v>39.290000915527301</v>
      </c>
      <c r="G5047" s="157">
        <f t="shared" si="156"/>
        <v>-1309.9975585937002</v>
      </c>
      <c r="H5047" s="157">
        <f t="shared" si="157"/>
        <v>-959.99908447269877</v>
      </c>
    </row>
    <row r="5048" spans="1:8" ht="15" customHeight="1" x14ac:dyDescent="0.2">
      <c r="A5048" s="152"/>
      <c r="B5048" s="152"/>
      <c r="C5048" s="152"/>
      <c r="D5048" s="152"/>
      <c r="E5048" s="153">
        <f>'2.40-Dati'!A5047</f>
        <v>44104.166666666664</v>
      </c>
      <c r="F5048" s="157">
        <f>'2.40-Dati'!B5047</f>
        <v>40.220001220703097</v>
      </c>
      <c r="G5048" s="157">
        <f t="shared" si="156"/>
        <v>930.00030517579546</v>
      </c>
      <c r="H5048" s="157">
        <f t="shared" si="157"/>
        <v>-379.99725341790474</v>
      </c>
    </row>
    <row r="5049" spans="1:8" ht="15" customHeight="1" x14ac:dyDescent="0.2">
      <c r="A5049" s="152"/>
      <c r="B5049" s="152"/>
      <c r="C5049" s="152"/>
      <c r="D5049" s="152"/>
      <c r="E5049" s="153">
        <f>'2.40-Dati'!A5048</f>
        <v>44105.166666666664</v>
      </c>
      <c r="F5049" s="157">
        <f>'2.40-Dati'!B5048</f>
        <v>38.720001220703097</v>
      </c>
      <c r="G5049" s="157">
        <f t="shared" si="156"/>
        <v>-1500</v>
      </c>
      <c r="H5049" s="157">
        <f t="shared" si="157"/>
        <v>-569.99969482420454</v>
      </c>
    </row>
    <row r="5050" spans="1:8" ht="15" customHeight="1" x14ac:dyDescent="0.2">
      <c r="A5050" s="152"/>
      <c r="B5050" s="152"/>
      <c r="C5050" s="152"/>
      <c r="D5050" s="152"/>
      <c r="E5050" s="153">
        <f>'2.40-Dati'!A5049</f>
        <v>44106.166666666664</v>
      </c>
      <c r="F5050" s="157">
        <f>'2.40-Dati'!B5049</f>
        <v>37.049999237060497</v>
      </c>
      <c r="G5050" s="157">
        <f t="shared" si="156"/>
        <v>-1670.0019836425995</v>
      </c>
      <c r="H5050" s="157">
        <f t="shared" si="157"/>
        <v>-3170.0019836425995</v>
      </c>
    </row>
    <row r="5051" spans="1:8" ht="15" customHeight="1" x14ac:dyDescent="0.2">
      <c r="A5051" s="152"/>
      <c r="B5051" s="152"/>
      <c r="C5051" s="152"/>
      <c r="D5051" s="152"/>
      <c r="E5051" s="153">
        <f>'2.40-Dati'!A5050</f>
        <v>44109.166666666664</v>
      </c>
      <c r="F5051" s="157">
        <f>'2.40-Dati'!B5050</f>
        <v>39.220001220703097</v>
      </c>
      <c r="G5051" s="157">
        <f t="shared" si="156"/>
        <v>2170.0019836425995</v>
      </c>
      <c r="H5051" s="157">
        <f t="shared" si="157"/>
        <v>500</v>
      </c>
    </row>
    <row r="5052" spans="1:8" ht="15" customHeight="1" x14ac:dyDescent="0.2">
      <c r="A5052" s="152"/>
      <c r="B5052" s="152"/>
      <c r="C5052" s="152"/>
      <c r="D5052" s="152"/>
      <c r="E5052" s="153">
        <f>'2.40-Dati'!A5051</f>
        <v>44110.166666666664</v>
      </c>
      <c r="F5052" s="157">
        <f>'2.40-Dati'!B5051</f>
        <v>40.669998168945298</v>
      </c>
      <c r="G5052" s="157">
        <f t="shared" si="156"/>
        <v>1449.9969482422016</v>
      </c>
      <c r="H5052" s="157">
        <f t="shared" si="157"/>
        <v>3619.9989318848011</v>
      </c>
    </row>
    <row r="5053" spans="1:8" ht="15" customHeight="1" x14ac:dyDescent="0.2">
      <c r="A5053" s="152"/>
      <c r="B5053" s="152"/>
      <c r="C5053" s="152"/>
      <c r="D5053" s="152"/>
      <c r="E5053" s="153">
        <f>'2.40-Dati'!A5052</f>
        <v>44111.166666666664</v>
      </c>
      <c r="F5053" s="157">
        <f>'2.40-Dati'!B5052</f>
        <v>39.950000762939403</v>
      </c>
      <c r="G5053" s="157">
        <f t="shared" si="156"/>
        <v>-719.99740600589485</v>
      </c>
      <c r="H5053" s="157">
        <f t="shared" si="157"/>
        <v>729.99954223630675</v>
      </c>
    </row>
    <row r="5054" spans="1:8" ht="15" customHeight="1" x14ac:dyDescent="0.2">
      <c r="A5054" s="152"/>
      <c r="B5054" s="152"/>
      <c r="C5054" s="152"/>
      <c r="D5054" s="152"/>
      <c r="E5054" s="153">
        <f>'2.40-Dati'!A5053</f>
        <v>44112.166666666664</v>
      </c>
      <c r="F5054" s="157">
        <f>'2.40-Dati'!B5053</f>
        <v>41.189998626708899</v>
      </c>
      <c r="G5054" s="157">
        <f t="shared" si="156"/>
        <v>1239.9978637694958</v>
      </c>
      <c r="H5054" s="157">
        <f t="shared" si="157"/>
        <v>520.00045776360093</v>
      </c>
    </row>
    <row r="5055" spans="1:8" ht="15" customHeight="1" x14ac:dyDescent="0.2">
      <c r="A5055" s="152"/>
      <c r="B5055" s="152"/>
      <c r="C5055" s="152"/>
      <c r="D5055" s="152"/>
      <c r="E5055" s="153">
        <f>'2.40-Dati'!A5054</f>
        <v>44113.166666666664</v>
      </c>
      <c r="F5055" s="157">
        <f>'2.40-Dati'!B5054</f>
        <v>40.599998474121001</v>
      </c>
      <c r="G5055" s="157">
        <f t="shared" si="156"/>
        <v>-590.00015258789767</v>
      </c>
      <c r="H5055" s="157">
        <f t="shared" si="157"/>
        <v>649.99771118159811</v>
      </c>
    </row>
    <row r="5056" spans="1:8" ht="15" customHeight="1" x14ac:dyDescent="0.2">
      <c r="A5056" s="152"/>
      <c r="B5056" s="152"/>
      <c r="C5056" s="152"/>
      <c r="D5056" s="152"/>
      <c r="E5056" s="153">
        <f>'2.40-Dati'!A5055</f>
        <v>44116.166666666664</v>
      </c>
      <c r="F5056" s="157">
        <f>'2.40-Dati'!B5055</f>
        <v>39.430000305175703</v>
      </c>
      <c r="G5056" s="157">
        <f t="shared" si="156"/>
        <v>-1169.9981689452984</v>
      </c>
      <c r="H5056" s="157">
        <f t="shared" si="157"/>
        <v>-1759.9983215331961</v>
      </c>
    </row>
    <row r="5057" spans="1:8" ht="15" customHeight="1" x14ac:dyDescent="0.2">
      <c r="A5057" s="152"/>
      <c r="B5057" s="152"/>
      <c r="C5057" s="152"/>
      <c r="D5057" s="152"/>
      <c r="E5057" s="153">
        <f>'2.40-Dati'!A5056</f>
        <v>44117.166666666664</v>
      </c>
      <c r="F5057" s="157">
        <f>'2.40-Dati'!B5056</f>
        <v>40.200000762939403</v>
      </c>
      <c r="G5057" s="157">
        <f t="shared" si="156"/>
        <v>770.0004577637003</v>
      </c>
      <c r="H5057" s="157">
        <f t="shared" si="157"/>
        <v>-399.99771118159811</v>
      </c>
    </row>
    <row r="5058" spans="1:8" ht="15" customHeight="1" x14ac:dyDescent="0.2">
      <c r="A5058" s="152"/>
      <c r="B5058" s="152"/>
      <c r="C5058" s="152"/>
      <c r="D5058" s="152"/>
      <c r="E5058" s="153">
        <f>'2.40-Dati'!A5057</f>
        <v>44118.166666666664</v>
      </c>
      <c r="F5058" s="157">
        <f>'2.40-Dati'!B5057</f>
        <v>41.040000915527301</v>
      </c>
      <c r="G5058" s="157">
        <f t="shared" si="156"/>
        <v>840.00015258789767</v>
      </c>
      <c r="H5058" s="157">
        <f t="shared" si="157"/>
        <v>1610.000610351598</v>
      </c>
    </row>
    <row r="5059" spans="1:8" ht="15" customHeight="1" x14ac:dyDescent="0.2">
      <c r="A5059" s="152"/>
      <c r="B5059" s="152"/>
      <c r="C5059" s="152"/>
      <c r="D5059" s="152"/>
      <c r="E5059" s="153">
        <f>'2.40-Dati'!A5058</f>
        <v>44119.166666666664</v>
      </c>
      <c r="F5059" s="157">
        <f>'2.40-Dati'!B5058</f>
        <v>40.959999084472599</v>
      </c>
      <c r="G5059" s="157">
        <f t="shared" si="156"/>
        <v>-80.001831054701711</v>
      </c>
      <c r="H5059" s="157">
        <f t="shared" si="157"/>
        <v>759.99832153319596</v>
      </c>
    </row>
    <row r="5060" spans="1:8" ht="15" customHeight="1" x14ac:dyDescent="0.2">
      <c r="A5060" s="152"/>
      <c r="B5060" s="152"/>
      <c r="C5060" s="152"/>
      <c r="D5060" s="152"/>
      <c r="E5060" s="153">
        <f>'2.40-Dati'!A5059</f>
        <v>44120.166666666664</v>
      </c>
      <c r="F5060" s="157">
        <f>'2.40-Dati'!B5059</f>
        <v>40.880001068115199</v>
      </c>
      <c r="G5060" s="157">
        <f t="shared" ref="G5060:G5123" si="158">IF($B$1="lunga",1,-1)*$B$3*(F5060-F5059)</f>
        <v>-79.998016357400559</v>
      </c>
      <c r="H5060" s="157">
        <f t="shared" si="157"/>
        <v>-159.99984741210227</v>
      </c>
    </row>
    <row r="5061" spans="1:8" ht="15" customHeight="1" x14ac:dyDescent="0.2">
      <c r="A5061" s="152"/>
      <c r="B5061" s="152"/>
      <c r="C5061" s="152"/>
      <c r="D5061" s="152"/>
      <c r="E5061" s="153">
        <f>'2.40-Dati'!A5060</f>
        <v>44123.166666666664</v>
      </c>
      <c r="F5061" s="157">
        <f>'2.40-Dati'!B5060</f>
        <v>40.830001831054602</v>
      </c>
      <c r="G5061" s="157">
        <f t="shared" si="158"/>
        <v>-49.999237060596613</v>
      </c>
      <c r="H5061" s="157">
        <f t="shared" ref="H5061:H5124" si="159">G5060+G5061</f>
        <v>-129.99725341799717</v>
      </c>
    </row>
    <row r="5062" spans="1:8" ht="15" customHeight="1" x14ac:dyDescent="0.2">
      <c r="A5062" s="152"/>
      <c r="B5062" s="152"/>
      <c r="C5062" s="152"/>
      <c r="D5062" s="152"/>
      <c r="E5062" s="153">
        <f>'2.40-Dati'!A5061</f>
        <v>44124.166666666664</v>
      </c>
      <c r="F5062" s="157">
        <f>'2.40-Dati'!B5061</f>
        <v>41.459999084472599</v>
      </c>
      <c r="G5062" s="157">
        <f t="shared" si="158"/>
        <v>629.99725341799717</v>
      </c>
      <c r="H5062" s="157">
        <f t="shared" si="159"/>
        <v>579.9980163574005</v>
      </c>
    </row>
    <row r="5063" spans="1:8" ht="15" customHeight="1" x14ac:dyDescent="0.2">
      <c r="A5063" s="152"/>
      <c r="B5063" s="152"/>
      <c r="C5063" s="152"/>
      <c r="D5063" s="152"/>
      <c r="E5063" s="153">
        <f>'2.40-Dati'!A5062</f>
        <v>44125.166666666664</v>
      </c>
      <c r="F5063" s="157">
        <f>'2.40-Dati'!B5062</f>
        <v>40.029998779296797</v>
      </c>
      <c r="G5063" s="157">
        <f t="shared" si="158"/>
        <v>-1430.0003051758026</v>
      </c>
      <c r="H5063" s="157">
        <f t="shared" si="159"/>
        <v>-800.00305175780545</v>
      </c>
    </row>
    <row r="5064" spans="1:8" ht="15" customHeight="1" x14ac:dyDescent="0.2">
      <c r="A5064" s="152"/>
      <c r="B5064" s="152"/>
      <c r="C5064" s="152"/>
      <c r="D5064" s="152"/>
      <c r="E5064" s="153">
        <f>'2.40-Dati'!A5063</f>
        <v>44126.166666666664</v>
      </c>
      <c r="F5064" s="157">
        <f>'2.40-Dati'!B5063</f>
        <v>40.639999389648402</v>
      </c>
      <c r="G5064" s="157">
        <f t="shared" si="158"/>
        <v>610.00061035160513</v>
      </c>
      <c r="H5064" s="157">
        <f t="shared" si="159"/>
        <v>-819.99969482419749</v>
      </c>
    </row>
    <row r="5065" spans="1:8" ht="15" customHeight="1" x14ac:dyDescent="0.2">
      <c r="A5065" s="152"/>
      <c r="B5065" s="152"/>
      <c r="C5065" s="152"/>
      <c r="D5065" s="152"/>
      <c r="E5065" s="153">
        <f>'2.40-Dati'!A5064</f>
        <v>44127.166666666664</v>
      </c>
      <c r="F5065" s="157">
        <f>'2.40-Dati'!B5064</f>
        <v>39.849998474121001</v>
      </c>
      <c r="G5065" s="157">
        <f t="shared" si="158"/>
        <v>-790.00091552740059</v>
      </c>
      <c r="H5065" s="157">
        <f t="shared" si="159"/>
        <v>-180.00030517579546</v>
      </c>
    </row>
    <row r="5066" spans="1:8" ht="15" customHeight="1" x14ac:dyDescent="0.2">
      <c r="A5066" s="152"/>
      <c r="B5066" s="152"/>
      <c r="C5066" s="152"/>
      <c r="D5066" s="152"/>
      <c r="E5066" s="153">
        <f>'2.40-Dati'!A5065</f>
        <v>44130.166666666664</v>
      </c>
      <c r="F5066" s="157">
        <f>'2.40-Dati'!B5065</f>
        <v>38.560001373291001</v>
      </c>
      <c r="G5066" s="157">
        <f t="shared" si="158"/>
        <v>-1289.9971008299999</v>
      </c>
      <c r="H5066" s="157">
        <f t="shared" si="159"/>
        <v>-2079.9980163574005</v>
      </c>
    </row>
    <row r="5067" spans="1:8" ht="15" customHeight="1" x14ac:dyDescent="0.2">
      <c r="A5067" s="152"/>
      <c r="B5067" s="152"/>
      <c r="C5067" s="152"/>
      <c r="D5067" s="152"/>
      <c r="E5067" s="153">
        <f>'2.40-Dati'!A5066</f>
        <v>44131.166666666664</v>
      </c>
      <c r="F5067" s="157">
        <f>'2.40-Dati'!B5066</f>
        <v>39.569999694824197</v>
      </c>
      <c r="G5067" s="157">
        <f t="shared" si="158"/>
        <v>1009.9983215331961</v>
      </c>
      <c r="H5067" s="157">
        <f t="shared" si="159"/>
        <v>-279.99877929680383</v>
      </c>
    </row>
    <row r="5068" spans="1:8" ht="15" customHeight="1" x14ac:dyDescent="0.2">
      <c r="A5068" s="152"/>
      <c r="B5068" s="152"/>
      <c r="C5068" s="152"/>
      <c r="D5068" s="152"/>
      <c r="E5068" s="153">
        <f>'2.40-Dati'!A5067</f>
        <v>44132.166666666664</v>
      </c>
      <c r="F5068" s="157">
        <f>'2.40-Dati'!B5067</f>
        <v>37.389999389648402</v>
      </c>
      <c r="G5068" s="157">
        <f t="shared" si="158"/>
        <v>-2180.0003051757953</v>
      </c>
      <c r="H5068" s="157">
        <f t="shared" si="159"/>
        <v>-1170.0019836425993</v>
      </c>
    </row>
    <row r="5069" spans="1:8" ht="15" customHeight="1" x14ac:dyDescent="0.2">
      <c r="A5069" s="152"/>
      <c r="B5069" s="152"/>
      <c r="C5069" s="152"/>
      <c r="D5069" s="152"/>
      <c r="E5069" s="153">
        <f>'2.40-Dati'!A5068</f>
        <v>44133.166666666664</v>
      </c>
      <c r="F5069" s="157">
        <f>'2.40-Dati'!B5068</f>
        <v>36.169998168945298</v>
      </c>
      <c r="G5069" s="157">
        <f t="shared" si="158"/>
        <v>-1220.0012207031036</v>
      </c>
      <c r="H5069" s="157">
        <f t="shared" si="159"/>
        <v>-3400.001525878899</v>
      </c>
    </row>
    <row r="5070" spans="1:8" ht="15" customHeight="1" x14ac:dyDescent="0.2">
      <c r="A5070" s="152"/>
      <c r="B5070" s="152"/>
      <c r="C5070" s="152"/>
      <c r="D5070" s="152"/>
      <c r="E5070" s="153">
        <f>'2.40-Dati'!A5069</f>
        <v>44134.166666666664</v>
      </c>
      <c r="F5070" s="157">
        <f>'2.40-Dati'!B5069</f>
        <v>35.790000915527301</v>
      </c>
      <c r="G5070" s="157">
        <f t="shared" si="158"/>
        <v>-379.99725341799717</v>
      </c>
      <c r="H5070" s="157">
        <f t="shared" si="159"/>
        <v>-1599.9984741211008</v>
      </c>
    </row>
    <row r="5071" spans="1:8" ht="15" customHeight="1" x14ac:dyDescent="0.2">
      <c r="A5071" s="152"/>
      <c r="B5071" s="152"/>
      <c r="C5071" s="152"/>
      <c r="D5071" s="152"/>
      <c r="E5071" s="153">
        <f>'2.40-Dati'!A5070</f>
        <v>44137.208333333336</v>
      </c>
      <c r="F5071" s="157">
        <f>'2.40-Dati'!B5070</f>
        <v>36.810001373291001</v>
      </c>
      <c r="G5071" s="157">
        <f t="shared" si="158"/>
        <v>1020.0004577637003</v>
      </c>
      <c r="H5071" s="157">
        <f t="shared" si="159"/>
        <v>640.00320434570313</v>
      </c>
    </row>
    <row r="5072" spans="1:8" ht="15" customHeight="1" x14ac:dyDescent="0.2">
      <c r="A5072" s="152"/>
      <c r="B5072" s="152"/>
      <c r="C5072" s="152"/>
      <c r="D5072" s="152"/>
      <c r="E5072" s="153">
        <f>'2.40-Dati'!A5071</f>
        <v>44138.208333333336</v>
      </c>
      <c r="F5072" s="157">
        <f>'2.40-Dati'!B5071</f>
        <v>37.659999847412102</v>
      </c>
      <c r="G5072" s="157">
        <f t="shared" si="158"/>
        <v>849.9984741211008</v>
      </c>
      <c r="H5072" s="157">
        <f t="shared" si="159"/>
        <v>1869.9989318848011</v>
      </c>
    </row>
    <row r="5073" spans="1:8" ht="15" customHeight="1" x14ac:dyDescent="0.2">
      <c r="A5073" s="152"/>
      <c r="B5073" s="152"/>
      <c r="C5073" s="152"/>
      <c r="D5073" s="152"/>
      <c r="E5073" s="153">
        <f>'2.40-Dati'!A5072</f>
        <v>44139.208333333336</v>
      </c>
      <c r="F5073" s="157">
        <f>'2.40-Dati'!B5072</f>
        <v>39.150001525878899</v>
      </c>
      <c r="G5073" s="157">
        <f t="shared" si="158"/>
        <v>1490.0016784667969</v>
      </c>
      <c r="H5073" s="157">
        <f t="shared" si="159"/>
        <v>2340.0001525878979</v>
      </c>
    </row>
    <row r="5074" spans="1:8" ht="15" customHeight="1" x14ac:dyDescent="0.2">
      <c r="A5074" s="152"/>
      <c r="B5074" s="152"/>
      <c r="C5074" s="152"/>
      <c r="D5074" s="152"/>
      <c r="E5074" s="153">
        <f>'2.40-Dati'!A5073</f>
        <v>44140.208333333336</v>
      </c>
      <c r="F5074" s="157">
        <f>'2.40-Dati'!B5073</f>
        <v>38.790000915527301</v>
      </c>
      <c r="G5074" s="157">
        <f t="shared" si="158"/>
        <v>-360.00061035159803</v>
      </c>
      <c r="H5074" s="157">
        <f t="shared" si="159"/>
        <v>1130.0010681151989</v>
      </c>
    </row>
    <row r="5075" spans="1:8" ht="15" customHeight="1" x14ac:dyDescent="0.2">
      <c r="A5075" s="152"/>
      <c r="B5075" s="152"/>
      <c r="C5075" s="152"/>
      <c r="D5075" s="152"/>
      <c r="E5075" s="153">
        <f>'2.40-Dati'!A5074</f>
        <v>44141.208333333336</v>
      </c>
      <c r="F5075" s="157">
        <f>'2.40-Dati'!B5074</f>
        <v>37.139999389648402</v>
      </c>
      <c r="G5075" s="157">
        <f t="shared" si="158"/>
        <v>-1650.0015258788992</v>
      </c>
      <c r="H5075" s="157">
        <f t="shared" si="159"/>
        <v>-2010.0021362304972</v>
      </c>
    </row>
    <row r="5076" spans="1:8" ht="15" customHeight="1" x14ac:dyDescent="0.2">
      <c r="A5076" s="152"/>
      <c r="B5076" s="152"/>
      <c r="C5076" s="152"/>
      <c r="D5076" s="152"/>
      <c r="E5076" s="153">
        <f>'2.40-Dati'!A5075</f>
        <v>44144.208333333336</v>
      </c>
      <c r="F5076" s="157">
        <f>'2.40-Dati'!B5075</f>
        <v>40.290000915527301</v>
      </c>
      <c r="G5076" s="157">
        <f t="shared" si="158"/>
        <v>3150.001525878899</v>
      </c>
      <c r="H5076" s="157">
        <f t="shared" si="159"/>
        <v>1499.9999999999998</v>
      </c>
    </row>
    <row r="5077" spans="1:8" ht="15" customHeight="1" x14ac:dyDescent="0.2">
      <c r="A5077" s="152"/>
      <c r="B5077" s="152"/>
      <c r="C5077" s="152"/>
      <c r="D5077" s="152"/>
      <c r="E5077" s="153">
        <f>'2.40-Dati'!A5076</f>
        <v>44145.208333333336</v>
      </c>
      <c r="F5077" s="157">
        <f>'2.40-Dati'!B5076</f>
        <v>41.360000610351499</v>
      </c>
      <c r="G5077" s="157">
        <f t="shared" si="158"/>
        <v>1069.9996948241974</v>
      </c>
      <c r="H5077" s="157">
        <f t="shared" si="159"/>
        <v>4220.0012207030959</v>
      </c>
    </row>
    <row r="5078" spans="1:8" ht="15" customHeight="1" x14ac:dyDescent="0.2">
      <c r="A5078" s="152"/>
      <c r="B5078" s="152"/>
      <c r="C5078" s="152"/>
      <c r="D5078" s="152"/>
      <c r="E5078" s="153">
        <f>'2.40-Dati'!A5077</f>
        <v>44146.208333333336</v>
      </c>
      <c r="F5078" s="157">
        <f>'2.40-Dati'!B5077</f>
        <v>41.450000762939403</v>
      </c>
      <c r="G5078" s="157">
        <f t="shared" si="158"/>
        <v>90.000152587904836</v>
      </c>
      <c r="H5078" s="157">
        <f t="shared" si="159"/>
        <v>1159.9998474121021</v>
      </c>
    </row>
    <row r="5079" spans="1:8" ht="15" customHeight="1" x14ac:dyDescent="0.2">
      <c r="A5079" s="152"/>
      <c r="B5079" s="152"/>
      <c r="C5079" s="152"/>
      <c r="D5079" s="152"/>
      <c r="E5079" s="153">
        <f>'2.40-Dati'!A5078</f>
        <v>44147.208333333336</v>
      </c>
      <c r="F5079" s="157">
        <f>'2.40-Dati'!B5078</f>
        <v>41.119998931884702</v>
      </c>
      <c r="G5079" s="157">
        <f t="shared" si="158"/>
        <v>-330.00183105470171</v>
      </c>
      <c r="H5079" s="157">
        <f t="shared" si="159"/>
        <v>-240.00167846679688</v>
      </c>
    </row>
    <row r="5080" spans="1:8" ht="15" customHeight="1" x14ac:dyDescent="0.2">
      <c r="A5080" s="152"/>
      <c r="B5080" s="152"/>
      <c r="C5080" s="152"/>
      <c r="D5080" s="152"/>
      <c r="E5080" s="153">
        <f>'2.40-Dati'!A5079</f>
        <v>44148.208333333336</v>
      </c>
      <c r="F5080" s="157">
        <f>'2.40-Dati'!B5079</f>
        <v>40.130001068115199</v>
      </c>
      <c r="G5080" s="157">
        <f t="shared" si="158"/>
        <v>-989.99786376950283</v>
      </c>
      <c r="H5080" s="157">
        <f t="shared" si="159"/>
        <v>-1319.9996948242047</v>
      </c>
    </row>
    <row r="5081" spans="1:8" ht="15" customHeight="1" x14ac:dyDescent="0.2">
      <c r="A5081" s="152"/>
      <c r="B5081" s="152"/>
      <c r="C5081" s="152"/>
      <c r="D5081" s="152"/>
      <c r="E5081" s="153">
        <f>'2.40-Dati'!A5080</f>
        <v>44151.208333333336</v>
      </c>
      <c r="F5081" s="157">
        <f>'2.40-Dati'!B5080</f>
        <v>41.340000152587798</v>
      </c>
      <c r="G5081" s="157">
        <f t="shared" si="158"/>
        <v>1209.9990844725994</v>
      </c>
      <c r="H5081" s="157">
        <f t="shared" si="159"/>
        <v>220.00122070309658</v>
      </c>
    </row>
    <row r="5082" spans="1:8" ht="15" customHeight="1" x14ac:dyDescent="0.2">
      <c r="A5082" s="152"/>
      <c r="B5082" s="152"/>
      <c r="C5082" s="152"/>
      <c r="D5082" s="152"/>
      <c r="E5082" s="153">
        <f>'2.40-Dati'!A5081</f>
        <v>44152.208333333336</v>
      </c>
      <c r="F5082" s="157">
        <f>'2.40-Dati'!B5081</f>
        <v>41.430000305175703</v>
      </c>
      <c r="G5082" s="157">
        <f t="shared" si="158"/>
        <v>90.000152587904836</v>
      </c>
      <c r="H5082" s="157">
        <f t="shared" si="159"/>
        <v>1299.9992370605041</v>
      </c>
    </row>
    <row r="5083" spans="1:8" ht="15" customHeight="1" x14ac:dyDescent="0.2">
      <c r="A5083" s="152"/>
      <c r="B5083" s="152"/>
      <c r="C5083" s="152"/>
      <c r="D5083" s="152"/>
      <c r="E5083" s="153">
        <f>'2.40-Dati'!A5082</f>
        <v>44153.208333333336</v>
      </c>
      <c r="F5083" s="157">
        <f>'2.40-Dati'!B5082</f>
        <v>41.819999694824197</v>
      </c>
      <c r="G5083" s="157">
        <f t="shared" si="158"/>
        <v>389.99938964849434</v>
      </c>
      <c r="H5083" s="157">
        <f t="shared" si="159"/>
        <v>479.99954223639918</v>
      </c>
    </row>
    <row r="5084" spans="1:8" ht="15" customHeight="1" x14ac:dyDescent="0.2">
      <c r="A5084" s="152"/>
      <c r="B5084" s="152"/>
      <c r="C5084" s="152"/>
      <c r="D5084" s="152"/>
      <c r="E5084" s="153">
        <f>'2.40-Dati'!A5083</f>
        <v>44154.208333333336</v>
      </c>
      <c r="F5084" s="157">
        <f>'2.40-Dati'!B5083</f>
        <v>41.740001678466797</v>
      </c>
      <c r="G5084" s="157">
        <f t="shared" si="158"/>
        <v>-79.998016357400559</v>
      </c>
      <c r="H5084" s="157">
        <f t="shared" si="159"/>
        <v>310.00137329109378</v>
      </c>
    </row>
    <row r="5085" spans="1:8" ht="15" customHeight="1" x14ac:dyDescent="0.2">
      <c r="A5085" s="152"/>
      <c r="B5085" s="152"/>
      <c r="C5085" s="152"/>
      <c r="D5085" s="152"/>
      <c r="E5085" s="153">
        <f>'2.40-Dati'!A5084</f>
        <v>44155.208333333336</v>
      </c>
      <c r="F5085" s="157">
        <f>'2.40-Dati'!B5084</f>
        <v>42.150001525878899</v>
      </c>
      <c r="G5085" s="157">
        <f t="shared" si="158"/>
        <v>409.99984741210227</v>
      </c>
      <c r="H5085" s="157">
        <f t="shared" si="159"/>
        <v>330.00183105470171</v>
      </c>
    </row>
    <row r="5086" spans="1:8" ht="15" customHeight="1" x14ac:dyDescent="0.2">
      <c r="A5086" s="152"/>
      <c r="B5086" s="152"/>
      <c r="C5086" s="152"/>
      <c r="D5086" s="152"/>
      <c r="E5086" s="153">
        <f>'2.40-Dati'!A5085</f>
        <v>44158.208333333336</v>
      </c>
      <c r="F5086" s="157">
        <f>'2.40-Dati'!B5085</f>
        <v>43.060001373291001</v>
      </c>
      <c r="G5086" s="157">
        <f t="shared" si="158"/>
        <v>909.99984741210233</v>
      </c>
      <c r="H5086" s="157">
        <f t="shared" si="159"/>
        <v>1319.9996948242047</v>
      </c>
    </row>
    <row r="5087" spans="1:8" ht="15" customHeight="1" x14ac:dyDescent="0.2">
      <c r="A5087" s="152"/>
      <c r="B5087" s="152"/>
      <c r="C5087" s="152"/>
      <c r="D5087" s="152"/>
      <c r="E5087" s="153">
        <f>'2.40-Dati'!A5086</f>
        <v>44159.208333333336</v>
      </c>
      <c r="F5087" s="157">
        <f>'2.40-Dati'!B5086</f>
        <v>44.909999847412102</v>
      </c>
      <c r="G5087" s="157">
        <f t="shared" si="158"/>
        <v>1849.9984741211008</v>
      </c>
      <c r="H5087" s="157">
        <f t="shared" si="159"/>
        <v>2759.9983215332031</v>
      </c>
    </row>
    <row r="5088" spans="1:8" ht="15" customHeight="1" x14ac:dyDescent="0.2">
      <c r="A5088" s="152"/>
      <c r="B5088" s="152"/>
      <c r="C5088" s="152"/>
      <c r="D5088" s="152"/>
      <c r="E5088" s="153">
        <f>'2.40-Dati'!A5087</f>
        <v>44160.208333333336</v>
      </c>
      <c r="F5088" s="157">
        <f>'2.40-Dati'!B5087</f>
        <v>45.709999084472599</v>
      </c>
      <c r="G5088" s="157">
        <f t="shared" si="158"/>
        <v>799.99923706049708</v>
      </c>
      <c r="H5088" s="157">
        <f t="shared" si="159"/>
        <v>2649.9977111815979</v>
      </c>
    </row>
    <row r="5089" spans="1:8" ht="15" customHeight="1" x14ac:dyDescent="0.2">
      <c r="A5089" s="152"/>
      <c r="B5089" s="152"/>
      <c r="C5089" s="152"/>
      <c r="D5089" s="152"/>
      <c r="E5089" s="153">
        <f>'2.40-Dati'!A5088</f>
        <v>44162.604166666664</v>
      </c>
      <c r="F5089" s="157">
        <f>'2.40-Dati'!B5088</f>
        <v>45.529998779296797</v>
      </c>
      <c r="G5089" s="157">
        <f t="shared" si="158"/>
        <v>-180.00030517580257</v>
      </c>
      <c r="H5089" s="157">
        <f t="shared" si="159"/>
        <v>619.99893188469446</v>
      </c>
    </row>
    <row r="5090" spans="1:8" ht="15" customHeight="1" x14ac:dyDescent="0.2">
      <c r="A5090" s="152"/>
      <c r="B5090" s="152"/>
      <c r="C5090" s="152"/>
      <c r="D5090" s="152"/>
      <c r="E5090" s="153">
        <f>'2.40-Dati'!A5089</f>
        <v>44165.208333333336</v>
      </c>
      <c r="F5090" s="157">
        <f>'2.40-Dati'!B5089</f>
        <v>45.340000152587798</v>
      </c>
      <c r="G5090" s="157">
        <f t="shared" si="158"/>
        <v>-189.99862670899859</v>
      </c>
      <c r="H5090" s="157">
        <f t="shared" si="159"/>
        <v>-369.99893188480115</v>
      </c>
    </row>
    <row r="5091" spans="1:8" ht="15" customHeight="1" x14ac:dyDescent="0.2">
      <c r="A5091" s="152"/>
      <c r="B5091" s="152"/>
      <c r="C5091" s="152"/>
      <c r="D5091" s="152"/>
      <c r="E5091" s="153">
        <f>'2.40-Dati'!A5090</f>
        <v>44166.208333333336</v>
      </c>
      <c r="F5091" s="157">
        <f>'2.40-Dati'!B5090</f>
        <v>44.549999237060497</v>
      </c>
      <c r="G5091" s="157">
        <f t="shared" si="158"/>
        <v>-790.00091552730112</v>
      </c>
      <c r="H5091" s="157">
        <f t="shared" si="159"/>
        <v>-979.9995422362997</v>
      </c>
    </row>
    <row r="5092" spans="1:8" ht="15" customHeight="1" x14ac:dyDescent="0.2">
      <c r="A5092" s="152"/>
      <c r="B5092" s="152"/>
      <c r="C5092" s="152"/>
      <c r="D5092" s="152"/>
      <c r="E5092" s="153">
        <f>'2.40-Dati'!A5091</f>
        <v>44167.208333333336</v>
      </c>
      <c r="F5092" s="157">
        <f>'2.40-Dati'!B5091</f>
        <v>45.279998779296797</v>
      </c>
      <c r="G5092" s="157">
        <f t="shared" si="158"/>
        <v>729.9995422362997</v>
      </c>
      <c r="H5092" s="157">
        <f t="shared" si="159"/>
        <v>-60.001373291001414</v>
      </c>
    </row>
    <row r="5093" spans="1:8" ht="15" customHeight="1" x14ac:dyDescent="0.2">
      <c r="A5093" s="152"/>
      <c r="B5093" s="152"/>
      <c r="C5093" s="152"/>
      <c r="D5093" s="152"/>
      <c r="E5093" s="153">
        <f>'2.40-Dati'!A5092</f>
        <v>44168.208333333336</v>
      </c>
      <c r="F5093" s="157">
        <f>'2.40-Dati'!B5092</f>
        <v>45.639999389648402</v>
      </c>
      <c r="G5093" s="157">
        <f t="shared" si="158"/>
        <v>360.00061035160513</v>
      </c>
      <c r="H5093" s="157">
        <f t="shared" si="159"/>
        <v>1090.0001525879047</v>
      </c>
    </row>
    <row r="5094" spans="1:8" ht="15" customHeight="1" x14ac:dyDescent="0.2">
      <c r="A5094" s="152"/>
      <c r="B5094" s="152"/>
      <c r="C5094" s="152"/>
      <c r="D5094" s="152"/>
      <c r="E5094" s="153">
        <f>'2.40-Dati'!A5093</f>
        <v>44169.208333333336</v>
      </c>
      <c r="F5094" s="157">
        <f>'2.40-Dati'!B5093</f>
        <v>46.259998321533203</v>
      </c>
      <c r="G5094" s="157">
        <f t="shared" si="158"/>
        <v>619.9989318848011</v>
      </c>
      <c r="H5094" s="157">
        <f t="shared" si="159"/>
        <v>979.99954223640623</v>
      </c>
    </row>
    <row r="5095" spans="1:8" ht="15" customHeight="1" x14ac:dyDescent="0.2">
      <c r="A5095" s="152"/>
      <c r="B5095" s="152"/>
      <c r="C5095" s="152"/>
      <c r="D5095" s="152"/>
      <c r="E5095" s="153">
        <f>'2.40-Dati'!A5094</f>
        <v>44172.208333333336</v>
      </c>
      <c r="F5095" s="157">
        <f>'2.40-Dati'!B5094</f>
        <v>45.759998321533203</v>
      </c>
      <c r="G5095" s="157">
        <f t="shared" si="158"/>
        <v>-500</v>
      </c>
      <c r="H5095" s="157">
        <f t="shared" si="159"/>
        <v>119.9989318848011</v>
      </c>
    </row>
    <row r="5096" spans="1:8" ht="15" customHeight="1" x14ac:dyDescent="0.2">
      <c r="A5096" s="152"/>
      <c r="B5096" s="152"/>
      <c r="C5096" s="152"/>
      <c r="D5096" s="152"/>
      <c r="E5096" s="153">
        <f>'2.40-Dati'!A5095</f>
        <v>44173.208333333336</v>
      </c>
      <c r="F5096" s="157">
        <f>'2.40-Dati'!B5095</f>
        <v>45.599998474121001</v>
      </c>
      <c r="G5096" s="157">
        <f t="shared" si="158"/>
        <v>-159.99984741220175</v>
      </c>
      <c r="H5096" s="157">
        <f t="shared" si="159"/>
        <v>-659.99984741220169</v>
      </c>
    </row>
    <row r="5097" spans="1:8" ht="15" customHeight="1" x14ac:dyDescent="0.2">
      <c r="A5097" s="152"/>
      <c r="B5097" s="152"/>
      <c r="C5097" s="152"/>
      <c r="D5097" s="152"/>
      <c r="E5097" s="153">
        <f>'2.40-Dati'!A5096</f>
        <v>44174.208333333336</v>
      </c>
      <c r="F5097" s="157">
        <f>'2.40-Dati'!B5096</f>
        <v>45.520000457763601</v>
      </c>
      <c r="G5097" s="157">
        <f t="shared" si="158"/>
        <v>-79.998016357400559</v>
      </c>
      <c r="H5097" s="157">
        <f t="shared" si="159"/>
        <v>-239.9978637696023</v>
      </c>
    </row>
    <row r="5098" spans="1:8" ht="15" customHeight="1" x14ac:dyDescent="0.2">
      <c r="A5098" s="152"/>
      <c r="B5098" s="152"/>
      <c r="C5098" s="152"/>
      <c r="D5098" s="152"/>
      <c r="E5098" s="153">
        <f>'2.40-Dati'!A5097</f>
        <v>44175.208333333336</v>
      </c>
      <c r="F5098" s="157">
        <f>'2.40-Dati'!B5097</f>
        <v>46.779998779296797</v>
      </c>
      <c r="G5098" s="157">
        <f t="shared" si="158"/>
        <v>1259.9983215331961</v>
      </c>
      <c r="H5098" s="157">
        <f t="shared" si="159"/>
        <v>1180.0003051757956</v>
      </c>
    </row>
    <row r="5099" spans="1:8" ht="15" customHeight="1" x14ac:dyDescent="0.2">
      <c r="A5099" s="152"/>
      <c r="B5099" s="152"/>
      <c r="C5099" s="152"/>
      <c r="D5099" s="152"/>
      <c r="E5099" s="153">
        <f>'2.40-Dati'!A5098</f>
        <v>44176.208333333336</v>
      </c>
      <c r="F5099" s="157">
        <f>'2.40-Dati'!B5098</f>
        <v>46.569999694824197</v>
      </c>
      <c r="G5099" s="157">
        <f t="shared" si="158"/>
        <v>-209.99908447259941</v>
      </c>
      <c r="H5099" s="157">
        <f t="shared" si="159"/>
        <v>1049.9992370605967</v>
      </c>
    </row>
    <row r="5100" spans="1:8" ht="15" customHeight="1" x14ac:dyDescent="0.2">
      <c r="A5100" s="152"/>
      <c r="B5100" s="152"/>
      <c r="C5100" s="152"/>
      <c r="D5100" s="152"/>
      <c r="E5100" s="153">
        <f>'2.40-Dati'!A5099</f>
        <v>44179.208333333336</v>
      </c>
      <c r="F5100" s="157">
        <f>'2.40-Dati'!B5099</f>
        <v>46.990001678466797</v>
      </c>
      <c r="G5100" s="157">
        <f t="shared" si="158"/>
        <v>420.00198364259944</v>
      </c>
      <c r="H5100" s="157">
        <f t="shared" si="159"/>
        <v>210.00289917000003</v>
      </c>
    </row>
    <row r="5101" spans="1:8" ht="15" customHeight="1" x14ac:dyDescent="0.2">
      <c r="A5101" s="152"/>
      <c r="B5101" s="152"/>
      <c r="C5101" s="152"/>
      <c r="D5101" s="152"/>
      <c r="E5101" s="153">
        <f>'2.40-Dati'!A5100</f>
        <v>44180.208333333336</v>
      </c>
      <c r="F5101" s="157">
        <f>'2.40-Dati'!B5100</f>
        <v>47.619998931884702</v>
      </c>
      <c r="G5101" s="157">
        <f t="shared" si="158"/>
        <v>629.99725341790486</v>
      </c>
      <c r="H5101" s="157">
        <f t="shared" si="159"/>
        <v>1049.9992370605044</v>
      </c>
    </row>
    <row r="5102" spans="1:8" ht="15" customHeight="1" x14ac:dyDescent="0.2">
      <c r="A5102" s="152"/>
      <c r="B5102" s="152"/>
      <c r="C5102" s="152"/>
      <c r="D5102" s="152"/>
      <c r="E5102" s="153">
        <f>'2.40-Dati'!A5101</f>
        <v>44181.208333333336</v>
      </c>
      <c r="F5102" s="157">
        <f>'2.40-Dati'!B5101</f>
        <v>47.819999694824197</v>
      </c>
      <c r="G5102" s="157">
        <f t="shared" si="158"/>
        <v>200.00076293949576</v>
      </c>
      <c r="H5102" s="157">
        <f t="shared" si="159"/>
        <v>829.99801635740062</v>
      </c>
    </row>
    <row r="5103" spans="1:8" ht="15" customHeight="1" x14ac:dyDescent="0.2">
      <c r="A5103" s="152"/>
      <c r="B5103" s="152"/>
      <c r="C5103" s="152"/>
      <c r="D5103" s="152"/>
      <c r="E5103" s="153">
        <f>'2.40-Dati'!A5102</f>
        <v>44182.208333333336</v>
      </c>
      <c r="F5103" s="157">
        <f>'2.40-Dati'!B5102</f>
        <v>48.360000610351499</v>
      </c>
      <c r="G5103" s="157">
        <f t="shared" si="158"/>
        <v>540.00091552730112</v>
      </c>
      <c r="H5103" s="157">
        <f t="shared" si="159"/>
        <v>740.00167846679688</v>
      </c>
    </row>
    <row r="5104" spans="1:8" ht="15" customHeight="1" x14ac:dyDescent="0.2">
      <c r="A5104" s="152"/>
      <c r="B5104" s="152"/>
      <c r="C5104" s="152"/>
      <c r="D5104" s="152"/>
      <c r="E5104" s="153">
        <f>'2.40-Dati'!A5103</f>
        <v>44183.208333333336</v>
      </c>
      <c r="F5104" s="157">
        <f>'2.40-Dati'!B5103</f>
        <v>49.099998474121001</v>
      </c>
      <c r="G5104" s="157">
        <f t="shared" si="158"/>
        <v>739.99786376950283</v>
      </c>
      <c r="H5104" s="157">
        <f t="shared" si="159"/>
        <v>1279.9987792968041</v>
      </c>
    </row>
    <row r="5105" spans="1:8" ht="15" customHeight="1" x14ac:dyDescent="0.2">
      <c r="A5105" s="152"/>
      <c r="B5105" s="152"/>
      <c r="C5105" s="152"/>
      <c r="D5105" s="152"/>
      <c r="E5105" s="153">
        <f>'2.40-Dati'!A5104</f>
        <v>44186.208333333336</v>
      </c>
      <c r="F5105" s="157">
        <f>'2.40-Dati'!B5104</f>
        <v>47.740001678466797</v>
      </c>
      <c r="G5105" s="157">
        <f t="shared" si="158"/>
        <v>-1359.9967956542046</v>
      </c>
      <c r="H5105" s="157">
        <f t="shared" si="159"/>
        <v>-619.99893188470173</v>
      </c>
    </row>
    <row r="5106" spans="1:8" ht="15" customHeight="1" x14ac:dyDescent="0.2">
      <c r="A5106" s="152"/>
      <c r="B5106" s="152"/>
      <c r="C5106" s="152"/>
      <c r="D5106" s="152"/>
      <c r="E5106" s="153">
        <f>'2.40-Dati'!A5105</f>
        <v>44187.208333333336</v>
      </c>
      <c r="F5106" s="157">
        <f>'2.40-Dati'!B5105</f>
        <v>47.020000457763601</v>
      </c>
      <c r="G5106" s="157">
        <f t="shared" si="158"/>
        <v>-720.00122070319605</v>
      </c>
      <c r="H5106" s="157">
        <f t="shared" si="159"/>
        <v>-2079.9980163574005</v>
      </c>
    </row>
    <row r="5107" spans="1:8" ht="15" customHeight="1" x14ac:dyDescent="0.2">
      <c r="A5107" s="152"/>
      <c r="B5107" s="152"/>
      <c r="C5107" s="152"/>
      <c r="D5107" s="152"/>
      <c r="E5107" s="153">
        <f>'2.40-Dati'!A5106</f>
        <v>44188.208333333336</v>
      </c>
      <c r="F5107" s="157">
        <f>'2.40-Dati'!B5106</f>
        <v>48.119998931884702</v>
      </c>
      <c r="G5107" s="157">
        <f t="shared" si="158"/>
        <v>1099.9984741211008</v>
      </c>
      <c r="H5107" s="157">
        <f t="shared" si="159"/>
        <v>379.99725341790474</v>
      </c>
    </row>
    <row r="5108" spans="1:8" ht="15" customHeight="1" x14ac:dyDescent="0.2">
      <c r="A5108" s="152"/>
      <c r="B5108" s="152"/>
      <c r="C5108" s="152"/>
      <c r="D5108" s="152"/>
      <c r="E5108" s="153">
        <f>'2.40-Dati'!A5107</f>
        <v>44189.604166666664</v>
      </c>
      <c r="F5108" s="157">
        <f>'2.40-Dati'!B5107</f>
        <v>48.2299995422363</v>
      </c>
      <c r="G5108" s="157">
        <f t="shared" si="158"/>
        <v>110.00061035159803</v>
      </c>
      <c r="H5108" s="157">
        <f t="shared" si="159"/>
        <v>1209.9990844726988</v>
      </c>
    </row>
    <row r="5109" spans="1:8" ht="15" customHeight="1" x14ac:dyDescent="0.2">
      <c r="A5109" s="152"/>
      <c r="B5109" s="152"/>
      <c r="C5109" s="152"/>
      <c r="D5109" s="152"/>
      <c r="E5109" s="153">
        <f>'2.40-Dati'!A5108</f>
        <v>44193.208333333336</v>
      </c>
      <c r="F5109" s="157">
        <f>'2.40-Dati'!B5108</f>
        <v>47.619998931884702</v>
      </c>
      <c r="G5109" s="157">
        <f t="shared" si="158"/>
        <v>-610.00061035159797</v>
      </c>
      <c r="H5109" s="157">
        <f t="shared" si="159"/>
        <v>-499.99999999999994</v>
      </c>
    </row>
    <row r="5110" spans="1:8" ht="15" customHeight="1" x14ac:dyDescent="0.2">
      <c r="A5110" s="152"/>
      <c r="B5110" s="152"/>
      <c r="C5110" s="152"/>
      <c r="D5110" s="152"/>
      <c r="E5110" s="153">
        <f>'2.40-Dati'!A5109</f>
        <v>44194.208333333336</v>
      </c>
      <c r="F5110" s="157">
        <f>'2.40-Dati'!B5109</f>
        <v>48</v>
      </c>
      <c r="G5110" s="157">
        <f t="shared" si="158"/>
        <v>380.00106811529832</v>
      </c>
      <c r="H5110" s="157">
        <f t="shared" si="159"/>
        <v>-229.99954223629965</v>
      </c>
    </row>
    <row r="5111" spans="1:8" ht="15" customHeight="1" x14ac:dyDescent="0.2">
      <c r="A5111" s="152"/>
      <c r="B5111" s="152"/>
      <c r="C5111" s="152"/>
      <c r="D5111" s="152"/>
      <c r="E5111" s="153">
        <f>'2.40-Dati'!A5110</f>
        <v>44195.208333333336</v>
      </c>
      <c r="F5111" s="157">
        <f>'2.40-Dati'!B5110</f>
        <v>48.400001525878899</v>
      </c>
      <c r="G5111" s="157">
        <f t="shared" si="158"/>
        <v>400.00152587889914</v>
      </c>
      <c r="H5111" s="157">
        <f t="shared" si="159"/>
        <v>780.00259399419747</v>
      </c>
    </row>
    <row r="5112" spans="1:8" ht="15" customHeight="1" x14ac:dyDescent="0.2">
      <c r="A5112" s="152"/>
      <c r="B5112" s="152"/>
      <c r="C5112" s="152"/>
      <c r="D5112" s="152"/>
      <c r="E5112" s="153">
        <f>'2.40-Dati'!A5111</f>
        <v>44196.208333333336</v>
      </c>
      <c r="F5112" s="157">
        <f>'2.40-Dati'!B5111</f>
        <v>48.520000457763601</v>
      </c>
      <c r="G5112" s="157">
        <f t="shared" si="158"/>
        <v>119.99893188470168</v>
      </c>
      <c r="H5112" s="157">
        <f t="shared" si="159"/>
        <v>520.00045776360082</v>
      </c>
    </row>
    <row r="5113" spans="1:8" ht="15" customHeight="1" x14ac:dyDescent="0.2">
      <c r="A5113" s="152"/>
      <c r="B5113" s="152"/>
      <c r="C5113" s="152"/>
      <c r="D5113" s="152"/>
      <c r="E5113" s="153">
        <f>'2.40-Dati'!A5112</f>
        <v>44200.208333333336</v>
      </c>
      <c r="F5113" s="157">
        <f>'2.40-Dati'!B5112</f>
        <v>47.619998931884702</v>
      </c>
      <c r="G5113" s="157">
        <f t="shared" si="158"/>
        <v>-900.0015258788992</v>
      </c>
      <c r="H5113" s="157">
        <f t="shared" si="159"/>
        <v>-780.00259399419747</v>
      </c>
    </row>
    <row r="5114" spans="1:8" ht="15" customHeight="1" x14ac:dyDescent="0.2">
      <c r="A5114" s="152"/>
      <c r="B5114" s="152"/>
      <c r="C5114" s="152"/>
      <c r="D5114" s="152"/>
      <c r="E5114" s="153">
        <f>'2.40-Dati'!A5113</f>
        <v>44201.208333333336</v>
      </c>
      <c r="F5114" s="157">
        <f>'2.40-Dati'!B5113</f>
        <v>49.930000305175703</v>
      </c>
      <c r="G5114" s="157">
        <f t="shared" si="158"/>
        <v>2310.0013732910015</v>
      </c>
      <c r="H5114" s="157">
        <f t="shared" si="159"/>
        <v>1409.9998474121023</v>
      </c>
    </row>
    <row r="5115" spans="1:8" ht="15" customHeight="1" x14ac:dyDescent="0.2">
      <c r="A5115" s="152"/>
      <c r="B5115" s="152"/>
      <c r="C5115" s="152"/>
      <c r="D5115" s="152"/>
      <c r="E5115" s="153">
        <f>'2.40-Dati'!A5114</f>
        <v>44202.208333333336</v>
      </c>
      <c r="F5115" s="157">
        <f>'2.40-Dati'!B5114</f>
        <v>50.630001068115199</v>
      </c>
      <c r="G5115" s="157">
        <f t="shared" si="158"/>
        <v>700.00076293949576</v>
      </c>
      <c r="H5115" s="157">
        <f t="shared" si="159"/>
        <v>3010.0021362304974</v>
      </c>
    </row>
    <row r="5116" spans="1:8" ht="15" customHeight="1" x14ac:dyDescent="0.2">
      <c r="A5116" s="152"/>
      <c r="B5116" s="152"/>
      <c r="C5116" s="152"/>
      <c r="D5116" s="152"/>
      <c r="E5116" s="153">
        <f>'2.40-Dati'!A5115</f>
        <v>44203.208333333336</v>
      </c>
      <c r="F5116" s="157">
        <f>'2.40-Dati'!B5115</f>
        <v>50.830001831054602</v>
      </c>
      <c r="G5116" s="157">
        <f t="shared" si="158"/>
        <v>200.00076293940339</v>
      </c>
      <c r="H5116" s="157">
        <f t="shared" si="159"/>
        <v>900.0015258788992</v>
      </c>
    </row>
    <row r="5117" spans="1:8" ht="15" customHeight="1" x14ac:dyDescent="0.2">
      <c r="A5117" s="152"/>
      <c r="B5117" s="152"/>
      <c r="C5117" s="152"/>
      <c r="D5117" s="152"/>
      <c r="E5117" s="153">
        <f>'2.40-Dati'!A5116</f>
        <v>44204.208333333336</v>
      </c>
      <c r="F5117" s="157">
        <f>'2.40-Dati'!B5116</f>
        <v>52.240001678466797</v>
      </c>
      <c r="G5117" s="157">
        <f t="shared" si="158"/>
        <v>1409.9998474121946</v>
      </c>
      <c r="H5117" s="157">
        <f t="shared" si="159"/>
        <v>1610.000610351598</v>
      </c>
    </row>
    <row r="5118" spans="1:8" ht="15" customHeight="1" x14ac:dyDescent="0.2">
      <c r="A5118" s="152"/>
      <c r="B5118" s="152"/>
      <c r="C5118" s="152"/>
      <c r="D5118" s="152"/>
      <c r="E5118" s="153">
        <f>'2.40-Dati'!A5117</f>
        <v>44207.208333333336</v>
      </c>
      <c r="F5118" s="157">
        <f>'2.40-Dati'!B5117</f>
        <v>52.25</v>
      </c>
      <c r="G5118" s="157">
        <f t="shared" si="158"/>
        <v>9.998321533203125</v>
      </c>
      <c r="H5118" s="157">
        <f t="shared" si="159"/>
        <v>1419.9981689453978</v>
      </c>
    </row>
    <row r="5119" spans="1:8" ht="15" customHeight="1" x14ac:dyDescent="0.2">
      <c r="A5119" s="152"/>
      <c r="B5119" s="152"/>
      <c r="C5119" s="152"/>
      <c r="D5119" s="152"/>
      <c r="E5119" s="153">
        <f>'2.40-Dati'!A5118</f>
        <v>44208.208333333336</v>
      </c>
      <c r="F5119" s="157">
        <f>'2.40-Dati'!B5118</f>
        <v>53.209999084472599</v>
      </c>
      <c r="G5119" s="157">
        <f t="shared" si="158"/>
        <v>959.99908447259941</v>
      </c>
      <c r="H5119" s="157">
        <f t="shared" si="159"/>
        <v>969.99740600580253</v>
      </c>
    </row>
    <row r="5120" spans="1:8" ht="15" customHeight="1" x14ac:dyDescent="0.2">
      <c r="A5120" s="152"/>
      <c r="B5120" s="152"/>
      <c r="C5120" s="152"/>
      <c r="D5120" s="152"/>
      <c r="E5120" s="153">
        <f>'2.40-Dati'!A5119</f>
        <v>44209.208333333336</v>
      </c>
      <c r="F5120" s="157">
        <f>'2.40-Dati'!B5119</f>
        <v>52.909999847412102</v>
      </c>
      <c r="G5120" s="157">
        <f t="shared" si="158"/>
        <v>-299.99923706049714</v>
      </c>
      <c r="H5120" s="157">
        <f t="shared" si="159"/>
        <v>659.99984741210233</v>
      </c>
    </row>
    <row r="5121" spans="1:8" ht="15" customHeight="1" x14ac:dyDescent="0.2">
      <c r="A5121" s="152"/>
      <c r="B5121" s="152"/>
      <c r="C5121" s="152"/>
      <c r="D5121" s="152"/>
      <c r="E5121" s="153">
        <f>'2.40-Dati'!A5120</f>
        <v>44210.208333333336</v>
      </c>
      <c r="F5121" s="157">
        <f>'2.40-Dati'!B5120</f>
        <v>53.569999694824197</v>
      </c>
      <c r="G5121" s="157">
        <f t="shared" si="158"/>
        <v>659.99984741209516</v>
      </c>
      <c r="H5121" s="157">
        <f t="shared" si="159"/>
        <v>360.00061035159803</v>
      </c>
    </row>
    <row r="5122" spans="1:8" ht="15" customHeight="1" x14ac:dyDescent="0.2">
      <c r="A5122" s="152"/>
      <c r="B5122" s="152"/>
      <c r="C5122" s="152"/>
      <c r="D5122" s="152"/>
      <c r="E5122" s="153">
        <f>'2.40-Dati'!A5121</f>
        <v>44211.208333333336</v>
      </c>
      <c r="F5122" s="157">
        <f>'2.40-Dati'!B5121</f>
        <v>52.360000610351499</v>
      </c>
      <c r="G5122" s="157">
        <f t="shared" si="158"/>
        <v>-1209.999084472699</v>
      </c>
      <c r="H5122" s="157">
        <f t="shared" si="159"/>
        <v>-549.99923706060383</v>
      </c>
    </row>
    <row r="5123" spans="1:8" ht="15" customHeight="1" x14ac:dyDescent="0.2">
      <c r="A5123" s="152"/>
      <c r="B5123" s="152"/>
      <c r="C5123" s="152"/>
      <c r="D5123" s="152"/>
      <c r="E5123" s="153">
        <f>'2.40-Dati'!A5122</f>
        <v>44215.208333333336</v>
      </c>
      <c r="F5123" s="157">
        <f>'2.40-Dati'!B5122</f>
        <v>52.9799995422363</v>
      </c>
      <c r="G5123" s="157">
        <f t="shared" si="158"/>
        <v>619.9989318848011</v>
      </c>
      <c r="H5123" s="157">
        <f t="shared" si="159"/>
        <v>-590.0001525878979</v>
      </c>
    </row>
    <row r="5124" spans="1:8" ht="15" customHeight="1" x14ac:dyDescent="0.2">
      <c r="A5124" s="152"/>
      <c r="B5124" s="152"/>
      <c r="C5124" s="152"/>
      <c r="D5124" s="152"/>
      <c r="E5124" s="153">
        <f>'2.40-Dati'!A5123</f>
        <v>44216.208333333336</v>
      </c>
      <c r="F5124" s="157">
        <f>'2.40-Dati'!B5123</f>
        <v>53.240001678466797</v>
      </c>
      <c r="G5124" s="157">
        <f t="shared" ref="G5124:G5187" si="160">IF($B$1="lunga",1,-1)*$B$3*(F5124-F5123)</f>
        <v>260.00213623049717</v>
      </c>
      <c r="H5124" s="157">
        <f t="shared" si="159"/>
        <v>880.00106811529827</v>
      </c>
    </row>
    <row r="5125" spans="1:8" ht="15" customHeight="1" x14ac:dyDescent="0.2">
      <c r="A5125" s="152"/>
      <c r="B5125" s="152"/>
      <c r="C5125" s="152"/>
      <c r="D5125" s="152"/>
      <c r="E5125" s="153">
        <f>'2.40-Dati'!A5124</f>
        <v>44217.208333333336</v>
      </c>
      <c r="F5125" s="157">
        <f>'2.40-Dati'!B5124</f>
        <v>53.130001068115199</v>
      </c>
      <c r="G5125" s="157">
        <f t="shared" si="160"/>
        <v>-110.00061035159803</v>
      </c>
      <c r="H5125" s="157">
        <f t="shared" ref="H5125:H5188" si="161">G5124+G5125</f>
        <v>150.00152587889914</v>
      </c>
    </row>
    <row r="5126" spans="1:8" ht="15" customHeight="1" x14ac:dyDescent="0.2">
      <c r="A5126" s="152"/>
      <c r="B5126" s="152"/>
      <c r="C5126" s="152"/>
      <c r="D5126" s="152"/>
      <c r="E5126" s="153">
        <f>'2.40-Dati'!A5125</f>
        <v>44218.208333333336</v>
      </c>
      <c r="F5126" s="157">
        <f>'2.40-Dati'!B5125</f>
        <v>52.270000457763601</v>
      </c>
      <c r="G5126" s="157">
        <f t="shared" si="160"/>
        <v>-860.00061035159797</v>
      </c>
      <c r="H5126" s="157">
        <f t="shared" si="161"/>
        <v>-970.00122070319594</v>
      </c>
    </row>
    <row r="5127" spans="1:8" ht="15" customHeight="1" x14ac:dyDescent="0.2">
      <c r="A5127" s="152"/>
      <c r="B5127" s="152"/>
      <c r="C5127" s="152"/>
      <c r="D5127" s="152"/>
      <c r="E5127" s="153">
        <f>'2.40-Dati'!A5126</f>
        <v>44221.208333333336</v>
      </c>
      <c r="F5127" s="157">
        <f>'2.40-Dati'!B5126</f>
        <v>52.770000457763601</v>
      </c>
      <c r="G5127" s="157">
        <f t="shared" si="160"/>
        <v>500</v>
      </c>
      <c r="H5127" s="157">
        <f t="shared" si="161"/>
        <v>-360.00061035159797</v>
      </c>
    </row>
    <row r="5128" spans="1:8" ht="15" customHeight="1" x14ac:dyDescent="0.2">
      <c r="A5128" s="152"/>
      <c r="B5128" s="152"/>
      <c r="C5128" s="152"/>
      <c r="D5128" s="152"/>
      <c r="E5128" s="153">
        <f>'2.40-Dati'!A5127</f>
        <v>44222.208333333336</v>
      </c>
      <c r="F5128" s="157">
        <f>'2.40-Dati'!B5127</f>
        <v>52.610000610351499</v>
      </c>
      <c r="G5128" s="157">
        <f t="shared" si="160"/>
        <v>-159.99984741210227</v>
      </c>
      <c r="H5128" s="157">
        <f t="shared" si="161"/>
        <v>340.00015258789773</v>
      </c>
    </row>
    <row r="5129" spans="1:8" ht="15" customHeight="1" x14ac:dyDescent="0.2">
      <c r="A5129" s="152"/>
      <c r="B5129" s="152"/>
      <c r="C5129" s="152"/>
      <c r="D5129" s="152"/>
      <c r="E5129" s="153">
        <f>'2.40-Dati'!A5128</f>
        <v>44223.208333333336</v>
      </c>
      <c r="F5129" s="157">
        <f>'2.40-Dati'!B5128</f>
        <v>52.849998474121001</v>
      </c>
      <c r="G5129" s="157">
        <f t="shared" si="160"/>
        <v>239.99786376950283</v>
      </c>
      <c r="H5129" s="157">
        <f t="shared" si="161"/>
        <v>79.998016357400559</v>
      </c>
    </row>
    <row r="5130" spans="1:8" ht="15" customHeight="1" x14ac:dyDescent="0.2">
      <c r="A5130" s="152"/>
      <c r="B5130" s="152"/>
      <c r="C5130" s="152"/>
      <c r="D5130" s="152"/>
      <c r="E5130" s="153">
        <f>'2.40-Dati'!A5129</f>
        <v>44224.208333333336</v>
      </c>
      <c r="F5130" s="157">
        <f>'2.40-Dati'!B5129</f>
        <v>52.340000152587798</v>
      </c>
      <c r="G5130" s="157">
        <f t="shared" si="160"/>
        <v>-509.99832153320313</v>
      </c>
      <c r="H5130" s="157">
        <f t="shared" si="161"/>
        <v>-270.0004577637003</v>
      </c>
    </row>
    <row r="5131" spans="1:8" ht="15" customHeight="1" x14ac:dyDescent="0.2">
      <c r="A5131" s="152"/>
      <c r="B5131" s="152"/>
      <c r="C5131" s="152"/>
      <c r="D5131" s="152"/>
      <c r="E5131" s="153">
        <f>'2.40-Dati'!A5130</f>
        <v>44225.208333333336</v>
      </c>
      <c r="F5131" s="157">
        <f>'2.40-Dati'!B5130</f>
        <v>52.200000762939403</v>
      </c>
      <c r="G5131" s="157">
        <f t="shared" si="160"/>
        <v>-139.99938964839487</v>
      </c>
      <c r="H5131" s="157">
        <f t="shared" si="161"/>
        <v>-649.99771118159799</v>
      </c>
    </row>
    <row r="5132" spans="1:8" ht="15" customHeight="1" x14ac:dyDescent="0.2">
      <c r="A5132" s="152"/>
      <c r="B5132" s="152"/>
      <c r="C5132" s="152"/>
      <c r="D5132" s="152"/>
      <c r="E5132" s="153">
        <f>'2.40-Dati'!A5131</f>
        <v>44228.208333333336</v>
      </c>
      <c r="F5132" s="157">
        <f>'2.40-Dati'!B5131</f>
        <v>53.549999237060497</v>
      </c>
      <c r="G5132" s="157">
        <f t="shared" si="160"/>
        <v>1349.9984741210938</v>
      </c>
      <c r="H5132" s="157">
        <f t="shared" si="161"/>
        <v>1209.999084472699</v>
      </c>
    </row>
    <row r="5133" spans="1:8" ht="15" customHeight="1" x14ac:dyDescent="0.2">
      <c r="A5133" s="152"/>
      <c r="B5133" s="152"/>
      <c r="C5133" s="152"/>
      <c r="D5133" s="152"/>
      <c r="E5133" s="153">
        <f>'2.40-Dati'!A5132</f>
        <v>44229.208333333336</v>
      </c>
      <c r="F5133" s="157">
        <f>'2.40-Dati'!B5132</f>
        <v>54.759998321533203</v>
      </c>
      <c r="G5133" s="157">
        <f t="shared" si="160"/>
        <v>1209.999084472706</v>
      </c>
      <c r="H5133" s="157">
        <f t="shared" si="161"/>
        <v>2559.9975585938</v>
      </c>
    </row>
    <row r="5134" spans="1:8" ht="15" customHeight="1" x14ac:dyDescent="0.2">
      <c r="A5134" s="152"/>
      <c r="B5134" s="152"/>
      <c r="C5134" s="152"/>
      <c r="D5134" s="152"/>
      <c r="E5134" s="153">
        <f>'2.40-Dati'!A5133</f>
        <v>44230.208333333336</v>
      </c>
      <c r="F5134" s="157">
        <f>'2.40-Dati'!B5133</f>
        <v>55.689998626708899</v>
      </c>
      <c r="G5134" s="157">
        <f t="shared" si="160"/>
        <v>930.00030517569598</v>
      </c>
      <c r="H5134" s="157">
        <f t="shared" si="161"/>
        <v>2139.999389648402</v>
      </c>
    </row>
    <row r="5135" spans="1:8" ht="15" customHeight="1" x14ac:dyDescent="0.2">
      <c r="A5135" s="152"/>
      <c r="B5135" s="152"/>
      <c r="C5135" s="152"/>
      <c r="D5135" s="152"/>
      <c r="E5135" s="153">
        <f>'2.40-Dati'!A5134</f>
        <v>44231.208333333336</v>
      </c>
      <c r="F5135" s="157">
        <f>'2.40-Dati'!B5134</f>
        <v>56.2299995422363</v>
      </c>
      <c r="G5135" s="157">
        <f t="shared" si="160"/>
        <v>540.00091552740059</v>
      </c>
      <c r="H5135" s="157">
        <f t="shared" si="161"/>
        <v>1470.0012207030966</v>
      </c>
    </row>
    <row r="5136" spans="1:8" ht="15" customHeight="1" x14ac:dyDescent="0.2">
      <c r="A5136" s="152"/>
      <c r="B5136" s="152"/>
      <c r="C5136" s="152"/>
      <c r="D5136" s="152"/>
      <c r="E5136" s="153">
        <f>'2.40-Dati'!A5135</f>
        <v>44232.208333333336</v>
      </c>
      <c r="F5136" s="157">
        <f>'2.40-Dati'!B5135</f>
        <v>56.849998474121001</v>
      </c>
      <c r="G5136" s="157">
        <f t="shared" si="160"/>
        <v>619.99893188470173</v>
      </c>
      <c r="H5136" s="157">
        <f t="shared" si="161"/>
        <v>1159.9998474121023</v>
      </c>
    </row>
    <row r="5137" spans="1:8" ht="15" customHeight="1" x14ac:dyDescent="0.2">
      <c r="A5137" s="152"/>
      <c r="B5137" s="152"/>
      <c r="C5137" s="152"/>
      <c r="D5137" s="152"/>
      <c r="E5137" s="153">
        <f>'2.40-Dati'!A5136</f>
        <v>44235.208333333336</v>
      </c>
      <c r="F5137" s="157">
        <f>'2.40-Dati'!B5136</f>
        <v>57.970001220703097</v>
      </c>
      <c r="G5137" s="157">
        <f t="shared" si="160"/>
        <v>1120.0027465820951</v>
      </c>
      <c r="H5137" s="157">
        <f t="shared" si="161"/>
        <v>1740.0016784667969</v>
      </c>
    </row>
    <row r="5138" spans="1:8" ht="15" customHeight="1" x14ac:dyDescent="0.2">
      <c r="A5138" s="152"/>
      <c r="B5138" s="152"/>
      <c r="C5138" s="152"/>
      <c r="D5138" s="152"/>
      <c r="E5138" s="153">
        <f>'2.40-Dati'!A5137</f>
        <v>44236.208333333336</v>
      </c>
      <c r="F5138" s="157">
        <f>'2.40-Dati'!B5137</f>
        <v>58.360000610351499</v>
      </c>
      <c r="G5138" s="157">
        <f t="shared" si="160"/>
        <v>389.99938964840197</v>
      </c>
      <c r="H5138" s="157">
        <f t="shared" si="161"/>
        <v>1510.0021362304972</v>
      </c>
    </row>
    <row r="5139" spans="1:8" ht="15" customHeight="1" x14ac:dyDescent="0.2">
      <c r="A5139" s="152"/>
      <c r="B5139" s="152"/>
      <c r="C5139" s="152"/>
      <c r="D5139" s="152"/>
      <c r="E5139" s="153">
        <f>'2.40-Dati'!A5138</f>
        <v>44237.208333333336</v>
      </c>
      <c r="F5139" s="157">
        <f>'2.40-Dati'!B5138</f>
        <v>58.680000305175703</v>
      </c>
      <c r="G5139" s="157">
        <f t="shared" si="160"/>
        <v>319.99969482420454</v>
      </c>
      <c r="H5139" s="157">
        <f t="shared" si="161"/>
        <v>709.99908447260646</v>
      </c>
    </row>
    <row r="5140" spans="1:8" ht="15" customHeight="1" x14ac:dyDescent="0.2">
      <c r="A5140" s="152"/>
      <c r="B5140" s="152"/>
      <c r="C5140" s="152"/>
      <c r="D5140" s="152"/>
      <c r="E5140" s="153">
        <f>'2.40-Dati'!A5139</f>
        <v>44238.208333333336</v>
      </c>
      <c r="F5140" s="157">
        <f>'2.40-Dati'!B5139</f>
        <v>58.240001678466797</v>
      </c>
      <c r="G5140" s="157">
        <f t="shared" si="160"/>
        <v>-439.99862670890622</v>
      </c>
      <c r="H5140" s="157">
        <f t="shared" si="161"/>
        <v>-119.99893188470168</v>
      </c>
    </row>
    <row r="5141" spans="1:8" ht="15" customHeight="1" x14ac:dyDescent="0.2">
      <c r="A5141" s="152"/>
      <c r="B5141" s="152"/>
      <c r="C5141" s="152"/>
      <c r="D5141" s="152"/>
      <c r="E5141" s="153">
        <f>'2.40-Dati'!A5140</f>
        <v>44239.208333333336</v>
      </c>
      <c r="F5141" s="157">
        <f>'2.40-Dati'!B5140</f>
        <v>59.470001220703097</v>
      </c>
      <c r="G5141" s="157">
        <f t="shared" si="160"/>
        <v>1229.9995422362997</v>
      </c>
      <c r="H5141" s="157">
        <f t="shared" si="161"/>
        <v>790.00091552739354</v>
      </c>
    </row>
    <row r="5142" spans="1:8" ht="15" customHeight="1" x14ac:dyDescent="0.2">
      <c r="A5142" s="152"/>
      <c r="B5142" s="152"/>
      <c r="C5142" s="152"/>
      <c r="D5142" s="152"/>
      <c r="E5142" s="153">
        <f>'2.40-Dati'!A5141</f>
        <v>44243.208333333336</v>
      </c>
      <c r="F5142" s="157">
        <f>'2.40-Dati'!B5141</f>
        <v>60.049999237060497</v>
      </c>
      <c r="G5142" s="157">
        <f t="shared" si="160"/>
        <v>579.9980163574005</v>
      </c>
      <c r="H5142" s="157">
        <f t="shared" si="161"/>
        <v>1809.9975585937002</v>
      </c>
    </row>
    <row r="5143" spans="1:8" ht="15" customHeight="1" x14ac:dyDescent="0.2">
      <c r="A5143" s="152"/>
      <c r="B5143" s="152"/>
      <c r="C5143" s="152"/>
      <c r="D5143" s="152"/>
      <c r="E5143" s="153">
        <f>'2.40-Dati'!A5142</f>
        <v>44244.208333333336</v>
      </c>
      <c r="F5143" s="157">
        <f>'2.40-Dati'!B5142</f>
        <v>61.139999389648402</v>
      </c>
      <c r="G5143" s="157">
        <f t="shared" si="160"/>
        <v>1090.0001525879047</v>
      </c>
      <c r="H5143" s="157">
        <f t="shared" si="161"/>
        <v>1669.9981689453052</v>
      </c>
    </row>
    <row r="5144" spans="1:8" ht="15" customHeight="1" x14ac:dyDescent="0.2">
      <c r="A5144" s="152"/>
      <c r="B5144" s="152"/>
      <c r="C5144" s="152"/>
      <c r="D5144" s="152"/>
      <c r="E5144" s="153">
        <f>'2.40-Dati'!A5143</f>
        <v>44245.208333333336</v>
      </c>
      <c r="F5144" s="157">
        <f>'2.40-Dati'!B5143</f>
        <v>60.520000457763601</v>
      </c>
      <c r="G5144" s="157">
        <f t="shared" si="160"/>
        <v>-619.9989318848011</v>
      </c>
      <c r="H5144" s="157">
        <f t="shared" si="161"/>
        <v>470.00122070310363</v>
      </c>
    </row>
    <row r="5145" spans="1:8" ht="15" customHeight="1" x14ac:dyDescent="0.2">
      <c r="A5145" s="152"/>
      <c r="B5145" s="152"/>
      <c r="C5145" s="152"/>
      <c r="D5145" s="152"/>
      <c r="E5145" s="153">
        <f>'2.40-Dati'!A5144</f>
        <v>44246.208333333336</v>
      </c>
      <c r="F5145" s="157">
        <f>'2.40-Dati'!B5144</f>
        <v>59.240001678466797</v>
      </c>
      <c r="G5145" s="157">
        <f t="shared" si="160"/>
        <v>-1279.9987792968041</v>
      </c>
      <c r="H5145" s="157">
        <f t="shared" si="161"/>
        <v>-1899.9977111816052</v>
      </c>
    </row>
    <row r="5146" spans="1:8" ht="15" customHeight="1" x14ac:dyDescent="0.2">
      <c r="A5146" s="152"/>
      <c r="B5146" s="152"/>
      <c r="C5146" s="152"/>
      <c r="D5146" s="152"/>
      <c r="E5146" s="153">
        <f>'2.40-Dati'!A5145</f>
        <v>44249.208333333336</v>
      </c>
      <c r="F5146" s="157">
        <f>'2.40-Dati'!B5145</f>
        <v>61.490001678466797</v>
      </c>
      <c r="G5146" s="157">
        <f t="shared" si="160"/>
        <v>2250</v>
      </c>
      <c r="H5146" s="157">
        <f t="shared" si="161"/>
        <v>970.00122070319594</v>
      </c>
    </row>
    <row r="5147" spans="1:8" ht="15" customHeight="1" x14ac:dyDescent="0.2">
      <c r="A5147" s="152"/>
      <c r="B5147" s="152"/>
      <c r="C5147" s="152"/>
      <c r="D5147" s="152"/>
      <c r="E5147" s="153">
        <f>'2.40-Dati'!A5146</f>
        <v>44250.208333333336</v>
      </c>
      <c r="F5147" s="157">
        <f>'2.40-Dati'!B5146</f>
        <v>61.669998168945298</v>
      </c>
      <c r="G5147" s="157">
        <f t="shared" si="160"/>
        <v>179.99649047850141</v>
      </c>
      <c r="H5147" s="157">
        <f t="shared" si="161"/>
        <v>2429.9964904785015</v>
      </c>
    </row>
    <row r="5148" spans="1:8" ht="15" customHeight="1" x14ac:dyDescent="0.2">
      <c r="A5148" s="152"/>
      <c r="B5148" s="152"/>
      <c r="C5148" s="152"/>
      <c r="D5148" s="152"/>
      <c r="E5148" s="153">
        <f>'2.40-Dati'!A5147</f>
        <v>44251.208333333336</v>
      </c>
      <c r="F5148" s="157">
        <f>'2.40-Dati'!B5147</f>
        <v>63.220001220703097</v>
      </c>
      <c r="G5148" s="157">
        <f t="shared" si="160"/>
        <v>1550.0030517577984</v>
      </c>
      <c r="H5148" s="157">
        <f t="shared" si="161"/>
        <v>1729.9995422362999</v>
      </c>
    </row>
    <row r="5149" spans="1:8" ht="15" customHeight="1" x14ac:dyDescent="0.2">
      <c r="A5149" s="152"/>
      <c r="B5149" s="152"/>
      <c r="C5149" s="152"/>
      <c r="D5149" s="152"/>
      <c r="E5149" s="153">
        <f>'2.40-Dati'!A5148</f>
        <v>44252.208333333336</v>
      </c>
      <c r="F5149" s="157">
        <f>'2.40-Dati'!B5148</f>
        <v>63.529998779296797</v>
      </c>
      <c r="G5149" s="157">
        <f t="shared" si="160"/>
        <v>309.99755859370026</v>
      </c>
      <c r="H5149" s="157">
        <f t="shared" si="161"/>
        <v>1860.0006103514986</v>
      </c>
    </row>
    <row r="5150" spans="1:8" ht="15" customHeight="1" x14ac:dyDescent="0.2">
      <c r="A5150" s="152"/>
      <c r="B5150" s="152"/>
      <c r="C5150" s="152"/>
      <c r="D5150" s="152"/>
      <c r="E5150" s="153">
        <f>'2.40-Dati'!A5149</f>
        <v>44253.208333333336</v>
      </c>
      <c r="F5150" s="157">
        <f>'2.40-Dati'!B5149</f>
        <v>61.5</v>
      </c>
      <c r="G5150" s="157">
        <f t="shared" si="160"/>
        <v>-2029.9987792967968</v>
      </c>
      <c r="H5150" s="157">
        <f t="shared" si="161"/>
        <v>-1720.0012207030966</v>
      </c>
    </row>
    <row r="5151" spans="1:8" ht="15" customHeight="1" x14ac:dyDescent="0.2">
      <c r="A5151" s="152"/>
      <c r="B5151" s="152"/>
      <c r="C5151" s="152"/>
      <c r="D5151" s="152"/>
      <c r="E5151" s="153">
        <f>'2.40-Dati'!A5150</f>
        <v>44256.208333333336</v>
      </c>
      <c r="F5151" s="157">
        <f>'2.40-Dati'!B5150</f>
        <v>60.639999389648402</v>
      </c>
      <c r="G5151" s="157">
        <f t="shared" si="160"/>
        <v>-860.00061035159797</v>
      </c>
      <c r="H5151" s="157">
        <f t="shared" si="161"/>
        <v>-2889.9993896483948</v>
      </c>
    </row>
    <row r="5152" spans="1:8" ht="15" customHeight="1" x14ac:dyDescent="0.2">
      <c r="A5152" s="152"/>
      <c r="B5152" s="152"/>
      <c r="C5152" s="152"/>
      <c r="D5152" s="152"/>
      <c r="E5152" s="153">
        <f>'2.40-Dati'!A5151</f>
        <v>44257.208333333336</v>
      </c>
      <c r="F5152" s="157">
        <f>'2.40-Dati'!B5151</f>
        <v>59.75</v>
      </c>
      <c r="G5152" s="157">
        <f t="shared" si="160"/>
        <v>-889.99938964840203</v>
      </c>
      <c r="H5152" s="157">
        <f t="shared" si="161"/>
        <v>-1750</v>
      </c>
    </row>
    <row r="5153" spans="1:8" ht="15" customHeight="1" x14ac:dyDescent="0.2">
      <c r="A5153" s="152"/>
      <c r="B5153" s="152"/>
      <c r="C5153" s="152"/>
      <c r="D5153" s="152"/>
      <c r="E5153" s="153">
        <f>'2.40-Dati'!A5152</f>
        <v>44258.208333333336</v>
      </c>
      <c r="F5153" s="157">
        <f>'2.40-Dati'!B5152</f>
        <v>61.279998779296797</v>
      </c>
      <c r="G5153" s="157">
        <f t="shared" si="160"/>
        <v>1529.9987792967968</v>
      </c>
      <c r="H5153" s="157">
        <f t="shared" si="161"/>
        <v>639.99938964839475</v>
      </c>
    </row>
    <row r="5154" spans="1:8" ht="15" customHeight="1" x14ac:dyDescent="0.2">
      <c r="A5154" s="152"/>
      <c r="B5154" s="152"/>
      <c r="C5154" s="152"/>
      <c r="D5154" s="152"/>
      <c r="E5154" s="153">
        <f>'2.40-Dati'!A5153</f>
        <v>44259.208333333336</v>
      </c>
      <c r="F5154" s="157">
        <f>'2.40-Dati'!B5153</f>
        <v>63.830001831054602</v>
      </c>
      <c r="G5154" s="157">
        <f t="shared" si="160"/>
        <v>2550.0030517578052</v>
      </c>
      <c r="H5154" s="157">
        <f t="shared" si="161"/>
        <v>4080.001831054602</v>
      </c>
    </row>
    <row r="5155" spans="1:8" ht="15" customHeight="1" x14ac:dyDescent="0.2">
      <c r="A5155" s="152"/>
      <c r="B5155" s="152"/>
      <c r="C5155" s="152"/>
      <c r="D5155" s="152"/>
      <c r="E5155" s="153">
        <f>'2.40-Dati'!A5154</f>
        <v>44260.208333333336</v>
      </c>
      <c r="F5155" s="157">
        <f>'2.40-Dati'!B5154</f>
        <v>66.089996337890597</v>
      </c>
      <c r="G5155" s="157">
        <f t="shared" si="160"/>
        <v>2259.9945068359943</v>
      </c>
      <c r="H5155" s="157">
        <f t="shared" si="161"/>
        <v>4809.9975585937991</v>
      </c>
    </row>
    <row r="5156" spans="1:8" ht="15" customHeight="1" x14ac:dyDescent="0.2">
      <c r="A5156" s="152"/>
      <c r="B5156" s="152"/>
      <c r="C5156" s="152"/>
      <c r="D5156" s="152"/>
      <c r="E5156" s="153">
        <f>'2.40-Dati'!A5155</f>
        <v>44263.208333333336</v>
      </c>
      <c r="F5156" s="157">
        <f>'2.40-Dati'!B5155</f>
        <v>65.050003051757798</v>
      </c>
      <c r="G5156" s="157">
        <f t="shared" si="160"/>
        <v>-1039.9932861327984</v>
      </c>
      <c r="H5156" s="157">
        <f t="shared" si="161"/>
        <v>1220.0012207031959</v>
      </c>
    </row>
    <row r="5157" spans="1:8" ht="15" customHeight="1" x14ac:dyDescent="0.2">
      <c r="A5157" s="152"/>
      <c r="B5157" s="152"/>
      <c r="C5157" s="152"/>
      <c r="D5157" s="152"/>
      <c r="E5157" s="153">
        <f>'2.40-Dati'!A5156</f>
        <v>44264.208333333336</v>
      </c>
      <c r="F5157" s="157">
        <f>'2.40-Dati'!B5156</f>
        <v>64.010002136230398</v>
      </c>
      <c r="G5157" s="157">
        <f t="shared" si="160"/>
        <v>-1040.0009155274006</v>
      </c>
      <c r="H5157" s="157">
        <f t="shared" si="161"/>
        <v>-2079.994201660199</v>
      </c>
    </row>
    <row r="5158" spans="1:8" ht="15" customHeight="1" x14ac:dyDescent="0.2">
      <c r="A5158" s="152"/>
      <c r="B5158" s="152"/>
      <c r="C5158" s="152"/>
      <c r="D5158" s="152"/>
      <c r="E5158" s="153">
        <f>'2.40-Dati'!A5157</f>
        <v>44265.208333333336</v>
      </c>
      <c r="F5158" s="157">
        <f>'2.40-Dati'!B5157</f>
        <v>64.440002441406193</v>
      </c>
      <c r="G5158" s="157">
        <f t="shared" si="160"/>
        <v>430.00030517579546</v>
      </c>
      <c r="H5158" s="157">
        <f t="shared" si="161"/>
        <v>-610.00061035160513</v>
      </c>
    </row>
    <row r="5159" spans="1:8" ht="15" customHeight="1" x14ac:dyDescent="0.2">
      <c r="A5159" s="152"/>
      <c r="B5159" s="152"/>
      <c r="C5159" s="152"/>
      <c r="D5159" s="152"/>
      <c r="E5159" s="153">
        <f>'2.40-Dati'!A5158</f>
        <v>44266.208333333336</v>
      </c>
      <c r="F5159" s="157">
        <f>'2.40-Dati'!B5158</f>
        <v>66.019996643066406</v>
      </c>
      <c r="G5159" s="157">
        <f t="shared" si="160"/>
        <v>1579.9942016602131</v>
      </c>
      <c r="H5159" s="157">
        <f t="shared" si="161"/>
        <v>2009.9945068360084</v>
      </c>
    </row>
    <row r="5160" spans="1:8" ht="15" customHeight="1" x14ac:dyDescent="0.2">
      <c r="A5160" s="152"/>
      <c r="B5160" s="152"/>
      <c r="C5160" s="152"/>
      <c r="D5160" s="152"/>
      <c r="E5160" s="153">
        <f>'2.40-Dati'!A5159</f>
        <v>44267.208333333336</v>
      </c>
      <c r="F5160" s="157">
        <f>'2.40-Dati'!B5159</f>
        <v>65.610000610351506</v>
      </c>
      <c r="G5160" s="157">
        <f t="shared" si="160"/>
        <v>-409.99603271490059</v>
      </c>
      <c r="H5160" s="157">
        <f t="shared" si="161"/>
        <v>1169.9981689453125</v>
      </c>
    </row>
    <row r="5161" spans="1:8" ht="15" customHeight="1" x14ac:dyDescent="0.2">
      <c r="A5161" s="152"/>
      <c r="B5161" s="152"/>
      <c r="C5161" s="152"/>
      <c r="D5161" s="152"/>
      <c r="E5161" s="153">
        <f>'2.40-Dati'!A5160</f>
        <v>44270.166666666664</v>
      </c>
      <c r="F5161" s="157">
        <f>'2.40-Dati'!B5160</f>
        <v>65.389999389648395</v>
      </c>
      <c r="G5161" s="157">
        <f t="shared" si="160"/>
        <v>-220.00122070311079</v>
      </c>
      <c r="H5161" s="157">
        <f t="shared" si="161"/>
        <v>-629.99725341801138</v>
      </c>
    </row>
    <row r="5162" spans="1:8" ht="15" customHeight="1" x14ac:dyDescent="0.2">
      <c r="A5162" s="152"/>
      <c r="B5162" s="152"/>
      <c r="C5162" s="152"/>
      <c r="D5162" s="152"/>
      <c r="E5162" s="153">
        <f>'2.40-Dati'!A5161</f>
        <v>44271.166666666664</v>
      </c>
      <c r="F5162" s="157">
        <f>'2.40-Dati'!B5161</f>
        <v>64.800003051757798</v>
      </c>
      <c r="G5162" s="157">
        <f t="shared" si="160"/>
        <v>-589.99633789059658</v>
      </c>
      <c r="H5162" s="157">
        <f t="shared" si="161"/>
        <v>-809.99755859370737</v>
      </c>
    </row>
    <row r="5163" spans="1:8" ht="15" customHeight="1" x14ac:dyDescent="0.2">
      <c r="A5163" s="152"/>
      <c r="B5163" s="152"/>
      <c r="C5163" s="152"/>
      <c r="D5163" s="152"/>
      <c r="E5163" s="153">
        <f>'2.40-Dati'!A5162</f>
        <v>44272.166666666664</v>
      </c>
      <c r="F5163" s="157">
        <f>'2.40-Dati'!B5162</f>
        <v>64.599998474121094</v>
      </c>
      <c r="G5163" s="157">
        <f t="shared" si="160"/>
        <v>-200.00457763670454</v>
      </c>
      <c r="H5163" s="157">
        <f t="shared" si="161"/>
        <v>-790.00091552730112</v>
      </c>
    </row>
    <row r="5164" spans="1:8" ht="15" customHeight="1" x14ac:dyDescent="0.2">
      <c r="A5164" s="152"/>
      <c r="B5164" s="152"/>
      <c r="C5164" s="152"/>
      <c r="D5164" s="152"/>
      <c r="E5164" s="153">
        <f>'2.40-Dati'!A5163</f>
        <v>44273.166666666664</v>
      </c>
      <c r="F5164" s="157">
        <f>'2.40-Dati'!B5163</f>
        <v>60</v>
      </c>
      <c r="G5164" s="157">
        <f t="shared" si="160"/>
        <v>-4599.9984741210938</v>
      </c>
      <c r="H5164" s="157">
        <f t="shared" si="161"/>
        <v>-4800.0030517577979</v>
      </c>
    </row>
    <row r="5165" spans="1:8" ht="15" customHeight="1" x14ac:dyDescent="0.2">
      <c r="A5165" s="152"/>
      <c r="B5165" s="152"/>
      <c r="C5165" s="152"/>
      <c r="D5165" s="152"/>
      <c r="E5165" s="153">
        <f>'2.40-Dati'!A5164</f>
        <v>44274.166666666664</v>
      </c>
      <c r="F5165" s="157">
        <f>'2.40-Dati'!B5164</f>
        <v>61.419998168945298</v>
      </c>
      <c r="G5165" s="157">
        <f t="shared" si="160"/>
        <v>1419.9981689452984</v>
      </c>
      <c r="H5165" s="157">
        <f t="shared" si="161"/>
        <v>-3180.0003051757953</v>
      </c>
    </row>
    <row r="5166" spans="1:8" ht="15" customHeight="1" x14ac:dyDescent="0.2">
      <c r="A5166" s="152"/>
      <c r="B5166" s="152"/>
      <c r="C5166" s="152"/>
      <c r="D5166" s="152"/>
      <c r="E5166" s="153">
        <f>'2.40-Dati'!A5165</f>
        <v>44277.166666666664</v>
      </c>
      <c r="F5166" s="157">
        <f>'2.40-Dati'!B5165</f>
        <v>61.549999237060497</v>
      </c>
      <c r="G5166" s="157">
        <f t="shared" si="160"/>
        <v>130.00106811519885</v>
      </c>
      <c r="H5166" s="157">
        <f t="shared" si="161"/>
        <v>1549.9992370604973</v>
      </c>
    </row>
    <row r="5167" spans="1:8" ht="15" customHeight="1" x14ac:dyDescent="0.2">
      <c r="A5167" s="152"/>
      <c r="B5167" s="152"/>
      <c r="C5167" s="152"/>
      <c r="D5167" s="152"/>
      <c r="E5167" s="153">
        <f>'2.40-Dati'!A5166</f>
        <v>44278.166666666664</v>
      </c>
      <c r="F5167" s="157">
        <f>'2.40-Dati'!B5166</f>
        <v>57.759998321533203</v>
      </c>
      <c r="G5167" s="157">
        <f t="shared" si="160"/>
        <v>-3790.0009155272942</v>
      </c>
      <c r="H5167" s="157">
        <f t="shared" si="161"/>
        <v>-3659.9998474120953</v>
      </c>
    </row>
    <row r="5168" spans="1:8" ht="15" customHeight="1" x14ac:dyDescent="0.2">
      <c r="A5168" s="152"/>
      <c r="B5168" s="152"/>
      <c r="C5168" s="152"/>
      <c r="D5168" s="152"/>
      <c r="E5168" s="153">
        <f>'2.40-Dati'!A5167</f>
        <v>44279.166666666664</v>
      </c>
      <c r="F5168" s="157">
        <f>'2.40-Dati'!B5167</f>
        <v>61.180000305175703</v>
      </c>
      <c r="G5168" s="157">
        <f t="shared" si="160"/>
        <v>3420.0019836424999</v>
      </c>
      <c r="H5168" s="157">
        <f t="shared" si="161"/>
        <v>-369.99893188479427</v>
      </c>
    </row>
    <row r="5169" spans="1:8" ht="15" customHeight="1" x14ac:dyDescent="0.2">
      <c r="A5169" s="152"/>
      <c r="B5169" s="152"/>
      <c r="C5169" s="152"/>
      <c r="D5169" s="152"/>
      <c r="E5169" s="153">
        <f>'2.40-Dati'!A5168</f>
        <v>44280.166666666664</v>
      </c>
      <c r="F5169" s="157">
        <f>'2.40-Dati'!B5168</f>
        <v>58.560001373291001</v>
      </c>
      <c r="G5169" s="157">
        <f t="shared" si="160"/>
        <v>-2619.9989318847015</v>
      </c>
      <c r="H5169" s="157">
        <f t="shared" si="161"/>
        <v>800.0030517577984</v>
      </c>
    </row>
    <row r="5170" spans="1:8" ht="15" customHeight="1" x14ac:dyDescent="0.2">
      <c r="A5170" s="152"/>
      <c r="B5170" s="152"/>
      <c r="C5170" s="152"/>
      <c r="D5170" s="152"/>
      <c r="E5170" s="153">
        <f>'2.40-Dati'!A5169</f>
        <v>44281.166666666664</v>
      </c>
      <c r="F5170" s="157">
        <f>'2.40-Dati'!B5169</f>
        <v>60.970001220703097</v>
      </c>
      <c r="G5170" s="157">
        <f t="shared" si="160"/>
        <v>2409.9998474120953</v>
      </c>
      <c r="H5170" s="157">
        <f t="shared" si="161"/>
        <v>-209.99908447260623</v>
      </c>
    </row>
    <row r="5171" spans="1:8" ht="15" customHeight="1" x14ac:dyDescent="0.2">
      <c r="A5171" s="152"/>
      <c r="B5171" s="152"/>
      <c r="C5171" s="152"/>
      <c r="D5171" s="152"/>
      <c r="E5171" s="153">
        <f>'2.40-Dati'!A5170</f>
        <v>44284.166666666664</v>
      </c>
      <c r="F5171" s="157">
        <f>'2.40-Dati'!B5170</f>
        <v>61.560001373291001</v>
      </c>
      <c r="G5171" s="157">
        <f t="shared" si="160"/>
        <v>590.00015258790484</v>
      </c>
      <c r="H5171" s="157">
        <f t="shared" si="161"/>
        <v>3000</v>
      </c>
    </row>
    <row r="5172" spans="1:8" ht="15" customHeight="1" x14ac:dyDescent="0.2">
      <c r="A5172" s="152"/>
      <c r="B5172" s="152"/>
      <c r="C5172" s="152"/>
      <c r="D5172" s="152"/>
      <c r="E5172" s="153">
        <f>'2.40-Dati'!A5171</f>
        <v>44285.166666666664</v>
      </c>
      <c r="F5172" s="157">
        <f>'2.40-Dati'!B5171</f>
        <v>60.549999237060497</v>
      </c>
      <c r="G5172" s="157">
        <f t="shared" si="160"/>
        <v>-1010.0021362305042</v>
      </c>
      <c r="H5172" s="157">
        <f t="shared" si="161"/>
        <v>-420.00198364259938</v>
      </c>
    </row>
    <row r="5173" spans="1:8" ht="15" customHeight="1" x14ac:dyDescent="0.2">
      <c r="A5173" s="152"/>
      <c r="B5173" s="152"/>
      <c r="C5173" s="152"/>
      <c r="D5173" s="152"/>
      <c r="E5173" s="153">
        <f>'2.40-Dati'!A5172</f>
        <v>44286.166666666664</v>
      </c>
      <c r="F5173" s="157">
        <f>'2.40-Dati'!B5172</f>
        <v>59.159999847412102</v>
      </c>
      <c r="G5173" s="157">
        <f t="shared" si="160"/>
        <v>-1389.9993896483948</v>
      </c>
      <c r="H5173" s="157">
        <f t="shared" si="161"/>
        <v>-2400.001525878899</v>
      </c>
    </row>
    <row r="5174" spans="1:8" ht="15" customHeight="1" x14ac:dyDescent="0.2">
      <c r="A5174" s="152"/>
      <c r="B5174" s="152"/>
      <c r="C5174" s="152"/>
      <c r="D5174" s="152"/>
      <c r="E5174" s="153">
        <f>'2.40-Dati'!A5173</f>
        <v>44287.166666666664</v>
      </c>
      <c r="F5174" s="157">
        <f>'2.40-Dati'!B5173</f>
        <v>61.450000762939403</v>
      </c>
      <c r="G5174" s="157">
        <f t="shared" si="160"/>
        <v>2290.000915527301</v>
      </c>
      <c r="H5174" s="157">
        <f t="shared" si="161"/>
        <v>900.00152587890625</v>
      </c>
    </row>
    <row r="5175" spans="1:8" ht="15" customHeight="1" x14ac:dyDescent="0.2">
      <c r="A5175" s="152"/>
      <c r="B5175" s="152"/>
      <c r="C5175" s="152"/>
      <c r="D5175" s="152"/>
      <c r="E5175" s="153">
        <f>'2.40-Dati'!A5174</f>
        <v>44291.166666666664</v>
      </c>
      <c r="F5175" s="157">
        <f>'2.40-Dati'!B5174</f>
        <v>58.650001525878899</v>
      </c>
      <c r="G5175" s="157">
        <f t="shared" si="160"/>
        <v>-2799.9992370605041</v>
      </c>
      <c r="H5175" s="157">
        <f t="shared" si="161"/>
        <v>-509.99832153320313</v>
      </c>
    </row>
    <row r="5176" spans="1:8" ht="15" customHeight="1" x14ac:dyDescent="0.2">
      <c r="A5176" s="152"/>
      <c r="B5176" s="152"/>
      <c r="C5176" s="152"/>
      <c r="D5176" s="152"/>
      <c r="E5176" s="153">
        <f>'2.40-Dati'!A5175</f>
        <v>44292.166666666664</v>
      </c>
      <c r="F5176" s="157">
        <f>'2.40-Dati'!B5175</f>
        <v>59.330001831054602</v>
      </c>
      <c r="G5176" s="157">
        <f t="shared" si="160"/>
        <v>680.00030517570303</v>
      </c>
      <c r="H5176" s="157">
        <f t="shared" si="161"/>
        <v>-2119.9989318848011</v>
      </c>
    </row>
    <row r="5177" spans="1:8" ht="15" customHeight="1" x14ac:dyDescent="0.2">
      <c r="A5177" s="152"/>
      <c r="B5177" s="152"/>
      <c r="C5177" s="152"/>
      <c r="D5177" s="152"/>
      <c r="E5177" s="153">
        <f>'2.40-Dati'!A5176</f>
        <v>44293.166666666664</v>
      </c>
      <c r="F5177" s="157">
        <f>'2.40-Dati'!B5176</f>
        <v>59.770000457763601</v>
      </c>
      <c r="G5177" s="157">
        <f t="shared" si="160"/>
        <v>439.99862670899859</v>
      </c>
      <c r="H5177" s="157">
        <f t="shared" si="161"/>
        <v>1119.9989318847015</v>
      </c>
    </row>
    <row r="5178" spans="1:8" ht="15" customHeight="1" x14ac:dyDescent="0.2">
      <c r="A5178" s="152"/>
      <c r="B5178" s="152"/>
      <c r="C5178" s="152"/>
      <c r="D5178" s="152"/>
      <c r="E5178" s="153">
        <f>'2.40-Dati'!A5177</f>
        <v>44294.166666666664</v>
      </c>
      <c r="F5178" s="157">
        <f>'2.40-Dati'!B5177</f>
        <v>59.599998474121001</v>
      </c>
      <c r="G5178" s="157">
        <f t="shared" si="160"/>
        <v>-170.00198364259944</v>
      </c>
      <c r="H5178" s="157">
        <f t="shared" si="161"/>
        <v>269.99664306639914</v>
      </c>
    </row>
    <row r="5179" spans="1:8" ht="15" customHeight="1" x14ac:dyDescent="0.2">
      <c r="A5179" s="152"/>
      <c r="B5179" s="152"/>
      <c r="C5179" s="152"/>
      <c r="D5179" s="152"/>
      <c r="E5179" s="153">
        <f>'2.40-Dati'!A5178</f>
        <v>44295.166666666664</v>
      </c>
      <c r="F5179" s="157">
        <f>'2.40-Dati'!B5178</f>
        <v>59.319999694824197</v>
      </c>
      <c r="G5179" s="157">
        <f t="shared" si="160"/>
        <v>-279.99877929680395</v>
      </c>
      <c r="H5179" s="157">
        <f t="shared" si="161"/>
        <v>-450.00076293940339</v>
      </c>
    </row>
    <row r="5180" spans="1:8" ht="15" customHeight="1" x14ac:dyDescent="0.2">
      <c r="A5180" s="152"/>
      <c r="B5180" s="152"/>
      <c r="C5180" s="152"/>
      <c r="D5180" s="152"/>
      <c r="E5180" s="153">
        <f>'2.40-Dati'!A5179</f>
        <v>44298.166666666664</v>
      </c>
      <c r="F5180" s="157">
        <f>'2.40-Dati'!B5179</f>
        <v>59.700000762939403</v>
      </c>
      <c r="G5180" s="157">
        <f t="shared" si="160"/>
        <v>380.00106811520595</v>
      </c>
      <c r="H5180" s="157">
        <f t="shared" si="161"/>
        <v>100.00228881840201</v>
      </c>
    </row>
    <row r="5181" spans="1:8" ht="15" customHeight="1" x14ac:dyDescent="0.2">
      <c r="A5181" s="152"/>
      <c r="B5181" s="152"/>
      <c r="C5181" s="152"/>
      <c r="D5181" s="152"/>
      <c r="E5181" s="153">
        <f>'2.40-Dati'!A5180</f>
        <v>44299.166666666664</v>
      </c>
      <c r="F5181" s="157">
        <f>'2.40-Dati'!B5180</f>
        <v>60.180000305175703</v>
      </c>
      <c r="G5181" s="157">
        <f t="shared" si="160"/>
        <v>479.9995422362997</v>
      </c>
      <c r="H5181" s="157">
        <f t="shared" si="161"/>
        <v>860.00061035150566</v>
      </c>
    </row>
    <row r="5182" spans="1:8" ht="15" customHeight="1" x14ac:dyDescent="0.2">
      <c r="A5182" s="152"/>
      <c r="B5182" s="152"/>
      <c r="C5182" s="152"/>
      <c r="D5182" s="152"/>
      <c r="E5182" s="153">
        <f>'2.40-Dati'!A5181</f>
        <v>44300.166666666664</v>
      </c>
      <c r="F5182" s="157">
        <f>'2.40-Dati'!B5181</f>
        <v>63.150001525878899</v>
      </c>
      <c r="G5182" s="157">
        <f t="shared" si="160"/>
        <v>2970.0012207031959</v>
      </c>
      <c r="H5182" s="157">
        <f t="shared" si="161"/>
        <v>3450.0007629394959</v>
      </c>
    </row>
    <row r="5183" spans="1:8" ht="15" customHeight="1" x14ac:dyDescent="0.2">
      <c r="A5183" s="152"/>
      <c r="B5183" s="152"/>
      <c r="C5183" s="152"/>
      <c r="D5183" s="152"/>
      <c r="E5183" s="153">
        <f>'2.40-Dati'!A5182</f>
        <v>44301.166666666664</v>
      </c>
      <c r="F5183" s="157">
        <f>'2.40-Dati'!B5182</f>
        <v>63.459999084472599</v>
      </c>
      <c r="G5183" s="157">
        <f t="shared" si="160"/>
        <v>309.99755859370026</v>
      </c>
      <c r="H5183" s="157">
        <f t="shared" si="161"/>
        <v>3279.9987792968964</v>
      </c>
    </row>
    <row r="5184" spans="1:8" ht="15" customHeight="1" x14ac:dyDescent="0.2">
      <c r="A5184" s="152"/>
      <c r="B5184" s="152"/>
      <c r="C5184" s="152"/>
      <c r="D5184" s="152"/>
      <c r="E5184" s="153">
        <f>'2.40-Dati'!A5183</f>
        <v>44302.166666666664</v>
      </c>
      <c r="F5184" s="157">
        <f>'2.40-Dati'!B5183</f>
        <v>63.130001068115199</v>
      </c>
      <c r="G5184" s="157">
        <f t="shared" si="160"/>
        <v>-329.99801635740056</v>
      </c>
      <c r="H5184" s="157">
        <f t="shared" si="161"/>
        <v>-20.000457763700297</v>
      </c>
    </row>
    <row r="5185" spans="1:8" ht="15" customHeight="1" x14ac:dyDescent="0.2">
      <c r="A5185" s="152"/>
      <c r="B5185" s="152"/>
      <c r="C5185" s="152"/>
      <c r="D5185" s="152"/>
      <c r="E5185" s="153">
        <f>'2.40-Dati'!A5184</f>
        <v>44305.166666666664</v>
      </c>
      <c r="F5185" s="157">
        <f>'2.40-Dati'!B5184</f>
        <v>63.380001068115199</v>
      </c>
      <c r="G5185" s="157">
        <f t="shared" si="160"/>
        <v>250</v>
      </c>
      <c r="H5185" s="157">
        <f t="shared" si="161"/>
        <v>-79.998016357400559</v>
      </c>
    </row>
    <row r="5186" spans="1:8" ht="15" customHeight="1" x14ac:dyDescent="0.2">
      <c r="A5186" s="152"/>
      <c r="B5186" s="152"/>
      <c r="C5186" s="152"/>
      <c r="D5186" s="152"/>
      <c r="E5186" s="153">
        <f>'2.40-Dati'!A5185</f>
        <v>44306.166666666664</v>
      </c>
      <c r="F5186" s="157">
        <f>'2.40-Dati'!B5185</f>
        <v>62.439998626708899</v>
      </c>
      <c r="G5186" s="157">
        <f t="shared" si="160"/>
        <v>-940.00244140629979</v>
      </c>
      <c r="H5186" s="157">
        <f t="shared" si="161"/>
        <v>-690.00244140629979</v>
      </c>
    </row>
    <row r="5187" spans="1:8" ht="15" customHeight="1" x14ac:dyDescent="0.2">
      <c r="A5187" s="152"/>
      <c r="B5187" s="152"/>
      <c r="C5187" s="152"/>
      <c r="D5187" s="152"/>
      <c r="E5187" s="153">
        <f>'2.40-Dati'!A5186</f>
        <v>44307.166666666664</v>
      </c>
      <c r="F5187" s="157">
        <f>'2.40-Dati'!B5186</f>
        <v>61.349998474121001</v>
      </c>
      <c r="G5187" s="157">
        <f t="shared" si="160"/>
        <v>-1090.0001525878977</v>
      </c>
      <c r="H5187" s="157">
        <f t="shared" si="161"/>
        <v>-2030.0025939941975</v>
      </c>
    </row>
    <row r="5188" spans="1:8" ht="15" customHeight="1" x14ac:dyDescent="0.2">
      <c r="A5188" s="152"/>
      <c r="B5188" s="152"/>
      <c r="C5188" s="152"/>
      <c r="D5188" s="152"/>
      <c r="E5188" s="153">
        <f>'2.40-Dati'!A5187</f>
        <v>44308.166666666664</v>
      </c>
      <c r="F5188" s="157">
        <f>'2.40-Dati'!B5187</f>
        <v>61.430000305175703</v>
      </c>
      <c r="G5188" s="157">
        <f t="shared" ref="G5188:G5251" si="162">IF($B$1="lunga",1,-1)*$B$3*(F5188-F5187)</f>
        <v>80.001831054701711</v>
      </c>
      <c r="H5188" s="157">
        <f t="shared" si="161"/>
        <v>-1009.998321533196</v>
      </c>
    </row>
    <row r="5189" spans="1:8" ht="15" customHeight="1" x14ac:dyDescent="0.2">
      <c r="A5189" s="152"/>
      <c r="B5189" s="152"/>
      <c r="C5189" s="152"/>
      <c r="D5189" s="152"/>
      <c r="E5189" s="153">
        <f>'2.40-Dati'!A5188</f>
        <v>44309.166666666664</v>
      </c>
      <c r="F5189" s="157">
        <f>'2.40-Dati'!B5188</f>
        <v>62.139999389648402</v>
      </c>
      <c r="G5189" s="157">
        <f t="shared" si="162"/>
        <v>709.99908447269888</v>
      </c>
      <c r="H5189" s="157">
        <f t="shared" ref="H5189:H5252" si="163">G5188+G5189</f>
        <v>790.00091552740059</v>
      </c>
    </row>
    <row r="5190" spans="1:8" ht="15" customHeight="1" x14ac:dyDescent="0.2">
      <c r="A5190" s="152"/>
      <c r="B5190" s="152"/>
      <c r="C5190" s="152"/>
      <c r="D5190" s="152"/>
      <c r="E5190" s="153">
        <f>'2.40-Dati'!A5189</f>
        <v>44312.166666666664</v>
      </c>
      <c r="F5190" s="157">
        <f>'2.40-Dati'!B5189</f>
        <v>61.909999847412102</v>
      </c>
      <c r="G5190" s="157">
        <f t="shared" si="162"/>
        <v>-229.9995422362997</v>
      </c>
      <c r="H5190" s="157">
        <f t="shared" si="163"/>
        <v>479.99954223639918</v>
      </c>
    </row>
    <row r="5191" spans="1:8" ht="15" customHeight="1" x14ac:dyDescent="0.2">
      <c r="A5191" s="152"/>
      <c r="B5191" s="152"/>
      <c r="C5191" s="152"/>
      <c r="D5191" s="152"/>
      <c r="E5191" s="153">
        <f>'2.40-Dati'!A5190</f>
        <v>44313.166666666664</v>
      </c>
      <c r="F5191" s="157">
        <f>'2.40-Dati'!B5190</f>
        <v>62.939998626708899</v>
      </c>
      <c r="G5191" s="157">
        <f t="shared" si="162"/>
        <v>1029.9987792967968</v>
      </c>
      <c r="H5191" s="157">
        <f t="shared" si="163"/>
        <v>799.99923706049708</v>
      </c>
    </row>
    <row r="5192" spans="1:8" ht="15" customHeight="1" x14ac:dyDescent="0.2">
      <c r="A5192" s="152"/>
      <c r="B5192" s="152"/>
      <c r="C5192" s="152"/>
      <c r="D5192" s="152"/>
      <c r="E5192" s="153">
        <f>'2.40-Dati'!A5191</f>
        <v>44314.166666666664</v>
      </c>
      <c r="F5192" s="157">
        <f>'2.40-Dati'!B5191</f>
        <v>63.860000610351499</v>
      </c>
      <c r="G5192" s="157">
        <f t="shared" si="162"/>
        <v>920.0019836425995</v>
      </c>
      <c r="H5192" s="157">
        <f t="shared" si="163"/>
        <v>1950.0007629393963</v>
      </c>
    </row>
    <row r="5193" spans="1:8" ht="15" customHeight="1" x14ac:dyDescent="0.2">
      <c r="A5193" s="152"/>
      <c r="B5193" s="152"/>
      <c r="C5193" s="152"/>
      <c r="D5193" s="152"/>
      <c r="E5193" s="153">
        <f>'2.40-Dati'!A5192</f>
        <v>44315.166666666664</v>
      </c>
      <c r="F5193" s="157">
        <f>'2.40-Dati'!B5192</f>
        <v>65.010002136230398</v>
      </c>
      <c r="G5193" s="157">
        <f t="shared" si="162"/>
        <v>1150.0015258788992</v>
      </c>
      <c r="H5193" s="157">
        <f t="shared" si="163"/>
        <v>2070.0035095214989</v>
      </c>
    </row>
    <row r="5194" spans="1:8" ht="15" customHeight="1" x14ac:dyDescent="0.2">
      <c r="A5194" s="152"/>
      <c r="B5194" s="152"/>
      <c r="C5194" s="152"/>
      <c r="D5194" s="152"/>
      <c r="E5194" s="153">
        <f>'2.40-Dati'!A5193</f>
        <v>44316.166666666664</v>
      </c>
      <c r="F5194" s="157">
        <f>'2.40-Dati'!B5193</f>
        <v>63.580001831054602</v>
      </c>
      <c r="G5194" s="157">
        <f t="shared" si="162"/>
        <v>-1430.0003051757953</v>
      </c>
      <c r="H5194" s="157">
        <f t="shared" si="163"/>
        <v>-279.99877929689615</v>
      </c>
    </row>
    <row r="5195" spans="1:8" ht="15" customHeight="1" x14ac:dyDescent="0.2">
      <c r="A5195" s="152"/>
      <c r="B5195" s="152"/>
      <c r="C5195" s="152"/>
      <c r="D5195" s="152"/>
      <c r="E5195" s="153">
        <f>'2.40-Dati'!A5194</f>
        <v>44319.166666666664</v>
      </c>
      <c r="F5195" s="157">
        <f>'2.40-Dati'!B5194</f>
        <v>64.489997863769503</v>
      </c>
      <c r="G5195" s="157">
        <f t="shared" si="162"/>
        <v>909.99603271490059</v>
      </c>
      <c r="H5195" s="157">
        <f t="shared" si="163"/>
        <v>-520.00427246089475</v>
      </c>
    </row>
    <row r="5196" spans="1:8" ht="15" customHeight="1" x14ac:dyDescent="0.2">
      <c r="A5196" s="152"/>
      <c r="B5196" s="152"/>
      <c r="C5196" s="152"/>
      <c r="D5196" s="152"/>
      <c r="E5196" s="153">
        <f>'2.40-Dati'!A5195</f>
        <v>44320.166666666664</v>
      </c>
      <c r="F5196" s="157">
        <f>'2.40-Dati'!B5195</f>
        <v>65.690002441406193</v>
      </c>
      <c r="G5196" s="157">
        <f t="shared" si="162"/>
        <v>1200.0045776366903</v>
      </c>
      <c r="H5196" s="157">
        <f t="shared" si="163"/>
        <v>2110.0006103515907</v>
      </c>
    </row>
    <row r="5197" spans="1:8" ht="15" customHeight="1" x14ac:dyDescent="0.2">
      <c r="A5197" s="152"/>
      <c r="B5197" s="152"/>
      <c r="C5197" s="152"/>
      <c r="D5197" s="152"/>
      <c r="E5197" s="153">
        <f>'2.40-Dati'!A5196</f>
        <v>44321.166666666664</v>
      </c>
      <c r="F5197" s="157">
        <f>'2.40-Dati'!B5196</f>
        <v>65.629997253417898</v>
      </c>
      <c r="G5197" s="157">
        <f t="shared" si="162"/>
        <v>-60.005187988295461</v>
      </c>
      <c r="H5197" s="157">
        <f t="shared" si="163"/>
        <v>1139.9993896483948</v>
      </c>
    </row>
    <row r="5198" spans="1:8" ht="15" customHeight="1" x14ac:dyDescent="0.2">
      <c r="A5198" s="152"/>
      <c r="B5198" s="152"/>
      <c r="C5198" s="152"/>
      <c r="D5198" s="152"/>
      <c r="E5198" s="153">
        <f>'2.40-Dati'!A5197</f>
        <v>44322.166666666664</v>
      </c>
      <c r="F5198" s="157">
        <f>'2.40-Dati'!B5197</f>
        <v>64.709999084472599</v>
      </c>
      <c r="G5198" s="157">
        <f t="shared" si="162"/>
        <v>-919.99816894529829</v>
      </c>
      <c r="H5198" s="157">
        <f t="shared" si="163"/>
        <v>-980.00335693359375</v>
      </c>
    </row>
    <row r="5199" spans="1:8" ht="15" customHeight="1" x14ac:dyDescent="0.2">
      <c r="A5199" s="152"/>
      <c r="B5199" s="152"/>
      <c r="C5199" s="152"/>
      <c r="D5199" s="152"/>
      <c r="E5199" s="153">
        <f>'2.40-Dati'!A5198</f>
        <v>44323.166666666664</v>
      </c>
      <c r="F5199" s="157">
        <f>'2.40-Dati'!B5198</f>
        <v>64.900001525878906</v>
      </c>
      <c r="G5199" s="157">
        <f t="shared" si="162"/>
        <v>190.00244140630684</v>
      </c>
      <c r="H5199" s="157">
        <f t="shared" si="163"/>
        <v>-729.99572753899145</v>
      </c>
    </row>
    <row r="5200" spans="1:8" ht="15" customHeight="1" x14ac:dyDescent="0.2">
      <c r="A5200" s="152"/>
      <c r="B5200" s="152"/>
      <c r="C5200" s="152"/>
      <c r="D5200" s="152"/>
      <c r="E5200" s="153">
        <f>'2.40-Dati'!A5199</f>
        <v>44326.166666666664</v>
      </c>
      <c r="F5200" s="157">
        <f>'2.40-Dati'!B5199</f>
        <v>64.919998168945298</v>
      </c>
      <c r="G5200" s="157">
        <f t="shared" si="162"/>
        <v>19.996643066392039</v>
      </c>
      <c r="H5200" s="157">
        <f t="shared" si="163"/>
        <v>209.99908447269888</v>
      </c>
    </row>
    <row r="5201" spans="1:8" ht="15" customHeight="1" x14ac:dyDescent="0.2">
      <c r="A5201" s="152"/>
      <c r="B5201" s="152"/>
      <c r="C5201" s="152"/>
      <c r="D5201" s="152"/>
      <c r="E5201" s="153">
        <f>'2.40-Dati'!A5200</f>
        <v>44327.166666666664</v>
      </c>
      <c r="F5201" s="157">
        <f>'2.40-Dati'!B5200</f>
        <v>65.279998779296804</v>
      </c>
      <c r="G5201" s="157">
        <f t="shared" si="162"/>
        <v>360.00061035150566</v>
      </c>
      <c r="H5201" s="157">
        <f t="shared" si="163"/>
        <v>379.9972534178977</v>
      </c>
    </row>
    <row r="5202" spans="1:8" ht="15" customHeight="1" x14ac:dyDescent="0.2">
      <c r="A5202" s="152"/>
      <c r="B5202" s="152"/>
      <c r="C5202" s="152"/>
      <c r="D5202" s="152"/>
      <c r="E5202" s="153">
        <f>'2.40-Dati'!A5201</f>
        <v>44328.166666666664</v>
      </c>
      <c r="F5202" s="157">
        <f>'2.40-Dati'!B5201</f>
        <v>66.080001831054602</v>
      </c>
      <c r="G5202" s="157">
        <f t="shared" si="162"/>
        <v>800.00305175779829</v>
      </c>
      <c r="H5202" s="157">
        <f t="shared" si="163"/>
        <v>1160.0036621093041</v>
      </c>
    </row>
    <row r="5203" spans="1:8" ht="15" customHeight="1" x14ac:dyDescent="0.2">
      <c r="A5203" s="152"/>
      <c r="B5203" s="152"/>
      <c r="C5203" s="152"/>
      <c r="D5203" s="152"/>
      <c r="E5203" s="153">
        <f>'2.40-Dati'!A5202</f>
        <v>44329.166666666664</v>
      </c>
      <c r="F5203" s="157">
        <f>'2.40-Dati'!B5202</f>
        <v>63.819999694824197</v>
      </c>
      <c r="G5203" s="157">
        <f t="shared" si="162"/>
        <v>-2260.0021362304046</v>
      </c>
      <c r="H5203" s="157">
        <f t="shared" si="163"/>
        <v>-1459.9990844726062</v>
      </c>
    </row>
    <row r="5204" spans="1:8" ht="15" customHeight="1" x14ac:dyDescent="0.2">
      <c r="A5204" s="152"/>
      <c r="B5204" s="152"/>
      <c r="C5204" s="152"/>
      <c r="D5204" s="152"/>
      <c r="E5204" s="153">
        <f>'2.40-Dati'!A5203</f>
        <v>44330.166666666664</v>
      </c>
      <c r="F5204" s="157">
        <f>'2.40-Dati'!B5203</f>
        <v>65.370002746582003</v>
      </c>
      <c r="G5204" s="157">
        <f t="shared" si="162"/>
        <v>1550.0030517578055</v>
      </c>
      <c r="H5204" s="157">
        <f t="shared" si="163"/>
        <v>-709.99908447259918</v>
      </c>
    </row>
    <row r="5205" spans="1:8" ht="15" customHeight="1" x14ac:dyDescent="0.2">
      <c r="A5205" s="152"/>
      <c r="B5205" s="152"/>
      <c r="C5205" s="152"/>
      <c r="D5205" s="152"/>
      <c r="E5205" s="153">
        <f>'2.40-Dati'!A5204</f>
        <v>44333.166666666664</v>
      </c>
      <c r="F5205" s="157">
        <f>'2.40-Dati'!B5204</f>
        <v>66.269996643066406</v>
      </c>
      <c r="G5205" s="157">
        <f t="shared" si="162"/>
        <v>899.99389648440342</v>
      </c>
      <c r="H5205" s="157">
        <f t="shared" si="163"/>
        <v>2449.9969482422089</v>
      </c>
    </row>
    <row r="5206" spans="1:8" ht="15" customHeight="1" x14ac:dyDescent="0.2">
      <c r="A5206" s="152"/>
      <c r="B5206" s="152"/>
      <c r="C5206" s="152"/>
      <c r="D5206" s="152"/>
      <c r="E5206" s="153">
        <f>'2.40-Dati'!A5205</f>
        <v>44334.166666666664</v>
      </c>
      <c r="F5206" s="157">
        <f>'2.40-Dati'!B5205</f>
        <v>65.489997863769503</v>
      </c>
      <c r="G5206" s="157">
        <f t="shared" si="162"/>
        <v>-779.99877929690342</v>
      </c>
      <c r="H5206" s="157">
        <f t="shared" si="163"/>
        <v>119.9951171875</v>
      </c>
    </row>
    <row r="5207" spans="1:8" ht="15" customHeight="1" x14ac:dyDescent="0.2">
      <c r="A5207" s="152"/>
      <c r="B5207" s="152"/>
      <c r="C5207" s="152"/>
      <c r="D5207" s="152"/>
      <c r="E5207" s="153">
        <f>'2.40-Dati'!A5206</f>
        <v>44335.166666666664</v>
      </c>
      <c r="F5207" s="157">
        <f>'2.40-Dati'!B5206</f>
        <v>63.360000610351499</v>
      </c>
      <c r="G5207" s="157">
        <f t="shared" si="162"/>
        <v>-2129.9972534180042</v>
      </c>
      <c r="H5207" s="157">
        <f t="shared" si="163"/>
        <v>-2909.9960327149074</v>
      </c>
    </row>
    <row r="5208" spans="1:8" ht="15" customHeight="1" x14ac:dyDescent="0.2">
      <c r="A5208" s="152"/>
      <c r="B5208" s="152"/>
      <c r="C5208" s="152"/>
      <c r="D5208" s="152"/>
      <c r="E5208" s="153">
        <f>'2.40-Dati'!A5207</f>
        <v>44336.166666666664</v>
      </c>
      <c r="F5208" s="157">
        <f>'2.40-Dati'!B5207</f>
        <v>62.049999237060497</v>
      </c>
      <c r="G5208" s="157">
        <f t="shared" si="162"/>
        <v>-1310.0013732910015</v>
      </c>
      <c r="H5208" s="157">
        <f t="shared" si="163"/>
        <v>-3439.9986267090057</v>
      </c>
    </row>
    <row r="5209" spans="1:8" ht="15" customHeight="1" x14ac:dyDescent="0.2">
      <c r="A5209" s="152"/>
      <c r="B5209" s="152"/>
      <c r="C5209" s="152"/>
      <c r="D5209" s="152"/>
      <c r="E5209" s="153">
        <f>'2.40-Dati'!A5208</f>
        <v>44337.166666666664</v>
      </c>
      <c r="F5209" s="157">
        <f>'2.40-Dati'!B5208</f>
        <v>63.580001831054602</v>
      </c>
      <c r="G5209" s="157">
        <f t="shared" si="162"/>
        <v>1530.0025939941052</v>
      </c>
      <c r="H5209" s="157">
        <f t="shared" si="163"/>
        <v>220.00122070310363</v>
      </c>
    </row>
    <row r="5210" spans="1:8" ht="15" customHeight="1" x14ac:dyDescent="0.2">
      <c r="A5210" s="152"/>
      <c r="B5210" s="152"/>
      <c r="C5210" s="152"/>
      <c r="D5210" s="152"/>
      <c r="E5210" s="153">
        <f>'2.40-Dati'!A5209</f>
        <v>44340.166666666664</v>
      </c>
      <c r="F5210" s="157">
        <f>'2.40-Dati'!B5209</f>
        <v>66.050003051757798</v>
      </c>
      <c r="G5210" s="157">
        <f t="shared" si="162"/>
        <v>2470.0012207031959</v>
      </c>
      <c r="H5210" s="157">
        <f t="shared" si="163"/>
        <v>4000.0038146973011</v>
      </c>
    </row>
    <row r="5211" spans="1:8" ht="15" customHeight="1" x14ac:dyDescent="0.2">
      <c r="A5211" s="152"/>
      <c r="B5211" s="152"/>
      <c r="C5211" s="152"/>
      <c r="D5211" s="152"/>
      <c r="E5211" s="153">
        <f>'2.40-Dati'!A5210</f>
        <v>44341.166666666664</v>
      </c>
      <c r="F5211" s="157">
        <f>'2.40-Dati'!B5210</f>
        <v>66.069999694824205</v>
      </c>
      <c r="G5211" s="157">
        <f t="shared" si="162"/>
        <v>19.99664306640625</v>
      </c>
      <c r="H5211" s="157">
        <f t="shared" si="163"/>
        <v>2489.9978637696022</v>
      </c>
    </row>
    <row r="5212" spans="1:8" ht="15" customHeight="1" x14ac:dyDescent="0.2">
      <c r="A5212" s="152"/>
      <c r="B5212" s="152"/>
      <c r="C5212" s="152"/>
      <c r="D5212" s="152"/>
      <c r="E5212" s="153">
        <f>'2.40-Dati'!A5211</f>
        <v>44342.166666666664</v>
      </c>
      <c r="F5212" s="157">
        <f>'2.40-Dati'!B5211</f>
        <v>66.209999084472599</v>
      </c>
      <c r="G5212" s="157">
        <f t="shared" si="162"/>
        <v>139.99938964839487</v>
      </c>
      <c r="H5212" s="157">
        <f t="shared" si="163"/>
        <v>159.99603271480112</v>
      </c>
    </row>
    <row r="5213" spans="1:8" ht="15" customHeight="1" x14ac:dyDescent="0.2">
      <c r="A5213" s="152"/>
      <c r="B5213" s="152"/>
      <c r="C5213" s="152"/>
      <c r="D5213" s="152"/>
      <c r="E5213" s="153">
        <f>'2.40-Dati'!A5212</f>
        <v>44343.166666666664</v>
      </c>
      <c r="F5213" s="157">
        <f>'2.40-Dati'!B5212</f>
        <v>66.849998474121094</v>
      </c>
      <c r="G5213" s="157">
        <f t="shared" si="162"/>
        <v>639.99938964849434</v>
      </c>
      <c r="H5213" s="157">
        <f t="shared" si="163"/>
        <v>779.99877929688921</v>
      </c>
    </row>
    <row r="5214" spans="1:8" ht="15" customHeight="1" x14ac:dyDescent="0.2">
      <c r="A5214" s="152"/>
      <c r="B5214" s="152"/>
      <c r="C5214" s="152"/>
      <c r="D5214" s="152"/>
      <c r="E5214" s="153">
        <f>'2.40-Dati'!A5213</f>
        <v>44344.166666666664</v>
      </c>
      <c r="F5214" s="157">
        <f>'2.40-Dati'!B5213</f>
        <v>66.319999694824205</v>
      </c>
      <c r="G5214" s="157">
        <f t="shared" si="162"/>
        <v>-529.99877929688921</v>
      </c>
      <c r="H5214" s="157">
        <f t="shared" si="163"/>
        <v>110.00061035160513</v>
      </c>
    </row>
    <row r="5215" spans="1:8" ht="15" customHeight="1" x14ac:dyDescent="0.2">
      <c r="A5215" s="152"/>
      <c r="B5215" s="152"/>
      <c r="C5215" s="152"/>
      <c r="D5215" s="152"/>
      <c r="E5215" s="153">
        <f>'2.40-Dati'!A5214</f>
        <v>44348.166666666664</v>
      </c>
      <c r="F5215" s="157">
        <f>'2.40-Dati'!B5214</f>
        <v>67.720001220703097</v>
      </c>
      <c r="G5215" s="157">
        <f t="shared" si="162"/>
        <v>1400.0015258788922</v>
      </c>
      <c r="H5215" s="157">
        <f t="shared" si="163"/>
        <v>870.00274658200294</v>
      </c>
    </row>
    <row r="5216" spans="1:8" ht="15" customHeight="1" x14ac:dyDescent="0.2">
      <c r="A5216" s="152"/>
      <c r="B5216" s="152"/>
      <c r="C5216" s="152"/>
      <c r="D5216" s="152"/>
      <c r="E5216" s="153">
        <f>'2.40-Dati'!A5215</f>
        <v>44349.166666666664</v>
      </c>
      <c r="F5216" s="157">
        <f>'2.40-Dati'!B5215</f>
        <v>68.830001831054602</v>
      </c>
      <c r="G5216" s="157">
        <f t="shared" si="162"/>
        <v>1110.0006103515057</v>
      </c>
      <c r="H5216" s="157">
        <f t="shared" si="163"/>
        <v>2510.0021362303978</v>
      </c>
    </row>
    <row r="5217" spans="1:8" ht="15" customHeight="1" x14ac:dyDescent="0.2">
      <c r="A5217" s="152"/>
      <c r="B5217" s="152"/>
      <c r="C5217" s="152"/>
      <c r="D5217" s="152"/>
      <c r="E5217" s="153">
        <f>'2.40-Dati'!A5216</f>
        <v>44350.166666666664</v>
      </c>
      <c r="F5217" s="157">
        <f>'2.40-Dati'!B5216</f>
        <v>68.809997558593693</v>
      </c>
      <c r="G5217" s="157">
        <f t="shared" si="162"/>
        <v>-20.004272460909078</v>
      </c>
      <c r="H5217" s="157">
        <f t="shared" si="163"/>
        <v>1089.9963378905966</v>
      </c>
    </row>
    <row r="5218" spans="1:8" ht="15" customHeight="1" x14ac:dyDescent="0.2">
      <c r="A5218" s="152"/>
      <c r="B5218" s="152"/>
      <c r="C5218" s="152"/>
      <c r="D5218" s="152"/>
      <c r="E5218" s="153">
        <f>'2.40-Dati'!A5217</f>
        <v>44351.166666666664</v>
      </c>
      <c r="F5218" s="157">
        <f>'2.40-Dati'!B5217</f>
        <v>69.620002746582003</v>
      </c>
      <c r="G5218" s="157">
        <f t="shared" si="162"/>
        <v>810.00518798830967</v>
      </c>
      <c r="H5218" s="157">
        <f t="shared" si="163"/>
        <v>790.00091552740059</v>
      </c>
    </row>
    <row r="5219" spans="1:8" ht="15" customHeight="1" x14ac:dyDescent="0.2">
      <c r="A5219" s="152"/>
      <c r="B5219" s="152"/>
      <c r="C5219" s="152"/>
      <c r="D5219" s="152"/>
      <c r="E5219" s="153">
        <f>'2.40-Dati'!A5218</f>
        <v>44354.166666666664</v>
      </c>
      <c r="F5219" s="157">
        <f>'2.40-Dati'!B5218</f>
        <v>69.230003356933594</v>
      </c>
      <c r="G5219" s="157">
        <f t="shared" si="162"/>
        <v>-389.99938964840908</v>
      </c>
      <c r="H5219" s="157">
        <f t="shared" si="163"/>
        <v>420.00579833990059</v>
      </c>
    </row>
    <row r="5220" spans="1:8" ht="15" customHeight="1" x14ac:dyDescent="0.2">
      <c r="A5220" s="152"/>
      <c r="B5220" s="152"/>
      <c r="C5220" s="152"/>
      <c r="D5220" s="152"/>
      <c r="E5220" s="153">
        <f>'2.40-Dati'!A5219</f>
        <v>44355.166666666664</v>
      </c>
      <c r="F5220" s="157">
        <f>'2.40-Dati'!B5219</f>
        <v>70.050003051757798</v>
      </c>
      <c r="G5220" s="157">
        <f t="shared" si="162"/>
        <v>819.99969482420454</v>
      </c>
      <c r="H5220" s="157">
        <f t="shared" si="163"/>
        <v>430.00030517579546</v>
      </c>
    </row>
    <row r="5221" spans="1:8" ht="15" customHeight="1" x14ac:dyDescent="0.2">
      <c r="A5221" s="152"/>
      <c r="B5221" s="152"/>
      <c r="C5221" s="152"/>
      <c r="D5221" s="152"/>
      <c r="E5221" s="153">
        <f>'2.40-Dati'!A5220</f>
        <v>44356.166666666664</v>
      </c>
      <c r="F5221" s="157">
        <f>'2.40-Dati'!B5220</f>
        <v>69.959999084472599</v>
      </c>
      <c r="G5221" s="157">
        <f t="shared" si="162"/>
        <v>-90.003967285198883</v>
      </c>
      <c r="H5221" s="157">
        <f t="shared" si="163"/>
        <v>729.99572753900566</v>
      </c>
    </row>
    <row r="5222" spans="1:8" ht="15" customHeight="1" x14ac:dyDescent="0.2">
      <c r="A5222" s="152"/>
      <c r="B5222" s="152"/>
      <c r="C5222" s="152"/>
      <c r="D5222" s="152"/>
      <c r="E5222" s="153">
        <f>'2.40-Dati'!A5221</f>
        <v>44357.166666666664</v>
      </c>
      <c r="F5222" s="157">
        <f>'2.40-Dati'!B5221</f>
        <v>70.290000915527301</v>
      </c>
      <c r="G5222" s="157">
        <f t="shared" si="162"/>
        <v>330.00183105470171</v>
      </c>
      <c r="H5222" s="157">
        <f t="shared" si="163"/>
        <v>239.99786376950283</v>
      </c>
    </row>
    <row r="5223" spans="1:8" ht="15" customHeight="1" x14ac:dyDescent="0.2">
      <c r="A5223" s="152"/>
      <c r="B5223" s="152"/>
      <c r="C5223" s="152"/>
      <c r="D5223" s="152"/>
      <c r="E5223" s="153">
        <f>'2.40-Dati'!A5222</f>
        <v>44358.166666666664</v>
      </c>
      <c r="F5223" s="157">
        <f>'2.40-Dati'!B5222</f>
        <v>70.910003662109304</v>
      </c>
      <c r="G5223" s="157">
        <f t="shared" si="162"/>
        <v>620.00274658200283</v>
      </c>
      <c r="H5223" s="157">
        <f t="shared" si="163"/>
        <v>950.00457763670454</v>
      </c>
    </row>
    <row r="5224" spans="1:8" ht="15" customHeight="1" x14ac:dyDescent="0.2">
      <c r="A5224" s="152"/>
      <c r="B5224" s="152"/>
      <c r="C5224" s="152"/>
      <c r="D5224" s="152"/>
      <c r="E5224" s="153">
        <f>'2.40-Dati'!A5223</f>
        <v>44361.166666666664</v>
      </c>
      <c r="F5224" s="157">
        <f>'2.40-Dati'!B5223</f>
        <v>70.879997253417898</v>
      </c>
      <c r="G5224" s="157">
        <f t="shared" si="162"/>
        <v>-30.00640869140625</v>
      </c>
      <c r="H5224" s="157">
        <f t="shared" si="163"/>
        <v>589.99633789059658</v>
      </c>
    </row>
    <row r="5225" spans="1:8" ht="15" customHeight="1" x14ac:dyDescent="0.2">
      <c r="A5225" s="152"/>
      <c r="B5225" s="152"/>
      <c r="C5225" s="152"/>
      <c r="D5225" s="152"/>
      <c r="E5225" s="153">
        <f>'2.40-Dati'!A5224</f>
        <v>44362.166666666664</v>
      </c>
      <c r="F5225" s="157">
        <f>'2.40-Dati'!B5224</f>
        <v>72.120002746582003</v>
      </c>
      <c r="G5225" s="157">
        <f t="shared" si="162"/>
        <v>1240.0054931641052</v>
      </c>
      <c r="H5225" s="157">
        <f t="shared" si="163"/>
        <v>1209.999084472699</v>
      </c>
    </row>
    <row r="5226" spans="1:8" ht="15" customHeight="1" x14ac:dyDescent="0.2">
      <c r="A5226" s="152"/>
      <c r="B5226" s="152"/>
      <c r="C5226" s="152"/>
      <c r="D5226" s="152"/>
      <c r="E5226" s="153">
        <f>'2.40-Dati'!A5225</f>
        <v>44363.166666666664</v>
      </c>
      <c r="F5226" s="157">
        <f>'2.40-Dati'!B5225</f>
        <v>72.150001525878906</v>
      </c>
      <c r="G5226" s="157">
        <f t="shared" si="162"/>
        <v>29.998779296903422</v>
      </c>
      <c r="H5226" s="157">
        <f t="shared" si="163"/>
        <v>1270.0042724610087</v>
      </c>
    </row>
    <row r="5227" spans="1:8" ht="15" customHeight="1" x14ac:dyDescent="0.2">
      <c r="A5227" s="152"/>
      <c r="B5227" s="152"/>
      <c r="C5227" s="152"/>
      <c r="D5227" s="152"/>
      <c r="E5227" s="153">
        <f>'2.40-Dati'!A5226</f>
        <v>44364.166666666664</v>
      </c>
      <c r="F5227" s="157">
        <f>'2.40-Dati'!B5226</f>
        <v>71.040000915527301</v>
      </c>
      <c r="G5227" s="157">
        <f t="shared" si="162"/>
        <v>-1110.0006103516052</v>
      </c>
      <c r="H5227" s="157">
        <f t="shared" si="163"/>
        <v>-1080.0018310547018</v>
      </c>
    </row>
    <row r="5228" spans="1:8" ht="15" customHeight="1" x14ac:dyDescent="0.2">
      <c r="A5228" s="152"/>
      <c r="B5228" s="152"/>
      <c r="C5228" s="152"/>
      <c r="D5228" s="152"/>
      <c r="E5228" s="153">
        <f>'2.40-Dati'!A5227</f>
        <v>44365.166666666664</v>
      </c>
      <c r="F5228" s="157">
        <f>'2.40-Dati'!B5227</f>
        <v>71.639999389648395</v>
      </c>
      <c r="G5228" s="157">
        <f t="shared" si="162"/>
        <v>599.99847412109375</v>
      </c>
      <c r="H5228" s="157">
        <f t="shared" si="163"/>
        <v>-510.0021362305115</v>
      </c>
    </row>
    <row r="5229" spans="1:8" ht="15" customHeight="1" x14ac:dyDescent="0.2">
      <c r="A5229" s="152"/>
      <c r="B5229" s="152"/>
      <c r="C5229" s="152"/>
      <c r="D5229" s="152"/>
      <c r="E5229" s="153">
        <f>'2.40-Dati'!A5228</f>
        <v>44368.166666666664</v>
      </c>
      <c r="F5229" s="157">
        <f>'2.40-Dati'!B5228</f>
        <v>73.660003662109304</v>
      </c>
      <c r="G5229" s="157">
        <f t="shared" si="162"/>
        <v>2020.0042724609091</v>
      </c>
      <c r="H5229" s="157">
        <f t="shared" si="163"/>
        <v>2620.0027465820031</v>
      </c>
    </row>
    <row r="5230" spans="1:8" ht="15" customHeight="1" x14ac:dyDescent="0.2">
      <c r="A5230" s="152"/>
      <c r="B5230" s="152"/>
      <c r="C5230" s="152"/>
      <c r="D5230" s="152"/>
      <c r="E5230" s="153">
        <f>'2.40-Dati'!A5229</f>
        <v>44369.166666666664</v>
      </c>
      <c r="F5230" s="157">
        <f>'2.40-Dati'!B5229</f>
        <v>73.059997558593693</v>
      </c>
      <c r="G5230" s="157">
        <f t="shared" si="162"/>
        <v>-600.00610351561079</v>
      </c>
      <c r="H5230" s="157">
        <f t="shared" si="163"/>
        <v>1419.9981689452984</v>
      </c>
    </row>
    <row r="5231" spans="1:8" ht="15" customHeight="1" x14ac:dyDescent="0.2">
      <c r="A5231" s="152"/>
      <c r="B5231" s="152"/>
      <c r="C5231" s="152"/>
      <c r="D5231" s="152"/>
      <c r="E5231" s="153">
        <f>'2.40-Dati'!A5230</f>
        <v>44370.166666666664</v>
      </c>
      <c r="F5231" s="157">
        <f>'2.40-Dati'!B5230</f>
        <v>73.080001831054602</v>
      </c>
      <c r="G5231" s="157">
        <f t="shared" si="162"/>
        <v>20.004272460909078</v>
      </c>
      <c r="H5231" s="157">
        <f t="shared" si="163"/>
        <v>-580.00183105470171</v>
      </c>
    </row>
    <row r="5232" spans="1:8" ht="15" customHeight="1" x14ac:dyDescent="0.2">
      <c r="A5232" s="152"/>
      <c r="B5232" s="152"/>
      <c r="C5232" s="152"/>
      <c r="D5232" s="152"/>
      <c r="E5232" s="153">
        <f>'2.40-Dati'!A5231</f>
        <v>44371.166666666664</v>
      </c>
      <c r="F5232" s="157">
        <f>'2.40-Dati'!B5231</f>
        <v>73.300003051757798</v>
      </c>
      <c r="G5232" s="157">
        <f t="shared" si="162"/>
        <v>220.00122070319605</v>
      </c>
      <c r="H5232" s="157">
        <f t="shared" si="163"/>
        <v>240.00549316410513</v>
      </c>
    </row>
    <row r="5233" spans="1:8" ht="15" customHeight="1" x14ac:dyDescent="0.2">
      <c r="A5233" s="152"/>
      <c r="B5233" s="152"/>
      <c r="C5233" s="152"/>
      <c r="D5233" s="152"/>
      <c r="E5233" s="153">
        <f>'2.40-Dati'!A5232</f>
        <v>44372.166666666664</v>
      </c>
      <c r="F5233" s="157">
        <f>'2.40-Dati'!B5232</f>
        <v>74.050003051757798</v>
      </c>
      <c r="G5233" s="157">
        <f t="shared" si="162"/>
        <v>750</v>
      </c>
      <c r="H5233" s="157">
        <f t="shared" si="163"/>
        <v>970.00122070319605</v>
      </c>
    </row>
    <row r="5234" spans="1:8" ht="15" customHeight="1" x14ac:dyDescent="0.2">
      <c r="A5234" s="152"/>
      <c r="B5234" s="152"/>
      <c r="C5234" s="152"/>
      <c r="D5234" s="152"/>
      <c r="E5234" s="153">
        <f>'2.40-Dati'!A5233</f>
        <v>44375.166666666664</v>
      </c>
      <c r="F5234" s="157">
        <f>'2.40-Dati'!B5233</f>
        <v>72.910003662109304</v>
      </c>
      <c r="G5234" s="157">
        <f t="shared" si="162"/>
        <v>-1139.9993896484943</v>
      </c>
      <c r="H5234" s="157">
        <f t="shared" si="163"/>
        <v>-389.99938964849434</v>
      </c>
    </row>
    <row r="5235" spans="1:8" ht="15" customHeight="1" x14ac:dyDescent="0.2">
      <c r="A5235" s="152"/>
      <c r="B5235" s="152"/>
      <c r="C5235" s="152"/>
      <c r="D5235" s="152"/>
      <c r="E5235" s="153">
        <f>'2.40-Dati'!A5234</f>
        <v>44376.166666666664</v>
      </c>
      <c r="F5235" s="157">
        <f>'2.40-Dati'!B5234</f>
        <v>72.980003356933594</v>
      </c>
      <c r="G5235" s="157">
        <f t="shared" si="162"/>
        <v>69.999694824289804</v>
      </c>
      <c r="H5235" s="157">
        <f t="shared" si="163"/>
        <v>-1069.9996948242047</v>
      </c>
    </row>
    <row r="5236" spans="1:8" ht="15" customHeight="1" x14ac:dyDescent="0.2">
      <c r="A5236" s="152"/>
      <c r="B5236" s="152"/>
      <c r="C5236" s="152"/>
      <c r="D5236" s="152"/>
      <c r="E5236" s="153">
        <f>'2.40-Dati'!A5235</f>
        <v>44377.166666666664</v>
      </c>
      <c r="F5236" s="157">
        <f>'2.40-Dati'!B5235</f>
        <v>73.470001220703097</v>
      </c>
      <c r="G5236" s="157">
        <f t="shared" si="162"/>
        <v>489.99786376950283</v>
      </c>
      <c r="H5236" s="157">
        <f t="shared" si="163"/>
        <v>559.99755859379263</v>
      </c>
    </row>
    <row r="5237" spans="1:8" ht="15" customHeight="1" x14ac:dyDescent="0.2">
      <c r="A5237" s="152"/>
      <c r="B5237" s="152"/>
      <c r="C5237" s="152"/>
      <c r="D5237" s="152"/>
      <c r="E5237" s="153">
        <f>'2.40-Dati'!A5236</f>
        <v>44378.166666666664</v>
      </c>
      <c r="F5237" s="157">
        <f>'2.40-Dati'!B5236</f>
        <v>75.230003356933594</v>
      </c>
      <c r="G5237" s="157">
        <f t="shared" si="162"/>
        <v>1760.0021362304972</v>
      </c>
      <c r="H5237" s="157">
        <f t="shared" si="163"/>
        <v>2250</v>
      </c>
    </row>
    <row r="5238" spans="1:8" ht="15" customHeight="1" x14ac:dyDescent="0.2">
      <c r="A5238" s="152"/>
      <c r="B5238" s="152"/>
      <c r="C5238" s="152"/>
      <c r="D5238" s="152"/>
      <c r="E5238" s="153">
        <f>'2.40-Dati'!A5237</f>
        <v>44379.166666666664</v>
      </c>
      <c r="F5238" s="157">
        <f>'2.40-Dati'!B5237</f>
        <v>75.160003662109304</v>
      </c>
      <c r="G5238" s="157">
        <f t="shared" si="162"/>
        <v>-69.999694824289804</v>
      </c>
      <c r="H5238" s="157">
        <f t="shared" si="163"/>
        <v>1690.0024414062073</v>
      </c>
    </row>
    <row r="5239" spans="1:8" ht="15" customHeight="1" x14ac:dyDescent="0.2">
      <c r="A5239" s="152"/>
      <c r="B5239" s="152"/>
      <c r="C5239" s="152"/>
      <c r="D5239" s="152"/>
      <c r="E5239" s="153">
        <f>'2.40-Dati'!A5238</f>
        <v>44383.166666666664</v>
      </c>
      <c r="F5239" s="157">
        <f>'2.40-Dati'!B5238</f>
        <v>73.370002746582003</v>
      </c>
      <c r="G5239" s="157">
        <f t="shared" si="162"/>
        <v>-1790.000915527301</v>
      </c>
      <c r="H5239" s="157">
        <f t="shared" si="163"/>
        <v>-1860.0006103515907</v>
      </c>
    </row>
    <row r="5240" spans="1:8" ht="15" customHeight="1" x14ac:dyDescent="0.2">
      <c r="A5240" s="152"/>
      <c r="B5240" s="152"/>
      <c r="C5240" s="152"/>
      <c r="D5240" s="152"/>
      <c r="E5240" s="153">
        <f>'2.40-Dati'!A5239</f>
        <v>44384.166666666664</v>
      </c>
      <c r="F5240" s="157">
        <f>'2.40-Dati'!B5239</f>
        <v>72.199996948242102</v>
      </c>
      <c r="G5240" s="157">
        <f t="shared" si="162"/>
        <v>-1170.0057983399006</v>
      </c>
      <c r="H5240" s="157">
        <f t="shared" si="163"/>
        <v>-2960.0067138672016</v>
      </c>
    </row>
    <row r="5241" spans="1:8" ht="15" customHeight="1" x14ac:dyDescent="0.2">
      <c r="A5241" s="152"/>
      <c r="B5241" s="152"/>
      <c r="C5241" s="152"/>
      <c r="D5241" s="152"/>
      <c r="E5241" s="153">
        <f>'2.40-Dati'!A5240</f>
        <v>44385.166666666664</v>
      </c>
      <c r="F5241" s="157">
        <f>'2.40-Dati'!B5240</f>
        <v>72.940002441406193</v>
      </c>
      <c r="G5241" s="157">
        <f t="shared" si="162"/>
        <v>740.00549316409092</v>
      </c>
      <c r="H5241" s="157">
        <f t="shared" si="163"/>
        <v>-430.00030517580967</v>
      </c>
    </row>
    <row r="5242" spans="1:8" ht="15" customHeight="1" x14ac:dyDescent="0.2">
      <c r="A5242" s="152"/>
      <c r="B5242" s="152"/>
      <c r="C5242" s="152"/>
      <c r="D5242" s="152"/>
      <c r="E5242" s="153">
        <f>'2.40-Dati'!A5241</f>
        <v>44386.166666666664</v>
      </c>
      <c r="F5242" s="157">
        <f>'2.40-Dati'!B5241</f>
        <v>74.559997558593693</v>
      </c>
      <c r="G5242" s="157">
        <f t="shared" si="162"/>
        <v>1619.9951171875</v>
      </c>
      <c r="H5242" s="157">
        <f t="shared" si="163"/>
        <v>2360.0006103515907</v>
      </c>
    </row>
    <row r="5243" spans="1:8" ht="15" customHeight="1" x14ac:dyDescent="0.2">
      <c r="A5243" s="152"/>
      <c r="B5243" s="152"/>
      <c r="C5243" s="152"/>
      <c r="D5243" s="152"/>
      <c r="E5243" s="153">
        <f>'2.40-Dati'!A5242</f>
        <v>44389.166666666664</v>
      </c>
      <c r="F5243" s="157">
        <f>'2.40-Dati'!B5242</f>
        <v>74.099998474121094</v>
      </c>
      <c r="G5243" s="157">
        <f t="shared" si="162"/>
        <v>-459.99908447259941</v>
      </c>
      <c r="H5243" s="157">
        <f t="shared" si="163"/>
        <v>1159.9960327149006</v>
      </c>
    </row>
    <row r="5244" spans="1:8" ht="15" customHeight="1" x14ac:dyDescent="0.2">
      <c r="A5244" s="152"/>
      <c r="B5244" s="152"/>
      <c r="C5244" s="152"/>
      <c r="D5244" s="152"/>
      <c r="E5244" s="153">
        <f>'2.40-Dati'!A5243</f>
        <v>44390.166666666664</v>
      </c>
      <c r="F5244" s="157">
        <f>'2.40-Dati'!B5243</f>
        <v>75.25</v>
      </c>
      <c r="G5244" s="157">
        <f t="shared" si="162"/>
        <v>1150.0015258789063</v>
      </c>
      <c r="H5244" s="157">
        <f t="shared" si="163"/>
        <v>690.00244140630684</v>
      </c>
    </row>
    <row r="5245" spans="1:8" ht="15" customHeight="1" x14ac:dyDescent="0.2">
      <c r="A5245" s="152"/>
      <c r="B5245" s="152"/>
      <c r="C5245" s="152"/>
      <c r="D5245" s="152"/>
      <c r="E5245" s="153">
        <f>'2.40-Dati'!A5244</f>
        <v>44391.166666666664</v>
      </c>
      <c r="F5245" s="157">
        <f>'2.40-Dati'!B5244</f>
        <v>73.129997253417898</v>
      </c>
      <c r="G5245" s="157">
        <f t="shared" si="162"/>
        <v>-2120.0027465821022</v>
      </c>
      <c r="H5245" s="157">
        <f t="shared" si="163"/>
        <v>-970.00122070319594</v>
      </c>
    </row>
    <row r="5246" spans="1:8" ht="15" customHeight="1" x14ac:dyDescent="0.2">
      <c r="A5246" s="152"/>
      <c r="B5246" s="152"/>
      <c r="C5246" s="152"/>
      <c r="D5246" s="152"/>
      <c r="E5246" s="153">
        <f>'2.40-Dati'!A5245</f>
        <v>44392.166666666664</v>
      </c>
      <c r="F5246" s="157">
        <f>'2.40-Dati'!B5245</f>
        <v>71.650001525878906</v>
      </c>
      <c r="G5246" s="157">
        <f t="shared" si="162"/>
        <v>-1479.9957275389916</v>
      </c>
      <c r="H5246" s="157">
        <f t="shared" si="163"/>
        <v>-3599.9984741210938</v>
      </c>
    </row>
    <row r="5247" spans="1:8" ht="15" customHeight="1" x14ac:dyDescent="0.2">
      <c r="A5247" s="152"/>
      <c r="B5247" s="152"/>
      <c r="C5247" s="152"/>
      <c r="D5247" s="152"/>
      <c r="E5247" s="153">
        <f>'2.40-Dati'!A5246</f>
        <v>44393.166666666664</v>
      </c>
      <c r="F5247" s="157">
        <f>'2.40-Dati'!B5246</f>
        <v>71.809997558593693</v>
      </c>
      <c r="G5247" s="157">
        <f t="shared" si="162"/>
        <v>159.99603271478691</v>
      </c>
      <c r="H5247" s="157">
        <f t="shared" si="163"/>
        <v>-1319.9996948242047</v>
      </c>
    </row>
    <row r="5248" spans="1:8" ht="15" customHeight="1" x14ac:dyDescent="0.2">
      <c r="A5248" s="152"/>
      <c r="B5248" s="152"/>
      <c r="C5248" s="152"/>
      <c r="D5248" s="152"/>
      <c r="E5248" s="153">
        <f>'2.40-Dati'!A5247</f>
        <v>44396.166666666664</v>
      </c>
      <c r="F5248" s="157">
        <f>'2.40-Dati'!B5247</f>
        <v>66.419998168945298</v>
      </c>
      <c r="G5248" s="157">
        <f t="shared" si="162"/>
        <v>-5389.9993896483948</v>
      </c>
      <c r="H5248" s="157">
        <f t="shared" si="163"/>
        <v>-5230.0033569336083</v>
      </c>
    </row>
    <row r="5249" spans="1:8" ht="15" customHeight="1" x14ac:dyDescent="0.2">
      <c r="A5249" s="152"/>
      <c r="B5249" s="152"/>
      <c r="C5249" s="152"/>
      <c r="D5249" s="152"/>
      <c r="E5249" s="153">
        <f>'2.40-Dati'!A5248</f>
        <v>44397.166666666664</v>
      </c>
      <c r="F5249" s="157">
        <f>'2.40-Dati'!B5248</f>
        <v>67.419998168945298</v>
      </c>
      <c r="G5249" s="157">
        <f t="shared" si="162"/>
        <v>1000</v>
      </c>
      <c r="H5249" s="157">
        <f t="shared" si="163"/>
        <v>-4389.9993896483948</v>
      </c>
    </row>
    <row r="5250" spans="1:8" ht="15" customHeight="1" x14ac:dyDescent="0.2">
      <c r="A5250" s="152"/>
      <c r="B5250" s="152"/>
      <c r="C5250" s="152"/>
      <c r="D5250" s="152"/>
      <c r="E5250" s="153">
        <f>'2.40-Dati'!A5249</f>
        <v>44398.166666666664</v>
      </c>
      <c r="F5250" s="157">
        <f>'2.40-Dati'!B5249</f>
        <v>70.300003051757798</v>
      </c>
      <c r="G5250" s="157">
        <f t="shared" si="162"/>
        <v>2880.0048828125</v>
      </c>
      <c r="H5250" s="157">
        <f t="shared" si="163"/>
        <v>3880.0048828125</v>
      </c>
    </row>
    <row r="5251" spans="1:8" ht="15" customHeight="1" x14ac:dyDescent="0.2">
      <c r="A5251" s="152"/>
      <c r="B5251" s="152"/>
      <c r="C5251" s="152"/>
      <c r="D5251" s="152"/>
      <c r="E5251" s="153">
        <f>'2.40-Dati'!A5250</f>
        <v>44399.166666666664</v>
      </c>
      <c r="F5251" s="157">
        <f>'2.40-Dati'!B5250</f>
        <v>71.910003662109304</v>
      </c>
      <c r="G5251" s="157">
        <f t="shared" si="162"/>
        <v>1610.0006103515057</v>
      </c>
      <c r="H5251" s="157">
        <f t="shared" si="163"/>
        <v>4490.0054931640061</v>
      </c>
    </row>
    <row r="5252" spans="1:8" ht="15" customHeight="1" x14ac:dyDescent="0.2">
      <c r="A5252" s="152"/>
      <c r="B5252" s="152"/>
      <c r="C5252" s="152"/>
      <c r="D5252" s="152"/>
      <c r="E5252" s="153">
        <f>'2.40-Dati'!A5251</f>
        <v>44400.166666666664</v>
      </c>
      <c r="F5252" s="157">
        <f>'2.40-Dati'!B5251</f>
        <v>72.069999694824205</v>
      </c>
      <c r="G5252" s="157">
        <f t="shared" ref="G5252:G5315" si="164">IF($B$1="lunga",1,-1)*$B$3*(F5252-F5251)</f>
        <v>159.99603271490059</v>
      </c>
      <c r="H5252" s="157">
        <f t="shared" si="163"/>
        <v>1769.9966430664063</v>
      </c>
    </row>
    <row r="5253" spans="1:8" ht="15" customHeight="1" x14ac:dyDescent="0.2">
      <c r="A5253" s="152"/>
      <c r="B5253" s="152"/>
      <c r="C5253" s="152"/>
      <c r="D5253" s="152"/>
      <c r="E5253" s="153">
        <f>'2.40-Dati'!A5252</f>
        <v>44403.166666666664</v>
      </c>
      <c r="F5253" s="157">
        <f>'2.40-Dati'!B5252</f>
        <v>71.910003662109304</v>
      </c>
      <c r="G5253" s="157">
        <f t="shared" si="164"/>
        <v>-159.99603271490059</v>
      </c>
      <c r="H5253" s="157">
        <f t="shared" ref="H5253:H5316" si="165">G5252+G5253</f>
        <v>0</v>
      </c>
    </row>
    <row r="5254" spans="1:8" ht="15" customHeight="1" x14ac:dyDescent="0.2">
      <c r="A5254" s="152"/>
      <c r="B5254" s="152"/>
      <c r="C5254" s="152"/>
      <c r="D5254" s="152"/>
      <c r="E5254" s="153">
        <f>'2.40-Dati'!A5253</f>
        <v>44404.166666666664</v>
      </c>
      <c r="F5254" s="157">
        <f>'2.40-Dati'!B5253</f>
        <v>71.650001525878906</v>
      </c>
      <c r="G5254" s="157">
        <f t="shared" si="164"/>
        <v>-260.0021362303977</v>
      </c>
      <c r="H5254" s="157">
        <f t="shared" si="165"/>
        <v>-419.99816894529829</v>
      </c>
    </row>
    <row r="5255" spans="1:8" ht="15" customHeight="1" x14ac:dyDescent="0.2">
      <c r="A5255" s="152"/>
      <c r="B5255" s="152"/>
      <c r="C5255" s="152"/>
      <c r="D5255" s="152"/>
      <c r="E5255" s="153">
        <f>'2.40-Dati'!A5254</f>
        <v>44405.166666666664</v>
      </c>
      <c r="F5255" s="157">
        <f>'2.40-Dati'!B5254</f>
        <v>72.389999389648395</v>
      </c>
      <c r="G5255" s="157">
        <f t="shared" si="164"/>
        <v>739.99786376948862</v>
      </c>
      <c r="H5255" s="157">
        <f t="shared" si="165"/>
        <v>479.99572753909092</v>
      </c>
    </row>
    <row r="5256" spans="1:8" ht="15" customHeight="1" x14ac:dyDescent="0.2">
      <c r="A5256" s="152"/>
      <c r="B5256" s="152"/>
      <c r="C5256" s="152"/>
      <c r="D5256" s="152"/>
      <c r="E5256" s="153">
        <f>'2.40-Dati'!A5255</f>
        <v>44406.166666666664</v>
      </c>
      <c r="F5256" s="157">
        <f>'2.40-Dati'!B5255</f>
        <v>73.620002746582003</v>
      </c>
      <c r="G5256" s="157">
        <f t="shared" si="164"/>
        <v>1230.0033569336078</v>
      </c>
      <c r="H5256" s="157">
        <f t="shared" si="165"/>
        <v>1970.0012207030964</v>
      </c>
    </row>
    <row r="5257" spans="1:8" ht="15" customHeight="1" x14ac:dyDescent="0.2">
      <c r="A5257" s="152"/>
      <c r="B5257" s="152"/>
      <c r="C5257" s="152"/>
      <c r="D5257" s="152"/>
      <c r="E5257" s="153">
        <f>'2.40-Dati'!A5256</f>
        <v>44407.166666666664</v>
      </c>
      <c r="F5257" s="157">
        <f>'2.40-Dati'!B5256</f>
        <v>73.949996948242102</v>
      </c>
      <c r="G5257" s="157">
        <f t="shared" si="164"/>
        <v>329.99420166009941</v>
      </c>
      <c r="H5257" s="157">
        <f t="shared" si="165"/>
        <v>1559.9975585937073</v>
      </c>
    </row>
    <row r="5258" spans="1:8" ht="15" customHeight="1" x14ac:dyDescent="0.2">
      <c r="A5258" s="152"/>
      <c r="B5258" s="152"/>
      <c r="C5258" s="152"/>
      <c r="D5258" s="152"/>
      <c r="E5258" s="153">
        <f>'2.40-Dati'!A5257</f>
        <v>44410.166666666664</v>
      </c>
      <c r="F5258" s="157">
        <f>'2.40-Dati'!B5257</f>
        <v>71.260002136230398</v>
      </c>
      <c r="G5258" s="157">
        <f t="shared" si="164"/>
        <v>-2689.9948120117047</v>
      </c>
      <c r="H5258" s="157">
        <f t="shared" si="165"/>
        <v>-2360.0006103516052</v>
      </c>
    </row>
    <row r="5259" spans="1:8" ht="15" customHeight="1" x14ac:dyDescent="0.2">
      <c r="A5259" s="152"/>
      <c r="B5259" s="152"/>
      <c r="C5259" s="152"/>
      <c r="D5259" s="152"/>
      <c r="E5259" s="153">
        <f>'2.40-Dati'!A5258</f>
        <v>44411.166666666664</v>
      </c>
      <c r="F5259" s="157">
        <f>'2.40-Dati'!B5258</f>
        <v>70.559997558593693</v>
      </c>
      <c r="G5259" s="157">
        <f t="shared" si="164"/>
        <v>-700.00457763670454</v>
      </c>
      <c r="H5259" s="157">
        <f t="shared" si="165"/>
        <v>-3389.9993896484093</v>
      </c>
    </row>
    <row r="5260" spans="1:8" ht="15" customHeight="1" x14ac:dyDescent="0.2">
      <c r="A5260" s="152"/>
      <c r="B5260" s="152"/>
      <c r="C5260" s="152"/>
      <c r="D5260" s="152"/>
      <c r="E5260" s="153">
        <f>'2.40-Dati'!A5259</f>
        <v>44412.166666666664</v>
      </c>
      <c r="F5260" s="157">
        <f>'2.40-Dati'!B5259</f>
        <v>68.150001525878906</v>
      </c>
      <c r="G5260" s="157">
        <f t="shared" si="164"/>
        <v>-2409.9960327147869</v>
      </c>
      <c r="H5260" s="157">
        <f t="shared" si="165"/>
        <v>-3110.0006103514916</v>
      </c>
    </row>
    <row r="5261" spans="1:8" ht="15" customHeight="1" x14ac:dyDescent="0.2">
      <c r="A5261" s="152"/>
      <c r="B5261" s="152"/>
      <c r="C5261" s="152"/>
      <c r="D5261" s="152"/>
      <c r="E5261" s="153">
        <f>'2.40-Dati'!A5260</f>
        <v>44413.166666666664</v>
      </c>
      <c r="F5261" s="157">
        <f>'2.40-Dati'!B5260</f>
        <v>69.089996337890597</v>
      </c>
      <c r="G5261" s="157">
        <f t="shared" si="164"/>
        <v>939.99481201169033</v>
      </c>
      <c r="H5261" s="157">
        <f t="shared" si="165"/>
        <v>-1470.0012207030966</v>
      </c>
    </row>
    <row r="5262" spans="1:8" ht="15" customHeight="1" x14ac:dyDescent="0.2">
      <c r="A5262" s="152"/>
      <c r="B5262" s="152"/>
      <c r="C5262" s="152"/>
      <c r="D5262" s="152"/>
      <c r="E5262" s="153">
        <f>'2.40-Dati'!A5261</f>
        <v>44414.166666666664</v>
      </c>
      <c r="F5262" s="157">
        <f>'2.40-Dati'!B5261</f>
        <v>68.279998779296804</v>
      </c>
      <c r="G5262" s="157">
        <f t="shared" si="164"/>
        <v>-809.99755859379263</v>
      </c>
      <c r="H5262" s="157">
        <f t="shared" si="165"/>
        <v>129.9972534178977</v>
      </c>
    </row>
    <row r="5263" spans="1:8" ht="15" customHeight="1" x14ac:dyDescent="0.2">
      <c r="A5263" s="152"/>
      <c r="B5263" s="152"/>
      <c r="C5263" s="152"/>
      <c r="D5263" s="152"/>
      <c r="E5263" s="153">
        <f>'2.40-Dati'!A5262</f>
        <v>44417.166666666664</v>
      </c>
      <c r="F5263" s="157">
        <f>'2.40-Dati'!B5262</f>
        <v>66.480003356933594</v>
      </c>
      <c r="G5263" s="157">
        <f t="shared" si="164"/>
        <v>-1799.9954223632103</v>
      </c>
      <c r="H5263" s="157">
        <f t="shared" si="165"/>
        <v>-2609.9929809570031</v>
      </c>
    </row>
    <row r="5264" spans="1:8" ht="15" customHeight="1" x14ac:dyDescent="0.2">
      <c r="A5264" s="152"/>
      <c r="B5264" s="152"/>
      <c r="C5264" s="152"/>
      <c r="D5264" s="152"/>
      <c r="E5264" s="153">
        <f>'2.40-Dati'!A5263</f>
        <v>44418.166666666664</v>
      </c>
      <c r="F5264" s="157">
        <f>'2.40-Dati'!B5263</f>
        <v>68.290000915527301</v>
      </c>
      <c r="G5264" s="157">
        <f t="shared" si="164"/>
        <v>1809.9975585937073</v>
      </c>
      <c r="H5264" s="157">
        <f t="shared" si="165"/>
        <v>10.002136230496944</v>
      </c>
    </row>
    <row r="5265" spans="1:8" ht="15" customHeight="1" x14ac:dyDescent="0.2">
      <c r="A5265" s="152"/>
      <c r="B5265" s="152"/>
      <c r="C5265" s="152"/>
      <c r="D5265" s="152"/>
      <c r="E5265" s="153">
        <f>'2.40-Dati'!A5264</f>
        <v>44419.166666666664</v>
      </c>
      <c r="F5265" s="157">
        <f>'2.40-Dati'!B5264</f>
        <v>69.25</v>
      </c>
      <c r="G5265" s="157">
        <f t="shared" si="164"/>
        <v>959.99908447269888</v>
      </c>
      <c r="H5265" s="157">
        <f t="shared" si="165"/>
        <v>2769.9966430664063</v>
      </c>
    </row>
    <row r="5266" spans="1:8" ht="15" customHeight="1" x14ac:dyDescent="0.2">
      <c r="A5266" s="152"/>
      <c r="B5266" s="152"/>
      <c r="C5266" s="152"/>
      <c r="D5266" s="152"/>
      <c r="E5266" s="153">
        <f>'2.40-Dati'!A5265</f>
        <v>44420.166666666664</v>
      </c>
      <c r="F5266" s="157">
        <f>'2.40-Dati'!B5265</f>
        <v>69.089996337890597</v>
      </c>
      <c r="G5266" s="157">
        <f t="shared" si="164"/>
        <v>-160.00366210940342</v>
      </c>
      <c r="H5266" s="157">
        <f t="shared" si="165"/>
        <v>799.99542236329546</v>
      </c>
    </row>
    <row r="5267" spans="1:8" ht="15" customHeight="1" x14ac:dyDescent="0.2">
      <c r="A5267" s="152"/>
      <c r="B5267" s="152"/>
      <c r="C5267" s="152"/>
      <c r="D5267" s="152"/>
      <c r="E5267" s="153">
        <f>'2.40-Dati'!A5266</f>
        <v>44421.166666666664</v>
      </c>
      <c r="F5267" s="157">
        <f>'2.40-Dati'!B5266</f>
        <v>68.440002441406193</v>
      </c>
      <c r="G5267" s="157">
        <f t="shared" si="164"/>
        <v>-649.99389648440342</v>
      </c>
      <c r="H5267" s="157">
        <f t="shared" si="165"/>
        <v>-809.99755859380684</v>
      </c>
    </row>
    <row r="5268" spans="1:8" ht="15" customHeight="1" x14ac:dyDescent="0.2">
      <c r="A5268" s="152"/>
      <c r="B5268" s="152"/>
      <c r="C5268" s="152"/>
      <c r="D5268" s="152"/>
      <c r="E5268" s="153">
        <f>'2.40-Dati'!A5267</f>
        <v>44424.166666666664</v>
      </c>
      <c r="F5268" s="157">
        <f>'2.40-Dati'!B5267</f>
        <v>67.290000915527301</v>
      </c>
      <c r="G5268" s="157">
        <f t="shared" si="164"/>
        <v>-1150.0015258788922</v>
      </c>
      <c r="H5268" s="157">
        <f t="shared" si="165"/>
        <v>-1799.9954223632956</v>
      </c>
    </row>
    <row r="5269" spans="1:8" ht="15" customHeight="1" x14ac:dyDescent="0.2">
      <c r="A5269" s="152"/>
      <c r="B5269" s="152"/>
      <c r="C5269" s="152"/>
      <c r="D5269" s="152"/>
      <c r="E5269" s="153">
        <f>'2.40-Dati'!A5268</f>
        <v>44425.166666666664</v>
      </c>
      <c r="F5269" s="157">
        <f>'2.40-Dati'!B5268</f>
        <v>66.589996337890597</v>
      </c>
      <c r="G5269" s="157">
        <f t="shared" si="164"/>
        <v>-700.00457763670454</v>
      </c>
      <c r="H5269" s="157">
        <f t="shared" si="165"/>
        <v>-1850.0061035155968</v>
      </c>
    </row>
    <row r="5270" spans="1:8" ht="15" customHeight="1" x14ac:dyDescent="0.2">
      <c r="A5270" s="152"/>
      <c r="B5270" s="152"/>
      <c r="C5270" s="152"/>
      <c r="D5270" s="152"/>
      <c r="E5270" s="153">
        <f>'2.40-Dati'!A5269</f>
        <v>44426.166666666664</v>
      </c>
      <c r="F5270" s="157">
        <f>'2.40-Dati'!B5269</f>
        <v>65.459999084472599</v>
      </c>
      <c r="G5270" s="157">
        <f t="shared" si="164"/>
        <v>-1129.9972534179972</v>
      </c>
      <c r="H5270" s="157">
        <f t="shared" si="165"/>
        <v>-1830.0018310547016</v>
      </c>
    </row>
    <row r="5271" spans="1:8" ht="15" customHeight="1" x14ac:dyDescent="0.2">
      <c r="A5271" s="152"/>
      <c r="B5271" s="152"/>
      <c r="C5271" s="152"/>
      <c r="D5271" s="152"/>
      <c r="E5271" s="153">
        <f>'2.40-Dati'!A5270</f>
        <v>44427.166666666664</v>
      </c>
      <c r="F5271" s="157">
        <f>'2.40-Dati'!B5270</f>
        <v>63.689998626708899</v>
      </c>
      <c r="G5271" s="157">
        <f t="shared" si="164"/>
        <v>-1770.0004577637003</v>
      </c>
      <c r="H5271" s="157">
        <f t="shared" si="165"/>
        <v>-2899.9977111816975</v>
      </c>
    </row>
    <row r="5272" spans="1:8" ht="15" customHeight="1" x14ac:dyDescent="0.2">
      <c r="A5272" s="152"/>
      <c r="B5272" s="152"/>
      <c r="C5272" s="152"/>
      <c r="D5272" s="152"/>
      <c r="E5272" s="153">
        <f>'2.40-Dati'!A5271</f>
        <v>44428.166666666664</v>
      </c>
      <c r="F5272" s="157">
        <f>'2.40-Dati'!B5271</f>
        <v>62.319999694824197</v>
      </c>
      <c r="G5272" s="157">
        <f t="shared" si="164"/>
        <v>-1369.9989318847017</v>
      </c>
      <c r="H5272" s="157">
        <f t="shared" si="165"/>
        <v>-3139.999389648402</v>
      </c>
    </row>
    <row r="5273" spans="1:8" ht="15" customHeight="1" x14ac:dyDescent="0.2">
      <c r="A5273" s="152"/>
      <c r="B5273" s="152"/>
      <c r="C5273" s="152"/>
      <c r="D5273" s="152"/>
      <c r="E5273" s="153">
        <f>'2.40-Dati'!A5272</f>
        <v>44431.166666666664</v>
      </c>
      <c r="F5273" s="157">
        <f>'2.40-Dati'!B5272</f>
        <v>65.639999389648395</v>
      </c>
      <c r="G5273" s="157">
        <f t="shared" si="164"/>
        <v>3319.9996948241974</v>
      </c>
      <c r="H5273" s="157">
        <f t="shared" si="165"/>
        <v>1950.0007629394956</v>
      </c>
    </row>
    <row r="5274" spans="1:8" ht="15" customHeight="1" x14ac:dyDescent="0.2">
      <c r="A5274" s="152"/>
      <c r="B5274" s="152"/>
      <c r="C5274" s="152"/>
      <c r="D5274" s="152"/>
      <c r="E5274" s="153">
        <f>'2.40-Dati'!A5273</f>
        <v>44432.166666666664</v>
      </c>
      <c r="F5274" s="157">
        <f>'2.40-Dati'!B5273</f>
        <v>67.540000915527301</v>
      </c>
      <c r="G5274" s="157">
        <f t="shared" si="164"/>
        <v>1900.0015258789063</v>
      </c>
      <c r="H5274" s="157">
        <f t="shared" si="165"/>
        <v>5220.0012207031032</v>
      </c>
    </row>
    <row r="5275" spans="1:8" ht="15" customHeight="1" x14ac:dyDescent="0.2">
      <c r="A5275" s="152"/>
      <c r="B5275" s="152"/>
      <c r="C5275" s="152"/>
      <c r="D5275" s="152"/>
      <c r="E5275" s="153">
        <f>'2.40-Dati'!A5274</f>
        <v>44433.166666666664</v>
      </c>
      <c r="F5275" s="157">
        <f>'2.40-Dati'!B5274</f>
        <v>68.360000610351506</v>
      </c>
      <c r="G5275" s="157">
        <f t="shared" si="164"/>
        <v>819.99969482420454</v>
      </c>
      <c r="H5275" s="157">
        <f t="shared" si="165"/>
        <v>2720.0012207031109</v>
      </c>
    </row>
    <row r="5276" spans="1:8" ht="15" customHeight="1" x14ac:dyDescent="0.2">
      <c r="A5276" s="152"/>
      <c r="B5276" s="152"/>
      <c r="C5276" s="152"/>
      <c r="D5276" s="152"/>
      <c r="E5276" s="153">
        <f>'2.40-Dati'!A5275</f>
        <v>44434.166666666664</v>
      </c>
      <c r="F5276" s="157">
        <f>'2.40-Dati'!B5275</f>
        <v>67.419998168945298</v>
      </c>
      <c r="G5276" s="157">
        <f t="shared" si="164"/>
        <v>-940.00244140620737</v>
      </c>
      <c r="H5276" s="157">
        <f t="shared" si="165"/>
        <v>-120.00274658200283</v>
      </c>
    </row>
    <row r="5277" spans="1:8" ht="15" customHeight="1" x14ac:dyDescent="0.2">
      <c r="A5277" s="152"/>
      <c r="B5277" s="152"/>
      <c r="C5277" s="152"/>
      <c r="D5277" s="152"/>
      <c r="E5277" s="153">
        <f>'2.40-Dati'!A5276</f>
        <v>44435.166666666664</v>
      </c>
      <c r="F5277" s="157">
        <f>'2.40-Dati'!B5276</f>
        <v>68.739997863769503</v>
      </c>
      <c r="G5277" s="157">
        <f t="shared" si="164"/>
        <v>1319.9996948242047</v>
      </c>
      <c r="H5277" s="157">
        <f t="shared" si="165"/>
        <v>379.99725341799729</v>
      </c>
    </row>
    <row r="5278" spans="1:8" ht="15" customHeight="1" x14ac:dyDescent="0.2">
      <c r="A5278" s="152"/>
      <c r="B5278" s="152"/>
      <c r="C5278" s="152"/>
      <c r="D5278" s="152"/>
      <c r="E5278" s="153">
        <f>'2.40-Dati'!A5277</f>
        <v>44438.166666666664</v>
      </c>
      <c r="F5278" s="157">
        <f>'2.40-Dati'!B5277</f>
        <v>69.209999084472599</v>
      </c>
      <c r="G5278" s="157">
        <f t="shared" si="164"/>
        <v>470.00122070309658</v>
      </c>
      <c r="H5278" s="157">
        <f t="shared" si="165"/>
        <v>1790.0009155273012</v>
      </c>
    </row>
    <row r="5279" spans="1:8" ht="15" customHeight="1" x14ac:dyDescent="0.2">
      <c r="A5279" s="152"/>
      <c r="B5279" s="152"/>
      <c r="C5279" s="152"/>
      <c r="D5279" s="152"/>
      <c r="E5279" s="153">
        <f>'2.40-Dati'!A5278</f>
        <v>44439.166666666664</v>
      </c>
      <c r="F5279" s="157">
        <f>'2.40-Dati'!B5278</f>
        <v>68.5</v>
      </c>
      <c r="G5279" s="157">
        <f t="shared" si="164"/>
        <v>-709.99908447259941</v>
      </c>
      <c r="H5279" s="157">
        <f t="shared" si="165"/>
        <v>-239.99786376950283</v>
      </c>
    </row>
    <row r="5280" spans="1:8" ht="15" customHeight="1" x14ac:dyDescent="0.2">
      <c r="A5280" s="152"/>
      <c r="B5280" s="152"/>
      <c r="C5280" s="152"/>
      <c r="D5280" s="152"/>
      <c r="E5280" s="153">
        <f>'2.40-Dati'!A5279</f>
        <v>44440.166666666664</v>
      </c>
      <c r="F5280" s="157">
        <f>'2.40-Dati'!B5279</f>
        <v>68.589996337890597</v>
      </c>
      <c r="G5280" s="157">
        <f t="shared" si="164"/>
        <v>89.996337890596578</v>
      </c>
      <c r="H5280" s="157">
        <f t="shared" si="165"/>
        <v>-620.00274658200283</v>
      </c>
    </row>
    <row r="5281" spans="1:8" ht="15" customHeight="1" x14ac:dyDescent="0.2">
      <c r="A5281" s="152"/>
      <c r="B5281" s="152"/>
      <c r="C5281" s="152"/>
      <c r="D5281" s="152"/>
      <c r="E5281" s="153">
        <f>'2.40-Dati'!A5280</f>
        <v>44441.166666666664</v>
      </c>
      <c r="F5281" s="157">
        <f>'2.40-Dati'!B5280</f>
        <v>69.989997863769503</v>
      </c>
      <c r="G5281" s="157">
        <f t="shared" si="164"/>
        <v>1400.0015258789063</v>
      </c>
      <c r="H5281" s="157">
        <f t="shared" si="165"/>
        <v>1489.9978637695028</v>
      </c>
    </row>
    <row r="5282" spans="1:8" ht="15" customHeight="1" x14ac:dyDescent="0.2">
      <c r="A5282" s="152"/>
      <c r="B5282" s="152"/>
      <c r="C5282" s="152"/>
      <c r="D5282" s="152"/>
      <c r="E5282" s="153">
        <f>'2.40-Dati'!A5281</f>
        <v>44442.166666666664</v>
      </c>
      <c r="F5282" s="157">
        <f>'2.40-Dati'!B5281</f>
        <v>69.290000915527301</v>
      </c>
      <c r="G5282" s="157">
        <f t="shared" si="164"/>
        <v>-699.99694824220171</v>
      </c>
      <c r="H5282" s="157">
        <f t="shared" si="165"/>
        <v>700.00457763670454</v>
      </c>
    </row>
    <row r="5283" spans="1:8" ht="15" customHeight="1" x14ac:dyDescent="0.2">
      <c r="A5283" s="152"/>
      <c r="B5283" s="152"/>
      <c r="C5283" s="152"/>
      <c r="D5283" s="152"/>
      <c r="E5283" s="153">
        <f>'2.40-Dati'!A5282</f>
        <v>44446.166666666664</v>
      </c>
      <c r="F5283" s="157">
        <f>'2.40-Dati'!B5282</f>
        <v>68.349998474121094</v>
      </c>
      <c r="G5283" s="157">
        <f t="shared" si="164"/>
        <v>-940.00244140620737</v>
      </c>
      <c r="H5283" s="157">
        <f t="shared" si="165"/>
        <v>-1639.9993896484091</v>
      </c>
    </row>
    <row r="5284" spans="1:8" ht="15" customHeight="1" x14ac:dyDescent="0.2">
      <c r="A5284" s="152"/>
      <c r="B5284" s="152"/>
      <c r="C5284" s="152"/>
      <c r="D5284" s="152"/>
      <c r="E5284" s="153">
        <f>'2.40-Dati'!A5283</f>
        <v>44447.166666666664</v>
      </c>
      <c r="F5284" s="157">
        <f>'2.40-Dati'!B5283</f>
        <v>69.300003051757798</v>
      </c>
      <c r="G5284" s="157">
        <f t="shared" si="164"/>
        <v>950.00457763670454</v>
      </c>
      <c r="H5284" s="157">
        <f t="shared" si="165"/>
        <v>10.002136230497172</v>
      </c>
    </row>
    <row r="5285" spans="1:8" ht="15" customHeight="1" x14ac:dyDescent="0.2">
      <c r="A5285" s="152"/>
      <c r="B5285" s="152"/>
      <c r="C5285" s="152"/>
      <c r="D5285" s="152"/>
      <c r="E5285" s="153">
        <f>'2.40-Dati'!A5284</f>
        <v>44448.166666666664</v>
      </c>
      <c r="F5285" s="157">
        <f>'2.40-Dati'!B5284</f>
        <v>68.139999389648395</v>
      </c>
      <c r="G5285" s="157">
        <f t="shared" si="164"/>
        <v>-1160.0036621094034</v>
      </c>
      <c r="H5285" s="157">
        <f t="shared" si="165"/>
        <v>-209.99908447269888</v>
      </c>
    </row>
    <row r="5286" spans="1:8" ht="15" customHeight="1" x14ac:dyDescent="0.2">
      <c r="A5286" s="152"/>
      <c r="B5286" s="152"/>
      <c r="C5286" s="152"/>
      <c r="D5286" s="152"/>
      <c r="E5286" s="153">
        <f>'2.40-Dati'!A5285</f>
        <v>44449.166666666664</v>
      </c>
      <c r="F5286" s="157">
        <f>'2.40-Dati'!B5285</f>
        <v>69.720001220703097</v>
      </c>
      <c r="G5286" s="157">
        <f t="shared" si="164"/>
        <v>1580.0018310547016</v>
      </c>
      <c r="H5286" s="157">
        <f t="shared" si="165"/>
        <v>419.99816894529818</v>
      </c>
    </row>
    <row r="5287" spans="1:8" ht="15" customHeight="1" x14ac:dyDescent="0.2">
      <c r="A5287" s="152"/>
      <c r="B5287" s="152"/>
      <c r="C5287" s="152"/>
      <c r="D5287" s="152"/>
      <c r="E5287" s="153">
        <f>'2.40-Dati'!A5286</f>
        <v>44452.166666666664</v>
      </c>
      <c r="F5287" s="157">
        <f>'2.40-Dati'!B5286</f>
        <v>70.449996948242102</v>
      </c>
      <c r="G5287" s="157">
        <f t="shared" si="164"/>
        <v>729.99572753900566</v>
      </c>
      <c r="H5287" s="157">
        <f t="shared" si="165"/>
        <v>2309.9975585937073</v>
      </c>
    </row>
    <row r="5288" spans="1:8" ht="15" customHeight="1" x14ac:dyDescent="0.2">
      <c r="A5288" s="152"/>
      <c r="B5288" s="152"/>
      <c r="C5288" s="152"/>
      <c r="D5288" s="152"/>
      <c r="E5288" s="153">
        <f>'2.40-Dati'!A5287</f>
        <v>44453.166666666664</v>
      </c>
      <c r="F5288" s="157">
        <f>'2.40-Dati'!B5287</f>
        <v>70.459999084472599</v>
      </c>
      <c r="G5288" s="157">
        <f t="shared" si="164"/>
        <v>10.002136230497172</v>
      </c>
      <c r="H5288" s="157">
        <f t="shared" si="165"/>
        <v>739.99786376950283</v>
      </c>
    </row>
    <row r="5289" spans="1:8" ht="15" customHeight="1" x14ac:dyDescent="0.2">
      <c r="A5289" s="152"/>
      <c r="B5289" s="152"/>
      <c r="C5289" s="152"/>
      <c r="D5289" s="152"/>
      <c r="E5289" s="153">
        <f>'2.40-Dati'!A5288</f>
        <v>44454.166666666664</v>
      </c>
      <c r="F5289" s="157">
        <f>'2.40-Dati'!B5288</f>
        <v>72.610000610351506</v>
      </c>
      <c r="G5289" s="157">
        <f t="shared" si="164"/>
        <v>2150.0015258789063</v>
      </c>
      <c r="H5289" s="157">
        <f t="shared" si="165"/>
        <v>2160.0036621094032</v>
      </c>
    </row>
    <row r="5290" spans="1:8" ht="15" customHeight="1" x14ac:dyDescent="0.2">
      <c r="A5290" s="152"/>
      <c r="B5290" s="152"/>
      <c r="C5290" s="152"/>
      <c r="D5290" s="152"/>
      <c r="E5290" s="153">
        <f>'2.40-Dati'!A5289</f>
        <v>44455.166666666664</v>
      </c>
      <c r="F5290" s="157">
        <f>'2.40-Dati'!B5289</f>
        <v>72.610000610351506</v>
      </c>
      <c r="G5290" s="157">
        <f t="shared" si="164"/>
        <v>0</v>
      </c>
      <c r="H5290" s="157">
        <f t="shared" si="165"/>
        <v>2150.0015258789063</v>
      </c>
    </row>
    <row r="5291" spans="1:8" ht="15" customHeight="1" x14ac:dyDescent="0.2">
      <c r="A5291" s="152"/>
      <c r="B5291" s="152"/>
      <c r="C5291" s="152"/>
      <c r="D5291" s="152"/>
      <c r="E5291" s="153">
        <f>'2.40-Dati'!A5290</f>
        <v>44456.166666666664</v>
      </c>
      <c r="F5291" s="157">
        <f>'2.40-Dati'!B5290</f>
        <v>71.970001220703097</v>
      </c>
      <c r="G5291" s="157">
        <f t="shared" si="164"/>
        <v>-639.99938964840908</v>
      </c>
      <c r="H5291" s="157">
        <f t="shared" si="165"/>
        <v>-639.99938964840908</v>
      </c>
    </row>
    <row r="5292" spans="1:8" ht="15" customHeight="1" x14ac:dyDescent="0.2">
      <c r="A5292" s="152"/>
      <c r="B5292" s="152"/>
      <c r="C5292" s="152"/>
      <c r="D5292" s="152"/>
      <c r="E5292" s="153">
        <f>'2.40-Dati'!A5291</f>
        <v>44459.166666666664</v>
      </c>
      <c r="F5292" s="157">
        <f>'2.40-Dati'!B5291</f>
        <v>70.290000915527301</v>
      </c>
      <c r="G5292" s="157">
        <f t="shared" si="164"/>
        <v>-1680.0003051757953</v>
      </c>
      <c r="H5292" s="157">
        <f t="shared" si="165"/>
        <v>-2319.9996948242042</v>
      </c>
    </row>
    <row r="5293" spans="1:8" ht="15" customHeight="1" x14ac:dyDescent="0.2">
      <c r="A5293" s="152"/>
      <c r="B5293" s="152"/>
      <c r="C5293" s="152"/>
      <c r="D5293" s="152"/>
      <c r="E5293" s="153">
        <f>'2.40-Dati'!A5292</f>
        <v>44460.166666666664</v>
      </c>
      <c r="F5293" s="157">
        <f>'2.40-Dati'!B5292</f>
        <v>70.559997558593693</v>
      </c>
      <c r="G5293" s="157">
        <f t="shared" si="164"/>
        <v>269.99664306639204</v>
      </c>
      <c r="H5293" s="157">
        <f t="shared" si="165"/>
        <v>-1410.0036621094032</v>
      </c>
    </row>
    <row r="5294" spans="1:8" ht="15" customHeight="1" x14ac:dyDescent="0.2">
      <c r="A5294" s="152"/>
      <c r="B5294" s="152"/>
      <c r="C5294" s="152"/>
      <c r="D5294" s="152"/>
      <c r="E5294" s="153">
        <f>'2.40-Dati'!A5293</f>
        <v>44461.166666666664</v>
      </c>
      <c r="F5294" s="157">
        <f>'2.40-Dati'!B5293</f>
        <v>72.230003356933594</v>
      </c>
      <c r="G5294" s="157">
        <f t="shared" si="164"/>
        <v>1670.0057983399006</v>
      </c>
      <c r="H5294" s="157">
        <f t="shared" si="165"/>
        <v>1940.0024414062927</v>
      </c>
    </row>
    <row r="5295" spans="1:8" ht="15" customHeight="1" x14ac:dyDescent="0.2">
      <c r="A5295" s="152"/>
      <c r="B5295" s="152"/>
      <c r="C5295" s="152"/>
      <c r="D5295" s="152"/>
      <c r="E5295" s="153">
        <f>'2.40-Dati'!A5294</f>
        <v>44462.166666666664</v>
      </c>
      <c r="F5295" s="157">
        <f>'2.40-Dati'!B5294</f>
        <v>73.300003051757798</v>
      </c>
      <c r="G5295" s="157">
        <f t="shared" si="164"/>
        <v>1069.9996948242047</v>
      </c>
      <c r="H5295" s="157">
        <f t="shared" si="165"/>
        <v>2740.0054931641052</v>
      </c>
    </row>
    <row r="5296" spans="1:8" ht="15" customHeight="1" x14ac:dyDescent="0.2">
      <c r="A5296" s="152"/>
      <c r="B5296" s="152"/>
      <c r="C5296" s="152"/>
      <c r="D5296" s="152"/>
      <c r="E5296" s="153">
        <f>'2.40-Dati'!A5295</f>
        <v>44463.166666666664</v>
      </c>
      <c r="F5296" s="157">
        <f>'2.40-Dati'!B5295</f>
        <v>73.980003356933594</v>
      </c>
      <c r="G5296" s="157">
        <f t="shared" si="164"/>
        <v>680.00030517579546</v>
      </c>
      <c r="H5296" s="157">
        <f t="shared" si="165"/>
        <v>1750</v>
      </c>
    </row>
    <row r="5297" spans="1:8" ht="15" customHeight="1" x14ac:dyDescent="0.2">
      <c r="A5297" s="152"/>
      <c r="B5297" s="152"/>
      <c r="C5297" s="152"/>
      <c r="D5297" s="152"/>
      <c r="E5297" s="153">
        <f>'2.40-Dati'!A5296</f>
        <v>44466.166666666664</v>
      </c>
      <c r="F5297" s="157">
        <f>'2.40-Dati'!B5296</f>
        <v>75.449996948242102</v>
      </c>
      <c r="G5297" s="157">
        <f t="shared" si="164"/>
        <v>1469.9935913085085</v>
      </c>
      <c r="H5297" s="157">
        <f t="shared" si="165"/>
        <v>2149.9938964843041</v>
      </c>
    </row>
    <row r="5298" spans="1:8" ht="15" customHeight="1" x14ac:dyDescent="0.2">
      <c r="A5298" s="152"/>
      <c r="B5298" s="152"/>
      <c r="C5298" s="152"/>
      <c r="D5298" s="152"/>
      <c r="E5298" s="153">
        <f>'2.40-Dati'!A5297</f>
        <v>44467.166666666664</v>
      </c>
      <c r="F5298" s="157">
        <f>'2.40-Dati'!B5297</f>
        <v>75.290000915527301</v>
      </c>
      <c r="G5298" s="157">
        <f t="shared" si="164"/>
        <v>-159.99603271480112</v>
      </c>
      <c r="H5298" s="157">
        <f t="shared" si="165"/>
        <v>1309.9975585937073</v>
      </c>
    </row>
    <row r="5299" spans="1:8" ht="15" customHeight="1" x14ac:dyDescent="0.2">
      <c r="A5299" s="152"/>
      <c r="B5299" s="152"/>
      <c r="C5299" s="152"/>
      <c r="D5299" s="152"/>
      <c r="E5299" s="153">
        <f>'2.40-Dati'!A5298</f>
        <v>44468.166666666664</v>
      </c>
      <c r="F5299" s="157">
        <f>'2.40-Dati'!B5298</f>
        <v>74.830001831054602</v>
      </c>
      <c r="G5299" s="157">
        <f t="shared" si="164"/>
        <v>-459.99908447269888</v>
      </c>
      <c r="H5299" s="157">
        <f t="shared" si="165"/>
        <v>-619.9951171875</v>
      </c>
    </row>
    <row r="5300" spans="1:8" ht="15" customHeight="1" x14ac:dyDescent="0.2">
      <c r="A5300" s="152"/>
      <c r="B5300" s="152"/>
      <c r="C5300" s="152"/>
      <c r="D5300" s="152"/>
      <c r="E5300" s="153">
        <f>'2.40-Dati'!A5299</f>
        <v>44469.166666666664</v>
      </c>
      <c r="F5300" s="157">
        <f>'2.40-Dati'!B5299</f>
        <v>75.029998779296804</v>
      </c>
      <c r="G5300" s="157">
        <f t="shared" si="164"/>
        <v>199.99694824220171</v>
      </c>
      <c r="H5300" s="157">
        <f t="shared" si="165"/>
        <v>-260.00213623049717</v>
      </c>
    </row>
    <row r="5301" spans="1:8" ht="15" customHeight="1" x14ac:dyDescent="0.2">
      <c r="A5301" s="152"/>
      <c r="B5301" s="152"/>
      <c r="C5301" s="152"/>
      <c r="D5301" s="152"/>
      <c r="E5301" s="153">
        <f>'2.40-Dati'!A5300</f>
        <v>44470.166666666664</v>
      </c>
      <c r="F5301" s="157">
        <f>'2.40-Dati'!B5300</f>
        <v>75.879997253417898</v>
      </c>
      <c r="G5301" s="157">
        <f t="shared" si="164"/>
        <v>849.99847412109375</v>
      </c>
      <c r="H5301" s="157">
        <f t="shared" si="165"/>
        <v>1049.9954223632953</v>
      </c>
    </row>
    <row r="5302" spans="1:8" ht="15" customHeight="1" x14ac:dyDescent="0.2">
      <c r="A5302" s="152"/>
      <c r="B5302" s="152"/>
      <c r="C5302" s="152"/>
      <c r="D5302" s="152"/>
      <c r="E5302" s="153">
        <f>'2.40-Dati'!A5301</f>
        <v>44473.166666666664</v>
      </c>
      <c r="F5302" s="157">
        <f>'2.40-Dati'!B5301</f>
        <v>77.620002746582003</v>
      </c>
      <c r="G5302" s="157">
        <f t="shared" si="164"/>
        <v>1740.0054931641052</v>
      </c>
      <c r="H5302" s="157">
        <f t="shared" si="165"/>
        <v>2590.003967285199</v>
      </c>
    </row>
    <row r="5303" spans="1:8" ht="15" customHeight="1" x14ac:dyDescent="0.2">
      <c r="A5303" s="152"/>
      <c r="B5303" s="152"/>
      <c r="C5303" s="152"/>
      <c r="D5303" s="152"/>
      <c r="E5303" s="153">
        <f>'2.40-Dati'!A5302</f>
        <v>44474.166666666664</v>
      </c>
      <c r="F5303" s="157">
        <f>'2.40-Dati'!B5302</f>
        <v>78.930000305175696</v>
      </c>
      <c r="G5303" s="157">
        <f t="shared" si="164"/>
        <v>1309.9975585936932</v>
      </c>
      <c r="H5303" s="157">
        <f t="shared" si="165"/>
        <v>3050.0030517577984</v>
      </c>
    </row>
    <row r="5304" spans="1:8" ht="15" customHeight="1" x14ac:dyDescent="0.2">
      <c r="A5304" s="152"/>
      <c r="B5304" s="152"/>
      <c r="C5304" s="152"/>
      <c r="D5304" s="152"/>
      <c r="E5304" s="153">
        <f>'2.40-Dati'!A5303</f>
        <v>44475.166666666664</v>
      </c>
      <c r="F5304" s="157">
        <f>'2.40-Dati'!B5303</f>
        <v>77.430000305175696</v>
      </c>
      <c r="G5304" s="157">
        <f t="shared" si="164"/>
        <v>-1500</v>
      </c>
      <c r="H5304" s="157">
        <f t="shared" si="165"/>
        <v>-190.00244140630684</v>
      </c>
    </row>
    <row r="5305" spans="1:8" ht="15" customHeight="1" x14ac:dyDescent="0.2">
      <c r="A5305" s="152"/>
      <c r="B5305" s="152"/>
      <c r="C5305" s="152"/>
      <c r="D5305" s="152"/>
      <c r="E5305" s="153">
        <f>'2.40-Dati'!A5304</f>
        <v>44476.166666666664</v>
      </c>
      <c r="F5305" s="157">
        <f>'2.40-Dati'!B5304</f>
        <v>78.300003051757798</v>
      </c>
      <c r="G5305" s="157">
        <f t="shared" si="164"/>
        <v>870.0027465821023</v>
      </c>
      <c r="H5305" s="157">
        <f t="shared" si="165"/>
        <v>-629.9972534178977</v>
      </c>
    </row>
    <row r="5306" spans="1:8" ht="15" customHeight="1" x14ac:dyDescent="0.2">
      <c r="A5306" s="152"/>
      <c r="B5306" s="152"/>
      <c r="C5306" s="152"/>
      <c r="D5306" s="152"/>
      <c r="E5306" s="153">
        <f>'2.40-Dati'!A5305</f>
        <v>44477.166666666664</v>
      </c>
      <c r="F5306" s="157">
        <f>'2.40-Dati'!B5305</f>
        <v>79.349998474121094</v>
      </c>
      <c r="G5306" s="157">
        <f t="shared" si="164"/>
        <v>1049.9954223632953</v>
      </c>
      <c r="H5306" s="157">
        <f t="shared" si="165"/>
        <v>1919.9981689453975</v>
      </c>
    </row>
    <row r="5307" spans="1:8" ht="15" customHeight="1" x14ac:dyDescent="0.2">
      <c r="A5307" s="152"/>
      <c r="B5307" s="152"/>
      <c r="C5307" s="152"/>
      <c r="D5307" s="152"/>
      <c r="E5307" s="153">
        <f>'2.40-Dati'!A5306</f>
        <v>44480.166666666664</v>
      </c>
      <c r="F5307" s="157">
        <f>'2.40-Dati'!B5306</f>
        <v>80.519996643066406</v>
      </c>
      <c r="G5307" s="157">
        <f t="shared" si="164"/>
        <v>1169.9981689453125</v>
      </c>
      <c r="H5307" s="157">
        <f t="shared" si="165"/>
        <v>2219.9935913086078</v>
      </c>
    </row>
    <row r="5308" spans="1:8" ht="15" customHeight="1" x14ac:dyDescent="0.2">
      <c r="A5308" s="152"/>
      <c r="B5308" s="152"/>
      <c r="C5308" s="152"/>
      <c r="D5308" s="152"/>
      <c r="E5308" s="153">
        <f>'2.40-Dati'!A5307</f>
        <v>44481.166666666664</v>
      </c>
      <c r="F5308" s="157">
        <f>'2.40-Dati'!B5307</f>
        <v>80.639999389648395</v>
      </c>
      <c r="G5308" s="157">
        <f t="shared" si="164"/>
        <v>120.00274658198862</v>
      </c>
      <c r="H5308" s="157">
        <f t="shared" si="165"/>
        <v>1290.000915527301</v>
      </c>
    </row>
    <row r="5309" spans="1:8" ht="15" customHeight="1" x14ac:dyDescent="0.2">
      <c r="A5309" s="152"/>
      <c r="B5309" s="152"/>
      <c r="C5309" s="152"/>
      <c r="D5309" s="152"/>
      <c r="E5309" s="153">
        <f>'2.40-Dati'!A5308</f>
        <v>44482.166666666664</v>
      </c>
      <c r="F5309" s="157">
        <f>'2.40-Dati'!B5308</f>
        <v>80.440002441406193</v>
      </c>
      <c r="G5309" s="157">
        <f t="shared" si="164"/>
        <v>-199.99694824220171</v>
      </c>
      <c r="H5309" s="157">
        <f t="shared" si="165"/>
        <v>-79.994201660213093</v>
      </c>
    </row>
    <row r="5310" spans="1:8" ht="15" customHeight="1" x14ac:dyDescent="0.2">
      <c r="A5310" s="152"/>
      <c r="B5310" s="152"/>
      <c r="C5310" s="152"/>
      <c r="D5310" s="152"/>
      <c r="E5310" s="153">
        <f>'2.40-Dati'!A5309</f>
        <v>44483.166666666664</v>
      </c>
      <c r="F5310" s="157">
        <f>'2.40-Dati'!B5309</f>
        <v>81.309997558593693</v>
      </c>
      <c r="G5310" s="157">
        <f t="shared" si="164"/>
        <v>869.9951171875</v>
      </c>
      <c r="H5310" s="157">
        <f t="shared" si="165"/>
        <v>669.99816894529829</v>
      </c>
    </row>
    <row r="5311" spans="1:8" ht="15" customHeight="1" x14ac:dyDescent="0.2">
      <c r="A5311" s="152"/>
      <c r="B5311" s="152"/>
      <c r="C5311" s="152"/>
      <c r="D5311" s="152"/>
      <c r="E5311" s="153">
        <f>'2.40-Dati'!A5310</f>
        <v>44484.166666666664</v>
      </c>
      <c r="F5311" s="157">
        <f>'2.40-Dati'!B5310</f>
        <v>82.279998779296804</v>
      </c>
      <c r="G5311" s="157">
        <f t="shared" si="164"/>
        <v>970.00122070311079</v>
      </c>
      <c r="H5311" s="157">
        <f t="shared" si="165"/>
        <v>1839.9963378906109</v>
      </c>
    </row>
    <row r="5312" spans="1:8" ht="15" customHeight="1" x14ac:dyDescent="0.2">
      <c r="A5312" s="152"/>
      <c r="B5312" s="152"/>
      <c r="C5312" s="152"/>
      <c r="D5312" s="152"/>
      <c r="E5312" s="153">
        <f>'2.40-Dati'!A5311</f>
        <v>44487.166666666664</v>
      </c>
      <c r="F5312" s="157">
        <f>'2.40-Dati'!B5311</f>
        <v>82.440002441406193</v>
      </c>
      <c r="G5312" s="157">
        <f t="shared" si="164"/>
        <v>160.00366210938921</v>
      </c>
      <c r="H5312" s="157">
        <f t="shared" si="165"/>
        <v>1130.0048828125</v>
      </c>
    </row>
    <row r="5313" spans="1:8" ht="15" customHeight="1" x14ac:dyDescent="0.2">
      <c r="A5313" s="152"/>
      <c r="B5313" s="152"/>
      <c r="C5313" s="152"/>
      <c r="D5313" s="152"/>
      <c r="E5313" s="153">
        <f>'2.40-Dati'!A5312</f>
        <v>44488.166666666664</v>
      </c>
      <c r="F5313" s="157">
        <f>'2.40-Dati'!B5312</f>
        <v>82.959999084472599</v>
      </c>
      <c r="G5313" s="157">
        <f t="shared" si="164"/>
        <v>519.99664306640625</v>
      </c>
      <c r="H5313" s="157">
        <f t="shared" si="165"/>
        <v>680.00030517579546</v>
      </c>
    </row>
    <row r="5314" spans="1:8" ht="15" customHeight="1" x14ac:dyDescent="0.2">
      <c r="A5314" s="152"/>
      <c r="B5314" s="152"/>
      <c r="C5314" s="152"/>
      <c r="D5314" s="152"/>
      <c r="E5314" s="153">
        <f>'2.40-Dati'!A5313</f>
        <v>44489.166666666664</v>
      </c>
      <c r="F5314" s="157">
        <f>'2.40-Dati'!B5313</f>
        <v>83.870002746582003</v>
      </c>
      <c r="G5314" s="157">
        <f t="shared" si="164"/>
        <v>910.00366210940342</v>
      </c>
      <c r="H5314" s="157">
        <f t="shared" si="165"/>
        <v>1430.0003051758097</v>
      </c>
    </row>
    <row r="5315" spans="1:8" ht="15" customHeight="1" x14ac:dyDescent="0.2">
      <c r="A5315" s="152"/>
      <c r="B5315" s="152"/>
      <c r="C5315" s="152"/>
      <c r="D5315" s="152"/>
      <c r="E5315" s="153">
        <f>'2.40-Dati'!A5314</f>
        <v>44490.166666666664</v>
      </c>
      <c r="F5315" s="157">
        <f>'2.40-Dati'!B5314</f>
        <v>82.5</v>
      </c>
      <c r="G5315" s="157">
        <f t="shared" si="164"/>
        <v>-1370.0027465820028</v>
      </c>
      <c r="H5315" s="157">
        <f t="shared" si="165"/>
        <v>-459.99908447259941</v>
      </c>
    </row>
    <row r="5316" spans="1:8" ht="15" customHeight="1" x14ac:dyDescent="0.2">
      <c r="A5316" s="152"/>
      <c r="B5316" s="152"/>
      <c r="C5316" s="152"/>
      <c r="D5316" s="152"/>
      <c r="E5316" s="153">
        <f>'2.40-Dati'!A5315</f>
        <v>44491.166666666664</v>
      </c>
      <c r="F5316" s="157">
        <f>'2.40-Dati'!B5315</f>
        <v>83.760002136230398</v>
      </c>
      <c r="G5316" s="157">
        <f t="shared" ref="G5316:G5379" si="166">IF($B$1="lunga",1,-1)*$B$3*(F5316-F5315)</f>
        <v>1260.0021362303978</v>
      </c>
      <c r="H5316" s="157">
        <f t="shared" si="165"/>
        <v>-110.00061035160502</v>
      </c>
    </row>
    <row r="5317" spans="1:8" ht="15" customHeight="1" x14ac:dyDescent="0.2">
      <c r="A5317" s="152"/>
      <c r="B5317" s="152"/>
      <c r="C5317" s="152"/>
      <c r="D5317" s="152"/>
      <c r="E5317" s="153">
        <f>'2.40-Dati'!A5316</f>
        <v>44494.166666666664</v>
      </c>
      <c r="F5317" s="157">
        <f>'2.40-Dati'!B5316</f>
        <v>83.760002136230398</v>
      </c>
      <c r="G5317" s="157">
        <f t="shared" si="166"/>
        <v>0</v>
      </c>
      <c r="H5317" s="157">
        <f t="shared" ref="H5317:H5380" si="167">G5316+G5317</f>
        <v>1260.0021362303978</v>
      </c>
    </row>
    <row r="5318" spans="1:8" ht="15" customHeight="1" x14ac:dyDescent="0.2">
      <c r="A5318" s="152"/>
      <c r="B5318" s="152"/>
      <c r="C5318" s="152"/>
      <c r="D5318" s="152"/>
      <c r="E5318" s="153">
        <f>'2.40-Dati'!A5317</f>
        <v>44495.166666666664</v>
      </c>
      <c r="F5318" s="157">
        <f>'2.40-Dati'!B5317</f>
        <v>84.650001525878906</v>
      </c>
      <c r="G5318" s="157">
        <f t="shared" si="166"/>
        <v>889.99938964850855</v>
      </c>
      <c r="H5318" s="157">
        <f t="shared" si="167"/>
        <v>889.99938964850855</v>
      </c>
    </row>
    <row r="5319" spans="1:8" ht="15" customHeight="1" x14ac:dyDescent="0.2">
      <c r="A5319" s="152"/>
      <c r="B5319" s="152"/>
      <c r="C5319" s="152"/>
      <c r="D5319" s="152"/>
      <c r="E5319" s="153">
        <f>'2.40-Dati'!A5318</f>
        <v>44496.166666666664</v>
      </c>
      <c r="F5319" s="157">
        <f>'2.40-Dati'!B5318</f>
        <v>82.660003662109304</v>
      </c>
      <c r="G5319" s="157">
        <f t="shared" si="166"/>
        <v>-1989.9978637696022</v>
      </c>
      <c r="H5319" s="157">
        <f t="shared" si="167"/>
        <v>-1099.9984741210938</v>
      </c>
    </row>
    <row r="5320" spans="1:8" ht="15" customHeight="1" x14ac:dyDescent="0.2">
      <c r="A5320" s="152"/>
      <c r="B5320" s="152"/>
      <c r="C5320" s="152"/>
      <c r="D5320" s="152"/>
      <c r="E5320" s="153">
        <f>'2.40-Dati'!A5319</f>
        <v>44497.166666666664</v>
      </c>
      <c r="F5320" s="157">
        <f>'2.40-Dati'!B5319</f>
        <v>82.809997558593693</v>
      </c>
      <c r="G5320" s="157">
        <f t="shared" si="166"/>
        <v>149.99389648438921</v>
      </c>
      <c r="H5320" s="157">
        <f t="shared" si="167"/>
        <v>-1840.0039672852131</v>
      </c>
    </row>
    <row r="5321" spans="1:8" ht="15" customHeight="1" x14ac:dyDescent="0.2">
      <c r="A5321" s="152"/>
      <c r="B5321" s="152"/>
      <c r="C5321" s="152"/>
      <c r="D5321" s="152"/>
      <c r="E5321" s="153">
        <f>'2.40-Dati'!A5320</f>
        <v>44498.166666666664</v>
      </c>
      <c r="F5321" s="157">
        <f>'2.40-Dati'!B5320</f>
        <v>83.569999694824205</v>
      </c>
      <c r="G5321" s="157">
        <f t="shared" si="166"/>
        <v>760.00213623051138</v>
      </c>
      <c r="H5321" s="157">
        <f t="shared" si="167"/>
        <v>909.99603271490059</v>
      </c>
    </row>
    <row r="5322" spans="1:8" ht="15" customHeight="1" x14ac:dyDescent="0.2">
      <c r="A5322" s="152"/>
      <c r="B5322" s="152"/>
      <c r="C5322" s="152"/>
      <c r="D5322" s="152"/>
      <c r="E5322" s="153">
        <f>'2.40-Dati'!A5321</f>
        <v>44501.166666666664</v>
      </c>
      <c r="F5322" s="157">
        <f>'2.40-Dati'!B5321</f>
        <v>84.050003051757798</v>
      </c>
      <c r="G5322" s="157">
        <f t="shared" si="166"/>
        <v>480.00335693359375</v>
      </c>
      <c r="H5322" s="157">
        <f t="shared" si="167"/>
        <v>1240.0054931641052</v>
      </c>
    </row>
    <row r="5323" spans="1:8" ht="15" customHeight="1" x14ac:dyDescent="0.2">
      <c r="A5323" s="152"/>
      <c r="B5323" s="152"/>
      <c r="C5323" s="152"/>
      <c r="D5323" s="152"/>
      <c r="E5323" s="153">
        <f>'2.40-Dati'!A5322</f>
        <v>44502.166666666664</v>
      </c>
      <c r="F5323" s="157">
        <f>'2.40-Dati'!B5322</f>
        <v>83.910003662109304</v>
      </c>
      <c r="G5323" s="157">
        <f t="shared" si="166"/>
        <v>-139.99938964849434</v>
      </c>
      <c r="H5323" s="157">
        <f t="shared" si="167"/>
        <v>340.00396728509941</v>
      </c>
    </row>
    <row r="5324" spans="1:8" ht="15" customHeight="1" x14ac:dyDescent="0.2">
      <c r="A5324" s="152"/>
      <c r="B5324" s="152"/>
      <c r="C5324" s="152"/>
      <c r="D5324" s="152"/>
      <c r="E5324" s="153">
        <f>'2.40-Dati'!A5323</f>
        <v>44503.166666666664</v>
      </c>
      <c r="F5324" s="157">
        <f>'2.40-Dati'!B5323</f>
        <v>80.860000610351506</v>
      </c>
      <c r="G5324" s="157">
        <f t="shared" si="166"/>
        <v>-3050.0030517577984</v>
      </c>
      <c r="H5324" s="157">
        <f t="shared" si="167"/>
        <v>-3190.0024414062927</v>
      </c>
    </row>
    <row r="5325" spans="1:8" ht="15" customHeight="1" x14ac:dyDescent="0.2">
      <c r="A5325" s="152"/>
      <c r="B5325" s="152"/>
      <c r="C5325" s="152"/>
      <c r="D5325" s="152"/>
      <c r="E5325" s="153">
        <f>'2.40-Dati'!A5324</f>
        <v>44504.166666666664</v>
      </c>
      <c r="F5325" s="157">
        <f>'2.40-Dati'!B5324</f>
        <v>78.809997558593693</v>
      </c>
      <c r="G5325" s="157">
        <f t="shared" si="166"/>
        <v>-2050.0030517578125</v>
      </c>
      <c r="H5325" s="157">
        <f t="shared" si="167"/>
        <v>-5100.0061035156104</v>
      </c>
    </row>
    <row r="5326" spans="1:8" ht="15" customHeight="1" x14ac:dyDescent="0.2">
      <c r="A5326" s="152"/>
      <c r="B5326" s="152"/>
      <c r="C5326" s="152"/>
      <c r="D5326" s="152"/>
      <c r="E5326" s="153">
        <f>'2.40-Dati'!A5325</f>
        <v>44505.166666666664</v>
      </c>
      <c r="F5326" s="157">
        <f>'2.40-Dati'!B5325</f>
        <v>81.269996643066406</v>
      </c>
      <c r="G5326" s="157">
        <f t="shared" si="166"/>
        <v>2459.9990844727131</v>
      </c>
      <c r="H5326" s="157">
        <f t="shared" si="167"/>
        <v>409.99603271490059</v>
      </c>
    </row>
    <row r="5327" spans="1:8" ht="15" customHeight="1" x14ac:dyDescent="0.2">
      <c r="A5327" s="152"/>
      <c r="B5327" s="152"/>
      <c r="C5327" s="152"/>
      <c r="D5327" s="152"/>
      <c r="E5327" s="153">
        <f>'2.40-Dati'!A5326</f>
        <v>44508.208333333336</v>
      </c>
      <c r="F5327" s="157">
        <f>'2.40-Dati'!B5326</f>
        <v>81.930000305175696</v>
      </c>
      <c r="G5327" s="157">
        <f t="shared" si="166"/>
        <v>660.00366210928973</v>
      </c>
      <c r="H5327" s="157">
        <f t="shared" si="167"/>
        <v>3120.0027465820031</v>
      </c>
    </row>
    <row r="5328" spans="1:8" ht="15" customHeight="1" x14ac:dyDescent="0.2">
      <c r="A5328" s="152"/>
      <c r="B5328" s="152"/>
      <c r="C5328" s="152"/>
      <c r="D5328" s="152"/>
      <c r="E5328" s="153">
        <f>'2.40-Dati'!A5327</f>
        <v>44509.208333333336</v>
      </c>
      <c r="F5328" s="157">
        <f>'2.40-Dati'!B5327</f>
        <v>84.150001525878906</v>
      </c>
      <c r="G5328" s="157">
        <f t="shared" si="166"/>
        <v>2220.0012207032105</v>
      </c>
      <c r="H5328" s="157">
        <f t="shared" si="167"/>
        <v>2880.0048828125</v>
      </c>
    </row>
    <row r="5329" spans="1:8" ht="15" customHeight="1" x14ac:dyDescent="0.2">
      <c r="A5329" s="152"/>
      <c r="B5329" s="152"/>
      <c r="C5329" s="152"/>
      <c r="D5329" s="152"/>
      <c r="E5329" s="153">
        <f>'2.40-Dati'!A5328</f>
        <v>44510.208333333336</v>
      </c>
      <c r="F5329" s="157">
        <f>'2.40-Dati'!B5328</f>
        <v>81.339996337890597</v>
      </c>
      <c r="G5329" s="157">
        <f t="shared" si="166"/>
        <v>-2810.0051879883094</v>
      </c>
      <c r="H5329" s="157">
        <f t="shared" si="167"/>
        <v>-590.00396728509895</v>
      </c>
    </row>
    <row r="5330" spans="1:8" ht="15" customHeight="1" x14ac:dyDescent="0.2">
      <c r="A5330" s="152"/>
      <c r="B5330" s="152"/>
      <c r="C5330" s="152"/>
      <c r="D5330" s="152"/>
      <c r="E5330" s="153">
        <f>'2.40-Dati'!A5329</f>
        <v>44511.208333333336</v>
      </c>
      <c r="F5330" s="157">
        <f>'2.40-Dati'!B5329</f>
        <v>81.589996337890597</v>
      </c>
      <c r="G5330" s="157">
        <f t="shared" si="166"/>
        <v>250</v>
      </c>
      <c r="H5330" s="157">
        <f t="shared" si="167"/>
        <v>-2560.0051879883094</v>
      </c>
    </row>
    <row r="5331" spans="1:8" ht="15" customHeight="1" x14ac:dyDescent="0.2">
      <c r="A5331" s="152"/>
      <c r="B5331" s="152"/>
      <c r="C5331" s="152"/>
      <c r="D5331" s="152"/>
      <c r="E5331" s="153">
        <f>'2.40-Dati'!A5330</f>
        <v>44512.208333333336</v>
      </c>
      <c r="F5331" s="157">
        <f>'2.40-Dati'!B5330</f>
        <v>80.790000915527301</v>
      </c>
      <c r="G5331" s="157">
        <f t="shared" si="166"/>
        <v>-799.99542236329546</v>
      </c>
      <c r="H5331" s="157">
        <f t="shared" si="167"/>
        <v>-549.99542236329546</v>
      </c>
    </row>
    <row r="5332" spans="1:8" ht="15" customHeight="1" x14ac:dyDescent="0.2">
      <c r="A5332" s="152"/>
      <c r="B5332" s="152"/>
      <c r="C5332" s="152"/>
      <c r="D5332" s="152"/>
      <c r="E5332" s="153">
        <f>'2.40-Dati'!A5331</f>
        <v>44515.208333333336</v>
      </c>
      <c r="F5332" s="157">
        <f>'2.40-Dati'!B5331</f>
        <v>80.879997253417898</v>
      </c>
      <c r="G5332" s="157">
        <f t="shared" si="166"/>
        <v>89.996337890596578</v>
      </c>
      <c r="H5332" s="157">
        <f t="shared" si="167"/>
        <v>-709.99908447269888</v>
      </c>
    </row>
    <row r="5333" spans="1:8" ht="15" customHeight="1" x14ac:dyDescent="0.2">
      <c r="A5333" s="152"/>
      <c r="B5333" s="152"/>
      <c r="C5333" s="152"/>
      <c r="D5333" s="152"/>
      <c r="E5333" s="153">
        <f>'2.40-Dati'!A5332</f>
        <v>44516.208333333336</v>
      </c>
      <c r="F5333" s="157">
        <f>'2.40-Dati'!B5332</f>
        <v>80.760002136230398</v>
      </c>
      <c r="G5333" s="157">
        <f t="shared" si="166"/>
        <v>-119.9951171875</v>
      </c>
      <c r="H5333" s="157">
        <f t="shared" si="167"/>
        <v>-29.998779296903422</v>
      </c>
    </row>
    <row r="5334" spans="1:8" ht="15" customHeight="1" x14ac:dyDescent="0.2">
      <c r="A5334" s="152"/>
      <c r="B5334" s="152"/>
      <c r="C5334" s="152"/>
      <c r="D5334" s="152"/>
      <c r="E5334" s="153">
        <f>'2.40-Dati'!A5333</f>
        <v>44517.208333333336</v>
      </c>
      <c r="F5334" s="157">
        <f>'2.40-Dati'!B5333</f>
        <v>78.360000610351506</v>
      </c>
      <c r="G5334" s="157">
        <f t="shared" si="166"/>
        <v>-2400.0015258788922</v>
      </c>
      <c r="H5334" s="157">
        <f t="shared" si="167"/>
        <v>-2519.9966430663922</v>
      </c>
    </row>
    <row r="5335" spans="1:8" ht="15" customHeight="1" x14ac:dyDescent="0.2">
      <c r="A5335" s="152"/>
      <c r="B5335" s="152"/>
      <c r="C5335" s="152"/>
      <c r="D5335" s="152"/>
      <c r="E5335" s="153">
        <f>'2.40-Dati'!A5334</f>
        <v>44518.208333333336</v>
      </c>
      <c r="F5335" s="157">
        <f>'2.40-Dati'!B5334</f>
        <v>79.010002136230398</v>
      </c>
      <c r="G5335" s="157">
        <f t="shared" si="166"/>
        <v>650.00152587889204</v>
      </c>
      <c r="H5335" s="157">
        <f t="shared" si="167"/>
        <v>-1750</v>
      </c>
    </row>
    <row r="5336" spans="1:8" ht="15" customHeight="1" x14ac:dyDescent="0.2">
      <c r="A5336" s="152"/>
      <c r="B5336" s="152"/>
      <c r="C5336" s="152"/>
      <c r="D5336" s="152"/>
      <c r="E5336" s="153">
        <f>'2.40-Dati'!A5335</f>
        <v>44519.208333333336</v>
      </c>
      <c r="F5336" s="157">
        <f>'2.40-Dati'!B5335</f>
        <v>76.099998474121094</v>
      </c>
      <c r="G5336" s="157">
        <f t="shared" si="166"/>
        <v>-2910.0036621093041</v>
      </c>
      <c r="H5336" s="157">
        <f t="shared" si="167"/>
        <v>-2260.0021362304119</v>
      </c>
    </row>
    <row r="5337" spans="1:8" ht="15" customHeight="1" x14ac:dyDescent="0.2">
      <c r="A5337" s="152"/>
      <c r="B5337" s="152"/>
      <c r="C5337" s="152"/>
      <c r="D5337" s="152"/>
      <c r="E5337" s="153">
        <f>'2.40-Dati'!A5336</f>
        <v>44522.208333333336</v>
      </c>
      <c r="F5337" s="157">
        <f>'2.40-Dati'!B5336</f>
        <v>76.75</v>
      </c>
      <c r="G5337" s="157">
        <f t="shared" si="166"/>
        <v>650.00152587890625</v>
      </c>
      <c r="H5337" s="157">
        <f t="shared" si="167"/>
        <v>-2260.0021362303978</v>
      </c>
    </row>
    <row r="5338" spans="1:8" ht="15" customHeight="1" x14ac:dyDescent="0.2">
      <c r="A5338" s="152"/>
      <c r="B5338" s="152"/>
      <c r="C5338" s="152"/>
      <c r="D5338" s="152"/>
      <c r="E5338" s="153">
        <f>'2.40-Dati'!A5337</f>
        <v>44523.208333333336</v>
      </c>
      <c r="F5338" s="157">
        <f>'2.40-Dati'!B5337</f>
        <v>78.5</v>
      </c>
      <c r="G5338" s="157">
        <f t="shared" si="166"/>
        <v>1750</v>
      </c>
      <c r="H5338" s="157">
        <f t="shared" si="167"/>
        <v>2400.0015258789063</v>
      </c>
    </row>
    <row r="5339" spans="1:8" ht="15" customHeight="1" x14ac:dyDescent="0.2">
      <c r="A5339" s="152"/>
      <c r="B5339" s="152"/>
      <c r="C5339" s="152"/>
      <c r="D5339" s="152"/>
      <c r="E5339" s="153">
        <f>'2.40-Dati'!A5338</f>
        <v>44524.208333333336</v>
      </c>
      <c r="F5339" s="157">
        <f>'2.40-Dati'!B5338</f>
        <v>78.389999389648395</v>
      </c>
      <c r="G5339" s="157">
        <f t="shared" si="166"/>
        <v>-110.00061035160513</v>
      </c>
      <c r="H5339" s="157">
        <f t="shared" si="167"/>
        <v>1639.9993896483948</v>
      </c>
    </row>
    <row r="5340" spans="1:8" ht="15" customHeight="1" x14ac:dyDescent="0.2">
      <c r="A5340" s="152"/>
      <c r="B5340" s="152"/>
      <c r="C5340" s="152"/>
      <c r="D5340" s="152"/>
      <c r="E5340" s="153">
        <f>'2.40-Dati'!A5339</f>
        <v>44526.604166666664</v>
      </c>
      <c r="F5340" s="157">
        <f>'2.40-Dati'!B5339</f>
        <v>68.150001525878906</v>
      </c>
      <c r="G5340" s="157">
        <f t="shared" si="166"/>
        <v>-10239.997863769489</v>
      </c>
      <c r="H5340" s="157">
        <f t="shared" si="167"/>
        <v>-10349.998474121094</v>
      </c>
    </row>
    <row r="5341" spans="1:8" ht="15" customHeight="1" x14ac:dyDescent="0.2">
      <c r="A5341" s="152"/>
      <c r="B5341" s="152"/>
      <c r="C5341" s="152"/>
      <c r="D5341" s="152"/>
      <c r="E5341" s="153">
        <f>'2.40-Dati'!A5340</f>
        <v>44529.208333333336</v>
      </c>
      <c r="F5341" s="157">
        <f>'2.40-Dati'!B5340</f>
        <v>69.949996948242102</v>
      </c>
      <c r="G5341" s="157">
        <f t="shared" si="166"/>
        <v>1799.995422363196</v>
      </c>
      <c r="H5341" s="157">
        <f t="shared" si="167"/>
        <v>-8440.0024414062937</v>
      </c>
    </row>
    <row r="5342" spans="1:8" ht="15" customHeight="1" x14ac:dyDescent="0.2">
      <c r="A5342" s="152"/>
      <c r="B5342" s="152"/>
      <c r="C5342" s="152"/>
      <c r="D5342" s="152"/>
      <c r="E5342" s="153">
        <f>'2.40-Dati'!A5341</f>
        <v>44530.208333333336</v>
      </c>
      <c r="F5342" s="157">
        <f>'2.40-Dati'!B5341</f>
        <v>66.180000305175696</v>
      </c>
      <c r="G5342" s="157">
        <f t="shared" si="166"/>
        <v>-3769.9966430664063</v>
      </c>
      <c r="H5342" s="157">
        <f t="shared" si="167"/>
        <v>-1970.0012207032103</v>
      </c>
    </row>
    <row r="5343" spans="1:8" ht="15" customHeight="1" x14ac:dyDescent="0.2">
      <c r="A5343" s="152"/>
      <c r="B5343" s="152"/>
      <c r="C5343" s="152"/>
      <c r="D5343" s="152"/>
      <c r="E5343" s="153">
        <f>'2.40-Dati'!A5342</f>
        <v>44531.208333333336</v>
      </c>
      <c r="F5343" s="157">
        <f>'2.40-Dati'!B5342</f>
        <v>65.569999694824205</v>
      </c>
      <c r="G5343" s="157">
        <f t="shared" si="166"/>
        <v>-610.00061035149145</v>
      </c>
      <c r="H5343" s="157">
        <f t="shared" si="167"/>
        <v>-4379.9972534178978</v>
      </c>
    </row>
    <row r="5344" spans="1:8" ht="15" customHeight="1" x14ac:dyDescent="0.2">
      <c r="A5344" s="152"/>
      <c r="B5344" s="152"/>
      <c r="C5344" s="152"/>
      <c r="D5344" s="152"/>
      <c r="E5344" s="153">
        <f>'2.40-Dati'!A5343</f>
        <v>44532.208333333336</v>
      </c>
      <c r="F5344" s="157">
        <f>'2.40-Dati'!B5343</f>
        <v>66.5</v>
      </c>
      <c r="G5344" s="157">
        <f t="shared" si="166"/>
        <v>930.00030517579546</v>
      </c>
      <c r="H5344" s="157">
        <f t="shared" si="167"/>
        <v>319.99969482430402</v>
      </c>
    </row>
    <row r="5345" spans="1:8" ht="15" customHeight="1" x14ac:dyDescent="0.2">
      <c r="A5345" s="152"/>
      <c r="B5345" s="152"/>
      <c r="C5345" s="152"/>
      <c r="D5345" s="152"/>
      <c r="E5345" s="153">
        <f>'2.40-Dati'!A5344</f>
        <v>44533.208333333336</v>
      </c>
      <c r="F5345" s="157">
        <f>'2.40-Dati'!B5344</f>
        <v>66.260002136230398</v>
      </c>
      <c r="G5345" s="157">
        <f t="shared" si="166"/>
        <v>-239.9978637696023</v>
      </c>
      <c r="H5345" s="157">
        <f t="shared" si="167"/>
        <v>690.00244140619316</v>
      </c>
    </row>
    <row r="5346" spans="1:8" ht="15" customHeight="1" x14ac:dyDescent="0.2">
      <c r="A5346" s="152"/>
      <c r="B5346" s="152"/>
      <c r="C5346" s="152"/>
      <c r="D5346" s="152"/>
      <c r="E5346" s="153">
        <f>'2.40-Dati'!A5345</f>
        <v>44536.208333333336</v>
      </c>
      <c r="F5346" s="157">
        <f>'2.40-Dati'!B5345</f>
        <v>69.489997863769503</v>
      </c>
      <c r="G5346" s="157">
        <f t="shared" si="166"/>
        <v>3229.9957275391052</v>
      </c>
      <c r="H5346" s="157">
        <f t="shared" si="167"/>
        <v>2989.9978637695031</v>
      </c>
    </row>
    <row r="5347" spans="1:8" ht="15" customHeight="1" x14ac:dyDescent="0.2">
      <c r="A5347" s="152"/>
      <c r="B5347" s="152"/>
      <c r="C5347" s="152"/>
      <c r="D5347" s="152"/>
      <c r="E5347" s="153">
        <f>'2.40-Dati'!A5346</f>
        <v>44537.208333333336</v>
      </c>
      <c r="F5347" s="157">
        <f>'2.40-Dati'!B5346</f>
        <v>72.050003051757798</v>
      </c>
      <c r="G5347" s="157">
        <f t="shared" si="166"/>
        <v>2560.0051879882953</v>
      </c>
      <c r="H5347" s="157">
        <f t="shared" si="167"/>
        <v>5790.0009155274001</v>
      </c>
    </row>
    <row r="5348" spans="1:8" ht="15" customHeight="1" x14ac:dyDescent="0.2">
      <c r="A5348" s="152"/>
      <c r="B5348" s="152"/>
      <c r="C5348" s="152"/>
      <c r="D5348" s="152"/>
      <c r="E5348" s="153">
        <f>'2.40-Dati'!A5347</f>
        <v>44538.208333333336</v>
      </c>
      <c r="F5348" s="157">
        <f>'2.40-Dati'!B5347</f>
        <v>72.360000610351506</v>
      </c>
      <c r="G5348" s="157">
        <f t="shared" si="166"/>
        <v>309.99755859370737</v>
      </c>
      <c r="H5348" s="157">
        <f t="shared" si="167"/>
        <v>2870.0027465820026</v>
      </c>
    </row>
    <row r="5349" spans="1:8" ht="15" customHeight="1" x14ac:dyDescent="0.2">
      <c r="A5349" s="152"/>
      <c r="B5349" s="152"/>
      <c r="C5349" s="152"/>
      <c r="D5349" s="152"/>
      <c r="E5349" s="153">
        <f>'2.40-Dati'!A5348</f>
        <v>44539.208333333336</v>
      </c>
      <c r="F5349" s="157">
        <f>'2.40-Dati'!B5348</f>
        <v>70.940002441406193</v>
      </c>
      <c r="G5349" s="157">
        <f t="shared" si="166"/>
        <v>-1419.9981689453125</v>
      </c>
      <c r="H5349" s="157">
        <f t="shared" si="167"/>
        <v>-1110.0006103516052</v>
      </c>
    </row>
    <row r="5350" spans="1:8" ht="15" customHeight="1" x14ac:dyDescent="0.2">
      <c r="A5350" s="152"/>
      <c r="B5350" s="152"/>
      <c r="C5350" s="152"/>
      <c r="D5350" s="152"/>
      <c r="E5350" s="153">
        <f>'2.40-Dati'!A5349</f>
        <v>44540.208333333336</v>
      </c>
      <c r="F5350" s="157">
        <f>'2.40-Dati'!B5349</f>
        <v>71.669998168945298</v>
      </c>
      <c r="G5350" s="157">
        <f t="shared" si="166"/>
        <v>729.99572753910513</v>
      </c>
      <c r="H5350" s="157">
        <f t="shared" si="167"/>
        <v>-690.00244140620737</v>
      </c>
    </row>
    <row r="5351" spans="1:8" ht="15" customHeight="1" x14ac:dyDescent="0.2">
      <c r="A5351" s="152"/>
      <c r="B5351" s="152"/>
      <c r="C5351" s="152"/>
      <c r="D5351" s="152"/>
      <c r="E5351" s="153">
        <f>'2.40-Dati'!A5350</f>
        <v>44543.208333333336</v>
      </c>
      <c r="F5351" s="157">
        <f>'2.40-Dati'!B5350</f>
        <v>71.290000915527301</v>
      </c>
      <c r="G5351" s="157">
        <f t="shared" si="166"/>
        <v>-379.99725341799717</v>
      </c>
      <c r="H5351" s="157">
        <f t="shared" si="167"/>
        <v>349.99847412110796</v>
      </c>
    </row>
    <row r="5352" spans="1:8" ht="15" customHeight="1" x14ac:dyDescent="0.2">
      <c r="A5352" s="152"/>
      <c r="B5352" s="152"/>
      <c r="C5352" s="152"/>
      <c r="D5352" s="152"/>
      <c r="E5352" s="153">
        <f>'2.40-Dati'!A5351</f>
        <v>44544.208333333336</v>
      </c>
      <c r="F5352" s="157">
        <f>'2.40-Dati'!B5351</f>
        <v>70.730003356933594</v>
      </c>
      <c r="G5352" s="157">
        <f t="shared" si="166"/>
        <v>-559.99755859370737</v>
      </c>
      <c r="H5352" s="157">
        <f t="shared" si="167"/>
        <v>-939.99481201170454</v>
      </c>
    </row>
    <row r="5353" spans="1:8" ht="15" customHeight="1" x14ac:dyDescent="0.2">
      <c r="A5353" s="152"/>
      <c r="B5353" s="152"/>
      <c r="C5353" s="152"/>
      <c r="D5353" s="152"/>
      <c r="E5353" s="153">
        <f>'2.40-Dati'!A5352</f>
        <v>44545.208333333336</v>
      </c>
      <c r="F5353" s="157">
        <f>'2.40-Dati'!B5352</f>
        <v>70.870002746582003</v>
      </c>
      <c r="G5353" s="157">
        <f t="shared" si="166"/>
        <v>139.99938964840908</v>
      </c>
      <c r="H5353" s="157">
        <f t="shared" si="167"/>
        <v>-419.99816894529829</v>
      </c>
    </row>
    <row r="5354" spans="1:8" ht="15" customHeight="1" x14ac:dyDescent="0.2">
      <c r="A5354" s="152"/>
      <c r="B5354" s="152"/>
      <c r="C5354" s="152"/>
      <c r="D5354" s="152"/>
      <c r="E5354" s="153">
        <f>'2.40-Dati'!A5353</f>
        <v>44546.208333333336</v>
      </c>
      <c r="F5354" s="157">
        <f>'2.40-Dati'!B5353</f>
        <v>72.379997253417898</v>
      </c>
      <c r="G5354" s="157">
        <f t="shared" si="166"/>
        <v>1509.9945068358948</v>
      </c>
      <c r="H5354" s="157">
        <f t="shared" si="167"/>
        <v>1649.9938964843038</v>
      </c>
    </row>
    <row r="5355" spans="1:8" ht="15" customHeight="1" x14ac:dyDescent="0.2">
      <c r="A5355" s="152"/>
      <c r="B5355" s="152"/>
      <c r="C5355" s="152"/>
      <c r="D5355" s="152"/>
      <c r="E5355" s="153">
        <f>'2.40-Dati'!A5354</f>
        <v>44547.208333333336</v>
      </c>
      <c r="F5355" s="157">
        <f>'2.40-Dati'!B5354</f>
        <v>70.860000610351506</v>
      </c>
      <c r="G5355" s="157">
        <f t="shared" si="166"/>
        <v>-1519.9966430663922</v>
      </c>
      <c r="H5355" s="157">
        <f t="shared" si="167"/>
        <v>-10.002136230497399</v>
      </c>
    </row>
    <row r="5356" spans="1:8" ht="15" customHeight="1" x14ac:dyDescent="0.2">
      <c r="A5356" s="152"/>
      <c r="B5356" s="152"/>
      <c r="C5356" s="152"/>
      <c r="D5356" s="152"/>
      <c r="E5356" s="153">
        <f>'2.40-Dati'!A5355</f>
        <v>44550.208333333336</v>
      </c>
      <c r="F5356" s="157">
        <f>'2.40-Dati'!B5355</f>
        <v>68.230003356933594</v>
      </c>
      <c r="G5356" s="157">
        <f t="shared" si="166"/>
        <v>-2629.9972534179119</v>
      </c>
      <c r="H5356" s="157">
        <f t="shared" si="167"/>
        <v>-4149.9938964843041</v>
      </c>
    </row>
    <row r="5357" spans="1:8" ht="15" customHeight="1" x14ac:dyDescent="0.2">
      <c r="A5357" s="152"/>
      <c r="B5357" s="152"/>
      <c r="C5357" s="152"/>
      <c r="D5357" s="152"/>
      <c r="E5357" s="153">
        <f>'2.40-Dati'!A5356</f>
        <v>44551.208333333336</v>
      </c>
      <c r="F5357" s="157">
        <f>'2.40-Dati'!B5356</f>
        <v>71.120002746582003</v>
      </c>
      <c r="G5357" s="157">
        <f t="shared" si="166"/>
        <v>2889.9993896484093</v>
      </c>
      <c r="H5357" s="157">
        <f t="shared" si="167"/>
        <v>260.0021362304974</v>
      </c>
    </row>
    <row r="5358" spans="1:8" ht="15" customHeight="1" x14ac:dyDescent="0.2">
      <c r="A5358" s="152"/>
      <c r="B5358" s="152"/>
      <c r="C5358" s="152"/>
      <c r="D5358" s="152"/>
      <c r="E5358" s="153">
        <f>'2.40-Dati'!A5357</f>
        <v>44552.208333333336</v>
      </c>
      <c r="F5358" s="157">
        <f>'2.40-Dati'!B5357</f>
        <v>72.760002136230398</v>
      </c>
      <c r="G5358" s="157">
        <f t="shared" si="166"/>
        <v>1639.9993896483948</v>
      </c>
      <c r="H5358" s="157">
        <f t="shared" si="167"/>
        <v>4529.9987792968041</v>
      </c>
    </row>
    <row r="5359" spans="1:8" ht="15" customHeight="1" x14ac:dyDescent="0.2">
      <c r="A5359" s="152"/>
      <c r="B5359" s="152"/>
      <c r="C5359" s="152"/>
      <c r="D5359" s="152"/>
      <c r="E5359" s="153">
        <f>'2.40-Dati'!A5358</f>
        <v>44553.208333333336</v>
      </c>
      <c r="F5359" s="157">
        <f>'2.40-Dati'!B5358</f>
        <v>73.790000915527301</v>
      </c>
      <c r="G5359" s="157">
        <f t="shared" si="166"/>
        <v>1029.9987792969034</v>
      </c>
      <c r="H5359" s="157">
        <f t="shared" si="167"/>
        <v>2669.9981689452979</v>
      </c>
    </row>
    <row r="5360" spans="1:8" ht="15" customHeight="1" x14ac:dyDescent="0.2">
      <c r="A5360" s="152"/>
      <c r="B5360" s="152"/>
      <c r="C5360" s="152"/>
      <c r="D5360" s="152"/>
      <c r="E5360" s="153">
        <f>'2.40-Dati'!A5359</f>
        <v>44557.208333333336</v>
      </c>
      <c r="F5360" s="157">
        <f>'2.40-Dati'!B5359</f>
        <v>75.569999694824205</v>
      </c>
      <c r="G5360" s="157">
        <f t="shared" si="166"/>
        <v>1779.9987792969034</v>
      </c>
      <c r="H5360" s="157">
        <f t="shared" si="167"/>
        <v>2809.9975585938068</v>
      </c>
    </row>
    <row r="5361" spans="1:8" ht="15" customHeight="1" x14ac:dyDescent="0.2">
      <c r="A5361" s="152"/>
      <c r="B5361" s="152"/>
      <c r="C5361" s="152"/>
      <c r="D5361" s="152"/>
      <c r="E5361" s="153">
        <f>'2.40-Dati'!A5360</f>
        <v>44558.208333333336</v>
      </c>
      <c r="F5361" s="157">
        <f>'2.40-Dati'!B5360</f>
        <v>75.980003356933594</v>
      </c>
      <c r="G5361" s="157">
        <f t="shared" si="166"/>
        <v>410.00366210938921</v>
      </c>
      <c r="H5361" s="157">
        <f t="shared" si="167"/>
        <v>2190.0024414062927</v>
      </c>
    </row>
    <row r="5362" spans="1:8" ht="15" customHeight="1" x14ac:dyDescent="0.2">
      <c r="A5362" s="152"/>
      <c r="B5362" s="152"/>
      <c r="C5362" s="152"/>
      <c r="D5362" s="152"/>
      <c r="E5362" s="153">
        <f>'2.40-Dati'!A5361</f>
        <v>44559.208333333336</v>
      </c>
      <c r="F5362" s="157">
        <f>'2.40-Dati'!B5361</f>
        <v>76.559997558593693</v>
      </c>
      <c r="G5362" s="157">
        <f t="shared" si="166"/>
        <v>579.99420166009941</v>
      </c>
      <c r="H5362" s="157">
        <f t="shared" si="167"/>
        <v>989.99786376948862</v>
      </c>
    </row>
    <row r="5363" spans="1:8" ht="15" customHeight="1" x14ac:dyDescent="0.2">
      <c r="A5363" s="152"/>
      <c r="B5363" s="152"/>
      <c r="C5363" s="152"/>
      <c r="D5363" s="152"/>
      <c r="E5363" s="153">
        <f>'2.40-Dati'!A5362</f>
        <v>44560.208333333336</v>
      </c>
      <c r="F5363" s="157">
        <f>'2.40-Dati'!B5362</f>
        <v>76.989997863769503</v>
      </c>
      <c r="G5363" s="157">
        <f t="shared" si="166"/>
        <v>430.00030517580967</v>
      </c>
      <c r="H5363" s="157">
        <f t="shared" si="167"/>
        <v>1009.9945068359091</v>
      </c>
    </row>
    <row r="5364" spans="1:8" ht="15" customHeight="1" x14ac:dyDescent="0.2">
      <c r="A5364" s="152"/>
      <c r="B5364" s="152"/>
      <c r="C5364" s="152"/>
      <c r="D5364" s="152"/>
      <c r="E5364" s="153">
        <f>'2.40-Dati'!A5363</f>
        <v>44561.208333333336</v>
      </c>
      <c r="F5364" s="157">
        <f>'2.40-Dati'!B5363</f>
        <v>75.209999084472599</v>
      </c>
      <c r="G5364" s="157">
        <f t="shared" si="166"/>
        <v>-1779.9987792969034</v>
      </c>
      <c r="H5364" s="157">
        <f t="shared" si="167"/>
        <v>-1349.9984741210938</v>
      </c>
    </row>
    <row r="5365" spans="1:8" ht="15" customHeight="1" x14ac:dyDescent="0.2">
      <c r="A5365" s="152"/>
      <c r="B5365" s="152"/>
      <c r="C5365" s="152"/>
      <c r="D5365" s="152"/>
      <c r="E5365" s="153">
        <f>'2.40-Dati'!A5364</f>
        <v>44564.208333333336</v>
      </c>
      <c r="F5365" s="157">
        <f>'2.40-Dati'!B5364</f>
        <v>76.080001831054602</v>
      </c>
      <c r="G5365" s="157">
        <f t="shared" si="166"/>
        <v>870.00274658200283</v>
      </c>
      <c r="H5365" s="157">
        <f t="shared" si="167"/>
        <v>-909.99603271490059</v>
      </c>
    </row>
    <row r="5366" spans="1:8" ht="15" customHeight="1" x14ac:dyDescent="0.2">
      <c r="A5366" s="152"/>
      <c r="B5366" s="152"/>
      <c r="C5366" s="152"/>
      <c r="D5366" s="152"/>
      <c r="E5366" s="153">
        <f>'2.40-Dati'!A5365</f>
        <v>44565.208333333336</v>
      </c>
      <c r="F5366" s="157">
        <f>'2.40-Dati'!B5365</f>
        <v>76.989997863769503</v>
      </c>
      <c r="G5366" s="157">
        <f t="shared" si="166"/>
        <v>909.99603271490059</v>
      </c>
      <c r="H5366" s="157">
        <f t="shared" si="167"/>
        <v>1779.9987792969034</v>
      </c>
    </row>
    <row r="5367" spans="1:8" ht="15" customHeight="1" x14ac:dyDescent="0.2">
      <c r="A5367" s="152"/>
      <c r="B5367" s="152"/>
      <c r="C5367" s="152"/>
      <c r="D5367" s="152"/>
      <c r="E5367" s="153">
        <f>'2.40-Dati'!A5366</f>
        <v>44566.208333333336</v>
      </c>
      <c r="F5367" s="157">
        <f>'2.40-Dati'!B5366</f>
        <v>77.849998474121094</v>
      </c>
      <c r="G5367" s="157">
        <f t="shared" si="166"/>
        <v>860.00061035159092</v>
      </c>
      <c r="H5367" s="157">
        <f t="shared" si="167"/>
        <v>1769.9966430664915</v>
      </c>
    </row>
    <row r="5368" spans="1:8" ht="15" customHeight="1" x14ac:dyDescent="0.2">
      <c r="A5368" s="152"/>
      <c r="B5368" s="152"/>
      <c r="C5368" s="152"/>
      <c r="D5368" s="152"/>
      <c r="E5368" s="153">
        <f>'2.40-Dati'!A5367</f>
        <v>44567.208333333336</v>
      </c>
      <c r="F5368" s="157">
        <f>'2.40-Dati'!B5367</f>
        <v>79.459999084472599</v>
      </c>
      <c r="G5368" s="157">
        <f t="shared" si="166"/>
        <v>1610.0006103515057</v>
      </c>
      <c r="H5368" s="157">
        <f t="shared" si="167"/>
        <v>2470.0012207030968</v>
      </c>
    </row>
    <row r="5369" spans="1:8" ht="15" customHeight="1" x14ac:dyDescent="0.2">
      <c r="A5369" s="152"/>
      <c r="B5369" s="152"/>
      <c r="C5369" s="152"/>
      <c r="D5369" s="152"/>
      <c r="E5369" s="153">
        <f>'2.40-Dati'!A5368</f>
        <v>44568.208333333336</v>
      </c>
      <c r="F5369" s="157">
        <f>'2.40-Dati'!B5368</f>
        <v>78.900001525878906</v>
      </c>
      <c r="G5369" s="157">
        <f t="shared" si="166"/>
        <v>-559.99755859369316</v>
      </c>
      <c r="H5369" s="157">
        <f t="shared" si="167"/>
        <v>1050.0030517578125</v>
      </c>
    </row>
    <row r="5370" spans="1:8" ht="15" customHeight="1" x14ac:dyDescent="0.2">
      <c r="A5370" s="152"/>
      <c r="B5370" s="152"/>
      <c r="C5370" s="152"/>
      <c r="D5370" s="152"/>
      <c r="E5370" s="153">
        <f>'2.40-Dati'!A5369</f>
        <v>44571.208333333336</v>
      </c>
      <c r="F5370" s="157">
        <f>'2.40-Dati'!B5369</f>
        <v>78.230003356933594</v>
      </c>
      <c r="G5370" s="157">
        <f t="shared" si="166"/>
        <v>-669.9981689453125</v>
      </c>
      <c r="H5370" s="157">
        <f t="shared" si="167"/>
        <v>-1229.9957275390057</v>
      </c>
    </row>
    <row r="5371" spans="1:8" ht="15" customHeight="1" x14ac:dyDescent="0.2">
      <c r="A5371" s="152"/>
      <c r="B5371" s="152"/>
      <c r="C5371" s="152"/>
      <c r="D5371" s="152"/>
      <c r="E5371" s="153">
        <f>'2.40-Dati'!A5370</f>
        <v>44572.208333333336</v>
      </c>
      <c r="F5371" s="157">
        <f>'2.40-Dati'!B5370</f>
        <v>81.220001220703097</v>
      </c>
      <c r="G5371" s="157">
        <f t="shared" si="166"/>
        <v>2989.9978637695031</v>
      </c>
      <c r="H5371" s="157">
        <f t="shared" si="167"/>
        <v>2319.9996948241906</v>
      </c>
    </row>
    <row r="5372" spans="1:8" ht="15" customHeight="1" x14ac:dyDescent="0.2">
      <c r="A5372" s="152"/>
      <c r="B5372" s="152"/>
      <c r="C5372" s="152"/>
      <c r="D5372" s="152"/>
      <c r="E5372" s="153">
        <f>'2.40-Dati'!A5371</f>
        <v>44573.208333333336</v>
      </c>
      <c r="F5372" s="157">
        <f>'2.40-Dati'!B5371</f>
        <v>82.639999389648395</v>
      </c>
      <c r="G5372" s="157">
        <f t="shared" si="166"/>
        <v>1419.9981689452984</v>
      </c>
      <c r="H5372" s="157">
        <f t="shared" si="167"/>
        <v>4409.9960327148019</v>
      </c>
    </row>
    <row r="5373" spans="1:8" ht="15" customHeight="1" x14ac:dyDescent="0.2">
      <c r="A5373" s="152"/>
      <c r="B5373" s="152"/>
      <c r="C5373" s="152"/>
      <c r="D5373" s="152"/>
      <c r="E5373" s="153">
        <f>'2.40-Dati'!A5372</f>
        <v>44574.208333333336</v>
      </c>
      <c r="F5373" s="157">
        <f>'2.40-Dati'!B5372</f>
        <v>82.120002746582003</v>
      </c>
      <c r="G5373" s="157">
        <f t="shared" si="166"/>
        <v>-519.99664306639204</v>
      </c>
      <c r="H5373" s="157">
        <f t="shared" si="167"/>
        <v>900.00152587890636</v>
      </c>
    </row>
    <row r="5374" spans="1:8" ht="15" customHeight="1" x14ac:dyDescent="0.2">
      <c r="A5374" s="152"/>
      <c r="B5374" s="152"/>
      <c r="C5374" s="152"/>
      <c r="D5374" s="152"/>
      <c r="E5374" s="153">
        <f>'2.40-Dati'!A5373</f>
        <v>44575.208333333336</v>
      </c>
      <c r="F5374" s="157">
        <f>'2.40-Dati'!B5373</f>
        <v>83.819999694824205</v>
      </c>
      <c r="G5374" s="157">
        <f t="shared" si="166"/>
        <v>1699.9969482422016</v>
      </c>
      <c r="H5374" s="157">
        <f t="shared" si="167"/>
        <v>1180.0003051758094</v>
      </c>
    </row>
    <row r="5375" spans="1:8" ht="15" customHeight="1" x14ac:dyDescent="0.2">
      <c r="A5375" s="152"/>
      <c r="B5375" s="152"/>
      <c r="C5375" s="152"/>
      <c r="D5375" s="152"/>
      <c r="E5375" s="153">
        <f>'2.40-Dati'!A5374</f>
        <v>44579.208333333336</v>
      </c>
      <c r="F5375" s="157">
        <f>'2.40-Dati'!B5374</f>
        <v>85.430000305175696</v>
      </c>
      <c r="G5375" s="157">
        <f t="shared" si="166"/>
        <v>1610.0006103514916</v>
      </c>
      <c r="H5375" s="157">
        <f t="shared" si="167"/>
        <v>3309.9975585936932</v>
      </c>
    </row>
    <row r="5376" spans="1:8" ht="15" customHeight="1" x14ac:dyDescent="0.2">
      <c r="A5376" s="152"/>
      <c r="B5376" s="152"/>
      <c r="C5376" s="152"/>
      <c r="D5376" s="152"/>
      <c r="E5376" s="153">
        <f>'2.40-Dati'!A5375</f>
        <v>44580.208333333336</v>
      </c>
      <c r="F5376" s="157">
        <f>'2.40-Dati'!B5375</f>
        <v>86.959999084472599</v>
      </c>
      <c r="G5376" s="157">
        <f t="shared" si="166"/>
        <v>1529.9987792969034</v>
      </c>
      <c r="H5376" s="157">
        <f t="shared" si="167"/>
        <v>3139.9993896483948</v>
      </c>
    </row>
    <row r="5377" spans="1:8" ht="15" customHeight="1" x14ac:dyDescent="0.2">
      <c r="A5377" s="152"/>
      <c r="B5377" s="152"/>
      <c r="C5377" s="152"/>
      <c r="D5377" s="152"/>
      <c r="E5377" s="153">
        <f>'2.40-Dati'!A5376</f>
        <v>44581.208333333336</v>
      </c>
      <c r="F5377" s="157">
        <f>'2.40-Dati'!B5376</f>
        <v>86.900001525878906</v>
      </c>
      <c r="G5377" s="157">
        <f t="shared" si="166"/>
        <v>-59.997558593693157</v>
      </c>
      <c r="H5377" s="157">
        <f t="shared" si="167"/>
        <v>1470.0012207032103</v>
      </c>
    </row>
    <row r="5378" spans="1:8" ht="15" customHeight="1" x14ac:dyDescent="0.2">
      <c r="A5378" s="152"/>
      <c r="B5378" s="152"/>
      <c r="C5378" s="152"/>
      <c r="D5378" s="152"/>
      <c r="E5378" s="153">
        <f>'2.40-Dati'!A5377</f>
        <v>44582.208333333336</v>
      </c>
      <c r="F5378" s="157">
        <f>'2.40-Dati'!B5377</f>
        <v>85.139999389648395</v>
      </c>
      <c r="G5378" s="157">
        <f t="shared" si="166"/>
        <v>-1760.0021362305115</v>
      </c>
      <c r="H5378" s="157">
        <f t="shared" si="167"/>
        <v>-1819.9996948242047</v>
      </c>
    </row>
    <row r="5379" spans="1:8" ht="15" customHeight="1" x14ac:dyDescent="0.2">
      <c r="A5379" s="152"/>
      <c r="B5379" s="152"/>
      <c r="C5379" s="152"/>
      <c r="D5379" s="152"/>
      <c r="E5379" s="153">
        <f>'2.40-Dati'!A5378</f>
        <v>44585.208333333336</v>
      </c>
      <c r="F5379" s="157">
        <f>'2.40-Dati'!B5378</f>
        <v>83.309997558593693</v>
      </c>
      <c r="G5379" s="157">
        <f t="shared" si="166"/>
        <v>-1830.0018310547016</v>
      </c>
      <c r="H5379" s="157">
        <f t="shared" si="167"/>
        <v>-3590.0039672852131</v>
      </c>
    </row>
    <row r="5380" spans="1:8" ht="15" customHeight="1" x14ac:dyDescent="0.2">
      <c r="A5380" s="152"/>
      <c r="B5380" s="152"/>
      <c r="C5380" s="152"/>
      <c r="D5380" s="152"/>
      <c r="E5380" s="153">
        <f>'2.40-Dati'!A5379</f>
        <v>44586.208333333336</v>
      </c>
      <c r="F5380" s="157">
        <f>'2.40-Dati'!B5379</f>
        <v>85.599998474121094</v>
      </c>
      <c r="G5380" s="157">
        <f t="shared" ref="G5380:G5443" si="168">IF($B$1="lunga",1,-1)*$B$3*(F5380-F5379)</f>
        <v>2290.0009155274006</v>
      </c>
      <c r="H5380" s="157">
        <f t="shared" si="167"/>
        <v>459.999084472699</v>
      </c>
    </row>
    <row r="5381" spans="1:8" ht="15" customHeight="1" x14ac:dyDescent="0.2">
      <c r="A5381" s="152"/>
      <c r="B5381" s="152"/>
      <c r="C5381" s="152"/>
      <c r="D5381" s="152"/>
      <c r="E5381" s="153">
        <f>'2.40-Dati'!A5380</f>
        <v>44587.208333333336</v>
      </c>
      <c r="F5381" s="157">
        <f>'2.40-Dati'!B5380</f>
        <v>87.349998474121094</v>
      </c>
      <c r="G5381" s="157">
        <f t="shared" si="168"/>
        <v>1750</v>
      </c>
      <c r="H5381" s="157">
        <f t="shared" ref="H5381:H5444" si="169">G5380+G5381</f>
        <v>4040.0009155274006</v>
      </c>
    </row>
    <row r="5382" spans="1:8" ht="15" customHeight="1" x14ac:dyDescent="0.2">
      <c r="A5382" s="152"/>
      <c r="B5382" s="152"/>
      <c r="C5382" s="152"/>
      <c r="D5382" s="152"/>
      <c r="E5382" s="153">
        <f>'2.40-Dati'!A5381</f>
        <v>44588.208333333336</v>
      </c>
      <c r="F5382" s="157">
        <f>'2.40-Dati'!B5381</f>
        <v>86.610000610351506</v>
      </c>
      <c r="G5382" s="157">
        <f t="shared" si="168"/>
        <v>-739.99786376958809</v>
      </c>
      <c r="H5382" s="157">
        <f t="shared" si="169"/>
        <v>1010.0021362304119</v>
      </c>
    </row>
    <row r="5383" spans="1:8" ht="15" customHeight="1" x14ac:dyDescent="0.2">
      <c r="A5383" s="152"/>
      <c r="B5383" s="152"/>
      <c r="C5383" s="152"/>
      <c r="D5383" s="152"/>
      <c r="E5383" s="153">
        <f>'2.40-Dati'!A5382</f>
        <v>44589.208333333336</v>
      </c>
      <c r="F5383" s="157">
        <f>'2.40-Dati'!B5382</f>
        <v>86.819999694824205</v>
      </c>
      <c r="G5383" s="157">
        <f t="shared" si="168"/>
        <v>209.99908447269888</v>
      </c>
      <c r="H5383" s="157">
        <f t="shared" si="169"/>
        <v>-529.99877929688921</v>
      </c>
    </row>
    <row r="5384" spans="1:8" ht="15" customHeight="1" x14ac:dyDescent="0.2">
      <c r="A5384" s="152"/>
      <c r="B5384" s="152"/>
      <c r="C5384" s="152"/>
      <c r="D5384" s="152"/>
      <c r="E5384" s="153">
        <f>'2.40-Dati'!A5383</f>
        <v>44592.208333333336</v>
      </c>
      <c r="F5384" s="157">
        <f>'2.40-Dati'!B5383</f>
        <v>88.150001525878906</v>
      </c>
      <c r="G5384" s="157">
        <f t="shared" si="168"/>
        <v>1330.0018310547016</v>
      </c>
      <c r="H5384" s="157">
        <f t="shared" si="169"/>
        <v>1540.0009155274006</v>
      </c>
    </row>
    <row r="5385" spans="1:8" ht="15" customHeight="1" x14ac:dyDescent="0.2">
      <c r="A5385" s="152"/>
      <c r="B5385" s="152"/>
      <c r="C5385" s="152"/>
      <c r="D5385" s="152"/>
      <c r="E5385" s="153">
        <f>'2.40-Dati'!A5384</f>
        <v>44593.208333333336</v>
      </c>
      <c r="F5385" s="157">
        <f>'2.40-Dati'!B5384</f>
        <v>88.199996948242102</v>
      </c>
      <c r="G5385" s="157">
        <f t="shared" si="168"/>
        <v>49.995422363195985</v>
      </c>
      <c r="H5385" s="157">
        <f t="shared" si="169"/>
        <v>1379.9972534178976</v>
      </c>
    </row>
    <row r="5386" spans="1:8" ht="15" customHeight="1" x14ac:dyDescent="0.2">
      <c r="A5386" s="152"/>
      <c r="B5386" s="152"/>
      <c r="C5386" s="152"/>
      <c r="D5386" s="152"/>
      <c r="E5386" s="153">
        <f>'2.40-Dati'!A5385</f>
        <v>44594.208333333336</v>
      </c>
      <c r="F5386" s="157">
        <f>'2.40-Dati'!B5385</f>
        <v>88.260002136230398</v>
      </c>
      <c r="G5386" s="157">
        <f t="shared" si="168"/>
        <v>60.005187988295461</v>
      </c>
      <c r="H5386" s="157">
        <f t="shared" si="169"/>
        <v>110.00061035149145</v>
      </c>
    </row>
    <row r="5387" spans="1:8" ht="15" customHeight="1" x14ac:dyDescent="0.2">
      <c r="A5387" s="152"/>
      <c r="B5387" s="152"/>
      <c r="C5387" s="152"/>
      <c r="D5387" s="152"/>
      <c r="E5387" s="153">
        <f>'2.40-Dati'!A5386</f>
        <v>44595.208333333336</v>
      </c>
      <c r="F5387" s="157">
        <f>'2.40-Dati'!B5386</f>
        <v>90.269996643066406</v>
      </c>
      <c r="G5387" s="157">
        <f t="shared" si="168"/>
        <v>2009.9945068360084</v>
      </c>
      <c r="H5387" s="157">
        <f t="shared" si="169"/>
        <v>2069.9996948243038</v>
      </c>
    </row>
    <row r="5388" spans="1:8" ht="15" customHeight="1" x14ac:dyDescent="0.2">
      <c r="A5388" s="152"/>
      <c r="B5388" s="152"/>
      <c r="C5388" s="152"/>
      <c r="D5388" s="152"/>
      <c r="E5388" s="153">
        <f>'2.40-Dati'!A5387</f>
        <v>44596.208333333336</v>
      </c>
      <c r="F5388" s="157">
        <f>'2.40-Dati'!B5387</f>
        <v>92.309997558593693</v>
      </c>
      <c r="G5388" s="157">
        <f t="shared" si="168"/>
        <v>2040.0009155272869</v>
      </c>
      <c r="H5388" s="157">
        <f t="shared" si="169"/>
        <v>4049.9954223632953</v>
      </c>
    </row>
    <row r="5389" spans="1:8" ht="15" customHeight="1" x14ac:dyDescent="0.2">
      <c r="A5389" s="152"/>
      <c r="B5389" s="152"/>
      <c r="C5389" s="152"/>
      <c r="D5389" s="152"/>
      <c r="E5389" s="153">
        <f>'2.40-Dati'!A5388</f>
        <v>44599.208333333336</v>
      </c>
      <c r="F5389" s="157">
        <f>'2.40-Dati'!B5388</f>
        <v>91.319999694824205</v>
      </c>
      <c r="G5389" s="157">
        <f t="shared" si="168"/>
        <v>-989.99786376948862</v>
      </c>
      <c r="H5389" s="157">
        <f t="shared" si="169"/>
        <v>1050.0030517577984</v>
      </c>
    </row>
    <row r="5390" spans="1:8" ht="15" customHeight="1" x14ac:dyDescent="0.2">
      <c r="A5390" s="152"/>
      <c r="B5390" s="152"/>
      <c r="C5390" s="152"/>
      <c r="D5390" s="152"/>
      <c r="E5390" s="153">
        <f>'2.40-Dati'!A5389</f>
        <v>44600.208333333336</v>
      </c>
      <c r="F5390" s="157">
        <f>'2.40-Dati'!B5389</f>
        <v>89.360000610351506</v>
      </c>
      <c r="G5390" s="157">
        <f t="shared" si="168"/>
        <v>-1959.999084472699</v>
      </c>
      <c r="H5390" s="157">
        <f t="shared" si="169"/>
        <v>-2949.9969482421875</v>
      </c>
    </row>
    <row r="5391" spans="1:8" ht="15" customHeight="1" x14ac:dyDescent="0.2">
      <c r="A5391" s="152"/>
      <c r="B5391" s="152"/>
      <c r="C5391" s="152"/>
      <c r="D5391" s="152"/>
      <c r="E5391" s="153">
        <f>'2.40-Dati'!A5390</f>
        <v>44601.208333333336</v>
      </c>
      <c r="F5391" s="157">
        <f>'2.40-Dati'!B5390</f>
        <v>89.660003662109304</v>
      </c>
      <c r="G5391" s="157">
        <f t="shared" si="168"/>
        <v>300.00305175779829</v>
      </c>
      <c r="H5391" s="157">
        <f t="shared" si="169"/>
        <v>-1659.9960327149006</v>
      </c>
    </row>
    <row r="5392" spans="1:8" ht="15" customHeight="1" x14ac:dyDescent="0.2">
      <c r="A5392" s="152"/>
      <c r="B5392" s="152"/>
      <c r="C5392" s="152"/>
      <c r="D5392" s="152"/>
      <c r="E5392" s="153">
        <f>'2.40-Dati'!A5391</f>
        <v>44602.208333333336</v>
      </c>
      <c r="F5392" s="157">
        <f>'2.40-Dati'!B5391</f>
        <v>89.879997253417898</v>
      </c>
      <c r="G5392" s="157">
        <f t="shared" si="168"/>
        <v>219.99359130859375</v>
      </c>
      <c r="H5392" s="157">
        <f t="shared" si="169"/>
        <v>519.99664306639204</v>
      </c>
    </row>
    <row r="5393" spans="1:8" ht="15" customHeight="1" x14ac:dyDescent="0.2">
      <c r="A5393" s="152"/>
      <c r="B5393" s="152"/>
      <c r="C5393" s="152"/>
      <c r="D5393" s="152"/>
      <c r="E5393" s="153">
        <f>'2.40-Dati'!A5392</f>
        <v>44603.208333333336</v>
      </c>
      <c r="F5393" s="157">
        <f>'2.40-Dati'!B5392</f>
        <v>93.099998474121094</v>
      </c>
      <c r="G5393" s="157">
        <f t="shared" si="168"/>
        <v>3220.0012207031959</v>
      </c>
      <c r="H5393" s="157">
        <f t="shared" si="169"/>
        <v>3439.9948120117897</v>
      </c>
    </row>
    <row r="5394" spans="1:8" ht="15" customHeight="1" x14ac:dyDescent="0.2">
      <c r="A5394" s="152"/>
      <c r="B5394" s="152"/>
      <c r="C5394" s="152"/>
      <c r="D5394" s="152"/>
      <c r="E5394" s="153">
        <f>'2.40-Dati'!A5393</f>
        <v>44606.208333333336</v>
      </c>
      <c r="F5394" s="157">
        <f>'2.40-Dati'!B5393</f>
        <v>95.459999084472599</v>
      </c>
      <c r="G5394" s="157">
        <f t="shared" si="168"/>
        <v>2360.0006103515057</v>
      </c>
      <c r="H5394" s="157">
        <f t="shared" si="169"/>
        <v>5580.0018310547021</v>
      </c>
    </row>
    <row r="5395" spans="1:8" ht="15" customHeight="1" x14ac:dyDescent="0.2">
      <c r="A5395" s="152"/>
      <c r="B5395" s="152"/>
      <c r="C5395" s="152"/>
      <c r="D5395" s="152"/>
      <c r="E5395" s="153">
        <f>'2.40-Dati'!A5394</f>
        <v>44607.208333333336</v>
      </c>
      <c r="F5395" s="157">
        <f>'2.40-Dati'!B5394</f>
        <v>92.069999694824205</v>
      </c>
      <c r="G5395" s="157">
        <f t="shared" si="168"/>
        <v>-3389.9993896483948</v>
      </c>
      <c r="H5395" s="157">
        <f t="shared" si="169"/>
        <v>-1029.9987792968891</v>
      </c>
    </row>
    <row r="5396" spans="1:8" ht="15" customHeight="1" x14ac:dyDescent="0.2">
      <c r="A5396" s="152"/>
      <c r="B5396" s="152"/>
      <c r="C5396" s="152"/>
      <c r="D5396" s="152"/>
      <c r="E5396" s="153">
        <f>'2.40-Dati'!A5395</f>
        <v>44608.208333333336</v>
      </c>
      <c r="F5396" s="157">
        <f>'2.40-Dati'!B5395</f>
        <v>93.660003662109304</v>
      </c>
      <c r="G5396" s="157">
        <f t="shared" si="168"/>
        <v>1590.0039672850994</v>
      </c>
      <c r="H5396" s="157">
        <f t="shared" si="169"/>
        <v>-1799.9954223632953</v>
      </c>
    </row>
    <row r="5397" spans="1:8" ht="15" customHeight="1" x14ac:dyDescent="0.2">
      <c r="A5397" s="152"/>
      <c r="B5397" s="152"/>
      <c r="C5397" s="152"/>
      <c r="D5397" s="152"/>
      <c r="E5397" s="153">
        <f>'2.40-Dati'!A5396</f>
        <v>44609.208333333336</v>
      </c>
      <c r="F5397" s="157">
        <f>'2.40-Dati'!B5396</f>
        <v>91.760002136230398</v>
      </c>
      <c r="G5397" s="157">
        <f t="shared" si="168"/>
        <v>-1900.0015258789063</v>
      </c>
      <c r="H5397" s="157">
        <f t="shared" si="169"/>
        <v>-309.99755859380684</v>
      </c>
    </row>
    <row r="5398" spans="1:8" ht="15" customHeight="1" x14ac:dyDescent="0.2">
      <c r="A5398" s="152"/>
      <c r="B5398" s="152"/>
      <c r="C5398" s="152"/>
      <c r="D5398" s="152"/>
      <c r="E5398" s="153">
        <f>'2.40-Dati'!A5397</f>
        <v>44610.208333333336</v>
      </c>
      <c r="F5398" s="157">
        <f>'2.40-Dati'!B5397</f>
        <v>91.069999694824205</v>
      </c>
      <c r="G5398" s="157">
        <f t="shared" si="168"/>
        <v>-690.00244140619316</v>
      </c>
      <c r="H5398" s="157">
        <f t="shared" si="169"/>
        <v>-2590.0039672850994</v>
      </c>
    </row>
    <row r="5399" spans="1:8" ht="15" customHeight="1" x14ac:dyDescent="0.2">
      <c r="A5399" s="152"/>
      <c r="B5399" s="152"/>
      <c r="C5399" s="152"/>
      <c r="D5399" s="152"/>
      <c r="E5399" s="153">
        <f>'2.40-Dati'!A5398</f>
        <v>44614.208333333336</v>
      </c>
      <c r="F5399" s="157">
        <f>'2.40-Dati'!B5398</f>
        <v>92.349998474121094</v>
      </c>
      <c r="G5399" s="157">
        <f t="shared" si="168"/>
        <v>1279.9987792968891</v>
      </c>
      <c r="H5399" s="157">
        <f t="shared" si="169"/>
        <v>589.99633789069594</v>
      </c>
    </row>
    <row r="5400" spans="1:8" ht="15" customHeight="1" x14ac:dyDescent="0.2">
      <c r="A5400" s="152"/>
      <c r="B5400" s="152"/>
      <c r="C5400" s="152"/>
      <c r="D5400" s="152"/>
      <c r="E5400" s="153">
        <f>'2.40-Dati'!A5399</f>
        <v>44615.208333333336</v>
      </c>
      <c r="F5400" s="157">
        <f>'2.40-Dati'!B5399</f>
        <v>92.099998474121094</v>
      </c>
      <c r="G5400" s="157">
        <f t="shared" si="168"/>
        <v>-250</v>
      </c>
      <c r="H5400" s="157">
        <f t="shared" si="169"/>
        <v>1029.9987792968891</v>
      </c>
    </row>
    <row r="5401" spans="1:8" ht="15" customHeight="1" x14ac:dyDescent="0.2">
      <c r="A5401" s="152"/>
      <c r="B5401" s="152"/>
      <c r="C5401" s="152"/>
      <c r="D5401" s="152"/>
      <c r="E5401" s="153">
        <f>'2.40-Dati'!A5400</f>
        <v>44616.208333333336</v>
      </c>
      <c r="F5401" s="157">
        <f>'2.40-Dati'!B5400</f>
        <v>92.809997558593693</v>
      </c>
      <c r="G5401" s="157">
        <f t="shared" si="168"/>
        <v>709.99908447259941</v>
      </c>
      <c r="H5401" s="157">
        <f t="shared" si="169"/>
        <v>459.99908447259941</v>
      </c>
    </row>
    <row r="5402" spans="1:8" ht="15" customHeight="1" x14ac:dyDescent="0.2">
      <c r="A5402" s="152"/>
      <c r="B5402" s="152"/>
      <c r="C5402" s="152"/>
      <c r="D5402" s="152"/>
      <c r="E5402" s="153">
        <f>'2.40-Dati'!A5401</f>
        <v>44617.208333333336</v>
      </c>
      <c r="F5402" s="157">
        <f>'2.40-Dati'!B5401</f>
        <v>91.589996337890597</v>
      </c>
      <c r="G5402" s="157">
        <f t="shared" si="168"/>
        <v>-1220.0012207030966</v>
      </c>
      <c r="H5402" s="157">
        <f t="shared" si="169"/>
        <v>-510.00213623049717</v>
      </c>
    </row>
    <row r="5403" spans="1:8" ht="15" customHeight="1" x14ac:dyDescent="0.2">
      <c r="A5403" s="152"/>
      <c r="B5403" s="152"/>
      <c r="C5403" s="152"/>
      <c r="D5403" s="152"/>
      <c r="E5403" s="153">
        <f>'2.40-Dati'!A5402</f>
        <v>44620.208333333336</v>
      </c>
      <c r="F5403" s="157">
        <f>'2.40-Dati'!B5402</f>
        <v>95.720001220703097</v>
      </c>
      <c r="G5403" s="157">
        <f t="shared" si="168"/>
        <v>4130.0048828125</v>
      </c>
      <c r="H5403" s="157">
        <f t="shared" si="169"/>
        <v>2910.0036621094032</v>
      </c>
    </row>
    <row r="5404" spans="1:8" ht="15" customHeight="1" x14ac:dyDescent="0.2">
      <c r="A5404" s="152"/>
      <c r="B5404" s="152"/>
      <c r="C5404" s="152"/>
      <c r="D5404" s="152"/>
      <c r="E5404" s="153">
        <f>'2.40-Dati'!A5403</f>
        <v>44621.208333333336</v>
      </c>
      <c r="F5404" s="157">
        <f>'2.40-Dati'!B5403</f>
        <v>103.41000366210901</v>
      </c>
      <c r="G5404" s="157">
        <f t="shared" si="168"/>
        <v>7690.0024414059089</v>
      </c>
      <c r="H5404" s="157">
        <f t="shared" si="169"/>
        <v>11820.007324218408</v>
      </c>
    </row>
    <row r="5405" spans="1:8" ht="15" customHeight="1" x14ac:dyDescent="0.2">
      <c r="A5405" s="152"/>
      <c r="B5405" s="152"/>
      <c r="C5405" s="152"/>
      <c r="D5405" s="152"/>
      <c r="E5405" s="153">
        <f>'2.40-Dati'!A5404</f>
        <v>44622.208333333336</v>
      </c>
      <c r="F5405" s="157">
        <f>'2.40-Dati'!B5404</f>
        <v>110.59999847412099</v>
      </c>
      <c r="G5405" s="157">
        <f t="shared" si="168"/>
        <v>7189.9948120119889</v>
      </c>
      <c r="H5405" s="157">
        <f t="shared" si="169"/>
        <v>14879.997253417898</v>
      </c>
    </row>
    <row r="5406" spans="1:8" ht="15" customHeight="1" x14ac:dyDescent="0.2">
      <c r="A5406" s="152"/>
      <c r="B5406" s="152"/>
      <c r="C5406" s="152"/>
      <c r="D5406" s="152"/>
      <c r="E5406" s="153">
        <f>'2.40-Dati'!A5405</f>
        <v>44623.208333333336</v>
      </c>
      <c r="F5406" s="157">
        <f>'2.40-Dati'!B5405</f>
        <v>107.669998168945</v>
      </c>
      <c r="G5406" s="157">
        <f t="shared" si="168"/>
        <v>-2930.0003051759945</v>
      </c>
      <c r="H5406" s="157">
        <f t="shared" si="169"/>
        <v>4259.9945068359939</v>
      </c>
    </row>
    <row r="5407" spans="1:8" ht="15" customHeight="1" x14ac:dyDescent="0.2">
      <c r="A5407" s="152"/>
      <c r="B5407" s="152"/>
      <c r="C5407" s="152"/>
      <c r="D5407" s="152"/>
      <c r="E5407" s="153">
        <f>'2.40-Dati'!A5406</f>
        <v>44624.208333333336</v>
      </c>
      <c r="F5407" s="157">
        <f>'2.40-Dati'!B5406</f>
        <v>115.680000305175</v>
      </c>
      <c r="G5407" s="157">
        <f t="shared" si="168"/>
        <v>8010.0021362299995</v>
      </c>
      <c r="H5407" s="157">
        <f t="shared" si="169"/>
        <v>5080.0018310540054</v>
      </c>
    </row>
    <row r="5408" spans="1:8" ht="15" customHeight="1" x14ac:dyDescent="0.2">
      <c r="A5408" s="152"/>
      <c r="B5408" s="152"/>
      <c r="C5408" s="152"/>
      <c r="D5408" s="152"/>
      <c r="E5408" s="153">
        <f>'2.40-Dati'!A5407</f>
        <v>44627.208333333336</v>
      </c>
      <c r="F5408" s="157">
        <f>'2.40-Dati'!B5407</f>
        <v>119.400001525878</v>
      </c>
      <c r="G5408" s="157">
        <f t="shared" si="168"/>
        <v>3720.0012207029972</v>
      </c>
      <c r="H5408" s="157">
        <f t="shared" si="169"/>
        <v>11730.003356932997</v>
      </c>
    </row>
    <row r="5409" spans="1:8" ht="15" customHeight="1" x14ac:dyDescent="0.2">
      <c r="A5409" s="152"/>
      <c r="B5409" s="152"/>
      <c r="C5409" s="152"/>
      <c r="D5409" s="152"/>
      <c r="E5409" s="153">
        <f>'2.40-Dati'!A5408</f>
        <v>44628.208333333336</v>
      </c>
      <c r="F5409" s="157">
        <f>'2.40-Dati'!B5408</f>
        <v>123.699996948242</v>
      </c>
      <c r="G5409" s="157">
        <f t="shared" si="168"/>
        <v>4299.9954223640061</v>
      </c>
      <c r="H5409" s="157">
        <f t="shared" si="169"/>
        <v>8019.9966430670029</v>
      </c>
    </row>
    <row r="5410" spans="1:8" ht="15" customHeight="1" x14ac:dyDescent="0.2">
      <c r="A5410" s="152"/>
      <c r="B5410" s="152"/>
      <c r="C5410" s="152"/>
      <c r="D5410" s="152"/>
      <c r="E5410" s="153">
        <f>'2.40-Dati'!A5409</f>
        <v>44629.208333333336</v>
      </c>
      <c r="F5410" s="157">
        <f>'2.40-Dati'!B5409</f>
        <v>108.699996948242</v>
      </c>
      <c r="G5410" s="157">
        <f t="shared" si="168"/>
        <v>-15000</v>
      </c>
      <c r="H5410" s="157">
        <f t="shared" si="169"/>
        <v>-10700.004577635995</v>
      </c>
    </row>
    <row r="5411" spans="1:8" ht="15" customHeight="1" x14ac:dyDescent="0.2">
      <c r="A5411" s="152"/>
      <c r="B5411" s="152"/>
      <c r="C5411" s="152"/>
      <c r="D5411" s="152"/>
      <c r="E5411" s="153">
        <f>'2.40-Dati'!A5410</f>
        <v>44630.208333333336</v>
      </c>
      <c r="F5411" s="157">
        <f>'2.40-Dati'!B5410</f>
        <v>106.01999664306599</v>
      </c>
      <c r="G5411" s="157">
        <f t="shared" si="168"/>
        <v>-2680.0003051760086</v>
      </c>
      <c r="H5411" s="157">
        <f t="shared" si="169"/>
        <v>-17680.000305176007</v>
      </c>
    </row>
    <row r="5412" spans="1:8" ht="15" customHeight="1" x14ac:dyDescent="0.2">
      <c r="A5412" s="152"/>
      <c r="B5412" s="152"/>
      <c r="C5412" s="152"/>
      <c r="D5412" s="152"/>
      <c r="E5412" s="153">
        <f>'2.40-Dati'!A5411</f>
        <v>44631.208333333336</v>
      </c>
      <c r="F5412" s="157">
        <f>'2.40-Dati'!B5411</f>
        <v>109.33000183105401</v>
      </c>
      <c r="G5412" s="157">
        <f t="shared" si="168"/>
        <v>3310.0051879880111</v>
      </c>
      <c r="H5412" s="157">
        <f t="shared" si="169"/>
        <v>630.00488281200251</v>
      </c>
    </row>
    <row r="5413" spans="1:8" ht="15" customHeight="1" x14ac:dyDescent="0.2">
      <c r="A5413" s="152"/>
      <c r="B5413" s="152"/>
      <c r="C5413" s="152"/>
      <c r="D5413" s="152"/>
      <c r="E5413" s="153">
        <f>'2.40-Dati'!A5412</f>
        <v>44634.166666666664</v>
      </c>
      <c r="F5413" s="157">
        <f>'2.40-Dati'!B5412</f>
        <v>103.01000213623</v>
      </c>
      <c r="G5413" s="157">
        <f t="shared" si="168"/>
        <v>-6319.9996948240059</v>
      </c>
      <c r="H5413" s="157">
        <f t="shared" si="169"/>
        <v>-3009.9945068359948</v>
      </c>
    </row>
    <row r="5414" spans="1:8" ht="15" customHeight="1" x14ac:dyDescent="0.2">
      <c r="A5414" s="152"/>
      <c r="B5414" s="152"/>
      <c r="C5414" s="152"/>
      <c r="D5414" s="152"/>
      <c r="E5414" s="153">
        <f>'2.40-Dati'!A5413</f>
        <v>44635.166666666664</v>
      </c>
      <c r="F5414" s="157">
        <f>'2.40-Dati'!B5413</f>
        <v>96.440002441406193</v>
      </c>
      <c r="G5414" s="157">
        <f t="shared" si="168"/>
        <v>-6569.9996948238067</v>
      </c>
      <c r="H5414" s="157">
        <f t="shared" si="169"/>
        <v>-12889.999389647812</v>
      </c>
    </row>
    <row r="5415" spans="1:8" ht="15" customHeight="1" x14ac:dyDescent="0.2">
      <c r="A5415" s="152"/>
      <c r="B5415" s="152"/>
      <c r="C5415" s="152"/>
      <c r="D5415" s="152"/>
      <c r="E5415" s="153">
        <f>'2.40-Dati'!A5414</f>
        <v>44636.166666666664</v>
      </c>
      <c r="F5415" s="157">
        <f>'2.40-Dati'!B5414</f>
        <v>95.040000915527301</v>
      </c>
      <c r="G5415" s="157">
        <f t="shared" si="168"/>
        <v>-1400.0015258788922</v>
      </c>
      <c r="H5415" s="157">
        <f t="shared" si="169"/>
        <v>-7970.0012207026994</v>
      </c>
    </row>
    <row r="5416" spans="1:8" ht="15" customHeight="1" x14ac:dyDescent="0.2">
      <c r="A5416" s="152"/>
      <c r="B5416" s="152"/>
      <c r="C5416" s="152"/>
      <c r="D5416" s="152"/>
      <c r="E5416" s="153">
        <f>'2.40-Dati'!A5415</f>
        <v>44637.166666666664</v>
      </c>
      <c r="F5416" s="157">
        <f>'2.40-Dati'!B5415</f>
        <v>102.980003356933</v>
      </c>
      <c r="G5416" s="157">
        <f t="shared" si="168"/>
        <v>7940.0024414056961</v>
      </c>
      <c r="H5416" s="157">
        <f t="shared" si="169"/>
        <v>6540.0009155268035</v>
      </c>
    </row>
    <row r="5417" spans="1:8" ht="15" customHeight="1" x14ac:dyDescent="0.2">
      <c r="A5417" s="152"/>
      <c r="B5417" s="152"/>
      <c r="C5417" s="152"/>
      <c r="D5417" s="152"/>
      <c r="E5417" s="153">
        <f>'2.40-Dati'!A5416</f>
        <v>44638.166666666664</v>
      </c>
      <c r="F5417" s="157">
        <f>'2.40-Dati'!B5416</f>
        <v>104.699996948242</v>
      </c>
      <c r="G5417" s="157">
        <f t="shared" si="168"/>
        <v>1719.9935913090058</v>
      </c>
      <c r="H5417" s="157">
        <f t="shared" si="169"/>
        <v>9659.9960327147019</v>
      </c>
    </row>
    <row r="5418" spans="1:8" ht="15" customHeight="1" x14ac:dyDescent="0.2">
      <c r="A5418" s="152"/>
      <c r="B5418" s="152"/>
      <c r="C5418" s="152"/>
      <c r="D5418" s="152"/>
      <c r="E5418" s="153">
        <f>'2.40-Dati'!A5417</f>
        <v>44641.166666666664</v>
      </c>
      <c r="F5418" s="157">
        <f>'2.40-Dati'!B5417</f>
        <v>112.120002746582</v>
      </c>
      <c r="G5418" s="157">
        <f t="shared" si="168"/>
        <v>7420.0057983400002</v>
      </c>
      <c r="H5418" s="157">
        <f t="shared" si="169"/>
        <v>9139.999389649005</v>
      </c>
    </row>
    <row r="5419" spans="1:8" ht="15" customHeight="1" x14ac:dyDescent="0.2">
      <c r="A5419" s="152"/>
      <c r="B5419" s="152"/>
      <c r="C5419" s="152"/>
      <c r="D5419" s="152"/>
      <c r="E5419" s="153">
        <f>'2.40-Dati'!A5418</f>
        <v>44642.166666666664</v>
      </c>
      <c r="F5419" s="157">
        <f>'2.40-Dati'!B5418</f>
        <v>111.76000213623</v>
      </c>
      <c r="G5419" s="157">
        <f t="shared" si="168"/>
        <v>-360.00061035200304</v>
      </c>
      <c r="H5419" s="157">
        <f t="shared" si="169"/>
        <v>7060.0051879879975</v>
      </c>
    </row>
    <row r="5420" spans="1:8" ht="15" customHeight="1" x14ac:dyDescent="0.2">
      <c r="A5420" s="152"/>
      <c r="B5420" s="152"/>
      <c r="C5420" s="152"/>
      <c r="D5420" s="152"/>
      <c r="E5420" s="153">
        <f>'2.40-Dati'!A5419</f>
        <v>44643.166666666664</v>
      </c>
      <c r="F5420" s="157">
        <f>'2.40-Dati'!B5419</f>
        <v>114.930000305175</v>
      </c>
      <c r="G5420" s="157">
        <f t="shared" si="168"/>
        <v>3169.9981689449996</v>
      </c>
      <c r="H5420" s="157">
        <f t="shared" si="169"/>
        <v>2809.9975585929965</v>
      </c>
    </row>
    <row r="5421" spans="1:8" ht="15" customHeight="1" x14ac:dyDescent="0.2">
      <c r="A5421" s="152"/>
      <c r="B5421" s="152"/>
      <c r="C5421" s="152"/>
      <c r="D5421" s="152"/>
      <c r="E5421" s="153">
        <f>'2.40-Dati'!A5420</f>
        <v>44644.166666666664</v>
      </c>
      <c r="F5421" s="157">
        <f>'2.40-Dati'!B5420</f>
        <v>112.33999633789</v>
      </c>
      <c r="G5421" s="157">
        <f t="shared" si="168"/>
        <v>-2590.0039672849998</v>
      </c>
      <c r="H5421" s="157">
        <f t="shared" si="169"/>
        <v>579.99420165999982</v>
      </c>
    </row>
    <row r="5422" spans="1:8" ht="15" customHeight="1" x14ac:dyDescent="0.2">
      <c r="A5422" s="152"/>
      <c r="B5422" s="152"/>
      <c r="C5422" s="152"/>
      <c r="D5422" s="152"/>
      <c r="E5422" s="153">
        <f>'2.40-Dati'!A5421</f>
        <v>44645.166666666664</v>
      </c>
      <c r="F5422" s="157">
        <f>'2.40-Dati'!B5421</f>
        <v>113.900001525878</v>
      </c>
      <c r="G5422" s="157">
        <f t="shared" si="168"/>
        <v>1560.005187987997</v>
      </c>
      <c r="H5422" s="157">
        <f t="shared" si="169"/>
        <v>-1029.9987792970028</v>
      </c>
    </row>
    <row r="5423" spans="1:8" ht="15" customHeight="1" x14ac:dyDescent="0.2">
      <c r="A5423" s="152"/>
      <c r="B5423" s="152"/>
      <c r="C5423" s="152"/>
      <c r="D5423" s="152"/>
      <c r="E5423" s="153">
        <f>'2.40-Dati'!A5422</f>
        <v>44648.166666666664</v>
      </c>
      <c r="F5423" s="157">
        <f>'2.40-Dati'!B5422</f>
        <v>105.959999084472</v>
      </c>
      <c r="G5423" s="157">
        <f t="shared" si="168"/>
        <v>-7940.0024414059944</v>
      </c>
      <c r="H5423" s="157">
        <f t="shared" si="169"/>
        <v>-6379.9972534179979</v>
      </c>
    </row>
    <row r="5424" spans="1:8" ht="15" customHeight="1" x14ac:dyDescent="0.2">
      <c r="A5424" s="152"/>
      <c r="B5424" s="152"/>
      <c r="C5424" s="152"/>
      <c r="D5424" s="152"/>
      <c r="E5424" s="153">
        <f>'2.40-Dati'!A5423</f>
        <v>44649.166666666664</v>
      </c>
      <c r="F5424" s="157">
        <f>'2.40-Dati'!B5423</f>
        <v>104.23999786376901</v>
      </c>
      <c r="G5424" s="157">
        <f t="shared" si="168"/>
        <v>-1720.0012207029972</v>
      </c>
      <c r="H5424" s="157">
        <f t="shared" si="169"/>
        <v>-9660.0036621089912</v>
      </c>
    </row>
    <row r="5425" spans="1:8" ht="15" customHeight="1" x14ac:dyDescent="0.2">
      <c r="A5425" s="152"/>
      <c r="B5425" s="152"/>
      <c r="C5425" s="152"/>
      <c r="D5425" s="152"/>
      <c r="E5425" s="153">
        <f>'2.40-Dati'!A5424</f>
        <v>44650.166666666664</v>
      </c>
      <c r="F5425" s="157">
        <f>'2.40-Dati'!B5424</f>
        <v>107.81999969482401</v>
      </c>
      <c r="G5425" s="157">
        <f t="shared" si="168"/>
        <v>3580.0018310550004</v>
      </c>
      <c r="H5425" s="157">
        <f t="shared" si="169"/>
        <v>1860.0006103520032</v>
      </c>
    </row>
    <row r="5426" spans="1:8" ht="15" customHeight="1" x14ac:dyDescent="0.2">
      <c r="A5426" s="152"/>
      <c r="B5426" s="152"/>
      <c r="C5426" s="152"/>
      <c r="D5426" s="152"/>
      <c r="E5426" s="153">
        <f>'2.40-Dati'!A5425</f>
        <v>44651.166666666664</v>
      </c>
      <c r="F5426" s="157">
        <f>'2.40-Dati'!B5425</f>
        <v>100.27999877929599</v>
      </c>
      <c r="G5426" s="157">
        <f t="shared" si="168"/>
        <v>-7540.0009155280113</v>
      </c>
      <c r="H5426" s="157">
        <f t="shared" si="169"/>
        <v>-3959.999084473011</v>
      </c>
    </row>
    <row r="5427" spans="1:8" ht="15" customHeight="1" x14ac:dyDescent="0.2">
      <c r="A5427" s="152"/>
      <c r="B5427" s="152"/>
      <c r="C5427" s="152"/>
      <c r="D5427" s="152"/>
      <c r="E5427" s="153">
        <f>'2.40-Dati'!A5426</f>
        <v>44652.166666666664</v>
      </c>
      <c r="F5427" s="157">
        <f>'2.40-Dati'!B5426</f>
        <v>99.269996643066406</v>
      </c>
      <c r="G5427" s="157">
        <f t="shared" si="168"/>
        <v>-1010.0021362295877</v>
      </c>
      <c r="H5427" s="157">
        <f t="shared" si="169"/>
        <v>-8550.0030517575997</v>
      </c>
    </row>
    <row r="5428" spans="1:8" ht="15" customHeight="1" x14ac:dyDescent="0.2">
      <c r="A5428" s="152"/>
      <c r="B5428" s="152"/>
      <c r="C5428" s="152"/>
      <c r="D5428" s="152"/>
      <c r="E5428" s="153">
        <f>'2.40-Dati'!A5427</f>
        <v>44655.166666666664</v>
      </c>
      <c r="F5428" s="157">
        <f>'2.40-Dati'!B5427</f>
        <v>103.27999877929599</v>
      </c>
      <c r="G5428" s="157">
        <f t="shared" si="168"/>
        <v>4010.0021362295874</v>
      </c>
      <c r="H5428" s="157">
        <f t="shared" si="169"/>
        <v>3000</v>
      </c>
    </row>
    <row r="5429" spans="1:8" ht="15" customHeight="1" x14ac:dyDescent="0.2">
      <c r="A5429" s="152"/>
      <c r="B5429" s="152"/>
      <c r="C5429" s="152"/>
      <c r="D5429" s="152"/>
      <c r="E5429" s="153">
        <f>'2.40-Dati'!A5428</f>
        <v>44656.166666666664</v>
      </c>
      <c r="F5429" s="157">
        <f>'2.40-Dati'!B5428</f>
        <v>101.959999084472</v>
      </c>
      <c r="G5429" s="157">
        <f t="shared" si="168"/>
        <v>-1319.9996948239914</v>
      </c>
      <c r="H5429" s="157">
        <f t="shared" si="169"/>
        <v>2690.0024414055961</v>
      </c>
    </row>
    <row r="5430" spans="1:8" ht="15" customHeight="1" x14ac:dyDescent="0.2">
      <c r="A5430" s="152"/>
      <c r="B5430" s="152"/>
      <c r="C5430" s="152"/>
      <c r="D5430" s="152"/>
      <c r="E5430" s="153">
        <f>'2.40-Dati'!A5429</f>
        <v>44657.166666666664</v>
      </c>
      <c r="F5430" s="157">
        <f>'2.40-Dati'!B5429</f>
        <v>96.230003356933594</v>
      </c>
      <c r="G5430" s="157">
        <f t="shared" si="168"/>
        <v>-5729.9957275384086</v>
      </c>
      <c r="H5430" s="157">
        <f t="shared" si="169"/>
        <v>-7049.9954223623999</v>
      </c>
    </row>
    <row r="5431" spans="1:8" ht="15" customHeight="1" x14ac:dyDescent="0.2">
      <c r="A5431" s="152"/>
      <c r="B5431" s="152"/>
      <c r="C5431" s="152"/>
      <c r="D5431" s="152"/>
      <c r="E5431" s="153">
        <f>'2.40-Dati'!A5430</f>
        <v>44658.166666666664</v>
      </c>
      <c r="F5431" s="157">
        <f>'2.40-Dati'!B5430</f>
        <v>96.029998779296804</v>
      </c>
      <c r="G5431" s="157">
        <f t="shared" si="168"/>
        <v>-200.0045776367898</v>
      </c>
      <c r="H5431" s="157">
        <f t="shared" si="169"/>
        <v>-5930.0003051751983</v>
      </c>
    </row>
    <row r="5432" spans="1:8" ht="15" customHeight="1" x14ac:dyDescent="0.2">
      <c r="A5432" s="152"/>
      <c r="B5432" s="152"/>
      <c r="C5432" s="152"/>
      <c r="D5432" s="152"/>
      <c r="E5432" s="153">
        <f>'2.40-Dati'!A5431</f>
        <v>44659.166666666664</v>
      </c>
      <c r="F5432" s="157">
        <f>'2.40-Dati'!B5431</f>
        <v>98.260002136230398</v>
      </c>
      <c r="G5432" s="157">
        <f t="shared" si="168"/>
        <v>2230.0033569335938</v>
      </c>
      <c r="H5432" s="157">
        <f t="shared" si="169"/>
        <v>2029.9987792968041</v>
      </c>
    </row>
    <row r="5433" spans="1:8" ht="15" customHeight="1" x14ac:dyDescent="0.2">
      <c r="A5433" s="152"/>
      <c r="B5433" s="152"/>
      <c r="C5433" s="152"/>
      <c r="D5433" s="152"/>
      <c r="E5433" s="153">
        <f>'2.40-Dati'!A5432</f>
        <v>44662.166666666664</v>
      </c>
      <c r="F5433" s="157">
        <f>'2.40-Dati'!B5432</f>
        <v>94.290000915527301</v>
      </c>
      <c r="G5433" s="157">
        <f t="shared" si="168"/>
        <v>-3970.0012207030968</v>
      </c>
      <c r="H5433" s="157">
        <f t="shared" si="169"/>
        <v>-1739.9978637695031</v>
      </c>
    </row>
    <row r="5434" spans="1:8" ht="15" customHeight="1" x14ac:dyDescent="0.2">
      <c r="A5434" s="152"/>
      <c r="B5434" s="152"/>
      <c r="C5434" s="152"/>
      <c r="D5434" s="152"/>
      <c r="E5434" s="153">
        <f>'2.40-Dati'!A5433</f>
        <v>44663.166666666664</v>
      </c>
      <c r="F5434" s="157">
        <f>'2.40-Dati'!B5433</f>
        <v>100.59999847412099</v>
      </c>
      <c r="G5434" s="157">
        <f t="shared" si="168"/>
        <v>6309.9975585936936</v>
      </c>
      <c r="H5434" s="157">
        <f t="shared" si="169"/>
        <v>2339.9963378905968</v>
      </c>
    </row>
    <row r="5435" spans="1:8" ht="15" customHeight="1" x14ac:dyDescent="0.2">
      <c r="A5435" s="152"/>
      <c r="B5435" s="152"/>
      <c r="C5435" s="152"/>
      <c r="D5435" s="152"/>
      <c r="E5435" s="153">
        <f>'2.40-Dati'!A5434</f>
        <v>44664.166666666664</v>
      </c>
      <c r="F5435" s="157">
        <f>'2.40-Dati'!B5434</f>
        <v>104.25</v>
      </c>
      <c r="G5435" s="157">
        <f t="shared" si="168"/>
        <v>3650.0015258790058</v>
      </c>
      <c r="H5435" s="157">
        <f t="shared" si="169"/>
        <v>9959.9990844726999</v>
      </c>
    </row>
    <row r="5436" spans="1:8" ht="15" customHeight="1" x14ac:dyDescent="0.2">
      <c r="A5436" s="152"/>
      <c r="B5436" s="152"/>
      <c r="C5436" s="152"/>
      <c r="D5436" s="152"/>
      <c r="E5436" s="153">
        <f>'2.40-Dati'!A5435</f>
        <v>44665.166666666664</v>
      </c>
      <c r="F5436" s="157">
        <f>'2.40-Dati'!B5435</f>
        <v>106.949996948242</v>
      </c>
      <c r="G5436" s="157">
        <f t="shared" si="168"/>
        <v>2699.9969482420029</v>
      </c>
      <c r="H5436" s="157">
        <f t="shared" si="169"/>
        <v>6349.9984741210083</v>
      </c>
    </row>
    <row r="5437" spans="1:8" ht="15" customHeight="1" x14ac:dyDescent="0.2">
      <c r="A5437" s="152"/>
      <c r="B5437" s="152"/>
      <c r="C5437" s="152"/>
      <c r="D5437" s="152"/>
      <c r="E5437" s="153">
        <f>'2.40-Dati'!A5436</f>
        <v>44669.166666666664</v>
      </c>
      <c r="F5437" s="157">
        <f>'2.40-Dati'!B5436</f>
        <v>108.209999084472</v>
      </c>
      <c r="G5437" s="157">
        <f t="shared" si="168"/>
        <v>1260.0021362299999</v>
      </c>
      <c r="H5437" s="157">
        <f t="shared" si="169"/>
        <v>3959.9990844720028</v>
      </c>
    </row>
    <row r="5438" spans="1:8" ht="15" customHeight="1" x14ac:dyDescent="0.2">
      <c r="A5438" s="152"/>
      <c r="B5438" s="152"/>
      <c r="C5438" s="152"/>
      <c r="D5438" s="152"/>
      <c r="E5438" s="153">
        <f>'2.40-Dati'!A5437</f>
        <v>44670.166666666664</v>
      </c>
      <c r="F5438" s="157">
        <f>'2.40-Dati'!B5437</f>
        <v>102.559997558593</v>
      </c>
      <c r="G5438" s="157">
        <f t="shared" si="168"/>
        <v>-5650.0015258790054</v>
      </c>
      <c r="H5438" s="157">
        <f t="shared" si="169"/>
        <v>-4389.999389649005</v>
      </c>
    </row>
    <row r="5439" spans="1:8" ht="15" customHeight="1" x14ac:dyDescent="0.2">
      <c r="A5439" s="152"/>
      <c r="B5439" s="152"/>
      <c r="C5439" s="152"/>
      <c r="D5439" s="152"/>
      <c r="E5439" s="153">
        <f>'2.40-Dati'!A5438</f>
        <v>44671.166666666664</v>
      </c>
      <c r="F5439" s="157">
        <f>'2.40-Dati'!B5438</f>
        <v>102.75</v>
      </c>
      <c r="G5439" s="157">
        <f t="shared" si="168"/>
        <v>190.00244140700318</v>
      </c>
      <c r="H5439" s="157">
        <f t="shared" si="169"/>
        <v>-5459.9990844720023</v>
      </c>
    </row>
    <row r="5440" spans="1:8" ht="15" customHeight="1" x14ac:dyDescent="0.2">
      <c r="A5440" s="152"/>
      <c r="B5440" s="152"/>
      <c r="C5440" s="152"/>
      <c r="D5440" s="152"/>
      <c r="E5440" s="153">
        <f>'2.40-Dati'!A5439</f>
        <v>44672.166666666664</v>
      </c>
      <c r="F5440" s="157">
        <f>'2.40-Dati'!B5439</f>
        <v>103.790000915527</v>
      </c>
      <c r="G5440" s="157">
        <f t="shared" si="168"/>
        <v>1040.0009155270027</v>
      </c>
      <c r="H5440" s="157">
        <f t="shared" si="169"/>
        <v>1230.0033569340058</v>
      </c>
    </row>
    <row r="5441" spans="1:8" ht="15" customHeight="1" x14ac:dyDescent="0.2">
      <c r="A5441" s="152"/>
      <c r="B5441" s="152"/>
      <c r="C5441" s="152"/>
      <c r="D5441" s="152"/>
      <c r="E5441" s="153">
        <f>'2.40-Dati'!A5440</f>
        <v>44673.166666666664</v>
      </c>
      <c r="F5441" s="157">
        <f>'2.40-Dati'!B5440</f>
        <v>102.06999969482401</v>
      </c>
      <c r="G5441" s="157">
        <f t="shared" si="168"/>
        <v>-1720.0012207029972</v>
      </c>
      <c r="H5441" s="157">
        <f t="shared" si="169"/>
        <v>-680.00030517599453</v>
      </c>
    </row>
    <row r="5442" spans="1:8" ht="15" customHeight="1" x14ac:dyDescent="0.2">
      <c r="A5442" s="152"/>
      <c r="B5442" s="152"/>
      <c r="C5442" s="152"/>
      <c r="D5442" s="152"/>
      <c r="E5442" s="153">
        <f>'2.40-Dati'!A5441</f>
        <v>44676.166666666664</v>
      </c>
      <c r="F5442" s="157">
        <f>'2.40-Dati'!B5441</f>
        <v>98.540000915527301</v>
      </c>
      <c r="G5442" s="157">
        <f t="shared" si="168"/>
        <v>-3529.9987792967045</v>
      </c>
      <c r="H5442" s="157">
        <f t="shared" si="169"/>
        <v>-5249.9999999997017</v>
      </c>
    </row>
    <row r="5443" spans="1:8" ht="15" customHeight="1" x14ac:dyDescent="0.2">
      <c r="A5443" s="152"/>
      <c r="B5443" s="152"/>
      <c r="C5443" s="152"/>
      <c r="D5443" s="152"/>
      <c r="E5443" s="153">
        <f>'2.40-Dati'!A5442</f>
        <v>44677.166666666664</v>
      </c>
      <c r="F5443" s="157">
        <f>'2.40-Dati'!B5442</f>
        <v>101.699996948242</v>
      </c>
      <c r="G5443" s="157">
        <f t="shared" si="168"/>
        <v>3159.9960327147019</v>
      </c>
      <c r="H5443" s="157">
        <f t="shared" si="169"/>
        <v>-370.0027465820026</v>
      </c>
    </row>
    <row r="5444" spans="1:8" ht="15" customHeight="1" x14ac:dyDescent="0.2">
      <c r="A5444" s="152"/>
      <c r="B5444" s="152"/>
      <c r="C5444" s="152"/>
      <c r="D5444" s="152"/>
      <c r="E5444" s="153">
        <f>'2.40-Dati'!A5443</f>
        <v>44678.166666666664</v>
      </c>
      <c r="F5444" s="157">
        <f>'2.40-Dati'!B5443</f>
        <v>102.01999664306599</v>
      </c>
      <c r="G5444" s="157">
        <f t="shared" ref="G5444:G5507" si="170">IF($B$1="lunga",1,-1)*$B$3*(F5444-F5443)</f>
        <v>319.99969482399138</v>
      </c>
      <c r="H5444" s="157">
        <f t="shared" si="169"/>
        <v>3479.9957275386932</v>
      </c>
    </row>
    <row r="5445" spans="1:8" ht="15" customHeight="1" x14ac:dyDescent="0.2">
      <c r="A5445" s="152"/>
      <c r="B5445" s="152"/>
      <c r="C5445" s="152"/>
      <c r="D5445" s="152"/>
      <c r="E5445" s="153">
        <f>'2.40-Dati'!A5444</f>
        <v>44679.166666666664</v>
      </c>
      <c r="F5445" s="157">
        <f>'2.40-Dati'!B5444</f>
        <v>105.36000061035099</v>
      </c>
      <c r="G5445" s="157">
        <f t="shared" si="170"/>
        <v>3340.0039672849998</v>
      </c>
      <c r="H5445" s="157">
        <f t="shared" ref="H5445:H5508" si="171">G5444+G5445</f>
        <v>3660.0036621089912</v>
      </c>
    </row>
    <row r="5446" spans="1:8" ht="15" customHeight="1" x14ac:dyDescent="0.2">
      <c r="A5446" s="152"/>
      <c r="B5446" s="152"/>
      <c r="C5446" s="152"/>
      <c r="D5446" s="152"/>
      <c r="E5446" s="153">
        <f>'2.40-Dati'!A5445</f>
        <v>44680.166666666664</v>
      </c>
      <c r="F5446" s="157">
        <f>'2.40-Dati'!B5445</f>
        <v>104.69000244140599</v>
      </c>
      <c r="G5446" s="157">
        <f t="shared" si="170"/>
        <v>-669.99816894499986</v>
      </c>
      <c r="H5446" s="157">
        <f t="shared" si="171"/>
        <v>2670.0057983400002</v>
      </c>
    </row>
    <row r="5447" spans="1:8" ht="15" customHeight="1" x14ac:dyDescent="0.2">
      <c r="A5447" s="152"/>
      <c r="B5447" s="152"/>
      <c r="C5447" s="152"/>
      <c r="D5447" s="152"/>
      <c r="E5447" s="153">
        <f>'2.40-Dati'!A5446</f>
        <v>44683.166666666664</v>
      </c>
      <c r="F5447" s="157">
        <f>'2.40-Dati'!B5446</f>
        <v>105.169998168945</v>
      </c>
      <c r="G5447" s="157">
        <f t="shared" si="170"/>
        <v>479.99572753900566</v>
      </c>
      <c r="H5447" s="157">
        <f t="shared" si="171"/>
        <v>-190.0024414059942</v>
      </c>
    </row>
    <row r="5448" spans="1:8" ht="15" customHeight="1" x14ac:dyDescent="0.2">
      <c r="A5448" s="152"/>
      <c r="B5448" s="152"/>
      <c r="C5448" s="152"/>
      <c r="D5448" s="152"/>
      <c r="E5448" s="153">
        <f>'2.40-Dati'!A5447</f>
        <v>44684.166666666664</v>
      </c>
      <c r="F5448" s="157">
        <f>'2.40-Dati'!B5447</f>
        <v>102.41000366210901</v>
      </c>
      <c r="G5448" s="157">
        <f t="shared" si="170"/>
        <v>-2759.9945068359943</v>
      </c>
      <c r="H5448" s="157">
        <f t="shared" si="171"/>
        <v>-2279.9987792969887</v>
      </c>
    </row>
    <row r="5449" spans="1:8" ht="15" customHeight="1" x14ac:dyDescent="0.2">
      <c r="A5449" s="152"/>
      <c r="B5449" s="152"/>
      <c r="C5449" s="152"/>
      <c r="D5449" s="152"/>
      <c r="E5449" s="153">
        <f>'2.40-Dati'!A5448</f>
        <v>44685.166666666664</v>
      </c>
      <c r="F5449" s="157">
        <f>'2.40-Dati'!B5448</f>
        <v>107.809997558593</v>
      </c>
      <c r="G5449" s="157">
        <f t="shared" si="170"/>
        <v>5399.9938964839912</v>
      </c>
      <c r="H5449" s="157">
        <f t="shared" si="171"/>
        <v>2639.9993896479968</v>
      </c>
    </row>
    <row r="5450" spans="1:8" ht="15" customHeight="1" x14ac:dyDescent="0.2">
      <c r="A5450" s="152"/>
      <c r="B5450" s="152"/>
      <c r="C5450" s="152"/>
      <c r="D5450" s="152"/>
      <c r="E5450" s="153">
        <f>'2.40-Dati'!A5449</f>
        <v>44686.166666666664</v>
      </c>
      <c r="F5450" s="157">
        <f>'2.40-Dati'!B5449</f>
        <v>108.26000213623</v>
      </c>
      <c r="G5450" s="157">
        <f t="shared" si="170"/>
        <v>450.00457763700297</v>
      </c>
      <c r="H5450" s="157">
        <f t="shared" si="171"/>
        <v>5849.9984741209937</v>
      </c>
    </row>
    <row r="5451" spans="1:8" ht="15" customHeight="1" x14ac:dyDescent="0.2">
      <c r="A5451" s="152"/>
      <c r="B5451" s="152"/>
      <c r="C5451" s="152"/>
      <c r="D5451" s="152"/>
      <c r="E5451" s="153">
        <f>'2.40-Dati'!A5450</f>
        <v>44687.166666666664</v>
      </c>
      <c r="F5451" s="157">
        <f>'2.40-Dati'!B5450</f>
        <v>109.76999664306599</v>
      </c>
      <c r="G5451" s="157">
        <f t="shared" si="170"/>
        <v>1509.9945068359943</v>
      </c>
      <c r="H5451" s="157">
        <f t="shared" si="171"/>
        <v>1959.9990844729973</v>
      </c>
    </row>
    <row r="5452" spans="1:8" ht="15" customHeight="1" x14ac:dyDescent="0.2">
      <c r="A5452" s="152"/>
      <c r="B5452" s="152"/>
      <c r="C5452" s="152"/>
      <c r="D5452" s="152"/>
      <c r="E5452" s="153">
        <f>'2.40-Dati'!A5451</f>
        <v>44690.166666666664</v>
      </c>
      <c r="F5452" s="157">
        <f>'2.40-Dati'!B5451</f>
        <v>103.08999633789</v>
      </c>
      <c r="G5452" s="157">
        <f t="shared" si="170"/>
        <v>-6680.0003051759941</v>
      </c>
      <c r="H5452" s="157">
        <f t="shared" si="171"/>
        <v>-5170.0057983400002</v>
      </c>
    </row>
    <row r="5453" spans="1:8" ht="15" customHeight="1" x14ac:dyDescent="0.2">
      <c r="A5453" s="152"/>
      <c r="B5453" s="152"/>
      <c r="C5453" s="152"/>
      <c r="D5453" s="152"/>
      <c r="E5453" s="153">
        <f>'2.40-Dati'!A5452</f>
        <v>44691.166666666664</v>
      </c>
      <c r="F5453" s="157">
        <f>'2.40-Dati'!B5452</f>
        <v>99.760002136230398</v>
      </c>
      <c r="G5453" s="157">
        <f t="shared" si="170"/>
        <v>-3329.9942016596019</v>
      </c>
      <c r="H5453" s="157">
        <f t="shared" si="171"/>
        <v>-10009.994506835596</v>
      </c>
    </row>
    <row r="5454" spans="1:8" ht="15" customHeight="1" x14ac:dyDescent="0.2">
      <c r="A5454" s="152"/>
      <c r="B5454" s="152"/>
      <c r="C5454" s="152"/>
      <c r="D5454" s="152"/>
      <c r="E5454" s="153">
        <f>'2.40-Dati'!A5453</f>
        <v>44692.166666666664</v>
      </c>
      <c r="F5454" s="157">
        <f>'2.40-Dati'!B5453</f>
        <v>105.709999084472</v>
      </c>
      <c r="G5454" s="157">
        <f t="shared" si="170"/>
        <v>5949.9969482416045</v>
      </c>
      <c r="H5454" s="157">
        <f t="shared" si="171"/>
        <v>2620.0027465820026</v>
      </c>
    </row>
    <row r="5455" spans="1:8" ht="15" customHeight="1" x14ac:dyDescent="0.2">
      <c r="A5455" s="152"/>
      <c r="B5455" s="152"/>
      <c r="C5455" s="152"/>
      <c r="D5455" s="152"/>
      <c r="E5455" s="153">
        <f>'2.40-Dati'!A5454</f>
        <v>44693.166666666664</v>
      </c>
      <c r="F5455" s="157">
        <f>'2.40-Dati'!B5454</f>
        <v>106.129997253417</v>
      </c>
      <c r="G5455" s="157">
        <f t="shared" si="170"/>
        <v>419.99816894499986</v>
      </c>
      <c r="H5455" s="157">
        <f t="shared" si="171"/>
        <v>6369.9951171866041</v>
      </c>
    </row>
    <row r="5456" spans="1:8" ht="15" customHeight="1" x14ac:dyDescent="0.2">
      <c r="A5456" s="152"/>
      <c r="B5456" s="152"/>
      <c r="C5456" s="152"/>
      <c r="D5456" s="152"/>
      <c r="E5456" s="153">
        <f>'2.40-Dati'!A5455</f>
        <v>44694.166666666664</v>
      </c>
      <c r="F5456" s="157">
        <f>'2.40-Dati'!B5455</f>
        <v>110.48999786376901</v>
      </c>
      <c r="G5456" s="157">
        <f t="shared" si="170"/>
        <v>4360.0006103520027</v>
      </c>
      <c r="H5456" s="157">
        <f t="shared" si="171"/>
        <v>4779.9987792970023</v>
      </c>
    </row>
    <row r="5457" spans="1:8" ht="15" customHeight="1" x14ac:dyDescent="0.2">
      <c r="A5457" s="152"/>
      <c r="B5457" s="152"/>
      <c r="C5457" s="152"/>
      <c r="D5457" s="152"/>
      <c r="E5457" s="153">
        <f>'2.40-Dati'!A5456</f>
        <v>44697.166666666664</v>
      </c>
      <c r="F5457" s="157">
        <f>'2.40-Dati'!B5456</f>
        <v>114.199996948242</v>
      </c>
      <c r="G5457" s="157">
        <f t="shared" si="170"/>
        <v>3709.9990844729973</v>
      </c>
      <c r="H5457" s="157">
        <f t="shared" si="171"/>
        <v>8069.999694825</v>
      </c>
    </row>
    <row r="5458" spans="1:8" ht="15" customHeight="1" x14ac:dyDescent="0.2">
      <c r="A5458" s="152"/>
      <c r="B5458" s="152"/>
      <c r="C5458" s="152"/>
      <c r="D5458" s="152"/>
      <c r="E5458" s="153">
        <f>'2.40-Dati'!A5457</f>
        <v>44698.166666666664</v>
      </c>
      <c r="F5458" s="157">
        <f>'2.40-Dati'!B5457</f>
        <v>112.400001525878</v>
      </c>
      <c r="G5458" s="157">
        <f t="shared" si="170"/>
        <v>-1799.9954223640061</v>
      </c>
      <c r="H5458" s="157">
        <f t="shared" si="171"/>
        <v>1910.0036621089912</v>
      </c>
    </row>
    <row r="5459" spans="1:8" ht="15" customHeight="1" x14ac:dyDescent="0.2">
      <c r="A5459" s="152"/>
      <c r="B5459" s="152"/>
      <c r="C5459" s="152"/>
      <c r="D5459" s="152"/>
      <c r="E5459" s="153">
        <f>'2.40-Dati'!A5458</f>
        <v>44699.166666666664</v>
      </c>
      <c r="F5459" s="157">
        <f>'2.40-Dati'!B5458</f>
        <v>109.58999633789</v>
      </c>
      <c r="G5459" s="157">
        <f t="shared" si="170"/>
        <v>-2810.005187987997</v>
      </c>
      <c r="H5459" s="157">
        <f t="shared" si="171"/>
        <v>-4610.0006103520027</v>
      </c>
    </row>
    <row r="5460" spans="1:8" ht="15" customHeight="1" x14ac:dyDescent="0.2">
      <c r="A5460" s="152"/>
      <c r="B5460" s="152"/>
      <c r="C5460" s="152"/>
      <c r="D5460" s="152"/>
      <c r="E5460" s="153">
        <f>'2.40-Dati'!A5459</f>
        <v>44700.166666666664</v>
      </c>
      <c r="F5460" s="157">
        <f>'2.40-Dati'!B5459</f>
        <v>112.209999084472</v>
      </c>
      <c r="G5460" s="157">
        <f t="shared" si="170"/>
        <v>2620.0027465820031</v>
      </c>
      <c r="H5460" s="157">
        <f t="shared" si="171"/>
        <v>-190.00244140599398</v>
      </c>
    </row>
    <row r="5461" spans="1:8" ht="15" customHeight="1" x14ac:dyDescent="0.2">
      <c r="A5461" s="152"/>
      <c r="B5461" s="152"/>
      <c r="C5461" s="152"/>
      <c r="D5461" s="152"/>
      <c r="E5461" s="153">
        <f>'2.40-Dati'!A5460</f>
        <v>44701.166666666664</v>
      </c>
      <c r="F5461" s="157">
        <f>'2.40-Dati'!B5460</f>
        <v>113.230003356933</v>
      </c>
      <c r="G5461" s="157">
        <f t="shared" si="170"/>
        <v>1020.0042724609943</v>
      </c>
      <c r="H5461" s="157">
        <f t="shared" si="171"/>
        <v>3640.0070190429974</v>
      </c>
    </row>
    <row r="5462" spans="1:8" ht="15" customHeight="1" x14ac:dyDescent="0.2">
      <c r="A5462" s="152"/>
      <c r="B5462" s="152"/>
      <c r="C5462" s="152"/>
      <c r="D5462" s="152"/>
      <c r="E5462" s="153">
        <f>'2.40-Dati'!A5461</f>
        <v>44704.166666666664</v>
      </c>
      <c r="F5462" s="157">
        <f>'2.40-Dati'!B5461</f>
        <v>110.290000915527</v>
      </c>
      <c r="G5462" s="157">
        <f t="shared" si="170"/>
        <v>-2940.0024414059944</v>
      </c>
      <c r="H5462" s="157">
        <f t="shared" si="171"/>
        <v>-1919.9981689450001</v>
      </c>
    </row>
    <row r="5463" spans="1:8" ht="15" customHeight="1" x14ac:dyDescent="0.2">
      <c r="A5463" s="152"/>
      <c r="B5463" s="152"/>
      <c r="C5463" s="152"/>
      <c r="D5463" s="152"/>
      <c r="E5463" s="153">
        <f>'2.40-Dati'!A5462</f>
        <v>44705.166666666664</v>
      </c>
      <c r="F5463" s="157">
        <f>'2.40-Dati'!B5462</f>
        <v>109.76999664306599</v>
      </c>
      <c r="G5463" s="157">
        <f t="shared" si="170"/>
        <v>-520.00427246100855</v>
      </c>
      <c r="H5463" s="157">
        <f t="shared" si="171"/>
        <v>-3460.0067138670029</v>
      </c>
    </row>
    <row r="5464" spans="1:8" ht="15" customHeight="1" x14ac:dyDescent="0.2">
      <c r="A5464" s="152"/>
      <c r="B5464" s="152"/>
      <c r="C5464" s="152"/>
      <c r="D5464" s="152"/>
      <c r="E5464" s="153">
        <f>'2.40-Dati'!A5463</f>
        <v>44706.166666666664</v>
      </c>
      <c r="F5464" s="157">
        <f>'2.40-Dati'!B5463</f>
        <v>110.33000183105401</v>
      </c>
      <c r="G5464" s="157">
        <f t="shared" si="170"/>
        <v>560.00518798801124</v>
      </c>
      <c r="H5464" s="157">
        <f t="shared" si="171"/>
        <v>40.000915527002689</v>
      </c>
    </row>
    <row r="5465" spans="1:8" ht="15" customHeight="1" x14ac:dyDescent="0.2">
      <c r="A5465" s="152"/>
      <c r="B5465" s="152"/>
      <c r="C5465" s="152"/>
      <c r="D5465" s="152"/>
      <c r="E5465" s="153">
        <f>'2.40-Dati'!A5464</f>
        <v>44707.166666666664</v>
      </c>
      <c r="F5465" s="157">
        <f>'2.40-Dati'!B5464</f>
        <v>114.08999633789</v>
      </c>
      <c r="G5465" s="157">
        <f t="shared" si="170"/>
        <v>3759.9945068359943</v>
      </c>
      <c r="H5465" s="157">
        <f t="shared" si="171"/>
        <v>4319.9996948240059</v>
      </c>
    </row>
    <row r="5466" spans="1:8" ht="15" customHeight="1" x14ac:dyDescent="0.2">
      <c r="A5466" s="152"/>
      <c r="B5466" s="152"/>
      <c r="C5466" s="152"/>
      <c r="D5466" s="152"/>
      <c r="E5466" s="153">
        <f>'2.40-Dati'!A5465</f>
        <v>44708.166666666664</v>
      </c>
      <c r="F5466" s="157">
        <f>'2.40-Dati'!B5465</f>
        <v>115.06999969482401</v>
      </c>
      <c r="G5466" s="157">
        <f t="shared" si="170"/>
        <v>980.00335693400586</v>
      </c>
      <c r="H5466" s="157">
        <f t="shared" si="171"/>
        <v>4739.9978637700005</v>
      </c>
    </row>
    <row r="5467" spans="1:8" ht="15" customHeight="1" x14ac:dyDescent="0.2">
      <c r="A5467" s="152"/>
      <c r="B5467" s="152"/>
      <c r="C5467" s="152"/>
      <c r="D5467" s="152"/>
      <c r="E5467" s="153">
        <f>'2.40-Dati'!A5466</f>
        <v>44712.166666666664</v>
      </c>
      <c r="F5467" s="157">
        <f>'2.40-Dati'!B5466</f>
        <v>114.669998168945</v>
      </c>
      <c r="G5467" s="157">
        <f t="shared" si="170"/>
        <v>-400.00152587900573</v>
      </c>
      <c r="H5467" s="157">
        <f t="shared" si="171"/>
        <v>580.00183105500014</v>
      </c>
    </row>
    <row r="5468" spans="1:8" ht="15" customHeight="1" x14ac:dyDescent="0.2">
      <c r="A5468" s="152"/>
      <c r="B5468" s="152"/>
      <c r="C5468" s="152"/>
      <c r="D5468" s="152"/>
      <c r="E5468" s="153">
        <f>'2.40-Dati'!A5467</f>
        <v>44713.166666666664</v>
      </c>
      <c r="F5468" s="157">
        <f>'2.40-Dati'!B5467</f>
        <v>115.26000213623</v>
      </c>
      <c r="G5468" s="157">
        <f t="shared" si="170"/>
        <v>590.00396728499993</v>
      </c>
      <c r="H5468" s="157">
        <f t="shared" si="171"/>
        <v>190.0024414059942</v>
      </c>
    </row>
    <row r="5469" spans="1:8" ht="15" customHeight="1" x14ac:dyDescent="0.2">
      <c r="A5469" s="152"/>
      <c r="B5469" s="152"/>
      <c r="C5469" s="152"/>
      <c r="D5469" s="152"/>
      <c r="E5469" s="153">
        <f>'2.40-Dati'!A5468</f>
        <v>44714.166666666664</v>
      </c>
      <c r="F5469" s="157">
        <f>'2.40-Dati'!B5468</f>
        <v>116.870002746582</v>
      </c>
      <c r="G5469" s="157">
        <f t="shared" si="170"/>
        <v>1610.0006103520032</v>
      </c>
      <c r="H5469" s="157">
        <f t="shared" si="171"/>
        <v>2200.004577637003</v>
      </c>
    </row>
    <row r="5470" spans="1:8" ht="15" customHeight="1" x14ac:dyDescent="0.2">
      <c r="A5470" s="152"/>
      <c r="B5470" s="152"/>
      <c r="C5470" s="152"/>
      <c r="D5470" s="152"/>
      <c r="E5470" s="153">
        <f>'2.40-Dati'!A5469</f>
        <v>44715.166666666664</v>
      </c>
      <c r="F5470" s="157">
        <f>'2.40-Dati'!B5469</f>
        <v>118.870002746582</v>
      </c>
      <c r="G5470" s="157">
        <f t="shared" si="170"/>
        <v>2000</v>
      </c>
      <c r="H5470" s="157">
        <f t="shared" si="171"/>
        <v>3610.0006103520032</v>
      </c>
    </row>
    <row r="5471" spans="1:8" ht="15" customHeight="1" x14ac:dyDescent="0.2">
      <c r="A5471" s="152"/>
      <c r="B5471" s="152"/>
      <c r="C5471" s="152"/>
      <c r="D5471" s="152"/>
      <c r="E5471" s="153">
        <f>'2.40-Dati'!A5470</f>
        <v>44718.166666666664</v>
      </c>
      <c r="F5471" s="157">
        <f>'2.40-Dati'!B5470</f>
        <v>118.5</v>
      </c>
      <c r="G5471" s="157">
        <f t="shared" si="170"/>
        <v>-370.00274658200283</v>
      </c>
      <c r="H5471" s="157">
        <f t="shared" si="171"/>
        <v>1629.9972534179972</v>
      </c>
    </row>
    <row r="5472" spans="1:8" ht="15" customHeight="1" x14ac:dyDescent="0.2">
      <c r="A5472" s="152"/>
      <c r="B5472" s="152"/>
      <c r="C5472" s="152"/>
      <c r="D5472" s="152"/>
      <c r="E5472" s="153">
        <f>'2.40-Dati'!A5471</f>
        <v>44719.166666666664</v>
      </c>
      <c r="F5472" s="157">
        <f>'2.40-Dati'!B5471</f>
        <v>119.41000366210901</v>
      </c>
      <c r="G5472" s="157">
        <f t="shared" si="170"/>
        <v>910.00366210900552</v>
      </c>
      <c r="H5472" s="157">
        <f t="shared" si="171"/>
        <v>540.00091552700269</v>
      </c>
    </row>
    <row r="5473" spans="1:8" ht="15" customHeight="1" x14ac:dyDescent="0.2">
      <c r="A5473" s="152"/>
      <c r="B5473" s="152"/>
      <c r="C5473" s="152"/>
      <c r="D5473" s="152"/>
      <c r="E5473" s="153">
        <f>'2.40-Dati'!A5472</f>
        <v>44720.166666666664</v>
      </c>
      <c r="F5473" s="157">
        <f>'2.40-Dati'!B5472</f>
        <v>122.11000061035099</v>
      </c>
      <c r="G5473" s="157">
        <f t="shared" si="170"/>
        <v>2699.9969482419883</v>
      </c>
      <c r="H5473" s="157">
        <f t="shared" si="171"/>
        <v>3610.0006103509941</v>
      </c>
    </row>
    <row r="5474" spans="1:8" ht="15" customHeight="1" x14ac:dyDescent="0.2">
      <c r="A5474" s="152"/>
      <c r="B5474" s="152"/>
      <c r="C5474" s="152"/>
      <c r="D5474" s="152"/>
      <c r="E5474" s="153">
        <f>'2.40-Dati'!A5473</f>
        <v>44721.166666666664</v>
      </c>
      <c r="F5474" s="157">
        <f>'2.40-Dati'!B5473</f>
        <v>121.51000213623</v>
      </c>
      <c r="G5474" s="157">
        <f t="shared" si="170"/>
        <v>-599.99847412099427</v>
      </c>
      <c r="H5474" s="157">
        <f t="shared" si="171"/>
        <v>2099.9984741209942</v>
      </c>
    </row>
    <row r="5475" spans="1:8" ht="15" customHeight="1" x14ac:dyDescent="0.2">
      <c r="A5475" s="152"/>
      <c r="B5475" s="152"/>
      <c r="C5475" s="152"/>
      <c r="D5475" s="152"/>
      <c r="E5475" s="153">
        <f>'2.40-Dati'!A5474</f>
        <v>44722.166666666664</v>
      </c>
      <c r="F5475" s="157">
        <f>'2.40-Dati'!B5474</f>
        <v>120.669998168945</v>
      </c>
      <c r="G5475" s="157">
        <f t="shared" si="170"/>
        <v>-840.00396728499993</v>
      </c>
      <c r="H5475" s="157">
        <f t="shared" si="171"/>
        <v>-1440.0024414059942</v>
      </c>
    </row>
    <row r="5476" spans="1:8" ht="15" customHeight="1" x14ac:dyDescent="0.2">
      <c r="A5476" s="152"/>
      <c r="B5476" s="152"/>
      <c r="C5476" s="152"/>
      <c r="D5476" s="152"/>
      <c r="E5476" s="153">
        <f>'2.40-Dati'!A5475</f>
        <v>44725.166666666664</v>
      </c>
      <c r="F5476" s="157">
        <f>'2.40-Dati'!B5475</f>
        <v>120.930000305175</v>
      </c>
      <c r="G5476" s="157">
        <f t="shared" si="170"/>
        <v>260.00213622999979</v>
      </c>
      <c r="H5476" s="157">
        <f t="shared" si="171"/>
        <v>-580.00183105500014</v>
      </c>
    </row>
    <row r="5477" spans="1:8" ht="15" customHeight="1" x14ac:dyDescent="0.2">
      <c r="A5477" s="152"/>
      <c r="B5477" s="152"/>
      <c r="C5477" s="152"/>
      <c r="D5477" s="152"/>
      <c r="E5477" s="153">
        <f>'2.40-Dati'!A5476</f>
        <v>44726.166666666664</v>
      </c>
      <c r="F5477" s="157">
        <f>'2.40-Dati'!B5476</f>
        <v>118.930000305175</v>
      </c>
      <c r="G5477" s="157">
        <f t="shared" si="170"/>
        <v>-2000</v>
      </c>
      <c r="H5477" s="157">
        <f t="shared" si="171"/>
        <v>-1739.9978637700001</v>
      </c>
    </row>
    <row r="5478" spans="1:8" ht="15" customHeight="1" x14ac:dyDescent="0.2">
      <c r="A5478" s="152"/>
      <c r="B5478" s="152"/>
      <c r="C5478" s="152"/>
      <c r="D5478" s="152"/>
      <c r="E5478" s="153">
        <f>'2.40-Dati'!A5477</f>
        <v>44727.166666666664</v>
      </c>
      <c r="F5478" s="157">
        <f>'2.40-Dati'!B5477</f>
        <v>115.309997558593</v>
      </c>
      <c r="G5478" s="157">
        <f t="shared" si="170"/>
        <v>-3620.0027465820031</v>
      </c>
      <c r="H5478" s="157">
        <f t="shared" si="171"/>
        <v>-5620.0027465820031</v>
      </c>
    </row>
    <row r="5479" spans="1:8" ht="15" customHeight="1" x14ac:dyDescent="0.2">
      <c r="A5479" s="152"/>
      <c r="B5479" s="152"/>
      <c r="C5479" s="152"/>
      <c r="D5479" s="152"/>
      <c r="E5479" s="153">
        <f>'2.40-Dati'!A5478</f>
        <v>44728.166666666664</v>
      </c>
      <c r="F5479" s="157">
        <f>'2.40-Dati'!B5478</f>
        <v>117.58999633789</v>
      </c>
      <c r="G5479" s="157">
        <f t="shared" si="170"/>
        <v>2279.9987792970028</v>
      </c>
      <c r="H5479" s="157">
        <f t="shared" si="171"/>
        <v>-1340.0039672850003</v>
      </c>
    </row>
    <row r="5480" spans="1:8" ht="15" customHeight="1" x14ac:dyDescent="0.2">
      <c r="A5480" s="152"/>
      <c r="B5480" s="152"/>
      <c r="C5480" s="152"/>
      <c r="D5480" s="152"/>
      <c r="E5480" s="153">
        <f>'2.40-Dati'!A5479</f>
        <v>44729.166666666664</v>
      </c>
      <c r="F5480" s="157">
        <f>'2.40-Dati'!B5479</f>
        <v>109.559997558593</v>
      </c>
      <c r="G5480" s="157">
        <f t="shared" si="170"/>
        <v>-8029.9987792970032</v>
      </c>
      <c r="H5480" s="157">
        <f t="shared" si="171"/>
        <v>-5750</v>
      </c>
    </row>
    <row r="5481" spans="1:8" ht="15" customHeight="1" x14ac:dyDescent="0.2">
      <c r="A5481" s="152"/>
      <c r="B5481" s="152"/>
      <c r="C5481" s="152"/>
      <c r="D5481" s="152"/>
      <c r="E5481" s="153">
        <f>'2.40-Dati'!A5480</f>
        <v>44733.166666666664</v>
      </c>
      <c r="F5481" s="157">
        <f>'2.40-Dati'!B5480</f>
        <v>110.650001525878</v>
      </c>
      <c r="G5481" s="157">
        <f t="shared" si="170"/>
        <v>1090.0039672849998</v>
      </c>
      <c r="H5481" s="157">
        <f t="shared" si="171"/>
        <v>-6939.9948120120034</v>
      </c>
    </row>
    <row r="5482" spans="1:8" ht="15" customHeight="1" x14ac:dyDescent="0.2">
      <c r="A5482" s="152"/>
      <c r="B5482" s="152"/>
      <c r="C5482" s="152"/>
      <c r="D5482" s="152"/>
      <c r="E5482" s="153">
        <f>'2.40-Dati'!A5481</f>
        <v>44734.166666666664</v>
      </c>
      <c r="F5482" s="157">
        <f>'2.40-Dati'!B5481</f>
        <v>106.19000244140599</v>
      </c>
      <c r="G5482" s="157">
        <f t="shared" si="170"/>
        <v>-4459.9990844720023</v>
      </c>
      <c r="H5482" s="157">
        <f t="shared" si="171"/>
        <v>-3369.9951171870025</v>
      </c>
    </row>
    <row r="5483" spans="1:8" ht="15" customHeight="1" x14ac:dyDescent="0.2">
      <c r="A5483" s="152"/>
      <c r="B5483" s="152"/>
      <c r="C5483" s="152"/>
      <c r="D5483" s="152"/>
      <c r="E5483" s="153">
        <f>'2.40-Dati'!A5482</f>
        <v>44735.166666666664</v>
      </c>
      <c r="F5483" s="157">
        <f>'2.40-Dati'!B5482</f>
        <v>104.26999664306599</v>
      </c>
      <c r="G5483" s="157">
        <f t="shared" si="170"/>
        <v>-1920.0057983400002</v>
      </c>
      <c r="H5483" s="157">
        <f t="shared" si="171"/>
        <v>-6380.0048828120025</v>
      </c>
    </row>
    <row r="5484" spans="1:8" ht="15" customHeight="1" x14ac:dyDescent="0.2">
      <c r="A5484" s="152"/>
      <c r="B5484" s="152"/>
      <c r="C5484" s="152"/>
      <c r="D5484" s="152"/>
      <c r="E5484" s="153">
        <f>'2.40-Dati'!A5483</f>
        <v>44736.166666666664</v>
      </c>
      <c r="F5484" s="157">
        <f>'2.40-Dati'!B5483</f>
        <v>107.620002746582</v>
      </c>
      <c r="G5484" s="157">
        <f t="shared" si="170"/>
        <v>3350.0061035160088</v>
      </c>
      <c r="H5484" s="157">
        <f t="shared" si="171"/>
        <v>1430.0003051760086</v>
      </c>
    </row>
    <row r="5485" spans="1:8" ht="15" customHeight="1" x14ac:dyDescent="0.2">
      <c r="A5485" s="152"/>
      <c r="B5485" s="152"/>
      <c r="C5485" s="152"/>
      <c r="D5485" s="152"/>
      <c r="E5485" s="153">
        <f>'2.40-Dati'!A5484</f>
        <v>44739.166666666664</v>
      </c>
      <c r="F5485" s="157">
        <f>'2.40-Dati'!B5484</f>
        <v>109.56999969482401</v>
      </c>
      <c r="G5485" s="157">
        <f t="shared" si="170"/>
        <v>1949.9969482420029</v>
      </c>
      <c r="H5485" s="157">
        <f t="shared" si="171"/>
        <v>5300.0030517580117</v>
      </c>
    </row>
    <row r="5486" spans="1:8" ht="15" customHeight="1" x14ac:dyDescent="0.2">
      <c r="A5486" s="152"/>
      <c r="B5486" s="152"/>
      <c r="C5486" s="152"/>
      <c r="D5486" s="152"/>
      <c r="E5486" s="153">
        <f>'2.40-Dati'!A5485</f>
        <v>44740.166666666664</v>
      </c>
      <c r="F5486" s="157">
        <f>'2.40-Dati'!B5485</f>
        <v>111.76000213623</v>
      </c>
      <c r="G5486" s="157">
        <f t="shared" si="170"/>
        <v>2190.0024414059944</v>
      </c>
      <c r="H5486" s="157">
        <f t="shared" si="171"/>
        <v>4139.9993896479973</v>
      </c>
    </row>
    <row r="5487" spans="1:8" ht="15" customHeight="1" x14ac:dyDescent="0.2">
      <c r="A5487" s="152"/>
      <c r="B5487" s="152"/>
      <c r="C5487" s="152"/>
      <c r="D5487" s="152"/>
      <c r="E5487" s="153">
        <f>'2.40-Dati'!A5486</f>
        <v>44741.166666666664</v>
      </c>
      <c r="F5487" s="157">
        <f>'2.40-Dati'!B5486</f>
        <v>109.77999877929599</v>
      </c>
      <c r="G5487" s="157">
        <f t="shared" si="170"/>
        <v>-1980.0033569340058</v>
      </c>
      <c r="H5487" s="157">
        <f t="shared" si="171"/>
        <v>209.99908447198868</v>
      </c>
    </row>
    <row r="5488" spans="1:8" ht="15" customHeight="1" x14ac:dyDescent="0.2">
      <c r="A5488" s="152"/>
      <c r="B5488" s="152"/>
      <c r="C5488" s="152"/>
      <c r="D5488" s="152"/>
      <c r="E5488" s="153">
        <f>'2.40-Dati'!A5487</f>
        <v>44742.166666666664</v>
      </c>
      <c r="F5488" s="157">
        <f>'2.40-Dati'!B5487</f>
        <v>105.76000213623</v>
      </c>
      <c r="G5488" s="157">
        <f t="shared" si="170"/>
        <v>-4019.9966430659942</v>
      </c>
      <c r="H5488" s="157">
        <f t="shared" si="171"/>
        <v>-6000</v>
      </c>
    </row>
    <row r="5489" spans="1:8" ht="15" customHeight="1" x14ac:dyDescent="0.2">
      <c r="A5489" s="152"/>
      <c r="B5489" s="152"/>
      <c r="C5489" s="152"/>
      <c r="D5489" s="152"/>
      <c r="E5489" s="153">
        <f>'2.40-Dati'!A5488</f>
        <v>44743.166666666664</v>
      </c>
      <c r="F5489" s="157">
        <f>'2.40-Dati'!B5488</f>
        <v>108.430000305175</v>
      </c>
      <c r="G5489" s="157">
        <f t="shared" si="170"/>
        <v>2669.9981689449996</v>
      </c>
      <c r="H5489" s="157">
        <f t="shared" si="171"/>
        <v>-1349.9984741209946</v>
      </c>
    </row>
    <row r="5490" spans="1:8" ht="15" customHeight="1" x14ac:dyDescent="0.2">
      <c r="A5490" s="152"/>
      <c r="B5490" s="152"/>
      <c r="C5490" s="152"/>
      <c r="D5490" s="152"/>
      <c r="E5490" s="153">
        <f>'2.40-Dati'!A5489</f>
        <v>44747.166666666664</v>
      </c>
      <c r="F5490" s="157">
        <f>'2.40-Dati'!B5489</f>
        <v>99.5</v>
      </c>
      <c r="G5490" s="157">
        <f t="shared" si="170"/>
        <v>-8930.0003051749991</v>
      </c>
      <c r="H5490" s="157">
        <f t="shared" si="171"/>
        <v>-6260.0021362299995</v>
      </c>
    </row>
    <row r="5491" spans="1:8" ht="15" customHeight="1" x14ac:dyDescent="0.2">
      <c r="A5491" s="152"/>
      <c r="B5491" s="152"/>
      <c r="C5491" s="152"/>
      <c r="D5491" s="152"/>
      <c r="E5491" s="153">
        <f>'2.40-Dati'!A5490</f>
        <v>44748.166666666664</v>
      </c>
      <c r="F5491" s="157">
        <f>'2.40-Dati'!B5490</f>
        <v>98.529998779296804</v>
      </c>
      <c r="G5491" s="157">
        <f t="shared" si="170"/>
        <v>-970.00122070319605</v>
      </c>
      <c r="H5491" s="157">
        <f t="shared" si="171"/>
        <v>-9900.001525878195</v>
      </c>
    </row>
    <row r="5492" spans="1:8" ht="15" customHeight="1" x14ac:dyDescent="0.2">
      <c r="A5492" s="152"/>
      <c r="B5492" s="152"/>
      <c r="C5492" s="152"/>
      <c r="D5492" s="152"/>
      <c r="E5492" s="153">
        <f>'2.40-Dati'!A5491</f>
        <v>44749.166666666664</v>
      </c>
      <c r="F5492" s="157">
        <f>'2.40-Dati'!B5491</f>
        <v>102.730003356933</v>
      </c>
      <c r="G5492" s="157">
        <f t="shared" si="170"/>
        <v>4200.0045776361931</v>
      </c>
      <c r="H5492" s="157">
        <f t="shared" si="171"/>
        <v>3230.0033569329971</v>
      </c>
    </row>
    <row r="5493" spans="1:8" ht="15" customHeight="1" x14ac:dyDescent="0.2">
      <c r="A5493" s="152"/>
      <c r="B5493" s="152"/>
      <c r="C5493" s="152"/>
      <c r="D5493" s="152"/>
      <c r="E5493" s="153">
        <f>'2.40-Dati'!A5492</f>
        <v>44750.166666666664</v>
      </c>
      <c r="F5493" s="157">
        <f>'2.40-Dati'!B5492</f>
        <v>104.790000915527</v>
      </c>
      <c r="G5493" s="157">
        <f t="shared" si="170"/>
        <v>2059.9975585940056</v>
      </c>
      <c r="H5493" s="157">
        <f t="shared" si="171"/>
        <v>6260.0021362301986</v>
      </c>
    </row>
    <row r="5494" spans="1:8" ht="15" customHeight="1" x14ac:dyDescent="0.2">
      <c r="A5494" s="152"/>
      <c r="B5494" s="152"/>
      <c r="C5494" s="152"/>
      <c r="D5494" s="152"/>
      <c r="E5494" s="153">
        <f>'2.40-Dati'!A5493</f>
        <v>44753.166666666664</v>
      </c>
      <c r="F5494" s="157">
        <f>'2.40-Dati'!B5493</f>
        <v>104.08999633789</v>
      </c>
      <c r="G5494" s="157">
        <f t="shared" si="170"/>
        <v>-700.00457763700297</v>
      </c>
      <c r="H5494" s="157">
        <f t="shared" si="171"/>
        <v>1359.9929809570026</v>
      </c>
    </row>
    <row r="5495" spans="1:8" ht="15" customHeight="1" x14ac:dyDescent="0.2">
      <c r="A5495" s="152"/>
      <c r="B5495" s="152"/>
      <c r="C5495" s="152"/>
      <c r="D5495" s="152"/>
      <c r="E5495" s="153">
        <f>'2.40-Dati'!A5494</f>
        <v>44754.166666666664</v>
      </c>
      <c r="F5495" s="157">
        <f>'2.40-Dati'!B5494</f>
        <v>95.839996337890597</v>
      </c>
      <c r="G5495" s="157">
        <f t="shared" si="170"/>
        <v>-8249.9999999994034</v>
      </c>
      <c r="H5495" s="157">
        <f t="shared" si="171"/>
        <v>-8950.0045776364059</v>
      </c>
    </row>
    <row r="5496" spans="1:8" ht="15" customHeight="1" x14ac:dyDescent="0.2">
      <c r="A5496" s="152"/>
      <c r="B5496" s="152"/>
      <c r="C5496" s="152"/>
      <c r="D5496" s="152"/>
      <c r="E5496" s="153">
        <f>'2.40-Dati'!A5495</f>
        <v>44755.166666666664</v>
      </c>
      <c r="F5496" s="157">
        <f>'2.40-Dati'!B5495</f>
        <v>96.300003051757798</v>
      </c>
      <c r="G5496" s="157">
        <f t="shared" si="170"/>
        <v>460.00671386720171</v>
      </c>
      <c r="H5496" s="157">
        <f t="shared" si="171"/>
        <v>-7789.9932861322013</v>
      </c>
    </row>
    <row r="5497" spans="1:8" ht="15" customHeight="1" x14ac:dyDescent="0.2">
      <c r="A5497" s="152"/>
      <c r="B5497" s="152"/>
      <c r="C5497" s="152"/>
      <c r="D5497" s="152"/>
      <c r="E5497" s="153">
        <f>'2.40-Dati'!A5496</f>
        <v>44756.166666666664</v>
      </c>
      <c r="F5497" s="157">
        <f>'2.40-Dati'!B5496</f>
        <v>95.779998779296804</v>
      </c>
      <c r="G5497" s="157">
        <f t="shared" si="170"/>
        <v>-520.00427246099434</v>
      </c>
      <c r="H5497" s="157">
        <f t="shared" si="171"/>
        <v>-59.997558593792633</v>
      </c>
    </row>
    <row r="5498" spans="1:8" ht="15" customHeight="1" x14ac:dyDescent="0.2">
      <c r="A5498" s="152"/>
      <c r="B5498" s="152"/>
      <c r="C5498" s="152"/>
      <c r="D5498" s="152"/>
      <c r="E5498" s="153">
        <f>'2.40-Dati'!A5497</f>
        <v>44757.166666666664</v>
      </c>
      <c r="F5498" s="157">
        <f>'2.40-Dati'!B5497</f>
        <v>97.589996337890597</v>
      </c>
      <c r="G5498" s="157">
        <f t="shared" si="170"/>
        <v>1809.9975585937927</v>
      </c>
      <c r="H5498" s="157">
        <f t="shared" si="171"/>
        <v>1289.9932861327984</v>
      </c>
    </row>
    <row r="5499" spans="1:8" ht="15" customHeight="1" x14ac:dyDescent="0.2">
      <c r="A5499" s="152"/>
      <c r="B5499" s="152"/>
      <c r="C5499" s="152"/>
      <c r="D5499" s="152"/>
      <c r="E5499" s="153">
        <f>'2.40-Dati'!A5498</f>
        <v>44760.166666666664</v>
      </c>
      <c r="F5499" s="157">
        <f>'2.40-Dati'!B5498</f>
        <v>102.59999847412099</v>
      </c>
      <c r="G5499" s="157">
        <f t="shared" si="170"/>
        <v>5010.0021362303978</v>
      </c>
      <c r="H5499" s="157">
        <f t="shared" si="171"/>
        <v>6819.9996948241906</v>
      </c>
    </row>
    <row r="5500" spans="1:8" ht="15" customHeight="1" x14ac:dyDescent="0.2">
      <c r="A5500" s="152"/>
      <c r="B5500" s="152"/>
      <c r="C5500" s="152"/>
      <c r="D5500" s="152"/>
      <c r="E5500" s="153">
        <f>'2.40-Dati'!A5499</f>
        <v>44761.166666666664</v>
      </c>
      <c r="F5500" s="157">
        <f>'2.40-Dati'!B5499</f>
        <v>104.220001220703</v>
      </c>
      <c r="G5500" s="157">
        <f t="shared" si="170"/>
        <v>1620.0027465820028</v>
      </c>
      <c r="H5500" s="157">
        <f t="shared" si="171"/>
        <v>6630.0048828124009</v>
      </c>
    </row>
    <row r="5501" spans="1:8" ht="15" customHeight="1" x14ac:dyDescent="0.2">
      <c r="A5501" s="152"/>
      <c r="B5501" s="152"/>
      <c r="C5501" s="152"/>
      <c r="D5501" s="152"/>
      <c r="E5501" s="153">
        <f>'2.40-Dati'!A5500</f>
        <v>44762.166666666664</v>
      </c>
      <c r="F5501" s="157">
        <f>'2.40-Dati'!B5500</f>
        <v>102.26000213623</v>
      </c>
      <c r="G5501" s="157">
        <f t="shared" si="170"/>
        <v>-1959.9990844729973</v>
      </c>
      <c r="H5501" s="157">
        <f t="shared" si="171"/>
        <v>-339.99633789099448</v>
      </c>
    </row>
    <row r="5502" spans="1:8" ht="15" customHeight="1" x14ac:dyDescent="0.2">
      <c r="A5502" s="152"/>
      <c r="B5502" s="152"/>
      <c r="C5502" s="152"/>
      <c r="D5502" s="152"/>
      <c r="E5502" s="153">
        <f>'2.40-Dati'!A5501</f>
        <v>44763.166666666664</v>
      </c>
      <c r="F5502" s="157">
        <f>'2.40-Dati'!B5501</f>
        <v>96.349998474121094</v>
      </c>
      <c r="G5502" s="157">
        <f t="shared" si="170"/>
        <v>-5910.0036621089057</v>
      </c>
      <c r="H5502" s="157">
        <f t="shared" si="171"/>
        <v>-7870.002746581903</v>
      </c>
    </row>
    <row r="5503" spans="1:8" ht="15" customHeight="1" x14ac:dyDescent="0.2">
      <c r="A5503" s="152"/>
      <c r="B5503" s="152"/>
      <c r="C5503" s="152"/>
      <c r="D5503" s="152"/>
      <c r="E5503" s="153">
        <f>'2.40-Dati'!A5502</f>
        <v>44764.166666666664</v>
      </c>
      <c r="F5503" s="157">
        <f>'2.40-Dati'!B5502</f>
        <v>94.699996948242102</v>
      </c>
      <c r="G5503" s="157">
        <f t="shared" si="170"/>
        <v>-1650.0015258789915</v>
      </c>
      <c r="H5503" s="157">
        <f t="shared" si="171"/>
        <v>-7560.0051879878974</v>
      </c>
    </row>
    <row r="5504" spans="1:8" ht="15" customHeight="1" x14ac:dyDescent="0.2">
      <c r="A5504" s="152"/>
      <c r="B5504" s="152"/>
      <c r="C5504" s="152"/>
      <c r="D5504" s="152"/>
      <c r="E5504" s="153">
        <f>'2.40-Dati'!A5503</f>
        <v>44767.166666666664</v>
      </c>
      <c r="F5504" s="157">
        <f>'2.40-Dati'!B5503</f>
        <v>96.699996948242102</v>
      </c>
      <c r="G5504" s="157">
        <f t="shared" si="170"/>
        <v>2000</v>
      </c>
      <c r="H5504" s="157">
        <f t="shared" si="171"/>
        <v>349.99847412100848</v>
      </c>
    </row>
    <row r="5505" spans="1:8" ht="15" customHeight="1" x14ac:dyDescent="0.2">
      <c r="A5505" s="152"/>
      <c r="B5505" s="152"/>
      <c r="C5505" s="152"/>
      <c r="D5505" s="152"/>
      <c r="E5505" s="153">
        <f>'2.40-Dati'!A5504</f>
        <v>44768.166666666664</v>
      </c>
      <c r="F5505" s="157">
        <f>'2.40-Dati'!B5504</f>
        <v>94.980003356933594</v>
      </c>
      <c r="G5505" s="157">
        <f t="shared" si="170"/>
        <v>-1719.9935913085085</v>
      </c>
      <c r="H5505" s="157">
        <f t="shared" si="171"/>
        <v>280.00640869149152</v>
      </c>
    </row>
    <row r="5506" spans="1:8" ht="15" customHeight="1" x14ac:dyDescent="0.2">
      <c r="A5506" s="152"/>
      <c r="B5506" s="152"/>
      <c r="C5506" s="152"/>
      <c r="D5506" s="152"/>
      <c r="E5506" s="153">
        <f>'2.40-Dati'!A5505</f>
        <v>44769.166666666664</v>
      </c>
      <c r="F5506" s="157">
        <f>'2.40-Dati'!B5505</f>
        <v>97.260002136230398</v>
      </c>
      <c r="G5506" s="157">
        <f t="shared" si="170"/>
        <v>2279.9987792968041</v>
      </c>
      <c r="H5506" s="157">
        <f t="shared" si="171"/>
        <v>560.00518798829557</v>
      </c>
    </row>
    <row r="5507" spans="1:8" ht="15" customHeight="1" x14ac:dyDescent="0.2">
      <c r="A5507" s="152"/>
      <c r="B5507" s="152"/>
      <c r="C5507" s="152"/>
      <c r="D5507" s="152"/>
      <c r="E5507" s="153">
        <f>'2.40-Dati'!A5506</f>
        <v>44770.166666666664</v>
      </c>
      <c r="F5507" s="157">
        <f>'2.40-Dati'!B5506</f>
        <v>96.419998168945298</v>
      </c>
      <c r="G5507" s="157">
        <f t="shared" si="170"/>
        <v>-840.00396728509941</v>
      </c>
      <c r="H5507" s="157">
        <f t="shared" si="171"/>
        <v>1439.9948120117047</v>
      </c>
    </row>
    <row r="5508" spans="1:8" ht="15" customHeight="1" x14ac:dyDescent="0.2">
      <c r="A5508" s="152"/>
      <c r="B5508" s="152"/>
      <c r="C5508" s="152"/>
      <c r="D5508" s="152"/>
      <c r="E5508" s="153">
        <f>'2.40-Dati'!A5507</f>
        <v>44771.166666666664</v>
      </c>
      <c r="F5508" s="157">
        <f>'2.40-Dati'!B5507</f>
        <v>98.620002746582003</v>
      </c>
      <c r="G5508" s="157">
        <f t="shared" ref="G5508:G5571" si="172">IF($B$1="lunga",1,-1)*$B$3*(F5508-F5507)</f>
        <v>2200.0045776367047</v>
      </c>
      <c r="H5508" s="157">
        <f t="shared" si="171"/>
        <v>1360.0006103516052</v>
      </c>
    </row>
    <row r="5509" spans="1:8" ht="15" customHeight="1" x14ac:dyDescent="0.2">
      <c r="A5509" s="152"/>
      <c r="B5509" s="152"/>
      <c r="C5509" s="152"/>
      <c r="D5509" s="152"/>
      <c r="E5509" s="153">
        <f>'2.40-Dati'!A5508</f>
        <v>44774.166666666664</v>
      </c>
      <c r="F5509" s="157">
        <f>'2.40-Dati'!B5508</f>
        <v>93.889999389648395</v>
      </c>
      <c r="G5509" s="157">
        <f t="shared" si="172"/>
        <v>-4730.0033569336083</v>
      </c>
      <c r="H5509" s="157">
        <f t="shared" ref="H5509:H5572" si="173">G5508+G5509</f>
        <v>-2529.9987792969036</v>
      </c>
    </row>
    <row r="5510" spans="1:8" ht="15" customHeight="1" x14ac:dyDescent="0.2">
      <c r="A5510" s="152"/>
      <c r="B5510" s="152"/>
      <c r="C5510" s="152"/>
      <c r="D5510" s="152"/>
      <c r="E5510" s="153">
        <f>'2.40-Dati'!A5509</f>
        <v>44775.166666666664</v>
      </c>
      <c r="F5510" s="157">
        <f>'2.40-Dati'!B5509</f>
        <v>94.419998168945298</v>
      </c>
      <c r="G5510" s="157">
        <f t="shared" si="172"/>
        <v>529.99877929690342</v>
      </c>
      <c r="H5510" s="157">
        <f t="shared" si="173"/>
        <v>-4200.0045776367051</v>
      </c>
    </row>
    <row r="5511" spans="1:8" ht="15" customHeight="1" x14ac:dyDescent="0.2">
      <c r="A5511" s="152"/>
      <c r="B5511" s="152"/>
      <c r="C5511" s="152"/>
      <c r="D5511" s="152"/>
      <c r="E5511" s="153">
        <f>'2.40-Dati'!A5510</f>
        <v>44776.166666666664</v>
      </c>
      <c r="F5511" s="157">
        <f>'2.40-Dati'!B5510</f>
        <v>90.660003662109304</v>
      </c>
      <c r="G5511" s="157">
        <f t="shared" si="172"/>
        <v>-3759.9945068359943</v>
      </c>
      <c r="H5511" s="157">
        <f t="shared" si="173"/>
        <v>-3229.9957275390907</v>
      </c>
    </row>
    <row r="5512" spans="1:8" ht="15" customHeight="1" x14ac:dyDescent="0.2">
      <c r="A5512" s="152"/>
      <c r="B5512" s="152"/>
      <c r="C5512" s="152"/>
      <c r="D5512" s="152"/>
      <c r="E5512" s="153">
        <f>'2.40-Dati'!A5511</f>
        <v>44777.166666666664</v>
      </c>
      <c r="F5512" s="157">
        <f>'2.40-Dati'!B5511</f>
        <v>88.540000915527301</v>
      </c>
      <c r="G5512" s="157">
        <f t="shared" si="172"/>
        <v>-2120.0027465820031</v>
      </c>
      <c r="H5512" s="157">
        <f t="shared" si="173"/>
        <v>-5879.9972534179979</v>
      </c>
    </row>
    <row r="5513" spans="1:8" ht="15" customHeight="1" x14ac:dyDescent="0.2">
      <c r="A5513" s="152"/>
      <c r="B5513" s="152"/>
      <c r="C5513" s="152"/>
      <c r="D5513" s="152"/>
      <c r="E5513" s="153">
        <f>'2.40-Dati'!A5512</f>
        <v>44778.166666666664</v>
      </c>
      <c r="F5513" s="157">
        <f>'2.40-Dati'!B5512</f>
        <v>89.010002136230398</v>
      </c>
      <c r="G5513" s="157">
        <f t="shared" si="172"/>
        <v>470.00122070309658</v>
      </c>
      <c r="H5513" s="157">
        <f t="shared" si="173"/>
        <v>-1650.0015258789065</v>
      </c>
    </row>
    <row r="5514" spans="1:8" ht="15" customHeight="1" x14ac:dyDescent="0.2">
      <c r="A5514" s="152"/>
      <c r="B5514" s="152"/>
      <c r="C5514" s="152"/>
      <c r="D5514" s="152"/>
      <c r="E5514" s="153">
        <f>'2.40-Dati'!A5513</f>
        <v>44781.166666666664</v>
      </c>
      <c r="F5514" s="157">
        <f>'2.40-Dati'!B5513</f>
        <v>90.760002136230398</v>
      </c>
      <c r="G5514" s="157">
        <f t="shared" si="172"/>
        <v>1750</v>
      </c>
      <c r="H5514" s="157">
        <f t="shared" si="173"/>
        <v>2220.0012207030968</v>
      </c>
    </row>
    <row r="5515" spans="1:8" ht="15" customHeight="1" x14ac:dyDescent="0.2">
      <c r="A5515" s="152"/>
      <c r="B5515" s="152"/>
      <c r="C5515" s="152"/>
      <c r="D5515" s="152"/>
      <c r="E5515" s="153">
        <f>'2.40-Dati'!A5514</f>
        <v>44782.166666666664</v>
      </c>
      <c r="F5515" s="157">
        <f>'2.40-Dati'!B5514</f>
        <v>90.5</v>
      </c>
      <c r="G5515" s="157">
        <f t="shared" si="172"/>
        <v>-260.0021362303977</v>
      </c>
      <c r="H5515" s="157">
        <f t="shared" si="173"/>
        <v>1489.9978637696022</v>
      </c>
    </row>
    <row r="5516" spans="1:8" ht="15" customHeight="1" x14ac:dyDescent="0.2">
      <c r="A5516" s="152"/>
      <c r="B5516" s="152"/>
      <c r="C5516" s="152"/>
      <c r="D5516" s="152"/>
      <c r="E5516" s="153">
        <f>'2.40-Dati'!A5515</f>
        <v>44783.166666666664</v>
      </c>
      <c r="F5516" s="157">
        <f>'2.40-Dati'!B5515</f>
        <v>91.930000305175696</v>
      </c>
      <c r="G5516" s="157">
        <f t="shared" si="172"/>
        <v>1430.000305175696</v>
      </c>
      <c r="H5516" s="157">
        <f t="shared" si="173"/>
        <v>1169.9981689452984</v>
      </c>
    </row>
    <row r="5517" spans="1:8" ht="15" customHeight="1" x14ac:dyDescent="0.2">
      <c r="A5517" s="152"/>
      <c r="B5517" s="152"/>
      <c r="C5517" s="152"/>
      <c r="D5517" s="152"/>
      <c r="E5517" s="153">
        <f>'2.40-Dati'!A5516</f>
        <v>44784.166666666664</v>
      </c>
      <c r="F5517" s="157">
        <f>'2.40-Dati'!B5516</f>
        <v>94.339996337890597</v>
      </c>
      <c r="G5517" s="157">
        <f t="shared" si="172"/>
        <v>2409.9960327149006</v>
      </c>
      <c r="H5517" s="157">
        <f t="shared" si="173"/>
        <v>3839.9963378905968</v>
      </c>
    </row>
    <row r="5518" spans="1:8" ht="15" customHeight="1" x14ac:dyDescent="0.2">
      <c r="A5518" s="152"/>
      <c r="B5518" s="152"/>
      <c r="C5518" s="152"/>
      <c r="D5518" s="152"/>
      <c r="E5518" s="153">
        <f>'2.40-Dati'!A5517</f>
        <v>44785.166666666664</v>
      </c>
      <c r="F5518" s="157">
        <f>'2.40-Dati'!B5517</f>
        <v>92.089996337890597</v>
      </c>
      <c r="G5518" s="157">
        <f t="shared" si="172"/>
        <v>-2250</v>
      </c>
      <c r="H5518" s="157">
        <f t="shared" si="173"/>
        <v>159.99603271490059</v>
      </c>
    </row>
    <row r="5519" spans="1:8" ht="15" customHeight="1" x14ac:dyDescent="0.2">
      <c r="A5519" s="152"/>
      <c r="B5519" s="152"/>
      <c r="C5519" s="152"/>
      <c r="D5519" s="152"/>
      <c r="E5519" s="153">
        <f>'2.40-Dati'!A5518</f>
        <v>44788.166666666664</v>
      </c>
      <c r="F5519" s="157">
        <f>'2.40-Dati'!B5518</f>
        <v>89.410003662109304</v>
      </c>
      <c r="G5519" s="157">
        <f t="shared" si="172"/>
        <v>-2679.9926757812927</v>
      </c>
      <c r="H5519" s="157">
        <f t="shared" si="173"/>
        <v>-4929.9926757812927</v>
      </c>
    </row>
    <row r="5520" spans="1:8" ht="15" customHeight="1" x14ac:dyDescent="0.2">
      <c r="A5520" s="152"/>
      <c r="B5520" s="152"/>
      <c r="C5520" s="152"/>
      <c r="D5520" s="152"/>
      <c r="E5520" s="153">
        <f>'2.40-Dati'!A5519</f>
        <v>44789.166666666664</v>
      </c>
      <c r="F5520" s="157">
        <f>'2.40-Dati'!B5519</f>
        <v>86.529998779296804</v>
      </c>
      <c r="G5520" s="157">
        <f t="shared" si="172"/>
        <v>-2880.0048828125</v>
      </c>
      <c r="H5520" s="157">
        <f t="shared" si="173"/>
        <v>-5559.9975585937927</v>
      </c>
    </row>
    <row r="5521" spans="1:8" ht="15" customHeight="1" x14ac:dyDescent="0.2">
      <c r="A5521" s="152"/>
      <c r="B5521" s="152"/>
      <c r="C5521" s="152"/>
      <c r="D5521" s="152"/>
      <c r="E5521" s="153">
        <f>'2.40-Dati'!A5520</f>
        <v>44790.166666666664</v>
      </c>
      <c r="F5521" s="157">
        <f>'2.40-Dati'!B5520</f>
        <v>88.110000610351506</v>
      </c>
      <c r="G5521" s="157">
        <f t="shared" si="172"/>
        <v>1580.0018310547016</v>
      </c>
      <c r="H5521" s="157">
        <f t="shared" si="173"/>
        <v>-1300.0030517577984</v>
      </c>
    </row>
    <row r="5522" spans="1:8" ht="15" customHeight="1" x14ac:dyDescent="0.2">
      <c r="A5522" s="152"/>
      <c r="B5522" s="152"/>
      <c r="C5522" s="152"/>
      <c r="D5522" s="152"/>
      <c r="E5522" s="153">
        <f>'2.40-Dati'!A5521</f>
        <v>44791.166666666664</v>
      </c>
      <c r="F5522" s="157">
        <f>'2.40-Dati'!B5521</f>
        <v>90.5</v>
      </c>
      <c r="G5522" s="157">
        <f t="shared" si="172"/>
        <v>2389.9993896484943</v>
      </c>
      <c r="H5522" s="157">
        <f t="shared" si="173"/>
        <v>3970.0012207031959</v>
      </c>
    </row>
    <row r="5523" spans="1:8" ht="15" customHeight="1" x14ac:dyDescent="0.2">
      <c r="A5523" s="152"/>
      <c r="B5523" s="152"/>
      <c r="C5523" s="152"/>
      <c r="D5523" s="152"/>
      <c r="E5523" s="153">
        <f>'2.40-Dati'!A5522</f>
        <v>44792.166666666664</v>
      </c>
      <c r="F5523" s="157">
        <f>'2.40-Dati'!B5522</f>
        <v>90.769996643066406</v>
      </c>
      <c r="G5523" s="157">
        <f t="shared" si="172"/>
        <v>269.99664306640625</v>
      </c>
      <c r="H5523" s="157">
        <f t="shared" si="173"/>
        <v>2659.9960327149006</v>
      </c>
    </row>
    <row r="5524" spans="1:8" ht="15" customHeight="1" x14ac:dyDescent="0.2">
      <c r="A5524" s="152"/>
      <c r="B5524" s="152"/>
      <c r="C5524" s="152"/>
      <c r="D5524" s="152"/>
      <c r="E5524" s="153">
        <f>'2.40-Dati'!A5523</f>
        <v>44795.166666666664</v>
      </c>
      <c r="F5524" s="157">
        <f>'2.40-Dati'!B5523</f>
        <v>90.230003356933594</v>
      </c>
      <c r="G5524" s="157">
        <f t="shared" si="172"/>
        <v>-539.9932861328125</v>
      </c>
      <c r="H5524" s="157">
        <f t="shared" si="173"/>
        <v>-269.99664306640625</v>
      </c>
    </row>
    <row r="5525" spans="1:8" ht="15" customHeight="1" x14ac:dyDescent="0.2">
      <c r="A5525" s="152"/>
      <c r="B5525" s="152"/>
      <c r="C5525" s="152"/>
      <c r="D5525" s="152"/>
      <c r="E5525" s="153">
        <f>'2.40-Dati'!A5524</f>
        <v>44796.166666666664</v>
      </c>
      <c r="F5525" s="157">
        <f>'2.40-Dati'!B5524</f>
        <v>93.739997863769503</v>
      </c>
      <c r="G5525" s="157">
        <f t="shared" si="172"/>
        <v>3509.9945068359093</v>
      </c>
      <c r="H5525" s="157">
        <f t="shared" si="173"/>
        <v>2970.0012207030968</v>
      </c>
    </row>
    <row r="5526" spans="1:8" ht="15" customHeight="1" x14ac:dyDescent="0.2">
      <c r="A5526" s="152"/>
      <c r="B5526" s="152"/>
      <c r="C5526" s="152"/>
      <c r="D5526" s="152"/>
      <c r="E5526" s="153">
        <f>'2.40-Dati'!A5525</f>
        <v>44797.166666666664</v>
      </c>
      <c r="F5526" s="157">
        <f>'2.40-Dati'!B5525</f>
        <v>94.889999389648395</v>
      </c>
      <c r="G5526" s="157">
        <f t="shared" si="172"/>
        <v>1150.0015258788922</v>
      </c>
      <c r="H5526" s="157">
        <f t="shared" si="173"/>
        <v>4659.9960327148019</v>
      </c>
    </row>
    <row r="5527" spans="1:8" ht="15" customHeight="1" x14ac:dyDescent="0.2">
      <c r="A5527" s="152"/>
      <c r="B5527" s="152"/>
      <c r="C5527" s="152"/>
      <c r="D5527" s="152"/>
      <c r="E5527" s="153">
        <f>'2.40-Dati'!A5526</f>
        <v>44798.166666666664</v>
      </c>
      <c r="F5527" s="157">
        <f>'2.40-Dati'!B5526</f>
        <v>92.519996643066406</v>
      </c>
      <c r="G5527" s="157">
        <f t="shared" si="172"/>
        <v>-2370.0027465819885</v>
      </c>
      <c r="H5527" s="157">
        <f t="shared" si="173"/>
        <v>-1220.0012207030964</v>
      </c>
    </row>
    <row r="5528" spans="1:8" ht="15" customHeight="1" x14ac:dyDescent="0.2">
      <c r="A5528" s="152"/>
      <c r="B5528" s="152"/>
      <c r="C5528" s="152"/>
      <c r="D5528" s="152"/>
      <c r="E5528" s="153">
        <f>'2.40-Dati'!A5527</f>
        <v>44799.166666666664</v>
      </c>
      <c r="F5528" s="157">
        <f>'2.40-Dati'!B5527</f>
        <v>93.059997558593693</v>
      </c>
      <c r="G5528" s="157">
        <f t="shared" si="172"/>
        <v>540.00091552728691</v>
      </c>
      <c r="H5528" s="157">
        <f t="shared" si="173"/>
        <v>-1830.0018310547016</v>
      </c>
    </row>
    <row r="5529" spans="1:8" ht="15" customHeight="1" x14ac:dyDescent="0.2">
      <c r="A5529" s="152"/>
      <c r="B5529" s="152"/>
      <c r="C5529" s="152"/>
      <c r="D5529" s="152"/>
      <c r="E5529" s="153">
        <f>'2.40-Dati'!A5528</f>
        <v>44802.166666666664</v>
      </c>
      <c r="F5529" s="157">
        <f>'2.40-Dati'!B5528</f>
        <v>97.010002136230398</v>
      </c>
      <c r="G5529" s="157">
        <f t="shared" si="172"/>
        <v>3950.0045776367047</v>
      </c>
      <c r="H5529" s="157">
        <f t="shared" si="173"/>
        <v>4490.0054931639916</v>
      </c>
    </row>
    <row r="5530" spans="1:8" ht="15" customHeight="1" x14ac:dyDescent="0.2">
      <c r="A5530" s="152"/>
      <c r="B5530" s="152"/>
      <c r="C5530" s="152"/>
      <c r="D5530" s="152"/>
      <c r="E5530" s="153">
        <f>'2.40-Dati'!A5529</f>
        <v>44803.166666666664</v>
      </c>
      <c r="F5530" s="157">
        <f>'2.40-Dati'!B5529</f>
        <v>91.639999389648395</v>
      </c>
      <c r="G5530" s="157">
        <f t="shared" si="172"/>
        <v>-5370.0027465820031</v>
      </c>
      <c r="H5530" s="157">
        <f t="shared" si="173"/>
        <v>-1419.9981689452984</v>
      </c>
    </row>
    <row r="5531" spans="1:8" ht="15" customHeight="1" x14ac:dyDescent="0.2">
      <c r="A5531" s="152"/>
      <c r="B5531" s="152"/>
      <c r="C5531" s="152"/>
      <c r="D5531" s="152"/>
      <c r="E5531" s="153">
        <f>'2.40-Dati'!A5530</f>
        <v>44804.166666666664</v>
      </c>
      <c r="F5531" s="157">
        <f>'2.40-Dati'!B5530</f>
        <v>89.550003051757798</v>
      </c>
      <c r="G5531" s="157">
        <f t="shared" si="172"/>
        <v>-2089.9963378905968</v>
      </c>
      <c r="H5531" s="157">
        <f t="shared" si="173"/>
        <v>-7459.9990844725999</v>
      </c>
    </row>
    <row r="5532" spans="1:8" ht="15" customHeight="1" x14ac:dyDescent="0.2">
      <c r="A5532" s="152"/>
      <c r="B5532" s="152"/>
      <c r="C5532" s="152"/>
      <c r="D5532" s="152"/>
      <c r="E5532" s="153">
        <f>'2.40-Dati'!A5531</f>
        <v>44805.166666666664</v>
      </c>
      <c r="F5532" s="157">
        <f>'2.40-Dati'!B5531</f>
        <v>86.610000610351506</v>
      </c>
      <c r="G5532" s="157">
        <f t="shared" si="172"/>
        <v>-2940.0024414062927</v>
      </c>
      <c r="H5532" s="157">
        <f t="shared" si="173"/>
        <v>-5029.9987792968896</v>
      </c>
    </row>
    <row r="5533" spans="1:8" ht="15" customHeight="1" x14ac:dyDescent="0.2">
      <c r="A5533" s="152"/>
      <c r="B5533" s="152"/>
      <c r="C5533" s="152"/>
      <c r="D5533" s="152"/>
      <c r="E5533" s="153">
        <f>'2.40-Dati'!A5532</f>
        <v>44806.166666666664</v>
      </c>
      <c r="F5533" s="157">
        <f>'2.40-Dati'!B5532</f>
        <v>86.870002746582003</v>
      </c>
      <c r="G5533" s="157">
        <f t="shared" si="172"/>
        <v>260.00213623049717</v>
      </c>
      <c r="H5533" s="157">
        <f t="shared" si="173"/>
        <v>-2680.0003051757958</v>
      </c>
    </row>
    <row r="5534" spans="1:8" ht="15" customHeight="1" x14ac:dyDescent="0.2">
      <c r="A5534" s="152"/>
      <c r="B5534" s="152"/>
      <c r="C5534" s="152"/>
      <c r="D5534" s="152"/>
      <c r="E5534" s="153">
        <f>'2.40-Dati'!A5533</f>
        <v>44810.166666666664</v>
      </c>
      <c r="F5534" s="157">
        <f>'2.40-Dati'!B5533</f>
        <v>86.879997253417898</v>
      </c>
      <c r="G5534" s="157">
        <f t="shared" si="172"/>
        <v>9.9945068358948674</v>
      </c>
      <c r="H5534" s="157">
        <f t="shared" si="173"/>
        <v>269.99664306639204</v>
      </c>
    </row>
    <row r="5535" spans="1:8" ht="15" customHeight="1" x14ac:dyDescent="0.2">
      <c r="A5535" s="152"/>
      <c r="B5535" s="152"/>
      <c r="C5535" s="152"/>
      <c r="D5535" s="152"/>
      <c r="E5535" s="153">
        <f>'2.40-Dati'!A5534</f>
        <v>44811.166666666664</v>
      </c>
      <c r="F5535" s="157">
        <f>'2.40-Dati'!B5534</f>
        <v>81.940002441406193</v>
      </c>
      <c r="G5535" s="157">
        <f t="shared" si="172"/>
        <v>-4939.9948120117042</v>
      </c>
      <c r="H5535" s="157">
        <f t="shared" si="173"/>
        <v>-4930.0003051758094</v>
      </c>
    </row>
    <row r="5536" spans="1:8" ht="15" customHeight="1" x14ac:dyDescent="0.2">
      <c r="A5536" s="152"/>
      <c r="B5536" s="152"/>
      <c r="C5536" s="152"/>
      <c r="D5536" s="152"/>
      <c r="E5536" s="153">
        <f>'2.40-Dati'!A5535</f>
        <v>44812.166666666664</v>
      </c>
      <c r="F5536" s="157">
        <f>'2.40-Dati'!B5535</f>
        <v>83.540000915527301</v>
      </c>
      <c r="G5536" s="157">
        <f t="shared" si="172"/>
        <v>1599.9984741211078</v>
      </c>
      <c r="H5536" s="157">
        <f t="shared" si="173"/>
        <v>-3339.9963378905964</v>
      </c>
    </row>
    <row r="5537" spans="1:8" ht="15" customHeight="1" x14ac:dyDescent="0.2">
      <c r="A5537" s="152"/>
      <c r="B5537" s="152"/>
      <c r="C5537" s="152"/>
      <c r="D5537" s="152"/>
      <c r="E5537" s="153">
        <f>'2.40-Dati'!A5536</f>
        <v>44813.166666666664</v>
      </c>
      <c r="F5537" s="157">
        <f>'2.40-Dati'!B5536</f>
        <v>86.790000915527301</v>
      </c>
      <c r="G5537" s="157">
        <f t="shared" si="172"/>
        <v>3250</v>
      </c>
      <c r="H5537" s="157">
        <f t="shared" si="173"/>
        <v>4849.9984741211083</v>
      </c>
    </row>
    <row r="5538" spans="1:8" ht="15" customHeight="1" x14ac:dyDescent="0.2">
      <c r="A5538" s="152"/>
      <c r="B5538" s="152"/>
      <c r="C5538" s="152"/>
      <c r="D5538" s="152"/>
      <c r="E5538" s="153">
        <f>'2.40-Dati'!A5537</f>
        <v>44816.166666666664</v>
      </c>
      <c r="F5538" s="157">
        <f>'2.40-Dati'!B5537</f>
        <v>87.779998779296804</v>
      </c>
      <c r="G5538" s="157">
        <f t="shared" si="172"/>
        <v>989.99786376950283</v>
      </c>
      <c r="H5538" s="157">
        <f t="shared" si="173"/>
        <v>4239.9978637695031</v>
      </c>
    </row>
    <row r="5539" spans="1:8" ht="15" customHeight="1" x14ac:dyDescent="0.2">
      <c r="A5539" s="152"/>
      <c r="B5539" s="152"/>
      <c r="C5539" s="152"/>
      <c r="D5539" s="152"/>
      <c r="E5539" s="153">
        <f>'2.40-Dati'!A5538</f>
        <v>44817.166666666664</v>
      </c>
      <c r="F5539" s="157">
        <f>'2.40-Dati'!B5538</f>
        <v>87.309997558593693</v>
      </c>
      <c r="G5539" s="157">
        <f t="shared" si="172"/>
        <v>-470.00122070311079</v>
      </c>
      <c r="H5539" s="157">
        <f t="shared" si="173"/>
        <v>519.99664306639204</v>
      </c>
    </row>
    <row r="5540" spans="1:8" ht="15" customHeight="1" x14ac:dyDescent="0.2">
      <c r="A5540" s="152"/>
      <c r="B5540" s="152"/>
      <c r="C5540" s="152"/>
      <c r="D5540" s="152"/>
      <c r="E5540" s="153">
        <f>'2.40-Dati'!A5539</f>
        <v>44818.166666666664</v>
      </c>
      <c r="F5540" s="157">
        <f>'2.40-Dati'!B5539</f>
        <v>88.480003356933594</v>
      </c>
      <c r="G5540" s="157">
        <f t="shared" si="172"/>
        <v>1170.0057983399006</v>
      </c>
      <c r="H5540" s="157">
        <f t="shared" si="173"/>
        <v>700.0045776367898</v>
      </c>
    </row>
    <row r="5541" spans="1:8" ht="15" customHeight="1" x14ac:dyDescent="0.2">
      <c r="A5541" s="152"/>
      <c r="B5541" s="152"/>
      <c r="C5541" s="152"/>
      <c r="D5541" s="152"/>
      <c r="E5541" s="153">
        <f>'2.40-Dati'!A5540</f>
        <v>44819.166666666664</v>
      </c>
      <c r="F5541" s="157">
        <f>'2.40-Dati'!B5540</f>
        <v>85.099998474121094</v>
      </c>
      <c r="G5541" s="157">
        <f t="shared" si="172"/>
        <v>-3380.0048828125</v>
      </c>
      <c r="H5541" s="157">
        <f t="shared" si="173"/>
        <v>-2209.9990844725994</v>
      </c>
    </row>
    <row r="5542" spans="1:8" ht="15" customHeight="1" x14ac:dyDescent="0.2">
      <c r="A5542" s="152"/>
      <c r="B5542" s="152"/>
      <c r="C5542" s="152"/>
      <c r="D5542" s="152"/>
      <c r="E5542" s="153">
        <f>'2.40-Dati'!A5541</f>
        <v>44820.166666666664</v>
      </c>
      <c r="F5542" s="157">
        <f>'2.40-Dati'!B5541</f>
        <v>85.110000610351506</v>
      </c>
      <c r="G5542" s="157">
        <f t="shared" si="172"/>
        <v>10.002136230411907</v>
      </c>
      <c r="H5542" s="157">
        <f t="shared" si="173"/>
        <v>-3370.0027465820881</v>
      </c>
    </row>
    <row r="5543" spans="1:8" ht="15" customHeight="1" x14ac:dyDescent="0.2">
      <c r="A5543" s="152"/>
      <c r="B5543" s="152"/>
      <c r="C5543" s="152"/>
      <c r="D5543" s="152"/>
      <c r="E5543" s="153">
        <f>'2.40-Dati'!A5542</f>
        <v>44823.166666666664</v>
      </c>
      <c r="F5543" s="157">
        <f>'2.40-Dati'!B5542</f>
        <v>85.730003356933594</v>
      </c>
      <c r="G5543" s="157">
        <f t="shared" si="172"/>
        <v>620.00274658208809</v>
      </c>
      <c r="H5543" s="157">
        <f t="shared" si="173"/>
        <v>630.0048828125</v>
      </c>
    </row>
    <row r="5544" spans="1:8" ht="15" customHeight="1" x14ac:dyDescent="0.2">
      <c r="A5544" s="152"/>
      <c r="B5544" s="152"/>
      <c r="C5544" s="152"/>
      <c r="D5544" s="152"/>
      <c r="E5544" s="153">
        <f>'2.40-Dati'!A5543</f>
        <v>44824.166666666664</v>
      </c>
      <c r="F5544" s="157">
        <f>'2.40-Dati'!B5543</f>
        <v>84.449996948242102</v>
      </c>
      <c r="G5544" s="157">
        <f t="shared" si="172"/>
        <v>-1280.0064086914915</v>
      </c>
      <c r="H5544" s="157">
        <f t="shared" si="173"/>
        <v>-660.00366210940342</v>
      </c>
    </row>
    <row r="5545" spans="1:8" ht="15" customHeight="1" x14ac:dyDescent="0.2">
      <c r="A5545" s="152"/>
      <c r="B5545" s="152"/>
      <c r="C5545" s="152"/>
      <c r="D5545" s="152"/>
      <c r="E5545" s="153">
        <f>'2.40-Dati'!A5544</f>
        <v>44825.166666666664</v>
      </c>
      <c r="F5545" s="157">
        <f>'2.40-Dati'!B5544</f>
        <v>82.940002441406193</v>
      </c>
      <c r="G5545" s="157">
        <f t="shared" si="172"/>
        <v>-1509.9945068359091</v>
      </c>
      <c r="H5545" s="157">
        <f t="shared" si="173"/>
        <v>-2790.0009155274006</v>
      </c>
    </row>
    <row r="5546" spans="1:8" ht="15" customHeight="1" x14ac:dyDescent="0.2">
      <c r="A5546" s="152"/>
      <c r="B5546" s="152"/>
      <c r="C5546" s="152"/>
      <c r="D5546" s="152"/>
      <c r="E5546" s="153">
        <f>'2.40-Dati'!A5545</f>
        <v>44826.166666666664</v>
      </c>
      <c r="F5546" s="157">
        <f>'2.40-Dati'!B5545</f>
        <v>83.489997863769503</v>
      </c>
      <c r="G5546" s="157">
        <f t="shared" si="172"/>
        <v>549.99542236330967</v>
      </c>
      <c r="H5546" s="157">
        <f t="shared" si="173"/>
        <v>-959.99908447259941</v>
      </c>
    </row>
    <row r="5547" spans="1:8" ht="15" customHeight="1" x14ac:dyDescent="0.2">
      <c r="A5547" s="152"/>
      <c r="B5547" s="152"/>
      <c r="C5547" s="152"/>
      <c r="D5547" s="152"/>
      <c r="E5547" s="153">
        <f>'2.40-Dati'!A5546</f>
        <v>44827.166666666664</v>
      </c>
      <c r="F5547" s="157">
        <f>'2.40-Dati'!B5546</f>
        <v>78.739997863769503</v>
      </c>
      <c r="G5547" s="157">
        <f t="shared" si="172"/>
        <v>-4750</v>
      </c>
      <c r="H5547" s="157">
        <f t="shared" si="173"/>
        <v>-4200.0045776366906</v>
      </c>
    </row>
    <row r="5548" spans="1:8" ht="15" customHeight="1" x14ac:dyDescent="0.2">
      <c r="A5548" s="152"/>
      <c r="B5548" s="152"/>
      <c r="C5548" s="152"/>
      <c r="D5548" s="152"/>
      <c r="E5548" s="153">
        <f>'2.40-Dati'!A5547</f>
        <v>44830.166666666664</v>
      </c>
      <c r="F5548" s="157">
        <f>'2.40-Dati'!B5547</f>
        <v>76.709999084472599</v>
      </c>
      <c r="G5548" s="157">
        <f t="shared" si="172"/>
        <v>-2029.9987792969034</v>
      </c>
      <c r="H5548" s="157">
        <f t="shared" si="173"/>
        <v>-6779.9987792969032</v>
      </c>
    </row>
    <row r="5549" spans="1:8" ht="15" customHeight="1" x14ac:dyDescent="0.2">
      <c r="A5549" s="152"/>
      <c r="B5549" s="152"/>
      <c r="C5549" s="152"/>
      <c r="D5549" s="152"/>
      <c r="E5549" s="153">
        <f>'2.40-Dati'!A5548</f>
        <v>44831.166666666664</v>
      </c>
      <c r="F5549" s="157">
        <f>'2.40-Dati'!B5548</f>
        <v>78.5</v>
      </c>
      <c r="G5549" s="157">
        <f t="shared" si="172"/>
        <v>1790.0009155274006</v>
      </c>
      <c r="H5549" s="157">
        <f t="shared" si="173"/>
        <v>-239.99786376950283</v>
      </c>
    </row>
    <row r="5550" spans="1:8" ht="15" customHeight="1" x14ac:dyDescent="0.2">
      <c r="A5550" s="152"/>
      <c r="B5550" s="152"/>
      <c r="C5550" s="152"/>
      <c r="D5550" s="152"/>
      <c r="E5550" s="153">
        <f>'2.40-Dati'!A5549</f>
        <v>44832.166666666664</v>
      </c>
      <c r="F5550" s="157">
        <f>'2.40-Dati'!B5549</f>
        <v>82.150001525878906</v>
      </c>
      <c r="G5550" s="157">
        <f t="shared" si="172"/>
        <v>3650.0015258789063</v>
      </c>
      <c r="H5550" s="157">
        <f t="shared" si="173"/>
        <v>5440.0024414063064</v>
      </c>
    </row>
    <row r="5551" spans="1:8" ht="15" customHeight="1" x14ac:dyDescent="0.2">
      <c r="A5551" s="152"/>
      <c r="B5551" s="152"/>
      <c r="C5551" s="152"/>
      <c r="D5551" s="152"/>
      <c r="E5551" s="153">
        <f>'2.40-Dati'!A5550</f>
        <v>44833.166666666664</v>
      </c>
      <c r="F5551" s="157">
        <f>'2.40-Dati'!B5550</f>
        <v>81.230003356933594</v>
      </c>
      <c r="G5551" s="157">
        <f t="shared" si="172"/>
        <v>-919.9981689453125</v>
      </c>
      <c r="H5551" s="157">
        <f t="shared" si="173"/>
        <v>2730.0033569335938</v>
      </c>
    </row>
    <row r="5552" spans="1:8" ht="15" customHeight="1" x14ac:dyDescent="0.2">
      <c r="A5552" s="152"/>
      <c r="B5552" s="152"/>
      <c r="C5552" s="152"/>
      <c r="D5552" s="152"/>
      <c r="E5552" s="153">
        <f>'2.40-Dati'!A5551</f>
        <v>44834.166666666664</v>
      </c>
      <c r="F5552" s="157">
        <f>'2.40-Dati'!B5551</f>
        <v>79.489997863769503</v>
      </c>
      <c r="G5552" s="157">
        <f t="shared" si="172"/>
        <v>-1740.0054931640909</v>
      </c>
      <c r="H5552" s="157">
        <f t="shared" si="173"/>
        <v>-2660.0036621094032</v>
      </c>
    </row>
    <row r="5553" spans="1:8" ht="15" customHeight="1" x14ac:dyDescent="0.2">
      <c r="A5553" s="152"/>
      <c r="B5553" s="152"/>
      <c r="C5553" s="152"/>
      <c r="D5553" s="152"/>
      <c r="E5553" s="153">
        <f>'2.40-Dati'!A5552</f>
        <v>44837.166666666664</v>
      </c>
      <c r="F5553" s="157">
        <f>'2.40-Dati'!B5552</f>
        <v>83.629997253417898</v>
      </c>
      <c r="G5553" s="157">
        <f t="shared" si="172"/>
        <v>4139.9993896483948</v>
      </c>
      <c r="H5553" s="157">
        <f t="shared" si="173"/>
        <v>2399.9938964843041</v>
      </c>
    </row>
    <row r="5554" spans="1:8" ht="15" customHeight="1" x14ac:dyDescent="0.2">
      <c r="A5554" s="152"/>
      <c r="B5554" s="152"/>
      <c r="C5554" s="152"/>
      <c r="D5554" s="152"/>
      <c r="E5554" s="153">
        <f>'2.40-Dati'!A5553</f>
        <v>44838.166666666664</v>
      </c>
      <c r="F5554" s="157">
        <f>'2.40-Dati'!B5553</f>
        <v>86.519996643066406</v>
      </c>
      <c r="G5554" s="157">
        <f t="shared" si="172"/>
        <v>2889.9993896485084</v>
      </c>
      <c r="H5554" s="157">
        <f t="shared" si="173"/>
        <v>7029.9987792969032</v>
      </c>
    </row>
    <row r="5555" spans="1:8" ht="15" customHeight="1" x14ac:dyDescent="0.2">
      <c r="A5555" s="152"/>
      <c r="B5555" s="152"/>
      <c r="C5555" s="152"/>
      <c r="D5555" s="152"/>
      <c r="E5555" s="153">
        <f>'2.40-Dati'!A5554</f>
        <v>44839.166666666664</v>
      </c>
      <c r="F5555" s="157">
        <f>'2.40-Dati'!B5554</f>
        <v>87.760002136230398</v>
      </c>
      <c r="G5555" s="157">
        <f t="shared" si="172"/>
        <v>1240.0054931639916</v>
      </c>
      <c r="H5555" s="157">
        <f t="shared" si="173"/>
        <v>4130.0048828125</v>
      </c>
    </row>
    <row r="5556" spans="1:8" ht="15" customHeight="1" x14ac:dyDescent="0.2">
      <c r="A5556" s="152"/>
      <c r="B5556" s="152"/>
      <c r="C5556" s="152"/>
      <c r="D5556" s="152"/>
      <c r="E5556" s="153">
        <f>'2.40-Dati'!A5555</f>
        <v>44840.166666666664</v>
      </c>
      <c r="F5556" s="157">
        <f>'2.40-Dati'!B5555</f>
        <v>88.449996948242102</v>
      </c>
      <c r="G5556" s="157">
        <f t="shared" si="172"/>
        <v>689.99481201170454</v>
      </c>
      <c r="H5556" s="157">
        <f t="shared" si="173"/>
        <v>1930.0003051756962</v>
      </c>
    </row>
    <row r="5557" spans="1:8" ht="15" customHeight="1" x14ac:dyDescent="0.2">
      <c r="A5557" s="152"/>
      <c r="B5557" s="152"/>
      <c r="C5557" s="152"/>
      <c r="D5557" s="152"/>
      <c r="E5557" s="153">
        <f>'2.40-Dati'!A5556</f>
        <v>44841.166666666664</v>
      </c>
      <c r="F5557" s="157">
        <f>'2.40-Dati'!B5556</f>
        <v>92.639999389648395</v>
      </c>
      <c r="G5557" s="157">
        <f t="shared" si="172"/>
        <v>4190.0024414062927</v>
      </c>
      <c r="H5557" s="157">
        <f t="shared" si="173"/>
        <v>4879.9972534179969</v>
      </c>
    </row>
    <row r="5558" spans="1:8" ht="15" customHeight="1" x14ac:dyDescent="0.2">
      <c r="A5558" s="152"/>
      <c r="B5558" s="152"/>
      <c r="C5558" s="152"/>
      <c r="D5558" s="152"/>
      <c r="E5558" s="153">
        <f>'2.40-Dati'!A5557</f>
        <v>44844.166666666664</v>
      </c>
      <c r="F5558" s="157">
        <f>'2.40-Dati'!B5557</f>
        <v>91.129997253417898</v>
      </c>
      <c r="G5558" s="157">
        <f t="shared" si="172"/>
        <v>-1510.0021362304972</v>
      </c>
      <c r="H5558" s="157">
        <f t="shared" si="173"/>
        <v>2680.0003051757958</v>
      </c>
    </row>
    <row r="5559" spans="1:8" ht="15" customHeight="1" x14ac:dyDescent="0.2">
      <c r="A5559" s="152"/>
      <c r="B5559" s="152"/>
      <c r="C5559" s="152"/>
      <c r="D5559" s="152"/>
      <c r="E5559" s="153">
        <f>'2.40-Dati'!A5558</f>
        <v>44845.166666666664</v>
      </c>
      <c r="F5559" s="157">
        <f>'2.40-Dati'!B5558</f>
        <v>89.349998474121094</v>
      </c>
      <c r="G5559" s="157">
        <f t="shared" si="172"/>
        <v>-1779.9987792968041</v>
      </c>
      <c r="H5559" s="157">
        <f t="shared" si="173"/>
        <v>-3290.000915527301</v>
      </c>
    </row>
    <row r="5560" spans="1:8" ht="15" customHeight="1" x14ac:dyDescent="0.2">
      <c r="A5560" s="152"/>
      <c r="B5560" s="152"/>
      <c r="C5560" s="152"/>
      <c r="D5560" s="152"/>
      <c r="E5560" s="153">
        <f>'2.40-Dati'!A5559</f>
        <v>44846.166666666664</v>
      </c>
      <c r="F5560" s="157">
        <f>'2.40-Dati'!B5559</f>
        <v>87.269996643066406</v>
      </c>
      <c r="G5560" s="157">
        <f t="shared" si="172"/>
        <v>-2080.0018310546875</v>
      </c>
      <c r="H5560" s="157">
        <f t="shared" si="173"/>
        <v>-3860.0006103514916</v>
      </c>
    </row>
    <row r="5561" spans="1:8" ht="15" customHeight="1" x14ac:dyDescent="0.2">
      <c r="A5561" s="152"/>
      <c r="B5561" s="152"/>
      <c r="C5561" s="152"/>
      <c r="D5561" s="152"/>
      <c r="E5561" s="153">
        <f>'2.40-Dati'!A5560</f>
        <v>44847.166666666664</v>
      </c>
      <c r="F5561" s="157">
        <f>'2.40-Dati'!B5560</f>
        <v>89.110000610351506</v>
      </c>
      <c r="G5561" s="157">
        <f t="shared" si="172"/>
        <v>1840.0039672850994</v>
      </c>
      <c r="H5561" s="157">
        <f t="shared" si="173"/>
        <v>-239.99786376958809</v>
      </c>
    </row>
    <row r="5562" spans="1:8" ht="15" customHeight="1" x14ac:dyDescent="0.2">
      <c r="A5562" s="152"/>
      <c r="B5562" s="152"/>
      <c r="C5562" s="152"/>
      <c r="D5562" s="152"/>
      <c r="E5562" s="153">
        <f>'2.40-Dati'!A5561</f>
        <v>44848.166666666664</v>
      </c>
      <c r="F5562" s="157">
        <f>'2.40-Dati'!B5561</f>
        <v>85.610000610351506</v>
      </c>
      <c r="G5562" s="157">
        <f t="shared" si="172"/>
        <v>-3500</v>
      </c>
      <c r="H5562" s="157">
        <f t="shared" si="173"/>
        <v>-1659.9960327149006</v>
      </c>
    </row>
    <row r="5563" spans="1:8" ht="15" customHeight="1" x14ac:dyDescent="0.2">
      <c r="A5563" s="152"/>
      <c r="B5563" s="152"/>
      <c r="C5563" s="152"/>
      <c r="D5563" s="152"/>
      <c r="E5563" s="153">
        <f>'2.40-Dati'!A5562</f>
        <v>44851.166666666664</v>
      </c>
      <c r="F5563" s="157">
        <f>'2.40-Dati'!B5562</f>
        <v>85.459999084472599</v>
      </c>
      <c r="G5563" s="157">
        <f t="shared" si="172"/>
        <v>-150.00152587890625</v>
      </c>
      <c r="H5563" s="157">
        <f t="shared" si="173"/>
        <v>-3650.0015258789063</v>
      </c>
    </row>
    <row r="5564" spans="1:8" ht="15" customHeight="1" x14ac:dyDescent="0.2">
      <c r="A5564" s="152"/>
      <c r="B5564" s="152"/>
      <c r="C5564" s="152"/>
      <c r="D5564" s="152"/>
      <c r="E5564" s="153">
        <f>'2.40-Dati'!A5563</f>
        <v>44852.166666666664</v>
      </c>
      <c r="F5564" s="157">
        <f>'2.40-Dati'!B5563</f>
        <v>82.819999694824205</v>
      </c>
      <c r="G5564" s="157">
        <f t="shared" si="172"/>
        <v>-2639.9993896483948</v>
      </c>
      <c r="H5564" s="157">
        <f t="shared" si="173"/>
        <v>-2790.000915527301</v>
      </c>
    </row>
    <row r="5565" spans="1:8" ht="15" customHeight="1" x14ac:dyDescent="0.2">
      <c r="A5565" s="152"/>
      <c r="B5565" s="152"/>
      <c r="C5565" s="152"/>
      <c r="D5565" s="152"/>
      <c r="E5565" s="153">
        <f>'2.40-Dati'!A5564</f>
        <v>44853.166666666664</v>
      </c>
      <c r="F5565" s="157">
        <f>'2.40-Dati'!B5564</f>
        <v>85.550003051757798</v>
      </c>
      <c r="G5565" s="157">
        <f t="shared" si="172"/>
        <v>2730.0033569335938</v>
      </c>
      <c r="H5565" s="157">
        <f t="shared" si="173"/>
        <v>90.003967285198996</v>
      </c>
    </row>
    <row r="5566" spans="1:8" ht="15" customHeight="1" x14ac:dyDescent="0.2">
      <c r="A5566" s="152"/>
      <c r="B5566" s="152"/>
      <c r="C5566" s="152"/>
      <c r="D5566" s="152"/>
      <c r="E5566" s="153">
        <f>'2.40-Dati'!A5565</f>
        <v>44854.166666666664</v>
      </c>
      <c r="F5566" s="157">
        <f>'2.40-Dati'!B5565</f>
        <v>85.980003356933594</v>
      </c>
      <c r="G5566" s="157">
        <f t="shared" si="172"/>
        <v>430.00030517579546</v>
      </c>
      <c r="H5566" s="157">
        <f t="shared" si="173"/>
        <v>3160.0036621093891</v>
      </c>
    </row>
    <row r="5567" spans="1:8" ht="15" customHeight="1" x14ac:dyDescent="0.2">
      <c r="A5567" s="152"/>
      <c r="B5567" s="152"/>
      <c r="C5567" s="152"/>
      <c r="D5567" s="152"/>
      <c r="E5567" s="153">
        <f>'2.40-Dati'!A5566</f>
        <v>44855.166666666664</v>
      </c>
      <c r="F5567" s="157">
        <f>'2.40-Dati'!B5566</f>
        <v>85.050003051757798</v>
      </c>
      <c r="G5567" s="157">
        <f t="shared" si="172"/>
        <v>-930.00030517579546</v>
      </c>
      <c r="H5567" s="157">
        <f t="shared" si="173"/>
        <v>-500</v>
      </c>
    </row>
    <row r="5568" spans="1:8" ht="15" customHeight="1" x14ac:dyDescent="0.2">
      <c r="A5568" s="152"/>
      <c r="B5568" s="152"/>
      <c r="C5568" s="152"/>
      <c r="D5568" s="152"/>
      <c r="E5568" s="153">
        <f>'2.40-Dati'!A5567</f>
        <v>44858.166666666664</v>
      </c>
      <c r="F5568" s="157">
        <f>'2.40-Dati'!B5567</f>
        <v>84.580001831054602</v>
      </c>
      <c r="G5568" s="157">
        <f t="shared" si="172"/>
        <v>-470.00122070319605</v>
      </c>
      <c r="H5568" s="157">
        <f t="shared" si="173"/>
        <v>-1400.0015258789915</v>
      </c>
    </row>
    <row r="5569" spans="1:8" ht="15" customHeight="1" x14ac:dyDescent="0.2">
      <c r="A5569" s="152"/>
      <c r="B5569" s="152"/>
      <c r="C5569" s="152"/>
      <c r="D5569" s="152"/>
      <c r="E5569" s="153">
        <f>'2.40-Dati'!A5568</f>
        <v>44859.166666666664</v>
      </c>
      <c r="F5569" s="157">
        <f>'2.40-Dati'!B5568</f>
        <v>85.319999694824205</v>
      </c>
      <c r="G5569" s="157">
        <f t="shared" si="172"/>
        <v>739.9978637696023</v>
      </c>
      <c r="H5569" s="157">
        <f t="shared" si="173"/>
        <v>269.99664306640625</v>
      </c>
    </row>
    <row r="5570" spans="1:8" ht="15" customHeight="1" x14ac:dyDescent="0.2">
      <c r="A5570" s="152"/>
      <c r="B5570" s="152"/>
      <c r="C5570" s="152"/>
      <c r="D5570" s="152"/>
      <c r="E5570" s="153">
        <f>'2.40-Dati'!A5569</f>
        <v>44860.166666666664</v>
      </c>
      <c r="F5570" s="157">
        <f>'2.40-Dati'!B5569</f>
        <v>87.910003662109304</v>
      </c>
      <c r="G5570" s="157">
        <f t="shared" si="172"/>
        <v>2590.0039672850994</v>
      </c>
      <c r="H5570" s="157">
        <f t="shared" si="173"/>
        <v>3330.0018310547016</v>
      </c>
    </row>
    <row r="5571" spans="1:8" ht="15" customHeight="1" x14ac:dyDescent="0.2">
      <c r="A5571" s="152"/>
      <c r="B5571" s="152"/>
      <c r="C5571" s="152"/>
      <c r="D5571" s="152"/>
      <c r="E5571" s="153">
        <f>'2.40-Dati'!A5570</f>
        <v>44861.166666666664</v>
      </c>
      <c r="F5571" s="157">
        <f>'2.40-Dati'!B5570</f>
        <v>89.080001831054602</v>
      </c>
      <c r="G5571" s="157">
        <f t="shared" si="172"/>
        <v>1169.9981689452984</v>
      </c>
      <c r="H5571" s="157">
        <f t="shared" si="173"/>
        <v>3760.0021362303978</v>
      </c>
    </row>
    <row r="5572" spans="1:8" ht="15" customHeight="1" x14ac:dyDescent="0.2">
      <c r="A5572" s="152"/>
      <c r="B5572" s="152"/>
      <c r="C5572" s="152"/>
      <c r="D5572" s="152"/>
      <c r="E5572" s="153">
        <f>'2.40-Dati'!A5571</f>
        <v>44862.166666666664</v>
      </c>
      <c r="F5572" s="157">
        <f>'2.40-Dati'!B5571</f>
        <v>87.900001525878906</v>
      </c>
      <c r="G5572" s="157">
        <f t="shared" ref="G5572:G5635" si="174">IF($B$1="lunga",1,-1)*$B$3*(F5572-F5571)</f>
        <v>-1180.000305175696</v>
      </c>
      <c r="H5572" s="157">
        <f t="shared" si="173"/>
        <v>-10.002136230397582</v>
      </c>
    </row>
    <row r="5573" spans="1:8" ht="15" customHeight="1" x14ac:dyDescent="0.2">
      <c r="A5573" s="152"/>
      <c r="B5573" s="152"/>
      <c r="C5573" s="152"/>
      <c r="D5573" s="152"/>
      <c r="E5573" s="153">
        <f>'2.40-Dati'!A5572</f>
        <v>44865.166666666664</v>
      </c>
      <c r="F5573" s="157">
        <f>'2.40-Dati'!B5572</f>
        <v>86.529998779296804</v>
      </c>
      <c r="G5573" s="157">
        <f t="shared" si="174"/>
        <v>-1370.0027465821022</v>
      </c>
      <c r="H5573" s="157">
        <f t="shared" ref="H5573:H5636" si="175">G5572+G5573</f>
        <v>-2550.0030517577979</v>
      </c>
    </row>
    <row r="5574" spans="1:8" ht="15" customHeight="1" x14ac:dyDescent="0.2">
      <c r="A5574" s="152"/>
      <c r="B5574" s="152"/>
      <c r="C5574" s="152"/>
      <c r="D5574" s="152"/>
      <c r="E5574" s="153">
        <f>'2.40-Dati'!A5573</f>
        <v>44866.166666666664</v>
      </c>
      <c r="F5574" s="157">
        <f>'2.40-Dati'!B5573</f>
        <v>88.370002746582003</v>
      </c>
      <c r="G5574" s="157">
        <f t="shared" si="174"/>
        <v>1840.003967285199</v>
      </c>
      <c r="H5574" s="157">
        <f t="shared" si="175"/>
        <v>470.00122070309681</v>
      </c>
    </row>
    <row r="5575" spans="1:8" ht="15" customHeight="1" x14ac:dyDescent="0.2">
      <c r="A5575" s="152"/>
      <c r="B5575" s="152"/>
      <c r="C5575" s="152"/>
      <c r="D5575" s="152"/>
      <c r="E5575" s="153">
        <f>'2.40-Dati'!A5574</f>
        <v>44867.166666666664</v>
      </c>
      <c r="F5575" s="157">
        <f>'2.40-Dati'!B5574</f>
        <v>90</v>
      </c>
      <c r="G5575" s="157">
        <f t="shared" si="174"/>
        <v>1629.9972534179972</v>
      </c>
      <c r="H5575" s="157">
        <f t="shared" si="175"/>
        <v>3470.0012207031959</v>
      </c>
    </row>
    <row r="5576" spans="1:8" ht="15" customHeight="1" x14ac:dyDescent="0.2">
      <c r="A5576" s="152"/>
      <c r="B5576" s="152"/>
      <c r="C5576" s="152"/>
      <c r="D5576" s="152"/>
      <c r="E5576" s="153">
        <f>'2.40-Dati'!A5575</f>
        <v>44868.166666666664</v>
      </c>
      <c r="F5576" s="157">
        <f>'2.40-Dati'!B5575</f>
        <v>88.169998168945298</v>
      </c>
      <c r="G5576" s="157">
        <f t="shared" si="174"/>
        <v>-1830.0018310547016</v>
      </c>
      <c r="H5576" s="157">
        <f t="shared" si="175"/>
        <v>-200.00457763670443</v>
      </c>
    </row>
    <row r="5577" spans="1:8" ht="15" customHeight="1" x14ac:dyDescent="0.2">
      <c r="A5577" s="152"/>
      <c r="B5577" s="152"/>
      <c r="C5577" s="152"/>
      <c r="D5577" s="152"/>
      <c r="E5577" s="153">
        <f>'2.40-Dati'!A5576</f>
        <v>44869.166666666664</v>
      </c>
      <c r="F5577" s="157">
        <f>'2.40-Dati'!B5576</f>
        <v>92.610000610351506</v>
      </c>
      <c r="G5577" s="157">
        <f t="shared" si="174"/>
        <v>4440.0024414062073</v>
      </c>
      <c r="H5577" s="157">
        <f t="shared" si="175"/>
        <v>2610.0006103515057</v>
      </c>
    </row>
    <row r="5578" spans="1:8" ht="15" customHeight="1" x14ac:dyDescent="0.2">
      <c r="A5578" s="152"/>
      <c r="B5578" s="152"/>
      <c r="C5578" s="152"/>
      <c r="D5578" s="152"/>
      <c r="E5578" s="153">
        <f>'2.40-Dati'!A5577</f>
        <v>44872.208333333336</v>
      </c>
      <c r="F5578" s="157">
        <f>'2.40-Dati'!B5577</f>
        <v>91.790000915527301</v>
      </c>
      <c r="G5578" s="157">
        <f t="shared" si="174"/>
        <v>-819.99969482420454</v>
      </c>
      <c r="H5578" s="157">
        <f t="shared" si="175"/>
        <v>3620.0027465820026</v>
      </c>
    </row>
    <row r="5579" spans="1:8" ht="15" customHeight="1" x14ac:dyDescent="0.2">
      <c r="A5579" s="152"/>
      <c r="B5579" s="152"/>
      <c r="C5579" s="152"/>
      <c r="D5579" s="152"/>
      <c r="E5579" s="153">
        <f>'2.40-Dati'!A5578</f>
        <v>44873.208333333336</v>
      </c>
      <c r="F5579" s="157">
        <f>'2.40-Dati'!B5578</f>
        <v>88.910003662109304</v>
      </c>
      <c r="G5579" s="157">
        <f t="shared" si="174"/>
        <v>-2879.9972534179969</v>
      </c>
      <c r="H5579" s="157">
        <f t="shared" si="175"/>
        <v>-3699.9969482422016</v>
      </c>
    </row>
    <row r="5580" spans="1:8" ht="15" customHeight="1" x14ac:dyDescent="0.2">
      <c r="A5580" s="152"/>
      <c r="B5580" s="152"/>
      <c r="C5580" s="152"/>
      <c r="D5580" s="152"/>
      <c r="E5580" s="153">
        <f>'2.40-Dati'!A5579</f>
        <v>44874.208333333336</v>
      </c>
      <c r="F5580" s="157">
        <f>'2.40-Dati'!B5579</f>
        <v>85.830001831054602</v>
      </c>
      <c r="G5580" s="157">
        <f t="shared" si="174"/>
        <v>-3080.0018310547016</v>
      </c>
      <c r="H5580" s="157">
        <f t="shared" si="175"/>
        <v>-5959.9990844726981</v>
      </c>
    </row>
    <row r="5581" spans="1:8" ht="15" customHeight="1" x14ac:dyDescent="0.2">
      <c r="A5581" s="152"/>
      <c r="B5581" s="152"/>
      <c r="C5581" s="152"/>
      <c r="D5581" s="152"/>
      <c r="E5581" s="153">
        <f>'2.40-Dati'!A5580</f>
        <v>44875.208333333336</v>
      </c>
      <c r="F5581" s="157">
        <f>'2.40-Dati'!B5580</f>
        <v>86.470001220703097</v>
      </c>
      <c r="G5581" s="157">
        <f t="shared" si="174"/>
        <v>639.99938964849434</v>
      </c>
      <c r="H5581" s="157">
        <f t="shared" si="175"/>
        <v>-2440.0024414062073</v>
      </c>
    </row>
    <row r="5582" spans="1:8" ht="15" customHeight="1" x14ac:dyDescent="0.2">
      <c r="A5582" s="152"/>
      <c r="B5582" s="152"/>
      <c r="C5582" s="152"/>
      <c r="D5582" s="152"/>
      <c r="E5582" s="153">
        <f>'2.40-Dati'!A5581</f>
        <v>44876.208333333336</v>
      </c>
      <c r="F5582" s="157">
        <f>'2.40-Dati'!B5581</f>
        <v>88.959999084472599</v>
      </c>
      <c r="G5582" s="157">
        <f t="shared" si="174"/>
        <v>2489.9978637695031</v>
      </c>
      <c r="H5582" s="157">
        <f t="shared" si="175"/>
        <v>3129.9972534179974</v>
      </c>
    </row>
    <row r="5583" spans="1:8" ht="15" customHeight="1" x14ac:dyDescent="0.2">
      <c r="A5583" s="152"/>
      <c r="B5583" s="152"/>
      <c r="C5583" s="152"/>
      <c r="D5583" s="152"/>
      <c r="E5583" s="153">
        <f>'2.40-Dati'!A5582</f>
        <v>44879.208333333336</v>
      </c>
      <c r="F5583" s="157">
        <f>'2.40-Dati'!B5582</f>
        <v>85.870002746582003</v>
      </c>
      <c r="G5583" s="157">
        <f t="shared" si="174"/>
        <v>-3089.9963378905968</v>
      </c>
      <c r="H5583" s="157">
        <f t="shared" si="175"/>
        <v>-599.99847412109375</v>
      </c>
    </row>
    <row r="5584" spans="1:8" ht="15" customHeight="1" x14ac:dyDescent="0.2">
      <c r="A5584" s="152"/>
      <c r="B5584" s="152"/>
      <c r="C5584" s="152"/>
      <c r="D5584" s="152"/>
      <c r="E5584" s="153">
        <f>'2.40-Dati'!A5583</f>
        <v>44880.208333333336</v>
      </c>
      <c r="F5584" s="157">
        <f>'2.40-Dati'!B5583</f>
        <v>86.919998168945298</v>
      </c>
      <c r="G5584" s="157">
        <f t="shared" si="174"/>
        <v>1049.9954223632953</v>
      </c>
      <c r="H5584" s="157">
        <f t="shared" si="175"/>
        <v>-2040.0009155273015</v>
      </c>
    </row>
    <row r="5585" spans="1:8" ht="15" customHeight="1" x14ac:dyDescent="0.2">
      <c r="A5585" s="152"/>
      <c r="B5585" s="152"/>
      <c r="C5585" s="152"/>
      <c r="D5585" s="152"/>
      <c r="E5585" s="153">
        <f>'2.40-Dati'!A5584</f>
        <v>44881.208333333336</v>
      </c>
      <c r="F5585" s="157">
        <f>'2.40-Dati'!B5584</f>
        <v>85.589996337890597</v>
      </c>
      <c r="G5585" s="157">
        <f t="shared" si="174"/>
        <v>-1330.0018310547016</v>
      </c>
      <c r="H5585" s="157">
        <f t="shared" si="175"/>
        <v>-280.00640869140625</v>
      </c>
    </row>
    <row r="5586" spans="1:8" ht="15" customHeight="1" x14ac:dyDescent="0.2">
      <c r="A5586" s="152"/>
      <c r="B5586" s="152"/>
      <c r="C5586" s="152"/>
      <c r="D5586" s="152"/>
      <c r="E5586" s="153">
        <f>'2.40-Dati'!A5585</f>
        <v>44882.208333333336</v>
      </c>
      <c r="F5586" s="157">
        <f>'2.40-Dati'!B5585</f>
        <v>81.639999389648395</v>
      </c>
      <c r="G5586" s="157">
        <f t="shared" si="174"/>
        <v>-3949.9969482422016</v>
      </c>
      <c r="H5586" s="157">
        <f t="shared" si="175"/>
        <v>-5279.9987792969032</v>
      </c>
    </row>
    <row r="5587" spans="1:8" ht="15" customHeight="1" x14ac:dyDescent="0.2">
      <c r="A5587" s="152"/>
      <c r="B5587" s="152"/>
      <c r="C5587" s="152"/>
      <c r="D5587" s="152"/>
      <c r="E5587" s="153">
        <f>'2.40-Dati'!A5586</f>
        <v>44883.208333333336</v>
      </c>
      <c r="F5587" s="157">
        <f>'2.40-Dati'!B5586</f>
        <v>80.080001831054602</v>
      </c>
      <c r="G5587" s="157">
        <f t="shared" si="174"/>
        <v>-1559.9975585937927</v>
      </c>
      <c r="H5587" s="157">
        <f t="shared" si="175"/>
        <v>-5509.9945068359939</v>
      </c>
    </row>
    <row r="5588" spans="1:8" ht="15" customHeight="1" x14ac:dyDescent="0.2">
      <c r="A5588" s="152"/>
      <c r="B5588" s="152"/>
      <c r="C5588" s="152"/>
      <c r="D5588" s="152"/>
      <c r="E5588" s="153">
        <f>'2.40-Dati'!A5587</f>
        <v>44886.208333333336</v>
      </c>
      <c r="F5588" s="157">
        <f>'2.40-Dati'!B5587</f>
        <v>79.730003356933594</v>
      </c>
      <c r="G5588" s="157">
        <f t="shared" si="174"/>
        <v>-349.99847412100848</v>
      </c>
      <c r="H5588" s="157">
        <f t="shared" si="175"/>
        <v>-1909.9960327148012</v>
      </c>
    </row>
    <row r="5589" spans="1:8" ht="15" customHeight="1" x14ac:dyDescent="0.2">
      <c r="A5589" s="152"/>
      <c r="B5589" s="152"/>
      <c r="C5589" s="152"/>
      <c r="D5589" s="152"/>
      <c r="E5589" s="153">
        <f>'2.40-Dati'!A5588</f>
        <v>44887.208333333336</v>
      </c>
      <c r="F5589" s="157">
        <f>'2.40-Dati'!B5588</f>
        <v>80.949996948242102</v>
      </c>
      <c r="G5589" s="157">
        <f t="shared" si="174"/>
        <v>1219.9935913085085</v>
      </c>
      <c r="H5589" s="157">
        <f t="shared" si="175"/>
        <v>869.9951171875</v>
      </c>
    </row>
    <row r="5590" spans="1:8" ht="15" customHeight="1" x14ac:dyDescent="0.2">
      <c r="A5590" s="152"/>
      <c r="B5590" s="152"/>
      <c r="C5590" s="152"/>
      <c r="D5590" s="152"/>
      <c r="E5590" s="153">
        <f>'2.40-Dati'!A5589</f>
        <v>44888.208333333336</v>
      </c>
      <c r="F5590" s="157">
        <f>'2.40-Dati'!B5589</f>
        <v>77.940002441406193</v>
      </c>
      <c r="G5590" s="157">
        <f t="shared" si="174"/>
        <v>-3009.9945068359093</v>
      </c>
      <c r="H5590" s="157">
        <f t="shared" si="175"/>
        <v>-1790.0009155274008</v>
      </c>
    </row>
    <row r="5591" spans="1:8" ht="15" customHeight="1" x14ac:dyDescent="0.2">
      <c r="A5591" s="152"/>
      <c r="B5591" s="152"/>
      <c r="C5591" s="152"/>
      <c r="D5591" s="152"/>
      <c r="E5591" s="153">
        <f>'2.40-Dati'!A5590</f>
        <v>44890.604166666664</v>
      </c>
      <c r="F5591" s="157">
        <f>'2.40-Dati'!B5590</f>
        <v>76.279998779296804</v>
      </c>
      <c r="G5591" s="157">
        <f t="shared" si="174"/>
        <v>-1660.0036621093891</v>
      </c>
      <c r="H5591" s="157">
        <f t="shared" si="175"/>
        <v>-4669.9981689452979</v>
      </c>
    </row>
    <row r="5592" spans="1:8" ht="15" customHeight="1" x14ac:dyDescent="0.2">
      <c r="A5592" s="152"/>
      <c r="B5592" s="152"/>
      <c r="C5592" s="152"/>
      <c r="D5592" s="152"/>
      <c r="E5592" s="153">
        <f>'2.40-Dati'!A5591</f>
        <v>44893.208333333336</v>
      </c>
      <c r="F5592" s="157">
        <f>'2.40-Dati'!B5591</f>
        <v>77.239997863769503</v>
      </c>
      <c r="G5592" s="157">
        <f t="shared" si="174"/>
        <v>959.99908447269888</v>
      </c>
      <c r="H5592" s="157">
        <f t="shared" si="175"/>
        <v>-700.00457763669021</v>
      </c>
    </row>
    <row r="5593" spans="1:8" ht="15" customHeight="1" x14ac:dyDescent="0.2">
      <c r="A5593" s="152"/>
      <c r="B5593" s="152"/>
      <c r="C5593" s="152"/>
      <c r="D5593" s="152"/>
      <c r="E5593" s="153">
        <f>'2.40-Dati'!A5592</f>
        <v>44894.208333333336</v>
      </c>
      <c r="F5593" s="157">
        <f>'2.40-Dati'!B5592</f>
        <v>78.199996948242102</v>
      </c>
      <c r="G5593" s="157">
        <f t="shared" si="174"/>
        <v>959.99908447259941</v>
      </c>
      <c r="H5593" s="157">
        <f t="shared" si="175"/>
        <v>1919.9981689452984</v>
      </c>
    </row>
    <row r="5594" spans="1:8" ht="15" customHeight="1" x14ac:dyDescent="0.2">
      <c r="A5594" s="152"/>
      <c r="B5594" s="152"/>
      <c r="C5594" s="152"/>
      <c r="D5594" s="152"/>
      <c r="E5594" s="153">
        <f>'2.40-Dati'!A5593</f>
        <v>44895.208333333336</v>
      </c>
      <c r="F5594" s="157">
        <f>'2.40-Dati'!B5593</f>
        <v>80.550003051757798</v>
      </c>
      <c r="G5594" s="157">
        <f t="shared" si="174"/>
        <v>2350.0061035156959</v>
      </c>
      <c r="H5594" s="157">
        <f t="shared" si="175"/>
        <v>3310.0051879882953</v>
      </c>
    </row>
    <row r="5595" spans="1:8" ht="15" customHeight="1" x14ac:dyDescent="0.2">
      <c r="A5595" s="152"/>
      <c r="B5595" s="152"/>
      <c r="C5595" s="152"/>
      <c r="D5595" s="152"/>
      <c r="E5595" s="153">
        <f>'2.40-Dati'!A5594</f>
        <v>44896.208333333336</v>
      </c>
      <c r="F5595" s="157">
        <f>'2.40-Dati'!B5594</f>
        <v>81.220001220703097</v>
      </c>
      <c r="G5595" s="157">
        <f t="shared" si="174"/>
        <v>669.99816894529829</v>
      </c>
      <c r="H5595" s="157">
        <f t="shared" si="175"/>
        <v>3020.0042724609943</v>
      </c>
    </row>
    <row r="5596" spans="1:8" ht="15" customHeight="1" x14ac:dyDescent="0.2">
      <c r="A5596" s="152"/>
      <c r="B5596" s="152"/>
      <c r="C5596" s="152"/>
      <c r="D5596" s="152"/>
      <c r="E5596" s="153">
        <f>'2.40-Dati'!A5595</f>
        <v>44897.208333333336</v>
      </c>
      <c r="F5596" s="157">
        <f>'2.40-Dati'!B5595</f>
        <v>79.980003356933594</v>
      </c>
      <c r="G5596" s="157">
        <f t="shared" si="174"/>
        <v>-1239.9978637695028</v>
      </c>
      <c r="H5596" s="157">
        <f t="shared" si="175"/>
        <v>-569.99969482420454</v>
      </c>
    </row>
    <row r="5597" spans="1:8" ht="15" customHeight="1" x14ac:dyDescent="0.2">
      <c r="A5597" s="152"/>
      <c r="B5597" s="152"/>
      <c r="C5597" s="152"/>
      <c r="D5597" s="152"/>
      <c r="E5597" s="153">
        <f>'2.40-Dati'!A5596</f>
        <v>44900.208333333336</v>
      </c>
      <c r="F5597" s="157">
        <f>'2.40-Dati'!B5596</f>
        <v>76.930000305175696</v>
      </c>
      <c r="G5597" s="157">
        <f t="shared" si="174"/>
        <v>-3050.003051757898</v>
      </c>
      <c r="H5597" s="157">
        <f t="shared" si="175"/>
        <v>-4290.000915527401</v>
      </c>
    </row>
    <row r="5598" spans="1:8" ht="15" customHeight="1" x14ac:dyDescent="0.2">
      <c r="A5598" s="152"/>
      <c r="B5598" s="152"/>
      <c r="C5598" s="152"/>
      <c r="D5598" s="152"/>
      <c r="E5598" s="153">
        <f>'2.40-Dati'!A5597</f>
        <v>44901.208333333336</v>
      </c>
      <c r="F5598" s="157">
        <f>'2.40-Dati'!B5597</f>
        <v>74.25</v>
      </c>
      <c r="G5598" s="157">
        <f t="shared" si="174"/>
        <v>-2680.0003051756958</v>
      </c>
      <c r="H5598" s="157">
        <f t="shared" si="175"/>
        <v>-5730.0033569335938</v>
      </c>
    </row>
    <row r="5599" spans="1:8" ht="15" customHeight="1" x14ac:dyDescent="0.2">
      <c r="A5599" s="152"/>
      <c r="B5599" s="152"/>
      <c r="C5599" s="152"/>
      <c r="D5599" s="152"/>
      <c r="E5599" s="153">
        <f>'2.40-Dati'!A5598</f>
        <v>44902.208333333336</v>
      </c>
      <c r="F5599" s="157">
        <f>'2.40-Dati'!B5598</f>
        <v>72.010002136230398</v>
      </c>
      <c r="G5599" s="157">
        <f t="shared" si="174"/>
        <v>-2239.9978637696022</v>
      </c>
      <c r="H5599" s="157">
        <f t="shared" si="175"/>
        <v>-4919.9981689452979</v>
      </c>
    </row>
    <row r="5600" spans="1:8" ht="15" customHeight="1" x14ac:dyDescent="0.2">
      <c r="A5600" s="152"/>
      <c r="B5600" s="152"/>
      <c r="C5600" s="152"/>
      <c r="D5600" s="152"/>
      <c r="E5600" s="153">
        <f>'2.40-Dati'!A5599</f>
        <v>44903.208333333336</v>
      </c>
      <c r="F5600" s="157">
        <f>'2.40-Dati'!B5599</f>
        <v>71.459999084472599</v>
      </c>
      <c r="G5600" s="157">
        <f t="shared" si="174"/>
        <v>-550.00305175779829</v>
      </c>
      <c r="H5600" s="157">
        <f t="shared" si="175"/>
        <v>-2790.0009155274006</v>
      </c>
    </row>
    <row r="5601" spans="1:8" ht="15" customHeight="1" x14ac:dyDescent="0.2">
      <c r="A5601" s="152"/>
      <c r="B5601" s="152"/>
      <c r="C5601" s="152"/>
      <c r="D5601" s="152"/>
      <c r="E5601" s="153">
        <f>'2.40-Dati'!A5600</f>
        <v>44904.208333333336</v>
      </c>
      <c r="F5601" s="157">
        <f>'2.40-Dati'!B5600</f>
        <v>71.019996643066406</v>
      </c>
      <c r="G5601" s="157">
        <f t="shared" si="174"/>
        <v>-440.00244140619316</v>
      </c>
      <c r="H5601" s="157">
        <f t="shared" si="175"/>
        <v>-990.00549316399145</v>
      </c>
    </row>
    <row r="5602" spans="1:8" ht="15" customHeight="1" x14ac:dyDescent="0.2">
      <c r="A5602" s="152"/>
      <c r="B5602" s="152"/>
      <c r="C5602" s="152"/>
      <c r="D5602" s="152"/>
      <c r="E5602" s="153">
        <f>'2.40-Dati'!A5601</f>
        <v>44907.208333333336</v>
      </c>
      <c r="F5602" s="157">
        <f>'2.40-Dati'!B5601</f>
        <v>73.169998168945298</v>
      </c>
      <c r="G5602" s="157">
        <f t="shared" si="174"/>
        <v>2150.0015258788922</v>
      </c>
      <c r="H5602" s="157">
        <f t="shared" si="175"/>
        <v>1709.999084472699</v>
      </c>
    </row>
    <row r="5603" spans="1:8" ht="15" customHeight="1" x14ac:dyDescent="0.2">
      <c r="A5603" s="152"/>
      <c r="B5603" s="152"/>
      <c r="C5603" s="152"/>
      <c r="D5603" s="152"/>
      <c r="E5603" s="153">
        <f>'2.40-Dati'!A5602</f>
        <v>44908.208333333336</v>
      </c>
      <c r="F5603" s="157">
        <f>'2.40-Dati'!B5602</f>
        <v>75.389999389648395</v>
      </c>
      <c r="G5603" s="157">
        <f t="shared" si="174"/>
        <v>2220.0012207030968</v>
      </c>
      <c r="H5603" s="157">
        <f t="shared" si="175"/>
        <v>4370.0027465819894</v>
      </c>
    </row>
    <row r="5604" spans="1:8" ht="15" customHeight="1" x14ac:dyDescent="0.2">
      <c r="A5604" s="152"/>
      <c r="B5604" s="152"/>
      <c r="C5604" s="152"/>
      <c r="D5604" s="152"/>
      <c r="E5604" s="153">
        <f>'2.40-Dati'!A5603</f>
        <v>44909.208333333336</v>
      </c>
      <c r="F5604" s="157">
        <f>'2.40-Dati'!B5603</f>
        <v>77.279998779296804</v>
      </c>
      <c r="G5604" s="157">
        <f t="shared" si="174"/>
        <v>1889.9993896484091</v>
      </c>
      <c r="H5604" s="157">
        <f t="shared" si="175"/>
        <v>4110.0006103515061</v>
      </c>
    </row>
    <row r="5605" spans="1:8" ht="15" customHeight="1" x14ac:dyDescent="0.2">
      <c r="A5605" s="152"/>
      <c r="B5605" s="152"/>
      <c r="C5605" s="152"/>
      <c r="D5605" s="152"/>
      <c r="E5605" s="153">
        <f>'2.40-Dati'!A5604</f>
        <v>44910.208333333336</v>
      </c>
      <c r="F5605" s="157">
        <f>'2.40-Dati'!B5604</f>
        <v>76.110000610351506</v>
      </c>
      <c r="G5605" s="157">
        <f t="shared" si="174"/>
        <v>-1169.9981689452984</v>
      </c>
      <c r="H5605" s="157">
        <f t="shared" si="175"/>
        <v>720.00122070311068</v>
      </c>
    </row>
    <row r="5606" spans="1:8" ht="15" customHeight="1" x14ac:dyDescent="0.2">
      <c r="A5606" s="152"/>
      <c r="B5606" s="152"/>
      <c r="C5606" s="152"/>
      <c r="D5606" s="152"/>
      <c r="E5606" s="153">
        <f>'2.40-Dati'!A5605</f>
        <v>44911.208333333336</v>
      </c>
      <c r="F5606" s="157">
        <f>'2.40-Dati'!B5605</f>
        <v>74.290000915527301</v>
      </c>
      <c r="G5606" s="157">
        <f t="shared" si="174"/>
        <v>-1819.9996948242047</v>
      </c>
      <c r="H5606" s="157">
        <f t="shared" si="175"/>
        <v>-2989.9978637695031</v>
      </c>
    </row>
    <row r="5607" spans="1:8" ht="15" customHeight="1" x14ac:dyDescent="0.2">
      <c r="A5607" s="152"/>
      <c r="B5607" s="152"/>
      <c r="C5607" s="152"/>
      <c r="D5607" s="152"/>
      <c r="E5607" s="153">
        <f>'2.40-Dati'!A5606</f>
        <v>44914.208333333336</v>
      </c>
      <c r="F5607" s="157">
        <f>'2.40-Dati'!B5606</f>
        <v>75.190002441406193</v>
      </c>
      <c r="G5607" s="157">
        <f t="shared" si="174"/>
        <v>900.00152587889204</v>
      </c>
      <c r="H5607" s="157">
        <f t="shared" si="175"/>
        <v>-919.99816894531261</v>
      </c>
    </row>
    <row r="5608" spans="1:8" ht="15" customHeight="1" x14ac:dyDescent="0.2">
      <c r="A5608" s="152"/>
      <c r="B5608" s="152"/>
      <c r="C5608" s="152"/>
      <c r="D5608" s="152"/>
      <c r="E5608" s="153">
        <f>'2.40-Dati'!A5607</f>
        <v>44915.208333333336</v>
      </c>
      <c r="F5608" s="157">
        <f>'2.40-Dati'!B5607</f>
        <v>76.089996337890597</v>
      </c>
      <c r="G5608" s="157">
        <f t="shared" si="174"/>
        <v>899.99389648440342</v>
      </c>
      <c r="H5608" s="157">
        <f t="shared" si="175"/>
        <v>1799.9954223632953</v>
      </c>
    </row>
    <row r="5609" spans="1:8" ht="15" customHeight="1" x14ac:dyDescent="0.2">
      <c r="A5609" s="152"/>
      <c r="B5609" s="152"/>
      <c r="C5609" s="152"/>
      <c r="D5609" s="152"/>
      <c r="E5609" s="153">
        <f>'2.40-Dati'!A5608</f>
        <v>44916.208333333336</v>
      </c>
      <c r="F5609" s="157">
        <f>'2.40-Dati'!B5608</f>
        <v>78.290000915527301</v>
      </c>
      <c r="G5609" s="157">
        <f t="shared" si="174"/>
        <v>2200.0045776367047</v>
      </c>
      <c r="H5609" s="157">
        <f t="shared" si="175"/>
        <v>3099.9984741211083</v>
      </c>
    </row>
    <row r="5610" spans="1:8" ht="15" customHeight="1" x14ac:dyDescent="0.2">
      <c r="A5610" s="152"/>
      <c r="B5610" s="152"/>
      <c r="C5610" s="152"/>
      <c r="D5610" s="152"/>
      <c r="E5610" s="153">
        <f>'2.40-Dati'!A5609</f>
        <v>44917.208333333336</v>
      </c>
      <c r="F5610" s="157">
        <f>'2.40-Dati'!B5609</f>
        <v>77.489997863769503</v>
      </c>
      <c r="G5610" s="157">
        <f t="shared" si="174"/>
        <v>-800.00305175779829</v>
      </c>
      <c r="H5610" s="157">
        <f t="shared" si="175"/>
        <v>1400.0015258789063</v>
      </c>
    </row>
    <row r="5611" spans="1:8" ht="15" customHeight="1" x14ac:dyDescent="0.2">
      <c r="A5611" s="152"/>
      <c r="B5611" s="152"/>
      <c r="C5611" s="152"/>
      <c r="D5611" s="152"/>
      <c r="E5611" s="153">
        <f>'2.40-Dati'!A5610</f>
        <v>44918.208333333336</v>
      </c>
      <c r="F5611" s="157">
        <f>'2.40-Dati'!B5610</f>
        <v>79.559997558593693</v>
      </c>
      <c r="G5611" s="157">
        <f t="shared" si="174"/>
        <v>2069.9996948241906</v>
      </c>
      <c r="H5611" s="157">
        <f t="shared" si="175"/>
        <v>1269.9966430663922</v>
      </c>
    </row>
    <row r="5612" spans="1:8" ht="15" customHeight="1" x14ac:dyDescent="0.2">
      <c r="A5612" s="152"/>
      <c r="B5612" s="152"/>
      <c r="C5612" s="152"/>
      <c r="D5612" s="152"/>
      <c r="E5612" s="153">
        <f>'2.40-Dati'!A5611</f>
        <v>44922.208333333336</v>
      </c>
      <c r="F5612" s="157">
        <f>'2.40-Dati'!B5611</f>
        <v>79.529998779296804</v>
      </c>
      <c r="G5612" s="157">
        <f t="shared" si="174"/>
        <v>-29.998779296889211</v>
      </c>
      <c r="H5612" s="157">
        <f t="shared" si="175"/>
        <v>2040.0009155273015</v>
      </c>
    </row>
    <row r="5613" spans="1:8" ht="15" customHeight="1" x14ac:dyDescent="0.2">
      <c r="A5613" s="152"/>
      <c r="B5613" s="152"/>
      <c r="C5613" s="152"/>
      <c r="D5613" s="152"/>
      <c r="E5613" s="153">
        <f>'2.40-Dati'!A5612</f>
        <v>44923.208333333336</v>
      </c>
      <c r="F5613" s="157">
        <f>'2.40-Dati'!B5612</f>
        <v>78.959999084472599</v>
      </c>
      <c r="G5613" s="157">
        <f t="shared" si="174"/>
        <v>-569.99969482420454</v>
      </c>
      <c r="H5613" s="157">
        <f t="shared" si="175"/>
        <v>-599.99847412109375</v>
      </c>
    </row>
    <row r="5614" spans="1:8" ht="15" customHeight="1" x14ac:dyDescent="0.2">
      <c r="A5614" s="152"/>
      <c r="B5614" s="152"/>
      <c r="C5614" s="152"/>
      <c r="D5614" s="152"/>
      <c r="E5614" s="153">
        <f>'2.40-Dati'!A5613</f>
        <v>44924.208333333336</v>
      </c>
      <c r="F5614" s="157">
        <f>'2.40-Dati'!B5613</f>
        <v>78.400001525878906</v>
      </c>
      <c r="G5614" s="157">
        <f t="shared" si="174"/>
        <v>-559.99755859369316</v>
      </c>
      <c r="H5614" s="157">
        <f t="shared" si="175"/>
        <v>-1129.9972534178978</v>
      </c>
    </row>
    <row r="5615" spans="1:8" ht="15" customHeight="1" x14ac:dyDescent="0.2">
      <c r="A5615" s="152"/>
      <c r="B5615" s="152"/>
      <c r="C5615" s="152"/>
      <c r="D5615" s="152"/>
      <c r="E5615" s="153">
        <f>'2.40-Dati'!A5614</f>
        <v>44925.208333333336</v>
      </c>
      <c r="F5615" s="157">
        <f>'2.40-Dati'!B5614</f>
        <v>80.260002136230398</v>
      </c>
      <c r="G5615" s="157">
        <f t="shared" si="174"/>
        <v>1860.0006103514916</v>
      </c>
      <c r="H5615" s="157">
        <f t="shared" si="175"/>
        <v>1300.0030517577984</v>
      </c>
    </row>
    <row r="5616" spans="1:8" ht="15" customHeight="1" x14ac:dyDescent="0.2">
      <c r="A5616" s="152"/>
      <c r="B5616" s="152"/>
      <c r="C5616" s="152"/>
      <c r="D5616" s="152"/>
      <c r="E5616" s="153">
        <f>'2.40-Dati'!A5615</f>
        <v>44929.208333333336</v>
      </c>
      <c r="F5616" s="157">
        <f>'2.40-Dati'!B5615</f>
        <v>76.930000305175696</v>
      </c>
      <c r="G5616" s="157">
        <f t="shared" si="174"/>
        <v>-3330.0018310547016</v>
      </c>
      <c r="H5616" s="157">
        <f t="shared" si="175"/>
        <v>-1470.00122070321</v>
      </c>
    </row>
    <row r="5617" spans="1:8" ht="15" customHeight="1" x14ac:dyDescent="0.2">
      <c r="A5617" s="152"/>
      <c r="B5617" s="152"/>
      <c r="C5617" s="152"/>
      <c r="D5617" s="152"/>
      <c r="E5617" s="153">
        <f>'2.40-Dati'!A5616</f>
        <v>44930.208333333336</v>
      </c>
      <c r="F5617" s="157">
        <f>'2.40-Dati'!B5616</f>
        <v>72.839996337890597</v>
      </c>
      <c r="G5617" s="157">
        <f t="shared" si="174"/>
        <v>-4090.0039672850994</v>
      </c>
      <c r="H5617" s="157">
        <f t="shared" si="175"/>
        <v>-7420.005798339801</v>
      </c>
    </row>
    <row r="5618" spans="1:8" ht="15" customHeight="1" x14ac:dyDescent="0.2">
      <c r="A5618" s="152"/>
      <c r="B5618" s="152"/>
      <c r="C5618" s="152"/>
      <c r="D5618" s="152"/>
      <c r="E5618" s="153">
        <f>'2.40-Dati'!A5617</f>
        <v>44931.208333333336</v>
      </c>
      <c r="F5618" s="157">
        <f>'2.40-Dati'!B5617</f>
        <v>73.669998168945298</v>
      </c>
      <c r="G5618" s="157">
        <f t="shared" si="174"/>
        <v>830.00183105470171</v>
      </c>
      <c r="H5618" s="157">
        <f t="shared" si="175"/>
        <v>-3260.0021362303978</v>
      </c>
    </row>
    <row r="5619" spans="1:8" ht="15" customHeight="1" x14ac:dyDescent="0.2">
      <c r="A5619" s="152"/>
      <c r="B5619" s="152"/>
      <c r="C5619" s="152"/>
      <c r="D5619" s="152"/>
      <c r="E5619" s="153">
        <f>'2.40-Dati'!A5618</f>
        <v>44932.208333333336</v>
      </c>
      <c r="F5619" s="157">
        <f>'2.40-Dati'!B5618</f>
        <v>73.769996643066406</v>
      </c>
      <c r="G5619" s="157">
        <f t="shared" si="174"/>
        <v>99.998474121107961</v>
      </c>
      <c r="H5619" s="157">
        <f t="shared" si="175"/>
        <v>930.00030517580967</v>
      </c>
    </row>
    <row r="5620" spans="1:8" ht="15" customHeight="1" x14ac:dyDescent="0.2">
      <c r="A5620" s="152"/>
      <c r="B5620" s="152"/>
      <c r="C5620" s="152"/>
      <c r="D5620" s="152"/>
      <c r="E5620" s="153">
        <f>'2.40-Dati'!A5619</f>
        <v>44935.208333333336</v>
      </c>
      <c r="F5620" s="157">
        <f>'2.40-Dati'!B5619</f>
        <v>74.629997253417898</v>
      </c>
      <c r="G5620" s="157">
        <f t="shared" si="174"/>
        <v>860.00061035149145</v>
      </c>
      <c r="H5620" s="157">
        <f t="shared" si="175"/>
        <v>959.99908447259941</v>
      </c>
    </row>
    <row r="5621" spans="1:8" ht="15" customHeight="1" x14ac:dyDescent="0.2">
      <c r="A5621" s="152"/>
      <c r="B5621" s="152"/>
      <c r="C5621" s="152"/>
      <c r="D5621" s="152"/>
      <c r="E5621" s="153">
        <f>'2.40-Dati'!A5620</f>
        <v>44936.208333333336</v>
      </c>
      <c r="F5621" s="157">
        <f>'2.40-Dati'!B5620</f>
        <v>75.120002746582003</v>
      </c>
      <c r="G5621" s="157">
        <f t="shared" si="174"/>
        <v>490.00549316410513</v>
      </c>
      <c r="H5621" s="157">
        <f t="shared" si="175"/>
        <v>1350.0061035155966</v>
      </c>
    </row>
    <row r="5622" spans="1:8" ht="15" customHeight="1" x14ac:dyDescent="0.2">
      <c r="A5622" s="152"/>
      <c r="B5622" s="152"/>
      <c r="C5622" s="152"/>
      <c r="D5622" s="152"/>
      <c r="E5622" s="153">
        <f>'2.40-Dati'!A5621</f>
        <v>44937.208333333336</v>
      </c>
      <c r="F5622" s="157">
        <f>'2.40-Dati'!B5621</f>
        <v>77.410003662109304</v>
      </c>
      <c r="G5622" s="157">
        <f t="shared" si="174"/>
        <v>2290.000915527301</v>
      </c>
      <c r="H5622" s="157">
        <f t="shared" si="175"/>
        <v>2780.0064086914063</v>
      </c>
    </row>
    <row r="5623" spans="1:8" ht="15" customHeight="1" x14ac:dyDescent="0.2">
      <c r="A5623" s="152"/>
      <c r="B5623" s="152"/>
      <c r="C5623" s="152"/>
      <c r="D5623" s="152"/>
      <c r="E5623" s="153">
        <f>'2.40-Dati'!A5622</f>
        <v>44938.208333333336</v>
      </c>
      <c r="F5623" s="157">
        <f>'2.40-Dati'!B5622</f>
        <v>78.389999389648395</v>
      </c>
      <c r="G5623" s="157">
        <f t="shared" si="174"/>
        <v>979.99572753909092</v>
      </c>
      <c r="H5623" s="157">
        <f t="shared" si="175"/>
        <v>3269.9966430663917</v>
      </c>
    </row>
    <row r="5624" spans="1:8" ht="15" customHeight="1" x14ac:dyDescent="0.2">
      <c r="A5624" s="152"/>
      <c r="B5624" s="152"/>
      <c r="C5624" s="152"/>
      <c r="D5624" s="152"/>
      <c r="E5624" s="153">
        <f>'2.40-Dati'!A5623</f>
        <v>44939.208333333336</v>
      </c>
      <c r="F5624" s="157">
        <f>'2.40-Dati'!B5623</f>
        <v>79.860000610351506</v>
      </c>
      <c r="G5624" s="157">
        <f t="shared" si="174"/>
        <v>1470.0012207031109</v>
      </c>
      <c r="H5624" s="157">
        <f t="shared" si="175"/>
        <v>2449.9969482422021</v>
      </c>
    </row>
    <row r="5625" spans="1:8" ht="15" customHeight="1" x14ac:dyDescent="0.2">
      <c r="A5625" s="152"/>
      <c r="B5625" s="152"/>
      <c r="C5625" s="152"/>
      <c r="D5625" s="152"/>
      <c r="E5625" s="153">
        <f>'2.40-Dati'!A5624</f>
        <v>44943.208333333336</v>
      </c>
      <c r="F5625" s="157">
        <f>'2.40-Dati'!B5624</f>
        <v>80.180000305175696</v>
      </c>
      <c r="G5625" s="157">
        <f t="shared" si="174"/>
        <v>319.99969482419033</v>
      </c>
      <c r="H5625" s="157">
        <f t="shared" si="175"/>
        <v>1790.0009155273012</v>
      </c>
    </row>
    <row r="5626" spans="1:8" ht="15" customHeight="1" x14ac:dyDescent="0.2">
      <c r="A5626" s="152"/>
      <c r="B5626" s="152"/>
      <c r="C5626" s="152"/>
      <c r="D5626" s="152"/>
      <c r="E5626" s="153">
        <f>'2.40-Dati'!A5625</f>
        <v>44944.208333333336</v>
      </c>
      <c r="F5626" s="157">
        <f>'2.40-Dati'!B5625</f>
        <v>79.480003356933594</v>
      </c>
      <c r="G5626" s="157">
        <f t="shared" si="174"/>
        <v>-699.99694824210223</v>
      </c>
      <c r="H5626" s="157">
        <f t="shared" si="175"/>
        <v>-379.99725341791191</v>
      </c>
    </row>
    <row r="5627" spans="1:8" ht="15" customHeight="1" x14ac:dyDescent="0.2">
      <c r="A5627" s="152"/>
      <c r="B5627" s="152"/>
      <c r="C5627" s="152"/>
      <c r="D5627" s="152"/>
      <c r="E5627" s="153">
        <f>'2.40-Dati'!A5626</f>
        <v>44945.208333333336</v>
      </c>
      <c r="F5627" s="157">
        <f>'2.40-Dati'!B5626</f>
        <v>80.330001831054602</v>
      </c>
      <c r="G5627" s="157">
        <f t="shared" si="174"/>
        <v>849.99847412100848</v>
      </c>
      <c r="H5627" s="157">
        <f t="shared" si="175"/>
        <v>150.00152587890625</v>
      </c>
    </row>
    <row r="5628" spans="1:8" ht="15" customHeight="1" x14ac:dyDescent="0.2">
      <c r="A5628" s="152"/>
      <c r="B5628" s="152"/>
      <c r="C5628" s="152"/>
      <c r="D5628" s="152"/>
      <c r="E5628" s="153">
        <f>'2.40-Dati'!A5627</f>
        <v>44946.208333333336</v>
      </c>
      <c r="F5628" s="157">
        <f>'2.40-Dati'!B5627</f>
        <v>81.309997558593693</v>
      </c>
      <c r="G5628" s="157">
        <f t="shared" si="174"/>
        <v>979.99572753909092</v>
      </c>
      <c r="H5628" s="157">
        <f t="shared" si="175"/>
        <v>1829.9942016600994</v>
      </c>
    </row>
    <row r="5629" spans="1:8" ht="15" customHeight="1" x14ac:dyDescent="0.2">
      <c r="A5629" s="152"/>
      <c r="B5629" s="152"/>
      <c r="C5629" s="152"/>
      <c r="D5629" s="152"/>
      <c r="E5629" s="153">
        <f>'2.40-Dati'!A5628</f>
        <v>44949.208333333336</v>
      </c>
      <c r="F5629" s="157">
        <f>'2.40-Dati'!B5628</f>
        <v>81.620002746582003</v>
      </c>
      <c r="G5629" s="157">
        <f t="shared" si="174"/>
        <v>310.00518798830967</v>
      </c>
      <c r="H5629" s="157">
        <f t="shared" si="175"/>
        <v>1290.0009155274006</v>
      </c>
    </row>
    <row r="5630" spans="1:8" ht="15" customHeight="1" x14ac:dyDescent="0.2">
      <c r="A5630" s="152"/>
      <c r="B5630" s="152"/>
      <c r="C5630" s="152"/>
      <c r="D5630" s="152"/>
      <c r="E5630" s="153">
        <f>'2.40-Dati'!A5629</f>
        <v>44950.208333333336</v>
      </c>
      <c r="F5630" s="157">
        <f>'2.40-Dati'!B5629</f>
        <v>80.129997253417898</v>
      </c>
      <c r="G5630" s="157">
        <f t="shared" si="174"/>
        <v>-1490.0054931641052</v>
      </c>
      <c r="H5630" s="157">
        <f t="shared" si="175"/>
        <v>-1180.0003051757956</v>
      </c>
    </row>
    <row r="5631" spans="1:8" ht="15" customHeight="1" x14ac:dyDescent="0.2">
      <c r="A5631" s="152"/>
      <c r="B5631" s="152"/>
      <c r="C5631" s="152"/>
      <c r="D5631" s="152"/>
      <c r="E5631" s="153">
        <f>'2.40-Dati'!A5630</f>
        <v>44951.208333333336</v>
      </c>
      <c r="F5631" s="157">
        <f>'2.40-Dati'!B5630</f>
        <v>80.150001525878906</v>
      </c>
      <c r="G5631" s="157">
        <f t="shared" si="174"/>
        <v>20.004272461008554</v>
      </c>
      <c r="H5631" s="157">
        <f t="shared" si="175"/>
        <v>-1470.0012207030968</v>
      </c>
    </row>
    <row r="5632" spans="1:8" ht="15" customHeight="1" x14ac:dyDescent="0.2">
      <c r="A5632" s="152"/>
      <c r="B5632" s="152"/>
      <c r="C5632" s="152"/>
      <c r="D5632" s="152"/>
      <c r="E5632" s="153">
        <f>'2.40-Dati'!A5631</f>
        <v>44952.208333333336</v>
      </c>
      <c r="F5632" s="157">
        <f>'2.40-Dati'!B5631</f>
        <v>81.010002136230398</v>
      </c>
      <c r="G5632" s="157">
        <f t="shared" si="174"/>
        <v>860.00061035149145</v>
      </c>
      <c r="H5632" s="157">
        <f t="shared" si="175"/>
        <v>880.0048828125</v>
      </c>
    </row>
    <row r="5633" spans="1:8" ht="15" customHeight="1" x14ac:dyDescent="0.2">
      <c r="A5633" s="152"/>
      <c r="B5633" s="152"/>
      <c r="C5633" s="152"/>
      <c r="D5633" s="152"/>
      <c r="E5633" s="153">
        <f>'2.40-Dati'!A5632</f>
        <v>44953.208333333336</v>
      </c>
      <c r="F5633" s="157">
        <f>'2.40-Dati'!B5632</f>
        <v>79.680000305175696</v>
      </c>
      <c r="G5633" s="157">
        <f t="shared" si="174"/>
        <v>-1330.0018310547016</v>
      </c>
      <c r="H5633" s="157">
        <f t="shared" si="175"/>
        <v>-470.00122070321015</v>
      </c>
    </row>
    <row r="5634" spans="1:8" ht="15" customHeight="1" x14ac:dyDescent="0.2">
      <c r="A5634" s="152"/>
      <c r="B5634" s="152"/>
      <c r="C5634" s="152"/>
      <c r="D5634" s="152"/>
      <c r="E5634" s="153">
        <f>'2.40-Dati'!A5633</f>
        <v>44956.208333333336</v>
      </c>
      <c r="F5634" s="157">
        <f>'2.40-Dati'!B5633</f>
        <v>77.900001525878906</v>
      </c>
      <c r="G5634" s="157">
        <f t="shared" si="174"/>
        <v>-1779.9987792967897</v>
      </c>
      <c r="H5634" s="157">
        <f t="shared" si="175"/>
        <v>-3110.0006103514916</v>
      </c>
    </row>
    <row r="5635" spans="1:8" ht="15" customHeight="1" x14ac:dyDescent="0.2">
      <c r="A5635" s="152"/>
      <c r="B5635" s="152"/>
      <c r="C5635" s="152"/>
      <c r="D5635" s="152"/>
      <c r="E5635" s="153">
        <f>'2.40-Dati'!A5634</f>
        <v>44957.208333333336</v>
      </c>
      <c r="F5635" s="157">
        <f>'2.40-Dati'!B5634</f>
        <v>78.870002746582003</v>
      </c>
      <c r="G5635" s="157">
        <f t="shared" si="174"/>
        <v>970.00122070309658</v>
      </c>
      <c r="H5635" s="157">
        <f t="shared" si="175"/>
        <v>-809.99755859369316</v>
      </c>
    </row>
    <row r="5636" spans="1:8" ht="15" customHeight="1" x14ac:dyDescent="0.2">
      <c r="A5636" s="152"/>
      <c r="B5636" s="152"/>
      <c r="C5636" s="152"/>
      <c r="D5636" s="152"/>
      <c r="E5636" s="153">
        <f>'2.40-Dati'!A5635</f>
        <v>44958.208333333336</v>
      </c>
      <c r="F5636" s="157">
        <f>'2.40-Dati'!B5635</f>
        <v>76.410003662109304</v>
      </c>
      <c r="G5636" s="157">
        <f t="shared" ref="G5636:G5699" si="176">IF($B$1="lunga",1,-1)*$B$3*(F5636-F5635)</f>
        <v>-2459.999084472699</v>
      </c>
      <c r="H5636" s="157">
        <f t="shared" si="175"/>
        <v>-1489.9978637696024</v>
      </c>
    </row>
    <row r="5637" spans="1:8" ht="15" customHeight="1" x14ac:dyDescent="0.2">
      <c r="A5637" s="152"/>
      <c r="B5637" s="152"/>
      <c r="C5637" s="152"/>
      <c r="D5637" s="152"/>
      <c r="E5637" s="153">
        <f>'2.40-Dati'!A5636</f>
        <v>44959.208333333336</v>
      </c>
      <c r="F5637" s="157">
        <f>'2.40-Dati'!B5636</f>
        <v>75.879997253417898</v>
      </c>
      <c r="G5637" s="157">
        <f t="shared" si="176"/>
        <v>-530.00640869140625</v>
      </c>
      <c r="H5637" s="157">
        <f t="shared" ref="H5637:H5700" si="177">G5636+G5637</f>
        <v>-2990.0054931641052</v>
      </c>
    </row>
    <row r="5638" spans="1:8" ht="15" customHeight="1" x14ac:dyDescent="0.2">
      <c r="A5638" s="152"/>
      <c r="B5638" s="152"/>
      <c r="C5638" s="152"/>
      <c r="D5638" s="152"/>
      <c r="E5638" s="153">
        <f>'2.40-Dati'!A5637</f>
        <v>44960.208333333336</v>
      </c>
      <c r="F5638" s="157">
        <f>'2.40-Dati'!B5637</f>
        <v>73.389999389648395</v>
      </c>
      <c r="G5638" s="157">
        <f t="shared" si="176"/>
        <v>-2489.9978637695031</v>
      </c>
      <c r="H5638" s="157">
        <f t="shared" si="177"/>
        <v>-3020.0042724609093</v>
      </c>
    </row>
    <row r="5639" spans="1:8" ht="15" customHeight="1" x14ac:dyDescent="0.2">
      <c r="A5639" s="152"/>
      <c r="B5639" s="152"/>
      <c r="C5639" s="152"/>
      <c r="D5639" s="152"/>
      <c r="E5639" s="153">
        <f>'2.40-Dati'!A5638</f>
        <v>44963.208333333336</v>
      </c>
      <c r="F5639" s="157">
        <f>'2.40-Dati'!B5638</f>
        <v>74.110000610351506</v>
      </c>
      <c r="G5639" s="157">
        <f t="shared" si="176"/>
        <v>720.00122070311079</v>
      </c>
      <c r="H5639" s="157">
        <f t="shared" si="177"/>
        <v>-1769.9966430663922</v>
      </c>
    </row>
    <row r="5640" spans="1:8" ht="15" customHeight="1" x14ac:dyDescent="0.2">
      <c r="A5640" s="152"/>
      <c r="B5640" s="152"/>
      <c r="C5640" s="152"/>
      <c r="D5640" s="152"/>
      <c r="E5640" s="153">
        <f>'2.40-Dati'!A5639</f>
        <v>44964.208333333336</v>
      </c>
      <c r="F5640" s="157">
        <f>'2.40-Dati'!B5639</f>
        <v>77.139999389648395</v>
      </c>
      <c r="G5640" s="157">
        <f t="shared" si="176"/>
        <v>3029.9987792968891</v>
      </c>
      <c r="H5640" s="157">
        <f t="shared" si="177"/>
        <v>3750</v>
      </c>
    </row>
    <row r="5641" spans="1:8" ht="15" customHeight="1" x14ac:dyDescent="0.2">
      <c r="A5641" s="152"/>
      <c r="B5641" s="152"/>
      <c r="C5641" s="152"/>
      <c r="D5641" s="152"/>
      <c r="E5641" s="153">
        <f>'2.40-Dati'!A5640</f>
        <v>44965.208333333336</v>
      </c>
      <c r="F5641" s="157">
        <f>'2.40-Dati'!B5640</f>
        <v>78.470001220703097</v>
      </c>
      <c r="G5641" s="157">
        <f t="shared" si="176"/>
        <v>1330.0018310547016</v>
      </c>
      <c r="H5641" s="157">
        <f t="shared" si="177"/>
        <v>4360.0006103515907</v>
      </c>
    </row>
    <row r="5642" spans="1:8" ht="15" customHeight="1" x14ac:dyDescent="0.2">
      <c r="A5642" s="152"/>
      <c r="B5642" s="152"/>
      <c r="C5642" s="152"/>
      <c r="D5642" s="152"/>
      <c r="E5642" s="153">
        <f>'2.40-Dati'!A5641</f>
        <v>44966.208333333336</v>
      </c>
      <c r="F5642" s="157">
        <f>'2.40-Dati'!B5641</f>
        <v>78.059997558593693</v>
      </c>
      <c r="G5642" s="157">
        <f t="shared" si="176"/>
        <v>-410.00366210940342</v>
      </c>
      <c r="H5642" s="157">
        <f t="shared" si="177"/>
        <v>919.99816894529818</v>
      </c>
    </row>
    <row r="5643" spans="1:8" ht="15" customHeight="1" x14ac:dyDescent="0.2">
      <c r="A5643" s="152"/>
      <c r="B5643" s="152"/>
      <c r="C5643" s="152"/>
      <c r="D5643" s="152"/>
      <c r="E5643" s="153">
        <f>'2.40-Dati'!A5642</f>
        <v>44967.208333333336</v>
      </c>
      <c r="F5643" s="157">
        <f>'2.40-Dati'!B5642</f>
        <v>79.720001220703097</v>
      </c>
      <c r="G5643" s="157">
        <f t="shared" si="176"/>
        <v>1660.0036621094034</v>
      </c>
      <c r="H5643" s="157">
        <f t="shared" si="177"/>
        <v>1250</v>
      </c>
    </row>
    <row r="5644" spans="1:8" ht="15" customHeight="1" x14ac:dyDescent="0.2">
      <c r="A5644" s="152"/>
      <c r="B5644" s="152"/>
      <c r="C5644" s="152"/>
      <c r="D5644" s="152"/>
      <c r="E5644" s="153">
        <f>'2.40-Dati'!A5643</f>
        <v>44970.208333333336</v>
      </c>
      <c r="F5644" s="157">
        <f>'2.40-Dati'!B5643</f>
        <v>80.139999389648395</v>
      </c>
      <c r="G5644" s="157">
        <f t="shared" si="176"/>
        <v>419.99816894529829</v>
      </c>
      <c r="H5644" s="157">
        <f t="shared" si="177"/>
        <v>2080.0018310547016</v>
      </c>
    </row>
    <row r="5645" spans="1:8" ht="15" customHeight="1" x14ac:dyDescent="0.2">
      <c r="A5645" s="152"/>
      <c r="B5645" s="152"/>
      <c r="C5645" s="152"/>
      <c r="D5645" s="152"/>
      <c r="E5645" s="153">
        <f>'2.40-Dati'!A5644</f>
        <v>44971.208333333336</v>
      </c>
      <c r="F5645" s="157">
        <f>'2.40-Dati'!B5644</f>
        <v>79.059997558593693</v>
      </c>
      <c r="G5645" s="157">
        <f t="shared" si="176"/>
        <v>-1080.0018310547016</v>
      </c>
      <c r="H5645" s="157">
        <f t="shared" si="177"/>
        <v>-660.00366210940331</v>
      </c>
    </row>
    <row r="5646" spans="1:8" ht="15" customHeight="1" x14ac:dyDescent="0.2">
      <c r="A5646" s="152"/>
      <c r="B5646" s="152"/>
      <c r="C5646" s="152"/>
      <c r="D5646" s="152"/>
      <c r="E5646" s="153">
        <f>'2.40-Dati'!A5645</f>
        <v>44972.208333333336</v>
      </c>
      <c r="F5646" s="157">
        <f>'2.40-Dati'!B5645</f>
        <v>78.589996337890597</v>
      </c>
      <c r="G5646" s="157">
        <f t="shared" si="176"/>
        <v>-470.00122070309658</v>
      </c>
      <c r="H5646" s="157">
        <f t="shared" si="177"/>
        <v>-1550.0030517577982</v>
      </c>
    </row>
    <row r="5647" spans="1:8" ht="15" customHeight="1" x14ac:dyDescent="0.2">
      <c r="A5647" s="152"/>
      <c r="B5647" s="152"/>
      <c r="C5647" s="152"/>
      <c r="D5647" s="152"/>
      <c r="E5647" s="153">
        <f>'2.40-Dati'!A5646</f>
        <v>44973.208333333336</v>
      </c>
      <c r="F5647" s="157">
        <f>'2.40-Dati'!B5646</f>
        <v>78.489997863769503</v>
      </c>
      <c r="G5647" s="157">
        <f t="shared" si="176"/>
        <v>-99.99847412109375</v>
      </c>
      <c r="H5647" s="157">
        <f t="shared" si="177"/>
        <v>-569.99969482419033</v>
      </c>
    </row>
    <row r="5648" spans="1:8" ht="15" customHeight="1" x14ac:dyDescent="0.2">
      <c r="A5648" s="152"/>
      <c r="B5648" s="152"/>
      <c r="C5648" s="152"/>
      <c r="D5648" s="152"/>
      <c r="E5648" s="153">
        <f>'2.40-Dati'!A5647</f>
        <v>44974.208333333336</v>
      </c>
      <c r="F5648" s="157">
        <f>'2.40-Dati'!B5647</f>
        <v>76.339996337890597</v>
      </c>
      <c r="G5648" s="157">
        <f t="shared" si="176"/>
        <v>-2150.0015258789063</v>
      </c>
      <c r="H5648" s="157">
        <f t="shared" si="177"/>
        <v>-2250</v>
      </c>
    </row>
    <row r="5649" spans="1:8" ht="15" customHeight="1" x14ac:dyDescent="0.2">
      <c r="A5649" s="152"/>
      <c r="B5649" s="152"/>
      <c r="C5649" s="152"/>
      <c r="D5649" s="152"/>
      <c r="E5649" s="153">
        <f>'2.40-Dati'!A5648</f>
        <v>44978.208333333336</v>
      </c>
      <c r="F5649" s="157">
        <f>'2.40-Dati'!B5648</f>
        <v>76.160003662109304</v>
      </c>
      <c r="G5649" s="157">
        <f t="shared" si="176"/>
        <v>-179.99267578129263</v>
      </c>
      <c r="H5649" s="157">
        <f t="shared" si="177"/>
        <v>-2329.994201660199</v>
      </c>
    </row>
    <row r="5650" spans="1:8" ht="15" customHeight="1" x14ac:dyDescent="0.2">
      <c r="A5650" s="152"/>
      <c r="B5650" s="152"/>
      <c r="C5650" s="152"/>
      <c r="D5650" s="152"/>
      <c r="E5650" s="153">
        <f>'2.40-Dati'!A5649</f>
        <v>44979.208333333336</v>
      </c>
      <c r="F5650" s="157">
        <f>'2.40-Dati'!B5649</f>
        <v>73.949996948242102</v>
      </c>
      <c r="G5650" s="157">
        <f t="shared" si="176"/>
        <v>-2210.0067138672016</v>
      </c>
      <c r="H5650" s="157">
        <f t="shared" si="177"/>
        <v>-2389.9993896484943</v>
      </c>
    </row>
    <row r="5651" spans="1:8" ht="15" customHeight="1" x14ac:dyDescent="0.2">
      <c r="A5651" s="152"/>
      <c r="B5651" s="152"/>
      <c r="C5651" s="152"/>
      <c r="D5651" s="152"/>
      <c r="E5651" s="153">
        <f>'2.40-Dati'!A5650</f>
        <v>44980.208333333336</v>
      </c>
      <c r="F5651" s="157">
        <f>'2.40-Dati'!B5650</f>
        <v>75.389999389648395</v>
      </c>
      <c r="G5651" s="157">
        <f t="shared" si="176"/>
        <v>1440.0024414062927</v>
      </c>
      <c r="H5651" s="157">
        <f t="shared" si="177"/>
        <v>-770.00427246090885</v>
      </c>
    </row>
    <row r="5652" spans="1:8" ht="15" customHeight="1" x14ac:dyDescent="0.2">
      <c r="A5652" s="152"/>
      <c r="B5652" s="152"/>
      <c r="C5652" s="152"/>
      <c r="D5652" s="152"/>
      <c r="E5652" s="153">
        <f>'2.40-Dati'!A5651</f>
        <v>44981.208333333336</v>
      </c>
      <c r="F5652" s="157">
        <f>'2.40-Dati'!B5651</f>
        <v>76.319999694824205</v>
      </c>
      <c r="G5652" s="157">
        <f t="shared" si="176"/>
        <v>930.00030517580967</v>
      </c>
      <c r="H5652" s="157">
        <f t="shared" si="177"/>
        <v>2370.0027465821022</v>
      </c>
    </row>
    <row r="5653" spans="1:8" ht="15" customHeight="1" x14ac:dyDescent="0.2">
      <c r="A5653" s="152"/>
      <c r="B5653" s="152"/>
      <c r="C5653" s="152"/>
      <c r="D5653" s="152"/>
      <c r="E5653" s="153">
        <f>'2.40-Dati'!A5652</f>
        <v>44984.208333333336</v>
      </c>
      <c r="F5653" s="157">
        <f>'2.40-Dati'!B5652</f>
        <v>75.680000305175696</v>
      </c>
      <c r="G5653" s="157">
        <f t="shared" si="176"/>
        <v>-639.99938964850855</v>
      </c>
      <c r="H5653" s="157">
        <f t="shared" si="177"/>
        <v>290.00091552730112</v>
      </c>
    </row>
    <row r="5654" spans="1:8" ht="15" customHeight="1" x14ac:dyDescent="0.2">
      <c r="A5654" s="152"/>
      <c r="B5654" s="152"/>
      <c r="C5654" s="152"/>
      <c r="D5654" s="152"/>
      <c r="E5654" s="153">
        <f>'2.40-Dati'!A5653</f>
        <v>44985.208333333336</v>
      </c>
      <c r="F5654" s="157">
        <f>'2.40-Dati'!B5653</f>
        <v>77.050003051757798</v>
      </c>
      <c r="G5654" s="157">
        <f t="shared" si="176"/>
        <v>1370.0027465821022</v>
      </c>
      <c r="H5654" s="157">
        <f t="shared" si="177"/>
        <v>730.00335693359364</v>
      </c>
    </row>
    <row r="5655" spans="1:8" ht="15" customHeight="1" x14ac:dyDescent="0.2">
      <c r="A5655" s="152"/>
      <c r="B5655" s="152"/>
      <c r="C5655" s="152"/>
      <c r="D5655" s="152"/>
      <c r="E5655" s="153">
        <f>'2.40-Dati'!A5654</f>
        <v>44986.208333333336</v>
      </c>
      <c r="F5655" s="157">
        <f>'2.40-Dati'!B5654</f>
        <v>77.690002441406193</v>
      </c>
      <c r="G5655" s="157">
        <f t="shared" si="176"/>
        <v>639.99938964839487</v>
      </c>
      <c r="H5655" s="157">
        <f t="shared" si="177"/>
        <v>2010.0021362304969</v>
      </c>
    </row>
    <row r="5656" spans="1:8" ht="15" customHeight="1" x14ac:dyDescent="0.2">
      <c r="A5656" s="152"/>
      <c r="B5656" s="152"/>
      <c r="C5656" s="152"/>
      <c r="D5656" s="152"/>
      <c r="E5656" s="153">
        <f>'2.40-Dati'!A5655</f>
        <v>44987.208333333336</v>
      </c>
      <c r="F5656" s="157">
        <f>'2.40-Dati'!B5655</f>
        <v>78.160003662109304</v>
      </c>
      <c r="G5656" s="157">
        <f t="shared" si="176"/>
        <v>470.00122070311079</v>
      </c>
      <c r="H5656" s="157">
        <f t="shared" si="177"/>
        <v>1110.0006103515057</v>
      </c>
    </row>
    <row r="5657" spans="1:8" ht="15" customHeight="1" x14ac:dyDescent="0.2">
      <c r="A5657" s="152"/>
      <c r="B5657" s="152"/>
      <c r="C5657" s="152"/>
      <c r="D5657" s="152"/>
      <c r="E5657" s="153">
        <f>'2.40-Dati'!A5656</f>
        <v>44988.208333333336</v>
      </c>
      <c r="F5657" s="157">
        <f>'2.40-Dati'!B5656</f>
        <v>79.680000305175696</v>
      </c>
      <c r="G5657" s="157">
        <f t="shared" si="176"/>
        <v>1519.9966430663922</v>
      </c>
      <c r="H5657" s="157">
        <f t="shared" si="177"/>
        <v>1989.9978637695031</v>
      </c>
    </row>
    <row r="5658" spans="1:8" ht="15" customHeight="1" x14ac:dyDescent="0.2">
      <c r="A5658" s="152"/>
      <c r="B5658" s="152"/>
      <c r="C5658" s="152"/>
      <c r="D5658" s="152"/>
      <c r="E5658" s="153">
        <f>'2.40-Dati'!A5657</f>
        <v>44991.208333333336</v>
      </c>
      <c r="F5658" s="157">
        <f>'2.40-Dati'!B5657</f>
        <v>80.459999084472599</v>
      </c>
      <c r="G5658" s="157">
        <f t="shared" si="176"/>
        <v>779.99877929690342</v>
      </c>
      <c r="H5658" s="157">
        <f t="shared" si="177"/>
        <v>2299.9954223632958</v>
      </c>
    </row>
    <row r="5659" spans="1:8" ht="15" customHeight="1" x14ac:dyDescent="0.2">
      <c r="A5659" s="152"/>
      <c r="B5659" s="152"/>
      <c r="C5659" s="152"/>
      <c r="D5659" s="152"/>
      <c r="E5659" s="153">
        <f>'2.40-Dati'!A5658</f>
        <v>44992.208333333336</v>
      </c>
      <c r="F5659" s="157">
        <f>'2.40-Dati'!B5658</f>
        <v>77.580001831054602</v>
      </c>
      <c r="G5659" s="157">
        <f t="shared" si="176"/>
        <v>-2879.9972534179969</v>
      </c>
      <c r="H5659" s="157">
        <f t="shared" si="177"/>
        <v>-2099.9984741210938</v>
      </c>
    </row>
    <row r="5660" spans="1:8" ht="15" customHeight="1" x14ac:dyDescent="0.2">
      <c r="A5660" s="152"/>
      <c r="B5660" s="152"/>
      <c r="C5660" s="152"/>
      <c r="D5660" s="152"/>
      <c r="E5660" s="153">
        <f>'2.40-Dati'!A5659</f>
        <v>44993.208333333336</v>
      </c>
      <c r="F5660" s="157">
        <f>'2.40-Dati'!B5659</f>
        <v>76.660003662109304</v>
      </c>
      <c r="G5660" s="157">
        <f t="shared" si="176"/>
        <v>-919.99816894529829</v>
      </c>
      <c r="H5660" s="157">
        <f t="shared" si="177"/>
        <v>-3799.9954223632953</v>
      </c>
    </row>
    <row r="5661" spans="1:8" ht="15" customHeight="1" x14ac:dyDescent="0.2">
      <c r="A5661" s="152"/>
      <c r="B5661" s="152"/>
      <c r="C5661" s="152"/>
      <c r="D5661" s="152"/>
      <c r="E5661" s="153">
        <f>'2.40-Dati'!A5660</f>
        <v>44994.208333333336</v>
      </c>
      <c r="F5661" s="157">
        <f>'2.40-Dati'!B5660</f>
        <v>75.720001220703097</v>
      </c>
      <c r="G5661" s="157">
        <f t="shared" si="176"/>
        <v>-940.00244140620737</v>
      </c>
      <c r="H5661" s="157">
        <f t="shared" si="177"/>
        <v>-1860.0006103515057</v>
      </c>
    </row>
    <row r="5662" spans="1:8" ht="15" customHeight="1" x14ac:dyDescent="0.2">
      <c r="A5662" s="152"/>
      <c r="B5662" s="152"/>
      <c r="C5662" s="152"/>
      <c r="D5662" s="152"/>
      <c r="E5662" s="153">
        <f>'2.40-Dati'!A5661</f>
        <v>44995.208333333336</v>
      </c>
      <c r="F5662" s="157">
        <f>'2.40-Dati'!B5661</f>
        <v>76.680000305175696</v>
      </c>
      <c r="G5662" s="157">
        <f t="shared" si="176"/>
        <v>959.99908447259941</v>
      </c>
      <c r="H5662" s="157">
        <f t="shared" si="177"/>
        <v>19.996643066392039</v>
      </c>
    </row>
    <row r="5663" spans="1:8" ht="15" customHeight="1" x14ac:dyDescent="0.2">
      <c r="A5663" s="152"/>
      <c r="B5663" s="152"/>
      <c r="C5663" s="152"/>
      <c r="D5663" s="152"/>
      <c r="E5663" s="153">
        <f>'2.40-Dati'!A5662</f>
        <v>44998.166666666664</v>
      </c>
      <c r="F5663" s="157">
        <f>'2.40-Dati'!B5662</f>
        <v>74.800003051757798</v>
      </c>
      <c r="G5663" s="157">
        <f t="shared" si="176"/>
        <v>-1879.9972534178978</v>
      </c>
      <c r="H5663" s="157">
        <f t="shared" si="177"/>
        <v>-919.9981689452984</v>
      </c>
    </row>
    <row r="5664" spans="1:8" ht="15" customHeight="1" x14ac:dyDescent="0.2">
      <c r="A5664" s="152"/>
      <c r="B5664" s="152"/>
      <c r="C5664" s="152"/>
      <c r="D5664" s="152"/>
      <c r="E5664" s="153">
        <f>'2.40-Dati'!A5663</f>
        <v>44999.166666666664</v>
      </c>
      <c r="F5664" s="157">
        <f>'2.40-Dati'!B5663</f>
        <v>71.330001831054602</v>
      </c>
      <c r="G5664" s="157">
        <f t="shared" si="176"/>
        <v>-3470.0012207031959</v>
      </c>
      <c r="H5664" s="157">
        <f t="shared" si="177"/>
        <v>-5349.9984741210938</v>
      </c>
    </row>
    <row r="5665" spans="1:8" ht="15" customHeight="1" x14ac:dyDescent="0.2">
      <c r="A5665" s="152"/>
      <c r="B5665" s="152"/>
      <c r="C5665" s="152"/>
      <c r="D5665" s="152"/>
      <c r="E5665" s="153">
        <f>'2.40-Dati'!A5664</f>
        <v>45000.166666666664</v>
      </c>
      <c r="F5665" s="157">
        <f>'2.40-Dati'!B5664</f>
        <v>67.610000610351506</v>
      </c>
      <c r="G5665" s="157">
        <f t="shared" si="176"/>
        <v>-3720.0012207030968</v>
      </c>
      <c r="H5665" s="157">
        <f t="shared" si="177"/>
        <v>-7190.0024414062927</v>
      </c>
    </row>
    <row r="5666" spans="1:8" ht="15" customHeight="1" x14ac:dyDescent="0.2">
      <c r="A5666" s="152"/>
      <c r="B5666" s="152"/>
      <c r="C5666" s="152"/>
      <c r="D5666" s="152"/>
      <c r="E5666" s="153">
        <f>'2.40-Dati'!A5665</f>
        <v>45001.166666666664</v>
      </c>
      <c r="F5666" s="157">
        <f>'2.40-Dati'!B5665</f>
        <v>68.349998474121094</v>
      </c>
      <c r="G5666" s="157">
        <f t="shared" si="176"/>
        <v>739.99786376958809</v>
      </c>
      <c r="H5666" s="157">
        <f t="shared" si="177"/>
        <v>-2980.0033569335087</v>
      </c>
    </row>
    <row r="5667" spans="1:8" ht="15" customHeight="1" x14ac:dyDescent="0.2">
      <c r="A5667" s="152"/>
      <c r="B5667" s="152"/>
      <c r="C5667" s="152"/>
      <c r="D5667" s="152"/>
      <c r="E5667" s="153">
        <f>'2.40-Dati'!A5666</f>
        <v>45002.166666666664</v>
      </c>
      <c r="F5667" s="157">
        <f>'2.40-Dati'!B5666</f>
        <v>66.739997863769503</v>
      </c>
      <c r="G5667" s="157">
        <f t="shared" si="176"/>
        <v>-1610.0006103515909</v>
      </c>
      <c r="H5667" s="157">
        <f t="shared" si="177"/>
        <v>-870.00274658200283</v>
      </c>
    </row>
    <row r="5668" spans="1:8" ht="15" customHeight="1" x14ac:dyDescent="0.2">
      <c r="A5668" s="152"/>
      <c r="B5668" s="152"/>
      <c r="C5668" s="152"/>
      <c r="D5668" s="152"/>
      <c r="E5668" s="153">
        <f>'2.40-Dati'!A5667</f>
        <v>45005.166666666664</v>
      </c>
      <c r="F5668" s="157">
        <f>'2.40-Dati'!B5667</f>
        <v>67.639999389648395</v>
      </c>
      <c r="G5668" s="157">
        <f t="shared" si="176"/>
        <v>900.00152587889204</v>
      </c>
      <c r="H5668" s="157">
        <f t="shared" si="177"/>
        <v>-709.99908447269888</v>
      </c>
    </row>
    <row r="5669" spans="1:8" ht="15" customHeight="1" x14ac:dyDescent="0.2">
      <c r="A5669" s="152"/>
      <c r="B5669" s="152"/>
      <c r="C5669" s="152"/>
      <c r="D5669" s="152"/>
      <c r="E5669" s="153">
        <f>'2.40-Dati'!A5668</f>
        <v>45006.166666666664</v>
      </c>
      <c r="F5669" s="157">
        <f>'2.40-Dati'!B5668</f>
        <v>69.330001831054602</v>
      </c>
      <c r="G5669" s="157">
        <f t="shared" si="176"/>
        <v>1690.0024414062073</v>
      </c>
      <c r="H5669" s="157">
        <f t="shared" si="177"/>
        <v>2590.0039672850994</v>
      </c>
    </row>
    <row r="5670" spans="1:8" ht="15" customHeight="1" x14ac:dyDescent="0.2">
      <c r="A5670" s="152"/>
      <c r="B5670" s="152"/>
      <c r="C5670" s="152"/>
      <c r="D5670" s="152"/>
      <c r="E5670" s="153">
        <f>'2.40-Dati'!A5669</f>
        <v>45007.166666666664</v>
      </c>
      <c r="F5670" s="157">
        <f>'2.40-Dati'!B5669</f>
        <v>70.900001525878906</v>
      </c>
      <c r="G5670" s="157">
        <f t="shared" si="176"/>
        <v>1569.999694824304</v>
      </c>
      <c r="H5670" s="157">
        <f t="shared" si="177"/>
        <v>3260.0021362305115</v>
      </c>
    </row>
    <row r="5671" spans="1:8" ht="15" customHeight="1" x14ac:dyDescent="0.2">
      <c r="A5671" s="152"/>
      <c r="B5671" s="152"/>
      <c r="C5671" s="152"/>
      <c r="D5671" s="152"/>
      <c r="E5671" s="153">
        <f>'2.40-Dati'!A5670</f>
        <v>45008.166666666664</v>
      </c>
      <c r="F5671" s="157">
        <f>'2.40-Dati'!B5670</f>
        <v>69.959999084472599</v>
      </c>
      <c r="G5671" s="157">
        <f t="shared" si="176"/>
        <v>-940.00244140630684</v>
      </c>
      <c r="H5671" s="157">
        <f t="shared" si="177"/>
        <v>629.99725341799717</v>
      </c>
    </row>
    <row r="5672" spans="1:8" ht="15" customHeight="1" x14ac:dyDescent="0.2">
      <c r="A5672" s="152"/>
      <c r="B5672" s="152"/>
      <c r="C5672" s="152"/>
      <c r="D5672" s="152"/>
      <c r="E5672" s="153">
        <f>'2.40-Dati'!A5671</f>
        <v>45009.166666666664</v>
      </c>
      <c r="F5672" s="157">
        <f>'2.40-Dati'!B5671</f>
        <v>69.260002136230398</v>
      </c>
      <c r="G5672" s="157">
        <f t="shared" si="176"/>
        <v>-699.99694824220171</v>
      </c>
      <c r="H5672" s="157">
        <f t="shared" si="177"/>
        <v>-1639.9993896485084</v>
      </c>
    </row>
    <row r="5673" spans="1:8" ht="15" customHeight="1" x14ac:dyDescent="0.2">
      <c r="A5673" s="152"/>
      <c r="B5673" s="152"/>
      <c r="C5673" s="152"/>
      <c r="D5673" s="152"/>
      <c r="E5673" s="153">
        <f>'2.40-Dati'!A5672</f>
        <v>45012.166666666664</v>
      </c>
      <c r="F5673" s="157">
        <f>'2.40-Dati'!B5672</f>
        <v>72.809997558593693</v>
      </c>
      <c r="G5673" s="157">
        <f t="shared" si="176"/>
        <v>3549.9954223632953</v>
      </c>
      <c r="H5673" s="157">
        <f t="shared" si="177"/>
        <v>2849.9984741210938</v>
      </c>
    </row>
    <row r="5674" spans="1:8" ht="15" customHeight="1" x14ac:dyDescent="0.2">
      <c r="A5674" s="152"/>
      <c r="B5674" s="152"/>
      <c r="C5674" s="152"/>
      <c r="D5674" s="152"/>
      <c r="E5674" s="153">
        <f>'2.40-Dati'!A5673</f>
        <v>45013.166666666664</v>
      </c>
      <c r="F5674" s="157">
        <f>'2.40-Dati'!B5673</f>
        <v>73.199996948242102</v>
      </c>
      <c r="G5674" s="157">
        <f t="shared" si="176"/>
        <v>389.99938964840908</v>
      </c>
      <c r="H5674" s="157">
        <f t="shared" si="177"/>
        <v>3939.9948120117042</v>
      </c>
    </row>
    <row r="5675" spans="1:8" ht="15" customHeight="1" x14ac:dyDescent="0.2">
      <c r="A5675" s="152"/>
      <c r="B5675" s="152"/>
      <c r="C5675" s="152"/>
      <c r="D5675" s="152"/>
      <c r="E5675" s="153">
        <f>'2.40-Dati'!A5674</f>
        <v>45014.166666666664</v>
      </c>
      <c r="F5675" s="157">
        <f>'2.40-Dati'!B5674</f>
        <v>72.970001220703097</v>
      </c>
      <c r="G5675" s="157">
        <f t="shared" si="176"/>
        <v>-229.99572753900566</v>
      </c>
      <c r="H5675" s="157">
        <f t="shared" si="177"/>
        <v>160.00366210940342</v>
      </c>
    </row>
    <row r="5676" spans="1:8" ht="15" customHeight="1" x14ac:dyDescent="0.2">
      <c r="A5676" s="152"/>
      <c r="B5676" s="152"/>
      <c r="C5676" s="152"/>
      <c r="D5676" s="152"/>
      <c r="E5676" s="153">
        <f>'2.40-Dati'!A5675</f>
        <v>45015.166666666664</v>
      </c>
      <c r="F5676" s="157">
        <f>'2.40-Dati'!B5675</f>
        <v>74.370002746582003</v>
      </c>
      <c r="G5676" s="157">
        <f t="shared" si="176"/>
        <v>1400.0015258789063</v>
      </c>
      <c r="H5676" s="157">
        <f t="shared" si="177"/>
        <v>1170.0057983399006</v>
      </c>
    </row>
    <row r="5677" spans="1:8" ht="15" customHeight="1" x14ac:dyDescent="0.2">
      <c r="A5677" s="152"/>
      <c r="B5677" s="152"/>
      <c r="C5677" s="152"/>
      <c r="D5677" s="152"/>
      <c r="E5677" s="153">
        <f>'2.40-Dati'!A5676</f>
        <v>45016.166666666664</v>
      </c>
      <c r="F5677" s="157">
        <f>'2.40-Dati'!B5676</f>
        <v>75.669998168945298</v>
      </c>
      <c r="G5677" s="157">
        <f t="shared" si="176"/>
        <v>1299.9954223632953</v>
      </c>
      <c r="H5677" s="157">
        <f t="shared" si="177"/>
        <v>2699.9969482422016</v>
      </c>
    </row>
    <row r="5678" spans="1:8" ht="15" customHeight="1" x14ac:dyDescent="0.2">
      <c r="A5678" s="152"/>
      <c r="B5678" s="152"/>
      <c r="C5678" s="152"/>
      <c r="D5678" s="152"/>
      <c r="E5678" s="153">
        <f>'2.40-Dati'!A5677</f>
        <v>45019.166666666664</v>
      </c>
      <c r="F5678" s="157">
        <f>'2.40-Dati'!B5677</f>
        <v>80.419998168945298</v>
      </c>
      <c r="G5678" s="157">
        <f t="shared" si="176"/>
        <v>4750</v>
      </c>
      <c r="H5678" s="157">
        <f t="shared" si="177"/>
        <v>6049.9954223632958</v>
      </c>
    </row>
    <row r="5679" spans="1:8" ht="15" customHeight="1" x14ac:dyDescent="0.2">
      <c r="A5679" s="152"/>
      <c r="B5679" s="152"/>
      <c r="C5679" s="152"/>
      <c r="D5679" s="152"/>
      <c r="E5679" s="153">
        <f>'2.40-Dati'!A5678</f>
        <v>45020.166666666664</v>
      </c>
      <c r="F5679" s="157">
        <f>'2.40-Dati'!B5678</f>
        <v>80.709999084472599</v>
      </c>
      <c r="G5679" s="157">
        <f t="shared" si="176"/>
        <v>290.00091552730112</v>
      </c>
      <c r="H5679" s="157">
        <f t="shared" si="177"/>
        <v>5040.000915527301</v>
      </c>
    </row>
    <row r="5680" spans="1:8" ht="15" customHeight="1" x14ac:dyDescent="0.2">
      <c r="A5680" s="152"/>
      <c r="B5680" s="152"/>
      <c r="C5680" s="152"/>
      <c r="D5680" s="152"/>
      <c r="E5680" s="153">
        <f>'2.40-Dati'!A5679</f>
        <v>45021.166666666664</v>
      </c>
      <c r="F5680" s="157">
        <f>'2.40-Dati'!B5679</f>
        <v>80.610000610351506</v>
      </c>
      <c r="G5680" s="157">
        <f t="shared" si="176"/>
        <v>-99.99847412109375</v>
      </c>
      <c r="H5680" s="157">
        <f t="shared" si="177"/>
        <v>190.00244140620737</v>
      </c>
    </row>
    <row r="5681" spans="1:8" ht="15" customHeight="1" x14ac:dyDescent="0.2">
      <c r="A5681" s="152"/>
      <c r="B5681" s="152"/>
      <c r="C5681" s="152"/>
      <c r="D5681" s="152"/>
      <c r="E5681" s="153">
        <f>'2.40-Dati'!A5680</f>
        <v>45022.166666666664</v>
      </c>
      <c r="F5681" s="157">
        <f>'2.40-Dati'!B5680</f>
        <v>80.699996948242102</v>
      </c>
      <c r="G5681" s="157">
        <f t="shared" si="176"/>
        <v>89.996337890596578</v>
      </c>
      <c r="H5681" s="157">
        <f t="shared" si="177"/>
        <v>-10.002136230497172</v>
      </c>
    </row>
    <row r="5682" spans="1:8" ht="15" customHeight="1" x14ac:dyDescent="0.2">
      <c r="A5682" s="152"/>
      <c r="B5682" s="152"/>
      <c r="C5682" s="152"/>
      <c r="D5682" s="152"/>
      <c r="E5682" s="153">
        <f>'2.40-Dati'!A5681</f>
        <v>45026.166666666664</v>
      </c>
      <c r="F5682" s="157">
        <f>'2.40-Dati'!B5681</f>
        <v>79.739997863769503</v>
      </c>
      <c r="G5682" s="157">
        <f t="shared" si="176"/>
        <v>-959.99908447259941</v>
      </c>
      <c r="H5682" s="157">
        <f t="shared" si="177"/>
        <v>-870.00274658200283</v>
      </c>
    </row>
    <row r="5683" spans="1:8" ht="15" customHeight="1" x14ac:dyDescent="0.2">
      <c r="A5683" s="152"/>
      <c r="B5683" s="152"/>
      <c r="C5683" s="152"/>
      <c r="D5683" s="152"/>
      <c r="E5683" s="153">
        <f>'2.40-Dati'!A5682</f>
        <v>45027.166666666664</v>
      </c>
      <c r="F5683" s="157">
        <f>'2.40-Dati'!B5682</f>
        <v>81.529998779296804</v>
      </c>
      <c r="G5683" s="157">
        <f t="shared" si="176"/>
        <v>1790.000915527301</v>
      </c>
      <c r="H5683" s="157">
        <f t="shared" si="177"/>
        <v>830.0018310547016</v>
      </c>
    </row>
    <row r="5684" spans="1:8" ht="15" customHeight="1" x14ac:dyDescent="0.2">
      <c r="A5684" s="152"/>
      <c r="B5684" s="152"/>
      <c r="C5684" s="152"/>
      <c r="D5684" s="152"/>
      <c r="E5684" s="153">
        <f>'2.40-Dati'!A5683</f>
        <v>45028.166666666664</v>
      </c>
      <c r="F5684" s="157">
        <f>'2.40-Dati'!B5683</f>
        <v>83.260002136230398</v>
      </c>
      <c r="G5684" s="157">
        <f t="shared" si="176"/>
        <v>1730.0033569335938</v>
      </c>
      <c r="H5684" s="157">
        <f t="shared" si="177"/>
        <v>3520.0042724608948</v>
      </c>
    </row>
    <row r="5685" spans="1:8" ht="15" customHeight="1" x14ac:dyDescent="0.2">
      <c r="A5685" s="152"/>
      <c r="B5685" s="152"/>
      <c r="C5685" s="152"/>
      <c r="D5685" s="152"/>
      <c r="E5685" s="153">
        <f>'2.40-Dati'!A5684</f>
        <v>45029.166666666664</v>
      </c>
      <c r="F5685" s="157">
        <f>'2.40-Dati'!B5684</f>
        <v>82.160003662109304</v>
      </c>
      <c r="G5685" s="157">
        <f t="shared" si="176"/>
        <v>-1099.9984741210938</v>
      </c>
      <c r="H5685" s="157">
        <f t="shared" si="177"/>
        <v>630.0048828125</v>
      </c>
    </row>
    <row r="5686" spans="1:8" ht="15" customHeight="1" x14ac:dyDescent="0.2">
      <c r="A5686" s="152"/>
      <c r="B5686" s="152"/>
      <c r="C5686" s="152"/>
      <c r="D5686" s="152"/>
      <c r="E5686" s="153">
        <f>'2.40-Dati'!A5685</f>
        <v>45030.166666666664</v>
      </c>
      <c r="F5686" s="157">
        <f>'2.40-Dati'!B5685</f>
        <v>82.519996643066406</v>
      </c>
      <c r="G5686" s="157">
        <f t="shared" si="176"/>
        <v>359.9929809571023</v>
      </c>
      <c r="H5686" s="157">
        <f t="shared" si="177"/>
        <v>-740.00549316399145</v>
      </c>
    </row>
    <row r="5687" spans="1:8" ht="15" customHeight="1" x14ac:dyDescent="0.2">
      <c r="A5687" s="152"/>
      <c r="B5687" s="152"/>
      <c r="C5687" s="152"/>
      <c r="D5687" s="152"/>
      <c r="E5687" s="153">
        <f>'2.40-Dati'!A5686</f>
        <v>45033.166666666664</v>
      </c>
      <c r="F5687" s="157">
        <f>'2.40-Dati'!B5686</f>
        <v>80.830001831054602</v>
      </c>
      <c r="G5687" s="157">
        <f t="shared" si="176"/>
        <v>-1689.994812011804</v>
      </c>
      <c r="H5687" s="157">
        <f t="shared" si="177"/>
        <v>-1330.0018310547016</v>
      </c>
    </row>
    <row r="5688" spans="1:8" ht="15" customHeight="1" x14ac:dyDescent="0.2">
      <c r="A5688" s="152"/>
      <c r="B5688" s="152"/>
      <c r="C5688" s="152"/>
      <c r="D5688" s="152"/>
      <c r="E5688" s="153">
        <f>'2.40-Dati'!A5687</f>
        <v>45034.166666666664</v>
      </c>
      <c r="F5688" s="157">
        <f>'2.40-Dati'!B5687</f>
        <v>80.860000610351506</v>
      </c>
      <c r="G5688" s="157">
        <f t="shared" si="176"/>
        <v>29.998779296903422</v>
      </c>
      <c r="H5688" s="157">
        <f t="shared" si="177"/>
        <v>-1659.9960327149006</v>
      </c>
    </row>
    <row r="5689" spans="1:8" ht="15" customHeight="1" x14ac:dyDescent="0.2">
      <c r="A5689" s="152"/>
      <c r="B5689" s="152"/>
      <c r="C5689" s="152"/>
      <c r="D5689" s="152"/>
      <c r="E5689" s="153">
        <f>'2.40-Dati'!A5688</f>
        <v>45035.166666666664</v>
      </c>
      <c r="F5689" s="157">
        <f>'2.40-Dati'!B5688</f>
        <v>79.160003662109304</v>
      </c>
      <c r="G5689" s="157">
        <f t="shared" si="176"/>
        <v>-1699.9969482422016</v>
      </c>
      <c r="H5689" s="157">
        <f t="shared" si="177"/>
        <v>-1669.9981689452982</v>
      </c>
    </row>
    <row r="5690" spans="1:8" ht="15" customHeight="1" x14ac:dyDescent="0.2">
      <c r="A5690" s="152"/>
      <c r="B5690" s="152"/>
      <c r="C5690" s="152"/>
      <c r="D5690" s="152"/>
      <c r="E5690" s="153">
        <f>'2.40-Dati'!A5689</f>
        <v>45036.166666666664</v>
      </c>
      <c r="F5690" s="157">
        <f>'2.40-Dati'!B5689</f>
        <v>77.290000915527301</v>
      </c>
      <c r="G5690" s="157">
        <f t="shared" si="176"/>
        <v>-1870.0027465820028</v>
      </c>
      <c r="H5690" s="157">
        <f t="shared" si="177"/>
        <v>-3569.9996948242042</v>
      </c>
    </row>
    <row r="5691" spans="1:8" ht="15" customHeight="1" x14ac:dyDescent="0.2">
      <c r="A5691" s="152"/>
      <c r="B5691" s="152"/>
      <c r="C5691" s="152"/>
      <c r="D5691" s="152"/>
      <c r="E5691" s="153">
        <f>'2.40-Dati'!A5690</f>
        <v>45037.166666666664</v>
      </c>
      <c r="F5691" s="157">
        <f>'2.40-Dati'!B5690</f>
        <v>77.870002746582003</v>
      </c>
      <c r="G5691" s="157">
        <f t="shared" si="176"/>
        <v>580.00183105470171</v>
      </c>
      <c r="H5691" s="157">
        <f t="shared" si="177"/>
        <v>-1290.000915527301</v>
      </c>
    </row>
    <row r="5692" spans="1:8" ht="15" customHeight="1" x14ac:dyDescent="0.2">
      <c r="A5692" s="152"/>
      <c r="B5692" s="152"/>
      <c r="C5692" s="152"/>
      <c r="D5692" s="152"/>
      <c r="E5692" s="153">
        <f>'2.40-Dati'!A5691</f>
        <v>45040.166666666664</v>
      </c>
      <c r="F5692" s="157">
        <f>'2.40-Dati'!B5691</f>
        <v>78.760002136230398</v>
      </c>
      <c r="G5692" s="157">
        <f t="shared" si="176"/>
        <v>889.99938964839487</v>
      </c>
      <c r="H5692" s="157">
        <f t="shared" si="177"/>
        <v>1470.0012207030966</v>
      </c>
    </row>
    <row r="5693" spans="1:8" ht="15" customHeight="1" x14ac:dyDescent="0.2">
      <c r="A5693" s="152"/>
      <c r="B5693" s="152"/>
      <c r="C5693" s="152"/>
      <c r="D5693" s="152"/>
      <c r="E5693" s="153">
        <f>'2.40-Dati'!A5692</f>
        <v>45041.166666666664</v>
      </c>
      <c r="F5693" s="157">
        <f>'2.40-Dati'!B5692</f>
        <v>77.069999694824205</v>
      </c>
      <c r="G5693" s="157">
        <f t="shared" si="176"/>
        <v>-1690.0024414061932</v>
      </c>
      <c r="H5693" s="157">
        <f t="shared" si="177"/>
        <v>-800.00305175779829</v>
      </c>
    </row>
    <row r="5694" spans="1:8" ht="15" customHeight="1" x14ac:dyDescent="0.2">
      <c r="A5694" s="152"/>
      <c r="B5694" s="152"/>
      <c r="C5694" s="152"/>
      <c r="D5694" s="152"/>
      <c r="E5694" s="153">
        <f>'2.40-Dati'!A5693</f>
        <v>45042.166666666664</v>
      </c>
      <c r="F5694" s="157">
        <f>'2.40-Dati'!B5693</f>
        <v>74.300003051757798</v>
      </c>
      <c r="G5694" s="157">
        <f t="shared" si="176"/>
        <v>-2769.9966430664063</v>
      </c>
      <c r="H5694" s="157">
        <f t="shared" si="177"/>
        <v>-4459.9990844725999</v>
      </c>
    </row>
    <row r="5695" spans="1:8" ht="15" customHeight="1" x14ac:dyDescent="0.2">
      <c r="A5695" s="152"/>
      <c r="B5695" s="152"/>
      <c r="C5695" s="152"/>
      <c r="D5695" s="152"/>
      <c r="E5695" s="153">
        <f>'2.40-Dati'!A5694</f>
        <v>45043.166666666664</v>
      </c>
      <c r="F5695" s="157">
        <f>'2.40-Dati'!B5694</f>
        <v>74.760002136230398</v>
      </c>
      <c r="G5695" s="157">
        <f t="shared" si="176"/>
        <v>459.99908447259941</v>
      </c>
      <c r="H5695" s="157">
        <f t="shared" si="177"/>
        <v>-2309.9975585938068</v>
      </c>
    </row>
    <row r="5696" spans="1:8" ht="15" customHeight="1" x14ac:dyDescent="0.2">
      <c r="A5696" s="152"/>
      <c r="B5696" s="152"/>
      <c r="C5696" s="152"/>
      <c r="D5696" s="152"/>
      <c r="E5696" s="153">
        <f>'2.40-Dati'!A5695</f>
        <v>45044.166666666664</v>
      </c>
      <c r="F5696" s="157">
        <f>'2.40-Dati'!B5695</f>
        <v>76.779998779296804</v>
      </c>
      <c r="G5696" s="157">
        <f t="shared" si="176"/>
        <v>2019.9966430664063</v>
      </c>
      <c r="H5696" s="157">
        <f t="shared" si="177"/>
        <v>2479.9957275390057</v>
      </c>
    </row>
    <row r="5697" spans="1:8" ht="15" customHeight="1" x14ac:dyDescent="0.2">
      <c r="A5697" s="152"/>
      <c r="B5697" s="152"/>
      <c r="C5697" s="152"/>
      <c r="D5697" s="152"/>
      <c r="E5697" s="153">
        <f>'2.40-Dati'!A5696</f>
        <v>45047.166666666664</v>
      </c>
      <c r="F5697" s="157">
        <f>'2.40-Dati'!B5696</f>
        <v>75.660003662109304</v>
      </c>
      <c r="G5697" s="157">
        <f t="shared" si="176"/>
        <v>-1119.9951171875</v>
      </c>
      <c r="H5697" s="157">
        <f t="shared" si="177"/>
        <v>900.00152587890625</v>
      </c>
    </row>
    <row r="5698" spans="1:8" ht="15" customHeight="1" x14ac:dyDescent="0.2">
      <c r="A5698" s="152"/>
      <c r="B5698" s="152"/>
      <c r="C5698" s="152"/>
      <c r="D5698" s="152"/>
      <c r="E5698" s="153">
        <f>'2.40-Dati'!A5697</f>
        <v>45048.166666666664</v>
      </c>
      <c r="F5698" s="157">
        <f>'2.40-Dati'!B5697</f>
        <v>71.660003662109304</v>
      </c>
      <c r="G5698" s="157">
        <f t="shared" si="176"/>
        <v>-4000</v>
      </c>
      <c r="H5698" s="157">
        <f t="shared" si="177"/>
        <v>-5119.9951171875</v>
      </c>
    </row>
    <row r="5699" spans="1:8" ht="15" customHeight="1" x14ac:dyDescent="0.2">
      <c r="A5699" s="152"/>
      <c r="B5699" s="152"/>
      <c r="C5699" s="152"/>
      <c r="D5699" s="152"/>
      <c r="E5699" s="153">
        <f>'2.40-Dati'!A5698</f>
        <v>45049.166666666664</v>
      </c>
      <c r="F5699" s="157">
        <f>'2.40-Dati'!B5698</f>
        <v>68.599998474121094</v>
      </c>
      <c r="G5699" s="157">
        <f t="shared" si="176"/>
        <v>-3060.0051879882103</v>
      </c>
      <c r="H5699" s="157">
        <f t="shared" si="177"/>
        <v>-7060.0051879882103</v>
      </c>
    </row>
    <row r="5700" spans="1:8" ht="15" customHeight="1" x14ac:dyDescent="0.2">
      <c r="A5700" s="152"/>
      <c r="B5700" s="152"/>
      <c r="C5700" s="152"/>
      <c r="D5700" s="152"/>
      <c r="E5700" s="153">
        <f>'2.40-Dati'!A5699</f>
        <v>45050.166666666664</v>
      </c>
      <c r="F5700" s="157">
        <f>'2.40-Dati'!B5699</f>
        <v>68.559997558593693</v>
      </c>
      <c r="G5700" s="157">
        <f t="shared" ref="G5700:G5763" si="178">IF($B$1="lunga",1,-1)*$B$3*(F5700-F5699)</f>
        <v>-40.000915527400593</v>
      </c>
      <c r="H5700" s="157">
        <f t="shared" si="177"/>
        <v>-3100.0061035156109</v>
      </c>
    </row>
    <row r="5701" spans="1:8" ht="15" customHeight="1" x14ac:dyDescent="0.2">
      <c r="A5701" s="152"/>
      <c r="B5701" s="152"/>
      <c r="C5701" s="152"/>
      <c r="D5701" s="152"/>
      <c r="E5701" s="153">
        <f>'2.40-Dati'!A5700</f>
        <v>45051.166666666664</v>
      </c>
      <c r="F5701" s="157">
        <f>'2.40-Dati'!B5700</f>
        <v>71.339996337890597</v>
      </c>
      <c r="G5701" s="157">
        <f t="shared" si="178"/>
        <v>2779.9987792969032</v>
      </c>
      <c r="H5701" s="157">
        <f t="shared" ref="H5701:H5764" si="179">G5700+G5701</f>
        <v>2739.9978637695026</v>
      </c>
    </row>
    <row r="5702" spans="1:8" ht="15" customHeight="1" x14ac:dyDescent="0.2">
      <c r="A5702" s="152"/>
      <c r="B5702" s="152"/>
      <c r="C5702" s="152"/>
      <c r="D5702" s="152"/>
      <c r="E5702" s="153">
        <f>'2.40-Dati'!A5701</f>
        <v>45054.166666666664</v>
      </c>
      <c r="F5702" s="157">
        <f>'2.40-Dati'!B5701</f>
        <v>73.160003662109304</v>
      </c>
      <c r="G5702" s="157">
        <f t="shared" si="178"/>
        <v>1820.0073242187073</v>
      </c>
      <c r="H5702" s="157">
        <f t="shared" si="179"/>
        <v>4600.0061035156104</v>
      </c>
    </row>
    <row r="5703" spans="1:8" ht="15" customHeight="1" x14ac:dyDescent="0.2">
      <c r="A5703" s="152"/>
      <c r="B5703" s="152"/>
      <c r="C5703" s="152"/>
      <c r="D5703" s="152"/>
      <c r="E5703" s="153">
        <f>'2.40-Dati'!A5702</f>
        <v>45055.166666666664</v>
      </c>
      <c r="F5703" s="157">
        <f>'2.40-Dati'!B5702</f>
        <v>73.709999084472599</v>
      </c>
      <c r="G5703" s="157">
        <f t="shared" si="178"/>
        <v>549.99542236329546</v>
      </c>
      <c r="H5703" s="157">
        <f t="shared" si="179"/>
        <v>2370.0027465820026</v>
      </c>
    </row>
    <row r="5704" spans="1:8" ht="15" customHeight="1" x14ac:dyDescent="0.2">
      <c r="A5704" s="152"/>
      <c r="B5704" s="152"/>
      <c r="C5704" s="152"/>
      <c r="D5704" s="152"/>
      <c r="E5704" s="153">
        <f>'2.40-Dati'!A5703</f>
        <v>45056.166666666664</v>
      </c>
      <c r="F5704" s="157">
        <f>'2.40-Dati'!B5703</f>
        <v>72.559997558593693</v>
      </c>
      <c r="G5704" s="157">
        <f t="shared" si="178"/>
        <v>-1150.0015258789063</v>
      </c>
      <c r="H5704" s="157">
        <f t="shared" si="179"/>
        <v>-600.00610351561079</v>
      </c>
    </row>
    <row r="5705" spans="1:8" ht="15" customHeight="1" x14ac:dyDescent="0.2">
      <c r="A5705" s="152"/>
      <c r="B5705" s="152"/>
      <c r="C5705" s="152"/>
      <c r="D5705" s="152"/>
      <c r="E5705" s="153">
        <f>'2.40-Dati'!A5704</f>
        <v>45057.166666666664</v>
      </c>
      <c r="F5705" s="157">
        <f>'2.40-Dati'!B5704</f>
        <v>70.870002746582003</v>
      </c>
      <c r="G5705" s="157">
        <f t="shared" si="178"/>
        <v>-1689.9948120116903</v>
      </c>
      <c r="H5705" s="157">
        <f t="shared" si="179"/>
        <v>-2839.9963378905968</v>
      </c>
    </row>
    <row r="5706" spans="1:8" ht="15" customHeight="1" x14ac:dyDescent="0.2">
      <c r="A5706" s="152"/>
      <c r="B5706" s="152"/>
      <c r="C5706" s="152"/>
      <c r="D5706" s="152"/>
      <c r="E5706" s="153">
        <f>'2.40-Dati'!A5705</f>
        <v>45058.166666666664</v>
      </c>
      <c r="F5706" s="157">
        <f>'2.40-Dati'!B5705</f>
        <v>70.040000915527301</v>
      </c>
      <c r="G5706" s="157">
        <f t="shared" si="178"/>
        <v>-830.00183105470171</v>
      </c>
      <c r="H5706" s="157">
        <f t="shared" si="179"/>
        <v>-2519.9966430663922</v>
      </c>
    </row>
    <row r="5707" spans="1:8" ht="15" customHeight="1" x14ac:dyDescent="0.2">
      <c r="A5707" s="152"/>
      <c r="B5707" s="152"/>
      <c r="C5707" s="152"/>
      <c r="D5707" s="152"/>
      <c r="E5707" s="153">
        <f>'2.40-Dati'!A5706</f>
        <v>45061.166666666664</v>
      </c>
      <c r="F5707" s="157">
        <f>'2.40-Dati'!B5706</f>
        <v>71.110000610351506</v>
      </c>
      <c r="G5707" s="157">
        <f t="shared" si="178"/>
        <v>1069.9996948242047</v>
      </c>
      <c r="H5707" s="157">
        <f t="shared" si="179"/>
        <v>239.99786376950294</v>
      </c>
    </row>
    <row r="5708" spans="1:8" ht="15" customHeight="1" x14ac:dyDescent="0.2">
      <c r="A5708" s="152"/>
      <c r="B5708" s="152"/>
      <c r="C5708" s="152"/>
      <c r="D5708" s="152"/>
      <c r="E5708" s="153">
        <f>'2.40-Dati'!A5707</f>
        <v>45062.166666666664</v>
      </c>
      <c r="F5708" s="157">
        <f>'2.40-Dati'!B5707</f>
        <v>70.860000610351506</v>
      </c>
      <c r="G5708" s="157">
        <f t="shared" si="178"/>
        <v>-250</v>
      </c>
      <c r="H5708" s="157">
        <f t="shared" si="179"/>
        <v>819.99969482420465</v>
      </c>
    </row>
    <row r="5709" spans="1:8" ht="15" customHeight="1" x14ac:dyDescent="0.2">
      <c r="A5709" s="152"/>
      <c r="B5709" s="152"/>
      <c r="C5709" s="152"/>
      <c r="D5709" s="152"/>
      <c r="E5709" s="153">
        <f>'2.40-Dati'!A5708</f>
        <v>45063.166666666664</v>
      </c>
      <c r="F5709" s="157">
        <f>'2.40-Dati'!B5708</f>
        <v>72.830001831054602</v>
      </c>
      <c r="G5709" s="157">
        <f t="shared" si="178"/>
        <v>1970.0012207030966</v>
      </c>
      <c r="H5709" s="157">
        <f t="shared" si="179"/>
        <v>1720.0012207030966</v>
      </c>
    </row>
    <row r="5710" spans="1:8" ht="15" customHeight="1" x14ac:dyDescent="0.2">
      <c r="A5710" s="152"/>
      <c r="B5710" s="152"/>
      <c r="C5710" s="152"/>
      <c r="D5710" s="152"/>
      <c r="E5710" s="153">
        <f>'2.40-Dati'!A5709</f>
        <v>45064.166666666664</v>
      </c>
      <c r="F5710" s="157">
        <f>'2.40-Dati'!B5709</f>
        <v>71.860000610351506</v>
      </c>
      <c r="G5710" s="157">
        <f t="shared" si="178"/>
        <v>-970.00122070309658</v>
      </c>
      <c r="H5710" s="157">
        <f t="shared" si="179"/>
        <v>1000</v>
      </c>
    </row>
    <row r="5711" spans="1:8" ht="15" customHeight="1" x14ac:dyDescent="0.2">
      <c r="A5711" s="152"/>
      <c r="B5711" s="152"/>
      <c r="C5711" s="152"/>
      <c r="D5711" s="152"/>
      <c r="E5711" s="153">
        <f>'2.40-Dati'!A5710</f>
        <v>45065.166666666664</v>
      </c>
      <c r="F5711" s="157">
        <f>'2.40-Dati'!B5710</f>
        <v>71.550003051757798</v>
      </c>
      <c r="G5711" s="157">
        <f t="shared" si="178"/>
        <v>-309.99755859370737</v>
      </c>
      <c r="H5711" s="157">
        <f t="shared" si="179"/>
        <v>-1279.9987792968041</v>
      </c>
    </row>
    <row r="5712" spans="1:8" ht="15" customHeight="1" x14ac:dyDescent="0.2">
      <c r="A5712" s="152"/>
      <c r="B5712" s="152"/>
      <c r="C5712" s="152"/>
      <c r="D5712" s="152"/>
      <c r="E5712" s="153">
        <f>'2.40-Dati'!A5711</f>
        <v>45068.166666666664</v>
      </c>
      <c r="F5712" s="157">
        <f>'2.40-Dati'!B5711</f>
        <v>71.989997863769503</v>
      </c>
      <c r="G5712" s="157">
        <f t="shared" si="178"/>
        <v>439.99481201170454</v>
      </c>
      <c r="H5712" s="157">
        <f t="shared" si="179"/>
        <v>129.99725341799717</v>
      </c>
    </row>
    <row r="5713" spans="1:8" ht="15" customHeight="1" x14ac:dyDescent="0.2">
      <c r="A5713" s="152"/>
      <c r="B5713" s="152"/>
      <c r="C5713" s="152"/>
      <c r="D5713" s="152"/>
      <c r="E5713" s="153">
        <f>'2.40-Dati'!A5712</f>
        <v>45069.166666666664</v>
      </c>
      <c r="F5713" s="157">
        <f>'2.40-Dati'!B5712</f>
        <v>72.910003662109304</v>
      </c>
      <c r="G5713" s="157">
        <f t="shared" si="178"/>
        <v>920.00579833980112</v>
      </c>
      <c r="H5713" s="157">
        <f t="shared" si="179"/>
        <v>1360.0006103515057</v>
      </c>
    </row>
    <row r="5714" spans="1:8" ht="15" customHeight="1" x14ac:dyDescent="0.2">
      <c r="A5714" s="152"/>
      <c r="B5714" s="152"/>
      <c r="C5714" s="152"/>
      <c r="D5714" s="152"/>
      <c r="E5714" s="153">
        <f>'2.40-Dati'!A5713</f>
        <v>45070.166666666664</v>
      </c>
      <c r="F5714" s="157">
        <f>'2.40-Dati'!B5713</f>
        <v>74.339996337890597</v>
      </c>
      <c r="G5714" s="157">
        <f t="shared" si="178"/>
        <v>1429.9926757812927</v>
      </c>
      <c r="H5714" s="157">
        <f t="shared" si="179"/>
        <v>2349.9984741210938</v>
      </c>
    </row>
    <row r="5715" spans="1:8" ht="15" customHeight="1" x14ac:dyDescent="0.2">
      <c r="A5715" s="152"/>
      <c r="B5715" s="152"/>
      <c r="C5715" s="152"/>
      <c r="D5715" s="152"/>
      <c r="E5715" s="153">
        <f>'2.40-Dati'!A5714</f>
        <v>45071.166666666664</v>
      </c>
      <c r="F5715" s="157">
        <f>'2.40-Dati'!B5714</f>
        <v>71.830001831054602</v>
      </c>
      <c r="G5715" s="157">
        <f t="shared" si="178"/>
        <v>-2509.9945068359943</v>
      </c>
      <c r="H5715" s="157">
        <f t="shared" si="179"/>
        <v>-1080.0018310547016</v>
      </c>
    </row>
    <row r="5716" spans="1:8" ht="15" customHeight="1" x14ac:dyDescent="0.2">
      <c r="A5716" s="152"/>
      <c r="B5716" s="152"/>
      <c r="C5716" s="152"/>
      <c r="D5716" s="152"/>
      <c r="E5716" s="153">
        <f>'2.40-Dati'!A5715</f>
        <v>45072.166666666664</v>
      </c>
      <c r="F5716" s="157">
        <f>'2.40-Dati'!B5715</f>
        <v>72.669998168945298</v>
      </c>
      <c r="G5716" s="157">
        <f t="shared" si="178"/>
        <v>839.99633789069605</v>
      </c>
      <c r="H5716" s="157">
        <f t="shared" si="179"/>
        <v>-1669.9981689452984</v>
      </c>
    </row>
    <row r="5717" spans="1:8" ht="15" customHeight="1" x14ac:dyDescent="0.2">
      <c r="A5717" s="152"/>
      <c r="B5717" s="152"/>
      <c r="C5717" s="152"/>
      <c r="D5717" s="152"/>
      <c r="E5717" s="153">
        <f>'2.40-Dati'!A5716</f>
        <v>45076.166666666664</v>
      </c>
      <c r="F5717" s="157">
        <f>'2.40-Dati'!B5716</f>
        <v>69.459999084472599</v>
      </c>
      <c r="G5717" s="157">
        <f t="shared" si="178"/>
        <v>-3209.999084472699</v>
      </c>
      <c r="H5717" s="157">
        <f t="shared" si="179"/>
        <v>-2370.0027465820031</v>
      </c>
    </row>
    <row r="5718" spans="1:8" ht="15" customHeight="1" x14ac:dyDescent="0.2">
      <c r="A5718" s="152"/>
      <c r="B5718" s="152"/>
      <c r="C5718" s="152"/>
      <c r="D5718" s="152"/>
      <c r="E5718" s="153">
        <f>'2.40-Dati'!A5717</f>
        <v>45077.166666666664</v>
      </c>
      <c r="F5718" s="157">
        <f>'2.40-Dati'!B5717</f>
        <v>68.089996337890597</v>
      </c>
      <c r="G5718" s="157">
        <f t="shared" si="178"/>
        <v>-1370.0027465820028</v>
      </c>
      <c r="H5718" s="157">
        <f t="shared" si="179"/>
        <v>-4580.0018310547021</v>
      </c>
    </row>
    <row r="5719" spans="1:8" ht="15" customHeight="1" x14ac:dyDescent="0.2">
      <c r="A5719" s="152"/>
      <c r="B5719" s="152"/>
      <c r="C5719" s="152"/>
      <c r="D5719" s="152"/>
      <c r="E5719" s="153">
        <f>'2.40-Dati'!A5718</f>
        <v>45078.166666666664</v>
      </c>
      <c r="F5719" s="157">
        <f>'2.40-Dati'!B5718</f>
        <v>70.099998474121094</v>
      </c>
      <c r="G5719" s="157">
        <f t="shared" si="178"/>
        <v>2010.0021362304972</v>
      </c>
      <c r="H5719" s="157">
        <f t="shared" si="179"/>
        <v>639.99938964849434</v>
      </c>
    </row>
    <row r="5720" spans="1:8" ht="15" customHeight="1" x14ac:dyDescent="0.2">
      <c r="A5720" s="152"/>
      <c r="B5720" s="152"/>
      <c r="C5720" s="152"/>
      <c r="D5720" s="152"/>
      <c r="E5720" s="153">
        <f>'2.40-Dati'!A5719</f>
        <v>45079.166666666664</v>
      </c>
      <c r="F5720" s="157">
        <f>'2.40-Dati'!B5719</f>
        <v>71.739997863769503</v>
      </c>
      <c r="G5720" s="157">
        <f t="shared" si="178"/>
        <v>1639.9993896484091</v>
      </c>
      <c r="H5720" s="157">
        <f t="shared" si="179"/>
        <v>3650.0015258789063</v>
      </c>
    </row>
    <row r="5721" spans="1:8" ht="15" customHeight="1" x14ac:dyDescent="0.2">
      <c r="A5721" s="152"/>
      <c r="B5721" s="152"/>
      <c r="C5721" s="152"/>
      <c r="D5721" s="152"/>
      <c r="E5721" s="153">
        <f>'2.40-Dati'!A5720</f>
        <v>45082.166666666664</v>
      </c>
      <c r="F5721" s="157">
        <f>'2.40-Dati'!B5720</f>
        <v>72.150001525878906</v>
      </c>
      <c r="G5721" s="157">
        <f t="shared" si="178"/>
        <v>410.00366210940342</v>
      </c>
      <c r="H5721" s="157">
        <f t="shared" si="179"/>
        <v>2050.0030517578125</v>
      </c>
    </row>
    <row r="5722" spans="1:8" ht="15" customHeight="1" x14ac:dyDescent="0.2">
      <c r="A5722" s="152"/>
      <c r="B5722" s="152"/>
      <c r="C5722" s="152"/>
      <c r="D5722" s="152"/>
      <c r="E5722" s="153">
        <f>'2.40-Dati'!A5721</f>
        <v>45083.166666666664</v>
      </c>
      <c r="F5722" s="157">
        <f>'2.40-Dati'!B5721</f>
        <v>71.739997863769503</v>
      </c>
      <c r="G5722" s="157">
        <f t="shared" si="178"/>
        <v>-410.00366210940342</v>
      </c>
      <c r="H5722" s="157">
        <f t="shared" si="179"/>
        <v>0</v>
      </c>
    </row>
    <row r="5723" spans="1:8" ht="15" customHeight="1" x14ac:dyDescent="0.2">
      <c r="A5723" s="152"/>
      <c r="B5723" s="152"/>
      <c r="C5723" s="152"/>
      <c r="D5723" s="152"/>
      <c r="E5723" s="153">
        <f>'2.40-Dati'!A5722</f>
        <v>45084.166666666664</v>
      </c>
      <c r="F5723" s="157">
        <f>'2.40-Dati'!B5722</f>
        <v>72.529998779296804</v>
      </c>
      <c r="G5723" s="157">
        <f t="shared" si="178"/>
        <v>790.00091552730112</v>
      </c>
      <c r="H5723" s="157">
        <f t="shared" si="179"/>
        <v>379.9972534178977</v>
      </c>
    </row>
    <row r="5724" spans="1:8" ht="15" customHeight="1" x14ac:dyDescent="0.2">
      <c r="A5724" s="152"/>
      <c r="B5724" s="152"/>
      <c r="C5724" s="152"/>
      <c r="D5724" s="152"/>
      <c r="E5724" s="153">
        <f>'2.40-Dati'!A5723</f>
        <v>45085.166666666664</v>
      </c>
      <c r="F5724" s="157">
        <f>'2.40-Dati'!B5723</f>
        <v>71.290000915527301</v>
      </c>
      <c r="G5724" s="157">
        <f t="shared" si="178"/>
        <v>-1239.9978637695028</v>
      </c>
      <c r="H5724" s="157">
        <f t="shared" si="179"/>
        <v>-449.99694824220171</v>
      </c>
    </row>
    <row r="5725" spans="1:8" ht="15" customHeight="1" x14ac:dyDescent="0.2">
      <c r="A5725" s="152"/>
      <c r="B5725" s="152"/>
      <c r="C5725" s="152"/>
      <c r="D5725" s="152"/>
      <c r="E5725" s="153">
        <f>'2.40-Dati'!A5724</f>
        <v>45086.166666666664</v>
      </c>
      <c r="F5725" s="157">
        <f>'2.40-Dati'!B5724</f>
        <v>70.169998168945298</v>
      </c>
      <c r="G5725" s="157">
        <f t="shared" si="178"/>
        <v>-1120.0027465820028</v>
      </c>
      <c r="H5725" s="157">
        <f t="shared" si="179"/>
        <v>-2360.0006103515057</v>
      </c>
    </row>
    <row r="5726" spans="1:8" ht="15" customHeight="1" x14ac:dyDescent="0.2">
      <c r="A5726" s="152"/>
      <c r="B5726" s="152"/>
      <c r="C5726" s="152"/>
      <c r="D5726" s="152"/>
      <c r="E5726" s="153">
        <f>'2.40-Dati'!A5725</f>
        <v>45089.166666666664</v>
      </c>
      <c r="F5726" s="157">
        <f>'2.40-Dati'!B5725</f>
        <v>67.120002746582003</v>
      </c>
      <c r="G5726" s="157">
        <f t="shared" si="178"/>
        <v>-3049.9954223632953</v>
      </c>
      <c r="H5726" s="157">
        <f t="shared" si="179"/>
        <v>-4169.9981689452979</v>
      </c>
    </row>
    <row r="5727" spans="1:8" ht="15" customHeight="1" x14ac:dyDescent="0.2">
      <c r="A5727" s="152"/>
      <c r="B5727" s="152"/>
      <c r="C5727" s="152"/>
      <c r="D5727" s="152"/>
      <c r="E5727" s="153">
        <f>'2.40-Dati'!A5726</f>
        <v>45090.166666666664</v>
      </c>
      <c r="F5727" s="157">
        <f>'2.40-Dati'!B5726</f>
        <v>69.419998168945298</v>
      </c>
      <c r="G5727" s="157">
        <f t="shared" si="178"/>
        <v>2299.9954223632953</v>
      </c>
      <c r="H5727" s="157">
        <f t="shared" si="179"/>
        <v>-750</v>
      </c>
    </row>
    <row r="5728" spans="1:8" ht="15" customHeight="1" x14ac:dyDescent="0.2">
      <c r="A5728" s="152"/>
      <c r="B5728" s="152"/>
      <c r="C5728" s="152"/>
      <c r="D5728" s="152"/>
      <c r="E5728" s="153">
        <f>'2.40-Dati'!A5727</f>
        <v>45091.166666666664</v>
      </c>
      <c r="F5728" s="157">
        <f>'2.40-Dati'!B5727</f>
        <v>68.269996643066406</v>
      </c>
      <c r="G5728" s="157">
        <f t="shared" si="178"/>
        <v>-1150.0015258788922</v>
      </c>
      <c r="H5728" s="157">
        <f t="shared" si="179"/>
        <v>1149.9938964844032</v>
      </c>
    </row>
    <row r="5729" spans="1:8" ht="15" customHeight="1" x14ac:dyDescent="0.2">
      <c r="A5729" s="152"/>
      <c r="B5729" s="152"/>
      <c r="C5729" s="152"/>
      <c r="D5729" s="152"/>
      <c r="E5729" s="153">
        <f>'2.40-Dati'!A5728</f>
        <v>45092.166666666664</v>
      </c>
      <c r="F5729" s="157">
        <f>'2.40-Dati'!B5728</f>
        <v>70.620002746582003</v>
      </c>
      <c r="G5729" s="157">
        <f t="shared" si="178"/>
        <v>2350.0061035155968</v>
      </c>
      <c r="H5729" s="157">
        <f t="shared" si="179"/>
        <v>1200.0045776367047</v>
      </c>
    </row>
    <row r="5730" spans="1:8" ht="15" customHeight="1" x14ac:dyDescent="0.2">
      <c r="A5730" s="152"/>
      <c r="B5730" s="152"/>
      <c r="C5730" s="152"/>
      <c r="D5730" s="152"/>
      <c r="E5730" s="153">
        <f>'2.40-Dati'!A5729</f>
        <v>45093.166666666664</v>
      </c>
      <c r="F5730" s="157">
        <f>'2.40-Dati'!B5729</f>
        <v>71.779998779296804</v>
      </c>
      <c r="G5730" s="157">
        <f t="shared" si="178"/>
        <v>1159.996032714801</v>
      </c>
      <c r="H5730" s="157">
        <f t="shared" si="179"/>
        <v>3510.0021362303978</v>
      </c>
    </row>
    <row r="5731" spans="1:8" ht="15" customHeight="1" x14ac:dyDescent="0.2">
      <c r="A5731" s="152"/>
      <c r="B5731" s="152"/>
      <c r="C5731" s="152"/>
      <c r="D5731" s="152"/>
      <c r="E5731" s="153">
        <f>'2.40-Dati'!A5730</f>
        <v>45097.166666666664</v>
      </c>
      <c r="F5731" s="157">
        <f>'2.40-Dati'!B5730</f>
        <v>70.5</v>
      </c>
      <c r="G5731" s="157">
        <f t="shared" si="178"/>
        <v>-1279.9987792968041</v>
      </c>
      <c r="H5731" s="157">
        <f t="shared" si="179"/>
        <v>-120.00274658200306</v>
      </c>
    </row>
    <row r="5732" spans="1:8" ht="15" customHeight="1" x14ac:dyDescent="0.2">
      <c r="A5732" s="152"/>
      <c r="B5732" s="152"/>
      <c r="C5732" s="152"/>
      <c r="D5732" s="152"/>
      <c r="E5732" s="153">
        <f>'2.40-Dati'!A5731</f>
        <v>45098.166666666664</v>
      </c>
      <c r="F5732" s="157">
        <f>'2.40-Dati'!B5731</f>
        <v>72.529998779296804</v>
      </c>
      <c r="G5732" s="157">
        <f t="shared" si="178"/>
        <v>2029.9987792968041</v>
      </c>
      <c r="H5732" s="157">
        <f t="shared" si="179"/>
        <v>750</v>
      </c>
    </row>
    <row r="5733" spans="1:8" ht="15" customHeight="1" x14ac:dyDescent="0.2">
      <c r="A5733" s="152"/>
      <c r="B5733" s="152"/>
      <c r="C5733" s="152"/>
      <c r="D5733" s="152"/>
      <c r="E5733" s="153">
        <f>'2.40-Dati'!A5732</f>
        <v>45099.166666666664</v>
      </c>
      <c r="F5733" s="157">
        <f>'2.40-Dati'!B5732</f>
        <v>69.510002136230398</v>
      </c>
      <c r="G5733" s="157">
        <f t="shared" si="178"/>
        <v>-3019.9966430664063</v>
      </c>
      <c r="H5733" s="157">
        <f t="shared" si="179"/>
        <v>-989.99786376960219</v>
      </c>
    </row>
    <row r="5734" spans="1:8" ht="15" customHeight="1" x14ac:dyDescent="0.2">
      <c r="A5734" s="152"/>
      <c r="B5734" s="152"/>
      <c r="C5734" s="152"/>
      <c r="D5734" s="152"/>
      <c r="E5734" s="153">
        <f>'2.40-Dati'!A5733</f>
        <v>45100.166666666664</v>
      </c>
      <c r="F5734" s="157">
        <f>'2.40-Dati'!B5733</f>
        <v>69.160003662109304</v>
      </c>
      <c r="G5734" s="157">
        <f t="shared" si="178"/>
        <v>-349.99847412109375</v>
      </c>
      <c r="H5734" s="157">
        <f t="shared" si="179"/>
        <v>-3369.9951171875</v>
      </c>
    </row>
    <row r="5735" spans="1:8" ht="15" customHeight="1" x14ac:dyDescent="0.2">
      <c r="A5735" s="152"/>
      <c r="B5735" s="152"/>
      <c r="C5735" s="152"/>
      <c r="D5735" s="152"/>
      <c r="E5735" s="153">
        <f>'2.40-Dati'!A5734</f>
        <v>45103.166666666664</v>
      </c>
      <c r="F5735" s="157">
        <f>'2.40-Dati'!B5734</f>
        <v>69.370002746582003</v>
      </c>
      <c r="G5735" s="157">
        <f t="shared" si="178"/>
        <v>209.99908447269888</v>
      </c>
      <c r="H5735" s="157">
        <f t="shared" si="179"/>
        <v>-139.99938964839487</v>
      </c>
    </row>
    <row r="5736" spans="1:8" ht="15" customHeight="1" x14ac:dyDescent="0.2">
      <c r="A5736" s="152"/>
      <c r="B5736" s="152"/>
      <c r="C5736" s="152"/>
      <c r="D5736" s="152"/>
      <c r="E5736" s="153">
        <f>'2.40-Dati'!A5735</f>
        <v>45104.166666666664</v>
      </c>
      <c r="F5736" s="157">
        <f>'2.40-Dati'!B5735</f>
        <v>67.699996948242102</v>
      </c>
      <c r="G5736" s="157">
        <f t="shared" si="178"/>
        <v>-1670.0057983399006</v>
      </c>
      <c r="H5736" s="157">
        <f t="shared" si="179"/>
        <v>-1460.0067138672016</v>
      </c>
    </row>
    <row r="5737" spans="1:8" ht="15" customHeight="1" x14ac:dyDescent="0.2">
      <c r="A5737" s="152"/>
      <c r="B5737" s="152"/>
      <c r="C5737" s="152"/>
      <c r="D5737" s="152"/>
      <c r="E5737" s="153">
        <f>'2.40-Dati'!A5736</f>
        <v>45105.166666666664</v>
      </c>
      <c r="F5737" s="157">
        <f>'2.40-Dati'!B5736</f>
        <v>69.559997558593693</v>
      </c>
      <c r="G5737" s="157">
        <f t="shared" si="178"/>
        <v>1860.0006103515909</v>
      </c>
      <c r="H5737" s="157">
        <f t="shared" si="179"/>
        <v>189.99481201169033</v>
      </c>
    </row>
    <row r="5738" spans="1:8" ht="15" customHeight="1" x14ac:dyDescent="0.2">
      <c r="A5738" s="152"/>
      <c r="B5738" s="152"/>
      <c r="C5738" s="152"/>
      <c r="D5738" s="152"/>
      <c r="E5738" s="153">
        <f>'2.40-Dati'!A5737</f>
        <v>45106.166666666664</v>
      </c>
      <c r="F5738" s="157">
        <f>'2.40-Dati'!B5737</f>
        <v>69.860000610351506</v>
      </c>
      <c r="G5738" s="157">
        <f t="shared" si="178"/>
        <v>300.0030517578125</v>
      </c>
      <c r="H5738" s="157">
        <f t="shared" si="179"/>
        <v>2160.0036621094032</v>
      </c>
    </row>
    <row r="5739" spans="1:8" ht="15" customHeight="1" x14ac:dyDescent="0.2">
      <c r="A5739" s="152"/>
      <c r="B5739" s="152"/>
      <c r="C5739" s="152"/>
      <c r="D5739" s="152"/>
      <c r="E5739" s="153">
        <f>'2.40-Dati'!A5738</f>
        <v>45107.166666666664</v>
      </c>
      <c r="F5739" s="157">
        <f>'2.40-Dati'!B5738</f>
        <v>70.639999389648395</v>
      </c>
      <c r="G5739" s="157">
        <f t="shared" si="178"/>
        <v>779.99877929688921</v>
      </c>
      <c r="H5739" s="157">
        <f t="shared" si="179"/>
        <v>1080.0018310547016</v>
      </c>
    </row>
    <row r="5740" spans="1:8" ht="15" customHeight="1" x14ac:dyDescent="0.2">
      <c r="A5740" s="152"/>
      <c r="B5740" s="152"/>
      <c r="C5740" s="152"/>
      <c r="D5740" s="152"/>
      <c r="E5740" s="153">
        <f>'2.40-Dati'!A5739</f>
        <v>45110.5625</v>
      </c>
      <c r="F5740" s="157">
        <f>'2.40-Dati'!B5739</f>
        <v>69.790000915527301</v>
      </c>
      <c r="G5740" s="157">
        <f t="shared" si="178"/>
        <v>-849.99847412109375</v>
      </c>
      <c r="H5740" s="157">
        <f t="shared" si="179"/>
        <v>-69.999694824204539</v>
      </c>
    </row>
    <row r="5741" spans="1:8" ht="15" customHeight="1" x14ac:dyDescent="0.2">
      <c r="A5741" s="152"/>
      <c r="B5741" s="152"/>
      <c r="C5741" s="152"/>
      <c r="D5741" s="152"/>
      <c r="E5741" s="153">
        <f>'2.40-Dati'!A5740</f>
        <v>45112.166666666664</v>
      </c>
      <c r="F5741" s="157">
        <f>'2.40-Dati'!B5740</f>
        <v>71.790000915527301</v>
      </c>
      <c r="G5741" s="157">
        <f t="shared" si="178"/>
        <v>2000</v>
      </c>
      <c r="H5741" s="157">
        <f t="shared" si="179"/>
        <v>1150.0015258789063</v>
      </c>
    </row>
    <row r="5742" spans="1:8" ht="15" customHeight="1" x14ac:dyDescent="0.2">
      <c r="A5742" s="152"/>
      <c r="B5742" s="152"/>
      <c r="C5742" s="152"/>
      <c r="D5742" s="152"/>
      <c r="E5742" s="153">
        <f>'2.40-Dati'!A5741</f>
        <v>45113.166666666664</v>
      </c>
      <c r="F5742" s="157">
        <f>'2.40-Dati'!B5741</f>
        <v>71.800003051757798</v>
      </c>
      <c r="G5742" s="157">
        <f t="shared" si="178"/>
        <v>10.002136230497172</v>
      </c>
      <c r="H5742" s="157">
        <f t="shared" si="179"/>
        <v>2010.0021362304972</v>
      </c>
    </row>
    <row r="5743" spans="1:8" ht="15" customHeight="1" x14ac:dyDescent="0.2">
      <c r="A5743" s="152"/>
      <c r="B5743" s="152"/>
      <c r="C5743" s="152"/>
      <c r="D5743" s="152"/>
      <c r="E5743" s="153">
        <f>'2.40-Dati'!A5742</f>
        <v>45114.166666666664</v>
      </c>
      <c r="F5743" s="157">
        <f>'2.40-Dati'!B5742</f>
        <v>73.860000610351506</v>
      </c>
      <c r="G5743" s="157">
        <f t="shared" si="178"/>
        <v>2059.9975585937073</v>
      </c>
      <c r="H5743" s="157">
        <f t="shared" si="179"/>
        <v>2069.9996948242042</v>
      </c>
    </row>
    <row r="5744" spans="1:8" ht="15" customHeight="1" x14ac:dyDescent="0.2">
      <c r="A5744" s="152"/>
      <c r="B5744" s="152"/>
      <c r="C5744" s="152"/>
      <c r="D5744" s="152"/>
      <c r="E5744" s="153">
        <f>'2.40-Dati'!A5743</f>
        <v>45117.166666666664</v>
      </c>
      <c r="F5744" s="157">
        <f>'2.40-Dati'!B5743</f>
        <v>72.989997863769503</v>
      </c>
      <c r="G5744" s="157">
        <f t="shared" si="178"/>
        <v>-870.00274658200283</v>
      </c>
      <c r="H5744" s="157">
        <f t="shared" si="179"/>
        <v>1189.9948120117044</v>
      </c>
    </row>
    <row r="5745" spans="1:8" ht="15" customHeight="1" x14ac:dyDescent="0.2">
      <c r="A5745" s="152"/>
      <c r="B5745" s="152"/>
      <c r="C5745" s="152"/>
      <c r="D5745" s="152"/>
      <c r="E5745" s="153">
        <f>'2.40-Dati'!A5744</f>
        <v>45118.166666666664</v>
      </c>
      <c r="F5745" s="157">
        <f>'2.40-Dati'!B5744</f>
        <v>74.830001831054602</v>
      </c>
      <c r="G5745" s="157">
        <f t="shared" si="178"/>
        <v>1840.0039672850994</v>
      </c>
      <c r="H5745" s="157">
        <f t="shared" si="179"/>
        <v>970.00122070309658</v>
      </c>
    </row>
    <row r="5746" spans="1:8" ht="15" customHeight="1" x14ac:dyDescent="0.2">
      <c r="A5746" s="152"/>
      <c r="B5746" s="152"/>
      <c r="C5746" s="152"/>
      <c r="D5746" s="152"/>
      <c r="E5746" s="153">
        <f>'2.40-Dati'!A5745</f>
        <v>45119.166666666664</v>
      </c>
      <c r="F5746" s="157">
        <f>'2.40-Dati'!B5745</f>
        <v>75.75</v>
      </c>
      <c r="G5746" s="157">
        <f t="shared" si="178"/>
        <v>919.99816894539777</v>
      </c>
      <c r="H5746" s="157">
        <f t="shared" si="179"/>
        <v>2760.0021362304969</v>
      </c>
    </row>
    <row r="5747" spans="1:8" ht="15" customHeight="1" x14ac:dyDescent="0.2">
      <c r="A5747" s="152"/>
      <c r="B5747" s="152"/>
      <c r="C5747" s="152"/>
      <c r="D5747" s="152"/>
      <c r="E5747" s="153">
        <f>'2.40-Dati'!A5746</f>
        <v>45120.166666666664</v>
      </c>
      <c r="F5747" s="157">
        <f>'2.40-Dati'!B5746</f>
        <v>76.889999389648395</v>
      </c>
      <c r="G5747" s="157">
        <f t="shared" si="178"/>
        <v>1139.9993896483948</v>
      </c>
      <c r="H5747" s="157">
        <f t="shared" si="179"/>
        <v>2059.9975585937927</v>
      </c>
    </row>
    <row r="5748" spans="1:8" ht="15" customHeight="1" x14ac:dyDescent="0.2">
      <c r="A5748" s="152"/>
      <c r="B5748" s="152"/>
      <c r="C5748" s="152"/>
      <c r="D5748" s="152"/>
      <c r="E5748" s="153">
        <f>'2.40-Dati'!A5747</f>
        <v>45121.166666666664</v>
      </c>
      <c r="F5748" s="157">
        <f>'2.40-Dati'!B5747</f>
        <v>75.419998168945298</v>
      </c>
      <c r="G5748" s="157">
        <f t="shared" si="178"/>
        <v>-1470.0012207030966</v>
      </c>
      <c r="H5748" s="157">
        <f t="shared" si="179"/>
        <v>-330.00183105470182</v>
      </c>
    </row>
    <row r="5749" spans="1:8" ht="15" customHeight="1" x14ac:dyDescent="0.2">
      <c r="A5749" s="152"/>
      <c r="B5749" s="152"/>
      <c r="C5749" s="152"/>
      <c r="D5749" s="152"/>
      <c r="E5749" s="153">
        <f>'2.40-Dati'!A5748</f>
        <v>45124.166666666664</v>
      </c>
      <c r="F5749" s="157">
        <f>'2.40-Dati'!B5748</f>
        <v>74.150001525878906</v>
      </c>
      <c r="G5749" s="157">
        <f t="shared" si="178"/>
        <v>-1269.9966430663922</v>
      </c>
      <c r="H5749" s="157">
        <f t="shared" si="179"/>
        <v>-2739.9978637694885</v>
      </c>
    </row>
    <row r="5750" spans="1:8" ht="15" customHeight="1" x14ac:dyDescent="0.2">
      <c r="A5750" s="152"/>
      <c r="B5750" s="152"/>
      <c r="C5750" s="152"/>
      <c r="D5750" s="152"/>
      <c r="E5750" s="153">
        <f>'2.40-Dati'!A5749</f>
        <v>45125.166666666664</v>
      </c>
      <c r="F5750" s="157">
        <f>'2.40-Dati'!B5749</f>
        <v>75.75</v>
      </c>
      <c r="G5750" s="157">
        <f t="shared" si="178"/>
        <v>1599.9984741210938</v>
      </c>
      <c r="H5750" s="157">
        <f t="shared" si="179"/>
        <v>330.0018310547016</v>
      </c>
    </row>
    <row r="5751" spans="1:8" ht="15" customHeight="1" x14ac:dyDescent="0.2">
      <c r="A5751" s="152"/>
      <c r="B5751" s="152"/>
      <c r="C5751" s="152"/>
      <c r="D5751" s="152"/>
      <c r="E5751" s="153">
        <f>'2.40-Dati'!A5750</f>
        <v>45126.166666666664</v>
      </c>
      <c r="F5751" s="157">
        <f>'2.40-Dati'!B5750</f>
        <v>75.349998474121094</v>
      </c>
      <c r="G5751" s="157">
        <f t="shared" si="178"/>
        <v>-400.00152587890625</v>
      </c>
      <c r="H5751" s="157">
        <f t="shared" si="179"/>
        <v>1199.9969482421875</v>
      </c>
    </row>
    <row r="5752" spans="1:8" ht="15" customHeight="1" x14ac:dyDescent="0.2">
      <c r="A5752" s="152"/>
      <c r="B5752" s="152"/>
      <c r="C5752" s="152"/>
      <c r="D5752" s="152"/>
      <c r="E5752" s="153">
        <f>'2.40-Dati'!A5751</f>
        <v>45127.166666666664</v>
      </c>
      <c r="F5752" s="157">
        <f>'2.40-Dati'!B5751</f>
        <v>75.629997253417898</v>
      </c>
      <c r="G5752" s="157">
        <f t="shared" si="178"/>
        <v>279.99877929680395</v>
      </c>
      <c r="H5752" s="157">
        <f t="shared" si="179"/>
        <v>-120.0027465821023</v>
      </c>
    </row>
    <row r="5753" spans="1:8" ht="15" customHeight="1" x14ac:dyDescent="0.2">
      <c r="A5753" s="152"/>
      <c r="B5753" s="152"/>
      <c r="C5753" s="152"/>
      <c r="D5753" s="152"/>
      <c r="E5753" s="153">
        <f>'2.40-Dati'!A5752</f>
        <v>45128.166666666664</v>
      </c>
      <c r="F5753" s="157">
        <f>'2.40-Dati'!B5752</f>
        <v>77.069999694824205</v>
      </c>
      <c r="G5753" s="157">
        <f t="shared" si="178"/>
        <v>1440.0024414063068</v>
      </c>
      <c r="H5753" s="157">
        <f t="shared" si="179"/>
        <v>1720.0012207031109</v>
      </c>
    </row>
    <row r="5754" spans="1:8" ht="15" customHeight="1" x14ac:dyDescent="0.2">
      <c r="A5754" s="152"/>
      <c r="B5754" s="152"/>
      <c r="C5754" s="152"/>
      <c r="D5754" s="152"/>
      <c r="E5754" s="153">
        <f>'2.40-Dati'!A5753</f>
        <v>45131.166666666664</v>
      </c>
      <c r="F5754" s="157">
        <f>'2.40-Dati'!B5753</f>
        <v>78.739997863769503</v>
      </c>
      <c r="G5754" s="157">
        <f t="shared" si="178"/>
        <v>1669.9981689452984</v>
      </c>
      <c r="H5754" s="157">
        <f t="shared" si="179"/>
        <v>3110.0006103516052</v>
      </c>
    </row>
    <row r="5755" spans="1:8" ht="15" customHeight="1" x14ac:dyDescent="0.2">
      <c r="A5755" s="152"/>
      <c r="B5755" s="152"/>
      <c r="C5755" s="152"/>
      <c r="D5755" s="152"/>
      <c r="E5755" s="153">
        <f>'2.40-Dati'!A5754</f>
        <v>45132.166666666664</v>
      </c>
      <c r="F5755" s="157">
        <f>'2.40-Dati'!B5754</f>
        <v>79.629997253417898</v>
      </c>
      <c r="G5755" s="157">
        <f t="shared" si="178"/>
        <v>889.99938964839487</v>
      </c>
      <c r="H5755" s="157">
        <f t="shared" si="179"/>
        <v>2559.9975585936932</v>
      </c>
    </row>
    <row r="5756" spans="1:8" ht="15" customHeight="1" x14ac:dyDescent="0.2">
      <c r="A5756" s="152"/>
      <c r="B5756" s="152"/>
      <c r="C5756" s="152"/>
      <c r="D5756" s="152"/>
      <c r="E5756" s="153">
        <f>'2.40-Dati'!A5755</f>
        <v>45133.166666666664</v>
      </c>
      <c r="F5756" s="157">
        <f>'2.40-Dati'!B5755</f>
        <v>78.779998779296804</v>
      </c>
      <c r="G5756" s="157">
        <f t="shared" si="178"/>
        <v>-849.99847412109375</v>
      </c>
      <c r="H5756" s="157">
        <f t="shared" si="179"/>
        <v>40.000915527301117</v>
      </c>
    </row>
    <row r="5757" spans="1:8" ht="15" customHeight="1" x14ac:dyDescent="0.2">
      <c r="A5757" s="152"/>
      <c r="B5757" s="152"/>
      <c r="C5757" s="152"/>
      <c r="D5757" s="152"/>
      <c r="E5757" s="153">
        <f>'2.40-Dati'!A5756</f>
        <v>45134.166666666664</v>
      </c>
      <c r="F5757" s="157">
        <f>'2.40-Dati'!B5756</f>
        <v>80.089996337890597</v>
      </c>
      <c r="G5757" s="157">
        <f t="shared" si="178"/>
        <v>1309.9975585937927</v>
      </c>
      <c r="H5757" s="157">
        <f t="shared" si="179"/>
        <v>459.999084472699</v>
      </c>
    </row>
    <row r="5758" spans="1:8" ht="15" customHeight="1" x14ac:dyDescent="0.2">
      <c r="A5758" s="152"/>
      <c r="B5758" s="152"/>
      <c r="C5758" s="152"/>
      <c r="D5758" s="152"/>
      <c r="E5758" s="153">
        <f>'2.40-Dati'!A5757</f>
        <v>45135.166666666664</v>
      </c>
      <c r="F5758" s="157">
        <f>'2.40-Dati'!B5757</f>
        <v>80.580001831054602</v>
      </c>
      <c r="G5758" s="157">
        <f t="shared" si="178"/>
        <v>490.00549316400566</v>
      </c>
      <c r="H5758" s="157">
        <f t="shared" si="179"/>
        <v>1800.0030517577984</v>
      </c>
    </row>
    <row r="5759" spans="1:8" ht="15" customHeight="1" x14ac:dyDescent="0.2">
      <c r="A5759" s="152"/>
      <c r="B5759" s="152"/>
      <c r="C5759" s="152"/>
      <c r="D5759" s="152"/>
      <c r="E5759" s="153">
        <f>'2.40-Dati'!A5758</f>
        <v>45138.166666666664</v>
      </c>
      <c r="F5759" s="157">
        <f>'2.40-Dati'!B5758</f>
        <v>81.800003051757798</v>
      </c>
      <c r="G5759" s="157">
        <f t="shared" si="178"/>
        <v>1220.0012207031959</v>
      </c>
      <c r="H5759" s="157">
        <f t="shared" si="179"/>
        <v>1710.0067138672016</v>
      </c>
    </row>
    <row r="5760" spans="1:8" ht="15" customHeight="1" x14ac:dyDescent="0.2">
      <c r="A5760" s="152"/>
      <c r="B5760" s="152"/>
      <c r="C5760" s="152"/>
      <c r="D5760" s="152"/>
      <c r="E5760" s="153">
        <f>'2.40-Dati'!A5759</f>
        <v>45139.166666666664</v>
      </c>
      <c r="F5760" s="157">
        <f>'2.40-Dati'!B5759</f>
        <v>81.370002746582003</v>
      </c>
      <c r="G5760" s="157">
        <f t="shared" si="178"/>
        <v>-430.00030517579546</v>
      </c>
      <c r="H5760" s="157">
        <f t="shared" si="179"/>
        <v>790.00091552740048</v>
      </c>
    </row>
    <row r="5761" spans="1:8" ht="15" customHeight="1" x14ac:dyDescent="0.2">
      <c r="A5761" s="152"/>
      <c r="B5761" s="152"/>
      <c r="C5761" s="152"/>
      <c r="D5761" s="152"/>
      <c r="E5761" s="153">
        <f>'2.40-Dati'!A5760</f>
        <v>45140.166666666664</v>
      </c>
      <c r="F5761" s="157">
        <f>'2.40-Dati'!B5760</f>
        <v>79.489997863769503</v>
      </c>
      <c r="G5761" s="157">
        <f t="shared" si="178"/>
        <v>-1880.0048828125</v>
      </c>
      <c r="H5761" s="157">
        <f t="shared" si="179"/>
        <v>-2310.0051879882953</v>
      </c>
    </row>
    <row r="5762" spans="1:8" ht="15" customHeight="1" x14ac:dyDescent="0.2">
      <c r="A5762" s="152"/>
      <c r="B5762" s="152"/>
      <c r="C5762" s="152"/>
      <c r="D5762" s="152"/>
      <c r="E5762" s="153">
        <f>'2.40-Dati'!A5761</f>
        <v>45141.166666666664</v>
      </c>
      <c r="F5762" s="157">
        <f>'2.40-Dati'!B5761</f>
        <v>81.550003051757798</v>
      </c>
      <c r="G5762" s="157">
        <f t="shared" si="178"/>
        <v>2060.0051879882953</v>
      </c>
      <c r="H5762" s="157">
        <f t="shared" si="179"/>
        <v>180.00030517579535</v>
      </c>
    </row>
    <row r="5763" spans="1:8" ht="15" customHeight="1" x14ac:dyDescent="0.2">
      <c r="A5763" s="152"/>
      <c r="B5763" s="152"/>
      <c r="C5763" s="152"/>
      <c r="D5763" s="152"/>
      <c r="E5763" s="153">
        <f>'2.40-Dati'!A5762</f>
        <v>45142.166666666664</v>
      </c>
      <c r="F5763" s="157">
        <f>'2.40-Dati'!B5762</f>
        <v>82.819999694824205</v>
      </c>
      <c r="G5763" s="157">
        <f t="shared" si="178"/>
        <v>1269.9966430664063</v>
      </c>
      <c r="H5763" s="157">
        <f t="shared" si="179"/>
        <v>3330.0018310547016</v>
      </c>
    </row>
    <row r="5764" spans="1:8" ht="15" customHeight="1" x14ac:dyDescent="0.2">
      <c r="A5764" s="152"/>
      <c r="B5764" s="152"/>
      <c r="C5764" s="152"/>
      <c r="D5764" s="152"/>
      <c r="E5764" s="153">
        <f>'2.40-Dati'!A5763</f>
        <v>45145.166666666664</v>
      </c>
      <c r="F5764" s="157">
        <f>'2.40-Dati'!B5763</f>
        <v>81.940002441406193</v>
      </c>
      <c r="G5764" s="157">
        <f t="shared" ref="G5764:G5827" si="180">IF($B$1="lunga",1,-1)*$B$3*(F5764-F5763)</f>
        <v>-879.99725341801138</v>
      </c>
      <c r="H5764" s="157">
        <f t="shared" si="179"/>
        <v>389.99938964839487</v>
      </c>
    </row>
    <row r="5765" spans="1:8" ht="15" customHeight="1" x14ac:dyDescent="0.2">
      <c r="A5765" s="152"/>
      <c r="B5765" s="152"/>
      <c r="C5765" s="152"/>
      <c r="D5765" s="152"/>
      <c r="E5765" s="153">
        <f>'2.40-Dati'!A5764</f>
        <v>45146.166666666664</v>
      </c>
      <c r="F5765" s="157">
        <f>'2.40-Dati'!B5764</f>
        <v>82.919998168945298</v>
      </c>
      <c r="G5765" s="157">
        <f t="shared" si="180"/>
        <v>979.99572753910513</v>
      </c>
      <c r="H5765" s="157">
        <f t="shared" ref="H5765:H5828" si="181">G5764+G5765</f>
        <v>99.99847412109375</v>
      </c>
    </row>
    <row r="5766" spans="1:8" ht="15" customHeight="1" x14ac:dyDescent="0.2">
      <c r="A5766" s="152"/>
      <c r="B5766" s="152"/>
      <c r="C5766" s="152"/>
      <c r="D5766" s="152"/>
      <c r="E5766" s="153">
        <f>'2.40-Dati'!A5765</f>
        <v>45147.166666666664</v>
      </c>
      <c r="F5766" s="157">
        <f>'2.40-Dati'!B5765</f>
        <v>84.400001525878906</v>
      </c>
      <c r="G5766" s="157">
        <f t="shared" si="180"/>
        <v>1480.0033569336078</v>
      </c>
      <c r="H5766" s="157">
        <f t="shared" si="181"/>
        <v>2459.9990844727131</v>
      </c>
    </row>
    <row r="5767" spans="1:8" ht="15" customHeight="1" x14ac:dyDescent="0.2">
      <c r="A5767" s="152"/>
      <c r="B5767" s="152"/>
      <c r="C5767" s="152"/>
      <c r="D5767" s="152"/>
      <c r="E5767" s="153">
        <f>'2.40-Dati'!A5766</f>
        <v>45148.166666666664</v>
      </c>
      <c r="F5767" s="157">
        <f>'2.40-Dati'!B5766</f>
        <v>82.819999694824205</v>
      </c>
      <c r="G5767" s="157">
        <f t="shared" si="180"/>
        <v>-1580.0018310547016</v>
      </c>
      <c r="H5767" s="157">
        <f t="shared" si="181"/>
        <v>-99.99847412109375</v>
      </c>
    </row>
    <row r="5768" spans="1:8" ht="15" customHeight="1" x14ac:dyDescent="0.2">
      <c r="A5768" s="152"/>
      <c r="B5768" s="152"/>
      <c r="C5768" s="152"/>
      <c r="D5768" s="152"/>
      <c r="E5768" s="153">
        <f>'2.40-Dati'!A5767</f>
        <v>45149.166666666664</v>
      </c>
      <c r="F5768" s="157">
        <f>'2.40-Dati'!B5767</f>
        <v>83.190002441406193</v>
      </c>
      <c r="G5768" s="157">
        <f t="shared" si="180"/>
        <v>370.00274658198862</v>
      </c>
      <c r="H5768" s="157">
        <f t="shared" si="181"/>
        <v>-1209.9990844727131</v>
      </c>
    </row>
    <row r="5769" spans="1:8" ht="15" customHeight="1" x14ac:dyDescent="0.2">
      <c r="A5769" s="152"/>
      <c r="B5769" s="152"/>
      <c r="C5769" s="152"/>
      <c r="D5769" s="152"/>
      <c r="E5769" s="153">
        <f>'2.40-Dati'!A5768</f>
        <v>45152.166666666664</v>
      </c>
      <c r="F5769" s="157">
        <f>'2.40-Dati'!B5768</f>
        <v>82.510002136230398</v>
      </c>
      <c r="G5769" s="157">
        <f t="shared" si="180"/>
        <v>-680.00030517579546</v>
      </c>
      <c r="H5769" s="157">
        <f t="shared" si="181"/>
        <v>-309.99755859380684</v>
      </c>
    </row>
    <row r="5770" spans="1:8" ht="15" customHeight="1" x14ac:dyDescent="0.2">
      <c r="A5770" s="152"/>
      <c r="B5770" s="152"/>
      <c r="C5770" s="152"/>
      <c r="D5770" s="152"/>
      <c r="E5770" s="153">
        <f>'2.40-Dati'!A5769</f>
        <v>45153.166666666664</v>
      </c>
      <c r="F5770" s="157">
        <f>'2.40-Dati'!B5769</f>
        <v>80.989997863769503</v>
      </c>
      <c r="G5770" s="157">
        <f t="shared" si="180"/>
        <v>-1520.0042724608948</v>
      </c>
      <c r="H5770" s="157">
        <f t="shared" si="181"/>
        <v>-2200.0045776366901</v>
      </c>
    </row>
    <row r="5771" spans="1:8" ht="15" customHeight="1" x14ac:dyDescent="0.2">
      <c r="A5771" s="152"/>
      <c r="B5771" s="152"/>
      <c r="C5771" s="152"/>
      <c r="D5771" s="152"/>
      <c r="E5771" s="153">
        <f>'2.40-Dati'!A5770</f>
        <v>45154.166666666664</v>
      </c>
      <c r="F5771" s="157">
        <f>'2.40-Dati'!B5770</f>
        <v>79.379997253417898</v>
      </c>
      <c r="G5771" s="157">
        <f t="shared" si="180"/>
        <v>-1610.0006103516052</v>
      </c>
      <c r="H5771" s="157">
        <f t="shared" si="181"/>
        <v>-3130.0048828125</v>
      </c>
    </row>
    <row r="5772" spans="1:8" ht="15" customHeight="1" x14ac:dyDescent="0.2">
      <c r="A5772" s="152"/>
      <c r="B5772" s="152"/>
      <c r="C5772" s="152"/>
      <c r="D5772" s="152"/>
      <c r="E5772" s="153">
        <f>'2.40-Dati'!A5771</f>
        <v>45155.166666666664</v>
      </c>
      <c r="F5772" s="157">
        <f>'2.40-Dati'!B5771</f>
        <v>80.389999389648395</v>
      </c>
      <c r="G5772" s="157">
        <f t="shared" si="180"/>
        <v>1010.0021362304972</v>
      </c>
      <c r="H5772" s="157">
        <f t="shared" si="181"/>
        <v>-599.99847412110807</v>
      </c>
    </row>
    <row r="5773" spans="1:8" ht="15" customHeight="1" x14ac:dyDescent="0.2">
      <c r="A5773" s="152"/>
      <c r="B5773" s="152"/>
      <c r="C5773" s="152"/>
      <c r="D5773" s="152"/>
      <c r="E5773" s="153">
        <f>'2.40-Dati'!A5772</f>
        <v>45156.166666666664</v>
      </c>
      <c r="F5773" s="157">
        <f>'2.40-Dati'!B5772</f>
        <v>81.25</v>
      </c>
      <c r="G5773" s="157">
        <f t="shared" si="180"/>
        <v>860.00061035160513</v>
      </c>
      <c r="H5773" s="157">
        <f t="shared" si="181"/>
        <v>1870.0027465821022</v>
      </c>
    </row>
    <row r="5774" spans="1:8" ht="15" customHeight="1" x14ac:dyDescent="0.2">
      <c r="A5774" s="152"/>
      <c r="B5774" s="152"/>
      <c r="C5774" s="152"/>
      <c r="D5774" s="152"/>
      <c r="E5774" s="153">
        <f>'2.40-Dati'!A5773</f>
        <v>45159.166666666664</v>
      </c>
      <c r="F5774" s="157">
        <f>'2.40-Dati'!B5773</f>
        <v>80.720001220703097</v>
      </c>
      <c r="G5774" s="157">
        <f t="shared" si="180"/>
        <v>-529.99877929690342</v>
      </c>
      <c r="H5774" s="157">
        <f t="shared" si="181"/>
        <v>330.00183105470171</v>
      </c>
    </row>
    <row r="5775" spans="1:8" ht="15" customHeight="1" x14ac:dyDescent="0.2">
      <c r="A5775" s="152"/>
      <c r="B5775" s="152"/>
      <c r="C5775" s="152"/>
      <c r="D5775" s="152"/>
      <c r="E5775" s="153">
        <f>'2.40-Dati'!A5774</f>
        <v>45160.166666666664</v>
      </c>
      <c r="F5775" s="157">
        <f>'2.40-Dati'!B5774</f>
        <v>80.349998474121094</v>
      </c>
      <c r="G5775" s="157">
        <f t="shared" si="180"/>
        <v>-370.00274658200283</v>
      </c>
      <c r="H5775" s="157">
        <f t="shared" si="181"/>
        <v>-900.00152587890625</v>
      </c>
    </row>
    <row r="5776" spans="1:8" ht="15" customHeight="1" x14ac:dyDescent="0.2">
      <c r="A5776" s="152"/>
      <c r="B5776" s="152"/>
      <c r="C5776" s="152"/>
      <c r="D5776" s="152"/>
      <c r="E5776" s="153">
        <f>'2.40-Dati'!A5775</f>
        <v>45161.166666666664</v>
      </c>
      <c r="F5776" s="157">
        <f>'2.40-Dati'!B5775</f>
        <v>78.889999389648395</v>
      </c>
      <c r="G5776" s="157">
        <f t="shared" si="180"/>
        <v>-1459.999084472699</v>
      </c>
      <c r="H5776" s="157">
        <f t="shared" si="181"/>
        <v>-1830.0018310547018</v>
      </c>
    </row>
    <row r="5777" spans="1:8" ht="15" customHeight="1" x14ac:dyDescent="0.2">
      <c r="A5777" s="152"/>
      <c r="B5777" s="152"/>
      <c r="C5777" s="152"/>
      <c r="D5777" s="152"/>
      <c r="E5777" s="153">
        <f>'2.40-Dati'!A5776</f>
        <v>45162.166666666664</v>
      </c>
      <c r="F5777" s="157">
        <f>'2.40-Dati'!B5776</f>
        <v>79.050003051757798</v>
      </c>
      <c r="G5777" s="157">
        <f t="shared" si="180"/>
        <v>160.00366210940342</v>
      </c>
      <c r="H5777" s="157">
        <f t="shared" si="181"/>
        <v>-1299.9954223632956</v>
      </c>
    </row>
    <row r="5778" spans="1:8" ht="15" customHeight="1" x14ac:dyDescent="0.2">
      <c r="A5778" s="152"/>
      <c r="B5778" s="152"/>
      <c r="C5778" s="152"/>
      <c r="D5778" s="152"/>
      <c r="E5778" s="153">
        <f>'2.40-Dati'!A5777</f>
        <v>45163.166666666664</v>
      </c>
      <c r="F5778" s="157">
        <f>'2.40-Dati'!B5777</f>
        <v>79.830001831054602</v>
      </c>
      <c r="G5778" s="157">
        <f t="shared" si="180"/>
        <v>779.99877929680395</v>
      </c>
      <c r="H5778" s="157">
        <f t="shared" si="181"/>
        <v>940.00244140620737</v>
      </c>
    </row>
    <row r="5779" spans="1:8" ht="15" customHeight="1" x14ac:dyDescent="0.2">
      <c r="A5779" s="152"/>
      <c r="B5779" s="152"/>
      <c r="C5779" s="152"/>
      <c r="D5779" s="152"/>
      <c r="E5779" s="153">
        <f>'2.40-Dati'!A5778</f>
        <v>45166.166666666664</v>
      </c>
      <c r="F5779" s="157">
        <f>'2.40-Dati'!B5778</f>
        <v>80.099998474121094</v>
      </c>
      <c r="G5779" s="157">
        <f t="shared" si="180"/>
        <v>269.99664306649152</v>
      </c>
      <c r="H5779" s="157">
        <f t="shared" si="181"/>
        <v>1049.9954223632953</v>
      </c>
    </row>
    <row r="5780" spans="1:8" ht="15" customHeight="1" x14ac:dyDescent="0.2">
      <c r="A5780" s="152"/>
      <c r="B5780" s="152"/>
      <c r="C5780" s="152"/>
      <c r="D5780" s="152"/>
      <c r="E5780" s="153">
        <f>'2.40-Dati'!A5779</f>
        <v>45167.166666666664</v>
      </c>
      <c r="F5780" s="157">
        <f>'2.40-Dati'!B5779</f>
        <v>81.160003662109304</v>
      </c>
      <c r="G5780" s="157">
        <f t="shared" si="180"/>
        <v>1060.0051879882103</v>
      </c>
      <c r="H5780" s="157">
        <f t="shared" si="181"/>
        <v>1330.0018310547018</v>
      </c>
    </row>
    <row r="5781" spans="1:8" ht="15" customHeight="1" x14ac:dyDescent="0.2">
      <c r="A5781" s="152"/>
      <c r="B5781" s="152"/>
      <c r="C5781" s="152"/>
      <c r="D5781" s="152"/>
      <c r="E5781" s="153">
        <f>'2.40-Dati'!A5780</f>
        <v>45168.166666666664</v>
      </c>
      <c r="F5781" s="157">
        <f>'2.40-Dati'!B5780</f>
        <v>81.629997253417898</v>
      </c>
      <c r="G5781" s="157">
        <f t="shared" si="180"/>
        <v>469.99359130859375</v>
      </c>
      <c r="H5781" s="157">
        <f t="shared" si="181"/>
        <v>1529.9987792968041</v>
      </c>
    </row>
    <row r="5782" spans="1:8" ht="15" customHeight="1" x14ac:dyDescent="0.2">
      <c r="A5782" s="152"/>
      <c r="B5782" s="152"/>
      <c r="C5782" s="152"/>
      <c r="D5782" s="152"/>
      <c r="E5782" s="153">
        <f>'2.40-Dati'!A5781</f>
        <v>45169.166666666664</v>
      </c>
      <c r="F5782" s="157">
        <f>'2.40-Dati'!B5781</f>
        <v>83.629997253417898</v>
      </c>
      <c r="G5782" s="157">
        <f t="shared" si="180"/>
        <v>2000</v>
      </c>
      <c r="H5782" s="157">
        <f t="shared" si="181"/>
        <v>2469.9935913085938</v>
      </c>
    </row>
    <row r="5783" spans="1:8" ht="15" customHeight="1" x14ac:dyDescent="0.2">
      <c r="A5783" s="152"/>
      <c r="B5783" s="152"/>
      <c r="C5783" s="152"/>
      <c r="D5783" s="152"/>
      <c r="E5783" s="153">
        <f>'2.40-Dati'!A5782</f>
        <v>45170.166666666664</v>
      </c>
      <c r="F5783" s="157">
        <f>'2.40-Dati'!B5782</f>
        <v>85.550003051757798</v>
      </c>
      <c r="G5783" s="157">
        <f t="shared" si="180"/>
        <v>1920.0057983399006</v>
      </c>
      <c r="H5783" s="157">
        <f t="shared" si="181"/>
        <v>3920.0057983399006</v>
      </c>
    </row>
    <row r="5784" spans="1:8" ht="15" customHeight="1" x14ac:dyDescent="0.2">
      <c r="A5784" s="152"/>
      <c r="B5784" s="152"/>
      <c r="C5784" s="152"/>
      <c r="D5784" s="152"/>
      <c r="E5784" s="153">
        <f>'2.40-Dati'!A5783</f>
        <v>45174.166666666664</v>
      </c>
      <c r="F5784" s="157">
        <f>'2.40-Dati'!B5783</f>
        <v>86.690002441406193</v>
      </c>
      <c r="G5784" s="157">
        <f t="shared" si="180"/>
        <v>1139.9993896483948</v>
      </c>
      <c r="H5784" s="157">
        <f t="shared" si="181"/>
        <v>3060.0051879882953</v>
      </c>
    </row>
    <row r="5785" spans="1:8" ht="15" customHeight="1" x14ac:dyDescent="0.2">
      <c r="A5785" s="152"/>
      <c r="B5785" s="152"/>
      <c r="C5785" s="152"/>
      <c r="D5785" s="152"/>
      <c r="E5785" s="153">
        <f>'2.40-Dati'!A5784</f>
        <v>45175.166666666664</v>
      </c>
      <c r="F5785" s="157">
        <f>'2.40-Dati'!B5784</f>
        <v>87.540000915527301</v>
      </c>
      <c r="G5785" s="157">
        <f t="shared" si="180"/>
        <v>849.99847412110796</v>
      </c>
      <c r="H5785" s="157">
        <f t="shared" si="181"/>
        <v>1989.9978637695026</v>
      </c>
    </row>
    <row r="5786" spans="1:8" ht="15" customHeight="1" x14ac:dyDescent="0.2">
      <c r="A5786" s="152"/>
      <c r="B5786" s="152"/>
      <c r="C5786" s="152"/>
      <c r="D5786" s="152"/>
      <c r="E5786" s="153">
        <f>'2.40-Dati'!A5785</f>
        <v>45176.166666666664</v>
      </c>
      <c r="F5786" s="157">
        <f>'2.40-Dati'!B5785</f>
        <v>86.870002746582003</v>
      </c>
      <c r="G5786" s="157">
        <f t="shared" si="180"/>
        <v>-669.99816894529829</v>
      </c>
      <c r="H5786" s="157">
        <f t="shared" si="181"/>
        <v>180.00030517580967</v>
      </c>
    </row>
    <row r="5787" spans="1:8" ht="15" customHeight="1" x14ac:dyDescent="0.2">
      <c r="A5787" s="152"/>
      <c r="B5787" s="152"/>
      <c r="C5787" s="152"/>
      <c r="D5787" s="152"/>
      <c r="E5787" s="153">
        <f>'2.40-Dati'!A5786</f>
        <v>45177.166666666664</v>
      </c>
      <c r="F5787" s="157">
        <f>'2.40-Dati'!B5786</f>
        <v>87.510002136230398</v>
      </c>
      <c r="G5787" s="157">
        <f t="shared" si="180"/>
        <v>639.99938964839487</v>
      </c>
      <c r="H5787" s="157">
        <f t="shared" si="181"/>
        <v>-29.998779296903422</v>
      </c>
    </row>
    <row r="5788" spans="1:8" ht="15" customHeight="1" x14ac:dyDescent="0.2">
      <c r="A5788" s="152"/>
      <c r="B5788" s="152"/>
      <c r="C5788" s="152"/>
      <c r="D5788" s="152"/>
      <c r="E5788" s="153">
        <f>'2.40-Dati'!A5787</f>
        <v>45180.166666666664</v>
      </c>
      <c r="F5788" s="157">
        <f>'2.40-Dati'!B5787</f>
        <v>87.290000915527301</v>
      </c>
      <c r="G5788" s="157">
        <f t="shared" si="180"/>
        <v>-220.00122070309658</v>
      </c>
      <c r="H5788" s="157">
        <f t="shared" si="181"/>
        <v>419.99816894529829</v>
      </c>
    </row>
    <row r="5789" spans="1:8" ht="15" customHeight="1" x14ac:dyDescent="0.2">
      <c r="A5789" s="152"/>
      <c r="B5789" s="152"/>
      <c r="C5789" s="152"/>
      <c r="D5789" s="152"/>
      <c r="E5789" s="153">
        <f>'2.40-Dati'!A5788</f>
        <v>45181.166666666664</v>
      </c>
      <c r="F5789" s="157">
        <f>'2.40-Dati'!B5788</f>
        <v>88.839996337890597</v>
      </c>
      <c r="G5789" s="157">
        <f t="shared" si="180"/>
        <v>1549.9954223632953</v>
      </c>
      <c r="H5789" s="157">
        <f t="shared" si="181"/>
        <v>1329.9942016601988</v>
      </c>
    </row>
    <row r="5790" spans="1:8" ht="15" customHeight="1" x14ac:dyDescent="0.2">
      <c r="A5790" s="152"/>
      <c r="B5790" s="152"/>
      <c r="C5790" s="152"/>
      <c r="D5790" s="152"/>
      <c r="E5790" s="153">
        <f>'2.40-Dati'!A5789</f>
        <v>45182.166666666664</v>
      </c>
      <c r="F5790" s="157">
        <f>'2.40-Dati'!B5789</f>
        <v>88.519996643066406</v>
      </c>
      <c r="G5790" s="157">
        <f t="shared" si="180"/>
        <v>-319.99969482419033</v>
      </c>
      <c r="H5790" s="157">
        <f t="shared" si="181"/>
        <v>1229.995727539105</v>
      </c>
    </row>
    <row r="5791" spans="1:8" ht="15" customHeight="1" x14ac:dyDescent="0.2">
      <c r="A5791" s="152"/>
      <c r="B5791" s="152"/>
      <c r="C5791" s="152"/>
      <c r="D5791" s="152"/>
      <c r="E5791" s="153">
        <f>'2.40-Dati'!A5790</f>
        <v>45183.166666666664</v>
      </c>
      <c r="F5791" s="157">
        <f>'2.40-Dati'!B5790</f>
        <v>90.160003662109304</v>
      </c>
      <c r="G5791" s="157">
        <f t="shared" si="180"/>
        <v>1640.0070190428978</v>
      </c>
      <c r="H5791" s="157">
        <f t="shared" si="181"/>
        <v>1320.0073242187075</v>
      </c>
    </row>
    <row r="5792" spans="1:8" ht="15" customHeight="1" x14ac:dyDescent="0.2">
      <c r="A5792" s="152"/>
      <c r="B5792" s="152"/>
      <c r="C5792" s="152"/>
      <c r="D5792" s="152"/>
      <c r="E5792" s="153">
        <f>'2.40-Dati'!A5791</f>
        <v>45184.166666666664</v>
      </c>
      <c r="F5792" s="157">
        <f>'2.40-Dati'!B5791</f>
        <v>90.769996643066406</v>
      </c>
      <c r="G5792" s="157">
        <f t="shared" si="180"/>
        <v>609.9929809571023</v>
      </c>
      <c r="H5792" s="157">
        <f t="shared" si="181"/>
        <v>2250</v>
      </c>
    </row>
    <row r="5793" spans="1:8" ht="15" customHeight="1" x14ac:dyDescent="0.2">
      <c r="A5793" s="152"/>
      <c r="B5793" s="152"/>
      <c r="C5793" s="152"/>
      <c r="D5793" s="152"/>
      <c r="E5793" s="153">
        <f>'2.40-Dati'!A5792</f>
        <v>45187.166666666664</v>
      </c>
      <c r="F5793" s="157">
        <f>'2.40-Dati'!B5792</f>
        <v>91.480003356933594</v>
      </c>
      <c r="G5793" s="157">
        <f t="shared" si="180"/>
        <v>710.0067138671875</v>
      </c>
      <c r="H5793" s="157">
        <f t="shared" si="181"/>
        <v>1319.9996948242897</v>
      </c>
    </row>
    <row r="5794" spans="1:8" ht="15" customHeight="1" x14ac:dyDescent="0.2">
      <c r="A5794" s="152"/>
      <c r="B5794" s="152"/>
      <c r="C5794" s="152"/>
      <c r="D5794" s="152"/>
      <c r="E5794" s="153">
        <f>'2.40-Dati'!A5793</f>
        <v>45188.166666666664</v>
      </c>
      <c r="F5794" s="157">
        <f>'2.40-Dati'!B5793</f>
        <v>91.199996948242102</v>
      </c>
      <c r="G5794" s="157">
        <f t="shared" si="180"/>
        <v>-280.00640869149152</v>
      </c>
      <c r="H5794" s="157">
        <f t="shared" si="181"/>
        <v>430.00030517569598</v>
      </c>
    </row>
    <row r="5795" spans="1:8" ht="15" customHeight="1" x14ac:dyDescent="0.2">
      <c r="A5795" s="152"/>
      <c r="B5795" s="152"/>
      <c r="C5795" s="152"/>
      <c r="D5795" s="152"/>
      <c r="E5795" s="153">
        <f>'2.40-Dati'!A5794</f>
        <v>45189.166666666664</v>
      </c>
      <c r="F5795" s="157">
        <f>'2.40-Dati'!B5794</f>
        <v>90.279998779296804</v>
      </c>
      <c r="G5795" s="157">
        <f t="shared" si="180"/>
        <v>-919.99816894529829</v>
      </c>
      <c r="H5795" s="157">
        <f t="shared" si="181"/>
        <v>-1200.0045776367897</v>
      </c>
    </row>
    <row r="5796" spans="1:8" ht="15" customHeight="1" x14ac:dyDescent="0.2">
      <c r="A5796" s="152"/>
      <c r="B5796" s="152"/>
      <c r="C5796" s="152"/>
      <c r="D5796" s="152"/>
      <c r="E5796" s="153">
        <f>'2.40-Dati'!A5795</f>
        <v>45190.166666666664</v>
      </c>
      <c r="F5796" s="157">
        <f>'2.40-Dati'!B5795</f>
        <v>89.629997253417898</v>
      </c>
      <c r="G5796" s="157">
        <f t="shared" si="180"/>
        <v>-650.00152587890625</v>
      </c>
      <c r="H5796" s="157">
        <f t="shared" si="181"/>
        <v>-1569.9996948242047</v>
      </c>
    </row>
    <row r="5797" spans="1:8" ht="15" customHeight="1" x14ac:dyDescent="0.2">
      <c r="A5797" s="152"/>
      <c r="B5797" s="152"/>
      <c r="C5797" s="152"/>
      <c r="D5797" s="152"/>
      <c r="E5797" s="153">
        <f>'2.40-Dati'!A5796</f>
        <v>45191.166666666664</v>
      </c>
      <c r="F5797" s="157">
        <f>'2.40-Dati'!B5796</f>
        <v>90.029998779296804</v>
      </c>
      <c r="G5797" s="157">
        <f t="shared" si="180"/>
        <v>400.00152587890625</v>
      </c>
      <c r="H5797" s="157">
        <f t="shared" si="181"/>
        <v>-250</v>
      </c>
    </row>
    <row r="5798" spans="1:8" ht="15" customHeight="1" x14ac:dyDescent="0.2">
      <c r="A5798" s="152"/>
      <c r="B5798" s="152"/>
      <c r="C5798" s="152"/>
      <c r="D5798" s="152"/>
      <c r="E5798" s="153">
        <f>'2.40-Dati'!A5797</f>
        <v>45194.166666666664</v>
      </c>
      <c r="F5798" s="157">
        <f>'2.40-Dati'!B5797</f>
        <v>89.680000305175696</v>
      </c>
      <c r="G5798" s="157">
        <f t="shared" si="180"/>
        <v>-349.99847412110796</v>
      </c>
      <c r="H5798" s="157">
        <f t="shared" si="181"/>
        <v>50.003051757798289</v>
      </c>
    </row>
    <row r="5799" spans="1:8" ht="15" customHeight="1" x14ac:dyDescent="0.2">
      <c r="A5799" s="152"/>
      <c r="B5799" s="152"/>
      <c r="C5799" s="152"/>
      <c r="D5799" s="152"/>
      <c r="E5799" s="153">
        <f>'2.40-Dati'!A5798</f>
        <v>45195.166666666664</v>
      </c>
      <c r="F5799" s="157">
        <f>'2.40-Dati'!B5798</f>
        <v>90.389999389648395</v>
      </c>
      <c r="G5799" s="157">
        <f t="shared" si="180"/>
        <v>709.99908447269888</v>
      </c>
      <c r="H5799" s="157">
        <f t="shared" si="181"/>
        <v>360.00061035159092</v>
      </c>
    </row>
    <row r="5800" spans="1:8" ht="15" customHeight="1" x14ac:dyDescent="0.2">
      <c r="A5800" s="152"/>
      <c r="B5800" s="152"/>
      <c r="C5800" s="152"/>
      <c r="D5800" s="152"/>
      <c r="E5800" s="153">
        <f>'2.40-Dati'!A5799</f>
        <v>45196.166666666664</v>
      </c>
      <c r="F5800" s="157">
        <f>'2.40-Dati'!B5799</f>
        <v>93.680000305175696</v>
      </c>
      <c r="G5800" s="157">
        <f t="shared" si="180"/>
        <v>3290.000915527301</v>
      </c>
      <c r="H5800" s="157">
        <f t="shared" si="181"/>
        <v>4000</v>
      </c>
    </row>
    <row r="5801" spans="1:8" ht="15" customHeight="1" x14ac:dyDescent="0.2">
      <c r="A5801" s="152"/>
      <c r="B5801" s="152"/>
      <c r="C5801" s="152"/>
      <c r="D5801" s="152"/>
      <c r="E5801" s="153">
        <f>'2.40-Dati'!A5800</f>
        <v>45197.166666666664</v>
      </c>
      <c r="F5801" s="157">
        <f>'2.40-Dati'!B5800</f>
        <v>91.709999084472599</v>
      </c>
      <c r="G5801" s="157">
        <f t="shared" si="180"/>
        <v>-1970.0012207030966</v>
      </c>
      <c r="H5801" s="157">
        <f t="shared" si="181"/>
        <v>1319.9996948242044</v>
      </c>
    </row>
    <row r="5802" spans="1:8" ht="15" customHeight="1" x14ac:dyDescent="0.2">
      <c r="A5802" s="152"/>
      <c r="B5802" s="152"/>
      <c r="C5802" s="152"/>
      <c r="D5802" s="152"/>
      <c r="E5802" s="153">
        <f>'2.40-Dati'!A5801</f>
        <v>45198.166666666664</v>
      </c>
      <c r="F5802" s="157">
        <f>'2.40-Dati'!B5801</f>
        <v>90.790000915527301</v>
      </c>
      <c r="G5802" s="157">
        <f t="shared" si="180"/>
        <v>-919.99816894529829</v>
      </c>
      <c r="H5802" s="157">
        <f t="shared" si="181"/>
        <v>-2889.9993896483948</v>
      </c>
    </row>
    <row r="5803" spans="1:8" ht="15" customHeight="1" x14ac:dyDescent="0.2">
      <c r="A5803" s="152"/>
      <c r="B5803" s="152"/>
      <c r="C5803" s="152"/>
      <c r="D5803" s="152"/>
      <c r="E5803" s="153">
        <f>'2.40-Dati'!A5802</f>
        <v>45201.166666666664</v>
      </c>
      <c r="F5803" s="157">
        <f>'2.40-Dati'!B5802</f>
        <v>88.819999694824205</v>
      </c>
      <c r="G5803" s="157">
        <f t="shared" si="180"/>
        <v>-1970.0012207030966</v>
      </c>
      <c r="H5803" s="157">
        <f t="shared" si="181"/>
        <v>-2889.9993896483948</v>
      </c>
    </row>
    <row r="5804" spans="1:8" ht="15" customHeight="1" x14ac:dyDescent="0.2">
      <c r="A5804" s="152"/>
      <c r="B5804" s="152"/>
      <c r="C5804" s="152"/>
      <c r="D5804" s="152"/>
      <c r="E5804" s="153">
        <f>'2.40-Dati'!A5803</f>
        <v>45202.166666666664</v>
      </c>
      <c r="F5804" s="157">
        <f>'2.40-Dati'!B5803</f>
        <v>89.230003356933594</v>
      </c>
      <c r="G5804" s="157">
        <f t="shared" si="180"/>
        <v>410.00366210938921</v>
      </c>
      <c r="H5804" s="157">
        <f t="shared" si="181"/>
        <v>-1559.9975585937073</v>
      </c>
    </row>
    <row r="5805" spans="1:8" ht="15" customHeight="1" x14ac:dyDescent="0.2">
      <c r="A5805" s="152"/>
      <c r="B5805" s="152"/>
      <c r="C5805" s="152"/>
      <c r="D5805" s="152"/>
      <c r="E5805" s="153">
        <f>'2.40-Dati'!A5804</f>
        <v>45203.166666666664</v>
      </c>
      <c r="F5805" s="157">
        <f>'2.40-Dati'!B5804</f>
        <v>84.220001220703097</v>
      </c>
      <c r="G5805" s="157">
        <f t="shared" si="180"/>
        <v>-5010.0021362304969</v>
      </c>
      <c r="H5805" s="157">
        <f t="shared" si="181"/>
        <v>-4599.9984741211074</v>
      </c>
    </row>
    <row r="5806" spans="1:8" ht="15" customHeight="1" x14ac:dyDescent="0.2">
      <c r="A5806" s="152"/>
      <c r="B5806" s="152"/>
      <c r="C5806" s="152"/>
      <c r="D5806" s="152"/>
      <c r="E5806" s="153">
        <f>'2.40-Dati'!A5805</f>
        <v>45204.166666666664</v>
      </c>
      <c r="F5806" s="157">
        <f>'2.40-Dati'!B5805</f>
        <v>82.309997558593693</v>
      </c>
      <c r="G5806" s="157">
        <f t="shared" si="180"/>
        <v>-1910.0036621094034</v>
      </c>
      <c r="H5806" s="157">
        <f t="shared" si="181"/>
        <v>-6920.0057983399001</v>
      </c>
    </row>
    <row r="5807" spans="1:8" ht="15" customHeight="1" x14ac:dyDescent="0.2">
      <c r="A5807" s="152"/>
      <c r="B5807" s="152"/>
      <c r="C5807" s="152"/>
      <c r="D5807" s="152"/>
      <c r="E5807" s="153">
        <f>'2.40-Dati'!A5806</f>
        <v>45205.166666666664</v>
      </c>
      <c r="F5807" s="157">
        <f>'2.40-Dati'!B5806</f>
        <v>82.790000915527301</v>
      </c>
      <c r="G5807" s="157">
        <f t="shared" si="180"/>
        <v>480.00335693360796</v>
      </c>
      <c r="H5807" s="157">
        <f t="shared" si="181"/>
        <v>-1430.0003051757953</v>
      </c>
    </row>
    <row r="5808" spans="1:8" ht="15" customHeight="1" x14ac:dyDescent="0.2">
      <c r="A5808" s="152"/>
      <c r="B5808" s="152"/>
      <c r="C5808" s="152"/>
      <c r="D5808" s="152"/>
      <c r="E5808" s="153">
        <f>'2.40-Dati'!A5807</f>
        <v>45208.166666666664</v>
      </c>
      <c r="F5808" s="157">
        <f>'2.40-Dati'!B5807</f>
        <v>86.379997253417898</v>
      </c>
      <c r="G5808" s="157">
        <f t="shared" si="180"/>
        <v>3589.9963378905968</v>
      </c>
      <c r="H5808" s="157">
        <f t="shared" si="181"/>
        <v>4069.9996948242047</v>
      </c>
    </row>
    <row r="5809" spans="1:8" ht="15" customHeight="1" x14ac:dyDescent="0.2">
      <c r="A5809" s="152"/>
      <c r="B5809" s="152"/>
      <c r="C5809" s="152"/>
      <c r="D5809" s="152"/>
      <c r="E5809" s="153">
        <f>'2.40-Dati'!A5808</f>
        <v>45209.166666666664</v>
      </c>
      <c r="F5809" s="157">
        <f>'2.40-Dati'!B5808</f>
        <v>85.970001220703097</v>
      </c>
      <c r="G5809" s="157">
        <f t="shared" si="180"/>
        <v>-409.99603271480112</v>
      </c>
      <c r="H5809" s="157">
        <f t="shared" si="181"/>
        <v>3180.0003051757958</v>
      </c>
    </row>
    <row r="5810" spans="1:8" ht="15" customHeight="1" x14ac:dyDescent="0.2">
      <c r="A5810" s="152"/>
      <c r="B5810" s="152"/>
      <c r="C5810" s="152"/>
      <c r="D5810" s="152"/>
      <c r="E5810" s="153">
        <f>'2.40-Dati'!A5809</f>
        <v>45210.166666666664</v>
      </c>
      <c r="F5810" s="157">
        <f>'2.40-Dati'!B5809</f>
        <v>83.489997863769503</v>
      </c>
      <c r="G5810" s="157">
        <f t="shared" si="180"/>
        <v>-2480.0033569335938</v>
      </c>
      <c r="H5810" s="157">
        <f t="shared" si="181"/>
        <v>-2889.9993896483948</v>
      </c>
    </row>
    <row r="5811" spans="1:8" ht="15" customHeight="1" x14ac:dyDescent="0.2">
      <c r="A5811" s="152"/>
      <c r="B5811" s="152"/>
      <c r="C5811" s="152"/>
      <c r="D5811" s="152"/>
      <c r="E5811" s="153">
        <f>'2.40-Dati'!A5810</f>
        <v>45211.166666666664</v>
      </c>
      <c r="F5811" s="157">
        <f>'2.40-Dati'!B5810</f>
        <v>82.910003662109304</v>
      </c>
      <c r="G5811" s="157">
        <f t="shared" si="180"/>
        <v>-579.99420166019888</v>
      </c>
      <c r="H5811" s="157">
        <f t="shared" si="181"/>
        <v>-3059.9975585937927</v>
      </c>
    </row>
    <row r="5812" spans="1:8" ht="15" customHeight="1" x14ac:dyDescent="0.2">
      <c r="A5812" s="152"/>
      <c r="B5812" s="152"/>
      <c r="C5812" s="152"/>
      <c r="D5812" s="152"/>
      <c r="E5812" s="153">
        <f>'2.40-Dati'!A5811</f>
        <v>45212.166666666664</v>
      </c>
      <c r="F5812" s="157">
        <f>'2.40-Dati'!B5811</f>
        <v>87.690002441406193</v>
      </c>
      <c r="G5812" s="157">
        <f t="shared" si="180"/>
        <v>4779.9987792968896</v>
      </c>
      <c r="H5812" s="157">
        <f t="shared" si="181"/>
        <v>4200.0045776366906</v>
      </c>
    </row>
    <row r="5813" spans="1:8" ht="15" customHeight="1" x14ac:dyDescent="0.2">
      <c r="A5813" s="152"/>
      <c r="B5813" s="152"/>
      <c r="C5813" s="152"/>
      <c r="D5813" s="152"/>
      <c r="E5813" s="153">
        <f>'2.40-Dati'!A5812</f>
        <v>45215.166666666664</v>
      </c>
      <c r="F5813" s="157">
        <f>'2.40-Dati'!B5812</f>
        <v>86.660003662109304</v>
      </c>
      <c r="G5813" s="157">
        <f t="shared" si="180"/>
        <v>-1029.9987792968891</v>
      </c>
      <c r="H5813" s="157">
        <f t="shared" si="181"/>
        <v>3750.0000000000005</v>
      </c>
    </row>
    <row r="5814" spans="1:8" ht="15" customHeight="1" x14ac:dyDescent="0.2">
      <c r="A5814" s="152"/>
      <c r="B5814" s="152"/>
      <c r="C5814" s="152"/>
      <c r="D5814" s="152"/>
      <c r="E5814" s="153">
        <f>'2.40-Dati'!A5813</f>
        <v>45216.166666666664</v>
      </c>
      <c r="F5814" s="157">
        <f>'2.40-Dati'!B5813</f>
        <v>86.660003662109304</v>
      </c>
      <c r="G5814" s="157">
        <f t="shared" si="180"/>
        <v>0</v>
      </c>
      <c r="H5814" s="157">
        <f t="shared" si="181"/>
        <v>-1029.9987792968891</v>
      </c>
    </row>
    <row r="5815" spans="1:8" ht="15" customHeight="1" x14ac:dyDescent="0.2">
      <c r="A5815" s="152"/>
      <c r="B5815" s="152"/>
      <c r="C5815" s="152"/>
      <c r="D5815" s="152"/>
      <c r="E5815" s="153">
        <f>'2.40-Dati'!A5814</f>
        <v>45217.166666666664</v>
      </c>
      <c r="F5815" s="157">
        <f>'2.40-Dati'!B5814</f>
        <v>88.319999694824205</v>
      </c>
      <c r="G5815" s="157">
        <f t="shared" si="180"/>
        <v>1659.9960327149006</v>
      </c>
      <c r="H5815" s="157">
        <f t="shared" si="181"/>
        <v>1659.9960327149006</v>
      </c>
    </row>
    <row r="5816" spans="1:8" ht="15" customHeight="1" x14ac:dyDescent="0.2">
      <c r="A5816" s="152"/>
      <c r="B5816" s="152"/>
      <c r="C5816" s="152"/>
      <c r="D5816" s="152"/>
      <c r="E5816" s="153">
        <f>'2.40-Dati'!A5815</f>
        <v>45218.166666666664</v>
      </c>
      <c r="F5816" s="157">
        <f>'2.40-Dati'!B5815</f>
        <v>89.370002746582003</v>
      </c>
      <c r="G5816" s="157">
        <f t="shared" si="180"/>
        <v>1050.0030517577984</v>
      </c>
      <c r="H5816" s="157">
        <f t="shared" si="181"/>
        <v>2709.999084472699</v>
      </c>
    </row>
    <row r="5817" spans="1:8" ht="15" customHeight="1" x14ac:dyDescent="0.2">
      <c r="A5817" s="152"/>
      <c r="B5817" s="152"/>
      <c r="C5817" s="152"/>
      <c r="D5817" s="152"/>
      <c r="E5817" s="153">
        <f>'2.40-Dati'!A5816</f>
        <v>45219.166666666664</v>
      </c>
      <c r="F5817" s="157">
        <f>'2.40-Dati'!B5816</f>
        <v>88.75</v>
      </c>
      <c r="G5817" s="157">
        <f t="shared" si="180"/>
        <v>-620.00274658200283</v>
      </c>
      <c r="H5817" s="157">
        <f t="shared" si="181"/>
        <v>430.00030517579557</v>
      </c>
    </row>
    <row r="5818" spans="1:8" ht="15" customHeight="1" x14ac:dyDescent="0.2">
      <c r="A5818" s="152"/>
      <c r="B5818" s="152"/>
      <c r="C5818" s="152"/>
      <c r="D5818" s="152"/>
      <c r="E5818" s="153">
        <f>'2.40-Dati'!A5817</f>
        <v>45222.166666666664</v>
      </c>
      <c r="F5818" s="157">
        <f>'2.40-Dati'!B5817</f>
        <v>85.489997863769503</v>
      </c>
      <c r="G5818" s="157">
        <f t="shared" si="180"/>
        <v>-3260.0021362304969</v>
      </c>
      <c r="H5818" s="157">
        <f t="shared" si="181"/>
        <v>-3880.0048828125</v>
      </c>
    </row>
    <row r="5819" spans="1:8" ht="15" customHeight="1" x14ac:dyDescent="0.2">
      <c r="A5819" s="152"/>
      <c r="B5819" s="152"/>
      <c r="C5819" s="152"/>
      <c r="D5819" s="152"/>
      <c r="E5819" s="153">
        <f>'2.40-Dati'!A5818</f>
        <v>45223.166666666664</v>
      </c>
      <c r="F5819" s="157">
        <f>'2.40-Dati'!B5818</f>
        <v>83.739997863769503</v>
      </c>
      <c r="G5819" s="157">
        <f t="shared" si="180"/>
        <v>-1750</v>
      </c>
      <c r="H5819" s="157">
        <f t="shared" si="181"/>
        <v>-5010.0021362304969</v>
      </c>
    </row>
    <row r="5820" spans="1:8" ht="15" customHeight="1" x14ac:dyDescent="0.2">
      <c r="A5820" s="152"/>
      <c r="B5820" s="152"/>
      <c r="C5820" s="152"/>
      <c r="D5820" s="152"/>
      <c r="E5820" s="153">
        <f>'2.40-Dati'!A5819</f>
        <v>45224.166666666664</v>
      </c>
      <c r="F5820" s="157">
        <f>'2.40-Dati'!B5819</f>
        <v>85.389999389648395</v>
      </c>
      <c r="G5820" s="157">
        <f t="shared" si="180"/>
        <v>1650.0015258788922</v>
      </c>
      <c r="H5820" s="157">
        <f t="shared" si="181"/>
        <v>-99.998474121107847</v>
      </c>
    </row>
    <row r="5821" spans="1:8" ht="15" customHeight="1" x14ac:dyDescent="0.2">
      <c r="A5821" s="152"/>
      <c r="B5821" s="152"/>
      <c r="C5821" s="152"/>
      <c r="D5821" s="152"/>
      <c r="E5821" s="153">
        <f>'2.40-Dati'!A5820</f>
        <v>45225.166666666664</v>
      </c>
      <c r="F5821" s="157">
        <f>'2.40-Dati'!B5820</f>
        <v>83.209999084472599</v>
      </c>
      <c r="G5821" s="157">
        <f t="shared" si="180"/>
        <v>-2180.0003051757953</v>
      </c>
      <c r="H5821" s="157">
        <f t="shared" si="181"/>
        <v>-529.99877929690319</v>
      </c>
    </row>
    <row r="5822" spans="1:8" ht="15" customHeight="1" x14ac:dyDescent="0.2">
      <c r="A5822" s="152"/>
      <c r="B5822" s="152"/>
      <c r="C5822" s="152"/>
      <c r="D5822" s="152"/>
      <c r="E5822" s="153">
        <f>'2.40-Dati'!A5821</f>
        <v>45226.166666666664</v>
      </c>
      <c r="F5822" s="157">
        <f>'2.40-Dati'!B5821</f>
        <v>85.540000915527301</v>
      </c>
      <c r="G5822" s="157">
        <f t="shared" si="180"/>
        <v>2330.0018310547016</v>
      </c>
      <c r="H5822" s="157">
        <f t="shared" si="181"/>
        <v>150.00152587890625</v>
      </c>
    </row>
    <row r="5823" spans="1:8" ht="15" customHeight="1" x14ac:dyDescent="0.2">
      <c r="A5823" s="152"/>
      <c r="B5823" s="152"/>
      <c r="C5823" s="152"/>
      <c r="D5823" s="152"/>
      <c r="E5823" s="153">
        <f>'2.40-Dati'!A5822</f>
        <v>45229.166666666664</v>
      </c>
      <c r="F5823" s="157">
        <f>'2.40-Dati'!B5822</f>
        <v>82.309997558593693</v>
      </c>
      <c r="G5823" s="157">
        <f t="shared" si="180"/>
        <v>-3230.0033569336078</v>
      </c>
      <c r="H5823" s="157">
        <f t="shared" si="181"/>
        <v>-900.00152587890625</v>
      </c>
    </row>
    <row r="5824" spans="1:8" ht="15" customHeight="1" x14ac:dyDescent="0.2">
      <c r="A5824" s="152"/>
      <c r="B5824" s="152"/>
      <c r="C5824" s="152"/>
      <c r="D5824" s="152"/>
      <c r="E5824" s="153">
        <f>'2.40-Dati'!A5823</f>
        <v>45230.166666666664</v>
      </c>
      <c r="F5824" s="157">
        <f>'2.40-Dati'!B5823</f>
        <v>81.019996643066406</v>
      </c>
      <c r="G5824" s="157">
        <f t="shared" si="180"/>
        <v>-1290.0009155272869</v>
      </c>
      <c r="H5824" s="157">
        <f t="shared" si="181"/>
        <v>-4520.0042724608948</v>
      </c>
    </row>
    <row r="5825" spans="1:8" ht="15" customHeight="1" x14ac:dyDescent="0.2">
      <c r="A5825" s="152"/>
      <c r="B5825" s="152"/>
      <c r="C5825" s="152"/>
      <c r="D5825" s="152"/>
      <c r="E5825" s="153">
        <f>'2.40-Dati'!A5824</f>
        <v>45231.166666666664</v>
      </c>
      <c r="F5825" s="157">
        <f>'2.40-Dati'!B5824</f>
        <v>80.440002441406193</v>
      </c>
      <c r="G5825" s="157">
        <f t="shared" si="180"/>
        <v>-579.99420166021309</v>
      </c>
      <c r="H5825" s="157">
        <f t="shared" si="181"/>
        <v>-1869.9951171875</v>
      </c>
    </row>
    <row r="5826" spans="1:8" ht="15" customHeight="1" x14ac:dyDescent="0.2">
      <c r="A5826" s="152"/>
      <c r="B5826" s="152"/>
      <c r="C5826" s="152"/>
      <c r="D5826" s="152"/>
      <c r="E5826" s="153">
        <f>'2.40-Dati'!A5825</f>
        <v>45232.166666666664</v>
      </c>
      <c r="F5826" s="157">
        <f>'2.40-Dati'!B5825</f>
        <v>82.459999084472599</v>
      </c>
      <c r="G5826" s="157">
        <f t="shared" si="180"/>
        <v>2019.9966430664063</v>
      </c>
      <c r="H5826" s="157">
        <f t="shared" si="181"/>
        <v>1440.0024414061932</v>
      </c>
    </row>
    <row r="5827" spans="1:8" ht="15" customHeight="1" x14ac:dyDescent="0.2">
      <c r="A5827" s="152"/>
      <c r="B5827" s="152"/>
      <c r="C5827" s="152"/>
      <c r="D5827" s="152"/>
      <c r="E5827" s="153">
        <f>'2.40-Dati'!A5826</f>
        <v>45233.166666666664</v>
      </c>
      <c r="F5827" s="157">
        <f>'2.40-Dati'!B5826</f>
        <v>80.510002136230398</v>
      </c>
      <c r="G5827" s="157">
        <f t="shared" si="180"/>
        <v>-1949.9969482422016</v>
      </c>
      <c r="H5827" s="157">
        <f t="shared" si="181"/>
        <v>69.999694824204653</v>
      </c>
    </row>
    <row r="5828" spans="1:8" ht="15" customHeight="1" x14ac:dyDescent="0.2">
      <c r="A5828" s="152"/>
      <c r="B5828" s="152"/>
      <c r="C5828" s="152"/>
      <c r="D5828" s="152"/>
      <c r="E5828" s="153">
        <f>'2.40-Dati'!A5827</f>
        <v>45236.208333333336</v>
      </c>
      <c r="F5828" s="157">
        <f>'2.40-Dati'!B5827</f>
        <v>80.819999694824205</v>
      </c>
      <c r="G5828" s="157">
        <f t="shared" ref="G5828:G5891" si="182">IF($B$1="lunga",1,-1)*$B$3*(F5828-F5827)</f>
        <v>309.99755859380684</v>
      </c>
      <c r="H5828" s="157">
        <f t="shared" si="181"/>
        <v>-1639.9993896483948</v>
      </c>
    </row>
    <row r="5829" spans="1:8" ht="15" customHeight="1" x14ac:dyDescent="0.2">
      <c r="A5829" s="152"/>
      <c r="B5829" s="152"/>
      <c r="C5829" s="152"/>
      <c r="D5829" s="152"/>
      <c r="E5829" s="153">
        <f>'2.40-Dati'!A5828</f>
        <v>45237.208333333336</v>
      </c>
      <c r="F5829" s="157">
        <f>'2.40-Dati'!B5828</f>
        <v>77.370002746582003</v>
      </c>
      <c r="G5829" s="157">
        <f t="shared" si="182"/>
        <v>-3449.9969482422016</v>
      </c>
      <c r="H5829" s="157">
        <f t="shared" ref="H5829:H5892" si="183">G5828+G5829</f>
        <v>-3139.9993896483948</v>
      </c>
    </row>
    <row r="5830" spans="1:8" ht="15" customHeight="1" x14ac:dyDescent="0.2">
      <c r="A5830" s="152"/>
      <c r="B5830" s="152"/>
      <c r="C5830" s="152"/>
      <c r="D5830" s="152"/>
      <c r="E5830" s="153">
        <f>'2.40-Dati'!A5829</f>
        <v>45238.208333333336</v>
      </c>
      <c r="F5830" s="157">
        <f>'2.40-Dati'!B5829</f>
        <v>75.330001831054602</v>
      </c>
      <c r="G5830" s="157">
        <f t="shared" si="182"/>
        <v>-2040.0009155274006</v>
      </c>
      <c r="H5830" s="157">
        <f t="shared" si="183"/>
        <v>-5489.9978637696022</v>
      </c>
    </row>
    <row r="5831" spans="1:8" ht="15" customHeight="1" x14ac:dyDescent="0.2">
      <c r="A5831" s="152"/>
      <c r="B5831" s="152"/>
      <c r="C5831" s="152"/>
      <c r="D5831" s="152"/>
      <c r="E5831" s="153">
        <f>'2.40-Dati'!A5830</f>
        <v>45239.208333333336</v>
      </c>
      <c r="F5831" s="157">
        <f>'2.40-Dati'!B5830</f>
        <v>75.739997863769503</v>
      </c>
      <c r="G5831" s="157">
        <f t="shared" si="182"/>
        <v>409.99603271490059</v>
      </c>
      <c r="H5831" s="157">
        <f t="shared" si="183"/>
        <v>-1630.0048828125</v>
      </c>
    </row>
    <row r="5832" spans="1:8" ht="15" customHeight="1" x14ac:dyDescent="0.2">
      <c r="A5832" s="152"/>
      <c r="B5832" s="152"/>
      <c r="C5832" s="152"/>
      <c r="D5832" s="152"/>
      <c r="E5832" s="153">
        <f>'2.40-Dati'!A5831</f>
        <v>45240.208333333336</v>
      </c>
      <c r="F5832" s="157">
        <f>'2.40-Dati'!B5831</f>
        <v>77.169998168945298</v>
      </c>
      <c r="G5832" s="157">
        <f t="shared" si="182"/>
        <v>1430.0003051757953</v>
      </c>
      <c r="H5832" s="157">
        <f t="shared" si="183"/>
        <v>1839.9963378906959</v>
      </c>
    </row>
    <row r="5833" spans="1:8" ht="15" customHeight="1" x14ac:dyDescent="0.2">
      <c r="A5833" s="152"/>
      <c r="B5833" s="152"/>
      <c r="C5833" s="152"/>
      <c r="D5833" s="152"/>
      <c r="E5833" s="153">
        <f>'2.40-Dati'!A5832</f>
        <v>45243.208333333336</v>
      </c>
      <c r="F5833" s="157">
        <f>'2.40-Dati'!B5832</f>
        <v>78.260002136230398</v>
      </c>
      <c r="G5833" s="157">
        <f t="shared" si="182"/>
        <v>1090.0039672850994</v>
      </c>
      <c r="H5833" s="157">
        <f t="shared" si="183"/>
        <v>2520.0042724608948</v>
      </c>
    </row>
    <row r="5834" spans="1:8" ht="15" customHeight="1" x14ac:dyDescent="0.2">
      <c r="A5834" s="152"/>
      <c r="B5834" s="152"/>
      <c r="C5834" s="152"/>
      <c r="D5834" s="152"/>
      <c r="E5834" s="153">
        <f>'2.40-Dati'!A5833</f>
        <v>45244.208333333336</v>
      </c>
      <c r="F5834" s="157">
        <f>'2.40-Dati'!B5833</f>
        <v>78.260002136230398</v>
      </c>
      <c r="G5834" s="157">
        <f t="shared" si="182"/>
        <v>0</v>
      </c>
      <c r="H5834" s="157">
        <f t="shared" si="183"/>
        <v>1090.0039672850994</v>
      </c>
    </row>
    <row r="5835" spans="1:8" ht="15" customHeight="1" x14ac:dyDescent="0.2">
      <c r="A5835" s="152"/>
      <c r="B5835" s="152"/>
      <c r="C5835" s="152"/>
      <c r="D5835" s="152"/>
      <c r="E5835" s="153">
        <f>'2.40-Dati'!A5834</f>
        <v>45245.208333333336</v>
      </c>
      <c r="F5835" s="157">
        <f>'2.40-Dati'!B5834</f>
        <v>76.660003662109304</v>
      </c>
      <c r="G5835" s="157">
        <f t="shared" si="182"/>
        <v>-1599.9984741210938</v>
      </c>
      <c r="H5835" s="157">
        <f t="shared" si="183"/>
        <v>-1599.9984741210938</v>
      </c>
    </row>
    <row r="5836" spans="1:8" ht="15" customHeight="1" x14ac:dyDescent="0.2">
      <c r="A5836" s="152"/>
      <c r="B5836" s="152"/>
      <c r="C5836" s="152"/>
      <c r="D5836" s="152"/>
      <c r="E5836" s="153">
        <f>'2.40-Dati'!A5835</f>
        <v>45246.208333333336</v>
      </c>
      <c r="F5836" s="157">
        <f>'2.40-Dati'!B5835</f>
        <v>72.900001525878906</v>
      </c>
      <c r="G5836" s="157">
        <f t="shared" si="182"/>
        <v>-3760.0021362303978</v>
      </c>
      <c r="H5836" s="157">
        <f t="shared" si="183"/>
        <v>-5360.0006103514916</v>
      </c>
    </row>
    <row r="5837" spans="1:8" ht="15" customHeight="1" x14ac:dyDescent="0.2">
      <c r="A5837" s="152"/>
      <c r="B5837" s="152"/>
      <c r="C5837" s="152"/>
      <c r="D5837" s="152"/>
      <c r="E5837" s="153">
        <f>'2.40-Dati'!A5836</f>
        <v>45247.208333333336</v>
      </c>
      <c r="F5837" s="157">
        <f>'2.40-Dati'!B5836</f>
        <v>75.889999389648395</v>
      </c>
      <c r="G5837" s="157">
        <f t="shared" si="182"/>
        <v>2989.9978637694885</v>
      </c>
      <c r="H5837" s="157">
        <f t="shared" si="183"/>
        <v>-770.00427246090931</v>
      </c>
    </row>
    <row r="5838" spans="1:8" ht="15" customHeight="1" x14ac:dyDescent="0.2">
      <c r="A5838" s="152"/>
      <c r="B5838" s="152"/>
      <c r="C5838" s="152"/>
      <c r="D5838" s="152"/>
      <c r="E5838" s="153">
        <f>'2.40-Dati'!A5837</f>
        <v>45250.208333333336</v>
      </c>
      <c r="F5838" s="157">
        <f>'2.40-Dati'!B5837</f>
        <v>77.599998474121094</v>
      </c>
      <c r="G5838" s="157">
        <f t="shared" si="182"/>
        <v>1709.999084472699</v>
      </c>
      <c r="H5838" s="157">
        <f t="shared" si="183"/>
        <v>4699.9969482421875</v>
      </c>
    </row>
    <row r="5839" spans="1:8" ht="15" customHeight="1" x14ac:dyDescent="0.2">
      <c r="A5839" s="152"/>
      <c r="B5839" s="152"/>
      <c r="C5839" s="152"/>
      <c r="D5839" s="152"/>
      <c r="E5839" s="153">
        <f>'2.40-Dati'!A5838</f>
        <v>45251.208333333336</v>
      </c>
      <c r="F5839" s="157">
        <f>'2.40-Dati'!B5838</f>
        <v>77.769996643066406</v>
      </c>
      <c r="G5839" s="157">
        <f t="shared" si="182"/>
        <v>169.9981689453125</v>
      </c>
      <c r="H5839" s="157">
        <f t="shared" si="183"/>
        <v>1879.9972534180115</v>
      </c>
    </row>
    <row r="5840" spans="1:8" ht="15" customHeight="1" x14ac:dyDescent="0.2">
      <c r="A5840" s="152"/>
      <c r="B5840" s="152"/>
      <c r="C5840" s="152"/>
      <c r="D5840" s="152"/>
      <c r="E5840" s="153">
        <f>'2.40-Dati'!A5839</f>
        <v>45252.208333333336</v>
      </c>
      <c r="F5840" s="157">
        <f>'2.40-Dati'!B5839</f>
        <v>77.099998474121094</v>
      </c>
      <c r="G5840" s="157">
        <f t="shared" si="182"/>
        <v>-669.9981689453125</v>
      </c>
      <c r="H5840" s="157">
        <f t="shared" si="183"/>
        <v>-500</v>
      </c>
    </row>
    <row r="5841" spans="1:8" ht="15" customHeight="1" x14ac:dyDescent="0.2">
      <c r="A5841" s="152"/>
      <c r="B5841" s="152"/>
      <c r="C5841" s="152"/>
      <c r="D5841" s="152"/>
      <c r="E5841" s="153">
        <f>'2.40-Dati'!A5840</f>
        <v>45254.604166666664</v>
      </c>
      <c r="F5841" s="157">
        <f>'2.40-Dati'!B5840</f>
        <v>75.540000915527301</v>
      </c>
      <c r="G5841" s="157">
        <f t="shared" si="182"/>
        <v>-1559.9975585937927</v>
      </c>
      <c r="H5841" s="157">
        <f t="shared" si="183"/>
        <v>-2229.9957275391052</v>
      </c>
    </row>
    <row r="5842" spans="1:8" ht="15" customHeight="1" x14ac:dyDescent="0.2">
      <c r="A5842" s="152"/>
      <c r="B5842" s="152"/>
      <c r="C5842" s="152"/>
      <c r="D5842" s="152"/>
      <c r="E5842" s="153">
        <f>'2.40-Dati'!A5841</f>
        <v>45257.208333333336</v>
      </c>
      <c r="F5842" s="157">
        <f>'2.40-Dati'!B5841</f>
        <v>74.860000610351506</v>
      </c>
      <c r="G5842" s="157">
        <f t="shared" si="182"/>
        <v>-680.00030517579546</v>
      </c>
      <c r="H5842" s="157">
        <f t="shared" si="183"/>
        <v>-2239.9978637695881</v>
      </c>
    </row>
    <row r="5843" spans="1:8" ht="15" customHeight="1" x14ac:dyDescent="0.2">
      <c r="A5843" s="152"/>
      <c r="B5843" s="152"/>
      <c r="C5843" s="152"/>
      <c r="D5843" s="152"/>
      <c r="E5843" s="153">
        <f>'2.40-Dati'!A5842</f>
        <v>45258.208333333336</v>
      </c>
      <c r="F5843" s="157">
        <f>'2.40-Dati'!B5842</f>
        <v>76.410003662109304</v>
      </c>
      <c r="G5843" s="157">
        <f t="shared" si="182"/>
        <v>1550.0030517577984</v>
      </c>
      <c r="H5843" s="157">
        <f t="shared" si="183"/>
        <v>870.00274658200294</v>
      </c>
    </row>
    <row r="5844" spans="1:8" ht="15" customHeight="1" x14ac:dyDescent="0.2">
      <c r="A5844" s="152"/>
      <c r="B5844" s="152"/>
      <c r="C5844" s="152"/>
      <c r="D5844" s="152"/>
      <c r="E5844" s="153">
        <f>'2.40-Dati'!A5843</f>
        <v>45259.208333333336</v>
      </c>
      <c r="F5844" s="157">
        <f>'2.40-Dati'!B5843</f>
        <v>77.860000610351506</v>
      </c>
      <c r="G5844" s="157">
        <f t="shared" si="182"/>
        <v>1449.9969482422016</v>
      </c>
      <c r="H5844" s="157">
        <f t="shared" si="183"/>
        <v>3000</v>
      </c>
    </row>
    <row r="5845" spans="1:8" ht="15" customHeight="1" x14ac:dyDescent="0.2">
      <c r="A5845" s="152"/>
      <c r="B5845" s="152"/>
      <c r="C5845" s="152"/>
      <c r="D5845" s="152"/>
      <c r="E5845" s="153">
        <f>'2.40-Dati'!A5844</f>
        <v>45260.208333333336</v>
      </c>
      <c r="F5845" s="157">
        <f>'2.40-Dati'!B5844</f>
        <v>75.959999084472599</v>
      </c>
      <c r="G5845" s="157">
        <f t="shared" si="182"/>
        <v>-1900.0015258789063</v>
      </c>
      <c r="H5845" s="157">
        <f t="shared" si="183"/>
        <v>-450.00457763670465</v>
      </c>
    </row>
    <row r="5846" spans="1:8" ht="15" customHeight="1" x14ac:dyDescent="0.2">
      <c r="A5846" s="152"/>
      <c r="B5846" s="152"/>
      <c r="C5846" s="152"/>
      <c r="D5846" s="152"/>
      <c r="E5846" s="153">
        <f>'2.40-Dati'!A5845</f>
        <v>45261.208333333336</v>
      </c>
      <c r="F5846" s="157">
        <f>'2.40-Dati'!B5845</f>
        <v>74.069999694824205</v>
      </c>
      <c r="G5846" s="157">
        <f t="shared" si="182"/>
        <v>-1889.9993896483948</v>
      </c>
      <c r="H5846" s="157">
        <f t="shared" si="183"/>
        <v>-3790.000915527301</v>
      </c>
    </row>
    <row r="5847" spans="1:8" ht="15" customHeight="1" x14ac:dyDescent="0.2">
      <c r="A5847" s="152"/>
      <c r="B5847" s="152"/>
      <c r="C5847" s="152"/>
      <c r="D5847" s="152"/>
      <c r="E5847" s="153">
        <f>'2.40-Dati'!A5846</f>
        <v>45264.208333333336</v>
      </c>
      <c r="F5847" s="157">
        <f>'2.40-Dati'!B5846</f>
        <v>73.040000915527301</v>
      </c>
      <c r="G5847" s="157">
        <f t="shared" si="182"/>
        <v>-1029.9987792969034</v>
      </c>
      <c r="H5847" s="157">
        <f t="shared" si="183"/>
        <v>-2919.9981689452979</v>
      </c>
    </row>
    <row r="5848" spans="1:8" ht="15" customHeight="1" x14ac:dyDescent="0.2">
      <c r="A5848" s="152"/>
      <c r="B5848" s="152"/>
      <c r="C5848" s="152"/>
      <c r="D5848" s="152"/>
      <c r="E5848" s="153">
        <f>'2.40-Dati'!A5847</f>
        <v>45265.208333333336</v>
      </c>
      <c r="F5848" s="157">
        <f>'2.40-Dati'!B5847</f>
        <v>72.319999694824205</v>
      </c>
      <c r="G5848" s="157">
        <f t="shared" si="182"/>
        <v>-720.00122070309658</v>
      </c>
      <c r="H5848" s="157">
        <f t="shared" si="183"/>
        <v>-1750</v>
      </c>
    </row>
    <row r="5849" spans="1:8" ht="15" customHeight="1" x14ac:dyDescent="0.2">
      <c r="A5849" s="152"/>
      <c r="B5849" s="152"/>
      <c r="C5849" s="152"/>
      <c r="D5849" s="152"/>
      <c r="E5849" s="153">
        <f>'2.40-Dati'!A5848</f>
        <v>45266.208333333336</v>
      </c>
      <c r="F5849" s="157">
        <f>'2.40-Dati'!B5848</f>
        <v>69.379997253417898</v>
      </c>
      <c r="G5849" s="157">
        <f t="shared" si="182"/>
        <v>-2940.0024414063068</v>
      </c>
      <c r="H5849" s="157">
        <f t="shared" si="183"/>
        <v>-3660.0036621094032</v>
      </c>
    </row>
    <row r="5850" spans="1:8" ht="15" customHeight="1" x14ac:dyDescent="0.2">
      <c r="A5850" s="152"/>
      <c r="B5850" s="152"/>
      <c r="C5850" s="152"/>
      <c r="D5850" s="152"/>
      <c r="E5850" s="153">
        <f>'2.40-Dati'!A5849</f>
        <v>45267.208333333336</v>
      </c>
      <c r="F5850" s="157">
        <f>'2.40-Dati'!B5849</f>
        <v>69.339996337890597</v>
      </c>
      <c r="G5850" s="157">
        <f t="shared" si="182"/>
        <v>-40.000915527301117</v>
      </c>
      <c r="H5850" s="157">
        <f t="shared" si="183"/>
        <v>-2980.0033569336078</v>
      </c>
    </row>
    <row r="5851" spans="1:8" ht="15" customHeight="1" x14ac:dyDescent="0.2">
      <c r="A5851" s="152"/>
      <c r="B5851" s="152"/>
      <c r="C5851" s="152"/>
      <c r="D5851" s="152"/>
      <c r="E5851" s="153">
        <f>'2.40-Dati'!A5850</f>
        <v>45268.208333333336</v>
      </c>
      <c r="F5851" s="157">
        <f>'2.40-Dati'!B5850</f>
        <v>71.230003356933594</v>
      </c>
      <c r="G5851" s="157">
        <f t="shared" si="182"/>
        <v>1890.0070190429972</v>
      </c>
      <c r="H5851" s="157">
        <f t="shared" si="183"/>
        <v>1850.0061035156959</v>
      </c>
    </row>
    <row r="5852" spans="1:8" ht="15" customHeight="1" x14ac:dyDescent="0.2">
      <c r="A5852" s="152"/>
      <c r="B5852" s="152"/>
      <c r="C5852" s="152"/>
      <c r="D5852" s="152"/>
      <c r="E5852" s="153">
        <f>'2.40-Dati'!A5851</f>
        <v>45271.208333333336</v>
      </c>
      <c r="F5852" s="157">
        <f>'2.40-Dati'!B5851</f>
        <v>71.319999694824205</v>
      </c>
      <c r="G5852" s="157">
        <f t="shared" si="182"/>
        <v>89.996337890610789</v>
      </c>
      <c r="H5852" s="157">
        <f t="shared" si="183"/>
        <v>1980.0033569336078</v>
      </c>
    </row>
    <row r="5853" spans="1:8" ht="15" customHeight="1" x14ac:dyDescent="0.2">
      <c r="A5853" s="152"/>
      <c r="B5853" s="152"/>
      <c r="C5853" s="152"/>
      <c r="D5853" s="152"/>
      <c r="E5853" s="153">
        <f>'2.40-Dati'!A5852</f>
        <v>45272.208333333336</v>
      </c>
      <c r="F5853" s="157">
        <f>'2.40-Dati'!B5852</f>
        <v>68.610000610351506</v>
      </c>
      <c r="G5853" s="157">
        <f t="shared" si="182"/>
        <v>-2709.999084472699</v>
      </c>
      <c r="H5853" s="157">
        <f t="shared" si="183"/>
        <v>-2620.0027465820881</v>
      </c>
    </row>
    <row r="5854" spans="1:8" ht="15" customHeight="1" x14ac:dyDescent="0.2">
      <c r="A5854" s="152"/>
      <c r="B5854" s="152"/>
      <c r="C5854" s="152"/>
      <c r="D5854" s="152"/>
      <c r="E5854" s="153">
        <f>'2.40-Dati'!A5853</f>
        <v>45273.208333333336</v>
      </c>
      <c r="F5854" s="157">
        <f>'2.40-Dati'!B5853</f>
        <v>69.470001220703097</v>
      </c>
      <c r="G5854" s="157">
        <f t="shared" si="182"/>
        <v>860.00061035159092</v>
      </c>
      <c r="H5854" s="157">
        <f t="shared" si="183"/>
        <v>-1849.9984741211081</v>
      </c>
    </row>
    <row r="5855" spans="1:8" ht="15" customHeight="1" x14ac:dyDescent="0.2">
      <c r="A5855" s="152"/>
      <c r="B5855" s="152"/>
      <c r="C5855" s="152"/>
      <c r="D5855" s="152"/>
      <c r="E5855" s="153">
        <f>'2.40-Dati'!A5854</f>
        <v>45274.208333333336</v>
      </c>
      <c r="F5855" s="157">
        <f>'2.40-Dati'!B5854</f>
        <v>71.580001831054602</v>
      </c>
      <c r="G5855" s="157">
        <f t="shared" si="182"/>
        <v>2110.0006103515057</v>
      </c>
      <c r="H5855" s="157">
        <f t="shared" si="183"/>
        <v>2970.0012207030968</v>
      </c>
    </row>
    <row r="5856" spans="1:8" ht="15" customHeight="1" x14ac:dyDescent="0.2">
      <c r="A5856" s="152"/>
      <c r="B5856" s="152"/>
      <c r="C5856" s="152"/>
      <c r="D5856" s="152"/>
      <c r="E5856" s="153">
        <f>'2.40-Dati'!A5855</f>
        <v>45275.208333333336</v>
      </c>
      <c r="F5856" s="157">
        <f>'2.40-Dati'!B5855</f>
        <v>71.430000305175696</v>
      </c>
      <c r="G5856" s="157">
        <f t="shared" si="182"/>
        <v>-150.00152587890625</v>
      </c>
      <c r="H5856" s="157">
        <f t="shared" si="183"/>
        <v>1959.9990844725994</v>
      </c>
    </row>
    <row r="5857" spans="1:8" ht="15" customHeight="1" x14ac:dyDescent="0.2">
      <c r="A5857" s="152"/>
      <c r="B5857" s="152"/>
      <c r="C5857" s="152"/>
      <c r="D5857" s="152"/>
      <c r="E5857" s="153">
        <f>'2.40-Dati'!A5856</f>
        <v>45278.208333333336</v>
      </c>
      <c r="F5857" s="157">
        <f>'2.40-Dati'!B5856</f>
        <v>72.470001220703097</v>
      </c>
      <c r="G5857" s="157">
        <f t="shared" si="182"/>
        <v>1040.0009155274006</v>
      </c>
      <c r="H5857" s="157">
        <f t="shared" si="183"/>
        <v>889.99938964849434</v>
      </c>
    </row>
    <row r="5858" spans="1:8" ht="15" customHeight="1" x14ac:dyDescent="0.2">
      <c r="A5858" s="152"/>
      <c r="B5858" s="152"/>
      <c r="C5858" s="152"/>
      <c r="D5858" s="152"/>
      <c r="E5858" s="153">
        <f>'2.40-Dati'!A5857</f>
        <v>45279.208333333336</v>
      </c>
      <c r="F5858" s="157">
        <f>'2.40-Dati'!B5857</f>
        <v>73.440002441406193</v>
      </c>
      <c r="G5858" s="157">
        <f t="shared" si="182"/>
        <v>970.00122070309658</v>
      </c>
      <c r="H5858" s="157">
        <f t="shared" si="183"/>
        <v>2010.0021362304972</v>
      </c>
    </row>
    <row r="5859" spans="1:8" ht="15" customHeight="1" x14ac:dyDescent="0.2">
      <c r="A5859" s="152"/>
      <c r="B5859" s="152"/>
      <c r="C5859" s="152"/>
      <c r="D5859" s="152"/>
      <c r="E5859" s="153">
        <f>'2.40-Dati'!A5858</f>
        <v>45280.208333333336</v>
      </c>
      <c r="F5859" s="157">
        <f>'2.40-Dati'!B5858</f>
        <v>74.220001220703097</v>
      </c>
      <c r="G5859" s="157">
        <f t="shared" si="182"/>
        <v>779.99877929690342</v>
      </c>
      <c r="H5859" s="157">
        <f t="shared" si="183"/>
        <v>1750</v>
      </c>
    </row>
    <row r="5860" spans="1:8" ht="15" customHeight="1" x14ac:dyDescent="0.2">
      <c r="A5860" s="152"/>
      <c r="B5860" s="152"/>
      <c r="C5860" s="152"/>
      <c r="D5860" s="152"/>
      <c r="E5860" s="153">
        <f>'2.40-Dati'!A5859</f>
        <v>45281.208333333336</v>
      </c>
      <c r="F5860" s="157">
        <f>'2.40-Dati'!B5859</f>
        <v>73.889999389648395</v>
      </c>
      <c r="G5860" s="157">
        <f t="shared" si="182"/>
        <v>-330.00183105470171</v>
      </c>
      <c r="H5860" s="157">
        <f t="shared" si="183"/>
        <v>449.99694824220171</v>
      </c>
    </row>
    <row r="5861" spans="1:8" ht="15" customHeight="1" x14ac:dyDescent="0.2">
      <c r="A5861" s="152"/>
      <c r="B5861" s="152"/>
      <c r="C5861" s="152"/>
      <c r="D5861" s="152"/>
      <c r="E5861" s="153">
        <f>'2.40-Dati'!A5860</f>
        <v>45282.208333333336</v>
      </c>
      <c r="F5861" s="157">
        <f>'2.40-Dati'!B5860</f>
        <v>73.559997558593693</v>
      </c>
      <c r="G5861" s="157">
        <f t="shared" si="182"/>
        <v>-330.00183105470171</v>
      </c>
      <c r="H5861" s="157">
        <f t="shared" si="183"/>
        <v>-660.00366210940342</v>
      </c>
    </row>
    <row r="5862" spans="1:8" ht="15" customHeight="1" x14ac:dyDescent="0.2">
      <c r="A5862" s="152"/>
      <c r="B5862" s="152"/>
      <c r="C5862" s="152"/>
      <c r="D5862" s="152"/>
      <c r="E5862" s="153">
        <f>'2.40-Dati'!A5861</f>
        <v>45286.208333333336</v>
      </c>
      <c r="F5862" s="157">
        <f>'2.40-Dati'!B5861</f>
        <v>75.569999694824205</v>
      </c>
      <c r="G5862" s="157">
        <f t="shared" si="182"/>
        <v>2010.0021362305115</v>
      </c>
      <c r="H5862" s="157">
        <f t="shared" si="183"/>
        <v>1680.0003051758099</v>
      </c>
    </row>
    <row r="5863" spans="1:8" ht="15" customHeight="1" x14ac:dyDescent="0.2">
      <c r="A5863" s="152"/>
      <c r="B5863" s="152"/>
      <c r="C5863" s="152"/>
      <c r="D5863" s="152"/>
      <c r="E5863" s="153">
        <f>'2.40-Dati'!A5862</f>
        <v>45287.208333333336</v>
      </c>
      <c r="F5863" s="157">
        <f>'2.40-Dati'!B5862</f>
        <v>74.110000610351506</v>
      </c>
      <c r="G5863" s="157">
        <f t="shared" si="182"/>
        <v>-1459.999084472699</v>
      </c>
      <c r="H5863" s="157">
        <f t="shared" si="183"/>
        <v>550.0030517578125</v>
      </c>
    </row>
    <row r="5864" spans="1:8" ht="15" customHeight="1" x14ac:dyDescent="0.2">
      <c r="A5864" s="152"/>
      <c r="B5864" s="152"/>
      <c r="C5864" s="152"/>
      <c r="D5864" s="152"/>
      <c r="E5864" s="153">
        <f>'2.40-Dati'!A5863</f>
        <v>45288.208333333336</v>
      </c>
      <c r="F5864" s="157">
        <f>'2.40-Dati'!B5863</f>
        <v>71.769996643066406</v>
      </c>
      <c r="G5864" s="157">
        <f t="shared" si="182"/>
        <v>-2340.0039672850994</v>
      </c>
      <c r="H5864" s="157">
        <f t="shared" si="183"/>
        <v>-3800.0030517577984</v>
      </c>
    </row>
    <row r="5865" spans="1:8" ht="15" customHeight="1" x14ac:dyDescent="0.2">
      <c r="A5865" s="152"/>
      <c r="B5865" s="152"/>
      <c r="C5865" s="152"/>
      <c r="D5865" s="152"/>
      <c r="E5865" s="153">
        <f>'2.40-Dati'!A5864</f>
        <v>45289.208333333336</v>
      </c>
      <c r="F5865" s="157">
        <f>'2.40-Dati'!B5864</f>
        <v>71.650001525878906</v>
      </c>
      <c r="G5865" s="157">
        <f t="shared" si="182"/>
        <v>-119.9951171875</v>
      </c>
      <c r="H5865" s="157">
        <f t="shared" si="183"/>
        <v>-2459.9990844725994</v>
      </c>
    </row>
    <row r="5866" spans="1:8" ht="15" customHeight="1" x14ac:dyDescent="0.2">
      <c r="A5866" s="152"/>
      <c r="B5866" s="152"/>
      <c r="C5866" s="152"/>
      <c r="D5866" s="152"/>
      <c r="E5866" s="153">
        <f>'2.40-Dati'!A5865</f>
        <v>45293.208333333336</v>
      </c>
      <c r="F5866" s="157">
        <f>'2.40-Dati'!B5865</f>
        <v>70.379997253417898</v>
      </c>
      <c r="G5866" s="157">
        <f t="shared" si="182"/>
        <v>-1270.0042724610084</v>
      </c>
      <c r="H5866" s="157">
        <f t="shared" si="183"/>
        <v>-1389.9993896485084</v>
      </c>
    </row>
    <row r="5867" spans="1:8" ht="15" customHeight="1" x14ac:dyDescent="0.2">
      <c r="A5867" s="152"/>
      <c r="B5867" s="152"/>
      <c r="C5867" s="152"/>
      <c r="D5867" s="152"/>
      <c r="E5867" s="153">
        <f>'2.40-Dati'!A5866</f>
        <v>45294.208333333336</v>
      </c>
      <c r="F5867" s="157">
        <f>'2.40-Dati'!B5866</f>
        <v>72.699996948242102</v>
      </c>
      <c r="G5867" s="157">
        <f t="shared" si="182"/>
        <v>2319.9996948242047</v>
      </c>
      <c r="H5867" s="157">
        <f t="shared" si="183"/>
        <v>1049.9954223631962</v>
      </c>
    </row>
    <row r="5868" spans="1:8" ht="15" customHeight="1" x14ac:dyDescent="0.2">
      <c r="A5868" s="152"/>
      <c r="B5868" s="152"/>
      <c r="C5868" s="152"/>
      <c r="D5868" s="152"/>
      <c r="E5868" s="153">
        <f>'2.40-Dati'!A5867</f>
        <v>45295.208333333336</v>
      </c>
      <c r="F5868" s="157">
        <f>'2.40-Dati'!B5867</f>
        <v>72.190002441406193</v>
      </c>
      <c r="G5868" s="157">
        <f t="shared" si="182"/>
        <v>-509.99450683590908</v>
      </c>
      <c r="H5868" s="157">
        <f t="shared" si="183"/>
        <v>1810.0051879882956</v>
      </c>
    </row>
    <row r="5869" spans="1:8" ht="15" customHeight="1" x14ac:dyDescent="0.2">
      <c r="A5869" s="152"/>
      <c r="B5869" s="152"/>
      <c r="C5869" s="152"/>
      <c r="D5869" s="152"/>
      <c r="E5869" s="153">
        <f>'2.40-Dati'!A5868</f>
        <v>45296.208333333336</v>
      </c>
      <c r="F5869" s="157">
        <f>'2.40-Dati'!B5868</f>
        <v>73.809997558593693</v>
      </c>
      <c r="G5869" s="157">
        <f t="shared" si="182"/>
        <v>1619.9951171875</v>
      </c>
      <c r="H5869" s="157">
        <f t="shared" si="183"/>
        <v>1110.0006103515909</v>
      </c>
    </row>
    <row r="5870" spans="1:8" ht="15" customHeight="1" x14ac:dyDescent="0.2">
      <c r="A5870" s="152"/>
      <c r="B5870" s="152"/>
      <c r="C5870" s="152"/>
      <c r="D5870" s="152"/>
      <c r="E5870" s="153">
        <f>'2.40-Dati'!A5869</f>
        <v>45299.208333333336</v>
      </c>
      <c r="F5870" s="157">
        <f>'2.40-Dati'!B5869</f>
        <v>70.769996643066406</v>
      </c>
      <c r="G5870" s="157">
        <f t="shared" si="182"/>
        <v>-3040.0009155272869</v>
      </c>
      <c r="H5870" s="157">
        <f t="shared" si="183"/>
        <v>-1420.0057983397869</v>
      </c>
    </row>
    <row r="5871" spans="1:8" ht="15" customHeight="1" x14ac:dyDescent="0.2">
      <c r="A5871" s="152"/>
      <c r="B5871" s="152"/>
      <c r="C5871" s="152"/>
      <c r="D5871" s="152"/>
      <c r="E5871" s="153">
        <f>'2.40-Dati'!A5870</f>
        <v>45300.208333333336</v>
      </c>
      <c r="F5871" s="157">
        <f>'2.40-Dati'!B5870</f>
        <v>72.239997863769503</v>
      </c>
      <c r="G5871" s="157">
        <f t="shared" si="182"/>
        <v>1470.0012207030966</v>
      </c>
      <c r="H5871" s="157">
        <f t="shared" si="183"/>
        <v>-1569.9996948241903</v>
      </c>
    </row>
    <row r="5872" spans="1:8" ht="15" customHeight="1" x14ac:dyDescent="0.2">
      <c r="A5872" s="152"/>
      <c r="B5872" s="152"/>
      <c r="C5872" s="152"/>
      <c r="D5872" s="152"/>
      <c r="E5872" s="153">
        <f>'2.40-Dati'!A5871</f>
        <v>45301.208333333336</v>
      </c>
      <c r="F5872" s="157">
        <f>'2.40-Dati'!B5871</f>
        <v>71.370002746582003</v>
      </c>
      <c r="G5872" s="157">
        <f t="shared" si="182"/>
        <v>-869.9951171875</v>
      </c>
      <c r="H5872" s="157">
        <f t="shared" si="183"/>
        <v>600.00610351559658</v>
      </c>
    </row>
    <row r="5873" spans="1:8" ht="15" customHeight="1" x14ac:dyDescent="0.2">
      <c r="A5873" s="152"/>
      <c r="B5873" s="152"/>
      <c r="C5873" s="152"/>
      <c r="D5873" s="152"/>
      <c r="E5873" s="153">
        <f>'2.40-Dati'!A5872</f>
        <v>45302.208333333336</v>
      </c>
      <c r="F5873" s="157">
        <f>'2.40-Dati'!B5872</f>
        <v>72.019996643066406</v>
      </c>
      <c r="G5873" s="157">
        <f t="shared" si="182"/>
        <v>649.99389648440342</v>
      </c>
      <c r="H5873" s="157">
        <f t="shared" si="183"/>
        <v>-220.00122070309658</v>
      </c>
    </row>
    <row r="5874" spans="1:8" ht="15" customHeight="1" x14ac:dyDescent="0.2">
      <c r="A5874" s="152"/>
      <c r="B5874" s="152"/>
      <c r="C5874" s="152"/>
      <c r="D5874" s="152"/>
      <c r="E5874" s="153">
        <f>'2.40-Dati'!A5873</f>
        <v>45303.208333333336</v>
      </c>
      <c r="F5874" s="157">
        <f>'2.40-Dati'!B5873</f>
        <v>72.680000305175696</v>
      </c>
      <c r="G5874" s="157">
        <f t="shared" si="182"/>
        <v>660.00366210928973</v>
      </c>
      <c r="H5874" s="157">
        <f t="shared" si="183"/>
        <v>1309.9975585936932</v>
      </c>
    </row>
    <row r="5875" spans="1:8" ht="15" customHeight="1" x14ac:dyDescent="0.2">
      <c r="A5875" s="152"/>
      <c r="B5875" s="152"/>
      <c r="C5875" s="152"/>
      <c r="D5875" s="152"/>
      <c r="E5875" s="153">
        <f>'2.40-Dati'!A5874</f>
        <v>45307.208333333336</v>
      </c>
      <c r="F5875" s="157">
        <f>'2.40-Dati'!B5874</f>
        <v>72.400001525878906</v>
      </c>
      <c r="G5875" s="157">
        <f t="shared" si="182"/>
        <v>-279.99877929678973</v>
      </c>
      <c r="H5875" s="157">
        <f t="shared" si="183"/>
        <v>380.0048828125</v>
      </c>
    </row>
    <row r="5876" spans="1:8" ht="15" customHeight="1" x14ac:dyDescent="0.2">
      <c r="A5876" s="152"/>
      <c r="B5876" s="152"/>
      <c r="C5876" s="152"/>
      <c r="D5876" s="152"/>
      <c r="E5876" s="153">
        <f>'2.40-Dati'!A5875</f>
        <v>45308.208333333336</v>
      </c>
      <c r="F5876" s="157">
        <f>'2.40-Dati'!B5875</f>
        <v>72.559997558593693</v>
      </c>
      <c r="G5876" s="157">
        <f t="shared" si="182"/>
        <v>159.99603271478691</v>
      </c>
      <c r="H5876" s="157">
        <f t="shared" si="183"/>
        <v>-120.00274658200283</v>
      </c>
    </row>
    <row r="5877" spans="1:8" ht="15" customHeight="1" x14ac:dyDescent="0.2">
      <c r="A5877" s="152"/>
      <c r="B5877" s="152"/>
      <c r="C5877" s="152"/>
      <c r="D5877" s="152"/>
      <c r="E5877" s="153">
        <f>'2.40-Dati'!A5876</f>
        <v>45309.208333333336</v>
      </c>
      <c r="F5877" s="157">
        <f>'2.40-Dati'!B5876</f>
        <v>74.080001831054602</v>
      </c>
      <c r="G5877" s="157">
        <f t="shared" si="182"/>
        <v>1520.0042724609091</v>
      </c>
      <c r="H5877" s="157">
        <f t="shared" si="183"/>
        <v>1680.000305175696</v>
      </c>
    </row>
    <row r="5878" spans="1:8" ht="15" customHeight="1" x14ac:dyDescent="0.2">
      <c r="A5878" s="152"/>
      <c r="B5878" s="152"/>
      <c r="C5878" s="152"/>
      <c r="D5878" s="152"/>
      <c r="E5878" s="153">
        <f>'2.40-Dati'!A5877</f>
        <v>45310.208333333336</v>
      </c>
      <c r="F5878" s="157">
        <f>'2.40-Dati'!B5877</f>
        <v>73.410003662109304</v>
      </c>
      <c r="G5878" s="157">
        <f t="shared" si="182"/>
        <v>-669.99816894529829</v>
      </c>
      <c r="H5878" s="157">
        <f t="shared" si="183"/>
        <v>850.00610351561079</v>
      </c>
    </row>
    <row r="5879" spans="1:8" ht="15" customHeight="1" x14ac:dyDescent="0.2">
      <c r="A5879" s="152"/>
      <c r="B5879" s="152"/>
      <c r="C5879" s="152"/>
      <c r="D5879" s="152"/>
      <c r="E5879" s="153">
        <f>'2.40-Dati'!A5878</f>
        <v>45313.208333333336</v>
      </c>
      <c r="F5879" s="157">
        <f>'2.40-Dati'!B5878</f>
        <v>75.190002441406193</v>
      </c>
      <c r="G5879" s="157">
        <f t="shared" si="182"/>
        <v>1779.9987792968891</v>
      </c>
      <c r="H5879" s="157">
        <f t="shared" si="183"/>
        <v>1110.0006103515907</v>
      </c>
    </row>
    <row r="5880" spans="1:8" ht="15" customHeight="1" x14ac:dyDescent="0.2">
      <c r="A5880" s="152"/>
      <c r="B5880" s="152"/>
      <c r="C5880" s="152"/>
      <c r="D5880" s="152"/>
      <c r="E5880" s="153">
        <f>'2.40-Dati'!A5879</f>
        <v>45314.208333333336</v>
      </c>
      <c r="F5880" s="157">
        <f>'2.40-Dati'!B5879</f>
        <v>74.370002746582003</v>
      </c>
      <c r="G5880" s="157">
        <f t="shared" si="182"/>
        <v>-819.99969482419033</v>
      </c>
      <c r="H5880" s="157">
        <f t="shared" si="183"/>
        <v>959.99908447269877</v>
      </c>
    </row>
    <row r="5881" spans="1:8" ht="15" customHeight="1" x14ac:dyDescent="0.2">
      <c r="A5881" s="152"/>
      <c r="B5881" s="152"/>
      <c r="C5881" s="152"/>
      <c r="D5881" s="152"/>
      <c r="E5881" s="153">
        <f>'2.40-Dati'!A5880</f>
        <v>45315.208333333336</v>
      </c>
      <c r="F5881" s="157">
        <f>'2.40-Dati'!B5880</f>
        <v>75.089996337890597</v>
      </c>
      <c r="G5881" s="157">
        <f t="shared" si="182"/>
        <v>719.99359130859375</v>
      </c>
      <c r="H5881" s="157">
        <f t="shared" si="183"/>
        <v>-100.00610351559658</v>
      </c>
    </row>
    <row r="5882" spans="1:8" ht="15" customHeight="1" x14ac:dyDescent="0.2">
      <c r="A5882" s="152"/>
      <c r="B5882" s="152"/>
      <c r="C5882" s="152"/>
      <c r="D5882" s="152"/>
      <c r="E5882" s="153">
        <f>'2.40-Dati'!A5881</f>
        <v>45316.208333333336</v>
      </c>
      <c r="F5882" s="157">
        <f>'2.40-Dati'!B5881</f>
        <v>77.360000610351506</v>
      </c>
      <c r="G5882" s="157">
        <f t="shared" si="182"/>
        <v>2270.0042724609093</v>
      </c>
      <c r="H5882" s="157">
        <f t="shared" si="183"/>
        <v>2989.9978637695031</v>
      </c>
    </row>
    <row r="5883" spans="1:8" ht="15" customHeight="1" x14ac:dyDescent="0.2">
      <c r="A5883" s="152"/>
      <c r="B5883" s="152"/>
      <c r="C5883" s="152"/>
      <c r="D5883" s="152"/>
      <c r="E5883" s="153">
        <f>'2.40-Dati'!A5882</f>
        <v>45317.208333333336</v>
      </c>
      <c r="F5883" s="157">
        <f>'2.40-Dati'!B5882</f>
        <v>78.010002136230398</v>
      </c>
      <c r="G5883" s="157">
        <f t="shared" si="182"/>
        <v>650.00152587889204</v>
      </c>
      <c r="H5883" s="157">
        <f t="shared" si="183"/>
        <v>2920.0057983398015</v>
      </c>
    </row>
    <row r="5884" spans="1:8" ht="15" customHeight="1" x14ac:dyDescent="0.2">
      <c r="A5884" s="152"/>
      <c r="B5884" s="152"/>
      <c r="C5884" s="152"/>
      <c r="D5884" s="152"/>
      <c r="E5884" s="153">
        <f>'2.40-Dati'!A5883</f>
        <v>45320.208333333336</v>
      </c>
      <c r="F5884" s="157">
        <f>'2.40-Dati'!B5883</f>
        <v>76.779998779296804</v>
      </c>
      <c r="G5884" s="157">
        <f t="shared" si="182"/>
        <v>-1230.0033569335938</v>
      </c>
      <c r="H5884" s="157">
        <f t="shared" si="183"/>
        <v>-580.00183105470171</v>
      </c>
    </row>
    <row r="5885" spans="1:8" ht="15" customHeight="1" x14ac:dyDescent="0.2">
      <c r="A5885" s="152"/>
      <c r="B5885" s="152"/>
      <c r="C5885" s="152"/>
      <c r="D5885" s="152"/>
      <c r="E5885" s="153">
        <f>'2.40-Dati'!A5884</f>
        <v>45321.208333333336</v>
      </c>
      <c r="F5885" s="157">
        <f>'2.40-Dati'!B5884</f>
        <v>77.819999694824205</v>
      </c>
      <c r="G5885" s="157">
        <f t="shared" si="182"/>
        <v>1040.0009155274006</v>
      </c>
      <c r="H5885" s="157">
        <f t="shared" si="183"/>
        <v>-190.00244140619316</v>
      </c>
    </row>
    <row r="5886" spans="1:8" ht="15" customHeight="1" x14ac:dyDescent="0.2">
      <c r="A5886" s="152"/>
      <c r="B5886" s="152"/>
      <c r="C5886" s="152"/>
      <c r="D5886" s="152"/>
      <c r="E5886" s="153">
        <f>'2.40-Dati'!A5885</f>
        <v>45322.208333333336</v>
      </c>
      <c r="F5886" s="157">
        <f>'2.40-Dati'!B5885</f>
        <v>75.849998474121094</v>
      </c>
      <c r="G5886" s="157">
        <f t="shared" si="182"/>
        <v>-1970.0012207031109</v>
      </c>
      <c r="H5886" s="157">
        <f t="shared" si="183"/>
        <v>-930.00030517571031</v>
      </c>
    </row>
    <row r="5887" spans="1:8" ht="15" customHeight="1" x14ac:dyDescent="0.2">
      <c r="A5887" s="152"/>
      <c r="B5887" s="152"/>
      <c r="C5887" s="152"/>
      <c r="D5887" s="152"/>
      <c r="E5887" s="153">
        <f>'2.40-Dati'!A5886</f>
        <v>45323.208333333336</v>
      </c>
      <c r="F5887" s="157">
        <f>'2.40-Dati'!B5886</f>
        <v>73.819999694824205</v>
      </c>
      <c r="G5887" s="157">
        <f t="shared" si="182"/>
        <v>-2029.9987792968891</v>
      </c>
      <c r="H5887" s="157">
        <f t="shared" si="183"/>
        <v>-4000</v>
      </c>
    </row>
    <row r="5888" spans="1:8" ht="15" customHeight="1" x14ac:dyDescent="0.2">
      <c r="A5888" s="152"/>
      <c r="B5888" s="152"/>
      <c r="C5888" s="152"/>
      <c r="D5888" s="152"/>
      <c r="E5888" s="153">
        <f>'2.40-Dati'!A5887</f>
        <v>45324.208333333336</v>
      </c>
      <c r="F5888" s="157">
        <f>'2.40-Dati'!B5887</f>
        <v>72.279998779296804</v>
      </c>
      <c r="G5888" s="157">
        <f t="shared" si="182"/>
        <v>-1540.0009155274006</v>
      </c>
      <c r="H5888" s="157">
        <f t="shared" si="183"/>
        <v>-3569.9996948242897</v>
      </c>
    </row>
    <row r="5889" spans="1:8" ht="15" customHeight="1" x14ac:dyDescent="0.2">
      <c r="A5889" s="152"/>
      <c r="B5889" s="152"/>
      <c r="C5889" s="152"/>
      <c r="D5889" s="152"/>
      <c r="E5889" s="153">
        <f>'2.40-Dati'!A5888</f>
        <v>45327.208333333336</v>
      </c>
      <c r="F5889" s="157">
        <f>'2.40-Dati'!B5888</f>
        <v>72.779998779296804</v>
      </c>
      <c r="G5889" s="157">
        <f t="shared" si="182"/>
        <v>500</v>
      </c>
      <c r="H5889" s="157">
        <f t="shared" si="183"/>
        <v>-1040.0009155274006</v>
      </c>
    </row>
    <row r="5890" spans="1:8" ht="15" customHeight="1" x14ac:dyDescent="0.2">
      <c r="A5890" s="152"/>
      <c r="B5890" s="152"/>
      <c r="C5890" s="152"/>
      <c r="D5890" s="152"/>
      <c r="E5890" s="153">
        <f>'2.40-Dati'!A5889</f>
        <v>45328.208333333336</v>
      </c>
      <c r="F5890" s="157">
        <f>'2.40-Dati'!B5889</f>
        <v>73.309997558593693</v>
      </c>
      <c r="G5890" s="157">
        <f t="shared" si="182"/>
        <v>529.99877929688921</v>
      </c>
      <c r="H5890" s="157">
        <f t="shared" si="183"/>
        <v>1029.9987792968891</v>
      </c>
    </row>
    <row r="5891" spans="1:8" ht="15" customHeight="1" x14ac:dyDescent="0.2">
      <c r="A5891" s="152"/>
      <c r="B5891" s="152"/>
      <c r="C5891" s="152"/>
      <c r="D5891" s="152"/>
      <c r="E5891" s="153">
        <f>'2.40-Dati'!A5890</f>
        <v>45329.208333333336</v>
      </c>
      <c r="F5891" s="157">
        <f>'2.40-Dati'!B5890</f>
        <v>73.860000610351506</v>
      </c>
      <c r="G5891" s="157">
        <f t="shared" si="182"/>
        <v>550.0030517578125</v>
      </c>
      <c r="H5891" s="157">
        <f t="shared" si="183"/>
        <v>1080.0018310547016</v>
      </c>
    </row>
    <row r="5892" spans="1:8" ht="15" customHeight="1" x14ac:dyDescent="0.2">
      <c r="A5892" s="152"/>
      <c r="B5892" s="152"/>
      <c r="C5892" s="152"/>
      <c r="D5892" s="152"/>
      <c r="E5892" s="153">
        <f>'2.40-Dati'!A5891</f>
        <v>45330.208333333336</v>
      </c>
      <c r="F5892" s="157">
        <f>'2.40-Dati'!B5891</f>
        <v>76.220001220703097</v>
      </c>
      <c r="G5892" s="157">
        <f t="shared" ref="G5892:G5955" si="184">IF($B$1="lunga",1,-1)*$B$3*(F5892-F5891)</f>
        <v>2360.0006103515907</v>
      </c>
      <c r="H5892" s="157">
        <f t="shared" si="183"/>
        <v>2910.0036621094032</v>
      </c>
    </row>
    <row r="5893" spans="1:8" ht="15" customHeight="1" x14ac:dyDescent="0.2">
      <c r="A5893" s="152"/>
      <c r="B5893" s="152"/>
      <c r="C5893" s="152"/>
      <c r="D5893" s="152"/>
      <c r="E5893" s="153">
        <f>'2.40-Dati'!A5892</f>
        <v>45331.208333333336</v>
      </c>
      <c r="F5893" s="157">
        <f>'2.40-Dati'!B5892</f>
        <v>76.839996337890597</v>
      </c>
      <c r="G5893" s="157">
        <f t="shared" si="184"/>
        <v>619.9951171875</v>
      </c>
      <c r="H5893" s="157">
        <f t="shared" ref="H5893:H5956" si="185">G5892+G5893</f>
        <v>2979.9957275390907</v>
      </c>
    </row>
    <row r="5894" spans="1:8" ht="15" customHeight="1" x14ac:dyDescent="0.2">
      <c r="A5894" s="152"/>
      <c r="B5894" s="152"/>
      <c r="C5894" s="152"/>
      <c r="D5894" s="152"/>
      <c r="E5894" s="153">
        <f>'2.40-Dati'!A5893</f>
        <v>45334.208333333336</v>
      </c>
      <c r="F5894" s="157">
        <f>'2.40-Dati'!B5893</f>
        <v>76.919998168945298</v>
      </c>
      <c r="G5894" s="157">
        <f t="shared" si="184"/>
        <v>80.001831054701711</v>
      </c>
      <c r="H5894" s="157">
        <f t="shared" si="185"/>
        <v>699.99694824220171</v>
      </c>
    </row>
    <row r="5895" spans="1:8" ht="15" customHeight="1" x14ac:dyDescent="0.2">
      <c r="A5895" s="152"/>
      <c r="B5895" s="152"/>
      <c r="C5895" s="152"/>
      <c r="D5895" s="152"/>
      <c r="E5895" s="153">
        <f>'2.40-Dati'!A5894</f>
        <v>45335.208333333336</v>
      </c>
      <c r="F5895" s="157">
        <f>'2.40-Dati'!B5894</f>
        <v>77.870002746582003</v>
      </c>
      <c r="G5895" s="157">
        <f t="shared" si="184"/>
        <v>950.00457763670454</v>
      </c>
      <c r="H5895" s="157">
        <f t="shared" si="185"/>
        <v>1030.0064086914063</v>
      </c>
    </row>
    <row r="5896" spans="1:8" ht="15" customHeight="1" x14ac:dyDescent="0.2">
      <c r="A5896" s="152"/>
      <c r="B5896" s="152"/>
      <c r="C5896" s="152"/>
      <c r="D5896" s="152"/>
      <c r="E5896" s="153">
        <f>'2.40-Dati'!A5895</f>
        <v>45336.208333333336</v>
      </c>
      <c r="F5896" s="157">
        <f>'2.40-Dati'!B5895</f>
        <v>76.639999389648395</v>
      </c>
      <c r="G5896" s="157">
        <f t="shared" si="184"/>
        <v>-1230.0033569336078</v>
      </c>
      <c r="H5896" s="157">
        <f t="shared" si="185"/>
        <v>-279.99877929690331</v>
      </c>
    </row>
    <row r="5897" spans="1:8" ht="15" customHeight="1" x14ac:dyDescent="0.2">
      <c r="A5897" s="152"/>
      <c r="B5897" s="152"/>
      <c r="C5897" s="152"/>
      <c r="D5897" s="152"/>
      <c r="E5897" s="153">
        <f>'2.40-Dati'!A5896</f>
        <v>45337.208333333336</v>
      </c>
      <c r="F5897" s="157">
        <f>'2.40-Dati'!B5896</f>
        <v>78.029998779296804</v>
      </c>
      <c r="G5897" s="157">
        <f t="shared" si="184"/>
        <v>1389.9993896484091</v>
      </c>
      <c r="H5897" s="157">
        <f t="shared" si="185"/>
        <v>159.99603271480123</v>
      </c>
    </row>
    <row r="5898" spans="1:8" ht="15" customHeight="1" x14ac:dyDescent="0.2">
      <c r="A5898" s="152"/>
      <c r="B5898" s="152"/>
      <c r="C5898" s="152"/>
      <c r="D5898" s="152"/>
      <c r="E5898" s="153">
        <f>'2.40-Dati'!A5897</f>
        <v>45338.208333333336</v>
      </c>
      <c r="F5898" s="157">
        <f>'2.40-Dati'!B5897</f>
        <v>79.190002441406193</v>
      </c>
      <c r="G5898" s="157">
        <f t="shared" si="184"/>
        <v>1160.0036621093891</v>
      </c>
      <c r="H5898" s="157">
        <f t="shared" si="185"/>
        <v>2550.0030517577979</v>
      </c>
    </row>
    <row r="5899" spans="1:8" ht="15" customHeight="1" x14ac:dyDescent="0.2">
      <c r="A5899" s="152"/>
      <c r="B5899" s="152"/>
      <c r="C5899" s="152"/>
      <c r="D5899" s="152"/>
      <c r="E5899" s="153">
        <f>'2.40-Dati'!A5898</f>
        <v>45342.208333333336</v>
      </c>
      <c r="F5899" s="157">
        <f>'2.40-Dati'!B5898</f>
        <v>78.180000305175696</v>
      </c>
      <c r="G5899" s="157">
        <f t="shared" si="184"/>
        <v>-1010.0021362304972</v>
      </c>
      <c r="H5899" s="157">
        <f t="shared" si="185"/>
        <v>150.00152587889193</v>
      </c>
    </row>
    <row r="5900" spans="1:8" ht="15" customHeight="1" x14ac:dyDescent="0.2">
      <c r="A5900" s="152"/>
      <c r="B5900" s="152"/>
      <c r="C5900" s="152"/>
      <c r="D5900" s="152"/>
      <c r="E5900" s="153">
        <f>'2.40-Dati'!A5899</f>
        <v>45343.208333333336</v>
      </c>
      <c r="F5900" s="157">
        <f>'2.40-Dati'!B5899</f>
        <v>77.910003662109304</v>
      </c>
      <c r="G5900" s="157">
        <f t="shared" si="184"/>
        <v>-269.99664306639204</v>
      </c>
      <c r="H5900" s="157">
        <f t="shared" si="185"/>
        <v>-1279.9987792968891</v>
      </c>
    </row>
    <row r="5901" spans="1:8" ht="15" customHeight="1" x14ac:dyDescent="0.2">
      <c r="A5901" s="152"/>
      <c r="B5901" s="152"/>
      <c r="C5901" s="152"/>
      <c r="D5901" s="152"/>
      <c r="E5901" s="153">
        <f>'2.40-Dati'!A5900</f>
        <v>45344.208333333336</v>
      </c>
      <c r="F5901" s="157">
        <f>'2.40-Dati'!B5900</f>
        <v>78.610000610351506</v>
      </c>
      <c r="G5901" s="157">
        <f t="shared" si="184"/>
        <v>699.99694824220171</v>
      </c>
      <c r="H5901" s="157">
        <f t="shared" si="185"/>
        <v>430.00030517580967</v>
      </c>
    </row>
    <row r="5902" spans="1:8" ht="15" customHeight="1" x14ac:dyDescent="0.2">
      <c r="A5902" s="152"/>
      <c r="B5902" s="152"/>
      <c r="C5902" s="152"/>
      <c r="D5902" s="152"/>
      <c r="E5902" s="153">
        <f>'2.40-Dati'!A5901</f>
        <v>45345.208333333336</v>
      </c>
      <c r="F5902" s="157">
        <f>'2.40-Dati'!B5901</f>
        <v>76.489997863769503</v>
      </c>
      <c r="G5902" s="157">
        <f t="shared" si="184"/>
        <v>-2120.0027465820031</v>
      </c>
      <c r="H5902" s="157">
        <f t="shared" si="185"/>
        <v>-1420.0057983398015</v>
      </c>
    </row>
    <row r="5903" spans="1:8" ht="15" customHeight="1" x14ac:dyDescent="0.2">
      <c r="A5903" s="152"/>
      <c r="B5903" s="152"/>
      <c r="C5903" s="152"/>
      <c r="D5903" s="152"/>
      <c r="E5903" s="153">
        <f>'2.40-Dati'!A5902</f>
        <v>45348.208333333336</v>
      </c>
      <c r="F5903" s="157">
        <f>'2.40-Dati'!B5902</f>
        <v>77.580001831054602</v>
      </c>
      <c r="G5903" s="157">
        <f t="shared" si="184"/>
        <v>1090.0039672850994</v>
      </c>
      <c r="H5903" s="157">
        <f t="shared" si="185"/>
        <v>-1029.9987792969036</v>
      </c>
    </row>
    <row r="5904" spans="1:8" ht="15" customHeight="1" x14ac:dyDescent="0.2">
      <c r="A5904" s="152"/>
      <c r="B5904" s="152"/>
      <c r="C5904" s="152"/>
      <c r="D5904" s="152"/>
      <c r="E5904" s="153">
        <f>'2.40-Dati'!A5903</f>
        <v>45349.208333333336</v>
      </c>
      <c r="F5904" s="157">
        <f>'2.40-Dati'!B5903</f>
        <v>78.870002746582003</v>
      </c>
      <c r="G5904" s="157">
        <f t="shared" si="184"/>
        <v>1290.0009155274006</v>
      </c>
      <c r="H5904" s="157">
        <f t="shared" si="185"/>
        <v>2380.0048828125</v>
      </c>
    </row>
    <row r="5905" spans="1:8" ht="15" customHeight="1" x14ac:dyDescent="0.2">
      <c r="A5905" s="152"/>
      <c r="B5905" s="152"/>
      <c r="C5905" s="152"/>
      <c r="D5905" s="152"/>
      <c r="E5905" s="153">
        <f>'2.40-Dati'!A5904</f>
        <v>45350.208333333336</v>
      </c>
      <c r="F5905" s="157">
        <f>'2.40-Dati'!B5904</f>
        <v>78.540000915527301</v>
      </c>
      <c r="G5905" s="157">
        <f t="shared" si="184"/>
        <v>-330.00183105470171</v>
      </c>
      <c r="H5905" s="157">
        <f t="shared" si="185"/>
        <v>959.99908447269888</v>
      </c>
    </row>
    <row r="5906" spans="1:8" ht="15" customHeight="1" x14ac:dyDescent="0.2">
      <c r="A5906" s="152"/>
      <c r="B5906" s="152"/>
      <c r="C5906" s="152"/>
      <c r="D5906" s="152"/>
      <c r="E5906" s="153">
        <f>'2.40-Dati'!A5905</f>
        <v>45351.208333333336</v>
      </c>
      <c r="F5906" s="157">
        <f>'2.40-Dati'!B5905</f>
        <v>78.260002136230398</v>
      </c>
      <c r="G5906" s="157">
        <f t="shared" si="184"/>
        <v>-279.99877929690342</v>
      </c>
      <c r="H5906" s="157">
        <f t="shared" si="185"/>
        <v>-610.00061035160513</v>
      </c>
    </row>
    <row r="5907" spans="1:8" ht="15" customHeight="1" x14ac:dyDescent="0.2">
      <c r="A5907" s="152"/>
      <c r="B5907" s="152"/>
      <c r="C5907" s="152"/>
      <c r="D5907" s="152"/>
      <c r="E5907" s="153">
        <f>'2.40-Dati'!A5906</f>
        <v>45352.208333333336</v>
      </c>
      <c r="F5907" s="157">
        <f>'2.40-Dati'!B5906</f>
        <v>79.970001220703097</v>
      </c>
      <c r="G5907" s="157">
        <f t="shared" si="184"/>
        <v>1709.999084472699</v>
      </c>
      <c r="H5907" s="157">
        <f t="shared" si="185"/>
        <v>1430.0003051757956</v>
      </c>
    </row>
    <row r="5908" spans="1:8" ht="15" customHeight="1" x14ac:dyDescent="0.2">
      <c r="A5908" s="152"/>
      <c r="B5908" s="152"/>
      <c r="C5908" s="152"/>
      <c r="D5908" s="152"/>
      <c r="E5908" s="153">
        <f>'2.40-Dati'!A5907</f>
        <v>45355.208333333336</v>
      </c>
      <c r="F5908" s="157">
        <f>'2.40-Dati'!B5907</f>
        <v>78.739997863769503</v>
      </c>
      <c r="G5908" s="157">
        <f t="shared" si="184"/>
        <v>-1230.0033569335938</v>
      </c>
      <c r="H5908" s="157">
        <f t="shared" si="185"/>
        <v>479.99572753910525</v>
      </c>
    </row>
    <row r="5909" spans="1:8" ht="15" customHeight="1" x14ac:dyDescent="0.2">
      <c r="A5909" s="152"/>
      <c r="B5909" s="152"/>
      <c r="C5909" s="152"/>
      <c r="D5909" s="152"/>
      <c r="E5909" s="153">
        <f>'2.40-Dati'!A5908</f>
        <v>45356.208333333336</v>
      </c>
      <c r="F5909" s="157">
        <f>'2.40-Dati'!B5908</f>
        <v>78.150001525878906</v>
      </c>
      <c r="G5909" s="157">
        <f t="shared" si="184"/>
        <v>-589.99633789059658</v>
      </c>
      <c r="H5909" s="157">
        <f t="shared" si="185"/>
        <v>-1819.9996948241903</v>
      </c>
    </row>
    <row r="5910" spans="1:8" ht="15" customHeight="1" x14ac:dyDescent="0.2">
      <c r="A5910" s="152"/>
      <c r="B5910" s="152"/>
      <c r="C5910" s="152"/>
      <c r="D5910" s="152"/>
      <c r="E5910" s="153">
        <f>'2.40-Dati'!A5909</f>
        <v>45357.208333333336</v>
      </c>
      <c r="F5910" s="157">
        <f>'2.40-Dati'!B5909</f>
        <v>79.129997253417898</v>
      </c>
      <c r="G5910" s="157">
        <f t="shared" si="184"/>
        <v>979.99572753899145</v>
      </c>
      <c r="H5910" s="157">
        <f t="shared" si="185"/>
        <v>389.99938964839487</v>
      </c>
    </row>
    <row r="5911" spans="1:8" ht="15" customHeight="1" x14ac:dyDescent="0.2">
      <c r="A5911" s="152"/>
      <c r="B5911" s="152"/>
      <c r="C5911" s="152"/>
      <c r="D5911" s="152"/>
      <c r="E5911" s="153">
        <f>'2.40-Dati'!A5910</f>
        <v>45358.208333333336</v>
      </c>
      <c r="F5911" s="157">
        <f>'2.40-Dati'!B5910</f>
        <v>78.930000305175696</v>
      </c>
      <c r="G5911" s="157">
        <f t="shared" si="184"/>
        <v>-199.99694824220171</v>
      </c>
      <c r="H5911" s="157">
        <f t="shared" si="185"/>
        <v>779.99877929678973</v>
      </c>
    </row>
    <row r="5912" spans="1:8" ht="15" customHeight="1" x14ac:dyDescent="0.2">
      <c r="A5912" s="152"/>
      <c r="B5912" s="152"/>
      <c r="C5912" s="152"/>
      <c r="D5912" s="152"/>
      <c r="E5912" s="153">
        <f>'2.40-Dati'!A5911</f>
        <v>45359.208333333336</v>
      </c>
      <c r="F5912" s="157">
        <f>'2.40-Dati'!B5911</f>
        <v>78.010002136230398</v>
      </c>
      <c r="G5912" s="157">
        <f t="shared" si="184"/>
        <v>-919.99816894529829</v>
      </c>
      <c r="H5912" s="157">
        <f t="shared" si="185"/>
        <v>-1119.9951171875</v>
      </c>
    </row>
    <row r="5913" spans="1:8" ht="15" customHeight="1" x14ac:dyDescent="0.2">
      <c r="A5913" s="152"/>
      <c r="B5913" s="152"/>
      <c r="C5913" s="152"/>
      <c r="D5913" s="152"/>
      <c r="E5913" s="153">
        <f>'2.40-Dati'!A5912</f>
        <v>45362.166666666664</v>
      </c>
      <c r="F5913" s="157">
        <f>'2.40-Dati'!B5912</f>
        <v>77.930000305175696</v>
      </c>
      <c r="G5913" s="157">
        <f t="shared" si="184"/>
        <v>-80.001831054701711</v>
      </c>
      <c r="H5913" s="157">
        <f t="shared" si="185"/>
        <v>-1000</v>
      </c>
    </row>
    <row r="5914" spans="1:8" ht="15" customHeight="1" x14ac:dyDescent="0.2">
      <c r="A5914" s="152"/>
      <c r="B5914" s="152"/>
      <c r="C5914" s="152"/>
      <c r="D5914" s="152"/>
      <c r="E5914" s="153">
        <f>'2.40-Dati'!A5913</f>
        <v>45363.166666666664</v>
      </c>
      <c r="F5914" s="157">
        <f>'2.40-Dati'!B5913</f>
        <v>77.559997558593693</v>
      </c>
      <c r="G5914" s="157">
        <f t="shared" si="184"/>
        <v>-370.00274658200283</v>
      </c>
      <c r="H5914" s="157">
        <f t="shared" si="185"/>
        <v>-450.00457763670454</v>
      </c>
    </row>
    <row r="5915" spans="1:8" ht="15" customHeight="1" x14ac:dyDescent="0.2">
      <c r="A5915" s="152"/>
      <c r="B5915" s="152"/>
      <c r="C5915" s="152"/>
      <c r="D5915" s="152"/>
      <c r="E5915" s="153">
        <f>'2.40-Dati'!A5914</f>
        <v>45364.166666666664</v>
      </c>
      <c r="F5915" s="157">
        <f>'2.40-Dati'!B5914</f>
        <v>79.720001220703097</v>
      </c>
      <c r="G5915" s="157">
        <f t="shared" si="184"/>
        <v>2160.0036621094032</v>
      </c>
      <c r="H5915" s="157">
        <f t="shared" si="185"/>
        <v>1790.0009155274004</v>
      </c>
    </row>
    <row r="5916" spans="1:8" ht="15" customHeight="1" x14ac:dyDescent="0.2">
      <c r="A5916" s="152"/>
      <c r="B5916" s="152"/>
      <c r="C5916" s="152"/>
      <c r="D5916" s="152"/>
      <c r="E5916" s="153">
        <f>'2.40-Dati'!A5915</f>
        <v>45365.166666666664</v>
      </c>
      <c r="F5916" s="157">
        <f>'2.40-Dati'!B5915</f>
        <v>81.260002136230398</v>
      </c>
      <c r="G5916" s="157">
        <f t="shared" si="184"/>
        <v>1540.000915527301</v>
      </c>
      <c r="H5916" s="157">
        <f t="shared" si="185"/>
        <v>3700.0045776367042</v>
      </c>
    </row>
    <row r="5917" spans="1:8" ht="15" customHeight="1" x14ac:dyDescent="0.2">
      <c r="A5917" s="152"/>
      <c r="B5917" s="152"/>
      <c r="C5917" s="152"/>
      <c r="D5917" s="152"/>
      <c r="E5917" s="153">
        <f>'2.40-Dati'!A5916</f>
        <v>45366.166666666664</v>
      </c>
      <c r="F5917" s="157">
        <f>'2.40-Dati'!B5916</f>
        <v>81.040000915527301</v>
      </c>
      <c r="G5917" s="157">
        <f t="shared" si="184"/>
        <v>-220.00122070309658</v>
      </c>
      <c r="H5917" s="157">
        <f t="shared" si="185"/>
        <v>1319.9996948242044</v>
      </c>
    </row>
    <row r="5918" spans="1:8" ht="15" customHeight="1" x14ac:dyDescent="0.2">
      <c r="A5918" s="152"/>
      <c r="B5918" s="152"/>
      <c r="C5918" s="152"/>
      <c r="D5918" s="152"/>
      <c r="E5918" s="153">
        <f>'2.40-Dati'!A5917</f>
        <v>45369.166666666664</v>
      </c>
      <c r="F5918" s="157">
        <f>'2.40-Dati'!B5917</f>
        <v>82.720001220703097</v>
      </c>
      <c r="G5918" s="157">
        <f t="shared" si="184"/>
        <v>1680.0003051757953</v>
      </c>
      <c r="H5918" s="157">
        <f t="shared" si="185"/>
        <v>1459.9990844726988</v>
      </c>
    </row>
    <row r="5919" spans="1:8" ht="15" customHeight="1" x14ac:dyDescent="0.2">
      <c r="A5919" s="152"/>
      <c r="B5919" s="152"/>
      <c r="C5919" s="152"/>
      <c r="D5919" s="152"/>
      <c r="E5919" s="153">
        <f>'2.40-Dati'!A5918</f>
        <v>45370.166666666664</v>
      </c>
      <c r="F5919" s="157">
        <f>'2.40-Dati'!B5918</f>
        <v>83.470001220703097</v>
      </c>
      <c r="G5919" s="157">
        <f t="shared" si="184"/>
        <v>750</v>
      </c>
      <c r="H5919" s="157">
        <f t="shared" si="185"/>
        <v>2430.0003051757953</v>
      </c>
    </row>
    <row r="5920" spans="1:8" ht="15" customHeight="1" x14ac:dyDescent="0.2">
      <c r="A5920" s="152"/>
      <c r="B5920" s="152"/>
      <c r="C5920" s="152"/>
      <c r="D5920" s="152"/>
      <c r="E5920" s="153">
        <f>'2.40-Dati'!A5919</f>
        <v>45371.166666666664</v>
      </c>
      <c r="F5920" s="157">
        <f>'2.40-Dati'!B5919</f>
        <v>81.680000305175696</v>
      </c>
      <c r="G5920" s="157">
        <f t="shared" si="184"/>
        <v>-1790.0009155274006</v>
      </c>
      <c r="H5920" s="157">
        <f t="shared" si="185"/>
        <v>-1040.0009155274006</v>
      </c>
    </row>
    <row r="5921" spans="1:8" ht="15" customHeight="1" x14ac:dyDescent="0.2">
      <c r="A5921" s="152"/>
      <c r="B5921" s="152"/>
      <c r="C5921" s="152"/>
      <c r="D5921" s="152"/>
      <c r="E5921" s="153">
        <f>'2.40-Dati'!A5920</f>
        <v>45372.166666666664</v>
      </c>
      <c r="F5921" s="157">
        <f>'2.40-Dati'!B5920</f>
        <v>81.069999694824205</v>
      </c>
      <c r="G5921" s="157">
        <f t="shared" si="184"/>
        <v>-610.00061035149145</v>
      </c>
      <c r="H5921" s="157">
        <f t="shared" si="185"/>
        <v>-2400.0015258788922</v>
      </c>
    </row>
    <row r="5922" spans="1:8" ht="15" customHeight="1" x14ac:dyDescent="0.2">
      <c r="A5922" s="152"/>
      <c r="B5922" s="152"/>
      <c r="C5922" s="152"/>
      <c r="D5922" s="152"/>
      <c r="E5922" s="153">
        <f>'2.40-Dati'!A5921</f>
        <v>45373.166666666664</v>
      </c>
      <c r="F5922" s="157">
        <f>'2.40-Dati'!B5921</f>
        <v>80.629997253417898</v>
      </c>
      <c r="G5922" s="157">
        <f t="shared" si="184"/>
        <v>-440.00244140630684</v>
      </c>
      <c r="H5922" s="157">
        <f t="shared" si="185"/>
        <v>-1050.0030517577984</v>
      </c>
    </row>
    <row r="5923" spans="1:8" ht="15" customHeight="1" x14ac:dyDescent="0.2">
      <c r="A5923" s="152"/>
      <c r="B5923" s="152"/>
      <c r="C5923" s="152"/>
      <c r="D5923" s="152"/>
      <c r="E5923" s="153">
        <f>'2.40-Dati'!A5922</f>
        <v>45376.166666666664</v>
      </c>
      <c r="F5923" s="157">
        <f>'2.40-Dati'!B5922</f>
        <v>81.949996948242102</v>
      </c>
      <c r="G5923" s="157">
        <f t="shared" si="184"/>
        <v>1319.9996948242047</v>
      </c>
      <c r="H5923" s="157">
        <f t="shared" si="185"/>
        <v>879.99725341789781</v>
      </c>
    </row>
    <row r="5924" spans="1:8" ht="15" customHeight="1" x14ac:dyDescent="0.2">
      <c r="A5924" s="152"/>
      <c r="B5924" s="152"/>
      <c r="C5924" s="152"/>
      <c r="D5924" s="152"/>
      <c r="E5924" s="153">
        <f>'2.40-Dati'!A5923</f>
        <v>45377.166666666664</v>
      </c>
      <c r="F5924" s="157">
        <f>'2.40-Dati'!B5923</f>
        <v>81.620002746582003</v>
      </c>
      <c r="G5924" s="157">
        <f t="shared" si="184"/>
        <v>-329.99420166009941</v>
      </c>
      <c r="H5924" s="157">
        <f t="shared" si="185"/>
        <v>990.00549316410525</v>
      </c>
    </row>
    <row r="5925" spans="1:8" ht="15" customHeight="1" x14ac:dyDescent="0.2">
      <c r="A5925" s="152"/>
      <c r="B5925" s="152"/>
      <c r="C5925" s="152"/>
      <c r="D5925" s="152"/>
      <c r="E5925" s="153">
        <f>'2.40-Dati'!A5924</f>
        <v>45378.166666666664</v>
      </c>
      <c r="F5925" s="157">
        <f>'2.40-Dati'!B5924</f>
        <v>81.349998474121094</v>
      </c>
      <c r="G5925" s="157">
        <f t="shared" si="184"/>
        <v>-270.00427246090908</v>
      </c>
      <c r="H5925" s="157">
        <f t="shared" si="185"/>
        <v>-599.99847412100848</v>
      </c>
    </row>
    <row r="5926" spans="1:8" ht="15" customHeight="1" x14ac:dyDescent="0.2">
      <c r="A5926" s="152"/>
      <c r="B5926" s="152"/>
      <c r="C5926" s="152"/>
      <c r="D5926" s="152"/>
      <c r="E5926" s="153">
        <f>'2.40-Dati'!A5925</f>
        <v>45379.166666666664</v>
      </c>
      <c r="F5926" s="157">
        <f>'2.40-Dati'!B5925</f>
        <v>83.169998168945298</v>
      </c>
      <c r="G5926" s="157">
        <f t="shared" si="184"/>
        <v>1819.9996948242047</v>
      </c>
      <c r="H5926" s="157">
        <f t="shared" si="185"/>
        <v>1549.9954223632956</v>
      </c>
    </row>
    <row r="5927" spans="1:8" ht="15" customHeight="1" x14ac:dyDescent="0.2">
      <c r="A5927" s="152"/>
      <c r="B5927" s="152"/>
      <c r="C5927" s="152"/>
      <c r="D5927" s="152"/>
      <c r="E5927" s="153">
        <f>'2.40-Dati'!A5926</f>
        <v>45383.166666666664</v>
      </c>
      <c r="F5927" s="157">
        <f>'2.40-Dati'!B5926</f>
        <v>83.709999084472599</v>
      </c>
      <c r="G5927" s="157">
        <f t="shared" si="184"/>
        <v>540.00091552730112</v>
      </c>
      <c r="H5927" s="157">
        <f t="shared" si="185"/>
        <v>2360.0006103515057</v>
      </c>
    </row>
    <row r="5928" spans="1:8" ht="15" customHeight="1" x14ac:dyDescent="0.2">
      <c r="A5928" s="152"/>
      <c r="B5928" s="152"/>
      <c r="C5928" s="152"/>
      <c r="D5928" s="152"/>
      <c r="E5928" s="153">
        <f>'2.40-Dati'!A5927</f>
        <v>45384.166666666664</v>
      </c>
      <c r="F5928" s="157">
        <f>'2.40-Dati'!B5927</f>
        <v>85.150001525878906</v>
      </c>
      <c r="G5928" s="157">
        <f t="shared" si="184"/>
        <v>1440.0024414063068</v>
      </c>
      <c r="H5928" s="157">
        <f t="shared" si="185"/>
        <v>1980.0033569336078</v>
      </c>
    </row>
    <row r="5929" spans="1:8" ht="15" customHeight="1" x14ac:dyDescent="0.2">
      <c r="A5929" s="152"/>
      <c r="B5929" s="152"/>
      <c r="C5929" s="152"/>
      <c r="D5929" s="152"/>
      <c r="E5929" s="153">
        <f>'2.40-Dati'!A5928</f>
        <v>45385.166666666664</v>
      </c>
      <c r="F5929" s="157">
        <f>'2.40-Dati'!B5928</f>
        <v>85.430000305175696</v>
      </c>
      <c r="G5929" s="157">
        <f t="shared" si="184"/>
        <v>279.99877929678973</v>
      </c>
      <c r="H5929" s="157">
        <f t="shared" si="185"/>
        <v>1720.0012207030966</v>
      </c>
    </row>
    <row r="5930" spans="1:8" ht="15" customHeight="1" x14ac:dyDescent="0.2">
      <c r="A5930" s="152"/>
      <c r="B5930" s="152"/>
      <c r="C5930" s="152"/>
      <c r="D5930" s="152"/>
      <c r="E5930" s="153">
        <f>'2.40-Dati'!A5929</f>
        <v>45386.166666666664</v>
      </c>
      <c r="F5930" s="157">
        <f>'2.40-Dati'!B5929</f>
        <v>86.589996337890597</v>
      </c>
      <c r="G5930" s="157">
        <f t="shared" si="184"/>
        <v>1159.9960327149006</v>
      </c>
      <c r="H5930" s="157">
        <f t="shared" si="185"/>
        <v>1439.9948120116903</v>
      </c>
    </row>
    <row r="5931" spans="1:8" ht="15" customHeight="1" x14ac:dyDescent="0.2">
      <c r="A5931" s="152"/>
      <c r="B5931" s="152"/>
      <c r="C5931" s="152"/>
      <c r="D5931" s="152"/>
      <c r="E5931" s="153">
        <f>'2.40-Dati'!A5930</f>
        <v>45387.166666666664</v>
      </c>
      <c r="F5931" s="157">
        <f>'2.40-Dati'!B5930</f>
        <v>86.910003662109304</v>
      </c>
      <c r="G5931" s="157">
        <f t="shared" si="184"/>
        <v>320.00732421870737</v>
      </c>
      <c r="H5931" s="157">
        <f t="shared" si="185"/>
        <v>1480.0033569336078</v>
      </c>
    </row>
    <row r="5932" spans="1:8" ht="15" customHeight="1" x14ac:dyDescent="0.2">
      <c r="A5932" s="152"/>
      <c r="B5932" s="152"/>
      <c r="C5932" s="152"/>
      <c r="D5932" s="152"/>
      <c r="E5932" s="153">
        <f>'2.40-Dati'!A5931</f>
        <v>45390.166666666664</v>
      </c>
      <c r="F5932" s="157">
        <f>'2.40-Dati'!B5931</f>
        <v>86.430000305175696</v>
      </c>
      <c r="G5932" s="157">
        <f t="shared" si="184"/>
        <v>-480.00335693360796</v>
      </c>
      <c r="H5932" s="157">
        <f t="shared" si="185"/>
        <v>-159.99603271490059</v>
      </c>
    </row>
    <row r="5933" spans="1:8" ht="15" customHeight="1" x14ac:dyDescent="0.2">
      <c r="A5933" s="152"/>
      <c r="B5933" s="152"/>
      <c r="C5933" s="152"/>
      <c r="D5933" s="152"/>
      <c r="E5933" s="153">
        <f>'2.40-Dati'!A5932</f>
        <v>45391.166666666664</v>
      </c>
      <c r="F5933" s="157">
        <f>'2.40-Dati'!B5932</f>
        <v>85.230003356933594</v>
      </c>
      <c r="G5933" s="157">
        <f t="shared" si="184"/>
        <v>-1199.9969482421022</v>
      </c>
      <c r="H5933" s="157">
        <f t="shared" si="185"/>
        <v>-1680.0003051757103</v>
      </c>
    </row>
    <row r="5934" spans="1:8" ht="15" customHeight="1" x14ac:dyDescent="0.2">
      <c r="A5934" s="152"/>
      <c r="B5934" s="152"/>
      <c r="C5934" s="152"/>
      <c r="D5934" s="152"/>
      <c r="E5934" s="153">
        <f>'2.40-Dati'!A5933</f>
        <v>45392.166666666664</v>
      </c>
      <c r="F5934" s="157">
        <f>'2.40-Dati'!B5933</f>
        <v>86.209999084472599</v>
      </c>
      <c r="G5934" s="157">
        <f t="shared" si="184"/>
        <v>979.99572753900566</v>
      </c>
      <c r="H5934" s="157">
        <f t="shared" si="185"/>
        <v>-220.00122070309658</v>
      </c>
    </row>
    <row r="5935" spans="1:8" ht="15" customHeight="1" x14ac:dyDescent="0.2">
      <c r="A5935" s="152"/>
      <c r="B5935" s="152"/>
      <c r="C5935" s="152"/>
      <c r="D5935" s="152"/>
      <c r="E5935" s="153">
        <f>'2.40-Dati'!A5934</f>
        <v>45393.166666666664</v>
      </c>
      <c r="F5935" s="157">
        <f>'2.40-Dati'!B5934</f>
        <v>85.019996643066406</v>
      </c>
      <c r="G5935" s="157">
        <f t="shared" si="184"/>
        <v>-1190.0024414061932</v>
      </c>
      <c r="H5935" s="157">
        <f t="shared" si="185"/>
        <v>-210.0067138671875</v>
      </c>
    </row>
    <row r="5936" spans="1:8" ht="15" customHeight="1" x14ac:dyDescent="0.2">
      <c r="A5936" s="152"/>
      <c r="B5936" s="152"/>
      <c r="C5936" s="152"/>
      <c r="D5936" s="152"/>
      <c r="E5936" s="153">
        <f>'2.40-Dati'!A5935</f>
        <v>45394.166666666664</v>
      </c>
      <c r="F5936" s="157">
        <f>'2.40-Dati'!B5935</f>
        <v>85.660003662109304</v>
      </c>
      <c r="G5936" s="157">
        <f t="shared" si="184"/>
        <v>640.0070190428977</v>
      </c>
      <c r="H5936" s="157">
        <f t="shared" si="185"/>
        <v>-549.99542236329546</v>
      </c>
    </row>
    <row r="5937" spans="1:8" ht="15" customHeight="1" x14ac:dyDescent="0.2">
      <c r="A5937" s="152"/>
      <c r="B5937" s="152"/>
      <c r="C5937" s="152"/>
      <c r="D5937" s="152"/>
      <c r="E5937" s="153">
        <f>'2.40-Dati'!A5936</f>
        <v>45397.166666666664</v>
      </c>
      <c r="F5937" s="157">
        <f>'2.40-Dati'!B5936</f>
        <v>85.410003662109304</v>
      </c>
      <c r="G5937" s="157">
        <f t="shared" si="184"/>
        <v>-250</v>
      </c>
      <c r="H5937" s="157">
        <f t="shared" si="185"/>
        <v>390.0070190428977</v>
      </c>
    </row>
    <row r="5938" spans="1:8" ht="15" customHeight="1" x14ac:dyDescent="0.2">
      <c r="A5938" s="152"/>
      <c r="B5938" s="152"/>
      <c r="C5938" s="152"/>
      <c r="D5938" s="152"/>
      <c r="E5938" s="153">
        <f>'2.40-Dati'!A5937</f>
        <v>45398.166666666664</v>
      </c>
      <c r="F5938" s="157">
        <f>'2.40-Dati'!B5937</f>
        <v>85.360000610351506</v>
      </c>
      <c r="G5938" s="157">
        <f t="shared" si="184"/>
        <v>-50.003051757798289</v>
      </c>
      <c r="H5938" s="157">
        <f t="shared" si="185"/>
        <v>-300.00305175779829</v>
      </c>
    </row>
    <row r="5939" spans="1:8" ht="15" customHeight="1" x14ac:dyDescent="0.2">
      <c r="A5939" s="152"/>
      <c r="B5939" s="152"/>
      <c r="C5939" s="152"/>
      <c r="D5939" s="152"/>
      <c r="E5939" s="153">
        <f>'2.40-Dati'!A5938</f>
        <v>45399.166666666664</v>
      </c>
      <c r="F5939" s="157">
        <f>'2.40-Dati'!B5938</f>
        <v>82.690002441406193</v>
      </c>
      <c r="G5939" s="157">
        <f t="shared" si="184"/>
        <v>-2669.9981689453125</v>
      </c>
      <c r="H5939" s="157">
        <f t="shared" si="185"/>
        <v>-2720.0012207031109</v>
      </c>
    </row>
    <row r="5940" spans="1:8" ht="15" customHeight="1" x14ac:dyDescent="0.2">
      <c r="A5940" s="152"/>
      <c r="B5940" s="152"/>
      <c r="C5940" s="152"/>
      <c r="D5940" s="152"/>
      <c r="E5940" s="153">
        <f>'2.40-Dati'!A5939</f>
        <v>45400.166666666664</v>
      </c>
      <c r="F5940" s="157">
        <f>'2.40-Dati'!B5939</f>
        <v>82.730003356933594</v>
      </c>
      <c r="G5940" s="157">
        <f t="shared" si="184"/>
        <v>40.000915527400593</v>
      </c>
      <c r="H5940" s="157">
        <f t="shared" si="185"/>
        <v>-2629.9972534179119</v>
      </c>
    </row>
    <row r="5941" spans="1:8" ht="15" customHeight="1" x14ac:dyDescent="0.2">
      <c r="A5941" s="152"/>
      <c r="B5941" s="152"/>
      <c r="C5941" s="152"/>
      <c r="D5941" s="152"/>
      <c r="E5941" s="153">
        <f>'2.40-Dati'!A5940</f>
        <v>45401.166666666664</v>
      </c>
      <c r="F5941" s="157">
        <f>'2.40-Dati'!B5940</f>
        <v>83.139999389648395</v>
      </c>
      <c r="G5941" s="157">
        <f t="shared" si="184"/>
        <v>409.99603271480112</v>
      </c>
      <c r="H5941" s="157">
        <f t="shared" si="185"/>
        <v>449.99694824220171</v>
      </c>
    </row>
    <row r="5942" spans="1:8" ht="15" customHeight="1" x14ac:dyDescent="0.2">
      <c r="A5942" s="152"/>
      <c r="B5942" s="152"/>
      <c r="C5942" s="152"/>
      <c r="D5942" s="152"/>
      <c r="E5942" s="153">
        <f>'2.40-Dati'!A5941</f>
        <v>45404.166666666664</v>
      </c>
      <c r="F5942" s="157">
        <f>'2.40-Dati'!B5941</f>
        <v>82.849998474121094</v>
      </c>
      <c r="G5942" s="157">
        <f t="shared" si="184"/>
        <v>-290.00091552730112</v>
      </c>
      <c r="H5942" s="157">
        <f t="shared" si="185"/>
        <v>119.9951171875</v>
      </c>
    </row>
    <row r="5943" spans="1:8" ht="15" customHeight="1" x14ac:dyDescent="0.2">
      <c r="A5943" s="152"/>
      <c r="B5943" s="152"/>
      <c r="C5943" s="152"/>
      <c r="D5943" s="152"/>
      <c r="E5943" s="153">
        <f>'2.40-Dati'!A5942</f>
        <v>45405.166666666664</v>
      </c>
      <c r="F5943" s="157">
        <f>'2.40-Dati'!B5942</f>
        <v>83.360000610351506</v>
      </c>
      <c r="G5943" s="157">
        <f t="shared" si="184"/>
        <v>510.00213623041191</v>
      </c>
      <c r="H5943" s="157">
        <f t="shared" si="185"/>
        <v>220.00122070311079</v>
      </c>
    </row>
    <row r="5944" spans="1:8" ht="15" customHeight="1" x14ac:dyDescent="0.2">
      <c r="A5944" s="152"/>
      <c r="B5944" s="152"/>
      <c r="C5944" s="152"/>
      <c r="D5944" s="152"/>
      <c r="E5944" s="153">
        <f>'2.40-Dati'!A5943</f>
        <v>45406.166666666664</v>
      </c>
      <c r="F5944" s="157">
        <f>'2.40-Dati'!B5943</f>
        <v>82.809997558593693</v>
      </c>
      <c r="G5944" s="157">
        <f t="shared" si="184"/>
        <v>-550.0030517578125</v>
      </c>
      <c r="H5944" s="157">
        <f t="shared" si="185"/>
        <v>-40.000915527400593</v>
      </c>
    </row>
    <row r="5945" spans="1:8" ht="15" customHeight="1" x14ac:dyDescent="0.2">
      <c r="A5945" s="152"/>
      <c r="B5945" s="152"/>
      <c r="C5945" s="152"/>
      <c r="D5945" s="152"/>
      <c r="E5945" s="153">
        <f>'2.40-Dati'!A5944</f>
        <v>45407.166666666664</v>
      </c>
      <c r="F5945" s="157">
        <f>'2.40-Dati'!B5944</f>
        <v>83.569999694824205</v>
      </c>
      <c r="G5945" s="157">
        <f t="shared" si="184"/>
        <v>760.00213623051138</v>
      </c>
      <c r="H5945" s="157">
        <f t="shared" si="185"/>
        <v>209.99908447269888</v>
      </c>
    </row>
    <row r="5946" spans="1:8" ht="15" customHeight="1" x14ac:dyDescent="0.2">
      <c r="A5946" s="152"/>
      <c r="B5946" s="152"/>
      <c r="C5946" s="152"/>
      <c r="D5946" s="152"/>
      <c r="E5946" s="153">
        <f>'2.40-Dati'!A5945</f>
        <v>45408.166666666664</v>
      </c>
      <c r="F5946" s="157">
        <f>'2.40-Dati'!B5945</f>
        <v>83.849998474121094</v>
      </c>
      <c r="G5946" s="157">
        <f t="shared" si="184"/>
        <v>279.99877929688921</v>
      </c>
      <c r="H5946" s="157">
        <f t="shared" si="185"/>
        <v>1040.0009155274006</v>
      </c>
    </row>
    <row r="5947" spans="1:8" ht="15" customHeight="1" x14ac:dyDescent="0.2">
      <c r="A5947" s="152"/>
      <c r="B5947" s="152"/>
      <c r="C5947" s="152"/>
      <c r="D5947" s="152"/>
      <c r="E5947" s="153">
        <f>'2.40-Dati'!A5946</f>
        <v>45411.166666666664</v>
      </c>
      <c r="F5947" s="157">
        <f>'2.40-Dati'!B5946</f>
        <v>82.629997253417898</v>
      </c>
      <c r="G5947" s="157">
        <f t="shared" si="184"/>
        <v>-1220.0012207031959</v>
      </c>
      <c r="H5947" s="157">
        <f t="shared" si="185"/>
        <v>-940.00244140630673</v>
      </c>
    </row>
    <row r="5948" spans="1:8" ht="15" customHeight="1" x14ac:dyDescent="0.2">
      <c r="A5948" s="152"/>
      <c r="B5948" s="152"/>
      <c r="C5948" s="152"/>
      <c r="D5948" s="152"/>
      <c r="E5948" s="153">
        <f>'2.40-Dati'!A5947</f>
        <v>45412.166666666664</v>
      </c>
      <c r="F5948" s="157">
        <f>'2.40-Dati'!B5947</f>
        <v>81.930000305175696</v>
      </c>
      <c r="G5948" s="157">
        <f t="shared" si="184"/>
        <v>-699.99694824220171</v>
      </c>
      <c r="H5948" s="157">
        <f t="shared" si="185"/>
        <v>-1919.9981689453975</v>
      </c>
    </row>
    <row r="5949" spans="1:8" ht="15" customHeight="1" x14ac:dyDescent="0.2">
      <c r="A5949" s="152"/>
      <c r="B5949" s="152"/>
      <c r="C5949" s="152"/>
      <c r="D5949" s="152"/>
      <c r="E5949" s="153">
        <f>'2.40-Dati'!A5948</f>
        <v>45413.166666666664</v>
      </c>
      <c r="F5949" s="157">
        <f>'2.40-Dati'!B5948</f>
        <v>79</v>
      </c>
      <c r="G5949" s="157">
        <f t="shared" si="184"/>
        <v>-2930.0003051756958</v>
      </c>
      <c r="H5949" s="157">
        <f t="shared" si="185"/>
        <v>-3629.9972534178974</v>
      </c>
    </row>
    <row r="5950" spans="1:8" ht="15" customHeight="1" x14ac:dyDescent="0.2">
      <c r="A5950" s="152"/>
      <c r="B5950" s="152"/>
      <c r="C5950" s="152"/>
      <c r="D5950" s="152"/>
      <c r="E5950" s="153">
        <f>'2.40-Dati'!A5949</f>
        <v>45414.166666666664</v>
      </c>
      <c r="F5950" s="157">
        <f>'2.40-Dati'!B5949</f>
        <v>78.949996948242102</v>
      </c>
      <c r="G5950" s="157">
        <f t="shared" si="184"/>
        <v>-50.003051757897765</v>
      </c>
      <c r="H5950" s="157">
        <f t="shared" si="185"/>
        <v>-2980.0033569335938</v>
      </c>
    </row>
    <row r="5951" spans="1:8" ht="15" customHeight="1" x14ac:dyDescent="0.2">
      <c r="A5951" s="152"/>
      <c r="B5951" s="152"/>
      <c r="C5951" s="152"/>
      <c r="D5951" s="152"/>
      <c r="E5951" s="153">
        <f>'2.40-Dati'!A5950</f>
        <v>45415.166666666664</v>
      </c>
      <c r="F5951" s="157">
        <f>'2.40-Dati'!B5950</f>
        <v>78.110000610351506</v>
      </c>
      <c r="G5951" s="157">
        <f t="shared" si="184"/>
        <v>-839.99633789059658</v>
      </c>
      <c r="H5951" s="157">
        <f t="shared" si="185"/>
        <v>-889.99938964849434</v>
      </c>
    </row>
    <row r="5952" spans="1:8" ht="15" customHeight="1" x14ac:dyDescent="0.2">
      <c r="A5952" s="152"/>
      <c r="B5952" s="152"/>
      <c r="C5952" s="152"/>
      <c r="D5952" s="152"/>
      <c r="E5952" s="153">
        <f>'2.40-Dati'!A5951</f>
        <v>45418.166666666664</v>
      </c>
      <c r="F5952" s="157">
        <f>'2.40-Dati'!B5951</f>
        <v>78.480003356933594</v>
      </c>
      <c r="G5952" s="157">
        <f t="shared" si="184"/>
        <v>370.00274658208809</v>
      </c>
      <c r="H5952" s="157">
        <f t="shared" si="185"/>
        <v>-469.99359130850848</v>
      </c>
    </row>
    <row r="5953" spans="1:8" ht="15" customHeight="1" x14ac:dyDescent="0.2">
      <c r="A5953" s="152"/>
      <c r="B5953" s="152"/>
      <c r="C5953" s="152"/>
      <c r="D5953" s="152"/>
      <c r="E5953" s="153">
        <f>'2.40-Dati'!A5952</f>
        <v>45419.166666666664</v>
      </c>
      <c r="F5953" s="157">
        <f>'2.40-Dati'!B5952</f>
        <v>78.379997253417898</v>
      </c>
      <c r="G5953" s="157">
        <f t="shared" si="184"/>
        <v>-100.00610351569605</v>
      </c>
      <c r="H5953" s="157">
        <f t="shared" si="185"/>
        <v>269.99664306639204</v>
      </c>
    </row>
    <row r="5954" spans="1:8" ht="15" customHeight="1" x14ac:dyDescent="0.2">
      <c r="A5954" s="152"/>
      <c r="B5954" s="152"/>
      <c r="C5954" s="152"/>
      <c r="D5954" s="152"/>
      <c r="E5954" s="153">
        <f>'2.40-Dati'!A5953</f>
        <v>45420.166666666664</v>
      </c>
      <c r="F5954" s="157">
        <f>'2.40-Dati'!B5953</f>
        <v>78.989997863769503</v>
      </c>
      <c r="G5954" s="157">
        <f t="shared" si="184"/>
        <v>610.00061035160513</v>
      </c>
      <c r="H5954" s="157">
        <f t="shared" si="185"/>
        <v>509.99450683590908</v>
      </c>
    </row>
    <row r="5955" spans="1:8" ht="15" customHeight="1" x14ac:dyDescent="0.2">
      <c r="A5955" s="152"/>
      <c r="B5955" s="152"/>
      <c r="C5955" s="152"/>
      <c r="D5955" s="152"/>
      <c r="E5955" s="153">
        <f>'2.40-Dati'!A5954</f>
        <v>45421.166666666664</v>
      </c>
      <c r="F5955" s="157">
        <f>'2.40-Dati'!B5954</f>
        <v>79.260002136230398</v>
      </c>
      <c r="G5955" s="157">
        <f t="shared" si="184"/>
        <v>270.00427246089487</v>
      </c>
      <c r="H5955" s="157">
        <f t="shared" si="185"/>
        <v>880.0048828125</v>
      </c>
    </row>
    <row r="5956" spans="1:8" ht="15" customHeight="1" x14ac:dyDescent="0.2">
      <c r="A5956" s="152"/>
      <c r="B5956" s="152"/>
      <c r="C5956" s="152"/>
      <c r="D5956" s="152"/>
      <c r="E5956" s="153">
        <f>'2.40-Dati'!A5955</f>
        <v>45422.166666666664</v>
      </c>
      <c r="F5956" s="157">
        <f>'2.40-Dati'!B5955</f>
        <v>78.260002136230398</v>
      </c>
      <c r="G5956" s="157">
        <f t="shared" ref="G5956:G6019" si="186">IF($B$1="lunga",1,-1)*$B$3*(F5956-F5955)</f>
        <v>-1000</v>
      </c>
      <c r="H5956" s="157">
        <f t="shared" si="185"/>
        <v>-729.99572753910513</v>
      </c>
    </row>
    <row r="5957" spans="1:8" ht="15" customHeight="1" x14ac:dyDescent="0.2">
      <c r="A5957" s="152"/>
      <c r="B5957" s="152"/>
      <c r="C5957" s="152"/>
      <c r="D5957" s="152"/>
      <c r="E5957" s="153">
        <f>'2.40-Dati'!A5956</f>
        <v>45425.166666666664</v>
      </c>
      <c r="F5957" s="157">
        <f>'2.40-Dati'!B5956</f>
        <v>79.120002746582003</v>
      </c>
      <c r="G5957" s="157">
        <f t="shared" si="186"/>
        <v>860.00061035160513</v>
      </c>
      <c r="H5957" s="157">
        <f t="shared" ref="H5957:H6020" si="187">G5956+G5957</f>
        <v>-139.99938964839487</v>
      </c>
    </row>
    <row r="5958" spans="1:8" ht="15" customHeight="1" x14ac:dyDescent="0.2">
      <c r="A5958" s="152"/>
      <c r="B5958" s="152"/>
      <c r="C5958" s="152"/>
      <c r="D5958" s="152"/>
      <c r="E5958" s="153">
        <f>'2.40-Dati'!A5957</f>
        <v>45426.166666666664</v>
      </c>
      <c r="F5958" s="157">
        <f>'2.40-Dati'!B5957</f>
        <v>78.019996643066406</v>
      </c>
      <c r="G5958" s="157">
        <f t="shared" si="186"/>
        <v>-1100.0061035155966</v>
      </c>
      <c r="H5958" s="157">
        <f t="shared" si="187"/>
        <v>-240.00549316399145</v>
      </c>
    </row>
    <row r="5959" spans="1:8" ht="15" customHeight="1" x14ac:dyDescent="0.2">
      <c r="A5959" s="152"/>
      <c r="B5959" s="152"/>
      <c r="C5959" s="152"/>
      <c r="D5959" s="152"/>
      <c r="E5959" s="153">
        <f>'2.40-Dati'!A5958</f>
        <v>45427.166666666664</v>
      </c>
      <c r="F5959" s="157">
        <f>'2.40-Dati'!B5958</f>
        <v>78.629997253417898</v>
      </c>
      <c r="G5959" s="157">
        <f t="shared" si="186"/>
        <v>610.00061035149145</v>
      </c>
      <c r="H5959" s="157">
        <f t="shared" si="187"/>
        <v>-490.00549316410513</v>
      </c>
    </row>
    <row r="5960" spans="1:8" ht="15" customHeight="1" x14ac:dyDescent="0.2">
      <c r="A5960" s="152"/>
      <c r="B5960" s="152"/>
      <c r="C5960" s="152"/>
      <c r="D5960" s="152"/>
      <c r="E5960" s="153">
        <f>'2.40-Dati'!A5959</f>
        <v>45428.166666666664</v>
      </c>
      <c r="F5960" s="157">
        <f>'2.40-Dati'!B5959</f>
        <v>79.230003356933594</v>
      </c>
      <c r="G5960" s="157">
        <f t="shared" si="186"/>
        <v>600.00610351569605</v>
      </c>
      <c r="H5960" s="157">
        <f t="shared" si="187"/>
        <v>1210.0067138671875</v>
      </c>
    </row>
    <row r="5961" spans="1:8" ht="15" customHeight="1" x14ac:dyDescent="0.2">
      <c r="A5961" s="152"/>
      <c r="B5961" s="152"/>
      <c r="C5961" s="152"/>
      <c r="D5961" s="152"/>
      <c r="E5961" s="153">
        <f>'2.40-Dati'!A5960</f>
        <v>45429.166666666664</v>
      </c>
      <c r="F5961" s="157">
        <f>'2.40-Dati'!B5960</f>
        <v>80.059997558593693</v>
      </c>
      <c r="G5961" s="157">
        <f t="shared" si="186"/>
        <v>829.99420166009941</v>
      </c>
      <c r="H5961" s="157">
        <f t="shared" si="187"/>
        <v>1430.0003051757953</v>
      </c>
    </row>
    <row r="5962" spans="1:8" ht="15" customHeight="1" x14ac:dyDescent="0.2">
      <c r="A5962" s="152"/>
      <c r="B5962" s="152"/>
      <c r="C5962" s="152"/>
      <c r="D5962" s="152"/>
      <c r="E5962" s="153">
        <f>'2.40-Dati'!A5961</f>
        <v>45432.166666666664</v>
      </c>
      <c r="F5962" s="157">
        <f>'2.40-Dati'!B5961</f>
        <v>79.800003051757798</v>
      </c>
      <c r="G5962" s="157">
        <f t="shared" si="186"/>
        <v>-259.99450683589487</v>
      </c>
      <c r="H5962" s="157">
        <f t="shared" si="187"/>
        <v>569.99969482420454</v>
      </c>
    </row>
    <row r="5963" spans="1:8" ht="15" customHeight="1" x14ac:dyDescent="0.2">
      <c r="A5963" s="152"/>
      <c r="B5963" s="152"/>
      <c r="C5963" s="152"/>
      <c r="D5963" s="152"/>
      <c r="E5963" s="153">
        <f>'2.40-Dati'!A5962</f>
        <v>45433.166666666664</v>
      </c>
      <c r="F5963" s="157">
        <f>'2.40-Dati'!B5962</f>
        <v>79.260002136230398</v>
      </c>
      <c r="G5963" s="157">
        <f t="shared" si="186"/>
        <v>-540.00091552740059</v>
      </c>
      <c r="H5963" s="157">
        <f t="shared" si="187"/>
        <v>-799.99542236329546</v>
      </c>
    </row>
    <row r="5964" spans="1:8" ht="15" customHeight="1" x14ac:dyDescent="0.2">
      <c r="A5964" s="152"/>
      <c r="B5964" s="152"/>
      <c r="C5964" s="152"/>
      <c r="D5964" s="152"/>
      <c r="E5964" s="153">
        <f>'2.40-Dati'!A5963</f>
        <v>45434.166666666664</v>
      </c>
      <c r="F5964" s="157">
        <f>'2.40-Dati'!B5963</f>
        <v>77.569999694824205</v>
      </c>
      <c r="G5964" s="157">
        <f t="shared" si="186"/>
        <v>-1690.0024414061932</v>
      </c>
      <c r="H5964" s="157">
        <f t="shared" si="187"/>
        <v>-2230.0033569335938</v>
      </c>
    </row>
    <row r="5965" spans="1:8" ht="15" customHeight="1" x14ac:dyDescent="0.2">
      <c r="A5965" s="152"/>
      <c r="B5965" s="152"/>
      <c r="C5965" s="152"/>
      <c r="D5965" s="152"/>
      <c r="E5965" s="153">
        <f>'2.40-Dati'!A5964</f>
        <v>45435.166666666664</v>
      </c>
      <c r="F5965" s="157">
        <f>'2.40-Dati'!B5964</f>
        <v>76.870002746582003</v>
      </c>
      <c r="G5965" s="157">
        <f t="shared" si="186"/>
        <v>-699.99694824220171</v>
      </c>
      <c r="H5965" s="157">
        <f t="shared" si="187"/>
        <v>-2389.9993896483948</v>
      </c>
    </row>
    <row r="5966" spans="1:8" ht="15" customHeight="1" x14ac:dyDescent="0.2">
      <c r="A5966" s="152"/>
      <c r="B5966" s="152"/>
      <c r="C5966" s="152"/>
      <c r="D5966" s="152"/>
      <c r="E5966" s="153">
        <f>'2.40-Dati'!A5965</f>
        <v>45436.166666666664</v>
      </c>
      <c r="F5966" s="157">
        <f>'2.40-Dati'!B5965</f>
        <v>77.720001220703097</v>
      </c>
      <c r="G5966" s="157">
        <f t="shared" si="186"/>
        <v>849.99847412109375</v>
      </c>
      <c r="H5966" s="157">
        <f t="shared" si="187"/>
        <v>150.00152587889204</v>
      </c>
    </row>
    <row r="5967" spans="1:8" ht="15" customHeight="1" x14ac:dyDescent="0.2">
      <c r="A5967" s="152"/>
      <c r="B5967" s="152"/>
      <c r="C5967" s="152"/>
      <c r="D5967" s="152"/>
      <c r="E5967" s="153">
        <f>'2.40-Dati'!A5966</f>
        <v>45440.166666666664</v>
      </c>
      <c r="F5967" s="157">
        <f>'2.40-Dati'!B5966</f>
        <v>79.830001831054602</v>
      </c>
      <c r="G5967" s="157">
        <f t="shared" si="186"/>
        <v>2110.0006103515057</v>
      </c>
      <c r="H5967" s="157">
        <f t="shared" si="187"/>
        <v>2959.9990844725994</v>
      </c>
    </row>
    <row r="5968" spans="1:8" ht="15" customHeight="1" x14ac:dyDescent="0.2">
      <c r="A5968" s="152"/>
      <c r="B5968" s="152"/>
      <c r="C5968" s="152"/>
      <c r="D5968" s="152"/>
      <c r="E5968" s="153">
        <f>'2.40-Dati'!A5967</f>
        <v>45441.166666666664</v>
      </c>
      <c r="F5968" s="157">
        <f>'2.40-Dati'!B5967</f>
        <v>79.230003356933594</v>
      </c>
      <c r="G5968" s="157">
        <f t="shared" si="186"/>
        <v>-599.99847412100848</v>
      </c>
      <c r="H5968" s="157">
        <f t="shared" si="187"/>
        <v>1510.0021362304972</v>
      </c>
    </row>
    <row r="5969" spans="1:8" ht="15" customHeight="1" x14ac:dyDescent="0.2">
      <c r="A5969" s="152"/>
      <c r="B5969" s="152"/>
      <c r="C5969" s="152"/>
      <c r="D5969" s="152"/>
      <c r="E5969" s="153">
        <f>'2.40-Dati'!A5968</f>
        <v>45442.166666666664</v>
      </c>
      <c r="F5969" s="157">
        <f>'2.40-Dati'!B5968</f>
        <v>77.910003662109304</v>
      </c>
      <c r="G5969" s="157">
        <f t="shared" si="186"/>
        <v>-1319.9996948242897</v>
      </c>
      <c r="H5969" s="157">
        <f t="shared" si="187"/>
        <v>-1919.9981689452982</v>
      </c>
    </row>
    <row r="5970" spans="1:8" ht="15" customHeight="1" x14ac:dyDescent="0.2">
      <c r="A5970" s="152"/>
      <c r="B5970" s="152"/>
      <c r="C5970" s="152"/>
      <c r="D5970" s="152"/>
      <c r="E5970" s="153">
        <f>'2.40-Dati'!A5969</f>
        <v>45443.166666666664</v>
      </c>
      <c r="F5970" s="157">
        <f>'2.40-Dati'!B5969</f>
        <v>76.989997863769503</v>
      </c>
      <c r="G5970" s="157">
        <f t="shared" si="186"/>
        <v>-920.00579833980112</v>
      </c>
      <c r="H5970" s="157">
        <f t="shared" si="187"/>
        <v>-2240.0054931640907</v>
      </c>
    </row>
    <row r="5971" spans="1:8" ht="15" customHeight="1" x14ac:dyDescent="0.2">
      <c r="A5971" s="152"/>
      <c r="B5971" s="152"/>
      <c r="C5971" s="152"/>
      <c r="D5971" s="152"/>
      <c r="E5971" s="153">
        <f>'2.40-Dati'!A5970</f>
        <v>45446.166666666664</v>
      </c>
      <c r="F5971" s="157">
        <f>'2.40-Dati'!B5970</f>
        <v>74.220001220703097</v>
      </c>
      <c r="G5971" s="157">
        <f t="shared" si="186"/>
        <v>-2769.9966430664063</v>
      </c>
      <c r="H5971" s="157">
        <f t="shared" si="187"/>
        <v>-3690.0024414062073</v>
      </c>
    </row>
    <row r="5972" spans="1:8" ht="15" customHeight="1" x14ac:dyDescent="0.2">
      <c r="A5972" s="152"/>
      <c r="B5972" s="152"/>
      <c r="C5972" s="152"/>
      <c r="D5972" s="152"/>
      <c r="E5972" s="153">
        <f>'2.40-Dati'!A5971</f>
        <v>45447.166666666664</v>
      </c>
      <c r="F5972" s="157">
        <f>'2.40-Dati'!B5971</f>
        <v>73.25</v>
      </c>
      <c r="G5972" s="157">
        <f t="shared" si="186"/>
        <v>-970.00122070309658</v>
      </c>
      <c r="H5972" s="157">
        <f t="shared" si="187"/>
        <v>-3739.9978637695031</v>
      </c>
    </row>
    <row r="5973" spans="1:8" ht="15" customHeight="1" x14ac:dyDescent="0.2">
      <c r="A5973" s="152"/>
      <c r="B5973" s="152"/>
      <c r="C5973" s="152"/>
      <c r="D5973" s="152"/>
      <c r="E5973" s="153">
        <f>'2.40-Dati'!A5972</f>
        <v>45448.166666666664</v>
      </c>
      <c r="F5973" s="157">
        <f>'2.40-Dati'!B5972</f>
        <v>74.069999694824205</v>
      </c>
      <c r="G5973" s="157">
        <f t="shared" si="186"/>
        <v>819.99969482420454</v>
      </c>
      <c r="H5973" s="157">
        <f t="shared" si="187"/>
        <v>-150.00152587889204</v>
      </c>
    </row>
    <row r="5974" spans="1:8" ht="15" customHeight="1" x14ac:dyDescent="0.2">
      <c r="A5974" s="152"/>
      <c r="B5974" s="152"/>
      <c r="C5974" s="152"/>
      <c r="D5974" s="152"/>
      <c r="E5974" s="153">
        <f>'2.40-Dati'!A5973</f>
        <v>45449.166666666664</v>
      </c>
      <c r="F5974" s="157">
        <f>'2.40-Dati'!B5973</f>
        <v>75.550003051757798</v>
      </c>
      <c r="G5974" s="157">
        <f t="shared" si="186"/>
        <v>1480.0033569335938</v>
      </c>
      <c r="H5974" s="157">
        <f t="shared" si="187"/>
        <v>2300.0030517577984</v>
      </c>
    </row>
    <row r="5975" spans="1:8" ht="15" customHeight="1" x14ac:dyDescent="0.2">
      <c r="A5975" s="152"/>
      <c r="B5975" s="152"/>
      <c r="C5975" s="152"/>
      <c r="D5975" s="152"/>
      <c r="E5975" s="153">
        <f>'2.40-Dati'!A5974</f>
        <v>45450.166666666664</v>
      </c>
      <c r="F5975" s="157">
        <f>'2.40-Dati'!B5974</f>
        <v>75.529998779296804</v>
      </c>
      <c r="G5975" s="157">
        <f t="shared" si="186"/>
        <v>-20.004272460994343</v>
      </c>
      <c r="H5975" s="157">
        <f t="shared" si="187"/>
        <v>1459.9990844725994</v>
      </c>
    </row>
    <row r="5976" spans="1:8" ht="15" customHeight="1" x14ac:dyDescent="0.2">
      <c r="A5976" s="152"/>
      <c r="B5976" s="152"/>
      <c r="C5976" s="152"/>
      <c r="D5976" s="152"/>
      <c r="E5976" s="153">
        <f>'2.40-Dati'!A5975</f>
        <v>45453.166666666664</v>
      </c>
      <c r="F5976" s="157">
        <f>'2.40-Dati'!B5975</f>
        <v>77.739997863769503</v>
      </c>
      <c r="G5976" s="157">
        <f t="shared" si="186"/>
        <v>2209.999084472699</v>
      </c>
      <c r="H5976" s="157">
        <f t="shared" si="187"/>
        <v>2189.9948120117047</v>
      </c>
    </row>
    <row r="5977" spans="1:8" ht="15" customHeight="1" x14ac:dyDescent="0.2">
      <c r="A5977" s="152"/>
      <c r="B5977" s="152"/>
      <c r="C5977" s="152"/>
      <c r="D5977" s="152"/>
      <c r="E5977" s="153">
        <f>'2.40-Dati'!A5976</f>
        <v>45454.166666666664</v>
      </c>
      <c r="F5977" s="157">
        <f>'2.40-Dati'!B5976</f>
        <v>77.900001525878906</v>
      </c>
      <c r="G5977" s="157">
        <f t="shared" si="186"/>
        <v>160.00366210940342</v>
      </c>
      <c r="H5977" s="157">
        <f t="shared" si="187"/>
        <v>2370.0027465821022</v>
      </c>
    </row>
    <row r="5978" spans="1:8" ht="15" customHeight="1" x14ac:dyDescent="0.2">
      <c r="A5978" s="152"/>
      <c r="B5978" s="152"/>
      <c r="C5978" s="152"/>
      <c r="D5978" s="152"/>
      <c r="E5978" s="153">
        <f>'2.40-Dati'!A5977</f>
        <v>45455.166666666664</v>
      </c>
      <c r="F5978" s="157">
        <f>'2.40-Dati'!B5977</f>
        <v>78.5</v>
      </c>
      <c r="G5978" s="157">
        <f t="shared" si="186"/>
        <v>599.99847412109375</v>
      </c>
      <c r="H5978" s="157">
        <f t="shared" si="187"/>
        <v>760.00213623049717</v>
      </c>
    </row>
    <row r="5979" spans="1:8" ht="15" customHeight="1" x14ac:dyDescent="0.2">
      <c r="A5979" s="152"/>
      <c r="B5979" s="152"/>
      <c r="C5979" s="152"/>
      <c r="D5979" s="152"/>
      <c r="E5979" s="153">
        <f>'2.40-Dati'!A5978</f>
        <v>45456.166666666664</v>
      </c>
      <c r="F5979" s="157">
        <f>'2.40-Dati'!B5978</f>
        <v>78.620002746582003</v>
      </c>
      <c r="G5979" s="157">
        <f t="shared" si="186"/>
        <v>120.00274658200283</v>
      </c>
      <c r="H5979" s="157">
        <f t="shared" si="187"/>
        <v>720.00122070309658</v>
      </c>
    </row>
    <row r="5980" spans="1:8" ht="15" customHeight="1" x14ac:dyDescent="0.2">
      <c r="A5980" s="152"/>
      <c r="B5980" s="152"/>
      <c r="C5980" s="152"/>
      <c r="D5980" s="152"/>
      <c r="E5980" s="153">
        <f>'2.40-Dati'!A5979</f>
        <v>45457.166666666664</v>
      </c>
      <c r="F5980" s="157">
        <f>'2.40-Dati'!B5979</f>
        <v>78.449996948242102</v>
      </c>
      <c r="G5980" s="157">
        <f t="shared" si="186"/>
        <v>-170.00579833990059</v>
      </c>
      <c r="H5980" s="157">
        <f t="shared" si="187"/>
        <v>-50.003051757897765</v>
      </c>
    </row>
    <row r="5981" spans="1:8" ht="15" customHeight="1" x14ac:dyDescent="0.2">
      <c r="A5981" s="152"/>
      <c r="B5981" s="152"/>
      <c r="C5981" s="152"/>
      <c r="D5981" s="152"/>
      <c r="E5981" s="153">
        <f>'2.40-Dati'!A5980</f>
        <v>45460.166666666664</v>
      </c>
      <c r="F5981" s="157">
        <f>'2.40-Dati'!B5980</f>
        <v>80.330001831054602</v>
      </c>
      <c r="G5981" s="157">
        <f t="shared" si="186"/>
        <v>1880.0048828125</v>
      </c>
      <c r="H5981" s="157">
        <f t="shared" si="187"/>
        <v>1709.9990844725994</v>
      </c>
    </row>
    <row r="5982" spans="1:8" ht="15" customHeight="1" x14ac:dyDescent="0.2">
      <c r="A5982" s="152"/>
      <c r="B5982" s="152"/>
      <c r="C5982" s="152"/>
      <c r="D5982" s="152"/>
      <c r="E5982" s="153">
        <f>'2.40-Dati'!A5981</f>
        <v>45461.166666666664</v>
      </c>
      <c r="F5982" s="157">
        <f>'2.40-Dati'!B5981</f>
        <v>81.569999694824205</v>
      </c>
      <c r="G5982" s="157">
        <f t="shared" si="186"/>
        <v>1239.9978637696022</v>
      </c>
      <c r="H5982" s="157">
        <f t="shared" si="187"/>
        <v>3120.0027465821022</v>
      </c>
    </row>
    <row r="5983" spans="1:8" ht="15" customHeight="1" x14ac:dyDescent="0.2">
      <c r="A5983" s="152"/>
      <c r="B5983" s="152"/>
      <c r="C5983" s="152"/>
      <c r="D5983" s="152"/>
      <c r="E5983" s="153">
        <f>'2.40-Dati'!A5982</f>
        <v>45463.166666666664</v>
      </c>
      <c r="F5983" s="157">
        <f>'2.40-Dati'!B5982</f>
        <v>82.169998168945298</v>
      </c>
      <c r="G5983" s="157">
        <f t="shared" si="186"/>
        <v>599.99847412109375</v>
      </c>
      <c r="H5983" s="157">
        <f t="shared" si="187"/>
        <v>1839.9963378906959</v>
      </c>
    </row>
    <row r="5984" spans="1:8" ht="15" customHeight="1" x14ac:dyDescent="0.2">
      <c r="A5984" s="152"/>
      <c r="B5984" s="152"/>
      <c r="C5984" s="152"/>
      <c r="D5984" s="152"/>
      <c r="E5984" s="153">
        <f>'2.40-Dati'!A5983</f>
        <v>45464.166666666664</v>
      </c>
      <c r="F5984" s="157">
        <f>'2.40-Dati'!B5983</f>
        <v>80.730003356933594</v>
      </c>
      <c r="G5984" s="157">
        <f t="shared" si="186"/>
        <v>-1439.9948120117047</v>
      </c>
      <c r="H5984" s="157">
        <f t="shared" si="187"/>
        <v>-839.9963378906109</v>
      </c>
    </row>
    <row r="5985" spans="1:8" ht="15" customHeight="1" x14ac:dyDescent="0.2">
      <c r="A5985" s="152"/>
      <c r="B5985" s="152"/>
      <c r="C5985" s="152"/>
      <c r="D5985" s="152"/>
      <c r="E5985" s="153">
        <f>'2.40-Dati'!A5984</f>
        <v>45467.166666666664</v>
      </c>
      <c r="F5985" s="157">
        <f>'2.40-Dati'!B5984</f>
        <v>81.629997253417898</v>
      </c>
      <c r="G5985" s="157">
        <f t="shared" si="186"/>
        <v>899.99389648430395</v>
      </c>
      <c r="H5985" s="157">
        <f t="shared" si="187"/>
        <v>-540.00091552740071</v>
      </c>
    </row>
    <row r="5986" spans="1:8" ht="15" customHeight="1" x14ac:dyDescent="0.2">
      <c r="A5986" s="152"/>
      <c r="B5986" s="152"/>
      <c r="C5986" s="152"/>
      <c r="D5986" s="152"/>
      <c r="E5986" s="153">
        <f>'2.40-Dati'!A5985</f>
        <v>45468.166666666664</v>
      </c>
      <c r="F5986" s="157">
        <f>'2.40-Dati'!B5985</f>
        <v>80.830001831054602</v>
      </c>
      <c r="G5986" s="157">
        <f t="shared" si="186"/>
        <v>-799.99542236329546</v>
      </c>
      <c r="H5986" s="157">
        <f t="shared" si="187"/>
        <v>99.998474121008485</v>
      </c>
    </row>
    <row r="5987" spans="1:8" ht="15" customHeight="1" x14ac:dyDescent="0.2">
      <c r="A5987" s="152"/>
      <c r="B5987" s="152"/>
      <c r="C5987" s="152"/>
      <c r="D5987" s="152"/>
      <c r="E5987" s="153">
        <f>'2.40-Dati'!A5986</f>
        <v>45469.166666666664</v>
      </c>
      <c r="F5987" s="157">
        <f>'2.40-Dati'!B5986</f>
        <v>80.900001525878906</v>
      </c>
      <c r="G5987" s="157">
        <f t="shared" si="186"/>
        <v>69.999694824304015</v>
      </c>
      <c r="H5987" s="157">
        <f t="shared" si="187"/>
        <v>-729.99572753899145</v>
      </c>
    </row>
    <row r="5988" spans="1:8" ht="15" customHeight="1" x14ac:dyDescent="0.2">
      <c r="A5988" s="152"/>
      <c r="B5988" s="152"/>
      <c r="C5988" s="152"/>
      <c r="D5988" s="152"/>
      <c r="E5988" s="153">
        <f>'2.40-Dati'!A5987</f>
        <v>45470.166666666664</v>
      </c>
      <c r="F5988" s="157">
        <f>'2.40-Dati'!B5987</f>
        <v>81.739997863769503</v>
      </c>
      <c r="G5988" s="157">
        <f t="shared" si="186"/>
        <v>839.99633789059658</v>
      </c>
      <c r="H5988" s="157">
        <f t="shared" si="187"/>
        <v>909.99603271490059</v>
      </c>
    </row>
    <row r="5989" spans="1:8" ht="15" customHeight="1" x14ac:dyDescent="0.2">
      <c r="A5989" s="152"/>
      <c r="B5989" s="152"/>
      <c r="C5989" s="152"/>
      <c r="D5989" s="152"/>
      <c r="E5989" s="153">
        <f>'2.40-Dati'!A5988</f>
        <v>45471.166666666664</v>
      </c>
      <c r="F5989" s="157">
        <f>'2.40-Dati'!B5988</f>
        <v>81.540000915527301</v>
      </c>
      <c r="G5989" s="157">
        <f t="shared" si="186"/>
        <v>-199.99694824220171</v>
      </c>
      <c r="H5989" s="157">
        <f t="shared" si="187"/>
        <v>639.99938964839487</v>
      </c>
    </row>
    <row r="5990" spans="1:8" ht="15" customHeight="1" x14ac:dyDescent="0.2">
      <c r="A5990" s="152"/>
      <c r="B5990" s="152"/>
      <c r="C5990" s="152"/>
      <c r="D5990" s="152"/>
      <c r="E5990" s="153">
        <f>'2.40-Dati'!A5989</f>
        <v>45474.166666666664</v>
      </c>
      <c r="F5990" s="157">
        <f>'2.40-Dati'!B5989</f>
        <v>83.379997253417898</v>
      </c>
      <c r="G5990" s="157">
        <f t="shared" si="186"/>
        <v>1839.9963378905966</v>
      </c>
      <c r="H5990" s="157">
        <f t="shared" si="187"/>
        <v>1639.9993896483948</v>
      </c>
    </row>
    <row r="5991" spans="1:8" ht="15" customHeight="1" x14ac:dyDescent="0.2">
      <c r="A5991" s="152"/>
      <c r="B5991" s="152"/>
      <c r="C5991" s="152"/>
      <c r="D5991" s="152"/>
      <c r="E5991" s="153">
        <f>'2.40-Dati'!A5990</f>
        <v>45475.166666666664</v>
      </c>
      <c r="F5991" s="157">
        <f>'2.40-Dati'!B5990</f>
        <v>82.809997558593693</v>
      </c>
      <c r="G5991" s="157">
        <f t="shared" si="186"/>
        <v>-569.99969482420454</v>
      </c>
      <c r="H5991" s="157">
        <f t="shared" si="187"/>
        <v>1269.9966430663922</v>
      </c>
    </row>
    <row r="5992" spans="1:8" ht="15" customHeight="1" x14ac:dyDescent="0.2">
      <c r="A5992" s="152"/>
      <c r="B5992" s="152"/>
      <c r="C5992" s="152"/>
      <c r="D5992" s="152"/>
      <c r="E5992" s="153">
        <f>'2.40-Dati'!A5991</f>
        <v>45476.5625</v>
      </c>
      <c r="F5992" s="157">
        <f>'2.40-Dati'!B5991</f>
        <v>83.879997253417898</v>
      </c>
      <c r="G5992" s="157">
        <f t="shared" si="186"/>
        <v>1069.9996948242047</v>
      </c>
      <c r="H5992" s="157">
        <f t="shared" si="187"/>
        <v>500.00000000000011</v>
      </c>
    </row>
    <row r="5993" spans="1:8" ht="15" customHeight="1" x14ac:dyDescent="0.2">
      <c r="A5993" s="152"/>
      <c r="B5993" s="152"/>
      <c r="C5993" s="152"/>
      <c r="D5993" s="152"/>
      <c r="E5993" s="153">
        <f>'2.40-Dati'!A5992</f>
        <v>45478.166666666664</v>
      </c>
      <c r="F5993" s="157">
        <f>'2.40-Dati'!B5992</f>
        <v>83.160003662109304</v>
      </c>
      <c r="G5993" s="157">
        <f t="shared" si="186"/>
        <v>-719.99359130859375</v>
      </c>
      <c r="H5993" s="157">
        <f t="shared" si="187"/>
        <v>350.0061035156109</v>
      </c>
    </row>
    <row r="5994" spans="1:8" ht="15" customHeight="1" x14ac:dyDescent="0.2">
      <c r="A5994" s="152"/>
      <c r="B5994" s="152"/>
      <c r="C5994" s="152"/>
      <c r="D5994" s="152"/>
      <c r="E5994" s="153">
        <f>'2.40-Dati'!A5993</f>
        <v>45481.166666666664</v>
      </c>
      <c r="F5994" s="157">
        <f>'2.40-Dati'!B5993</f>
        <v>82.330001831054602</v>
      </c>
      <c r="G5994" s="157">
        <f t="shared" si="186"/>
        <v>-830.00183105470171</v>
      </c>
      <c r="H5994" s="157">
        <f t="shared" si="187"/>
        <v>-1549.9954223632953</v>
      </c>
    </row>
    <row r="5995" spans="1:8" ht="15" customHeight="1" x14ac:dyDescent="0.2">
      <c r="A5995" s="152"/>
      <c r="B5995" s="152"/>
      <c r="C5995" s="152"/>
      <c r="D5995" s="152"/>
      <c r="E5995" s="153">
        <f>'2.40-Dati'!A5994</f>
        <v>45482.166666666664</v>
      </c>
      <c r="F5995" s="157">
        <f>'2.40-Dati'!B5994</f>
        <v>81.410003662109304</v>
      </c>
      <c r="G5995" s="157">
        <f t="shared" si="186"/>
        <v>-919.99816894529829</v>
      </c>
      <c r="H5995" s="157">
        <f t="shared" si="187"/>
        <v>-1750</v>
      </c>
    </row>
    <row r="5996" spans="1:8" ht="15" customHeight="1" x14ac:dyDescent="0.2">
      <c r="A5996" s="152"/>
      <c r="B5996" s="152"/>
      <c r="C5996" s="152"/>
      <c r="D5996" s="152"/>
      <c r="E5996" s="153">
        <f>'2.40-Dati'!A5995</f>
        <v>45483.166666666664</v>
      </c>
      <c r="F5996" s="157">
        <f>'2.40-Dati'!B5995</f>
        <v>82.099998474121094</v>
      </c>
      <c r="G5996" s="157">
        <f t="shared" si="186"/>
        <v>689.9948120117898</v>
      </c>
      <c r="H5996" s="157">
        <f t="shared" si="187"/>
        <v>-230.00335693350848</v>
      </c>
    </row>
    <row r="5997" spans="1:8" ht="15" customHeight="1" x14ac:dyDescent="0.2">
      <c r="A5997" s="152"/>
      <c r="B5997" s="152"/>
      <c r="C5997" s="152"/>
      <c r="D5997" s="152"/>
      <c r="E5997" s="153">
        <f>'2.40-Dati'!A5996</f>
        <v>45484.166666666664</v>
      </c>
      <c r="F5997" s="157">
        <f>'2.40-Dati'!B5996</f>
        <v>82.620002746582003</v>
      </c>
      <c r="G5997" s="157">
        <f t="shared" si="186"/>
        <v>520.00427246090908</v>
      </c>
      <c r="H5997" s="157">
        <f t="shared" si="187"/>
        <v>1209.999084472699</v>
      </c>
    </row>
    <row r="5998" spans="1:8" ht="15" customHeight="1" x14ac:dyDescent="0.2">
      <c r="A5998" s="152"/>
      <c r="B5998" s="152"/>
      <c r="C5998" s="152"/>
      <c r="D5998" s="152"/>
      <c r="E5998" s="153">
        <f>'2.40-Dati'!A5997</f>
        <v>45485.166666666664</v>
      </c>
      <c r="F5998" s="157">
        <f>'2.40-Dati'!B5997</f>
        <v>82.209999084472599</v>
      </c>
      <c r="G5998" s="157">
        <f t="shared" si="186"/>
        <v>-410.00366210940342</v>
      </c>
      <c r="H5998" s="157">
        <f t="shared" si="187"/>
        <v>110.00061035150566</v>
      </c>
    </row>
    <row r="5999" spans="1:8" ht="15" customHeight="1" x14ac:dyDescent="0.2">
      <c r="A5999" s="152"/>
      <c r="B5999" s="152"/>
      <c r="C5999" s="152"/>
      <c r="D5999" s="152"/>
      <c r="E5999" s="153">
        <f>'2.40-Dati'!A5998</f>
        <v>45488.166666666664</v>
      </c>
      <c r="F5999" s="157">
        <f>'2.40-Dati'!B5998</f>
        <v>81.910003662109304</v>
      </c>
      <c r="G5999" s="157">
        <f t="shared" si="186"/>
        <v>-299.99542236329546</v>
      </c>
      <c r="H5999" s="157">
        <f t="shared" si="187"/>
        <v>-709.99908447269888</v>
      </c>
    </row>
    <row r="6000" spans="1:8" ht="15" customHeight="1" x14ac:dyDescent="0.2">
      <c r="A6000" s="152"/>
      <c r="B6000" s="152"/>
      <c r="C6000" s="152"/>
      <c r="D6000" s="152"/>
      <c r="E6000" s="153">
        <f>'2.40-Dati'!A5999</f>
        <v>45489.166666666664</v>
      </c>
      <c r="F6000" s="157">
        <f>'2.40-Dati'!B5999</f>
        <v>80.760002136230398</v>
      </c>
      <c r="G6000" s="157">
        <f t="shared" si="186"/>
        <v>-1150.0015258789063</v>
      </c>
      <c r="H6000" s="157">
        <f t="shared" si="187"/>
        <v>-1449.9969482422016</v>
      </c>
    </row>
    <row r="6001" spans="1:8" ht="15" customHeight="1" x14ac:dyDescent="0.2">
      <c r="A6001" s="152"/>
      <c r="B6001" s="152"/>
      <c r="C6001" s="152"/>
      <c r="D6001" s="152"/>
      <c r="E6001" s="153">
        <f>'2.40-Dati'!A6000</f>
        <v>45490.166666666664</v>
      </c>
      <c r="F6001" s="157">
        <f>'2.40-Dati'!B6000</f>
        <v>82.849998474121094</v>
      </c>
      <c r="G6001" s="157">
        <f t="shared" si="186"/>
        <v>2089.9963378906959</v>
      </c>
      <c r="H6001" s="157">
        <f t="shared" si="187"/>
        <v>939.99481201178969</v>
      </c>
    </row>
    <row r="6002" spans="1:8" ht="15" customHeight="1" x14ac:dyDescent="0.2">
      <c r="A6002" s="152"/>
      <c r="B6002" s="152"/>
      <c r="C6002" s="152"/>
      <c r="D6002" s="152"/>
      <c r="E6002" s="153">
        <f>'2.40-Dati'!A6001</f>
        <v>45491.166666666664</v>
      </c>
      <c r="F6002" s="157">
        <f>'2.40-Dati'!B6001</f>
        <v>82.819999694824205</v>
      </c>
      <c r="G6002" s="157">
        <f t="shared" si="186"/>
        <v>-29.998779296889211</v>
      </c>
      <c r="H6002" s="157">
        <f t="shared" si="187"/>
        <v>2059.9975585938068</v>
      </c>
    </row>
    <row r="6003" spans="1:8" ht="15" customHeight="1" x14ac:dyDescent="0.2">
      <c r="A6003" s="152"/>
      <c r="B6003" s="152"/>
      <c r="C6003" s="152"/>
      <c r="D6003" s="152"/>
      <c r="E6003" s="153">
        <f>'2.40-Dati'!A6002</f>
        <v>45492.166666666664</v>
      </c>
      <c r="F6003" s="157">
        <f>'2.40-Dati'!B6002</f>
        <v>80.129997253417898</v>
      </c>
      <c r="G6003" s="157">
        <f t="shared" si="186"/>
        <v>-2690.0024414063068</v>
      </c>
      <c r="H6003" s="157">
        <f t="shared" si="187"/>
        <v>-2720.0012207031959</v>
      </c>
    </row>
    <row r="6004" spans="1:8" ht="15" customHeight="1" x14ac:dyDescent="0.2">
      <c r="A6004" s="152"/>
      <c r="B6004" s="152"/>
      <c r="C6004" s="152"/>
      <c r="D6004" s="152"/>
      <c r="E6004" s="153">
        <f>'2.40-Dati'!A6003</f>
        <v>45495.166666666664</v>
      </c>
      <c r="F6004" s="157">
        <f>'2.40-Dati'!B6003</f>
        <v>79.779998779296804</v>
      </c>
      <c r="G6004" s="157">
        <f t="shared" si="186"/>
        <v>-349.99847412109375</v>
      </c>
      <c r="H6004" s="157">
        <f t="shared" si="187"/>
        <v>-3040.0009155274006</v>
      </c>
    </row>
    <row r="6005" spans="1:8" ht="15" customHeight="1" x14ac:dyDescent="0.2">
      <c r="A6005" s="152"/>
      <c r="B6005" s="152"/>
      <c r="C6005" s="152"/>
      <c r="D6005" s="152"/>
      <c r="E6005" s="153">
        <f>'2.40-Dati'!A6004</f>
        <v>45496.166666666664</v>
      </c>
      <c r="F6005" s="157">
        <f>'2.40-Dati'!B6004</f>
        <v>76.959999084472599</v>
      </c>
      <c r="G6005" s="157">
        <f t="shared" si="186"/>
        <v>-2819.9996948242047</v>
      </c>
      <c r="H6005" s="157">
        <f t="shared" si="187"/>
        <v>-3169.9981689452984</v>
      </c>
    </row>
    <row r="6006" spans="1:8" ht="15" customHeight="1" x14ac:dyDescent="0.2">
      <c r="A6006" s="152"/>
      <c r="B6006" s="152"/>
      <c r="C6006" s="152"/>
      <c r="D6006" s="152"/>
      <c r="E6006" s="153">
        <f>'2.40-Dati'!A6005</f>
        <v>45497.166666666664</v>
      </c>
      <c r="F6006" s="157">
        <f>'2.40-Dati'!B6005</f>
        <v>77.589996337890597</v>
      </c>
      <c r="G6006" s="157">
        <f t="shared" si="186"/>
        <v>629.99725341799717</v>
      </c>
      <c r="H6006" s="157">
        <f t="shared" si="187"/>
        <v>-2190.0024414062073</v>
      </c>
    </row>
    <row r="6007" spans="1:8" ht="15" customHeight="1" x14ac:dyDescent="0.2">
      <c r="A6007" s="152"/>
      <c r="B6007" s="152"/>
      <c r="C6007" s="152"/>
      <c r="D6007" s="152"/>
      <c r="E6007" s="153">
        <f>'2.40-Dati'!A6006</f>
        <v>45498.166666666664</v>
      </c>
      <c r="F6007" s="157">
        <f>'2.40-Dati'!B6006</f>
        <v>78.279998779296804</v>
      </c>
      <c r="G6007" s="157">
        <f t="shared" si="186"/>
        <v>690.00244140620737</v>
      </c>
      <c r="H6007" s="157">
        <f t="shared" si="187"/>
        <v>1319.9996948242047</v>
      </c>
    </row>
    <row r="6008" spans="1:8" ht="15" customHeight="1" x14ac:dyDescent="0.2">
      <c r="A6008" s="152"/>
      <c r="B6008" s="152"/>
      <c r="C6008" s="152"/>
      <c r="D6008" s="152"/>
      <c r="E6008" s="153">
        <f>'2.40-Dati'!A6007</f>
        <v>45499.166666666664</v>
      </c>
      <c r="F6008" s="157">
        <f>'2.40-Dati'!B6007</f>
        <v>77.160003662109304</v>
      </c>
      <c r="G6008" s="157">
        <f t="shared" si="186"/>
        <v>-1119.9951171875</v>
      </c>
      <c r="H6008" s="157">
        <f t="shared" si="187"/>
        <v>-429.99267578129263</v>
      </c>
    </row>
    <row r="6009" spans="1:8" ht="15" customHeight="1" x14ac:dyDescent="0.2">
      <c r="A6009" s="152"/>
      <c r="B6009" s="152"/>
      <c r="C6009" s="152"/>
      <c r="D6009" s="152"/>
      <c r="E6009" s="153">
        <f>'2.40-Dati'!A6008</f>
        <v>45502.166666666664</v>
      </c>
      <c r="F6009" s="157">
        <f>'2.40-Dati'!B6008</f>
        <v>75.809997558593693</v>
      </c>
      <c r="G6009" s="157">
        <f t="shared" si="186"/>
        <v>-1350.0061035156109</v>
      </c>
      <c r="H6009" s="157">
        <f t="shared" si="187"/>
        <v>-2470.0012207031109</v>
      </c>
    </row>
    <row r="6010" spans="1:8" ht="15" customHeight="1" x14ac:dyDescent="0.2">
      <c r="A6010" s="152"/>
      <c r="B6010" s="152"/>
      <c r="C6010" s="152"/>
      <c r="D6010" s="152"/>
      <c r="E6010" s="153">
        <f>'2.40-Dati'!A6009</f>
        <v>45503.166666666664</v>
      </c>
      <c r="F6010" s="157">
        <f>'2.40-Dati'!B6009</f>
        <v>74.730003356933594</v>
      </c>
      <c r="G6010" s="157">
        <f t="shared" si="186"/>
        <v>-1079.9942016600994</v>
      </c>
      <c r="H6010" s="157">
        <f t="shared" si="187"/>
        <v>-2430.0003051757103</v>
      </c>
    </row>
    <row r="6011" spans="1:8" ht="15" customHeight="1" x14ac:dyDescent="0.2">
      <c r="A6011" s="152"/>
      <c r="B6011" s="152"/>
      <c r="C6011" s="152"/>
      <c r="D6011" s="152"/>
      <c r="E6011" s="153">
        <f>'2.40-Dati'!A6010</f>
        <v>45504.166666666664</v>
      </c>
      <c r="F6011" s="157">
        <f>'2.40-Dati'!B6010</f>
        <v>77.910003662109304</v>
      </c>
      <c r="G6011" s="157">
        <f t="shared" si="186"/>
        <v>3180.0003051757103</v>
      </c>
      <c r="H6011" s="157">
        <f t="shared" si="187"/>
        <v>2100.0061035156109</v>
      </c>
    </row>
    <row r="6012" spans="1:8" ht="15" customHeight="1" x14ac:dyDescent="0.2">
      <c r="A6012" s="152"/>
      <c r="B6012" s="152"/>
      <c r="C6012" s="152"/>
      <c r="D6012" s="152"/>
      <c r="E6012" s="153">
        <f>'2.40-Dati'!A6011</f>
        <v>45505.166666666664</v>
      </c>
      <c r="F6012" s="157">
        <f>'2.40-Dati'!B6011</f>
        <v>76.309997558593693</v>
      </c>
      <c r="G6012" s="157">
        <f t="shared" si="186"/>
        <v>-1600.0061035156109</v>
      </c>
      <c r="H6012" s="157">
        <f t="shared" si="187"/>
        <v>1579.9942016600994</v>
      </c>
    </row>
    <row r="6013" spans="1:8" ht="15" customHeight="1" x14ac:dyDescent="0.2">
      <c r="A6013" s="152"/>
      <c r="B6013" s="152"/>
      <c r="C6013" s="152"/>
      <c r="D6013" s="152"/>
      <c r="E6013" s="153">
        <f>'2.40-Dati'!A6012</f>
        <v>45506.166666666664</v>
      </c>
      <c r="F6013" s="157">
        <f>'2.40-Dati'!B6012</f>
        <v>73.519996643066406</v>
      </c>
      <c r="G6013" s="157">
        <f t="shared" si="186"/>
        <v>-2790.0009155272869</v>
      </c>
      <c r="H6013" s="157">
        <f t="shared" si="187"/>
        <v>-4390.0070190428978</v>
      </c>
    </row>
    <row r="6014" spans="1:8" ht="15" customHeight="1" x14ac:dyDescent="0.2">
      <c r="A6014" s="152"/>
      <c r="B6014" s="152"/>
      <c r="C6014" s="152"/>
      <c r="D6014" s="152"/>
      <c r="E6014" s="153">
        <f>'2.40-Dati'!A6013</f>
        <v>45509.166666666664</v>
      </c>
      <c r="F6014" s="157">
        <f>'2.40-Dati'!B6013</f>
        <v>72.940002441406193</v>
      </c>
      <c r="G6014" s="157">
        <f t="shared" si="186"/>
        <v>-579.99420166021309</v>
      </c>
      <c r="H6014" s="157">
        <f t="shared" si="187"/>
        <v>-3369.9951171875</v>
      </c>
    </row>
    <row r="6015" spans="1:8" ht="15" customHeight="1" x14ac:dyDescent="0.2">
      <c r="A6015" s="152"/>
      <c r="B6015" s="152"/>
      <c r="C6015" s="152"/>
      <c r="D6015" s="152"/>
      <c r="E6015" s="153">
        <f>'2.40-Dati'!A6014</f>
        <v>45510.166666666664</v>
      </c>
      <c r="F6015" s="157">
        <f>'2.40-Dati'!B6014</f>
        <v>73.199996948242102</v>
      </c>
      <c r="G6015" s="157">
        <f t="shared" si="186"/>
        <v>259.99450683590908</v>
      </c>
      <c r="H6015" s="157">
        <f t="shared" si="187"/>
        <v>-319.99969482430402</v>
      </c>
    </row>
    <row r="6016" spans="1:8" ht="15" customHeight="1" x14ac:dyDescent="0.2">
      <c r="A6016" s="152"/>
      <c r="B6016" s="152"/>
      <c r="C6016" s="152"/>
      <c r="D6016" s="152"/>
      <c r="E6016" s="153">
        <f>'2.40-Dati'!A6015</f>
        <v>45511.166666666664</v>
      </c>
      <c r="F6016" s="157">
        <f>'2.40-Dati'!B6015</f>
        <v>75.230003356933594</v>
      </c>
      <c r="G6016" s="157">
        <f t="shared" si="186"/>
        <v>2030.0064086914915</v>
      </c>
      <c r="H6016" s="157">
        <f t="shared" si="187"/>
        <v>2290.0009155274006</v>
      </c>
    </row>
    <row r="6017" spans="1:8" ht="15" customHeight="1" x14ac:dyDescent="0.2">
      <c r="A6017" s="152"/>
      <c r="B6017" s="152"/>
      <c r="C6017" s="152"/>
      <c r="D6017" s="152"/>
      <c r="E6017" s="153">
        <f>'2.40-Dati'!A6016</f>
        <v>45512.166666666664</v>
      </c>
      <c r="F6017" s="157">
        <f>'2.40-Dati'!B6016</f>
        <v>76.190002441406193</v>
      </c>
      <c r="G6017" s="157">
        <f t="shared" si="186"/>
        <v>959.99908447259941</v>
      </c>
      <c r="H6017" s="157">
        <f t="shared" si="187"/>
        <v>2990.0054931640907</v>
      </c>
    </row>
    <row r="6018" spans="1:8" ht="15" customHeight="1" x14ac:dyDescent="0.2">
      <c r="A6018" s="152"/>
      <c r="B6018" s="152"/>
      <c r="C6018" s="152"/>
      <c r="D6018" s="152"/>
      <c r="E6018" s="153">
        <f>'2.40-Dati'!A6017</f>
        <v>45513.166666666664</v>
      </c>
      <c r="F6018" s="157">
        <f>'2.40-Dati'!B6017</f>
        <v>76.839996337890597</v>
      </c>
      <c r="G6018" s="157">
        <f t="shared" si="186"/>
        <v>649.99389648440342</v>
      </c>
      <c r="H6018" s="157">
        <f t="shared" si="187"/>
        <v>1609.9929809570028</v>
      </c>
    </row>
    <row r="6019" spans="1:8" ht="15" customHeight="1" x14ac:dyDescent="0.2">
      <c r="A6019" s="152"/>
      <c r="B6019" s="152"/>
      <c r="C6019" s="152"/>
      <c r="D6019" s="152"/>
      <c r="E6019" s="153">
        <f>'2.40-Dati'!A6018</f>
        <v>45516.166666666664</v>
      </c>
      <c r="F6019" s="157">
        <f>'2.40-Dati'!B6018</f>
        <v>80.059997558593693</v>
      </c>
      <c r="G6019" s="157">
        <f t="shared" si="186"/>
        <v>3220.0012207030968</v>
      </c>
      <c r="H6019" s="157">
        <f t="shared" si="187"/>
        <v>3869.9951171875</v>
      </c>
    </row>
    <row r="6020" spans="1:8" ht="15" customHeight="1" x14ac:dyDescent="0.2">
      <c r="A6020" s="152"/>
      <c r="B6020" s="152"/>
      <c r="C6020" s="152"/>
      <c r="D6020" s="152"/>
      <c r="E6020" s="153">
        <f>'2.40-Dati'!A6019</f>
        <v>45517.166666666664</v>
      </c>
      <c r="F6020" s="157">
        <f>'2.40-Dati'!B6019</f>
        <v>78.349998474121094</v>
      </c>
      <c r="G6020" s="157">
        <f t="shared" ref="G6020:G6083" si="188">IF($B$1="lunga",1,-1)*$B$3*(F6020-F6019)</f>
        <v>-1709.9990844725994</v>
      </c>
      <c r="H6020" s="157">
        <f t="shared" si="187"/>
        <v>1510.0021362304974</v>
      </c>
    </row>
    <row r="6021" spans="1:8" ht="15" customHeight="1" x14ac:dyDescent="0.2">
      <c r="A6021" s="152"/>
      <c r="B6021" s="152"/>
      <c r="C6021" s="152"/>
      <c r="D6021" s="152"/>
      <c r="E6021" s="153">
        <f>'2.40-Dati'!A6020</f>
        <v>45518.166666666664</v>
      </c>
      <c r="F6021" s="157">
        <f>'2.40-Dati'!B6020</f>
        <v>76.980003356933594</v>
      </c>
      <c r="G6021" s="157">
        <f t="shared" si="188"/>
        <v>-1369.9951171875</v>
      </c>
      <c r="H6021" s="157">
        <f t="shared" ref="H6021:H6084" si="189">G6020+G6021</f>
        <v>-3079.9942016600994</v>
      </c>
    </row>
    <row r="6022" spans="1:8" ht="15" customHeight="1" x14ac:dyDescent="0.2">
      <c r="A6022" s="152"/>
      <c r="B6022" s="152"/>
      <c r="C6022" s="152"/>
      <c r="D6022" s="152"/>
      <c r="E6022" s="153">
        <f>'2.40-Dati'!A6021</f>
        <v>45519.166666666664</v>
      </c>
      <c r="F6022" s="157">
        <f>'2.40-Dati'!B6021</f>
        <v>78.160003662109304</v>
      </c>
      <c r="G6022" s="157">
        <f t="shared" si="188"/>
        <v>1180.0003051757103</v>
      </c>
      <c r="H6022" s="157">
        <f t="shared" si="189"/>
        <v>-189.99481201178969</v>
      </c>
    </row>
    <row r="6023" spans="1:8" ht="15" customHeight="1" x14ac:dyDescent="0.2">
      <c r="A6023" s="152"/>
      <c r="B6023" s="152"/>
      <c r="C6023" s="152"/>
      <c r="D6023" s="152"/>
      <c r="E6023" s="153">
        <f>'2.40-Dati'!A6022</f>
        <v>45520.166666666664</v>
      </c>
      <c r="F6023" s="157">
        <f>'2.40-Dati'!B6022</f>
        <v>76.650001525878906</v>
      </c>
      <c r="G6023" s="157">
        <f t="shared" si="188"/>
        <v>-1510.0021362303978</v>
      </c>
      <c r="H6023" s="157">
        <f t="shared" si="189"/>
        <v>-330.0018310546875</v>
      </c>
    </row>
    <row r="6024" spans="1:8" ht="15" customHeight="1" x14ac:dyDescent="0.2">
      <c r="A6024" s="152"/>
      <c r="B6024" s="152"/>
      <c r="C6024" s="152"/>
      <c r="D6024" s="152"/>
      <c r="E6024" s="153">
        <f>'2.40-Dati'!A6023</f>
        <v>45523.166666666664</v>
      </c>
      <c r="F6024" s="157">
        <f>'2.40-Dati'!B6023</f>
        <v>74.370002746582003</v>
      </c>
      <c r="G6024" s="157">
        <f t="shared" si="188"/>
        <v>-2279.9987792969032</v>
      </c>
      <c r="H6024" s="157">
        <f t="shared" si="189"/>
        <v>-3790.000915527301</v>
      </c>
    </row>
    <row r="6025" spans="1:8" ht="15" customHeight="1" x14ac:dyDescent="0.2">
      <c r="A6025" s="152"/>
      <c r="B6025" s="152"/>
      <c r="C6025" s="152"/>
      <c r="D6025" s="152"/>
      <c r="E6025" s="153">
        <f>'2.40-Dati'!A6024</f>
        <v>45524.166666666664</v>
      </c>
      <c r="F6025" s="157">
        <f>'2.40-Dati'!B6024</f>
        <v>74.040000915527301</v>
      </c>
      <c r="G6025" s="157">
        <f t="shared" si="188"/>
        <v>-330.00183105470171</v>
      </c>
      <c r="H6025" s="157">
        <f t="shared" si="189"/>
        <v>-2610.0006103516048</v>
      </c>
    </row>
    <row r="6026" spans="1:8" ht="15" customHeight="1" x14ac:dyDescent="0.2">
      <c r="A6026" s="152"/>
      <c r="B6026" s="152"/>
      <c r="C6026" s="152"/>
      <c r="D6026" s="152"/>
      <c r="E6026" s="153">
        <f>'2.40-Dati'!A6025</f>
        <v>45525.166666666664</v>
      </c>
      <c r="F6026" s="157">
        <f>'2.40-Dati'!B6025</f>
        <v>71.930000305175696</v>
      </c>
      <c r="G6026" s="157">
        <f t="shared" si="188"/>
        <v>-2110.0006103516052</v>
      </c>
      <c r="H6026" s="157">
        <f t="shared" si="189"/>
        <v>-2440.0024414063068</v>
      </c>
    </row>
    <row r="6027" spans="1:8" ht="15" customHeight="1" x14ac:dyDescent="0.2">
      <c r="A6027" s="152"/>
      <c r="B6027" s="152"/>
      <c r="C6027" s="152"/>
      <c r="D6027" s="152"/>
      <c r="E6027" s="153">
        <f>'2.40-Dati'!A6026</f>
        <v>45526.166666666664</v>
      </c>
      <c r="F6027" s="157">
        <f>'2.40-Dati'!B6026</f>
        <v>73.010002136230398</v>
      </c>
      <c r="G6027" s="157">
        <f t="shared" si="188"/>
        <v>1080.0018310547016</v>
      </c>
      <c r="H6027" s="157">
        <f t="shared" si="189"/>
        <v>-1029.9987792969036</v>
      </c>
    </row>
    <row r="6028" spans="1:8" ht="15" customHeight="1" x14ac:dyDescent="0.2">
      <c r="A6028" s="152"/>
      <c r="B6028" s="152"/>
      <c r="C6028" s="152"/>
      <c r="D6028" s="152"/>
      <c r="E6028" s="153">
        <f>'2.40-Dati'!A6027</f>
        <v>45527.166666666664</v>
      </c>
      <c r="F6028" s="157">
        <f>'2.40-Dati'!B6027</f>
        <v>74.830001831054602</v>
      </c>
      <c r="G6028" s="157">
        <f t="shared" si="188"/>
        <v>1819.9996948242047</v>
      </c>
      <c r="H6028" s="157">
        <f t="shared" si="189"/>
        <v>2900.0015258789063</v>
      </c>
    </row>
    <row r="6029" spans="1:8" ht="15" customHeight="1" x14ac:dyDescent="0.2">
      <c r="A6029" s="152"/>
      <c r="B6029" s="152"/>
      <c r="C6029" s="152"/>
      <c r="D6029" s="152"/>
      <c r="E6029" s="153">
        <f>'2.40-Dati'!A6028</f>
        <v>45530.166666666664</v>
      </c>
      <c r="F6029" s="157">
        <f>'2.40-Dati'!B6028</f>
        <v>77.419998168945298</v>
      </c>
      <c r="G6029" s="157">
        <f t="shared" si="188"/>
        <v>2589.9963378906959</v>
      </c>
      <c r="H6029" s="157">
        <f t="shared" si="189"/>
        <v>4409.9960327149001</v>
      </c>
    </row>
    <row r="6030" spans="1:8" ht="15" customHeight="1" x14ac:dyDescent="0.2">
      <c r="A6030" s="152"/>
      <c r="B6030" s="152"/>
      <c r="C6030" s="152"/>
      <c r="D6030" s="152"/>
      <c r="E6030" s="153">
        <f>'2.40-Dati'!A6029</f>
        <v>45531.166666666664</v>
      </c>
      <c r="F6030" s="157">
        <f>'2.40-Dati'!B6029</f>
        <v>75.529998779296804</v>
      </c>
      <c r="G6030" s="157">
        <f t="shared" si="188"/>
        <v>-1889.9993896484943</v>
      </c>
      <c r="H6030" s="157">
        <f t="shared" si="189"/>
        <v>699.9969482422016</v>
      </c>
    </row>
    <row r="6031" spans="1:8" ht="15" customHeight="1" x14ac:dyDescent="0.2">
      <c r="A6031" s="152"/>
      <c r="B6031" s="152"/>
      <c r="C6031" s="152"/>
      <c r="D6031" s="152"/>
      <c r="E6031" s="153">
        <f>'2.40-Dati'!A6030</f>
        <v>45532.166666666664</v>
      </c>
      <c r="F6031" s="157">
        <f>'2.40-Dati'!B6030</f>
        <v>74.519996643066406</v>
      </c>
      <c r="G6031" s="157">
        <f t="shared" si="188"/>
        <v>-1010.0021362303977</v>
      </c>
      <c r="H6031" s="157">
        <f t="shared" si="189"/>
        <v>-2900.0015258788922</v>
      </c>
    </row>
    <row r="6032" spans="1:8" ht="15" customHeight="1" x14ac:dyDescent="0.2">
      <c r="A6032" s="152"/>
      <c r="B6032" s="152"/>
      <c r="C6032" s="152"/>
      <c r="D6032" s="152"/>
      <c r="E6032" s="153">
        <f>'2.40-Dati'!A6031</f>
        <v>45533.166666666664</v>
      </c>
      <c r="F6032" s="157">
        <f>'2.40-Dati'!B6031</f>
        <v>75.910003662109304</v>
      </c>
      <c r="G6032" s="157">
        <f t="shared" si="188"/>
        <v>1390.0070190428978</v>
      </c>
      <c r="H6032" s="157">
        <f t="shared" si="189"/>
        <v>380.00488281250011</v>
      </c>
    </row>
    <row r="6033" spans="1:8" ht="15" customHeight="1" x14ac:dyDescent="0.2">
      <c r="A6033" s="152"/>
      <c r="B6033" s="152"/>
      <c r="C6033" s="152"/>
      <c r="D6033" s="152"/>
      <c r="E6033" s="153">
        <f>'2.40-Dati'!A6032</f>
        <v>45534.166666666664</v>
      </c>
      <c r="F6033" s="157">
        <f>'2.40-Dati'!B6032</f>
        <v>73.550003051757798</v>
      </c>
      <c r="G6033" s="157">
        <f t="shared" si="188"/>
        <v>-2360.0006103515057</v>
      </c>
      <c r="H6033" s="157">
        <f t="shared" si="189"/>
        <v>-969.99359130860785</v>
      </c>
    </row>
    <row r="6034" spans="1:8" ht="15" customHeight="1" x14ac:dyDescent="0.2">
      <c r="A6034" s="152"/>
      <c r="B6034" s="152"/>
      <c r="C6034" s="152"/>
      <c r="D6034" s="152"/>
      <c r="E6034" s="153">
        <f>'2.40-Dati'!A6033</f>
        <v>45538.166666666664</v>
      </c>
      <c r="F6034" s="157">
        <f>'2.40-Dati'!B6033</f>
        <v>70.339996337890597</v>
      </c>
      <c r="G6034" s="157">
        <f t="shared" si="188"/>
        <v>-3210.0067138672016</v>
      </c>
      <c r="H6034" s="157">
        <f t="shared" si="189"/>
        <v>-5570.0073242187073</v>
      </c>
    </row>
    <row r="6035" spans="1:8" ht="15" customHeight="1" x14ac:dyDescent="0.2">
      <c r="A6035" s="152"/>
      <c r="B6035" s="152"/>
      <c r="C6035" s="152"/>
      <c r="D6035" s="152"/>
      <c r="E6035" s="153">
        <f>'2.40-Dati'!A6034</f>
        <v>45539.166666666664</v>
      </c>
      <c r="F6035" s="157">
        <f>'2.40-Dati'!B6034</f>
        <v>69.199996948242102</v>
      </c>
      <c r="G6035" s="157">
        <f t="shared" si="188"/>
        <v>-1139.9993896484943</v>
      </c>
      <c r="H6035" s="157">
        <f t="shared" si="189"/>
        <v>-4350.0061035156959</v>
      </c>
    </row>
    <row r="6036" spans="1:8" ht="15" customHeight="1" x14ac:dyDescent="0.2">
      <c r="A6036" s="152"/>
      <c r="B6036" s="152"/>
      <c r="C6036" s="152"/>
      <c r="D6036" s="152"/>
      <c r="E6036" s="153">
        <f>'2.40-Dati'!A6035</f>
        <v>45540.166666666664</v>
      </c>
      <c r="F6036" s="157">
        <f>'2.40-Dati'!B6035</f>
        <v>69.150001525878906</v>
      </c>
      <c r="G6036" s="157">
        <f t="shared" si="188"/>
        <v>-49.995422363195985</v>
      </c>
      <c r="H6036" s="157">
        <f t="shared" si="189"/>
        <v>-1189.9948120116903</v>
      </c>
    </row>
    <row r="6037" spans="1:8" ht="15" customHeight="1" x14ac:dyDescent="0.2">
      <c r="A6037" s="152"/>
      <c r="B6037" s="152"/>
      <c r="C6037" s="152"/>
      <c r="D6037" s="152"/>
      <c r="E6037" s="153">
        <f>'2.40-Dati'!A6036</f>
        <v>45541.166666666664</v>
      </c>
      <c r="F6037" s="157">
        <f>'2.40-Dati'!B6036</f>
        <v>67.669998168945298</v>
      </c>
      <c r="G6037" s="157">
        <f t="shared" si="188"/>
        <v>-1480.0033569336078</v>
      </c>
      <c r="H6037" s="157">
        <f t="shared" si="189"/>
        <v>-1529.9987792968038</v>
      </c>
    </row>
    <row r="6038" spans="1:8" ht="15" customHeight="1" x14ac:dyDescent="0.2">
      <c r="A6038" s="152"/>
      <c r="B6038" s="152"/>
      <c r="C6038" s="152"/>
      <c r="D6038" s="152"/>
      <c r="E6038" s="153">
        <f>'2.40-Dati'!A6037</f>
        <v>45544.166666666664</v>
      </c>
      <c r="F6038" s="157">
        <f>'2.40-Dati'!B6037</f>
        <v>68.709999084472599</v>
      </c>
      <c r="G6038" s="157">
        <f t="shared" si="188"/>
        <v>1040.000915527301</v>
      </c>
      <c r="H6038" s="157">
        <f t="shared" si="189"/>
        <v>-440.00244140630684</v>
      </c>
    </row>
    <row r="6039" spans="1:8" ht="15" customHeight="1" x14ac:dyDescent="0.2">
      <c r="A6039" s="152"/>
      <c r="B6039" s="152"/>
      <c r="C6039" s="152"/>
      <c r="D6039" s="152"/>
      <c r="E6039" s="153">
        <f>'2.40-Dati'!A6038</f>
        <v>45545.166666666664</v>
      </c>
      <c r="F6039" s="157">
        <f>'2.40-Dati'!B6038</f>
        <v>65.75</v>
      </c>
      <c r="G6039" s="157">
        <f t="shared" si="188"/>
        <v>-2959.9990844725994</v>
      </c>
      <c r="H6039" s="157">
        <f t="shared" si="189"/>
        <v>-1919.9981689452984</v>
      </c>
    </row>
    <row r="6040" spans="1:8" ht="15" customHeight="1" x14ac:dyDescent="0.2">
      <c r="A6040" s="152"/>
      <c r="B6040" s="152"/>
      <c r="C6040" s="152"/>
      <c r="D6040" s="152"/>
      <c r="E6040" s="153">
        <f>'2.40-Dati'!A6039</f>
        <v>45546.166666666664</v>
      </c>
      <c r="F6040" s="157">
        <f>'2.40-Dati'!B6039</f>
        <v>67.309997558593693</v>
      </c>
      <c r="G6040" s="157">
        <f t="shared" si="188"/>
        <v>1559.9975585936932</v>
      </c>
      <c r="H6040" s="157">
        <f t="shared" si="189"/>
        <v>-1400.0015258789063</v>
      </c>
    </row>
    <row r="6041" spans="1:8" ht="15" customHeight="1" x14ac:dyDescent="0.2">
      <c r="A6041" s="152"/>
      <c r="B6041" s="152"/>
      <c r="C6041" s="152"/>
      <c r="D6041" s="152"/>
      <c r="E6041" s="153">
        <f>'2.40-Dati'!A6040</f>
        <v>45547.166666666664</v>
      </c>
      <c r="F6041" s="157">
        <f>'2.40-Dati'!B6040</f>
        <v>68.970001220703097</v>
      </c>
      <c r="G6041" s="157">
        <f t="shared" si="188"/>
        <v>1660.0036621094034</v>
      </c>
      <c r="H6041" s="157">
        <f t="shared" si="189"/>
        <v>3220.0012207030968</v>
      </c>
    </row>
    <row r="6042" spans="1:8" ht="15" customHeight="1" x14ac:dyDescent="0.2">
      <c r="A6042" s="152"/>
      <c r="B6042" s="152"/>
      <c r="C6042" s="152"/>
      <c r="D6042" s="152"/>
      <c r="E6042" s="153">
        <f>'2.40-Dati'!A6041</f>
        <v>45548.166666666664</v>
      </c>
      <c r="F6042" s="157">
        <f>'2.40-Dati'!B6041</f>
        <v>68.650001525878906</v>
      </c>
      <c r="G6042" s="157">
        <f t="shared" si="188"/>
        <v>-319.99969482419033</v>
      </c>
      <c r="H6042" s="157">
        <f t="shared" si="189"/>
        <v>1340.0039672852131</v>
      </c>
    </row>
    <row r="6043" spans="1:8" ht="15" customHeight="1" x14ac:dyDescent="0.2">
      <c r="A6043" s="152"/>
      <c r="B6043" s="152"/>
      <c r="C6043" s="152"/>
      <c r="D6043" s="152"/>
      <c r="E6043" s="153">
        <f>'2.40-Dati'!A6042</f>
        <v>45551.166666666664</v>
      </c>
      <c r="F6043" s="157">
        <f>'2.40-Dati'!B6042</f>
        <v>70.089996337890597</v>
      </c>
      <c r="G6043" s="157">
        <f t="shared" si="188"/>
        <v>1439.9948120116903</v>
      </c>
      <c r="H6043" s="157">
        <f t="shared" si="189"/>
        <v>1119.9951171875</v>
      </c>
    </row>
    <row r="6044" spans="1:8" ht="15" customHeight="1" x14ac:dyDescent="0.2">
      <c r="A6044" s="152"/>
      <c r="B6044" s="152"/>
      <c r="C6044" s="152"/>
      <c r="D6044" s="152"/>
      <c r="E6044" s="153">
        <f>'2.40-Dati'!A6043</f>
        <v>45552.166666666664</v>
      </c>
      <c r="F6044" s="157">
        <f>'2.40-Dati'!B6043</f>
        <v>71.190002441406193</v>
      </c>
      <c r="G6044" s="157">
        <f t="shared" si="188"/>
        <v>1100.0061035155966</v>
      </c>
      <c r="H6044" s="157">
        <f t="shared" si="189"/>
        <v>2540.0009155272869</v>
      </c>
    </row>
    <row r="6045" spans="1:8" ht="15" customHeight="1" x14ac:dyDescent="0.2">
      <c r="A6045" s="152"/>
      <c r="B6045" s="152"/>
      <c r="C6045" s="152"/>
      <c r="D6045" s="152"/>
      <c r="E6045" s="153">
        <f>'2.40-Dati'!A6044</f>
        <v>45553.166666666664</v>
      </c>
      <c r="F6045" s="157">
        <f>'2.40-Dati'!B6044</f>
        <v>70.910003662109304</v>
      </c>
      <c r="G6045" s="157">
        <f t="shared" si="188"/>
        <v>-279.99877929688921</v>
      </c>
      <c r="H6045" s="157">
        <f t="shared" si="189"/>
        <v>820.00732421870737</v>
      </c>
    </row>
    <row r="6046" spans="1:8" ht="15" customHeight="1" x14ac:dyDescent="0.2">
      <c r="A6046" s="152"/>
      <c r="B6046" s="152"/>
      <c r="C6046" s="152"/>
      <c r="D6046" s="152"/>
      <c r="E6046" s="153">
        <f>'2.40-Dati'!A6045</f>
        <v>45554.166666666664</v>
      </c>
      <c r="F6046" s="157">
        <f>'2.40-Dati'!B6045</f>
        <v>71.949996948242102</v>
      </c>
      <c r="G6046" s="157">
        <f t="shared" si="188"/>
        <v>1039.9932861327984</v>
      </c>
      <c r="H6046" s="157">
        <f t="shared" si="189"/>
        <v>759.99450683590919</v>
      </c>
    </row>
    <row r="6047" spans="1:8" ht="15" customHeight="1" x14ac:dyDescent="0.2">
      <c r="A6047" s="152"/>
      <c r="B6047" s="152"/>
      <c r="C6047" s="152"/>
      <c r="D6047" s="152"/>
      <c r="E6047" s="153">
        <f>'2.40-Dati'!A6046</f>
        <v>45555.166666666664</v>
      </c>
      <c r="F6047" s="157">
        <f>'2.40-Dati'!B6046</f>
        <v>71.919998168945298</v>
      </c>
      <c r="G6047" s="157">
        <f t="shared" si="188"/>
        <v>-29.998779296803946</v>
      </c>
      <c r="H6047" s="157">
        <f t="shared" si="189"/>
        <v>1009.9945068359945</v>
      </c>
    </row>
    <row r="6048" spans="1:8" ht="15" customHeight="1" x14ac:dyDescent="0.2">
      <c r="A6048" s="152"/>
      <c r="B6048" s="152"/>
      <c r="C6048" s="152"/>
      <c r="D6048" s="152"/>
      <c r="E6048" s="153">
        <f>'2.40-Dati'!A6047</f>
        <v>45558.166666666664</v>
      </c>
      <c r="F6048" s="157">
        <f>'2.40-Dati'!B6047</f>
        <v>70.370002746582003</v>
      </c>
      <c r="G6048" s="157">
        <f t="shared" si="188"/>
        <v>-1549.9954223632953</v>
      </c>
      <c r="H6048" s="157">
        <f t="shared" si="189"/>
        <v>-1579.9942016600994</v>
      </c>
    </row>
    <row r="6049" spans="1:8" ht="15" customHeight="1" x14ac:dyDescent="0.2">
      <c r="A6049" s="152"/>
      <c r="B6049" s="152"/>
      <c r="C6049" s="152"/>
      <c r="D6049" s="152"/>
      <c r="E6049" s="153">
        <f>'2.40-Dati'!A6048</f>
        <v>45559.166666666664</v>
      </c>
      <c r="F6049" s="157">
        <f>'2.40-Dati'!B6048</f>
        <v>71.559997558593693</v>
      </c>
      <c r="G6049" s="157">
        <f t="shared" si="188"/>
        <v>1189.9948120116903</v>
      </c>
      <c r="H6049" s="157">
        <f t="shared" si="189"/>
        <v>-360.00061035160502</v>
      </c>
    </row>
    <row r="6050" spans="1:8" ht="15" customHeight="1" x14ac:dyDescent="0.2">
      <c r="A6050" s="152"/>
      <c r="B6050" s="152"/>
      <c r="C6050" s="152"/>
      <c r="D6050" s="152"/>
      <c r="E6050" s="153">
        <f>'2.40-Dati'!A6049</f>
        <v>45560.166666666664</v>
      </c>
      <c r="F6050" s="157">
        <f>'2.40-Dati'!B6049</f>
        <v>69.690002441406193</v>
      </c>
      <c r="G6050" s="157">
        <f t="shared" si="188"/>
        <v>-1869.9951171875</v>
      </c>
      <c r="H6050" s="157">
        <f t="shared" si="189"/>
        <v>-680.00030517580967</v>
      </c>
    </row>
    <row r="6051" spans="1:8" ht="15" customHeight="1" x14ac:dyDescent="0.2">
      <c r="A6051" s="152"/>
      <c r="B6051" s="152"/>
      <c r="C6051" s="152"/>
      <c r="D6051" s="152"/>
      <c r="E6051" s="153">
        <f>'2.40-Dati'!A6050</f>
        <v>45561.166666666664</v>
      </c>
      <c r="F6051" s="157">
        <f>'2.40-Dati'!B6050</f>
        <v>67.669998168945298</v>
      </c>
      <c r="G6051" s="157">
        <f t="shared" si="188"/>
        <v>-2020.0042724608948</v>
      </c>
      <c r="H6051" s="157">
        <f t="shared" si="189"/>
        <v>-3889.9993896483948</v>
      </c>
    </row>
    <row r="6052" spans="1:8" ht="15" customHeight="1" x14ac:dyDescent="0.2">
      <c r="A6052" s="152"/>
      <c r="B6052" s="152"/>
      <c r="C6052" s="152"/>
      <c r="D6052" s="152"/>
      <c r="E6052" s="153">
        <f>'2.40-Dati'!A6051</f>
        <v>45562.166666666664</v>
      </c>
      <c r="F6052" s="157">
        <f>'2.40-Dati'!B6051</f>
        <v>68.180000305175696</v>
      </c>
      <c r="G6052" s="157">
        <f t="shared" si="188"/>
        <v>510.0021362303977</v>
      </c>
      <c r="H6052" s="157">
        <f t="shared" si="189"/>
        <v>-1510.0021362304969</v>
      </c>
    </row>
    <row r="6053" spans="1:8" ht="15" customHeight="1" x14ac:dyDescent="0.2">
      <c r="A6053" s="152"/>
      <c r="B6053" s="152"/>
      <c r="C6053" s="152"/>
      <c r="D6053" s="152"/>
      <c r="E6053" s="153">
        <f>'2.40-Dati'!A6052</f>
        <v>45565.166666666664</v>
      </c>
      <c r="F6053" s="157">
        <f>'2.40-Dati'!B6052</f>
        <v>68.169998168945298</v>
      </c>
      <c r="G6053" s="157">
        <f t="shared" si="188"/>
        <v>-10.002136230397696</v>
      </c>
      <c r="H6053" s="157">
        <f t="shared" si="189"/>
        <v>500</v>
      </c>
    </row>
    <row r="6054" spans="1:8" ht="15" customHeight="1" x14ac:dyDescent="0.2">
      <c r="A6054" s="152"/>
      <c r="B6054" s="152"/>
      <c r="C6054" s="152"/>
      <c r="D6054" s="152"/>
      <c r="E6054" s="153">
        <f>'2.40-Dati'!A6053</f>
        <v>45566.166666666664</v>
      </c>
      <c r="F6054" s="157">
        <f>'2.40-Dati'!B6053</f>
        <v>69.830001831054602</v>
      </c>
      <c r="G6054" s="157">
        <f t="shared" si="188"/>
        <v>1660.0036621093041</v>
      </c>
      <c r="H6054" s="157">
        <f t="shared" si="189"/>
        <v>1650.0015258789063</v>
      </c>
    </row>
    <row r="6055" spans="1:8" ht="15" customHeight="1" x14ac:dyDescent="0.2">
      <c r="A6055" s="152"/>
      <c r="B6055" s="152"/>
      <c r="C6055" s="152"/>
      <c r="D6055" s="152"/>
      <c r="E6055" s="153">
        <f>'2.40-Dati'!A6054</f>
        <v>45567.166666666664</v>
      </c>
      <c r="F6055" s="157">
        <f>'2.40-Dati'!B6054</f>
        <v>70.099998474121094</v>
      </c>
      <c r="G6055" s="157">
        <f t="shared" si="188"/>
        <v>269.99664306649152</v>
      </c>
      <c r="H6055" s="157">
        <f t="shared" si="189"/>
        <v>1930.0003051757956</v>
      </c>
    </row>
    <row r="6056" spans="1:8" ht="15" customHeight="1" x14ac:dyDescent="0.2">
      <c r="A6056" s="152"/>
      <c r="B6056" s="152"/>
      <c r="C6056" s="152"/>
      <c r="D6056" s="152"/>
      <c r="E6056" s="153">
        <f>'2.40-Dati'!A6055</f>
        <v>45568.166666666664</v>
      </c>
      <c r="F6056" s="157">
        <f>'2.40-Dati'!B6055</f>
        <v>73.709999084472599</v>
      </c>
      <c r="G6056" s="157">
        <f t="shared" si="188"/>
        <v>3610.0006103515057</v>
      </c>
      <c r="H6056" s="157">
        <f t="shared" si="189"/>
        <v>3879.9972534179969</v>
      </c>
    </row>
    <row r="6057" spans="1:8" ht="15" customHeight="1" x14ac:dyDescent="0.2">
      <c r="A6057" s="152"/>
      <c r="B6057" s="152"/>
      <c r="C6057" s="152"/>
      <c r="D6057" s="152"/>
      <c r="E6057" s="153">
        <f>'2.40-Dati'!A6056</f>
        <v>45569.166666666664</v>
      </c>
      <c r="F6057" s="157">
        <f>'2.40-Dati'!B6056</f>
        <v>74.379997253417898</v>
      </c>
      <c r="G6057" s="157">
        <f t="shared" si="188"/>
        <v>669.99816894529829</v>
      </c>
      <c r="H6057" s="157">
        <f t="shared" si="189"/>
        <v>4279.9987792968041</v>
      </c>
    </row>
    <row r="6058" spans="1:8" ht="15" customHeight="1" x14ac:dyDescent="0.2">
      <c r="A6058" s="152"/>
      <c r="B6058" s="152"/>
      <c r="C6058" s="152"/>
      <c r="D6058" s="152"/>
      <c r="E6058" s="153">
        <f>'2.40-Dati'!A6057</f>
        <v>45572.166666666664</v>
      </c>
      <c r="F6058" s="157">
        <f>'2.40-Dati'!B6057</f>
        <v>77.139999389648395</v>
      </c>
      <c r="G6058" s="157">
        <f t="shared" si="188"/>
        <v>2760.0021362304969</v>
      </c>
      <c r="H6058" s="157">
        <f t="shared" si="189"/>
        <v>3430.0003051757953</v>
      </c>
    </row>
    <row r="6059" spans="1:8" ht="15" customHeight="1" x14ac:dyDescent="0.2">
      <c r="A6059" s="152"/>
      <c r="B6059" s="152"/>
      <c r="C6059" s="152"/>
      <c r="D6059" s="152"/>
      <c r="E6059" s="153">
        <f>'2.40-Dati'!A6058</f>
        <v>45573.166666666664</v>
      </c>
      <c r="F6059" s="157">
        <f>'2.40-Dati'!B6058</f>
        <v>73.569999694824205</v>
      </c>
      <c r="G6059" s="157">
        <f t="shared" si="188"/>
        <v>-3569.9996948241906</v>
      </c>
      <c r="H6059" s="157">
        <f t="shared" si="189"/>
        <v>-809.99755859369361</v>
      </c>
    </row>
    <row r="6060" spans="1:8" ht="15" customHeight="1" x14ac:dyDescent="0.2">
      <c r="A6060" s="152"/>
      <c r="B6060" s="152"/>
      <c r="C6060" s="152"/>
      <c r="D6060" s="152"/>
      <c r="E6060" s="153">
        <f>'2.40-Dati'!A6059</f>
        <v>45574.166666666664</v>
      </c>
      <c r="F6060" s="157">
        <f>'2.40-Dati'!B6059</f>
        <v>73.239997863769503</v>
      </c>
      <c r="G6060" s="157">
        <f t="shared" si="188"/>
        <v>-330.00183105470171</v>
      </c>
      <c r="H6060" s="157">
        <f t="shared" si="189"/>
        <v>-3900.0015258788922</v>
      </c>
    </row>
    <row r="6061" spans="1:8" ht="15" customHeight="1" x14ac:dyDescent="0.2">
      <c r="A6061" s="152"/>
      <c r="B6061" s="152"/>
      <c r="C6061" s="152"/>
      <c r="D6061" s="152"/>
      <c r="E6061" s="153">
        <f>'2.40-Dati'!A6060</f>
        <v>45575.166666666664</v>
      </c>
      <c r="F6061" s="157">
        <f>'2.40-Dati'!B6060</f>
        <v>75.849998474121094</v>
      </c>
      <c r="G6061" s="157">
        <f t="shared" si="188"/>
        <v>2610.0006103515907</v>
      </c>
      <c r="H6061" s="157">
        <f t="shared" si="189"/>
        <v>2279.9987792968891</v>
      </c>
    </row>
    <row r="6062" spans="1:8" ht="15" customHeight="1" x14ac:dyDescent="0.2">
      <c r="A6062" s="152"/>
      <c r="B6062" s="152"/>
      <c r="C6062" s="152"/>
      <c r="D6062" s="152"/>
      <c r="E6062" s="153">
        <f>'2.40-Dati'!A6061</f>
        <v>45576.166666666664</v>
      </c>
      <c r="F6062" s="157">
        <f>'2.40-Dati'!B6061</f>
        <v>75.559997558593693</v>
      </c>
      <c r="G6062" s="157">
        <f t="shared" si="188"/>
        <v>-290.00091552740059</v>
      </c>
      <c r="H6062" s="157">
        <f t="shared" si="189"/>
        <v>2319.9996948241901</v>
      </c>
    </row>
    <row r="6063" spans="1:8" ht="15" customHeight="1" x14ac:dyDescent="0.2">
      <c r="A6063" s="152"/>
      <c r="B6063" s="152"/>
      <c r="C6063" s="152"/>
      <c r="D6063" s="152"/>
      <c r="E6063" s="153">
        <f>'2.40-Dati'!A6062</f>
        <v>45579.166666666664</v>
      </c>
      <c r="F6063" s="157">
        <f>'2.40-Dati'!B6062</f>
        <v>73.830001831054602</v>
      </c>
      <c r="G6063" s="157">
        <f t="shared" si="188"/>
        <v>-1729.9957275390909</v>
      </c>
      <c r="H6063" s="157">
        <f t="shared" si="189"/>
        <v>-2019.9966430664915</v>
      </c>
    </row>
    <row r="6064" spans="1:8" ht="15" customHeight="1" x14ac:dyDescent="0.2">
      <c r="A6064" s="152"/>
      <c r="B6064" s="152"/>
      <c r="C6064" s="152"/>
      <c r="D6064" s="152"/>
      <c r="E6064" s="153">
        <f>'2.40-Dati'!A6063</f>
        <v>45580.166666666664</v>
      </c>
      <c r="F6064" s="157">
        <f>'2.40-Dati'!B6063</f>
        <v>70.580001831054602</v>
      </c>
      <c r="G6064" s="157">
        <f t="shared" si="188"/>
        <v>-3250</v>
      </c>
      <c r="H6064" s="157">
        <f t="shared" si="189"/>
        <v>-4979.9957275390907</v>
      </c>
    </row>
    <row r="6065" spans="1:8" ht="15" customHeight="1" x14ac:dyDescent="0.2">
      <c r="A6065" s="152"/>
      <c r="B6065" s="152"/>
      <c r="C6065" s="152"/>
      <c r="D6065" s="152"/>
      <c r="E6065" s="153">
        <f>'2.40-Dati'!A6064</f>
        <v>45581.166666666664</v>
      </c>
      <c r="F6065" s="157">
        <f>'2.40-Dati'!B6064</f>
        <v>70.389999389648395</v>
      </c>
      <c r="G6065" s="157">
        <f t="shared" si="188"/>
        <v>-190.00244140620737</v>
      </c>
      <c r="H6065" s="157">
        <f t="shared" si="189"/>
        <v>-3440.0024414062073</v>
      </c>
    </row>
    <row r="6066" spans="1:8" ht="15" customHeight="1" x14ac:dyDescent="0.2">
      <c r="A6066" s="152"/>
      <c r="B6066" s="152"/>
      <c r="C6066" s="152"/>
      <c r="D6066" s="152"/>
      <c r="E6066" s="153">
        <f>'2.40-Dati'!A6065</f>
        <v>45582.166666666664</v>
      </c>
      <c r="F6066" s="157">
        <f>'2.40-Dati'!B6065</f>
        <v>70.669998168945298</v>
      </c>
      <c r="G6066" s="157">
        <f t="shared" si="188"/>
        <v>279.99877929690342</v>
      </c>
      <c r="H6066" s="157">
        <f t="shared" si="189"/>
        <v>89.996337890696054</v>
      </c>
    </row>
    <row r="6067" spans="1:8" ht="15" customHeight="1" x14ac:dyDescent="0.2">
      <c r="A6067" s="152"/>
      <c r="B6067" s="152"/>
      <c r="C6067" s="152"/>
      <c r="D6067" s="152"/>
      <c r="E6067" s="153">
        <f>'2.40-Dati'!A6066</f>
        <v>45583.166666666664</v>
      </c>
      <c r="F6067" s="157">
        <f>'2.40-Dati'!B6066</f>
        <v>69.220001220703097</v>
      </c>
      <c r="G6067" s="157">
        <f t="shared" si="188"/>
        <v>-1449.9969482422016</v>
      </c>
      <c r="H6067" s="157">
        <f t="shared" si="189"/>
        <v>-1169.9981689452982</v>
      </c>
    </row>
    <row r="6068" spans="1:8" ht="15" customHeight="1" x14ac:dyDescent="0.2">
      <c r="A6068" s="152"/>
      <c r="B6068" s="152"/>
      <c r="C6068" s="152"/>
      <c r="D6068" s="152"/>
      <c r="E6068" s="153">
        <f>'2.40-Dati'!A6067</f>
        <v>45586.166666666664</v>
      </c>
      <c r="F6068" s="157">
        <f>'2.40-Dati'!B6067</f>
        <v>70.559997558593693</v>
      </c>
      <c r="G6068" s="157">
        <f t="shared" si="188"/>
        <v>1339.9963378905966</v>
      </c>
      <c r="H6068" s="157">
        <f t="shared" si="189"/>
        <v>-110.00061035160502</v>
      </c>
    </row>
    <row r="6069" spans="1:8" ht="15" customHeight="1" x14ac:dyDescent="0.2">
      <c r="A6069" s="152"/>
      <c r="B6069" s="152"/>
      <c r="C6069" s="152"/>
      <c r="D6069" s="152"/>
      <c r="E6069" s="153">
        <f>'2.40-Dati'!A6068</f>
        <v>45587.166666666664</v>
      </c>
      <c r="F6069" s="157">
        <f>'2.40-Dati'!B6068</f>
        <v>72.089996337890597</v>
      </c>
      <c r="G6069" s="157">
        <f t="shared" si="188"/>
        <v>1529.9987792969034</v>
      </c>
      <c r="H6069" s="157">
        <f t="shared" si="189"/>
        <v>2869.9951171875</v>
      </c>
    </row>
    <row r="6070" spans="1:8" ht="15" customHeight="1" x14ac:dyDescent="0.2">
      <c r="A6070" s="152"/>
      <c r="B6070" s="152"/>
      <c r="C6070" s="152"/>
      <c r="D6070" s="152"/>
      <c r="E6070" s="153">
        <f>'2.40-Dati'!A6069</f>
        <v>45588.166666666664</v>
      </c>
      <c r="F6070" s="157">
        <f>'2.40-Dati'!B6069</f>
        <v>70.769996643066406</v>
      </c>
      <c r="G6070" s="157">
        <f t="shared" si="188"/>
        <v>-1319.9996948241903</v>
      </c>
      <c r="H6070" s="157">
        <f t="shared" si="189"/>
        <v>209.99908447271309</v>
      </c>
    </row>
    <row r="6071" spans="1:8" ht="15" customHeight="1" x14ac:dyDescent="0.2">
      <c r="A6071" s="152"/>
      <c r="B6071" s="152"/>
      <c r="C6071" s="152"/>
      <c r="D6071" s="152"/>
      <c r="E6071" s="153">
        <f>'2.40-Dati'!A6070</f>
        <v>45589.166666666664</v>
      </c>
      <c r="F6071" s="157">
        <f>'2.40-Dati'!B6070</f>
        <v>70.190002441406193</v>
      </c>
      <c r="G6071" s="157">
        <f t="shared" si="188"/>
        <v>-579.99420166021309</v>
      </c>
      <c r="H6071" s="157">
        <f t="shared" si="189"/>
        <v>-1899.9938964844034</v>
      </c>
    </row>
    <row r="6072" spans="1:8" ht="15" customHeight="1" x14ac:dyDescent="0.2">
      <c r="A6072" s="152"/>
      <c r="B6072" s="152"/>
      <c r="C6072" s="152"/>
      <c r="D6072" s="152"/>
      <c r="E6072" s="153">
        <f>'2.40-Dati'!A6071</f>
        <v>45590.166666666664</v>
      </c>
      <c r="F6072" s="157">
        <f>'2.40-Dati'!B6071</f>
        <v>71.779998779296804</v>
      </c>
      <c r="G6072" s="157">
        <f t="shared" si="188"/>
        <v>1589.9963378906109</v>
      </c>
      <c r="H6072" s="157">
        <f t="shared" si="189"/>
        <v>1010.0021362303978</v>
      </c>
    </row>
    <row r="6073" spans="1:8" ht="15" customHeight="1" x14ac:dyDescent="0.2">
      <c r="A6073" s="152"/>
      <c r="B6073" s="152"/>
      <c r="C6073" s="152"/>
      <c r="D6073" s="152"/>
      <c r="E6073" s="153">
        <f>'2.40-Dati'!A6072</f>
        <v>45593.166666666664</v>
      </c>
      <c r="F6073" s="157">
        <f>'2.40-Dati'!B6072</f>
        <v>67.379997253417898</v>
      </c>
      <c r="G6073" s="157">
        <f t="shared" si="188"/>
        <v>-4400.0015258789063</v>
      </c>
      <c r="H6073" s="157">
        <f t="shared" si="189"/>
        <v>-2810.0051879882953</v>
      </c>
    </row>
    <row r="6074" spans="1:8" ht="15" customHeight="1" x14ac:dyDescent="0.2">
      <c r="A6074" s="152"/>
      <c r="B6074" s="152"/>
      <c r="C6074" s="152"/>
      <c r="D6074" s="152"/>
      <c r="E6074" s="153">
        <f>'2.40-Dati'!A6073</f>
        <v>45594.166666666664</v>
      </c>
      <c r="F6074" s="157">
        <f>'2.40-Dati'!B6073</f>
        <v>67.209999084472599</v>
      </c>
      <c r="G6074" s="157">
        <f t="shared" si="188"/>
        <v>-169.99816894529829</v>
      </c>
      <c r="H6074" s="157">
        <f t="shared" si="189"/>
        <v>-4569.9996948242042</v>
      </c>
    </row>
    <row r="6075" spans="1:8" ht="15" customHeight="1" x14ac:dyDescent="0.2">
      <c r="A6075" s="152"/>
      <c r="B6075" s="152"/>
      <c r="C6075" s="152"/>
      <c r="D6075" s="152"/>
      <c r="E6075" s="153">
        <f>'2.40-Dati'!A6074</f>
        <v>45595.166666666664</v>
      </c>
      <c r="F6075" s="157">
        <f>'2.40-Dati'!B6074</f>
        <v>68.610000610351506</v>
      </c>
      <c r="G6075" s="157">
        <f t="shared" si="188"/>
        <v>1400.0015258789063</v>
      </c>
      <c r="H6075" s="157">
        <f t="shared" si="189"/>
        <v>1230.0033569336078</v>
      </c>
    </row>
    <row r="6076" spans="1:8" ht="15" customHeight="1" x14ac:dyDescent="0.2">
      <c r="A6076" s="152"/>
      <c r="B6076" s="152"/>
      <c r="C6076" s="152"/>
      <c r="D6076" s="152"/>
      <c r="E6076" s="153">
        <f>'2.40-Dati'!A6075</f>
        <v>45596.166666666664</v>
      </c>
      <c r="F6076" s="157">
        <f>'2.40-Dati'!B6075</f>
        <v>69.260002136230398</v>
      </c>
      <c r="G6076" s="157">
        <f t="shared" si="188"/>
        <v>650.00152587889204</v>
      </c>
      <c r="H6076" s="157">
        <f t="shared" si="189"/>
        <v>2050.0030517577984</v>
      </c>
    </row>
    <row r="6077" spans="1:8" ht="15" customHeight="1" x14ac:dyDescent="0.2">
      <c r="A6077" s="152"/>
      <c r="B6077" s="152"/>
      <c r="C6077" s="152"/>
      <c r="D6077" s="152"/>
      <c r="E6077" s="153">
        <f>'2.40-Dati'!A6076</f>
        <v>45597.166666666664</v>
      </c>
      <c r="F6077" s="157">
        <f>'2.40-Dati'!B6076</f>
        <v>69.489997863769503</v>
      </c>
      <c r="G6077" s="157">
        <f t="shared" si="188"/>
        <v>229.99572753910513</v>
      </c>
      <c r="H6077" s="157">
        <f t="shared" si="189"/>
        <v>879.99725341799717</v>
      </c>
    </row>
    <row r="6078" spans="1:8" ht="15" customHeight="1" x14ac:dyDescent="0.2">
      <c r="A6078" s="152"/>
      <c r="B6078" s="152"/>
      <c r="C6078" s="152"/>
      <c r="D6078" s="152"/>
      <c r="E6078" s="153">
        <f>'2.40-Dati'!A6077</f>
        <v>45600.208333333336</v>
      </c>
      <c r="F6078" s="157">
        <f>'2.40-Dati'!B6077</f>
        <v>71.470001220703097</v>
      </c>
      <c r="G6078" s="157">
        <f t="shared" si="188"/>
        <v>1980.0033569335938</v>
      </c>
      <c r="H6078" s="157">
        <f t="shared" si="189"/>
        <v>2209.999084472699</v>
      </c>
    </row>
    <row r="6079" spans="1:8" ht="15" customHeight="1" x14ac:dyDescent="0.2">
      <c r="A6079" s="152"/>
      <c r="B6079" s="152"/>
      <c r="C6079" s="152"/>
      <c r="D6079" s="152"/>
      <c r="E6079" s="153">
        <f>'2.40-Dati'!A6078</f>
        <v>45601.208333333336</v>
      </c>
      <c r="F6079" s="157">
        <f>'2.40-Dati'!B6078</f>
        <v>71.989997863769503</v>
      </c>
      <c r="G6079" s="157">
        <f t="shared" si="188"/>
        <v>519.99664306640625</v>
      </c>
      <c r="H6079" s="157">
        <f t="shared" si="189"/>
        <v>2500</v>
      </c>
    </row>
    <row r="6080" spans="1:8" ht="15" customHeight="1" x14ac:dyDescent="0.2">
      <c r="A6080" s="152"/>
      <c r="B6080" s="152"/>
      <c r="C6080" s="152"/>
      <c r="D6080" s="152"/>
      <c r="E6080" s="153">
        <f>'2.40-Dati'!A6079</f>
        <v>45602.208333333336</v>
      </c>
      <c r="F6080" s="157">
        <f>'2.40-Dati'!B6079</f>
        <v>71.690002441406193</v>
      </c>
      <c r="G6080" s="157">
        <f t="shared" si="188"/>
        <v>-299.99542236330967</v>
      </c>
      <c r="H6080" s="157">
        <f t="shared" si="189"/>
        <v>220.00122070309658</v>
      </c>
    </row>
    <row r="6081" spans="1:8" ht="15" customHeight="1" x14ac:dyDescent="0.2">
      <c r="A6081" s="152"/>
      <c r="B6081" s="152"/>
      <c r="C6081" s="152"/>
      <c r="D6081" s="152"/>
      <c r="E6081" s="153">
        <f>'2.40-Dati'!A6080</f>
        <v>45603.208333333336</v>
      </c>
      <c r="F6081" s="157">
        <f>'2.40-Dati'!B6080</f>
        <v>72.360000610351506</v>
      </c>
      <c r="G6081" s="157">
        <f t="shared" si="188"/>
        <v>669.9981689453125</v>
      </c>
      <c r="H6081" s="157">
        <f t="shared" si="189"/>
        <v>370.00274658200283</v>
      </c>
    </row>
    <row r="6082" spans="1:8" ht="15" customHeight="1" x14ac:dyDescent="0.2">
      <c r="A6082" s="152"/>
      <c r="B6082" s="152"/>
      <c r="C6082" s="152"/>
      <c r="D6082" s="152"/>
      <c r="E6082" s="153">
        <f>'2.40-Dati'!A6081</f>
        <v>45604.208333333336</v>
      </c>
      <c r="F6082" s="157">
        <f>'2.40-Dati'!B6081</f>
        <v>70.379997253417898</v>
      </c>
      <c r="G6082" s="157">
        <f t="shared" si="188"/>
        <v>-1980.0033569336078</v>
      </c>
      <c r="H6082" s="157">
        <f t="shared" si="189"/>
        <v>-1310.0051879882953</v>
      </c>
    </row>
    <row r="6083" spans="1:8" ht="15" customHeight="1" x14ac:dyDescent="0.2">
      <c r="A6083" s="152"/>
      <c r="B6083" s="152"/>
      <c r="C6083" s="152"/>
      <c r="D6083" s="152"/>
      <c r="E6083" s="153">
        <f>'2.40-Dati'!A6082</f>
        <v>45607.208333333336</v>
      </c>
      <c r="F6083" s="157">
        <f>'2.40-Dati'!B6082</f>
        <v>68.040000915527301</v>
      </c>
      <c r="G6083" s="157">
        <f t="shared" si="188"/>
        <v>-2339.9963378905968</v>
      </c>
      <c r="H6083" s="157">
        <f t="shared" si="189"/>
        <v>-4319.9996948242042</v>
      </c>
    </row>
    <row r="6084" spans="1:8" ht="15" customHeight="1" x14ac:dyDescent="0.2">
      <c r="A6084" s="152"/>
      <c r="B6084" s="152"/>
      <c r="C6084" s="152"/>
      <c r="D6084" s="152"/>
      <c r="E6084" s="153">
        <f>'2.40-Dati'!A6083</f>
        <v>45608.208333333336</v>
      </c>
      <c r="F6084" s="157">
        <f>'2.40-Dati'!B6083</f>
        <v>68.120002746582003</v>
      </c>
      <c r="G6084" s="157">
        <f t="shared" ref="G6084:G6147" si="190">IF($B$1="lunga",1,-1)*$B$3*(F6084-F6083)</f>
        <v>80.001831054701711</v>
      </c>
      <c r="H6084" s="157">
        <f t="shared" si="189"/>
        <v>-2259.9945068358952</v>
      </c>
    </row>
    <row r="6085" spans="1:8" ht="15" customHeight="1" x14ac:dyDescent="0.2">
      <c r="A6085" s="152"/>
      <c r="B6085" s="152"/>
      <c r="C6085" s="152"/>
      <c r="D6085" s="152"/>
      <c r="E6085" s="153">
        <f>'2.40-Dati'!A6084</f>
        <v>45609.208333333336</v>
      </c>
      <c r="F6085" s="157">
        <f>'2.40-Dati'!B6084</f>
        <v>68.430000305175696</v>
      </c>
      <c r="G6085" s="157">
        <f t="shared" si="190"/>
        <v>309.99755859369316</v>
      </c>
      <c r="H6085" s="157">
        <f t="shared" ref="H6085:H6148" si="191">G6084+G6085</f>
        <v>389.99938964839487</v>
      </c>
    </row>
    <row r="6086" spans="1:8" ht="15" customHeight="1" x14ac:dyDescent="0.2">
      <c r="A6086" s="152"/>
      <c r="B6086" s="152"/>
      <c r="C6086" s="152"/>
      <c r="D6086" s="152"/>
      <c r="E6086" s="153">
        <f>'2.40-Dati'!A6085</f>
        <v>45610.208333333336</v>
      </c>
      <c r="F6086" s="157">
        <f>'2.40-Dati'!B6085</f>
        <v>68.699996948242102</v>
      </c>
      <c r="G6086" s="157">
        <f t="shared" si="190"/>
        <v>269.99664306640625</v>
      </c>
      <c r="H6086" s="157">
        <f t="shared" si="191"/>
        <v>579.99420166009941</v>
      </c>
    </row>
    <row r="6087" spans="1:8" ht="15" customHeight="1" x14ac:dyDescent="0.2">
      <c r="A6087" s="152"/>
      <c r="B6087" s="152"/>
      <c r="C6087" s="152"/>
      <c r="D6087" s="152"/>
      <c r="E6087" s="153">
        <f>'2.40-Dati'!A6086</f>
        <v>45611.208333333336</v>
      </c>
      <c r="F6087" s="157">
        <f>'2.40-Dati'!B6086</f>
        <v>67.019996643066406</v>
      </c>
      <c r="G6087" s="157">
        <f t="shared" si="190"/>
        <v>-1680.000305175696</v>
      </c>
      <c r="H6087" s="157">
        <f t="shared" si="191"/>
        <v>-1410.0036621092897</v>
      </c>
    </row>
    <row r="6088" spans="1:8" ht="15" customHeight="1" x14ac:dyDescent="0.2">
      <c r="A6088" s="152"/>
      <c r="B6088" s="152"/>
      <c r="C6088" s="152"/>
      <c r="D6088" s="152"/>
      <c r="E6088" s="153">
        <f>'2.40-Dati'!A6087</f>
        <v>45614.208333333336</v>
      </c>
      <c r="F6088" s="157">
        <f>'2.40-Dati'!B6087</f>
        <v>69.160003662109304</v>
      </c>
      <c r="G6088" s="157">
        <f t="shared" si="190"/>
        <v>2140.0070190428978</v>
      </c>
      <c r="H6088" s="157">
        <f t="shared" si="191"/>
        <v>460.00671386720182</v>
      </c>
    </row>
    <row r="6089" spans="1:8" ht="15" customHeight="1" x14ac:dyDescent="0.2">
      <c r="A6089" s="152"/>
      <c r="B6089" s="152"/>
      <c r="C6089" s="152"/>
      <c r="D6089" s="152"/>
      <c r="E6089" s="153">
        <f>'2.40-Dati'!A6088</f>
        <v>45615.208333333336</v>
      </c>
      <c r="F6089" s="157">
        <f>'2.40-Dati'!B6088</f>
        <v>69.389999389648395</v>
      </c>
      <c r="G6089" s="157">
        <f t="shared" si="190"/>
        <v>229.99572753909092</v>
      </c>
      <c r="H6089" s="157">
        <f t="shared" si="191"/>
        <v>2370.0027465819885</v>
      </c>
    </row>
    <row r="6090" spans="1:8" ht="15" customHeight="1" x14ac:dyDescent="0.2">
      <c r="A6090" s="152"/>
      <c r="B6090" s="152"/>
      <c r="C6090" s="152"/>
      <c r="D6090" s="152"/>
      <c r="E6090" s="153">
        <f>'2.40-Dati'!A6089</f>
        <v>45616.208333333336</v>
      </c>
      <c r="F6090" s="157">
        <f>'2.40-Dati'!B6089</f>
        <v>68.870002746582003</v>
      </c>
      <c r="G6090" s="157">
        <f t="shared" si="190"/>
        <v>-519.99664306639204</v>
      </c>
      <c r="H6090" s="157">
        <f t="shared" si="191"/>
        <v>-290.00091552730112</v>
      </c>
    </row>
    <row r="6091" spans="1:8" ht="15" customHeight="1" x14ac:dyDescent="0.2">
      <c r="A6091" s="152"/>
      <c r="B6091" s="152"/>
      <c r="C6091" s="152"/>
      <c r="D6091" s="152"/>
      <c r="E6091" s="153">
        <f>'2.40-Dati'!A6090</f>
        <v>45617.208333333336</v>
      </c>
      <c r="F6091" s="157">
        <f>'2.40-Dati'!B6090</f>
        <v>70.099998474121094</v>
      </c>
      <c r="G6091" s="157">
        <f t="shared" si="190"/>
        <v>1229.9957275390909</v>
      </c>
      <c r="H6091" s="157">
        <f t="shared" si="191"/>
        <v>709.99908447269888</v>
      </c>
    </row>
    <row r="6092" spans="1:8" ht="15" customHeight="1" x14ac:dyDescent="0.2">
      <c r="A6092" s="152"/>
      <c r="B6092" s="152"/>
      <c r="C6092" s="152"/>
      <c r="D6092" s="152"/>
      <c r="E6092" s="153">
        <f>'2.40-Dati'!A6091</f>
        <v>45618.208333333336</v>
      </c>
      <c r="F6092" s="157">
        <f>'2.40-Dati'!B6091</f>
        <v>71.239997863769503</v>
      </c>
      <c r="G6092" s="157">
        <f t="shared" si="190"/>
        <v>1139.9993896484091</v>
      </c>
      <c r="H6092" s="157">
        <f t="shared" si="191"/>
        <v>2369.9951171875</v>
      </c>
    </row>
    <row r="6093" spans="1:8" ht="15" customHeight="1" x14ac:dyDescent="0.2">
      <c r="A6093" s="152"/>
      <c r="B6093" s="152"/>
      <c r="C6093" s="152"/>
      <c r="D6093" s="152"/>
      <c r="E6093" s="153">
        <f>'2.40-Dati'!A6092</f>
        <v>45621.208333333336</v>
      </c>
      <c r="F6093" s="157">
        <f>'2.40-Dati'!B6092</f>
        <v>68.940002441406193</v>
      </c>
      <c r="G6093" s="157">
        <f t="shared" si="190"/>
        <v>-2299.9954223633094</v>
      </c>
      <c r="H6093" s="157">
        <f t="shared" si="191"/>
        <v>-1159.9960327149004</v>
      </c>
    </row>
    <row r="6094" spans="1:8" ht="15" customHeight="1" x14ac:dyDescent="0.2">
      <c r="A6094" s="152"/>
      <c r="B6094" s="152"/>
      <c r="C6094" s="152"/>
      <c r="D6094" s="152"/>
      <c r="E6094" s="153">
        <f>'2.40-Dati'!A6093</f>
        <v>45622.208333333336</v>
      </c>
      <c r="F6094" s="157">
        <f>'2.40-Dati'!B6093</f>
        <v>68.769996643066406</v>
      </c>
      <c r="G6094" s="157">
        <f t="shared" si="190"/>
        <v>-170.00579833978691</v>
      </c>
      <c r="H6094" s="157">
        <f t="shared" si="191"/>
        <v>-2470.0012207030964</v>
      </c>
    </row>
    <row r="6095" spans="1:8" ht="15" customHeight="1" x14ac:dyDescent="0.2">
      <c r="A6095" s="152"/>
      <c r="B6095" s="152"/>
      <c r="C6095" s="152"/>
      <c r="D6095" s="152"/>
      <c r="E6095" s="153">
        <f>'2.40-Dati'!A6094</f>
        <v>45623.208333333336</v>
      </c>
      <c r="F6095" s="157">
        <f>'2.40-Dati'!B6094</f>
        <v>68.720001220703097</v>
      </c>
      <c r="G6095" s="157">
        <f t="shared" si="190"/>
        <v>-49.995422363309672</v>
      </c>
      <c r="H6095" s="157">
        <f t="shared" si="191"/>
        <v>-220.00122070309658</v>
      </c>
    </row>
    <row r="6096" spans="1:8" ht="15" customHeight="1" x14ac:dyDescent="0.2">
      <c r="A6096" s="152"/>
      <c r="B6096" s="152"/>
      <c r="C6096" s="152"/>
      <c r="D6096" s="152"/>
      <c r="E6096" s="153">
        <f>'2.40-Dati'!A6095</f>
        <v>45625.604166666664</v>
      </c>
      <c r="F6096" s="157">
        <f>'2.40-Dati'!B6095</f>
        <v>68</v>
      </c>
      <c r="G6096" s="157">
        <f t="shared" si="190"/>
        <v>-720.00122070309658</v>
      </c>
      <c r="H6096" s="157">
        <f t="shared" si="191"/>
        <v>-769.99664306640625</v>
      </c>
    </row>
    <row r="6097" spans="1:8" ht="15" customHeight="1" x14ac:dyDescent="0.2">
      <c r="A6097" s="152"/>
      <c r="B6097" s="152"/>
      <c r="C6097" s="152"/>
      <c r="D6097" s="152"/>
      <c r="E6097" s="153">
        <f>'2.40-Dati'!A6096</f>
        <v>45628.208333333336</v>
      </c>
      <c r="F6097" s="157">
        <f>'2.40-Dati'!B6096</f>
        <v>68.099998474121094</v>
      </c>
      <c r="G6097" s="157">
        <f t="shared" si="190"/>
        <v>99.99847412109375</v>
      </c>
      <c r="H6097" s="157">
        <f t="shared" si="191"/>
        <v>-620.00274658200283</v>
      </c>
    </row>
    <row r="6098" spans="1:8" ht="15" customHeight="1" x14ac:dyDescent="0.2">
      <c r="A6098" s="152"/>
      <c r="B6098" s="152"/>
      <c r="C6098" s="152"/>
      <c r="D6098" s="152"/>
      <c r="E6098" s="153">
        <f>'2.40-Dati'!A6097</f>
        <v>45629.208333333336</v>
      </c>
      <c r="F6098" s="157">
        <f>'2.40-Dati'!B6097</f>
        <v>69.940002441406193</v>
      </c>
      <c r="G6098" s="157">
        <f t="shared" si="190"/>
        <v>1840.0039672850994</v>
      </c>
      <c r="H6098" s="157">
        <f t="shared" si="191"/>
        <v>1940.0024414061932</v>
      </c>
    </row>
    <row r="6099" spans="1:8" ht="15" customHeight="1" x14ac:dyDescent="0.2">
      <c r="A6099" s="152"/>
      <c r="B6099" s="152"/>
      <c r="C6099" s="152"/>
      <c r="D6099" s="152"/>
      <c r="E6099" s="153">
        <f>'2.40-Dati'!A6098</f>
        <v>45630.208333333336</v>
      </c>
      <c r="F6099" s="157">
        <f>'2.40-Dati'!B6098</f>
        <v>68.540000915527301</v>
      </c>
      <c r="G6099" s="157">
        <f t="shared" si="190"/>
        <v>-1400.0015258788922</v>
      </c>
      <c r="H6099" s="157">
        <f t="shared" si="191"/>
        <v>440.00244140620725</v>
      </c>
    </row>
    <row r="6100" spans="1:8" ht="15" customHeight="1" x14ac:dyDescent="0.2">
      <c r="A6100" s="152"/>
      <c r="B6100" s="152"/>
      <c r="C6100" s="152"/>
      <c r="D6100" s="152"/>
      <c r="E6100" s="153">
        <f>'2.40-Dati'!A6099</f>
        <v>45631.208333333336</v>
      </c>
      <c r="F6100" s="157">
        <f>'2.40-Dati'!B6099</f>
        <v>68.300003051757798</v>
      </c>
      <c r="G6100" s="157">
        <f t="shared" si="190"/>
        <v>-239.99786376950283</v>
      </c>
      <c r="H6100" s="157">
        <f t="shared" si="191"/>
        <v>-1639.999389648395</v>
      </c>
    </row>
    <row r="6101" spans="1:8" ht="15" customHeight="1" x14ac:dyDescent="0.2">
      <c r="A6101" s="152"/>
      <c r="B6101" s="152"/>
      <c r="C6101" s="152"/>
      <c r="D6101" s="152"/>
      <c r="E6101" s="153">
        <f>'2.40-Dati'!A6100</f>
        <v>45632.208333333336</v>
      </c>
      <c r="F6101" s="157">
        <f>'2.40-Dati'!B6100</f>
        <v>67.199996948242102</v>
      </c>
      <c r="G6101" s="157">
        <f t="shared" si="190"/>
        <v>-1100.0061035156959</v>
      </c>
      <c r="H6101" s="157">
        <f t="shared" si="191"/>
        <v>-1340.0039672851988</v>
      </c>
    </row>
    <row r="6102" spans="1:8" ht="15" customHeight="1" x14ac:dyDescent="0.2">
      <c r="A6102" s="152"/>
      <c r="B6102" s="152"/>
      <c r="C6102" s="152"/>
      <c r="D6102" s="152"/>
      <c r="E6102" s="153">
        <f>'2.40-Dati'!A6101</f>
        <v>45635.208333333336</v>
      </c>
      <c r="F6102" s="157">
        <f>'2.40-Dati'!B6101</f>
        <v>68.370002746582003</v>
      </c>
      <c r="G6102" s="157">
        <f t="shared" si="190"/>
        <v>1170.0057983399006</v>
      </c>
      <c r="H6102" s="157">
        <f t="shared" si="191"/>
        <v>69.999694824204653</v>
      </c>
    </row>
    <row r="6103" spans="1:8" ht="15" customHeight="1" x14ac:dyDescent="0.2">
      <c r="A6103" s="152"/>
      <c r="B6103" s="152"/>
      <c r="C6103" s="152"/>
      <c r="D6103" s="152"/>
      <c r="E6103" s="153">
        <f>'2.40-Dati'!A6102</f>
        <v>45636.208333333336</v>
      </c>
      <c r="F6103" s="157">
        <f>'2.40-Dati'!B6102</f>
        <v>68.589996337890597</v>
      </c>
      <c r="G6103" s="157">
        <f t="shared" si="190"/>
        <v>219.99359130859375</v>
      </c>
      <c r="H6103" s="157">
        <f t="shared" si="191"/>
        <v>1389.9993896484943</v>
      </c>
    </row>
    <row r="6104" spans="1:8" ht="15" customHeight="1" x14ac:dyDescent="0.2">
      <c r="A6104" s="152"/>
      <c r="B6104" s="152"/>
      <c r="C6104" s="152"/>
      <c r="D6104" s="152"/>
      <c r="E6104" s="153">
        <f>'2.40-Dati'!A6103</f>
        <v>45637.208333333336</v>
      </c>
      <c r="F6104" s="157">
        <f>'2.40-Dati'!B6103</f>
        <v>70.290000915527301</v>
      </c>
      <c r="G6104" s="157">
        <f t="shared" si="190"/>
        <v>1700.0045776367047</v>
      </c>
      <c r="H6104" s="157">
        <f t="shared" si="191"/>
        <v>1919.9981689452984</v>
      </c>
    </row>
    <row r="6105" spans="1:8" ht="15" customHeight="1" x14ac:dyDescent="0.2">
      <c r="A6105" s="152"/>
      <c r="B6105" s="152"/>
      <c r="C6105" s="152"/>
      <c r="D6105" s="152"/>
      <c r="E6105" s="153">
        <f>'2.40-Dati'!A6104</f>
        <v>45638.208333333336</v>
      </c>
      <c r="F6105" s="157">
        <f>'2.40-Dati'!B6104</f>
        <v>70.019996643066406</v>
      </c>
      <c r="G6105" s="157">
        <f t="shared" si="190"/>
        <v>-270.00427246089487</v>
      </c>
      <c r="H6105" s="157">
        <f t="shared" si="191"/>
        <v>1430.0003051758099</v>
      </c>
    </row>
    <row r="6106" spans="1:8" ht="15" customHeight="1" x14ac:dyDescent="0.2">
      <c r="A6106" s="152"/>
      <c r="B6106" s="152"/>
      <c r="C6106" s="152"/>
      <c r="D6106" s="152"/>
      <c r="E6106" s="153">
        <f>'2.40-Dati'!A6105</f>
        <v>45639.208333333336</v>
      </c>
      <c r="F6106" s="157">
        <f>'2.40-Dati'!B6105</f>
        <v>71.290000915527301</v>
      </c>
      <c r="G6106" s="157">
        <f t="shared" si="190"/>
        <v>1270.0042724608948</v>
      </c>
      <c r="H6106" s="157">
        <f t="shared" si="191"/>
        <v>999.99999999999989</v>
      </c>
    </row>
    <row r="6107" spans="1:8" ht="15" customHeight="1" x14ac:dyDescent="0.2">
      <c r="A6107" s="152"/>
      <c r="B6107" s="152"/>
      <c r="C6107" s="152"/>
      <c r="D6107" s="152"/>
      <c r="E6107" s="153">
        <f>'2.40-Dati'!A6106</f>
        <v>45642.208333333336</v>
      </c>
      <c r="F6107" s="157">
        <f>'2.40-Dati'!B6106</f>
        <v>70.709999084472599</v>
      </c>
      <c r="G6107" s="157">
        <f t="shared" si="190"/>
        <v>-580.00183105470171</v>
      </c>
      <c r="H6107" s="157">
        <f t="shared" si="191"/>
        <v>690.00244140619304</v>
      </c>
    </row>
    <row r="6108" spans="1:8" ht="15" customHeight="1" x14ac:dyDescent="0.2">
      <c r="A6108" s="152"/>
      <c r="B6108" s="152"/>
      <c r="C6108" s="152"/>
      <c r="D6108" s="152"/>
      <c r="E6108" s="153">
        <f>'2.40-Dati'!A6107</f>
        <v>45643.208333333336</v>
      </c>
      <c r="F6108" s="157">
        <f>'2.40-Dati'!B6107</f>
        <v>70.080001831054602</v>
      </c>
      <c r="G6108" s="157">
        <f t="shared" si="190"/>
        <v>-629.99725341799717</v>
      </c>
      <c r="H6108" s="157">
        <f t="shared" si="191"/>
        <v>-1209.999084472699</v>
      </c>
    </row>
    <row r="6109" spans="1:8" ht="15" customHeight="1" x14ac:dyDescent="0.2">
      <c r="A6109" s="152"/>
      <c r="B6109" s="152"/>
      <c r="C6109" s="152"/>
      <c r="D6109" s="152"/>
      <c r="E6109" s="153">
        <f>'2.40-Dati'!A6108</f>
        <v>45644.208333333336</v>
      </c>
      <c r="F6109" s="157">
        <f>'2.40-Dati'!B6108</f>
        <v>70.580001831054602</v>
      </c>
      <c r="G6109" s="157">
        <f t="shared" si="190"/>
        <v>500</v>
      </c>
      <c r="H6109" s="157">
        <f t="shared" si="191"/>
        <v>-129.99725341799717</v>
      </c>
    </row>
    <row r="6110" spans="1:8" ht="15" customHeight="1" x14ac:dyDescent="0.2">
      <c r="A6110" s="152"/>
      <c r="B6110" s="152"/>
      <c r="C6110" s="152"/>
      <c r="D6110" s="152"/>
      <c r="E6110" s="153">
        <f>'2.40-Dati'!A6109</f>
        <v>45645.208333333336</v>
      </c>
      <c r="F6110" s="157">
        <f>'2.40-Dati'!B6109</f>
        <v>69.910003662109304</v>
      </c>
      <c r="G6110" s="157">
        <f t="shared" si="190"/>
        <v>-669.99816894529829</v>
      </c>
      <c r="H6110" s="157">
        <f t="shared" si="191"/>
        <v>-169.99816894529829</v>
      </c>
    </row>
    <row r="6111" spans="1:8" ht="15" customHeight="1" x14ac:dyDescent="0.2">
      <c r="A6111" s="152"/>
      <c r="B6111" s="152"/>
      <c r="C6111" s="152"/>
      <c r="D6111" s="152"/>
      <c r="E6111" s="153">
        <f>'2.40-Dati'!A6110</f>
        <v>45646.208333333336</v>
      </c>
      <c r="F6111" s="157">
        <f>'2.40-Dati'!B6110</f>
        <v>69.459999084472599</v>
      </c>
      <c r="G6111" s="157">
        <f t="shared" si="190"/>
        <v>-450.00457763670454</v>
      </c>
      <c r="H6111" s="157">
        <f t="shared" si="191"/>
        <v>-1120.0027465820028</v>
      </c>
    </row>
    <row r="6112" spans="1:8" ht="15" customHeight="1" x14ac:dyDescent="0.2">
      <c r="A6112" s="152"/>
      <c r="B6112" s="152"/>
      <c r="C6112" s="152"/>
      <c r="D6112" s="152"/>
      <c r="E6112" s="153">
        <f>'2.40-Dati'!A6111</f>
        <v>45649.208333333336</v>
      </c>
      <c r="F6112" s="157">
        <f>'2.40-Dati'!B6111</f>
        <v>69.239997863769503</v>
      </c>
      <c r="G6112" s="157">
        <f t="shared" si="190"/>
        <v>-220.00122070309658</v>
      </c>
      <c r="H6112" s="157">
        <f t="shared" si="191"/>
        <v>-670.00579833980112</v>
      </c>
    </row>
    <row r="6113" spans="1:8" ht="15" customHeight="1" x14ac:dyDescent="0.2">
      <c r="A6113" s="152"/>
      <c r="B6113" s="152"/>
      <c r="C6113" s="152"/>
      <c r="D6113" s="152"/>
      <c r="E6113" s="153">
        <f>'2.40-Dati'!A6112</f>
        <v>45650.604166666664</v>
      </c>
      <c r="F6113" s="157">
        <f>'2.40-Dati'!B6112</f>
        <v>70.099998474121094</v>
      </c>
      <c r="G6113" s="157">
        <f t="shared" si="190"/>
        <v>860.00061035159092</v>
      </c>
      <c r="H6113" s="157">
        <f t="shared" si="191"/>
        <v>639.99938964849434</v>
      </c>
    </row>
    <row r="6114" spans="1:8" ht="15" customHeight="1" x14ac:dyDescent="0.2">
      <c r="A6114" s="152"/>
      <c r="B6114" s="152"/>
      <c r="C6114" s="152"/>
      <c r="D6114" s="152"/>
      <c r="E6114" s="153">
        <f>'2.40-Dati'!A6113</f>
        <v>45652.208333333336</v>
      </c>
      <c r="F6114" s="157">
        <f>'2.40-Dati'!B6113</f>
        <v>69.620002746582003</v>
      </c>
      <c r="G6114" s="157">
        <f t="shared" si="190"/>
        <v>-479.99572753909092</v>
      </c>
      <c r="H6114" s="157">
        <f t="shared" si="191"/>
        <v>380.0048828125</v>
      </c>
    </row>
    <row r="6115" spans="1:8" ht="15" customHeight="1" x14ac:dyDescent="0.2">
      <c r="A6115" s="152"/>
      <c r="B6115" s="152"/>
      <c r="C6115" s="152"/>
      <c r="D6115" s="152"/>
      <c r="E6115" s="153">
        <f>'2.40-Dati'!A6114</f>
        <v>45653.208333333336</v>
      </c>
      <c r="F6115" s="157">
        <f>'2.40-Dati'!B6114</f>
        <v>70.599998474121094</v>
      </c>
      <c r="G6115" s="157">
        <f t="shared" si="190"/>
        <v>979.99572753909092</v>
      </c>
      <c r="H6115" s="157">
        <f t="shared" si="191"/>
        <v>500</v>
      </c>
    </row>
    <row r="6116" spans="1:8" ht="15" customHeight="1" x14ac:dyDescent="0.2">
      <c r="A6116" s="152"/>
      <c r="B6116" s="152"/>
      <c r="C6116" s="152"/>
      <c r="D6116" s="152"/>
      <c r="E6116" s="153">
        <f>'2.40-Dati'!A6115</f>
        <v>45656.208333333336</v>
      </c>
      <c r="F6116" s="157">
        <f>'2.40-Dati'!B6115</f>
        <v>70.989997863769503</v>
      </c>
      <c r="G6116" s="157">
        <f t="shared" si="190"/>
        <v>389.99938964840908</v>
      </c>
      <c r="H6116" s="157">
        <f t="shared" si="191"/>
        <v>1369.9951171875</v>
      </c>
    </row>
    <row r="6117" spans="1:8" ht="15" customHeight="1" x14ac:dyDescent="0.2">
      <c r="A6117" s="152"/>
      <c r="B6117" s="152"/>
      <c r="C6117" s="152"/>
      <c r="D6117" s="152"/>
      <c r="E6117" s="153">
        <f>'2.40-Dati'!A6116</f>
        <v>45657.208333333336</v>
      </c>
      <c r="F6117" s="157">
        <f>'2.40-Dati'!B6116</f>
        <v>71.720001220703097</v>
      </c>
      <c r="G6117" s="157">
        <f t="shared" si="190"/>
        <v>730.00335693359375</v>
      </c>
      <c r="H6117" s="157">
        <f t="shared" si="191"/>
        <v>1120.0027465820028</v>
      </c>
    </row>
    <row r="6118" spans="1:8" ht="15" customHeight="1" x14ac:dyDescent="0.2">
      <c r="A6118" s="152"/>
      <c r="B6118" s="152"/>
      <c r="C6118" s="152"/>
      <c r="D6118" s="152"/>
      <c r="E6118" s="153">
        <f>'2.40-Dati'!A6117</f>
        <v>45659.208333333336</v>
      </c>
      <c r="F6118" s="157">
        <f>'2.40-Dati'!B6117</f>
        <v>73.129997253417898</v>
      </c>
      <c r="G6118" s="157">
        <f t="shared" si="190"/>
        <v>1409.996032714801</v>
      </c>
      <c r="H6118" s="157">
        <f t="shared" si="191"/>
        <v>2139.9993896483948</v>
      </c>
    </row>
    <row r="6119" spans="1:8" ht="15" customHeight="1" x14ac:dyDescent="0.2">
      <c r="A6119" s="152"/>
      <c r="B6119" s="152"/>
      <c r="C6119" s="152"/>
      <c r="D6119" s="152"/>
      <c r="E6119" s="153">
        <f>'2.40-Dati'!A6118</f>
        <v>45660.208333333336</v>
      </c>
      <c r="F6119" s="157">
        <f>'2.40-Dati'!B6118</f>
        <v>73.959999084472599</v>
      </c>
      <c r="G6119" s="157">
        <f t="shared" si="190"/>
        <v>830.00183105470171</v>
      </c>
      <c r="H6119" s="157">
        <f t="shared" si="191"/>
        <v>2239.9978637695026</v>
      </c>
    </row>
    <row r="6120" spans="1:8" ht="15" customHeight="1" x14ac:dyDescent="0.2">
      <c r="A6120" s="152"/>
      <c r="B6120" s="152"/>
      <c r="C6120" s="152"/>
      <c r="D6120" s="152"/>
      <c r="E6120" s="153">
        <f>'2.40-Dati'!A6119</f>
        <v>45663.208333333336</v>
      </c>
      <c r="F6120" s="157">
        <f>'2.40-Dati'!B6119</f>
        <v>73.559997558593693</v>
      </c>
      <c r="G6120" s="157">
        <f t="shared" si="190"/>
        <v>-400.00152587890625</v>
      </c>
      <c r="H6120" s="157">
        <f t="shared" si="191"/>
        <v>430.00030517579546</v>
      </c>
    </row>
    <row r="6121" spans="1:8" ht="15" customHeight="1" x14ac:dyDescent="0.2">
      <c r="A6121" s="152"/>
      <c r="B6121" s="152"/>
      <c r="C6121" s="152"/>
      <c r="D6121" s="152"/>
      <c r="E6121" s="153">
        <f>'2.40-Dati'!A6120</f>
        <v>45664.208333333336</v>
      </c>
      <c r="F6121" s="157">
        <f>'2.40-Dati'!B6120</f>
        <v>74.25</v>
      </c>
      <c r="G6121" s="157">
        <f t="shared" si="190"/>
        <v>690.00244140630684</v>
      </c>
      <c r="H6121" s="157">
        <f t="shared" si="191"/>
        <v>290.00091552740059</v>
      </c>
    </row>
    <row r="6122" spans="1:8" ht="15" customHeight="1" x14ac:dyDescent="0.2">
      <c r="A6122" s="152"/>
      <c r="B6122" s="152"/>
      <c r="C6122" s="152"/>
      <c r="D6122" s="152"/>
      <c r="E6122" s="153">
        <f>'2.40-Dati'!A6121</f>
        <v>45665.208333333336</v>
      </c>
      <c r="F6122" s="157">
        <f>'2.40-Dati'!B6121</f>
        <v>73.319999694824205</v>
      </c>
      <c r="G6122" s="157">
        <f t="shared" si="190"/>
        <v>-930.00030517579546</v>
      </c>
      <c r="H6122" s="157">
        <f t="shared" si="191"/>
        <v>-239.99786376948862</v>
      </c>
    </row>
    <row r="6123" spans="1:8" ht="15" customHeight="1" x14ac:dyDescent="0.2">
      <c r="A6123" s="152"/>
      <c r="B6123" s="152"/>
      <c r="C6123" s="152"/>
      <c r="D6123" s="152"/>
      <c r="E6123" s="153">
        <f>'2.40-Dati'!A6122</f>
        <v>45666.208333333336</v>
      </c>
      <c r="F6123" s="157">
        <f>'2.40-Dati'!B6122</f>
        <v>73.919998168945298</v>
      </c>
      <c r="G6123" s="157">
        <f t="shared" si="190"/>
        <v>599.99847412109375</v>
      </c>
      <c r="H6123" s="157">
        <f t="shared" si="191"/>
        <v>-330.00183105470171</v>
      </c>
    </row>
    <row r="6124" spans="1:8" ht="15" customHeight="1" x14ac:dyDescent="0.2">
      <c r="A6124" s="152"/>
      <c r="B6124" s="152"/>
      <c r="C6124" s="152"/>
      <c r="D6124" s="152"/>
      <c r="E6124" s="153">
        <f>'2.40-Dati'!A6123</f>
        <v>45667.208333333336</v>
      </c>
      <c r="F6124" s="157">
        <f>'2.40-Dati'!B6123</f>
        <v>76.569999694824205</v>
      </c>
      <c r="G6124" s="157">
        <f t="shared" si="190"/>
        <v>2650.0015258789063</v>
      </c>
      <c r="H6124" s="157">
        <f t="shared" si="191"/>
        <v>3250</v>
      </c>
    </row>
    <row r="6125" spans="1:8" ht="15" customHeight="1" x14ac:dyDescent="0.2">
      <c r="A6125" s="152"/>
      <c r="B6125" s="152"/>
      <c r="C6125" s="152"/>
      <c r="D6125" s="152"/>
      <c r="E6125" s="153">
        <f>'2.40-Dati'!A6124</f>
        <v>45670.208333333336</v>
      </c>
      <c r="F6125" s="157">
        <f>'2.40-Dati'!B6124</f>
        <v>78.819999694824205</v>
      </c>
      <c r="G6125" s="157">
        <f t="shared" si="190"/>
        <v>2250</v>
      </c>
      <c r="H6125" s="157">
        <f t="shared" si="191"/>
        <v>4900.0015258789063</v>
      </c>
    </row>
    <row r="6126" spans="1:8" ht="15" customHeight="1" x14ac:dyDescent="0.2">
      <c r="A6126" s="152"/>
      <c r="B6126" s="152"/>
      <c r="C6126" s="152"/>
      <c r="D6126" s="152"/>
      <c r="E6126" s="153">
        <f>'2.40-Dati'!A6125</f>
        <v>45671.208333333336</v>
      </c>
      <c r="F6126" s="157">
        <f>'2.40-Dati'!B6125</f>
        <v>77.5</v>
      </c>
      <c r="G6126" s="157">
        <f t="shared" si="190"/>
        <v>-1319.9996948242047</v>
      </c>
      <c r="H6126" s="157">
        <f t="shared" si="191"/>
        <v>930.00030517579535</v>
      </c>
    </row>
    <row r="6127" spans="1:8" ht="15" customHeight="1" x14ac:dyDescent="0.2">
      <c r="A6127" s="152"/>
      <c r="B6127" s="152"/>
      <c r="C6127" s="152"/>
      <c r="D6127" s="152"/>
      <c r="E6127" s="153">
        <f>'2.40-Dati'!A6126</f>
        <v>45672.208333333336</v>
      </c>
      <c r="F6127" s="157">
        <f>'2.40-Dati'!B6126</f>
        <v>80.040000915527301</v>
      </c>
      <c r="G6127" s="157">
        <f t="shared" si="190"/>
        <v>2540.000915527301</v>
      </c>
      <c r="H6127" s="157">
        <f t="shared" si="191"/>
        <v>1220.0012207030964</v>
      </c>
    </row>
    <row r="6128" spans="1:8" ht="15" customHeight="1" x14ac:dyDescent="0.2">
      <c r="A6128" s="152"/>
      <c r="B6128" s="152"/>
      <c r="C6128" s="152"/>
      <c r="D6128" s="152"/>
      <c r="E6128" s="153">
        <f>'2.40-Dati'!A6127</f>
        <v>45673.208333333336</v>
      </c>
      <c r="F6128" s="157">
        <f>'2.40-Dati'!B6127</f>
        <v>78.680000305175696</v>
      </c>
      <c r="G6128" s="157">
        <f t="shared" si="190"/>
        <v>-1360.0006103516052</v>
      </c>
      <c r="H6128" s="157">
        <f t="shared" si="191"/>
        <v>1180.0003051756958</v>
      </c>
    </row>
    <row r="6129" spans="1:8" ht="15" customHeight="1" x14ac:dyDescent="0.2">
      <c r="A6129" s="152"/>
      <c r="B6129" s="152"/>
      <c r="C6129" s="152"/>
      <c r="D6129" s="152"/>
      <c r="E6129" s="153">
        <f>'2.40-Dati'!A6128</f>
        <v>45674.208333333336</v>
      </c>
      <c r="F6129" s="157">
        <f>'2.40-Dati'!B6128</f>
        <v>77.879997253417898</v>
      </c>
      <c r="G6129" s="157">
        <f t="shared" si="190"/>
        <v>-800.00305175779829</v>
      </c>
      <c r="H6129" s="157">
        <f t="shared" si="191"/>
        <v>-2160.0036621094036</v>
      </c>
    </row>
    <row r="6130" spans="1:8" ht="15" customHeight="1" x14ac:dyDescent="0.2">
      <c r="A6130" s="152"/>
      <c r="B6130" s="152"/>
      <c r="C6130" s="152"/>
      <c r="D6130" s="152"/>
      <c r="E6130" s="153">
        <f>'2.40-Dati'!A6129</f>
        <v>45678.208333333336</v>
      </c>
      <c r="F6130" s="157">
        <f>'2.40-Dati'!B6129</f>
        <v>75.889999389648395</v>
      </c>
      <c r="G6130" s="157">
        <f t="shared" si="190"/>
        <v>-1989.9978637695028</v>
      </c>
      <c r="H6130" s="157">
        <f t="shared" si="191"/>
        <v>-2790.000915527301</v>
      </c>
    </row>
    <row r="6131" spans="1:8" ht="15" customHeight="1" x14ac:dyDescent="0.2">
      <c r="A6131" s="152"/>
      <c r="B6131" s="152"/>
      <c r="C6131" s="152"/>
      <c r="D6131" s="152"/>
      <c r="E6131" s="153">
        <f>'2.40-Dati'!A6130</f>
        <v>45679.208333333336</v>
      </c>
      <c r="F6131" s="157">
        <f>'2.40-Dati'!B6130</f>
        <v>75.440002441406193</v>
      </c>
      <c r="G6131" s="157">
        <f t="shared" si="190"/>
        <v>-449.99694824220171</v>
      </c>
      <c r="H6131" s="157">
        <f t="shared" si="191"/>
        <v>-2439.9948120117047</v>
      </c>
    </row>
    <row r="6132" spans="1:8" ht="15" customHeight="1" x14ac:dyDescent="0.2">
      <c r="A6132" s="152"/>
      <c r="B6132" s="152"/>
      <c r="C6132" s="152"/>
      <c r="D6132" s="152"/>
      <c r="E6132" s="153">
        <f>'2.40-Dati'!A6131</f>
        <v>45680.208333333336</v>
      </c>
      <c r="F6132" s="157">
        <f>'2.40-Dati'!B6131</f>
        <v>74.620002746582003</v>
      </c>
      <c r="G6132" s="157">
        <f t="shared" si="190"/>
        <v>-819.99969482419033</v>
      </c>
      <c r="H6132" s="157">
        <f t="shared" si="191"/>
        <v>-1269.9966430663922</v>
      </c>
    </row>
    <row r="6133" spans="1:8" ht="15" customHeight="1" x14ac:dyDescent="0.2">
      <c r="A6133" s="152"/>
      <c r="B6133" s="152"/>
      <c r="C6133" s="152"/>
      <c r="D6133" s="152"/>
      <c r="E6133" s="153">
        <f>'2.40-Dati'!A6132</f>
        <v>45681.208333333336</v>
      </c>
      <c r="F6133" s="157">
        <f>'2.40-Dati'!B6132</f>
        <v>74.660003662109304</v>
      </c>
      <c r="G6133" s="157">
        <f t="shared" si="190"/>
        <v>40.000915527301117</v>
      </c>
      <c r="H6133" s="157">
        <f t="shared" si="191"/>
        <v>-779.99877929688921</v>
      </c>
    </row>
    <row r="6134" spans="1:8" ht="15" customHeight="1" x14ac:dyDescent="0.2">
      <c r="A6134" s="152"/>
      <c r="B6134" s="152"/>
      <c r="C6134" s="152"/>
      <c r="D6134" s="152"/>
      <c r="E6134" s="153">
        <f>'2.40-Dati'!A6133</f>
        <v>45684.208333333336</v>
      </c>
      <c r="F6134" s="157">
        <f>'2.40-Dati'!B6133</f>
        <v>73.169998168945298</v>
      </c>
      <c r="G6134" s="157">
        <f t="shared" si="190"/>
        <v>-1490.0054931640057</v>
      </c>
      <c r="H6134" s="157">
        <f t="shared" si="191"/>
        <v>-1450.0045776367047</v>
      </c>
    </row>
    <row r="6135" spans="1:8" ht="15" customHeight="1" x14ac:dyDescent="0.2">
      <c r="A6135" s="152"/>
      <c r="B6135" s="152"/>
      <c r="C6135" s="152"/>
      <c r="D6135" s="152"/>
      <c r="E6135" s="153">
        <f>'2.40-Dati'!A6134</f>
        <v>45685.208333333336</v>
      </c>
      <c r="F6135" s="157">
        <f>'2.40-Dati'!B6134</f>
        <v>73.769996643066406</v>
      </c>
      <c r="G6135" s="157">
        <f t="shared" si="190"/>
        <v>599.99847412110796</v>
      </c>
      <c r="H6135" s="157">
        <f t="shared" si="191"/>
        <v>-890.0070190428977</v>
      </c>
    </row>
    <row r="6136" spans="1:8" ht="15" customHeight="1" x14ac:dyDescent="0.2">
      <c r="A6136" s="152"/>
      <c r="B6136" s="152"/>
      <c r="C6136" s="152"/>
      <c r="D6136" s="152"/>
      <c r="E6136" s="153">
        <f>'2.40-Dati'!A6135</f>
        <v>45686.208333333336</v>
      </c>
      <c r="F6136" s="157">
        <f>'2.40-Dati'!B6135</f>
        <v>72.620002746582003</v>
      </c>
      <c r="G6136" s="157">
        <f t="shared" si="190"/>
        <v>-1149.9938964844034</v>
      </c>
      <c r="H6136" s="157">
        <f t="shared" si="191"/>
        <v>-549.99542236329546</v>
      </c>
    </row>
    <row r="6137" spans="1:8" ht="15" customHeight="1" x14ac:dyDescent="0.2">
      <c r="A6137" s="152"/>
      <c r="B6137" s="152"/>
      <c r="C6137" s="152"/>
      <c r="D6137" s="152"/>
      <c r="E6137" s="153">
        <f>'2.40-Dati'!A6136</f>
        <v>45687.208333333336</v>
      </c>
      <c r="F6137" s="157">
        <f>'2.40-Dati'!B6136</f>
        <v>72.730003356933594</v>
      </c>
      <c r="G6137" s="157">
        <f t="shared" si="190"/>
        <v>110.00061035159092</v>
      </c>
      <c r="H6137" s="157">
        <f t="shared" si="191"/>
        <v>-1039.9932861328125</v>
      </c>
    </row>
    <row r="6138" spans="1:8" ht="15" customHeight="1" x14ac:dyDescent="0.2">
      <c r="A6138" s="152"/>
      <c r="B6138" s="152"/>
      <c r="C6138" s="152"/>
      <c r="D6138" s="152"/>
      <c r="E6138" s="153">
        <f>'2.40-Dati'!A6137</f>
        <v>45688.208333333336</v>
      </c>
      <c r="F6138" s="157">
        <f>'2.40-Dati'!B6137</f>
        <v>72.529998779296804</v>
      </c>
      <c r="G6138" s="157">
        <f t="shared" si="190"/>
        <v>-200.0045776367898</v>
      </c>
      <c r="H6138" s="157">
        <f t="shared" si="191"/>
        <v>-90.003967285198883</v>
      </c>
    </row>
    <row r="6139" spans="1:8" ht="15" customHeight="1" x14ac:dyDescent="0.2">
      <c r="A6139" s="152"/>
      <c r="B6139" s="152"/>
      <c r="C6139" s="152"/>
      <c r="D6139" s="152"/>
      <c r="E6139" s="153">
        <f>'2.40-Dati'!A6138</f>
        <v>45691.208333333336</v>
      </c>
      <c r="F6139" s="157">
        <f>'2.40-Dati'!B6138</f>
        <v>73.160003662109304</v>
      </c>
      <c r="G6139" s="157">
        <f t="shared" si="190"/>
        <v>630.0048828125</v>
      </c>
      <c r="H6139" s="157">
        <f t="shared" si="191"/>
        <v>430.0003051757102</v>
      </c>
    </row>
    <row r="6140" spans="1:8" ht="15" customHeight="1" x14ac:dyDescent="0.2">
      <c r="A6140" s="152"/>
      <c r="B6140" s="152"/>
      <c r="C6140" s="152"/>
      <c r="D6140" s="152"/>
      <c r="E6140" s="153">
        <f>'2.40-Dati'!A6139</f>
        <v>45692.208333333336</v>
      </c>
      <c r="F6140" s="157">
        <f>'2.40-Dati'!B6139</f>
        <v>72.699996948242102</v>
      </c>
      <c r="G6140" s="157">
        <f t="shared" si="190"/>
        <v>-460.00671386720171</v>
      </c>
      <c r="H6140" s="157">
        <f t="shared" si="191"/>
        <v>169.99816894529829</v>
      </c>
    </row>
    <row r="6141" spans="1:8" ht="15" customHeight="1" x14ac:dyDescent="0.2">
      <c r="A6141" s="152"/>
      <c r="B6141" s="152"/>
      <c r="C6141" s="152"/>
      <c r="D6141" s="152"/>
      <c r="E6141" s="153">
        <f>'2.40-Dati'!A6140</f>
        <v>45693.208333333336</v>
      </c>
      <c r="F6141" s="157">
        <f>'2.40-Dati'!B6140</f>
        <v>71.029998779296804</v>
      </c>
      <c r="G6141" s="157">
        <f t="shared" si="190"/>
        <v>-1669.9981689452984</v>
      </c>
      <c r="H6141" s="157">
        <f t="shared" si="191"/>
        <v>-2130.0048828125</v>
      </c>
    </row>
    <row r="6142" spans="1:8" ht="15" customHeight="1" x14ac:dyDescent="0.2">
      <c r="A6142" s="152"/>
      <c r="B6142" s="152"/>
      <c r="C6142" s="152"/>
      <c r="D6142" s="152"/>
      <c r="E6142" s="153">
        <f>'2.40-Dati'!A6141</f>
        <v>45694.208333333336</v>
      </c>
      <c r="F6142" s="157">
        <f>'2.40-Dati'!B6141</f>
        <v>70.610000610351506</v>
      </c>
      <c r="G6142" s="157">
        <f t="shared" si="190"/>
        <v>-419.99816894529829</v>
      </c>
      <c r="H6142" s="157">
        <f t="shared" si="191"/>
        <v>-2089.9963378905968</v>
      </c>
    </row>
    <row r="6143" spans="1:8" ht="15" customHeight="1" x14ac:dyDescent="0.2">
      <c r="A6143" s="152"/>
      <c r="B6143" s="152"/>
      <c r="C6143" s="152"/>
      <c r="D6143" s="152"/>
      <c r="E6143" s="153">
        <f>'2.40-Dati'!A6142</f>
        <v>45695.208333333336</v>
      </c>
      <c r="F6143" s="157">
        <f>'2.40-Dati'!B6142</f>
        <v>71</v>
      </c>
      <c r="G6143" s="157">
        <f t="shared" si="190"/>
        <v>389.99938964849434</v>
      </c>
      <c r="H6143" s="157">
        <f t="shared" si="191"/>
        <v>-29.998779296803946</v>
      </c>
    </row>
    <row r="6144" spans="1:8" ht="15" customHeight="1" x14ac:dyDescent="0.2">
      <c r="A6144" s="152"/>
      <c r="B6144" s="152"/>
      <c r="C6144" s="152"/>
      <c r="D6144" s="152"/>
      <c r="E6144" s="153">
        <f>'2.40-Dati'!A6143</f>
        <v>45698.208333333336</v>
      </c>
      <c r="F6144" s="157">
        <f>'2.40-Dati'!B6143</f>
        <v>72.319999694824205</v>
      </c>
      <c r="G6144" s="157">
        <f t="shared" si="190"/>
        <v>1319.9996948242047</v>
      </c>
      <c r="H6144" s="157">
        <f t="shared" si="191"/>
        <v>1709.999084472699</v>
      </c>
    </row>
    <row r="6145" spans="1:8" ht="15" customHeight="1" x14ac:dyDescent="0.2">
      <c r="A6145" s="152"/>
      <c r="B6145" s="152"/>
      <c r="C6145" s="152"/>
      <c r="D6145" s="152"/>
      <c r="E6145" s="153">
        <f>'2.40-Dati'!A6144</f>
        <v>45699.208333333336</v>
      </c>
      <c r="F6145" s="157">
        <f>'2.40-Dati'!B6144</f>
        <v>73.319999694824205</v>
      </c>
      <c r="G6145" s="157">
        <f t="shared" si="190"/>
        <v>1000</v>
      </c>
      <c r="H6145" s="157">
        <f t="shared" si="191"/>
        <v>2319.9996948242047</v>
      </c>
    </row>
    <row r="6146" spans="1:8" ht="15" customHeight="1" x14ac:dyDescent="0.2">
      <c r="A6146" s="152"/>
      <c r="B6146" s="152"/>
      <c r="C6146" s="152"/>
      <c r="D6146" s="152"/>
      <c r="E6146" s="153">
        <f>'2.40-Dati'!A6145</f>
        <v>45700.208333333336</v>
      </c>
      <c r="F6146" s="157">
        <f>'2.40-Dati'!B6145</f>
        <v>71.370002746582003</v>
      </c>
      <c r="G6146" s="157">
        <f t="shared" si="190"/>
        <v>-1949.9969482422016</v>
      </c>
      <c r="H6146" s="157">
        <f t="shared" si="191"/>
        <v>-949.9969482422016</v>
      </c>
    </row>
    <row r="6147" spans="1:8" ht="15" customHeight="1" x14ac:dyDescent="0.2">
      <c r="A6147" s="152"/>
      <c r="B6147" s="152"/>
      <c r="C6147" s="152"/>
      <c r="D6147" s="152"/>
      <c r="E6147" s="153">
        <f>'2.40-Dati'!A6146</f>
        <v>45701.208333333336</v>
      </c>
      <c r="F6147" s="157">
        <f>'2.40-Dati'!B6146</f>
        <v>71.290000915527301</v>
      </c>
      <c r="G6147" s="157">
        <f t="shared" si="190"/>
        <v>-80.001831054701711</v>
      </c>
      <c r="H6147" s="157">
        <f t="shared" si="191"/>
        <v>-2029.9987792969032</v>
      </c>
    </row>
    <row r="6148" spans="1:8" ht="15" customHeight="1" x14ac:dyDescent="0.2">
      <c r="A6148" s="152"/>
      <c r="B6148" s="152"/>
      <c r="C6148" s="152"/>
      <c r="D6148" s="152"/>
      <c r="E6148" s="153">
        <f>'2.40-Dati'!A6147</f>
        <v>45702.208333333336</v>
      </c>
      <c r="F6148" s="157">
        <f>'2.40-Dati'!B6147</f>
        <v>70.739997863769503</v>
      </c>
      <c r="G6148" s="157">
        <f t="shared" ref="G6148:G6211" si="192">IF($B$1="lunga",1,-1)*$B$3*(F6148-F6147)</f>
        <v>-550.00305175779829</v>
      </c>
      <c r="H6148" s="157">
        <f t="shared" si="191"/>
        <v>-630.0048828125</v>
      </c>
    </row>
    <row r="6149" spans="1:8" ht="15" customHeight="1" x14ac:dyDescent="0.2">
      <c r="A6149" s="152"/>
      <c r="B6149" s="152"/>
      <c r="C6149" s="152"/>
      <c r="D6149" s="152"/>
      <c r="E6149" s="153">
        <f>'2.40-Dati'!A6148</f>
        <v>45706.208333333336</v>
      </c>
      <c r="F6149" s="157">
        <f>'2.40-Dati'!B6148</f>
        <v>71.849998474121094</v>
      </c>
      <c r="G6149" s="157">
        <f t="shared" si="192"/>
        <v>1110.0006103515909</v>
      </c>
      <c r="H6149" s="157">
        <f t="shared" ref="H6149:H6212" si="193">G6148+G6149</f>
        <v>559.99755859379263</v>
      </c>
    </row>
    <row r="6150" spans="1:8" ht="15" customHeight="1" x14ac:dyDescent="0.2">
      <c r="A6150" s="152"/>
      <c r="B6150" s="152"/>
      <c r="C6150" s="152"/>
      <c r="D6150" s="152"/>
      <c r="E6150" s="153">
        <f>'2.40-Dati'!A6149</f>
        <v>45707.208333333336</v>
      </c>
      <c r="F6150" s="157">
        <f>'2.40-Dati'!B6149</f>
        <v>72.25</v>
      </c>
      <c r="G6150" s="157">
        <f t="shared" si="192"/>
        <v>400.00152587890625</v>
      </c>
      <c r="H6150" s="157">
        <f t="shared" si="193"/>
        <v>1510.0021362304972</v>
      </c>
    </row>
    <row r="6151" spans="1:8" ht="15" customHeight="1" x14ac:dyDescent="0.2">
      <c r="A6151" s="152"/>
      <c r="B6151" s="152"/>
      <c r="C6151" s="152"/>
      <c r="D6151" s="152"/>
      <c r="E6151" s="153">
        <f>'2.40-Dati'!A6150</f>
        <v>45708.208333333336</v>
      </c>
      <c r="F6151" s="157">
        <f>'2.40-Dati'!B6150</f>
        <v>72.569999694824205</v>
      </c>
      <c r="G6151" s="157">
        <f t="shared" si="192"/>
        <v>319.99969482420454</v>
      </c>
      <c r="H6151" s="157">
        <f t="shared" si="193"/>
        <v>720.00122070311079</v>
      </c>
    </row>
    <row r="6152" spans="1:8" ht="15" customHeight="1" x14ac:dyDescent="0.2">
      <c r="A6152" s="152"/>
      <c r="B6152" s="152"/>
      <c r="C6152" s="152"/>
      <c r="D6152" s="152"/>
      <c r="E6152" s="153">
        <f>'2.40-Dati'!A6151</f>
        <v>45709.208333333336</v>
      </c>
      <c r="F6152" s="157">
        <f>'2.40-Dati'!B6151</f>
        <v>70.400001525878906</v>
      </c>
      <c r="G6152" s="157">
        <f t="shared" si="192"/>
        <v>-2169.9981689452984</v>
      </c>
      <c r="H6152" s="157">
        <f t="shared" si="193"/>
        <v>-1849.9984741210938</v>
      </c>
    </row>
    <row r="6153" spans="1:8" ht="15" customHeight="1" x14ac:dyDescent="0.2">
      <c r="A6153" s="152"/>
      <c r="B6153" s="152"/>
      <c r="C6153" s="152"/>
      <c r="D6153" s="152"/>
      <c r="E6153" s="153">
        <f>'2.40-Dati'!A6152</f>
        <v>45712.208333333336</v>
      </c>
      <c r="F6153" s="157">
        <f>'2.40-Dati'!B6152</f>
        <v>70.699996948242102</v>
      </c>
      <c r="G6153" s="157">
        <f t="shared" si="192"/>
        <v>299.99542236319598</v>
      </c>
      <c r="H6153" s="157">
        <f t="shared" si="193"/>
        <v>-1870.0027465821024</v>
      </c>
    </row>
    <row r="6154" spans="1:8" ht="15" customHeight="1" x14ac:dyDescent="0.2">
      <c r="A6154" s="152"/>
      <c r="B6154" s="152"/>
      <c r="C6154" s="152"/>
      <c r="D6154" s="152"/>
      <c r="E6154" s="153">
        <f>'2.40-Dati'!A6153</f>
        <v>45713.208333333336</v>
      </c>
      <c r="F6154" s="157">
        <f>'2.40-Dati'!B6153</f>
        <v>68.930000305175696</v>
      </c>
      <c r="G6154" s="157">
        <f t="shared" si="192"/>
        <v>-1769.9966430664063</v>
      </c>
      <c r="H6154" s="157">
        <f t="shared" si="193"/>
        <v>-1470.0012207032103</v>
      </c>
    </row>
    <row r="6155" spans="1:8" ht="15" customHeight="1" x14ac:dyDescent="0.2">
      <c r="A6155" s="152"/>
      <c r="B6155" s="152"/>
      <c r="C6155" s="152"/>
      <c r="D6155" s="152"/>
      <c r="E6155" s="153">
        <f>'2.40-Dati'!A6154</f>
        <v>45714.208333333336</v>
      </c>
      <c r="F6155" s="157">
        <f>'2.40-Dati'!B6154</f>
        <v>68.620002746582003</v>
      </c>
      <c r="G6155" s="157">
        <f t="shared" si="192"/>
        <v>-309.99755859369316</v>
      </c>
      <c r="H6155" s="157">
        <f t="shared" si="193"/>
        <v>-2079.9942016600994</v>
      </c>
    </row>
    <row r="6156" spans="1:8" ht="15" customHeight="1" x14ac:dyDescent="0.2">
      <c r="A6156" s="152"/>
      <c r="B6156" s="152"/>
      <c r="C6156" s="152"/>
      <c r="D6156" s="152"/>
      <c r="E6156" s="153">
        <f>'2.40-Dati'!A6155</f>
        <v>45715.208333333336</v>
      </c>
      <c r="F6156" s="157">
        <f>'2.40-Dati'!B6155</f>
        <v>70.349998474121094</v>
      </c>
      <c r="G6156" s="157">
        <f t="shared" si="192"/>
        <v>1729.9957275390909</v>
      </c>
      <c r="H6156" s="157">
        <f t="shared" si="193"/>
        <v>1419.9981689453978</v>
      </c>
    </row>
    <row r="6157" spans="1:8" ht="15" customHeight="1" x14ac:dyDescent="0.2">
      <c r="A6157" s="152"/>
      <c r="B6157" s="152"/>
      <c r="C6157" s="152"/>
      <c r="D6157" s="152"/>
      <c r="E6157" s="153">
        <f>'2.40-Dati'!A6156</f>
        <v>45716.208333333336</v>
      </c>
      <c r="F6157" s="157">
        <f>'2.40-Dati'!B6156</f>
        <v>69.760002136230398</v>
      </c>
      <c r="G6157" s="157">
        <f t="shared" si="192"/>
        <v>-589.99633789069605</v>
      </c>
      <c r="H6157" s="157">
        <f t="shared" si="193"/>
        <v>1139.9993896483948</v>
      </c>
    </row>
    <row r="6158" spans="1:8" ht="15" customHeight="1" x14ac:dyDescent="0.2">
      <c r="A6158" s="152"/>
      <c r="B6158" s="152"/>
      <c r="C6158" s="152"/>
      <c r="D6158" s="152"/>
      <c r="E6158" s="153">
        <f>'2.40-Dati'!A6157</f>
        <v>45719.208333333336</v>
      </c>
      <c r="F6158" s="157">
        <f>'2.40-Dati'!B6157</f>
        <v>68.370002746582003</v>
      </c>
      <c r="G6158" s="157">
        <f t="shared" si="192"/>
        <v>-1389.9993896483948</v>
      </c>
      <c r="H6158" s="157">
        <f t="shared" si="193"/>
        <v>-1979.9957275390907</v>
      </c>
    </row>
    <row r="6159" spans="1:8" ht="15" customHeight="1" x14ac:dyDescent="0.2">
      <c r="A6159" s="152"/>
      <c r="B6159" s="152"/>
      <c r="C6159" s="152"/>
      <c r="D6159" s="152"/>
      <c r="E6159" s="153">
        <f>'2.40-Dati'!A6158</f>
        <v>45720.208333333336</v>
      </c>
      <c r="F6159" s="157">
        <f>'2.40-Dati'!B6158</f>
        <v>68.260002136230398</v>
      </c>
      <c r="G6159" s="157">
        <f t="shared" si="192"/>
        <v>-110.00061035160513</v>
      </c>
      <c r="H6159" s="157">
        <f t="shared" si="193"/>
        <v>-1500</v>
      </c>
    </row>
    <row r="6160" spans="1:8" ht="15" customHeight="1" x14ac:dyDescent="0.2">
      <c r="A6160" s="152"/>
      <c r="B6160" s="152"/>
      <c r="C6160" s="152"/>
      <c r="D6160" s="152"/>
      <c r="E6160" s="153">
        <f>'2.40-Dati'!A6159</f>
        <v>45721.208333333336</v>
      </c>
      <c r="F6160" s="157">
        <f>'2.40-Dati'!B6159</f>
        <v>66.309997558593693</v>
      </c>
      <c r="G6160" s="157">
        <f t="shared" si="192"/>
        <v>-1950.0045776367047</v>
      </c>
      <c r="H6160" s="157">
        <f t="shared" si="193"/>
        <v>-2060.0051879883099</v>
      </c>
    </row>
    <row r="6161" spans="1:8" ht="15" customHeight="1" x14ac:dyDescent="0.2">
      <c r="A6161" s="152"/>
      <c r="B6161" s="152"/>
      <c r="C6161" s="152"/>
      <c r="D6161" s="152"/>
      <c r="E6161" s="153">
        <f>'2.40-Dati'!A6160</f>
        <v>45722.208333333336</v>
      </c>
      <c r="F6161" s="157">
        <f>'2.40-Dati'!B6160</f>
        <v>66.360000610351506</v>
      </c>
      <c r="G6161" s="157">
        <f t="shared" si="192"/>
        <v>50.0030517578125</v>
      </c>
      <c r="H6161" s="157">
        <f t="shared" si="193"/>
        <v>-1900.0015258788922</v>
      </c>
    </row>
    <row r="6162" spans="1:8" ht="15" customHeight="1" x14ac:dyDescent="0.2">
      <c r="A6162" s="152"/>
      <c r="B6162" s="152"/>
      <c r="C6162" s="152"/>
      <c r="D6162" s="152"/>
      <c r="E6162" s="153">
        <f>'2.40-Dati'!A6161</f>
        <v>45723.208333333336</v>
      </c>
      <c r="F6162" s="157">
        <f>'2.40-Dati'!B6161</f>
        <v>67.040000915527301</v>
      </c>
      <c r="G6162" s="157">
        <f t="shared" si="192"/>
        <v>680.00030517579546</v>
      </c>
      <c r="H6162" s="157">
        <f t="shared" si="193"/>
        <v>730.00335693360796</v>
      </c>
    </row>
    <row r="6163" spans="1:8" ht="15" customHeight="1" x14ac:dyDescent="0.2">
      <c r="A6163" s="152"/>
      <c r="B6163" s="152"/>
      <c r="C6163" s="152"/>
      <c r="D6163" s="152"/>
      <c r="E6163" s="153">
        <f>'2.40-Dati'!A6162</f>
        <v>45726.166666666664</v>
      </c>
      <c r="F6163" s="157">
        <f>'2.40-Dati'!B6162</f>
        <v>66.029998779296804</v>
      </c>
      <c r="G6163" s="157">
        <f t="shared" si="192"/>
        <v>-1010.0021362304972</v>
      </c>
      <c r="H6163" s="157">
        <f t="shared" si="193"/>
        <v>-330.00183105470171</v>
      </c>
    </row>
    <row r="6164" spans="1:8" ht="15" customHeight="1" x14ac:dyDescent="0.2">
      <c r="A6164" s="152"/>
      <c r="B6164" s="152"/>
      <c r="C6164" s="152"/>
      <c r="D6164" s="152"/>
      <c r="E6164" s="153">
        <f>'2.40-Dati'!A6163</f>
        <v>45727.166666666664</v>
      </c>
      <c r="F6164" s="157">
        <f>'2.40-Dati'!B6163</f>
        <v>66.25</v>
      </c>
      <c r="G6164" s="157">
        <f t="shared" si="192"/>
        <v>220.00122070319605</v>
      </c>
      <c r="H6164" s="157">
        <f t="shared" si="193"/>
        <v>-790.00091552730112</v>
      </c>
    </row>
    <row r="6165" spans="1:8" ht="15" customHeight="1" x14ac:dyDescent="0.2">
      <c r="A6165" s="152"/>
      <c r="B6165" s="152"/>
      <c r="C6165" s="152"/>
      <c r="D6165" s="152"/>
      <c r="E6165" s="153">
        <f>'2.40-Dati'!A6164</f>
        <v>45728.166666666664</v>
      </c>
      <c r="F6165" s="157">
        <f>'2.40-Dati'!B6164</f>
        <v>67.680000305175696</v>
      </c>
      <c r="G6165" s="157">
        <f t="shared" si="192"/>
        <v>1430.000305175696</v>
      </c>
      <c r="H6165" s="157">
        <f t="shared" si="193"/>
        <v>1650.0015258788922</v>
      </c>
    </row>
    <row r="6166" spans="1:8" ht="15" customHeight="1" x14ac:dyDescent="0.2">
      <c r="A6166" s="152"/>
      <c r="B6166" s="152"/>
      <c r="C6166" s="152"/>
      <c r="D6166" s="152"/>
      <c r="E6166" s="153">
        <f>'2.40-Dati'!A6165</f>
        <v>45729.166666666664</v>
      </c>
      <c r="F6166" s="157">
        <f>'2.40-Dati'!B6165</f>
        <v>66.550003051757798</v>
      </c>
      <c r="G6166" s="157">
        <f t="shared" si="192"/>
        <v>-1129.9972534178978</v>
      </c>
      <c r="H6166" s="157">
        <f t="shared" si="193"/>
        <v>300.00305175779818</v>
      </c>
    </row>
    <row r="6167" spans="1:8" ht="15" customHeight="1" x14ac:dyDescent="0.2">
      <c r="A6167" s="152"/>
      <c r="B6167" s="152"/>
      <c r="C6167" s="152"/>
      <c r="D6167" s="152"/>
      <c r="E6167" s="153">
        <f>'2.40-Dati'!A6166</f>
        <v>45730.166666666664</v>
      </c>
      <c r="F6167" s="157">
        <f>'2.40-Dati'!B6166</f>
        <v>67.180000305175696</v>
      </c>
      <c r="G6167" s="157">
        <f t="shared" si="192"/>
        <v>629.9972534178977</v>
      </c>
      <c r="H6167" s="157">
        <f t="shared" si="193"/>
        <v>-500.00000000000011</v>
      </c>
    </row>
    <row r="6168" spans="1:8" ht="15" customHeight="1" x14ac:dyDescent="0.2">
      <c r="A6168" s="152"/>
      <c r="B6168" s="152"/>
      <c r="C6168" s="152"/>
      <c r="D6168" s="152"/>
      <c r="E6168" s="153">
        <f>'2.40-Dati'!A6167</f>
        <v>45733.166666666664</v>
      </c>
      <c r="F6168" s="157">
        <f>'2.40-Dati'!B6167</f>
        <v>67.580001831054602</v>
      </c>
      <c r="G6168" s="157">
        <f t="shared" si="192"/>
        <v>400.00152587890625</v>
      </c>
      <c r="H6168" s="157">
        <f t="shared" si="193"/>
        <v>1029.9987792968041</v>
      </c>
    </row>
    <row r="6169" spans="1:8" ht="15" customHeight="1" x14ac:dyDescent="0.2">
      <c r="A6169" s="152"/>
      <c r="B6169" s="152"/>
      <c r="C6169" s="152"/>
      <c r="D6169" s="152"/>
      <c r="E6169" s="153">
        <f>'2.40-Dati'!A6168</f>
        <v>45734.166666666664</v>
      </c>
      <c r="F6169" s="157">
        <f>'2.40-Dati'!B6168</f>
        <v>66.900001525878906</v>
      </c>
      <c r="G6169" s="157">
        <f t="shared" si="192"/>
        <v>-680.00030517569598</v>
      </c>
      <c r="H6169" s="157">
        <f t="shared" si="193"/>
        <v>-279.99877929678973</v>
      </c>
    </row>
    <row r="6170" spans="1:8" ht="15" customHeight="1" x14ac:dyDescent="0.2">
      <c r="A6170" s="152"/>
      <c r="B6170" s="152"/>
      <c r="C6170" s="152"/>
      <c r="D6170" s="152"/>
      <c r="E6170" s="153">
        <f>'2.40-Dati'!A6169</f>
        <v>45735.166666666664</v>
      </c>
      <c r="F6170" s="157">
        <f>'2.40-Dati'!B6169</f>
        <v>67.160003662109304</v>
      </c>
      <c r="G6170" s="157">
        <f t="shared" si="192"/>
        <v>260.0021362303977</v>
      </c>
      <c r="H6170" s="157">
        <f t="shared" si="193"/>
        <v>-419.99816894529829</v>
      </c>
    </row>
    <row r="6171" spans="1:8" ht="15" customHeight="1" x14ac:dyDescent="0.2">
      <c r="A6171" s="152"/>
      <c r="B6171" s="152"/>
      <c r="C6171" s="152"/>
      <c r="D6171" s="152"/>
      <c r="E6171" s="153">
        <f>'2.40-Dati'!A6170</f>
        <v>45736.166666666664</v>
      </c>
      <c r="F6171" s="157">
        <f>'2.40-Dati'!B6170</f>
        <v>68.260002136230398</v>
      </c>
      <c r="G6171" s="157">
        <f t="shared" si="192"/>
        <v>1099.9984741210938</v>
      </c>
      <c r="H6171" s="157">
        <f t="shared" si="193"/>
        <v>1360.0006103514916</v>
      </c>
    </row>
    <row r="6172" spans="1:8" ht="15" customHeight="1" x14ac:dyDescent="0.2">
      <c r="A6172" s="152"/>
      <c r="B6172" s="152"/>
      <c r="C6172" s="152"/>
      <c r="D6172" s="152"/>
      <c r="E6172" s="153">
        <f>'2.40-Dati'!A6171</f>
        <v>45737.166666666664</v>
      </c>
      <c r="F6172" s="157">
        <f>'2.40-Dati'!B6171</f>
        <v>68.279998779296804</v>
      </c>
      <c r="G6172" s="157">
        <f t="shared" si="192"/>
        <v>19.99664306640625</v>
      </c>
      <c r="H6172" s="157">
        <f t="shared" si="193"/>
        <v>1119.9951171875</v>
      </c>
    </row>
    <row r="6173" spans="1:8" ht="15" customHeight="1" x14ac:dyDescent="0.2">
      <c r="A6173" s="152"/>
      <c r="B6173" s="152"/>
      <c r="C6173" s="152"/>
      <c r="D6173" s="152"/>
      <c r="E6173" s="153">
        <f>'2.40-Dati'!A6172</f>
        <v>45740.166666666664</v>
      </c>
      <c r="F6173" s="157">
        <f>'2.40-Dati'!B6172</f>
        <v>69.110000610351506</v>
      </c>
      <c r="G6173" s="157">
        <f t="shared" si="192"/>
        <v>830.00183105470171</v>
      </c>
      <c r="H6173" s="157">
        <f t="shared" si="193"/>
        <v>849.99847412110796</v>
      </c>
    </row>
    <row r="6174" spans="1:8" ht="15" customHeight="1" x14ac:dyDescent="0.2">
      <c r="A6174" s="152"/>
      <c r="B6174" s="152"/>
      <c r="C6174" s="152"/>
      <c r="D6174" s="152"/>
      <c r="E6174" s="153">
        <f>'2.40-Dati'!A6173</f>
        <v>45741.166666666664</v>
      </c>
      <c r="F6174" s="157">
        <f>'2.40-Dati'!B6173</f>
        <v>69</v>
      </c>
      <c r="G6174" s="157">
        <f t="shared" si="192"/>
        <v>-110.00061035150566</v>
      </c>
      <c r="H6174" s="157">
        <f t="shared" si="193"/>
        <v>720.00122070319605</v>
      </c>
    </row>
    <row r="6175" spans="1:8" ht="15" customHeight="1" x14ac:dyDescent="0.2">
      <c r="A6175" s="152"/>
      <c r="B6175" s="152"/>
      <c r="C6175" s="152"/>
      <c r="D6175" s="152"/>
      <c r="E6175" s="153">
        <f>'2.40-Dati'!A6174</f>
        <v>45742.166666666664</v>
      </c>
      <c r="F6175" s="157">
        <f>'2.40-Dati'!B6174</f>
        <v>69.650001525878906</v>
      </c>
      <c r="G6175" s="157">
        <f t="shared" si="192"/>
        <v>650.00152587890625</v>
      </c>
      <c r="H6175" s="157">
        <f t="shared" si="193"/>
        <v>540.00091552740059</v>
      </c>
    </row>
    <row r="6176" spans="1:8" ht="15" customHeight="1" x14ac:dyDescent="0.2">
      <c r="A6176" s="152"/>
      <c r="B6176" s="152"/>
      <c r="C6176" s="152"/>
      <c r="D6176" s="152"/>
      <c r="E6176" s="153">
        <f>'2.40-Dati'!A6175</f>
        <v>45743.166666666664</v>
      </c>
      <c r="F6176" s="157">
        <f>'2.40-Dati'!B6175</f>
        <v>69.919998168945298</v>
      </c>
      <c r="G6176" s="157">
        <f t="shared" si="192"/>
        <v>269.99664306639204</v>
      </c>
      <c r="H6176" s="157">
        <f t="shared" si="193"/>
        <v>919.99816894529829</v>
      </c>
    </row>
    <row r="6177" spans="1:8" ht="15" customHeight="1" x14ac:dyDescent="0.2">
      <c r="A6177" s="152"/>
      <c r="B6177" s="152"/>
      <c r="C6177" s="152"/>
      <c r="D6177" s="152"/>
      <c r="E6177" s="153">
        <f>'2.40-Dati'!A6176</f>
        <v>45744.166666666664</v>
      </c>
      <c r="F6177" s="157">
        <f>'2.40-Dati'!B6176</f>
        <v>69.360000610351506</v>
      </c>
      <c r="G6177" s="157">
        <f t="shared" si="192"/>
        <v>-559.99755859379263</v>
      </c>
      <c r="H6177" s="157">
        <f t="shared" si="193"/>
        <v>-290.00091552740059</v>
      </c>
    </row>
    <row r="6178" spans="1:8" ht="15" customHeight="1" x14ac:dyDescent="0.2">
      <c r="A6178" s="152"/>
      <c r="B6178" s="152"/>
      <c r="C6178" s="152"/>
      <c r="D6178" s="152"/>
      <c r="E6178" s="153">
        <f>'2.40-Dati'!A6177</f>
        <v>45747.166666666664</v>
      </c>
      <c r="F6178" s="157">
        <f>'2.40-Dati'!B6177</f>
        <v>71.480003356933594</v>
      </c>
      <c r="G6178" s="157">
        <f t="shared" si="192"/>
        <v>2120.0027465820881</v>
      </c>
      <c r="H6178" s="157">
        <f t="shared" si="193"/>
        <v>1560.0051879882953</v>
      </c>
    </row>
    <row r="6179" spans="1:8" ht="15" customHeight="1" x14ac:dyDescent="0.2">
      <c r="A6179" s="152"/>
      <c r="B6179" s="152"/>
      <c r="C6179" s="152"/>
      <c r="D6179" s="152"/>
      <c r="E6179" s="153">
        <f>'2.40-Dati'!A6178</f>
        <v>45748.166666666664</v>
      </c>
      <c r="F6179" s="157">
        <f>'2.40-Dati'!B6178</f>
        <v>71.199996948242102</v>
      </c>
      <c r="G6179" s="157">
        <f t="shared" si="192"/>
        <v>-280.00640869149152</v>
      </c>
      <c r="H6179" s="157">
        <f t="shared" si="193"/>
        <v>1839.9963378905966</v>
      </c>
    </row>
    <row r="6180" spans="1:8" ht="15" customHeight="1" x14ac:dyDescent="0.2">
      <c r="A6180" s="152"/>
      <c r="B6180" s="152"/>
      <c r="C6180" s="152"/>
      <c r="D6180" s="152"/>
      <c r="E6180" s="153">
        <f>'2.40-Dati'!A6179</f>
        <v>45749.166666666664</v>
      </c>
      <c r="F6180" s="157">
        <f>'2.40-Dati'!B6179</f>
        <v>71.709999084472599</v>
      </c>
      <c r="G6180" s="157">
        <f t="shared" si="192"/>
        <v>510.00213623049717</v>
      </c>
      <c r="H6180" s="157">
        <f t="shared" si="193"/>
        <v>229.99572753900566</v>
      </c>
    </row>
    <row r="6181" spans="1:8" ht="15" customHeight="1" x14ac:dyDescent="0.2">
      <c r="A6181" s="152"/>
      <c r="B6181" s="152"/>
      <c r="C6181" s="152"/>
      <c r="D6181" s="152"/>
      <c r="E6181" s="153">
        <f>'2.40-Dati'!A6180</f>
        <v>45750.166666666664</v>
      </c>
      <c r="F6181" s="157">
        <f>'2.40-Dati'!B6180</f>
        <v>66.949996948242102</v>
      </c>
      <c r="G6181" s="157">
        <f t="shared" si="192"/>
        <v>-4760.0021362304969</v>
      </c>
      <c r="H6181" s="157">
        <f t="shared" si="193"/>
        <v>-4250</v>
      </c>
    </row>
    <row r="6182" spans="1:8" ht="15" customHeight="1" x14ac:dyDescent="0.2">
      <c r="A6182" s="152"/>
      <c r="B6182" s="152"/>
      <c r="C6182" s="152"/>
      <c r="D6182" s="152"/>
      <c r="E6182" s="153">
        <f>'2.40-Dati'!A6181</f>
        <v>45751.166666666664</v>
      </c>
      <c r="F6182" s="157">
        <f>'2.40-Dati'!B6181</f>
        <v>61.990001678466797</v>
      </c>
      <c r="G6182" s="157">
        <f t="shared" si="192"/>
        <v>-4959.9952697753051</v>
      </c>
      <c r="H6182" s="157">
        <f t="shared" si="193"/>
        <v>-9719.9974060058012</v>
      </c>
    </row>
    <row r="6183" spans="1:8" ht="15" customHeight="1" x14ac:dyDescent="0.2">
      <c r="A6183" s="152"/>
      <c r="B6183" s="152"/>
      <c r="C6183" s="152"/>
      <c r="D6183" s="152"/>
      <c r="E6183" s="153">
        <f>'2.40-Dati'!A6182</f>
        <v>45754.166666666664</v>
      </c>
      <c r="F6183" s="157">
        <f>'2.40-Dati'!B6182</f>
        <v>60.700000762939403</v>
      </c>
      <c r="G6183" s="157">
        <f t="shared" si="192"/>
        <v>-1290.0009155273935</v>
      </c>
      <c r="H6183" s="157">
        <f t="shared" si="193"/>
        <v>-6249.9961853026989</v>
      </c>
    </row>
    <row r="6184" spans="1:8" ht="15" customHeight="1" x14ac:dyDescent="0.2">
      <c r="A6184" s="152"/>
      <c r="B6184" s="152"/>
      <c r="C6184" s="152"/>
      <c r="D6184" s="152"/>
      <c r="E6184" s="153">
        <f>'2.40-Dati'!A6183</f>
        <v>45755.166666666664</v>
      </c>
      <c r="F6184" s="157">
        <f>'2.40-Dati'!B6183</f>
        <v>59.580001831054602</v>
      </c>
      <c r="G6184" s="157">
        <f t="shared" si="192"/>
        <v>-1119.9989318848011</v>
      </c>
      <c r="H6184" s="157">
        <f t="shared" si="193"/>
        <v>-2409.9998474121949</v>
      </c>
    </row>
    <row r="6185" spans="1:8" ht="15" customHeight="1" x14ac:dyDescent="0.2">
      <c r="A6185" s="152"/>
      <c r="B6185" s="152"/>
      <c r="C6185" s="152"/>
      <c r="D6185" s="152"/>
      <c r="E6185" s="153">
        <f>'2.40-Dati'!A6184</f>
        <v>45756.166666666664</v>
      </c>
      <c r="F6185" s="157">
        <f>'2.40-Dati'!B6184</f>
        <v>62.349998474121001</v>
      </c>
      <c r="G6185" s="157">
        <f t="shared" si="192"/>
        <v>2769.996643066399</v>
      </c>
      <c r="H6185" s="157">
        <f t="shared" si="193"/>
        <v>1649.9977111815979</v>
      </c>
    </row>
    <row r="6186" spans="1:8" ht="15" customHeight="1" x14ac:dyDescent="0.2">
      <c r="A6186" s="152"/>
      <c r="B6186" s="152"/>
      <c r="C6186" s="152"/>
      <c r="D6186" s="152"/>
      <c r="E6186" s="153">
        <f>'2.40-Dati'!A6185</f>
        <v>45757.166666666664</v>
      </c>
      <c r="F6186" s="157">
        <f>'2.40-Dati'!B6185</f>
        <v>60.069999694824197</v>
      </c>
      <c r="G6186" s="157">
        <f t="shared" si="192"/>
        <v>-2279.9987792968041</v>
      </c>
      <c r="H6186" s="157">
        <f t="shared" si="193"/>
        <v>489.99786376959491</v>
      </c>
    </row>
    <row r="6187" spans="1:8" ht="15" customHeight="1" x14ac:dyDescent="0.2">
      <c r="A6187" s="152"/>
      <c r="B6187" s="152"/>
      <c r="C6187" s="152"/>
      <c r="D6187" s="152"/>
      <c r="E6187" s="153">
        <f>'2.40-Dati'!A6186</f>
        <v>45758.166666666664</v>
      </c>
      <c r="F6187" s="157">
        <f>'2.40-Dati'!B6186</f>
        <v>61.5</v>
      </c>
      <c r="G6187" s="157">
        <f t="shared" si="192"/>
        <v>1430.0003051758026</v>
      </c>
      <c r="H6187" s="157">
        <f t="shared" si="193"/>
        <v>-849.99847412100144</v>
      </c>
    </row>
    <row r="6188" spans="1:8" ht="15" customHeight="1" x14ac:dyDescent="0.2">
      <c r="A6188" s="152"/>
      <c r="B6188" s="152"/>
      <c r="C6188" s="152"/>
      <c r="D6188" s="152"/>
      <c r="E6188" s="153">
        <f>'2.40-Dati'!A6187</f>
        <v>45761.166666666664</v>
      </c>
      <c r="F6188" s="157">
        <f>'2.40-Dati'!B6187</f>
        <v>61.529998779296797</v>
      </c>
      <c r="G6188" s="157">
        <f t="shared" si="192"/>
        <v>29.99877929679684</v>
      </c>
      <c r="H6188" s="157">
        <f t="shared" si="193"/>
        <v>1459.9990844725994</v>
      </c>
    </row>
    <row r="6189" spans="1:8" ht="15" customHeight="1" x14ac:dyDescent="0.2">
      <c r="A6189" s="152"/>
      <c r="B6189" s="152"/>
      <c r="C6189" s="152"/>
      <c r="D6189" s="152"/>
      <c r="E6189" s="153">
        <f>'2.40-Dati'!A6188</f>
        <v>45762.166666666664</v>
      </c>
      <c r="F6189" s="157">
        <f>'2.40-Dati'!B6188</f>
        <v>61.330001831054602</v>
      </c>
      <c r="G6189" s="157">
        <f t="shared" si="192"/>
        <v>-199.99694824219461</v>
      </c>
      <c r="H6189" s="157">
        <f t="shared" si="193"/>
        <v>-169.99816894539777</v>
      </c>
    </row>
    <row r="6190" spans="1:8" ht="15" customHeight="1" x14ac:dyDescent="0.2">
      <c r="A6190" s="152"/>
      <c r="B6190" s="152"/>
      <c r="C6190" s="152"/>
      <c r="D6190" s="152"/>
      <c r="E6190" s="153">
        <f>'2.40-Dati'!A6189</f>
        <v>45763.166666666664</v>
      </c>
      <c r="F6190" s="157">
        <f>'2.40-Dati'!B6189</f>
        <v>62.470001220703097</v>
      </c>
      <c r="G6190" s="157">
        <f t="shared" si="192"/>
        <v>1139.9993896484943</v>
      </c>
      <c r="H6190" s="157">
        <f t="shared" si="193"/>
        <v>940.00244140629979</v>
      </c>
    </row>
    <row r="6191" spans="1:8" ht="15" customHeight="1" x14ac:dyDescent="0.2">
      <c r="A6191" s="152"/>
      <c r="B6191" s="152"/>
      <c r="C6191" s="152"/>
      <c r="D6191" s="152"/>
      <c r="E6191" s="153">
        <f>'2.40-Dati'!A6190</f>
        <v>45764.166666666664</v>
      </c>
      <c r="F6191" s="157">
        <f>'2.40-Dati'!B6190</f>
        <v>64.680000305175696</v>
      </c>
      <c r="G6191" s="157">
        <f t="shared" si="192"/>
        <v>2209.9990844725994</v>
      </c>
      <c r="H6191" s="157">
        <f t="shared" si="193"/>
        <v>3349.9984741210938</v>
      </c>
    </row>
    <row r="6192" spans="1:8" ht="15" customHeight="1" x14ac:dyDescent="0.2">
      <c r="A6192" s="152"/>
      <c r="B6192" s="152"/>
      <c r="C6192" s="152"/>
      <c r="D6192" s="152"/>
      <c r="E6192" s="153">
        <f>'2.40-Dati'!A6191</f>
        <v>45768.166666666664</v>
      </c>
      <c r="F6192" s="157">
        <f>'2.40-Dati'!B6191</f>
        <v>63.080001831054602</v>
      </c>
      <c r="G6192" s="157">
        <f t="shared" si="192"/>
        <v>-1599.9984741210938</v>
      </c>
      <c r="H6192" s="157">
        <f t="shared" si="193"/>
        <v>610.00061035150566</v>
      </c>
    </row>
    <row r="6193" spans="1:8" ht="15" customHeight="1" x14ac:dyDescent="0.2">
      <c r="A6193" s="152"/>
      <c r="B6193" s="152"/>
      <c r="C6193" s="152"/>
      <c r="D6193" s="152"/>
      <c r="E6193" s="153">
        <f>'2.40-Dati'!A6192</f>
        <v>45769.166666666664</v>
      </c>
      <c r="F6193" s="157">
        <f>'2.40-Dati'!B6192</f>
        <v>64.309997558593693</v>
      </c>
      <c r="G6193" s="157">
        <f t="shared" si="192"/>
        <v>1229.9957275390909</v>
      </c>
      <c r="H6193" s="157">
        <f t="shared" si="193"/>
        <v>-370.00274658200283</v>
      </c>
    </row>
    <row r="6194" spans="1:8" ht="15" customHeight="1" x14ac:dyDescent="0.2">
      <c r="A6194" s="152"/>
      <c r="B6194" s="152"/>
      <c r="C6194" s="152"/>
      <c r="D6194" s="152"/>
      <c r="E6194" s="153">
        <f>'2.40-Dati'!A6193</f>
        <v>45770.166666666664</v>
      </c>
      <c r="F6194" s="157">
        <f>'2.40-Dati'!B6193</f>
        <v>62.270000457763601</v>
      </c>
      <c r="G6194" s="157">
        <f t="shared" si="192"/>
        <v>-2039.9971008300922</v>
      </c>
      <c r="H6194" s="157">
        <f t="shared" si="193"/>
        <v>-810.0013732910013</v>
      </c>
    </row>
    <row r="6195" spans="1:8" ht="15" customHeight="1" x14ac:dyDescent="0.2">
      <c r="A6195" s="152"/>
      <c r="B6195" s="152"/>
      <c r="C6195" s="152"/>
      <c r="D6195" s="152"/>
      <c r="E6195" s="153">
        <f>'2.40-Dati'!A6194</f>
        <v>45771.166666666664</v>
      </c>
      <c r="F6195" s="157">
        <f>'2.40-Dati'!B6194</f>
        <v>62.790000915527301</v>
      </c>
      <c r="G6195" s="157">
        <f t="shared" si="192"/>
        <v>520.0004577637003</v>
      </c>
      <c r="H6195" s="157">
        <f t="shared" si="193"/>
        <v>-1519.9966430663919</v>
      </c>
    </row>
    <row r="6196" spans="1:8" ht="15" customHeight="1" x14ac:dyDescent="0.2">
      <c r="A6196" s="152"/>
      <c r="B6196" s="152"/>
      <c r="C6196" s="152"/>
      <c r="D6196" s="152"/>
      <c r="E6196" s="153">
        <f>'2.40-Dati'!A6195</f>
        <v>45772.166666666664</v>
      </c>
      <c r="F6196" s="157">
        <f>'2.40-Dati'!B6195</f>
        <v>63.020000457763601</v>
      </c>
      <c r="G6196" s="157">
        <f t="shared" si="192"/>
        <v>229.9995422362997</v>
      </c>
      <c r="H6196" s="157">
        <f t="shared" si="193"/>
        <v>750</v>
      </c>
    </row>
    <row r="6197" spans="1:8" ht="15" customHeight="1" x14ac:dyDescent="0.2">
      <c r="A6197" s="152"/>
      <c r="B6197" s="152"/>
      <c r="C6197" s="152"/>
      <c r="D6197" s="152"/>
      <c r="E6197" s="153">
        <f>'2.40-Dati'!A6196</f>
        <v>45775.166666666664</v>
      </c>
      <c r="F6197" s="157">
        <f>'2.40-Dati'!B6196</f>
        <v>62.049999237060497</v>
      </c>
      <c r="G6197" s="157">
        <f t="shared" si="192"/>
        <v>-970.00122070310363</v>
      </c>
      <c r="H6197" s="157">
        <f t="shared" si="193"/>
        <v>-740.00167846680392</v>
      </c>
    </row>
    <row r="6198" spans="1:8" ht="15" customHeight="1" x14ac:dyDescent="0.2">
      <c r="A6198" s="152"/>
      <c r="B6198" s="152"/>
      <c r="C6198" s="152"/>
      <c r="D6198" s="152"/>
      <c r="E6198" s="153">
        <f>'2.40-Dati'!A6197</f>
        <v>45776.166666666664</v>
      </c>
      <c r="F6198" s="157">
        <f>'2.40-Dati'!B6197</f>
        <v>60.419998168945298</v>
      </c>
      <c r="G6198" s="157">
        <f t="shared" si="192"/>
        <v>-1630.0010681151989</v>
      </c>
      <c r="H6198" s="157">
        <f t="shared" si="193"/>
        <v>-2600.0022888183025</v>
      </c>
    </row>
    <row r="6199" spans="1:8" ht="15" customHeight="1" x14ac:dyDescent="0.2">
      <c r="A6199" s="152"/>
      <c r="B6199" s="152"/>
      <c r="C6199" s="152"/>
      <c r="D6199" s="152"/>
      <c r="E6199" s="153">
        <f>'2.40-Dati'!A6198</f>
        <v>45777.166666666664</v>
      </c>
      <c r="F6199" s="157">
        <f>'2.40-Dati'!B6198</f>
        <v>58.209999084472599</v>
      </c>
      <c r="G6199" s="157">
        <f t="shared" si="192"/>
        <v>-2209.999084472699</v>
      </c>
      <c r="H6199" s="157">
        <f t="shared" si="193"/>
        <v>-3840.0001525878979</v>
      </c>
    </row>
    <row r="6200" spans="1:8" ht="15" customHeight="1" x14ac:dyDescent="0.2">
      <c r="A6200" s="152"/>
      <c r="B6200" s="152"/>
      <c r="C6200" s="152"/>
      <c r="D6200" s="152"/>
      <c r="E6200" s="153">
        <f>'2.40-Dati'!A6199</f>
        <v>45778.166666666664</v>
      </c>
      <c r="F6200" s="157">
        <f>'2.40-Dati'!B6199</f>
        <v>59.240001678466797</v>
      </c>
      <c r="G6200" s="157">
        <f t="shared" si="192"/>
        <v>1030.0025939941975</v>
      </c>
      <c r="H6200" s="157">
        <f t="shared" si="193"/>
        <v>-1179.9964904785015</v>
      </c>
    </row>
    <row r="6201" spans="1:8" ht="15" customHeight="1" x14ac:dyDescent="0.2">
      <c r="A6201" s="152"/>
      <c r="B6201" s="152"/>
      <c r="C6201" s="152"/>
      <c r="D6201" s="152"/>
      <c r="E6201" s="153">
        <f>'2.40-Dati'!A6200</f>
        <v>45779.166666666664</v>
      </c>
      <c r="F6201" s="157">
        <f>'2.40-Dati'!B6200</f>
        <v>58.290000915527301</v>
      </c>
      <c r="G6201" s="157">
        <f t="shared" si="192"/>
        <v>-950.00076293949576</v>
      </c>
      <c r="H6201" s="157">
        <f t="shared" si="193"/>
        <v>80.001831054701711</v>
      </c>
    </row>
    <row r="6202" spans="1:8" ht="15" customHeight="1" x14ac:dyDescent="0.2">
      <c r="A6202" s="152"/>
      <c r="B6202" s="152"/>
      <c r="C6202" s="152"/>
      <c r="D6202" s="152"/>
      <c r="E6202" s="153">
        <f>'2.40-Dati'!A6201</f>
        <v>45782.166666666664</v>
      </c>
      <c r="F6202" s="157">
        <f>'2.40-Dati'!B6201</f>
        <v>57.130001068115199</v>
      </c>
      <c r="G6202" s="157">
        <f t="shared" si="192"/>
        <v>-1159.9998474121023</v>
      </c>
      <c r="H6202" s="157">
        <f t="shared" si="193"/>
        <v>-2110.000610351598</v>
      </c>
    </row>
    <row r="6203" spans="1:8" ht="15" customHeight="1" x14ac:dyDescent="0.2">
      <c r="A6203" s="152"/>
      <c r="B6203" s="152"/>
      <c r="C6203" s="152"/>
      <c r="D6203" s="152"/>
      <c r="E6203" s="153">
        <f>'2.40-Dati'!A6202</f>
        <v>45783.166666666664</v>
      </c>
      <c r="F6203" s="157">
        <f>'2.40-Dati'!B6202</f>
        <v>59.090000152587798</v>
      </c>
      <c r="G6203" s="157">
        <f t="shared" si="192"/>
        <v>1959.9990844725994</v>
      </c>
      <c r="H6203" s="157">
        <f t="shared" si="193"/>
        <v>799.99923706049708</v>
      </c>
    </row>
    <row r="6204" spans="1:8" ht="15" customHeight="1" x14ac:dyDescent="0.2">
      <c r="A6204" s="152"/>
      <c r="B6204" s="152"/>
      <c r="C6204" s="152"/>
      <c r="D6204" s="152"/>
      <c r="E6204" s="153">
        <f>'2.40-Dati'!A6203</f>
        <v>45784.166666666664</v>
      </c>
      <c r="F6204" s="157">
        <f>'2.40-Dati'!B6203</f>
        <v>58.069999694824197</v>
      </c>
      <c r="G6204" s="157">
        <f t="shared" si="192"/>
        <v>-1020.0004577636008</v>
      </c>
      <c r="H6204" s="157">
        <f t="shared" si="193"/>
        <v>939.99862670899859</v>
      </c>
    </row>
    <row r="6205" spans="1:8" ht="15" customHeight="1" x14ac:dyDescent="0.2">
      <c r="A6205" s="152"/>
      <c r="B6205" s="152"/>
      <c r="C6205" s="152"/>
      <c r="D6205" s="152"/>
      <c r="E6205" s="153">
        <f>'2.40-Dati'!A6204</f>
        <v>45785.166666666664</v>
      </c>
      <c r="F6205" s="157">
        <f>'2.40-Dati'!B6204</f>
        <v>59.909999847412102</v>
      </c>
      <c r="G6205" s="157">
        <f t="shared" si="192"/>
        <v>1840.0001525879047</v>
      </c>
      <c r="H6205" s="157">
        <f t="shared" si="193"/>
        <v>819.9996948243039</v>
      </c>
    </row>
    <row r="6206" spans="1:8" ht="15" customHeight="1" x14ac:dyDescent="0.2">
      <c r="A6206" s="152"/>
      <c r="B6206" s="152"/>
      <c r="C6206" s="152"/>
      <c r="D6206" s="152"/>
      <c r="E6206" s="153">
        <f>'2.40-Dati'!A6205</f>
        <v>45786.166666666664</v>
      </c>
      <c r="F6206" s="157">
        <f>'2.40-Dati'!B6205</f>
        <v>61.020000457763601</v>
      </c>
      <c r="G6206" s="157">
        <f t="shared" si="192"/>
        <v>1110.0006103514986</v>
      </c>
      <c r="H6206" s="157">
        <f t="shared" si="193"/>
        <v>2950.0007629394031</v>
      </c>
    </row>
    <row r="6207" spans="1:8" ht="15" customHeight="1" x14ac:dyDescent="0.2">
      <c r="A6207" s="152"/>
      <c r="B6207" s="152"/>
      <c r="C6207" s="152"/>
      <c r="D6207" s="152"/>
      <c r="E6207" s="153">
        <f>'2.40-Dati'!A6206</f>
        <v>45789.166666666664</v>
      </c>
      <c r="F6207" s="157">
        <f>'2.40-Dati'!B6206</f>
        <v>61.950000762939403</v>
      </c>
      <c r="G6207" s="157">
        <f t="shared" si="192"/>
        <v>930.00030517580262</v>
      </c>
      <c r="H6207" s="157">
        <f t="shared" si="193"/>
        <v>2040.0009155273012</v>
      </c>
    </row>
    <row r="6208" spans="1:8" ht="15" customHeight="1" x14ac:dyDescent="0.2">
      <c r="A6208" s="152"/>
      <c r="B6208" s="152"/>
      <c r="C6208" s="152"/>
      <c r="D6208" s="152"/>
      <c r="E6208" s="153">
        <f>'2.40-Dati'!A6207</f>
        <v>45790.166666666664</v>
      </c>
      <c r="F6208" s="157">
        <f>'2.40-Dati'!B6207</f>
        <v>63.669998168945298</v>
      </c>
      <c r="G6208" s="157">
        <f t="shared" si="192"/>
        <v>1719.9974060058948</v>
      </c>
      <c r="H6208" s="157">
        <f t="shared" si="193"/>
        <v>2649.9977111816975</v>
      </c>
    </row>
    <row r="6209" spans="1:8" ht="15" customHeight="1" x14ac:dyDescent="0.2">
      <c r="A6209" s="152"/>
      <c r="B6209" s="152"/>
      <c r="C6209" s="152"/>
      <c r="D6209" s="152"/>
      <c r="E6209" s="153">
        <f>'2.40-Dati'!A6208</f>
        <v>45791.166666666664</v>
      </c>
      <c r="F6209" s="157">
        <f>'2.40-Dati'!B6208</f>
        <v>63.150001525878899</v>
      </c>
      <c r="G6209" s="157">
        <f t="shared" si="192"/>
        <v>-519.9966430663992</v>
      </c>
      <c r="H6209" s="157">
        <f t="shared" si="193"/>
        <v>1200.0007629394956</v>
      </c>
    </row>
    <row r="6210" spans="1:8" ht="15" customHeight="1" x14ac:dyDescent="0.2">
      <c r="A6210" s="152"/>
      <c r="B6210" s="152"/>
      <c r="C6210" s="152"/>
      <c r="D6210" s="152"/>
      <c r="E6210" s="153">
        <f>'2.40-Dati'!A6209</f>
        <v>45792.166666666664</v>
      </c>
      <c r="F6210" s="157">
        <f>'2.40-Dati'!B6209</f>
        <v>61.619998931884702</v>
      </c>
      <c r="G6210" s="157">
        <f t="shared" si="192"/>
        <v>-1530.0025939941975</v>
      </c>
      <c r="H6210" s="157">
        <f t="shared" si="193"/>
        <v>-2049.9992370605969</v>
      </c>
    </row>
    <row r="6211" spans="1:8" ht="15" customHeight="1" x14ac:dyDescent="0.2">
      <c r="A6211" s="152"/>
      <c r="B6211" s="152"/>
      <c r="C6211" s="152"/>
      <c r="D6211" s="152"/>
      <c r="E6211" s="153">
        <f>'2.40-Dati'!A6210</f>
        <v>45793.166666666664</v>
      </c>
      <c r="F6211" s="157">
        <f>'2.40-Dati'!B6210</f>
        <v>62.490001678466797</v>
      </c>
      <c r="G6211" s="157">
        <f t="shared" si="192"/>
        <v>870.00274658209514</v>
      </c>
      <c r="H6211" s="157">
        <f t="shared" si="193"/>
        <v>-659.99984741210233</v>
      </c>
    </row>
    <row r="6212" spans="1:8" ht="15" customHeight="1" x14ac:dyDescent="0.2">
      <c r="A6212" s="152"/>
      <c r="B6212" s="152"/>
      <c r="C6212" s="152"/>
      <c r="D6212" s="152"/>
      <c r="E6212" s="153">
        <f>'2.40-Dati'!A6211</f>
        <v>45796.166666666664</v>
      </c>
      <c r="F6212" s="157">
        <f>'2.40-Dati'!B6211</f>
        <v>62.689998626708899</v>
      </c>
      <c r="G6212" s="157">
        <f t="shared" ref="G6212:G6275" si="194">IF($B$1="lunga",1,-1)*$B$3*(F6212-F6211)</f>
        <v>199.99694824210223</v>
      </c>
      <c r="H6212" s="157">
        <f t="shared" si="193"/>
        <v>1069.9996948241974</v>
      </c>
    </row>
    <row r="6213" spans="1:8" ht="15" customHeight="1" x14ac:dyDescent="0.2">
      <c r="A6213" s="152"/>
      <c r="B6213" s="152"/>
      <c r="C6213" s="152"/>
      <c r="D6213" s="152"/>
      <c r="E6213" s="153">
        <f>'2.40-Dati'!A6212</f>
        <v>45797.166666666664</v>
      </c>
      <c r="F6213" s="157">
        <f>'2.40-Dati'!B6212</f>
        <v>62.560001373291001</v>
      </c>
      <c r="G6213" s="157">
        <f t="shared" si="194"/>
        <v>-129.9972534178977</v>
      </c>
      <c r="H6213" s="157">
        <f t="shared" ref="H6213:H6276" si="195">G6212+G6213</f>
        <v>69.999694824204539</v>
      </c>
    </row>
    <row r="6214" spans="1:8" ht="15" customHeight="1" x14ac:dyDescent="0.2">
      <c r="A6214" s="152"/>
      <c r="B6214" s="152"/>
      <c r="C6214" s="152"/>
      <c r="D6214" s="152"/>
      <c r="E6214" s="153">
        <f>'2.40-Dati'!A6213</f>
        <v>45798.166666666664</v>
      </c>
      <c r="F6214" s="157">
        <f>'2.40-Dati'!B6213</f>
        <v>61.569999694824197</v>
      </c>
      <c r="G6214" s="157">
        <f t="shared" si="194"/>
        <v>-990.00167846680392</v>
      </c>
      <c r="H6214" s="157">
        <f t="shared" si="195"/>
        <v>-1119.9989318847015</v>
      </c>
    </row>
    <row r="6215" spans="1:8" ht="15" customHeight="1" x14ac:dyDescent="0.2">
      <c r="A6215" s="152"/>
      <c r="B6215" s="152"/>
      <c r="C6215" s="152"/>
      <c r="D6215" s="152"/>
      <c r="E6215" s="153">
        <f>'2.40-Dati'!A6214</f>
        <v>45799.166666666664</v>
      </c>
      <c r="F6215" s="157">
        <f>'2.40-Dati'!B6214</f>
        <v>61.200000762939403</v>
      </c>
      <c r="G6215" s="157">
        <f t="shared" si="194"/>
        <v>-369.99893188479405</v>
      </c>
      <c r="H6215" s="157">
        <f t="shared" si="195"/>
        <v>-1360.000610351598</v>
      </c>
    </row>
    <row r="6216" spans="1:8" ht="15" customHeight="1" x14ac:dyDescent="0.2">
      <c r="A6216" s="152"/>
      <c r="B6216" s="152"/>
      <c r="C6216" s="152"/>
      <c r="D6216" s="152"/>
      <c r="E6216" s="153">
        <f>'2.40-Dati'!A6215</f>
        <v>45800.166666666664</v>
      </c>
      <c r="F6216" s="157">
        <f>'2.40-Dati'!B6215</f>
        <v>61.529998779296797</v>
      </c>
      <c r="G6216" s="157">
        <f t="shared" si="194"/>
        <v>329.99801635739345</v>
      </c>
      <c r="H6216" s="157">
        <f t="shared" si="195"/>
        <v>-40.000915527400593</v>
      </c>
    </row>
    <row r="6217" spans="1:8" ht="15" customHeight="1" x14ac:dyDescent="0.2">
      <c r="A6217" s="152"/>
      <c r="B6217" s="152"/>
      <c r="C6217" s="152"/>
      <c r="D6217" s="152"/>
      <c r="E6217" s="153">
        <f>'2.40-Dati'!A6216</f>
        <v>45804.166666666664</v>
      </c>
      <c r="F6217" s="157">
        <f>'2.40-Dati'!B6216</f>
        <v>60.889999389648402</v>
      </c>
      <c r="G6217" s="157">
        <f t="shared" si="194"/>
        <v>-639.99938964839487</v>
      </c>
      <c r="H6217" s="157">
        <f t="shared" si="195"/>
        <v>-310.00137329100141</v>
      </c>
    </row>
    <row r="6218" spans="1:8" ht="15" customHeight="1" x14ac:dyDescent="0.2">
      <c r="A6218" s="152"/>
      <c r="B6218" s="152"/>
      <c r="C6218" s="152"/>
      <c r="D6218" s="152"/>
      <c r="E6218" s="153">
        <f>'2.40-Dati'!A6217</f>
        <v>45805.166666666664</v>
      </c>
      <c r="F6218" s="157">
        <f>'2.40-Dati'!B6217</f>
        <v>61.840000152587798</v>
      </c>
      <c r="G6218" s="157">
        <f t="shared" si="194"/>
        <v>950.00076293939628</v>
      </c>
      <c r="H6218" s="157">
        <f t="shared" si="195"/>
        <v>310.00137329100141</v>
      </c>
    </row>
    <row r="6219" spans="1:8" ht="15" customHeight="1" x14ac:dyDescent="0.2">
      <c r="A6219" s="152"/>
      <c r="B6219" s="152"/>
      <c r="C6219" s="152"/>
      <c r="D6219" s="152"/>
      <c r="E6219" s="153">
        <f>'2.40-Dati'!A6218</f>
        <v>45806.166666666664</v>
      </c>
      <c r="F6219" s="157">
        <f>'2.40-Dati'!B6218</f>
        <v>60.939998626708899</v>
      </c>
      <c r="G6219" s="157">
        <f t="shared" si="194"/>
        <v>-900.0015258788992</v>
      </c>
      <c r="H6219" s="157">
        <f t="shared" si="195"/>
        <v>49.99923706049708</v>
      </c>
    </row>
    <row r="6220" spans="1:8" ht="15" customHeight="1" x14ac:dyDescent="0.2">
      <c r="A6220" s="152"/>
      <c r="B6220" s="152"/>
      <c r="C6220" s="152"/>
      <c r="D6220" s="152"/>
      <c r="E6220" s="153">
        <f>'2.40-Dati'!A6219</f>
        <v>45807.166666666664</v>
      </c>
      <c r="F6220" s="157">
        <f>'2.40-Dati'!B6219</f>
        <v>60.790000915527301</v>
      </c>
      <c r="G6220" s="157">
        <f t="shared" si="194"/>
        <v>-149.99771118159799</v>
      </c>
      <c r="H6220" s="157">
        <f t="shared" si="195"/>
        <v>-1049.9992370604973</v>
      </c>
    </row>
    <row r="6221" spans="1:8" ht="15" customHeight="1" x14ac:dyDescent="0.2">
      <c r="A6221" s="152"/>
      <c r="B6221" s="152"/>
      <c r="C6221" s="152"/>
      <c r="D6221" s="152"/>
      <c r="E6221" s="153">
        <f>'2.40-Dati'!A6220</f>
        <v>45810.166666666664</v>
      </c>
      <c r="F6221" s="157">
        <f>'2.40-Dati'!B6220</f>
        <v>62.520000457763601</v>
      </c>
      <c r="G6221" s="157">
        <f t="shared" si="194"/>
        <v>1729.9995422362997</v>
      </c>
      <c r="H6221" s="157">
        <f t="shared" si="195"/>
        <v>1580.0018310547016</v>
      </c>
    </row>
    <row r="6222" spans="1:8" ht="15" customHeight="1" x14ac:dyDescent="0.2">
      <c r="A6222" s="152"/>
      <c r="B6222" s="152"/>
      <c r="C6222" s="152"/>
      <c r="D6222" s="152"/>
      <c r="E6222" s="153">
        <f>'2.40-Dati'!A6221</f>
        <v>45811.166666666664</v>
      </c>
      <c r="F6222" s="157">
        <f>'2.40-Dati'!B6221</f>
        <v>63.409999847412102</v>
      </c>
      <c r="G6222" s="157">
        <f t="shared" si="194"/>
        <v>889.99938964850139</v>
      </c>
      <c r="H6222" s="157">
        <f t="shared" si="195"/>
        <v>2619.9989318848011</v>
      </c>
    </row>
    <row r="6223" spans="1:8" ht="15" customHeight="1" x14ac:dyDescent="0.2">
      <c r="A6223" s="152"/>
      <c r="B6223" s="152"/>
      <c r="C6223" s="152"/>
      <c r="D6223" s="152"/>
      <c r="E6223" s="153">
        <f>'2.40-Dati'!A6222</f>
        <v>45812.166666666664</v>
      </c>
      <c r="F6223" s="157">
        <f>'2.40-Dati'!B6222</f>
        <v>62.849998474121001</v>
      </c>
      <c r="G6223" s="157">
        <f t="shared" si="194"/>
        <v>-560.00137329110089</v>
      </c>
      <c r="H6223" s="157">
        <f t="shared" si="195"/>
        <v>329.9980163574005</v>
      </c>
    </row>
    <row r="6224" spans="1:8" ht="15" customHeight="1" x14ac:dyDescent="0.2">
      <c r="A6224" s="152"/>
      <c r="B6224" s="152"/>
      <c r="C6224" s="152"/>
      <c r="D6224" s="152"/>
      <c r="E6224" s="153">
        <f>'2.40-Dati'!A6223</f>
        <v>45813.166666666664</v>
      </c>
      <c r="F6224" s="157">
        <f>'2.40-Dati'!B6223</f>
        <v>63.369998931884702</v>
      </c>
      <c r="G6224" s="157">
        <f t="shared" si="194"/>
        <v>520.0004577637003</v>
      </c>
      <c r="H6224" s="157">
        <f t="shared" si="195"/>
        <v>-40.000915527400593</v>
      </c>
    </row>
    <row r="6225" spans="1:8" ht="15" customHeight="1" x14ac:dyDescent="0.2">
      <c r="A6225" s="152"/>
      <c r="B6225" s="152"/>
      <c r="C6225" s="152"/>
      <c r="D6225" s="152"/>
      <c r="E6225" s="153">
        <f>'2.40-Dati'!A6224</f>
        <v>45814.166666666664</v>
      </c>
      <c r="F6225" s="157">
        <f>'2.40-Dati'!B6224</f>
        <v>64.580001831054602</v>
      </c>
      <c r="G6225" s="157">
        <f t="shared" si="194"/>
        <v>1210.0028991699005</v>
      </c>
      <c r="H6225" s="157">
        <f t="shared" si="195"/>
        <v>1730.0033569336008</v>
      </c>
    </row>
    <row r="6226" spans="1:8" ht="15" customHeight="1" x14ac:dyDescent="0.2">
      <c r="A6226" s="152"/>
      <c r="B6226" s="152"/>
      <c r="C6226" s="152"/>
      <c r="D6226" s="152"/>
      <c r="E6226" s="153">
        <f>'2.40-Dati'!A6225</f>
        <v>45817.166666666664</v>
      </c>
      <c r="F6226" s="157">
        <f>'2.40-Dati'!B6225</f>
        <v>65.290000915527301</v>
      </c>
      <c r="G6226" s="157">
        <f t="shared" si="194"/>
        <v>709.99908447269888</v>
      </c>
      <c r="H6226" s="157">
        <f t="shared" si="195"/>
        <v>1920.0019836425995</v>
      </c>
    </row>
    <row r="6227" spans="1:8" ht="15" customHeight="1" x14ac:dyDescent="0.2">
      <c r="A6227" s="152"/>
      <c r="B6227" s="152"/>
      <c r="C6227" s="152"/>
      <c r="D6227" s="152"/>
      <c r="E6227" s="153">
        <f>'2.40-Dati'!A6226</f>
        <v>45818.166666666664</v>
      </c>
      <c r="F6227" s="157">
        <f>'2.40-Dati'!B6226</f>
        <v>64.980003356933594</v>
      </c>
      <c r="G6227" s="157">
        <f t="shared" si="194"/>
        <v>-309.99755859370737</v>
      </c>
      <c r="H6227" s="157">
        <f t="shared" si="195"/>
        <v>400.00152587899152</v>
      </c>
    </row>
    <row r="6228" spans="1:8" ht="15" customHeight="1" x14ac:dyDescent="0.2">
      <c r="A6228" s="152"/>
      <c r="B6228" s="152"/>
      <c r="C6228" s="152"/>
      <c r="D6228" s="152"/>
      <c r="E6228" s="153">
        <f>'2.40-Dati'!A6227</f>
        <v>45819.166666666664</v>
      </c>
      <c r="F6228" s="157">
        <f>'2.40-Dati'!B6227</f>
        <v>68.150001525878906</v>
      </c>
      <c r="G6228" s="157">
        <f t="shared" si="194"/>
        <v>3169.9981689453125</v>
      </c>
      <c r="H6228" s="157">
        <f t="shared" si="195"/>
        <v>2860.0006103516052</v>
      </c>
    </row>
    <row r="6229" spans="1:8" ht="15" customHeight="1" x14ac:dyDescent="0.2">
      <c r="A6229" s="152"/>
      <c r="B6229" s="152"/>
      <c r="C6229" s="152"/>
      <c r="D6229" s="152"/>
      <c r="E6229" s="153">
        <f>'2.40-Dati'!A6228</f>
        <v>45820.166666666664</v>
      </c>
      <c r="F6229" s="157">
        <f>'2.40-Dati'!B6228</f>
        <v>68.040000915527301</v>
      </c>
      <c r="G6229" s="157">
        <f t="shared" si="194"/>
        <v>-110.00061035160513</v>
      </c>
      <c r="H6229" s="157">
        <f t="shared" si="195"/>
        <v>3059.9975585937073</v>
      </c>
    </row>
    <row r="6230" spans="1:8" ht="15" customHeight="1" x14ac:dyDescent="0.2">
      <c r="A6230" s="152"/>
      <c r="B6230" s="152"/>
      <c r="C6230" s="152"/>
      <c r="D6230" s="152"/>
      <c r="E6230" s="153">
        <f>'2.40-Dati'!A6229</f>
        <v>45821.166666666664</v>
      </c>
      <c r="F6230" s="157">
        <f>'2.40-Dati'!B6229</f>
        <v>72.980003356933594</v>
      </c>
      <c r="G6230" s="157">
        <f t="shared" si="194"/>
        <v>4940.0024414062927</v>
      </c>
      <c r="H6230" s="157">
        <f t="shared" si="195"/>
        <v>4830.0018310546875</v>
      </c>
    </row>
    <row r="6231" spans="1:8" ht="15" customHeight="1" x14ac:dyDescent="0.2">
      <c r="A6231" s="152"/>
      <c r="B6231" s="152"/>
      <c r="C6231" s="152"/>
      <c r="D6231" s="152"/>
      <c r="E6231" s="153">
        <f>'2.40-Dati'!A6230</f>
        <v>45824.166666666664</v>
      </c>
      <c r="F6231" s="157">
        <f>'2.40-Dati'!B6230</f>
        <v>71.769996643066406</v>
      </c>
      <c r="G6231" s="157">
        <f t="shared" si="194"/>
        <v>-1210.0067138671875</v>
      </c>
      <c r="H6231" s="157">
        <f t="shared" si="195"/>
        <v>3729.9957275391052</v>
      </c>
    </row>
    <row r="6232" spans="1:8" ht="15" customHeight="1" x14ac:dyDescent="0.2">
      <c r="A6232" s="152"/>
      <c r="B6232" s="152"/>
      <c r="C6232" s="152"/>
      <c r="D6232" s="152"/>
      <c r="E6232" s="153">
        <f>'2.40-Dati'!A6231</f>
        <v>45825.166666666664</v>
      </c>
      <c r="F6232" s="157">
        <f>'2.40-Dati'!B6231</f>
        <v>74.839996337890597</v>
      </c>
      <c r="G6232" s="157">
        <f t="shared" si="194"/>
        <v>3069.9996948241906</v>
      </c>
      <c r="H6232" s="157">
        <f t="shared" si="195"/>
        <v>1859.9929809570031</v>
      </c>
    </row>
    <row r="6233" spans="1:8" ht="15" customHeight="1" x14ac:dyDescent="0.2">
      <c r="A6233" s="152"/>
      <c r="B6233" s="152"/>
      <c r="C6233" s="152"/>
      <c r="D6233" s="152"/>
      <c r="E6233" s="153">
        <f>'2.40-Dati'!A6232</f>
        <v>45826.166666666664</v>
      </c>
      <c r="F6233" s="157">
        <f>'2.40-Dati'!B6232</f>
        <v>75.139999389648395</v>
      </c>
      <c r="G6233" s="157">
        <f t="shared" si="194"/>
        <v>300.00305175779829</v>
      </c>
      <c r="H6233" s="157">
        <f t="shared" si="195"/>
        <v>3370.002746581989</v>
      </c>
    </row>
    <row r="6234" spans="1:8" ht="15" customHeight="1" x14ac:dyDescent="0.2">
      <c r="A6234" s="152"/>
      <c r="B6234" s="152"/>
      <c r="C6234" s="152"/>
      <c r="D6234" s="152"/>
      <c r="E6234" s="153">
        <f>'2.40-Dati'!A6233</f>
        <v>45828.166666666664</v>
      </c>
      <c r="F6234" s="157">
        <f>'2.40-Dati'!B6233</f>
        <v>74.930000305175696</v>
      </c>
      <c r="G6234" s="157">
        <f t="shared" si="194"/>
        <v>-209.99908447269888</v>
      </c>
      <c r="H6234" s="157">
        <f t="shared" si="195"/>
        <v>90.003967285099407</v>
      </c>
    </row>
    <row r="6235" spans="1:8" ht="15" customHeight="1" x14ac:dyDescent="0.2">
      <c r="A6235" s="152"/>
      <c r="B6235" s="152"/>
      <c r="C6235" s="152"/>
      <c r="D6235" s="152"/>
      <c r="E6235" s="153">
        <f>'2.40-Dati'!A6234</f>
        <v>45831.166666666664</v>
      </c>
      <c r="F6235" s="157">
        <f>'2.40-Dati'!B6234</f>
        <v>68.510002136230398</v>
      </c>
      <c r="G6235" s="157">
        <f t="shared" si="194"/>
        <v>-6419.9981689452979</v>
      </c>
      <c r="H6235" s="157">
        <f t="shared" si="195"/>
        <v>-6629.9972534179969</v>
      </c>
    </row>
    <row r="6236" spans="1:8" ht="15" customHeight="1" x14ac:dyDescent="0.2">
      <c r="A6236" s="152"/>
      <c r="B6236" s="152"/>
      <c r="C6236" s="152"/>
      <c r="D6236" s="152"/>
      <c r="E6236" s="153">
        <f>'2.40-Dati'!A6235</f>
        <v>45832.166666666664</v>
      </c>
      <c r="F6236" s="157">
        <f>'2.40-Dati'!B6235</f>
        <v>64.370002746582003</v>
      </c>
      <c r="G6236" s="157">
        <f t="shared" si="194"/>
        <v>-4139.9993896483948</v>
      </c>
      <c r="H6236" s="157">
        <f t="shared" si="195"/>
        <v>-10559.997558593692</v>
      </c>
    </row>
    <row r="6237" spans="1:8" ht="15" customHeight="1" x14ac:dyDescent="0.2">
      <c r="A6237" s="152"/>
      <c r="B6237" s="152"/>
      <c r="C6237" s="152"/>
      <c r="D6237" s="152"/>
      <c r="E6237" s="153">
        <f>'2.40-Dati'!A6236</f>
        <v>45833.166666666664</v>
      </c>
      <c r="F6237" s="157">
        <f>'2.40-Dati'!B6236</f>
        <v>64.919998168945298</v>
      </c>
      <c r="G6237" s="157">
        <f t="shared" si="194"/>
        <v>549.99542236329546</v>
      </c>
      <c r="H6237" s="157">
        <f t="shared" si="195"/>
        <v>-3590.0039672850994</v>
      </c>
    </row>
    <row r="6238" spans="1:8" ht="15" customHeight="1" x14ac:dyDescent="0.2">
      <c r="A6238" s="152"/>
      <c r="B6238" s="152"/>
      <c r="C6238" s="152"/>
      <c r="D6238" s="152"/>
      <c r="E6238" s="153">
        <f>'2.40-Dati'!A6237</f>
        <v>45834.166666666664</v>
      </c>
      <c r="F6238" s="157">
        <f>'2.40-Dati'!B6237</f>
        <v>65.239997863769503</v>
      </c>
      <c r="G6238" s="157">
        <f t="shared" si="194"/>
        <v>319.99969482420454</v>
      </c>
      <c r="H6238" s="157">
        <f t="shared" si="195"/>
        <v>869.9951171875</v>
      </c>
    </row>
    <row r="6239" spans="1:8" ht="15" customHeight="1" x14ac:dyDescent="0.2">
      <c r="A6239" s="152"/>
      <c r="B6239" s="152"/>
      <c r="C6239" s="152"/>
      <c r="D6239" s="152"/>
      <c r="E6239" s="153">
        <f>'2.40-Dati'!A6238</f>
        <v>45835.166666666664</v>
      </c>
      <c r="F6239" s="157">
        <f>'2.40-Dati'!B6238</f>
        <v>65.519996643066406</v>
      </c>
      <c r="G6239" s="157">
        <f t="shared" si="194"/>
        <v>279.99877929690342</v>
      </c>
      <c r="H6239" s="157">
        <f t="shared" si="195"/>
        <v>599.99847412110796</v>
      </c>
    </row>
    <row r="6240" spans="1:8" ht="15" customHeight="1" x14ac:dyDescent="0.2">
      <c r="A6240" s="152"/>
      <c r="B6240" s="152"/>
      <c r="C6240" s="152"/>
      <c r="D6240" s="152"/>
      <c r="E6240" s="153">
        <f>'2.40-Dati'!A6239</f>
        <v>45838.166666666664</v>
      </c>
      <c r="F6240" s="157">
        <f>'2.40-Dati'!B6239</f>
        <v>65.110000610351506</v>
      </c>
      <c r="G6240" s="157">
        <f t="shared" si="194"/>
        <v>-409.99603271490059</v>
      </c>
      <c r="H6240" s="157">
        <f t="shared" si="195"/>
        <v>-129.99725341799717</v>
      </c>
    </row>
    <row r="6241" spans="1:8" ht="15" customHeight="1" x14ac:dyDescent="0.2">
      <c r="A6241" s="152"/>
      <c r="B6241" s="152"/>
      <c r="C6241" s="152"/>
      <c r="D6241" s="152"/>
      <c r="E6241" s="153">
        <f>'2.40-Dati'!A6240</f>
        <v>45839.166666666664</v>
      </c>
      <c r="F6241" s="157">
        <f>'2.40-Dati'!B6240</f>
        <v>65.449996948242102</v>
      </c>
      <c r="G6241" s="157">
        <f t="shared" si="194"/>
        <v>339.99633789059658</v>
      </c>
      <c r="H6241" s="157">
        <f t="shared" si="195"/>
        <v>-69.999694824304015</v>
      </c>
    </row>
    <row r="6242" spans="1:8" ht="15" customHeight="1" x14ac:dyDescent="0.2">
      <c r="A6242" s="152"/>
      <c r="B6242" s="152"/>
      <c r="C6242" s="152"/>
      <c r="D6242" s="152"/>
      <c r="E6242" s="153">
        <f>'2.40-Dati'!A6241</f>
        <v>45840.166666666664</v>
      </c>
      <c r="F6242" s="157">
        <f>'2.40-Dati'!B6241</f>
        <v>67.449996948242102</v>
      </c>
      <c r="G6242" s="157">
        <f t="shared" si="194"/>
        <v>2000</v>
      </c>
      <c r="H6242" s="157">
        <f t="shared" si="195"/>
        <v>2339.9963378905968</v>
      </c>
    </row>
    <row r="6243" spans="1:8" ht="15" customHeight="1" x14ac:dyDescent="0.2">
      <c r="A6243" s="152"/>
      <c r="B6243" s="152"/>
      <c r="C6243" s="152"/>
      <c r="D6243" s="152"/>
      <c r="E6243" s="153">
        <f>'2.40-Dati'!A6242</f>
        <v>45841.5625</v>
      </c>
      <c r="F6243" s="157">
        <f>'2.40-Dati'!B6242</f>
        <v>67</v>
      </c>
      <c r="G6243" s="157">
        <f t="shared" si="194"/>
        <v>-449.99694824210223</v>
      </c>
      <c r="H6243" s="157">
        <f t="shared" si="195"/>
        <v>1550.0030517578978</v>
      </c>
    </row>
    <row r="6244" spans="1:8" ht="15" customHeight="1" x14ac:dyDescent="0.2">
      <c r="A6244" s="152"/>
      <c r="B6244" s="152"/>
      <c r="C6244" s="152"/>
      <c r="D6244" s="152"/>
      <c r="E6244" s="153">
        <f>'2.40-Dati'!A6243</f>
        <v>45842.166666666664</v>
      </c>
      <c r="F6244" s="157">
        <f>'2.40-Dati'!B6243</f>
        <v>66.5</v>
      </c>
      <c r="G6244" s="157">
        <f t="shared" si="194"/>
        <v>-500</v>
      </c>
      <c r="H6244" s="157">
        <f t="shared" si="195"/>
        <v>-949.99694824210223</v>
      </c>
    </row>
    <row r="6245" spans="1:8" ht="15" customHeight="1" x14ac:dyDescent="0.2">
      <c r="A6245" s="152"/>
      <c r="B6245" s="152"/>
      <c r="C6245" s="152"/>
      <c r="D6245" s="152"/>
      <c r="E6245" s="153">
        <f>'2.40-Dati'!A6244</f>
        <v>45845.166666666664</v>
      </c>
      <c r="F6245" s="157">
        <f>'2.40-Dati'!B6244</f>
        <v>67.930000305175696</v>
      </c>
      <c r="G6245" s="157">
        <f t="shared" si="194"/>
        <v>1430.000305175696</v>
      </c>
      <c r="H6245" s="157">
        <f t="shared" si="195"/>
        <v>930.00030517569598</v>
      </c>
    </row>
    <row r="6246" spans="1:8" ht="15" customHeight="1" x14ac:dyDescent="0.2">
      <c r="A6246" s="152"/>
      <c r="B6246" s="152"/>
      <c r="C6246" s="152"/>
      <c r="D6246" s="152"/>
      <c r="E6246" s="153">
        <f>'2.40-Dati'!A6245</f>
        <v>45846.166666666664</v>
      </c>
      <c r="F6246" s="157">
        <f>'2.40-Dati'!B6245</f>
        <v>68.330001831054602</v>
      </c>
      <c r="G6246" s="157">
        <f t="shared" si="194"/>
        <v>400.00152587890625</v>
      </c>
      <c r="H6246" s="157">
        <f t="shared" si="195"/>
        <v>1830.0018310546022</v>
      </c>
    </row>
    <row r="6247" spans="1:8" ht="15" customHeight="1" x14ac:dyDescent="0.2">
      <c r="A6247" s="152"/>
      <c r="B6247" s="152"/>
      <c r="C6247" s="152"/>
      <c r="D6247" s="152"/>
      <c r="E6247" s="153">
        <f>'2.40-Dati'!A6246</f>
        <v>45847.166666666664</v>
      </c>
      <c r="F6247" s="157">
        <f>'2.40-Dati'!B6246</f>
        <v>68.379997253417898</v>
      </c>
      <c r="G6247" s="157">
        <f t="shared" si="194"/>
        <v>49.995422363295461</v>
      </c>
      <c r="H6247" s="157">
        <f t="shared" si="195"/>
        <v>449.99694824220171</v>
      </c>
    </row>
    <row r="6248" spans="1:8" ht="15" customHeight="1" x14ac:dyDescent="0.2">
      <c r="A6248" s="152"/>
      <c r="B6248" s="152"/>
      <c r="C6248" s="152"/>
      <c r="D6248" s="152"/>
      <c r="E6248" s="153">
        <f>'2.40-Dati'!A6247</f>
        <v>45848.166666666664</v>
      </c>
      <c r="F6248" s="157">
        <f>'2.40-Dati'!B6247</f>
        <v>66.569999694824205</v>
      </c>
      <c r="G6248" s="157">
        <f t="shared" si="194"/>
        <v>-1809.9975585936932</v>
      </c>
      <c r="H6248" s="157">
        <f t="shared" si="195"/>
        <v>-1760.0021362303978</v>
      </c>
    </row>
    <row r="6249" spans="1:8" ht="15" customHeight="1" x14ac:dyDescent="0.2">
      <c r="A6249" s="152"/>
      <c r="B6249" s="152"/>
      <c r="C6249" s="152"/>
      <c r="D6249" s="152"/>
      <c r="E6249" s="153">
        <f>'2.40-Dati'!A6248</f>
        <v>45849.166666666664</v>
      </c>
      <c r="F6249" s="157">
        <f>'2.40-Dati'!B6248</f>
        <v>68.449996948242102</v>
      </c>
      <c r="G6249" s="157">
        <f t="shared" si="194"/>
        <v>1879.9972534178978</v>
      </c>
      <c r="H6249" s="157">
        <f t="shared" si="195"/>
        <v>69.999694824204653</v>
      </c>
    </row>
    <row r="6250" spans="1:8" ht="15" customHeight="1" x14ac:dyDescent="0.2">
      <c r="A6250" s="152"/>
      <c r="B6250" s="152"/>
      <c r="C6250" s="152"/>
      <c r="D6250" s="152"/>
      <c r="E6250" s="153">
        <f>'2.40-Dati'!A6249</f>
        <v>45852.166666666664</v>
      </c>
      <c r="F6250" s="157">
        <f>'2.40-Dati'!B6249</f>
        <v>66.980003356933594</v>
      </c>
      <c r="G6250" s="157">
        <f t="shared" si="194"/>
        <v>-1469.9935913085085</v>
      </c>
      <c r="H6250" s="157">
        <f t="shared" si="195"/>
        <v>410.00366210938932</v>
      </c>
    </row>
    <row r="6251" spans="1:8" ht="15" customHeight="1" x14ac:dyDescent="0.2">
      <c r="A6251" s="152"/>
      <c r="B6251" s="152"/>
      <c r="C6251" s="152"/>
      <c r="D6251" s="152"/>
      <c r="E6251" s="153">
        <f>'2.40-Dati'!A6250</f>
        <v>45853.166666666664</v>
      </c>
      <c r="F6251" s="157">
        <f>'2.40-Dati'!B6250</f>
        <v>66.519996643066406</v>
      </c>
      <c r="G6251" s="157">
        <f t="shared" si="194"/>
        <v>-460.0067138671875</v>
      </c>
      <c r="H6251" s="157">
        <f t="shared" si="195"/>
        <v>-1930.000305175696</v>
      </c>
    </row>
    <row r="6252" spans="1:8" ht="15" customHeight="1" x14ac:dyDescent="0.2">
      <c r="A6252" s="152"/>
      <c r="B6252" s="152"/>
      <c r="C6252" s="152"/>
      <c r="D6252" s="152"/>
      <c r="E6252" s="153">
        <f>'2.40-Dati'!A6251</f>
        <v>45854.166666666664</v>
      </c>
      <c r="F6252" s="157">
        <f>'2.40-Dati'!B6251</f>
        <v>66.379997253417898</v>
      </c>
      <c r="G6252" s="157">
        <f t="shared" si="194"/>
        <v>-139.99938964850855</v>
      </c>
      <c r="H6252" s="157">
        <f t="shared" si="195"/>
        <v>-600.00610351569605</v>
      </c>
    </row>
    <row r="6253" spans="1:8" ht="15" customHeight="1" x14ac:dyDescent="0.2">
      <c r="A6253" s="152"/>
      <c r="B6253" s="152"/>
      <c r="C6253" s="152"/>
      <c r="D6253" s="152"/>
      <c r="E6253" s="153">
        <f>'2.40-Dati'!A6252</f>
        <v>45855.166666666664</v>
      </c>
      <c r="F6253" s="157">
        <f>'2.40-Dati'!B6252</f>
        <v>67.540000915527301</v>
      </c>
      <c r="G6253" s="157">
        <f t="shared" si="194"/>
        <v>1160.0036621094034</v>
      </c>
      <c r="H6253" s="157">
        <f t="shared" si="195"/>
        <v>1020.0042724608949</v>
      </c>
    </row>
    <row r="6254" spans="1:8" ht="15" customHeight="1" x14ac:dyDescent="0.2">
      <c r="A6254" s="152"/>
      <c r="B6254" s="152"/>
      <c r="C6254" s="152"/>
      <c r="D6254" s="152"/>
      <c r="E6254" s="153">
        <f>'2.40-Dati'!A6253</f>
        <v>45856.166666666664</v>
      </c>
      <c r="F6254" s="157">
        <f>'2.40-Dati'!B6253</f>
        <v>67.339996337890597</v>
      </c>
      <c r="G6254" s="157">
        <f t="shared" si="194"/>
        <v>-200.00457763670454</v>
      </c>
      <c r="H6254" s="157">
        <f t="shared" si="195"/>
        <v>959.99908447269888</v>
      </c>
    </row>
    <row r="6255" spans="1:8" ht="15" customHeight="1" x14ac:dyDescent="0.2">
      <c r="A6255" s="152"/>
      <c r="B6255" s="152"/>
      <c r="C6255" s="152"/>
      <c r="D6255" s="152"/>
      <c r="E6255" s="153">
        <f>'2.40-Dati'!A6254</f>
        <v>45859.166666666664</v>
      </c>
      <c r="F6255" s="157">
        <f>'2.40-Dati'!B6254</f>
        <v>67.199996948242102</v>
      </c>
      <c r="G6255" s="157">
        <f t="shared" si="194"/>
        <v>-139.99938964849434</v>
      </c>
      <c r="H6255" s="157">
        <f t="shared" si="195"/>
        <v>-340.00396728519888</v>
      </c>
    </row>
    <row r="6256" spans="1:8" ht="15" customHeight="1" x14ac:dyDescent="0.2">
      <c r="A6256" s="152"/>
      <c r="B6256" s="152"/>
      <c r="C6256" s="152"/>
      <c r="D6256" s="152"/>
      <c r="E6256" s="153">
        <f>'2.40-Dati'!A6255</f>
        <v>45860.166666666664</v>
      </c>
      <c r="F6256" s="157">
        <f>'2.40-Dati'!B6255</f>
        <v>66.209999084472599</v>
      </c>
      <c r="G6256" s="157">
        <f t="shared" si="194"/>
        <v>-989.99786376950283</v>
      </c>
      <c r="H6256" s="157">
        <f t="shared" si="195"/>
        <v>-1129.9972534179972</v>
      </c>
    </row>
    <row r="6257" spans="1:8" ht="15" customHeight="1" x14ac:dyDescent="0.2">
      <c r="A6257" s="152"/>
      <c r="B6257" s="152"/>
      <c r="C6257" s="152"/>
      <c r="D6257" s="152"/>
      <c r="E6257" s="153">
        <f>'2.40-Dati'!A6256</f>
        <v>45861.166666666664</v>
      </c>
      <c r="F6257" s="157">
        <f>'2.40-Dati'!B6256</f>
        <v>65.25</v>
      </c>
      <c r="G6257" s="157">
        <f t="shared" si="194"/>
        <v>-959.99908447259941</v>
      </c>
      <c r="H6257" s="157">
        <f t="shared" si="195"/>
        <v>-1949.9969482421022</v>
      </c>
    </row>
    <row r="6258" spans="1:8" ht="15" customHeight="1" x14ac:dyDescent="0.2">
      <c r="A6258" s="152"/>
      <c r="B6258" s="152"/>
      <c r="C6258" s="152"/>
      <c r="D6258" s="152"/>
      <c r="E6258" s="153">
        <f>'2.40-Dati'!A6257</f>
        <v>45862.166666666664</v>
      </c>
      <c r="F6258" s="157">
        <f>'2.40-Dati'!B6257</f>
        <v>66.029998779296804</v>
      </c>
      <c r="G6258" s="157">
        <f t="shared" si="194"/>
        <v>779.99877929680395</v>
      </c>
      <c r="H6258" s="157">
        <f t="shared" si="195"/>
        <v>-180.00030517579546</v>
      </c>
    </row>
    <row r="6259" spans="1:8" ht="15" customHeight="1" x14ac:dyDescent="0.2">
      <c r="A6259" s="152"/>
      <c r="B6259" s="152"/>
      <c r="C6259" s="152"/>
      <c r="D6259" s="152"/>
      <c r="E6259" s="153">
        <f>'2.40-Dati'!A6258</f>
        <v>45863.166666666664</v>
      </c>
      <c r="F6259" s="157">
        <f>'2.40-Dati'!B6258</f>
        <v>65.160003662109304</v>
      </c>
      <c r="G6259" s="157">
        <f t="shared" si="194"/>
        <v>-869.9951171875</v>
      </c>
      <c r="H6259" s="157">
        <f t="shared" si="195"/>
        <v>-89.996337890696054</v>
      </c>
    </row>
    <row r="6260" spans="1:8" ht="15" customHeight="1" x14ac:dyDescent="0.2">
      <c r="A6260" s="152"/>
      <c r="B6260" s="152"/>
      <c r="C6260" s="152"/>
      <c r="D6260" s="152"/>
      <c r="E6260" s="153">
        <f>'2.40-Dati'!A6259</f>
        <v>45866.166666666664</v>
      </c>
      <c r="F6260" s="157">
        <f>'2.40-Dati'!B6259</f>
        <v>66.709999084472599</v>
      </c>
      <c r="G6260" s="157">
        <f t="shared" si="194"/>
        <v>1549.9954223632953</v>
      </c>
      <c r="H6260" s="157">
        <f t="shared" si="195"/>
        <v>680.00030517579535</v>
      </c>
    </row>
    <row r="6261" spans="1:8" ht="15" customHeight="1" x14ac:dyDescent="0.2">
      <c r="A6261" s="152"/>
      <c r="B6261" s="152"/>
      <c r="C6261" s="152"/>
      <c r="D6261" s="152"/>
      <c r="E6261" s="153">
        <f>'2.40-Dati'!A6260</f>
        <v>45867.166666666664</v>
      </c>
      <c r="F6261" s="157">
        <f>'2.40-Dati'!B6260</f>
        <v>69.209999084472599</v>
      </c>
      <c r="G6261" s="157">
        <f t="shared" si="194"/>
        <v>2500</v>
      </c>
      <c r="H6261" s="157">
        <f t="shared" si="195"/>
        <v>4049.9954223632953</v>
      </c>
    </row>
    <row r="6262" spans="1:8" ht="15" customHeight="1" x14ac:dyDescent="0.2">
      <c r="A6262" s="152"/>
      <c r="B6262" s="152"/>
      <c r="C6262" s="152"/>
      <c r="D6262" s="152"/>
      <c r="E6262" s="153">
        <f>'2.40-Dati'!A6261</f>
        <v>45868.166666666664</v>
      </c>
      <c r="F6262" s="157">
        <f>'2.40-Dati'!B6261</f>
        <v>70</v>
      </c>
      <c r="G6262" s="157">
        <f t="shared" si="194"/>
        <v>790.00091552740059</v>
      </c>
      <c r="H6262" s="157">
        <f t="shared" si="195"/>
        <v>3290.0009155274006</v>
      </c>
    </row>
    <row r="6263" spans="1:8" ht="15" customHeight="1" x14ac:dyDescent="0.2">
      <c r="A6263" s="152"/>
      <c r="B6263" s="152"/>
      <c r="C6263" s="152"/>
      <c r="D6263" s="152"/>
      <c r="E6263" s="153">
        <f>'2.40-Dati'!A6262</f>
        <v>45869.166666666664</v>
      </c>
      <c r="F6263" s="157">
        <f>'2.40-Dati'!B6262</f>
        <v>69.260002136230398</v>
      </c>
      <c r="G6263" s="157">
        <f t="shared" si="194"/>
        <v>-739.9978637696023</v>
      </c>
      <c r="H6263" s="157">
        <f t="shared" si="195"/>
        <v>50.003051757798289</v>
      </c>
    </row>
    <row r="6264" spans="1:8" ht="15" customHeight="1" x14ac:dyDescent="0.2">
      <c r="A6264" s="152"/>
      <c r="B6264" s="152"/>
      <c r="C6264" s="152"/>
      <c r="D6264" s="152"/>
      <c r="E6264" s="153">
        <f>'2.40-Dati'!A6263</f>
        <v>45870.166666666664</v>
      </c>
      <c r="F6264" s="157">
        <f>'2.40-Dati'!B6263</f>
        <v>67.330001831054602</v>
      </c>
      <c r="G6264" s="157">
        <f t="shared" si="194"/>
        <v>-1930.0003051757953</v>
      </c>
      <c r="H6264" s="157">
        <f t="shared" si="195"/>
        <v>-2669.9981689453975</v>
      </c>
    </row>
    <row r="6265" spans="1:8" ht="15" customHeight="1" x14ac:dyDescent="0.2">
      <c r="A6265" s="152"/>
      <c r="B6265" s="152"/>
      <c r="C6265" s="152"/>
      <c r="D6265" s="152"/>
      <c r="E6265" s="153">
        <f>'2.40-Dati'!A6264</f>
        <v>45873.166666666664</v>
      </c>
      <c r="F6265" s="157">
        <f>'2.40-Dati'!B6264</f>
        <v>66.290000915527301</v>
      </c>
      <c r="G6265" s="157">
        <f t="shared" si="194"/>
        <v>-1040.000915527301</v>
      </c>
      <c r="H6265" s="157">
        <f t="shared" si="195"/>
        <v>-2970.0012207030964</v>
      </c>
    </row>
    <row r="6266" spans="1:8" ht="15" customHeight="1" x14ac:dyDescent="0.2">
      <c r="A6266" s="152"/>
      <c r="B6266" s="152"/>
      <c r="C6266" s="152"/>
      <c r="D6266" s="152"/>
      <c r="E6266" s="153">
        <f>'2.40-Dati'!A6265</f>
        <v>45874.166666666664</v>
      </c>
      <c r="F6266" s="157">
        <f>'2.40-Dati'!B6265</f>
        <v>65.160003662109304</v>
      </c>
      <c r="G6266" s="157">
        <f t="shared" si="194"/>
        <v>-1129.9972534179972</v>
      </c>
      <c r="H6266" s="157">
        <f t="shared" si="195"/>
        <v>-2169.9981689452979</v>
      </c>
    </row>
    <row r="6267" spans="1:8" ht="15" customHeight="1" x14ac:dyDescent="0.2">
      <c r="A6267" s="152"/>
      <c r="B6267" s="152"/>
      <c r="C6267" s="152"/>
      <c r="D6267" s="152"/>
      <c r="E6267" s="153">
        <f>'2.40-Dati'!A6266</f>
        <v>45875.166666666664</v>
      </c>
      <c r="F6267" s="157">
        <f>'2.40-Dati'!B6266</f>
        <v>64.349998474121094</v>
      </c>
      <c r="G6267" s="157">
        <f t="shared" si="194"/>
        <v>-810.0051879882102</v>
      </c>
      <c r="H6267" s="157">
        <f t="shared" si="195"/>
        <v>-1940.0024414062073</v>
      </c>
    </row>
    <row r="6268" spans="1:8" ht="15" customHeight="1" x14ac:dyDescent="0.2">
      <c r="A6268" s="152"/>
      <c r="B6268" s="152"/>
      <c r="C6268" s="152"/>
      <c r="D6268" s="152"/>
      <c r="E6268" s="153">
        <f>'2.40-Dati'!A6267</f>
        <v>45876.166666666664</v>
      </c>
      <c r="F6268" s="157">
        <f>'2.40-Dati'!B6267</f>
        <v>63.880001068115199</v>
      </c>
      <c r="G6268" s="157">
        <f t="shared" si="194"/>
        <v>-469.9974060058949</v>
      </c>
      <c r="H6268" s="157">
        <f t="shared" si="195"/>
        <v>-1280.0025939941052</v>
      </c>
    </row>
    <row r="6269" spans="1:8" ht="15" customHeight="1" x14ac:dyDescent="0.2">
      <c r="A6269" s="152"/>
      <c r="B6269" s="152"/>
      <c r="C6269" s="152"/>
      <c r="D6269" s="152"/>
      <c r="E6269" s="153">
        <f>'2.40-Dati'!A6268</f>
        <v>45877.166666666664</v>
      </c>
      <c r="F6269" s="157">
        <f>'2.40-Dati'!B6268</f>
        <v>63.880001068115199</v>
      </c>
      <c r="G6269" s="157">
        <f t="shared" si="194"/>
        <v>0</v>
      </c>
      <c r="H6269" s="157">
        <f t="shared" si="195"/>
        <v>-469.9974060058949</v>
      </c>
    </row>
    <row r="6270" spans="1:8" ht="15" customHeight="1" x14ac:dyDescent="0.2">
      <c r="A6270" s="152"/>
      <c r="B6270" s="152"/>
      <c r="C6270" s="152"/>
      <c r="D6270" s="152"/>
      <c r="E6270" s="153">
        <f>'2.40-Dati'!A6269</f>
        <v>45880.166666666664</v>
      </c>
      <c r="F6270" s="157">
        <f>'2.40-Dati'!B6269</f>
        <v>63.959999084472599</v>
      </c>
      <c r="G6270" s="157">
        <f t="shared" si="194"/>
        <v>79.998016357400559</v>
      </c>
      <c r="H6270" s="157">
        <f t="shared" si="195"/>
        <v>79.998016357400559</v>
      </c>
    </row>
    <row r="6271" spans="1:8" ht="15" customHeight="1" x14ac:dyDescent="0.2">
      <c r="A6271" s="152"/>
      <c r="B6271" s="152"/>
      <c r="C6271" s="152"/>
      <c r="D6271" s="152"/>
      <c r="E6271" s="153">
        <f>'2.40-Dati'!A6270</f>
        <v>45881.166666666664</v>
      </c>
      <c r="F6271" s="157">
        <f>'2.40-Dati'!B6270</f>
        <v>63.169998168945298</v>
      </c>
      <c r="G6271" s="157">
        <f t="shared" si="194"/>
        <v>-790.00091552730112</v>
      </c>
      <c r="H6271" s="157">
        <f t="shared" si="195"/>
        <v>-710.0028991699005</v>
      </c>
    </row>
    <row r="6272" spans="1:8" ht="15" customHeight="1" x14ac:dyDescent="0.2">
      <c r="A6272" s="152"/>
      <c r="B6272" s="152"/>
      <c r="C6272" s="152"/>
      <c r="D6272" s="152"/>
      <c r="E6272" s="153">
        <f>'2.40-Dati'!A6271</f>
        <v>45882.166666666664</v>
      </c>
      <c r="F6272" s="157">
        <f>'2.40-Dati'!B6271</f>
        <v>62.650001525878899</v>
      </c>
      <c r="G6272" s="157">
        <f t="shared" si="194"/>
        <v>-519.9966430663992</v>
      </c>
      <c r="H6272" s="157">
        <f t="shared" si="195"/>
        <v>-1309.9975585937004</v>
      </c>
    </row>
    <row r="6273" spans="1:8" ht="15" customHeight="1" x14ac:dyDescent="0.2">
      <c r="A6273" s="152"/>
      <c r="B6273" s="152"/>
      <c r="C6273" s="152"/>
      <c r="D6273" s="152"/>
      <c r="E6273" s="153">
        <f>'2.40-Dati'!A6272</f>
        <v>45883.166666666664</v>
      </c>
      <c r="F6273" s="157">
        <f>'2.40-Dati'!B6272</f>
        <v>63.959999084472599</v>
      </c>
      <c r="G6273" s="157">
        <f t="shared" si="194"/>
        <v>1309.9975585937002</v>
      </c>
      <c r="H6273" s="157">
        <f t="shared" si="195"/>
        <v>790.000915527301</v>
      </c>
    </row>
    <row r="6274" spans="1:8" ht="15" customHeight="1" x14ac:dyDescent="0.2">
      <c r="A6274" s="152"/>
      <c r="B6274" s="152"/>
      <c r="C6274" s="152"/>
      <c r="D6274" s="152"/>
      <c r="E6274" s="153">
        <f>'2.40-Dati'!A6273</f>
        <v>45884.166666666664</v>
      </c>
      <c r="F6274" s="157">
        <f>'2.40-Dati'!B6273</f>
        <v>62.799999237060497</v>
      </c>
      <c r="G6274" s="157">
        <f t="shared" si="194"/>
        <v>-1159.9998474121023</v>
      </c>
      <c r="H6274" s="157">
        <f t="shared" si="195"/>
        <v>149.99771118159788</v>
      </c>
    </row>
    <row r="6275" spans="1:8" ht="15" customHeight="1" x14ac:dyDescent="0.2">
      <c r="A6275" s="152"/>
      <c r="B6275" s="152"/>
      <c r="C6275" s="152"/>
      <c r="D6275" s="152"/>
      <c r="E6275" s="153">
        <f>'2.40-Dati'!A6274</f>
        <v>45887.166666666664</v>
      </c>
      <c r="F6275" s="157">
        <f>'2.40-Dati'!B6274</f>
        <v>63.419998168945298</v>
      </c>
      <c r="G6275" s="157">
        <f t="shared" si="194"/>
        <v>619.9989318848011</v>
      </c>
      <c r="H6275" s="157">
        <f t="shared" si="195"/>
        <v>-540.00091552730123</v>
      </c>
    </row>
    <row r="6276" spans="1:8" ht="15" customHeight="1" x14ac:dyDescent="0.2">
      <c r="A6276" s="152"/>
      <c r="B6276" s="152"/>
      <c r="C6276" s="152"/>
      <c r="D6276" s="152"/>
      <c r="E6276" s="153">
        <f>'2.40-Dati'!A6275</f>
        <v>45888.166666666664</v>
      </c>
      <c r="F6276" s="157">
        <f>'2.40-Dati'!B6275</f>
        <v>62.349998474121001</v>
      </c>
      <c r="G6276" s="157">
        <f t="shared" ref="G6276:G6339" si="196">IF($B$1="lunga",1,-1)*$B$3*(F6276-F6275)</f>
        <v>-1069.999694824297</v>
      </c>
      <c r="H6276" s="157">
        <f t="shared" si="195"/>
        <v>-450.00076293949587</v>
      </c>
    </row>
    <row r="6277" spans="1:8" ht="15" customHeight="1" x14ac:dyDescent="0.2">
      <c r="A6277" s="152"/>
      <c r="B6277" s="152"/>
      <c r="C6277" s="152"/>
      <c r="D6277" s="152"/>
      <c r="E6277" s="153">
        <f>'2.40-Dati'!A6276</f>
        <v>45889.166666666664</v>
      </c>
      <c r="F6277" s="157">
        <f>'2.40-Dati'!B6276</f>
        <v>63.209999084472599</v>
      </c>
      <c r="G6277" s="157">
        <f t="shared" si="196"/>
        <v>860.00061035159797</v>
      </c>
      <c r="H6277" s="157">
        <f t="shared" ref="H6277:H6340" si="197">G6276+G6277</f>
        <v>-209.999084472699</v>
      </c>
    </row>
    <row r="6278" spans="1:8" ht="15" customHeight="1" x14ac:dyDescent="0.2">
      <c r="A6278" s="152"/>
      <c r="B6278" s="152"/>
      <c r="C6278" s="152"/>
      <c r="D6278" s="152"/>
      <c r="E6278" s="153">
        <f>'2.40-Dati'!A6277</f>
        <v>45890.166666666664</v>
      </c>
      <c r="F6278" s="157">
        <f>'2.40-Dati'!B6277</f>
        <v>63.520000457763601</v>
      </c>
      <c r="G6278" s="157">
        <f t="shared" si="196"/>
        <v>310.00137329100141</v>
      </c>
      <c r="H6278" s="157">
        <f t="shared" si="197"/>
        <v>1170.0019836425995</v>
      </c>
    </row>
    <row r="6279" spans="1:8" ht="15" customHeight="1" x14ac:dyDescent="0.2">
      <c r="A6279" s="152"/>
      <c r="B6279" s="152"/>
      <c r="C6279" s="152"/>
      <c r="D6279" s="152"/>
      <c r="E6279" s="153">
        <f>'2.40-Dati'!A6278</f>
        <v>45891.166666666664</v>
      </c>
      <c r="F6279" s="157">
        <f>'2.40-Dati'!B6278</f>
        <v>63.659999847412102</v>
      </c>
      <c r="G6279" s="157">
        <f t="shared" si="196"/>
        <v>139.99938964850145</v>
      </c>
      <c r="H6279" s="157">
        <f t="shared" si="197"/>
        <v>450.00076293950286</v>
      </c>
    </row>
    <row r="6280" spans="1:8" ht="15" customHeight="1" x14ac:dyDescent="0.2">
      <c r="A6280" s="152"/>
      <c r="B6280" s="152"/>
      <c r="C6280" s="152"/>
      <c r="D6280" s="152"/>
      <c r="E6280" s="153">
        <f>'2.40-Dati'!A6279</f>
        <v>45894.166666666664</v>
      </c>
      <c r="F6280" s="157">
        <f>'2.40-Dati'!B6279</f>
        <v>64.800003051757798</v>
      </c>
      <c r="G6280" s="157">
        <f t="shared" si="196"/>
        <v>1140.0032043456961</v>
      </c>
      <c r="H6280" s="157">
        <f t="shared" si="197"/>
        <v>1280.0025939941975</v>
      </c>
    </row>
    <row r="6281" spans="1:8" ht="15" customHeight="1" x14ac:dyDescent="0.2">
      <c r="A6281" s="152"/>
      <c r="B6281" s="152"/>
      <c r="C6281" s="152"/>
      <c r="D6281" s="152"/>
      <c r="E6281" s="153">
        <f>'2.40-Dati'!A6280</f>
        <v>45895.166666666664</v>
      </c>
      <c r="F6281" s="157">
        <f>'2.40-Dati'!B6280</f>
        <v>63.25</v>
      </c>
      <c r="G6281" s="157">
        <f t="shared" si="196"/>
        <v>-1550.0030517577984</v>
      </c>
      <c r="H6281" s="157">
        <f t="shared" si="197"/>
        <v>-409.99984741210233</v>
      </c>
    </row>
    <row r="6282" spans="1:8" ht="15" customHeight="1" x14ac:dyDescent="0.2">
      <c r="A6282" s="152"/>
      <c r="B6282" s="152"/>
      <c r="C6282" s="152"/>
      <c r="D6282" s="152"/>
      <c r="E6282" s="153">
        <f>'2.40-Dati'!A6281</f>
        <v>45896.166666666664</v>
      </c>
      <c r="F6282" s="157">
        <f>'2.40-Dati'!B6281</f>
        <v>64.150001525878906</v>
      </c>
      <c r="G6282" s="157">
        <f t="shared" si="196"/>
        <v>900.00152587890625</v>
      </c>
      <c r="H6282" s="157">
        <f t="shared" si="197"/>
        <v>-650.00152587889215</v>
      </c>
    </row>
    <row r="6283" spans="1:8" ht="15" customHeight="1" x14ac:dyDescent="0.2">
      <c r="A6283" s="152"/>
      <c r="B6283" s="152"/>
      <c r="C6283" s="152"/>
      <c r="D6283" s="152"/>
      <c r="E6283" s="153">
        <f>'2.40-Dati'!A6282</f>
        <v>45897.166666666664</v>
      </c>
      <c r="F6283" s="157">
        <f>'2.40-Dati'!B6282</f>
        <v>64.599998474121094</v>
      </c>
      <c r="G6283" s="157">
        <f t="shared" si="196"/>
        <v>449.9969482421875</v>
      </c>
      <c r="H6283" s="157">
        <f t="shared" si="197"/>
        <v>1349.9984741210938</v>
      </c>
    </row>
    <row r="6284" spans="1:8" ht="15" customHeight="1" x14ac:dyDescent="0.2">
      <c r="A6284" s="152"/>
      <c r="B6284" s="152"/>
      <c r="C6284" s="152"/>
      <c r="D6284" s="152"/>
      <c r="E6284" s="153">
        <f>'2.40-Dati'!A6283</f>
        <v>45898.166666666664</v>
      </c>
      <c r="F6284" s="157">
        <f>'2.40-Dati'!B6283</f>
        <v>64.010002136230398</v>
      </c>
      <c r="G6284" s="157">
        <f t="shared" si="196"/>
        <v>-589.99633789069605</v>
      </c>
      <c r="H6284" s="157">
        <f t="shared" si="197"/>
        <v>-139.99938964850855</v>
      </c>
    </row>
    <row r="6285" spans="1:8" ht="15" customHeight="1" x14ac:dyDescent="0.2">
      <c r="A6285" s="152"/>
      <c r="B6285" s="152"/>
      <c r="C6285" s="152"/>
      <c r="D6285" s="152"/>
      <c r="E6285" s="153">
        <f>'2.40-Dati'!A6284</f>
        <v>45902.166666666664</v>
      </c>
      <c r="F6285" s="157">
        <f>'2.40-Dati'!B6284</f>
        <v>65.589996337890597</v>
      </c>
      <c r="G6285" s="157">
        <f t="shared" si="196"/>
        <v>1579.994201660199</v>
      </c>
      <c r="H6285" s="157">
        <f t="shared" si="197"/>
        <v>989.99786376950294</v>
      </c>
    </row>
    <row r="6286" spans="1:8" ht="15" customHeight="1" x14ac:dyDescent="0.2">
      <c r="A6286" s="152"/>
      <c r="B6286" s="152"/>
      <c r="C6286" s="152"/>
      <c r="D6286" s="152"/>
      <c r="E6286" s="153">
        <f>'2.40-Dati'!A6285</f>
        <v>45903.166666666664</v>
      </c>
      <c r="F6286" s="157">
        <f>'2.40-Dati'!B6285</f>
        <v>63.970001220703097</v>
      </c>
      <c r="G6286" s="157">
        <f t="shared" si="196"/>
        <v>-1619.9951171875</v>
      </c>
      <c r="H6286" s="157">
        <f t="shared" si="197"/>
        <v>-40.000915527301004</v>
      </c>
    </row>
    <row r="6287" spans="1:8" ht="15" customHeight="1" x14ac:dyDescent="0.2">
      <c r="A6287" s="152"/>
      <c r="B6287" s="152"/>
      <c r="C6287" s="152"/>
      <c r="D6287" s="152"/>
      <c r="E6287" s="153">
        <f>'2.40-Dati'!A6286</f>
        <v>45904.166666666664</v>
      </c>
      <c r="F6287" s="157">
        <f>'2.40-Dati'!B6286</f>
        <v>63.4799995422363</v>
      </c>
      <c r="G6287" s="157">
        <f t="shared" si="196"/>
        <v>-490.00167846679688</v>
      </c>
      <c r="H6287" s="157">
        <f t="shared" si="197"/>
        <v>-2109.9967956542969</v>
      </c>
    </row>
    <row r="6288" spans="1:8" ht="15" customHeight="1" x14ac:dyDescent="0.2">
      <c r="A6288" s="152"/>
      <c r="B6288" s="152"/>
      <c r="C6288" s="152"/>
      <c r="D6288" s="152"/>
      <c r="E6288" s="153">
        <f>'2.40-Dati'!A6287</f>
        <v>45905.166666666664</v>
      </c>
      <c r="F6288" s="157">
        <f>'2.40-Dati'!B6287</f>
        <v>61.869998931884702</v>
      </c>
      <c r="G6288" s="157">
        <f t="shared" si="196"/>
        <v>-1610.000610351598</v>
      </c>
      <c r="H6288" s="157">
        <f t="shared" si="197"/>
        <v>-2100.0022888183948</v>
      </c>
    </row>
    <row r="6289" spans="1:8" ht="15" customHeight="1" x14ac:dyDescent="0.2">
      <c r="A6289" s="152"/>
      <c r="B6289" s="152"/>
      <c r="C6289" s="152"/>
      <c r="D6289" s="152"/>
      <c r="E6289" s="153">
        <f>'2.40-Dati'!A6288</f>
        <v>45908.166666666664</v>
      </c>
      <c r="F6289" s="157">
        <f>'2.40-Dati'!B6288</f>
        <v>62.259998321533203</v>
      </c>
      <c r="G6289" s="157">
        <f t="shared" si="196"/>
        <v>389.99938964850145</v>
      </c>
      <c r="H6289" s="157">
        <f t="shared" si="197"/>
        <v>-1220.0012207030966</v>
      </c>
    </row>
    <row r="6290" spans="1:8" ht="15" customHeight="1" x14ac:dyDescent="0.2">
      <c r="A6290" s="152"/>
      <c r="B6290" s="152"/>
      <c r="C6290" s="152"/>
      <c r="D6290" s="152"/>
      <c r="E6290" s="153">
        <f>'2.40-Dati'!A6289</f>
        <v>45909.166666666664</v>
      </c>
      <c r="F6290" s="157">
        <f>'2.40-Dati'!B6289</f>
        <v>62.630001068115199</v>
      </c>
      <c r="G6290" s="157">
        <f t="shared" si="196"/>
        <v>370.00274658199572</v>
      </c>
      <c r="H6290" s="157">
        <f t="shared" si="197"/>
        <v>760.00213623049717</v>
      </c>
    </row>
    <row r="6291" spans="1:8" ht="15" customHeight="1" x14ac:dyDescent="0.2">
      <c r="A6291" s="152"/>
      <c r="B6291" s="152"/>
      <c r="C6291" s="152"/>
      <c r="D6291" s="152"/>
      <c r="E6291" s="153">
        <f>'2.40-Dati'!A6290</f>
        <v>45910.166666666664</v>
      </c>
      <c r="F6291" s="157">
        <f>'2.40-Dati'!B6290</f>
        <v>63.669998168945298</v>
      </c>
      <c r="G6291" s="157">
        <f t="shared" si="196"/>
        <v>1039.9971008300995</v>
      </c>
      <c r="H6291" s="157">
        <f t="shared" si="197"/>
        <v>1409.9998474120953</v>
      </c>
    </row>
    <row r="6292" spans="1:8" ht="15" customHeight="1" x14ac:dyDescent="0.2">
      <c r="A6292" s="152"/>
      <c r="B6292" s="152"/>
      <c r="C6292" s="152"/>
      <c r="D6292" s="152"/>
      <c r="E6292" s="153">
        <f>'2.40-Dati'!A6291</f>
        <v>45911.166666666664</v>
      </c>
      <c r="F6292" s="157">
        <f>'2.40-Dati'!B6291</f>
        <v>62.369998931884702</v>
      </c>
      <c r="G6292" s="157">
        <f t="shared" si="196"/>
        <v>-1299.9992370605967</v>
      </c>
      <c r="H6292" s="157">
        <f t="shared" si="197"/>
        <v>-260.00213623049717</v>
      </c>
    </row>
    <row r="6293" spans="1:8" ht="15" customHeight="1" x14ac:dyDescent="0.2">
      <c r="A6293" s="152"/>
      <c r="B6293" s="152"/>
      <c r="C6293" s="152"/>
      <c r="D6293" s="152"/>
      <c r="E6293" s="153">
        <f>'2.40-Dati'!A6292</f>
        <v>45912.166666666664</v>
      </c>
      <c r="F6293" s="157">
        <f>'2.40-Dati'!B6292</f>
        <v>62.689998626708899</v>
      </c>
      <c r="G6293" s="157">
        <f t="shared" si="196"/>
        <v>319.99969482419743</v>
      </c>
      <c r="H6293" s="157">
        <f t="shared" si="197"/>
        <v>-979.99954223639929</v>
      </c>
    </row>
    <row r="6294" spans="1:8" ht="15" customHeight="1" x14ac:dyDescent="0.2">
      <c r="A6294" s="152"/>
      <c r="B6294" s="152"/>
      <c r="C6294" s="152"/>
      <c r="D6294" s="152"/>
      <c r="E6294" s="153">
        <f>'2.40-Dati'!A6293</f>
        <v>45915.166666666664</v>
      </c>
      <c r="F6294" s="157">
        <f>'2.40-Dati'!B6293</f>
        <v>63.299999237060497</v>
      </c>
      <c r="G6294" s="157">
        <f t="shared" si="196"/>
        <v>610.00061035159797</v>
      </c>
      <c r="H6294" s="157">
        <f t="shared" si="197"/>
        <v>930.00030517579535</v>
      </c>
    </row>
    <row r="6295" spans="1:8" ht="15" customHeight="1" x14ac:dyDescent="0.2">
      <c r="A6295" s="152"/>
      <c r="B6295" s="152"/>
      <c r="C6295" s="152"/>
      <c r="D6295" s="152"/>
      <c r="E6295" s="153">
        <f>'2.40-Dati'!A6294</f>
        <v>45916.166666666664</v>
      </c>
      <c r="F6295" s="157">
        <f>'2.40-Dati'!B6294</f>
        <v>64.519996643066406</v>
      </c>
      <c r="G6295" s="157">
        <f t="shared" si="196"/>
        <v>1219.9974060059092</v>
      </c>
      <c r="H6295" s="157">
        <f t="shared" si="197"/>
        <v>1829.9980163575071</v>
      </c>
    </row>
    <row r="6296" spans="1:8" ht="15" customHeight="1" x14ac:dyDescent="0.2">
      <c r="A6296" s="152"/>
      <c r="B6296" s="152"/>
      <c r="C6296" s="152"/>
      <c r="D6296" s="152"/>
      <c r="E6296" s="153">
        <f>'2.40-Dati'!A6295</f>
        <v>45917.166666666664</v>
      </c>
      <c r="F6296" s="157">
        <f>'2.40-Dati'!B6295</f>
        <v>64.050003051757798</v>
      </c>
      <c r="G6296" s="157">
        <f t="shared" si="196"/>
        <v>-469.99359130860796</v>
      </c>
      <c r="H6296" s="157">
        <f t="shared" si="197"/>
        <v>750.00381469730121</v>
      </c>
    </row>
    <row r="6297" spans="1:8" ht="15" customHeight="1" x14ac:dyDescent="0.2">
      <c r="A6297" s="152"/>
      <c r="B6297" s="152"/>
      <c r="C6297" s="152"/>
      <c r="D6297" s="152"/>
      <c r="E6297" s="153">
        <f>'2.40-Dati'!A6296</f>
        <v>45918.166666666664</v>
      </c>
      <c r="F6297" s="157">
        <f>'2.40-Dati'!B6296</f>
        <v>63.569999694824197</v>
      </c>
      <c r="G6297" s="157">
        <f t="shared" si="196"/>
        <v>-480.00335693360086</v>
      </c>
      <c r="H6297" s="157">
        <f t="shared" si="197"/>
        <v>-949.99694824220887</v>
      </c>
    </row>
    <row r="6298" spans="1:8" ht="15" customHeight="1" x14ac:dyDescent="0.2">
      <c r="A6298" s="152"/>
      <c r="B6298" s="152"/>
      <c r="C6298" s="152"/>
      <c r="D6298" s="152"/>
      <c r="E6298" s="153">
        <f>'2.40-Dati'!A6297</f>
        <v>45919.166666666664</v>
      </c>
      <c r="F6298" s="157">
        <f>'2.40-Dati'!B6297</f>
        <v>62.680000305175703</v>
      </c>
      <c r="G6298" s="157">
        <f t="shared" si="196"/>
        <v>-889.99938964849434</v>
      </c>
      <c r="H6298" s="157">
        <f t="shared" si="197"/>
        <v>-1370.0027465820951</v>
      </c>
    </row>
    <row r="6299" spans="1:8" ht="15" customHeight="1" x14ac:dyDescent="0.2">
      <c r="A6299" s="152"/>
      <c r="B6299" s="152"/>
      <c r="C6299" s="152"/>
      <c r="D6299" s="152"/>
      <c r="E6299" s="153">
        <f>'2.40-Dati'!A6298</f>
        <v>45922.166666666664</v>
      </c>
      <c r="F6299" s="157">
        <f>'2.40-Dati'!B6298</f>
        <v>62.639999389648402</v>
      </c>
      <c r="G6299" s="157">
        <f t="shared" si="196"/>
        <v>-40.000915527301117</v>
      </c>
      <c r="H6299" s="157">
        <f t="shared" si="197"/>
        <v>-930.00030517579546</v>
      </c>
    </row>
    <row r="6300" spans="1:8" ht="15" customHeight="1" x14ac:dyDescent="0.2">
      <c r="A6300" s="152"/>
      <c r="B6300" s="152"/>
      <c r="C6300" s="152"/>
      <c r="D6300" s="152"/>
      <c r="E6300" s="153">
        <f>'2.40-Dati'!A6299</f>
        <v>45923.166666666664</v>
      </c>
      <c r="F6300" s="157">
        <f>'2.40-Dati'!B6299</f>
        <v>63.409999847412102</v>
      </c>
      <c r="G6300" s="157">
        <f t="shared" si="196"/>
        <v>770.0004577637003</v>
      </c>
      <c r="H6300" s="157">
        <f t="shared" si="197"/>
        <v>729.99954223639918</v>
      </c>
    </row>
    <row r="6301" spans="1:8" ht="15" customHeight="1" x14ac:dyDescent="0.2">
      <c r="A6301" s="152"/>
      <c r="B6301" s="152"/>
      <c r="C6301" s="152"/>
      <c r="D6301" s="152"/>
      <c r="E6301" s="153">
        <f>'2.40-Dati'!A6300</f>
        <v>45924.166666666664</v>
      </c>
      <c r="F6301" s="157">
        <f>'2.40-Dati'!B6300</f>
        <v>64.989997863769503</v>
      </c>
      <c r="G6301" s="157">
        <f t="shared" si="196"/>
        <v>1579.9980163574005</v>
      </c>
      <c r="H6301" s="157">
        <f t="shared" si="197"/>
        <v>2349.998474121101</v>
      </c>
    </row>
    <row r="6302" spans="1:8" ht="15" customHeight="1" x14ac:dyDescent="0.2">
      <c r="A6302" s="152"/>
      <c r="B6302" s="152"/>
      <c r="C6302" s="152"/>
      <c r="D6302" s="152"/>
      <c r="E6302" s="153">
        <f>'2.40-Dati'!A6301</f>
        <v>45925.166666666664</v>
      </c>
      <c r="F6302" s="157">
        <f>'2.40-Dati'!B6301</f>
        <v>64.980003356933594</v>
      </c>
      <c r="G6302" s="157">
        <f t="shared" si="196"/>
        <v>-9.9945068359090783</v>
      </c>
      <c r="H6302" s="157">
        <f t="shared" si="197"/>
        <v>1570.0035095214914</v>
      </c>
    </row>
    <row r="6303" spans="1:8" ht="15" customHeight="1" x14ac:dyDescent="0.2">
      <c r="A6303" s="152"/>
      <c r="B6303" s="152"/>
      <c r="C6303" s="152"/>
      <c r="D6303" s="152"/>
      <c r="E6303" s="153">
        <f>'2.40-Dati'!A6302</f>
        <v>45926.166666666664</v>
      </c>
      <c r="F6303" s="157">
        <f>'2.40-Dati'!B6302</f>
        <v>65.720001220703097</v>
      </c>
      <c r="G6303" s="157">
        <f t="shared" si="196"/>
        <v>739.99786376950283</v>
      </c>
      <c r="H6303" s="157">
        <f t="shared" si="197"/>
        <v>730.00335693359375</v>
      </c>
    </row>
    <row r="6304" spans="1:8" ht="15" customHeight="1" x14ac:dyDescent="0.2">
      <c r="A6304" s="152"/>
      <c r="B6304" s="152"/>
      <c r="C6304" s="152"/>
      <c r="D6304" s="152"/>
      <c r="E6304" s="153">
        <f>'2.40-Dati'!A6303</f>
        <v>45929.166666666664</v>
      </c>
      <c r="F6304" s="157">
        <f>'2.40-Dati'!B6303</f>
        <v>63.450000762939403</v>
      </c>
      <c r="G6304" s="157">
        <f t="shared" si="196"/>
        <v>-2270.0004577636932</v>
      </c>
      <c r="H6304" s="157">
        <f t="shared" si="197"/>
        <v>-1530.0025939941904</v>
      </c>
    </row>
    <row r="6305" spans="1:8" ht="15" customHeight="1" x14ac:dyDescent="0.2">
      <c r="A6305" s="152"/>
      <c r="B6305" s="152"/>
      <c r="C6305" s="152"/>
      <c r="D6305" s="152"/>
      <c r="E6305" s="153">
        <f>'2.40-Dati'!A6304</f>
        <v>45930.166666666664</v>
      </c>
      <c r="F6305" s="157">
        <f>'2.40-Dati'!B6304</f>
        <v>62.369998931884702</v>
      </c>
      <c r="G6305" s="157">
        <f t="shared" si="196"/>
        <v>-1080.0018310547016</v>
      </c>
      <c r="H6305" s="157">
        <f t="shared" si="197"/>
        <v>-3350.0022888183948</v>
      </c>
    </row>
    <row r="6306" spans="1:8" ht="15" customHeight="1" x14ac:dyDescent="0.2">
      <c r="A6306" s="152"/>
      <c r="B6306" s="152"/>
      <c r="C6306" s="152"/>
      <c r="D6306" s="152"/>
      <c r="E6306" s="153">
        <f>'2.40-Dati'!A6305</f>
        <v>45931.166666666664</v>
      </c>
      <c r="F6306" s="157">
        <f>'2.40-Dati'!B6305</f>
        <v>61.779998779296797</v>
      </c>
      <c r="G6306" s="157">
        <f t="shared" si="196"/>
        <v>-590.00015258790484</v>
      </c>
      <c r="H6306" s="157">
        <f t="shared" si="197"/>
        <v>-1670.0019836426063</v>
      </c>
    </row>
    <row r="6307" spans="1:8" ht="15" customHeight="1" x14ac:dyDescent="0.2">
      <c r="A6307" s="152"/>
      <c r="B6307" s="152"/>
      <c r="C6307" s="152"/>
      <c r="D6307" s="152"/>
      <c r="E6307" s="153">
        <f>'2.40-Dati'!A6306</f>
        <v>45932.166666666664</v>
      </c>
      <c r="F6307" s="157">
        <f>'2.40-Dati'!B6306</f>
        <v>60.4799995422363</v>
      </c>
      <c r="G6307" s="157">
        <f t="shared" si="196"/>
        <v>-1299.9992370604971</v>
      </c>
      <c r="H6307" s="157">
        <f t="shared" si="197"/>
        <v>-1889.999389648402</v>
      </c>
    </row>
    <row r="6308" spans="1:8" ht="15" customHeight="1" x14ac:dyDescent="0.2">
      <c r="A6308" s="152"/>
      <c r="B6308" s="152"/>
      <c r="C6308" s="152"/>
      <c r="D6308" s="152"/>
      <c r="E6308" s="153">
        <f>'2.40-Dati'!A6307</f>
        <v>45933.166666666664</v>
      </c>
      <c r="F6308" s="157">
        <f>'2.40-Dati'!B6307</f>
        <v>60.880001068115199</v>
      </c>
      <c r="G6308" s="157">
        <f t="shared" si="196"/>
        <v>400.00152587889914</v>
      </c>
      <c r="H6308" s="157">
        <f t="shared" si="197"/>
        <v>-899.99771118159788</v>
      </c>
    </row>
    <row r="6309" spans="1:8" ht="15" customHeight="1" x14ac:dyDescent="0.2">
      <c r="A6309" s="152"/>
      <c r="B6309" s="152"/>
      <c r="C6309" s="152"/>
      <c r="D6309" s="152"/>
      <c r="E6309" s="153">
        <f>'2.40-Dati'!A6308</f>
        <v>45936.166666666664</v>
      </c>
      <c r="F6309" s="157">
        <f>'2.40-Dati'!B6308</f>
        <v>61.689998626708899</v>
      </c>
      <c r="G6309" s="157">
        <f t="shared" si="196"/>
        <v>809.99755859370021</v>
      </c>
      <c r="H6309" s="157">
        <f t="shared" si="197"/>
        <v>1209.9990844725994</v>
      </c>
    </row>
    <row r="6310" spans="1:8" ht="15" customHeight="1" x14ac:dyDescent="0.2">
      <c r="A6310" s="152"/>
      <c r="B6310" s="152"/>
      <c r="C6310" s="152"/>
      <c r="D6310" s="152"/>
      <c r="E6310" s="153">
        <f>'2.40-Dati'!A6309</f>
        <v>45937.166666666664</v>
      </c>
      <c r="F6310" s="157">
        <f>'2.40-Dati'!B6309</f>
        <v>61.7299995422363</v>
      </c>
      <c r="G6310" s="157">
        <f t="shared" si="196"/>
        <v>40.000915527400593</v>
      </c>
      <c r="H6310" s="157">
        <f t="shared" si="197"/>
        <v>849.9984741211008</v>
      </c>
    </row>
    <row r="6311" spans="1:8" ht="15" customHeight="1" x14ac:dyDescent="0.2">
      <c r="A6311" s="152"/>
      <c r="B6311" s="152"/>
      <c r="C6311" s="152"/>
      <c r="D6311" s="152"/>
      <c r="E6311" s="153">
        <f>'2.40-Dati'!A6310</f>
        <v>45938.166666666664</v>
      </c>
      <c r="F6311" s="157">
        <f>'2.40-Dati'!B6310</f>
        <v>62.549999237060497</v>
      </c>
      <c r="G6311" s="157">
        <f t="shared" si="196"/>
        <v>819.99969482419738</v>
      </c>
      <c r="H6311" s="157">
        <f t="shared" si="197"/>
        <v>860.00061035159797</v>
      </c>
    </row>
    <row r="6312" spans="1:8" ht="15" customHeight="1" x14ac:dyDescent="0.2">
      <c r="A6312" s="152"/>
      <c r="B6312" s="152"/>
      <c r="C6312" s="152"/>
      <c r="D6312" s="152"/>
      <c r="E6312" s="153">
        <f>'2.40-Dati'!A6311</f>
        <v>45939.166666666664</v>
      </c>
      <c r="F6312" s="157">
        <f>'2.40-Dati'!B6311</f>
        <v>61.509998321533203</v>
      </c>
      <c r="G6312" s="157">
        <f t="shared" si="196"/>
        <v>-1040.000915527294</v>
      </c>
      <c r="H6312" s="157">
        <f t="shared" si="197"/>
        <v>-220.00122070309658</v>
      </c>
    </row>
    <row r="6313" spans="1:8" ht="15" customHeight="1" x14ac:dyDescent="0.2">
      <c r="A6313" s="152"/>
      <c r="B6313" s="152"/>
      <c r="C6313" s="152"/>
      <c r="D6313" s="152"/>
      <c r="E6313" s="153">
        <f>'2.40-Dati'!A6312</f>
        <v>45940.166666666664</v>
      </c>
      <c r="F6313" s="157">
        <f>'2.40-Dati'!B6312</f>
        <v>58.900001525878899</v>
      </c>
      <c r="G6313" s="157">
        <f t="shared" si="196"/>
        <v>-2609.9967956543042</v>
      </c>
      <c r="H6313" s="157">
        <f t="shared" si="197"/>
        <v>-3649.9977111815979</v>
      </c>
    </row>
    <row r="6314" spans="1:8" ht="15" customHeight="1" x14ac:dyDescent="0.2">
      <c r="A6314" s="152"/>
      <c r="B6314" s="152"/>
      <c r="C6314" s="152"/>
      <c r="D6314" s="152"/>
      <c r="E6314" s="153">
        <f>'2.40-Dati'!A6313</f>
        <v>45943.166666666664</v>
      </c>
      <c r="F6314" s="157">
        <f>'2.40-Dati'!B6313</f>
        <v>59.490001678466797</v>
      </c>
      <c r="G6314" s="157">
        <f t="shared" si="196"/>
        <v>590.00015258789767</v>
      </c>
      <c r="H6314" s="157">
        <f t="shared" si="197"/>
        <v>-2019.9966430664065</v>
      </c>
    </row>
    <row r="6315" spans="1:8" ht="15" customHeight="1" x14ac:dyDescent="0.2">
      <c r="A6315" s="152"/>
      <c r="B6315" s="152"/>
      <c r="C6315" s="152"/>
      <c r="D6315" s="152"/>
      <c r="E6315" s="153">
        <f>'2.40-Dati'!A6314</f>
        <v>45944.166666666664</v>
      </c>
      <c r="F6315" s="157">
        <f>'2.40-Dati'!B6314</f>
        <v>58.700000762939403</v>
      </c>
      <c r="G6315" s="157">
        <f t="shared" si="196"/>
        <v>-790.00091552739354</v>
      </c>
      <c r="H6315" s="157">
        <f t="shared" si="197"/>
        <v>-200.00076293949587</v>
      </c>
    </row>
    <row r="6316" spans="1:8" ht="15" customHeight="1" x14ac:dyDescent="0.2">
      <c r="A6316" s="152"/>
      <c r="B6316" s="152"/>
      <c r="C6316" s="152"/>
      <c r="D6316" s="152"/>
      <c r="E6316" s="153">
        <f>'2.40-Dati'!A6315</f>
        <v>45945.166666666664</v>
      </c>
      <c r="F6316" s="157">
        <f>'2.40-Dati'!B6315</f>
        <v>58.270000457763601</v>
      </c>
      <c r="G6316" s="157">
        <f t="shared" si="196"/>
        <v>-430.00030517580257</v>
      </c>
      <c r="H6316" s="157">
        <f t="shared" si="197"/>
        <v>-1220.0012207031962</v>
      </c>
    </row>
    <row r="6317" spans="1:8" ht="15" customHeight="1" x14ac:dyDescent="0.2">
      <c r="A6317" s="152"/>
      <c r="B6317" s="152"/>
      <c r="C6317" s="152"/>
      <c r="D6317" s="152"/>
      <c r="E6317" s="153">
        <f>'2.40-Dati'!A6316</f>
        <v>45946.166666666664</v>
      </c>
      <c r="F6317" s="157">
        <f>'2.40-Dati'!B6316</f>
        <v>57.459999084472599</v>
      </c>
      <c r="G6317" s="157">
        <f t="shared" si="196"/>
        <v>-810.00137329100141</v>
      </c>
      <c r="H6317" s="157">
        <f t="shared" si="197"/>
        <v>-1240.0016784668039</v>
      </c>
    </row>
    <row r="6318" spans="1:8" ht="15" customHeight="1" x14ac:dyDescent="0.2">
      <c r="A6318" s="152"/>
      <c r="B6318" s="152"/>
      <c r="C6318" s="152"/>
      <c r="D6318" s="152"/>
      <c r="E6318" s="153">
        <f>'2.40-Dati'!A6317</f>
        <v>45947.166666666664</v>
      </c>
      <c r="F6318" s="157">
        <f>'2.40-Dati'!B6317</f>
        <v>57.540000915527301</v>
      </c>
      <c r="G6318" s="157">
        <f t="shared" si="196"/>
        <v>80.001831054701711</v>
      </c>
      <c r="H6318" s="157">
        <f t="shared" si="197"/>
        <v>-729.9995422362997</v>
      </c>
    </row>
    <row r="6319" spans="1:8" ht="15" customHeight="1" x14ac:dyDescent="0.2">
      <c r="A6319" s="152"/>
      <c r="B6319" s="152"/>
      <c r="C6319" s="152"/>
      <c r="D6319" s="152"/>
      <c r="E6319" s="153">
        <f>'2.40-Dati'!A6318</f>
        <v>45950.166666666664</v>
      </c>
      <c r="F6319" s="157">
        <f>'2.40-Dati'!B6318</f>
        <v>57.520000457763601</v>
      </c>
      <c r="G6319" s="157">
        <f t="shared" si="196"/>
        <v>-20.000457763700297</v>
      </c>
      <c r="H6319" s="157">
        <f t="shared" si="197"/>
        <v>60.001373291001414</v>
      </c>
    </row>
    <row r="6320" spans="1:8" ht="15" customHeight="1" x14ac:dyDescent="0.2">
      <c r="A6320" s="152"/>
      <c r="B6320" s="152"/>
      <c r="C6320" s="152"/>
      <c r="D6320" s="152"/>
      <c r="E6320" s="153">
        <f>'2.40-Dati'!A6319</f>
        <v>45951.166666666664</v>
      </c>
      <c r="F6320" s="157">
        <f>'2.40-Dati'!B6319</f>
        <v>57.819999694824197</v>
      </c>
      <c r="G6320" s="157">
        <f t="shared" si="196"/>
        <v>299.99923706059661</v>
      </c>
      <c r="H6320" s="157">
        <f t="shared" si="197"/>
        <v>279.99877929689632</v>
      </c>
    </row>
    <row r="6321" spans="1:8" ht="15" customHeight="1" x14ac:dyDescent="0.2">
      <c r="A6321" s="152"/>
      <c r="B6321" s="152"/>
      <c r="C6321" s="152"/>
      <c r="D6321" s="152"/>
      <c r="E6321" s="153">
        <f>'2.40-Dati'!A6320</f>
        <v>45952.166666666664</v>
      </c>
      <c r="F6321" s="157">
        <f>'2.40-Dati'!B6320</f>
        <v>58.5</v>
      </c>
      <c r="G6321" s="157">
        <f t="shared" si="196"/>
        <v>680.00030517580262</v>
      </c>
      <c r="H6321" s="157">
        <f t="shared" si="197"/>
        <v>979.99954223639929</v>
      </c>
    </row>
    <row r="6322" spans="1:8" ht="15" customHeight="1" x14ac:dyDescent="0.2">
      <c r="A6322" s="152"/>
      <c r="B6322" s="152"/>
      <c r="C6322" s="152"/>
      <c r="D6322" s="152"/>
      <c r="E6322" s="153">
        <f>'2.40-Dati'!A6321</f>
        <v>45953.166666666664</v>
      </c>
      <c r="F6322" s="157">
        <f>'2.40-Dati'!B6321</f>
        <v>61.790000915527301</v>
      </c>
      <c r="G6322" s="157">
        <f t="shared" si="196"/>
        <v>3290.000915527301</v>
      </c>
      <c r="H6322" s="157">
        <f t="shared" si="197"/>
        <v>3970.0012207031036</v>
      </c>
    </row>
    <row r="6323" spans="1:8" ht="15" customHeight="1" x14ac:dyDescent="0.2">
      <c r="A6323" s="152"/>
      <c r="B6323" s="152"/>
      <c r="C6323" s="152"/>
      <c r="D6323" s="152"/>
      <c r="E6323" s="153">
        <f>'2.40-Dati'!A6322</f>
        <v>45954.166666666664</v>
      </c>
      <c r="F6323" s="157">
        <f>'2.40-Dati'!B6322</f>
        <v>61.5</v>
      </c>
      <c r="G6323" s="157">
        <f t="shared" si="196"/>
        <v>-290.00091552730112</v>
      </c>
      <c r="H6323" s="157">
        <f t="shared" si="197"/>
        <v>3000</v>
      </c>
    </row>
    <row r="6324" spans="1:8" ht="15" customHeight="1" x14ac:dyDescent="0.2">
      <c r="A6324" s="152"/>
      <c r="B6324" s="152"/>
      <c r="C6324" s="152"/>
      <c r="D6324" s="152"/>
      <c r="E6324" s="153">
        <f>'2.40-Dati'!A6323</f>
        <v>45957.166666666664</v>
      </c>
      <c r="F6324" s="157">
        <f>'2.40-Dati'!B6323</f>
        <v>61.310001373291001</v>
      </c>
      <c r="G6324" s="157">
        <f t="shared" si="196"/>
        <v>-189.99862670899859</v>
      </c>
      <c r="H6324" s="157">
        <f t="shared" si="197"/>
        <v>-479.9995422362997</v>
      </c>
    </row>
    <row r="6325" spans="1:8" ht="15" customHeight="1" x14ac:dyDescent="0.2">
      <c r="A6325" s="152"/>
      <c r="B6325" s="152"/>
      <c r="C6325" s="152"/>
      <c r="D6325" s="152"/>
      <c r="E6325" s="153">
        <f>'2.40-Dati'!A6324</f>
        <v>45958.166666666664</v>
      </c>
      <c r="F6325" s="157">
        <f>'2.40-Dati'!B6324</f>
        <v>60.150001525878899</v>
      </c>
      <c r="G6325" s="157">
        <f t="shared" si="196"/>
        <v>-1159.9998474121023</v>
      </c>
      <c r="H6325" s="157">
        <f t="shared" si="197"/>
        <v>-1349.998474121101</v>
      </c>
    </row>
    <row r="6326" spans="1:8" ht="15" customHeight="1" x14ac:dyDescent="0.2">
      <c r="A6326" s="152"/>
      <c r="B6326" s="152"/>
      <c r="C6326" s="152"/>
      <c r="D6326" s="152"/>
      <c r="E6326" s="153">
        <f>'2.40-Dati'!A6325</f>
        <v>45959.166666666664</v>
      </c>
      <c r="F6326" s="157">
        <f>'2.40-Dati'!B6325</f>
        <v>60.4799995422363</v>
      </c>
      <c r="G6326" s="157">
        <f t="shared" si="196"/>
        <v>329.99801635740056</v>
      </c>
      <c r="H6326" s="157">
        <f t="shared" si="197"/>
        <v>-830.00183105470182</v>
      </c>
    </row>
    <row r="6327" spans="1:8" ht="15" customHeight="1" x14ac:dyDescent="0.2">
      <c r="A6327" s="152"/>
      <c r="B6327" s="152"/>
      <c r="C6327" s="152"/>
      <c r="D6327" s="152"/>
      <c r="E6327" s="153">
        <f>'2.40-Dati'!A6326</f>
        <v>45960.166666666664</v>
      </c>
      <c r="F6327" s="157">
        <f>'2.40-Dati'!B6326</f>
        <v>60.569999694824197</v>
      </c>
      <c r="G6327" s="157">
        <f t="shared" si="196"/>
        <v>90.00015258789773</v>
      </c>
      <c r="H6327" s="157">
        <f t="shared" si="197"/>
        <v>419.99816894529829</v>
      </c>
    </row>
    <row r="6328" spans="1:8" ht="15" customHeight="1" x14ac:dyDescent="0.2">
      <c r="A6328" s="152"/>
      <c r="B6328" s="152"/>
      <c r="C6328" s="152"/>
      <c r="D6328" s="152"/>
      <c r="E6328" s="153">
        <f>'2.40-Dati'!A6327</f>
        <v>45961.166666666664</v>
      </c>
      <c r="F6328" s="157">
        <f>'2.40-Dati'!B6327</f>
        <v>60.9799995422363</v>
      </c>
      <c r="G6328" s="157">
        <f t="shared" si="196"/>
        <v>409.99984741210227</v>
      </c>
      <c r="H6328" s="157">
        <f t="shared" si="197"/>
        <v>500</v>
      </c>
    </row>
    <row r="6329" spans="1:8" ht="15" customHeight="1" x14ac:dyDescent="0.2">
      <c r="A6329" s="152"/>
      <c r="B6329" s="152"/>
      <c r="C6329" s="152"/>
      <c r="D6329" s="152"/>
      <c r="E6329" s="153">
        <f>'2.40-Dati'!A6328</f>
        <v>45964.208333333336</v>
      </c>
      <c r="F6329" s="157">
        <f>'2.40-Dati'!B6328</f>
        <v>61.049999237060497</v>
      </c>
      <c r="G6329" s="157">
        <f t="shared" si="196"/>
        <v>69.999694824197434</v>
      </c>
      <c r="H6329" s="157">
        <f t="shared" si="197"/>
        <v>479.9995422362997</v>
      </c>
    </row>
    <row r="6330" spans="1:8" ht="15" customHeight="1" x14ac:dyDescent="0.2">
      <c r="A6330" s="152"/>
      <c r="B6330" s="152"/>
      <c r="C6330" s="152"/>
      <c r="D6330" s="152"/>
      <c r="E6330" s="153">
        <f>'2.40-Dati'!A6329</f>
        <v>45965.208333333336</v>
      </c>
      <c r="F6330" s="157">
        <f>'2.40-Dati'!B6329</f>
        <v>60.560001373291001</v>
      </c>
      <c r="G6330" s="157">
        <f t="shared" si="196"/>
        <v>-489.99786376949572</v>
      </c>
      <c r="H6330" s="157">
        <f t="shared" si="197"/>
        <v>-419.99816894529829</v>
      </c>
    </row>
    <row r="6331" spans="1:8" ht="15" customHeight="1" x14ac:dyDescent="0.2">
      <c r="A6331" s="152"/>
      <c r="B6331" s="152"/>
      <c r="C6331" s="152"/>
      <c r="D6331" s="152"/>
      <c r="E6331" s="153">
        <f>'2.40-Dati'!A6330</f>
        <v>45966.208333333336</v>
      </c>
      <c r="F6331" s="157">
        <f>'2.40-Dati'!B6330</f>
        <v>59.599998474121001</v>
      </c>
      <c r="G6331" s="157">
        <f t="shared" si="196"/>
        <v>-960.00289917000009</v>
      </c>
      <c r="H6331" s="157">
        <f t="shared" si="197"/>
        <v>-1450.0007629394959</v>
      </c>
    </row>
    <row r="6332" spans="1:8" ht="15" customHeight="1" x14ac:dyDescent="0.2">
      <c r="A6332" s="152"/>
      <c r="B6332" s="152"/>
      <c r="C6332" s="152"/>
      <c r="D6332" s="152"/>
      <c r="E6332" s="153">
        <f>'2.40-Dati'!A6331</f>
        <v>45967.208333333336</v>
      </c>
      <c r="F6332" s="157">
        <f>'2.40-Dati'!B6331</f>
        <v>59.430000305175703</v>
      </c>
      <c r="G6332" s="157">
        <f t="shared" si="196"/>
        <v>-169.99816894529829</v>
      </c>
      <c r="H6332" s="157">
        <f t="shared" si="197"/>
        <v>-1130.0010681152985</v>
      </c>
    </row>
    <row r="6333" spans="1:8" ht="15" customHeight="1" x14ac:dyDescent="0.2">
      <c r="A6333" s="152"/>
      <c r="B6333" s="152"/>
      <c r="C6333" s="152"/>
      <c r="D6333" s="152"/>
      <c r="E6333" s="153">
        <f>'2.40-Dati'!A6332</f>
        <v>45968.208333333336</v>
      </c>
      <c r="F6333" s="157">
        <f>'2.40-Dati'!B6332</f>
        <v>59.75</v>
      </c>
      <c r="G6333" s="157">
        <f t="shared" si="196"/>
        <v>319.99969482429691</v>
      </c>
      <c r="H6333" s="157">
        <f t="shared" si="197"/>
        <v>150.00152587899862</v>
      </c>
    </row>
    <row r="6334" spans="1:8" ht="15" customHeight="1" x14ac:dyDescent="0.2">
      <c r="A6334" s="152"/>
      <c r="B6334" s="152"/>
      <c r="C6334" s="152"/>
      <c r="D6334" s="152"/>
      <c r="E6334" s="153">
        <f>'2.40-Dati'!A6333</f>
        <v>45971.208333333336</v>
      </c>
      <c r="F6334" s="157">
        <f>'2.40-Dati'!B6333</f>
        <v>60.130001068115199</v>
      </c>
      <c r="G6334" s="157">
        <f t="shared" si="196"/>
        <v>380.00106811519885</v>
      </c>
      <c r="H6334" s="157">
        <f t="shared" si="197"/>
        <v>700.00076293949576</v>
      </c>
    </row>
    <row r="6335" spans="1:8" ht="15" customHeight="1" x14ac:dyDescent="0.2">
      <c r="A6335" s="152"/>
      <c r="B6335" s="152"/>
      <c r="C6335" s="152"/>
      <c r="D6335" s="152"/>
      <c r="E6335" s="153">
        <f>'2.40-Dati'!A6334</f>
        <v>45972.208333333336</v>
      </c>
      <c r="F6335" s="157">
        <f>'2.40-Dati'!B6334</f>
        <v>61.040000915527301</v>
      </c>
      <c r="G6335" s="157">
        <f t="shared" si="196"/>
        <v>909.99984741210233</v>
      </c>
      <c r="H6335" s="157">
        <f t="shared" si="197"/>
        <v>1290.0009155273012</v>
      </c>
    </row>
    <row r="6336" spans="1:8" ht="15" customHeight="1" x14ac:dyDescent="0.2">
      <c r="A6336" s="152"/>
      <c r="B6336" s="152"/>
      <c r="C6336" s="152"/>
      <c r="D6336" s="152"/>
      <c r="E6336" s="153">
        <f>'2.40-Dati'!A6335</f>
        <v>45973.208333333336</v>
      </c>
      <c r="F6336" s="157">
        <f>'2.40-Dati'!B6335</f>
        <v>58.490001678466797</v>
      </c>
      <c r="G6336" s="157">
        <f t="shared" si="196"/>
        <v>-2549.9992370605041</v>
      </c>
      <c r="H6336" s="157">
        <f t="shared" si="197"/>
        <v>-1639.9993896484018</v>
      </c>
    </row>
    <row r="6337" spans="1:8" ht="15" customHeight="1" x14ac:dyDescent="0.2">
      <c r="A6337" s="152"/>
      <c r="B6337" s="152"/>
      <c r="C6337" s="152"/>
      <c r="D6337" s="152"/>
      <c r="E6337" s="153">
        <f>'2.40-Dati'!A6336</f>
        <v>45974.208333333336</v>
      </c>
      <c r="F6337" s="157">
        <f>'2.40-Dati'!B6336</f>
        <v>58.689998626708899</v>
      </c>
      <c r="G6337" s="157">
        <f t="shared" si="196"/>
        <v>199.99694824210223</v>
      </c>
      <c r="H6337" s="157">
        <f t="shared" si="197"/>
        <v>-2350.0022888184021</v>
      </c>
    </row>
    <row r="6338" spans="1:8" ht="15" customHeight="1" x14ac:dyDescent="0.2">
      <c r="A6338" s="152"/>
      <c r="B6338" s="152"/>
      <c r="C6338" s="152"/>
      <c r="D6338" s="152"/>
      <c r="E6338" s="153">
        <f>'2.40-Dati'!A6337</f>
        <v>45975.208333333336</v>
      </c>
      <c r="F6338" s="157">
        <f>'2.40-Dati'!B6337</f>
        <v>60.090000152587798</v>
      </c>
      <c r="G6338" s="157">
        <f t="shared" si="196"/>
        <v>1400.0015258788992</v>
      </c>
      <c r="H6338" s="157">
        <f t="shared" si="197"/>
        <v>1599.9984741210014</v>
      </c>
    </row>
    <row r="6339" spans="1:8" ht="15" customHeight="1" x14ac:dyDescent="0.2">
      <c r="A6339" s="152"/>
      <c r="B6339" s="152"/>
      <c r="C6339" s="152"/>
      <c r="D6339" s="152"/>
      <c r="E6339" s="153">
        <f>'2.40-Dati'!A6338</f>
        <v>45978.208333333336</v>
      </c>
      <c r="F6339" s="157">
        <f>'2.40-Dati'!B6338</f>
        <v>59.909999847412102</v>
      </c>
      <c r="G6339" s="157">
        <f t="shared" si="196"/>
        <v>-180.00030517569598</v>
      </c>
      <c r="H6339" s="157">
        <f t="shared" si="197"/>
        <v>1220.0012207032032</v>
      </c>
    </row>
    <row r="6340" spans="1:8" ht="15" customHeight="1" x14ac:dyDescent="0.2">
      <c r="A6340" s="152"/>
      <c r="B6340" s="152"/>
      <c r="C6340" s="152"/>
      <c r="D6340" s="152"/>
      <c r="E6340" s="153">
        <f>'2.40-Dati'!A6339</f>
        <v>45979.208333333336</v>
      </c>
      <c r="F6340" s="157">
        <f>'2.40-Dati'!B6339</f>
        <v>60.740001678466797</v>
      </c>
      <c r="G6340" s="157">
        <f t="shared" ref="G6340:G6403" si="198">IF($B$1="lunga",1,-1)*$B$3*(F6340-F6339)</f>
        <v>830.00183105469455</v>
      </c>
      <c r="H6340" s="157">
        <f t="shared" si="197"/>
        <v>650.00152587899856</v>
      </c>
    </row>
    <row r="6341" spans="1:8" ht="15" customHeight="1" x14ac:dyDescent="0.2">
      <c r="A6341" s="152"/>
      <c r="B6341" s="152"/>
      <c r="C6341" s="152"/>
      <c r="D6341" s="152"/>
      <c r="E6341" s="153">
        <f>'2.40-Dati'!A6340</f>
        <v>45980.208333333336</v>
      </c>
      <c r="F6341" s="157">
        <f>'2.40-Dati'!B6340</f>
        <v>59.439998626708899</v>
      </c>
      <c r="G6341" s="157">
        <f t="shared" si="198"/>
        <v>-1300.0030517578978</v>
      </c>
      <c r="H6341" s="157">
        <f t="shared" ref="H6341:H6404" si="199">G6340+G6341</f>
        <v>-470.00122070320322</v>
      </c>
    </row>
    <row r="6342" spans="1:8" ht="15" customHeight="1" x14ac:dyDescent="0.2">
      <c r="A6342" s="152"/>
      <c r="B6342" s="152"/>
      <c r="C6342" s="152"/>
      <c r="D6342" s="152"/>
      <c r="E6342" s="153">
        <f>'2.40-Dati'!A6341</f>
        <v>45981.208333333336</v>
      </c>
      <c r="F6342" s="157">
        <f>'2.40-Dati'!B6341</f>
        <v>59.139999389648402</v>
      </c>
      <c r="G6342" s="157">
        <f t="shared" si="198"/>
        <v>-299.99923706049714</v>
      </c>
      <c r="H6342" s="157">
        <f t="shared" si="199"/>
        <v>-1600.0022888183948</v>
      </c>
    </row>
    <row r="6343" spans="1:8" ht="15" customHeight="1" x14ac:dyDescent="0.2">
      <c r="A6343" s="152"/>
      <c r="B6343" s="152"/>
      <c r="C6343" s="152"/>
      <c r="D6343" s="152"/>
      <c r="E6343" s="153">
        <f>'2.40-Dati'!A6342</f>
        <v>45982.208333333336</v>
      </c>
      <c r="F6343" s="157">
        <f>'2.40-Dati'!B6342</f>
        <v>58.060001373291001</v>
      </c>
      <c r="G6343" s="157">
        <f t="shared" si="198"/>
        <v>-1079.9980163574005</v>
      </c>
      <c r="H6343" s="157">
        <f t="shared" si="199"/>
        <v>-1379.9972534178976</v>
      </c>
    </row>
    <row r="6344" spans="1:8" ht="15" customHeight="1" x14ac:dyDescent="0.2">
      <c r="A6344" s="152"/>
      <c r="B6344" s="152"/>
      <c r="C6344" s="152"/>
      <c r="D6344" s="152"/>
      <c r="E6344" s="153">
        <f>'2.40-Dati'!A6343</f>
        <v>45985.208333333336</v>
      </c>
      <c r="F6344" s="157">
        <f>'2.40-Dati'!B6343</f>
        <v>58.840000152587798</v>
      </c>
      <c r="G6344" s="157">
        <f t="shared" si="198"/>
        <v>779.99877929679678</v>
      </c>
      <c r="H6344" s="157">
        <f t="shared" si="199"/>
        <v>-299.99923706060372</v>
      </c>
    </row>
    <row r="6345" spans="1:8" ht="15" customHeight="1" x14ac:dyDescent="0.2">
      <c r="A6345" s="152"/>
      <c r="B6345" s="152"/>
      <c r="C6345" s="152"/>
      <c r="D6345" s="152"/>
      <c r="E6345" s="153">
        <f>'2.40-Dati'!A6344</f>
        <v>45986.208333333336</v>
      </c>
      <c r="F6345" s="157">
        <f>'2.40-Dati'!B6344</f>
        <v>57.950000762939403</v>
      </c>
      <c r="G6345" s="157">
        <f t="shared" si="198"/>
        <v>-889.99938964839487</v>
      </c>
      <c r="H6345" s="157">
        <f t="shared" si="199"/>
        <v>-110.00061035159808</v>
      </c>
    </row>
    <row r="6346" spans="1:8" ht="15" customHeight="1" x14ac:dyDescent="0.2">
      <c r="A6346" s="152"/>
      <c r="B6346" s="152"/>
      <c r="C6346" s="152"/>
      <c r="D6346" s="152"/>
      <c r="E6346" s="153">
        <f>'2.40-Dati'!A6345</f>
        <v>45987.208333333336</v>
      </c>
      <c r="F6346" s="157">
        <f>'2.40-Dati'!B6345</f>
        <v>58.650001525878899</v>
      </c>
      <c r="G6346" s="157">
        <f t="shared" si="198"/>
        <v>700.00076293949576</v>
      </c>
      <c r="H6346" s="157">
        <f t="shared" si="199"/>
        <v>-189.99862670889911</v>
      </c>
    </row>
    <row r="6347" spans="1:8" ht="15" customHeight="1" x14ac:dyDescent="0.2">
      <c r="A6347" s="152"/>
      <c r="B6347" s="152"/>
      <c r="C6347" s="152"/>
      <c r="D6347" s="152"/>
      <c r="E6347" s="153">
        <f>'2.40-Dati'!A6346</f>
        <v>45989.604166666664</v>
      </c>
      <c r="F6347" s="157">
        <f>'2.40-Dati'!B6346</f>
        <v>58.549999237060497</v>
      </c>
      <c r="G6347" s="157">
        <f t="shared" si="198"/>
        <v>-100.00228881840201</v>
      </c>
      <c r="H6347" s="157">
        <f t="shared" si="199"/>
        <v>599.99847412109375</v>
      </c>
    </row>
    <row r="6348" spans="1:8" ht="15" customHeight="1" x14ac:dyDescent="0.2">
      <c r="A6348" s="152"/>
      <c r="B6348" s="152"/>
      <c r="C6348" s="152"/>
      <c r="D6348" s="152"/>
      <c r="E6348" s="153">
        <f>'2.40-Dati'!A6347</f>
        <v>45992.208333333336</v>
      </c>
      <c r="F6348" s="157">
        <f>'2.40-Dati'!B6347</f>
        <v>59.319999694824197</v>
      </c>
      <c r="G6348" s="157">
        <f t="shared" si="198"/>
        <v>770.0004577637003</v>
      </c>
      <c r="H6348" s="157">
        <f t="shared" si="199"/>
        <v>669.99816894529829</v>
      </c>
    </row>
    <row r="6349" spans="1:8" ht="15" customHeight="1" x14ac:dyDescent="0.2">
      <c r="A6349" s="152"/>
      <c r="B6349" s="152"/>
      <c r="C6349" s="152"/>
      <c r="D6349" s="152"/>
      <c r="E6349" s="153">
        <f>'2.40-Dati'!A6348</f>
        <v>45993.208333333336</v>
      </c>
      <c r="F6349" s="157">
        <f>'2.40-Dati'!B6348</f>
        <v>58.639999389648402</v>
      </c>
      <c r="G6349" s="157">
        <f t="shared" si="198"/>
        <v>-680.00030517579546</v>
      </c>
      <c r="H6349" s="157">
        <f t="shared" si="199"/>
        <v>90.000152587904836</v>
      </c>
    </row>
    <row r="6350" spans="1:8" ht="15" customHeight="1" x14ac:dyDescent="0.2">
      <c r="A6350" s="152"/>
      <c r="B6350" s="152"/>
      <c r="C6350" s="152"/>
      <c r="D6350" s="152"/>
      <c r="E6350" s="153">
        <f>'2.40-Dati'!A6349</f>
        <v>45994.208333333336</v>
      </c>
      <c r="F6350" s="157">
        <f>'2.40-Dati'!B6349</f>
        <v>58.950000762939403</v>
      </c>
      <c r="G6350" s="157">
        <f t="shared" si="198"/>
        <v>310.00137329100141</v>
      </c>
      <c r="H6350" s="157">
        <f t="shared" si="199"/>
        <v>-369.99893188479405</v>
      </c>
    </row>
    <row r="6351" spans="1:8" ht="15" customHeight="1" x14ac:dyDescent="0.2">
      <c r="A6351" s="152"/>
      <c r="B6351" s="152"/>
      <c r="C6351" s="152"/>
      <c r="D6351" s="152"/>
      <c r="E6351" s="153">
        <f>'2.40-Dati'!A6350</f>
        <v>45995.208333333336</v>
      </c>
      <c r="F6351" s="157">
        <f>'2.40-Dati'!B6350</f>
        <v>59.669998168945298</v>
      </c>
      <c r="G6351" s="157">
        <f t="shared" si="198"/>
        <v>719.99740600589485</v>
      </c>
      <c r="H6351" s="157">
        <f t="shared" si="199"/>
        <v>1029.9987792968964</v>
      </c>
    </row>
    <row r="6352" spans="1:8" ht="15" customHeight="1" x14ac:dyDescent="0.2">
      <c r="A6352" s="152"/>
      <c r="B6352" s="152"/>
      <c r="C6352" s="152"/>
      <c r="D6352" s="152"/>
      <c r="E6352" s="153">
        <f>'2.40-Dati'!A6351</f>
        <v>45996.208333333336</v>
      </c>
      <c r="F6352" s="157">
        <f>'2.40-Dati'!B6351</f>
        <v>60.080001831054602</v>
      </c>
      <c r="G6352" s="157">
        <f t="shared" si="198"/>
        <v>410.00366210930395</v>
      </c>
      <c r="H6352" s="157">
        <f t="shared" si="199"/>
        <v>1130.0010681151989</v>
      </c>
    </row>
    <row r="6353" spans="1:8" ht="15" customHeight="1" x14ac:dyDescent="0.2">
      <c r="A6353" s="152"/>
      <c r="B6353" s="152"/>
      <c r="C6353" s="152"/>
      <c r="D6353" s="152"/>
      <c r="E6353" s="153">
        <f>'2.40-Dati'!A6352</f>
        <v>45999.208333333336</v>
      </c>
      <c r="F6353" s="157">
        <f>'2.40-Dati'!B6352</f>
        <v>58.880001068115199</v>
      </c>
      <c r="G6353" s="157">
        <f t="shared" si="198"/>
        <v>-1200.0007629394033</v>
      </c>
      <c r="H6353" s="157">
        <f t="shared" si="199"/>
        <v>-789.99710083009938</v>
      </c>
    </row>
    <row r="6354" spans="1:8" ht="15" customHeight="1" x14ac:dyDescent="0.2">
      <c r="A6354" s="152"/>
      <c r="B6354" s="152"/>
      <c r="C6354" s="152"/>
      <c r="D6354" s="152"/>
      <c r="E6354" s="153">
        <f>'2.40-Dati'!A6353</f>
        <v>46000.208333333336</v>
      </c>
      <c r="F6354" s="157">
        <f>'2.40-Dati'!B6353</f>
        <v>58.25</v>
      </c>
      <c r="G6354" s="157">
        <f t="shared" si="198"/>
        <v>-630.0010681151989</v>
      </c>
      <c r="H6354" s="157">
        <f t="shared" si="199"/>
        <v>-1830.0018310546022</v>
      </c>
    </row>
    <row r="6355" spans="1:8" ht="15" customHeight="1" x14ac:dyDescent="0.2">
      <c r="A6355" s="152"/>
      <c r="B6355" s="152"/>
      <c r="C6355" s="152"/>
      <c r="D6355" s="152"/>
      <c r="E6355" s="153">
        <f>'2.40-Dati'!A6354</f>
        <v>46001.208333333336</v>
      </c>
      <c r="F6355" s="157">
        <f>'2.40-Dati'!B6354</f>
        <v>58.459999084472599</v>
      </c>
      <c r="G6355" s="157">
        <f t="shared" si="198"/>
        <v>209.99908447259941</v>
      </c>
      <c r="H6355" s="157">
        <f t="shared" si="199"/>
        <v>-420.0019836425995</v>
      </c>
    </row>
    <row r="6356" spans="1:8" ht="15" customHeight="1" x14ac:dyDescent="0.2">
      <c r="A6356" s="152"/>
      <c r="B6356" s="152"/>
      <c r="C6356" s="152"/>
      <c r="D6356" s="152"/>
      <c r="E6356" s="153">
        <f>'2.40-Dati'!A6355</f>
        <v>46002.208333333336</v>
      </c>
      <c r="F6356" s="157">
        <f>'2.40-Dati'!B6355</f>
        <v>57.599998474121001</v>
      </c>
      <c r="G6356" s="157">
        <f t="shared" si="198"/>
        <v>-860.00061035159797</v>
      </c>
      <c r="H6356" s="157">
        <f t="shared" si="199"/>
        <v>-650.00152587899856</v>
      </c>
    </row>
    <row r="6357" spans="1:8" ht="15" customHeight="1" x14ac:dyDescent="0.2">
      <c r="A6357" s="152"/>
      <c r="B6357" s="152"/>
      <c r="C6357" s="152"/>
      <c r="D6357" s="152"/>
      <c r="E6357" s="153">
        <f>'2.40-Dati'!A6356</f>
        <v>46003.208333333336</v>
      </c>
      <c r="F6357" s="157">
        <f>'2.40-Dati'!B6356</f>
        <v>57.439998626708899</v>
      </c>
      <c r="G6357" s="157">
        <f t="shared" si="198"/>
        <v>-159.99984741210227</v>
      </c>
      <c r="H6357" s="157">
        <f t="shared" si="199"/>
        <v>-1020.0004577637003</v>
      </c>
    </row>
    <row r="6358" spans="1:8" ht="15" customHeight="1" x14ac:dyDescent="0.2">
      <c r="A6358" s="152"/>
      <c r="B6358" s="152"/>
      <c r="C6358" s="152"/>
      <c r="D6358" s="152"/>
      <c r="E6358" s="153">
        <f>'2.40-Dati'!A6357</f>
        <v>46006.208333333336</v>
      </c>
      <c r="F6358" s="157">
        <f>'2.40-Dati'!B6357</f>
        <v>56.819999694824197</v>
      </c>
      <c r="G6358" s="157">
        <f t="shared" si="198"/>
        <v>-619.99893188470173</v>
      </c>
      <c r="H6358" s="157">
        <f t="shared" si="199"/>
        <v>-779.99877929680406</v>
      </c>
    </row>
    <row r="6359" spans="1:8" ht="15" customHeight="1" x14ac:dyDescent="0.2">
      <c r="A6359" s="152"/>
      <c r="B6359" s="152"/>
      <c r="C6359" s="152"/>
      <c r="D6359" s="152"/>
      <c r="E6359" s="153">
        <f>'2.40-Dati'!A6358</f>
        <v>46007.208333333336</v>
      </c>
      <c r="F6359" s="157">
        <f>'2.40-Dati'!B6358</f>
        <v>55.270000457763601</v>
      </c>
      <c r="G6359" s="157">
        <f t="shared" si="198"/>
        <v>-1549.9992370605967</v>
      </c>
      <c r="H6359" s="157">
        <f t="shared" si="199"/>
        <v>-2169.9981689452984</v>
      </c>
    </row>
    <row r="6360" spans="1:8" ht="15" customHeight="1" x14ac:dyDescent="0.2">
      <c r="A6360" s="152"/>
      <c r="B6360" s="152"/>
      <c r="C6360" s="152"/>
      <c r="D6360" s="152"/>
      <c r="E6360" s="153">
        <f>'2.40-Dati'!A6359</f>
        <v>46008.208333333336</v>
      </c>
      <c r="F6360" s="157">
        <f>'2.40-Dati'!B6359</f>
        <v>55.939998626708899</v>
      </c>
      <c r="G6360" s="157">
        <f t="shared" si="198"/>
        <v>669.99816894529829</v>
      </c>
      <c r="H6360" s="157">
        <f t="shared" si="199"/>
        <v>-880.00106811529838</v>
      </c>
    </row>
    <row r="6361" spans="1:8" ht="15" customHeight="1" x14ac:dyDescent="0.2">
      <c r="A6361" s="152"/>
      <c r="B6361" s="152"/>
      <c r="C6361" s="152"/>
      <c r="D6361" s="152"/>
      <c r="E6361" s="153">
        <f>'2.40-Dati'!A6360</f>
        <v>46009.208333333336</v>
      </c>
      <c r="F6361" s="157">
        <f>'2.40-Dati'!B6360</f>
        <v>56.150001525878899</v>
      </c>
      <c r="G6361" s="157">
        <f t="shared" si="198"/>
        <v>210.00289917000003</v>
      </c>
      <c r="H6361" s="157">
        <f t="shared" si="199"/>
        <v>880.00106811529827</v>
      </c>
    </row>
    <row r="6362" spans="1:8" ht="15" customHeight="1" x14ac:dyDescent="0.2">
      <c r="A6362" s="152"/>
      <c r="B6362" s="152"/>
      <c r="C6362" s="152"/>
      <c r="D6362" s="152"/>
      <c r="E6362" s="153">
        <f>'2.40-Dati'!A6361</f>
        <v>46010.208333333336</v>
      </c>
      <c r="F6362" s="157">
        <f>'2.40-Dati'!B6361</f>
        <v>56.659999847412102</v>
      </c>
      <c r="G6362" s="157">
        <f t="shared" si="198"/>
        <v>509.99832153320313</v>
      </c>
      <c r="H6362" s="157">
        <f t="shared" si="199"/>
        <v>720.00122070320322</v>
      </c>
    </row>
    <row r="6363" spans="1:8" ht="15" customHeight="1" x14ac:dyDescent="0.2">
      <c r="A6363" s="152"/>
      <c r="B6363" s="152"/>
      <c r="C6363" s="152"/>
      <c r="D6363" s="152"/>
      <c r="E6363" s="153">
        <f>'2.40-Dati'!A6362</f>
        <v>46013.208333333336</v>
      </c>
      <c r="F6363" s="157">
        <f>'2.40-Dati'!B6362</f>
        <v>58.009998321533203</v>
      </c>
      <c r="G6363" s="157">
        <f t="shared" si="198"/>
        <v>1349.9984741211008</v>
      </c>
      <c r="H6363" s="157">
        <f t="shared" si="199"/>
        <v>1859.9967956543039</v>
      </c>
    </row>
    <row r="6364" spans="1:8" ht="15" customHeight="1" x14ac:dyDescent="0.2">
      <c r="A6364" s="152"/>
      <c r="B6364" s="152"/>
      <c r="C6364" s="152"/>
      <c r="D6364" s="152"/>
      <c r="E6364" s="153">
        <f>'2.40-Dati'!A6363</f>
        <v>46014.208333333336</v>
      </c>
      <c r="F6364" s="157">
        <f>'2.40-Dati'!B6363</f>
        <v>58.380001068115199</v>
      </c>
      <c r="G6364" s="157">
        <f t="shared" si="198"/>
        <v>370.00274658199572</v>
      </c>
      <c r="H6364" s="157">
        <f t="shared" si="199"/>
        <v>1720.0012207030966</v>
      </c>
    </row>
    <row r="6365" spans="1:8" ht="15" customHeight="1" x14ac:dyDescent="0.2">
      <c r="A6365" s="152"/>
      <c r="B6365" s="152"/>
      <c r="C6365" s="152"/>
      <c r="D6365" s="152"/>
      <c r="E6365" s="153">
        <f>'2.40-Dati'!A6364</f>
        <v>46015.604166666664</v>
      </c>
      <c r="F6365" s="157">
        <f>'2.40-Dati'!B6364</f>
        <v>58.349998474121001</v>
      </c>
      <c r="G6365" s="157">
        <f t="shared" si="198"/>
        <v>-30.002593994197468</v>
      </c>
      <c r="H6365" s="157">
        <f t="shared" si="199"/>
        <v>340.00015258779825</v>
      </c>
    </row>
    <row r="6366" spans="1:8" ht="15" customHeight="1" x14ac:dyDescent="0.2">
      <c r="A6366" s="152"/>
      <c r="B6366" s="152"/>
      <c r="C6366" s="152"/>
      <c r="D6366" s="152"/>
      <c r="E6366" s="153">
        <f>'2.40-Dati'!A6365</f>
        <v>46017.208333333336</v>
      </c>
      <c r="F6366" s="157">
        <f>'2.40-Dati'!B6365</f>
        <v>56.740001678466797</v>
      </c>
      <c r="G6366" s="157">
        <f t="shared" si="198"/>
        <v>-1609.9967956542046</v>
      </c>
      <c r="H6366" s="157">
        <f t="shared" si="199"/>
        <v>-1639.999389648402</v>
      </c>
    </row>
    <row r="6367" spans="1:8" ht="15" customHeight="1" x14ac:dyDescent="0.2">
      <c r="A6367" s="152"/>
      <c r="B6367" s="152"/>
      <c r="C6367" s="152"/>
      <c r="D6367" s="152"/>
      <c r="E6367" s="153">
        <f>'2.40-Dati'!A6366</f>
        <v>46020.208333333336</v>
      </c>
      <c r="F6367" s="157">
        <f>'2.40-Dati'!B6366</f>
        <v>58.080001831054602</v>
      </c>
      <c r="G6367" s="157">
        <f t="shared" si="198"/>
        <v>1340.0001525878054</v>
      </c>
      <c r="H6367" s="157">
        <f t="shared" si="199"/>
        <v>-269.9966430663992</v>
      </c>
    </row>
    <row r="6368" spans="1:8" ht="15" customHeight="1" x14ac:dyDescent="0.2">
      <c r="A6368" s="152"/>
      <c r="B6368" s="152"/>
      <c r="C6368" s="152"/>
      <c r="D6368" s="152"/>
      <c r="E6368" s="153">
        <f>'2.40-Dati'!A6367</f>
        <v>46021.208333333336</v>
      </c>
      <c r="F6368" s="157">
        <f>'2.40-Dati'!B6367</f>
        <v>57.950000762939403</v>
      </c>
      <c r="G6368" s="157">
        <f t="shared" si="198"/>
        <v>-130.00106811519885</v>
      </c>
      <c r="H6368" s="157">
        <f t="shared" si="199"/>
        <v>1209.9990844726065</v>
      </c>
    </row>
    <row r="6369" spans="1:8" ht="15" customHeight="1" x14ac:dyDescent="0.2">
      <c r="A6369" s="152"/>
      <c r="B6369" s="152"/>
      <c r="C6369" s="152"/>
      <c r="D6369" s="152"/>
      <c r="E6369" s="153">
        <f>'2.40-Dati'!A6368</f>
        <v>46022.208333333336</v>
      </c>
      <c r="F6369" s="157">
        <f>'2.40-Dati'!B6368</f>
        <v>57.419998168945298</v>
      </c>
      <c r="G6369" s="157">
        <f t="shared" si="198"/>
        <v>-530.00259399410515</v>
      </c>
      <c r="H6369" s="157">
        <f t="shared" si="199"/>
        <v>-660.00366210930406</v>
      </c>
    </row>
    <row r="6370" spans="1:8" ht="15" customHeight="1" x14ac:dyDescent="0.2">
      <c r="A6370" s="152"/>
      <c r="B6370" s="152"/>
      <c r="C6370" s="152"/>
      <c r="D6370" s="152"/>
      <c r="E6370" s="153">
        <f>'2.40-Dati'!A6369</f>
        <v>46024.208333333336</v>
      </c>
      <c r="F6370" s="157">
        <f>'2.40-Dati'!B6369</f>
        <v>57.319999694824197</v>
      </c>
      <c r="G6370" s="157">
        <f t="shared" si="198"/>
        <v>-99.998474121100855</v>
      </c>
      <c r="H6370" s="157">
        <f t="shared" si="199"/>
        <v>-630.00106811520595</v>
      </c>
    </row>
    <row r="6371" spans="1:8" ht="15" customHeight="1" x14ac:dyDescent="0.2">
      <c r="A6371" s="152"/>
      <c r="B6371" s="152"/>
      <c r="C6371" s="152"/>
      <c r="D6371" s="152"/>
      <c r="E6371" s="153">
        <f>'2.40-Dati'!A6370</f>
        <v>46027.208333333336</v>
      </c>
      <c r="F6371" s="157">
        <f>'2.40-Dati'!B6370</f>
        <v>58.319999694824197</v>
      </c>
      <c r="G6371" s="157">
        <f t="shared" si="198"/>
        <v>1000</v>
      </c>
      <c r="H6371" s="157">
        <f t="shared" si="199"/>
        <v>900.0015258788992</v>
      </c>
    </row>
    <row r="6372" spans="1:8" ht="15" customHeight="1" x14ac:dyDescent="0.2">
      <c r="A6372" s="152"/>
      <c r="B6372" s="152"/>
      <c r="C6372" s="152"/>
      <c r="D6372" s="152"/>
      <c r="E6372" s="153">
        <f>'2.40-Dati'!A6371</f>
        <v>46028.208333333336</v>
      </c>
      <c r="F6372" s="157">
        <f>'2.40-Dati'!B6371</f>
        <v>57.130001068115199</v>
      </c>
      <c r="G6372" s="157">
        <f t="shared" si="198"/>
        <v>-1189.9986267089985</v>
      </c>
      <c r="H6372" s="157">
        <f t="shared" si="199"/>
        <v>-189.99862670899847</v>
      </c>
    </row>
    <row r="6373" spans="1:8" ht="15" customHeight="1" x14ac:dyDescent="0.2">
      <c r="A6373" s="152"/>
      <c r="B6373" s="152"/>
      <c r="C6373" s="152"/>
      <c r="D6373" s="152"/>
      <c r="E6373" s="153">
        <f>'2.40-Dati'!A6372</f>
        <v>46029.208333333336</v>
      </c>
      <c r="F6373" s="157">
        <f>'2.40-Dati'!B6372</f>
        <v>55.990001678466797</v>
      </c>
      <c r="G6373" s="157">
        <f t="shared" si="198"/>
        <v>-1139.999389648402</v>
      </c>
      <c r="H6373" s="157">
        <f t="shared" si="199"/>
        <v>-2329.9980163574005</v>
      </c>
    </row>
    <row r="6374" spans="1:8" ht="15" customHeight="1" x14ac:dyDescent="0.2">
      <c r="A6374" s="152"/>
      <c r="B6374" s="152"/>
      <c r="C6374" s="152"/>
      <c r="D6374" s="152"/>
      <c r="E6374" s="153">
        <f>'2.40-Dati'!A6373</f>
        <v>46030.208333333336</v>
      </c>
      <c r="F6374" s="157">
        <f>'2.40-Dati'!B6373</f>
        <v>57.759998321533203</v>
      </c>
      <c r="G6374" s="157">
        <f t="shared" si="198"/>
        <v>1769.9966430664063</v>
      </c>
      <c r="H6374" s="157">
        <f t="shared" si="199"/>
        <v>629.99725341800422</v>
      </c>
    </row>
    <row r="6375" spans="1:8" ht="15" customHeight="1" x14ac:dyDescent="0.2">
      <c r="A6375" s="152"/>
      <c r="B6375" s="152"/>
      <c r="C6375" s="152"/>
      <c r="D6375" s="152"/>
      <c r="E6375" s="153">
        <f>'2.40-Dati'!A6374</f>
        <v>46031.208333333336</v>
      </c>
      <c r="F6375" s="157">
        <f>'2.40-Dati'!B6374</f>
        <v>59.119998931884702</v>
      </c>
      <c r="G6375" s="157">
        <f t="shared" si="198"/>
        <v>1360.0006103514986</v>
      </c>
      <c r="H6375" s="157">
        <f t="shared" si="199"/>
        <v>3129.9972534179051</v>
      </c>
    </row>
    <row r="6376" spans="1:8" ht="15" customHeight="1" x14ac:dyDescent="0.2">
      <c r="A6376" s="152"/>
      <c r="B6376" s="152"/>
      <c r="C6376" s="152"/>
      <c r="D6376" s="152"/>
      <c r="E6376" s="153">
        <f>'2.40-Dati'!A6375</f>
        <v>46034.208333333336</v>
      </c>
      <c r="F6376" s="157">
        <f>'2.40-Dati'!B6375</f>
        <v>59.5</v>
      </c>
      <c r="G6376" s="157">
        <f t="shared" si="198"/>
        <v>380.00106811529832</v>
      </c>
      <c r="H6376" s="157">
        <f t="shared" si="199"/>
        <v>1740.0016784667969</v>
      </c>
    </row>
    <row r="6377" spans="1:8" ht="15" customHeight="1" x14ac:dyDescent="0.2">
      <c r="A6377" s="152"/>
      <c r="B6377" s="152"/>
      <c r="C6377" s="152"/>
      <c r="D6377" s="152"/>
      <c r="E6377" s="153">
        <f>'2.40-Dati'!A6376</f>
        <v>46035.208333333336</v>
      </c>
      <c r="F6377" s="157">
        <f>'2.40-Dati'!B6376</f>
        <v>61.150001525878899</v>
      </c>
      <c r="G6377" s="157">
        <f t="shared" si="198"/>
        <v>1650.0015258788992</v>
      </c>
      <c r="H6377" s="157">
        <f t="shared" si="199"/>
        <v>2030.0025939941975</v>
      </c>
    </row>
    <row r="6378" spans="1:8" ht="15" customHeight="1" x14ac:dyDescent="0.2">
      <c r="A6378" s="152"/>
      <c r="B6378" s="152"/>
      <c r="C6378" s="152"/>
      <c r="D6378" s="152"/>
      <c r="E6378" s="153">
        <f>'2.40-Dati'!A6377</f>
        <v>46036.208333333336</v>
      </c>
      <c r="F6378" s="157">
        <f>'2.40-Dati'!B6377</f>
        <v>62.020000457763601</v>
      </c>
      <c r="G6378" s="157">
        <f t="shared" si="198"/>
        <v>869.99893188470173</v>
      </c>
      <c r="H6378" s="157">
        <f t="shared" si="199"/>
        <v>2520.0004577636009</v>
      </c>
    </row>
    <row r="6379" spans="1:8" ht="15" customHeight="1" x14ac:dyDescent="0.2">
      <c r="A6379" s="152"/>
      <c r="B6379" s="152"/>
      <c r="C6379" s="152"/>
      <c r="D6379" s="152"/>
      <c r="E6379" s="153">
        <f>'2.40-Dati'!A6378</f>
        <v>46037.208333333336</v>
      </c>
      <c r="F6379" s="157">
        <f>'2.40-Dati'!B6378</f>
        <v>59.189998626708899</v>
      </c>
      <c r="G6379" s="157">
        <f t="shared" si="198"/>
        <v>-2830.0018310547016</v>
      </c>
      <c r="H6379" s="157">
        <f t="shared" si="199"/>
        <v>-1960.0028991699999</v>
      </c>
    </row>
    <row r="6380" spans="1:8" ht="15" customHeight="1" x14ac:dyDescent="0.2">
      <c r="A6380" s="152"/>
      <c r="B6380" s="152"/>
      <c r="C6380" s="152"/>
      <c r="D6380" s="152"/>
      <c r="E6380" s="153">
        <f>'2.40-Dati'!A6379</f>
        <v>46038.208333333336</v>
      </c>
      <c r="F6380" s="157">
        <f>'2.40-Dati'!B6379</f>
        <v>59.439998626708899</v>
      </c>
      <c r="G6380" s="157">
        <f t="shared" si="198"/>
        <v>250</v>
      </c>
      <c r="H6380" s="157">
        <f t="shared" si="199"/>
        <v>-2580.0018310547016</v>
      </c>
    </row>
    <row r="6381" spans="1:8" ht="15" customHeight="1" x14ac:dyDescent="0.2">
      <c r="A6381" s="152"/>
      <c r="B6381" s="152"/>
      <c r="C6381" s="152"/>
      <c r="D6381" s="152"/>
      <c r="E6381" s="153">
        <f>'2.40-Dati'!A6380</f>
        <v>46042.208333333336</v>
      </c>
      <c r="F6381" s="157">
        <f>'2.40-Dati'!B6380</f>
        <v>60.340000152587798</v>
      </c>
      <c r="G6381" s="157">
        <f t="shared" si="198"/>
        <v>900.0015258788992</v>
      </c>
      <c r="H6381" s="157">
        <f t="shared" si="199"/>
        <v>1150.0015258788992</v>
      </c>
    </row>
    <row r="6382" spans="1:8" ht="15" customHeight="1" x14ac:dyDescent="0.2">
      <c r="A6382" s="152"/>
      <c r="B6382" s="152"/>
      <c r="C6382" s="152"/>
      <c r="D6382" s="152"/>
      <c r="E6382" s="153">
        <f>'2.40-Dati'!A6381</f>
        <v>46043.208333333336</v>
      </c>
      <c r="F6382" s="157">
        <f>'2.40-Dati'!B6381</f>
        <v>60.619998931884702</v>
      </c>
      <c r="G6382" s="157">
        <f t="shared" si="198"/>
        <v>279.99877929690342</v>
      </c>
      <c r="H6382" s="157">
        <f t="shared" si="199"/>
        <v>1180.0003051758026</v>
      </c>
    </row>
    <row r="6383" spans="1:8" ht="15" customHeight="1" x14ac:dyDescent="0.2">
      <c r="A6383" s="152"/>
      <c r="B6383" s="152"/>
      <c r="C6383" s="152"/>
      <c r="D6383" s="152"/>
      <c r="E6383" s="153">
        <f>'2.40-Dati'!A6382</f>
        <v>46044.208333333336</v>
      </c>
      <c r="F6383" s="157">
        <f>'2.40-Dati'!B6382</f>
        <v>59.360000610351499</v>
      </c>
      <c r="G6383" s="157">
        <f t="shared" si="198"/>
        <v>-1259.9983215332031</v>
      </c>
      <c r="H6383" s="157">
        <f t="shared" si="199"/>
        <v>-979.9995422362997</v>
      </c>
    </row>
    <row r="6384" spans="1:8" ht="15" customHeight="1" x14ac:dyDescent="0.2">
      <c r="A6384" s="152"/>
      <c r="B6384" s="152"/>
      <c r="C6384" s="152"/>
      <c r="D6384" s="152"/>
      <c r="E6384" s="153">
        <f>'2.40-Dati'!A6383</f>
        <v>46045.208333333336</v>
      </c>
      <c r="F6384" s="157">
        <f>'2.40-Dati'!B6383</f>
        <v>61.069999694824197</v>
      </c>
      <c r="G6384" s="157">
        <f t="shared" si="198"/>
        <v>1709.999084472699</v>
      </c>
      <c r="H6384" s="157">
        <f t="shared" si="199"/>
        <v>450.00076293949587</v>
      </c>
    </row>
    <row r="6385" spans="1:8" ht="15" customHeight="1" x14ac:dyDescent="0.2">
      <c r="A6385" s="152"/>
      <c r="B6385" s="152"/>
      <c r="C6385" s="152"/>
      <c r="D6385" s="152"/>
      <c r="E6385" s="153">
        <f>'2.40-Dati'!A6384</f>
        <v>46048.208333333336</v>
      </c>
      <c r="F6385" s="157">
        <f>'2.40-Dati'!B6384</f>
        <v>60.630001068115199</v>
      </c>
      <c r="G6385" s="157">
        <f t="shared" si="198"/>
        <v>-439.99862670899859</v>
      </c>
      <c r="H6385" s="157">
        <f t="shared" si="199"/>
        <v>1270.0004577637005</v>
      </c>
    </row>
    <row r="6386" spans="1:8" ht="15" customHeight="1" x14ac:dyDescent="0.2">
      <c r="A6386" s="152"/>
      <c r="B6386" s="152"/>
      <c r="C6386" s="152"/>
      <c r="D6386" s="152"/>
      <c r="E6386" s="153">
        <f>'2.40-Dati'!A6385</f>
        <v>46049.208333333336</v>
      </c>
      <c r="F6386" s="157">
        <f>'2.40-Dati'!B6385</f>
        <v>62.389999389648402</v>
      </c>
      <c r="G6386" s="157">
        <f t="shared" si="198"/>
        <v>1759.9983215332031</v>
      </c>
      <c r="H6386" s="157">
        <f t="shared" si="199"/>
        <v>1319.9996948242047</v>
      </c>
    </row>
    <row r="6387" spans="1:8" ht="15" customHeight="1" x14ac:dyDescent="0.2">
      <c r="A6387" s="152"/>
      <c r="B6387" s="152"/>
      <c r="C6387" s="152"/>
      <c r="D6387" s="152"/>
      <c r="E6387" s="153">
        <f>'2.40-Dati'!A6386</f>
        <v>46050.208333333336</v>
      </c>
      <c r="F6387" s="157">
        <f>'2.40-Dati'!B6386</f>
        <v>63.209999084472599</v>
      </c>
      <c r="G6387" s="157">
        <f t="shared" si="198"/>
        <v>819.99969482419738</v>
      </c>
      <c r="H6387" s="157">
        <f t="shared" si="199"/>
        <v>2579.9980163574005</v>
      </c>
    </row>
    <row r="6388" spans="1:8" ht="15" customHeight="1" x14ac:dyDescent="0.2">
      <c r="A6388" s="152"/>
      <c r="B6388" s="152"/>
      <c r="C6388" s="152"/>
      <c r="D6388" s="152"/>
      <c r="E6388" s="153">
        <f>'2.40-Dati'!A6387</f>
        <v>46051.208333333336</v>
      </c>
      <c r="F6388" s="157">
        <f>'2.40-Dati'!B6387</f>
        <v>65.419998168945298</v>
      </c>
      <c r="G6388" s="157">
        <f t="shared" si="198"/>
        <v>2209.999084472699</v>
      </c>
      <c r="H6388" s="157">
        <f t="shared" si="199"/>
        <v>3029.9987792968964</v>
      </c>
    </row>
    <row r="6389" spans="1:8" ht="15" customHeight="1" x14ac:dyDescent="0.2">
      <c r="A6389" s="152"/>
      <c r="B6389" s="152"/>
      <c r="C6389" s="152"/>
      <c r="D6389" s="152"/>
      <c r="E6389" s="153">
        <f>'2.40-Dati'!A6388</f>
        <v>46052.208333333336</v>
      </c>
      <c r="F6389" s="157">
        <f>'2.40-Dati'!B6388</f>
        <v>65.209999084472599</v>
      </c>
      <c r="G6389" s="157">
        <f t="shared" si="198"/>
        <v>-209.99908447269888</v>
      </c>
      <c r="H6389" s="157">
        <f t="shared" si="199"/>
        <v>2000</v>
      </c>
    </row>
    <row r="6390" spans="1:8" ht="15" customHeight="1" x14ac:dyDescent="0.2">
      <c r="A6390" s="152"/>
      <c r="B6390" s="152"/>
      <c r="C6390" s="152"/>
      <c r="D6390" s="152"/>
      <c r="E6390" s="153">
        <f>'2.40-Dati'!A6389</f>
        <v>46055.208333333336</v>
      </c>
      <c r="F6390" s="157">
        <f>'2.40-Dati'!B6389</f>
        <v>62.139999389648402</v>
      </c>
      <c r="G6390" s="157">
        <f t="shared" si="198"/>
        <v>-3069.9996948241974</v>
      </c>
      <c r="H6390" s="157">
        <f t="shared" si="199"/>
        <v>-3279.9987792968964</v>
      </c>
    </row>
    <row r="6391" spans="1:8" ht="15" customHeight="1" x14ac:dyDescent="0.2">
      <c r="A6391" s="152"/>
      <c r="B6391" s="152"/>
      <c r="C6391" s="152"/>
      <c r="D6391" s="152"/>
      <c r="E6391" s="153">
        <f>'2.40-Dati'!A6390</f>
        <v>46056.208333333336</v>
      </c>
      <c r="F6391" s="157">
        <f>'2.40-Dati'!B6390</f>
        <v>63.209999084472599</v>
      </c>
      <c r="G6391" s="157">
        <f t="shared" si="198"/>
        <v>1069.9996948241974</v>
      </c>
      <c r="H6391" s="157">
        <f t="shared" si="199"/>
        <v>-2000</v>
      </c>
    </row>
    <row r="6392" spans="1:8" ht="15" customHeight="1" x14ac:dyDescent="0.2">
      <c r="A6392" s="152"/>
      <c r="B6392" s="152"/>
      <c r="C6392" s="152"/>
      <c r="D6392" s="152"/>
      <c r="E6392" s="153">
        <f>'2.40-Dati'!A6391</f>
        <v>46057.208333333336</v>
      </c>
      <c r="F6392" s="157">
        <f>'2.40-Dati'!B6391</f>
        <v>65.139999389648395</v>
      </c>
      <c r="G6392" s="157">
        <f t="shared" si="198"/>
        <v>1930.0003051757953</v>
      </c>
      <c r="H6392" s="157">
        <f t="shared" si="199"/>
        <v>2999.9999999999927</v>
      </c>
    </row>
    <row r="6393" spans="1:8" ht="15" customHeight="1" x14ac:dyDescent="0.2">
      <c r="A6393" s="152"/>
      <c r="B6393" s="152"/>
      <c r="C6393" s="152"/>
      <c r="D6393" s="152"/>
      <c r="E6393" s="153">
        <f>'2.40-Dati'!A6392</f>
        <v>46058.208333333336</v>
      </c>
      <c r="F6393" s="157">
        <f>'2.40-Dati'!B6392</f>
        <v>63.290000915527301</v>
      </c>
      <c r="G6393" s="157">
        <f t="shared" si="198"/>
        <v>-1849.9984741210938</v>
      </c>
      <c r="H6393" s="157">
        <f t="shared" si="199"/>
        <v>80.001831054701597</v>
      </c>
    </row>
    <row r="6394" spans="1:8" ht="15" customHeight="1" x14ac:dyDescent="0.2">
      <c r="A6394" s="152"/>
      <c r="B6394" s="152"/>
      <c r="C6394" s="152"/>
      <c r="D6394" s="152"/>
      <c r="E6394" s="153">
        <f>'2.40-Dati'!A6393</f>
        <v>46059.208333333336</v>
      </c>
      <c r="F6394" s="157">
        <f>'2.40-Dati'!B6393</f>
        <v>63.549999237060497</v>
      </c>
      <c r="G6394" s="157">
        <f t="shared" si="198"/>
        <v>259.99832153319602</v>
      </c>
      <c r="H6394" s="157">
        <f t="shared" si="199"/>
        <v>-1590.0001525878977</v>
      </c>
    </row>
    <row r="6395" spans="1:8" ht="15" customHeight="1" x14ac:dyDescent="0.2">
      <c r="A6395" s="152"/>
      <c r="B6395" s="152"/>
      <c r="C6395" s="152"/>
      <c r="D6395" s="152"/>
      <c r="E6395" s="153">
        <f>'2.40-Dati'!A6394</f>
        <v>46062.208333333336</v>
      </c>
      <c r="F6395" s="157">
        <f>'2.40-Dati'!B6394</f>
        <v>64.360000610351506</v>
      </c>
      <c r="G6395" s="157">
        <f t="shared" si="198"/>
        <v>810.00137329100858</v>
      </c>
      <c r="H6395" s="157">
        <f t="shared" si="199"/>
        <v>1069.9996948242047</v>
      </c>
    </row>
    <row r="6396" spans="1:8" ht="15" customHeight="1" x14ac:dyDescent="0.2">
      <c r="A6396" s="152"/>
      <c r="B6396" s="152"/>
      <c r="C6396" s="152"/>
      <c r="D6396" s="152"/>
      <c r="E6396" s="153">
        <f>'2.40-Dati'!A6395</f>
        <v>46063.208333333336</v>
      </c>
      <c r="F6396" s="157">
        <f>'2.40-Dati'!B6395</f>
        <v>63.959999084472599</v>
      </c>
      <c r="G6396" s="157">
        <f t="shared" si="198"/>
        <v>-400.00152587890625</v>
      </c>
      <c r="H6396" s="157">
        <f t="shared" si="199"/>
        <v>409.99984741210233</v>
      </c>
    </row>
    <row r="6397" spans="1:8" ht="15" customHeight="1" x14ac:dyDescent="0.2">
      <c r="A6397" s="152"/>
      <c r="B6397" s="152"/>
      <c r="C6397" s="152"/>
      <c r="D6397" s="152"/>
      <c r="E6397" s="153">
        <f>'2.40-Dati'!A6396</f>
        <v>46064.208333333336</v>
      </c>
      <c r="F6397" s="157">
        <f>'2.40-Dati'!B6396</f>
        <v>64.629997253417898</v>
      </c>
      <c r="G6397" s="157">
        <f t="shared" si="198"/>
        <v>669.99816894529829</v>
      </c>
      <c r="H6397" s="157">
        <f t="shared" si="199"/>
        <v>269.99664306639204</v>
      </c>
    </row>
    <row r="6398" spans="1:8" ht="15" customHeight="1" x14ac:dyDescent="0.2">
      <c r="A6398" s="152"/>
      <c r="B6398" s="152"/>
      <c r="C6398" s="152"/>
      <c r="D6398" s="152"/>
      <c r="E6398" s="153">
        <f>'2.40-Dati'!A6397</f>
        <v>46065.208333333336</v>
      </c>
      <c r="F6398" s="157">
        <f>'2.40-Dati'!B6397</f>
        <v>62.840000152587798</v>
      </c>
      <c r="G6398" s="157">
        <f t="shared" si="198"/>
        <v>-1789.9971008300995</v>
      </c>
      <c r="H6398" s="157">
        <f t="shared" si="199"/>
        <v>-1119.9989318848011</v>
      </c>
    </row>
    <row r="6399" spans="1:8" ht="15" customHeight="1" x14ac:dyDescent="0.2">
      <c r="A6399" s="152"/>
      <c r="B6399" s="152"/>
      <c r="C6399" s="152"/>
      <c r="D6399" s="152"/>
      <c r="E6399" s="153">
        <f>'2.40-Dati'!A6398</f>
        <v>46066.208333333336</v>
      </c>
      <c r="F6399" s="157">
        <f>'2.40-Dati'!B6398</f>
        <v>62.889999389648402</v>
      </c>
      <c r="G6399" s="157">
        <f t="shared" si="198"/>
        <v>49.999237060603718</v>
      </c>
      <c r="H6399" s="157">
        <f t="shared" si="199"/>
        <v>-1739.9978637694958</v>
      </c>
    </row>
    <row r="6400" spans="1:8" ht="15" customHeight="1" x14ac:dyDescent="0.2">
      <c r="A6400" s="152"/>
      <c r="B6400" s="152"/>
      <c r="C6400" s="152"/>
      <c r="D6400" s="152"/>
      <c r="E6400" s="153">
        <f>'2.40-Dati'!A6399</f>
        <v>46070.208333333336</v>
      </c>
      <c r="F6400" s="157">
        <f>'2.40-Dati'!B6399</f>
        <v>62.330001831054602</v>
      </c>
      <c r="G6400" s="157">
        <f t="shared" si="198"/>
        <v>-559.99755859379979</v>
      </c>
      <c r="H6400" s="157">
        <f t="shared" si="199"/>
        <v>-509.99832153319608</v>
      </c>
    </row>
    <row r="6401" spans="1:8" ht="15" customHeight="1" x14ac:dyDescent="0.2">
      <c r="A6401" s="152"/>
      <c r="B6401" s="152"/>
      <c r="C6401" s="152"/>
      <c r="D6401" s="152"/>
      <c r="E6401" s="153">
        <f>'2.40-Dati'!A6400</f>
        <v>46071.208333333336</v>
      </c>
      <c r="F6401" s="157">
        <f>'2.40-Dati'!B6400</f>
        <v>65.190002441406193</v>
      </c>
      <c r="G6401" s="157">
        <f t="shared" si="198"/>
        <v>2860.0006103515907</v>
      </c>
      <c r="H6401" s="157">
        <f t="shared" si="199"/>
        <v>2300.0030517577907</v>
      </c>
    </row>
    <row r="6402" spans="1:8" ht="15" customHeight="1" x14ac:dyDescent="0.2">
      <c r="A6402" s="152"/>
      <c r="B6402" s="152"/>
      <c r="C6402" s="152"/>
      <c r="D6402" s="152"/>
      <c r="E6402" s="153">
        <f>'2.40-Dati'!A6401</f>
        <v>46072.208333333336</v>
      </c>
      <c r="F6402" s="157">
        <f>'2.40-Dati'!B6401</f>
        <v>66.430000305175696</v>
      </c>
      <c r="G6402" s="157">
        <f t="shared" si="198"/>
        <v>1239.9978637695028</v>
      </c>
      <c r="H6402" s="157">
        <f t="shared" si="199"/>
        <v>4099.9984741210938</v>
      </c>
    </row>
    <row r="6403" spans="1:8" ht="15" customHeight="1" x14ac:dyDescent="0.2">
      <c r="A6403" s="152"/>
      <c r="B6403" s="152"/>
      <c r="C6403" s="152"/>
      <c r="D6403" s="152"/>
      <c r="E6403" s="153">
        <f>'2.40-Dati'!A6402</f>
        <v>46073.208333333336</v>
      </c>
      <c r="F6403" s="157">
        <f>'2.40-Dati'!B6402</f>
        <v>66.389999389648395</v>
      </c>
      <c r="G6403" s="157">
        <f t="shared" si="198"/>
        <v>-40.000915527301117</v>
      </c>
      <c r="H6403" s="157">
        <f t="shared" si="199"/>
        <v>1199.9969482422016</v>
      </c>
    </row>
    <row r="6404" spans="1:8" ht="15" customHeight="1" x14ac:dyDescent="0.2">
      <c r="A6404" s="152"/>
      <c r="B6404" s="152"/>
      <c r="C6404" s="152"/>
      <c r="D6404" s="152"/>
      <c r="E6404" s="153">
        <f>'2.40-Dati'!A6403</f>
        <v>46076.208333333336</v>
      </c>
      <c r="F6404" s="157">
        <f>'2.40-Dati'!B6403</f>
        <v>66.309997558593693</v>
      </c>
      <c r="G6404" s="157">
        <f t="shared" ref="G6404:G6467" si="200">IF($B$1="lunga",1,-1)*$B$3*(F6404-F6403)</f>
        <v>-80.001831054701711</v>
      </c>
      <c r="H6404" s="157">
        <f t="shared" si="199"/>
        <v>-120.00274658200283</v>
      </c>
    </row>
    <row r="6405" spans="1:8" ht="15" customHeight="1" x14ac:dyDescent="0.2">
      <c r="A6405" s="152"/>
      <c r="B6405" s="152"/>
      <c r="C6405" s="152"/>
      <c r="D6405" s="152"/>
      <c r="E6405" s="153">
        <f>'2.40-Dati'!A6404</f>
        <v>46077.208333333336</v>
      </c>
      <c r="F6405" s="157">
        <f>'2.40-Dati'!B6404</f>
        <v>65.629997253417898</v>
      </c>
      <c r="G6405" s="157">
        <f t="shared" si="200"/>
        <v>-680.00030517579546</v>
      </c>
      <c r="H6405" s="157">
        <f t="shared" ref="H6405:H6468" si="201">G6404+G6405</f>
        <v>-760.00213623049717</v>
      </c>
    </row>
    <row r="6406" spans="1:8" ht="15" customHeight="1" x14ac:dyDescent="0.2">
      <c r="A6406" s="152"/>
      <c r="B6406" s="152"/>
      <c r="C6406" s="152"/>
      <c r="D6406" s="152"/>
      <c r="E6406" s="153">
        <f>'2.40-Dati'!A6405</f>
        <v>46078.208333333336</v>
      </c>
      <c r="F6406" s="157">
        <f>'2.40-Dati'!B6405</f>
        <v>65.419998168945298</v>
      </c>
      <c r="G6406" s="157">
        <f t="shared" si="200"/>
        <v>-209.99908447259941</v>
      </c>
      <c r="H6406" s="157">
        <f t="shared" si="201"/>
        <v>-889.99938964839487</v>
      </c>
    </row>
    <row r="6407" spans="1:8" ht="15" customHeight="1" x14ac:dyDescent="0.2">
      <c r="A6407" s="152"/>
      <c r="B6407" s="152"/>
      <c r="C6407" s="152"/>
      <c r="D6407" s="152"/>
      <c r="E6407" s="153">
        <f>'2.40-Dati'!A6406</f>
        <v>46079.208333333336</v>
      </c>
      <c r="F6407" s="157">
        <f>'2.40-Dati'!B6406</f>
        <v>65.209999084472599</v>
      </c>
      <c r="G6407" s="157">
        <f t="shared" si="200"/>
        <v>-209.99908447269888</v>
      </c>
      <c r="H6407" s="157">
        <f t="shared" si="201"/>
        <v>-419.99816894529829</v>
      </c>
    </row>
    <row r="6408" spans="1:8" ht="15" customHeight="1" x14ac:dyDescent="0.2">
      <c r="A6408" s="152"/>
      <c r="B6408" s="152"/>
      <c r="C6408" s="152"/>
      <c r="D6408" s="152"/>
      <c r="E6408" s="153">
        <f>'2.40-Dati'!A6407</f>
        <v>46080.208333333336</v>
      </c>
      <c r="F6408" s="157">
        <f>'2.40-Dati'!B6407</f>
        <v>67.019996643066406</v>
      </c>
      <c r="G6408" s="157">
        <f t="shared" si="200"/>
        <v>1809.9975585938068</v>
      </c>
      <c r="H6408" s="157">
        <f t="shared" si="201"/>
        <v>1599.9984741211078</v>
      </c>
    </row>
    <row r="6409" spans="1:8" ht="15" customHeight="1" x14ac:dyDescent="0.2">
      <c r="A6409" s="152"/>
      <c r="B6409" s="152"/>
      <c r="C6409" s="152"/>
      <c r="D6409" s="152"/>
      <c r="E6409" s="153">
        <f>'2.40-Dati'!A6408</f>
        <v>46083.208333333336</v>
      </c>
      <c r="F6409" s="157">
        <f>'2.40-Dati'!B6408</f>
        <v>71.230003356933594</v>
      </c>
      <c r="G6409" s="157">
        <f t="shared" si="200"/>
        <v>4210.0067138671875</v>
      </c>
      <c r="H6409" s="157">
        <f t="shared" si="201"/>
        <v>6020.0042724609939</v>
      </c>
    </row>
    <row r="6410" spans="1:8" ht="15" customHeight="1" x14ac:dyDescent="0.2">
      <c r="A6410" s="152"/>
      <c r="B6410" s="152"/>
      <c r="C6410" s="152"/>
      <c r="D6410" s="152"/>
      <c r="E6410" s="153">
        <f>'2.40-Dati'!A6409</f>
        <v>46084.208333333336</v>
      </c>
      <c r="F6410" s="157">
        <f>'2.40-Dati'!B6409</f>
        <v>74.559997558593693</v>
      </c>
      <c r="G6410" s="157">
        <f t="shared" si="200"/>
        <v>3329.9942016600994</v>
      </c>
      <c r="H6410" s="157">
        <f t="shared" si="201"/>
        <v>7540.0009155272874</v>
      </c>
    </row>
    <row r="6411" spans="1:8" ht="15" customHeight="1" x14ac:dyDescent="0.2">
      <c r="A6411" s="152"/>
      <c r="B6411" s="152"/>
      <c r="C6411" s="152"/>
      <c r="D6411" s="152"/>
      <c r="E6411" s="153">
        <f>'2.40-Dati'!A6410</f>
        <v>46085.208333333336</v>
      </c>
      <c r="F6411" s="157">
        <f>'2.40-Dati'!B6410</f>
        <v>74.660003662109304</v>
      </c>
      <c r="G6411" s="157">
        <f t="shared" si="200"/>
        <v>100.00610351561079</v>
      </c>
      <c r="H6411" s="157">
        <f t="shared" si="201"/>
        <v>3430.0003051757103</v>
      </c>
    </row>
    <row r="6412" spans="1:8" ht="15" customHeight="1" x14ac:dyDescent="0.2">
      <c r="A6412" s="152"/>
      <c r="B6412" s="152"/>
      <c r="C6412" s="152"/>
      <c r="D6412" s="152"/>
      <c r="E6412" s="153">
        <f>'2.40-Dati'!A6411</f>
        <v>46086.208333333336</v>
      </c>
      <c r="F6412" s="157">
        <f>'2.40-Dati'!B6411</f>
        <v>81.010002136230398</v>
      </c>
      <c r="G6412" s="157">
        <f t="shared" si="200"/>
        <v>6349.9984741210938</v>
      </c>
      <c r="H6412" s="157">
        <f t="shared" si="201"/>
        <v>6450.0045776367042</v>
      </c>
    </row>
    <row r="6413" spans="1:8" ht="15" customHeight="1" x14ac:dyDescent="0.2">
      <c r="A6413" s="152"/>
      <c r="B6413" s="152"/>
      <c r="C6413" s="152"/>
      <c r="D6413" s="152"/>
      <c r="E6413" s="153">
        <f>'2.40-Dati'!A6412</f>
        <v>46087.208333333336</v>
      </c>
      <c r="F6413" s="157">
        <f>'2.40-Dati'!B6412</f>
        <v>90.900001525878906</v>
      </c>
      <c r="G6413" s="157">
        <f t="shared" si="200"/>
        <v>9889.9993896485084</v>
      </c>
      <c r="H6413" s="157">
        <f t="shared" si="201"/>
        <v>16239.997863769602</v>
      </c>
    </row>
    <row r="6414" spans="1:8" ht="15" customHeight="1" x14ac:dyDescent="0.2">
      <c r="A6414" s="152"/>
      <c r="B6414" s="152"/>
      <c r="C6414" s="152"/>
      <c r="D6414" s="152"/>
      <c r="E6414" s="153">
        <f>'2.40-Dati'!A6413</f>
        <v>46090.166666666664</v>
      </c>
      <c r="F6414" s="157">
        <f>'2.40-Dati'!B6413</f>
        <v>94.769996643066406</v>
      </c>
      <c r="G6414" s="157">
        <f t="shared" si="200"/>
        <v>3869.9951171875</v>
      </c>
      <c r="H6414" s="157">
        <f t="shared" si="201"/>
        <v>13759.994506836008</v>
      </c>
    </row>
    <row r="6415" spans="1:8" ht="15" customHeight="1" x14ac:dyDescent="0.2">
      <c r="A6415" s="152"/>
      <c r="B6415" s="152"/>
      <c r="C6415" s="152"/>
      <c r="D6415" s="152"/>
      <c r="E6415" s="153">
        <f>'2.40-Dati'!A6414</f>
        <v>46091.166666666664</v>
      </c>
      <c r="F6415" s="157">
        <f>'2.40-Dati'!B6414</f>
        <v>83.449996948242102</v>
      </c>
      <c r="G6415" s="157">
        <f t="shared" si="200"/>
        <v>-11319.999694824304</v>
      </c>
      <c r="H6415" s="157">
        <f t="shared" si="201"/>
        <v>-7450.0045776368042</v>
      </c>
    </row>
    <row r="6416" spans="1:8" ht="15" customHeight="1" x14ac:dyDescent="0.2">
      <c r="A6416" s="152"/>
      <c r="B6416" s="152"/>
      <c r="C6416" s="152"/>
      <c r="D6416" s="152"/>
      <c r="E6416" s="153">
        <f>'2.40-Dati'!A6415</f>
        <v>46092.166666666664</v>
      </c>
      <c r="F6416" s="157">
        <f>'2.40-Dati'!B6415</f>
        <v>87.25</v>
      </c>
      <c r="G6416" s="157">
        <f t="shared" si="200"/>
        <v>3800.003051757898</v>
      </c>
      <c r="H6416" s="157">
        <f t="shared" si="201"/>
        <v>-7519.9966430664063</v>
      </c>
    </row>
    <row r="6417" spans="1:8" ht="15" customHeight="1" x14ac:dyDescent="0.2">
      <c r="A6417" s="152"/>
      <c r="B6417" s="152"/>
      <c r="C6417" s="152"/>
      <c r="D6417" s="152"/>
      <c r="E6417" s="153">
        <f>'2.40-Dati'!A6416</f>
        <v>46093.166666666664</v>
      </c>
      <c r="F6417" s="157">
        <f>'2.40-Dati'!B6416</f>
        <v>95.730003356933594</v>
      </c>
      <c r="G6417" s="157">
        <f t="shared" si="200"/>
        <v>8480.0033569335938</v>
      </c>
      <c r="H6417" s="157">
        <f t="shared" si="201"/>
        <v>12280.006408691492</v>
      </c>
    </row>
    <row r="6418" spans="1:8" ht="15" customHeight="1" x14ac:dyDescent="0.2">
      <c r="A6418" s="152"/>
      <c r="B6418" s="152"/>
      <c r="C6418" s="152"/>
      <c r="D6418" s="152"/>
      <c r="E6418" s="153">
        <f>'2.40-Dati'!A6417</f>
        <v>46094.166666666664</v>
      </c>
      <c r="F6418" s="157">
        <f>'2.40-Dati'!B6417</f>
        <v>98.709999084472599</v>
      </c>
      <c r="G6418" s="157">
        <f t="shared" si="200"/>
        <v>2979.9957275390057</v>
      </c>
      <c r="H6418" s="157">
        <f t="shared" si="201"/>
        <v>11459.9990844726</v>
      </c>
    </row>
    <row r="6419" spans="1:8" ht="15" customHeight="1" x14ac:dyDescent="0.2">
      <c r="A6419" s="152"/>
      <c r="B6419" s="152"/>
      <c r="C6419" s="152"/>
      <c r="D6419" s="152"/>
      <c r="E6419" s="153">
        <f>'2.40-Dati'!A6418</f>
        <v>46097.166666666664</v>
      </c>
      <c r="F6419" s="157">
        <f>'2.40-Dati'!B6418</f>
        <v>93.5</v>
      </c>
      <c r="G6419" s="157">
        <f t="shared" si="200"/>
        <v>-5209.9990844725999</v>
      </c>
      <c r="H6419" s="157">
        <f t="shared" si="201"/>
        <v>-2230.0033569335942</v>
      </c>
    </row>
    <row r="6420" spans="1:8" ht="15" customHeight="1" x14ac:dyDescent="0.2">
      <c r="A6420" s="152"/>
      <c r="B6420" s="152"/>
      <c r="C6420" s="152"/>
      <c r="D6420" s="152"/>
      <c r="E6420" s="153">
        <f>'2.40-Dati'!A6419</f>
        <v>46098.166666666664</v>
      </c>
      <c r="F6420" s="157">
        <f>'2.40-Dati'!B6419</f>
        <v>96.209999084472599</v>
      </c>
      <c r="G6420" s="157">
        <f t="shared" si="200"/>
        <v>2709.9990844725994</v>
      </c>
      <c r="H6420" s="157">
        <f t="shared" si="201"/>
        <v>-2500.0000000000005</v>
      </c>
    </row>
    <row r="6421" spans="1:8" ht="15" customHeight="1" x14ac:dyDescent="0.2">
      <c r="A6421" s="152"/>
      <c r="B6421" s="152"/>
      <c r="C6421" s="152"/>
      <c r="D6421" s="152"/>
      <c r="E6421" s="153">
        <f>'2.40-Dati'!A6420</f>
        <v>46099.166666666664</v>
      </c>
      <c r="F6421" s="157">
        <f>'2.40-Dati'!B6420</f>
        <v>96.319999694824205</v>
      </c>
      <c r="G6421" s="157">
        <f t="shared" si="200"/>
        <v>110.00061035160513</v>
      </c>
      <c r="H6421" s="157">
        <f t="shared" si="201"/>
        <v>2819.9996948242047</v>
      </c>
    </row>
    <row r="6422" spans="1:8" ht="15" customHeight="1" x14ac:dyDescent="0.2">
      <c r="A6422" s="152"/>
      <c r="B6422" s="152"/>
      <c r="C6422" s="152"/>
      <c r="D6422" s="152"/>
      <c r="E6422" s="153">
        <f>'2.40-Dati'!A6421</f>
        <v>46100.166666666664</v>
      </c>
      <c r="F6422" s="157">
        <f>'2.40-Dati'!B6421</f>
        <v>96.139999389648395</v>
      </c>
      <c r="G6422" s="157">
        <f t="shared" si="200"/>
        <v>-180.00030517580967</v>
      </c>
      <c r="H6422" s="157">
        <f t="shared" si="201"/>
        <v>-69.999694824204539</v>
      </c>
    </row>
    <row r="6423" spans="1:8" ht="15" customHeight="1" x14ac:dyDescent="0.2">
      <c r="A6423" s="152"/>
      <c r="B6423" s="152"/>
      <c r="C6423" s="152"/>
      <c r="D6423" s="152"/>
      <c r="E6423" s="153">
        <f>'2.40-Dati'!A6422</f>
        <v>46101.166666666664</v>
      </c>
      <c r="F6423" s="157">
        <f>'2.40-Dati'!B6422</f>
        <v>98.319999694824205</v>
      </c>
      <c r="G6423" s="157">
        <f t="shared" si="200"/>
        <v>2180.0003051758094</v>
      </c>
      <c r="H6423" s="157">
        <f t="shared" si="201"/>
        <v>1999.9999999999998</v>
      </c>
    </row>
    <row r="6424" spans="1:8" ht="15" customHeight="1" x14ac:dyDescent="0.2">
      <c r="A6424" s="152"/>
      <c r="B6424" s="152"/>
      <c r="C6424" s="152"/>
      <c r="D6424" s="152"/>
      <c r="E6424" s="153">
        <f>'2.40-Dati'!A6423</f>
        <v>46104.166666666664</v>
      </c>
      <c r="F6424" s="157">
        <f>'2.40-Dati'!B6423</f>
        <v>88.129997253417898</v>
      </c>
      <c r="G6424" s="157">
        <f t="shared" si="200"/>
        <v>-10190.002441406306</v>
      </c>
      <c r="H6424" s="157">
        <f t="shared" si="201"/>
        <v>-8010.0021362304969</v>
      </c>
    </row>
    <row r="6425" spans="1:8" ht="15" customHeight="1" x14ac:dyDescent="0.2">
      <c r="A6425" s="152"/>
      <c r="B6425" s="152"/>
      <c r="C6425" s="152"/>
      <c r="D6425" s="152"/>
      <c r="E6425" s="153">
        <f>'2.40-Dati'!A6424</f>
        <v>46105.166666666664</v>
      </c>
      <c r="F6425" s="157">
        <f>'2.40-Dati'!B6424</f>
        <v>92.349998474121094</v>
      </c>
      <c r="G6425" s="157">
        <f t="shared" si="200"/>
        <v>4220.0012207031959</v>
      </c>
      <c r="H6425" s="157">
        <f t="shared" si="201"/>
        <v>-5970.0012207031104</v>
      </c>
    </row>
    <row r="6426" spans="1:8" ht="15" customHeight="1" x14ac:dyDescent="0.2">
      <c r="A6426" s="152"/>
      <c r="B6426" s="152"/>
      <c r="C6426" s="152"/>
      <c r="D6426" s="152"/>
      <c r="E6426" s="153">
        <f>'2.40-Dati'!A6425</f>
        <v>46106.166666666664</v>
      </c>
      <c r="F6426" s="157">
        <f>'2.40-Dati'!B6425</f>
        <v>90.319999694824205</v>
      </c>
      <c r="G6426" s="157">
        <f t="shared" si="200"/>
        <v>-2029.9987792968891</v>
      </c>
      <c r="H6426" s="157">
        <f t="shared" si="201"/>
        <v>2190.0024414063068</v>
      </c>
    </row>
    <row r="6427" spans="1:8" ht="15" customHeight="1" x14ac:dyDescent="0.2">
      <c r="A6427" s="152"/>
      <c r="B6427" s="152"/>
      <c r="C6427" s="152"/>
      <c r="D6427" s="152"/>
      <c r="E6427" s="153">
        <f>'2.40-Dati'!A6426</f>
        <v>46107.166666666664</v>
      </c>
      <c r="F6427" s="157">
        <f>'2.40-Dati'!B6426</f>
        <v>94.480003356933594</v>
      </c>
      <c r="G6427" s="157">
        <f t="shared" si="200"/>
        <v>4160.0036621093896</v>
      </c>
      <c r="H6427" s="157">
        <f t="shared" si="201"/>
        <v>2130.0048828125005</v>
      </c>
    </row>
    <row r="6428" spans="1:8" ht="15" customHeight="1" x14ac:dyDescent="0.2">
      <c r="A6428" s="152"/>
      <c r="B6428" s="152"/>
      <c r="C6428" s="152"/>
      <c r="D6428" s="152"/>
      <c r="E6428" s="153">
        <f>'2.40-Dati'!A6427</f>
        <v>46108.166666666664</v>
      </c>
      <c r="F6428" s="157">
        <f>'2.40-Dati'!B6427</f>
        <v>99.639999389648395</v>
      </c>
      <c r="G6428" s="157">
        <f t="shared" si="200"/>
        <v>5159.996032714801</v>
      </c>
      <c r="H6428" s="157">
        <f t="shared" si="201"/>
        <v>9319.9996948241896</v>
      </c>
    </row>
    <row r="6429" spans="1:8" ht="15" customHeight="1" x14ac:dyDescent="0.2">
      <c r="A6429" s="152"/>
      <c r="B6429" s="152"/>
      <c r="C6429" s="152"/>
      <c r="D6429" s="152"/>
      <c r="E6429" s="153">
        <f>'2.40-Dati'!A6428</f>
        <v>46111.166666666664</v>
      </c>
      <c r="F6429" s="157">
        <f>'2.40-Dati'!B6428</f>
        <v>102.879997253417</v>
      </c>
      <c r="G6429" s="157">
        <f t="shared" si="200"/>
        <v>3239.9978637686077</v>
      </c>
      <c r="H6429" s="157">
        <f t="shared" si="201"/>
        <v>8399.9938964834091</v>
      </c>
    </row>
    <row r="6430" spans="1:8" ht="15" customHeight="1" x14ac:dyDescent="0.2">
      <c r="A6430" s="152"/>
      <c r="B6430" s="152"/>
      <c r="C6430" s="152"/>
      <c r="D6430" s="152"/>
      <c r="E6430" s="153">
        <f>'2.40-Dati'!A6429</f>
        <v>46112.166666666664</v>
      </c>
      <c r="F6430" s="157">
        <f>'2.40-Dati'!B6429</f>
        <v>101.379997253417</v>
      </c>
      <c r="G6430" s="157">
        <f t="shared" si="200"/>
        <v>-1500</v>
      </c>
      <c r="H6430" s="157">
        <f t="shared" si="201"/>
        <v>1739.9978637686077</v>
      </c>
    </row>
    <row r="6431" spans="1:8" ht="15" customHeight="1" x14ac:dyDescent="0.2">
      <c r="A6431" s="152"/>
      <c r="B6431" s="152"/>
      <c r="C6431" s="152"/>
      <c r="D6431" s="152"/>
      <c r="E6431" s="153">
        <f>'2.40-Dati'!A6430</f>
        <v>46113.166666666664</v>
      </c>
      <c r="F6431" s="157">
        <f>'2.40-Dati'!B6430</f>
        <v>100.120002746582</v>
      </c>
      <c r="G6431" s="157">
        <f t="shared" si="200"/>
        <v>-1259.9945068349996</v>
      </c>
      <c r="H6431" s="157">
        <f t="shared" si="201"/>
        <v>-2759.9945068349998</v>
      </c>
    </row>
    <row r="6432" spans="1:8" ht="15" customHeight="1" x14ac:dyDescent="0.2">
      <c r="A6432" s="152"/>
      <c r="B6432" s="152"/>
      <c r="C6432" s="152"/>
      <c r="D6432" s="152"/>
      <c r="E6432" s="153">
        <f>'2.40-Dati'!A6431</f>
        <v>46114.166666666664</v>
      </c>
      <c r="F6432" s="157">
        <f>'2.40-Dati'!B6431</f>
        <v>111.540000915527</v>
      </c>
      <c r="G6432" s="157">
        <f t="shared" si="200"/>
        <v>11419.998168945</v>
      </c>
      <c r="H6432" s="157">
        <f t="shared" si="201"/>
        <v>10160.003662110001</v>
      </c>
    </row>
    <row r="6433" spans="1:8" ht="15" customHeight="1" x14ac:dyDescent="0.2">
      <c r="A6433" s="152"/>
      <c r="B6433" s="152"/>
      <c r="C6433" s="152"/>
      <c r="D6433" s="152"/>
      <c r="E6433" s="153">
        <f>'2.40-Dati'!A6432</f>
        <v>46118.166666666664</v>
      </c>
      <c r="F6433" s="157">
        <f>'2.40-Dati'!B6432</f>
        <v>112.41000366210901</v>
      </c>
      <c r="G6433" s="157">
        <f t="shared" si="200"/>
        <v>870.00274658200283</v>
      </c>
      <c r="H6433" s="157">
        <f t="shared" si="201"/>
        <v>12290.000915527002</v>
      </c>
    </row>
    <row r="6434" spans="1:8" ht="15" customHeight="1" x14ac:dyDescent="0.2">
      <c r="A6434" s="152"/>
      <c r="B6434" s="152"/>
      <c r="C6434" s="152"/>
      <c r="D6434" s="152"/>
      <c r="E6434" s="153">
        <f>'2.40-Dati'!A6433</f>
        <v>46119.166666666664</v>
      </c>
      <c r="F6434" s="157">
        <f>'2.40-Dati'!B6433</f>
        <v>112.949996948242</v>
      </c>
      <c r="G6434" s="157">
        <f t="shared" si="200"/>
        <v>539.99328613299724</v>
      </c>
      <c r="H6434" s="157">
        <f t="shared" si="201"/>
        <v>1409.9960327150002</v>
      </c>
    </row>
    <row r="6435" spans="1:8" ht="15" customHeight="1" x14ac:dyDescent="0.2">
      <c r="A6435" s="152"/>
      <c r="B6435" s="152"/>
      <c r="C6435" s="152"/>
      <c r="D6435" s="152"/>
      <c r="E6435" s="153">
        <f>'2.40-Dati'!A6434</f>
        <v>46120.166666666664</v>
      </c>
      <c r="F6435" s="157">
        <f>'2.40-Dati'!B6434</f>
        <v>94.410003662109304</v>
      </c>
      <c r="G6435" s="157">
        <f t="shared" si="200"/>
        <v>-18539.9932861327</v>
      </c>
      <c r="H6435" s="157">
        <f t="shared" si="201"/>
        <v>-17999.999999999702</v>
      </c>
    </row>
    <row r="6436" spans="1:8" ht="15" customHeight="1" x14ac:dyDescent="0.2">
      <c r="A6436" s="152"/>
      <c r="B6436" s="152"/>
      <c r="C6436" s="152"/>
      <c r="D6436" s="152"/>
      <c r="E6436" s="153">
        <f>'2.40-Dati'!A6435</f>
        <v>46121.166666666664</v>
      </c>
      <c r="F6436" s="157">
        <f>'2.40-Dati'!B6435</f>
        <v>97.870002746582003</v>
      </c>
      <c r="G6436" s="157">
        <f t="shared" si="200"/>
        <v>3459.999084472699</v>
      </c>
      <c r="H6436" s="157">
        <f t="shared" si="201"/>
        <v>-15079.99420166</v>
      </c>
    </row>
    <row r="6437" spans="1:8" ht="15" customHeight="1" x14ac:dyDescent="0.2">
      <c r="A6437" s="152"/>
      <c r="B6437" s="152"/>
      <c r="C6437" s="152"/>
      <c r="D6437" s="152"/>
      <c r="E6437" s="153">
        <f>'2.40-Dati'!A6436</f>
        <v>46122.166666666664</v>
      </c>
      <c r="F6437" s="157">
        <f>'2.40-Dati'!B6436</f>
        <v>96.569999694824205</v>
      </c>
      <c r="G6437" s="157">
        <f t="shared" si="200"/>
        <v>-1300.0030517577984</v>
      </c>
      <c r="H6437" s="157">
        <f t="shared" si="201"/>
        <v>2159.9960327149006</v>
      </c>
    </row>
    <row r="6438" spans="1:8" ht="15" customHeight="1" x14ac:dyDescent="0.2">
      <c r="A6438" s="152"/>
      <c r="B6438" s="152"/>
      <c r="C6438" s="152"/>
      <c r="D6438" s="152"/>
      <c r="E6438" s="153">
        <f>'2.40-Dati'!A6437</f>
        <v>46125.166666666664</v>
      </c>
      <c r="F6438" s="157">
        <f>'2.40-Dati'!B6437</f>
        <v>99.080001831054602</v>
      </c>
      <c r="G6438" s="157">
        <f t="shared" si="200"/>
        <v>2510.0021362303978</v>
      </c>
      <c r="H6438" s="157">
        <f t="shared" si="201"/>
        <v>1209.9990844725994</v>
      </c>
    </row>
    <row r="6439" spans="1:8" ht="15" customHeight="1" x14ac:dyDescent="0.2">
      <c r="A6439" s="152"/>
      <c r="B6439" s="152"/>
      <c r="C6439" s="152"/>
      <c r="D6439" s="152"/>
      <c r="E6439" s="153">
        <f>'2.40-Dati'!A6438</f>
        <v>46126.166666666664</v>
      </c>
      <c r="F6439" s="157">
        <f>'2.40-Dati'!B6438</f>
        <v>91.279998779296804</v>
      </c>
      <c r="G6439" s="157">
        <f t="shared" si="200"/>
        <v>-7800.0030517577979</v>
      </c>
      <c r="H6439" s="157">
        <f t="shared" si="201"/>
        <v>-5290.0009155274001</v>
      </c>
    </row>
    <row r="6440" spans="1:8" ht="15" customHeight="1" x14ac:dyDescent="0.2">
      <c r="A6440" s="152"/>
      <c r="B6440" s="152"/>
      <c r="C6440" s="152"/>
      <c r="D6440" s="152"/>
      <c r="E6440" s="153">
        <f>'2.40-Dati'!A6439</f>
        <v>46127.166666666664</v>
      </c>
      <c r="F6440" s="157">
        <f>'2.40-Dati'!B6439</f>
        <v>91.290000915527301</v>
      </c>
      <c r="G6440" s="157">
        <f t="shared" si="200"/>
        <v>10.002136230497172</v>
      </c>
      <c r="H6440" s="157">
        <f t="shared" si="201"/>
        <v>-7790.000915527301</v>
      </c>
    </row>
    <row r="6441" spans="1:8" ht="15" customHeight="1" x14ac:dyDescent="0.2">
      <c r="A6441" s="152"/>
      <c r="B6441" s="152"/>
      <c r="C6441" s="152"/>
      <c r="D6441" s="152"/>
      <c r="E6441" s="153">
        <f>'2.40-Dati'!A6440</f>
        <v>46128.166666666664</v>
      </c>
      <c r="F6441" s="157">
        <f>'2.40-Dati'!B6440</f>
        <v>94.690002441406193</v>
      </c>
      <c r="G6441" s="157">
        <f t="shared" si="200"/>
        <v>3400.0015258788922</v>
      </c>
      <c r="H6441" s="157">
        <f t="shared" si="201"/>
        <v>3410.0036621093896</v>
      </c>
    </row>
    <row r="6442" spans="1:8" ht="15" customHeight="1" x14ac:dyDescent="0.2">
      <c r="A6442" s="152"/>
      <c r="B6442" s="152"/>
      <c r="C6442" s="152"/>
      <c r="D6442" s="152"/>
      <c r="E6442" s="153">
        <f>'2.40-Dati'!A6441</f>
        <v>46129.166666666664</v>
      </c>
      <c r="F6442" s="157">
        <f>'2.40-Dati'!B6441</f>
        <v>83.849998474121094</v>
      </c>
      <c r="G6442" s="157">
        <f t="shared" si="200"/>
        <v>-10840.0039672851</v>
      </c>
      <c r="H6442" s="157">
        <f t="shared" si="201"/>
        <v>-7440.0024414062082</v>
      </c>
    </row>
    <row r="6443" spans="1:8" ht="15" customHeight="1" x14ac:dyDescent="0.2">
      <c r="A6443" s="152"/>
      <c r="B6443" s="152"/>
      <c r="C6443" s="152"/>
      <c r="D6443" s="152"/>
      <c r="E6443" s="153">
        <f>'2.40-Dati'!A6442</f>
        <v>46132.166666666664</v>
      </c>
      <c r="F6443" s="157">
        <f>'2.40-Dati'!B6442</f>
        <v>89.610000610351506</v>
      </c>
      <c r="G6443" s="157">
        <f t="shared" si="200"/>
        <v>5760.0021362304124</v>
      </c>
      <c r="H6443" s="157">
        <f t="shared" si="201"/>
        <v>-5080.0018310546875</v>
      </c>
    </row>
    <row r="6444" spans="1:8" ht="15" customHeight="1" x14ac:dyDescent="0.2">
      <c r="A6444" s="152"/>
      <c r="B6444" s="152"/>
      <c r="C6444" s="152"/>
      <c r="D6444" s="152"/>
      <c r="E6444" s="153">
        <f>'2.40-Dati'!A6443</f>
        <v>46133.166666666664</v>
      </c>
      <c r="F6444" s="157">
        <f>'2.40-Dati'!B6443</f>
        <v>92.129997253417898</v>
      </c>
      <c r="G6444" s="157">
        <f t="shared" si="200"/>
        <v>2519.9966430663922</v>
      </c>
      <c r="H6444" s="157">
        <f t="shared" si="201"/>
        <v>8279.9987792968041</v>
      </c>
    </row>
    <row r="6445" spans="1:8" ht="15" customHeight="1" x14ac:dyDescent="0.2">
      <c r="A6445" s="152"/>
      <c r="B6445" s="152"/>
      <c r="C6445" s="152"/>
      <c r="D6445" s="152"/>
      <c r="E6445" s="153">
        <f>'2.40-Dati'!A6444</f>
        <v>46134.166666666664</v>
      </c>
      <c r="F6445" s="157">
        <f>'2.40-Dati'!B6444</f>
        <v>92.959999084472599</v>
      </c>
      <c r="G6445" s="157">
        <f t="shared" si="200"/>
        <v>830.00183105470171</v>
      </c>
      <c r="H6445" s="157">
        <f t="shared" si="201"/>
        <v>3349.9984741210938</v>
      </c>
    </row>
    <row r="6446" spans="1:8" ht="15" customHeight="1" x14ac:dyDescent="0.2">
      <c r="A6446" s="152"/>
      <c r="B6446" s="152"/>
      <c r="C6446" s="152"/>
      <c r="D6446" s="152"/>
      <c r="E6446" s="153">
        <f>'2.40-Dati'!A6445</f>
        <v>46135.166666666664</v>
      </c>
      <c r="F6446" s="157">
        <f>'2.40-Dati'!B6445</f>
        <v>95.849998474121094</v>
      </c>
      <c r="G6446" s="157">
        <f t="shared" si="200"/>
        <v>2889.9993896484943</v>
      </c>
      <c r="H6446" s="157">
        <f t="shared" si="201"/>
        <v>3720.0012207031959</v>
      </c>
    </row>
    <row r="6447" spans="1:8" ht="15" customHeight="1" x14ac:dyDescent="0.2">
      <c r="A6447" s="152"/>
      <c r="B6447" s="152"/>
      <c r="C6447" s="152"/>
      <c r="D6447" s="152"/>
      <c r="E6447" s="153">
        <f>'2.40-Dati'!A6446</f>
        <v>46136.166666666664</v>
      </c>
      <c r="F6447" s="157">
        <f>'2.40-Dati'!B6446</f>
        <v>94.400001525878906</v>
      </c>
      <c r="G6447" s="157">
        <f t="shared" si="200"/>
        <v>-1449.9969482421875</v>
      </c>
      <c r="H6447" s="157">
        <f t="shared" si="201"/>
        <v>1440.0024414063068</v>
      </c>
    </row>
    <row r="6448" spans="1:8" ht="15" customHeight="1" x14ac:dyDescent="0.2">
      <c r="A6448" s="152"/>
      <c r="B6448" s="152"/>
      <c r="C6448" s="152"/>
      <c r="D6448" s="152"/>
      <c r="E6448" s="153">
        <f>'2.40-Dati'!A6447</f>
        <v>46139.166666666664</v>
      </c>
      <c r="F6448" s="157">
        <f>'2.40-Dati'!B6447</f>
        <v>96.370002746582003</v>
      </c>
      <c r="G6448" s="157">
        <f t="shared" si="200"/>
        <v>1970.0012207030966</v>
      </c>
      <c r="H6448" s="157">
        <f t="shared" si="201"/>
        <v>520.00427246090908</v>
      </c>
    </row>
    <row r="6449" spans="1:8" ht="15" customHeight="1" x14ac:dyDescent="0.2">
      <c r="A6449" s="152"/>
      <c r="B6449" s="152"/>
      <c r="C6449" s="152"/>
      <c r="D6449" s="152"/>
      <c r="E6449" s="153">
        <f>'2.40-Dati'!A6448</f>
        <v>46140.166666666664</v>
      </c>
      <c r="F6449" s="157">
        <f>'2.40-Dati'!B6448</f>
        <v>99.930000305175696</v>
      </c>
      <c r="G6449" s="157">
        <f t="shared" si="200"/>
        <v>3559.9975585936932</v>
      </c>
      <c r="H6449" s="157">
        <f t="shared" si="201"/>
        <v>5529.9987792967895</v>
      </c>
    </row>
    <row r="6450" spans="1:8" ht="15" customHeight="1" x14ac:dyDescent="0.2">
      <c r="A6450" s="152"/>
      <c r="B6450" s="152"/>
      <c r="C6450" s="152"/>
      <c r="D6450" s="152"/>
      <c r="E6450" s="153">
        <f>'2.40-Dati'!A6449</f>
        <v>46141.166666666664</v>
      </c>
      <c r="F6450" s="157">
        <f>'2.40-Dati'!B6449</f>
        <v>106.879997253417</v>
      </c>
      <c r="G6450" s="157">
        <f t="shared" si="200"/>
        <v>6949.9969482413062</v>
      </c>
      <c r="H6450" s="157">
        <f t="shared" si="201"/>
        <v>10509.994506834999</v>
      </c>
    </row>
    <row r="6451" spans="1:8" ht="15" customHeight="1" x14ac:dyDescent="0.2">
      <c r="A6451" s="152"/>
      <c r="B6451" s="152"/>
      <c r="C6451" s="152"/>
      <c r="D6451" s="152"/>
      <c r="E6451" s="153">
        <f>'2.40-Dati'!A6450</f>
        <v>46142.166666666664</v>
      </c>
      <c r="F6451" s="157">
        <f>'2.40-Dati'!B6450</f>
        <v>105.06999969482401</v>
      </c>
      <c r="G6451" s="157">
        <f t="shared" si="200"/>
        <v>-1809.9975585929969</v>
      </c>
      <c r="H6451" s="157">
        <f t="shared" si="201"/>
        <v>5139.9993896483093</v>
      </c>
    </row>
    <row r="6452" spans="1:8" ht="15" customHeight="1" x14ac:dyDescent="0.2">
      <c r="A6452" s="152"/>
      <c r="B6452" s="152"/>
      <c r="C6452" s="152"/>
      <c r="D6452" s="152"/>
      <c r="E6452" s="153">
        <f>'2.40-Dati'!A6451</f>
        <v>46143.166666666664</v>
      </c>
      <c r="F6452" s="157">
        <f>'2.40-Dati'!B6451</f>
        <v>101.94000244140599</v>
      </c>
      <c r="G6452" s="157">
        <f t="shared" si="200"/>
        <v>-3129.9972534180115</v>
      </c>
      <c r="H6452" s="157">
        <f t="shared" si="201"/>
        <v>-4939.9948120110084</v>
      </c>
    </row>
    <row r="6453" spans="1:8" ht="15" customHeight="1" x14ac:dyDescent="0.2">
      <c r="A6453" s="152"/>
      <c r="B6453" s="152"/>
      <c r="C6453" s="152"/>
      <c r="D6453" s="152"/>
      <c r="E6453" s="153">
        <f>'2.40-Dati'!A6452</f>
        <v>46146.166666666664</v>
      </c>
      <c r="F6453" s="157">
        <f>'2.40-Dati'!B6452</f>
        <v>106.419998168945</v>
      </c>
      <c r="G6453" s="157">
        <f t="shared" si="200"/>
        <v>4479.9957275390061</v>
      </c>
      <c r="H6453" s="157">
        <f t="shared" si="201"/>
        <v>1349.9984741209946</v>
      </c>
    </row>
    <row r="6454" spans="1:8" ht="15" customHeight="1" x14ac:dyDescent="0.2">
      <c r="A6454" s="152"/>
      <c r="B6454" s="152"/>
      <c r="C6454" s="152"/>
      <c r="D6454" s="152"/>
      <c r="E6454" s="153">
        <f>'2.40-Dati'!A6453</f>
        <v>46147.166666666664</v>
      </c>
      <c r="F6454" s="157">
        <f>'2.40-Dati'!B6453</f>
        <v>102.26999664306599</v>
      </c>
      <c r="G6454" s="157">
        <f t="shared" si="200"/>
        <v>-4150.0015258790054</v>
      </c>
      <c r="H6454" s="157">
        <f t="shared" si="201"/>
        <v>329.99420166000073</v>
      </c>
    </row>
    <row r="6455" spans="1:8" ht="15" customHeight="1" x14ac:dyDescent="0.2">
      <c r="A6455" s="152"/>
      <c r="B6455" s="152"/>
      <c r="C6455" s="152"/>
      <c r="D6455" s="152"/>
      <c r="E6455" s="153">
        <f>'2.40-Dati'!A6454</f>
        <v>46148.166666666664</v>
      </c>
      <c r="F6455" s="157">
        <f>'2.40-Dati'!B6454</f>
        <v>95.080001831054602</v>
      </c>
      <c r="G6455" s="157">
        <f t="shared" si="200"/>
        <v>-7189.9948120113922</v>
      </c>
      <c r="H6455" s="157">
        <f t="shared" si="201"/>
        <v>-11339.996337890398</v>
      </c>
    </row>
    <row r="6456" spans="1:8" ht="15" customHeight="1" x14ac:dyDescent="0.2">
      <c r="A6456" s="152"/>
      <c r="B6456" s="152"/>
      <c r="C6456" s="152"/>
      <c r="D6456" s="152"/>
      <c r="E6456" s="153">
        <f>'2.40-Dati'!A6455</f>
        <v>46149.166666666664</v>
      </c>
      <c r="F6456" s="157">
        <f>'2.40-Dati'!B6455</f>
        <v>94.809997558593693</v>
      </c>
      <c r="G6456" s="157">
        <f t="shared" si="200"/>
        <v>-270.00427246090908</v>
      </c>
      <c r="H6456" s="157">
        <f t="shared" si="201"/>
        <v>-7459.9990844723015</v>
      </c>
    </row>
    <row r="6457" spans="1:8" ht="15" customHeight="1" x14ac:dyDescent="0.2">
      <c r="A6457" s="152"/>
      <c r="B6457" s="152"/>
      <c r="C6457" s="152"/>
      <c r="D6457" s="152"/>
      <c r="E6457" s="153">
        <f>'2.40-Dati'!A6456</f>
        <v>46150.166666666664</v>
      </c>
      <c r="F6457" s="157">
        <f>'2.40-Dati'!B6456</f>
        <v>95.419998168945298</v>
      </c>
      <c r="G6457" s="157">
        <f t="shared" si="200"/>
        <v>610.00061035160513</v>
      </c>
      <c r="H6457" s="157">
        <f t="shared" si="201"/>
        <v>339.99633789069605</v>
      </c>
    </row>
    <row r="6458" spans="1:8" ht="15" customHeight="1" x14ac:dyDescent="0.2">
      <c r="A6458" s="152"/>
      <c r="B6458" s="152"/>
      <c r="C6458" s="152"/>
      <c r="D6458" s="152"/>
      <c r="E6458" s="153">
        <f>'2.40-Dati'!A6457</f>
        <v>46153.166666666664</v>
      </c>
      <c r="F6458" s="157">
        <f>'2.40-Dati'!B6457</f>
        <v>98.069999694824205</v>
      </c>
      <c r="G6458" s="157">
        <f t="shared" si="200"/>
        <v>2650.0015258789063</v>
      </c>
      <c r="H6458" s="157">
        <f t="shared" si="201"/>
        <v>3260.0021362305115</v>
      </c>
    </row>
    <row r="6459" spans="1:8" ht="15" customHeight="1" x14ac:dyDescent="0.2">
      <c r="A6459" s="152"/>
      <c r="B6459" s="152"/>
      <c r="C6459" s="152"/>
      <c r="D6459" s="152"/>
      <c r="E6459" s="153">
        <f>'2.40-Dati'!A6458</f>
        <v>46154.166666666664</v>
      </c>
      <c r="F6459" s="157">
        <f>'2.40-Dati'!B6458</f>
        <v>102.180000305175</v>
      </c>
      <c r="G6459" s="157">
        <f t="shared" si="200"/>
        <v>4110.0006103507949</v>
      </c>
      <c r="H6459" s="157">
        <f t="shared" si="201"/>
        <v>6760.0021362297011</v>
      </c>
    </row>
    <row r="6460" spans="1:8" ht="15" customHeight="1" x14ac:dyDescent="0.2">
      <c r="A6460" s="152"/>
      <c r="B6460" s="152"/>
      <c r="C6460" s="152"/>
      <c r="D6460" s="152"/>
      <c r="E6460" s="153">
        <f>'2.40-Dati'!A6459</f>
        <v>46155.166666666664</v>
      </c>
      <c r="F6460" s="157">
        <f>'2.40-Dati'!B6459</f>
        <v>101.01999664306599</v>
      </c>
      <c r="G6460" s="157">
        <f t="shared" si="200"/>
        <v>-1160.0036621090055</v>
      </c>
      <c r="H6460" s="157">
        <f t="shared" si="201"/>
        <v>2949.9969482417891</v>
      </c>
    </row>
    <row r="6461" spans="1:8" ht="15" customHeight="1" x14ac:dyDescent="0.2">
      <c r="A6461" s="152"/>
      <c r="B6461" s="152"/>
      <c r="C6461" s="152"/>
      <c r="D6461" s="152"/>
      <c r="E6461" s="153">
        <f>'2.40-Dati'!A6460</f>
        <v>46156.166666666664</v>
      </c>
      <c r="F6461" s="157">
        <f>'2.40-Dati'!B6460</f>
        <v>101.169998168945</v>
      </c>
      <c r="G6461" s="157">
        <f t="shared" si="200"/>
        <v>150.00152587900573</v>
      </c>
      <c r="H6461" s="157">
        <f t="shared" si="201"/>
        <v>-1010.0021362299998</v>
      </c>
    </row>
    <row r="6462" spans="1:8" ht="15" customHeight="1" x14ac:dyDescent="0.2">
      <c r="A6462" s="152"/>
      <c r="B6462" s="152"/>
      <c r="C6462" s="152"/>
      <c r="D6462" s="152"/>
      <c r="E6462" s="153">
        <f>'2.40-Dati'!A6461</f>
        <v>46157.166666666664</v>
      </c>
      <c r="F6462" s="157">
        <f>'2.40-Dati'!B6461</f>
        <v>105.419998168945</v>
      </c>
      <c r="G6462" s="157">
        <f t="shared" si="200"/>
        <v>4250</v>
      </c>
      <c r="H6462" s="157">
        <f t="shared" si="201"/>
        <v>4400.0015258790054</v>
      </c>
    </row>
    <row r="6463" spans="1:8" ht="15" customHeight="1" x14ac:dyDescent="0.2">
      <c r="A6463" s="152"/>
      <c r="B6463" s="152"/>
      <c r="C6463" s="152"/>
      <c r="D6463" s="152"/>
      <c r="E6463" s="153">
        <f>'2.40-Dati'!A6462</f>
        <v>46160.166666666664</v>
      </c>
      <c r="F6463" s="157">
        <f>'2.40-Dati'!B6462</f>
        <v>108.66000366210901</v>
      </c>
      <c r="G6463" s="157">
        <f t="shared" si="200"/>
        <v>3240.0054931640057</v>
      </c>
      <c r="H6463" s="157">
        <f t="shared" si="201"/>
        <v>7490.0054931640061</v>
      </c>
    </row>
    <row r="6464" spans="1:8" ht="15" customHeight="1" x14ac:dyDescent="0.2">
      <c r="A6464" s="152"/>
      <c r="B6464" s="152"/>
      <c r="C6464" s="152"/>
      <c r="D6464" s="152"/>
      <c r="E6464" s="153">
        <f>'2.40-Dati'!A6463</f>
        <v>46161.166666666664</v>
      </c>
      <c r="F6464" s="157">
        <f>'2.40-Dati'!B6463</f>
        <v>107.76999664306599</v>
      </c>
      <c r="G6464" s="157">
        <f t="shared" si="200"/>
        <v>-890.00701904301138</v>
      </c>
      <c r="H6464" s="157">
        <f t="shared" si="201"/>
        <v>2349.9984741209942</v>
      </c>
    </row>
    <row r="6465" spans="1:8" ht="15" customHeight="1" x14ac:dyDescent="0.2">
      <c r="A6465" s="152"/>
      <c r="B6465" s="152"/>
      <c r="C6465" s="152"/>
      <c r="D6465" s="152"/>
      <c r="E6465" s="153">
        <f>'2.40-Dati'!A6464</f>
        <v>46162.166666666664</v>
      </c>
      <c r="F6465" s="157">
        <f>'2.40-Dati'!B6464</f>
        <v>98.260002136230398</v>
      </c>
      <c r="G6465" s="157">
        <f t="shared" si="200"/>
        <v>-9509.9945068355955</v>
      </c>
      <c r="H6465" s="157">
        <f t="shared" si="201"/>
        <v>-10400.001525878606</v>
      </c>
    </row>
    <row r="6466" spans="1:8" ht="15" customHeight="1" x14ac:dyDescent="0.2">
      <c r="A6466" s="152"/>
      <c r="B6466" s="152"/>
      <c r="C6466" s="152"/>
      <c r="D6466" s="152"/>
      <c r="E6466" s="153">
        <f>'2.40-Dati'!A6465</f>
        <v>46163.166666666664</v>
      </c>
      <c r="F6466" s="157">
        <f>'2.40-Dati'!B6465</f>
        <v>96.349998474121094</v>
      </c>
      <c r="G6466" s="157">
        <f t="shared" si="200"/>
        <v>-1910.0036621093041</v>
      </c>
      <c r="H6466" s="157">
        <f t="shared" si="201"/>
        <v>-11419.9981689449</v>
      </c>
    </row>
    <row r="6467" spans="1:8" ht="15" customHeight="1" x14ac:dyDescent="0.2">
      <c r="A6467" s="152"/>
      <c r="B6467" s="152"/>
      <c r="C6467" s="152"/>
      <c r="D6467" s="152"/>
      <c r="E6467" s="153">
        <f>'2.40-Dati'!A6466</f>
        <v>46164.166666666664</v>
      </c>
      <c r="F6467" s="157">
        <f>'2.40-Dati'!B6466</f>
        <v>96.599998474121094</v>
      </c>
      <c r="G6467" s="157">
        <f t="shared" si="200"/>
        <v>250</v>
      </c>
      <c r="H6467" s="157">
        <f t="shared" si="201"/>
        <v>-1660.0036621093041</v>
      </c>
    </row>
    <row r="6468" spans="1:8" ht="15" customHeight="1" x14ac:dyDescent="0.2">
      <c r="A6468" s="152"/>
      <c r="B6468" s="152"/>
      <c r="C6468" s="152"/>
      <c r="D6468" s="152"/>
      <c r="E6468" s="153">
        <f>'2.40-Dati'!A6467</f>
        <v>46168.166666666664</v>
      </c>
      <c r="F6468" s="157">
        <f>'2.40-Dati'!B6467</f>
        <v>93.889999389648395</v>
      </c>
      <c r="G6468" s="157">
        <f t="shared" ref="G6468:G6531" si="202">IF($B$1="lunga",1,-1)*$B$3*(F6468-F6467)</f>
        <v>-2709.999084472699</v>
      </c>
      <c r="H6468" s="157">
        <f t="shared" si="201"/>
        <v>-2459.999084472699</v>
      </c>
    </row>
    <row r="6469" spans="1:8" ht="15" customHeight="1" x14ac:dyDescent="0.2">
      <c r="A6469" s="152"/>
      <c r="B6469" s="152"/>
      <c r="C6469" s="152"/>
      <c r="D6469" s="152"/>
      <c r="E6469" s="153">
        <f>'2.40-Dati'!A6468</f>
        <v>46169.166666666664</v>
      </c>
      <c r="F6469" s="157">
        <f>'2.40-Dati'!B6468</f>
        <v>88.680000305175696</v>
      </c>
      <c r="G6469" s="157">
        <f t="shared" si="202"/>
        <v>-5209.999084472699</v>
      </c>
      <c r="H6469" s="157">
        <f t="shared" ref="H6469:H6532" si="203">G6468+G6469</f>
        <v>-7919.998168945398</v>
      </c>
    </row>
    <row r="6470" spans="1:8" ht="15" customHeight="1" x14ac:dyDescent="0.2">
      <c r="A6470" s="152"/>
      <c r="B6470" s="152"/>
      <c r="C6470" s="152"/>
      <c r="D6470" s="152"/>
      <c r="E6470" s="153">
        <f>'2.40-Dati'!A6469</f>
        <v>46170.166666666664</v>
      </c>
      <c r="F6470" s="157">
        <f>'2.40-Dati'!B6469</f>
        <v>88.900001525878906</v>
      </c>
      <c r="G6470" s="157">
        <f t="shared" si="202"/>
        <v>220.00122070321027</v>
      </c>
      <c r="H6470" s="157">
        <f t="shared" si="203"/>
        <v>-4989.9978637694885</v>
      </c>
    </row>
    <row r="6471" spans="1:8" ht="15" customHeight="1" x14ac:dyDescent="0.2">
      <c r="A6471" s="152"/>
      <c r="B6471" s="152"/>
      <c r="C6471" s="152"/>
      <c r="D6471" s="152"/>
      <c r="E6471" s="153">
        <f>'2.40-Dati'!A6470</f>
        <v>46171.166666666664</v>
      </c>
      <c r="F6471" s="157">
        <f>'2.40-Dati'!B6470</f>
        <v>87.360000610351506</v>
      </c>
      <c r="G6471" s="157">
        <f t="shared" si="202"/>
        <v>-1540.0009155274006</v>
      </c>
      <c r="H6471" s="157">
        <f t="shared" si="203"/>
        <v>-1319.9996948241903</v>
      </c>
    </row>
    <row r="6472" spans="1:8" ht="15" customHeight="1" x14ac:dyDescent="0.2">
      <c r="A6472" s="152"/>
      <c r="B6472" s="152"/>
      <c r="C6472" s="152"/>
      <c r="D6472" s="152"/>
      <c r="E6472" s="153">
        <f>'2.40-Dati'!A6471</f>
        <v>46174.166666666664</v>
      </c>
      <c r="F6472" s="157">
        <f>'2.40-Dati'!B6471</f>
        <v>92.160003662109304</v>
      </c>
      <c r="G6472" s="157">
        <f t="shared" si="202"/>
        <v>4800.0030517577979</v>
      </c>
      <c r="H6472" s="157">
        <f t="shared" si="203"/>
        <v>3260.0021362303974</v>
      </c>
    </row>
    <row r="6473" spans="1:8" ht="15" customHeight="1" x14ac:dyDescent="0.2">
      <c r="A6473" s="152"/>
      <c r="B6473" s="152"/>
      <c r="C6473" s="152"/>
      <c r="D6473" s="152"/>
      <c r="E6473" s="153">
        <f>'2.40-Dati'!A6472</f>
        <v>46175.166666666664</v>
      </c>
      <c r="F6473" s="157">
        <f>'2.40-Dati'!B6472</f>
        <v>93.760002136230398</v>
      </c>
      <c r="G6473" s="157">
        <f t="shared" si="202"/>
        <v>1599.9984741210938</v>
      </c>
      <c r="H6473" s="157">
        <f t="shared" si="203"/>
        <v>6400.0015258788917</v>
      </c>
    </row>
    <row r="6474" spans="1:8" ht="15" customHeight="1" x14ac:dyDescent="0.2">
      <c r="A6474" s="152"/>
      <c r="B6474" s="152"/>
      <c r="C6474" s="152"/>
      <c r="D6474" s="152"/>
      <c r="E6474" s="153">
        <f>'2.40-Dati'!A6473</f>
        <v>46176.166666666664</v>
      </c>
      <c r="F6474" s="157">
        <f>'2.40-Dati'!B6473</f>
        <v>96.019996643066406</v>
      </c>
      <c r="G6474" s="157">
        <f t="shared" si="202"/>
        <v>2259.9945068360084</v>
      </c>
      <c r="H6474" s="157">
        <f t="shared" si="203"/>
        <v>3859.9929809571022</v>
      </c>
    </row>
    <row r="6475" spans="1:8" ht="15" customHeight="1" x14ac:dyDescent="0.2">
      <c r="A6475" s="152"/>
      <c r="B6475" s="152"/>
      <c r="C6475" s="152"/>
      <c r="D6475" s="152"/>
      <c r="E6475" s="153">
        <f>'2.40-Dati'!A6474</f>
        <v>46177.166666666664</v>
      </c>
      <c r="F6475" s="157">
        <f>'2.40-Dati'!B6474</f>
        <v>93.040000915527301</v>
      </c>
      <c r="G6475" s="157">
        <f t="shared" si="202"/>
        <v>-2979.9957275391052</v>
      </c>
      <c r="H6475" s="157">
        <f t="shared" si="203"/>
        <v>-720.00122070309681</v>
      </c>
    </row>
    <row r="6476" spans="1:8" ht="15" customHeight="1" x14ac:dyDescent="0.2">
      <c r="A6476" s="152"/>
      <c r="B6476" s="152"/>
      <c r="C6476" s="152"/>
      <c r="D6476" s="152"/>
      <c r="E6476" s="153">
        <f>'2.40-Dati'!A6475</f>
        <v>46178.166666666664</v>
      </c>
      <c r="F6476" s="157">
        <f>'2.40-Dati'!B6475</f>
        <v>90.540000915527301</v>
      </c>
      <c r="G6476" s="157">
        <f t="shared" si="202"/>
        <v>-2500</v>
      </c>
      <c r="H6476" s="157">
        <f t="shared" si="203"/>
        <v>-5479.9957275391052</v>
      </c>
    </row>
    <row r="6477" spans="1:8" ht="15" customHeight="1" x14ac:dyDescent="0.2">
      <c r="A6477" s="152"/>
      <c r="B6477" s="152"/>
      <c r="C6477" s="152"/>
      <c r="D6477" s="152"/>
      <c r="E6477" s="153">
        <f>'2.40-Dati'!A6476</f>
        <v>46181.166666666664</v>
      </c>
      <c r="F6477" s="157">
        <f>'2.40-Dati'!B6476</f>
        <v>91.300003051757798</v>
      </c>
      <c r="G6477" s="157">
        <f t="shared" si="202"/>
        <v>760.00213623049717</v>
      </c>
      <c r="H6477" s="157">
        <f t="shared" si="203"/>
        <v>-1739.9978637695028</v>
      </c>
    </row>
    <row r="6478" spans="1:8" ht="15" customHeight="1" x14ac:dyDescent="0.2">
      <c r="A6478" s="152"/>
      <c r="B6478" s="152"/>
      <c r="C6478" s="152"/>
      <c r="D6478" s="152"/>
      <c r="E6478" s="153">
        <f>'2.40-Dati'!A6477</f>
        <v>46182.166666666664</v>
      </c>
      <c r="F6478" s="157">
        <f>'2.40-Dati'!B6477</f>
        <v>88.199996948242102</v>
      </c>
      <c r="G6478" s="157">
        <f t="shared" si="202"/>
        <v>-3100.0061035156959</v>
      </c>
      <c r="H6478" s="157">
        <f t="shared" si="203"/>
        <v>-2340.003967285199</v>
      </c>
    </row>
    <row r="6479" spans="1:8" ht="15" customHeight="1" x14ac:dyDescent="0.2">
      <c r="A6479" s="152"/>
      <c r="B6479" s="152"/>
      <c r="C6479" s="152"/>
      <c r="D6479" s="152"/>
      <c r="E6479" s="153">
        <f>'2.40-Dati'!A6478</f>
        <v>46183.166666666664</v>
      </c>
      <c r="F6479" s="157">
        <f>'2.40-Dati'!B6478</f>
        <v>90.029998779296804</v>
      </c>
      <c r="G6479" s="157">
        <f t="shared" si="202"/>
        <v>1830.0018310547016</v>
      </c>
      <c r="H6479" s="157">
        <f t="shared" si="203"/>
        <v>-1270.0042724609943</v>
      </c>
    </row>
    <row r="6480" spans="1:8" ht="15" customHeight="1" x14ac:dyDescent="0.2">
      <c r="A6480" s="152"/>
      <c r="B6480" s="152"/>
      <c r="C6480" s="152"/>
      <c r="D6480" s="152"/>
      <c r="E6480" s="153">
        <f>'2.40-Dati'!A6479</f>
        <v>46184.166666666664</v>
      </c>
      <c r="F6480" s="157">
        <f>'2.40-Dati'!B6479</f>
        <v>87.709999084472599</v>
      </c>
      <c r="G6480" s="157">
        <f t="shared" si="202"/>
        <v>-2319.9996948242047</v>
      </c>
      <c r="H6480" s="157">
        <f t="shared" si="203"/>
        <v>-489.99786376950306</v>
      </c>
    </row>
    <row r="6481" spans="1:8" ht="15" customHeight="1" x14ac:dyDescent="0.2">
      <c r="A6481" s="152"/>
      <c r="B6481" s="152"/>
      <c r="C6481" s="152"/>
      <c r="D6481" s="152"/>
      <c r="E6481" s="153">
        <f>'2.40-Dati'!A6480</f>
        <v>46185.166666666664</v>
      </c>
      <c r="F6481" s="157">
        <f>'2.40-Dati'!B6480</f>
        <v>84.879997253417898</v>
      </c>
      <c r="G6481" s="157">
        <f t="shared" si="202"/>
        <v>-2830.0018310547016</v>
      </c>
      <c r="H6481" s="157">
        <f t="shared" si="203"/>
        <v>-5150.0015258789063</v>
      </c>
    </row>
    <row r="6482" spans="1:8" ht="15" customHeight="1" x14ac:dyDescent="0.2">
      <c r="A6482" s="152"/>
      <c r="B6482" s="152"/>
      <c r="C6482" s="152"/>
      <c r="D6482" s="152"/>
      <c r="E6482" s="153">
        <f>'2.40-Dati'!A6481</f>
        <v>46188.166666666664</v>
      </c>
      <c r="F6482" s="157">
        <f>'2.40-Dati'!B6481</f>
        <v>80.75</v>
      </c>
      <c r="G6482" s="157">
        <f t="shared" si="202"/>
        <v>-4129.9972534178978</v>
      </c>
      <c r="H6482" s="157">
        <f t="shared" si="203"/>
        <v>-6959.9990844725999</v>
      </c>
    </row>
    <row r="6483" spans="1:8" ht="15" customHeight="1" x14ac:dyDescent="0.2">
      <c r="A6483" s="152"/>
      <c r="B6483" s="152"/>
      <c r="C6483" s="152"/>
      <c r="D6483" s="152"/>
      <c r="E6483" s="153">
        <f>'2.40-Dati'!A6482</f>
        <v>46189.166666666664</v>
      </c>
      <c r="F6483" s="157">
        <f>'2.40-Dati'!B6482</f>
        <v>76.050003051757798</v>
      </c>
      <c r="G6483" s="157">
        <f t="shared" si="202"/>
        <v>-4699.9969482422021</v>
      </c>
      <c r="H6483" s="157">
        <f t="shared" si="203"/>
        <v>-8829.9942016600999</v>
      </c>
    </row>
    <row r="6484" spans="1:8" ht="15" customHeight="1" x14ac:dyDescent="0.2">
      <c r="A6484" s="152"/>
      <c r="B6484" s="152"/>
      <c r="C6484" s="152"/>
      <c r="D6484" s="152"/>
      <c r="E6484" s="153">
        <f>'2.40-Dati'!A6483</f>
        <v>46190.166666666664</v>
      </c>
      <c r="F6484" s="157">
        <f>'2.40-Dati'!B6483</f>
        <v>76.790000915527301</v>
      </c>
      <c r="G6484" s="157">
        <f t="shared" si="202"/>
        <v>739.99786376950283</v>
      </c>
      <c r="H6484" s="157">
        <f t="shared" si="203"/>
        <v>-3959.999084472699</v>
      </c>
    </row>
    <row r="6485" spans="1:8" ht="15" customHeight="1" x14ac:dyDescent="0.2">
      <c r="A6485" s="152"/>
      <c r="B6485" s="152"/>
      <c r="C6485" s="152"/>
      <c r="D6485" s="152"/>
      <c r="E6485" s="153">
        <f>'2.40-Dati'!A6484</f>
        <v>46191.166666666664</v>
      </c>
      <c r="F6485" s="157">
        <f>'2.40-Dati'!B6484</f>
        <v>76.599998474121094</v>
      </c>
      <c r="G6485" s="157">
        <f t="shared" si="202"/>
        <v>-190.00244140620737</v>
      </c>
      <c r="H6485" s="157">
        <f t="shared" si="203"/>
        <v>549.99542236329546</v>
      </c>
    </row>
    <row r="6486" spans="1:8" ht="15" customHeight="1" x14ac:dyDescent="0.2">
      <c r="A6486" s="152"/>
      <c r="B6486" s="152"/>
      <c r="C6486" s="152"/>
      <c r="D6486" s="152"/>
      <c r="E6486" s="153">
        <f>'2.40-Dati'!A6485</f>
        <v>46195.166666666664</v>
      </c>
      <c r="F6486" s="157">
        <f>'2.40-Dati'!B6485</f>
        <v>74.819999694824205</v>
      </c>
      <c r="G6486" s="157">
        <f t="shared" si="202"/>
        <v>-1779.9987792968891</v>
      </c>
      <c r="H6486" s="157">
        <f t="shared" si="203"/>
        <v>-1970.0012207030964</v>
      </c>
    </row>
    <row r="6487" spans="1:8" ht="15" customHeight="1" x14ac:dyDescent="0.2">
      <c r="A6487" s="152"/>
      <c r="B6487" s="152"/>
      <c r="C6487" s="152"/>
      <c r="D6487" s="152"/>
      <c r="E6487" s="153">
        <f>'2.40-Dati'!A6486</f>
        <v>46196.166666666664</v>
      </c>
      <c r="F6487" s="157">
        <f>'2.40-Dati'!B6486</f>
        <v>73.209999084472599</v>
      </c>
      <c r="G6487" s="157">
        <f t="shared" si="202"/>
        <v>-1610.0006103516052</v>
      </c>
      <c r="H6487" s="157">
        <f t="shared" si="203"/>
        <v>-3389.9993896484943</v>
      </c>
    </row>
    <row r="6488" spans="1:8" ht="15" customHeight="1" x14ac:dyDescent="0.2">
      <c r="A6488" s="152"/>
      <c r="B6488" s="152"/>
      <c r="C6488" s="152"/>
      <c r="D6488" s="152"/>
      <c r="E6488" s="153">
        <f>'2.40-Dati'!A6487</f>
        <v>46197.166666666664</v>
      </c>
      <c r="F6488" s="157">
        <f>'2.40-Dati'!B6487</f>
        <v>70.339996337890597</v>
      </c>
      <c r="G6488" s="157">
        <f t="shared" si="202"/>
        <v>-2870.0027465820031</v>
      </c>
      <c r="H6488" s="157">
        <f t="shared" si="203"/>
        <v>-4480.0033569336083</v>
      </c>
    </row>
    <row r="6489" spans="1:8" ht="15" customHeight="1" x14ac:dyDescent="0.2">
      <c r="A6489" s="152"/>
      <c r="B6489" s="152"/>
      <c r="C6489" s="152"/>
      <c r="D6489" s="152"/>
      <c r="E6489" s="153">
        <f>'2.40-Dati'!A6488</f>
        <v>46198.166666666664</v>
      </c>
      <c r="F6489" s="157">
        <f>'2.40-Dati'!B6488</f>
        <v>71.919998168945298</v>
      </c>
      <c r="G6489" s="157">
        <f t="shared" si="202"/>
        <v>1580.0018310547016</v>
      </c>
      <c r="H6489" s="157">
        <f t="shared" si="203"/>
        <v>-1290.0009155273015</v>
      </c>
    </row>
    <row r="6490" spans="1:8" ht="15" customHeight="1" x14ac:dyDescent="0.2">
      <c r="A6490" s="152"/>
      <c r="B6490" s="152"/>
      <c r="C6490" s="152"/>
      <c r="D6490" s="152"/>
      <c r="E6490" s="153">
        <f>'2.40-Dati'!A6489</f>
        <v>46199.166666666664</v>
      </c>
      <c r="F6490" s="157">
        <f>'2.40-Dati'!B6489</f>
        <v>69.230003356933594</v>
      </c>
      <c r="G6490" s="157">
        <f t="shared" si="202"/>
        <v>-2689.9948120117047</v>
      </c>
      <c r="H6490" s="157">
        <f t="shared" si="203"/>
        <v>-1109.9929809570031</v>
      </c>
    </row>
    <row r="6491" spans="1:8" ht="15" customHeight="1" x14ac:dyDescent="0.2">
      <c r="A6491" s="152"/>
      <c r="B6491" s="152"/>
      <c r="C6491" s="152"/>
      <c r="D6491" s="152"/>
      <c r="E6491" s="153">
        <f>'2.40-Dati'!A6490</f>
        <v>46202.166666666664</v>
      </c>
      <c r="F6491" s="157">
        <f>'2.40-Dati'!B6490</f>
        <v>70.75</v>
      </c>
      <c r="G6491" s="157">
        <f t="shared" si="202"/>
        <v>1519.9966430664063</v>
      </c>
      <c r="H6491" s="157">
        <f t="shared" si="203"/>
        <v>-1169.9981689452984</v>
      </c>
    </row>
    <row r="6492" spans="1:8" ht="15" customHeight="1" x14ac:dyDescent="0.2">
      <c r="A6492" s="152"/>
      <c r="B6492" s="152"/>
      <c r="C6492" s="152"/>
      <c r="D6492" s="152"/>
      <c r="E6492" s="153">
        <f>'2.40-Dati'!A6491</f>
        <v>46203.166666666664</v>
      </c>
      <c r="F6492" s="157">
        <f>'2.40-Dati'!B6491</f>
        <v>69.5</v>
      </c>
      <c r="G6492" s="157">
        <f t="shared" si="202"/>
        <v>-1250</v>
      </c>
      <c r="H6492" s="157">
        <f t="shared" si="203"/>
        <v>269.99664306640625</v>
      </c>
    </row>
    <row r="6493" spans="1:8" ht="15" customHeight="1" x14ac:dyDescent="0.2">
      <c r="A6493" s="152"/>
      <c r="B6493" s="152"/>
      <c r="C6493" s="152"/>
      <c r="D6493" s="152"/>
      <c r="E6493" s="153">
        <f>'2.40-Dati'!A6492</f>
        <v>46204.166666666664</v>
      </c>
      <c r="F6493" s="157">
        <f>'2.40-Dati'!B6492</f>
        <v>68.580001831054602</v>
      </c>
      <c r="G6493" s="157">
        <f t="shared" si="202"/>
        <v>-919.99816894539777</v>
      </c>
      <c r="H6493" s="157">
        <f t="shared" si="203"/>
        <v>-2169.998168945398</v>
      </c>
    </row>
    <row r="6494" spans="1:8" ht="15" customHeight="1" x14ac:dyDescent="0.2">
      <c r="A6494" s="152"/>
      <c r="B6494" s="152"/>
      <c r="C6494" s="152"/>
      <c r="D6494" s="152"/>
      <c r="E6494" s="153">
        <f>'2.40-Dati'!A6493</f>
        <v>46205.166666666664</v>
      </c>
      <c r="F6494" s="157">
        <f>'2.40-Dati'!B6493</f>
        <v>68.690002441406193</v>
      </c>
      <c r="G6494" s="157">
        <f t="shared" si="202"/>
        <v>110.00061035159092</v>
      </c>
      <c r="H6494" s="157">
        <f t="shared" si="203"/>
        <v>-809.99755859380684</v>
      </c>
    </row>
    <row r="6495" spans="1:8" ht="15" customHeight="1" x14ac:dyDescent="0.2">
      <c r="A6495" s="152"/>
      <c r="B6495" s="152"/>
      <c r="C6495" s="152"/>
      <c r="D6495" s="152"/>
      <c r="E6495" s="153">
        <f>'2.40-Dati'!A6494</f>
        <v>46209.166666666664</v>
      </c>
      <c r="F6495" s="157">
        <f>'2.40-Dati'!B6494</f>
        <v>68.550003051757798</v>
      </c>
      <c r="G6495" s="157">
        <f t="shared" si="202"/>
        <v>-139.99938964839487</v>
      </c>
      <c r="H6495" s="157">
        <f t="shared" si="203"/>
        <v>-29.998779296803946</v>
      </c>
    </row>
    <row r="6496" spans="1:8" ht="15" customHeight="1" x14ac:dyDescent="0.2">
      <c r="A6496" s="152"/>
      <c r="B6496" s="152"/>
      <c r="C6496" s="152"/>
      <c r="D6496" s="152"/>
      <c r="E6496" s="153">
        <f>'2.40-Dati'!A6495</f>
        <v>46210.166666666664</v>
      </c>
      <c r="F6496" s="157">
        <f>'2.40-Dati'!B6495</f>
        <v>70.440002441406193</v>
      </c>
      <c r="G6496" s="157">
        <f t="shared" si="202"/>
        <v>1889.9993896483948</v>
      </c>
      <c r="H6496" s="157">
        <f t="shared" si="203"/>
        <v>1750</v>
      </c>
    </row>
    <row r="6497" spans="1:8" ht="15" customHeight="1" x14ac:dyDescent="0.2">
      <c r="A6497" s="152"/>
      <c r="B6497" s="152"/>
      <c r="C6497" s="152"/>
      <c r="D6497" s="152"/>
      <c r="E6497" s="153">
        <f>'2.40-Dati'!A6496</f>
        <v>46211.166666666664</v>
      </c>
      <c r="F6497" s="157">
        <f>'2.40-Dati'!B6496</f>
        <v>73.519996643066406</v>
      </c>
      <c r="G6497" s="157">
        <f t="shared" si="202"/>
        <v>3079.9942016602131</v>
      </c>
      <c r="H6497" s="157">
        <f t="shared" si="203"/>
        <v>4969.9935913086083</v>
      </c>
    </row>
    <row r="6498" spans="1:8" ht="15" customHeight="1" x14ac:dyDescent="0.2">
      <c r="A6498" s="152"/>
      <c r="B6498" s="152"/>
      <c r="C6498" s="152"/>
      <c r="D6498" s="152"/>
      <c r="E6498" s="153">
        <f>'2.40-Dati'!A6497</f>
        <v>46212.166666666664</v>
      </c>
      <c r="F6498" s="157">
        <f>'2.40-Dati'!B6497</f>
        <v>72.080001831054602</v>
      </c>
      <c r="G6498" s="157">
        <f t="shared" si="202"/>
        <v>-1439.994812011804</v>
      </c>
      <c r="H6498" s="157">
        <f t="shared" si="203"/>
        <v>1639.9993896484091</v>
      </c>
    </row>
    <row r="6499" spans="1:8" ht="15" customHeight="1" x14ac:dyDescent="0.2">
      <c r="A6499" s="152"/>
      <c r="B6499" s="152"/>
      <c r="C6499" s="152"/>
      <c r="D6499" s="152"/>
      <c r="E6499" s="153">
        <f>'2.40-Dati'!A6498</f>
        <v>46213.166666666664</v>
      </c>
      <c r="F6499" s="157">
        <f>'2.40-Dati'!B6498</f>
        <v>71.410003662109304</v>
      </c>
      <c r="G6499" s="157">
        <f t="shared" si="202"/>
        <v>-669.99816894529829</v>
      </c>
      <c r="H6499" s="157">
        <f t="shared" si="203"/>
        <v>-2109.9929809571022</v>
      </c>
    </row>
    <row r="6500" spans="1:8" ht="15" customHeight="1" x14ac:dyDescent="0.2">
      <c r="A6500" s="152"/>
      <c r="B6500" s="152"/>
      <c r="C6500" s="152"/>
      <c r="D6500" s="152"/>
      <c r="E6500" s="153">
        <f>'2.40-Dati'!A6499</f>
        <v>46216.166666666664</v>
      </c>
      <c r="F6500" s="157">
        <f>'2.40-Dati'!B6499</f>
        <v>78.139999389648395</v>
      </c>
      <c r="G6500" s="157">
        <f t="shared" si="202"/>
        <v>6729.9957275390907</v>
      </c>
      <c r="H6500" s="157">
        <f t="shared" si="203"/>
        <v>6059.9975585937927</v>
      </c>
    </row>
    <row r="6501" spans="1:8" ht="15" customHeight="1" x14ac:dyDescent="0.2">
      <c r="A6501" s="152"/>
      <c r="B6501" s="152"/>
      <c r="C6501" s="152"/>
      <c r="D6501" s="152"/>
      <c r="E6501" s="153">
        <f>'2.40-Dati'!A6500</f>
        <v>46217.166666666664</v>
      </c>
      <c r="F6501" s="157">
        <f>'2.40-Dati'!B6500</f>
        <v>79.339996337890597</v>
      </c>
      <c r="G6501" s="157">
        <f t="shared" si="202"/>
        <v>1199.9969482422016</v>
      </c>
      <c r="H6501" s="157">
        <f t="shared" si="203"/>
        <v>7929.9926757812918</v>
      </c>
    </row>
    <row r="6502" spans="1:8" ht="15" customHeight="1" x14ac:dyDescent="0.2">
      <c r="A6502" s="152"/>
      <c r="B6502" s="152"/>
      <c r="C6502" s="152"/>
      <c r="D6502" s="152"/>
      <c r="E6502" s="153">
        <f>'2.40-Dati'!A6501</f>
        <v>46218.166666666664</v>
      </c>
      <c r="F6502" s="157">
        <f>'2.40-Dati'!B6501</f>
        <v>79.599998474121094</v>
      </c>
      <c r="G6502" s="157">
        <f t="shared" si="202"/>
        <v>260.00213623049717</v>
      </c>
      <c r="H6502" s="157">
        <f t="shared" si="203"/>
        <v>1459.9990844726988</v>
      </c>
    </row>
    <row r="6503" spans="1:8" ht="15" customHeight="1" x14ac:dyDescent="0.2">
      <c r="A6503" s="152"/>
      <c r="B6503" s="152"/>
      <c r="C6503" s="152"/>
      <c r="D6503" s="152"/>
      <c r="E6503" s="153">
        <f>'2.40-Dati'!A6502</f>
        <v>46219.166666666664</v>
      </c>
      <c r="F6503" s="157">
        <f>'2.40-Dati'!B6502</f>
        <v>78.949996948242102</v>
      </c>
      <c r="G6503" s="157">
        <f t="shared" si="202"/>
        <v>-650.00152587899152</v>
      </c>
      <c r="H6503" s="157">
        <f t="shared" si="203"/>
        <v>-389.99938964849434</v>
      </c>
    </row>
    <row r="6504" spans="1:8" ht="15" customHeight="1" x14ac:dyDescent="0.2">
      <c r="A6504" s="152"/>
      <c r="B6504" s="152"/>
      <c r="C6504" s="152"/>
      <c r="D6504" s="152"/>
      <c r="E6504" s="153">
        <f>'2.40-Dati'!A6503</f>
        <v>46220.166666666664</v>
      </c>
      <c r="F6504" s="157">
        <f>'2.40-Dati'!B6503</f>
        <v>82.489997863769503</v>
      </c>
      <c r="G6504" s="157">
        <f t="shared" si="202"/>
        <v>3540.0009155274006</v>
      </c>
      <c r="H6504" s="157">
        <f t="shared" si="203"/>
        <v>2889.9993896484093</v>
      </c>
    </row>
    <row r="6505" spans="1:8" ht="15" customHeight="1" x14ac:dyDescent="0.2">
      <c r="A6505" s="152"/>
      <c r="B6505" s="152"/>
      <c r="C6505" s="152"/>
      <c r="D6505" s="152"/>
      <c r="E6505" s="153">
        <f>'2.40-Dati'!A6504</f>
        <v>46223.166666666664</v>
      </c>
      <c r="F6505" s="157">
        <f>'2.40-Dati'!B6504</f>
        <v>83.230003356933594</v>
      </c>
      <c r="G6505" s="157">
        <f t="shared" si="202"/>
        <v>740.00549316409092</v>
      </c>
      <c r="H6505" s="157">
        <f t="shared" si="203"/>
        <v>4280.0064086914917</v>
      </c>
    </row>
    <row r="6506" spans="1:8" ht="15" customHeight="1" x14ac:dyDescent="0.2">
      <c r="A6506" s="152"/>
      <c r="B6506" s="152"/>
      <c r="C6506" s="152"/>
      <c r="D6506" s="152"/>
      <c r="E6506" s="153">
        <f>'2.40-Dati'!A6505</f>
        <v>46224.166666666664</v>
      </c>
      <c r="F6506" s="157">
        <f>'2.40-Dati'!B6505</f>
        <v>84.910003662109304</v>
      </c>
      <c r="G6506" s="157">
        <f t="shared" si="202"/>
        <v>1680.0003051757103</v>
      </c>
      <c r="H6506" s="157">
        <f t="shared" si="203"/>
        <v>2420.005798339801</v>
      </c>
    </row>
    <row r="6507" spans="1:8" ht="15" customHeight="1" x14ac:dyDescent="0.2">
      <c r="A6507" s="152"/>
      <c r="B6507" s="152"/>
      <c r="C6507" s="152"/>
      <c r="D6507" s="152"/>
      <c r="E6507" s="153">
        <f>'2.40-Dati'!A6506</f>
        <v>46225.166666666664</v>
      </c>
      <c r="F6507" s="157">
        <f>'2.40-Dati'!B6506</f>
        <v>86.830001831054602</v>
      </c>
      <c r="G6507" s="157">
        <f t="shared" si="202"/>
        <v>1919.9981689452984</v>
      </c>
      <c r="H6507" s="157">
        <f t="shared" si="203"/>
        <v>3599.9984741210087</v>
      </c>
    </row>
    <row r="6508" spans="1:8" ht="15" customHeight="1" x14ac:dyDescent="0.2">
      <c r="A6508" s="152"/>
      <c r="B6508" s="152"/>
      <c r="C6508" s="152"/>
      <c r="D6508" s="152"/>
      <c r="E6508" s="153">
        <f>'2.40-Dati'!A6507</f>
        <v>46226.166666666664</v>
      </c>
      <c r="F6508" s="157">
        <f>'2.40-Dati'!B6507</f>
        <v>92.190002441406193</v>
      </c>
      <c r="G6508" s="157">
        <f t="shared" si="202"/>
        <v>5360.0006103515907</v>
      </c>
      <c r="H6508" s="157">
        <f t="shared" si="203"/>
        <v>7279.9987792968896</v>
      </c>
    </row>
    <row r="6509" spans="1:8" ht="15" customHeight="1" x14ac:dyDescent="0.2">
      <c r="A6509" s="152"/>
      <c r="B6509" s="152"/>
      <c r="C6509" s="152"/>
      <c r="D6509" s="152"/>
      <c r="E6509" s="153">
        <f>'2.40-Dati'!A6508</f>
        <v>46227.166666666664</v>
      </c>
      <c r="F6509" s="157">
        <f>'2.40-Dati'!B6508</f>
        <v>89.309997558593693</v>
      </c>
      <c r="G6509" s="157">
        <f t="shared" si="202"/>
        <v>-2880.0048828125</v>
      </c>
      <c r="H6509" s="157">
        <f t="shared" si="203"/>
        <v>2479.9957275390907</v>
      </c>
    </row>
    <row r="6510" spans="1:8" ht="15" customHeight="1" x14ac:dyDescent="0.2">
      <c r="A6510" s="152"/>
      <c r="B6510" s="152"/>
      <c r="C6510" s="152"/>
      <c r="D6510" s="152"/>
      <c r="E6510" s="153">
        <f>'2.40-Dati'!A6509</f>
        <v>46230.166666666664</v>
      </c>
      <c r="F6510" s="157">
        <f>'2.40-Dati'!B6509</f>
        <v>82.610000610351506</v>
      </c>
      <c r="G6510" s="157">
        <f t="shared" si="202"/>
        <v>-6699.9969482421875</v>
      </c>
      <c r="H6510" s="157">
        <f t="shared" si="203"/>
        <v>-9580.0018310546875</v>
      </c>
    </row>
    <row r="6511" spans="1:8" ht="15" customHeight="1" x14ac:dyDescent="0.2">
      <c r="A6511" s="152"/>
      <c r="B6511" s="152"/>
      <c r="C6511" s="152"/>
      <c r="D6511" s="152"/>
      <c r="E6511" s="153">
        <f>'2.40-Dati'!A6510</f>
        <v>46231.166666666664</v>
      </c>
      <c r="F6511" s="157">
        <f>'2.40-Dati'!B6510</f>
        <v>79.260002136230398</v>
      </c>
      <c r="G6511" s="157">
        <f t="shared" si="202"/>
        <v>-3349.9984741211078</v>
      </c>
      <c r="H6511" s="157">
        <f t="shared" si="203"/>
        <v>-10049.995422363296</v>
      </c>
    </row>
    <row r="6512" spans="1:8" ht="15" customHeight="1" x14ac:dyDescent="0.2">
      <c r="A6512" s="152"/>
      <c r="B6512" s="152"/>
      <c r="C6512" s="152"/>
      <c r="D6512" s="152"/>
      <c r="E6512" s="153">
        <f>'2.40-Dati'!A6511</f>
        <v>46232.166666666664</v>
      </c>
      <c r="F6512" s="157">
        <f>'2.40-Dati'!B6511</f>
        <v>84.459999084472599</v>
      </c>
      <c r="G6512" s="157">
        <f t="shared" si="202"/>
        <v>5199.9969482422021</v>
      </c>
      <c r="H6512" s="157">
        <f t="shared" si="203"/>
        <v>1849.9984741210942</v>
      </c>
    </row>
    <row r="6513" spans="1:8" ht="15" customHeight="1" x14ac:dyDescent="0.2">
      <c r="A6513" s="152"/>
      <c r="B6513" s="152"/>
      <c r="C6513" s="152"/>
      <c r="D6513" s="152"/>
      <c r="E6513" s="153">
        <f>'2.40-Dati'!A6512</f>
        <v>46233.166666666664</v>
      </c>
      <c r="F6513" s="157">
        <f>'2.40-Dati'!B6512</f>
        <v>83.589996337890597</v>
      </c>
      <c r="G6513" s="157">
        <f t="shared" si="202"/>
        <v>-870.00274658200283</v>
      </c>
      <c r="H6513" s="157">
        <f t="shared" si="203"/>
        <v>4329.994201660199</v>
      </c>
    </row>
    <row r="6514" spans="1:8" ht="15" customHeight="1" x14ac:dyDescent="0.2">
      <c r="A6514" s="152"/>
      <c r="B6514" s="152"/>
      <c r="C6514" s="152"/>
      <c r="D6514" s="152"/>
      <c r="E6514" s="153">
        <f>'2.40-Dati'!A6513</f>
        <v>46234.166666666664</v>
      </c>
      <c r="F6514" s="157">
        <f>'2.40-Dati'!B6513</f>
        <v>84.669998168945298</v>
      </c>
      <c r="G6514" s="157">
        <f t="shared" si="202"/>
        <v>1080.0018310547016</v>
      </c>
      <c r="H6514" s="157">
        <f t="shared" si="203"/>
        <v>209.99908447269877</v>
      </c>
    </row>
    <row r="6515" spans="1:8" ht="15" customHeight="1" x14ac:dyDescent="0.2">
      <c r="A6515" s="152"/>
      <c r="B6515" s="152"/>
      <c r="C6515" s="152"/>
      <c r="D6515" s="152"/>
      <c r="E6515" s="153">
        <f>'2.40-Dati'!A6514</f>
        <v>46237.166666666664</v>
      </c>
      <c r="F6515" s="157">
        <f>'2.40-Dati'!B6514</f>
        <v>80.339996337890597</v>
      </c>
      <c r="G6515" s="157">
        <f t="shared" si="202"/>
        <v>-4330.0018310547021</v>
      </c>
      <c r="H6515" s="157">
        <f t="shared" si="203"/>
        <v>-3250.0000000000005</v>
      </c>
    </row>
    <row r="6516" spans="1:8" ht="15" customHeight="1" x14ac:dyDescent="0.2">
      <c r="A6516" s="152"/>
      <c r="B6516" s="152"/>
      <c r="C6516" s="152"/>
      <c r="D6516" s="152"/>
      <c r="E6516" s="153">
        <f>'2.40-Dati'!A6515</f>
        <v>46238.166666666664</v>
      </c>
      <c r="F6516" s="157">
        <f>'2.40-Dati'!B6515</f>
        <v>75.769996643066406</v>
      </c>
      <c r="G6516" s="157">
        <f t="shared" si="202"/>
        <v>-4569.9996948241906</v>
      </c>
      <c r="H6516" s="157">
        <f t="shared" si="203"/>
        <v>-8900.0015258788917</v>
      </c>
    </row>
    <row r="6517" spans="1:8" ht="15" customHeight="1" x14ac:dyDescent="0.2">
      <c r="A6517" s="152"/>
      <c r="B6517" s="152"/>
      <c r="C6517" s="152"/>
      <c r="D6517" s="152"/>
      <c r="E6517" s="153">
        <f>'2.40-Dati'!A6516</f>
        <v>46239.166666666664</v>
      </c>
      <c r="F6517" s="157">
        <f>'2.40-Dati'!B6516</f>
        <v>75.220001220703097</v>
      </c>
      <c r="G6517" s="157">
        <f t="shared" si="202"/>
        <v>-549.99542236330967</v>
      </c>
      <c r="H6517" s="157">
        <f t="shared" si="203"/>
        <v>-5119.9951171875</v>
      </c>
    </row>
    <row r="6518" spans="1:8" ht="15" customHeight="1" x14ac:dyDescent="0.2">
      <c r="A6518" s="152"/>
      <c r="B6518" s="152"/>
      <c r="C6518" s="152"/>
      <c r="D6518" s="152"/>
      <c r="E6518" s="153">
        <f>'2.40-Dati'!A6517</f>
        <v>46240.166666666664</v>
      </c>
      <c r="F6518" s="157">
        <f>'2.40-Dati'!B6517</f>
        <v>77.290000915527301</v>
      </c>
      <c r="G6518" s="157">
        <f t="shared" si="202"/>
        <v>2069.9996948242047</v>
      </c>
      <c r="H6518" s="157">
        <f t="shared" si="203"/>
        <v>1520.004272460895</v>
      </c>
    </row>
    <row r="6519" spans="1:8" ht="15" customHeight="1" x14ac:dyDescent="0.2">
      <c r="A6519" s="152"/>
      <c r="B6519" s="152"/>
      <c r="C6519" s="152"/>
      <c r="D6519" s="152"/>
      <c r="E6519" s="153">
        <f>'2.40-Dati'!A6518</f>
        <v>46241.166666666664</v>
      </c>
      <c r="F6519" s="157">
        <f>'2.40-Dati'!B6518</f>
        <v>78.180000305175696</v>
      </c>
      <c r="G6519" s="157">
        <f t="shared" si="202"/>
        <v>889.99938964839487</v>
      </c>
      <c r="H6519" s="157">
        <f t="shared" si="203"/>
        <v>2959.9990844725994</v>
      </c>
    </row>
    <row r="6520" spans="1:8" ht="15" customHeight="1" x14ac:dyDescent="0.2">
      <c r="A6520" s="152"/>
      <c r="B6520" s="152"/>
      <c r="C6520" s="152"/>
      <c r="D6520" s="152"/>
      <c r="E6520" s="153">
        <f>'2.40-Dati'!A6519</f>
        <v>46244.166666666664</v>
      </c>
      <c r="F6520" s="157">
        <f>'2.40-Dati'!B6519</f>
        <v>82.129997253417898</v>
      </c>
      <c r="G6520" s="157">
        <f t="shared" si="202"/>
        <v>3949.9969482422016</v>
      </c>
      <c r="H6520" s="157">
        <f t="shared" si="203"/>
        <v>4839.9963378905968</v>
      </c>
    </row>
    <row r="6521" spans="1:8" ht="15" customHeight="1" x14ac:dyDescent="0.2">
      <c r="A6521" s="152"/>
      <c r="B6521" s="152"/>
      <c r="C6521" s="152"/>
      <c r="D6521" s="152"/>
      <c r="E6521" s="153">
        <f>'2.40-Dati'!A6520</f>
        <v>46245.166666666664</v>
      </c>
      <c r="F6521" s="157">
        <f>'2.40-Dati'!B6520</f>
        <v>83.199996948242102</v>
      </c>
      <c r="G6521" s="157">
        <f t="shared" si="202"/>
        <v>1069.9996948242047</v>
      </c>
      <c r="H6521" s="157">
        <f t="shared" si="203"/>
        <v>5019.9966430664063</v>
      </c>
    </row>
    <row r="6522" spans="1:8" ht="15" customHeight="1" x14ac:dyDescent="0.2">
      <c r="A6522" s="152"/>
      <c r="B6522" s="152"/>
      <c r="C6522" s="152"/>
      <c r="D6522" s="152"/>
      <c r="E6522" s="153">
        <f>'2.40-Dati'!A6521</f>
        <v>46246.166666666664</v>
      </c>
      <c r="F6522" s="157">
        <f>'2.40-Dati'!B6521</f>
        <v>83.269996643066406</v>
      </c>
      <c r="G6522" s="157">
        <f t="shared" si="202"/>
        <v>69.999694824304015</v>
      </c>
      <c r="H6522" s="157">
        <f t="shared" si="203"/>
        <v>1139.9993896485087</v>
      </c>
    </row>
    <row r="6523" spans="1:8" ht="15" customHeight="1" x14ac:dyDescent="0.2">
      <c r="A6523" s="152"/>
      <c r="B6523" s="152"/>
      <c r="C6523" s="152"/>
      <c r="D6523" s="152"/>
      <c r="E6523" s="153">
        <f>'2.40-Dati'!A6522</f>
        <v>46247.166666666664</v>
      </c>
      <c r="F6523" s="157">
        <f>'2.40-Dati'!B6522</f>
        <v>81.25</v>
      </c>
      <c r="G6523" s="157">
        <f t="shared" si="202"/>
        <v>-2019.9966430664063</v>
      </c>
      <c r="H6523" s="157">
        <f t="shared" si="203"/>
        <v>-1949.9969482421022</v>
      </c>
    </row>
    <row r="6524" spans="1:8" ht="15" customHeight="1" x14ac:dyDescent="0.2">
      <c r="A6524" s="152"/>
      <c r="B6524" s="152"/>
      <c r="C6524" s="152"/>
      <c r="D6524" s="152"/>
      <c r="E6524" s="153">
        <f>'2.40-Dati'!A6523</f>
        <v>46248.166666666664</v>
      </c>
      <c r="F6524" s="157">
        <f>'2.40-Dati'!B6523</f>
        <v>82.400001525878906</v>
      </c>
      <c r="G6524" s="157">
        <f t="shared" si="202"/>
        <v>1150.0015258789063</v>
      </c>
      <c r="H6524" s="157">
        <f t="shared" si="203"/>
        <v>-869.9951171875</v>
      </c>
    </row>
    <row r="6525" spans="1:8" ht="15" customHeight="1" x14ac:dyDescent="0.2">
      <c r="A6525" s="152"/>
      <c r="B6525" s="152"/>
      <c r="C6525" s="152"/>
      <c r="D6525" s="152"/>
      <c r="E6525" s="153">
        <f>'2.40-Dati'!A6524</f>
        <v>46251.166666666664</v>
      </c>
      <c r="F6525" s="157">
        <f>'2.40-Dati'!B6524</f>
        <v>84.5</v>
      </c>
      <c r="G6525" s="157">
        <f t="shared" si="202"/>
        <v>2099.9984741210938</v>
      </c>
      <c r="H6525" s="157">
        <f t="shared" si="203"/>
        <v>3250</v>
      </c>
    </row>
    <row r="6526" spans="1:8" ht="15" customHeight="1" x14ac:dyDescent="0.2">
      <c r="A6526" s="152"/>
      <c r="B6526" s="152"/>
      <c r="C6526" s="152"/>
      <c r="D6526" s="152"/>
      <c r="E6526" s="153">
        <f>'2.40-Dati'!A6525</f>
        <v>46252.166666666664</v>
      </c>
      <c r="F6526" s="157">
        <f>'2.40-Dati'!B6525</f>
        <v>84.940002441406193</v>
      </c>
      <c r="G6526" s="157">
        <f t="shared" si="202"/>
        <v>440.00244140619316</v>
      </c>
      <c r="H6526" s="157">
        <f t="shared" si="203"/>
        <v>2540.0009155272869</v>
      </c>
    </row>
    <row r="6527" spans="1:8" ht="15" customHeight="1" x14ac:dyDescent="0.2">
      <c r="A6527" s="152"/>
      <c r="B6527" s="152"/>
      <c r="C6527" s="152"/>
      <c r="D6527" s="152"/>
      <c r="E6527" s="153">
        <f>'2.40-Dati'!A6526</f>
        <v>46253.166666666664</v>
      </c>
      <c r="F6527" s="157">
        <f>'2.40-Dati'!B6526</f>
        <v>85.830001831054602</v>
      </c>
      <c r="G6527" s="157">
        <f t="shared" si="202"/>
        <v>889.99938964840908</v>
      </c>
      <c r="H6527" s="157">
        <f t="shared" si="203"/>
        <v>1330.0018310546022</v>
      </c>
    </row>
    <row r="6528" spans="1:8" ht="15" customHeight="1" x14ac:dyDescent="0.2">
      <c r="A6528" s="152"/>
      <c r="B6528" s="152"/>
      <c r="C6528" s="152"/>
      <c r="D6528" s="152"/>
      <c r="E6528" s="153">
        <f>'2.40-Dati'!A6527</f>
        <v>46254.166666666664</v>
      </c>
      <c r="F6528" s="157">
        <f>'2.40-Dati'!B6527</f>
        <v>87.830001831054602</v>
      </c>
      <c r="G6528" s="157">
        <f t="shared" si="202"/>
        <v>2000</v>
      </c>
      <c r="H6528" s="157">
        <f t="shared" si="203"/>
        <v>2889.9993896484093</v>
      </c>
    </row>
    <row r="6529" spans="1:8" ht="15" customHeight="1" x14ac:dyDescent="0.2">
      <c r="A6529" s="152"/>
      <c r="B6529" s="152"/>
      <c r="C6529" s="152"/>
      <c r="D6529" s="152"/>
      <c r="E6529" s="153">
        <f>'2.40-Dati'!A6528</f>
        <v>46255.166666666664</v>
      </c>
      <c r="F6529" s="157">
        <f>'2.40-Dati'!B6528</f>
        <v>87.059997558593693</v>
      </c>
      <c r="G6529" s="157">
        <f t="shared" si="202"/>
        <v>-770.00427246090908</v>
      </c>
      <c r="H6529" s="157">
        <f t="shared" si="203"/>
        <v>1229.9957275390909</v>
      </c>
    </row>
    <row r="6530" spans="1:8" ht="15" customHeight="1" x14ac:dyDescent="0.2">
      <c r="A6530" s="152"/>
      <c r="B6530" s="152"/>
      <c r="C6530" s="152"/>
      <c r="D6530" s="152"/>
      <c r="E6530" s="153">
        <f>'2.40-Dati'!A6529</f>
        <v>46258.166666666664</v>
      </c>
      <c r="F6530" s="157">
        <f>'2.40-Dati'!B6529</f>
        <v>85.010002136230398</v>
      </c>
      <c r="G6530" s="157">
        <f t="shared" si="202"/>
        <v>-2049.9954223632953</v>
      </c>
      <c r="H6530" s="157">
        <f t="shared" si="203"/>
        <v>-2819.9996948242042</v>
      </c>
    </row>
    <row r="6531" spans="1:8" ht="15" customHeight="1" x14ac:dyDescent="0.2">
      <c r="A6531" s="152"/>
      <c r="B6531" s="152"/>
      <c r="C6531" s="152"/>
      <c r="D6531" s="152"/>
      <c r="E6531" s="153">
        <f>'2.40-Dati'!A6530</f>
        <v>46259.166666666664</v>
      </c>
      <c r="F6531" s="157">
        <f>'2.40-Dati'!B6530</f>
        <v>82.360000610351506</v>
      </c>
      <c r="G6531" s="157">
        <f t="shared" si="202"/>
        <v>-2650.0015258788922</v>
      </c>
      <c r="H6531" s="157">
        <f t="shared" si="203"/>
        <v>-4699.9969482421875</v>
      </c>
    </row>
    <row r="6532" spans="1:8" ht="15" customHeight="1" x14ac:dyDescent="0.2">
      <c r="A6532" s="152"/>
      <c r="B6532" s="152"/>
      <c r="C6532" s="152"/>
      <c r="D6532" s="152"/>
      <c r="E6532" s="153">
        <f>'2.40-Dati'!A6531</f>
        <v>46260.166666666664</v>
      </c>
      <c r="F6532" s="157">
        <f>'2.40-Dati'!B6531</f>
        <v>82.230003356933594</v>
      </c>
      <c r="G6532" s="157">
        <f t="shared" ref="G6532:G6570" si="204">IF($B$1="lunga",1,-1)*$B$3*(F6532-F6531)</f>
        <v>-129.99725341791191</v>
      </c>
      <c r="H6532" s="157">
        <f t="shared" si="203"/>
        <v>-2779.9987792968041</v>
      </c>
    </row>
    <row r="6533" spans="1:8" ht="15" customHeight="1" x14ac:dyDescent="0.2">
      <c r="A6533" s="152"/>
      <c r="B6533" s="152"/>
      <c r="C6533" s="152"/>
      <c r="D6533" s="152"/>
      <c r="E6533" s="153">
        <f>'2.40-Dati'!A6532</f>
        <v>46261.166666666664</v>
      </c>
      <c r="F6533" s="157">
        <f>'2.40-Dati'!B6532</f>
        <v>83.529998779296804</v>
      </c>
      <c r="G6533" s="157">
        <f t="shared" si="204"/>
        <v>1299.9954223632103</v>
      </c>
      <c r="H6533" s="157">
        <f t="shared" ref="H6533:H6570" si="205">G6532+G6533</f>
        <v>1169.9981689452984</v>
      </c>
    </row>
    <row r="6534" spans="1:8" ht="15" customHeight="1" x14ac:dyDescent="0.2">
      <c r="A6534" s="152"/>
      <c r="B6534" s="152"/>
      <c r="C6534" s="152"/>
      <c r="D6534" s="152"/>
      <c r="E6534" s="153">
        <f>'2.40-Dati'!A6533</f>
        <v>46262.166666666664</v>
      </c>
      <c r="F6534" s="157">
        <f>'2.40-Dati'!B6533</f>
        <v>83.400001525878906</v>
      </c>
      <c r="G6534" s="157">
        <f t="shared" si="204"/>
        <v>-129.9972534178977</v>
      </c>
      <c r="H6534" s="157">
        <f t="shared" si="205"/>
        <v>1169.9981689453125</v>
      </c>
    </row>
    <row r="6535" spans="1:8" ht="15" customHeight="1" x14ac:dyDescent="0.2">
      <c r="A6535" s="152"/>
      <c r="B6535" s="152"/>
      <c r="C6535" s="152"/>
      <c r="D6535" s="152"/>
      <c r="E6535" s="153">
        <f>'2.40-Dati'!A6534</f>
        <v>46265.166666666664</v>
      </c>
      <c r="F6535" s="157">
        <f>'2.40-Dati'!B6534</f>
        <v>85.760002136230398</v>
      </c>
      <c r="G6535" s="157">
        <f t="shared" si="204"/>
        <v>2360.0006103514916</v>
      </c>
      <c r="H6535" s="157">
        <f t="shared" si="205"/>
        <v>2230.0033569335938</v>
      </c>
    </row>
    <row r="6536" spans="1:8" ht="15" customHeight="1" x14ac:dyDescent="0.2">
      <c r="A6536" s="152"/>
      <c r="B6536" s="152"/>
      <c r="C6536" s="152"/>
      <c r="D6536" s="152"/>
      <c r="E6536" s="153">
        <f>'2.40-Dati'!A6535</f>
        <v>46266.166666666664</v>
      </c>
      <c r="F6536" s="157">
        <f>'2.40-Dati'!B6535</f>
        <v>90.220001220703097</v>
      </c>
      <c r="G6536" s="157">
        <f t="shared" si="204"/>
        <v>4459.999084472699</v>
      </c>
      <c r="H6536" s="157">
        <f t="shared" si="205"/>
        <v>6819.9996948241906</v>
      </c>
    </row>
    <row r="6537" spans="1:8" ht="15" customHeight="1" x14ac:dyDescent="0.2">
      <c r="A6537" s="152"/>
      <c r="B6537" s="152"/>
      <c r="C6537" s="152"/>
      <c r="D6537" s="152"/>
      <c r="E6537" s="153">
        <f>'2.40-Dati'!A6536</f>
        <v>46267.166666666664</v>
      </c>
      <c r="F6537" s="157">
        <f>'2.40-Dati'!B6536</f>
        <v>91.010002136230398</v>
      </c>
      <c r="G6537" s="157">
        <f t="shared" si="204"/>
        <v>790.00091552730112</v>
      </c>
      <c r="H6537" s="157">
        <f t="shared" si="205"/>
        <v>5250</v>
      </c>
    </row>
    <row r="6538" spans="1:8" ht="15" customHeight="1" x14ac:dyDescent="0.2">
      <c r="A6538" s="152"/>
      <c r="B6538" s="152"/>
      <c r="C6538" s="152"/>
      <c r="D6538" s="152"/>
      <c r="E6538" s="153">
        <f>'2.40-Dati'!A6537</f>
        <v>46268.166666666664</v>
      </c>
      <c r="F6538" s="157">
        <f>'2.40-Dati'!B6537</f>
        <v>91.300003051757798</v>
      </c>
      <c r="G6538" s="157">
        <f t="shared" si="204"/>
        <v>290.00091552740059</v>
      </c>
      <c r="H6538" s="157">
        <f t="shared" si="205"/>
        <v>1080.0018310547016</v>
      </c>
    </row>
    <row r="6539" spans="1:8" ht="15" customHeight="1" x14ac:dyDescent="0.2">
      <c r="A6539" s="152"/>
      <c r="B6539" s="152"/>
      <c r="C6539" s="152"/>
      <c r="D6539" s="152"/>
      <c r="E6539" s="153">
        <f>'2.40-Dati'!A6538</f>
        <v>46269.166666666664</v>
      </c>
      <c r="F6539" s="157">
        <f>'2.40-Dati'!B6538</f>
        <v>91.480003356933594</v>
      </c>
      <c r="G6539" s="157">
        <f t="shared" si="204"/>
        <v>180.00030517579546</v>
      </c>
      <c r="H6539" s="157">
        <f t="shared" si="205"/>
        <v>470.00122070319605</v>
      </c>
    </row>
    <row r="6540" spans="1:8" ht="15" customHeight="1" x14ac:dyDescent="0.2">
      <c r="A6540" s="152"/>
      <c r="B6540" s="152"/>
      <c r="C6540" s="152"/>
      <c r="D6540" s="152"/>
      <c r="E6540" s="153">
        <f>'2.40-Dati'!A6539</f>
        <v>46273.166666666664</v>
      </c>
      <c r="F6540" s="157">
        <f>'2.40-Dati'!B6539</f>
        <v>93.029998779296804</v>
      </c>
      <c r="G6540" s="157">
        <f t="shared" si="204"/>
        <v>1549.9954223632103</v>
      </c>
      <c r="H6540" s="157">
        <f t="shared" si="205"/>
        <v>1729.9957275390057</v>
      </c>
    </row>
    <row r="6541" spans="1:8" ht="15" customHeight="1" x14ac:dyDescent="0.2">
      <c r="A6541" s="152"/>
      <c r="B6541" s="152"/>
      <c r="C6541" s="152"/>
      <c r="D6541" s="152"/>
      <c r="E6541" s="153">
        <f>'2.40-Dati'!A6540</f>
        <v>46274.166666666664</v>
      </c>
      <c r="F6541" s="157">
        <f>'2.40-Dati'!B6540</f>
        <v>96.050003051757798</v>
      </c>
      <c r="G6541" s="157">
        <f t="shared" si="204"/>
        <v>3020.0042724609943</v>
      </c>
      <c r="H6541" s="157">
        <f t="shared" si="205"/>
        <v>4569.9996948242042</v>
      </c>
    </row>
    <row r="6542" spans="1:8" ht="15" customHeight="1" x14ac:dyDescent="0.2">
      <c r="A6542" s="152"/>
      <c r="B6542" s="152"/>
      <c r="C6542" s="152"/>
      <c r="D6542" s="152"/>
      <c r="E6542" s="153">
        <f>'2.40-Dati'!A6541</f>
        <v>46275.166666666664</v>
      </c>
      <c r="F6542" s="157">
        <f>'2.40-Dati'!B6541</f>
        <v>102.480003356933</v>
      </c>
      <c r="G6542" s="157">
        <f t="shared" si="204"/>
        <v>6430.0003051751983</v>
      </c>
      <c r="H6542" s="157">
        <f t="shared" si="205"/>
        <v>9450.0045776361931</v>
      </c>
    </row>
    <row r="6543" spans="1:8" ht="15" customHeight="1" x14ac:dyDescent="0.2">
      <c r="A6543" s="152"/>
      <c r="B6543" s="152"/>
      <c r="C6543" s="152"/>
      <c r="D6543" s="152"/>
      <c r="E6543" s="153">
        <f>'2.40-Dati'!A6542</f>
        <v>46276.166666666664</v>
      </c>
      <c r="F6543" s="157">
        <f>'2.40-Dati'!B6542</f>
        <v>100.050003051757</v>
      </c>
      <c r="G6543" s="157">
        <f t="shared" si="204"/>
        <v>-2430.0003051759945</v>
      </c>
      <c r="H6543" s="157">
        <f t="shared" si="205"/>
        <v>3999.9999999992037</v>
      </c>
    </row>
    <row r="6544" spans="1:8" ht="15" customHeight="1" x14ac:dyDescent="0.2">
      <c r="A6544" s="152"/>
      <c r="B6544" s="152"/>
      <c r="C6544" s="152"/>
      <c r="D6544" s="152"/>
      <c r="E6544" s="153">
        <f>'2.40-Dati'!A6543</f>
        <v>46279.166666666664</v>
      </c>
      <c r="F6544" s="157">
        <f>'2.40-Dati'!B6543</f>
        <v>101.389999389648</v>
      </c>
      <c r="G6544" s="157">
        <f t="shared" si="204"/>
        <v>1339.9963378909945</v>
      </c>
      <c r="H6544" s="157">
        <f t="shared" si="205"/>
        <v>-1090.003967285</v>
      </c>
    </row>
    <row r="6545" spans="1:8" ht="15" customHeight="1" x14ac:dyDescent="0.2">
      <c r="A6545" s="152"/>
      <c r="B6545" s="152"/>
      <c r="C6545" s="152"/>
      <c r="D6545" s="152"/>
      <c r="E6545" s="153">
        <f>'2.40-Dati'!A6544</f>
        <v>46280.166666666664</v>
      </c>
      <c r="F6545" s="157">
        <f>'2.40-Dati'!B6544</f>
        <v>105.83000183105401</v>
      </c>
      <c r="G6545" s="157">
        <f t="shared" si="204"/>
        <v>4440.0024414060081</v>
      </c>
      <c r="H6545" s="157">
        <f t="shared" si="205"/>
        <v>5779.9987792970023</v>
      </c>
    </row>
    <row r="6546" spans="1:8" ht="15" customHeight="1" x14ac:dyDescent="0.2">
      <c r="A6546" s="152"/>
      <c r="B6546" s="152"/>
      <c r="C6546" s="152"/>
      <c r="D6546" s="152"/>
      <c r="E6546" s="153">
        <f>'2.40-Dati'!A6545</f>
        <v>46281.166666666664</v>
      </c>
      <c r="F6546" s="157">
        <f>'2.40-Dati'!B6545</f>
        <v>102.430000305175</v>
      </c>
      <c r="G6546" s="157">
        <f t="shared" si="204"/>
        <v>-3400.0015258790058</v>
      </c>
      <c r="H6546" s="157">
        <f t="shared" si="205"/>
        <v>1040.0009155270022</v>
      </c>
    </row>
    <row r="6547" spans="1:8" ht="15" customHeight="1" x14ac:dyDescent="0.2">
      <c r="A6547" s="152"/>
      <c r="B6547" s="152"/>
      <c r="C6547" s="152"/>
      <c r="D6547" s="152"/>
      <c r="E6547" s="153">
        <f>'2.40-Dati'!A6546</f>
        <v>46282.166666666664</v>
      </c>
      <c r="F6547" s="157">
        <f>'2.40-Dati'!B6546</f>
        <v>101.91000366210901</v>
      </c>
      <c r="G6547" s="157">
        <f t="shared" si="204"/>
        <v>-519.99664306599414</v>
      </c>
      <c r="H6547" s="157">
        <f t="shared" si="205"/>
        <v>-3919.9981689450001</v>
      </c>
    </row>
    <row r="6548" spans="1:8" ht="15" customHeight="1" x14ac:dyDescent="0.2">
      <c r="A6548" s="152"/>
      <c r="B6548" s="152"/>
      <c r="C6548" s="152"/>
      <c r="D6548" s="152"/>
      <c r="E6548" s="153">
        <f>'2.40-Dati'!A6547</f>
        <v>46283.166666666664</v>
      </c>
      <c r="F6548" s="157">
        <f>'2.40-Dati'!B6547</f>
        <v>100.300003051757</v>
      </c>
      <c r="G6548" s="157">
        <f t="shared" si="204"/>
        <v>-1610.0006103520032</v>
      </c>
      <c r="H6548" s="157">
        <f t="shared" si="205"/>
        <v>-2129.9972534179974</v>
      </c>
    </row>
    <row r="6549" spans="1:8" ht="15" customHeight="1" x14ac:dyDescent="0.2">
      <c r="A6549" s="152"/>
      <c r="B6549" s="152"/>
      <c r="C6549" s="152"/>
      <c r="D6549" s="152"/>
      <c r="E6549" s="153">
        <f>'2.40-Dati'!A6548</f>
        <v>46286.166666666664</v>
      </c>
      <c r="F6549" s="157">
        <f>'2.40-Dati'!B6548</f>
        <v>95.779998779296804</v>
      </c>
      <c r="G6549" s="157">
        <f t="shared" si="204"/>
        <v>-4520.004272460199</v>
      </c>
      <c r="H6549" s="157">
        <f t="shared" si="205"/>
        <v>-6130.0048828122017</v>
      </c>
    </row>
    <row r="6550" spans="1:8" ht="15" customHeight="1" x14ac:dyDescent="0.2">
      <c r="A6550" s="152"/>
      <c r="B6550" s="152"/>
      <c r="C6550" s="152"/>
      <c r="D6550" s="152"/>
      <c r="E6550" s="153">
        <f>'2.40-Dati'!A6549</f>
        <v>46287.166666666664</v>
      </c>
      <c r="F6550" s="157">
        <f>'2.40-Dati'!B6549</f>
        <v>94.589996337890597</v>
      </c>
      <c r="G6550" s="157">
        <f t="shared" si="204"/>
        <v>-1190.0024414062073</v>
      </c>
      <c r="H6550" s="157">
        <f t="shared" si="205"/>
        <v>-5710.0067138664062</v>
      </c>
    </row>
    <row r="6551" spans="1:8" ht="15" customHeight="1" x14ac:dyDescent="0.2">
      <c r="A6551" s="152"/>
      <c r="B6551" s="152"/>
      <c r="C6551" s="152"/>
      <c r="D6551" s="152"/>
      <c r="E6551" s="153">
        <f>'2.40-Dati'!A6550</f>
        <v>46288.166666666664</v>
      </c>
      <c r="F6551" s="157">
        <f>'2.40-Dati'!B6550</f>
        <v>92.160003662109304</v>
      </c>
      <c r="G6551" s="157">
        <f t="shared" si="204"/>
        <v>-2429.9926757812927</v>
      </c>
      <c r="H6551" s="157">
        <f t="shared" si="205"/>
        <v>-3619.9951171875</v>
      </c>
    </row>
    <row r="6552" spans="1:8" ht="15" customHeight="1" x14ac:dyDescent="0.2">
      <c r="A6552" s="152"/>
      <c r="B6552" s="152"/>
      <c r="C6552" s="152"/>
      <c r="D6552" s="152"/>
      <c r="E6552" s="153">
        <f>'2.40-Dati'!A6551</f>
        <v>46289.166666666664</v>
      </c>
      <c r="F6552" s="157">
        <f>'2.40-Dati'!B6551</f>
        <v>94.610000610351506</v>
      </c>
      <c r="G6552" s="157">
        <f t="shared" si="204"/>
        <v>2449.9969482422016</v>
      </c>
      <c r="H6552" s="157">
        <f t="shared" si="205"/>
        <v>20.004272460908851</v>
      </c>
    </row>
    <row r="6553" spans="1:8" ht="15" customHeight="1" x14ac:dyDescent="0.2">
      <c r="A6553" s="152"/>
      <c r="B6553" s="152"/>
      <c r="C6553" s="152"/>
      <c r="D6553" s="152"/>
      <c r="E6553" s="153">
        <f>'2.40-Dati'!A6552</f>
        <v>46290.166666666664</v>
      </c>
      <c r="F6553" s="157">
        <f>'2.40-Dati'!B6552</f>
        <v>92.410003662109304</v>
      </c>
      <c r="G6553" s="157">
        <f t="shared" si="204"/>
        <v>-2199.9969482422016</v>
      </c>
      <c r="H6553" s="157">
        <f t="shared" si="205"/>
        <v>250</v>
      </c>
    </row>
    <row r="6554" spans="1:8" ht="15" customHeight="1" x14ac:dyDescent="0.2">
      <c r="A6554" s="152"/>
      <c r="B6554" s="152"/>
      <c r="C6554" s="152"/>
      <c r="D6554" s="152"/>
      <c r="E6554" s="153">
        <f>'2.40-Dati'!A6553</f>
        <v>46293.166666666664</v>
      </c>
      <c r="F6554" s="157">
        <f>'2.40-Dati'!B6553</f>
        <v>92.599998474121094</v>
      </c>
      <c r="G6554" s="157">
        <f t="shared" si="204"/>
        <v>189.9948120117898</v>
      </c>
      <c r="H6554" s="157">
        <f t="shared" si="205"/>
        <v>-2010.0021362304119</v>
      </c>
    </row>
    <row r="6555" spans="1:8" ht="15" customHeight="1" x14ac:dyDescent="0.2">
      <c r="A6555" s="152"/>
      <c r="B6555" s="152"/>
      <c r="C6555" s="152"/>
      <c r="D6555" s="152"/>
      <c r="E6555" s="153">
        <f>'2.40-Dati'!A6554</f>
        <v>46294.166666666664</v>
      </c>
      <c r="F6555" s="157">
        <f>'2.40-Dati'!B6554</f>
        <v>89.379997253417898</v>
      </c>
      <c r="G6555" s="157">
        <f t="shared" si="204"/>
        <v>-3220.0012207031959</v>
      </c>
      <c r="H6555" s="157">
        <f t="shared" si="205"/>
        <v>-3030.0064086914063</v>
      </c>
    </row>
    <row r="6556" spans="1:8" ht="15" customHeight="1" x14ac:dyDescent="0.2">
      <c r="A6556" s="152"/>
      <c r="B6556" s="152"/>
      <c r="C6556" s="152"/>
      <c r="D6556" s="152"/>
      <c r="E6556" s="153">
        <f>'2.40-Dati'!A6555</f>
        <v>46295.166666666664</v>
      </c>
      <c r="F6556" s="157">
        <f>'2.40-Dati'!B6555</f>
        <v>90.419998168945298</v>
      </c>
      <c r="G6556" s="157">
        <f t="shared" si="204"/>
        <v>1040.0009155274006</v>
      </c>
      <c r="H6556" s="157">
        <f t="shared" si="205"/>
        <v>-2180.0003051757953</v>
      </c>
    </row>
    <row r="6557" spans="1:8" ht="15" customHeight="1" x14ac:dyDescent="0.2">
      <c r="A6557" s="152"/>
      <c r="B6557" s="152"/>
      <c r="C6557" s="152"/>
      <c r="D6557" s="152"/>
      <c r="E6557" s="153">
        <f>'2.40-Dati'!A6556</f>
        <v>46296.166666666664</v>
      </c>
      <c r="F6557" s="157">
        <f>'2.40-Dati'!B6556</f>
        <v>92.870002746582003</v>
      </c>
      <c r="G6557" s="157">
        <f t="shared" si="204"/>
        <v>2450.0045776367047</v>
      </c>
      <c r="H6557" s="157">
        <f t="shared" si="205"/>
        <v>3490.0054931641052</v>
      </c>
    </row>
    <row r="6558" spans="1:8" ht="15" customHeight="1" x14ac:dyDescent="0.2">
      <c r="A6558" s="152"/>
      <c r="B6558" s="152"/>
      <c r="C6558" s="152"/>
      <c r="D6558" s="152"/>
      <c r="E6558" s="153">
        <f>'2.40-Dati'!A6557</f>
        <v>46297.166666666664</v>
      </c>
      <c r="F6558" s="157">
        <f>'2.40-Dati'!B6557</f>
        <v>91.110000610351506</v>
      </c>
      <c r="G6558" s="157">
        <f t="shared" si="204"/>
        <v>-1760.0021362304972</v>
      </c>
      <c r="H6558" s="157">
        <f t="shared" si="205"/>
        <v>690.00244140620748</v>
      </c>
    </row>
    <row r="6559" spans="1:8" ht="15" customHeight="1" x14ac:dyDescent="0.2">
      <c r="A6559" s="152"/>
      <c r="B6559" s="152"/>
      <c r="C6559" s="152"/>
      <c r="D6559" s="152"/>
      <c r="E6559" s="153">
        <f>'2.40-Dati'!A6558</f>
        <v>46300.166666666664</v>
      </c>
      <c r="F6559" s="157">
        <f>'2.40-Dati'!B6558</f>
        <v>89.430000305175696</v>
      </c>
      <c r="G6559" s="157">
        <f t="shared" si="204"/>
        <v>-1680.0003051758097</v>
      </c>
      <c r="H6559" s="157">
        <f t="shared" si="205"/>
        <v>-3440.0024414063068</v>
      </c>
    </row>
    <row r="6560" spans="1:8" ht="15" customHeight="1" x14ac:dyDescent="0.2">
      <c r="A6560" s="152"/>
      <c r="B6560" s="152"/>
      <c r="C6560" s="152"/>
      <c r="D6560" s="152"/>
      <c r="E6560" s="153">
        <f>'2.40-Dati'!A6559</f>
        <v>46301.166666666664</v>
      </c>
      <c r="F6560" s="157">
        <f>'2.40-Dati'!B6559</f>
        <v>89.440002441406193</v>
      </c>
      <c r="G6560" s="157">
        <f t="shared" si="204"/>
        <v>10.002136230497172</v>
      </c>
      <c r="H6560" s="157">
        <f t="shared" si="205"/>
        <v>-1669.9981689453125</v>
      </c>
    </row>
    <row r="6561" spans="1:8" ht="15" customHeight="1" x14ac:dyDescent="0.2">
      <c r="A6561" s="152"/>
      <c r="B6561" s="152"/>
      <c r="C6561" s="152"/>
      <c r="D6561" s="152"/>
      <c r="E6561" s="153">
        <f>'2.40-Dati'!A6560</f>
        <v>46302.166666666664</v>
      </c>
      <c r="F6561" s="157">
        <f>'2.40-Dati'!B6560</f>
        <v>88.279998779296804</v>
      </c>
      <c r="G6561" s="157">
        <f t="shared" si="204"/>
        <v>-1160.0036621093891</v>
      </c>
      <c r="H6561" s="157">
        <f t="shared" si="205"/>
        <v>-1150.0015258788919</v>
      </c>
    </row>
    <row r="6562" spans="1:8" ht="15" customHeight="1" x14ac:dyDescent="0.2">
      <c r="A6562" s="152"/>
      <c r="B6562" s="152"/>
      <c r="C6562" s="152"/>
      <c r="D6562" s="152"/>
      <c r="E6562" s="153">
        <f>'2.40-Dati'!A6561</f>
        <v>46303.166666666664</v>
      </c>
      <c r="F6562" s="157">
        <f>'2.40-Dati'!B6561</f>
        <v>91.489997863769503</v>
      </c>
      <c r="G6562" s="157">
        <f t="shared" si="204"/>
        <v>3209.999084472699</v>
      </c>
      <c r="H6562" s="157">
        <f t="shared" si="205"/>
        <v>2049.9954223633099</v>
      </c>
    </row>
    <row r="6563" spans="1:8" ht="15" customHeight="1" x14ac:dyDescent="0.2">
      <c r="A6563" s="152"/>
      <c r="B6563" s="152"/>
      <c r="C6563" s="152"/>
      <c r="D6563" s="152"/>
      <c r="E6563" s="153">
        <f>'2.40-Dati'!A6562</f>
        <v>46304.166666666664</v>
      </c>
      <c r="F6563" s="157">
        <f>'2.40-Dati'!B6562</f>
        <v>91.849998474121094</v>
      </c>
      <c r="G6563" s="157">
        <f t="shared" si="204"/>
        <v>360.00061035159092</v>
      </c>
      <c r="H6563" s="157">
        <f t="shared" si="205"/>
        <v>3569.9996948242897</v>
      </c>
    </row>
    <row r="6564" spans="1:8" ht="15" customHeight="1" x14ac:dyDescent="0.2">
      <c r="A6564" s="152"/>
      <c r="B6564" s="152"/>
      <c r="C6564" s="152"/>
      <c r="D6564" s="152"/>
      <c r="E6564" s="153">
        <f>'2.40-Dati'!A6563</f>
        <v>46307.166666666664</v>
      </c>
      <c r="F6564" s="157">
        <f>'2.40-Dati'!B6563</f>
        <v>93.739997863769503</v>
      </c>
      <c r="G6564" s="157">
        <f t="shared" si="204"/>
        <v>1889.9993896484091</v>
      </c>
      <c r="H6564" s="157">
        <f t="shared" si="205"/>
        <v>2250</v>
      </c>
    </row>
    <row r="6565" spans="1:8" ht="15" customHeight="1" x14ac:dyDescent="0.2">
      <c r="A6565" s="152"/>
      <c r="B6565" s="152"/>
      <c r="C6565" s="152"/>
      <c r="D6565" s="152"/>
      <c r="E6565" s="153">
        <f>'2.40-Dati'!A6564</f>
        <v>46308.166666666664</v>
      </c>
      <c r="F6565" s="157">
        <f>'2.40-Dati'!B6564</f>
        <v>94.139999389648395</v>
      </c>
      <c r="G6565" s="157">
        <f t="shared" si="204"/>
        <v>400.00152587889204</v>
      </c>
      <c r="H6565" s="157">
        <f t="shared" si="205"/>
        <v>2290.000915527301</v>
      </c>
    </row>
    <row r="6566" spans="1:8" ht="15" customHeight="1" x14ac:dyDescent="0.2">
      <c r="A6566" s="152"/>
      <c r="B6566" s="152"/>
      <c r="C6566" s="152"/>
      <c r="D6566" s="152"/>
      <c r="E6566" s="153">
        <f>'2.40-Dati'!A6565</f>
        <v>46309.166666666664</v>
      </c>
      <c r="F6566" s="157">
        <f>'2.40-Dati'!B6565</f>
        <v>95.089996337890597</v>
      </c>
      <c r="G6566" s="157">
        <f t="shared" si="204"/>
        <v>949.99694824220171</v>
      </c>
      <c r="H6566" s="157">
        <f t="shared" si="205"/>
        <v>1349.9984741210938</v>
      </c>
    </row>
    <row r="6567" spans="1:8" ht="15" customHeight="1" x14ac:dyDescent="0.2">
      <c r="A6567" s="152"/>
      <c r="B6567" s="152"/>
      <c r="C6567" s="152"/>
      <c r="D6567" s="152"/>
      <c r="E6567" s="153">
        <f>'2.40-Dati'!A6566</f>
        <v>46310.166666666664</v>
      </c>
      <c r="F6567" s="157">
        <f>'2.40-Dati'!B6566</f>
        <v>97.970001220703097</v>
      </c>
      <c r="G6567" s="157">
        <f t="shared" si="204"/>
        <v>2880.0048828125</v>
      </c>
      <c r="H6567" s="157">
        <f t="shared" si="205"/>
        <v>3830.0018310547016</v>
      </c>
    </row>
    <row r="6568" spans="1:8" ht="15" customHeight="1" x14ac:dyDescent="0.2">
      <c r="A6568" s="152"/>
      <c r="B6568" s="152"/>
      <c r="C6568" s="152"/>
      <c r="D6568" s="152"/>
      <c r="E6568" s="153">
        <f>'2.40-Dati'!A6567</f>
        <v>46311.166666666664</v>
      </c>
      <c r="F6568" s="157">
        <f>'2.40-Dati'!B6567</f>
        <v>101.41000366210901</v>
      </c>
      <c r="G6568" s="157">
        <f t="shared" si="204"/>
        <v>3440.0024414059089</v>
      </c>
      <c r="H6568" s="157">
        <f t="shared" si="205"/>
        <v>6320.0073242184089</v>
      </c>
    </row>
    <row r="6569" spans="1:8" ht="15" customHeight="1" x14ac:dyDescent="0.2">
      <c r="A6569" s="152"/>
      <c r="B6569" s="152"/>
      <c r="C6569" s="152"/>
      <c r="D6569" s="152"/>
      <c r="E6569" s="153">
        <f>'2.40-Dati'!A6568</f>
        <v>46314.166666666664</v>
      </c>
      <c r="F6569" s="157">
        <f>'2.40-Dati'!B6568</f>
        <v>103.66000366210901</v>
      </c>
      <c r="G6569" s="157">
        <f t="shared" si="204"/>
        <v>2250</v>
      </c>
      <c r="H6569" s="157">
        <f t="shared" si="205"/>
        <v>5690.0024414059089</v>
      </c>
    </row>
    <row r="6570" spans="1:8" ht="15" customHeight="1" x14ac:dyDescent="0.2">
      <c r="A6570" s="152"/>
      <c r="B6570" s="152"/>
      <c r="C6570" s="152"/>
      <c r="D6570" s="152"/>
      <c r="E6570" s="153">
        <f>'2.40-Dati'!A6569</f>
        <v>46315.166666666664</v>
      </c>
      <c r="F6570" s="157">
        <f>'2.40-Dati'!B6569</f>
        <v>101.790000915527</v>
      </c>
      <c r="G6570" s="157">
        <f t="shared" si="204"/>
        <v>-1870.0027465820028</v>
      </c>
      <c r="H6570" s="157">
        <f t="shared" si="205"/>
        <v>379.99725341799717</v>
      </c>
    </row>
  </sheetData>
  <mergeCells count="1">
    <mergeCell ref="E1:F1"/>
  </mergeCells>
  <dataValidations count="1">
    <dataValidation type="list" sqref="B1">
      <formula1>"lunga,corta"</formula1>
    </dataValidation>
  </dataValidations>
  <pageMargins left="0.35" right="0.35" top="0.45" bottom="0.45" header="0.2" footer="0.2"/>
  <pageSetup paperSize="9" fitToHeight="0" orientation="portrait"/>
  <headerFooter>
    <oddFooter>&amp;L&amp;"Times New Roman,Regular"&amp;8John C. Hull – 12a edizione&amp;C&amp;"Times New Roman,Regular"&amp;8Esercizi&amp;R&amp;"Times New Roman,Regular"&amp;8&amp;A |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>
    <tabColor rgb="FF536878"/>
    <pageSetUpPr fitToPage="1"/>
  </sheetPr>
  <dimension ref="A1:N6570"/>
  <sheetViews>
    <sheetView showGridLines="0" zoomScaleNormal="100" workbookViewId="0">
      <pane ySplit="2" topLeftCell="A3" activePane="bottomLeft" state="frozen"/>
      <selection pane="bottomLeft" activeCell="A3" sqref="A3"/>
    </sheetView>
  </sheetViews>
  <sheetFormatPr defaultRowHeight="15" customHeight="1" x14ac:dyDescent="0.2"/>
  <cols>
    <col min="1" max="1" width="40" customWidth="1"/>
    <col min="2" max="3" width="18" customWidth="1"/>
    <col min="4" max="4" width="3" customWidth="1"/>
    <col min="5" max="6" width="15" customWidth="1"/>
    <col min="7" max="14" width="19" customWidth="1"/>
  </cols>
  <sheetData>
    <row r="1" spans="1:14" ht="15" customHeight="1" x14ac:dyDescent="0.2">
      <c r="A1" s="152" t="s">
        <v>57</v>
      </c>
      <c r="B1" s="152" t="str">
        <f>'2.40-a,b,c,d,e'!B1</f>
        <v>lunga</v>
      </c>
      <c r="C1" s="152"/>
      <c r="D1" s="152"/>
      <c r="E1" s="192" t="s">
        <v>192</v>
      </c>
      <c r="F1" s="193"/>
      <c r="G1" s="168" t="s">
        <v>62</v>
      </c>
      <c r="H1" s="168" t="s">
        <v>213</v>
      </c>
      <c r="I1" s="168" t="s">
        <v>214</v>
      </c>
      <c r="J1" s="168" t="s">
        <v>215</v>
      </c>
      <c r="K1" s="168" t="s">
        <v>64</v>
      </c>
      <c r="L1" s="168" t="s">
        <v>216</v>
      </c>
      <c r="M1" s="192" t="s">
        <v>65</v>
      </c>
      <c r="N1" s="193"/>
    </row>
    <row r="2" spans="1:14" ht="15" customHeight="1" x14ac:dyDescent="0.2">
      <c r="A2" s="152"/>
      <c r="B2" s="152"/>
      <c r="C2" s="152"/>
      <c r="D2" s="152"/>
      <c r="E2" s="168" t="s">
        <v>59</v>
      </c>
      <c r="F2" s="168" t="s">
        <v>195</v>
      </c>
      <c r="G2" s="168" t="s">
        <v>196</v>
      </c>
      <c r="H2" s="168" t="s">
        <v>196</v>
      </c>
      <c r="I2" s="168" t="s">
        <v>217</v>
      </c>
      <c r="J2" s="168" t="s">
        <v>218</v>
      </c>
      <c r="K2" s="168" t="s">
        <v>219</v>
      </c>
      <c r="L2" s="168" t="s">
        <v>219</v>
      </c>
      <c r="M2" s="168" t="s">
        <v>63</v>
      </c>
      <c r="N2" s="168" t="s">
        <v>220</v>
      </c>
    </row>
    <row r="3" spans="1:14" ht="15" customHeight="1" x14ac:dyDescent="0.2">
      <c r="A3" s="152" t="s">
        <v>197</v>
      </c>
      <c r="B3" s="152">
        <f>'2.40-a,b,c,d,e'!B3</f>
        <v>1000</v>
      </c>
      <c r="C3" s="152"/>
      <c r="D3" s="152"/>
      <c r="E3" s="153">
        <f>'2.40-a,b,c,d,e'!E3</f>
        <v>36761.166666666664</v>
      </c>
      <c r="F3" s="157">
        <f>'2.40-a,b,c,d,e'!F3</f>
        <v>32.049999237060497</v>
      </c>
      <c r="G3" s="157"/>
      <c r="H3" s="157">
        <f>$B$14</f>
        <v>8162.61822907039</v>
      </c>
      <c r="I3" s="157"/>
      <c r="J3" s="157">
        <f>H3</f>
        <v>8162.61822907039</v>
      </c>
      <c r="K3" s="157"/>
      <c r="L3" s="157">
        <f>H3</f>
        <v>8162.61822907039</v>
      </c>
      <c r="M3" s="167"/>
      <c r="N3" s="167"/>
    </row>
    <row r="4" spans="1:14" ht="15" customHeight="1" x14ac:dyDescent="0.2">
      <c r="A4" s="152"/>
      <c r="B4" s="152"/>
      <c r="C4" s="152"/>
      <c r="D4" s="152"/>
      <c r="E4" s="153">
        <f>'2.40-a,b,c,d,e'!E4</f>
        <v>36762.166666666664</v>
      </c>
      <c r="F4" s="157">
        <f>'2.40-a,b,c,d,e'!F4</f>
        <v>31.629999160766602</v>
      </c>
      <c r="G4" s="157">
        <f>'2.40-a,b,c,d,e'!G4</f>
        <v>-420.00007629389557</v>
      </c>
      <c r="H4" s="157">
        <f t="shared" ref="H4:H67" si="0">L3+G4</f>
        <v>7742.6181527764948</v>
      </c>
      <c r="I4" s="157">
        <f t="shared" ref="I4:I67" si="1">IF(H4&lt;$B$13,$B$14-H4,0)</f>
        <v>0</v>
      </c>
      <c r="J4" s="157">
        <f t="shared" ref="J4:J67" si="2">H4+I4</f>
        <v>7742.6181527764948</v>
      </c>
      <c r="K4" s="157">
        <f t="shared" ref="K4:K67" si="3">MAX(J4-$B$14,0)</f>
        <v>0</v>
      </c>
      <c r="L4" s="157">
        <f t="shared" ref="L4:L67" si="4">J4-K4</f>
        <v>7742.6181527764948</v>
      </c>
      <c r="M4" s="167">
        <f t="shared" ref="M4:M67" si="5">IF(I4&gt;0,1,0)</f>
        <v>0</v>
      </c>
      <c r="N4" s="167">
        <f t="shared" ref="N4:N67" si="6">IF(H4&lt;0,1,0)</f>
        <v>0</v>
      </c>
    </row>
    <row r="5" spans="1:14" ht="15" customHeight="1" x14ac:dyDescent="0.2">
      <c r="A5" s="152" t="s">
        <v>198</v>
      </c>
      <c r="B5" s="162">
        <f>'2.40-a,b,c,d,e'!B5</f>
        <v>0.01</v>
      </c>
      <c r="C5" s="152"/>
      <c r="D5" s="152"/>
      <c r="E5" s="153">
        <f>'2.40-a,b,c,d,e'!E5</f>
        <v>36763.166666666664</v>
      </c>
      <c r="F5" s="157">
        <f>'2.40-a,b,c,d,e'!F5</f>
        <v>32.049999237060497</v>
      </c>
      <c r="G5" s="157">
        <f>'2.40-a,b,c,d,e'!G5</f>
        <v>420.00007629389557</v>
      </c>
      <c r="H5" s="157">
        <f t="shared" si="0"/>
        <v>8162.61822907039</v>
      </c>
      <c r="I5" s="157">
        <f t="shared" si="1"/>
        <v>0</v>
      </c>
      <c r="J5" s="157">
        <f t="shared" si="2"/>
        <v>8162.61822907039</v>
      </c>
      <c r="K5" s="157">
        <f t="shared" si="3"/>
        <v>0</v>
      </c>
      <c r="L5" s="157">
        <f t="shared" si="4"/>
        <v>8162.61822907039</v>
      </c>
      <c r="M5" s="167">
        <f t="shared" si="5"/>
        <v>0</v>
      </c>
      <c r="N5" s="167">
        <f t="shared" si="6"/>
        <v>0</v>
      </c>
    </row>
    <row r="6" spans="1:14" ht="15" customHeight="1" x14ac:dyDescent="0.2">
      <c r="A6" s="152" t="s">
        <v>199</v>
      </c>
      <c r="B6" s="160">
        <f>'2.40-a,b,c,d,e'!B6</f>
        <v>2.3263478740408408</v>
      </c>
      <c r="C6" s="152"/>
      <c r="D6" s="152"/>
      <c r="E6" s="153">
        <f>'2.40-a,b,c,d,e'!E6</f>
        <v>36766.166666666664</v>
      </c>
      <c r="F6" s="157">
        <f>'2.40-a,b,c,d,e'!F6</f>
        <v>32.869998931884702</v>
      </c>
      <c r="G6" s="157">
        <f>'2.40-a,b,c,d,e'!G6</f>
        <v>819.99969482420454</v>
      </c>
      <c r="H6" s="157">
        <f t="shared" si="0"/>
        <v>8982.6179238945952</v>
      </c>
      <c r="I6" s="157">
        <f t="shared" si="1"/>
        <v>0</v>
      </c>
      <c r="J6" s="157">
        <f t="shared" si="2"/>
        <v>8982.6179238945952</v>
      </c>
      <c r="K6" s="157">
        <f t="shared" si="3"/>
        <v>819.99969482420511</v>
      </c>
      <c r="L6" s="157">
        <f t="shared" si="4"/>
        <v>8162.61822907039</v>
      </c>
      <c r="M6" s="167">
        <f t="shared" si="5"/>
        <v>0</v>
      </c>
      <c r="N6" s="167">
        <f t="shared" si="6"/>
        <v>0</v>
      </c>
    </row>
    <row r="7" spans="1:14" ht="15" customHeight="1" x14ac:dyDescent="0.2">
      <c r="A7" s="152" t="s">
        <v>221</v>
      </c>
      <c r="B7" s="159">
        <v>0.75</v>
      </c>
      <c r="C7" s="152"/>
      <c r="D7" s="152"/>
      <c r="E7" s="153">
        <f>'2.40-a,b,c,d,e'!E7</f>
        <v>36767.166666666664</v>
      </c>
      <c r="F7" s="157">
        <f>'2.40-a,b,c,d,e'!F7</f>
        <v>32.720001220703097</v>
      </c>
      <c r="G7" s="157">
        <f>'2.40-a,b,c,d,e'!G7</f>
        <v>-149.9977111816051</v>
      </c>
      <c r="H7" s="157">
        <f t="shared" si="0"/>
        <v>8012.6205178887849</v>
      </c>
      <c r="I7" s="157">
        <f t="shared" si="1"/>
        <v>0</v>
      </c>
      <c r="J7" s="157">
        <f t="shared" si="2"/>
        <v>8012.6205178887849</v>
      </c>
      <c r="K7" s="157">
        <f t="shared" si="3"/>
        <v>0</v>
      </c>
      <c r="L7" s="157">
        <f t="shared" si="4"/>
        <v>8012.6205178887849</v>
      </c>
      <c r="M7" s="167">
        <f t="shared" si="5"/>
        <v>0</v>
      </c>
      <c r="N7" s="167">
        <f t="shared" si="6"/>
        <v>0</v>
      </c>
    </row>
    <row r="8" spans="1:14" ht="15" customHeight="1" x14ac:dyDescent="0.2">
      <c r="A8" s="152"/>
      <c r="B8" s="156" t="s">
        <v>60</v>
      </c>
      <c r="C8" s="156" t="s">
        <v>61</v>
      </c>
      <c r="D8" s="152"/>
      <c r="E8" s="153">
        <f>'2.40-a,b,c,d,e'!E8</f>
        <v>36768.166666666664</v>
      </c>
      <c r="F8" s="157">
        <f>'2.40-a,b,c,d,e'!F8</f>
        <v>33.400001525878899</v>
      </c>
      <c r="G8" s="157">
        <f>'2.40-a,b,c,d,e'!G8</f>
        <v>680.00030517580262</v>
      </c>
      <c r="H8" s="157">
        <f t="shared" si="0"/>
        <v>8692.620823064588</v>
      </c>
      <c r="I8" s="157">
        <f t="shared" si="1"/>
        <v>0</v>
      </c>
      <c r="J8" s="157">
        <f t="shared" si="2"/>
        <v>8692.620823064588</v>
      </c>
      <c r="K8" s="157">
        <f t="shared" si="3"/>
        <v>530.00259399419792</v>
      </c>
      <c r="L8" s="157">
        <f t="shared" si="4"/>
        <v>8162.61822907039</v>
      </c>
      <c r="M8" s="167">
        <f t="shared" si="5"/>
        <v>0</v>
      </c>
      <c r="N8" s="167">
        <f t="shared" si="6"/>
        <v>0</v>
      </c>
    </row>
    <row r="9" spans="1:14" ht="15" customHeight="1" x14ac:dyDescent="0.2">
      <c r="A9" s="152" t="s">
        <v>200</v>
      </c>
      <c r="B9" s="161">
        <f>'2.40-a,b,c,d,e'!B9</f>
        <v>1860.8059761028901</v>
      </c>
      <c r="C9" s="161">
        <f>'2.40-a,b,c,d,e'!C9</f>
        <v>2631.5770483496126</v>
      </c>
      <c r="D9" s="152"/>
      <c r="E9" s="153">
        <f>'2.40-a,b,c,d,e'!E9</f>
        <v>36769.166666666664</v>
      </c>
      <c r="F9" s="157">
        <f>'2.40-a,b,c,d,e'!F9</f>
        <v>33.099998474121001</v>
      </c>
      <c r="G9" s="157">
        <f>'2.40-a,b,c,d,e'!G9</f>
        <v>-300.00305175789777</v>
      </c>
      <c r="H9" s="157">
        <f t="shared" si="0"/>
        <v>7862.6151773124921</v>
      </c>
      <c r="I9" s="157">
        <f t="shared" si="1"/>
        <v>0</v>
      </c>
      <c r="J9" s="157">
        <f t="shared" si="2"/>
        <v>7862.6151773124921</v>
      </c>
      <c r="K9" s="157">
        <f t="shared" si="3"/>
        <v>0</v>
      </c>
      <c r="L9" s="157">
        <f t="shared" si="4"/>
        <v>7862.6151773124921</v>
      </c>
      <c r="M9" s="167">
        <f t="shared" si="5"/>
        <v>0</v>
      </c>
      <c r="N9" s="167">
        <f t="shared" si="6"/>
        <v>0</v>
      </c>
    </row>
    <row r="10" spans="1:14" ht="15" customHeight="1" x14ac:dyDescent="0.2">
      <c r="A10" s="152" t="s">
        <v>201</v>
      </c>
      <c r="B10" s="161">
        <f>'2.40-a,b,c,d,e'!B10</f>
        <v>4328.88202650945</v>
      </c>
      <c r="C10" s="161">
        <f>'2.40-a,b,c,d,e'!C10</f>
        <v>6121.9636718027923</v>
      </c>
      <c r="D10" s="152"/>
      <c r="E10" s="153">
        <f>'2.40-a,b,c,d,e'!E10</f>
        <v>36770.166666666664</v>
      </c>
      <c r="F10" s="157">
        <f>'2.40-a,b,c,d,e'!F10</f>
        <v>33.380001068115199</v>
      </c>
      <c r="G10" s="157">
        <f>'2.40-a,b,c,d,e'!G10</f>
        <v>280.00259399419747</v>
      </c>
      <c r="H10" s="157">
        <f t="shared" si="0"/>
        <v>8142.61777130669</v>
      </c>
      <c r="I10" s="157">
        <f t="shared" si="1"/>
        <v>0</v>
      </c>
      <c r="J10" s="157">
        <f t="shared" si="2"/>
        <v>8142.61777130669</v>
      </c>
      <c r="K10" s="157">
        <f t="shared" si="3"/>
        <v>0</v>
      </c>
      <c r="L10" s="157">
        <f t="shared" si="4"/>
        <v>8142.61777130669</v>
      </c>
      <c r="M10" s="167">
        <f t="shared" si="5"/>
        <v>0</v>
      </c>
      <c r="N10" s="167">
        <f t="shared" si="6"/>
        <v>0</v>
      </c>
    </row>
    <row r="11" spans="1:14" ht="15" customHeight="1" x14ac:dyDescent="0.2">
      <c r="A11" s="152"/>
      <c r="B11" s="152"/>
      <c r="C11" s="152"/>
      <c r="D11" s="152"/>
      <c r="E11" s="153">
        <f>'2.40-a,b,c,d,e'!E11</f>
        <v>36774.166666666664</v>
      </c>
      <c r="F11" s="157">
        <f>'2.40-a,b,c,d,e'!F11</f>
        <v>33.799999237060497</v>
      </c>
      <c r="G11" s="157">
        <f>'2.40-a,b,c,d,e'!G11</f>
        <v>419.99816894529829</v>
      </c>
      <c r="H11" s="157">
        <f t="shared" si="0"/>
        <v>8562.6159402519879</v>
      </c>
      <c r="I11" s="157">
        <f t="shared" si="1"/>
        <v>0</v>
      </c>
      <c r="J11" s="157">
        <f t="shared" si="2"/>
        <v>8562.6159402519879</v>
      </c>
      <c r="K11" s="157">
        <f t="shared" si="3"/>
        <v>399.99771118159788</v>
      </c>
      <c r="L11" s="157">
        <f t="shared" si="4"/>
        <v>8162.61822907039</v>
      </c>
      <c r="M11" s="167">
        <f t="shared" si="5"/>
        <v>0</v>
      </c>
      <c r="N11" s="167">
        <f t="shared" si="6"/>
        <v>0</v>
      </c>
    </row>
    <row r="12" spans="1:14" ht="15" customHeight="1" x14ac:dyDescent="0.2">
      <c r="A12" s="152"/>
      <c r="B12" s="152"/>
      <c r="C12" s="152"/>
      <c r="D12" s="152"/>
      <c r="E12" s="153">
        <f>'2.40-a,b,c,d,e'!E12</f>
        <v>36775.166666666664</v>
      </c>
      <c r="F12" s="157">
        <f>'2.40-a,b,c,d,e'!F12</f>
        <v>34.950000762939403</v>
      </c>
      <c r="G12" s="157">
        <f>'2.40-a,b,c,d,e'!G12</f>
        <v>1150.0015258789063</v>
      </c>
      <c r="H12" s="157">
        <f t="shared" si="0"/>
        <v>9312.6197549492972</v>
      </c>
      <c r="I12" s="157">
        <f t="shared" si="1"/>
        <v>0</v>
      </c>
      <c r="J12" s="157">
        <f t="shared" si="2"/>
        <v>9312.6197549492972</v>
      </c>
      <c r="K12" s="157">
        <f t="shared" si="3"/>
        <v>1150.0015258789072</v>
      </c>
      <c r="L12" s="157">
        <f t="shared" si="4"/>
        <v>8162.61822907039</v>
      </c>
      <c r="M12" s="167">
        <f t="shared" si="5"/>
        <v>0</v>
      </c>
      <c r="N12" s="167">
        <f t="shared" si="6"/>
        <v>0</v>
      </c>
    </row>
    <row r="13" spans="1:14" ht="15" customHeight="1" x14ac:dyDescent="0.2">
      <c r="A13" s="156" t="s">
        <v>222</v>
      </c>
      <c r="B13" s="164">
        <f>'2.40-a,b,c,d,e'!B13</f>
        <v>6121.9636718027923</v>
      </c>
      <c r="C13" s="152"/>
      <c r="D13" s="152"/>
      <c r="E13" s="153">
        <f>'2.40-a,b,c,d,e'!E13</f>
        <v>36776.166666666664</v>
      </c>
      <c r="F13" s="157">
        <f>'2.40-a,b,c,d,e'!F13</f>
        <v>35.330001831054602</v>
      </c>
      <c r="G13" s="157">
        <f>'2.40-a,b,c,d,e'!G13</f>
        <v>380.00106811519885</v>
      </c>
      <c r="H13" s="157">
        <f t="shared" si="0"/>
        <v>8542.6192971855889</v>
      </c>
      <c r="I13" s="157">
        <f t="shared" si="1"/>
        <v>0</v>
      </c>
      <c r="J13" s="157">
        <f t="shared" si="2"/>
        <v>8542.6192971855889</v>
      </c>
      <c r="K13" s="157">
        <f t="shared" si="3"/>
        <v>380.0010681151989</v>
      </c>
      <c r="L13" s="157">
        <f t="shared" si="4"/>
        <v>8162.61822907039</v>
      </c>
      <c r="M13" s="167">
        <f t="shared" si="5"/>
        <v>0</v>
      </c>
      <c r="N13" s="167">
        <f t="shared" si="6"/>
        <v>0</v>
      </c>
    </row>
    <row r="14" spans="1:14" ht="15" customHeight="1" x14ac:dyDescent="0.2">
      <c r="A14" s="156" t="s">
        <v>223</v>
      </c>
      <c r="B14" s="164">
        <f>B13/B7</f>
        <v>8162.61822907039</v>
      </c>
      <c r="C14" s="152"/>
      <c r="D14" s="152"/>
      <c r="E14" s="153">
        <f>'2.40-a,b,c,d,e'!E14</f>
        <v>36777.166666666664</v>
      </c>
      <c r="F14" s="157">
        <f>'2.40-a,b,c,d,e'!F14</f>
        <v>33.700000762939403</v>
      </c>
      <c r="G14" s="157">
        <f>'2.40-a,b,c,d,e'!G14</f>
        <v>-1630.0010681151989</v>
      </c>
      <c r="H14" s="157">
        <f t="shared" si="0"/>
        <v>6532.6171609551911</v>
      </c>
      <c r="I14" s="157">
        <f t="shared" si="1"/>
        <v>0</v>
      </c>
      <c r="J14" s="157">
        <f t="shared" si="2"/>
        <v>6532.6171609551911</v>
      </c>
      <c r="K14" s="157">
        <f t="shared" si="3"/>
        <v>0</v>
      </c>
      <c r="L14" s="157">
        <f t="shared" si="4"/>
        <v>6532.6171609551911</v>
      </c>
      <c r="M14" s="167">
        <f t="shared" si="5"/>
        <v>0</v>
      </c>
      <c r="N14" s="167">
        <f t="shared" si="6"/>
        <v>0</v>
      </c>
    </row>
    <row r="15" spans="1:14" ht="15" customHeight="1" x14ac:dyDescent="0.2">
      <c r="A15" s="152"/>
      <c r="B15" s="152"/>
      <c r="C15" s="152"/>
      <c r="D15" s="152"/>
      <c r="E15" s="153">
        <f>'2.40-a,b,c,d,e'!E15</f>
        <v>36780.166666666664</v>
      </c>
      <c r="F15" s="157">
        <f>'2.40-a,b,c,d,e'!F15</f>
        <v>35.099998474121001</v>
      </c>
      <c r="G15" s="157">
        <f>'2.40-a,b,c,d,e'!G15</f>
        <v>1399.9977111815979</v>
      </c>
      <c r="H15" s="157">
        <f t="shared" si="0"/>
        <v>7932.614872136789</v>
      </c>
      <c r="I15" s="157">
        <f t="shared" si="1"/>
        <v>0</v>
      </c>
      <c r="J15" s="157">
        <f t="shared" si="2"/>
        <v>7932.614872136789</v>
      </c>
      <c r="K15" s="157">
        <f t="shared" si="3"/>
        <v>0</v>
      </c>
      <c r="L15" s="157">
        <f t="shared" si="4"/>
        <v>7932.614872136789</v>
      </c>
      <c r="M15" s="167">
        <f t="shared" si="5"/>
        <v>0</v>
      </c>
      <c r="N15" s="167">
        <f t="shared" si="6"/>
        <v>0</v>
      </c>
    </row>
    <row r="16" spans="1:14" ht="15" customHeight="1" x14ac:dyDescent="0.2">
      <c r="A16" s="156" t="s">
        <v>224</v>
      </c>
      <c r="B16" s="165">
        <f>SUM(M4:M6570)</f>
        <v>832</v>
      </c>
      <c r="C16" s="166">
        <f>B16/B19</f>
        <v>0.12669407644282016</v>
      </c>
      <c r="D16" s="152"/>
      <c r="E16" s="153">
        <f>'2.40-a,b,c,d,e'!E16</f>
        <v>36781.166666666664</v>
      </c>
      <c r="F16" s="157">
        <f>'2.40-a,b,c,d,e'!F16</f>
        <v>34.200000762939403</v>
      </c>
      <c r="G16" s="157">
        <f>'2.40-a,b,c,d,e'!G16</f>
        <v>-899.99771118159799</v>
      </c>
      <c r="H16" s="157">
        <f t="shared" si="0"/>
        <v>7032.6171609551911</v>
      </c>
      <c r="I16" s="157">
        <f t="shared" si="1"/>
        <v>0</v>
      </c>
      <c r="J16" s="157">
        <f t="shared" si="2"/>
        <v>7032.6171609551911</v>
      </c>
      <c r="K16" s="157">
        <f t="shared" si="3"/>
        <v>0</v>
      </c>
      <c r="L16" s="157">
        <f t="shared" si="4"/>
        <v>7032.6171609551911</v>
      </c>
      <c r="M16" s="167">
        <f t="shared" si="5"/>
        <v>0</v>
      </c>
      <c r="N16" s="167">
        <f t="shared" si="6"/>
        <v>0</v>
      </c>
    </row>
    <row r="17" spans="1:14" ht="15" customHeight="1" x14ac:dyDescent="0.2">
      <c r="A17" s="156" t="s">
        <v>225</v>
      </c>
      <c r="B17" s="165">
        <f>SUM(N4:N6570)</f>
        <v>16</v>
      </c>
      <c r="C17" s="166">
        <f>B17/B19</f>
        <v>2.4364245469773106E-3</v>
      </c>
      <c r="D17" s="152"/>
      <c r="E17" s="153">
        <f>'2.40-a,b,c,d,e'!E17</f>
        <v>36782.166666666664</v>
      </c>
      <c r="F17" s="157">
        <f>'2.40-a,b,c,d,e'!F17</f>
        <v>33.799999237060497</v>
      </c>
      <c r="G17" s="157">
        <f>'2.40-a,b,c,d,e'!G17</f>
        <v>-400.00152587890625</v>
      </c>
      <c r="H17" s="157">
        <f t="shared" si="0"/>
        <v>6632.6156350762849</v>
      </c>
      <c r="I17" s="157">
        <f t="shared" si="1"/>
        <v>0</v>
      </c>
      <c r="J17" s="157">
        <f t="shared" si="2"/>
        <v>6632.6156350762849</v>
      </c>
      <c r="K17" s="157">
        <f t="shared" si="3"/>
        <v>0</v>
      </c>
      <c r="L17" s="157">
        <f t="shared" si="4"/>
        <v>6632.6156350762849</v>
      </c>
      <c r="M17" s="167">
        <f t="shared" si="5"/>
        <v>0</v>
      </c>
      <c r="N17" s="167">
        <f t="shared" si="6"/>
        <v>0</v>
      </c>
    </row>
    <row r="18" spans="1:14" ht="15" customHeight="1" x14ac:dyDescent="0.2">
      <c r="A18" s="152"/>
      <c r="B18" s="155"/>
      <c r="C18" s="152"/>
      <c r="D18" s="152"/>
      <c r="E18" s="153">
        <f>'2.40-a,b,c,d,e'!E18</f>
        <v>36783.166666666664</v>
      </c>
      <c r="F18" s="157">
        <f>'2.40-a,b,c,d,e'!F18</f>
        <v>34.099998474121001</v>
      </c>
      <c r="G18" s="157">
        <f>'2.40-a,b,c,d,e'!G18</f>
        <v>299.99923706050424</v>
      </c>
      <c r="H18" s="157">
        <f t="shared" si="0"/>
        <v>6932.614872136789</v>
      </c>
      <c r="I18" s="157">
        <f t="shared" si="1"/>
        <v>0</v>
      </c>
      <c r="J18" s="157">
        <f t="shared" si="2"/>
        <v>6932.614872136789</v>
      </c>
      <c r="K18" s="157">
        <f t="shared" si="3"/>
        <v>0</v>
      </c>
      <c r="L18" s="157">
        <f t="shared" si="4"/>
        <v>6932.614872136789</v>
      </c>
      <c r="M18" s="167">
        <f t="shared" si="5"/>
        <v>0</v>
      </c>
      <c r="N18" s="167">
        <f t="shared" si="6"/>
        <v>0</v>
      </c>
    </row>
    <row r="19" spans="1:14" ht="15" customHeight="1" x14ac:dyDescent="0.2">
      <c r="A19" s="152" t="s">
        <v>207</v>
      </c>
      <c r="B19" s="155">
        <f>COUNT(G4:G6570)</f>
        <v>6567</v>
      </c>
      <c r="C19" s="152"/>
      <c r="D19" s="152"/>
      <c r="E19" s="153">
        <f>'2.40-a,b,c,d,e'!E19</f>
        <v>36784.166666666664</v>
      </c>
      <c r="F19" s="157">
        <f>'2.40-a,b,c,d,e'!F19</f>
        <v>35.849998474121001</v>
      </c>
      <c r="G19" s="157">
        <f>'2.40-a,b,c,d,e'!G19</f>
        <v>1750</v>
      </c>
      <c r="H19" s="157">
        <f t="shared" si="0"/>
        <v>8682.6148721367899</v>
      </c>
      <c r="I19" s="157">
        <f t="shared" si="1"/>
        <v>0</v>
      </c>
      <c r="J19" s="157">
        <f t="shared" si="2"/>
        <v>8682.6148721367899</v>
      </c>
      <c r="K19" s="157">
        <f t="shared" si="3"/>
        <v>519.99664306639988</v>
      </c>
      <c r="L19" s="157">
        <f t="shared" si="4"/>
        <v>8162.61822907039</v>
      </c>
      <c r="M19" s="167">
        <f t="shared" si="5"/>
        <v>0</v>
      </c>
      <c r="N19" s="167">
        <f t="shared" si="6"/>
        <v>0</v>
      </c>
    </row>
    <row r="20" spans="1:14" ht="15" customHeight="1" x14ac:dyDescent="0.2">
      <c r="A20" s="152"/>
      <c r="B20" s="152"/>
      <c r="C20" s="152"/>
      <c r="D20" s="152"/>
      <c r="E20" s="153">
        <f>'2.40-a,b,c,d,e'!E20</f>
        <v>36787.166666666664</v>
      </c>
      <c r="F20" s="157">
        <f>'2.40-a,b,c,d,e'!F20</f>
        <v>36.880001068115199</v>
      </c>
      <c r="G20" s="157">
        <f>'2.40-a,b,c,d,e'!G20</f>
        <v>1030.0025939941975</v>
      </c>
      <c r="H20" s="157">
        <f t="shared" si="0"/>
        <v>9192.620823064588</v>
      </c>
      <c r="I20" s="157">
        <f t="shared" si="1"/>
        <v>0</v>
      </c>
      <c r="J20" s="157">
        <f t="shared" si="2"/>
        <v>9192.620823064588</v>
      </c>
      <c r="K20" s="157">
        <f t="shared" si="3"/>
        <v>1030.0025939941979</v>
      </c>
      <c r="L20" s="157">
        <f t="shared" si="4"/>
        <v>8162.61822907039</v>
      </c>
      <c r="M20" s="167">
        <f t="shared" si="5"/>
        <v>0</v>
      </c>
      <c r="N20" s="167">
        <f t="shared" si="6"/>
        <v>0</v>
      </c>
    </row>
    <row r="21" spans="1:14" ht="15" customHeight="1" x14ac:dyDescent="0.2">
      <c r="A21" s="152" t="s">
        <v>226</v>
      </c>
      <c r="B21" s="157">
        <f>MIN(H4:H6570)</f>
        <v>-49577.383449396308</v>
      </c>
      <c r="C21" s="152"/>
      <c r="D21" s="152"/>
      <c r="E21" s="153">
        <f>'2.40-a,b,c,d,e'!E21</f>
        <v>36788.166666666664</v>
      </c>
      <c r="F21" s="157">
        <f>'2.40-a,b,c,d,e'!F21</f>
        <v>36.5</v>
      </c>
      <c r="G21" s="157">
        <f>'2.40-a,b,c,d,e'!G21</f>
        <v>-380.00106811519885</v>
      </c>
      <c r="H21" s="157">
        <f t="shared" si="0"/>
        <v>7782.6171609551911</v>
      </c>
      <c r="I21" s="157">
        <f t="shared" si="1"/>
        <v>0</v>
      </c>
      <c r="J21" s="157">
        <f t="shared" si="2"/>
        <v>7782.6171609551911</v>
      </c>
      <c r="K21" s="157">
        <f t="shared" si="3"/>
        <v>0</v>
      </c>
      <c r="L21" s="157">
        <f t="shared" si="4"/>
        <v>7782.6171609551911</v>
      </c>
      <c r="M21" s="167">
        <f t="shared" si="5"/>
        <v>0</v>
      </c>
      <c r="N21" s="167">
        <f t="shared" si="6"/>
        <v>0</v>
      </c>
    </row>
    <row r="22" spans="1:14" ht="15" customHeight="1" x14ac:dyDescent="0.2">
      <c r="A22" s="152"/>
      <c r="B22" s="152"/>
      <c r="C22" s="152"/>
      <c r="D22" s="152"/>
      <c r="E22" s="153">
        <f>'2.40-a,b,c,d,e'!E22</f>
        <v>36789.166666666664</v>
      </c>
      <c r="F22" s="157">
        <f>'2.40-a,b,c,d,e'!F22</f>
        <v>37.5</v>
      </c>
      <c r="G22" s="157">
        <f>'2.40-a,b,c,d,e'!G22</f>
        <v>1000</v>
      </c>
      <c r="H22" s="157">
        <f t="shared" si="0"/>
        <v>8782.6171609551911</v>
      </c>
      <c r="I22" s="157">
        <f t="shared" si="1"/>
        <v>0</v>
      </c>
      <c r="J22" s="157">
        <f t="shared" si="2"/>
        <v>8782.6171609551911</v>
      </c>
      <c r="K22" s="157">
        <f t="shared" si="3"/>
        <v>619.9989318848011</v>
      </c>
      <c r="L22" s="157">
        <f t="shared" si="4"/>
        <v>8162.61822907039</v>
      </c>
      <c r="M22" s="167">
        <f t="shared" si="5"/>
        <v>0</v>
      </c>
      <c r="N22" s="167">
        <f t="shared" si="6"/>
        <v>0</v>
      </c>
    </row>
    <row r="23" spans="1:14" ht="15" customHeight="1" x14ac:dyDescent="0.2">
      <c r="A23" s="152" t="s">
        <v>227</v>
      </c>
      <c r="B23" s="152"/>
      <c r="C23" s="152"/>
      <c r="D23" s="152"/>
      <c r="E23" s="153">
        <f>'2.40-a,b,c,d,e'!E23</f>
        <v>36790.166666666664</v>
      </c>
      <c r="F23" s="157">
        <f>'2.40-a,b,c,d,e'!F23</f>
        <v>33.950000762939403</v>
      </c>
      <c r="G23" s="157">
        <f>'2.40-a,b,c,d,e'!G23</f>
        <v>-3549.9992370605964</v>
      </c>
      <c r="H23" s="157">
        <f t="shared" si="0"/>
        <v>4612.6189920097931</v>
      </c>
      <c r="I23" s="157">
        <f t="shared" si="1"/>
        <v>3549.9992370605969</v>
      </c>
      <c r="J23" s="157">
        <f t="shared" si="2"/>
        <v>8162.61822907039</v>
      </c>
      <c r="K23" s="157">
        <f t="shared" si="3"/>
        <v>0</v>
      </c>
      <c r="L23" s="157">
        <f t="shared" si="4"/>
        <v>8162.61822907039</v>
      </c>
      <c r="M23" s="167">
        <f t="shared" si="5"/>
        <v>1</v>
      </c>
      <c r="N23" s="167">
        <f t="shared" si="6"/>
        <v>0</v>
      </c>
    </row>
    <row r="24" spans="1:14" ht="15" customHeight="1" x14ac:dyDescent="0.2">
      <c r="A24" s="152" t="s">
        <v>228</v>
      </c>
      <c r="B24" s="152"/>
      <c r="C24" s="152"/>
      <c r="D24" s="152"/>
      <c r="E24" s="153">
        <f>'2.40-a,b,c,d,e'!E24</f>
        <v>36791.166666666664</v>
      </c>
      <c r="F24" s="157">
        <f>'2.40-a,b,c,d,e'!F24</f>
        <v>32.650001525878899</v>
      </c>
      <c r="G24" s="157">
        <f>'2.40-a,b,c,d,e'!G24</f>
        <v>-1299.9992370605041</v>
      </c>
      <c r="H24" s="157">
        <f t="shared" si="0"/>
        <v>6862.6189920098859</v>
      </c>
      <c r="I24" s="157">
        <f t="shared" si="1"/>
        <v>0</v>
      </c>
      <c r="J24" s="157">
        <f t="shared" si="2"/>
        <v>6862.6189920098859</v>
      </c>
      <c r="K24" s="157">
        <f t="shared" si="3"/>
        <v>0</v>
      </c>
      <c r="L24" s="157">
        <f t="shared" si="4"/>
        <v>6862.6189920098859</v>
      </c>
      <c r="M24" s="167">
        <f t="shared" si="5"/>
        <v>0</v>
      </c>
      <c r="N24" s="167">
        <f t="shared" si="6"/>
        <v>0</v>
      </c>
    </row>
    <row r="25" spans="1:14" ht="15" customHeight="1" x14ac:dyDescent="0.2">
      <c r="A25" s="152"/>
      <c r="B25" s="152"/>
      <c r="C25" s="152"/>
      <c r="D25" s="152"/>
      <c r="E25" s="153">
        <f>'2.40-a,b,c,d,e'!E25</f>
        <v>36794.166666666664</v>
      </c>
      <c r="F25" s="157">
        <f>'2.40-a,b,c,d,e'!F25</f>
        <v>31.569999694824201</v>
      </c>
      <c r="G25" s="157">
        <f>'2.40-a,b,c,d,e'!G25</f>
        <v>-1080.0018310546982</v>
      </c>
      <c r="H25" s="157">
        <f t="shared" si="0"/>
        <v>5782.6171609551875</v>
      </c>
      <c r="I25" s="157">
        <f t="shared" si="1"/>
        <v>2380.0010681152025</v>
      </c>
      <c r="J25" s="157">
        <f t="shared" si="2"/>
        <v>8162.61822907039</v>
      </c>
      <c r="K25" s="157">
        <f t="shared" si="3"/>
        <v>0</v>
      </c>
      <c r="L25" s="157">
        <f t="shared" si="4"/>
        <v>8162.61822907039</v>
      </c>
      <c r="M25" s="167">
        <f t="shared" si="5"/>
        <v>1</v>
      </c>
      <c r="N25" s="167">
        <f t="shared" si="6"/>
        <v>0</v>
      </c>
    </row>
    <row r="26" spans="1:14" ht="15" customHeight="1" x14ac:dyDescent="0.2">
      <c r="A26" s="152" t="s">
        <v>229</v>
      </c>
      <c r="B26" s="152"/>
      <c r="C26" s="152"/>
      <c r="D26" s="152"/>
      <c r="E26" s="153">
        <f>'2.40-a,b,c,d,e'!E26</f>
        <v>36795.166666666664</v>
      </c>
      <c r="F26" s="157">
        <f>'2.40-a,b,c,d,e'!F26</f>
        <v>31.5</v>
      </c>
      <c r="G26" s="157">
        <f>'2.40-a,b,c,d,e'!G26</f>
        <v>-69.999694824200986</v>
      </c>
      <c r="H26" s="157">
        <f t="shared" si="0"/>
        <v>8092.6185342461895</v>
      </c>
      <c r="I26" s="157">
        <f t="shared" si="1"/>
        <v>0</v>
      </c>
      <c r="J26" s="157">
        <f t="shared" si="2"/>
        <v>8092.6185342461895</v>
      </c>
      <c r="K26" s="157">
        <f t="shared" si="3"/>
        <v>0</v>
      </c>
      <c r="L26" s="157">
        <f t="shared" si="4"/>
        <v>8092.6185342461895</v>
      </c>
      <c r="M26" s="167">
        <f t="shared" si="5"/>
        <v>0</v>
      </c>
      <c r="N26" s="167">
        <f t="shared" si="6"/>
        <v>0</v>
      </c>
    </row>
    <row r="27" spans="1:14" ht="15" customHeight="1" x14ac:dyDescent="0.2">
      <c r="A27" s="152" t="s">
        <v>230</v>
      </c>
      <c r="B27" s="152"/>
      <c r="C27" s="152"/>
      <c r="D27" s="152"/>
      <c r="E27" s="153">
        <f>'2.40-a,b,c,d,e'!E27</f>
        <v>36796.166666666664</v>
      </c>
      <c r="F27" s="157">
        <f>'2.40-a,b,c,d,e'!F27</f>
        <v>31.5</v>
      </c>
      <c r="G27" s="157">
        <f>'2.40-a,b,c,d,e'!G27</f>
        <v>0</v>
      </c>
      <c r="H27" s="157">
        <f t="shared" si="0"/>
        <v>8092.6185342461895</v>
      </c>
      <c r="I27" s="157">
        <f t="shared" si="1"/>
        <v>0</v>
      </c>
      <c r="J27" s="157">
        <f t="shared" si="2"/>
        <v>8092.6185342461895</v>
      </c>
      <c r="K27" s="157">
        <f t="shared" si="3"/>
        <v>0</v>
      </c>
      <c r="L27" s="157">
        <f t="shared" si="4"/>
        <v>8092.6185342461895</v>
      </c>
      <c r="M27" s="167">
        <f t="shared" si="5"/>
        <v>0</v>
      </c>
      <c r="N27" s="167">
        <f t="shared" si="6"/>
        <v>0</v>
      </c>
    </row>
    <row r="28" spans="1:14" ht="15" customHeight="1" x14ac:dyDescent="0.2">
      <c r="A28" s="152"/>
      <c r="B28" s="152"/>
      <c r="C28" s="152"/>
      <c r="D28" s="152"/>
      <c r="E28" s="153">
        <f>'2.40-a,b,c,d,e'!E28</f>
        <v>36797.166666666664</v>
      </c>
      <c r="F28" s="157">
        <f>'2.40-a,b,c,d,e'!F28</f>
        <v>30.299999237060501</v>
      </c>
      <c r="G28" s="157">
        <f>'2.40-a,b,c,d,e'!G28</f>
        <v>-1200.0007629394993</v>
      </c>
      <c r="H28" s="157">
        <f t="shared" si="0"/>
        <v>6892.61777130669</v>
      </c>
      <c r="I28" s="157">
        <f t="shared" si="1"/>
        <v>0</v>
      </c>
      <c r="J28" s="157">
        <f t="shared" si="2"/>
        <v>6892.61777130669</v>
      </c>
      <c r="K28" s="157">
        <f t="shared" si="3"/>
        <v>0</v>
      </c>
      <c r="L28" s="157">
        <f t="shared" si="4"/>
        <v>6892.61777130669</v>
      </c>
      <c r="M28" s="167">
        <f t="shared" si="5"/>
        <v>0</v>
      </c>
      <c r="N28" s="167">
        <f t="shared" si="6"/>
        <v>0</v>
      </c>
    </row>
    <row r="29" spans="1:14" ht="15" customHeight="1" x14ac:dyDescent="0.2">
      <c r="A29" s="152" t="s">
        <v>231</v>
      </c>
      <c r="B29" s="152"/>
      <c r="C29" s="152"/>
      <c r="D29" s="152"/>
      <c r="E29" s="153">
        <f>'2.40-a,b,c,d,e'!E29</f>
        <v>36798.166666666664</v>
      </c>
      <c r="F29" s="157">
        <f>'2.40-a,b,c,d,e'!F29</f>
        <v>30.860000610351499</v>
      </c>
      <c r="G29" s="157">
        <f>'2.40-a,b,c,d,e'!G29</f>
        <v>560.00137329099789</v>
      </c>
      <c r="H29" s="157">
        <f t="shared" si="0"/>
        <v>7452.6191445976874</v>
      </c>
      <c r="I29" s="157">
        <f t="shared" si="1"/>
        <v>0</v>
      </c>
      <c r="J29" s="157">
        <f t="shared" si="2"/>
        <v>7452.6191445976874</v>
      </c>
      <c r="K29" s="157">
        <f t="shared" si="3"/>
        <v>0</v>
      </c>
      <c r="L29" s="157">
        <f t="shared" si="4"/>
        <v>7452.6191445976874</v>
      </c>
      <c r="M29" s="167">
        <f t="shared" si="5"/>
        <v>0</v>
      </c>
      <c r="N29" s="167">
        <f t="shared" si="6"/>
        <v>0</v>
      </c>
    </row>
    <row r="30" spans="1:14" ht="15" customHeight="1" x14ac:dyDescent="0.2">
      <c r="A30" s="152" t="s">
        <v>232</v>
      </c>
      <c r="B30" s="152"/>
      <c r="C30" s="152"/>
      <c r="D30" s="152"/>
      <c r="E30" s="153">
        <f>'2.40-a,b,c,d,e'!E30</f>
        <v>36801.166666666664</v>
      </c>
      <c r="F30" s="157">
        <f>'2.40-a,b,c,d,e'!F30</f>
        <v>32.150001525878899</v>
      </c>
      <c r="G30" s="157">
        <f>'2.40-a,b,c,d,e'!G30</f>
        <v>1290.0009155274006</v>
      </c>
      <c r="H30" s="157">
        <f t="shared" si="0"/>
        <v>8742.6200601250875</v>
      </c>
      <c r="I30" s="157">
        <f t="shared" si="1"/>
        <v>0</v>
      </c>
      <c r="J30" s="157">
        <f t="shared" si="2"/>
        <v>8742.6200601250875</v>
      </c>
      <c r="K30" s="157">
        <f t="shared" si="3"/>
        <v>580.0018310546975</v>
      </c>
      <c r="L30" s="157">
        <f t="shared" si="4"/>
        <v>8162.61822907039</v>
      </c>
      <c r="M30" s="167">
        <f t="shared" si="5"/>
        <v>0</v>
      </c>
      <c r="N30" s="167">
        <f t="shared" si="6"/>
        <v>0</v>
      </c>
    </row>
    <row r="31" spans="1:14" ht="15" customHeight="1" x14ac:dyDescent="0.2">
      <c r="A31" s="152"/>
      <c r="B31" s="152"/>
      <c r="C31" s="152"/>
      <c r="D31" s="152"/>
      <c r="E31" s="153">
        <f>'2.40-a,b,c,d,e'!E31</f>
        <v>36802.166666666664</v>
      </c>
      <c r="F31" s="157">
        <f>'2.40-a,b,c,d,e'!F31</f>
        <v>32.069999694824197</v>
      </c>
      <c r="G31" s="157">
        <f>'2.40-a,b,c,d,e'!G31</f>
        <v>-80.001831054701711</v>
      </c>
      <c r="H31" s="157">
        <f t="shared" si="0"/>
        <v>8082.616398015688</v>
      </c>
      <c r="I31" s="157">
        <f t="shared" si="1"/>
        <v>0</v>
      </c>
      <c r="J31" s="157">
        <f t="shared" si="2"/>
        <v>8082.616398015688</v>
      </c>
      <c r="K31" s="157">
        <f t="shared" si="3"/>
        <v>0</v>
      </c>
      <c r="L31" s="157">
        <f t="shared" si="4"/>
        <v>8082.616398015688</v>
      </c>
      <c r="M31" s="167">
        <f t="shared" si="5"/>
        <v>0</v>
      </c>
      <c r="N31" s="167">
        <f t="shared" si="6"/>
        <v>0</v>
      </c>
    </row>
    <row r="32" spans="1:14" ht="15" customHeight="1" x14ac:dyDescent="0.2">
      <c r="A32" s="152"/>
      <c r="B32" s="152"/>
      <c r="C32" s="152"/>
      <c r="D32" s="152"/>
      <c r="E32" s="153">
        <f>'2.40-a,b,c,d,e'!E32</f>
        <v>36803.166666666664</v>
      </c>
      <c r="F32" s="157">
        <f>'2.40-a,b,c,d,e'!F32</f>
        <v>31.5</v>
      </c>
      <c r="G32" s="157">
        <f>'2.40-a,b,c,d,e'!G32</f>
        <v>-569.99969482419738</v>
      </c>
      <c r="H32" s="157">
        <f t="shared" si="0"/>
        <v>7512.6167031914902</v>
      </c>
      <c r="I32" s="157">
        <f t="shared" si="1"/>
        <v>0</v>
      </c>
      <c r="J32" s="157">
        <f t="shared" si="2"/>
        <v>7512.6167031914902</v>
      </c>
      <c r="K32" s="157">
        <f t="shared" si="3"/>
        <v>0</v>
      </c>
      <c r="L32" s="157">
        <f t="shared" si="4"/>
        <v>7512.6167031914902</v>
      </c>
      <c r="M32" s="167">
        <f t="shared" si="5"/>
        <v>0</v>
      </c>
      <c r="N32" s="167">
        <f t="shared" si="6"/>
        <v>0</v>
      </c>
    </row>
    <row r="33" spans="1:14" ht="15" customHeight="1" x14ac:dyDescent="0.2">
      <c r="A33" s="152"/>
      <c r="B33" s="152"/>
      <c r="C33" s="152"/>
      <c r="D33" s="152"/>
      <c r="E33" s="153">
        <f>'2.40-a,b,c,d,e'!E33</f>
        <v>36804.166666666664</v>
      </c>
      <c r="F33" s="157">
        <f>'2.40-a,b,c,d,e'!F33</f>
        <v>30.649999618530199</v>
      </c>
      <c r="G33" s="157">
        <f>'2.40-a,b,c,d,e'!G33</f>
        <v>-850.00038146980114</v>
      </c>
      <c r="H33" s="157">
        <f t="shared" si="0"/>
        <v>6662.616321721689</v>
      </c>
      <c r="I33" s="157">
        <f t="shared" si="1"/>
        <v>0</v>
      </c>
      <c r="J33" s="157">
        <f t="shared" si="2"/>
        <v>6662.616321721689</v>
      </c>
      <c r="K33" s="157">
        <f t="shared" si="3"/>
        <v>0</v>
      </c>
      <c r="L33" s="157">
        <f t="shared" si="4"/>
        <v>6662.616321721689</v>
      </c>
      <c r="M33" s="167">
        <f t="shared" si="5"/>
        <v>0</v>
      </c>
      <c r="N33" s="167">
        <f t="shared" si="6"/>
        <v>0</v>
      </c>
    </row>
    <row r="34" spans="1:14" ht="15" customHeight="1" x14ac:dyDescent="0.2">
      <c r="A34" s="152"/>
      <c r="B34" s="152"/>
      <c r="C34" s="152"/>
      <c r="D34" s="152"/>
      <c r="E34" s="153">
        <f>'2.40-a,b,c,d,e'!E34</f>
        <v>36805.166666666664</v>
      </c>
      <c r="F34" s="157">
        <f>'2.40-a,b,c,d,e'!F34</f>
        <v>30.850000381469702</v>
      </c>
      <c r="G34" s="157">
        <f>'2.40-a,b,c,d,e'!G34</f>
        <v>200.00076293950286</v>
      </c>
      <c r="H34" s="157">
        <f t="shared" si="0"/>
        <v>6862.6170846611922</v>
      </c>
      <c r="I34" s="157">
        <f t="shared" si="1"/>
        <v>0</v>
      </c>
      <c r="J34" s="157">
        <f t="shared" si="2"/>
        <v>6862.6170846611922</v>
      </c>
      <c r="K34" s="157">
        <f t="shared" si="3"/>
        <v>0</v>
      </c>
      <c r="L34" s="157">
        <f t="shared" si="4"/>
        <v>6862.6170846611922</v>
      </c>
      <c r="M34" s="167">
        <f t="shared" si="5"/>
        <v>0</v>
      </c>
      <c r="N34" s="167">
        <f t="shared" si="6"/>
        <v>0</v>
      </c>
    </row>
    <row r="35" spans="1:14" ht="15" customHeight="1" x14ac:dyDescent="0.2">
      <c r="A35" s="152"/>
      <c r="B35" s="152"/>
      <c r="C35" s="152"/>
      <c r="D35" s="152"/>
      <c r="E35" s="153">
        <f>'2.40-a,b,c,d,e'!E35</f>
        <v>36808.166666666664</v>
      </c>
      <c r="F35" s="157">
        <f>'2.40-a,b,c,d,e'!F35</f>
        <v>31.879999160766602</v>
      </c>
      <c r="G35" s="157">
        <f>'2.40-a,b,c,d,e'!G35</f>
        <v>1029.9987792968998</v>
      </c>
      <c r="H35" s="157">
        <f t="shared" si="0"/>
        <v>7892.6158639580917</v>
      </c>
      <c r="I35" s="157">
        <f t="shared" si="1"/>
        <v>0</v>
      </c>
      <c r="J35" s="157">
        <f t="shared" si="2"/>
        <v>7892.6158639580917</v>
      </c>
      <c r="K35" s="157">
        <f t="shared" si="3"/>
        <v>0</v>
      </c>
      <c r="L35" s="157">
        <f t="shared" si="4"/>
        <v>7892.6158639580917</v>
      </c>
      <c r="M35" s="167">
        <f t="shared" si="5"/>
        <v>0</v>
      </c>
      <c r="N35" s="167">
        <f t="shared" si="6"/>
        <v>0</v>
      </c>
    </row>
    <row r="36" spans="1:14" ht="15" customHeight="1" x14ac:dyDescent="0.2">
      <c r="A36" s="152"/>
      <c r="B36" s="152"/>
      <c r="C36" s="152"/>
      <c r="D36" s="152"/>
      <c r="E36" s="153">
        <f>'2.40-a,b,c,d,e'!E36</f>
        <v>36809.166666666664</v>
      </c>
      <c r="F36" s="157">
        <f>'2.40-a,b,c,d,e'!F36</f>
        <v>33.150001525878899</v>
      </c>
      <c r="G36" s="157">
        <f>'2.40-a,b,c,d,e'!G36</f>
        <v>1270.0023651122976</v>
      </c>
      <c r="H36" s="157">
        <f t="shared" si="0"/>
        <v>9162.6182290703891</v>
      </c>
      <c r="I36" s="157">
        <f t="shared" si="1"/>
        <v>0</v>
      </c>
      <c r="J36" s="157">
        <f t="shared" si="2"/>
        <v>9162.6182290703891</v>
      </c>
      <c r="K36" s="157">
        <f t="shared" si="3"/>
        <v>999.99999999999909</v>
      </c>
      <c r="L36" s="157">
        <f t="shared" si="4"/>
        <v>8162.61822907039</v>
      </c>
      <c r="M36" s="167">
        <f t="shared" si="5"/>
        <v>0</v>
      </c>
      <c r="N36" s="167">
        <f t="shared" si="6"/>
        <v>0</v>
      </c>
    </row>
    <row r="37" spans="1:14" ht="15" customHeight="1" x14ac:dyDescent="0.2">
      <c r="A37" s="152"/>
      <c r="B37" s="152"/>
      <c r="C37" s="152"/>
      <c r="D37" s="152"/>
      <c r="E37" s="153">
        <f>'2.40-a,b,c,d,e'!E37</f>
        <v>36810.166666666664</v>
      </c>
      <c r="F37" s="157">
        <f>'2.40-a,b,c,d,e'!F37</f>
        <v>33.150001525878899</v>
      </c>
      <c r="G37" s="157">
        <f>'2.40-a,b,c,d,e'!G37</f>
        <v>0</v>
      </c>
      <c r="H37" s="157">
        <f t="shared" si="0"/>
        <v>8162.61822907039</v>
      </c>
      <c r="I37" s="157">
        <f t="shared" si="1"/>
        <v>0</v>
      </c>
      <c r="J37" s="157">
        <f t="shared" si="2"/>
        <v>8162.61822907039</v>
      </c>
      <c r="K37" s="157">
        <f t="shared" si="3"/>
        <v>0</v>
      </c>
      <c r="L37" s="157">
        <f t="shared" si="4"/>
        <v>8162.61822907039</v>
      </c>
      <c r="M37" s="167">
        <f t="shared" si="5"/>
        <v>0</v>
      </c>
      <c r="N37" s="167">
        <f t="shared" si="6"/>
        <v>0</v>
      </c>
    </row>
    <row r="38" spans="1:14" ht="15" customHeight="1" x14ac:dyDescent="0.2">
      <c r="A38" s="152"/>
      <c r="B38" s="152"/>
      <c r="C38" s="152"/>
      <c r="D38" s="152"/>
      <c r="E38" s="153">
        <f>'2.40-a,b,c,d,e'!E38</f>
        <v>36811.166666666664</v>
      </c>
      <c r="F38" s="157">
        <f>'2.40-a,b,c,d,e'!F38</f>
        <v>36.099998474121001</v>
      </c>
      <c r="G38" s="157">
        <f>'2.40-a,b,c,d,e'!G38</f>
        <v>2949.996948242102</v>
      </c>
      <c r="H38" s="157">
        <f t="shared" si="0"/>
        <v>11112.615177312491</v>
      </c>
      <c r="I38" s="157">
        <f t="shared" si="1"/>
        <v>0</v>
      </c>
      <c r="J38" s="157">
        <f t="shared" si="2"/>
        <v>11112.615177312491</v>
      </c>
      <c r="K38" s="157">
        <f t="shared" si="3"/>
        <v>2949.9969482421011</v>
      </c>
      <c r="L38" s="157">
        <f t="shared" si="4"/>
        <v>8162.61822907039</v>
      </c>
      <c r="M38" s="167">
        <f t="shared" si="5"/>
        <v>0</v>
      </c>
      <c r="N38" s="167">
        <f t="shared" si="6"/>
        <v>0</v>
      </c>
    </row>
    <row r="39" spans="1:14" ht="15" customHeight="1" x14ac:dyDescent="0.2">
      <c r="A39" s="152"/>
      <c r="B39" s="152"/>
      <c r="C39" s="152"/>
      <c r="D39" s="152"/>
      <c r="E39" s="153">
        <f>'2.40-a,b,c,d,e'!E39</f>
        <v>36812.166666666664</v>
      </c>
      <c r="F39" s="157">
        <f>'2.40-a,b,c,d,e'!F39</f>
        <v>35.049999237060497</v>
      </c>
      <c r="G39" s="157">
        <f>'2.40-a,b,c,d,e'!G39</f>
        <v>-1049.9992370605041</v>
      </c>
      <c r="H39" s="157">
        <f t="shared" si="0"/>
        <v>7112.6189920098859</v>
      </c>
      <c r="I39" s="157">
        <f t="shared" si="1"/>
        <v>0</v>
      </c>
      <c r="J39" s="157">
        <f t="shared" si="2"/>
        <v>7112.6189920098859</v>
      </c>
      <c r="K39" s="157">
        <f t="shared" si="3"/>
        <v>0</v>
      </c>
      <c r="L39" s="157">
        <f t="shared" si="4"/>
        <v>7112.6189920098859</v>
      </c>
      <c r="M39" s="167">
        <f t="shared" si="5"/>
        <v>0</v>
      </c>
      <c r="N39" s="167">
        <f t="shared" si="6"/>
        <v>0</v>
      </c>
    </row>
    <row r="40" spans="1:14" ht="15" customHeight="1" x14ac:dyDescent="0.2">
      <c r="A40" s="152"/>
      <c r="B40" s="152"/>
      <c r="C40" s="152"/>
      <c r="D40" s="152"/>
      <c r="E40" s="153">
        <f>'2.40-a,b,c,d,e'!E40</f>
        <v>36815.166666666664</v>
      </c>
      <c r="F40" s="157">
        <f>'2.40-a,b,c,d,e'!F40</f>
        <v>33.099998474121001</v>
      </c>
      <c r="G40" s="157">
        <f>'2.40-a,b,c,d,e'!G40</f>
        <v>-1950.0007629394959</v>
      </c>
      <c r="H40" s="157">
        <f t="shared" si="0"/>
        <v>5162.61822907039</v>
      </c>
      <c r="I40" s="157">
        <f t="shared" si="1"/>
        <v>3000</v>
      </c>
      <c r="J40" s="157">
        <f t="shared" si="2"/>
        <v>8162.61822907039</v>
      </c>
      <c r="K40" s="157">
        <f t="shared" si="3"/>
        <v>0</v>
      </c>
      <c r="L40" s="157">
        <f t="shared" si="4"/>
        <v>8162.61822907039</v>
      </c>
      <c r="M40" s="167">
        <f t="shared" si="5"/>
        <v>1</v>
      </c>
      <c r="N40" s="167">
        <f t="shared" si="6"/>
        <v>0</v>
      </c>
    </row>
    <row r="41" spans="1:14" ht="15" customHeight="1" x14ac:dyDescent="0.2">
      <c r="A41" s="152"/>
      <c r="B41" s="152"/>
      <c r="C41" s="152"/>
      <c r="D41" s="152"/>
      <c r="E41" s="153">
        <f>'2.40-a,b,c,d,e'!E41</f>
        <v>36816.166666666664</v>
      </c>
      <c r="F41" s="157">
        <f>'2.40-a,b,c,d,e'!F41</f>
        <v>32.950000762939403</v>
      </c>
      <c r="G41" s="157">
        <f>'2.40-a,b,c,d,e'!G41</f>
        <v>-149.99771118159799</v>
      </c>
      <c r="H41" s="157">
        <f t="shared" si="0"/>
        <v>8012.6205178887922</v>
      </c>
      <c r="I41" s="157">
        <f t="shared" si="1"/>
        <v>0</v>
      </c>
      <c r="J41" s="157">
        <f t="shared" si="2"/>
        <v>8012.6205178887922</v>
      </c>
      <c r="K41" s="157">
        <f t="shared" si="3"/>
        <v>0</v>
      </c>
      <c r="L41" s="157">
        <f t="shared" si="4"/>
        <v>8012.6205178887922</v>
      </c>
      <c r="M41" s="167">
        <f t="shared" si="5"/>
        <v>0</v>
      </c>
      <c r="N41" s="167">
        <f t="shared" si="6"/>
        <v>0</v>
      </c>
    </row>
    <row r="42" spans="1:14" ht="15" customHeight="1" x14ac:dyDescent="0.2">
      <c r="A42" s="152"/>
      <c r="B42" s="152"/>
      <c r="C42" s="152"/>
      <c r="D42" s="152"/>
      <c r="E42" s="153">
        <f>'2.40-a,b,c,d,e'!E42</f>
        <v>36817.166666666664</v>
      </c>
      <c r="F42" s="157">
        <f>'2.40-a,b,c,d,e'!F42</f>
        <v>33.549999237060497</v>
      </c>
      <c r="G42" s="157">
        <f>'2.40-a,b,c,d,e'!G42</f>
        <v>599.99847412109375</v>
      </c>
      <c r="H42" s="157">
        <f t="shared" si="0"/>
        <v>8612.6189920098859</v>
      </c>
      <c r="I42" s="157">
        <f t="shared" si="1"/>
        <v>0</v>
      </c>
      <c r="J42" s="157">
        <f t="shared" si="2"/>
        <v>8612.6189920098859</v>
      </c>
      <c r="K42" s="157">
        <f t="shared" si="3"/>
        <v>450.00076293949587</v>
      </c>
      <c r="L42" s="157">
        <f t="shared" si="4"/>
        <v>8162.61822907039</v>
      </c>
      <c r="M42" s="167">
        <f t="shared" si="5"/>
        <v>0</v>
      </c>
      <c r="N42" s="167">
        <f t="shared" si="6"/>
        <v>0</v>
      </c>
    </row>
    <row r="43" spans="1:14" ht="15" customHeight="1" x14ac:dyDescent="0.2">
      <c r="A43" s="152"/>
      <c r="B43" s="152"/>
      <c r="C43" s="152"/>
      <c r="D43" s="152"/>
      <c r="E43" s="153">
        <f>'2.40-a,b,c,d,e'!E43</f>
        <v>36818.166666666664</v>
      </c>
      <c r="F43" s="157">
        <f>'2.40-a,b,c,d,e'!F43</f>
        <v>32.950000762939403</v>
      </c>
      <c r="G43" s="157">
        <f>'2.40-a,b,c,d,e'!G43</f>
        <v>-599.99847412109375</v>
      </c>
      <c r="H43" s="157">
        <f t="shared" si="0"/>
        <v>7562.6197549492963</v>
      </c>
      <c r="I43" s="157">
        <f t="shared" si="1"/>
        <v>0</v>
      </c>
      <c r="J43" s="157">
        <f t="shared" si="2"/>
        <v>7562.6197549492963</v>
      </c>
      <c r="K43" s="157">
        <f t="shared" si="3"/>
        <v>0</v>
      </c>
      <c r="L43" s="157">
        <f t="shared" si="4"/>
        <v>7562.6197549492963</v>
      </c>
      <c r="M43" s="167">
        <f t="shared" si="5"/>
        <v>0</v>
      </c>
      <c r="N43" s="167">
        <f t="shared" si="6"/>
        <v>0</v>
      </c>
    </row>
    <row r="44" spans="1:14" ht="15" customHeight="1" x14ac:dyDescent="0.2">
      <c r="A44" s="152"/>
      <c r="B44" s="152"/>
      <c r="C44" s="152"/>
      <c r="D44" s="152"/>
      <c r="E44" s="153">
        <f>'2.40-a,b,c,d,e'!E44</f>
        <v>36819.166666666664</v>
      </c>
      <c r="F44" s="157">
        <f>'2.40-a,b,c,d,e'!F44</f>
        <v>34.299999237060497</v>
      </c>
      <c r="G44" s="157">
        <f>'2.40-a,b,c,d,e'!G44</f>
        <v>1349.9984741210938</v>
      </c>
      <c r="H44" s="157">
        <f t="shared" si="0"/>
        <v>8912.618229070391</v>
      </c>
      <c r="I44" s="157">
        <f t="shared" si="1"/>
        <v>0</v>
      </c>
      <c r="J44" s="157">
        <f t="shared" si="2"/>
        <v>8912.618229070391</v>
      </c>
      <c r="K44" s="157">
        <f t="shared" si="3"/>
        <v>750.00000000000091</v>
      </c>
      <c r="L44" s="157">
        <f t="shared" si="4"/>
        <v>8162.61822907039</v>
      </c>
      <c r="M44" s="167">
        <f t="shared" si="5"/>
        <v>0</v>
      </c>
      <c r="N44" s="167">
        <f t="shared" si="6"/>
        <v>0</v>
      </c>
    </row>
    <row r="45" spans="1:14" ht="15" customHeight="1" x14ac:dyDescent="0.2">
      <c r="A45" s="152"/>
      <c r="B45" s="152"/>
      <c r="C45" s="152"/>
      <c r="D45" s="152"/>
      <c r="E45" s="153">
        <f>'2.40-a,b,c,d,e'!E45</f>
        <v>36822.166666666664</v>
      </c>
      <c r="F45" s="157">
        <f>'2.40-a,b,c,d,e'!F45</f>
        <v>33.7299995422363</v>
      </c>
      <c r="G45" s="157">
        <f>'2.40-a,b,c,d,e'!G45</f>
        <v>-569.99969482419738</v>
      </c>
      <c r="H45" s="157">
        <f t="shared" si="0"/>
        <v>7592.6185342461922</v>
      </c>
      <c r="I45" s="157">
        <f t="shared" si="1"/>
        <v>0</v>
      </c>
      <c r="J45" s="157">
        <f t="shared" si="2"/>
        <v>7592.6185342461922</v>
      </c>
      <c r="K45" s="157">
        <f t="shared" si="3"/>
        <v>0</v>
      </c>
      <c r="L45" s="157">
        <f t="shared" si="4"/>
        <v>7592.6185342461922</v>
      </c>
      <c r="M45" s="167">
        <f t="shared" si="5"/>
        <v>0</v>
      </c>
      <c r="N45" s="167">
        <f t="shared" si="6"/>
        <v>0</v>
      </c>
    </row>
    <row r="46" spans="1:14" ht="15" customHeight="1" x14ac:dyDescent="0.2">
      <c r="A46" s="152"/>
      <c r="B46" s="152"/>
      <c r="C46" s="152"/>
      <c r="D46" s="152"/>
      <c r="E46" s="153">
        <f>'2.40-a,b,c,d,e'!E46</f>
        <v>36823.166666666664</v>
      </c>
      <c r="F46" s="157">
        <f>'2.40-a,b,c,d,e'!F46</f>
        <v>33.369998931884702</v>
      </c>
      <c r="G46" s="157">
        <f>'2.40-a,b,c,d,e'!G46</f>
        <v>-360.00061035159803</v>
      </c>
      <c r="H46" s="157">
        <f t="shared" si="0"/>
        <v>7232.6179238945942</v>
      </c>
      <c r="I46" s="157">
        <f t="shared" si="1"/>
        <v>0</v>
      </c>
      <c r="J46" s="157">
        <f t="shared" si="2"/>
        <v>7232.6179238945942</v>
      </c>
      <c r="K46" s="157">
        <f t="shared" si="3"/>
        <v>0</v>
      </c>
      <c r="L46" s="157">
        <f t="shared" si="4"/>
        <v>7232.6179238945942</v>
      </c>
      <c r="M46" s="167">
        <f t="shared" si="5"/>
        <v>0</v>
      </c>
      <c r="N46" s="167">
        <f t="shared" si="6"/>
        <v>0</v>
      </c>
    </row>
    <row r="47" spans="1:14" ht="15" customHeight="1" x14ac:dyDescent="0.2">
      <c r="A47" s="152"/>
      <c r="B47" s="152"/>
      <c r="C47" s="152"/>
      <c r="D47" s="152"/>
      <c r="E47" s="153">
        <f>'2.40-a,b,c,d,e'!E47</f>
        <v>36824.166666666664</v>
      </c>
      <c r="F47" s="157">
        <f>'2.40-a,b,c,d,e'!F47</f>
        <v>32.959999084472599</v>
      </c>
      <c r="G47" s="157">
        <f>'2.40-a,b,c,d,e'!G47</f>
        <v>-409.99984741210227</v>
      </c>
      <c r="H47" s="157">
        <f t="shared" si="0"/>
        <v>6822.6180764824921</v>
      </c>
      <c r="I47" s="157">
        <f t="shared" si="1"/>
        <v>0</v>
      </c>
      <c r="J47" s="157">
        <f t="shared" si="2"/>
        <v>6822.6180764824921</v>
      </c>
      <c r="K47" s="157">
        <f t="shared" si="3"/>
        <v>0</v>
      </c>
      <c r="L47" s="157">
        <f t="shared" si="4"/>
        <v>6822.6180764824921</v>
      </c>
      <c r="M47" s="167">
        <f t="shared" si="5"/>
        <v>0</v>
      </c>
      <c r="N47" s="167">
        <f t="shared" si="6"/>
        <v>0</v>
      </c>
    </row>
    <row r="48" spans="1:14" ht="15" customHeight="1" x14ac:dyDescent="0.2">
      <c r="A48" s="152"/>
      <c r="B48" s="152"/>
      <c r="C48" s="152"/>
      <c r="D48" s="152"/>
      <c r="E48" s="153">
        <f>'2.40-a,b,c,d,e'!E48</f>
        <v>36825.166666666664</v>
      </c>
      <c r="F48" s="157">
        <f>'2.40-a,b,c,d,e'!F48</f>
        <v>33.75</v>
      </c>
      <c r="G48" s="157">
        <f>'2.40-a,b,c,d,e'!G48</f>
        <v>790.00091552740059</v>
      </c>
      <c r="H48" s="157">
        <f t="shared" si="0"/>
        <v>7612.6189920098932</v>
      </c>
      <c r="I48" s="157">
        <f t="shared" si="1"/>
        <v>0</v>
      </c>
      <c r="J48" s="157">
        <f t="shared" si="2"/>
        <v>7612.6189920098932</v>
      </c>
      <c r="K48" s="157">
        <f t="shared" si="3"/>
        <v>0</v>
      </c>
      <c r="L48" s="157">
        <f t="shared" si="4"/>
        <v>7612.6189920098932</v>
      </c>
      <c r="M48" s="167">
        <f t="shared" si="5"/>
        <v>0</v>
      </c>
      <c r="N48" s="167">
        <f t="shared" si="6"/>
        <v>0</v>
      </c>
    </row>
    <row r="49" spans="1:14" ht="15" customHeight="1" x14ac:dyDescent="0.2">
      <c r="A49" s="152"/>
      <c r="B49" s="152"/>
      <c r="C49" s="152"/>
      <c r="D49" s="152"/>
      <c r="E49" s="153">
        <f>'2.40-a,b,c,d,e'!E49</f>
        <v>36826.166666666664</v>
      </c>
      <c r="F49" s="157">
        <f>'2.40-a,b,c,d,e'!F49</f>
        <v>32.700000762939403</v>
      </c>
      <c r="G49" s="157">
        <f>'2.40-a,b,c,d,e'!G49</f>
        <v>-1049.9992370605967</v>
      </c>
      <c r="H49" s="157">
        <f t="shared" si="0"/>
        <v>6562.6197549492963</v>
      </c>
      <c r="I49" s="157">
        <f t="shared" si="1"/>
        <v>0</v>
      </c>
      <c r="J49" s="157">
        <f t="shared" si="2"/>
        <v>6562.6197549492963</v>
      </c>
      <c r="K49" s="157">
        <f t="shared" si="3"/>
        <v>0</v>
      </c>
      <c r="L49" s="157">
        <f t="shared" si="4"/>
        <v>6562.6197549492963</v>
      </c>
      <c r="M49" s="167">
        <f t="shared" si="5"/>
        <v>0</v>
      </c>
      <c r="N49" s="167">
        <f t="shared" si="6"/>
        <v>0</v>
      </c>
    </row>
    <row r="50" spans="1:14" ht="15" customHeight="1" x14ac:dyDescent="0.2">
      <c r="A50" s="152"/>
      <c r="B50" s="152"/>
      <c r="C50" s="152"/>
      <c r="D50" s="152"/>
      <c r="E50" s="153">
        <f>'2.40-a,b,c,d,e'!E50</f>
        <v>36829.208333333336</v>
      </c>
      <c r="F50" s="157">
        <f>'2.40-a,b,c,d,e'!F50</f>
        <v>32.810001373291001</v>
      </c>
      <c r="G50" s="157">
        <f>'2.40-a,b,c,d,e'!G50</f>
        <v>110.00061035159803</v>
      </c>
      <c r="H50" s="157">
        <f t="shared" si="0"/>
        <v>6672.6203653008943</v>
      </c>
      <c r="I50" s="157">
        <f t="shared" si="1"/>
        <v>0</v>
      </c>
      <c r="J50" s="157">
        <f t="shared" si="2"/>
        <v>6672.6203653008943</v>
      </c>
      <c r="K50" s="157">
        <f t="shared" si="3"/>
        <v>0</v>
      </c>
      <c r="L50" s="157">
        <f t="shared" si="4"/>
        <v>6672.6203653008943</v>
      </c>
      <c r="M50" s="167">
        <f t="shared" si="5"/>
        <v>0</v>
      </c>
      <c r="N50" s="167">
        <f t="shared" si="6"/>
        <v>0</v>
      </c>
    </row>
    <row r="51" spans="1:14" ht="15" customHeight="1" x14ac:dyDescent="0.2">
      <c r="A51" s="152"/>
      <c r="B51" s="152"/>
      <c r="C51" s="152"/>
      <c r="D51" s="152"/>
      <c r="E51" s="153">
        <f>'2.40-a,b,c,d,e'!E51</f>
        <v>36830.208333333336</v>
      </c>
      <c r="F51" s="157">
        <f>'2.40-a,b,c,d,e'!F51</f>
        <v>32.689998626708899</v>
      </c>
      <c r="G51" s="157">
        <f>'2.40-a,b,c,d,e'!G51</f>
        <v>-120.0027465821023</v>
      </c>
      <c r="H51" s="157">
        <f t="shared" si="0"/>
        <v>6552.6176187187921</v>
      </c>
      <c r="I51" s="157">
        <f t="shared" si="1"/>
        <v>0</v>
      </c>
      <c r="J51" s="157">
        <f t="shared" si="2"/>
        <v>6552.6176187187921</v>
      </c>
      <c r="K51" s="157">
        <f t="shared" si="3"/>
        <v>0</v>
      </c>
      <c r="L51" s="157">
        <f t="shared" si="4"/>
        <v>6552.6176187187921</v>
      </c>
      <c r="M51" s="167">
        <f t="shared" si="5"/>
        <v>0</v>
      </c>
      <c r="N51" s="167">
        <f t="shared" si="6"/>
        <v>0</v>
      </c>
    </row>
    <row r="52" spans="1:14" ht="15" customHeight="1" x14ac:dyDescent="0.2">
      <c r="A52" s="152"/>
      <c r="B52" s="152"/>
      <c r="C52" s="152"/>
      <c r="D52" s="152"/>
      <c r="E52" s="153">
        <f>'2.40-a,b,c,d,e'!E52</f>
        <v>36831.208333333336</v>
      </c>
      <c r="F52" s="157">
        <f>'2.40-a,b,c,d,e'!F52</f>
        <v>33.200000762939403</v>
      </c>
      <c r="G52" s="157">
        <f>'2.40-a,b,c,d,e'!G52</f>
        <v>510.00213623050428</v>
      </c>
      <c r="H52" s="157">
        <f t="shared" si="0"/>
        <v>7062.6197549492963</v>
      </c>
      <c r="I52" s="157">
        <f t="shared" si="1"/>
        <v>0</v>
      </c>
      <c r="J52" s="157">
        <f t="shared" si="2"/>
        <v>7062.6197549492963</v>
      </c>
      <c r="K52" s="157">
        <f t="shared" si="3"/>
        <v>0</v>
      </c>
      <c r="L52" s="157">
        <f t="shared" si="4"/>
        <v>7062.6197549492963</v>
      </c>
      <c r="M52" s="167">
        <f t="shared" si="5"/>
        <v>0</v>
      </c>
      <c r="N52" s="167">
        <f t="shared" si="6"/>
        <v>0</v>
      </c>
    </row>
    <row r="53" spans="1:14" ht="15" customHeight="1" x14ac:dyDescent="0.2">
      <c r="A53" s="152"/>
      <c r="B53" s="152"/>
      <c r="C53" s="152"/>
      <c r="D53" s="152"/>
      <c r="E53" s="153">
        <f>'2.40-a,b,c,d,e'!E53</f>
        <v>36832.208333333336</v>
      </c>
      <c r="F53" s="157">
        <f>'2.40-a,b,c,d,e'!F53</f>
        <v>32.540000915527301</v>
      </c>
      <c r="G53" s="157">
        <f>'2.40-a,b,c,d,e'!G53</f>
        <v>-659.99984741210233</v>
      </c>
      <c r="H53" s="157">
        <f t="shared" si="0"/>
        <v>6402.6199075371942</v>
      </c>
      <c r="I53" s="157">
        <f t="shared" si="1"/>
        <v>0</v>
      </c>
      <c r="J53" s="157">
        <f t="shared" si="2"/>
        <v>6402.6199075371942</v>
      </c>
      <c r="K53" s="157">
        <f t="shared" si="3"/>
        <v>0</v>
      </c>
      <c r="L53" s="157">
        <f t="shared" si="4"/>
        <v>6402.6199075371942</v>
      </c>
      <c r="M53" s="167">
        <f t="shared" si="5"/>
        <v>0</v>
      </c>
      <c r="N53" s="167">
        <f t="shared" si="6"/>
        <v>0</v>
      </c>
    </row>
    <row r="54" spans="1:14" ht="15" customHeight="1" x14ac:dyDescent="0.2">
      <c r="A54" s="152"/>
      <c r="B54" s="152"/>
      <c r="C54" s="152"/>
      <c r="D54" s="152"/>
      <c r="E54" s="153">
        <f>'2.40-a,b,c,d,e'!E54</f>
        <v>36833.208333333336</v>
      </c>
      <c r="F54" s="157">
        <f>'2.40-a,b,c,d,e'!F54</f>
        <v>32.599998474121001</v>
      </c>
      <c r="G54" s="157">
        <f>'2.40-a,b,c,d,e'!G54</f>
        <v>59.997558593700262</v>
      </c>
      <c r="H54" s="157">
        <f t="shared" si="0"/>
        <v>6462.6174661308942</v>
      </c>
      <c r="I54" s="157">
        <f t="shared" si="1"/>
        <v>0</v>
      </c>
      <c r="J54" s="157">
        <f t="shared" si="2"/>
        <v>6462.6174661308942</v>
      </c>
      <c r="K54" s="157">
        <f t="shared" si="3"/>
        <v>0</v>
      </c>
      <c r="L54" s="157">
        <f t="shared" si="4"/>
        <v>6462.6174661308942</v>
      </c>
      <c r="M54" s="167">
        <f t="shared" si="5"/>
        <v>0</v>
      </c>
      <c r="N54" s="167">
        <f t="shared" si="6"/>
        <v>0</v>
      </c>
    </row>
    <row r="55" spans="1:14" ht="15" customHeight="1" x14ac:dyDescent="0.2">
      <c r="A55" s="152"/>
      <c r="B55" s="152"/>
      <c r="C55" s="152"/>
      <c r="D55" s="152"/>
      <c r="E55" s="153">
        <f>'2.40-a,b,c,d,e'!E55</f>
        <v>36836.208333333336</v>
      </c>
      <c r="F55" s="157">
        <f>'2.40-a,b,c,d,e'!F55</f>
        <v>32.860000610351499</v>
      </c>
      <c r="G55" s="157">
        <f>'2.40-a,b,c,d,e'!G55</f>
        <v>260.00213623049717</v>
      </c>
      <c r="H55" s="157">
        <f t="shared" si="0"/>
        <v>6722.6196023613911</v>
      </c>
      <c r="I55" s="157">
        <f t="shared" si="1"/>
        <v>0</v>
      </c>
      <c r="J55" s="157">
        <f t="shared" si="2"/>
        <v>6722.6196023613911</v>
      </c>
      <c r="K55" s="157">
        <f t="shared" si="3"/>
        <v>0</v>
      </c>
      <c r="L55" s="157">
        <f t="shared" si="4"/>
        <v>6722.6196023613911</v>
      </c>
      <c r="M55" s="167">
        <f t="shared" si="5"/>
        <v>0</v>
      </c>
      <c r="N55" s="167">
        <f t="shared" si="6"/>
        <v>0</v>
      </c>
    </row>
    <row r="56" spans="1:14" ht="15" customHeight="1" x14ac:dyDescent="0.2">
      <c r="A56" s="152"/>
      <c r="B56" s="152"/>
      <c r="C56" s="152"/>
      <c r="D56" s="152"/>
      <c r="E56" s="153">
        <f>'2.40-a,b,c,d,e'!E56</f>
        <v>36837.208333333336</v>
      </c>
      <c r="F56" s="157">
        <f>'2.40-a,b,c,d,e'!F56</f>
        <v>33.400001525878899</v>
      </c>
      <c r="G56" s="157">
        <f>'2.40-a,b,c,d,e'!G56</f>
        <v>540.00091552740059</v>
      </c>
      <c r="H56" s="157">
        <f t="shared" si="0"/>
        <v>7262.6205178887922</v>
      </c>
      <c r="I56" s="157">
        <f t="shared" si="1"/>
        <v>0</v>
      </c>
      <c r="J56" s="157">
        <f t="shared" si="2"/>
        <v>7262.6205178887922</v>
      </c>
      <c r="K56" s="157">
        <f t="shared" si="3"/>
        <v>0</v>
      </c>
      <c r="L56" s="157">
        <f t="shared" si="4"/>
        <v>7262.6205178887922</v>
      </c>
      <c r="M56" s="167">
        <f t="shared" si="5"/>
        <v>0</v>
      </c>
      <c r="N56" s="167">
        <f t="shared" si="6"/>
        <v>0</v>
      </c>
    </row>
    <row r="57" spans="1:14" ht="15" customHeight="1" x14ac:dyDescent="0.2">
      <c r="A57" s="152"/>
      <c r="B57" s="152"/>
      <c r="C57" s="152"/>
      <c r="D57" s="152"/>
      <c r="E57" s="153">
        <f>'2.40-a,b,c,d,e'!E57</f>
        <v>36838.208333333336</v>
      </c>
      <c r="F57" s="157">
        <f>'2.40-a,b,c,d,e'!F57</f>
        <v>33.290000915527301</v>
      </c>
      <c r="G57" s="157">
        <f>'2.40-a,b,c,d,e'!G57</f>
        <v>-110.00061035159803</v>
      </c>
      <c r="H57" s="157">
        <f t="shared" si="0"/>
        <v>7152.6199075371942</v>
      </c>
      <c r="I57" s="157">
        <f t="shared" si="1"/>
        <v>0</v>
      </c>
      <c r="J57" s="157">
        <f t="shared" si="2"/>
        <v>7152.6199075371942</v>
      </c>
      <c r="K57" s="157">
        <f t="shared" si="3"/>
        <v>0</v>
      </c>
      <c r="L57" s="157">
        <f t="shared" si="4"/>
        <v>7152.6199075371942</v>
      </c>
      <c r="M57" s="167">
        <f t="shared" si="5"/>
        <v>0</v>
      </c>
      <c r="N57" s="167">
        <f t="shared" si="6"/>
        <v>0</v>
      </c>
    </row>
    <row r="58" spans="1:14" ht="15" customHeight="1" x14ac:dyDescent="0.2">
      <c r="A58" s="152"/>
      <c r="B58" s="152"/>
      <c r="C58" s="152"/>
      <c r="D58" s="152"/>
      <c r="E58" s="153">
        <f>'2.40-a,b,c,d,e'!E58</f>
        <v>36839.208333333336</v>
      </c>
      <c r="F58" s="157">
        <f>'2.40-a,b,c,d,e'!F58</f>
        <v>33.950000762939403</v>
      </c>
      <c r="G58" s="157">
        <f>'2.40-a,b,c,d,e'!G58</f>
        <v>659.99984741210233</v>
      </c>
      <c r="H58" s="157">
        <f t="shared" si="0"/>
        <v>7812.6197549492963</v>
      </c>
      <c r="I58" s="157">
        <f t="shared" si="1"/>
        <v>0</v>
      </c>
      <c r="J58" s="157">
        <f t="shared" si="2"/>
        <v>7812.6197549492963</v>
      </c>
      <c r="K58" s="157">
        <f t="shared" si="3"/>
        <v>0</v>
      </c>
      <c r="L58" s="157">
        <f t="shared" si="4"/>
        <v>7812.6197549492963</v>
      </c>
      <c r="M58" s="167">
        <f t="shared" si="5"/>
        <v>0</v>
      </c>
      <c r="N58" s="167">
        <f t="shared" si="6"/>
        <v>0</v>
      </c>
    </row>
    <row r="59" spans="1:14" ht="15" customHeight="1" x14ac:dyDescent="0.2">
      <c r="A59" s="152"/>
      <c r="B59" s="152"/>
      <c r="C59" s="152"/>
      <c r="D59" s="152"/>
      <c r="E59" s="153">
        <f>'2.40-a,b,c,d,e'!E59</f>
        <v>36840.208333333336</v>
      </c>
      <c r="F59" s="157">
        <f>'2.40-a,b,c,d,e'!F59</f>
        <v>34.090000152587798</v>
      </c>
      <c r="G59" s="157">
        <f>'2.40-a,b,c,d,e'!G59</f>
        <v>139.99938964839487</v>
      </c>
      <c r="H59" s="157">
        <f t="shared" si="0"/>
        <v>7952.619144597691</v>
      </c>
      <c r="I59" s="157">
        <f t="shared" si="1"/>
        <v>0</v>
      </c>
      <c r="J59" s="157">
        <f t="shared" si="2"/>
        <v>7952.619144597691</v>
      </c>
      <c r="K59" s="157">
        <f t="shared" si="3"/>
        <v>0</v>
      </c>
      <c r="L59" s="157">
        <f t="shared" si="4"/>
        <v>7952.619144597691</v>
      </c>
      <c r="M59" s="167">
        <f t="shared" si="5"/>
        <v>0</v>
      </c>
      <c r="N59" s="167">
        <f t="shared" si="6"/>
        <v>0</v>
      </c>
    </row>
    <row r="60" spans="1:14" ht="15" customHeight="1" x14ac:dyDescent="0.2">
      <c r="A60" s="152"/>
      <c r="B60" s="152"/>
      <c r="C60" s="152"/>
      <c r="D60" s="152"/>
      <c r="E60" s="153">
        <f>'2.40-a,b,c,d,e'!E60</f>
        <v>36843.208333333336</v>
      </c>
      <c r="F60" s="157">
        <f>'2.40-a,b,c,d,e'!F60</f>
        <v>34.430000305175703</v>
      </c>
      <c r="G60" s="157">
        <f>'2.40-a,b,c,d,e'!G60</f>
        <v>340.00015258790484</v>
      </c>
      <c r="H60" s="157">
        <f t="shared" si="0"/>
        <v>8292.6192971855962</v>
      </c>
      <c r="I60" s="157">
        <f t="shared" si="1"/>
        <v>0</v>
      </c>
      <c r="J60" s="157">
        <f t="shared" si="2"/>
        <v>8292.6192971855962</v>
      </c>
      <c r="K60" s="157">
        <f t="shared" si="3"/>
        <v>130.00106811520618</v>
      </c>
      <c r="L60" s="157">
        <f t="shared" si="4"/>
        <v>8162.61822907039</v>
      </c>
      <c r="M60" s="167">
        <f t="shared" si="5"/>
        <v>0</v>
      </c>
      <c r="N60" s="167">
        <f t="shared" si="6"/>
        <v>0</v>
      </c>
    </row>
    <row r="61" spans="1:14" ht="15" customHeight="1" x14ac:dyDescent="0.2">
      <c r="A61" s="152"/>
      <c r="B61" s="152"/>
      <c r="C61" s="152"/>
      <c r="D61" s="152"/>
      <c r="E61" s="153">
        <f>'2.40-a,b,c,d,e'!E61</f>
        <v>36844.208333333336</v>
      </c>
      <c r="F61" s="157">
        <f>'2.40-a,b,c,d,e'!F61</f>
        <v>34.849998474121001</v>
      </c>
      <c r="G61" s="157">
        <f>'2.40-a,b,c,d,e'!G61</f>
        <v>419.99816894529829</v>
      </c>
      <c r="H61" s="157">
        <f t="shared" si="0"/>
        <v>8582.6163980156889</v>
      </c>
      <c r="I61" s="157">
        <f t="shared" si="1"/>
        <v>0</v>
      </c>
      <c r="J61" s="157">
        <f t="shared" si="2"/>
        <v>8582.6163980156889</v>
      </c>
      <c r="K61" s="157">
        <f t="shared" si="3"/>
        <v>419.99816894529886</v>
      </c>
      <c r="L61" s="157">
        <f t="shared" si="4"/>
        <v>8162.61822907039</v>
      </c>
      <c r="M61" s="167">
        <f t="shared" si="5"/>
        <v>0</v>
      </c>
      <c r="N61" s="167">
        <f t="shared" si="6"/>
        <v>0</v>
      </c>
    </row>
    <row r="62" spans="1:14" ht="15" customHeight="1" x14ac:dyDescent="0.2">
      <c r="A62" s="152"/>
      <c r="B62" s="152"/>
      <c r="C62" s="152"/>
      <c r="D62" s="152"/>
      <c r="E62" s="153">
        <f>'2.40-a,b,c,d,e'!E62</f>
        <v>36845.208333333336</v>
      </c>
      <c r="F62" s="157">
        <f>'2.40-a,b,c,d,e'!F62</f>
        <v>35.599998474121001</v>
      </c>
      <c r="G62" s="157">
        <f>'2.40-a,b,c,d,e'!G62</f>
        <v>750</v>
      </c>
      <c r="H62" s="157">
        <f t="shared" si="0"/>
        <v>8912.618229070391</v>
      </c>
      <c r="I62" s="157">
        <f t="shared" si="1"/>
        <v>0</v>
      </c>
      <c r="J62" s="157">
        <f t="shared" si="2"/>
        <v>8912.618229070391</v>
      </c>
      <c r="K62" s="157">
        <f t="shared" si="3"/>
        <v>750.00000000000091</v>
      </c>
      <c r="L62" s="157">
        <f t="shared" si="4"/>
        <v>8162.61822907039</v>
      </c>
      <c r="M62" s="167">
        <f t="shared" si="5"/>
        <v>0</v>
      </c>
      <c r="N62" s="167">
        <f t="shared" si="6"/>
        <v>0</v>
      </c>
    </row>
    <row r="63" spans="1:14" ht="15" customHeight="1" x14ac:dyDescent="0.2">
      <c r="A63" s="152"/>
      <c r="B63" s="152"/>
      <c r="C63" s="152"/>
      <c r="D63" s="152"/>
      <c r="E63" s="153">
        <f>'2.40-a,b,c,d,e'!E63</f>
        <v>36846.208333333336</v>
      </c>
      <c r="F63" s="157">
        <f>'2.40-a,b,c,d,e'!F63</f>
        <v>35.049999237060497</v>
      </c>
      <c r="G63" s="157">
        <f>'2.40-a,b,c,d,e'!G63</f>
        <v>-549.99923706050424</v>
      </c>
      <c r="H63" s="157">
        <f t="shared" si="0"/>
        <v>7612.6189920098859</v>
      </c>
      <c r="I63" s="157">
        <f t="shared" si="1"/>
        <v>0</v>
      </c>
      <c r="J63" s="157">
        <f t="shared" si="2"/>
        <v>7612.6189920098859</v>
      </c>
      <c r="K63" s="157">
        <f t="shared" si="3"/>
        <v>0</v>
      </c>
      <c r="L63" s="157">
        <f t="shared" si="4"/>
        <v>7612.6189920098859</v>
      </c>
      <c r="M63" s="167">
        <f t="shared" si="5"/>
        <v>0</v>
      </c>
      <c r="N63" s="167">
        <f t="shared" si="6"/>
        <v>0</v>
      </c>
    </row>
    <row r="64" spans="1:14" ht="15" customHeight="1" x14ac:dyDescent="0.2">
      <c r="A64" s="152"/>
      <c r="B64" s="152"/>
      <c r="C64" s="152"/>
      <c r="D64" s="152"/>
      <c r="E64" s="153">
        <f>'2.40-a,b,c,d,e'!E64</f>
        <v>36847.208333333336</v>
      </c>
      <c r="F64" s="157">
        <f>'2.40-a,b,c,d,e'!F64</f>
        <v>35.599998474121001</v>
      </c>
      <c r="G64" s="157">
        <f>'2.40-a,b,c,d,e'!G64</f>
        <v>549.99923706050424</v>
      </c>
      <c r="H64" s="157">
        <f t="shared" si="0"/>
        <v>8162.61822907039</v>
      </c>
      <c r="I64" s="157">
        <f t="shared" si="1"/>
        <v>0</v>
      </c>
      <c r="J64" s="157">
        <f t="shared" si="2"/>
        <v>8162.61822907039</v>
      </c>
      <c r="K64" s="157">
        <f t="shared" si="3"/>
        <v>0</v>
      </c>
      <c r="L64" s="157">
        <f t="shared" si="4"/>
        <v>8162.61822907039</v>
      </c>
      <c r="M64" s="167">
        <f t="shared" si="5"/>
        <v>0</v>
      </c>
      <c r="N64" s="167">
        <f t="shared" si="6"/>
        <v>0</v>
      </c>
    </row>
    <row r="65" spans="1:14" ht="15" customHeight="1" x14ac:dyDescent="0.2">
      <c r="A65" s="152"/>
      <c r="B65" s="152"/>
      <c r="C65" s="152"/>
      <c r="D65" s="152"/>
      <c r="E65" s="153">
        <f>'2.40-a,b,c,d,e'!E65</f>
        <v>36850.208333333336</v>
      </c>
      <c r="F65" s="157">
        <f>'2.40-a,b,c,d,e'!F65</f>
        <v>35.220001220703097</v>
      </c>
      <c r="G65" s="157">
        <f>'2.40-a,b,c,d,e'!G65</f>
        <v>-379.9972534179048</v>
      </c>
      <c r="H65" s="157">
        <f t="shared" si="0"/>
        <v>7782.620975652485</v>
      </c>
      <c r="I65" s="157">
        <f t="shared" si="1"/>
        <v>0</v>
      </c>
      <c r="J65" s="157">
        <f t="shared" si="2"/>
        <v>7782.620975652485</v>
      </c>
      <c r="K65" s="157">
        <f t="shared" si="3"/>
        <v>0</v>
      </c>
      <c r="L65" s="157">
        <f t="shared" si="4"/>
        <v>7782.620975652485</v>
      </c>
      <c r="M65" s="167">
        <f t="shared" si="5"/>
        <v>0</v>
      </c>
      <c r="N65" s="167">
        <f t="shared" si="6"/>
        <v>0</v>
      </c>
    </row>
    <row r="66" spans="1:14" ht="15" customHeight="1" x14ac:dyDescent="0.2">
      <c r="A66" s="152"/>
      <c r="B66" s="152"/>
      <c r="C66" s="152"/>
      <c r="D66" s="152"/>
      <c r="E66" s="153">
        <f>'2.40-a,b,c,d,e'!E66</f>
        <v>36851.208333333336</v>
      </c>
      <c r="F66" s="157">
        <f>'2.40-a,b,c,d,e'!F66</f>
        <v>35.150001525878899</v>
      </c>
      <c r="G66" s="157">
        <f>'2.40-a,b,c,d,e'!G66</f>
        <v>-69.999694824197434</v>
      </c>
      <c r="H66" s="157">
        <f t="shared" si="0"/>
        <v>7712.6212808282871</v>
      </c>
      <c r="I66" s="157">
        <f t="shared" si="1"/>
        <v>0</v>
      </c>
      <c r="J66" s="157">
        <f t="shared" si="2"/>
        <v>7712.6212808282871</v>
      </c>
      <c r="K66" s="157">
        <f t="shared" si="3"/>
        <v>0</v>
      </c>
      <c r="L66" s="157">
        <f t="shared" si="4"/>
        <v>7712.6212808282871</v>
      </c>
      <c r="M66" s="167">
        <f t="shared" si="5"/>
        <v>0</v>
      </c>
      <c r="N66" s="167">
        <f t="shared" si="6"/>
        <v>0</v>
      </c>
    </row>
    <row r="67" spans="1:14" ht="15" customHeight="1" x14ac:dyDescent="0.2">
      <c r="A67" s="152"/>
      <c r="B67" s="152"/>
      <c r="C67" s="152"/>
      <c r="D67" s="152"/>
      <c r="E67" s="153">
        <f>'2.40-a,b,c,d,e'!E67</f>
        <v>36852.208333333336</v>
      </c>
      <c r="F67" s="157">
        <f>'2.40-a,b,c,d,e'!F67</f>
        <v>35.400001525878899</v>
      </c>
      <c r="G67" s="157">
        <f>'2.40-a,b,c,d,e'!G67</f>
        <v>250</v>
      </c>
      <c r="H67" s="157">
        <f t="shared" si="0"/>
        <v>7962.6212808282871</v>
      </c>
      <c r="I67" s="157">
        <f t="shared" si="1"/>
        <v>0</v>
      </c>
      <c r="J67" s="157">
        <f t="shared" si="2"/>
        <v>7962.6212808282871</v>
      </c>
      <c r="K67" s="157">
        <f t="shared" si="3"/>
        <v>0</v>
      </c>
      <c r="L67" s="157">
        <f t="shared" si="4"/>
        <v>7962.6212808282871</v>
      </c>
      <c r="M67" s="167">
        <f t="shared" si="5"/>
        <v>0</v>
      </c>
      <c r="N67" s="167">
        <f t="shared" si="6"/>
        <v>0</v>
      </c>
    </row>
    <row r="68" spans="1:14" ht="15" customHeight="1" x14ac:dyDescent="0.2">
      <c r="A68" s="152"/>
      <c r="B68" s="152"/>
      <c r="C68" s="152"/>
      <c r="D68" s="152"/>
      <c r="E68" s="153">
        <f>'2.40-a,b,c,d,e'!E68</f>
        <v>36857.208333333336</v>
      </c>
      <c r="F68" s="157">
        <f>'2.40-a,b,c,d,e'!F68</f>
        <v>35.380001068115199</v>
      </c>
      <c r="G68" s="157">
        <f>'2.40-a,b,c,d,e'!G68</f>
        <v>-20.000457763700297</v>
      </c>
      <c r="H68" s="157">
        <f t="shared" ref="H68:H131" si="7">L67+G68</f>
        <v>7942.6208230645871</v>
      </c>
      <c r="I68" s="157">
        <f t="shared" ref="I68:I131" si="8">IF(H68&lt;$B$13,$B$14-H68,0)</f>
        <v>0</v>
      </c>
      <c r="J68" s="157">
        <f t="shared" ref="J68:J131" si="9">H68+I68</f>
        <v>7942.6208230645871</v>
      </c>
      <c r="K68" s="157">
        <f t="shared" ref="K68:K131" si="10">MAX(J68-$B$14,0)</f>
        <v>0</v>
      </c>
      <c r="L68" s="157">
        <f t="shared" ref="L68:L131" si="11">J68-K68</f>
        <v>7942.6208230645871</v>
      </c>
      <c r="M68" s="167">
        <f t="shared" ref="M68:M131" si="12">IF(I68&gt;0,1,0)</f>
        <v>0</v>
      </c>
      <c r="N68" s="167">
        <f t="shared" ref="N68:N131" si="13">IF(H68&lt;0,1,0)</f>
        <v>0</v>
      </c>
    </row>
    <row r="69" spans="1:14" ht="15" customHeight="1" x14ac:dyDescent="0.2">
      <c r="A69" s="152"/>
      <c r="B69" s="152"/>
      <c r="C69" s="152"/>
      <c r="D69" s="152"/>
      <c r="E69" s="153">
        <f>'2.40-a,b,c,d,e'!E69</f>
        <v>36858.208333333336</v>
      </c>
      <c r="F69" s="157">
        <f>'2.40-a,b,c,d,e'!F69</f>
        <v>34.25</v>
      </c>
      <c r="G69" s="157">
        <f>'2.40-a,b,c,d,e'!G69</f>
        <v>-1130.0010681151989</v>
      </c>
      <c r="H69" s="157">
        <f t="shared" si="7"/>
        <v>6812.6197549493882</v>
      </c>
      <c r="I69" s="157">
        <f t="shared" si="8"/>
        <v>0</v>
      </c>
      <c r="J69" s="157">
        <f t="shared" si="9"/>
        <v>6812.6197549493882</v>
      </c>
      <c r="K69" s="157">
        <f t="shared" si="10"/>
        <v>0</v>
      </c>
      <c r="L69" s="157">
        <f t="shared" si="11"/>
        <v>6812.6197549493882</v>
      </c>
      <c r="M69" s="167">
        <f t="shared" si="12"/>
        <v>0</v>
      </c>
      <c r="N69" s="167">
        <f t="shared" si="13"/>
        <v>0</v>
      </c>
    </row>
    <row r="70" spans="1:14" ht="15" customHeight="1" x14ac:dyDescent="0.2">
      <c r="A70" s="152"/>
      <c r="B70" s="152"/>
      <c r="C70" s="152"/>
      <c r="D70" s="152"/>
      <c r="E70" s="153">
        <f>'2.40-a,b,c,d,e'!E70</f>
        <v>36859.208333333336</v>
      </c>
      <c r="F70" s="157">
        <f>'2.40-a,b,c,d,e'!F70</f>
        <v>34.630001068115199</v>
      </c>
      <c r="G70" s="157">
        <f>'2.40-a,b,c,d,e'!G70</f>
        <v>380.00106811519885</v>
      </c>
      <c r="H70" s="157">
        <f t="shared" si="7"/>
        <v>7192.6208230645871</v>
      </c>
      <c r="I70" s="157">
        <f t="shared" si="8"/>
        <v>0</v>
      </c>
      <c r="J70" s="157">
        <f t="shared" si="9"/>
        <v>7192.6208230645871</v>
      </c>
      <c r="K70" s="157">
        <f t="shared" si="10"/>
        <v>0</v>
      </c>
      <c r="L70" s="157">
        <f t="shared" si="11"/>
        <v>7192.6208230645871</v>
      </c>
      <c r="M70" s="167">
        <f t="shared" si="12"/>
        <v>0</v>
      </c>
      <c r="N70" s="167">
        <f t="shared" si="13"/>
        <v>0</v>
      </c>
    </row>
    <row r="71" spans="1:14" ht="15" customHeight="1" x14ac:dyDescent="0.2">
      <c r="A71" s="152"/>
      <c r="B71" s="152"/>
      <c r="C71" s="152"/>
      <c r="D71" s="152"/>
      <c r="E71" s="153">
        <f>'2.40-a,b,c,d,e'!E71</f>
        <v>36860.208333333336</v>
      </c>
      <c r="F71" s="157">
        <f>'2.40-a,b,c,d,e'!F71</f>
        <v>33.799999237060497</v>
      </c>
      <c r="G71" s="157">
        <f>'2.40-a,b,c,d,e'!G71</f>
        <v>-830.00183105470171</v>
      </c>
      <c r="H71" s="157">
        <f t="shared" si="7"/>
        <v>6362.618992009885</v>
      </c>
      <c r="I71" s="157">
        <f t="shared" si="8"/>
        <v>0</v>
      </c>
      <c r="J71" s="157">
        <f t="shared" si="9"/>
        <v>6362.618992009885</v>
      </c>
      <c r="K71" s="157">
        <f t="shared" si="10"/>
        <v>0</v>
      </c>
      <c r="L71" s="157">
        <f t="shared" si="11"/>
        <v>6362.618992009885</v>
      </c>
      <c r="M71" s="167">
        <f t="shared" si="12"/>
        <v>0</v>
      </c>
      <c r="N71" s="167">
        <f t="shared" si="13"/>
        <v>0</v>
      </c>
    </row>
    <row r="72" spans="1:14" ht="15" customHeight="1" x14ac:dyDescent="0.2">
      <c r="A72" s="152"/>
      <c r="B72" s="152"/>
      <c r="C72" s="152"/>
      <c r="D72" s="152"/>
      <c r="E72" s="153">
        <f>'2.40-a,b,c,d,e'!E72</f>
        <v>36861.208333333336</v>
      </c>
      <c r="F72" s="157">
        <f>'2.40-a,b,c,d,e'!F72</f>
        <v>32.049999237060497</v>
      </c>
      <c r="G72" s="157">
        <f>'2.40-a,b,c,d,e'!G72</f>
        <v>-1750</v>
      </c>
      <c r="H72" s="157">
        <f t="shared" si="7"/>
        <v>4612.618992009885</v>
      </c>
      <c r="I72" s="157">
        <f t="shared" si="8"/>
        <v>3549.999237060505</v>
      </c>
      <c r="J72" s="157">
        <f t="shared" si="9"/>
        <v>8162.61822907039</v>
      </c>
      <c r="K72" s="157">
        <f t="shared" si="10"/>
        <v>0</v>
      </c>
      <c r="L72" s="157">
        <f t="shared" si="11"/>
        <v>8162.61822907039</v>
      </c>
      <c r="M72" s="167">
        <f t="shared" si="12"/>
        <v>1</v>
      </c>
      <c r="N72" s="167">
        <f t="shared" si="13"/>
        <v>0</v>
      </c>
    </row>
    <row r="73" spans="1:14" ht="15" customHeight="1" x14ac:dyDescent="0.2">
      <c r="A73" s="152"/>
      <c r="B73" s="152"/>
      <c r="C73" s="152"/>
      <c r="D73" s="152"/>
      <c r="E73" s="153">
        <f>'2.40-a,b,c,d,e'!E73</f>
        <v>36864.208333333336</v>
      </c>
      <c r="F73" s="157">
        <f>'2.40-a,b,c,d,e'!F73</f>
        <v>31.299999237060501</v>
      </c>
      <c r="G73" s="157">
        <f>'2.40-a,b,c,d,e'!G73</f>
        <v>-749.99999999999648</v>
      </c>
      <c r="H73" s="157">
        <f t="shared" si="7"/>
        <v>7412.6182290703937</v>
      </c>
      <c r="I73" s="157">
        <f t="shared" si="8"/>
        <v>0</v>
      </c>
      <c r="J73" s="157">
        <f t="shared" si="9"/>
        <v>7412.6182290703937</v>
      </c>
      <c r="K73" s="157">
        <f t="shared" si="10"/>
        <v>0</v>
      </c>
      <c r="L73" s="157">
        <f t="shared" si="11"/>
        <v>7412.6182290703937</v>
      </c>
      <c r="M73" s="167">
        <f t="shared" si="12"/>
        <v>0</v>
      </c>
      <c r="N73" s="167">
        <f t="shared" si="13"/>
        <v>0</v>
      </c>
    </row>
    <row r="74" spans="1:14" ht="15" customHeight="1" x14ac:dyDescent="0.2">
      <c r="A74" s="152"/>
      <c r="B74" s="152"/>
      <c r="C74" s="152"/>
      <c r="D74" s="152"/>
      <c r="E74" s="153">
        <f>'2.40-a,b,c,d,e'!E74</f>
        <v>36865.208333333336</v>
      </c>
      <c r="F74" s="157">
        <f>'2.40-a,b,c,d,e'!F74</f>
        <v>29.549999237060501</v>
      </c>
      <c r="G74" s="157">
        <f>'2.40-a,b,c,d,e'!G74</f>
        <v>-1750</v>
      </c>
      <c r="H74" s="157">
        <f t="shared" si="7"/>
        <v>5662.6182290703937</v>
      </c>
      <c r="I74" s="157">
        <f t="shared" si="8"/>
        <v>2499.9999999999964</v>
      </c>
      <c r="J74" s="157">
        <f t="shared" si="9"/>
        <v>8162.61822907039</v>
      </c>
      <c r="K74" s="157">
        <f t="shared" si="10"/>
        <v>0</v>
      </c>
      <c r="L74" s="157">
        <f t="shared" si="11"/>
        <v>8162.61822907039</v>
      </c>
      <c r="M74" s="167">
        <f t="shared" si="12"/>
        <v>1</v>
      </c>
      <c r="N74" s="167">
        <f t="shared" si="13"/>
        <v>0</v>
      </c>
    </row>
    <row r="75" spans="1:14" ht="15" customHeight="1" x14ac:dyDescent="0.2">
      <c r="A75" s="152"/>
      <c r="B75" s="152"/>
      <c r="C75" s="152"/>
      <c r="D75" s="152"/>
      <c r="E75" s="153">
        <f>'2.40-a,b,c,d,e'!E75</f>
        <v>36866.208333333336</v>
      </c>
      <c r="F75" s="157">
        <f>'2.40-a,b,c,d,e'!F75</f>
        <v>29.850000381469702</v>
      </c>
      <c r="G75" s="157">
        <f>'2.40-a,b,c,d,e'!G75</f>
        <v>300.001144409201</v>
      </c>
      <c r="H75" s="157">
        <f t="shared" si="7"/>
        <v>8462.6193734795906</v>
      </c>
      <c r="I75" s="157">
        <f t="shared" si="8"/>
        <v>0</v>
      </c>
      <c r="J75" s="157">
        <f t="shared" si="9"/>
        <v>8462.6193734795906</v>
      </c>
      <c r="K75" s="157">
        <f t="shared" si="10"/>
        <v>300.00114440920061</v>
      </c>
      <c r="L75" s="157">
        <f t="shared" si="11"/>
        <v>8162.61822907039</v>
      </c>
      <c r="M75" s="167">
        <f t="shared" si="12"/>
        <v>0</v>
      </c>
      <c r="N75" s="167">
        <f t="shared" si="13"/>
        <v>0</v>
      </c>
    </row>
    <row r="76" spans="1:14" ht="15" customHeight="1" x14ac:dyDescent="0.2">
      <c r="A76" s="152"/>
      <c r="B76" s="152"/>
      <c r="C76" s="152"/>
      <c r="D76" s="152"/>
      <c r="E76" s="153">
        <f>'2.40-a,b,c,d,e'!E76</f>
        <v>36867.208333333336</v>
      </c>
      <c r="F76" s="157">
        <f>'2.40-a,b,c,d,e'!F76</f>
        <v>29.360000610351499</v>
      </c>
      <c r="G76" s="157">
        <f>'2.40-a,b,c,d,e'!G76</f>
        <v>-489.99977111820317</v>
      </c>
      <c r="H76" s="157">
        <f t="shared" si="7"/>
        <v>7672.6184579521869</v>
      </c>
      <c r="I76" s="157">
        <f t="shared" si="8"/>
        <v>0</v>
      </c>
      <c r="J76" s="157">
        <f t="shared" si="9"/>
        <v>7672.6184579521869</v>
      </c>
      <c r="K76" s="157">
        <f t="shared" si="10"/>
        <v>0</v>
      </c>
      <c r="L76" s="157">
        <f t="shared" si="11"/>
        <v>7672.6184579521869</v>
      </c>
      <c r="M76" s="167">
        <f t="shared" si="12"/>
        <v>0</v>
      </c>
      <c r="N76" s="167">
        <f t="shared" si="13"/>
        <v>0</v>
      </c>
    </row>
    <row r="77" spans="1:14" ht="15" customHeight="1" x14ac:dyDescent="0.2">
      <c r="A77" s="152"/>
      <c r="B77" s="152"/>
      <c r="C77" s="152"/>
      <c r="D77" s="152"/>
      <c r="E77" s="153">
        <f>'2.40-a,b,c,d,e'!E77</f>
        <v>36868.208333333336</v>
      </c>
      <c r="F77" s="157">
        <f>'2.40-a,b,c,d,e'!F77</f>
        <v>28.5</v>
      </c>
      <c r="G77" s="157">
        <f>'2.40-a,b,c,d,e'!G77</f>
        <v>-860.00061035149861</v>
      </c>
      <c r="H77" s="157">
        <f t="shared" si="7"/>
        <v>6812.617847600688</v>
      </c>
      <c r="I77" s="157">
        <f t="shared" si="8"/>
        <v>0</v>
      </c>
      <c r="J77" s="157">
        <f t="shared" si="9"/>
        <v>6812.617847600688</v>
      </c>
      <c r="K77" s="157">
        <f t="shared" si="10"/>
        <v>0</v>
      </c>
      <c r="L77" s="157">
        <f t="shared" si="11"/>
        <v>6812.617847600688</v>
      </c>
      <c r="M77" s="167">
        <f t="shared" si="12"/>
        <v>0</v>
      </c>
      <c r="N77" s="167">
        <f t="shared" si="13"/>
        <v>0</v>
      </c>
    </row>
    <row r="78" spans="1:14" ht="15" customHeight="1" x14ac:dyDescent="0.2">
      <c r="A78" s="152"/>
      <c r="B78" s="152"/>
      <c r="C78" s="152"/>
      <c r="D78" s="152"/>
      <c r="E78" s="153">
        <f>'2.40-a,b,c,d,e'!E78</f>
        <v>36871.208333333336</v>
      </c>
      <c r="F78" s="157">
        <f>'2.40-a,b,c,d,e'!F78</f>
        <v>29.4500007629394</v>
      </c>
      <c r="G78" s="157">
        <f>'2.40-a,b,c,d,e'!G78</f>
        <v>950.00076293939981</v>
      </c>
      <c r="H78" s="157">
        <f t="shared" si="7"/>
        <v>7762.6186105400875</v>
      </c>
      <c r="I78" s="157">
        <f t="shared" si="8"/>
        <v>0</v>
      </c>
      <c r="J78" s="157">
        <f t="shared" si="9"/>
        <v>7762.6186105400875</v>
      </c>
      <c r="K78" s="157">
        <f t="shared" si="10"/>
        <v>0</v>
      </c>
      <c r="L78" s="157">
        <f t="shared" si="11"/>
        <v>7762.6186105400875</v>
      </c>
      <c r="M78" s="167">
        <f t="shared" si="12"/>
        <v>0</v>
      </c>
      <c r="N78" s="167">
        <f t="shared" si="13"/>
        <v>0</v>
      </c>
    </row>
    <row r="79" spans="1:14" ht="15" customHeight="1" x14ac:dyDescent="0.2">
      <c r="A79" s="152"/>
      <c r="B79" s="152"/>
      <c r="C79" s="152"/>
      <c r="D79" s="152"/>
      <c r="E79" s="153">
        <f>'2.40-a,b,c,d,e'!E79</f>
        <v>36872.208333333336</v>
      </c>
      <c r="F79" s="157">
        <f>'2.40-a,b,c,d,e'!F79</f>
        <v>29.690000534057599</v>
      </c>
      <c r="G79" s="157">
        <f>'2.40-a,b,c,d,e'!G79</f>
        <v>239.99977111819959</v>
      </c>
      <c r="H79" s="157">
        <f t="shared" si="7"/>
        <v>8002.618381658287</v>
      </c>
      <c r="I79" s="157">
        <f t="shared" si="8"/>
        <v>0</v>
      </c>
      <c r="J79" s="157">
        <f t="shared" si="9"/>
        <v>8002.618381658287</v>
      </c>
      <c r="K79" s="157">
        <f t="shared" si="10"/>
        <v>0</v>
      </c>
      <c r="L79" s="157">
        <f t="shared" si="11"/>
        <v>8002.618381658287</v>
      </c>
      <c r="M79" s="167">
        <f t="shared" si="12"/>
        <v>0</v>
      </c>
      <c r="N79" s="167">
        <f t="shared" si="13"/>
        <v>0</v>
      </c>
    </row>
    <row r="80" spans="1:14" ht="15" customHeight="1" x14ac:dyDescent="0.2">
      <c r="A80" s="152"/>
      <c r="B80" s="152"/>
      <c r="C80" s="152"/>
      <c r="D80" s="152"/>
      <c r="E80" s="153">
        <f>'2.40-a,b,c,d,e'!E80</f>
        <v>36873.208333333336</v>
      </c>
      <c r="F80" s="157">
        <f>'2.40-a,b,c,d,e'!F80</f>
        <v>28.5</v>
      </c>
      <c r="G80" s="157">
        <f>'2.40-a,b,c,d,e'!G80</f>
        <v>-1190.0005340575995</v>
      </c>
      <c r="H80" s="157">
        <f t="shared" si="7"/>
        <v>6812.617847600688</v>
      </c>
      <c r="I80" s="157">
        <f t="shared" si="8"/>
        <v>0</v>
      </c>
      <c r="J80" s="157">
        <f t="shared" si="9"/>
        <v>6812.617847600688</v>
      </c>
      <c r="K80" s="157">
        <f t="shared" si="10"/>
        <v>0</v>
      </c>
      <c r="L80" s="157">
        <f t="shared" si="11"/>
        <v>6812.617847600688</v>
      </c>
      <c r="M80" s="167">
        <f t="shared" si="12"/>
        <v>0</v>
      </c>
      <c r="N80" s="167">
        <f t="shared" si="13"/>
        <v>0</v>
      </c>
    </row>
    <row r="81" spans="1:14" ht="15" customHeight="1" x14ac:dyDescent="0.2">
      <c r="A81" s="152"/>
      <c r="B81" s="152"/>
      <c r="C81" s="152"/>
      <c r="D81" s="152"/>
      <c r="E81" s="153">
        <f>'2.40-a,b,c,d,e'!E81</f>
        <v>36874.208333333336</v>
      </c>
      <c r="F81" s="157">
        <f>'2.40-a,b,c,d,e'!F81</f>
        <v>27.899999618530199</v>
      </c>
      <c r="G81" s="157">
        <f>'2.40-a,b,c,d,e'!G81</f>
        <v>-600.00038146980114</v>
      </c>
      <c r="H81" s="157">
        <f t="shared" si="7"/>
        <v>6212.6174661308869</v>
      </c>
      <c r="I81" s="157">
        <f t="shared" si="8"/>
        <v>0</v>
      </c>
      <c r="J81" s="157">
        <f t="shared" si="9"/>
        <v>6212.6174661308869</v>
      </c>
      <c r="K81" s="157">
        <f t="shared" si="10"/>
        <v>0</v>
      </c>
      <c r="L81" s="157">
        <f t="shared" si="11"/>
        <v>6212.6174661308869</v>
      </c>
      <c r="M81" s="167">
        <f t="shared" si="12"/>
        <v>0</v>
      </c>
      <c r="N81" s="167">
        <f t="shared" si="13"/>
        <v>0</v>
      </c>
    </row>
    <row r="82" spans="1:14" ht="15" customHeight="1" x14ac:dyDescent="0.2">
      <c r="A82" s="152"/>
      <c r="B82" s="152"/>
      <c r="C82" s="152"/>
      <c r="D82" s="152"/>
      <c r="E82" s="153">
        <f>'2.40-a,b,c,d,e'!E82</f>
        <v>36875.208333333336</v>
      </c>
      <c r="F82" s="157">
        <f>'2.40-a,b,c,d,e'!F82</f>
        <v>28.850000381469702</v>
      </c>
      <c r="G82" s="157">
        <f>'2.40-a,b,c,d,e'!G82</f>
        <v>950.00076293950292</v>
      </c>
      <c r="H82" s="157">
        <f t="shared" si="7"/>
        <v>7162.61822907039</v>
      </c>
      <c r="I82" s="157">
        <f t="shared" si="8"/>
        <v>0</v>
      </c>
      <c r="J82" s="157">
        <f t="shared" si="9"/>
        <v>7162.61822907039</v>
      </c>
      <c r="K82" s="157">
        <f t="shared" si="10"/>
        <v>0</v>
      </c>
      <c r="L82" s="157">
        <f t="shared" si="11"/>
        <v>7162.61822907039</v>
      </c>
      <c r="M82" s="167">
        <f t="shared" si="12"/>
        <v>0</v>
      </c>
      <c r="N82" s="167">
        <f t="shared" si="13"/>
        <v>0</v>
      </c>
    </row>
    <row r="83" spans="1:14" ht="15" customHeight="1" x14ac:dyDescent="0.2">
      <c r="A83" s="152"/>
      <c r="B83" s="152"/>
      <c r="C83" s="152"/>
      <c r="D83" s="152"/>
      <c r="E83" s="153">
        <f>'2.40-a,b,c,d,e'!E83</f>
        <v>36878.208333333336</v>
      </c>
      <c r="F83" s="157">
        <f>'2.40-a,b,c,d,e'!F83</f>
        <v>29.649999618530199</v>
      </c>
      <c r="G83" s="157">
        <f>'2.40-a,b,c,d,e'!G83</f>
        <v>799.99923706049708</v>
      </c>
      <c r="H83" s="157">
        <f t="shared" si="7"/>
        <v>7962.6174661308869</v>
      </c>
      <c r="I83" s="157">
        <f t="shared" si="8"/>
        <v>0</v>
      </c>
      <c r="J83" s="157">
        <f t="shared" si="9"/>
        <v>7962.6174661308869</v>
      </c>
      <c r="K83" s="157">
        <f t="shared" si="10"/>
        <v>0</v>
      </c>
      <c r="L83" s="157">
        <f t="shared" si="11"/>
        <v>7962.6174661308869</v>
      </c>
      <c r="M83" s="167">
        <f t="shared" si="12"/>
        <v>0</v>
      </c>
      <c r="N83" s="167">
        <f t="shared" si="13"/>
        <v>0</v>
      </c>
    </row>
    <row r="84" spans="1:14" ht="15" customHeight="1" x14ac:dyDescent="0.2">
      <c r="A84" s="152"/>
      <c r="B84" s="152"/>
      <c r="C84" s="152"/>
      <c r="D84" s="152"/>
      <c r="E84" s="153">
        <f>'2.40-a,b,c,d,e'!E84</f>
        <v>36879.208333333336</v>
      </c>
      <c r="F84" s="157">
        <f>'2.40-a,b,c,d,e'!F84</f>
        <v>28.799999237060501</v>
      </c>
      <c r="G84" s="157">
        <f>'2.40-a,b,c,d,e'!G84</f>
        <v>-850.00038146969814</v>
      </c>
      <c r="H84" s="157">
        <f t="shared" si="7"/>
        <v>7112.6170846611885</v>
      </c>
      <c r="I84" s="157">
        <f t="shared" si="8"/>
        <v>0</v>
      </c>
      <c r="J84" s="157">
        <f t="shared" si="9"/>
        <v>7112.6170846611885</v>
      </c>
      <c r="K84" s="157">
        <f t="shared" si="10"/>
        <v>0</v>
      </c>
      <c r="L84" s="157">
        <f t="shared" si="11"/>
        <v>7112.6170846611885</v>
      </c>
      <c r="M84" s="167">
        <f t="shared" si="12"/>
        <v>0</v>
      </c>
      <c r="N84" s="167">
        <f t="shared" si="13"/>
        <v>0</v>
      </c>
    </row>
    <row r="85" spans="1:14" ht="15" customHeight="1" x14ac:dyDescent="0.2">
      <c r="A85" s="152"/>
      <c r="B85" s="152"/>
      <c r="C85" s="152"/>
      <c r="D85" s="152"/>
      <c r="E85" s="153">
        <f>'2.40-a,b,c,d,e'!E85</f>
        <v>36880.208333333336</v>
      </c>
      <c r="F85" s="157">
        <f>'2.40-a,b,c,d,e'!F85</f>
        <v>25.670000076293899</v>
      </c>
      <c r="G85" s="157">
        <f>'2.40-a,b,c,d,e'!G85</f>
        <v>-3129.9991607666016</v>
      </c>
      <c r="H85" s="157">
        <f t="shared" si="7"/>
        <v>3982.617923894587</v>
      </c>
      <c r="I85" s="157">
        <f t="shared" si="8"/>
        <v>4180.0003051758031</v>
      </c>
      <c r="J85" s="157">
        <f t="shared" si="9"/>
        <v>8162.61822907039</v>
      </c>
      <c r="K85" s="157">
        <f t="shared" si="10"/>
        <v>0</v>
      </c>
      <c r="L85" s="157">
        <f t="shared" si="11"/>
        <v>8162.61822907039</v>
      </c>
      <c r="M85" s="167">
        <f t="shared" si="12"/>
        <v>1</v>
      </c>
      <c r="N85" s="167">
        <f t="shared" si="13"/>
        <v>0</v>
      </c>
    </row>
    <row r="86" spans="1:14" ht="15" customHeight="1" x14ac:dyDescent="0.2">
      <c r="A86" s="152"/>
      <c r="B86" s="152"/>
      <c r="C86" s="152"/>
      <c r="D86" s="152"/>
      <c r="E86" s="153">
        <f>'2.40-a,b,c,d,e'!E86</f>
        <v>36881.208333333336</v>
      </c>
      <c r="F86" s="157">
        <f>'2.40-a,b,c,d,e'!F86</f>
        <v>26.049999237060501</v>
      </c>
      <c r="G86" s="157">
        <f>'2.40-a,b,c,d,e'!G86</f>
        <v>379.99916076660156</v>
      </c>
      <c r="H86" s="157">
        <f t="shared" si="7"/>
        <v>8542.6173898369925</v>
      </c>
      <c r="I86" s="157">
        <f t="shared" si="8"/>
        <v>0</v>
      </c>
      <c r="J86" s="157">
        <f t="shared" si="9"/>
        <v>8542.6173898369925</v>
      </c>
      <c r="K86" s="157">
        <f t="shared" si="10"/>
        <v>379.99916076660247</v>
      </c>
      <c r="L86" s="157">
        <f t="shared" si="11"/>
        <v>8162.61822907039</v>
      </c>
      <c r="M86" s="167">
        <f t="shared" si="12"/>
        <v>0</v>
      </c>
      <c r="N86" s="167">
        <f t="shared" si="13"/>
        <v>0</v>
      </c>
    </row>
    <row r="87" spans="1:14" ht="15" customHeight="1" x14ac:dyDescent="0.2">
      <c r="A87" s="152"/>
      <c r="B87" s="152"/>
      <c r="C87" s="152"/>
      <c r="D87" s="152"/>
      <c r="E87" s="153">
        <f>'2.40-a,b,c,d,e'!E87</f>
        <v>36882.208333333336</v>
      </c>
      <c r="F87" s="157">
        <f>'2.40-a,b,c,d,e'!F87</f>
        <v>26.1800003051757</v>
      </c>
      <c r="G87" s="157">
        <f>'2.40-a,b,c,d,e'!G87</f>
        <v>130.00106811519885</v>
      </c>
      <c r="H87" s="157">
        <f t="shared" si="7"/>
        <v>8292.6192971855889</v>
      </c>
      <c r="I87" s="157">
        <f t="shared" si="8"/>
        <v>0</v>
      </c>
      <c r="J87" s="157">
        <f t="shared" si="9"/>
        <v>8292.6192971855889</v>
      </c>
      <c r="K87" s="157">
        <f t="shared" si="10"/>
        <v>130.0010681151989</v>
      </c>
      <c r="L87" s="157">
        <f t="shared" si="11"/>
        <v>8162.61822907039</v>
      </c>
      <c r="M87" s="167">
        <f t="shared" si="12"/>
        <v>0</v>
      </c>
      <c r="N87" s="167">
        <f t="shared" si="13"/>
        <v>0</v>
      </c>
    </row>
    <row r="88" spans="1:14" ht="15" customHeight="1" x14ac:dyDescent="0.2">
      <c r="A88" s="152"/>
      <c r="B88" s="152"/>
      <c r="C88" s="152"/>
      <c r="D88" s="152"/>
      <c r="E88" s="153">
        <f>'2.40-a,b,c,d,e'!E88</f>
        <v>36886.208333333336</v>
      </c>
      <c r="F88" s="157">
        <f>'2.40-a,b,c,d,e'!F88</f>
        <v>26.649999618530199</v>
      </c>
      <c r="G88" s="157">
        <f>'2.40-a,b,c,d,e'!G88</f>
        <v>469.99931335449929</v>
      </c>
      <c r="H88" s="157">
        <f t="shared" si="7"/>
        <v>8632.6175424248886</v>
      </c>
      <c r="I88" s="157">
        <f t="shared" si="8"/>
        <v>0</v>
      </c>
      <c r="J88" s="157">
        <f t="shared" si="9"/>
        <v>8632.6175424248886</v>
      </c>
      <c r="K88" s="157">
        <f t="shared" si="10"/>
        <v>469.99931335449855</v>
      </c>
      <c r="L88" s="157">
        <f t="shared" si="11"/>
        <v>8162.61822907039</v>
      </c>
      <c r="M88" s="167">
        <f t="shared" si="12"/>
        <v>0</v>
      </c>
      <c r="N88" s="167">
        <f t="shared" si="13"/>
        <v>0</v>
      </c>
    </row>
    <row r="89" spans="1:14" ht="15" customHeight="1" x14ac:dyDescent="0.2">
      <c r="A89" s="152"/>
      <c r="B89" s="152"/>
      <c r="C89" s="152"/>
      <c r="D89" s="152"/>
      <c r="E89" s="153">
        <f>'2.40-a,b,c,d,e'!E89</f>
        <v>36887.208333333336</v>
      </c>
      <c r="F89" s="157">
        <f>'2.40-a,b,c,d,e'!F89</f>
        <v>26.4500007629394</v>
      </c>
      <c r="G89" s="157">
        <f>'2.40-a,b,c,d,e'!G89</f>
        <v>-199.998855590799</v>
      </c>
      <c r="H89" s="157">
        <f t="shared" si="7"/>
        <v>7962.6193734795906</v>
      </c>
      <c r="I89" s="157">
        <f t="shared" si="8"/>
        <v>0</v>
      </c>
      <c r="J89" s="157">
        <f t="shared" si="9"/>
        <v>7962.6193734795906</v>
      </c>
      <c r="K89" s="157">
        <f t="shared" si="10"/>
        <v>0</v>
      </c>
      <c r="L89" s="157">
        <f t="shared" si="11"/>
        <v>7962.6193734795906</v>
      </c>
      <c r="M89" s="167">
        <f t="shared" si="12"/>
        <v>0</v>
      </c>
      <c r="N89" s="167">
        <f t="shared" si="13"/>
        <v>0</v>
      </c>
    </row>
    <row r="90" spans="1:14" ht="15" customHeight="1" x14ac:dyDescent="0.2">
      <c r="A90" s="152"/>
      <c r="B90" s="152"/>
      <c r="C90" s="152"/>
      <c r="D90" s="152"/>
      <c r="E90" s="153">
        <f>'2.40-a,b,c,d,e'!E90</f>
        <v>36888.208333333336</v>
      </c>
      <c r="F90" s="157">
        <f>'2.40-a,b,c,d,e'!F90</f>
        <v>25.850000381469702</v>
      </c>
      <c r="G90" s="157">
        <f>'2.40-a,b,c,d,e'!G90</f>
        <v>-600.00038146969814</v>
      </c>
      <c r="H90" s="157">
        <f t="shared" si="7"/>
        <v>7362.6189920098923</v>
      </c>
      <c r="I90" s="157">
        <f t="shared" si="8"/>
        <v>0</v>
      </c>
      <c r="J90" s="157">
        <f t="shared" si="9"/>
        <v>7362.6189920098923</v>
      </c>
      <c r="K90" s="157">
        <f t="shared" si="10"/>
        <v>0</v>
      </c>
      <c r="L90" s="157">
        <f t="shared" si="11"/>
        <v>7362.6189920098923</v>
      </c>
      <c r="M90" s="167">
        <f t="shared" si="12"/>
        <v>0</v>
      </c>
      <c r="N90" s="167">
        <f t="shared" si="13"/>
        <v>0</v>
      </c>
    </row>
    <row r="91" spans="1:14" ht="15" customHeight="1" x14ac:dyDescent="0.2">
      <c r="A91" s="152"/>
      <c r="B91" s="152"/>
      <c r="C91" s="152"/>
      <c r="D91" s="152"/>
      <c r="E91" s="153">
        <f>'2.40-a,b,c,d,e'!E91</f>
        <v>36889.208333333336</v>
      </c>
      <c r="F91" s="157">
        <f>'2.40-a,b,c,d,e'!F91</f>
        <v>26.799999237060501</v>
      </c>
      <c r="G91" s="157">
        <f>'2.40-a,b,c,d,e'!G91</f>
        <v>949.99885559079894</v>
      </c>
      <c r="H91" s="157">
        <f t="shared" si="7"/>
        <v>8312.6178476006917</v>
      </c>
      <c r="I91" s="157">
        <f t="shared" si="8"/>
        <v>0</v>
      </c>
      <c r="J91" s="157">
        <f t="shared" si="9"/>
        <v>8312.6178476006917</v>
      </c>
      <c r="K91" s="157">
        <f t="shared" si="10"/>
        <v>149.99961853030163</v>
      </c>
      <c r="L91" s="157">
        <f t="shared" si="11"/>
        <v>8162.61822907039</v>
      </c>
      <c r="M91" s="167">
        <f t="shared" si="12"/>
        <v>0</v>
      </c>
      <c r="N91" s="167">
        <f t="shared" si="13"/>
        <v>0</v>
      </c>
    </row>
    <row r="92" spans="1:14" ht="15" customHeight="1" x14ac:dyDescent="0.2">
      <c r="A92" s="152"/>
      <c r="B92" s="152"/>
      <c r="C92" s="152"/>
      <c r="D92" s="152"/>
      <c r="E92" s="153">
        <f>'2.40-a,b,c,d,e'!E92</f>
        <v>36893.208333333336</v>
      </c>
      <c r="F92" s="157">
        <f>'2.40-a,b,c,d,e'!F92</f>
        <v>27.2000007629394</v>
      </c>
      <c r="G92" s="157">
        <f>'2.40-a,b,c,d,e'!G92</f>
        <v>400.00152587889914</v>
      </c>
      <c r="H92" s="157">
        <f t="shared" si="7"/>
        <v>8562.6197549492899</v>
      </c>
      <c r="I92" s="157">
        <f t="shared" si="8"/>
        <v>0</v>
      </c>
      <c r="J92" s="157">
        <f t="shared" si="9"/>
        <v>8562.6197549492899</v>
      </c>
      <c r="K92" s="157">
        <f t="shared" si="10"/>
        <v>400.00152587889988</v>
      </c>
      <c r="L92" s="157">
        <f t="shared" si="11"/>
        <v>8162.61822907039</v>
      </c>
      <c r="M92" s="167">
        <f t="shared" si="12"/>
        <v>0</v>
      </c>
      <c r="N92" s="167">
        <f t="shared" si="13"/>
        <v>0</v>
      </c>
    </row>
    <row r="93" spans="1:14" ht="15" customHeight="1" x14ac:dyDescent="0.2">
      <c r="A93" s="152"/>
      <c r="B93" s="152"/>
      <c r="C93" s="152"/>
      <c r="D93" s="152"/>
      <c r="E93" s="153">
        <f>'2.40-a,b,c,d,e'!E93</f>
        <v>36894.208333333336</v>
      </c>
      <c r="F93" s="157">
        <f>'2.40-a,b,c,d,e'!F93</f>
        <v>27.9500007629394</v>
      </c>
      <c r="G93" s="157">
        <f>'2.40-a,b,c,d,e'!G93</f>
        <v>750</v>
      </c>
      <c r="H93" s="157">
        <f t="shared" si="7"/>
        <v>8912.618229070391</v>
      </c>
      <c r="I93" s="157">
        <f t="shared" si="8"/>
        <v>0</v>
      </c>
      <c r="J93" s="157">
        <f t="shared" si="9"/>
        <v>8912.618229070391</v>
      </c>
      <c r="K93" s="157">
        <f t="shared" si="10"/>
        <v>750.00000000000091</v>
      </c>
      <c r="L93" s="157">
        <f t="shared" si="11"/>
        <v>8162.61822907039</v>
      </c>
      <c r="M93" s="167">
        <f t="shared" si="12"/>
        <v>0</v>
      </c>
      <c r="N93" s="167">
        <f t="shared" si="13"/>
        <v>0</v>
      </c>
    </row>
    <row r="94" spans="1:14" ht="15" customHeight="1" x14ac:dyDescent="0.2">
      <c r="A94" s="152"/>
      <c r="B94" s="152"/>
      <c r="C94" s="152"/>
      <c r="D94" s="152"/>
      <c r="E94" s="153">
        <f>'2.40-a,b,c,d,e'!E94</f>
        <v>36895.208333333336</v>
      </c>
      <c r="F94" s="157">
        <f>'2.40-a,b,c,d,e'!F94</f>
        <v>28.2000007629394</v>
      </c>
      <c r="G94" s="157">
        <f>'2.40-a,b,c,d,e'!G94</f>
        <v>250</v>
      </c>
      <c r="H94" s="157">
        <f t="shared" si="7"/>
        <v>8412.618229070391</v>
      </c>
      <c r="I94" s="157">
        <f t="shared" si="8"/>
        <v>0</v>
      </c>
      <c r="J94" s="157">
        <f t="shared" si="9"/>
        <v>8412.618229070391</v>
      </c>
      <c r="K94" s="157">
        <f t="shared" si="10"/>
        <v>250.00000000000091</v>
      </c>
      <c r="L94" s="157">
        <f t="shared" si="11"/>
        <v>8162.61822907039</v>
      </c>
      <c r="M94" s="167">
        <f t="shared" si="12"/>
        <v>0</v>
      </c>
      <c r="N94" s="167">
        <f t="shared" si="13"/>
        <v>0</v>
      </c>
    </row>
    <row r="95" spans="1:14" ht="15" customHeight="1" x14ac:dyDescent="0.2">
      <c r="A95" s="152"/>
      <c r="B95" s="152"/>
      <c r="C95" s="152"/>
      <c r="D95" s="152"/>
      <c r="E95" s="153">
        <f>'2.40-a,b,c,d,e'!E95</f>
        <v>36896.208333333336</v>
      </c>
      <c r="F95" s="157">
        <f>'2.40-a,b,c,d,e'!F95</f>
        <v>28</v>
      </c>
      <c r="G95" s="157">
        <f>'2.40-a,b,c,d,e'!G95</f>
        <v>-200.00076293939983</v>
      </c>
      <c r="H95" s="157">
        <f t="shared" si="7"/>
        <v>7962.6174661309906</v>
      </c>
      <c r="I95" s="157">
        <f t="shared" si="8"/>
        <v>0</v>
      </c>
      <c r="J95" s="157">
        <f t="shared" si="9"/>
        <v>7962.6174661309906</v>
      </c>
      <c r="K95" s="157">
        <f t="shared" si="10"/>
        <v>0</v>
      </c>
      <c r="L95" s="157">
        <f t="shared" si="11"/>
        <v>7962.6174661309906</v>
      </c>
      <c r="M95" s="167">
        <f t="shared" si="12"/>
        <v>0</v>
      </c>
      <c r="N95" s="167">
        <f t="shared" si="13"/>
        <v>0</v>
      </c>
    </row>
    <row r="96" spans="1:14" ht="15" customHeight="1" x14ac:dyDescent="0.2">
      <c r="A96" s="152"/>
      <c r="B96" s="152"/>
      <c r="C96" s="152"/>
      <c r="D96" s="152"/>
      <c r="E96" s="153">
        <f>'2.40-a,b,c,d,e'!E96</f>
        <v>36899.208333333336</v>
      </c>
      <c r="F96" s="157">
        <f>'2.40-a,b,c,d,e'!F96</f>
        <v>27.350000381469702</v>
      </c>
      <c r="G96" s="157">
        <f>'2.40-a,b,c,d,e'!G96</f>
        <v>-649.99961853029833</v>
      </c>
      <c r="H96" s="157">
        <f t="shared" si="7"/>
        <v>7312.6178476006926</v>
      </c>
      <c r="I96" s="157">
        <f t="shared" si="8"/>
        <v>0</v>
      </c>
      <c r="J96" s="157">
        <f t="shared" si="9"/>
        <v>7312.6178476006926</v>
      </c>
      <c r="K96" s="157">
        <f t="shared" si="10"/>
        <v>0</v>
      </c>
      <c r="L96" s="157">
        <f t="shared" si="11"/>
        <v>7312.6178476006926</v>
      </c>
      <c r="M96" s="167">
        <f t="shared" si="12"/>
        <v>0</v>
      </c>
      <c r="N96" s="167">
        <f t="shared" si="13"/>
        <v>0</v>
      </c>
    </row>
    <row r="97" spans="1:14" ht="15" customHeight="1" x14ac:dyDescent="0.2">
      <c r="A97" s="152"/>
      <c r="B97" s="152"/>
      <c r="C97" s="152"/>
      <c r="D97" s="152"/>
      <c r="E97" s="153">
        <f>'2.40-a,b,c,d,e'!E97</f>
        <v>36900.208333333336</v>
      </c>
      <c r="F97" s="157">
        <f>'2.40-a,b,c,d,e'!F97</f>
        <v>27.7199993133544</v>
      </c>
      <c r="G97" s="157">
        <f>'2.40-a,b,c,d,e'!G97</f>
        <v>369.9989318846981</v>
      </c>
      <c r="H97" s="157">
        <f t="shared" si="7"/>
        <v>7682.6167794853909</v>
      </c>
      <c r="I97" s="157">
        <f t="shared" si="8"/>
        <v>0</v>
      </c>
      <c r="J97" s="157">
        <f t="shared" si="9"/>
        <v>7682.6167794853909</v>
      </c>
      <c r="K97" s="157">
        <f t="shared" si="10"/>
        <v>0</v>
      </c>
      <c r="L97" s="157">
        <f t="shared" si="11"/>
        <v>7682.6167794853909</v>
      </c>
      <c r="M97" s="167">
        <f t="shared" si="12"/>
        <v>0</v>
      </c>
      <c r="N97" s="167">
        <f t="shared" si="13"/>
        <v>0</v>
      </c>
    </row>
    <row r="98" spans="1:14" ht="15" customHeight="1" x14ac:dyDescent="0.2">
      <c r="A98" s="152"/>
      <c r="B98" s="152"/>
      <c r="C98" s="152"/>
      <c r="D98" s="152"/>
      <c r="E98" s="153">
        <f>'2.40-a,b,c,d,e'!E98</f>
        <v>36901.208333333336</v>
      </c>
      <c r="F98" s="157">
        <f>'2.40-a,b,c,d,e'!F98</f>
        <v>29.5</v>
      </c>
      <c r="G98" s="157">
        <f>'2.40-a,b,c,d,e'!G98</f>
        <v>1780.0006866456001</v>
      </c>
      <c r="H98" s="157">
        <f t="shared" si="7"/>
        <v>9462.6174661309906</v>
      </c>
      <c r="I98" s="157">
        <f t="shared" si="8"/>
        <v>0</v>
      </c>
      <c r="J98" s="157">
        <f t="shared" si="9"/>
        <v>9462.6174661309906</v>
      </c>
      <c r="K98" s="157">
        <f t="shared" si="10"/>
        <v>1299.9992370606005</v>
      </c>
      <c r="L98" s="157">
        <f t="shared" si="11"/>
        <v>8162.61822907039</v>
      </c>
      <c r="M98" s="167">
        <f t="shared" si="12"/>
        <v>0</v>
      </c>
      <c r="N98" s="167">
        <f t="shared" si="13"/>
        <v>0</v>
      </c>
    </row>
    <row r="99" spans="1:14" ht="15" customHeight="1" x14ac:dyDescent="0.2">
      <c r="A99" s="152"/>
      <c r="B99" s="152"/>
      <c r="C99" s="152"/>
      <c r="D99" s="152"/>
      <c r="E99" s="153">
        <f>'2.40-a,b,c,d,e'!E99</f>
        <v>36902.208333333336</v>
      </c>
      <c r="F99" s="157">
        <f>'2.40-a,b,c,d,e'!F99</f>
        <v>29.5</v>
      </c>
      <c r="G99" s="157">
        <f>'2.40-a,b,c,d,e'!G99</f>
        <v>0</v>
      </c>
      <c r="H99" s="157">
        <f t="shared" si="7"/>
        <v>8162.61822907039</v>
      </c>
      <c r="I99" s="157">
        <f t="shared" si="8"/>
        <v>0</v>
      </c>
      <c r="J99" s="157">
        <f t="shared" si="9"/>
        <v>8162.61822907039</v>
      </c>
      <c r="K99" s="157">
        <f t="shared" si="10"/>
        <v>0</v>
      </c>
      <c r="L99" s="157">
        <f t="shared" si="11"/>
        <v>8162.61822907039</v>
      </c>
      <c r="M99" s="167">
        <f t="shared" si="12"/>
        <v>0</v>
      </c>
      <c r="N99" s="167">
        <f t="shared" si="13"/>
        <v>0</v>
      </c>
    </row>
    <row r="100" spans="1:14" ht="15" customHeight="1" x14ac:dyDescent="0.2">
      <c r="A100" s="152"/>
      <c r="B100" s="152"/>
      <c r="C100" s="152"/>
      <c r="D100" s="152"/>
      <c r="E100" s="153">
        <f>'2.40-a,b,c,d,e'!E100</f>
        <v>36903.208333333336</v>
      </c>
      <c r="F100" s="157">
        <f>'2.40-a,b,c,d,e'!F100</f>
        <v>30.049999237060501</v>
      </c>
      <c r="G100" s="157">
        <f>'2.40-a,b,c,d,e'!G100</f>
        <v>549.99923706050072</v>
      </c>
      <c r="H100" s="157">
        <f t="shared" si="7"/>
        <v>8712.6174661308905</v>
      </c>
      <c r="I100" s="157">
        <f t="shared" si="8"/>
        <v>0</v>
      </c>
      <c r="J100" s="157">
        <f t="shared" si="9"/>
        <v>8712.6174661308905</v>
      </c>
      <c r="K100" s="157">
        <f t="shared" si="10"/>
        <v>549.99923706050049</v>
      </c>
      <c r="L100" s="157">
        <f t="shared" si="11"/>
        <v>8162.61822907039</v>
      </c>
      <c r="M100" s="167">
        <f t="shared" si="12"/>
        <v>0</v>
      </c>
      <c r="N100" s="167">
        <f t="shared" si="13"/>
        <v>0</v>
      </c>
    </row>
    <row r="101" spans="1:14" ht="15" customHeight="1" x14ac:dyDescent="0.2">
      <c r="A101" s="152"/>
      <c r="B101" s="152"/>
      <c r="C101" s="152"/>
      <c r="D101" s="152"/>
      <c r="E101" s="153">
        <f>'2.40-a,b,c,d,e'!E101</f>
        <v>36907.208333333336</v>
      </c>
      <c r="F101" s="157">
        <f>'2.40-a,b,c,d,e'!F101</f>
        <v>30.350000381469702</v>
      </c>
      <c r="G101" s="157">
        <f>'2.40-a,b,c,d,e'!G101</f>
        <v>300.001144409201</v>
      </c>
      <c r="H101" s="157">
        <f t="shared" si="7"/>
        <v>8462.6193734795906</v>
      </c>
      <c r="I101" s="157">
        <f t="shared" si="8"/>
        <v>0</v>
      </c>
      <c r="J101" s="157">
        <f t="shared" si="9"/>
        <v>8462.6193734795906</v>
      </c>
      <c r="K101" s="157">
        <f t="shared" si="10"/>
        <v>300.00114440920061</v>
      </c>
      <c r="L101" s="157">
        <f t="shared" si="11"/>
        <v>8162.61822907039</v>
      </c>
      <c r="M101" s="167">
        <f t="shared" si="12"/>
        <v>0</v>
      </c>
      <c r="N101" s="167">
        <f t="shared" si="13"/>
        <v>0</v>
      </c>
    </row>
    <row r="102" spans="1:14" ht="15" customHeight="1" x14ac:dyDescent="0.2">
      <c r="A102" s="152"/>
      <c r="B102" s="152"/>
      <c r="C102" s="152"/>
      <c r="D102" s="152"/>
      <c r="E102" s="153">
        <f>'2.40-a,b,c,d,e'!E102</f>
        <v>36908.208333333336</v>
      </c>
      <c r="F102" s="157">
        <f>'2.40-a,b,c,d,e'!F102</f>
        <v>29.649999618530199</v>
      </c>
      <c r="G102" s="157">
        <f>'2.40-a,b,c,d,e'!G102</f>
        <v>-700.00076293950292</v>
      </c>
      <c r="H102" s="157">
        <f t="shared" si="7"/>
        <v>7462.6174661308869</v>
      </c>
      <c r="I102" s="157">
        <f t="shared" si="8"/>
        <v>0</v>
      </c>
      <c r="J102" s="157">
        <f t="shared" si="9"/>
        <v>7462.6174661308869</v>
      </c>
      <c r="K102" s="157">
        <f t="shared" si="10"/>
        <v>0</v>
      </c>
      <c r="L102" s="157">
        <f t="shared" si="11"/>
        <v>7462.6174661308869</v>
      </c>
      <c r="M102" s="167">
        <f t="shared" si="12"/>
        <v>0</v>
      </c>
      <c r="N102" s="167">
        <f t="shared" si="13"/>
        <v>0</v>
      </c>
    </row>
    <row r="103" spans="1:14" ht="15" customHeight="1" x14ac:dyDescent="0.2">
      <c r="A103" s="152"/>
      <c r="B103" s="152"/>
      <c r="C103" s="152"/>
      <c r="D103" s="152"/>
      <c r="E103" s="153">
        <f>'2.40-a,b,c,d,e'!E103</f>
        <v>36909.208333333336</v>
      </c>
      <c r="F103" s="157">
        <f>'2.40-a,b,c,d,e'!F103</f>
        <v>30.4500007629394</v>
      </c>
      <c r="G103" s="157">
        <f>'2.40-a,b,c,d,e'!G103</f>
        <v>800.00114440920106</v>
      </c>
      <c r="H103" s="157">
        <f t="shared" si="7"/>
        <v>8262.6186105400884</v>
      </c>
      <c r="I103" s="157">
        <f t="shared" si="8"/>
        <v>0</v>
      </c>
      <c r="J103" s="157">
        <f t="shared" si="9"/>
        <v>8262.6186105400884</v>
      </c>
      <c r="K103" s="157">
        <f t="shared" si="10"/>
        <v>100.00038146969837</v>
      </c>
      <c r="L103" s="157">
        <f t="shared" si="11"/>
        <v>8162.61822907039</v>
      </c>
      <c r="M103" s="167">
        <f t="shared" si="12"/>
        <v>0</v>
      </c>
      <c r="N103" s="167">
        <f t="shared" si="13"/>
        <v>0</v>
      </c>
    </row>
    <row r="104" spans="1:14" ht="15" customHeight="1" x14ac:dyDescent="0.2">
      <c r="A104" s="152"/>
      <c r="B104" s="152"/>
      <c r="C104" s="152"/>
      <c r="D104" s="152"/>
      <c r="E104" s="153">
        <f>'2.40-a,b,c,d,e'!E104</f>
        <v>36910.208333333336</v>
      </c>
      <c r="F104" s="157">
        <f>'2.40-a,b,c,d,e'!F104</f>
        <v>32.099998474121001</v>
      </c>
      <c r="G104" s="157">
        <f>'2.40-a,b,c,d,e'!G104</f>
        <v>1649.9977111816015</v>
      </c>
      <c r="H104" s="157">
        <f t="shared" si="7"/>
        <v>9812.6159402519916</v>
      </c>
      <c r="I104" s="157">
        <f t="shared" si="8"/>
        <v>0</v>
      </c>
      <c r="J104" s="157">
        <f t="shared" si="9"/>
        <v>9812.6159402519916</v>
      </c>
      <c r="K104" s="157">
        <f t="shared" si="10"/>
        <v>1649.9977111816015</v>
      </c>
      <c r="L104" s="157">
        <f t="shared" si="11"/>
        <v>8162.61822907039</v>
      </c>
      <c r="M104" s="167">
        <f t="shared" si="12"/>
        <v>0</v>
      </c>
      <c r="N104" s="167">
        <f t="shared" si="13"/>
        <v>0</v>
      </c>
    </row>
    <row r="105" spans="1:14" ht="15" customHeight="1" x14ac:dyDescent="0.2">
      <c r="A105" s="152"/>
      <c r="B105" s="152"/>
      <c r="C105" s="152"/>
      <c r="D105" s="152"/>
      <c r="E105" s="153">
        <f>'2.40-a,b,c,d,e'!E105</f>
        <v>36913.208333333336</v>
      </c>
      <c r="F105" s="157">
        <f>'2.40-a,b,c,d,e'!F105</f>
        <v>32</v>
      </c>
      <c r="G105" s="157">
        <f>'2.40-a,b,c,d,e'!G105</f>
        <v>-99.998474121001379</v>
      </c>
      <c r="H105" s="157">
        <f t="shared" si="7"/>
        <v>8062.6197549493891</v>
      </c>
      <c r="I105" s="157">
        <f t="shared" si="8"/>
        <v>0</v>
      </c>
      <c r="J105" s="157">
        <f t="shared" si="9"/>
        <v>8062.6197549493891</v>
      </c>
      <c r="K105" s="157">
        <f t="shared" si="10"/>
        <v>0</v>
      </c>
      <c r="L105" s="157">
        <f t="shared" si="11"/>
        <v>8062.6197549493891</v>
      </c>
      <c r="M105" s="167">
        <f t="shared" si="12"/>
        <v>0</v>
      </c>
      <c r="N105" s="167">
        <f t="shared" si="13"/>
        <v>0</v>
      </c>
    </row>
    <row r="106" spans="1:14" ht="15" customHeight="1" x14ac:dyDescent="0.2">
      <c r="A106" s="152"/>
      <c r="B106" s="152"/>
      <c r="C106" s="152"/>
      <c r="D106" s="152"/>
      <c r="E106" s="153">
        <f>'2.40-a,b,c,d,e'!E106</f>
        <v>36914.208333333336</v>
      </c>
      <c r="F106" s="157">
        <f>'2.40-a,b,c,d,e'!F106</f>
        <v>29.569999694824201</v>
      </c>
      <c r="G106" s="157">
        <f>'2.40-a,b,c,d,e'!G106</f>
        <v>-2430.000305175799</v>
      </c>
      <c r="H106" s="157">
        <f t="shared" si="7"/>
        <v>5632.6194497735905</v>
      </c>
      <c r="I106" s="157">
        <f t="shared" si="8"/>
        <v>2529.9987792967995</v>
      </c>
      <c r="J106" s="157">
        <f t="shared" si="9"/>
        <v>8162.61822907039</v>
      </c>
      <c r="K106" s="157">
        <f t="shared" si="10"/>
        <v>0</v>
      </c>
      <c r="L106" s="157">
        <f t="shared" si="11"/>
        <v>8162.61822907039</v>
      </c>
      <c r="M106" s="167">
        <f t="shared" si="12"/>
        <v>1</v>
      </c>
      <c r="N106" s="167">
        <f t="shared" si="13"/>
        <v>0</v>
      </c>
    </row>
    <row r="107" spans="1:14" ht="15" customHeight="1" x14ac:dyDescent="0.2">
      <c r="A107" s="152"/>
      <c r="B107" s="152"/>
      <c r="C107" s="152"/>
      <c r="D107" s="152"/>
      <c r="E107" s="153">
        <f>'2.40-a,b,c,d,e'!E107</f>
        <v>36915.208333333336</v>
      </c>
      <c r="F107" s="157">
        <f>'2.40-a,b,c,d,e'!F107</f>
        <v>29.049999237060501</v>
      </c>
      <c r="G107" s="157">
        <f>'2.40-a,b,c,d,e'!G107</f>
        <v>-520.0004577637003</v>
      </c>
      <c r="H107" s="157">
        <f t="shared" si="7"/>
        <v>7642.61777130669</v>
      </c>
      <c r="I107" s="157">
        <f t="shared" si="8"/>
        <v>0</v>
      </c>
      <c r="J107" s="157">
        <f t="shared" si="9"/>
        <v>7642.61777130669</v>
      </c>
      <c r="K107" s="157">
        <f t="shared" si="10"/>
        <v>0</v>
      </c>
      <c r="L107" s="157">
        <f t="shared" si="11"/>
        <v>7642.61777130669</v>
      </c>
      <c r="M107" s="167">
        <f t="shared" si="12"/>
        <v>0</v>
      </c>
      <c r="N107" s="167">
        <f t="shared" si="13"/>
        <v>0</v>
      </c>
    </row>
    <row r="108" spans="1:14" ht="15" customHeight="1" x14ac:dyDescent="0.2">
      <c r="A108" s="152"/>
      <c r="B108" s="152"/>
      <c r="C108" s="152"/>
      <c r="D108" s="152"/>
      <c r="E108" s="153">
        <f>'2.40-a,b,c,d,e'!E108</f>
        <v>36916.208333333336</v>
      </c>
      <c r="F108" s="157">
        <f>'2.40-a,b,c,d,e'!F108</f>
        <v>29.360000610351499</v>
      </c>
      <c r="G108" s="157">
        <f>'2.40-a,b,c,d,e'!G108</f>
        <v>310.00137329099789</v>
      </c>
      <c r="H108" s="157">
        <f t="shared" si="7"/>
        <v>7952.6191445976874</v>
      </c>
      <c r="I108" s="157">
        <f t="shared" si="8"/>
        <v>0</v>
      </c>
      <c r="J108" s="157">
        <f t="shared" si="9"/>
        <v>7952.6191445976874</v>
      </c>
      <c r="K108" s="157">
        <f t="shared" si="10"/>
        <v>0</v>
      </c>
      <c r="L108" s="157">
        <f t="shared" si="11"/>
        <v>7952.6191445976874</v>
      </c>
      <c r="M108" s="167">
        <f t="shared" si="12"/>
        <v>0</v>
      </c>
      <c r="N108" s="167">
        <f t="shared" si="13"/>
        <v>0</v>
      </c>
    </row>
    <row r="109" spans="1:14" ht="15" customHeight="1" x14ac:dyDescent="0.2">
      <c r="A109" s="152"/>
      <c r="B109" s="152"/>
      <c r="C109" s="152"/>
      <c r="D109" s="152"/>
      <c r="E109" s="153">
        <f>'2.40-a,b,c,d,e'!E109</f>
        <v>36917.208333333336</v>
      </c>
      <c r="F109" s="157">
        <f>'2.40-a,b,c,d,e'!F109</f>
        <v>29.780000686645501</v>
      </c>
      <c r="G109" s="157">
        <f>'2.40-a,b,c,d,e'!G109</f>
        <v>420.00007629400216</v>
      </c>
      <c r="H109" s="157">
        <f t="shared" si="7"/>
        <v>8372.6192208916891</v>
      </c>
      <c r="I109" s="157">
        <f t="shared" si="8"/>
        <v>0</v>
      </c>
      <c r="J109" s="157">
        <f t="shared" si="9"/>
        <v>8372.6192208916891</v>
      </c>
      <c r="K109" s="157">
        <f t="shared" si="10"/>
        <v>210.00099182129907</v>
      </c>
      <c r="L109" s="157">
        <f t="shared" si="11"/>
        <v>8162.61822907039</v>
      </c>
      <c r="M109" s="167">
        <f t="shared" si="12"/>
        <v>0</v>
      </c>
      <c r="N109" s="167">
        <f t="shared" si="13"/>
        <v>0</v>
      </c>
    </row>
    <row r="110" spans="1:14" ht="15" customHeight="1" x14ac:dyDescent="0.2">
      <c r="A110" s="152"/>
      <c r="B110" s="152"/>
      <c r="C110" s="152"/>
      <c r="D110" s="152"/>
      <c r="E110" s="153">
        <f>'2.40-a,b,c,d,e'!E110</f>
        <v>36920.208333333336</v>
      </c>
      <c r="F110" s="157">
        <f>'2.40-a,b,c,d,e'!F110</f>
        <v>29.059999465942301</v>
      </c>
      <c r="G110" s="157">
        <f>'2.40-a,b,c,d,e'!G110</f>
        <v>-720.00122070319958</v>
      </c>
      <c r="H110" s="157">
        <f t="shared" si="7"/>
        <v>7442.6170083671905</v>
      </c>
      <c r="I110" s="157">
        <f t="shared" si="8"/>
        <v>0</v>
      </c>
      <c r="J110" s="157">
        <f t="shared" si="9"/>
        <v>7442.6170083671905</v>
      </c>
      <c r="K110" s="157">
        <f t="shared" si="10"/>
        <v>0</v>
      </c>
      <c r="L110" s="157">
        <f t="shared" si="11"/>
        <v>7442.6170083671905</v>
      </c>
      <c r="M110" s="167">
        <f t="shared" si="12"/>
        <v>0</v>
      </c>
      <c r="N110" s="167">
        <f t="shared" si="13"/>
        <v>0</v>
      </c>
    </row>
    <row r="111" spans="1:14" ht="15" customHeight="1" x14ac:dyDescent="0.2">
      <c r="A111" s="152"/>
      <c r="B111" s="152"/>
      <c r="C111" s="152"/>
      <c r="D111" s="152"/>
      <c r="E111" s="153">
        <f>'2.40-a,b,c,d,e'!E111</f>
        <v>36921.208333333336</v>
      </c>
      <c r="F111" s="157">
        <f>'2.40-a,b,c,d,e'!F111</f>
        <v>29.059999465942301</v>
      </c>
      <c r="G111" s="157">
        <f>'2.40-a,b,c,d,e'!G111</f>
        <v>0</v>
      </c>
      <c r="H111" s="157">
        <f t="shared" si="7"/>
        <v>7442.6170083671905</v>
      </c>
      <c r="I111" s="157">
        <f t="shared" si="8"/>
        <v>0</v>
      </c>
      <c r="J111" s="157">
        <f t="shared" si="9"/>
        <v>7442.6170083671905</v>
      </c>
      <c r="K111" s="157">
        <f t="shared" si="10"/>
        <v>0</v>
      </c>
      <c r="L111" s="157">
        <f t="shared" si="11"/>
        <v>7442.6170083671905</v>
      </c>
      <c r="M111" s="167">
        <f t="shared" si="12"/>
        <v>0</v>
      </c>
      <c r="N111" s="167">
        <f t="shared" si="13"/>
        <v>0</v>
      </c>
    </row>
    <row r="112" spans="1:14" ht="15" customHeight="1" x14ac:dyDescent="0.2">
      <c r="A112" s="152"/>
      <c r="B112" s="152"/>
      <c r="C112" s="152"/>
      <c r="D112" s="152"/>
      <c r="E112" s="153">
        <f>'2.40-a,b,c,d,e'!E112</f>
        <v>36922.208333333336</v>
      </c>
      <c r="F112" s="157">
        <f>'2.40-a,b,c,d,e'!F112</f>
        <v>28.7000007629394</v>
      </c>
      <c r="G112" s="157">
        <f>'2.40-a,b,c,d,e'!G112</f>
        <v>-359.99870300290127</v>
      </c>
      <c r="H112" s="157">
        <f t="shared" si="7"/>
        <v>7082.618305364289</v>
      </c>
      <c r="I112" s="157">
        <f t="shared" si="8"/>
        <v>0</v>
      </c>
      <c r="J112" s="157">
        <f t="shared" si="9"/>
        <v>7082.618305364289</v>
      </c>
      <c r="K112" s="157">
        <f t="shared" si="10"/>
        <v>0</v>
      </c>
      <c r="L112" s="157">
        <f t="shared" si="11"/>
        <v>7082.618305364289</v>
      </c>
      <c r="M112" s="167">
        <f t="shared" si="12"/>
        <v>0</v>
      </c>
      <c r="N112" s="167">
        <f t="shared" si="13"/>
        <v>0</v>
      </c>
    </row>
    <row r="113" spans="1:14" ht="15" customHeight="1" x14ac:dyDescent="0.2">
      <c r="A113" s="152"/>
      <c r="B113" s="152"/>
      <c r="C113" s="152"/>
      <c r="D113" s="152"/>
      <c r="E113" s="153">
        <f>'2.40-a,b,c,d,e'!E113</f>
        <v>36923.208333333336</v>
      </c>
      <c r="F113" s="157">
        <f>'2.40-a,b,c,d,e'!F113</f>
        <v>29.799999237060501</v>
      </c>
      <c r="G113" s="157">
        <f>'2.40-a,b,c,d,e'!G113</f>
        <v>1099.9984741211008</v>
      </c>
      <c r="H113" s="157">
        <f t="shared" si="7"/>
        <v>8182.61677948539</v>
      </c>
      <c r="I113" s="157">
        <f t="shared" si="8"/>
        <v>0</v>
      </c>
      <c r="J113" s="157">
        <f t="shared" si="9"/>
        <v>8182.61677948539</v>
      </c>
      <c r="K113" s="157">
        <f t="shared" si="10"/>
        <v>19.998550414999954</v>
      </c>
      <c r="L113" s="157">
        <f t="shared" si="11"/>
        <v>8162.61822907039</v>
      </c>
      <c r="M113" s="167">
        <f t="shared" si="12"/>
        <v>0</v>
      </c>
      <c r="N113" s="167">
        <f t="shared" si="13"/>
        <v>0</v>
      </c>
    </row>
    <row r="114" spans="1:14" ht="15" customHeight="1" x14ac:dyDescent="0.2">
      <c r="A114" s="152"/>
      <c r="B114" s="152"/>
      <c r="C114" s="152"/>
      <c r="D114" s="152"/>
      <c r="E114" s="153">
        <f>'2.40-a,b,c,d,e'!E114</f>
        <v>36924.208333333336</v>
      </c>
      <c r="F114" s="157">
        <f>'2.40-a,b,c,d,e'!F114</f>
        <v>31.25</v>
      </c>
      <c r="G114" s="157">
        <f>'2.40-a,b,c,d,e'!G114</f>
        <v>1450.0007629394993</v>
      </c>
      <c r="H114" s="157">
        <f t="shared" si="7"/>
        <v>9612.6189920098896</v>
      </c>
      <c r="I114" s="157">
        <f t="shared" si="8"/>
        <v>0</v>
      </c>
      <c r="J114" s="157">
        <f t="shared" si="9"/>
        <v>9612.6189920098896</v>
      </c>
      <c r="K114" s="157">
        <f t="shared" si="10"/>
        <v>1450.0007629394995</v>
      </c>
      <c r="L114" s="157">
        <f t="shared" si="11"/>
        <v>8162.61822907039</v>
      </c>
      <c r="M114" s="167">
        <f t="shared" si="12"/>
        <v>0</v>
      </c>
      <c r="N114" s="167">
        <f t="shared" si="13"/>
        <v>0</v>
      </c>
    </row>
    <row r="115" spans="1:14" ht="15" customHeight="1" x14ac:dyDescent="0.2">
      <c r="A115" s="152"/>
      <c r="B115" s="152"/>
      <c r="C115" s="152"/>
      <c r="D115" s="152"/>
      <c r="E115" s="153">
        <f>'2.40-a,b,c,d,e'!E115</f>
        <v>36927.208333333336</v>
      </c>
      <c r="F115" s="157">
        <f>'2.40-a,b,c,d,e'!F115</f>
        <v>30.5</v>
      </c>
      <c r="G115" s="157">
        <f>'2.40-a,b,c,d,e'!G115</f>
        <v>-750</v>
      </c>
      <c r="H115" s="157">
        <f t="shared" si="7"/>
        <v>7412.61822907039</v>
      </c>
      <c r="I115" s="157">
        <f t="shared" si="8"/>
        <v>0</v>
      </c>
      <c r="J115" s="157">
        <f t="shared" si="9"/>
        <v>7412.61822907039</v>
      </c>
      <c r="K115" s="157">
        <f t="shared" si="10"/>
        <v>0</v>
      </c>
      <c r="L115" s="157">
        <f t="shared" si="11"/>
        <v>7412.61822907039</v>
      </c>
      <c r="M115" s="167">
        <f t="shared" si="12"/>
        <v>0</v>
      </c>
      <c r="N115" s="167">
        <f t="shared" si="13"/>
        <v>0</v>
      </c>
    </row>
    <row r="116" spans="1:14" ht="15" customHeight="1" x14ac:dyDescent="0.2">
      <c r="A116" s="152"/>
      <c r="B116" s="152"/>
      <c r="C116" s="152"/>
      <c r="D116" s="152"/>
      <c r="E116" s="153">
        <f>'2.40-a,b,c,d,e'!E116</f>
        <v>36928.208333333336</v>
      </c>
      <c r="F116" s="157">
        <f>'2.40-a,b,c,d,e'!F116</f>
        <v>30.350000381469702</v>
      </c>
      <c r="G116" s="157">
        <f>'2.40-a,b,c,d,e'!G116</f>
        <v>-149.99961853029831</v>
      </c>
      <c r="H116" s="157">
        <f t="shared" si="7"/>
        <v>7262.618610540092</v>
      </c>
      <c r="I116" s="157">
        <f t="shared" si="8"/>
        <v>0</v>
      </c>
      <c r="J116" s="157">
        <f t="shared" si="9"/>
        <v>7262.618610540092</v>
      </c>
      <c r="K116" s="157">
        <f t="shared" si="10"/>
        <v>0</v>
      </c>
      <c r="L116" s="157">
        <f t="shared" si="11"/>
        <v>7262.618610540092</v>
      </c>
      <c r="M116" s="167">
        <f t="shared" si="12"/>
        <v>0</v>
      </c>
      <c r="N116" s="167">
        <f t="shared" si="13"/>
        <v>0</v>
      </c>
    </row>
    <row r="117" spans="1:14" ht="15" customHeight="1" x14ac:dyDescent="0.2">
      <c r="A117" s="152"/>
      <c r="B117" s="152"/>
      <c r="C117" s="152"/>
      <c r="D117" s="152"/>
      <c r="E117" s="153">
        <f>'2.40-a,b,c,d,e'!E117</f>
        <v>36929.208333333336</v>
      </c>
      <c r="F117" s="157">
        <f>'2.40-a,b,c,d,e'!F117</f>
        <v>31.2000007629394</v>
      </c>
      <c r="G117" s="157">
        <f>'2.40-a,b,c,d,e'!G117</f>
        <v>850.00038146969814</v>
      </c>
      <c r="H117" s="157">
        <f t="shared" si="7"/>
        <v>8112.6189920097904</v>
      </c>
      <c r="I117" s="157">
        <f t="shared" si="8"/>
        <v>0</v>
      </c>
      <c r="J117" s="157">
        <f t="shared" si="9"/>
        <v>8112.6189920097904</v>
      </c>
      <c r="K117" s="157">
        <f t="shared" si="10"/>
        <v>0</v>
      </c>
      <c r="L117" s="157">
        <f t="shared" si="11"/>
        <v>8112.6189920097904</v>
      </c>
      <c r="M117" s="167">
        <f t="shared" si="12"/>
        <v>0</v>
      </c>
      <c r="N117" s="167">
        <f t="shared" si="13"/>
        <v>0</v>
      </c>
    </row>
    <row r="118" spans="1:14" ht="15" customHeight="1" x14ac:dyDescent="0.2">
      <c r="A118" s="152"/>
      <c r="B118" s="152"/>
      <c r="C118" s="152"/>
      <c r="D118" s="152"/>
      <c r="E118" s="153">
        <f>'2.40-a,b,c,d,e'!E118</f>
        <v>36930.208333333336</v>
      </c>
      <c r="F118" s="157">
        <f>'2.40-a,b,c,d,e'!F118</f>
        <v>31.559999465942301</v>
      </c>
      <c r="G118" s="157">
        <f>'2.40-a,b,c,d,e'!G118</f>
        <v>359.99870300290127</v>
      </c>
      <c r="H118" s="157">
        <f t="shared" si="7"/>
        <v>8472.6176950126919</v>
      </c>
      <c r="I118" s="157">
        <f t="shared" si="8"/>
        <v>0</v>
      </c>
      <c r="J118" s="157">
        <f t="shared" si="9"/>
        <v>8472.6176950126919</v>
      </c>
      <c r="K118" s="157">
        <f t="shared" si="10"/>
        <v>309.99946594230187</v>
      </c>
      <c r="L118" s="157">
        <f t="shared" si="11"/>
        <v>8162.61822907039</v>
      </c>
      <c r="M118" s="167">
        <f t="shared" si="12"/>
        <v>0</v>
      </c>
      <c r="N118" s="167">
        <f t="shared" si="13"/>
        <v>0</v>
      </c>
    </row>
    <row r="119" spans="1:14" ht="15" customHeight="1" x14ac:dyDescent="0.2">
      <c r="A119" s="152"/>
      <c r="B119" s="152"/>
      <c r="C119" s="152"/>
      <c r="D119" s="152"/>
      <c r="E119" s="153">
        <f>'2.40-a,b,c,d,e'!E119</f>
        <v>36931.208333333336</v>
      </c>
      <c r="F119" s="157">
        <f>'2.40-a,b,c,d,e'!F119</f>
        <v>31.049999237060501</v>
      </c>
      <c r="G119" s="157">
        <f>'2.40-a,b,c,d,e'!G119</f>
        <v>-510.00022888180041</v>
      </c>
      <c r="H119" s="157">
        <f t="shared" si="7"/>
        <v>7652.6180001885896</v>
      </c>
      <c r="I119" s="157">
        <f t="shared" si="8"/>
        <v>0</v>
      </c>
      <c r="J119" s="157">
        <f t="shared" si="9"/>
        <v>7652.6180001885896</v>
      </c>
      <c r="K119" s="157">
        <f t="shared" si="10"/>
        <v>0</v>
      </c>
      <c r="L119" s="157">
        <f t="shared" si="11"/>
        <v>7652.6180001885896</v>
      </c>
      <c r="M119" s="167">
        <f t="shared" si="12"/>
        <v>0</v>
      </c>
      <c r="N119" s="167">
        <f t="shared" si="13"/>
        <v>0</v>
      </c>
    </row>
    <row r="120" spans="1:14" ht="15" customHeight="1" x14ac:dyDescent="0.2">
      <c r="A120" s="152"/>
      <c r="B120" s="152"/>
      <c r="C120" s="152"/>
      <c r="D120" s="152"/>
      <c r="E120" s="153">
        <f>'2.40-a,b,c,d,e'!E120</f>
        <v>36934.208333333336</v>
      </c>
      <c r="F120" s="157">
        <f>'2.40-a,b,c,d,e'!F120</f>
        <v>30.549999237060501</v>
      </c>
      <c r="G120" s="157">
        <f>'2.40-a,b,c,d,e'!G120</f>
        <v>-500</v>
      </c>
      <c r="H120" s="157">
        <f t="shared" si="7"/>
        <v>7152.6180001885896</v>
      </c>
      <c r="I120" s="157">
        <f t="shared" si="8"/>
        <v>0</v>
      </c>
      <c r="J120" s="157">
        <f t="shared" si="9"/>
        <v>7152.6180001885896</v>
      </c>
      <c r="K120" s="157">
        <f t="shared" si="10"/>
        <v>0</v>
      </c>
      <c r="L120" s="157">
        <f t="shared" si="11"/>
        <v>7152.6180001885896</v>
      </c>
      <c r="M120" s="167">
        <f t="shared" si="12"/>
        <v>0</v>
      </c>
      <c r="N120" s="167">
        <f t="shared" si="13"/>
        <v>0</v>
      </c>
    </row>
    <row r="121" spans="1:14" ht="15" customHeight="1" x14ac:dyDescent="0.2">
      <c r="A121" s="152"/>
      <c r="B121" s="152"/>
      <c r="C121" s="152"/>
      <c r="D121" s="152"/>
      <c r="E121" s="153">
        <f>'2.40-a,b,c,d,e'!E121</f>
        <v>36935.208333333336</v>
      </c>
      <c r="F121" s="157">
        <f>'2.40-a,b,c,d,e'!F121</f>
        <v>30.340000152587798</v>
      </c>
      <c r="G121" s="157">
        <f>'2.40-a,b,c,d,e'!G121</f>
        <v>-209.99908447270244</v>
      </c>
      <c r="H121" s="157">
        <f t="shared" si="7"/>
        <v>6942.6189157158869</v>
      </c>
      <c r="I121" s="157">
        <f t="shared" si="8"/>
        <v>0</v>
      </c>
      <c r="J121" s="157">
        <f t="shared" si="9"/>
        <v>6942.6189157158869</v>
      </c>
      <c r="K121" s="157">
        <f t="shared" si="10"/>
        <v>0</v>
      </c>
      <c r="L121" s="157">
        <f t="shared" si="11"/>
        <v>6942.6189157158869</v>
      </c>
      <c r="M121" s="167">
        <f t="shared" si="12"/>
        <v>0</v>
      </c>
      <c r="N121" s="167">
        <f t="shared" si="13"/>
        <v>0</v>
      </c>
    </row>
    <row r="122" spans="1:14" ht="15" customHeight="1" x14ac:dyDescent="0.2">
      <c r="A122" s="152"/>
      <c r="B122" s="152"/>
      <c r="C122" s="152"/>
      <c r="D122" s="152"/>
      <c r="E122" s="153">
        <f>'2.40-a,b,c,d,e'!E122</f>
        <v>36936.208333333336</v>
      </c>
      <c r="F122" s="157">
        <f>'2.40-a,b,c,d,e'!F122</f>
        <v>29.75</v>
      </c>
      <c r="G122" s="157">
        <f>'2.40-a,b,c,d,e'!G122</f>
        <v>-590.00015258779831</v>
      </c>
      <c r="H122" s="157">
        <f t="shared" si="7"/>
        <v>6352.6187631280882</v>
      </c>
      <c r="I122" s="157">
        <f t="shared" si="8"/>
        <v>0</v>
      </c>
      <c r="J122" s="157">
        <f t="shared" si="9"/>
        <v>6352.6187631280882</v>
      </c>
      <c r="K122" s="157">
        <f t="shared" si="10"/>
        <v>0</v>
      </c>
      <c r="L122" s="157">
        <f t="shared" si="11"/>
        <v>6352.6187631280882</v>
      </c>
      <c r="M122" s="167">
        <f t="shared" si="12"/>
        <v>0</v>
      </c>
      <c r="N122" s="167">
        <f t="shared" si="13"/>
        <v>0</v>
      </c>
    </row>
    <row r="123" spans="1:14" ht="15" customHeight="1" x14ac:dyDescent="0.2">
      <c r="A123" s="152"/>
      <c r="B123" s="152"/>
      <c r="C123" s="152"/>
      <c r="D123" s="152"/>
      <c r="E123" s="153">
        <f>'2.40-a,b,c,d,e'!E123</f>
        <v>36937.208333333336</v>
      </c>
      <c r="F123" s="157">
        <f>'2.40-a,b,c,d,e'!F123</f>
        <v>28.799999237060501</v>
      </c>
      <c r="G123" s="157">
        <f>'2.40-a,b,c,d,e'!G123</f>
        <v>-950.00076293949928</v>
      </c>
      <c r="H123" s="157">
        <f t="shared" si="7"/>
        <v>5402.6180001885887</v>
      </c>
      <c r="I123" s="157">
        <f t="shared" si="8"/>
        <v>2760.0002288818014</v>
      </c>
      <c r="J123" s="157">
        <f t="shared" si="9"/>
        <v>8162.61822907039</v>
      </c>
      <c r="K123" s="157">
        <f t="shared" si="10"/>
        <v>0</v>
      </c>
      <c r="L123" s="157">
        <f t="shared" si="11"/>
        <v>8162.61822907039</v>
      </c>
      <c r="M123" s="167">
        <f t="shared" si="12"/>
        <v>1</v>
      </c>
      <c r="N123" s="167">
        <f t="shared" si="13"/>
        <v>0</v>
      </c>
    </row>
    <row r="124" spans="1:14" ht="15" customHeight="1" x14ac:dyDescent="0.2">
      <c r="A124" s="152"/>
      <c r="B124" s="152"/>
      <c r="C124" s="152"/>
      <c r="D124" s="152"/>
      <c r="E124" s="153">
        <f>'2.40-a,b,c,d,e'!E124</f>
        <v>36938.208333333336</v>
      </c>
      <c r="F124" s="157">
        <f>'2.40-a,b,c,d,e'!F124</f>
        <v>29.159999847412099</v>
      </c>
      <c r="G124" s="157">
        <f>'2.40-a,b,c,d,e'!G124</f>
        <v>360.00061035159803</v>
      </c>
      <c r="H124" s="157">
        <f t="shared" si="7"/>
        <v>8522.618839421988</v>
      </c>
      <c r="I124" s="157">
        <f t="shared" si="8"/>
        <v>0</v>
      </c>
      <c r="J124" s="157">
        <f t="shared" si="9"/>
        <v>8522.618839421988</v>
      </c>
      <c r="K124" s="157">
        <f t="shared" si="10"/>
        <v>360.00061035159797</v>
      </c>
      <c r="L124" s="157">
        <f t="shared" si="11"/>
        <v>8162.61822907039</v>
      </c>
      <c r="M124" s="167">
        <f t="shared" si="12"/>
        <v>0</v>
      </c>
      <c r="N124" s="167">
        <f t="shared" si="13"/>
        <v>0</v>
      </c>
    </row>
    <row r="125" spans="1:14" ht="15" customHeight="1" x14ac:dyDescent="0.2">
      <c r="A125" s="152"/>
      <c r="B125" s="152"/>
      <c r="C125" s="152"/>
      <c r="D125" s="152"/>
      <c r="E125" s="153">
        <f>'2.40-a,b,c,d,e'!E125</f>
        <v>36942.208333333336</v>
      </c>
      <c r="F125" s="157">
        <f>'2.40-a,b,c,d,e'!F125</f>
        <v>28.579999923706001</v>
      </c>
      <c r="G125" s="157">
        <f>'2.40-a,b,c,d,e'!G125</f>
        <v>-579.99992370609732</v>
      </c>
      <c r="H125" s="157">
        <f t="shared" si="7"/>
        <v>7582.6183053642926</v>
      </c>
      <c r="I125" s="157">
        <f t="shared" si="8"/>
        <v>0</v>
      </c>
      <c r="J125" s="157">
        <f t="shared" si="9"/>
        <v>7582.6183053642926</v>
      </c>
      <c r="K125" s="157">
        <f t="shared" si="10"/>
        <v>0</v>
      </c>
      <c r="L125" s="157">
        <f t="shared" si="11"/>
        <v>7582.6183053642926</v>
      </c>
      <c r="M125" s="167">
        <f t="shared" si="12"/>
        <v>0</v>
      </c>
      <c r="N125" s="167">
        <f t="shared" si="13"/>
        <v>0</v>
      </c>
    </row>
    <row r="126" spans="1:14" ht="15" customHeight="1" x14ac:dyDescent="0.2">
      <c r="A126" s="152"/>
      <c r="B126" s="152"/>
      <c r="C126" s="152"/>
      <c r="D126" s="152"/>
      <c r="E126" s="153">
        <f>'2.40-a,b,c,d,e'!E126</f>
        <v>36943.208333333336</v>
      </c>
      <c r="F126" s="157">
        <f>'2.40-a,b,c,d,e'!F126</f>
        <v>28.549999237060501</v>
      </c>
      <c r="G126" s="157">
        <f>'2.40-a,b,c,d,e'!G126</f>
        <v>-30.000686645500707</v>
      </c>
      <c r="H126" s="157">
        <f t="shared" si="7"/>
        <v>7552.6176187187921</v>
      </c>
      <c r="I126" s="157">
        <f t="shared" si="8"/>
        <v>0</v>
      </c>
      <c r="J126" s="157">
        <f t="shared" si="9"/>
        <v>7552.6176187187921</v>
      </c>
      <c r="K126" s="157">
        <f t="shared" si="10"/>
        <v>0</v>
      </c>
      <c r="L126" s="157">
        <f t="shared" si="11"/>
        <v>7552.6176187187921</v>
      </c>
      <c r="M126" s="167">
        <f t="shared" si="12"/>
        <v>0</v>
      </c>
      <c r="N126" s="167">
        <f t="shared" si="13"/>
        <v>0</v>
      </c>
    </row>
    <row r="127" spans="1:14" ht="15" customHeight="1" x14ac:dyDescent="0.2">
      <c r="A127" s="152"/>
      <c r="B127" s="152"/>
      <c r="C127" s="152"/>
      <c r="D127" s="152"/>
      <c r="E127" s="153">
        <f>'2.40-a,b,c,d,e'!E127</f>
        <v>36944.208333333336</v>
      </c>
      <c r="F127" s="157">
        <f>'2.40-a,b,c,d,e'!F127</f>
        <v>28.819999694824201</v>
      </c>
      <c r="G127" s="157">
        <f>'2.40-a,b,c,d,e'!G127</f>
        <v>270.0004577637003</v>
      </c>
      <c r="H127" s="157">
        <f t="shared" si="7"/>
        <v>7822.6180764824921</v>
      </c>
      <c r="I127" s="157">
        <f t="shared" si="8"/>
        <v>0</v>
      </c>
      <c r="J127" s="157">
        <f t="shared" si="9"/>
        <v>7822.6180764824921</v>
      </c>
      <c r="K127" s="157">
        <f t="shared" si="10"/>
        <v>0</v>
      </c>
      <c r="L127" s="157">
        <f t="shared" si="11"/>
        <v>7822.6180764824921</v>
      </c>
      <c r="M127" s="167">
        <f t="shared" si="12"/>
        <v>0</v>
      </c>
      <c r="N127" s="167">
        <f t="shared" si="13"/>
        <v>0</v>
      </c>
    </row>
    <row r="128" spans="1:14" ht="15" customHeight="1" x14ac:dyDescent="0.2">
      <c r="A128" s="152"/>
      <c r="B128" s="152"/>
      <c r="C128" s="152"/>
      <c r="D128" s="152"/>
      <c r="E128" s="153">
        <f>'2.40-a,b,c,d,e'!E128</f>
        <v>36945.208333333336</v>
      </c>
      <c r="F128" s="157">
        <f>'2.40-a,b,c,d,e'!F128</f>
        <v>29</v>
      </c>
      <c r="G128" s="157">
        <f>'2.40-a,b,c,d,e'!G128</f>
        <v>180.00030517579901</v>
      </c>
      <c r="H128" s="157">
        <f t="shared" si="7"/>
        <v>8002.6183816582916</v>
      </c>
      <c r="I128" s="157">
        <f t="shared" si="8"/>
        <v>0</v>
      </c>
      <c r="J128" s="157">
        <f t="shared" si="9"/>
        <v>8002.6183816582916</v>
      </c>
      <c r="K128" s="157">
        <f t="shared" si="10"/>
        <v>0</v>
      </c>
      <c r="L128" s="157">
        <f t="shared" si="11"/>
        <v>8002.6183816582916</v>
      </c>
      <c r="M128" s="167">
        <f t="shared" si="12"/>
        <v>0</v>
      </c>
      <c r="N128" s="167">
        <f t="shared" si="13"/>
        <v>0</v>
      </c>
    </row>
    <row r="129" spans="1:14" ht="15" customHeight="1" x14ac:dyDescent="0.2">
      <c r="A129" s="152"/>
      <c r="B129" s="152"/>
      <c r="C129" s="152"/>
      <c r="D129" s="152"/>
      <c r="E129" s="153">
        <f>'2.40-a,b,c,d,e'!E129</f>
        <v>36948.208333333336</v>
      </c>
      <c r="F129" s="157">
        <f>'2.40-a,b,c,d,e'!F129</f>
        <v>28.440000534057599</v>
      </c>
      <c r="G129" s="157">
        <f>'2.40-a,b,c,d,e'!G129</f>
        <v>-559.99946594240055</v>
      </c>
      <c r="H129" s="157">
        <f t="shared" si="7"/>
        <v>7442.6189157158915</v>
      </c>
      <c r="I129" s="157">
        <f t="shared" si="8"/>
        <v>0</v>
      </c>
      <c r="J129" s="157">
        <f t="shared" si="9"/>
        <v>7442.6189157158915</v>
      </c>
      <c r="K129" s="157">
        <f t="shared" si="10"/>
        <v>0</v>
      </c>
      <c r="L129" s="157">
        <f t="shared" si="11"/>
        <v>7442.6189157158915</v>
      </c>
      <c r="M129" s="167">
        <f t="shared" si="12"/>
        <v>0</v>
      </c>
      <c r="N129" s="167">
        <f t="shared" si="13"/>
        <v>0</v>
      </c>
    </row>
    <row r="130" spans="1:14" ht="15" customHeight="1" x14ac:dyDescent="0.2">
      <c r="A130" s="152"/>
      <c r="B130" s="152"/>
      <c r="C130" s="152"/>
      <c r="D130" s="152"/>
      <c r="E130" s="153">
        <f>'2.40-a,b,c,d,e'!E130</f>
        <v>36949.208333333336</v>
      </c>
      <c r="F130" s="157">
        <f>'2.40-a,b,c,d,e'!F130</f>
        <v>28.120000839233398</v>
      </c>
      <c r="G130" s="157">
        <f>'2.40-a,b,c,d,e'!G130</f>
        <v>-319.99969482420101</v>
      </c>
      <c r="H130" s="157">
        <f t="shared" si="7"/>
        <v>7122.6192208916909</v>
      </c>
      <c r="I130" s="157">
        <f t="shared" si="8"/>
        <v>0</v>
      </c>
      <c r="J130" s="157">
        <f t="shared" si="9"/>
        <v>7122.6192208916909</v>
      </c>
      <c r="K130" s="157">
        <f t="shared" si="10"/>
        <v>0</v>
      </c>
      <c r="L130" s="157">
        <f t="shared" si="11"/>
        <v>7122.6192208916909</v>
      </c>
      <c r="M130" s="167">
        <f t="shared" si="12"/>
        <v>0</v>
      </c>
      <c r="N130" s="167">
        <f t="shared" si="13"/>
        <v>0</v>
      </c>
    </row>
    <row r="131" spans="1:14" ht="15" customHeight="1" x14ac:dyDescent="0.2">
      <c r="A131" s="152"/>
      <c r="B131" s="152"/>
      <c r="C131" s="152"/>
      <c r="D131" s="152"/>
      <c r="E131" s="153">
        <f>'2.40-a,b,c,d,e'!E131</f>
        <v>36950.208333333336</v>
      </c>
      <c r="F131" s="157">
        <f>'2.40-a,b,c,d,e'!F131</f>
        <v>27.420000076293899</v>
      </c>
      <c r="G131" s="157">
        <f>'2.40-a,b,c,d,e'!G131</f>
        <v>-700.00076293949928</v>
      </c>
      <c r="H131" s="157">
        <f t="shared" si="7"/>
        <v>6422.6184579521914</v>
      </c>
      <c r="I131" s="157">
        <f t="shared" si="8"/>
        <v>0</v>
      </c>
      <c r="J131" s="157">
        <f t="shared" si="9"/>
        <v>6422.6184579521914</v>
      </c>
      <c r="K131" s="157">
        <f t="shared" si="10"/>
        <v>0</v>
      </c>
      <c r="L131" s="157">
        <f t="shared" si="11"/>
        <v>6422.6184579521914</v>
      </c>
      <c r="M131" s="167">
        <f t="shared" si="12"/>
        <v>0</v>
      </c>
      <c r="N131" s="167">
        <f t="shared" si="13"/>
        <v>0</v>
      </c>
    </row>
    <row r="132" spans="1:14" ht="15" customHeight="1" x14ac:dyDescent="0.2">
      <c r="A132" s="152"/>
      <c r="B132" s="152"/>
      <c r="C132" s="152"/>
      <c r="D132" s="152"/>
      <c r="E132" s="153">
        <f>'2.40-a,b,c,d,e'!E132</f>
        <v>36951.208333333336</v>
      </c>
      <c r="F132" s="157">
        <f>'2.40-a,b,c,d,e'!F132</f>
        <v>27.649999618530199</v>
      </c>
      <c r="G132" s="157">
        <f>'2.40-a,b,c,d,e'!G132</f>
        <v>229.9995422362997</v>
      </c>
      <c r="H132" s="157">
        <f t="shared" ref="H132:H195" si="14">L131+G132</f>
        <v>6652.6180001884914</v>
      </c>
      <c r="I132" s="157">
        <f t="shared" ref="I132:I195" si="15">IF(H132&lt;$B$13,$B$14-H132,0)</f>
        <v>0</v>
      </c>
      <c r="J132" s="157">
        <f t="shared" ref="J132:J195" si="16">H132+I132</f>
        <v>6652.6180001884914</v>
      </c>
      <c r="K132" s="157">
        <f t="shared" ref="K132:K195" si="17">MAX(J132-$B$14,0)</f>
        <v>0</v>
      </c>
      <c r="L132" s="157">
        <f t="shared" ref="L132:L195" si="18">J132-K132</f>
        <v>6652.6180001884914</v>
      </c>
      <c r="M132" s="167">
        <f t="shared" ref="M132:M195" si="19">IF(I132&gt;0,1,0)</f>
        <v>0</v>
      </c>
      <c r="N132" s="167">
        <f t="shared" ref="N132:N195" si="20">IF(H132&lt;0,1,0)</f>
        <v>0</v>
      </c>
    </row>
    <row r="133" spans="1:14" ht="15" customHeight="1" x14ac:dyDescent="0.2">
      <c r="A133" s="152"/>
      <c r="B133" s="152"/>
      <c r="C133" s="152"/>
      <c r="D133" s="152"/>
      <c r="E133" s="153">
        <f>'2.40-a,b,c,d,e'!E133</f>
        <v>36952.208333333336</v>
      </c>
      <c r="F133" s="157">
        <f>'2.40-a,b,c,d,e'!F133</f>
        <v>27.840000152587798</v>
      </c>
      <c r="G133" s="157">
        <f>'2.40-a,b,c,d,e'!G133</f>
        <v>190.00053405759942</v>
      </c>
      <c r="H133" s="157">
        <f t="shared" si="14"/>
        <v>6842.6185342460903</v>
      </c>
      <c r="I133" s="157">
        <f t="shared" si="15"/>
        <v>0</v>
      </c>
      <c r="J133" s="157">
        <f t="shared" si="16"/>
        <v>6842.6185342460903</v>
      </c>
      <c r="K133" s="157">
        <f t="shared" si="17"/>
        <v>0</v>
      </c>
      <c r="L133" s="157">
        <f t="shared" si="18"/>
        <v>6842.6185342460903</v>
      </c>
      <c r="M133" s="167">
        <f t="shared" si="19"/>
        <v>0</v>
      </c>
      <c r="N133" s="167">
        <f t="shared" si="20"/>
        <v>0</v>
      </c>
    </row>
    <row r="134" spans="1:14" ht="15" customHeight="1" x14ac:dyDescent="0.2">
      <c r="A134" s="152"/>
      <c r="B134" s="152"/>
      <c r="C134" s="152"/>
      <c r="D134" s="152"/>
      <c r="E134" s="153">
        <f>'2.40-a,b,c,d,e'!E134</f>
        <v>36955.208333333336</v>
      </c>
      <c r="F134" s="157">
        <f>'2.40-a,b,c,d,e'!F134</f>
        <v>28.600000381469702</v>
      </c>
      <c r="G134" s="157">
        <f>'2.40-a,b,c,d,e'!G134</f>
        <v>760.00022888190347</v>
      </c>
      <c r="H134" s="157">
        <f t="shared" si="14"/>
        <v>7602.6187631279936</v>
      </c>
      <c r="I134" s="157">
        <f t="shared" si="15"/>
        <v>0</v>
      </c>
      <c r="J134" s="157">
        <f t="shared" si="16"/>
        <v>7602.6187631279936</v>
      </c>
      <c r="K134" s="157">
        <f t="shared" si="17"/>
        <v>0</v>
      </c>
      <c r="L134" s="157">
        <f t="shared" si="18"/>
        <v>7602.6187631279936</v>
      </c>
      <c r="M134" s="167">
        <f t="shared" si="19"/>
        <v>0</v>
      </c>
      <c r="N134" s="167">
        <f t="shared" si="20"/>
        <v>0</v>
      </c>
    </row>
    <row r="135" spans="1:14" ht="15" customHeight="1" x14ac:dyDescent="0.2">
      <c r="A135" s="152"/>
      <c r="B135" s="152"/>
      <c r="C135" s="152"/>
      <c r="D135" s="152"/>
      <c r="E135" s="153">
        <f>'2.40-a,b,c,d,e'!E135</f>
        <v>36956.208333333336</v>
      </c>
      <c r="F135" s="157">
        <f>'2.40-a,b,c,d,e'!F135</f>
        <v>28.299999237060501</v>
      </c>
      <c r="G135" s="157">
        <f>'2.40-a,b,c,d,e'!G135</f>
        <v>-300.001144409201</v>
      </c>
      <c r="H135" s="157">
        <f t="shared" si="14"/>
        <v>7302.617618718793</v>
      </c>
      <c r="I135" s="157">
        <f t="shared" si="15"/>
        <v>0</v>
      </c>
      <c r="J135" s="157">
        <f t="shared" si="16"/>
        <v>7302.617618718793</v>
      </c>
      <c r="K135" s="157">
        <f t="shared" si="17"/>
        <v>0</v>
      </c>
      <c r="L135" s="157">
        <f t="shared" si="18"/>
        <v>7302.617618718793</v>
      </c>
      <c r="M135" s="167">
        <f t="shared" si="19"/>
        <v>0</v>
      </c>
      <c r="N135" s="167">
        <f t="shared" si="20"/>
        <v>0</v>
      </c>
    </row>
    <row r="136" spans="1:14" ht="15" customHeight="1" x14ac:dyDescent="0.2">
      <c r="A136" s="152"/>
      <c r="B136" s="152"/>
      <c r="C136" s="152"/>
      <c r="D136" s="152"/>
      <c r="E136" s="153">
        <f>'2.40-a,b,c,d,e'!E136</f>
        <v>36957.208333333336</v>
      </c>
      <c r="F136" s="157">
        <f>'2.40-a,b,c,d,e'!F136</f>
        <v>28.9500007629394</v>
      </c>
      <c r="G136" s="157">
        <f>'2.40-a,b,c,d,e'!G136</f>
        <v>650.0015258788992</v>
      </c>
      <c r="H136" s="157">
        <f t="shared" si="14"/>
        <v>7952.619144597692</v>
      </c>
      <c r="I136" s="157">
        <f t="shared" si="15"/>
        <v>0</v>
      </c>
      <c r="J136" s="157">
        <f t="shared" si="16"/>
        <v>7952.619144597692</v>
      </c>
      <c r="K136" s="157">
        <f t="shared" si="17"/>
        <v>0</v>
      </c>
      <c r="L136" s="157">
        <f t="shared" si="18"/>
        <v>7952.619144597692</v>
      </c>
      <c r="M136" s="167">
        <f t="shared" si="19"/>
        <v>0</v>
      </c>
      <c r="N136" s="167">
        <f t="shared" si="20"/>
        <v>0</v>
      </c>
    </row>
    <row r="137" spans="1:14" ht="15" customHeight="1" x14ac:dyDescent="0.2">
      <c r="A137" s="152"/>
      <c r="B137" s="152"/>
      <c r="C137" s="152"/>
      <c r="D137" s="152"/>
      <c r="E137" s="153">
        <f>'2.40-a,b,c,d,e'!E137</f>
        <v>36958.208333333336</v>
      </c>
      <c r="F137" s="157">
        <f>'2.40-a,b,c,d,e'!F137</f>
        <v>28.4899997711181</v>
      </c>
      <c r="G137" s="157">
        <f>'2.40-a,b,c,d,e'!G137</f>
        <v>-460.00099182129975</v>
      </c>
      <c r="H137" s="157">
        <f t="shared" si="14"/>
        <v>7492.618152776392</v>
      </c>
      <c r="I137" s="157">
        <f t="shared" si="15"/>
        <v>0</v>
      </c>
      <c r="J137" s="157">
        <f t="shared" si="16"/>
        <v>7492.618152776392</v>
      </c>
      <c r="K137" s="157">
        <f t="shared" si="17"/>
        <v>0</v>
      </c>
      <c r="L137" s="157">
        <f t="shared" si="18"/>
        <v>7492.618152776392</v>
      </c>
      <c r="M137" s="167">
        <f t="shared" si="19"/>
        <v>0</v>
      </c>
      <c r="N137" s="167">
        <f t="shared" si="20"/>
        <v>0</v>
      </c>
    </row>
    <row r="138" spans="1:14" ht="15" customHeight="1" x14ac:dyDescent="0.2">
      <c r="A138" s="152"/>
      <c r="B138" s="152"/>
      <c r="C138" s="152"/>
      <c r="D138" s="152"/>
      <c r="E138" s="153">
        <f>'2.40-a,b,c,d,e'!E138</f>
        <v>36959.208333333336</v>
      </c>
      <c r="F138" s="157">
        <f>'2.40-a,b,c,d,e'!F138</f>
        <v>27.799999237060501</v>
      </c>
      <c r="G138" s="157">
        <f>'2.40-a,b,c,d,e'!G138</f>
        <v>-690.00053405759945</v>
      </c>
      <c r="H138" s="157">
        <f t="shared" si="14"/>
        <v>6802.6176187187921</v>
      </c>
      <c r="I138" s="157">
        <f t="shared" si="15"/>
        <v>0</v>
      </c>
      <c r="J138" s="157">
        <f t="shared" si="16"/>
        <v>6802.6176187187921</v>
      </c>
      <c r="K138" s="157">
        <f t="shared" si="17"/>
        <v>0</v>
      </c>
      <c r="L138" s="157">
        <f t="shared" si="18"/>
        <v>6802.6176187187921</v>
      </c>
      <c r="M138" s="167">
        <f t="shared" si="19"/>
        <v>0</v>
      </c>
      <c r="N138" s="167">
        <f t="shared" si="20"/>
        <v>0</v>
      </c>
    </row>
    <row r="139" spans="1:14" ht="15" customHeight="1" x14ac:dyDescent="0.2">
      <c r="A139" s="152"/>
      <c r="B139" s="152"/>
      <c r="C139" s="152"/>
      <c r="D139" s="152"/>
      <c r="E139" s="153">
        <f>'2.40-a,b,c,d,e'!E139</f>
        <v>36962.208333333336</v>
      </c>
      <c r="F139" s="157">
        <f>'2.40-a,b,c,d,e'!F139</f>
        <v>28</v>
      </c>
      <c r="G139" s="157">
        <f>'2.40-a,b,c,d,e'!G139</f>
        <v>200.00076293949931</v>
      </c>
      <c r="H139" s="157">
        <f t="shared" si="14"/>
        <v>7002.6183816582916</v>
      </c>
      <c r="I139" s="157">
        <f t="shared" si="15"/>
        <v>0</v>
      </c>
      <c r="J139" s="157">
        <f t="shared" si="16"/>
        <v>7002.6183816582916</v>
      </c>
      <c r="K139" s="157">
        <f t="shared" si="17"/>
        <v>0</v>
      </c>
      <c r="L139" s="157">
        <f t="shared" si="18"/>
        <v>7002.6183816582916</v>
      </c>
      <c r="M139" s="167">
        <f t="shared" si="19"/>
        <v>0</v>
      </c>
      <c r="N139" s="167">
        <f t="shared" si="20"/>
        <v>0</v>
      </c>
    </row>
    <row r="140" spans="1:14" ht="15" customHeight="1" x14ac:dyDescent="0.2">
      <c r="A140" s="152"/>
      <c r="B140" s="152"/>
      <c r="C140" s="152"/>
      <c r="D140" s="152"/>
      <c r="E140" s="153">
        <f>'2.40-a,b,c,d,e'!E140</f>
        <v>36963.208333333336</v>
      </c>
      <c r="F140" s="157">
        <f>'2.40-a,b,c,d,e'!F140</f>
        <v>27.4500007629394</v>
      </c>
      <c r="G140" s="157">
        <f>'2.40-a,b,c,d,e'!G140</f>
        <v>-549.99923706060019</v>
      </c>
      <c r="H140" s="157">
        <f t="shared" si="14"/>
        <v>6452.619144597691</v>
      </c>
      <c r="I140" s="157">
        <f t="shared" si="15"/>
        <v>0</v>
      </c>
      <c r="J140" s="157">
        <f t="shared" si="16"/>
        <v>6452.619144597691</v>
      </c>
      <c r="K140" s="157">
        <f t="shared" si="17"/>
        <v>0</v>
      </c>
      <c r="L140" s="157">
        <f t="shared" si="18"/>
        <v>6452.619144597691</v>
      </c>
      <c r="M140" s="167">
        <f t="shared" si="19"/>
        <v>0</v>
      </c>
      <c r="N140" s="167">
        <f t="shared" si="20"/>
        <v>0</v>
      </c>
    </row>
    <row r="141" spans="1:14" ht="15" customHeight="1" x14ac:dyDescent="0.2">
      <c r="A141" s="152"/>
      <c r="B141" s="152"/>
      <c r="C141" s="152"/>
      <c r="D141" s="152"/>
      <c r="E141" s="153">
        <f>'2.40-a,b,c,d,e'!E141</f>
        <v>36964.208333333336</v>
      </c>
      <c r="F141" s="157">
        <f>'2.40-a,b,c,d,e'!F141</f>
        <v>26.4500007629394</v>
      </c>
      <c r="G141" s="157">
        <f>'2.40-a,b,c,d,e'!G141</f>
        <v>-1000</v>
      </c>
      <c r="H141" s="157">
        <f t="shared" si="14"/>
        <v>5452.619144597691</v>
      </c>
      <c r="I141" s="157">
        <f t="shared" si="15"/>
        <v>2709.999084472699</v>
      </c>
      <c r="J141" s="157">
        <f t="shared" si="16"/>
        <v>8162.61822907039</v>
      </c>
      <c r="K141" s="157">
        <f t="shared" si="17"/>
        <v>0</v>
      </c>
      <c r="L141" s="157">
        <f t="shared" si="18"/>
        <v>8162.61822907039</v>
      </c>
      <c r="M141" s="167">
        <f t="shared" si="19"/>
        <v>1</v>
      </c>
      <c r="N141" s="167">
        <f t="shared" si="20"/>
        <v>0</v>
      </c>
    </row>
    <row r="142" spans="1:14" ht="15" customHeight="1" x14ac:dyDescent="0.2">
      <c r="A142" s="152"/>
      <c r="B142" s="152"/>
      <c r="C142" s="152"/>
      <c r="D142" s="152"/>
      <c r="E142" s="153">
        <f>'2.40-a,b,c,d,e'!E142</f>
        <v>36965.208333333336</v>
      </c>
      <c r="F142" s="157">
        <f>'2.40-a,b,c,d,e'!F142</f>
        <v>26.649999618530199</v>
      </c>
      <c r="G142" s="157">
        <f>'2.40-a,b,c,d,e'!G142</f>
        <v>199.998855590799</v>
      </c>
      <c r="H142" s="157">
        <f t="shared" si="14"/>
        <v>8362.6170846611894</v>
      </c>
      <c r="I142" s="157">
        <f t="shared" si="15"/>
        <v>0</v>
      </c>
      <c r="J142" s="157">
        <f t="shared" si="16"/>
        <v>8362.6170846611894</v>
      </c>
      <c r="K142" s="157">
        <f t="shared" si="17"/>
        <v>199.99885559079939</v>
      </c>
      <c r="L142" s="157">
        <f t="shared" si="18"/>
        <v>8162.61822907039</v>
      </c>
      <c r="M142" s="167">
        <f t="shared" si="19"/>
        <v>0</v>
      </c>
      <c r="N142" s="167">
        <f t="shared" si="20"/>
        <v>0</v>
      </c>
    </row>
    <row r="143" spans="1:14" ht="15" customHeight="1" x14ac:dyDescent="0.2">
      <c r="A143" s="152"/>
      <c r="B143" s="152"/>
      <c r="C143" s="152"/>
      <c r="D143" s="152"/>
      <c r="E143" s="153">
        <f>'2.40-a,b,c,d,e'!E143</f>
        <v>36966.208333333336</v>
      </c>
      <c r="F143" s="157">
        <f>'2.40-a,b,c,d,e'!F143</f>
        <v>26.7000007629394</v>
      </c>
      <c r="G143" s="157">
        <f>'2.40-a,b,c,d,e'!G143</f>
        <v>50.001144409201004</v>
      </c>
      <c r="H143" s="157">
        <f t="shared" si="14"/>
        <v>8212.6193734795906</v>
      </c>
      <c r="I143" s="157">
        <f t="shared" si="15"/>
        <v>0</v>
      </c>
      <c r="J143" s="157">
        <f t="shared" si="16"/>
        <v>8212.6193734795906</v>
      </c>
      <c r="K143" s="157">
        <f t="shared" si="17"/>
        <v>50.001144409200606</v>
      </c>
      <c r="L143" s="157">
        <f t="shared" si="18"/>
        <v>8162.61822907039</v>
      </c>
      <c r="M143" s="167">
        <f t="shared" si="19"/>
        <v>0</v>
      </c>
      <c r="N143" s="167">
        <f t="shared" si="20"/>
        <v>0</v>
      </c>
    </row>
    <row r="144" spans="1:14" ht="15" customHeight="1" x14ac:dyDescent="0.2">
      <c r="A144" s="152"/>
      <c r="B144" s="152"/>
      <c r="C144" s="152"/>
      <c r="D144" s="152"/>
      <c r="E144" s="153">
        <f>'2.40-a,b,c,d,e'!E144</f>
        <v>36969.208333333336</v>
      </c>
      <c r="F144" s="157">
        <f>'2.40-a,b,c,d,e'!F144</f>
        <v>26.1800003051757</v>
      </c>
      <c r="G144" s="157">
        <f>'2.40-a,b,c,d,e'!G144</f>
        <v>-520.0004577637003</v>
      </c>
      <c r="H144" s="157">
        <f t="shared" si="14"/>
        <v>7642.61777130669</v>
      </c>
      <c r="I144" s="157">
        <f t="shared" si="15"/>
        <v>0</v>
      </c>
      <c r="J144" s="157">
        <f t="shared" si="16"/>
        <v>7642.61777130669</v>
      </c>
      <c r="K144" s="157">
        <f t="shared" si="17"/>
        <v>0</v>
      </c>
      <c r="L144" s="157">
        <f t="shared" si="18"/>
        <v>7642.61777130669</v>
      </c>
      <c r="M144" s="167">
        <f t="shared" si="19"/>
        <v>0</v>
      </c>
      <c r="N144" s="167">
        <f t="shared" si="20"/>
        <v>0</v>
      </c>
    </row>
    <row r="145" spans="1:14" ht="15" customHeight="1" x14ac:dyDescent="0.2">
      <c r="A145" s="152"/>
      <c r="B145" s="152"/>
      <c r="C145" s="152"/>
      <c r="D145" s="152"/>
      <c r="E145" s="153">
        <f>'2.40-a,b,c,d,e'!E145</f>
        <v>36970.208333333336</v>
      </c>
      <c r="F145" s="157">
        <f>'2.40-a,b,c,d,e'!F145</f>
        <v>25.899999618530199</v>
      </c>
      <c r="G145" s="157">
        <f>'2.40-a,b,c,d,e'!G145</f>
        <v>-280.00068664550071</v>
      </c>
      <c r="H145" s="157">
        <f t="shared" si="14"/>
        <v>7362.6170846611894</v>
      </c>
      <c r="I145" s="157">
        <f t="shared" si="15"/>
        <v>0</v>
      </c>
      <c r="J145" s="157">
        <f t="shared" si="16"/>
        <v>7362.6170846611894</v>
      </c>
      <c r="K145" s="157">
        <f t="shared" si="17"/>
        <v>0</v>
      </c>
      <c r="L145" s="157">
        <f t="shared" si="18"/>
        <v>7362.6170846611894</v>
      </c>
      <c r="M145" s="167">
        <f t="shared" si="19"/>
        <v>0</v>
      </c>
      <c r="N145" s="167">
        <f t="shared" si="20"/>
        <v>0</v>
      </c>
    </row>
    <row r="146" spans="1:14" ht="15" customHeight="1" x14ac:dyDescent="0.2">
      <c r="A146" s="152"/>
      <c r="B146" s="152"/>
      <c r="C146" s="152"/>
      <c r="D146" s="152"/>
      <c r="E146" s="153">
        <f>'2.40-a,b,c,d,e'!E146</f>
        <v>36971.208333333336</v>
      </c>
      <c r="F146" s="157">
        <f>'2.40-a,b,c,d,e'!F146</f>
        <v>26.799999237060501</v>
      </c>
      <c r="G146" s="157">
        <f>'2.40-a,b,c,d,e'!G146</f>
        <v>899.99961853030186</v>
      </c>
      <c r="H146" s="157">
        <f t="shared" si="14"/>
        <v>8262.616703191492</v>
      </c>
      <c r="I146" s="157">
        <f t="shared" si="15"/>
        <v>0</v>
      </c>
      <c r="J146" s="157">
        <f t="shared" si="16"/>
        <v>8262.616703191492</v>
      </c>
      <c r="K146" s="157">
        <f t="shared" si="17"/>
        <v>99.998474121101935</v>
      </c>
      <c r="L146" s="157">
        <f t="shared" si="18"/>
        <v>8162.61822907039</v>
      </c>
      <c r="M146" s="167">
        <f t="shared" si="19"/>
        <v>0</v>
      </c>
      <c r="N146" s="167">
        <f t="shared" si="20"/>
        <v>0</v>
      </c>
    </row>
    <row r="147" spans="1:14" ht="15" customHeight="1" x14ac:dyDescent="0.2">
      <c r="A147" s="152"/>
      <c r="B147" s="152"/>
      <c r="C147" s="152"/>
      <c r="D147" s="152"/>
      <c r="E147" s="153">
        <f>'2.40-a,b,c,d,e'!E147</f>
        <v>36972.208333333336</v>
      </c>
      <c r="F147" s="157">
        <f>'2.40-a,b,c,d,e'!F147</f>
        <v>26.520000457763601</v>
      </c>
      <c r="G147" s="157">
        <f>'2.40-a,b,c,d,e'!G147</f>
        <v>-279.9987792968999</v>
      </c>
      <c r="H147" s="157">
        <f t="shared" si="14"/>
        <v>7882.6194497734905</v>
      </c>
      <c r="I147" s="157">
        <f t="shared" si="15"/>
        <v>0</v>
      </c>
      <c r="J147" s="157">
        <f t="shared" si="16"/>
        <v>7882.6194497734905</v>
      </c>
      <c r="K147" s="157">
        <f t="shared" si="17"/>
        <v>0</v>
      </c>
      <c r="L147" s="157">
        <f t="shared" si="18"/>
        <v>7882.6194497734905</v>
      </c>
      <c r="M147" s="167">
        <f t="shared" si="19"/>
        <v>0</v>
      </c>
      <c r="N147" s="167">
        <f t="shared" si="20"/>
        <v>0</v>
      </c>
    </row>
    <row r="148" spans="1:14" ht="15" customHeight="1" x14ac:dyDescent="0.2">
      <c r="A148" s="152"/>
      <c r="B148" s="152"/>
      <c r="C148" s="152"/>
      <c r="D148" s="152"/>
      <c r="E148" s="153">
        <f>'2.40-a,b,c,d,e'!E148</f>
        <v>36973.208333333336</v>
      </c>
      <c r="F148" s="157">
        <f>'2.40-a,b,c,d,e'!F148</f>
        <v>27.299999237060501</v>
      </c>
      <c r="G148" s="157">
        <f>'2.40-a,b,c,d,e'!G148</f>
        <v>779.9987792968999</v>
      </c>
      <c r="H148" s="157">
        <f t="shared" si="14"/>
        <v>8662.618229070391</v>
      </c>
      <c r="I148" s="157">
        <f t="shared" si="15"/>
        <v>0</v>
      </c>
      <c r="J148" s="157">
        <f t="shared" si="16"/>
        <v>8662.618229070391</v>
      </c>
      <c r="K148" s="157">
        <f t="shared" si="17"/>
        <v>500.00000000000091</v>
      </c>
      <c r="L148" s="157">
        <f t="shared" si="18"/>
        <v>8162.61822907039</v>
      </c>
      <c r="M148" s="167">
        <f t="shared" si="19"/>
        <v>0</v>
      </c>
      <c r="N148" s="167">
        <f t="shared" si="20"/>
        <v>0</v>
      </c>
    </row>
    <row r="149" spans="1:14" ht="15" customHeight="1" x14ac:dyDescent="0.2">
      <c r="A149" s="152"/>
      <c r="B149" s="152"/>
      <c r="C149" s="152"/>
      <c r="D149" s="152"/>
      <c r="E149" s="153">
        <f>'2.40-a,b,c,d,e'!E149</f>
        <v>36976.208333333336</v>
      </c>
      <c r="F149" s="157">
        <f>'2.40-a,b,c,d,e'!F149</f>
        <v>27.459999084472599</v>
      </c>
      <c r="G149" s="157">
        <f>'2.40-a,b,c,d,e'!G149</f>
        <v>159.99984741209872</v>
      </c>
      <c r="H149" s="157">
        <f t="shared" si="14"/>
        <v>8322.6180764824894</v>
      </c>
      <c r="I149" s="157">
        <f t="shared" si="15"/>
        <v>0</v>
      </c>
      <c r="J149" s="157">
        <f t="shared" si="16"/>
        <v>8322.6180764824894</v>
      </c>
      <c r="K149" s="157">
        <f t="shared" si="17"/>
        <v>159.99984741209937</v>
      </c>
      <c r="L149" s="157">
        <f t="shared" si="18"/>
        <v>8162.61822907039</v>
      </c>
      <c r="M149" s="167">
        <f t="shared" si="19"/>
        <v>0</v>
      </c>
      <c r="N149" s="167">
        <f t="shared" si="20"/>
        <v>0</v>
      </c>
    </row>
    <row r="150" spans="1:14" ht="15" customHeight="1" x14ac:dyDescent="0.2">
      <c r="A150" s="152"/>
      <c r="B150" s="152"/>
      <c r="C150" s="152"/>
      <c r="D150" s="152"/>
      <c r="E150" s="153">
        <f>'2.40-a,b,c,d,e'!E150</f>
        <v>36977.208333333336</v>
      </c>
      <c r="F150" s="157">
        <f>'2.40-a,b,c,d,e'!F150</f>
        <v>27.75</v>
      </c>
      <c r="G150" s="157">
        <f>'2.40-a,b,c,d,e'!G150</f>
        <v>290.00091552740059</v>
      </c>
      <c r="H150" s="157">
        <f t="shared" si="14"/>
        <v>8452.6191445977911</v>
      </c>
      <c r="I150" s="157">
        <f t="shared" si="15"/>
        <v>0</v>
      </c>
      <c r="J150" s="157">
        <f t="shared" si="16"/>
        <v>8452.6191445977911</v>
      </c>
      <c r="K150" s="157">
        <f t="shared" si="17"/>
        <v>290.00091552740105</v>
      </c>
      <c r="L150" s="157">
        <f t="shared" si="18"/>
        <v>8162.61822907039</v>
      </c>
      <c r="M150" s="167">
        <f t="shared" si="19"/>
        <v>0</v>
      </c>
      <c r="N150" s="167">
        <f t="shared" si="20"/>
        <v>0</v>
      </c>
    </row>
    <row r="151" spans="1:14" ht="15" customHeight="1" x14ac:dyDescent="0.2">
      <c r="A151" s="152"/>
      <c r="B151" s="152"/>
      <c r="C151" s="152"/>
      <c r="D151" s="152"/>
      <c r="E151" s="153">
        <f>'2.40-a,b,c,d,e'!E151</f>
        <v>36978.208333333336</v>
      </c>
      <c r="F151" s="157">
        <f>'2.40-a,b,c,d,e'!F151</f>
        <v>26.25</v>
      </c>
      <c r="G151" s="157">
        <f>'2.40-a,b,c,d,e'!G151</f>
        <v>-1500</v>
      </c>
      <c r="H151" s="157">
        <f t="shared" si="14"/>
        <v>6662.61822907039</v>
      </c>
      <c r="I151" s="157">
        <f t="shared" si="15"/>
        <v>0</v>
      </c>
      <c r="J151" s="157">
        <f t="shared" si="16"/>
        <v>6662.61822907039</v>
      </c>
      <c r="K151" s="157">
        <f t="shared" si="17"/>
        <v>0</v>
      </c>
      <c r="L151" s="157">
        <f t="shared" si="18"/>
        <v>6662.61822907039</v>
      </c>
      <c r="M151" s="167">
        <f t="shared" si="19"/>
        <v>0</v>
      </c>
      <c r="N151" s="167">
        <f t="shared" si="20"/>
        <v>0</v>
      </c>
    </row>
    <row r="152" spans="1:14" ht="15" customHeight="1" x14ac:dyDescent="0.2">
      <c r="A152" s="152"/>
      <c r="B152" s="152"/>
      <c r="C152" s="152"/>
      <c r="D152" s="152"/>
      <c r="E152" s="153">
        <f>'2.40-a,b,c,d,e'!E152</f>
        <v>36979.208333333336</v>
      </c>
      <c r="F152" s="157">
        <f>'2.40-a,b,c,d,e'!F152</f>
        <v>26.350000381469702</v>
      </c>
      <c r="G152" s="157">
        <f>'2.40-a,b,c,d,e'!G152</f>
        <v>100.00038146970169</v>
      </c>
      <c r="H152" s="157">
        <f t="shared" si="14"/>
        <v>6762.618610540092</v>
      </c>
      <c r="I152" s="157">
        <f t="shared" si="15"/>
        <v>0</v>
      </c>
      <c r="J152" s="157">
        <f t="shared" si="16"/>
        <v>6762.618610540092</v>
      </c>
      <c r="K152" s="157">
        <f t="shared" si="17"/>
        <v>0</v>
      </c>
      <c r="L152" s="157">
        <f t="shared" si="18"/>
        <v>6762.618610540092</v>
      </c>
      <c r="M152" s="167">
        <f t="shared" si="19"/>
        <v>0</v>
      </c>
      <c r="N152" s="167">
        <f t="shared" si="20"/>
        <v>0</v>
      </c>
    </row>
    <row r="153" spans="1:14" ht="15" customHeight="1" x14ac:dyDescent="0.2">
      <c r="A153" s="152"/>
      <c r="B153" s="152"/>
      <c r="C153" s="152"/>
      <c r="D153" s="152"/>
      <c r="E153" s="153">
        <f>'2.40-a,b,c,d,e'!E153</f>
        <v>36980.208333333336</v>
      </c>
      <c r="F153" s="157">
        <f>'2.40-a,b,c,d,e'!F153</f>
        <v>26.399999618530199</v>
      </c>
      <c r="G153" s="157">
        <f>'2.40-a,b,c,d,e'!G153</f>
        <v>49.999237060497137</v>
      </c>
      <c r="H153" s="157">
        <f t="shared" si="14"/>
        <v>6812.6178476005889</v>
      </c>
      <c r="I153" s="157">
        <f t="shared" si="15"/>
        <v>0</v>
      </c>
      <c r="J153" s="157">
        <f t="shared" si="16"/>
        <v>6812.6178476005889</v>
      </c>
      <c r="K153" s="157">
        <f t="shared" si="17"/>
        <v>0</v>
      </c>
      <c r="L153" s="157">
        <f t="shared" si="18"/>
        <v>6812.6178476005889</v>
      </c>
      <c r="M153" s="167">
        <f t="shared" si="19"/>
        <v>0</v>
      </c>
      <c r="N153" s="167">
        <f t="shared" si="20"/>
        <v>0</v>
      </c>
    </row>
    <row r="154" spans="1:14" ht="15" customHeight="1" x14ac:dyDescent="0.2">
      <c r="A154" s="152"/>
      <c r="B154" s="152"/>
      <c r="C154" s="152"/>
      <c r="D154" s="152"/>
      <c r="E154" s="153">
        <f>'2.40-a,b,c,d,e'!E154</f>
        <v>36983.166666666664</v>
      </c>
      <c r="F154" s="157">
        <f>'2.40-a,b,c,d,e'!F154</f>
        <v>25.590000152587798</v>
      </c>
      <c r="G154" s="157">
        <f>'2.40-a,b,c,d,e'!G154</f>
        <v>-809.99946594240055</v>
      </c>
      <c r="H154" s="157">
        <f t="shared" si="14"/>
        <v>6002.6183816581888</v>
      </c>
      <c r="I154" s="157">
        <f t="shared" si="15"/>
        <v>2159.9998474122012</v>
      </c>
      <c r="J154" s="157">
        <f t="shared" si="16"/>
        <v>8162.61822907039</v>
      </c>
      <c r="K154" s="157">
        <f t="shared" si="17"/>
        <v>0</v>
      </c>
      <c r="L154" s="157">
        <f t="shared" si="18"/>
        <v>8162.61822907039</v>
      </c>
      <c r="M154" s="167">
        <f t="shared" si="19"/>
        <v>1</v>
      </c>
      <c r="N154" s="167">
        <f t="shared" si="20"/>
        <v>0</v>
      </c>
    </row>
    <row r="155" spans="1:14" ht="15" customHeight="1" x14ac:dyDescent="0.2">
      <c r="A155" s="152"/>
      <c r="B155" s="152"/>
      <c r="C155" s="152"/>
      <c r="D155" s="152"/>
      <c r="E155" s="153">
        <f>'2.40-a,b,c,d,e'!E155</f>
        <v>36984.166666666664</v>
      </c>
      <c r="F155" s="157">
        <f>'2.40-a,b,c,d,e'!F155</f>
        <v>26.190000534057599</v>
      </c>
      <c r="G155" s="157">
        <f>'2.40-a,b,c,d,e'!G155</f>
        <v>600.00038146980114</v>
      </c>
      <c r="H155" s="157">
        <f t="shared" si="14"/>
        <v>8762.6186105401903</v>
      </c>
      <c r="I155" s="157">
        <f t="shared" si="15"/>
        <v>0</v>
      </c>
      <c r="J155" s="157">
        <f t="shared" si="16"/>
        <v>8762.6186105401903</v>
      </c>
      <c r="K155" s="157">
        <f t="shared" si="17"/>
        <v>600.00038146980023</v>
      </c>
      <c r="L155" s="157">
        <f t="shared" si="18"/>
        <v>8162.61822907039</v>
      </c>
      <c r="M155" s="167">
        <f t="shared" si="19"/>
        <v>0</v>
      </c>
      <c r="N155" s="167">
        <f t="shared" si="20"/>
        <v>0</v>
      </c>
    </row>
    <row r="156" spans="1:14" ht="15" customHeight="1" x14ac:dyDescent="0.2">
      <c r="A156" s="152"/>
      <c r="B156" s="152"/>
      <c r="C156" s="152"/>
      <c r="D156" s="152"/>
      <c r="E156" s="153">
        <f>'2.40-a,b,c,d,e'!E156</f>
        <v>36985.166666666664</v>
      </c>
      <c r="F156" s="157">
        <f>'2.40-a,b,c,d,e'!F156</f>
        <v>27.120000839233398</v>
      </c>
      <c r="G156" s="157">
        <f>'2.40-a,b,c,d,e'!G156</f>
        <v>930.00030517579899</v>
      </c>
      <c r="H156" s="157">
        <f t="shared" si="14"/>
        <v>9092.6185342461886</v>
      </c>
      <c r="I156" s="157">
        <f t="shared" si="15"/>
        <v>0</v>
      </c>
      <c r="J156" s="157">
        <f t="shared" si="16"/>
        <v>9092.6185342461886</v>
      </c>
      <c r="K156" s="157">
        <f t="shared" si="17"/>
        <v>930.00030517579853</v>
      </c>
      <c r="L156" s="157">
        <f t="shared" si="18"/>
        <v>8162.61822907039</v>
      </c>
      <c r="M156" s="167">
        <f t="shared" si="19"/>
        <v>0</v>
      </c>
      <c r="N156" s="167">
        <f t="shared" si="20"/>
        <v>0</v>
      </c>
    </row>
    <row r="157" spans="1:14" ht="15" customHeight="1" x14ac:dyDescent="0.2">
      <c r="A157" s="152"/>
      <c r="B157" s="152"/>
      <c r="C157" s="152"/>
      <c r="D157" s="152"/>
      <c r="E157" s="153">
        <f>'2.40-a,b,c,d,e'!E157</f>
        <v>36986.166666666664</v>
      </c>
      <c r="F157" s="157">
        <f>'2.40-a,b,c,d,e'!F157</f>
        <v>27.2600002288818</v>
      </c>
      <c r="G157" s="157">
        <f>'2.40-a,b,c,d,e'!G157</f>
        <v>139.99938964840197</v>
      </c>
      <c r="H157" s="157">
        <f t="shared" si="14"/>
        <v>8302.6176187187921</v>
      </c>
      <c r="I157" s="157">
        <f t="shared" si="15"/>
        <v>0</v>
      </c>
      <c r="J157" s="157">
        <f t="shared" si="16"/>
        <v>8302.6176187187921</v>
      </c>
      <c r="K157" s="157">
        <f t="shared" si="17"/>
        <v>139.99938964840203</v>
      </c>
      <c r="L157" s="157">
        <f t="shared" si="18"/>
        <v>8162.61822907039</v>
      </c>
      <c r="M157" s="167">
        <f t="shared" si="19"/>
        <v>0</v>
      </c>
      <c r="N157" s="167">
        <f t="shared" si="20"/>
        <v>0</v>
      </c>
    </row>
    <row r="158" spans="1:14" ht="15" customHeight="1" x14ac:dyDescent="0.2">
      <c r="A158" s="152"/>
      <c r="B158" s="152"/>
      <c r="C158" s="152"/>
      <c r="D158" s="152"/>
      <c r="E158" s="153">
        <f>'2.40-a,b,c,d,e'!E158</f>
        <v>36987.166666666664</v>
      </c>
      <c r="F158" s="157">
        <f>'2.40-a,b,c,d,e'!F158</f>
        <v>27.059999465942301</v>
      </c>
      <c r="G158" s="157">
        <f>'2.40-a,b,c,d,e'!G158</f>
        <v>-200.00076293949931</v>
      </c>
      <c r="H158" s="157">
        <f t="shared" si="14"/>
        <v>7962.6174661308905</v>
      </c>
      <c r="I158" s="157">
        <f t="shared" si="15"/>
        <v>0</v>
      </c>
      <c r="J158" s="157">
        <f t="shared" si="16"/>
        <v>7962.6174661308905</v>
      </c>
      <c r="K158" s="157">
        <f t="shared" si="17"/>
        <v>0</v>
      </c>
      <c r="L158" s="157">
        <f t="shared" si="18"/>
        <v>7962.6174661308905</v>
      </c>
      <c r="M158" s="167">
        <f t="shared" si="19"/>
        <v>0</v>
      </c>
      <c r="N158" s="167">
        <f t="shared" si="20"/>
        <v>0</v>
      </c>
    </row>
    <row r="159" spans="1:14" ht="15" customHeight="1" x14ac:dyDescent="0.2">
      <c r="A159" s="152"/>
      <c r="B159" s="152"/>
      <c r="C159" s="152"/>
      <c r="D159" s="152"/>
      <c r="E159" s="153">
        <f>'2.40-a,b,c,d,e'!E159</f>
        <v>36990.166666666664</v>
      </c>
      <c r="F159" s="157">
        <f>'2.40-a,b,c,d,e'!F159</f>
        <v>27.340000152587798</v>
      </c>
      <c r="G159" s="157">
        <f>'2.40-a,b,c,d,e'!G159</f>
        <v>280.00068664549713</v>
      </c>
      <c r="H159" s="157">
        <f t="shared" si="14"/>
        <v>8242.6181527763874</v>
      </c>
      <c r="I159" s="157">
        <f t="shared" si="15"/>
        <v>0</v>
      </c>
      <c r="J159" s="157">
        <f t="shared" si="16"/>
        <v>8242.6181527763874</v>
      </c>
      <c r="K159" s="157">
        <f t="shared" si="17"/>
        <v>79.999923705997389</v>
      </c>
      <c r="L159" s="157">
        <f t="shared" si="18"/>
        <v>8162.61822907039</v>
      </c>
      <c r="M159" s="167">
        <f t="shared" si="19"/>
        <v>0</v>
      </c>
      <c r="N159" s="167">
        <f t="shared" si="20"/>
        <v>0</v>
      </c>
    </row>
    <row r="160" spans="1:14" ht="15" customHeight="1" x14ac:dyDescent="0.2">
      <c r="A160" s="152"/>
      <c r="B160" s="152"/>
      <c r="C160" s="152"/>
      <c r="D160" s="152"/>
      <c r="E160" s="153">
        <f>'2.40-a,b,c,d,e'!E160</f>
        <v>36991.166666666664</v>
      </c>
      <c r="F160" s="157">
        <f>'2.40-a,b,c,d,e'!F160</f>
        <v>28.4799995422363</v>
      </c>
      <c r="G160" s="157">
        <f>'2.40-a,b,c,d,e'!G160</f>
        <v>1139.9993896485014</v>
      </c>
      <c r="H160" s="157">
        <f t="shared" si="14"/>
        <v>9302.6176187188921</v>
      </c>
      <c r="I160" s="157">
        <f t="shared" si="15"/>
        <v>0</v>
      </c>
      <c r="J160" s="157">
        <f t="shared" si="16"/>
        <v>9302.6176187188921</v>
      </c>
      <c r="K160" s="157">
        <f t="shared" si="17"/>
        <v>1139.9993896485021</v>
      </c>
      <c r="L160" s="157">
        <f t="shared" si="18"/>
        <v>8162.61822907039</v>
      </c>
      <c r="M160" s="167">
        <f t="shared" si="19"/>
        <v>0</v>
      </c>
      <c r="N160" s="167">
        <f t="shared" si="20"/>
        <v>0</v>
      </c>
    </row>
    <row r="161" spans="1:14" ht="15" customHeight="1" x14ac:dyDescent="0.2">
      <c r="A161" s="152"/>
      <c r="B161" s="152"/>
      <c r="C161" s="152"/>
      <c r="D161" s="152"/>
      <c r="E161" s="153">
        <f>'2.40-a,b,c,d,e'!E161</f>
        <v>36992.166666666664</v>
      </c>
      <c r="F161" s="157">
        <f>'2.40-a,b,c,d,e'!F161</f>
        <v>28.1800003051757</v>
      </c>
      <c r="G161" s="157">
        <f>'2.40-a,b,c,d,e'!G161</f>
        <v>-299.99923706060019</v>
      </c>
      <c r="H161" s="157">
        <f t="shared" si="14"/>
        <v>7862.6189920097895</v>
      </c>
      <c r="I161" s="157">
        <f t="shared" si="15"/>
        <v>0</v>
      </c>
      <c r="J161" s="157">
        <f t="shared" si="16"/>
        <v>7862.6189920097895</v>
      </c>
      <c r="K161" s="157">
        <f t="shared" si="17"/>
        <v>0</v>
      </c>
      <c r="L161" s="157">
        <f t="shared" si="18"/>
        <v>7862.6189920097895</v>
      </c>
      <c r="M161" s="167">
        <f t="shared" si="19"/>
        <v>0</v>
      </c>
      <c r="N161" s="167">
        <f t="shared" si="20"/>
        <v>0</v>
      </c>
    </row>
    <row r="162" spans="1:14" ht="15" customHeight="1" x14ac:dyDescent="0.2">
      <c r="A162" s="152"/>
      <c r="B162" s="152"/>
      <c r="C162" s="152"/>
      <c r="D162" s="152"/>
      <c r="E162" s="153">
        <f>'2.40-a,b,c,d,e'!E162</f>
        <v>36993.166666666664</v>
      </c>
      <c r="F162" s="157">
        <f>'2.40-a,b,c,d,e'!F162</f>
        <v>28.25</v>
      </c>
      <c r="G162" s="157">
        <f>'2.40-a,b,c,d,e'!G162</f>
        <v>69.999694824300462</v>
      </c>
      <c r="H162" s="157">
        <f t="shared" si="14"/>
        <v>7932.6186868340901</v>
      </c>
      <c r="I162" s="157">
        <f t="shared" si="15"/>
        <v>0</v>
      </c>
      <c r="J162" s="157">
        <f t="shared" si="16"/>
        <v>7932.6186868340901</v>
      </c>
      <c r="K162" s="157">
        <f t="shared" si="17"/>
        <v>0</v>
      </c>
      <c r="L162" s="157">
        <f t="shared" si="18"/>
        <v>7932.6186868340901</v>
      </c>
      <c r="M162" s="167">
        <f t="shared" si="19"/>
        <v>0</v>
      </c>
      <c r="N162" s="167">
        <f t="shared" si="20"/>
        <v>0</v>
      </c>
    </row>
    <row r="163" spans="1:14" ht="15" customHeight="1" x14ac:dyDescent="0.2">
      <c r="A163" s="152"/>
      <c r="B163" s="152"/>
      <c r="C163" s="152"/>
      <c r="D163" s="152"/>
      <c r="E163" s="153">
        <f>'2.40-a,b,c,d,e'!E163</f>
        <v>36997.166666666664</v>
      </c>
      <c r="F163" s="157">
        <f>'2.40-a,b,c,d,e'!F163</f>
        <v>28.790000915527301</v>
      </c>
      <c r="G163" s="157">
        <f>'2.40-a,b,c,d,e'!G163</f>
        <v>540.00091552730112</v>
      </c>
      <c r="H163" s="157">
        <f t="shared" si="14"/>
        <v>8472.619602361392</v>
      </c>
      <c r="I163" s="157">
        <f t="shared" si="15"/>
        <v>0</v>
      </c>
      <c r="J163" s="157">
        <f t="shared" si="16"/>
        <v>8472.619602361392</v>
      </c>
      <c r="K163" s="157">
        <f t="shared" si="17"/>
        <v>310.00137329100198</v>
      </c>
      <c r="L163" s="157">
        <f t="shared" si="18"/>
        <v>8162.61822907039</v>
      </c>
      <c r="M163" s="167">
        <f t="shared" si="19"/>
        <v>0</v>
      </c>
      <c r="N163" s="167">
        <f t="shared" si="20"/>
        <v>0</v>
      </c>
    </row>
    <row r="164" spans="1:14" ht="15" customHeight="1" x14ac:dyDescent="0.2">
      <c r="A164" s="152"/>
      <c r="B164" s="152"/>
      <c r="C164" s="152"/>
      <c r="D164" s="152"/>
      <c r="E164" s="153">
        <f>'2.40-a,b,c,d,e'!E164</f>
        <v>36998.166666666664</v>
      </c>
      <c r="F164" s="157">
        <f>'2.40-a,b,c,d,e'!F164</f>
        <v>28.2399997711181</v>
      </c>
      <c r="G164" s="157">
        <f>'2.40-a,b,c,d,e'!G164</f>
        <v>-550.00114440920106</v>
      </c>
      <c r="H164" s="157">
        <f t="shared" si="14"/>
        <v>7612.6170846611894</v>
      </c>
      <c r="I164" s="157">
        <f t="shared" si="15"/>
        <v>0</v>
      </c>
      <c r="J164" s="157">
        <f t="shared" si="16"/>
        <v>7612.6170846611894</v>
      </c>
      <c r="K164" s="157">
        <f t="shared" si="17"/>
        <v>0</v>
      </c>
      <c r="L164" s="157">
        <f t="shared" si="18"/>
        <v>7612.6170846611894</v>
      </c>
      <c r="M164" s="167">
        <f t="shared" si="19"/>
        <v>0</v>
      </c>
      <c r="N164" s="167">
        <f t="shared" si="20"/>
        <v>0</v>
      </c>
    </row>
    <row r="165" spans="1:14" ht="15" customHeight="1" x14ac:dyDescent="0.2">
      <c r="A165" s="152"/>
      <c r="B165" s="152"/>
      <c r="C165" s="152"/>
      <c r="D165" s="152"/>
      <c r="E165" s="153">
        <f>'2.40-a,b,c,d,e'!E165</f>
        <v>36999.166666666664</v>
      </c>
      <c r="F165" s="157">
        <f>'2.40-a,b,c,d,e'!F165</f>
        <v>27.9500007629394</v>
      </c>
      <c r="G165" s="157">
        <f>'2.40-a,b,c,d,e'!G165</f>
        <v>-289.99900817870025</v>
      </c>
      <c r="H165" s="157">
        <f t="shared" si="14"/>
        <v>7322.6180764824894</v>
      </c>
      <c r="I165" s="157">
        <f t="shared" si="15"/>
        <v>0</v>
      </c>
      <c r="J165" s="157">
        <f t="shared" si="16"/>
        <v>7322.6180764824894</v>
      </c>
      <c r="K165" s="157">
        <f t="shared" si="17"/>
        <v>0</v>
      </c>
      <c r="L165" s="157">
        <f t="shared" si="18"/>
        <v>7322.6180764824894</v>
      </c>
      <c r="M165" s="167">
        <f t="shared" si="19"/>
        <v>0</v>
      </c>
      <c r="N165" s="167">
        <f t="shared" si="20"/>
        <v>0</v>
      </c>
    </row>
    <row r="166" spans="1:14" ht="15" customHeight="1" x14ac:dyDescent="0.2">
      <c r="A166" s="152"/>
      <c r="B166" s="152"/>
      <c r="C166" s="152"/>
      <c r="D166" s="152"/>
      <c r="E166" s="153">
        <f>'2.40-a,b,c,d,e'!E166</f>
        <v>37000.166666666664</v>
      </c>
      <c r="F166" s="157">
        <f>'2.40-a,b,c,d,e'!F166</f>
        <v>27.829999923706001</v>
      </c>
      <c r="G166" s="157">
        <f>'2.40-a,b,c,d,e'!G166</f>
        <v>-120.00083923339844</v>
      </c>
      <c r="H166" s="157">
        <f t="shared" si="14"/>
        <v>7202.617237249091</v>
      </c>
      <c r="I166" s="157">
        <f t="shared" si="15"/>
        <v>0</v>
      </c>
      <c r="J166" s="157">
        <f t="shared" si="16"/>
        <v>7202.617237249091</v>
      </c>
      <c r="K166" s="157">
        <f t="shared" si="17"/>
        <v>0</v>
      </c>
      <c r="L166" s="157">
        <f t="shared" si="18"/>
        <v>7202.617237249091</v>
      </c>
      <c r="M166" s="167">
        <f t="shared" si="19"/>
        <v>0</v>
      </c>
      <c r="N166" s="167">
        <f t="shared" si="20"/>
        <v>0</v>
      </c>
    </row>
    <row r="167" spans="1:14" ht="15" customHeight="1" x14ac:dyDescent="0.2">
      <c r="A167" s="152"/>
      <c r="B167" s="152"/>
      <c r="C167" s="152"/>
      <c r="D167" s="152"/>
      <c r="E167" s="153">
        <f>'2.40-a,b,c,d,e'!E167</f>
        <v>37001.166666666664</v>
      </c>
      <c r="F167" s="157">
        <f>'2.40-a,b,c,d,e'!F167</f>
        <v>27.280000686645501</v>
      </c>
      <c r="G167" s="157">
        <f>'2.40-a,b,c,d,e'!G167</f>
        <v>-549.99923706050072</v>
      </c>
      <c r="H167" s="157">
        <f t="shared" si="14"/>
        <v>6652.6180001885905</v>
      </c>
      <c r="I167" s="157">
        <f t="shared" si="15"/>
        <v>0</v>
      </c>
      <c r="J167" s="157">
        <f t="shared" si="16"/>
        <v>6652.6180001885905</v>
      </c>
      <c r="K167" s="157">
        <f t="shared" si="17"/>
        <v>0</v>
      </c>
      <c r="L167" s="157">
        <f t="shared" si="18"/>
        <v>6652.6180001885905</v>
      </c>
      <c r="M167" s="167">
        <f t="shared" si="19"/>
        <v>0</v>
      </c>
      <c r="N167" s="167">
        <f t="shared" si="20"/>
        <v>0</v>
      </c>
    </row>
    <row r="168" spans="1:14" ht="15" customHeight="1" x14ac:dyDescent="0.2">
      <c r="A168" s="152"/>
      <c r="B168" s="152"/>
      <c r="C168" s="152"/>
      <c r="D168" s="152"/>
      <c r="E168" s="153">
        <f>'2.40-a,b,c,d,e'!E168</f>
        <v>37004.166666666664</v>
      </c>
      <c r="F168" s="157">
        <f>'2.40-a,b,c,d,e'!F168</f>
        <v>27.610000610351499</v>
      </c>
      <c r="G168" s="157">
        <f>'2.40-a,b,c,d,e'!G168</f>
        <v>329.99992370599784</v>
      </c>
      <c r="H168" s="157">
        <f t="shared" si="14"/>
        <v>6982.6179238945879</v>
      </c>
      <c r="I168" s="157">
        <f t="shared" si="15"/>
        <v>0</v>
      </c>
      <c r="J168" s="157">
        <f t="shared" si="16"/>
        <v>6982.6179238945879</v>
      </c>
      <c r="K168" s="157">
        <f t="shared" si="17"/>
        <v>0</v>
      </c>
      <c r="L168" s="157">
        <f t="shared" si="18"/>
        <v>6982.6179238945879</v>
      </c>
      <c r="M168" s="167">
        <f t="shared" si="19"/>
        <v>0</v>
      </c>
      <c r="N168" s="167">
        <f t="shared" si="20"/>
        <v>0</v>
      </c>
    </row>
    <row r="169" spans="1:14" ht="15" customHeight="1" x14ac:dyDescent="0.2">
      <c r="A169" s="152"/>
      <c r="B169" s="152"/>
      <c r="C169" s="152"/>
      <c r="D169" s="152"/>
      <c r="E169" s="153">
        <f>'2.40-a,b,c,d,e'!E169</f>
        <v>37005.166666666664</v>
      </c>
      <c r="F169" s="157">
        <f>'2.40-a,b,c,d,e'!F169</f>
        <v>26.860000610351499</v>
      </c>
      <c r="G169" s="157">
        <f>'2.40-a,b,c,d,e'!G169</f>
        <v>-750</v>
      </c>
      <c r="H169" s="157">
        <f t="shared" si="14"/>
        <v>6232.6179238945879</v>
      </c>
      <c r="I169" s="157">
        <f t="shared" si="15"/>
        <v>0</v>
      </c>
      <c r="J169" s="157">
        <f t="shared" si="16"/>
        <v>6232.6179238945879</v>
      </c>
      <c r="K169" s="157">
        <f t="shared" si="17"/>
        <v>0</v>
      </c>
      <c r="L169" s="157">
        <f t="shared" si="18"/>
        <v>6232.6179238945879</v>
      </c>
      <c r="M169" s="167">
        <f t="shared" si="19"/>
        <v>0</v>
      </c>
      <c r="N169" s="167">
        <f t="shared" si="20"/>
        <v>0</v>
      </c>
    </row>
    <row r="170" spans="1:14" ht="15" customHeight="1" x14ac:dyDescent="0.2">
      <c r="A170" s="152"/>
      <c r="B170" s="152"/>
      <c r="C170" s="152"/>
      <c r="D170" s="152"/>
      <c r="E170" s="153">
        <f>'2.40-a,b,c,d,e'!E170</f>
        <v>37006.166666666664</v>
      </c>
      <c r="F170" s="157">
        <f>'2.40-a,b,c,d,e'!F170</f>
        <v>27.290000915527301</v>
      </c>
      <c r="G170" s="157">
        <f>'2.40-a,b,c,d,e'!G170</f>
        <v>430.00030517580257</v>
      </c>
      <c r="H170" s="157">
        <f t="shared" si="14"/>
        <v>6662.61822907039</v>
      </c>
      <c r="I170" s="157">
        <f t="shared" si="15"/>
        <v>0</v>
      </c>
      <c r="J170" s="157">
        <f t="shared" si="16"/>
        <v>6662.61822907039</v>
      </c>
      <c r="K170" s="157">
        <f t="shared" si="17"/>
        <v>0</v>
      </c>
      <c r="L170" s="157">
        <f t="shared" si="18"/>
        <v>6662.61822907039</v>
      </c>
      <c r="M170" s="167">
        <f t="shared" si="19"/>
        <v>0</v>
      </c>
      <c r="N170" s="167">
        <f t="shared" si="20"/>
        <v>0</v>
      </c>
    </row>
    <row r="171" spans="1:14" ht="15" customHeight="1" x14ac:dyDescent="0.2">
      <c r="A171" s="152"/>
      <c r="B171" s="152"/>
      <c r="C171" s="152"/>
      <c r="D171" s="152"/>
      <c r="E171" s="153">
        <f>'2.40-a,b,c,d,e'!E171</f>
        <v>37007.166666666664</v>
      </c>
      <c r="F171" s="157">
        <f>'2.40-a,b,c,d,e'!F171</f>
        <v>28.440000534057599</v>
      </c>
      <c r="G171" s="157">
        <f>'2.40-a,b,c,d,e'!G171</f>
        <v>1149.9996185302982</v>
      </c>
      <c r="H171" s="157">
        <f t="shared" si="14"/>
        <v>7812.617847600688</v>
      </c>
      <c r="I171" s="157">
        <f t="shared" si="15"/>
        <v>0</v>
      </c>
      <c r="J171" s="157">
        <f t="shared" si="16"/>
        <v>7812.617847600688</v>
      </c>
      <c r="K171" s="157">
        <f t="shared" si="17"/>
        <v>0</v>
      </c>
      <c r="L171" s="157">
        <f t="shared" si="18"/>
        <v>7812.617847600688</v>
      </c>
      <c r="M171" s="167">
        <f t="shared" si="19"/>
        <v>0</v>
      </c>
      <c r="N171" s="167">
        <f t="shared" si="20"/>
        <v>0</v>
      </c>
    </row>
    <row r="172" spans="1:14" ht="15" customHeight="1" x14ac:dyDescent="0.2">
      <c r="A172" s="152"/>
      <c r="B172" s="152"/>
      <c r="C172" s="152"/>
      <c r="D172" s="152"/>
      <c r="E172" s="153">
        <f>'2.40-a,b,c,d,e'!E172</f>
        <v>37008.166666666664</v>
      </c>
      <c r="F172" s="157">
        <f>'2.40-a,b,c,d,e'!F172</f>
        <v>28.270000457763601</v>
      </c>
      <c r="G172" s="157">
        <f>'2.40-a,b,c,d,e'!G172</f>
        <v>-170.0000762939986</v>
      </c>
      <c r="H172" s="157">
        <f t="shared" si="14"/>
        <v>7642.6177713066891</v>
      </c>
      <c r="I172" s="157">
        <f t="shared" si="15"/>
        <v>0</v>
      </c>
      <c r="J172" s="157">
        <f t="shared" si="16"/>
        <v>7642.6177713066891</v>
      </c>
      <c r="K172" s="157">
        <f t="shared" si="17"/>
        <v>0</v>
      </c>
      <c r="L172" s="157">
        <f t="shared" si="18"/>
        <v>7642.6177713066891</v>
      </c>
      <c r="M172" s="167">
        <f t="shared" si="19"/>
        <v>0</v>
      </c>
      <c r="N172" s="167">
        <f t="shared" si="20"/>
        <v>0</v>
      </c>
    </row>
    <row r="173" spans="1:14" ht="15" customHeight="1" x14ac:dyDescent="0.2">
      <c r="A173" s="152"/>
      <c r="B173" s="152"/>
      <c r="C173" s="152"/>
      <c r="D173" s="152"/>
      <c r="E173" s="153">
        <f>'2.40-a,b,c,d,e'!E173</f>
        <v>37011.166666666664</v>
      </c>
      <c r="F173" s="157">
        <f>'2.40-a,b,c,d,e'!F173</f>
        <v>28.459999084472599</v>
      </c>
      <c r="G173" s="157">
        <f>'2.40-a,b,c,d,e'!G173</f>
        <v>189.99862670899859</v>
      </c>
      <c r="H173" s="157">
        <f t="shared" si="14"/>
        <v>7832.616398015688</v>
      </c>
      <c r="I173" s="157">
        <f t="shared" si="15"/>
        <v>0</v>
      </c>
      <c r="J173" s="157">
        <f t="shared" si="16"/>
        <v>7832.616398015688</v>
      </c>
      <c r="K173" s="157">
        <f t="shared" si="17"/>
        <v>0</v>
      </c>
      <c r="L173" s="157">
        <f t="shared" si="18"/>
        <v>7832.616398015688</v>
      </c>
      <c r="M173" s="167">
        <f t="shared" si="19"/>
        <v>0</v>
      </c>
      <c r="N173" s="167">
        <f t="shared" si="20"/>
        <v>0</v>
      </c>
    </row>
    <row r="174" spans="1:14" ht="15" customHeight="1" x14ac:dyDescent="0.2">
      <c r="A174" s="152"/>
      <c r="B174" s="152"/>
      <c r="C174" s="152"/>
      <c r="D174" s="152"/>
      <c r="E174" s="153">
        <f>'2.40-a,b,c,d,e'!E174</f>
        <v>37012.166666666664</v>
      </c>
      <c r="F174" s="157">
        <f>'2.40-a,b,c,d,e'!F174</f>
        <v>28.940000534057599</v>
      </c>
      <c r="G174" s="157">
        <f>'2.40-a,b,c,d,e'!G174</f>
        <v>480.00144958500005</v>
      </c>
      <c r="H174" s="157">
        <f t="shared" si="14"/>
        <v>8312.617847600688</v>
      </c>
      <c r="I174" s="157">
        <f t="shared" si="15"/>
        <v>0</v>
      </c>
      <c r="J174" s="157">
        <f t="shared" si="16"/>
        <v>8312.617847600688</v>
      </c>
      <c r="K174" s="157">
        <f t="shared" si="17"/>
        <v>149.99961853029799</v>
      </c>
      <c r="L174" s="157">
        <f t="shared" si="18"/>
        <v>8162.61822907039</v>
      </c>
      <c r="M174" s="167">
        <f t="shared" si="19"/>
        <v>0</v>
      </c>
      <c r="N174" s="167">
        <f t="shared" si="20"/>
        <v>0</v>
      </c>
    </row>
    <row r="175" spans="1:14" ht="15" customHeight="1" x14ac:dyDescent="0.2">
      <c r="A175" s="152"/>
      <c r="B175" s="152"/>
      <c r="C175" s="152"/>
      <c r="D175" s="152"/>
      <c r="E175" s="153">
        <f>'2.40-a,b,c,d,e'!E175</f>
        <v>37013.166666666664</v>
      </c>
      <c r="F175" s="157">
        <f>'2.40-a,b,c,d,e'!F175</f>
        <v>27.799999237060501</v>
      </c>
      <c r="G175" s="157">
        <f>'2.40-a,b,c,d,e'!G175</f>
        <v>-1140.0012969970987</v>
      </c>
      <c r="H175" s="157">
        <f t="shared" si="14"/>
        <v>7022.6169320732915</v>
      </c>
      <c r="I175" s="157">
        <f t="shared" si="15"/>
        <v>0</v>
      </c>
      <c r="J175" s="157">
        <f t="shared" si="16"/>
        <v>7022.6169320732915</v>
      </c>
      <c r="K175" s="157">
        <f t="shared" si="17"/>
        <v>0</v>
      </c>
      <c r="L175" s="157">
        <f t="shared" si="18"/>
        <v>7022.6169320732915</v>
      </c>
      <c r="M175" s="167">
        <f t="shared" si="19"/>
        <v>0</v>
      </c>
      <c r="N175" s="167">
        <f t="shared" si="20"/>
        <v>0</v>
      </c>
    </row>
    <row r="176" spans="1:14" ht="15" customHeight="1" x14ac:dyDescent="0.2">
      <c r="A176" s="152"/>
      <c r="B176" s="152"/>
      <c r="C176" s="152"/>
      <c r="D176" s="152"/>
      <c r="E176" s="153">
        <f>'2.40-a,b,c,d,e'!E176</f>
        <v>37014.166666666664</v>
      </c>
      <c r="F176" s="157">
        <f>'2.40-a,b,c,d,e'!F176</f>
        <v>28.4500007629394</v>
      </c>
      <c r="G176" s="157">
        <f>'2.40-a,b,c,d,e'!G176</f>
        <v>650.0015258788992</v>
      </c>
      <c r="H176" s="157">
        <f t="shared" si="14"/>
        <v>7672.6184579521905</v>
      </c>
      <c r="I176" s="157">
        <f t="shared" si="15"/>
        <v>0</v>
      </c>
      <c r="J176" s="157">
        <f t="shared" si="16"/>
        <v>7672.6184579521905</v>
      </c>
      <c r="K176" s="157">
        <f t="shared" si="17"/>
        <v>0</v>
      </c>
      <c r="L176" s="157">
        <f t="shared" si="18"/>
        <v>7672.6184579521905</v>
      </c>
      <c r="M176" s="167">
        <f t="shared" si="19"/>
        <v>0</v>
      </c>
      <c r="N176" s="167">
        <f t="shared" si="20"/>
        <v>0</v>
      </c>
    </row>
    <row r="177" spans="1:14" ht="15" customHeight="1" x14ac:dyDescent="0.2">
      <c r="A177" s="152"/>
      <c r="B177" s="152"/>
      <c r="C177" s="152"/>
      <c r="D177" s="152"/>
      <c r="E177" s="153">
        <f>'2.40-a,b,c,d,e'!E177</f>
        <v>37015.166666666664</v>
      </c>
      <c r="F177" s="157">
        <f>'2.40-a,b,c,d,e'!F177</f>
        <v>28.360000610351499</v>
      </c>
      <c r="G177" s="157">
        <f>'2.40-a,b,c,d,e'!G177</f>
        <v>-90.000152587901283</v>
      </c>
      <c r="H177" s="157">
        <f t="shared" si="14"/>
        <v>7582.618305364289</v>
      </c>
      <c r="I177" s="157">
        <f t="shared" si="15"/>
        <v>0</v>
      </c>
      <c r="J177" s="157">
        <f t="shared" si="16"/>
        <v>7582.618305364289</v>
      </c>
      <c r="K177" s="157">
        <f t="shared" si="17"/>
        <v>0</v>
      </c>
      <c r="L177" s="157">
        <f t="shared" si="18"/>
        <v>7582.618305364289</v>
      </c>
      <c r="M177" s="167">
        <f t="shared" si="19"/>
        <v>0</v>
      </c>
      <c r="N177" s="167">
        <f t="shared" si="20"/>
        <v>0</v>
      </c>
    </row>
    <row r="178" spans="1:14" ht="15" customHeight="1" x14ac:dyDescent="0.2">
      <c r="A178" s="152"/>
      <c r="B178" s="152"/>
      <c r="C178" s="152"/>
      <c r="D178" s="152"/>
      <c r="E178" s="153">
        <f>'2.40-a,b,c,d,e'!E178</f>
        <v>37018.166666666664</v>
      </c>
      <c r="F178" s="157">
        <f>'2.40-a,b,c,d,e'!F178</f>
        <v>27.770000457763601</v>
      </c>
      <c r="G178" s="157">
        <f>'2.40-a,b,c,d,e'!G178</f>
        <v>-590.00015258789767</v>
      </c>
      <c r="H178" s="157">
        <f t="shared" si="14"/>
        <v>6992.6181527763911</v>
      </c>
      <c r="I178" s="157">
        <f t="shared" si="15"/>
        <v>0</v>
      </c>
      <c r="J178" s="157">
        <f t="shared" si="16"/>
        <v>6992.6181527763911</v>
      </c>
      <c r="K178" s="157">
        <f t="shared" si="17"/>
        <v>0</v>
      </c>
      <c r="L178" s="157">
        <f t="shared" si="18"/>
        <v>6992.6181527763911</v>
      </c>
      <c r="M178" s="167">
        <f t="shared" si="19"/>
        <v>0</v>
      </c>
      <c r="N178" s="167">
        <f t="shared" si="20"/>
        <v>0</v>
      </c>
    </row>
    <row r="179" spans="1:14" ht="15" customHeight="1" x14ac:dyDescent="0.2">
      <c r="A179" s="152"/>
      <c r="B179" s="152"/>
      <c r="C179" s="152"/>
      <c r="D179" s="152"/>
      <c r="E179" s="153">
        <f>'2.40-a,b,c,d,e'!E179</f>
        <v>37019.166666666664</v>
      </c>
      <c r="F179" s="157">
        <f>'2.40-a,b,c,d,e'!F179</f>
        <v>27.389999389648398</v>
      </c>
      <c r="G179" s="157">
        <f>'2.40-a,b,c,d,e'!G179</f>
        <v>-380.00106811520243</v>
      </c>
      <c r="H179" s="157">
        <f t="shared" si="14"/>
        <v>6612.6170846611885</v>
      </c>
      <c r="I179" s="157">
        <f t="shared" si="15"/>
        <v>0</v>
      </c>
      <c r="J179" s="157">
        <f t="shared" si="16"/>
        <v>6612.6170846611885</v>
      </c>
      <c r="K179" s="157">
        <f t="shared" si="17"/>
        <v>0</v>
      </c>
      <c r="L179" s="157">
        <f t="shared" si="18"/>
        <v>6612.6170846611885</v>
      </c>
      <c r="M179" s="167">
        <f t="shared" si="19"/>
        <v>0</v>
      </c>
      <c r="N179" s="167">
        <f t="shared" si="20"/>
        <v>0</v>
      </c>
    </row>
    <row r="180" spans="1:14" ht="15" customHeight="1" x14ac:dyDescent="0.2">
      <c r="A180" s="152"/>
      <c r="B180" s="152"/>
      <c r="C180" s="152"/>
      <c r="D180" s="152"/>
      <c r="E180" s="153">
        <f>'2.40-a,b,c,d,e'!E180</f>
        <v>37020.166666666664</v>
      </c>
      <c r="F180" s="157">
        <f>'2.40-a,b,c,d,e'!F180</f>
        <v>28.2299995422363</v>
      </c>
      <c r="G180" s="157">
        <f>'2.40-a,b,c,d,e'!G180</f>
        <v>840.00015258790131</v>
      </c>
      <c r="H180" s="157">
        <f t="shared" si="14"/>
        <v>7452.6172372490901</v>
      </c>
      <c r="I180" s="157">
        <f t="shared" si="15"/>
        <v>0</v>
      </c>
      <c r="J180" s="157">
        <f t="shared" si="16"/>
        <v>7452.6172372490901</v>
      </c>
      <c r="K180" s="157">
        <f t="shared" si="17"/>
        <v>0</v>
      </c>
      <c r="L180" s="157">
        <f t="shared" si="18"/>
        <v>7452.6172372490901</v>
      </c>
      <c r="M180" s="167">
        <f t="shared" si="19"/>
        <v>0</v>
      </c>
      <c r="N180" s="167">
        <f t="shared" si="20"/>
        <v>0</v>
      </c>
    </row>
    <row r="181" spans="1:14" ht="15" customHeight="1" x14ac:dyDescent="0.2">
      <c r="A181" s="152"/>
      <c r="B181" s="152"/>
      <c r="C181" s="152"/>
      <c r="D181" s="152"/>
      <c r="E181" s="153">
        <f>'2.40-a,b,c,d,e'!E181</f>
        <v>37021.166666666664</v>
      </c>
      <c r="F181" s="157">
        <f>'2.40-a,b,c,d,e'!F181</f>
        <v>28.520000457763601</v>
      </c>
      <c r="G181" s="157">
        <f>'2.40-a,b,c,d,e'!G181</f>
        <v>290.00091552730112</v>
      </c>
      <c r="H181" s="157">
        <f t="shared" si="14"/>
        <v>7742.6181527763911</v>
      </c>
      <c r="I181" s="157">
        <f t="shared" si="15"/>
        <v>0</v>
      </c>
      <c r="J181" s="157">
        <f t="shared" si="16"/>
        <v>7742.6181527763911</v>
      </c>
      <c r="K181" s="157">
        <f t="shared" si="17"/>
        <v>0</v>
      </c>
      <c r="L181" s="157">
        <f t="shared" si="18"/>
        <v>7742.6181527763911</v>
      </c>
      <c r="M181" s="167">
        <f t="shared" si="19"/>
        <v>0</v>
      </c>
      <c r="N181" s="167">
        <f t="shared" si="20"/>
        <v>0</v>
      </c>
    </row>
    <row r="182" spans="1:14" ht="15" customHeight="1" x14ac:dyDescent="0.2">
      <c r="A182" s="152"/>
      <c r="B182" s="152"/>
      <c r="C182" s="152"/>
      <c r="D182" s="152"/>
      <c r="E182" s="153">
        <f>'2.40-a,b,c,d,e'!E182</f>
        <v>37022.166666666664</v>
      </c>
      <c r="F182" s="157">
        <f>'2.40-a,b,c,d,e'!F182</f>
        <v>28.549999237060501</v>
      </c>
      <c r="G182" s="157">
        <f>'2.40-a,b,c,d,e'!G182</f>
        <v>29.998779296899869</v>
      </c>
      <c r="H182" s="157">
        <f t="shared" si="14"/>
        <v>7772.6169320732906</v>
      </c>
      <c r="I182" s="157">
        <f t="shared" si="15"/>
        <v>0</v>
      </c>
      <c r="J182" s="157">
        <f t="shared" si="16"/>
        <v>7772.6169320732906</v>
      </c>
      <c r="K182" s="157">
        <f t="shared" si="17"/>
        <v>0</v>
      </c>
      <c r="L182" s="157">
        <f t="shared" si="18"/>
        <v>7772.6169320732906</v>
      </c>
      <c r="M182" s="167">
        <f t="shared" si="19"/>
        <v>0</v>
      </c>
      <c r="N182" s="167">
        <f t="shared" si="20"/>
        <v>0</v>
      </c>
    </row>
    <row r="183" spans="1:14" ht="15" customHeight="1" x14ac:dyDescent="0.2">
      <c r="A183" s="152"/>
      <c r="B183" s="152"/>
      <c r="C183" s="152"/>
      <c r="D183" s="152"/>
      <c r="E183" s="153">
        <f>'2.40-a,b,c,d,e'!E183</f>
        <v>37025.166666666664</v>
      </c>
      <c r="F183" s="157">
        <f>'2.40-a,b,c,d,e'!F183</f>
        <v>28.709999084472599</v>
      </c>
      <c r="G183" s="157">
        <f>'2.40-a,b,c,d,e'!G183</f>
        <v>159.99984741209872</v>
      </c>
      <c r="H183" s="157">
        <f t="shared" si="14"/>
        <v>7932.6167794853891</v>
      </c>
      <c r="I183" s="157">
        <f t="shared" si="15"/>
        <v>0</v>
      </c>
      <c r="J183" s="157">
        <f t="shared" si="16"/>
        <v>7932.6167794853891</v>
      </c>
      <c r="K183" s="157">
        <f t="shared" si="17"/>
        <v>0</v>
      </c>
      <c r="L183" s="157">
        <f t="shared" si="18"/>
        <v>7932.6167794853891</v>
      </c>
      <c r="M183" s="167">
        <f t="shared" si="19"/>
        <v>0</v>
      </c>
      <c r="N183" s="167">
        <f t="shared" si="20"/>
        <v>0</v>
      </c>
    </row>
    <row r="184" spans="1:14" ht="15" customHeight="1" x14ac:dyDescent="0.2">
      <c r="A184" s="152"/>
      <c r="B184" s="152"/>
      <c r="C184" s="152"/>
      <c r="D184" s="152"/>
      <c r="E184" s="153">
        <f>'2.40-a,b,c,d,e'!E184</f>
        <v>37026.166666666664</v>
      </c>
      <c r="F184" s="157">
        <f>'2.40-a,b,c,d,e'!F184</f>
        <v>28.9799995422363</v>
      </c>
      <c r="G184" s="157">
        <f>'2.40-a,b,c,d,e'!G184</f>
        <v>270.0004577637003</v>
      </c>
      <c r="H184" s="157">
        <f t="shared" si="14"/>
        <v>8202.6172372490892</v>
      </c>
      <c r="I184" s="157">
        <f t="shared" si="15"/>
        <v>0</v>
      </c>
      <c r="J184" s="157">
        <f t="shared" si="16"/>
        <v>8202.6172372490892</v>
      </c>
      <c r="K184" s="157">
        <f t="shared" si="17"/>
        <v>39.999008178699114</v>
      </c>
      <c r="L184" s="157">
        <f t="shared" si="18"/>
        <v>8162.61822907039</v>
      </c>
      <c r="M184" s="167">
        <f t="shared" si="19"/>
        <v>0</v>
      </c>
      <c r="N184" s="167">
        <f t="shared" si="20"/>
        <v>0</v>
      </c>
    </row>
    <row r="185" spans="1:14" ht="15" customHeight="1" x14ac:dyDescent="0.2">
      <c r="A185" s="152"/>
      <c r="B185" s="152"/>
      <c r="C185" s="152"/>
      <c r="D185" s="152"/>
      <c r="E185" s="153">
        <f>'2.40-a,b,c,d,e'!E185</f>
        <v>37027.166666666664</v>
      </c>
      <c r="F185" s="157">
        <f>'2.40-a,b,c,d,e'!F185</f>
        <v>28.860000610351499</v>
      </c>
      <c r="G185" s="157">
        <f>'2.40-a,b,c,d,e'!G185</f>
        <v>-119.99893188480115</v>
      </c>
      <c r="H185" s="157">
        <f t="shared" si="14"/>
        <v>8042.6192971855889</v>
      </c>
      <c r="I185" s="157">
        <f t="shared" si="15"/>
        <v>0</v>
      </c>
      <c r="J185" s="157">
        <f t="shared" si="16"/>
        <v>8042.6192971855889</v>
      </c>
      <c r="K185" s="157">
        <f t="shared" si="17"/>
        <v>0</v>
      </c>
      <c r="L185" s="157">
        <f t="shared" si="18"/>
        <v>8042.6192971855889</v>
      </c>
      <c r="M185" s="167">
        <f t="shared" si="19"/>
        <v>0</v>
      </c>
      <c r="N185" s="167">
        <f t="shared" si="20"/>
        <v>0</v>
      </c>
    </row>
    <row r="186" spans="1:14" ht="15" customHeight="1" x14ac:dyDescent="0.2">
      <c r="A186" s="152"/>
      <c r="B186" s="152"/>
      <c r="C186" s="152"/>
      <c r="D186" s="152"/>
      <c r="E186" s="153">
        <f>'2.40-a,b,c,d,e'!E186</f>
        <v>37028.166666666664</v>
      </c>
      <c r="F186" s="157">
        <f>'2.40-a,b,c,d,e'!F186</f>
        <v>28.909999847412099</v>
      </c>
      <c r="G186" s="157">
        <f>'2.40-a,b,c,d,e'!G186</f>
        <v>49.999237060600166</v>
      </c>
      <c r="H186" s="157">
        <f t="shared" si="14"/>
        <v>8092.6185342461895</v>
      </c>
      <c r="I186" s="157">
        <f t="shared" si="15"/>
        <v>0</v>
      </c>
      <c r="J186" s="157">
        <f t="shared" si="16"/>
        <v>8092.6185342461895</v>
      </c>
      <c r="K186" s="157">
        <f t="shared" si="17"/>
        <v>0</v>
      </c>
      <c r="L186" s="157">
        <f t="shared" si="18"/>
        <v>8092.6185342461895</v>
      </c>
      <c r="M186" s="167">
        <f t="shared" si="19"/>
        <v>0</v>
      </c>
      <c r="N186" s="167">
        <f t="shared" si="20"/>
        <v>0</v>
      </c>
    </row>
    <row r="187" spans="1:14" ht="15" customHeight="1" x14ac:dyDescent="0.2">
      <c r="A187" s="152"/>
      <c r="B187" s="152"/>
      <c r="C187" s="152"/>
      <c r="D187" s="152"/>
      <c r="E187" s="153">
        <f>'2.40-a,b,c,d,e'!E187</f>
        <v>37029.166666666664</v>
      </c>
      <c r="F187" s="157">
        <f>'2.40-a,b,c,d,e'!F187</f>
        <v>29.909999847412099</v>
      </c>
      <c r="G187" s="157">
        <f>'2.40-a,b,c,d,e'!G187</f>
        <v>1000</v>
      </c>
      <c r="H187" s="157">
        <f t="shared" si="14"/>
        <v>9092.6185342461904</v>
      </c>
      <c r="I187" s="157">
        <f t="shared" si="15"/>
        <v>0</v>
      </c>
      <c r="J187" s="157">
        <f t="shared" si="16"/>
        <v>9092.6185342461904</v>
      </c>
      <c r="K187" s="157">
        <f t="shared" si="17"/>
        <v>930.00030517580035</v>
      </c>
      <c r="L187" s="157">
        <f t="shared" si="18"/>
        <v>8162.61822907039</v>
      </c>
      <c r="M187" s="167">
        <f t="shared" si="19"/>
        <v>0</v>
      </c>
      <c r="N187" s="167">
        <f t="shared" si="20"/>
        <v>0</v>
      </c>
    </row>
    <row r="188" spans="1:14" ht="15" customHeight="1" x14ac:dyDescent="0.2">
      <c r="A188" s="152"/>
      <c r="B188" s="152"/>
      <c r="C188" s="152"/>
      <c r="D188" s="152"/>
      <c r="E188" s="153">
        <f>'2.40-a,b,c,d,e'!E188</f>
        <v>37032.166666666664</v>
      </c>
      <c r="F188" s="157">
        <f>'2.40-a,b,c,d,e'!F188</f>
        <v>29.9799995422363</v>
      </c>
      <c r="G188" s="157">
        <f>'2.40-a,b,c,d,e'!G188</f>
        <v>69.999694824200986</v>
      </c>
      <c r="H188" s="157">
        <f t="shared" si="14"/>
        <v>8232.6179238945915</v>
      </c>
      <c r="I188" s="157">
        <f t="shared" si="15"/>
        <v>0</v>
      </c>
      <c r="J188" s="157">
        <f t="shared" si="16"/>
        <v>8232.6179238945915</v>
      </c>
      <c r="K188" s="157">
        <f t="shared" si="17"/>
        <v>69.99969482420147</v>
      </c>
      <c r="L188" s="157">
        <f t="shared" si="18"/>
        <v>8162.61822907039</v>
      </c>
      <c r="M188" s="167">
        <f t="shared" si="19"/>
        <v>0</v>
      </c>
      <c r="N188" s="167">
        <f t="shared" si="20"/>
        <v>0</v>
      </c>
    </row>
    <row r="189" spans="1:14" ht="15" customHeight="1" x14ac:dyDescent="0.2">
      <c r="A189" s="152"/>
      <c r="B189" s="152"/>
      <c r="C189" s="152"/>
      <c r="D189" s="152"/>
      <c r="E189" s="153">
        <f>'2.40-a,b,c,d,e'!E189</f>
        <v>37033.166666666664</v>
      </c>
      <c r="F189" s="157">
        <f>'2.40-a,b,c,d,e'!F189</f>
        <v>29.7399997711181</v>
      </c>
      <c r="G189" s="157">
        <f>'2.40-a,b,c,d,e'!G189</f>
        <v>-239.99977111819959</v>
      </c>
      <c r="H189" s="157">
        <f t="shared" si="14"/>
        <v>7922.6184579521905</v>
      </c>
      <c r="I189" s="157">
        <f t="shared" si="15"/>
        <v>0</v>
      </c>
      <c r="J189" s="157">
        <f t="shared" si="16"/>
        <v>7922.6184579521905</v>
      </c>
      <c r="K189" s="157">
        <f t="shared" si="17"/>
        <v>0</v>
      </c>
      <c r="L189" s="157">
        <f t="shared" si="18"/>
        <v>7922.6184579521905</v>
      </c>
      <c r="M189" s="167">
        <f t="shared" si="19"/>
        <v>0</v>
      </c>
      <c r="N189" s="167">
        <f t="shared" si="20"/>
        <v>0</v>
      </c>
    </row>
    <row r="190" spans="1:14" ht="15" customHeight="1" x14ac:dyDescent="0.2">
      <c r="A190" s="152"/>
      <c r="B190" s="152"/>
      <c r="C190" s="152"/>
      <c r="D190" s="152"/>
      <c r="E190" s="153">
        <f>'2.40-a,b,c,d,e'!E190</f>
        <v>37034.166666666664</v>
      </c>
      <c r="F190" s="157">
        <f>'2.40-a,b,c,d,e'!F190</f>
        <v>29.579999923706001</v>
      </c>
      <c r="G190" s="157">
        <f>'2.40-a,b,c,d,e'!G190</f>
        <v>-159.99984741209872</v>
      </c>
      <c r="H190" s="157">
        <f t="shared" si="14"/>
        <v>7762.618610540092</v>
      </c>
      <c r="I190" s="157">
        <f t="shared" si="15"/>
        <v>0</v>
      </c>
      <c r="J190" s="157">
        <f t="shared" si="16"/>
        <v>7762.618610540092</v>
      </c>
      <c r="K190" s="157">
        <f t="shared" si="17"/>
        <v>0</v>
      </c>
      <c r="L190" s="157">
        <f t="shared" si="18"/>
        <v>7762.618610540092</v>
      </c>
      <c r="M190" s="167">
        <f t="shared" si="19"/>
        <v>0</v>
      </c>
      <c r="N190" s="167">
        <f t="shared" si="20"/>
        <v>0</v>
      </c>
    </row>
    <row r="191" spans="1:14" ht="15" customHeight="1" x14ac:dyDescent="0.2">
      <c r="A191" s="152"/>
      <c r="B191" s="152"/>
      <c r="C191" s="152"/>
      <c r="D191" s="152"/>
      <c r="E191" s="153">
        <f>'2.40-a,b,c,d,e'!E191</f>
        <v>37035.166666666664</v>
      </c>
      <c r="F191" s="157">
        <f>'2.40-a,b,c,d,e'!F191</f>
        <v>28.409999847412099</v>
      </c>
      <c r="G191" s="157">
        <f>'2.40-a,b,c,d,e'!G191</f>
        <v>-1170.0000762939026</v>
      </c>
      <c r="H191" s="157">
        <f t="shared" si="14"/>
        <v>6592.6185342461895</v>
      </c>
      <c r="I191" s="157">
        <f t="shared" si="15"/>
        <v>0</v>
      </c>
      <c r="J191" s="157">
        <f t="shared" si="16"/>
        <v>6592.6185342461895</v>
      </c>
      <c r="K191" s="157">
        <f t="shared" si="17"/>
        <v>0</v>
      </c>
      <c r="L191" s="157">
        <f t="shared" si="18"/>
        <v>6592.6185342461895</v>
      </c>
      <c r="M191" s="167">
        <f t="shared" si="19"/>
        <v>0</v>
      </c>
      <c r="N191" s="167">
        <f t="shared" si="20"/>
        <v>0</v>
      </c>
    </row>
    <row r="192" spans="1:14" ht="15" customHeight="1" x14ac:dyDescent="0.2">
      <c r="A192" s="152"/>
      <c r="B192" s="152"/>
      <c r="C192" s="152"/>
      <c r="D192" s="152"/>
      <c r="E192" s="153">
        <f>'2.40-a,b,c,d,e'!E192</f>
        <v>37036.166666666664</v>
      </c>
      <c r="F192" s="157">
        <f>'2.40-a,b,c,d,e'!F192</f>
        <v>28.379999160766602</v>
      </c>
      <c r="G192" s="157">
        <f>'2.40-a,b,c,d,e'!G192</f>
        <v>-30.000686645497154</v>
      </c>
      <c r="H192" s="157">
        <f t="shared" si="14"/>
        <v>6562.6178476006926</v>
      </c>
      <c r="I192" s="157">
        <f t="shared" si="15"/>
        <v>0</v>
      </c>
      <c r="J192" s="157">
        <f t="shared" si="16"/>
        <v>6562.6178476006926</v>
      </c>
      <c r="K192" s="157">
        <f t="shared" si="17"/>
        <v>0</v>
      </c>
      <c r="L192" s="157">
        <f t="shared" si="18"/>
        <v>6562.6178476006926</v>
      </c>
      <c r="M192" s="167">
        <f t="shared" si="19"/>
        <v>0</v>
      </c>
      <c r="N192" s="167">
        <f t="shared" si="20"/>
        <v>0</v>
      </c>
    </row>
    <row r="193" spans="1:14" ht="15" customHeight="1" x14ac:dyDescent="0.2">
      <c r="A193" s="152"/>
      <c r="B193" s="152"/>
      <c r="C193" s="152"/>
      <c r="D193" s="152"/>
      <c r="E193" s="153">
        <f>'2.40-a,b,c,d,e'!E193</f>
        <v>37040.166666666664</v>
      </c>
      <c r="F193" s="157">
        <f>'2.40-a,b,c,d,e'!F193</f>
        <v>28.659999847412099</v>
      </c>
      <c r="G193" s="157">
        <f>'2.40-a,b,c,d,e'!G193</f>
        <v>280.00068664549713</v>
      </c>
      <c r="H193" s="157">
        <f t="shared" si="14"/>
        <v>6842.6185342461895</v>
      </c>
      <c r="I193" s="157">
        <f t="shared" si="15"/>
        <v>0</v>
      </c>
      <c r="J193" s="157">
        <f t="shared" si="16"/>
        <v>6842.6185342461895</v>
      </c>
      <c r="K193" s="157">
        <f t="shared" si="17"/>
        <v>0</v>
      </c>
      <c r="L193" s="157">
        <f t="shared" si="18"/>
        <v>6842.6185342461895</v>
      </c>
      <c r="M193" s="167">
        <f t="shared" si="19"/>
        <v>0</v>
      </c>
      <c r="N193" s="167">
        <f t="shared" si="20"/>
        <v>0</v>
      </c>
    </row>
    <row r="194" spans="1:14" ht="15" customHeight="1" x14ac:dyDescent="0.2">
      <c r="A194" s="152"/>
      <c r="B194" s="152"/>
      <c r="C194" s="152"/>
      <c r="D194" s="152"/>
      <c r="E194" s="153">
        <f>'2.40-a,b,c,d,e'!E194</f>
        <v>37041.166666666664</v>
      </c>
      <c r="F194" s="157">
        <f>'2.40-a,b,c,d,e'!F194</f>
        <v>28.549999237060501</v>
      </c>
      <c r="G194" s="157">
        <f>'2.40-a,b,c,d,e'!G194</f>
        <v>-110.00061035159803</v>
      </c>
      <c r="H194" s="157">
        <f t="shared" si="14"/>
        <v>6732.6179238945915</v>
      </c>
      <c r="I194" s="157">
        <f t="shared" si="15"/>
        <v>0</v>
      </c>
      <c r="J194" s="157">
        <f t="shared" si="16"/>
        <v>6732.6179238945915</v>
      </c>
      <c r="K194" s="157">
        <f t="shared" si="17"/>
        <v>0</v>
      </c>
      <c r="L194" s="157">
        <f t="shared" si="18"/>
        <v>6732.6179238945915</v>
      </c>
      <c r="M194" s="167">
        <f t="shared" si="19"/>
        <v>0</v>
      </c>
      <c r="N194" s="167">
        <f t="shared" si="20"/>
        <v>0</v>
      </c>
    </row>
    <row r="195" spans="1:14" ht="15" customHeight="1" x14ac:dyDescent="0.2">
      <c r="A195" s="152"/>
      <c r="B195" s="152"/>
      <c r="C195" s="152"/>
      <c r="D195" s="152"/>
      <c r="E195" s="153">
        <f>'2.40-a,b,c,d,e'!E195</f>
        <v>37042.166666666664</v>
      </c>
      <c r="F195" s="157">
        <f>'2.40-a,b,c,d,e'!F195</f>
        <v>28.370000839233398</v>
      </c>
      <c r="G195" s="157">
        <f>'2.40-a,b,c,d,e'!G195</f>
        <v>-179.99839782710225</v>
      </c>
      <c r="H195" s="157">
        <f t="shared" si="14"/>
        <v>6552.6195260674895</v>
      </c>
      <c r="I195" s="157">
        <f t="shared" si="15"/>
        <v>0</v>
      </c>
      <c r="J195" s="157">
        <f t="shared" si="16"/>
        <v>6552.6195260674895</v>
      </c>
      <c r="K195" s="157">
        <f t="shared" si="17"/>
        <v>0</v>
      </c>
      <c r="L195" s="157">
        <f t="shared" si="18"/>
        <v>6552.6195260674895</v>
      </c>
      <c r="M195" s="167">
        <f t="shared" si="19"/>
        <v>0</v>
      </c>
      <c r="N195" s="167">
        <f t="shared" si="20"/>
        <v>0</v>
      </c>
    </row>
    <row r="196" spans="1:14" ht="15" customHeight="1" x14ac:dyDescent="0.2">
      <c r="A196" s="152"/>
      <c r="B196" s="152"/>
      <c r="C196" s="152"/>
      <c r="D196" s="152"/>
      <c r="E196" s="153">
        <f>'2.40-a,b,c,d,e'!E196</f>
        <v>37043.166666666664</v>
      </c>
      <c r="F196" s="157">
        <f>'2.40-a,b,c,d,e'!F196</f>
        <v>27.9300003051757</v>
      </c>
      <c r="G196" s="157">
        <f>'2.40-a,b,c,d,e'!G196</f>
        <v>-440.00053405769893</v>
      </c>
      <c r="H196" s="157">
        <f t="shared" ref="H196:H259" si="21">L195+G196</f>
        <v>6112.6189920097904</v>
      </c>
      <c r="I196" s="157">
        <f t="shared" ref="I196:I259" si="22">IF(H196&lt;$B$13,$B$14-H196,0)</f>
        <v>2049.9992370605996</v>
      </c>
      <c r="J196" s="157">
        <f t="shared" ref="J196:J259" si="23">H196+I196</f>
        <v>8162.61822907039</v>
      </c>
      <c r="K196" s="157">
        <f t="shared" ref="K196:K259" si="24">MAX(J196-$B$14,0)</f>
        <v>0</v>
      </c>
      <c r="L196" s="157">
        <f t="shared" ref="L196:L259" si="25">J196-K196</f>
        <v>8162.61822907039</v>
      </c>
      <c r="M196" s="167">
        <f t="shared" ref="M196:M259" si="26">IF(I196&gt;0,1,0)</f>
        <v>1</v>
      </c>
      <c r="N196" s="167">
        <f t="shared" ref="N196:N259" si="27">IF(H196&lt;0,1,0)</f>
        <v>0</v>
      </c>
    </row>
    <row r="197" spans="1:14" ht="15" customHeight="1" x14ac:dyDescent="0.2">
      <c r="A197" s="152"/>
      <c r="B197" s="152"/>
      <c r="C197" s="152"/>
      <c r="D197" s="152"/>
      <c r="E197" s="153">
        <f>'2.40-a,b,c,d,e'!E197</f>
        <v>37046.166666666664</v>
      </c>
      <c r="F197" s="157">
        <f>'2.40-a,b,c,d,e'!F197</f>
        <v>28.129999160766602</v>
      </c>
      <c r="G197" s="157">
        <f>'2.40-a,b,c,d,e'!G197</f>
        <v>199.99885559090202</v>
      </c>
      <c r="H197" s="157">
        <f t="shared" si="21"/>
        <v>8362.6170846612913</v>
      </c>
      <c r="I197" s="157">
        <f t="shared" si="22"/>
        <v>0</v>
      </c>
      <c r="J197" s="157">
        <f t="shared" si="23"/>
        <v>8362.6170846612913</v>
      </c>
      <c r="K197" s="157">
        <f t="shared" si="24"/>
        <v>199.99885559090126</v>
      </c>
      <c r="L197" s="157">
        <f t="shared" si="25"/>
        <v>8162.61822907039</v>
      </c>
      <c r="M197" s="167">
        <f t="shared" si="26"/>
        <v>0</v>
      </c>
      <c r="N197" s="167">
        <f t="shared" si="27"/>
        <v>0</v>
      </c>
    </row>
    <row r="198" spans="1:14" ht="15" customHeight="1" x14ac:dyDescent="0.2">
      <c r="A198" s="152"/>
      <c r="B198" s="152"/>
      <c r="C198" s="152"/>
      <c r="D198" s="152"/>
      <c r="E198" s="153">
        <f>'2.40-a,b,c,d,e'!E198</f>
        <v>37047.166666666664</v>
      </c>
      <c r="F198" s="157">
        <f>'2.40-a,b,c,d,e'!F198</f>
        <v>28.2399997711181</v>
      </c>
      <c r="G198" s="157">
        <f>'2.40-a,b,c,d,e'!G198</f>
        <v>110.00061035149855</v>
      </c>
      <c r="H198" s="157">
        <f t="shared" si="21"/>
        <v>8272.618839421888</v>
      </c>
      <c r="I198" s="157">
        <f t="shared" si="22"/>
        <v>0</v>
      </c>
      <c r="J198" s="157">
        <f t="shared" si="23"/>
        <v>8272.618839421888</v>
      </c>
      <c r="K198" s="157">
        <f t="shared" si="24"/>
        <v>110.00061035149793</v>
      </c>
      <c r="L198" s="157">
        <f t="shared" si="25"/>
        <v>8162.61822907039</v>
      </c>
      <c r="M198" s="167">
        <f t="shared" si="26"/>
        <v>0</v>
      </c>
      <c r="N198" s="167">
        <f t="shared" si="27"/>
        <v>0</v>
      </c>
    </row>
    <row r="199" spans="1:14" ht="15" customHeight="1" x14ac:dyDescent="0.2">
      <c r="A199" s="152"/>
      <c r="B199" s="152"/>
      <c r="C199" s="152"/>
      <c r="D199" s="152"/>
      <c r="E199" s="153">
        <f>'2.40-a,b,c,d,e'!E199</f>
        <v>37048.166666666664</v>
      </c>
      <c r="F199" s="157">
        <f>'2.40-a,b,c,d,e'!F199</f>
        <v>27.7199993133544</v>
      </c>
      <c r="G199" s="157">
        <f>'2.40-a,b,c,d,e'!G199</f>
        <v>-520.0004577637003</v>
      </c>
      <c r="H199" s="157">
        <f t="shared" si="21"/>
        <v>7642.61777130669</v>
      </c>
      <c r="I199" s="157">
        <f t="shared" si="22"/>
        <v>0</v>
      </c>
      <c r="J199" s="157">
        <f t="shared" si="23"/>
        <v>7642.61777130669</v>
      </c>
      <c r="K199" s="157">
        <f t="shared" si="24"/>
        <v>0</v>
      </c>
      <c r="L199" s="157">
        <f t="shared" si="25"/>
        <v>7642.61777130669</v>
      </c>
      <c r="M199" s="167">
        <f t="shared" si="26"/>
        <v>0</v>
      </c>
      <c r="N199" s="167">
        <f t="shared" si="27"/>
        <v>0</v>
      </c>
    </row>
    <row r="200" spans="1:14" ht="15" customHeight="1" x14ac:dyDescent="0.2">
      <c r="A200" s="152"/>
      <c r="B200" s="152"/>
      <c r="C200" s="152"/>
      <c r="D200" s="152"/>
      <c r="E200" s="153">
        <f>'2.40-a,b,c,d,e'!E200</f>
        <v>37049.166666666664</v>
      </c>
      <c r="F200" s="157">
        <f>'2.40-a,b,c,d,e'!F200</f>
        <v>27.75</v>
      </c>
      <c r="G200" s="157">
        <f>'2.40-a,b,c,d,e'!G200</f>
        <v>30.000686645600183</v>
      </c>
      <c r="H200" s="157">
        <f t="shared" si="21"/>
        <v>7672.6184579522906</v>
      </c>
      <c r="I200" s="157">
        <f t="shared" si="22"/>
        <v>0</v>
      </c>
      <c r="J200" s="157">
        <f t="shared" si="23"/>
        <v>7672.6184579522906</v>
      </c>
      <c r="K200" s="157">
        <f t="shared" si="24"/>
        <v>0</v>
      </c>
      <c r="L200" s="157">
        <f t="shared" si="25"/>
        <v>7672.6184579522906</v>
      </c>
      <c r="M200" s="167">
        <f t="shared" si="26"/>
        <v>0</v>
      </c>
      <c r="N200" s="167">
        <f t="shared" si="27"/>
        <v>0</v>
      </c>
    </row>
    <row r="201" spans="1:14" ht="15" customHeight="1" x14ac:dyDescent="0.2">
      <c r="A201" s="152"/>
      <c r="B201" s="152"/>
      <c r="C201" s="152"/>
      <c r="D201" s="152"/>
      <c r="E201" s="153">
        <f>'2.40-a,b,c,d,e'!E201</f>
        <v>37050.166666666664</v>
      </c>
      <c r="F201" s="157">
        <f>'2.40-a,b,c,d,e'!F201</f>
        <v>28.399999618530199</v>
      </c>
      <c r="G201" s="157">
        <f>'2.40-a,b,c,d,e'!G201</f>
        <v>649.99961853019886</v>
      </c>
      <c r="H201" s="157">
        <f t="shared" si="21"/>
        <v>8322.6180764824894</v>
      </c>
      <c r="I201" s="157">
        <f t="shared" si="22"/>
        <v>0</v>
      </c>
      <c r="J201" s="157">
        <f t="shared" si="23"/>
        <v>8322.6180764824894</v>
      </c>
      <c r="K201" s="157">
        <f t="shared" si="24"/>
        <v>159.99984741209937</v>
      </c>
      <c r="L201" s="157">
        <f t="shared" si="25"/>
        <v>8162.61822907039</v>
      </c>
      <c r="M201" s="167">
        <f t="shared" si="26"/>
        <v>0</v>
      </c>
      <c r="N201" s="167">
        <f t="shared" si="27"/>
        <v>0</v>
      </c>
    </row>
    <row r="202" spans="1:14" ht="15" customHeight="1" x14ac:dyDescent="0.2">
      <c r="A202" s="152"/>
      <c r="B202" s="152"/>
      <c r="C202" s="152"/>
      <c r="D202" s="152"/>
      <c r="E202" s="153">
        <f>'2.40-a,b,c,d,e'!E202</f>
        <v>37053.166666666664</v>
      </c>
      <c r="F202" s="157">
        <f>'2.40-a,b,c,d,e'!F202</f>
        <v>29.040000915527301</v>
      </c>
      <c r="G202" s="157">
        <f>'2.40-a,b,c,d,e'!G202</f>
        <v>640.00129699710226</v>
      </c>
      <c r="H202" s="157">
        <f t="shared" si="21"/>
        <v>8802.6195260674922</v>
      </c>
      <c r="I202" s="157">
        <f t="shared" si="22"/>
        <v>0</v>
      </c>
      <c r="J202" s="157">
        <f t="shared" si="23"/>
        <v>8802.6195260674922</v>
      </c>
      <c r="K202" s="157">
        <f t="shared" si="24"/>
        <v>640.00129699710214</v>
      </c>
      <c r="L202" s="157">
        <f t="shared" si="25"/>
        <v>8162.61822907039</v>
      </c>
      <c r="M202" s="167">
        <f t="shared" si="26"/>
        <v>0</v>
      </c>
      <c r="N202" s="167">
        <f t="shared" si="27"/>
        <v>0</v>
      </c>
    </row>
    <row r="203" spans="1:14" ht="15" customHeight="1" x14ac:dyDescent="0.2">
      <c r="A203" s="152"/>
      <c r="B203" s="152"/>
      <c r="C203" s="152"/>
      <c r="D203" s="152"/>
      <c r="E203" s="153">
        <f>'2.40-a,b,c,d,e'!E203</f>
        <v>37054.166666666664</v>
      </c>
      <c r="F203" s="157">
        <f>'2.40-a,b,c,d,e'!F203</f>
        <v>29.1800003051757</v>
      </c>
      <c r="G203" s="157">
        <f>'2.40-a,b,c,d,e'!G203</f>
        <v>139.99938964839842</v>
      </c>
      <c r="H203" s="157">
        <f t="shared" si="21"/>
        <v>8302.6176187187884</v>
      </c>
      <c r="I203" s="157">
        <f t="shared" si="22"/>
        <v>0</v>
      </c>
      <c r="J203" s="157">
        <f t="shared" si="23"/>
        <v>8302.6176187187884</v>
      </c>
      <c r="K203" s="157">
        <f t="shared" si="24"/>
        <v>139.99938964839839</v>
      </c>
      <c r="L203" s="157">
        <f t="shared" si="25"/>
        <v>8162.61822907039</v>
      </c>
      <c r="M203" s="167">
        <f t="shared" si="26"/>
        <v>0</v>
      </c>
      <c r="N203" s="167">
        <f t="shared" si="27"/>
        <v>0</v>
      </c>
    </row>
    <row r="204" spans="1:14" ht="15" customHeight="1" x14ac:dyDescent="0.2">
      <c r="A204" s="152"/>
      <c r="B204" s="152"/>
      <c r="C204" s="152"/>
      <c r="D204" s="152"/>
      <c r="E204" s="153">
        <f>'2.40-a,b,c,d,e'!E204</f>
        <v>37055.166666666664</v>
      </c>
      <c r="F204" s="157">
        <f>'2.40-a,b,c,d,e'!F204</f>
        <v>28.840000152587798</v>
      </c>
      <c r="G204" s="157">
        <f>'2.40-a,b,c,d,e'!G204</f>
        <v>-340.00015258790131</v>
      </c>
      <c r="H204" s="157">
        <f t="shared" si="21"/>
        <v>7822.6180764824885</v>
      </c>
      <c r="I204" s="157">
        <f t="shared" si="22"/>
        <v>0</v>
      </c>
      <c r="J204" s="157">
        <f t="shared" si="23"/>
        <v>7822.6180764824885</v>
      </c>
      <c r="K204" s="157">
        <f t="shared" si="24"/>
        <v>0</v>
      </c>
      <c r="L204" s="157">
        <f t="shared" si="25"/>
        <v>7822.6180764824885</v>
      </c>
      <c r="M204" s="167">
        <f t="shared" si="26"/>
        <v>0</v>
      </c>
      <c r="N204" s="167">
        <f t="shared" si="27"/>
        <v>0</v>
      </c>
    </row>
    <row r="205" spans="1:14" ht="15" customHeight="1" x14ac:dyDescent="0.2">
      <c r="A205" s="152"/>
      <c r="B205" s="152"/>
      <c r="C205" s="152"/>
      <c r="D205" s="152"/>
      <c r="E205" s="153">
        <f>'2.40-a,b,c,d,e'!E205</f>
        <v>37056.166666666664</v>
      </c>
      <c r="F205" s="157">
        <f>'2.40-a,b,c,d,e'!F205</f>
        <v>29.040000915527301</v>
      </c>
      <c r="G205" s="157">
        <f>'2.40-a,b,c,d,e'!G205</f>
        <v>200.00076293950286</v>
      </c>
      <c r="H205" s="157">
        <f t="shared" si="21"/>
        <v>8022.6188394219917</v>
      </c>
      <c r="I205" s="157">
        <f t="shared" si="22"/>
        <v>0</v>
      </c>
      <c r="J205" s="157">
        <f t="shared" si="23"/>
        <v>8022.6188394219917</v>
      </c>
      <c r="K205" s="157">
        <f t="shared" si="24"/>
        <v>0</v>
      </c>
      <c r="L205" s="157">
        <f t="shared" si="25"/>
        <v>8022.6188394219917</v>
      </c>
      <c r="M205" s="167">
        <f t="shared" si="26"/>
        <v>0</v>
      </c>
      <c r="N205" s="167">
        <f t="shared" si="27"/>
        <v>0</v>
      </c>
    </row>
    <row r="206" spans="1:14" ht="15" customHeight="1" x14ac:dyDescent="0.2">
      <c r="A206" s="152"/>
      <c r="B206" s="152"/>
      <c r="C206" s="152"/>
      <c r="D206" s="152"/>
      <c r="E206" s="153">
        <f>'2.40-a,b,c,d,e'!E206</f>
        <v>37057.166666666664</v>
      </c>
      <c r="F206" s="157">
        <f>'2.40-a,b,c,d,e'!F206</f>
        <v>28.5100002288818</v>
      </c>
      <c r="G206" s="157">
        <f>'2.40-a,b,c,d,e'!G206</f>
        <v>-530.00068664550076</v>
      </c>
      <c r="H206" s="157">
        <f t="shared" si="21"/>
        <v>7492.6181527764911</v>
      </c>
      <c r="I206" s="157">
        <f t="shared" si="22"/>
        <v>0</v>
      </c>
      <c r="J206" s="157">
        <f t="shared" si="23"/>
        <v>7492.6181527764911</v>
      </c>
      <c r="K206" s="157">
        <f t="shared" si="24"/>
        <v>0</v>
      </c>
      <c r="L206" s="157">
        <f t="shared" si="25"/>
        <v>7492.6181527764911</v>
      </c>
      <c r="M206" s="167">
        <f t="shared" si="26"/>
        <v>0</v>
      </c>
      <c r="N206" s="167">
        <f t="shared" si="27"/>
        <v>0</v>
      </c>
    </row>
    <row r="207" spans="1:14" ht="15" customHeight="1" x14ac:dyDescent="0.2">
      <c r="A207" s="152"/>
      <c r="B207" s="152"/>
      <c r="C207" s="152"/>
      <c r="D207" s="152"/>
      <c r="E207" s="153">
        <f>'2.40-a,b,c,d,e'!E207</f>
        <v>37060.166666666664</v>
      </c>
      <c r="F207" s="157">
        <f>'2.40-a,b,c,d,e'!F207</f>
        <v>27.549999237060501</v>
      </c>
      <c r="G207" s="157">
        <f>'2.40-a,b,c,d,e'!G207</f>
        <v>-960.00099182129975</v>
      </c>
      <c r="H207" s="157">
        <f t="shared" si="21"/>
        <v>6532.6171609551911</v>
      </c>
      <c r="I207" s="157">
        <f t="shared" si="22"/>
        <v>0</v>
      </c>
      <c r="J207" s="157">
        <f t="shared" si="23"/>
        <v>6532.6171609551911</v>
      </c>
      <c r="K207" s="157">
        <f t="shared" si="24"/>
        <v>0</v>
      </c>
      <c r="L207" s="157">
        <f t="shared" si="25"/>
        <v>6532.6171609551911</v>
      </c>
      <c r="M207" s="167">
        <f t="shared" si="26"/>
        <v>0</v>
      </c>
      <c r="N207" s="167">
        <f t="shared" si="27"/>
        <v>0</v>
      </c>
    </row>
    <row r="208" spans="1:14" ht="15" customHeight="1" x14ac:dyDescent="0.2">
      <c r="A208" s="152"/>
      <c r="B208" s="152"/>
      <c r="C208" s="152"/>
      <c r="D208" s="152"/>
      <c r="E208" s="153">
        <f>'2.40-a,b,c,d,e'!E208</f>
        <v>37061.166666666664</v>
      </c>
      <c r="F208" s="157">
        <f>'2.40-a,b,c,d,e'!F208</f>
        <v>27.4799995422363</v>
      </c>
      <c r="G208" s="157">
        <f>'2.40-a,b,c,d,e'!G208</f>
        <v>-69.999694824200986</v>
      </c>
      <c r="H208" s="157">
        <f t="shared" si="21"/>
        <v>6462.6174661309906</v>
      </c>
      <c r="I208" s="157">
        <f t="shared" si="22"/>
        <v>0</v>
      </c>
      <c r="J208" s="157">
        <f t="shared" si="23"/>
        <v>6462.6174661309906</v>
      </c>
      <c r="K208" s="157">
        <f t="shared" si="24"/>
        <v>0</v>
      </c>
      <c r="L208" s="157">
        <f t="shared" si="25"/>
        <v>6462.6174661309906</v>
      </c>
      <c r="M208" s="167">
        <f t="shared" si="26"/>
        <v>0</v>
      </c>
      <c r="N208" s="167">
        <f t="shared" si="27"/>
        <v>0</v>
      </c>
    </row>
    <row r="209" spans="1:14" ht="15" customHeight="1" x14ac:dyDescent="0.2">
      <c r="A209" s="152"/>
      <c r="B209" s="152"/>
      <c r="C209" s="152"/>
      <c r="D209" s="152"/>
      <c r="E209" s="153">
        <f>'2.40-a,b,c,d,e'!E209</f>
        <v>37062.166666666664</v>
      </c>
      <c r="F209" s="157">
        <f>'2.40-a,b,c,d,e'!F209</f>
        <v>26.5</v>
      </c>
      <c r="G209" s="157">
        <f>'2.40-a,b,c,d,e'!G209</f>
        <v>-979.9995422362997</v>
      </c>
      <c r="H209" s="157">
        <f t="shared" si="21"/>
        <v>5482.6179238946906</v>
      </c>
      <c r="I209" s="157">
        <f t="shared" si="22"/>
        <v>2680.0003051756994</v>
      </c>
      <c r="J209" s="157">
        <f t="shared" si="23"/>
        <v>8162.61822907039</v>
      </c>
      <c r="K209" s="157">
        <f t="shared" si="24"/>
        <v>0</v>
      </c>
      <c r="L209" s="157">
        <f t="shared" si="25"/>
        <v>8162.61822907039</v>
      </c>
      <c r="M209" s="167">
        <f t="shared" si="26"/>
        <v>1</v>
      </c>
      <c r="N209" s="167">
        <f t="shared" si="27"/>
        <v>0</v>
      </c>
    </row>
    <row r="210" spans="1:14" ht="15" customHeight="1" x14ac:dyDescent="0.2">
      <c r="A210" s="152"/>
      <c r="B210" s="152"/>
      <c r="C210" s="152"/>
      <c r="D210" s="152"/>
      <c r="E210" s="153">
        <f>'2.40-a,b,c,d,e'!E210</f>
        <v>37063.166666666664</v>
      </c>
      <c r="F210" s="157">
        <f>'2.40-a,b,c,d,e'!F210</f>
        <v>26.559999465942301</v>
      </c>
      <c r="G210" s="157">
        <f>'2.40-a,b,c,d,e'!G210</f>
        <v>59.9994659423011</v>
      </c>
      <c r="H210" s="157">
        <f t="shared" si="21"/>
        <v>8222.6176950126919</v>
      </c>
      <c r="I210" s="157">
        <f t="shared" si="22"/>
        <v>0</v>
      </c>
      <c r="J210" s="157">
        <f t="shared" si="23"/>
        <v>8222.6176950126919</v>
      </c>
      <c r="K210" s="157">
        <f t="shared" si="24"/>
        <v>59.999465942301867</v>
      </c>
      <c r="L210" s="157">
        <f t="shared" si="25"/>
        <v>8162.61822907039</v>
      </c>
      <c r="M210" s="167">
        <f t="shared" si="26"/>
        <v>0</v>
      </c>
      <c r="N210" s="167">
        <f t="shared" si="27"/>
        <v>0</v>
      </c>
    </row>
    <row r="211" spans="1:14" ht="15" customHeight="1" x14ac:dyDescent="0.2">
      <c r="A211" s="152"/>
      <c r="B211" s="152"/>
      <c r="C211" s="152"/>
      <c r="D211" s="152"/>
      <c r="E211" s="153">
        <f>'2.40-a,b,c,d,e'!E211</f>
        <v>37064.166666666664</v>
      </c>
      <c r="F211" s="157">
        <f>'2.40-a,b,c,d,e'!F211</f>
        <v>26.829999923706001</v>
      </c>
      <c r="G211" s="157">
        <f>'2.40-a,b,c,d,e'!G211</f>
        <v>270.0004577637003</v>
      </c>
      <c r="H211" s="157">
        <f t="shared" si="21"/>
        <v>8432.6186868340901</v>
      </c>
      <c r="I211" s="157">
        <f t="shared" si="22"/>
        <v>0</v>
      </c>
      <c r="J211" s="157">
        <f t="shared" si="23"/>
        <v>8432.6186868340901</v>
      </c>
      <c r="K211" s="157">
        <f t="shared" si="24"/>
        <v>270.00045776370007</v>
      </c>
      <c r="L211" s="157">
        <f t="shared" si="25"/>
        <v>8162.61822907039</v>
      </c>
      <c r="M211" s="167">
        <f t="shared" si="26"/>
        <v>0</v>
      </c>
      <c r="N211" s="167">
        <f t="shared" si="27"/>
        <v>0</v>
      </c>
    </row>
    <row r="212" spans="1:14" ht="15" customHeight="1" x14ac:dyDescent="0.2">
      <c r="A212" s="152"/>
      <c r="B212" s="152"/>
      <c r="C212" s="152"/>
      <c r="D212" s="152"/>
      <c r="E212" s="153">
        <f>'2.40-a,b,c,d,e'!E212</f>
        <v>37067.166666666664</v>
      </c>
      <c r="F212" s="157">
        <f>'2.40-a,b,c,d,e'!F212</f>
        <v>27.25</v>
      </c>
      <c r="G212" s="157">
        <f>'2.40-a,b,c,d,e'!G212</f>
        <v>420.00007629399863</v>
      </c>
      <c r="H212" s="157">
        <f t="shared" si="21"/>
        <v>8582.618305364389</v>
      </c>
      <c r="I212" s="157">
        <f t="shared" si="22"/>
        <v>0</v>
      </c>
      <c r="J212" s="157">
        <f t="shared" si="23"/>
        <v>8582.618305364389</v>
      </c>
      <c r="K212" s="157">
        <f t="shared" si="24"/>
        <v>420.00007629399897</v>
      </c>
      <c r="L212" s="157">
        <f t="shared" si="25"/>
        <v>8162.61822907039</v>
      </c>
      <c r="M212" s="167">
        <f t="shared" si="26"/>
        <v>0</v>
      </c>
      <c r="N212" s="167">
        <f t="shared" si="27"/>
        <v>0</v>
      </c>
    </row>
    <row r="213" spans="1:14" ht="15" customHeight="1" x14ac:dyDescent="0.2">
      <c r="A213" s="152"/>
      <c r="B213" s="152"/>
      <c r="C213" s="152"/>
      <c r="D213" s="152"/>
      <c r="E213" s="153">
        <f>'2.40-a,b,c,d,e'!E213</f>
        <v>37068.166666666664</v>
      </c>
      <c r="F213" s="157">
        <f>'2.40-a,b,c,d,e'!F213</f>
        <v>26.9799995422363</v>
      </c>
      <c r="G213" s="157">
        <f>'2.40-a,b,c,d,e'!G213</f>
        <v>-270.0004577637003</v>
      </c>
      <c r="H213" s="157">
        <f t="shared" si="21"/>
        <v>7892.61777130669</v>
      </c>
      <c r="I213" s="157">
        <f t="shared" si="22"/>
        <v>0</v>
      </c>
      <c r="J213" s="157">
        <f t="shared" si="23"/>
        <v>7892.61777130669</v>
      </c>
      <c r="K213" s="157">
        <f t="shared" si="24"/>
        <v>0</v>
      </c>
      <c r="L213" s="157">
        <f t="shared" si="25"/>
        <v>7892.61777130669</v>
      </c>
      <c r="M213" s="167">
        <f t="shared" si="26"/>
        <v>0</v>
      </c>
      <c r="N213" s="167">
        <f t="shared" si="27"/>
        <v>0</v>
      </c>
    </row>
    <row r="214" spans="1:14" ht="15" customHeight="1" x14ac:dyDescent="0.2">
      <c r="A214" s="152"/>
      <c r="B214" s="152"/>
      <c r="C214" s="152"/>
      <c r="D214" s="152"/>
      <c r="E214" s="153">
        <f>'2.40-a,b,c,d,e'!E214</f>
        <v>37069.166666666664</v>
      </c>
      <c r="F214" s="157">
        <f>'2.40-a,b,c,d,e'!F214</f>
        <v>25.610000610351499</v>
      </c>
      <c r="G214" s="157">
        <f>'2.40-a,b,c,d,e'!G214</f>
        <v>-1369.9989318848011</v>
      </c>
      <c r="H214" s="157">
        <f t="shared" si="21"/>
        <v>6522.6188394218889</v>
      </c>
      <c r="I214" s="157">
        <f t="shared" si="22"/>
        <v>0</v>
      </c>
      <c r="J214" s="157">
        <f t="shared" si="23"/>
        <v>6522.6188394218889</v>
      </c>
      <c r="K214" s="157">
        <f t="shared" si="24"/>
        <v>0</v>
      </c>
      <c r="L214" s="157">
        <f t="shared" si="25"/>
        <v>6522.6188394218889</v>
      </c>
      <c r="M214" s="167">
        <f t="shared" si="26"/>
        <v>0</v>
      </c>
      <c r="N214" s="167">
        <f t="shared" si="27"/>
        <v>0</v>
      </c>
    </row>
    <row r="215" spans="1:14" ht="15" customHeight="1" x14ac:dyDescent="0.2">
      <c r="A215" s="152"/>
      <c r="B215" s="152"/>
      <c r="C215" s="152"/>
      <c r="D215" s="152"/>
      <c r="E215" s="153">
        <f>'2.40-a,b,c,d,e'!E215</f>
        <v>37070.166666666664</v>
      </c>
      <c r="F215" s="157">
        <f>'2.40-a,b,c,d,e'!F215</f>
        <v>25.559999465942301</v>
      </c>
      <c r="G215" s="157">
        <f>'2.40-a,b,c,d,e'!G215</f>
        <v>-50.001144409197451</v>
      </c>
      <c r="H215" s="157">
        <f t="shared" si="21"/>
        <v>6472.617695012691</v>
      </c>
      <c r="I215" s="157">
        <f t="shared" si="22"/>
        <v>0</v>
      </c>
      <c r="J215" s="157">
        <f t="shared" si="23"/>
        <v>6472.617695012691</v>
      </c>
      <c r="K215" s="157">
        <f t="shared" si="24"/>
        <v>0</v>
      </c>
      <c r="L215" s="157">
        <f t="shared" si="25"/>
        <v>6472.617695012691</v>
      </c>
      <c r="M215" s="167">
        <f t="shared" si="26"/>
        <v>0</v>
      </c>
      <c r="N215" s="167">
        <f t="shared" si="27"/>
        <v>0</v>
      </c>
    </row>
    <row r="216" spans="1:14" ht="15" customHeight="1" x14ac:dyDescent="0.2">
      <c r="A216" s="152"/>
      <c r="B216" s="152"/>
      <c r="C216" s="152"/>
      <c r="D216" s="152"/>
      <c r="E216" s="153">
        <f>'2.40-a,b,c,d,e'!E216</f>
        <v>37071.166666666664</v>
      </c>
      <c r="F216" s="157">
        <f>'2.40-a,b,c,d,e'!F216</f>
        <v>26.25</v>
      </c>
      <c r="G216" s="157">
        <f>'2.40-a,b,c,d,e'!G216</f>
        <v>690.00053405769893</v>
      </c>
      <c r="H216" s="157">
        <f t="shared" si="21"/>
        <v>7162.61822907039</v>
      </c>
      <c r="I216" s="157">
        <f t="shared" si="22"/>
        <v>0</v>
      </c>
      <c r="J216" s="157">
        <f t="shared" si="23"/>
        <v>7162.61822907039</v>
      </c>
      <c r="K216" s="157">
        <f t="shared" si="24"/>
        <v>0</v>
      </c>
      <c r="L216" s="157">
        <f t="shared" si="25"/>
        <v>7162.61822907039</v>
      </c>
      <c r="M216" s="167">
        <f t="shared" si="26"/>
        <v>0</v>
      </c>
      <c r="N216" s="167">
        <f t="shared" si="27"/>
        <v>0</v>
      </c>
    </row>
    <row r="217" spans="1:14" ht="15" customHeight="1" x14ac:dyDescent="0.2">
      <c r="A217" s="152"/>
      <c r="B217" s="152"/>
      <c r="C217" s="152"/>
      <c r="D217" s="152"/>
      <c r="E217" s="153">
        <f>'2.40-a,b,c,d,e'!E217</f>
        <v>37074.166666666664</v>
      </c>
      <c r="F217" s="157">
        <f>'2.40-a,b,c,d,e'!F217</f>
        <v>25.9500007629394</v>
      </c>
      <c r="G217" s="157">
        <f>'2.40-a,b,c,d,e'!G217</f>
        <v>-299.99923706060019</v>
      </c>
      <c r="H217" s="157">
        <f t="shared" si="21"/>
        <v>6862.6189920097895</v>
      </c>
      <c r="I217" s="157">
        <f t="shared" si="22"/>
        <v>0</v>
      </c>
      <c r="J217" s="157">
        <f t="shared" si="23"/>
        <v>6862.6189920097895</v>
      </c>
      <c r="K217" s="157">
        <f t="shared" si="24"/>
        <v>0</v>
      </c>
      <c r="L217" s="157">
        <f t="shared" si="25"/>
        <v>6862.6189920097895</v>
      </c>
      <c r="M217" s="167">
        <f t="shared" si="26"/>
        <v>0</v>
      </c>
      <c r="N217" s="167">
        <f t="shared" si="27"/>
        <v>0</v>
      </c>
    </row>
    <row r="218" spans="1:14" ht="15" customHeight="1" x14ac:dyDescent="0.2">
      <c r="A218" s="152"/>
      <c r="B218" s="152"/>
      <c r="C218" s="152"/>
      <c r="D218" s="152"/>
      <c r="E218" s="153">
        <f>'2.40-a,b,c,d,e'!E218</f>
        <v>37075.166666666664</v>
      </c>
      <c r="F218" s="157">
        <f>'2.40-a,b,c,d,e'!F218</f>
        <v>26.2399997711181</v>
      </c>
      <c r="G218" s="157">
        <f>'2.40-a,b,c,d,e'!G218</f>
        <v>289.99900817870025</v>
      </c>
      <c r="H218" s="157">
        <f t="shared" si="21"/>
        <v>7152.6180001884895</v>
      </c>
      <c r="I218" s="157">
        <f t="shared" si="22"/>
        <v>0</v>
      </c>
      <c r="J218" s="157">
        <f t="shared" si="23"/>
        <v>7152.6180001884895</v>
      </c>
      <c r="K218" s="157">
        <f t="shared" si="24"/>
        <v>0</v>
      </c>
      <c r="L218" s="157">
        <f t="shared" si="25"/>
        <v>7152.6180001884895</v>
      </c>
      <c r="M218" s="167">
        <f t="shared" si="26"/>
        <v>0</v>
      </c>
      <c r="N218" s="167">
        <f t="shared" si="27"/>
        <v>0</v>
      </c>
    </row>
    <row r="219" spans="1:14" ht="15" customHeight="1" x14ac:dyDescent="0.2">
      <c r="A219" s="152"/>
      <c r="B219" s="152"/>
      <c r="C219" s="152"/>
      <c r="D219" s="152"/>
      <c r="E219" s="153">
        <f>'2.40-a,b,c,d,e'!E219</f>
        <v>37077.166666666664</v>
      </c>
      <c r="F219" s="157">
        <f>'2.40-a,b,c,d,e'!F219</f>
        <v>27.020000457763601</v>
      </c>
      <c r="G219" s="157">
        <f>'2.40-a,b,c,d,e'!G219</f>
        <v>780.00068664550076</v>
      </c>
      <c r="H219" s="157">
        <f t="shared" si="21"/>
        <v>7932.6186868339901</v>
      </c>
      <c r="I219" s="157">
        <f t="shared" si="22"/>
        <v>0</v>
      </c>
      <c r="J219" s="157">
        <f t="shared" si="23"/>
        <v>7932.6186868339901</v>
      </c>
      <c r="K219" s="157">
        <f t="shared" si="24"/>
        <v>0</v>
      </c>
      <c r="L219" s="157">
        <f t="shared" si="25"/>
        <v>7932.6186868339901</v>
      </c>
      <c r="M219" s="167">
        <f t="shared" si="26"/>
        <v>0</v>
      </c>
      <c r="N219" s="167">
        <f t="shared" si="27"/>
        <v>0</v>
      </c>
    </row>
    <row r="220" spans="1:14" ht="15" customHeight="1" x14ac:dyDescent="0.2">
      <c r="A220" s="152"/>
      <c r="B220" s="152"/>
      <c r="C220" s="152"/>
      <c r="D220" s="152"/>
      <c r="E220" s="153">
        <f>'2.40-a,b,c,d,e'!E220</f>
        <v>37078.166666666664</v>
      </c>
      <c r="F220" s="157">
        <f>'2.40-a,b,c,d,e'!F220</f>
        <v>28.209999084472599</v>
      </c>
      <c r="G220" s="157">
        <f>'2.40-a,b,c,d,e'!G220</f>
        <v>1189.9986267089985</v>
      </c>
      <c r="H220" s="157">
        <f t="shared" si="21"/>
        <v>9122.617313542989</v>
      </c>
      <c r="I220" s="157">
        <f t="shared" si="22"/>
        <v>0</v>
      </c>
      <c r="J220" s="157">
        <f t="shared" si="23"/>
        <v>9122.617313542989</v>
      </c>
      <c r="K220" s="157">
        <f t="shared" si="24"/>
        <v>959.99908447259895</v>
      </c>
      <c r="L220" s="157">
        <f t="shared" si="25"/>
        <v>8162.61822907039</v>
      </c>
      <c r="M220" s="167">
        <f t="shared" si="26"/>
        <v>0</v>
      </c>
      <c r="N220" s="167">
        <f t="shared" si="27"/>
        <v>0</v>
      </c>
    </row>
    <row r="221" spans="1:14" ht="15" customHeight="1" x14ac:dyDescent="0.2">
      <c r="A221" s="152"/>
      <c r="B221" s="152"/>
      <c r="C221" s="152"/>
      <c r="D221" s="152"/>
      <c r="E221" s="153">
        <f>'2.40-a,b,c,d,e'!E221</f>
        <v>37081.166666666664</v>
      </c>
      <c r="F221" s="157">
        <f>'2.40-a,b,c,d,e'!F221</f>
        <v>27.590000152587798</v>
      </c>
      <c r="G221" s="157">
        <f>'2.40-a,b,c,d,e'!G221</f>
        <v>-619.9989318848011</v>
      </c>
      <c r="H221" s="157">
        <f t="shared" si="21"/>
        <v>7542.6192971855889</v>
      </c>
      <c r="I221" s="157">
        <f t="shared" si="22"/>
        <v>0</v>
      </c>
      <c r="J221" s="157">
        <f t="shared" si="23"/>
        <v>7542.6192971855889</v>
      </c>
      <c r="K221" s="157">
        <f t="shared" si="24"/>
        <v>0</v>
      </c>
      <c r="L221" s="157">
        <f t="shared" si="25"/>
        <v>7542.6192971855889</v>
      </c>
      <c r="M221" s="167">
        <f t="shared" si="26"/>
        <v>0</v>
      </c>
      <c r="N221" s="167">
        <f t="shared" si="27"/>
        <v>0</v>
      </c>
    </row>
    <row r="222" spans="1:14" ht="15" customHeight="1" x14ac:dyDescent="0.2">
      <c r="A222" s="152"/>
      <c r="B222" s="152"/>
      <c r="C222" s="152"/>
      <c r="D222" s="152"/>
      <c r="E222" s="153">
        <f>'2.40-a,b,c,d,e'!E222</f>
        <v>37082.166666666664</v>
      </c>
      <c r="F222" s="157">
        <f>'2.40-a,b,c,d,e'!F222</f>
        <v>27.4899997711181</v>
      </c>
      <c r="G222" s="157">
        <f>'2.40-a,b,c,d,e'!G222</f>
        <v>-100.00038146969814</v>
      </c>
      <c r="H222" s="157">
        <f t="shared" si="21"/>
        <v>7442.6189157158906</v>
      </c>
      <c r="I222" s="157">
        <f t="shared" si="22"/>
        <v>0</v>
      </c>
      <c r="J222" s="157">
        <f t="shared" si="23"/>
        <v>7442.6189157158906</v>
      </c>
      <c r="K222" s="157">
        <f t="shared" si="24"/>
        <v>0</v>
      </c>
      <c r="L222" s="157">
        <f t="shared" si="25"/>
        <v>7442.6189157158906</v>
      </c>
      <c r="M222" s="167">
        <f t="shared" si="26"/>
        <v>0</v>
      </c>
      <c r="N222" s="167">
        <f t="shared" si="27"/>
        <v>0</v>
      </c>
    </row>
    <row r="223" spans="1:14" ht="15" customHeight="1" x14ac:dyDescent="0.2">
      <c r="A223" s="152"/>
      <c r="B223" s="152"/>
      <c r="C223" s="152"/>
      <c r="D223" s="152"/>
      <c r="E223" s="153">
        <f>'2.40-a,b,c,d,e'!E223</f>
        <v>37083.166666666664</v>
      </c>
      <c r="F223" s="157">
        <f>'2.40-a,b,c,d,e'!F223</f>
        <v>27.110000610351499</v>
      </c>
      <c r="G223" s="157">
        <f>'2.40-a,b,c,d,e'!G223</f>
        <v>-379.99916076660156</v>
      </c>
      <c r="H223" s="157">
        <f t="shared" si="21"/>
        <v>7062.619754949289</v>
      </c>
      <c r="I223" s="157">
        <f t="shared" si="22"/>
        <v>0</v>
      </c>
      <c r="J223" s="157">
        <f t="shared" si="23"/>
        <v>7062.619754949289</v>
      </c>
      <c r="K223" s="157">
        <f t="shared" si="24"/>
        <v>0</v>
      </c>
      <c r="L223" s="157">
        <f t="shared" si="25"/>
        <v>7062.619754949289</v>
      </c>
      <c r="M223" s="167">
        <f t="shared" si="26"/>
        <v>0</v>
      </c>
      <c r="N223" s="167">
        <f t="shared" si="27"/>
        <v>0</v>
      </c>
    </row>
    <row r="224" spans="1:14" ht="15" customHeight="1" x14ac:dyDescent="0.2">
      <c r="A224" s="152"/>
      <c r="B224" s="152"/>
      <c r="C224" s="152"/>
      <c r="D224" s="152"/>
      <c r="E224" s="153">
        <f>'2.40-a,b,c,d,e'!E224</f>
        <v>37084.166666666664</v>
      </c>
      <c r="F224" s="157">
        <f>'2.40-a,b,c,d,e'!F224</f>
        <v>26.799999237060501</v>
      </c>
      <c r="G224" s="157">
        <f>'2.40-a,b,c,d,e'!G224</f>
        <v>-310.00137329099789</v>
      </c>
      <c r="H224" s="157">
        <f t="shared" si="21"/>
        <v>6752.6183816582907</v>
      </c>
      <c r="I224" s="157">
        <f t="shared" si="22"/>
        <v>0</v>
      </c>
      <c r="J224" s="157">
        <f t="shared" si="23"/>
        <v>6752.6183816582907</v>
      </c>
      <c r="K224" s="157">
        <f t="shared" si="24"/>
        <v>0</v>
      </c>
      <c r="L224" s="157">
        <f t="shared" si="25"/>
        <v>6752.6183816582907</v>
      </c>
      <c r="M224" s="167">
        <f t="shared" si="26"/>
        <v>0</v>
      </c>
      <c r="N224" s="167">
        <f t="shared" si="27"/>
        <v>0</v>
      </c>
    </row>
    <row r="225" spans="1:14" ht="15" customHeight="1" x14ac:dyDescent="0.2">
      <c r="A225" s="152"/>
      <c r="B225" s="152"/>
      <c r="C225" s="152"/>
      <c r="D225" s="152"/>
      <c r="E225" s="153">
        <f>'2.40-a,b,c,d,e'!E225</f>
        <v>37085.166666666664</v>
      </c>
      <c r="F225" s="157">
        <f>'2.40-a,b,c,d,e'!F225</f>
        <v>26.590000152587798</v>
      </c>
      <c r="G225" s="157">
        <f>'2.40-a,b,c,d,e'!G225</f>
        <v>-209.99908447270244</v>
      </c>
      <c r="H225" s="157">
        <f t="shared" si="21"/>
        <v>6542.619297185588</v>
      </c>
      <c r="I225" s="157">
        <f t="shared" si="22"/>
        <v>0</v>
      </c>
      <c r="J225" s="157">
        <f t="shared" si="23"/>
        <v>6542.619297185588</v>
      </c>
      <c r="K225" s="157">
        <f t="shared" si="24"/>
        <v>0</v>
      </c>
      <c r="L225" s="157">
        <f t="shared" si="25"/>
        <v>6542.619297185588</v>
      </c>
      <c r="M225" s="167">
        <f t="shared" si="26"/>
        <v>0</v>
      </c>
      <c r="N225" s="167">
        <f t="shared" si="27"/>
        <v>0</v>
      </c>
    </row>
    <row r="226" spans="1:14" ht="15" customHeight="1" x14ac:dyDescent="0.2">
      <c r="A226" s="152"/>
      <c r="B226" s="152"/>
      <c r="C226" s="152"/>
      <c r="D226" s="152"/>
      <c r="E226" s="153">
        <f>'2.40-a,b,c,d,e'!E226</f>
        <v>37088.166666666664</v>
      </c>
      <c r="F226" s="157">
        <f>'2.40-a,b,c,d,e'!F226</f>
        <v>26.059999465942301</v>
      </c>
      <c r="G226" s="157">
        <f>'2.40-a,b,c,d,e'!G226</f>
        <v>-530.00068664549713</v>
      </c>
      <c r="H226" s="157">
        <f t="shared" si="21"/>
        <v>6012.6186105400911</v>
      </c>
      <c r="I226" s="157">
        <f t="shared" si="22"/>
        <v>2149.9996185302989</v>
      </c>
      <c r="J226" s="157">
        <f t="shared" si="23"/>
        <v>8162.61822907039</v>
      </c>
      <c r="K226" s="157">
        <f t="shared" si="24"/>
        <v>0</v>
      </c>
      <c r="L226" s="157">
        <f t="shared" si="25"/>
        <v>8162.61822907039</v>
      </c>
      <c r="M226" s="167">
        <f t="shared" si="26"/>
        <v>1</v>
      </c>
      <c r="N226" s="167">
        <f t="shared" si="27"/>
        <v>0</v>
      </c>
    </row>
    <row r="227" spans="1:14" ht="15" customHeight="1" x14ac:dyDescent="0.2">
      <c r="A227" s="152"/>
      <c r="B227" s="152"/>
      <c r="C227" s="152"/>
      <c r="D227" s="152"/>
      <c r="E227" s="153">
        <f>'2.40-a,b,c,d,e'!E227</f>
        <v>37089.166666666664</v>
      </c>
      <c r="F227" s="157">
        <f>'2.40-a,b,c,d,e'!F227</f>
        <v>25.569999694824201</v>
      </c>
      <c r="G227" s="157">
        <f>'2.40-a,b,c,d,e'!G227</f>
        <v>-489.99977111810011</v>
      </c>
      <c r="H227" s="157">
        <f t="shared" si="21"/>
        <v>7672.6184579522896</v>
      </c>
      <c r="I227" s="157">
        <f t="shared" si="22"/>
        <v>0</v>
      </c>
      <c r="J227" s="157">
        <f t="shared" si="23"/>
        <v>7672.6184579522896</v>
      </c>
      <c r="K227" s="157">
        <f t="shared" si="24"/>
        <v>0</v>
      </c>
      <c r="L227" s="157">
        <f t="shared" si="25"/>
        <v>7672.6184579522896</v>
      </c>
      <c r="M227" s="167">
        <f t="shared" si="26"/>
        <v>0</v>
      </c>
      <c r="N227" s="167">
        <f t="shared" si="27"/>
        <v>0</v>
      </c>
    </row>
    <row r="228" spans="1:14" ht="15" customHeight="1" x14ac:dyDescent="0.2">
      <c r="A228" s="152"/>
      <c r="B228" s="152"/>
      <c r="C228" s="152"/>
      <c r="D228" s="152"/>
      <c r="E228" s="153">
        <f>'2.40-a,b,c,d,e'!E228</f>
        <v>37090.166666666664</v>
      </c>
      <c r="F228" s="157">
        <f>'2.40-a,b,c,d,e'!F228</f>
        <v>24.889999389648398</v>
      </c>
      <c r="G228" s="157">
        <f>'2.40-a,b,c,d,e'!G228</f>
        <v>-680.00030517580262</v>
      </c>
      <c r="H228" s="157">
        <f t="shared" si="21"/>
        <v>6992.6181527764875</v>
      </c>
      <c r="I228" s="157">
        <f t="shared" si="22"/>
        <v>0</v>
      </c>
      <c r="J228" s="157">
        <f t="shared" si="23"/>
        <v>6992.6181527764875</v>
      </c>
      <c r="K228" s="157">
        <f t="shared" si="24"/>
        <v>0</v>
      </c>
      <c r="L228" s="157">
        <f t="shared" si="25"/>
        <v>6992.6181527764875</v>
      </c>
      <c r="M228" s="167">
        <f t="shared" si="26"/>
        <v>0</v>
      </c>
      <c r="N228" s="167">
        <f t="shared" si="27"/>
        <v>0</v>
      </c>
    </row>
    <row r="229" spans="1:14" ht="15" customHeight="1" x14ac:dyDescent="0.2">
      <c r="A229" s="152"/>
      <c r="B229" s="152"/>
      <c r="C229" s="152"/>
      <c r="D229" s="152"/>
      <c r="E229" s="153">
        <f>'2.40-a,b,c,d,e'!E229</f>
        <v>37091.166666666664</v>
      </c>
      <c r="F229" s="157">
        <f>'2.40-a,b,c,d,e'!F229</f>
        <v>24.7000007629394</v>
      </c>
      <c r="G229" s="157">
        <f>'2.40-a,b,c,d,e'!G229</f>
        <v>-189.99862670899859</v>
      </c>
      <c r="H229" s="157">
        <f t="shared" si="21"/>
        <v>6802.6195260674886</v>
      </c>
      <c r="I229" s="157">
        <f t="shared" si="22"/>
        <v>0</v>
      </c>
      <c r="J229" s="157">
        <f t="shared" si="23"/>
        <v>6802.6195260674886</v>
      </c>
      <c r="K229" s="157">
        <f t="shared" si="24"/>
        <v>0</v>
      </c>
      <c r="L229" s="157">
        <f t="shared" si="25"/>
        <v>6802.6195260674886</v>
      </c>
      <c r="M229" s="167">
        <f t="shared" si="26"/>
        <v>0</v>
      </c>
      <c r="N229" s="167">
        <f t="shared" si="27"/>
        <v>0</v>
      </c>
    </row>
    <row r="230" spans="1:14" ht="15" customHeight="1" x14ac:dyDescent="0.2">
      <c r="A230" s="152"/>
      <c r="B230" s="152"/>
      <c r="C230" s="152"/>
      <c r="D230" s="152"/>
      <c r="E230" s="153">
        <f>'2.40-a,b,c,d,e'!E230</f>
        <v>37092.166666666664</v>
      </c>
      <c r="F230" s="157">
        <f>'2.40-a,b,c,d,e'!F230</f>
        <v>25.590000152587798</v>
      </c>
      <c r="G230" s="157">
        <f>'2.40-a,b,c,d,e'!G230</f>
        <v>889.99938964839839</v>
      </c>
      <c r="H230" s="157">
        <f t="shared" si="21"/>
        <v>7692.6189157158869</v>
      </c>
      <c r="I230" s="157">
        <f t="shared" si="22"/>
        <v>0</v>
      </c>
      <c r="J230" s="157">
        <f t="shared" si="23"/>
        <v>7692.6189157158869</v>
      </c>
      <c r="K230" s="157">
        <f t="shared" si="24"/>
        <v>0</v>
      </c>
      <c r="L230" s="157">
        <f t="shared" si="25"/>
        <v>7692.6189157158869</v>
      </c>
      <c r="M230" s="167">
        <f t="shared" si="26"/>
        <v>0</v>
      </c>
      <c r="N230" s="167">
        <f t="shared" si="27"/>
        <v>0</v>
      </c>
    </row>
    <row r="231" spans="1:14" ht="15" customHeight="1" x14ac:dyDescent="0.2">
      <c r="A231" s="152"/>
      <c r="B231" s="152"/>
      <c r="C231" s="152"/>
      <c r="D231" s="152"/>
      <c r="E231" s="153">
        <f>'2.40-a,b,c,d,e'!E231</f>
        <v>37095.166666666664</v>
      </c>
      <c r="F231" s="157">
        <f>'2.40-a,b,c,d,e'!F231</f>
        <v>26.120000839233398</v>
      </c>
      <c r="G231" s="157">
        <f>'2.40-a,b,c,d,e'!G231</f>
        <v>530.00068664560013</v>
      </c>
      <c r="H231" s="157">
        <f t="shared" si="21"/>
        <v>8222.6196023614866</v>
      </c>
      <c r="I231" s="157">
        <f t="shared" si="22"/>
        <v>0</v>
      </c>
      <c r="J231" s="157">
        <f t="shared" si="23"/>
        <v>8222.6196023614866</v>
      </c>
      <c r="K231" s="157">
        <f t="shared" si="24"/>
        <v>60.00137329109657</v>
      </c>
      <c r="L231" s="157">
        <f t="shared" si="25"/>
        <v>8162.61822907039</v>
      </c>
      <c r="M231" s="167">
        <f t="shared" si="26"/>
        <v>0</v>
      </c>
      <c r="N231" s="167">
        <f t="shared" si="27"/>
        <v>0</v>
      </c>
    </row>
    <row r="232" spans="1:14" ht="15" customHeight="1" x14ac:dyDescent="0.2">
      <c r="A232" s="152"/>
      <c r="B232" s="152"/>
      <c r="C232" s="152"/>
      <c r="D232" s="152"/>
      <c r="E232" s="153">
        <f>'2.40-a,b,c,d,e'!E232</f>
        <v>37096.166666666664</v>
      </c>
      <c r="F232" s="157">
        <f>'2.40-a,b,c,d,e'!F232</f>
        <v>26.309999465942301</v>
      </c>
      <c r="G232" s="157">
        <f>'2.40-a,b,c,d,e'!G232</f>
        <v>189.99862670890266</v>
      </c>
      <c r="H232" s="157">
        <f t="shared" si="21"/>
        <v>8352.6168557792935</v>
      </c>
      <c r="I232" s="157">
        <f t="shared" si="22"/>
        <v>0</v>
      </c>
      <c r="J232" s="157">
        <f t="shared" si="23"/>
        <v>8352.6168557792935</v>
      </c>
      <c r="K232" s="157">
        <f t="shared" si="24"/>
        <v>189.99862670890343</v>
      </c>
      <c r="L232" s="157">
        <f t="shared" si="25"/>
        <v>8162.61822907039</v>
      </c>
      <c r="M232" s="167">
        <f t="shared" si="26"/>
        <v>0</v>
      </c>
      <c r="N232" s="167">
        <f t="shared" si="27"/>
        <v>0</v>
      </c>
    </row>
    <row r="233" spans="1:14" ht="15" customHeight="1" x14ac:dyDescent="0.2">
      <c r="A233" s="152"/>
      <c r="B233" s="152"/>
      <c r="C233" s="152"/>
      <c r="D233" s="152"/>
      <c r="E233" s="153">
        <f>'2.40-a,b,c,d,e'!E233</f>
        <v>37097.166666666664</v>
      </c>
      <c r="F233" s="157">
        <f>'2.40-a,b,c,d,e'!F233</f>
        <v>26.840000152587798</v>
      </c>
      <c r="G233" s="157">
        <f>'2.40-a,b,c,d,e'!G233</f>
        <v>530.00068664549713</v>
      </c>
      <c r="H233" s="157">
        <f t="shared" si="21"/>
        <v>8692.6189157158879</v>
      </c>
      <c r="I233" s="157">
        <f t="shared" si="22"/>
        <v>0</v>
      </c>
      <c r="J233" s="157">
        <f t="shared" si="23"/>
        <v>8692.6189157158879</v>
      </c>
      <c r="K233" s="157">
        <f t="shared" si="24"/>
        <v>530.00068664549781</v>
      </c>
      <c r="L233" s="157">
        <f t="shared" si="25"/>
        <v>8162.61822907039</v>
      </c>
      <c r="M233" s="167">
        <f t="shared" si="26"/>
        <v>0</v>
      </c>
      <c r="N233" s="167">
        <f t="shared" si="27"/>
        <v>0</v>
      </c>
    </row>
    <row r="234" spans="1:14" ht="15" customHeight="1" x14ac:dyDescent="0.2">
      <c r="A234" s="152"/>
      <c r="B234" s="152"/>
      <c r="C234" s="152"/>
      <c r="D234" s="152"/>
      <c r="E234" s="153">
        <f>'2.40-a,b,c,d,e'!E234</f>
        <v>37098.166666666664</v>
      </c>
      <c r="F234" s="157">
        <f>'2.40-a,b,c,d,e'!F234</f>
        <v>26.7299995422363</v>
      </c>
      <c r="G234" s="157">
        <f>'2.40-a,b,c,d,e'!G234</f>
        <v>-110.00061035149855</v>
      </c>
      <c r="H234" s="157">
        <f t="shared" si="21"/>
        <v>8052.6176187188912</v>
      </c>
      <c r="I234" s="157">
        <f t="shared" si="22"/>
        <v>0</v>
      </c>
      <c r="J234" s="157">
        <f t="shared" si="23"/>
        <v>8052.6176187188912</v>
      </c>
      <c r="K234" s="157">
        <f t="shared" si="24"/>
        <v>0</v>
      </c>
      <c r="L234" s="157">
        <f t="shared" si="25"/>
        <v>8052.6176187188912</v>
      </c>
      <c r="M234" s="167">
        <f t="shared" si="26"/>
        <v>0</v>
      </c>
      <c r="N234" s="167">
        <f t="shared" si="27"/>
        <v>0</v>
      </c>
    </row>
    <row r="235" spans="1:14" ht="15" customHeight="1" x14ac:dyDescent="0.2">
      <c r="A235" s="152"/>
      <c r="B235" s="152"/>
      <c r="C235" s="152"/>
      <c r="D235" s="152"/>
      <c r="E235" s="153">
        <f>'2.40-a,b,c,d,e'!E235</f>
        <v>37099.166666666664</v>
      </c>
      <c r="F235" s="157">
        <f>'2.40-a,b,c,d,e'!F235</f>
        <v>27.020000457763601</v>
      </c>
      <c r="G235" s="157">
        <f>'2.40-a,b,c,d,e'!G235</f>
        <v>290.00091552730112</v>
      </c>
      <c r="H235" s="157">
        <f t="shared" si="21"/>
        <v>8342.6185342461922</v>
      </c>
      <c r="I235" s="157">
        <f t="shared" si="22"/>
        <v>0</v>
      </c>
      <c r="J235" s="157">
        <f t="shared" si="23"/>
        <v>8342.6185342461922</v>
      </c>
      <c r="K235" s="157">
        <f t="shared" si="24"/>
        <v>180.00030517580217</v>
      </c>
      <c r="L235" s="157">
        <f t="shared" si="25"/>
        <v>8162.61822907039</v>
      </c>
      <c r="M235" s="167">
        <f t="shared" si="26"/>
        <v>0</v>
      </c>
      <c r="N235" s="167">
        <f t="shared" si="27"/>
        <v>0</v>
      </c>
    </row>
    <row r="236" spans="1:14" ht="15" customHeight="1" x14ac:dyDescent="0.2">
      <c r="A236" s="152"/>
      <c r="B236" s="152"/>
      <c r="C236" s="152"/>
      <c r="D236" s="152"/>
      <c r="E236" s="153">
        <f>'2.40-a,b,c,d,e'!E236</f>
        <v>37102.166666666664</v>
      </c>
      <c r="F236" s="157">
        <f>'2.40-a,b,c,d,e'!F236</f>
        <v>26.629999160766602</v>
      </c>
      <c r="G236" s="157">
        <f>'2.40-a,b,c,d,e'!G236</f>
        <v>-390.00129699699926</v>
      </c>
      <c r="H236" s="157">
        <f t="shared" si="21"/>
        <v>7772.6169320733907</v>
      </c>
      <c r="I236" s="157">
        <f t="shared" si="22"/>
        <v>0</v>
      </c>
      <c r="J236" s="157">
        <f t="shared" si="23"/>
        <v>7772.6169320733907</v>
      </c>
      <c r="K236" s="157">
        <f t="shared" si="24"/>
        <v>0</v>
      </c>
      <c r="L236" s="157">
        <f t="shared" si="25"/>
        <v>7772.6169320733907</v>
      </c>
      <c r="M236" s="167">
        <f t="shared" si="26"/>
        <v>0</v>
      </c>
      <c r="N236" s="167">
        <f t="shared" si="27"/>
        <v>0</v>
      </c>
    </row>
    <row r="237" spans="1:14" ht="15" customHeight="1" x14ac:dyDescent="0.2">
      <c r="A237" s="152"/>
      <c r="B237" s="152"/>
      <c r="C237" s="152"/>
      <c r="D237" s="152"/>
      <c r="E237" s="153">
        <f>'2.40-a,b,c,d,e'!E237</f>
        <v>37103.166666666664</v>
      </c>
      <c r="F237" s="157">
        <f>'2.40-a,b,c,d,e'!F237</f>
        <v>26.350000381469702</v>
      </c>
      <c r="G237" s="157">
        <f>'2.40-a,b,c,d,e'!G237</f>
        <v>-279.9987792968999</v>
      </c>
      <c r="H237" s="157">
        <f t="shared" si="21"/>
        <v>7492.6181527764911</v>
      </c>
      <c r="I237" s="157">
        <f t="shared" si="22"/>
        <v>0</v>
      </c>
      <c r="J237" s="157">
        <f t="shared" si="23"/>
        <v>7492.6181527764911</v>
      </c>
      <c r="K237" s="157">
        <f t="shared" si="24"/>
        <v>0</v>
      </c>
      <c r="L237" s="157">
        <f t="shared" si="25"/>
        <v>7492.6181527764911</v>
      </c>
      <c r="M237" s="167">
        <f t="shared" si="26"/>
        <v>0</v>
      </c>
      <c r="N237" s="167">
        <f t="shared" si="27"/>
        <v>0</v>
      </c>
    </row>
    <row r="238" spans="1:14" ht="15" customHeight="1" x14ac:dyDescent="0.2">
      <c r="A238" s="152"/>
      <c r="B238" s="152"/>
      <c r="C238" s="152"/>
      <c r="D238" s="152"/>
      <c r="E238" s="153">
        <f>'2.40-a,b,c,d,e'!E238</f>
        <v>37104.166666666664</v>
      </c>
      <c r="F238" s="157">
        <f>'2.40-a,b,c,d,e'!F238</f>
        <v>26.770000457763601</v>
      </c>
      <c r="G238" s="157">
        <f>'2.40-a,b,c,d,e'!G238</f>
        <v>420.00007629389916</v>
      </c>
      <c r="H238" s="157">
        <f t="shared" si="21"/>
        <v>7912.61822907039</v>
      </c>
      <c r="I238" s="157">
        <f t="shared" si="22"/>
        <v>0</v>
      </c>
      <c r="J238" s="157">
        <f t="shared" si="23"/>
        <v>7912.61822907039</v>
      </c>
      <c r="K238" s="157">
        <f t="shared" si="24"/>
        <v>0</v>
      </c>
      <c r="L238" s="157">
        <f t="shared" si="25"/>
        <v>7912.61822907039</v>
      </c>
      <c r="M238" s="167">
        <f t="shared" si="26"/>
        <v>0</v>
      </c>
      <c r="N238" s="167">
        <f t="shared" si="27"/>
        <v>0</v>
      </c>
    </row>
    <row r="239" spans="1:14" ht="15" customHeight="1" x14ac:dyDescent="0.2">
      <c r="A239" s="152"/>
      <c r="B239" s="152"/>
      <c r="C239" s="152"/>
      <c r="D239" s="152"/>
      <c r="E239" s="153">
        <f>'2.40-a,b,c,d,e'!E239</f>
        <v>37105.166666666664</v>
      </c>
      <c r="F239" s="157">
        <f>'2.40-a,b,c,d,e'!F239</f>
        <v>27.709999084472599</v>
      </c>
      <c r="G239" s="157">
        <f>'2.40-a,b,c,d,e'!G239</f>
        <v>939.99862670899859</v>
      </c>
      <c r="H239" s="157">
        <f t="shared" si="21"/>
        <v>8852.6168557793881</v>
      </c>
      <c r="I239" s="157">
        <f t="shared" si="22"/>
        <v>0</v>
      </c>
      <c r="J239" s="157">
        <f t="shared" si="23"/>
        <v>8852.6168557793881</v>
      </c>
      <c r="K239" s="157">
        <f t="shared" si="24"/>
        <v>689.99862670899802</v>
      </c>
      <c r="L239" s="157">
        <f t="shared" si="25"/>
        <v>8162.61822907039</v>
      </c>
      <c r="M239" s="167">
        <f t="shared" si="26"/>
        <v>0</v>
      </c>
      <c r="N239" s="167">
        <f t="shared" si="27"/>
        <v>0</v>
      </c>
    </row>
    <row r="240" spans="1:14" ht="15" customHeight="1" x14ac:dyDescent="0.2">
      <c r="A240" s="152"/>
      <c r="B240" s="152"/>
      <c r="C240" s="152"/>
      <c r="D240" s="152"/>
      <c r="E240" s="153">
        <f>'2.40-a,b,c,d,e'!E240</f>
        <v>37106.166666666664</v>
      </c>
      <c r="F240" s="157">
        <f>'2.40-a,b,c,d,e'!F240</f>
        <v>27.620000839233398</v>
      </c>
      <c r="G240" s="157">
        <f>'2.40-a,b,c,d,e'!G240</f>
        <v>-89.998245239200969</v>
      </c>
      <c r="H240" s="157">
        <f t="shared" si="21"/>
        <v>8072.6199838311895</v>
      </c>
      <c r="I240" s="157">
        <f t="shared" si="22"/>
        <v>0</v>
      </c>
      <c r="J240" s="157">
        <f t="shared" si="23"/>
        <v>8072.6199838311895</v>
      </c>
      <c r="K240" s="157">
        <f t="shared" si="24"/>
        <v>0</v>
      </c>
      <c r="L240" s="157">
        <f t="shared" si="25"/>
        <v>8072.6199838311895</v>
      </c>
      <c r="M240" s="167">
        <f t="shared" si="26"/>
        <v>0</v>
      </c>
      <c r="N240" s="167">
        <f t="shared" si="27"/>
        <v>0</v>
      </c>
    </row>
    <row r="241" spans="1:14" ht="15" customHeight="1" x14ac:dyDescent="0.2">
      <c r="A241" s="152"/>
      <c r="B241" s="152"/>
      <c r="C241" s="152"/>
      <c r="D241" s="152"/>
      <c r="E241" s="153">
        <f>'2.40-a,b,c,d,e'!E241</f>
        <v>37109.166666666664</v>
      </c>
      <c r="F241" s="157">
        <f>'2.40-a,b,c,d,e'!F241</f>
        <v>27.7399997711181</v>
      </c>
      <c r="G241" s="157">
        <f>'2.40-a,b,c,d,e'!G241</f>
        <v>119.99893188470168</v>
      </c>
      <c r="H241" s="157">
        <f t="shared" si="21"/>
        <v>8192.6189157158915</v>
      </c>
      <c r="I241" s="157">
        <f t="shared" si="22"/>
        <v>0</v>
      </c>
      <c r="J241" s="157">
        <f t="shared" si="23"/>
        <v>8192.6189157158915</v>
      </c>
      <c r="K241" s="157">
        <f t="shared" si="24"/>
        <v>30.000686645501446</v>
      </c>
      <c r="L241" s="157">
        <f t="shared" si="25"/>
        <v>8162.61822907039</v>
      </c>
      <c r="M241" s="167">
        <f t="shared" si="26"/>
        <v>0</v>
      </c>
      <c r="N241" s="167">
        <f t="shared" si="27"/>
        <v>0</v>
      </c>
    </row>
    <row r="242" spans="1:14" ht="15" customHeight="1" x14ac:dyDescent="0.2">
      <c r="A242" s="152"/>
      <c r="B242" s="152"/>
      <c r="C242" s="152"/>
      <c r="D242" s="152"/>
      <c r="E242" s="153">
        <f>'2.40-a,b,c,d,e'!E242</f>
        <v>37110.166666666664</v>
      </c>
      <c r="F242" s="157">
        <f>'2.40-a,b,c,d,e'!F242</f>
        <v>27.940000534057599</v>
      </c>
      <c r="G242" s="157">
        <f>'2.40-a,b,c,d,e'!G242</f>
        <v>200.00076293949931</v>
      </c>
      <c r="H242" s="157">
        <f t="shared" si="21"/>
        <v>8362.6189920098896</v>
      </c>
      <c r="I242" s="157">
        <f t="shared" si="22"/>
        <v>0</v>
      </c>
      <c r="J242" s="157">
        <f t="shared" si="23"/>
        <v>8362.6189920098896</v>
      </c>
      <c r="K242" s="157">
        <f t="shared" si="24"/>
        <v>200.00076293949951</v>
      </c>
      <c r="L242" s="157">
        <f t="shared" si="25"/>
        <v>8162.61822907039</v>
      </c>
      <c r="M242" s="167">
        <f t="shared" si="26"/>
        <v>0</v>
      </c>
      <c r="N242" s="167">
        <f t="shared" si="27"/>
        <v>0</v>
      </c>
    </row>
    <row r="243" spans="1:14" ht="15" customHeight="1" x14ac:dyDescent="0.2">
      <c r="A243" s="152"/>
      <c r="B243" s="152"/>
      <c r="C243" s="152"/>
      <c r="D243" s="152"/>
      <c r="E243" s="153">
        <f>'2.40-a,b,c,d,e'!E243</f>
        <v>37111.166666666664</v>
      </c>
      <c r="F243" s="157">
        <f>'2.40-a,b,c,d,e'!F243</f>
        <v>27.540000915527301</v>
      </c>
      <c r="G243" s="157">
        <f>'2.40-a,b,c,d,e'!G243</f>
        <v>-399.99961853029833</v>
      </c>
      <c r="H243" s="157">
        <f t="shared" si="21"/>
        <v>7762.618610540092</v>
      </c>
      <c r="I243" s="157">
        <f t="shared" si="22"/>
        <v>0</v>
      </c>
      <c r="J243" s="157">
        <f t="shared" si="23"/>
        <v>7762.618610540092</v>
      </c>
      <c r="K243" s="157">
        <f t="shared" si="24"/>
        <v>0</v>
      </c>
      <c r="L243" s="157">
        <f t="shared" si="25"/>
        <v>7762.618610540092</v>
      </c>
      <c r="M243" s="167">
        <f t="shared" si="26"/>
        <v>0</v>
      </c>
      <c r="N243" s="167">
        <f t="shared" si="27"/>
        <v>0</v>
      </c>
    </row>
    <row r="244" spans="1:14" ht="15" customHeight="1" x14ac:dyDescent="0.2">
      <c r="A244" s="152"/>
      <c r="B244" s="152"/>
      <c r="C244" s="152"/>
      <c r="D244" s="152"/>
      <c r="E244" s="153">
        <f>'2.40-a,b,c,d,e'!E244</f>
        <v>37112.166666666664</v>
      </c>
      <c r="F244" s="157">
        <f>'2.40-a,b,c,d,e'!F244</f>
        <v>27.639999389648398</v>
      </c>
      <c r="G244" s="157">
        <f>'2.40-a,b,c,d,e'!G244</f>
        <v>99.998474121097303</v>
      </c>
      <c r="H244" s="157">
        <f t="shared" si="21"/>
        <v>7862.6170846611894</v>
      </c>
      <c r="I244" s="157">
        <f t="shared" si="22"/>
        <v>0</v>
      </c>
      <c r="J244" s="157">
        <f t="shared" si="23"/>
        <v>7862.6170846611894</v>
      </c>
      <c r="K244" s="157">
        <f t="shared" si="24"/>
        <v>0</v>
      </c>
      <c r="L244" s="157">
        <f t="shared" si="25"/>
        <v>7862.6170846611894</v>
      </c>
      <c r="M244" s="167">
        <f t="shared" si="26"/>
        <v>0</v>
      </c>
      <c r="N244" s="167">
        <f t="shared" si="27"/>
        <v>0</v>
      </c>
    </row>
    <row r="245" spans="1:14" ht="15" customHeight="1" x14ac:dyDescent="0.2">
      <c r="A245" s="152"/>
      <c r="B245" s="152"/>
      <c r="C245" s="152"/>
      <c r="D245" s="152"/>
      <c r="E245" s="153">
        <f>'2.40-a,b,c,d,e'!E245</f>
        <v>37113.166666666664</v>
      </c>
      <c r="F245" s="157">
        <f>'2.40-a,b,c,d,e'!F245</f>
        <v>28.049999237060501</v>
      </c>
      <c r="G245" s="157">
        <f>'2.40-a,b,c,d,e'!G245</f>
        <v>409.99984741210227</v>
      </c>
      <c r="H245" s="157">
        <f t="shared" si="21"/>
        <v>8272.6169320732915</v>
      </c>
      <c r="I245" s="157">
        <f t="shared" si="22"/>
        <v>0</v>
      </c>
      <c r="J245" s="157">
        <f t="shared" si="23"/>
        <v>8272.6169320732915</v>
      </c>
      <c r="K245" s="157">
        <f t="shared" si="24"/>
        <v>109.99870300290149</v>
      </c>
      <c r="L245" s="157">
        <f t="shared" si="25"/>
        <v>8162.61822907039</v>
      </c>
      <c r="M245" s="167">
        <f t="shared" si="26"/>
        <v>0</v>
      </c>
      <c r="N245" s="167">
        <f t="shared" si="27"/>
        <v>0</v>
      </c>
    </row>
    <row r="246" spans="1:14" ht="15" customHeight="1" x14ac:dyDescent="0.2">
      <c r="A246" s="152"/>
      <c r="B246" s="152"/>
      <c r="C246" s="152"/>
      <c r="D246" s="152"/>
      <c r="E246" s="153">
        <f>'2.40-a,b,c,d,e'!E246</f>
        <v>37116.166666666664</v>
      </c>
      <c r="F246" s="157">
        <f>'2.40-a,b,c,d,e'!F246</f>
        <v>27.819999694824201</v>
      </c>
      <c r="G246" s="157">
        <f>'2.40-a,b,c,d,e'!G246</f>
        <v>-229.9995422362997</v>
      </c>
      <c r="H246" s="157">
        <f t="shared" si="21"/>
        <v>7932.6186868340901</v>
      </c>
      <c r="I246" s="157">
        <f t="shared" si="22"/>
        <v>0</v>
      </c>
      <c r="J246" s="157">
        <f t="shared" si="23"/>
        <v>7932.6186868340901</v>
      </c>
      <c r="K246" s="157">
        <f t="shared" si="24"/>
        <v>0</v>
      </c>
      <c r="L246" s="157">
        <f t="shared" si="25"/>
        <v>7932.6186868340901</v>
      </c>
      <c r="M246" s="167">
        <f t="shared" si="26"/>
        <v>0</v>
      </c>
      <c r="N246" s="167">
        <f t="shared" si="27"/>
        <v>0</v>
      </c>
    </row>
    <row r="247" spans="1:14" ht="15" customHeight="1" x14ac:dyDescent="0.2">
      <c r="A247" s="152"/>
      <c r="B247" s="152"/>
      <c r="C247" s="152"/>
      <c r="D247" s="152"/>
      <c r="E247" s="153">
        <f>'2.40-a,b,c,d,e'!E247</f>
        <v>37117.166666666664</v>
      </c>
      <c r="F247" s="157">
        <f>'2.40-a,b,c,d,e'!F247</f>
        <v>28.0100002288818</v>
      </c>
      <c r="G247" s="157">
        <f>'2.40-a,b,c,d,e'!G247</f>
        <v>190.00053405759942</v>
      </c>
      <c r="H247" s="157">
        <f t="shared" si="21"/>
        <v>8122.6192208916891</v>
      </c>
      <c r="I247" s="157">
        <f t="shared" si="22"/>
        <v>0</v>
      </c>
      <c r="J247" s="157">
        <f t="shared" si="23"/>
        <v>8122.6192208916891</v>
      </c>
      <c r="K247" s="157">
        <f t="shared" si="24"/>
        <v>0</v>
      </c>
      <c r="L247" s="157">
        <f t="shared" si="25"/>
        <v>8122.6192208916891</v>
      </c>
      <c r="M247" s="167">
        <f t="shared" si="26"/>
        <v>0</v>
      </c>
      <c r="N247" s="167">
        <f t="shared" si="27"/>
        <v>0</v>
      </c>
    </row>
    <row r="248" spans="1:14" ht="15" customHeight="1" x14ac:dyDescent="0.2">
      <c r="A248" s="152"/>
      <c r="B248" s="152"/>
      <c r="C248" s="152"/>
      <c r="D248" s="152"/>
      <c r="E248" s="153">
        <f>'2.40-a,b,c,d,e'!E248</f>
        <v>37118.166666666664</v>
      </c>
      <c r="F248" s="157">
        <f>'2.40-a,b,c,d,e'!F248</f>
        <v>27.559999465942301</v>
      </c>
      <c r="G248" s="157">
        <f>'2.40-a,b,c,d,e'!G248</f>
        <v>-450.00076293949928</v>
      </c>
      <c r="H248" s="157">
        <f t="shared" si="21"/>
        <v>7672.6184579521896</v>
      </c>
      <c r="I248" s="157">
        <f t="shared" si="22"/>
        <v>0</v>
      </c>
      <c r="J248" s="157">
        <f t="shared" si="23"/>
        <v>7672.6184579521896</v>
      </c>
      <c r="K248" s="157">
        <f t="shared" si="24"/>
        <v>0</v>
      </c>
      <c r="L248" s="157">
        <f t="shared" si="25"/>
        <v>7672.6184579521896</v>
      </c>
      <c r="M248" s="167">
        <f t="shared" si="26"/>
        <v>0</v>
      </c>
      <c r="N248" s="167">
        <f t="shared" si="27"/>
        <v>0</v>
      </c>
    </row>
    <row r="249" spans="1:14" ht="15" customHeight="1" x14ac:dyDescent="0.2">
      <c r="A249" s="152"/>
      <c r="B249" s="152"/>
      <c r="C249" s="152"/>
      <c r="D249" s="152"/>
      <c r="E249" s="153">
        <f>'2.40-a,b,c,d,e'!E249</f>
        <v>37119.166666666664</v>
      </c>
      <c r="F249" s="157">
        <f>'2.40-a,b,c,d,e'!F249</f>
        <v>27.4500007629394</v>
      </c>
      <c r="G249" s="157">
        <f>'2.40-a,b,c,d,e'!G249</f>
        <v>-109.99870300290127</v>
      </c>
      <c r="H249" s="157">
        <f t="shared" si="21"/>
        <v>7562.6197549492881</v>
      </c>
      <c r="I249" s="157">
        <f t="shared" si="22"/>
        <v>0</v>
      </c>
      <c r="J249" s="157">
        <f t="shared" si="23"/>
        <v>7562.6197549492881</v>
      </c>
      <c r="K249" s="157">
        <f t="shared" si="24"/>
        <v>0</v>
      </c>
      <c r="L249" s="157">
        <f t="shared" si="25"/>
        <v>7562.6197549492881</v>
      </c>
      <c r="M249" s="167">
        <f t="shared" si="26"/>
        <v>0</v>
      </c>
      <c r="N249" s="167">
        <f t="shared" si="27"/>
        <v>0</v>
      </c>
    </row>
    <row r="250" spans="1:14" ht="15" customHeight="1" x14ac:dyDescent="0.2">
      <c r="A250" s="152"/>
      <c r="B250" s="152"/>
      <c r="C250" s="152"/>
      <c r="D250" s="152"/>
      <c r="E250" s="153">
        <f>'2.40-a,b,c,d,e'!E250</f>
        <v>37120.166666666664</v>
      </c>
      <c r="F250" s="157">
        <f>'2.40-a,b,c,d,e'!F250</f>
        <v>26.629999160766602</v>
      </c>
      <c r="G250" s="157">
        <f>'2.40-a,b,c,d,e'!G250</f>
        <v>-820.00160217279824</v>
      </c>
      <c r="H250" s="157">
        <f t="shared" si="21"/>
        <v>6742.6181527764902</v>
      </c>
      <c r="I250" s="157">
        <f t="shared" si="22"/>
        <v>0</v>
      </c>
      <c r="J250" s="157">
        <f t="shared" si="23"/>
        <v>6742.6181527764902</v>
      </c>
      <c r="K250" s="157">
        <f t="shared" si="24"/>
        <v>0</v>
      </c>
      <c r="L250" s="157">
        <f t="shared" si="25"/>
        <v>6742.6181527764902</v>
      </c>
      <c r="M250" s="167">
        <f t="shared" si="26"/>
        <v>0</v>
      </c>
      <c r="N250" s="167">
        <f t="shared" si="27"/>
        <v>0</v>
      </c>
    </row>
    <row r="251" spans="1:14" ht="15" customHeight="1" x14ac:dyDescent="0.2">
      <c r="A251" s="152"/>
      <c r="B251" s="152"/>
      <c r="C251" s="152"/>
      <c r="D251" s="152"/>
      <c r="E251" s="153">
        <f>'2.40-a,b,c,d,e'!E251</f>
        <v>37123.166666666664</v>
      </c>
      <c r="F251" s="157">
        <f>'2.40-a,b,c,d,e'!F251</f>
        <v>27.1800003051757</v>
      </c>
      <c r="G251" s="157">
        <f>'2.40-a,b,c,d,e'!G251</f>
        <v>550.00114440909795</v>
      </c>
      <c r="H251" s="157">
        <f t="shared" si="21"/>
        <v>7292.619297185588</v>
      </c>
      <c r="I251" s="157">
        <f t="shared" si="22"/>
        <v>0</v>
      </c>
      <c r="J251" s="157">
        <f t="shared" si="23"/>
        <v>7292.619297185588</v>
      </c>
      <c r="K251" s="157">
        <f t="shared" si="24"/>
        <v>0</v>
      </c>
      <c r="L251" s="157">
        <f t="shared" si="25"/>
        <v>7292.619297185588</v>
      </c>
      <c r="M251" s="167">
        <f t="shared" si="26"/>
        <v>0</v>
      </c>
      <c r="N251" s="167">
        <f t="shared" si="27"/>
        <v>0</v>
      </c>
    </row>
    <row r="252" spans="1:14" ht="15" customHeight="1" x14ac:dyDescent="0.2">
      <c r="A252" s="152"/>
      <c r="B252" s="152"/>
      <c r="C252" s="152"/>
      <c r="D252" s="152"/>
      <c r="E252" s="153">
        <f>'2.40-a,b,c,d,e'!E252</f>
        <v>37124.166666666664</v>
      </c>
      <c r="F252" s="157">
        <f>'2.40-a,b,c,d,e'!F252</f>
        <v>27.850000381469702</v>
      </c>
      <c r="G252" s="157">
        <f>'2.40-a,b,c,d,e'!G252</f>
        <v>670.00007629400216</v>
      </c>
      <c r="H252" s="157">
        <f t="shared" si="21"/>
        <v>7962.6193734795906</v>
      </c>
      <c r="I252" s="157">
        <f t="shared" si="22"/>
        <v>0</v>
      </c>
      <c r="J252" s="157">
        <f t="shared" si="23"/>
        <v>7962.6193734795906</v>
      </c>
      <c r="K252" s="157">
        <f t="shared" si="24"/>
        <v>0</v>
      </c>
      <c r="L252" s="157">
        <f t="shared" si="25"/>
        <v>7962.6193734795906</v>
      </c>
      <c r="M252" s="167">
        <f t="shared" si="26"/>
        <v>0</v>
      </c>
      <c r="N252" s="167">
        <f t="shared" si="27"/>
        <v>0</v>
      </c>
    </row>
    <row r="253" spans="1:14" ht="15" customHeight="1" x14ac:dyDescent="0.2">
      <c r="A253" s="152"/>
      <c r="B253" s="152"/>
      <c r="C253" s="152"/>
      <c r="D253" s="152"/>
      <c r="E253" s="153">
        <f>'2.40-a,b,c,d,e'!E253</f>
        <v>37125.166666666664</v>
      </c>
      <c r="F253" s="157">
        <f>'2.40-a,b,c,d,e'!F253</f>
        <v>26.370000839233398</v>
      </c>
      <c r="G253" s="157">
        <f>'2.40-a,b,c,d,e'!G253</f>
        <v>-1479.9995422363033</v>
      </c>
      <c r="H253" s="157">
        <f t="shared" si="21"/>
        <v>6482.6198312432871</v>
      </c>
      <c r="I253" s="157">
        <f t="shared" si="22"/>
        <v>0</v>
      </c>
      <c r="J253" s="157">
        <f t="shared" si="23"/>
        <v>6482.6198312432871</v>
      </c>
      <c r="K253" s="157">
        <f t="shared" si="24"/>
        <v>0</v>
      </c>
      <c r="L253" s="157">
        <f t="shared" si="25"/>
        <v>6482.6198312432871</v>
      </c>
      <c r="M253" s="167">
        <f t="shared" si="26"/>
        <v>0</v>
      </c>
      <c r="N253" s="167">
        <f t="shared" si="27"/>
        <v>0</v>
      </c>
    </row>
    <row r="254" spans="1:14" ht="15" customHeight="1" x14ac:dyDescent="0.2">
      <c r="A254" s="152"/>
      <c r="B254" s="152"/>
      <c r="C254" s="152"/>
      <c r="D254" s="152"/>
      <c r="E254" s="153">
        <f>'2.40-a,b,c,d,e'!E254</f>
        <v>37126.166666666664</v>
      </c>
      <c r="F254" s="157">
        <f>'2.40-a,b,c,d,e'!F254</f>
        <v>26.629999160766602</v>
      </c>
      <c r="G254" s="157">
        <f>'2.40-a,b,c,d,e'!G254</f>
        <v>259.99832153320313</v>
      </c>
      <c r="H254" s="157">
        <f t="shared" si="21"/>
        <v>6742.6181527764902</v>
      </c>
      <c r="I254" s="157">
        <f t="shared" si="22"/>
        <v>0</v>
      </c>
      <c r="J254" s="157">
        <f t="shared" si="23"/>
        <v>6742.6181527764902</v>
      </c>
      <c r="K254" s="157">
        <f t="shared" si="24"/>
        <v>0</v>
      </c>
      <c r="L254" s="157">
        <f t="shared" si="25"/>
        <v>6742.6181527764902</v>
      </c>
      <c r="M254" s="167">
        <f t="shared" si="26"/>
        <v>0</v>
      </c>
      <c r="N254" s="167">
        <f t="shared" si="27"/>
        <v>0</v>
      </c>
    </row>
    <row r="255" spans="1:14" ht="15" customHeight="1" x14ac:dyDescent="0.2">
      <c r="A255" s="152"/>
      <c r="B255" s="152"/>
      <c r="C255" s="152"/>
      <c r="D255" s="152"/>
      <c r="E255" s="153">
        <f>'2.40-a,b,c,d,e'!E255</f>
        <v>37127.166666666664</v>
      </c>
      <c r="F255" s="157">
        <f>'2.40-a,b,c,d,e'!F255</f>
        <v>26.899999618530199</v>
      </c>
      <c r="G255" s="157">
        <f>'2.40-a,b,c,d,e'!G255</f>
        <v>270.0004577635973</v>
      </c>
      <c r="H255" s="157">
        <f t="shared" si="21"/>
        <v>7012.6186105400875</v>
      </c>
      <c r="I255" s="157">
        <f t="shared" si="22"/>
        <v>0</v>
      </c>
      <c r="J255" s="157">
        <f t="shared" si="23"/>
        <v>7012.6186105400875</v>
      </c>
      <c r="K255" s="157">
        <f t="shared" si="24"/>
        <v>0</v>
      </c>
      <c r="L255" s="157">
        <f t="shared" si="25"/>
        <v>7012.6186105400875</v>
      </c>
      <c r="M255" s="167">
        <f t="shared" si="26"/>
        <v>0</v>
      </c>
      <c r="N255" s="167">
        <f t="shared" si="27"/>
        <v>0</v>
      </c>
    </row>
    <row r="256" spans="1:14" ht="15" customHeight="1" x14ac:dyDescent="0.2">
      <c r="A256" s="152"/>
      <c r="B256" s="152"/>
      <c r="C256" s="152"/>
      <c r="D256" s="152"/>
      <c r="E256" s="153">
        <f>'2.40-a,b,c,d,e'!E256</f>
        <v>37130.166666666664</v>
      </c>
      <c r="F256" s="157">
        <f>'2.40-a,b,c,d,e'!F256</f>
        <v>26.670000076293899</v>
      </c>
      <c r="G256" s="157">
        <f>'2.40-a,b,c,d,e'!G256</f>
        <v>-229.9995422362997</v>
      </c>
      <c r="H256" s="157">
        <f t="shared" si="21"/>
        <v>6782.6190683037876</v>
      </c>
      <c r="I256" s="157">
        <f t="shared" si="22"/>
        <v>0</v>
      </c>
      <c r="J256" s="157">
        <f t="shared" si="23"/>
        <v>6782.6190683037876</v>
      </c>
      <c r="K256" s="157">
        <f t="shared" si="24"/>
        <v>0</v>
      </c>
      <c r="L256" s="157">
        <f t="shared" si="25"/>
        <v>6782.6190683037876</v>
      </c>
      <c r="M256" s="167">
        <f t="shared" si="26"/>
        <v>0</v>
      </c>
      <c r="N256" s="167">
        <f t="shared" si="27"/>
        <v>0</v>
      </c>
    </row>
    <row r="257" spans="1:14" ht="15" customHeight="1" x14ac:dyDescent="0.2">
      <c r="A257" s="152"/>
      <c r="B257" s="152"/>
      <c r="C257" s="152"/>
      <c r="D257" s="152"/>
      <c r="E257" s="153">
        <f>'2.40-a,b,c,d,e'!E257</f>
        <v>37131.166666666664</v>
      </c>
      <c r="F257" s="157">
        <f>'2.40-a,b,c,d,e'!F257</f>
        <v>27.170000076293899</v>
      </c>
      <c r="G257" s="157">
        <f>'2.40-a,b,c,d,e'!G257</f>
        <v>500</v>
      </c>
      <c r="H257" s="157">
        <f t="shared" si="21"/>
        <v>7282.6190683037876</v>
      </c>
      <c r="I257" s="157">
        <f t="shared" si="22"/>
        <v>0</v>
      </c>
      <c r="J257" s="157">
        <f t="shared" si="23"/>
        <v>7282.6190683037876</v>
      </c>
      <c r="K257" s="157">
        <f t="shared" si="24"/>
        <v>0</v>
      </c>
      <c r="L257" s="157">
        <f t="shared" si="25"/>
        <v>7282.6190683037876</v>
      </c>
      <c r="M257" s="167">
        <f t="shared" si="26"/>
        <v>0</v>
      </c>
      <c r="N257" s="167">
        <f t="shared" si="27"/>
        <v>0</v>
      </c>
    </row>
    <row r="258" spans="1:14" ht="15" customHeight="1" x14ac:dyDescent="0.2">
      <c r="A258" s="152"/>
      <c r="B258" s="152"/>
      <c r="C258" s="152"/>
      <c r="D258" s="152"/>
      <c r="E258" s="153">
        <f>'2.40-a,b,c,d,e'!E258</f>
        <v>37132.166666666664</v>
      </c>
      <c r="F258" s="157">
        <f>'2.40-a,b,c,d,e'!F258</f>
        <v>27.049999237060501</v>
      </c>
      <c r="G258" s="157">
        <f>'2.40-a,b,c,d,e'!G258</f>
        <v>-120.00083923339844</v>
      </c>
      <c r="H258" s="157">
        <f t="shared" si="21"/>
        <v>7162.6182290703891</v>
      </c>
      <c r="I258" s="157">
        <f t="shared" si="22"/>
        <v>0</v>
      </c>
      <c r="J258" s="157">
        <f t="shared" si="23"/>
        <v>7162.6182290703891</v>
      </c>
      <c r="K258" s="157">
        <f t="shared" si="24"/>
        <v>0</v>
      </c>
      <c r="L258" s="157">
        <f t="shared" si="25"/>
        <v>7162.6182290703891</v>
      </c>
      <c r="M258" s="167">
        <f t="shared" si="26"/>
        <v>0</v>
      </c>
      <c r="N258" s="167">
        <f t="shared" si="27"/>
        <v>0</v>
      </c>
    </row>
    <row r="259" spans="1:14" ht="15" customHeight="1" x14ac:dyDescent="0.2">
      <c r="A259" s="152"/>
      <c r="B259" s="152"/>
      <c r="C259" s="152"/>
      <c r="D259" s="152"/>
      <c r="E259" s="153">
        <f>'2.40-a,b,c,d,e'!E259</f>
        <v>37133.166666666664</v>
      </c>
      <c r="F259" s="157">
        <f>'2.40-a,b,c,d,e'!F259</f>
        <v>26.549999237060501</v>
      </c>
      <c r="G259" s="157">
        <f>'2.40-a,b,c,d,e'!G259</f>
        <v>-500</v>
      </c>
      <c r="H259" s="157">
        <f t="shared" si="21"/>
        <v>6662.6182290703891</v>
      </c>
      <c r="I259" s="157">
        <f t="shared" si="22"/>
        <v>0</v>
      </c>
      <c r="J259" s="157">
        <f t="shared" si="23"/>
        <v>6662.6182290703891</v>
      </c>
      <c r="K259" s="157">
        <f t="shared" si="24"/>
        <v>0</v>
      </c>
      <c r="L259" s="157">
        <f t="shared" si="25"/>
        <v>6662.6182290703891</v>
      </c>
      <c r="M259" s="167">
        <f t="shared" si="26"/>
        <v>0</v>
      </c>
      <c r="N259" s="167">
        <f t="shared" si="27"/>
        <v>0</v>
      </c>
    </row>
    <row r="260" spans="1:14" ht="15" customHeight="1" x14ac:dyDescent="0.2">
      <c r="A260" s="152"/>
      <c r="B260" s="152"/>
      <c r="C260" s="152"/>
      <c r="D260" s="152"/>
      <c r="E260" s="153">
        <f>'2.40-a,b,c,d,e'!E260</f>
        <v>37134.166666666664</v>
      </c>
      <c r="F260" s="157">
        <f>'2.40-a,b,c,d,e'!F260</f>
        <v>27.2000007629394</v>
      </c>
      <c r="G260" s="157">
        <f>'2.40-a,b,c,d,e'!G260</f>
        <v>650.0015258788992</v>
      </c>
      <c r="H260" s="157">
        <f t="shared" ref="H260:H323" si="28">L259+G260</f>
        <v>7312.6197549492881</v>
      </c>
      <c r="I260" s="157">
        <f t="shared" ref="I260:I323" si="29">IF(H260&lt;$B$13,$B$14-H260,0)</f>
        <v>0</v>
      </c>
      <c r="J260" s="157">
        <f t="shared" ref="J260:J323" si="30">H260+I260</f>
        <v>7312.6197549492881</v>
      </c>
      <c r="K260" s="157">
        <f t="shared" ref="K260:K323" si="31">MAX(J260-$B$14,0)</f>
        <v>0</v>
      </c>
      <c r="L260" s="157">
        <f t="shared" ref="L260:L323" si="32">J260-K260</f>
        <v>7312.6197549492881</v>
      </c>
      <c r="M260" s="167">
        <f t="shared" ref="M260:M323" si="33">IF(I260&gt;0,1,0)</f>
        <v>0</v>
      </c>
      <c r="N260" s="167">
        <f t="shared" ref="N260:N323" si="34">IF(H260&lt;0,1,0)</f>
        <v>0</v>
      </c>
    </row>
    <row r="261" spans="1:14" ht="15" customHeight="1" x14ac:dyDescent="0.2">
      <c r="A261" s="152"/>
      <c r="B261" s="152"/>
      <c r="C261" s="152"/>
      <c r="D261" s="152"/>
      <c r="E261" s="153">
        <f>'2.40-a,b,c,d,e'!E261</f>
        <v>37138.166666666664</v>
      </c>
      <c r="F261" s="157">
        <f>'2.40-a,b,c,d,e'!F261</f>
        <v>26.9300003051757</v>
      </c>
      <c r="G261" s="157">
        <f>'2.40-a,b,c,d,e'!G261</f>
        <v>-270.0004577637003</v>
      </c>
      <c r="H261" s="157">
        <f t="shared" si="28"/>
        <v>7042.619297185588</v>
      </c>
      <c r="I261" s="157">
        <f t="shared" si="29"/>
        <v>0</v>
      </c>
      <c r="J261" s="157">
        <f t="shared" si="30"/>
        <v>7042.619297185588</v>
      </c>
      <c r="K261" s="157">
        <f t="shared" si="31"/>
        <v>0</v>
      </c>
      <c r="L261" s="157">
        <f t="shared" si="32"/>
        <v>7042.619297185588</v>
      </c>
      <c r="M261" s="167">
        <f t="shared" si="33"/>
        <v>0</v>
      </c>
      <c r="N261" s="167">
        <f t="shared" si="34"/>
        <v>0</v>
      </c>
    </row>
    <row r="262" spans="1:14" ht="15" customHeight="1" x14ac:dyDescent="0.2">
      <c r="A262" s="152"/>
      <c r="B262" s="152"/>
      <c r="C262" s="152"/>
      <c r="D262" s="152"/>
      <c r="E262" s="153">
        <f>'2.40-a,b,c,d,e'!E262</f>
        <v>37139.166666666664</v>
      </c>
      <c r="F262" s="157">
        <f>'2.40-a,b,c,d,e'!F262</f>
        <v>26.9500007629394</v>
      </c>
      <c r="G262" s="157">
        <f>'2.40-a,b,c,d,e'!G262</f>
        <v>20.000457763700297</v>
      </c>
      <c r="H262" s="157">
        <f t="shared" si="28"/>
        <v>7062.6197549492881</v>
      </c>
      <c r="I262" s="157">
        <f t="shared" si="29"/>
        <v>0</v>
      </c>
      <c r="J262" s="157">
        <f t="shared" si="30"/>
        <v>7062.6197549492881</v>
      </c>
      <c r="K262" s="157">
        <f t="shared" si="31"/>
        <v>0</v>
      </c>
      <c r="L262" s="157">
        <f t="shared" si="32"/>
        <v>7062.6197549492881</v>
      </c>
      <c r="M262" s="167">
        <f t="shared" si="33"/>
        <v>0</v>
      </c>
      <c r="N262" s="167">
        <f t="shared" si="34"/>
        <v>0</v>
      </c>
    </row>
    <row r="263" spans="1:14" ht="15" customHeight="1" x14ac:dyDescent="0.2">
      <c r="A263" s="152"/>
      <c r="B263" s="152"/>
      <c r="C263" s="152"/>
      <c r="D263" s="152"/>
      <c r="E263" s="153">
        <f>'2.40-a,b,c,d,e'!E263</f>
        <v>37140.166666666664</v>
      </c>
      <c r="F263" s="157">
        <f>'2.40-a,b,c,d,e'!F263</f>
        <v>27.579999923706001</v>
      </c>
      <c r="G263" s="157">
        <f>'2.40-a,b,c,d,e'!G263</f>
        <v>629.99916076660156</v>
      </c>
      <c r="H263" s="157">
        <f t="shared" si="28"/>
        <v>7692.6189157158897</v>
      </c>
      <c r="I263" s="157">
        <f t="shared" si="29"/>
        <v>0</v>
      </c>
      <c r="J263" s="157">
        <f t="shared" si="30"/>
        <v>7692.6189157158897</v>
      </c>
      <c r="K263" s="157">
        <f t="shared" si="31"/>
        <v>0</v>
      </c>
      <c r="L263" s="157">
        <f t="shared" si="32"/>
        <v>7692.6189157158897</v>
      </c>
      <c r="M263" s="167">
        <f t="shared" si="33"/>
        <v>0</v>
      </c>
      <c r="N263" s="167">
        <f t="shared" si="34"/>
        <v>0</v>
      </c>
    </row>
    <row r="264" spans="1:14" ht="15" customHeight="1" x14ac:dyDescent="0.2">
      <c r="A264" s="152"/>
      <c r="B264" s="152"/>
      <c r="C264" s="152"/>
      <c r="D264" s="152"/>
      <c r="E264" s="153">
        <f>'2.40-a,b,c,d,e'!E264</f>
        <v>37141.166666666664</v>
      </c>
      <c r="F264" s="157">
        <f>'2.40-a,b,c,d,e'!F264</f>
        <v>28.030000686645501</v>
      </c>
      <c r="G264" s="157">
        <f>'2.40-a,b,c,d,e'!G264</f>
        <v>450.00076293949928</v>
      </c>
      <c r="H264" s="157">
        <f t="shared" si="28"/>
        <v>8142.6196786553892</v>
      </c>
      <c r="I264" s="157">
        <f t="shared" si="29"/>
        <v>0</v>
      </c>
      <c r="J264" s="157">
        <f t="shared" si="30"/>
        <v>8142.6196786553892</v>
      </c>
      <c r="K264" s="157">
        <f t="shared" si="31"/>
        <v>0</v>
      </c>
      <c r="L264" s="157">
        <f t="shared" si="32"/>
        <v>8142.6196786553892</v>
      </c>
      <c r="M264" s="167">
        <f t="shared" si="33"/>
        <v>0</v>
      </c>
      <c r="N264" s="167">
        <f t="shared" si="34"/>
        <v>0</v>
      </c>
    </row>
    <row r="265" spans="1:14" ht="15" customHeight="1" x14ac:dyDescent="0.2">
      <c r="A265" s="152"/>
      <c r="B265" s="152"/>
      <c r="C265" s="152"/>
      <c r="D265" s="152"/>
      <c r="E265" s="153">
        <f>'2.40-a,b,c,d,e'!E265</f>
        <v>37144.166666666664</v>
      </c>
      <c r="F265" s="157">
        <f>'2.40-a,b,c,d,e'!F265</f>
        <v>27.629999160766602</v>
      </c>
      <c r="G265" s="157">
        <f>'2.40-a,b,c,d,e'!G265</f>
        <v>-400.00152587889914</v>
      </c>
      <c r="H265" s="157">
        <f t="shared" si="28"/>
        <v>7742.6181527764902</v>
      </c>
      <c r="I265" s="157">
        <f t="shared" si="29"/>
        <v>0</v>
      </c>
      <c r="J265" s="157">
        <f t="shared" si="30"/>
        <v>7742.6181527764902</v>
      </c>
      <c r="K265" s="157">
        <f t="shared" si="31"/>
        <v>0</v>
      </c>
      <c r="L265" s="157">
        <f t="shared" si="32"/>
        <v>7742.6181527764902</v>
      </c>
      <c r="M265" s="167">
        <f t="shared" si="33"/>
        <v>0</v>
      </c>
      <c r="N265" s="167">
        <f t="shared" si="34"/>
        <v>0</v>
      </c>
    </row>
    <row r="266" spans="1:14" ht="15" customHeight="1" x14ac:dyDescent="0.2">
      <c r="A266" s="152"/>
      <c r="B266" s="152"/>
      <c r="C266" s="152"/>
      <c r="D266" s="152"/>
      <c r="E266" s="153">
        <f>'2.40-a,b,c,d,e'!E266</f>
        <v>37148.166666666664</v>
      </c>
      <c r="F266" s="157">
        <f>'2.40-a,b,c,d,e'!F266</f>
        <v>29.530000686645501</v>
      </c>
      <c r="G266" s="157">
        <f>'2.40-a,b,c,d,e'!G266</f>
        <v>1900.0015258788992</v>
      </c>
      <c r="H266" s="157">
        <f t="shared" si="28"/>
        <v>9642.6196786553901</v>
      </c>
      <c r="I266" s="157">
        <f t="shared" si="29"/>
        <v>0</v>
      </c>
      <c r="J266" s="157">
        <f t="shared" si="30"/>
        <v>9642.6196786553901</v>
      </c>
      <c r="K266" s="157">
        <f t="shared" si="31"/>
        <v>1480.001449585</v>
      </c>
      <c r="L266" s="157">
        <f t="shared" si="32"/>
        <v>8162.61822907039</v>
      </c>
      <c r="M266" s="167">
        <f t="shared" si="33"/>
        <v>0</v>
      </c>
      <c r="N266" s="167">
        <f t="shared" si="34"/>
        <v>0</v>
      </c>
    </row>
    <row r="267" spans="1:14" ht="15" customHeight="1" x14ac:dyDescent="0.2">
      <c r="A267" s="152"/>
      <c r="B267" s="152"/>
      <c r="C267" s="152"/>
      <c r="D267" s="152"/>
      <c r="E267" s="153">
        <f>'2.40-a,b,c,d,e'!E267</f>
        <v>37151.166666666664</v>
      </c>
      <c r="F267" s="157">
        <f>'2.40-a,b,c,d,e'!F267</f>
        <v>28.809999465942301</v>
      </c>
      <c r="G267" s="157">
        <f>'2.40-a,b,c,d,e'!G267</f>
        <v>-720.00122070319958</v>
      </c>
      <c r="H267" s="157">
        <f t="shared" si="28"/>
        <v>7442.6170083671905</v>
      </c>
      <c r="I267" s="157">
        <f t="shared" si="29"/>
        <v>0</v>
      </c>
      <c r="J267" s="157">
        <f t="shared" si="30"/>
        <v>7442.6170083671905</v>
      </c>
      <c r="K267" s="157">
        <f t="shared" si="31"/>
        <v>0</v>
      </c>
      <c r="L267" s="157">
        <f t="shared" si="32"/>
        <v>7442.6170083671905</v>
      </c>
      <c r="M267" s="167">
        <f t="shared" si="33"/>
        <v>0</v>
      </c>
      <c r="N267" s="167">
        <f t="shared" si="34"/>
        <v>0</v>
      </c>
    </row>
    <row r="268" spans="1:14" ht="15" customHeight="1" x14ac:dyDescent="0.2">
      <c r="A268" s="152"/>
      <c r="B268" s="152"/>
      <c r="C268" s="152"/>
      <c r="D268" s="152"/>
      <c r="E268" s="153">
        <f>'2.40-a,b,c,d,e'!E268</f>
        <v>37152.166666666664</v>
      </c>
      <c r="F268" s="157">
        <f>'2.40-a,b,c,d,e'!F268</f>
        <v>27.7000007629394</v>
      </c>
      <c r="G268" s="157">
        <f>'2.40-a,b,c,d,e'!G268</f>
        <v>-1109.9987030029013</v>
      </c>
      <c r="H268" s="157">
        <f t="shared" si="28"/>
        <v>6332.618305364289</v>
      </c>
      <c r="I268" s="157">
        <f t="shared" si="29"/>
        <v>0</v>
      </c>
      <c r="J268" s="157">
        <f t="shared" si="30"/>
        <v>6332.618305364289</v>
      </c>
      <c r="K268" s="157">
        <f t="shared" si="31"/>
        <v>0</v>
      </c>
      <c r="L268" s="157">
        <f t="shared" si="32"/>
        <v>6332.618305364289</v>
      </c>
      <c r="M268" s="167">
        <f t="shared" si="33"/>
        <v>0</v>
      </c>
      <c r="N268" s="167">
        <f t="shared" si="34"/>
        <v>0</v>
      </c>
    </row>
    <row r="269" spans="1:14" ht="15" customHeight="1" x14ac:dyDescent="0.2">
      <c r="A269" s="152"/>
      <c r="B269" s="152"/>
      <c r="C269" s="152"/>
      <c r="D269" s="152"/>
      <c r="E269" s="153">
        <f>'2.40-a,b,c,d,e'!E269</f>
        <v>37153.166666666664</v>
      </c>
      <c r="F269" s="157">
        <f>'2.40-a,b,c,d,e'!F269</f>
        <v>26.7199993133544</v>
      </c>
      <c r="G269" s="157">
        <f>'2.40-a,b,c,d,e'!G269</f>
        <v>-980.00144958500005</v>
      </c>
      <c r="H269" s="157">
        <f t="shared" si="28"/>
        <v>5352.6168557792889</v>
      </c>
      <c r="I269" s="157">
        <f t="shared" si="29"/>
        <v>2810.0013732911011</v>
      </c>
      <c r="J269" s="157">
        <f t="shared" si="30"/>
        <v>8162.61822907039</v>
      </c>
      <c r="K269" s="157">
        <f t="shared" si="31"/>
        <v>0</v>
      </c>
      <c r="L269" s="157">
        <f t="shared" si="32"/>
        <v>8162.61822907039</v>
      </c>
      <c r="M269" s="167">
        <f t="shared" si="33"/>
        <v>1</v>
      </c>
      <c r="N269" s="167">
        <f t="shared" si="34"/>
        <v>0</v>
      </c>
    </row>
    <row r="270" spans="1:14" ht="15" customHeight="1" x14ac:dyDescent="0.2">
      <c r="A270" s="152"/>
      <c r="B270" s="152"/>
      <c r="C270" s="152"/>
      <c r="D270" s="152"/>
      <c r="E270" s="153">
        <f>'2.40-a,b,c,d,e'!E270</f>
        <v>37154.166666666664</v>
      </c>
      <c r="F270" s="157">
        <f>'2.40-a,b,c,d,e'!F270</f>
        <v>26.590000152587798</v>
      </c>
      <c r="G270" s="157">
        <f>'2.40-a,b,c,d,e'!G270</f>
        <v>-129.99916076660156</v>
      </c>
      <c r="H270" s="157">
        <f t="shared" si="28"/>
        <v>8032.6190683037885</v>
      </c>
      <c r="I270" s="157">
        <f t="shared" si="29"/>
        <v>0</v>
      </c>
      <c r="J270" s="157">
        <f t="shared" si="30"/>
        <v>8032.6190683037885</v>
      </c>
      <c r="K270" s="157">
        <f t="shared" si="31"/>
        <v>0</v>
      </c>
      <c r="L270" s="157">
        <f t="shared" si="32"/>
        <v>8032.6190683037885</v>
      </c>
      <c r="M270" s="167">
        <f t="shared" si="33"/>
        <v>0</v>
      </c>
      <c r="N270" s="167">
        <f t="shared" si="34"/>
        <v>0</v>
      </c>
    </row>
    <row r="271" spans="1:14" ht="15" customHeight="1" x14ac:dyDescent="0.2">
      <c r="A271" s="152"/>
      <c r="B271" s="152"/>
      <c r="C271" s="152"/>
      <c r="D271" s="152"/>
      <c r="E271" s="153">
        <f>'2.40-a,b,c,d,e'!E271</f>
        <v>37155.166666666664</v>
      </c>
      <c r="F271" s="157">
        <f>'2.40-a,b,c,d,e'!F271</f>
        <v>25.9699993133544</v>
      </c>
      <c r="G271" s="157">
        <f>'2.40-a,b,c,d,e'!G271</f>
        <v>-620.00083923339844</v>
      </c>
      <c r="H271" s="157">
        <f t="shared" si="28"/>
        <v>7412.61822907039</v>
      </c>
      <c r="I271" s="157">
        <f t="shared" si="29"/>
        <v>0</v>
      </c>
      <c r="J271" s="157">
        <f t="shared" si="30"/>
        <v>7412.61822907039</v>
      </c>
      <c r="K271" s="157">
        <f t="shared" si="31"/>
        <v>0</v>
      </c>
      <c r="L271" s="157">
        <f t="shared" si="32"/>
        <v>7412.61822907039</v>
      </c>
      <c r="M271" s="167">
        <f t="shared" si="33"/>
        <v>0</v>
      </c>
      <c r="N271" s="167">
        <f t="shared" si="34"/>
        <v>0</v>
      </c>
    </row>
    <row r="272" spans="1:14" ht="15" customHeight="1" x14ac:dyDescent="0.2">
      <c r="A272" s="152"/>
      <c r="B272" s="152"/>
      <c r="C272" s="152"/>
      <c r="D272" s="152"/>
      <c r="E272" s="153">
        <f>'2.40-a,b,c,d,e'!E272</f>
        <v>37158.166666666664</v>
      </c>
      <c r="F272" s="157">
        <f>'2.40-a,b,c,d,e'!F272</f>
        <v>22.0100002288818</v>
      </c>
      <c r="G272" s="157">
        <f>'2.40-a,b,c,d,e'!G272</f>
        <v>-3959.9990844725994</v>
      </c>
      <c r="H272" s="157">
        <f t="shared" si="28"/>
        <v>3452.6191445977906</v>
      </c>
      <c r="I272" s="157">
        <f t="shared" si="29"/>
        <v>4709.9990844725999</v>
      </c>
      <c r="J272" s="157">
        <f t="shared" si="30"/>
        <v>8162.618229070391</v>
      </c>
      <c r="K272" s="157">
        <f t="shared" si="31"/>
        <v>9.0949470177292824E-13</v>
      </c>
      <c r="L272" s="157">
        <f t="shared" si="32"/>
        <v>8162.61822907039</v>
      </c>
      <c r="M272" s="167">
        <f t="shared" si="33"/>
        <v>1</v>
      </c>
      <c r="N272" s="167">
        <f t="shared" si="34"/>
        <v>0</v>
      </c>
    </row>
    <row r="273" spans="1:14" ht="15" customHeight="1" x14ac:dyDescent="0.2">
      <c r="A273" s="152"/>
      <c r="B273" s="152"/>
      <c r="C273" s="152"/>
      <c r="D273" s="152"/>
      <c r="E273" s="153">
        <f>'2.40-a,b,c,d,e'!E273</f>
        <v>37159.166666666664</v>
      </c>
      <c r="F273" s="157">
        <f>'2.40-a,b,c,d,e'!F273</f>
        <v>21.809999465942301</v>
      </c>
      <c r="G273" s="157">
        <f>'2.40-a,b,c,d,e'!G273</f>
        <v>-200.00076293949931</v>
      </c>
      <c r="H273" s="157">
        <f t="shared" si="28"/>
        <v>7962.6174661308905</v>
      </c>
      <c r="I273" s="157">
        <f t="shared" si="29"/>
        <v>0</v>
      </c>
      <c r="J273" s="157">
        <f t="shared" si="30"/>
        <v>7962.6174661308905</v>
      </c>
      <c r="K273" s="157">
        <f t="shared" si="31"/>
        <v>0</v>
      </c>
      <c r="L273" s="157">
        <f t="shared" si="32"/>
        <v>7962.6174661308905</v>
      </c>
      <c r="M273" s="167">
        <f t="shared" si="33"/>
        <v>0</v>
      </c>
      <c r="N273" s="167">
        <f t="shared" si="34"/>
        <v>0</v>
      </c>
    </row>
    <row r="274" spans="1:14" ht="15" customHeight="1" x14ac:dyDescent="0.2">
      <c r="A274" s="152"/>
      <c r="B274" s="152"/>
      <c r="C274" s="152"/>
      <c r="D274" s="152"/>
      <c r="E274" s="153">
        <f>'2.40-a,b,c,d,e'!E274</f>
        <v>37160.166666666664</v>
      </c>
      <c r="F274" s="157">
        <f>'2.40-a,b,c,d,e'!F274</f>
        <v>22.379999160766602</v>
      </c>
      <c r="G274" s="157">
        <f>'2.40-a,b,c,d,e'!G274</f>
        <v>569.99969482430049</v>
      </c>
      <c r="H274" s="157">
        <f t="shared" si="28"/>
        <v>8532.6171609551911</v>
      </c>
      <c r="I274" s="157">
        <f t="shared" si="29"/>
        <v>0</v>
      </c>
      <c r="J274" s="157">
        <f t="shared" si="30"/>
        <v>8532.6171609551911</v>
      </c>
      <c r="K274" s="157">
        <f t="shared" si="31"/>
        <v>369.9989318848011</v>
      </c>
      <c r="L274" s="157">
        <f t="shared" si="32"/>
        <v>8162.61822907039</v>
      </c>
      <c r="M274" s="167">
        <f t="shared" si="33"/>
        <v>0</v>
      </c>
      <c r="N274" s="167">
        <f t="shared" si="34"/>
        <v>0</v>
      </c>
    </row>
    <row r="275" spans="1:14" ht="15" customHeight="1" x14ac:dyDescent="0.2">
      <c r="A275" s="152"/>
      <c r="B275" s="152"/>
      <c r="C275" s="152"/>
      <c r="D275" s="152"/>
      <c r="E275" s="153">
        <f>'2.40-a,b,c,d,e'!E275</f>
        <v>37161.166666666664</v>
      </c>
      <c r="F275" s="157">
        <f>'2.40-a,b,c,d,e'!F275</f>
        <v>22.7399997711181</v>
      </c>
      <c r="G275" s="157">
        <f>'2.40-a,b,c,d,e'!G275</f>
        <v>360.00061035149855</v>
      </c>
      <c r="H275" s="157">
        <f t="shared" si="28"/>
        <v>8522.618839421888</v>
      </c>
      <c r="I275" s="157">
        <f t="shared" si="29"/>
        <v>0</v>
      </c>
      <c r="J275" s="157">
        <f t="shared" si="30"/>
        <v>8522.618839421888</v>
      </c>
      <c r="K275" s="157">
        <f t="shared" si="31"/>
        <v>360.00061035149793</v>
      </c>
      <c r="L275" s="157">
        <f t="shared" si="32"/>
        <v>8162.61822907039</v>
      </c>
      <c r="M275" s="167">
        <f t="shared" si="33"/>
        <v>0</v>
      </c>
      <c r="N275" s="167">
        <f t="shared" si="34"/>
        <v>0</v>
      </c>
    </row>
    <row r="276" spans="1:14" ht="15" customHeight="1" x14ac:dyDescent="0.2">
      <c r="A276" s="152"/>
      <c r="B276" s="152"/>
      <c r="C276" s="152"/>
      <c r="D276" s="152"/>
      <c r="E276" s="153">
        <f>'2.40-a,b,c,d,e'!E276</f>
        <v>37162.166666666664</v>
      </c>
      <c r="F276" s="157">
        <f>'2.40-a,b,c,d,e'!F276</f>
        <v>23.4300003051757</v>
      </c>
      <c r="G276" s="157">
        <f>'2.40-a,b,c,d,e'!G276</f>
        <v>690.00053405759945</v>
      </c>
      <c r="H276" s="157">
        <f t="shared" si="28"/>
        <v>8852.61876312799</v>
      </c>
      <c r="I276" s="157">
        <f t="shared" si="29"/>
        <v>0</v>
      </c>
      <c r="J276" s="157">
        <f t="shared" si="30"/>
        <v>8852.61876312799</v>
      </c>
      <c r="K276" s="157">
        <f t="shared" si="31"/>
        <v>690.00053405759991</v>
      </c>
      <c r="L276" s="157">
        <f t="shared" si="32"/>
        <v>8162.61822907039</v>
      </c>
      <c r="M276" s="167">
        <f t="shared" si="33"/>
        <v>0</v>
      </c>
      <c r="N276" s="167">
        <f t="shared" si="34"/>
        <v>0</v>
      </c>
    </row>
    <row r="277" spans="1:14" ht="15" customHeight="1" x14ac:dyDescent="0.2">
      <c r="A277" s="152"/>
      <c r="B277" s="152"/>
      <c r="C277" s="152"/>
      <c r="D277" s="152"/>
      <c r="E277" s="153">
        <f>'2.40-a,b,c,d,e'!E277</f>
        <v>37165.166666666664</v>
      </c>
      <c r="F277" s="157">
        <f>'2.40-a,b,c,d,e'!F277</f>
        <v>23.280000686645501</v>
      </c>
      <c r="G277" s="157">
        <f>'2.40-a,b,c,d,e'!G277</f>
        <v>-149.99961853019883</v>
      </c>
      <c r="H277" s="157">
        <f t="shared" si="28"/>
        <v>8012.6186105401912</v>
      </c>
      <c r="I277" s="157">
        <f t="shared" si="29"/>
        <v>0</v>
      </c>
      <c r="J277" s="157">
        <f t="shared" si="30"/>
        <v>8012.6186105401912</v>
      </c>
      <c r="K277" s="157">
        <f t="shared" si="31"/>
        <v>0</v>
      </c>
      <c r="L277" s="157">
        <f t="shared" si="32"/>
        <v>8012.6186105401912</v>
      </c>
      <c r="M277" s="167">
        <f t="shared" si="33"/>
        <v>0</v>
      </c>
      <c r="N277" s="167">
        <f t="shared" si="34"/>
        <v>0</v>
      </c>
    </row>
    <row r="278" spans="1:14" ht="15" customHeight="1" x14ac:dyDescent="0.2">
      <c r="A278" s="152"/>
      <c r="B278" s="152"/>
      <c r="C278" s="152"/>
      <c r="D278" s="152"/>
      <c r="E278" s="153">
        <f>'2.40-a,b,c,d,e'!E278</f>
        <v>37166.166666666664</v>
      </c>
      <c r="F278" s="157">
        <f>'2.40-a,b,c,d,e'!F278</f>
        <v>22.790000915527301</v>
      </c>
      <c r="G278" s="157">
        <f>'2.40-a,b,c,d,e'!G278</f>
        <v>-489.99977111819959</v>
      </c>
      <c r="H278" s="157">
        <f t="shared" si="28"/>
        <v>7522.6188394219917</v>
      </c>
      <c r="I278" s="157">
        <f t="shared" si="29"/>
        <v>0</v>
      </c>
      <c r="J278" s="157">
        <f t="shared" si="30"/>
        <v>7522.6188394219917</v>
      </c>
      <c r="K278" s="157">
        <f t="shared" si="31"/>
        <v>0</v>
      </c>
      <c r="L278" s="157">
        <f t="shared" si="32"/>
        <v>7522.6188394219917</v>
      </c>
      <c r="M278" s="167">
        <f t="shared" si="33"/>
        <v>0</v>
      </c>
      <c r="N278" s="167">
        <f t="shared" si="34"/>
        <v>0</v>
      </c>
    </row>
    <row r="279" spans="1:14" ht="15" customHeight="1" x14ac:dyDescent="0.2">
      <c r="A279" s="152"/>
      <c r="B279" s="152"/>
      <c r="C279" s="152"/>
      <c r="D279" s="152"/>
      <c r="E279" s="153">
        <f>'2.40-a,b,c,d,e'!E279</f>
        <v>37167.166666666664</v>
      </c>
      <c r="F279" s="157">
        <f>'2.40-a,b,c,d,e'!F279</f>
        <v>22.079999923706001</v>
      </c>
      <c r="G279" s="157">
        <f>'2.40-a,b,c,d,e'!G279</f>
        <v>-710.00099182129975</v>
      </c>
      <c r="H279" s="157">
        <f t="shared" si="28"/>
        <v>6812.6178476006917</v>
      </c>
      <c r="I279" s="157">
        <f t="shared" si="29"/>
        <v>0</v>
      </c>
      <c r="J279" s="157">
        <f t="shared" si="30"/>
        <v>6812.6178476006917</v>
      </c>
      <c r="K279" s="157">
        <f t="shared" si="31"/>
        <v>0</v>
      </c>
      <c r="L279" s="157">
        <f t="shared" si="32"/>
        <v>6812.6178476006917</v>
      </c>
      <c r="M279" s="167">
        <f t="shared" si="33"/>
        <v>0</v>
      </c>
      <c r="N279" s="167">
        <f t="shared" si="34"/>
        <v>0</v>
      </c>
    </row>
    <row r="280" spans="1:14" ht="15" customHeight="1" x14ac:dyDescent="0.2">
      <c r="A280" s="152"/>
      <c r="B280" s="152"/>
      <c r="C280" s="152"/>
      <c r="D280" s="152"/>
      <c r="E280" s="153">
        <f>'2.40-a,b,c,d,e'!E280</f>
        <v>37168.166666666664</v>
      </c>
      <c r="F280" s="157">
        <f>'2.40-a,b,c,d,e'!F280</f>
        <v>22.629999160766602</v>
      </c>
      <c r="G280" s="157">
        <f>'2.40-a,b,c,d,e'!G280</f>
        <v>549.99923706060019</v>
      </c>
      <c r="H280" s="157">
        <f t="shared" si="28"/>
        <v>7362.6170846612922</v>
      </c>
      <c r="I280" s="157">
        <f t="shared" si="29"/>
        <v>0</v>
      </c>
      <c r="J280" s="157">
        <f t="shared" si="30"/>
        <v>7362.6170846612922</v>
      </c>
      <c r="K280" s="157">
        <f t="shared" si="31"/>
        <v>0</v>
      </c>
      <c r="L280" s="157">
        <f t="shared" si="32"/>
        <v>7362.6170846612922</v>
      </c>
      <c r="M280" s="167">
        <f t="shared" si="33"/>
        <v>0</v>
      </c>
      <c r="N280" s="167">
        <f t="shared" si="34"/>
        <v>0</v>
      </c>
    </row>
    <row r="281" spans="1:14" ht="15" customHeight="1" x14ac:dyDescent="0.2">
      <c r="A281" s="152"/>
      <c r="B281" s="152"/>
      <c r="C281" s="152"/>
      <c r="D281" s="152"/>
      <c r="E281" s="153">
        <f>'2.40-a,b,c,d,e'!E281</f>
        <v>37169.166666666664</v>
      </c>
      <c r="F281" s="157">
        <f>'2.40-a,b,c,d,e'!F281</f>
        <v>22.389999389648398</v>
      </c>
      <c r="G281" s="157">
        <f>'2.40-a,b,c,d,e'!G281</f>
        <v>-239.99977111820314</v>
      </c>
      <c r="H281" s="157">
        <f t="shared" si="28"/>
        <v>7122.617313543089</v>
      </c>
      <c r="I281" s="157">
        <f t="shared" si="29"/>
        <v>0</v>
      </c>
      <c r="J281" s="157">
        <f t="shared" si="30"/>
        <v>7122.617313543089</v>
      </c>
      <c r="K281" s="157">
        <f t="shared" si="31"/>
        <v>0</v>
      </c>
      <c r="L281" s="157">
        <f t="shared" si="32"/>
        <v>7122.617313543089</v>
      </c>
      <c r="M281" s="167">
        <f t="shared" si="33"/>
        <v>0</v>
      </c>
      <c r="N281" s="167">
        <f t="shared" si="34"/>
        <v>0</v>
      </c>
    </row>
    <row r="282" spans="1:14" ht="15" customHeight="1" x14ac:dyDescent="0.2">
      <c r="A282" s="152"/>
      <c r="B282" s="152"/>
      <c r="C282" s="152"/>
      <c r="D282" s="152"/>
      <c r="E282" s="153">
        <f>'2.40-a,b,c,d,e'!E282</f>
        <v>37172.166666666664</v>
      </c>
      <c r="F282" s="157">
        <f>'2.40-a,b,c,d,e'!F282</f>
        <v>22.4500007629394</v>
      </c>
      <c r="G282" s="157">
        <f>'2.40-a,b,c,d,e'!G282</f>
        <v>60.001373291001414</v>
      </c>
      <c r="H282" s="157">
        <f t="shared" si="28"/>
        <v>7182.6186868340901</v>
      </c>
      <c r="I282" s="157">
        <f t="shared" si="29"/>
        <v>0</v>
      </c>
      <c r="J282" s="157">
        <f t="shared" si="30"/>
        <v>7182.6186868340901</v>
      </c>
      <c r="K282" s="157">
        <f t="shared" si="31"/>
        <v>0</v>
      </c>
      <c r="L282" s="157">
        <f t="shared" si="32"/>
        <v>7182.6186868340901</v>
      </c>
      <c r="M282" s="167">
        <f t="shared" si="33"/>
        <v>0</v>
      </c>
      <c r="N282" s="167">
        <f t="shared" si="34"/>
        <v>0</v>
      </c>
    </row>
    <row r="283" spans="1:14" ht="15" customHeight="1" x14ac:dyDescent="0.2">
      <c r="A283" s="152"/>
      <c r="B283" s="152"/>
      <c r="C283" s="152"/>
      <c r="D283" s="152"/>
      <c r="E283" s="153">
        <f>'2.40-a,b,c,d,e'!E283</f>
        <v>37173.166666666664</v>
      </c>
      <c r="F283" s="157">
        <f>'2.40-a,b,c,d,e'!F283</f>
        <v>22.4799995422363</v>
      </c>
      <c r="G283" s="157">
        <f>'2.40-a,b,c,d,e'!G283</f>
        <v>29.998779296899869</v>
      </c>
      <c r="H283" s="157">
        <f t="shared" si="28"/>
        <v>7212.6174661309897</v>
      </c>
      <c r="I283" s="157">
        <f t="shared" si="29"/>
        <v>0</v>
      </c>
      <c r="J283" s="157">
        <f t="shared" si="30"/>
        <v>7212.6174661309897</v>
      </c>
      <c r="K283" s="157">
        <f t="shared" si="31"/>
        <v>0</v>
      </c>
      <c r="L283" s="157">
        <f t="shared" si="32"/>
        <v>7212.6174661309897</v>
      </c>
      <c r="M283" s="167">
        <f t="shared" si="33"/>
        <v>0</v>
      </c>
      <c r="N283" s="167">
        <f t="shared" si="34"/>
        <v>0</v>
      </c>
    </row>
    <row r="284" spans="1:14" ht="15" customHeight="1" x14ac:dyDescent="0.2">
      <c r="A284" s="152"/>
      <c r="B284" s="152"/>
      <c r="C284" s="152"/>
      <c r="D284" s="152"/>
      <c r="E284" s="153">
        <f>'2.40-a,b,c,d,e'!E284</f>
        <v>37174.166666666664</v>
      </c>
      <c r="F284" s="157">
        <f>'2.40-a,b,c,d,e'!F284</f>
        <v>22.530000686645501</v>
      </c>
      <c r="G284" s="157">
        <f>'2.40-a,b,c,d,e'!G284</f>
        <v>50.001144409201004</v>
      </c>
      <c r="H284" s="157">
        <f t="shared" si="28"/>
        <v>7262.6186105401903</v>
      </c>
      <c r="I284" s="157">
        <f t="shared" si="29"/>
        <v>0</v>
      </c>
      <c r="J284" s="157">
        <f t="shared" si="30"/>
        <v>7262.6186105401903</v>
      </c>
      <c r="K284" s="157">
        <f t="shared" si="31"/>
        <v>0</v>
      </c>
      <c r="L284" s="157">
        <f t="shared" si="32"/>
        <v>7262.6186105401903</v>
      </c>
      <c r="M284" s="167">
        <f t="shared" si="33"/>
        <v>0</v>
      </c>
      <c r="N284" s="167">
        <f t="shared" si="34"/>
        <v>0</v>
      </c>
    </row>
    <row r="285" spans="1:14" ht="15" customHeight="1" x14ac:dyDescent="0.2">
      <c r="A285" s="152"/>
      <c r="B285" s="152"/>
      <c r="C285" s="152"/>
      <c r="D285" s="152"/>
      <c r="E285" s="153">
        <f>'2.40-a,b,c,d,e'!E285</f>
        <v>37175.166666666664</v>
      </c>
      <c r="F285" s="157">
        <f>'2.40-a,b,c,d,e'!F285</f>
        <v>23.340000152587798</v>
      </c>
      <c r="G285" s="157">
        <f>'2.40-a,b,c,d,e'!G285</f>
        <v>809.99946594229755</v>
      </c>
      <c r="H285" s="157">
        <f t="shared" si="28"/>
        <v>8072.6180764824876</v>
      </c>
      <c r="I285" s="157">
        <f t="shared" si="29"/>
        <v>0</v>
      </c>
      <c r="J285" s="157">
        <f t="shared" si="30"/>
        <v>8072.6180764824876</v>
      </c>
      <c r="K285" s="157">
        <f t="shared" si="31"/>
        <v>0</v>
      </c>
      <c r="L285" s="157">
        <f t="shared" si="32"/>
        <v>8072.6180764824876</v>
      </c>
      <c r="M285" s="167">
        <f t="shared" si="33"/>
        <v>0</v>
      </c>
      <c r="N285" s="167">
        <f t="shared" si="34"/>
        <v>0</v>
      </c>
    </row>
    <row r="286" spans="1:14" ht="15" customHeight="1" x14ac:dyDescent="0.2">
      <c r="A286" s="152"/>
      <c r="B286" s="152"/>
      <c r="C286" s="152"/>
      <c r="D286" s="152"/>
      <c r="E286" s="153">
        <f>'2.40-a,b,c,d,e'!E286</f>
        <v>37176.166666666664</v>
      </c>
      <c r="F286" s="157">
        <f>'2.40-a,b,c,d,e'!F286</f>
        <v>22.5</v>
      </c>
      <c r="G286" s="157">
        <f>'2.40-a,b,c,d,e'!G286</f>
        <v>-840.00015258779831</v>
      </c>
      <c r="H286" s="157">
        <f t="shared" si="28"/>
        <v>7232.6179238946897</v>
      </c>
      <c r="I286" s="157">
        <f t="shared" si="29"/>
        <v>0</v>
      </c>
      <c r="J286" s="157">
        <f t="shared" si="30"/>
        <v>7232.6179238946897</v>
      </c>
      <c r="K286" s="157">
        <f t="shared" si="31"/>
        <v>0</v>
      </c>
      <c r="L286" s="157">
        <f t="shared" si="32"/>
        <v>7232.6179238946897</v>
      </c>
      <c r="M286" s="167">
        <f t="shared" si="33"/>
        <v>0</v>
      </c>
      <c r="N286" s="167">
        <f t="shared" si="34"/>
        <v>0</v>
      </c>
    </row>
    <row r="287" spans="1:14" ht="15" customHeight="1" x14ac:dyDescent="0.2">
      <c r="A287" s="152"/>
      <c r="B287" s="152"/>
      <c r="C287" s="152"/>
      <c r="D287" s="152"/>
      <c r="E287" s="153">
        <f>'2.40-a,b,c,d,e'!E287</f>
        <v>37179.166666666664</v>
      </c>
      <c r="F287" s="157">
        <f>'2.40-a,b,c,d,e'!F287</f>
        <v>22.290000915527301</v>
      </c>
      <c r="G287" s="157">
        <f>'2.40-a,b,c,d,e'!G287</f>
        <v>-209.99908447269888</v>
      </c>
      <c r="H287" s="157">
        <f t="shared" si="28"/>
        <v>7022.6188394219907</v>
      </c>
      <c r="I287" s="157">
        <f t="shared" si="29"/>
        <v>0</v>
      </c>
      <c r="J287" s="157">
        <f t="shared" si="30"/>
        <v>7022.6188394219907</v>
      </c>
      <c r="K287" s="157">
        <f t="shared" si="31"/>
        <v>0</v>
      </c>
      <c r="L287" s="157">
        <f t="shared" si="32"/>
        <v>7022.6188394219907</v>
      </c>
      <c r="M287" s="167">
        <f t="shared" si="33"/>
        <v>0</v>
      </c>
      <c r="N287" s="167">
        <f t="shared" si="34"/>
        <v>0</v>
      </c>
    </row>
    <row r="288" spans="1:14" ht="15" customHeight="1" x14ac:dyDescent="0.2">
      <c r="A288" s="152"/>
      <c r="B288" s="152"/>
      <c r="C288" s="152"/>
      <c r="D288" s="152"/>
      <c r="E288" s="153">
        <f>'2.40-a,b,c,d,e'!E288</f>
        <v>37180.166666666664</v>
      </c>
      <c r="F288" s="157">
        <f>'2.40-a,b,c,d,e'!F288</f>
        <v>22</v>
      </c>
      <c r="G288" s="157">
        <f>'2.40-a,b,c,d,e'!G288</f>
        <v>-290.00091552730112</v>
      </c>
      <c r="H288" s="157">
        <f t="shared" si="28"/>
        <v>6732.6179238946897</v>
      </c>
      <c r="I288" s="157">
        <f t="shared" si="29"/>
        <v>0</v>
      </c>
      <c r="J288" s="157">
        <f t="shared" si="30"/>
        <v>6732.6179238946897</v>
      </c>
      <c r="K288" s="157">
        <f t="shared" si="31"/>
        <v>0</v>
      </c>
      <c r="L288" s="157">
        <f t="shared" si="32"/>
        <v>6732.6179238946897</v>
      </c>
      <c r="M288" s="167">
        <f t="shared" si="33"/>
        <v>0</v>
      </c>
      <c r="N288" s="167">
        <f t="shared" si="34"/>
        <v>0</v>
      </c>
    </row>
    <row r="289" spans="1:14" ht="15" customHeight="1" x14ac:dyDescent="0.2">
      <c r="A289" s="152"/>
      <c r="B289" s="152"/>
      <c r="C289" s="152"/>
      <c r="D289" s="152"/>
      <c r="E289" s="153">
        <f>'2.40-a,b,c,d,e'!E289</f>
        <v>37181.166666666664</v>
      </c>
      <c r="F289" s="157">
        <f>'2.40-a,b,c,d,e'!F289</f>
        <v>21.809999465942301</v>
      </c>
      <c r="G289" s="157">
        <f>'2.40-a,b,c,d,e'!G289</f>
        <v>-190.0005340576989</v>
      </c>
      <c r="H289" s="157">
        <f t="shared" si="28"/>
        <v>6542.6173898369907</v>
      </c>
      <c r="I289" s="157">
        <f t="shared" si="29"/>
        <v>0</v>
      </c>
      <c r="J289" s="157">
        <f t="shared" si="30"/>
        <v>6542.6173898369907</v>
      </c>
      <c r="K289" s="157">
        <f t="shared" si="31"/>
        <v>0</v>
      </c>
      <c r="L289" s="157">
        <f t="shared" si="32"/>
        <v>6542.6173898369907</v>
      </c>
      <c r="M289" s="167">
        <f t="shared" si="33"/>
        <v>0</v>
      </c>
      <c r="N289" s="167">
        <f t="shared" si="34"/>
        <v>0</v>
      </c>
    </row>
    <row r="290" spans="1:14" ht="15" customHeight="1" x14ac:dyDescent="0.2">
      <c r="A290" s="152"/>
      <c r="B290" s="152"/>
      <c r="C290" s="152"/>
      <c r="D290" s="152"/>
      <c r="E290" s="153">
        <f>'2.40-a,b,c,d,e'!E290</f>
        <v>37182.166666666664</v>
      </c>
      <c r="F290" s="157">
        <f>'2.40-a,b,c,d,e'!F290</f>
        <v>21.309999465942301</v>
      </c>
      <c r="G290" s="157">
        <f>'2.40-a,b,c,d,e'!G290</f>
        <v>-500</v>
      </c>
      <c r="H290" s="157">
        <f t="shared" si="28"/>
        <v>6042.6173898369907</v>
      </c>
      <c r="I290" s="157">
        <f t="shared" si="29"/>
        <v>2120.0008392333993</v>
      </c>
      <c r="J290" s="157">
        <f t="shared" si="30"/>
        <v>8162.61822907039</v>
      </c>
      <c r="K290" s="157">
        <f t="shared" si="31"/>
        <v>0</v>
      </c>
      <c r="L290" s="157">
        <f t="shared" si="32"/>
        <v>8162.61822907039</v>
      </c>
      <c r="M290" s="167">
        <f t="shared" si="33"/>
        <v>1</v>
      </c>
      <c r="N290" s="167">
        <f t="shared" si="34"/>
        <v>0</v>
      </c>
    </row>
    <row r="291" spans="1:14" ht="15" customHeight="1" x14ac:dyDescent="0.2">
      <c r="A291" s="152"/>
      <c r="B291" s="152"/>
      <c r="C291" s="152"/>
      <c r="D291" s="152"/>
      <c r="E291" s="153">
        <f>'2.40-a,b,c,d,e'!E291</f>
        <v>37183.166666666664</v>
      </c>
      <c r="F291" s="157">
        <f>'2.40-a,b,c,d,e'!F291</f>
        <v>21.829999923706001</v>
      </c>
      <c r="G291" s="157">
        <f>'2.40-a,b,c,d,e'!G291</f>
        <v>520.0004577637003</v>
      </c>
      <c r="H291" s="157">
        <f t="shared" si="28"/>
        <v>8682.6186868340901</v>
      </c>
      <c r="I291" s="157">
        <f t="shared" si="29"/>
        <v>0</v>
      </c>
      <c r="J291" s="157">
        <f t="shared" si="30"/>
        <v>8682.6186868340901</v>
      </c>
      <c r="K291" s="157">
        <f t="shared" si="31"/>
        <v>520.00045776370007</v>
      </c>
      <c r="L291" s="157">
        <f t="shared" si="32"/>
        <v>8162.61822907039</v>
      </c>
      <c r="M291" s="167">
        <f t="shared" si="33"/>
        <v>0</v>
      </c>
      <c r="N291" s="167">
        <f t="shared" si="34"/>
        <v>0</v>
      </c>
    </row>
    <row r="292" spans="1:14" ht="15" customHeight="1" x14ac:dyDescent="0.2">
      <c r="A292" s="152"/>
      <c r="B292" s="152"/>
      <c r="C292" s="152"/>
      <c r="D292" s="152"/>
      <c r="E292" s="153">
        <f>'2.40-a,b,c,d,e'!E292</f>
        <v>37186.166666666664</v>
      </c>
      <c r="F292" s="157">
        <f>'2.40-a,b,c,d,e'!F292</f>
        <v>21.7600002288818</v>
      </c>
      <c r="G292" s="157">
        <f>'2.40-a,b,c,d,e'!G292</f>
        <v>-69.999694824200986</v>
      </c>
      <c r="H292" s="157">
        <f t="shared" si="28"/>
        <v>8092.6185342461895</v>
      </c>
      <c r="I292" s="157">
        <f t="shared" si="29"/>
        <v>0</v>
      </c>
      <c r="J292" s="157">
        <f t="shared" si="30"/>
        <v>8092.6185342461895</v>
      </c>
      <c r="K292" s="157">
        <f t="shared" si="31"/>
        <v>0</v>
      </c>
      <c r="L292" s="157">
        <f t="shared" si="32"/>
        <v>8092.6185342461895</v>
      </c>
      <c r="M292" s="167">
        <f t="shared" si="33"/>
        <v>0</v>
      </c>
      <c r="N292" s="167">
        <f t="shared" si="34"/>
        <v>0</v>
      </c>
    </row>
    <row r="293" spans="1:14" ht="15" customHeight="1" x14ac:dyDescent="0.2">
      <c r="A293" s="152"/>
      <c r="B293" s="152"/>
      <c r="C293" s="152"/>
      <c r="D293" s="152"/>
      <c r="E293" s="153">
        <f>'2.40-a,b,c,d,e'!E293</f>
        <v>37187.166666666664</v>
      </c>
      <c r="F293" s="157">
        <f>'2.40-a,b,c,d,e'!F293</f>
        <v>21.850000381469702</v>
      </c>
      <c r="G293" s="157">
        <f>'2.40-a,b,c,d,e'!G293</f>
        <v>90.000152587901283</v>
      </c>
      <c r="H293" s="157">
        <f t="shared" si="28"/>
        <v>8182.618686834091</v>
      </c>
      <c r="I293" s="157">
        <f t="shared" si="29"/>
        <v>0</v>
      </c>
      <c r="J293" s="157">
        <f t="shared" si="30"/>
        <v>8182.618686834091</v>
      </c>
      <c r="K293" s="157">
        <f t="shared" si="31"/>
        <v>20.000457763700979</v>
      </c>
      <c r="L293" s="157">
        <f t="shared" si="32"/>
        <v>8162.61822907039</v>
      </c>
      <c r="M293" s="167">
        <f t="shared" si="33"/>
        <v>0</v>
      </c>
      <c r="N293" s="167">
        <f t="shared" si="34"/>
        <v>0</v>
      </c>
    </row>
    <row r="294" spans="1:14" ht="15" customHeight="1" x14ac:dyDescent="0.2">
      <c r="A294" s="152"/>
      <c r="B294" s="152"/>
      <c r="C294" s="152"/>
      <c r="D294" s="152"/>
      <c r="E294" s="153">
        <f>'2.40-a,b,c,d,e'!E294</f>
        <v>37188.166666666664</v>
      </c>
      <c r="F294" s="157">
        <f>'2.40-a,b,c,d,e'!F294</f>
        <v>22.329999923706001</v>
      </c>
      <c r="G294" s="157">
        <f>'2.40-a,b,c,d,e'!G294</f>
        <v>479.9995422362997</v>
      </c>
      <c r="H294" s="157">
        <f t="shared" si="28"/>
        <v>8642.61777130669</v>
      </c>
      <c r="I294" s="157">
        <f t="shared" si="29"/>
        <v>0</v>
      </c>
      <c r="J294" s="157">
        <f t="shared" si="30"/>
        <v>8642.61777130669</v>
      </c>
      <c r="K294" s="157">
        <f t="shared" si="31"/>
        <v>479.99954223629993</v>
      </c>
      <c r="L294" s="157">
        <f t="shared" si="32"/>
        <v>8162.61822907039</v>
      </c>
      <c r="M294" s="167">
        <f t="shared" si="33"/>
        <v>0</v>
      </c>
      <c r="N294" s="167">
        <f t="shared" si="34"/>
        <v>0</v>
      </c>
    </row>
    <row r="295" spans="1:14" ht="15" customHeight="1" x14ac:dyDescent="0.2">
      <c r="A295" s="152"/>
      <c r="B295" s="152"/>
      <c r="C295" s="152"/>
      <c r="D295" s="152"/>
      <c r="E295" s="153">
        <f>'2.40-a,b,c,d,e'!E295</f>
        <v>37189.166666666664</v>
      </c>
      <c r="F295" s="157">
        <f>'2.40-a,b,c,d,e'!F295</f>
        <v>22.0100002288818</v>
      </c>
      <c r="G295" s="157">
        <f>'2.40-a,b,c,d,e'!G295</f>
        <v>-319.99969482420101</v>
      </c>
      <c r="H295" s="157">
        <f t="shared" si="28"/>
        <v>7842.6185342461886</v>
      </c>
      <c r="I295" s="157">
        <f t="shared" si="29"/>
        <v>0</v>
      </c>
      <c r="J295" s="157">
        <f t="shared" si="30"/>
        <v>7842.6185342461886</v>
      </c>
      <c r="K295" s="157">
        <f t="shared" si="31"/>
        <v>0</v>
      </c>
      <c r="L295" s="157">
        <f t="shared" si="32"/>
        <v>7842.6185342461886</v>
      </c>
      <c r="M295" s="167">
        <f t="shared" si="33"/>
        <v>0</v>
      </c>
      <c r="N295" s="167">
        <f t="shared" si="34"/>
        <v>0</v>
      </c>
    </row>
    <row r="296" spans="1:14" ht="15" customHeight="1" x14ac:dyDescent="0.2">
      <c r="A296" s="152"/>
      <c r="B296" s="152"/>
      <c r="C296" s="152"/>
      <c r="D296" s="152"/>
      <c r="E296" s="153">
        <f>'2.40-a,b,c,d,e'!E296</f>
        <v>37190.166666666664</v>
      </c>
      <c r="F296" s="157">
        <f>'2.40-a,b,c,d,e'!F296</f>
        <v>22.049999237060501</v>
      </c>
      <c r="G296" s="157">
        <f>'2.40-a,b,c,d,e'!G296</f>
        <v>39.999008178700279</v>
      </c>
      <c r="H296" s="157">
        <f t="shared" si="28"/>
        <v>7882.6175424248886</v>
      </c>
      <c r="I296" s="157">
        <f t="shared" si="29"/>
        <v>0</v>
      </c>
      <c r="J296" s="157">
        <f t="shared" si="30"/>
        <v>7882.6175424248886</v>
      </c>
      <c r="K296" s="157">
        <f t="shared" si="31"/>
        <v>0</v>
      </c>
      <c r="L296" s="157">
        <f t="shared" si="32"/>
        <v>7882.6175424248886</v>
      </c>
      <c r="M296" s="167">
        <f t="shared" si="33"/>
        <v>0</v>
      </c>
      <c r="N296" s="167">
        <f t="shared" si="34"/>
        <v>0</v>
      </c>
    </row>
    <row r="297" spans="1:14" ht="15" customHeight="1" x14ac:dyDescent="0.2">
      <c r="A297" s="152"/>
      <c r="B297" s="152"/>
      <c r="C297" s="152"/>
      <c r="D297" s="152"/>
      <c r="E297" s="153">
        <f>'2.40-a,b,c,d,e'!E297</f>
        <v>37193.208333333336</v>
      </c>
      <c r="F297" s="157">
        <f>'2.40-a,b,c,d,e'!F297</f>
        <v>22.149999618530199</v>
      </c>
      <c r="G297" s="157">
        <f>'2.40-a,b,c,d,e'!G297</f>
        <v>100.00038146969814</v>
      </c>
      <c r="H297" s="157">
        <f t="shared" si="28"/>
        <v>7982.617923894587</v>
      </c>
      <c r="I297" s="157">
        <f t="shared" si="29"/>
        <v>0</v>
      </c>
      <c r="J297" s="157">
        <f t="shared" si="30"/>
        <v>7982.617923894587</v>
      </c>
      <c r="K297" s="157">
        <f t="shared" si="31"/>
        <v>0</v>
      </c>
      <c r="L297" s="157">
        <f t="shared" si="32"/>
        <v>7982.617923894587</v>
      </c>
      <c r="M297" s="167">
        <f t="shared" si="33"/>
        <v>0</v>
      </c>
      <c r="N297" s="167">
        <f t="shared" si="34"/>
        <v>0</v>
      </c>
    </row>
    <row r="298" spans="1:14" ht="15" customHeight="1" x14ac:dyDescent="0.2">
      <c r="A298" s="152"/>
      <c r="B298" s="152"/>
      <c r="C298" s="152"/>
      <c r="D298" s="152"/>
      <c r="E298" s="153">
        <f>'2.40-a,b,c,d,e'!E298</f>
        <v>37194.208333333336</v>
      </c>
      <c r="F298" s="157">
        <f>'2.40-a,b,c,d,e'!F298</f>
        <v>21.870000839233398</v>
      </c>
      <c r="G298" s="157">
        <f>'2.40-a,b,c,d,e'!G298</f>
        <v>-279.99877929680042</v>
      </c>
      <c r="H298" s="157">
        <f t="shared" si="28"/>
        <v>7702.6191445977865</v>
      </c>
      <c r="I298" s="157">
        <f t="shared" si="29"/>
        <v>0</v>
      </c>
      <c r="J298" s="157">
        <f t="shared" si="30"/>
        <v>7702.6191445977865</v>
      </c>
      <c r="K298" s="157">
        <f t="shared" si="31"/>
        <v>0</v>
      </c>
      <c r="L298" s="157">
        <f t="shared" si="32"/>
        <v>7702.6191445977865</v>
      </c>
      <c r="M298" s="167">
        <f t="shared" si="33"/>
        <v>0</v>
      </c>
      <c r="N298" s="167">
        <f t="shared" si="34"/>
        <v>0</v>
      </c>
    </row>
    <row r="299" spans="1:14" ht="15" customHeight="1" x14ac:dyDescent="0.2">
      <c r="A299" s="152"/>
      <c r="B299" s="152"/>
      <c r="C299" s="152"/>
      <c r="D299" s="152"/>
      <c r="E299" s="153">
        <f>'2.40-a,b,c,d,e'!E299</f>
        <v>37195.208333333336</v>
      </c>
      <c r="F299" s="157">
        <f>'2.40-a,b,c,d,e'!F299</f>
        <v>21.1800003051757</v>
      </c>
      <c r="G299" s="157">
        <f>'2.40-a,b,c,d,e'!G299</f>
        <v>-690.00053405769893</v>
      </c>
      <c r="H299" s="157">
        <f t="shared" si="28"/>
        <v>7012.6186105400875</v>
      </c>
      <c r="I299" s="157">
        <f t="shared" si="29"/>
        <v>0</v>
      </c>
      <c r="J299" s="157">
        <f t="shared" si="30"/>
        <v>7012.6186105400875</v>
      </c>
      <c r="K299" s="157">
        <f t="shared" si="31"/>
        <v>0</v>
      </c>
      <c r="L299" s="157">
        <f t="shared" si="32"/>
        <v>7012.6186105400875</v>
      </c>
      <c r="M299" s="167">
        <f t="shared" si="33"/>
        <v>0</v>
      </c>
      <c r="N299" s="167">
        <f t="shared" si="34"/>
        <v>0</v>
      </c>
    </row>
    <row r="300" spans="1:14" ht="15" customHeight="1" x14ac:dyDescent="0.2">
      <c r="A300" s="152"/>
      <c r="B300" s="152"/>
      <c r="C300" s="152"/>
      <c r="D300" s="152"/>
      <c r="E300" s="153">
        <f>'2.40-a,b,c,d,e'!E300</f>
        <v>37196.208333333336</v>
      </c>
      <c r="F300" s="157">
        <f>'2.40-a,b,c,d,e'!F300</f>
        <v>20.389999389648398</v>
      </c>
      <c r="G300" s="157">
        <f>'2.40-a,b,c,d,e'!G300</f>
        <v>-790.00091552730112</v>
      </c>
      <c r="H300" s="157">
        <f t="shared" si="28"/>
        <v>6222.6176950127865</v>
      </c>
      <c r="I300" s="157">
        <f t="shared" si="29"/>
        <v>0</v>
      </c>
      <c r="J300" s="157">
        <f t="shared" si="30"/>
        <v>6222.6176950127865</v>
      </c>
      <c r="K300" s="157">
        <f t="shared" si="31"/>
        <v>0</v>
      </c>
      <c r="L300" s="157">
        <f t="shared" si="32"/>
        <v>6222.6176950127865</v>
      </c>
      <c r="M300" s="167">
        <f t="shared" si="33"/>
        <v>0</v>
      </c>
      <c r="N300" s="167">
        <f t="shared" si="34"/>
        <v>0</v>
      </c>
    </row>
    <row r="301" spans="1:14" ht="15" customHeight="1" x14ac:dyDescent="0.2">
      <c r="A301" s="152"/>
      <c r="B301" s="152"/>
      <c r="C301" s="152"/>
      <c r="D301" s="152"/>
      <c r="E301" s="153">
        <f>'2.40-a,b,c,d,e'!E301</f>
        <v>37197.208333333336</v>
      </c>
      <c r="F301" s="157">
        <f>'2.40-a,b,c,d,e'!F301</f>
        <v>20.1800003051757</v>
      </c>
      <c r="G301" s="157">
        <f>'2.40-a,b,c,d,e'!G301</f>
        <v>-209.99908447269888</v>
      </c>
      <c r="H301" s="157">
        <f t="shared" si="28"/>
        <v>6012.6186105400875</v>
      </c>
      <c r="I301" s="157">
        <f t="shared" si="29"/>
        <v>2149.9996185303025</v>
      </c>
      <c r="J301" s="157">
        <f t="shared" si="30"/>
        <v>8162.61822907039</v>
      </c>
      <c r="K301" s="157">
        <f t="shared" si="31"/>
        <v>0</v>
      </c>
      <c r="L301" s="157">
        <f t="shared" si="32"/>
        <v>8162.61822907039</v>
      </c>
      <c r="M301" s="167">
        <f t="shared" si="33"/>
        <v>1</v>
      </c>
      <c r="N301" s="167">
        <f t="shared" si="34"/>
        <v>0</v>
      </c>
    </row>
    <row r="302" spans="1:14" ht="15" customHeight="1" x14ac:dyDescent="0.2">
      <c r="A302" s="152"/>
      <c r="B302" s="152"/>
      <c r="C302" s="152"/>
      <c r="D302" s="152"/>
      <c r="E302" s="153">
        <f>'2.40-a,b,c,d,e'!E302</f>
        <v>37200.208333333336</v>
      </c>
      <c r="F302" s="157">
        <f>'2.40-a,b,c,d,e'!F302</f>
        <v>20.020000457763601</v>
      </c>
      <c r="G302" s="157">
        <f>'2.40-a,b,c,d,e'!G302</f>
        <v>-159.99984741209872</v>
      </c>
      <c r="H302" s="157">
        <f t="shared" si="28"/>
        <v>8002.6183816582916</v>
      </c>
      <c r="I302" s="157">
        <f t="shared" si="29"/>
        <v>0</v>
      </c>
      <c r="J302" s="157">
        <f t="shared" si="30"/>
        <v>8002.6183816582916</v>
      </c>
      <c r="K302" s="157">
        <f t="shared" si="31"/>
        <v>0</v>
      </c>
      <c r="L302" s="157">
        <f t="shared" si="32"/>
        <v>8002.6183816582916</v>
      </c>
      <c r="M302" s="167">
        <f t="shared" si="33"/>
        <v>0</v>
      </c>
      <c r="N302" s="167">
        <f t="shared" si="34"/>
        <v>0</v>
      </c>
    </row>
    <row r="303" spans="1:14" ht="15" customHeight="1" x14ac:dyDescent="0.2">
      <c r="A303" s="152"/>
      <c r="B303" s="152"/>
      <c r="C303" s="152"/>
      <c r="D303" s="152"/>
      <c r="E303" s="153">
        <f>'2.40-a,b,c,d,e'!E303</f>
        <v>37201.208333333336</v>
      </c>
      <c r="F303" s="157">
        <f>'2.40-a,b,c,d,e'!F303</f>
        <v>19.920000076293899</v>
      </c>
      <c r="G303" s="157">
        <f>'2.40-a,b,c,d,e'!G303</f>
        <v>-100.00038146970169</v>
      </c>
      <c r="H303" s="157">
        <f t="shared" si="28"/>
        <v>7902.6180001885896</v>
      </c>
      <c r="I303" s="157">
        <f t="shared" si="29"/>
        <v>0</v>
      </c>
      <c r="J303" s="157">
        <f t="shared" si="30"/>
        <v>7902.6180001885896</v>
      </c>
      <c r="K303" s="157">
        <f t="shared" si="31"/>
        <v>0</v>
      </c>
      <c r="L303" s="157">
        <f t="shared" si="32"/>
        <v>7902.6180001885896</v>
      </c>
      <c r="M303" s="167">
        <f t="shared" si="33"/>
        <v>0</v>
      </c>
      <c r="N303" s="167">
        <f t="shared" si="34"/>
        <v>0</v>
      </c>
    </row>
    <row r="304" spans="1:14" ht="15" customHeight="1" x14ac:dyDescent="0.2">
      <c r="A304" s="152"/>
      <c r="B304" s="152"/>
      <c r="C304" s="152"/>
      <c r="D304" s="152"/>
      <c r="E304" s="153">
        <f>'2.40-a,b,c,d,e'!E304</f>
        <v>37202.208333333336</v>
      </c>
      <c r="F304" s="157">
        <f>'2.40-a,b,c,d,e'!F304</f>
        <v>20.090000152587798</v>
      </c>
      <c r="G304" s="157">
        <f>'2.40-a,b,c,d,e'!G304</f>
        <v>170.00007629389913</v>
      </c>
      <c r="H304" s="157">
        <f t="shared" si="28"/>
        <v>8072.6180764824885</v>
      </c>
      <c r="I304" s="157">
        <f t="shared" si="29"/>
        <v>0</v>
      </c>
      <c r="J304" s="157">
        <f t="shared" si="30"/>
        <v>8072.6180764824885</v>
      </c>
      <c r="K304" s="157">
        <f t="shared" si="31"/>
        <v>0</v>
      </c>
      <c r="L304" s="157">
        <f t="shared" si="32"/>
        <v>8072.6180764824885</v>
      </c>
      <c r="M304" s="167">
        <f t="shared" si="33"/>
        <v>0</v>
      </c>
      <c r="N304" s="167">
        <f t="shared" si="34"/>
        <v>0</v>
      </c>
    </row>
    <row r="305" spans="1:14" ht="15" customHeight="1" x14ac:dyDescent="0.2">
      <c r="A305" s="152"/>
      <c r="B305" s="152"/>
      <c r="C305" s="152"/>
      <c r="D305" s="152"/>
      <c r="E305" s="153">
        <f>'2.40-a,b,c,d,e'!E305</f>
        <v>37203.208333333336</v>
      </c>
      <c r="F305" s="157">
        <f>'2.40-a,b,c,d,e'!F305</f>
        <v>21.170000076293899</v>
      </c>
      <c r="G305" s="157">
        <f>'2.40-a,b,c,d,e'!G305</f>
        <v>1079.9999237061008</v>
      </c>
      <c r="H305" s="157">
        <f t="shared" si="28"/>
        <v>9152.6180001885896</v>
      </c>
      <c r="I305" s="157">
        <f t="shared" si="29"/>
        <v>0</v>
      </c>
      <c r="J305" s="157">
        <f t="shared" si="30"/>
        <v>9152.6180001885896</v>
      </c>
      <c r="K305" s="157">
        <f t="shared" si="31"/>
        <v>989.99977111819953</v>
      </c>
      <c r="L305" s="157">
        <f t="shared" si="32"/>
        <v>8162.61822907039</v>
      </c>
      <c r="M305" s="167">
        <f t="shared" si="33"/>
        <v>0</v>
      </c>
      <c r="N305" s="167">
        <f t="shared" si="34"/>
        <v>0</v>
      </c>
    </row>
    <row r="306" spans="1:14" ht="15" customHeight="1" x14ac:dyDescent="0.2">
      <c r="A306" s="152"/>
      <c r="B306" s="152"/>
      <c r="C306" s="152"/>
      <c r="D306" s="152"/>
      <c r="E306" s="153">
        <f>'2.40-a,b,c,d,e'!E306</f>
        <v>37204.208333333336</v>
      </c>
      <c r="F306" s="157">
        <f>'2.40-a,b,c,d,e'!F306</f>
        <v>22.2199993133544</v>
      </c>
      <c r="G306" s="157">
        <f>'2.40-a,b,c,d,e'!G306</f>
        <v>1049.9992370605007</v>
      </c>
      <c r="H306" s="157">
        <f t="shared" si="28"/>
        <v>9212.6174661308905</v>
      </c>
      <c r="I306" s="157">
        <f t="shared" si="29"/>
        <v>0</v>
      </c>
      <c r="J306" s="157">
        <f t="shared" si="30"/>
        <v>9212.6174661308905</v>
      </c>
      <c r="K306" s="157">
        <f t="shared" si="31"/>
        <v>1049.9992370605005</v>
      </c>
      <c r="L306" s="157">
        <f t="shared" si="32"/>
        <v>8162.61822907039</v>
      </c>
      <c r="M306" s="167">
        <f t="shared" si="33"/>
        <v>0</v>
      </c>
      <c r="N306" s="167">
        <f t="shared" si="34"/>
        <v>0</v>
      </c>
    </row>
    <row r="307" spans="1:14" ht="15" customHeight="1" x14ac:dyDescent="0.2">
      <c r="A307" s="152"/>
      <c r="B307" s="152"/>
      <c r="C307" s="152"/>
      <c r="D307" s="152"/>
      <c r="E307" s="153">
        <f>'2.40-a,b,c,d,e'!E307</f>
        <v>37207.208333333336</v>
      </c>
      <c r="F307" s="157">
        <f>'2.40-a,b,c,d,e'!F307</f>
        <v>21.2299995422363</v>
      </c>
      <c r="G307" s="157">
        <f>'2.40-a,b,c,d,e'!G307</f>
        <v>-989.99977111810017</v>
      </c>
      <c r="H307" s="157">
        <f t="shared" si="28"/>
        <v>7172.6184579522896</v>
      </c>
      <c r="I307" s="157">
        <f t="shared" si="29"/>
        <v>0</v>
      </c>
      <c r="J307" s="157">
        <f t="shared" si="30"/>
        <v>7172.6184579522896</v>
      </c>
      <c r="K307" s="157">
        <f t="shared" si="31"/>
        <v>0</v>
      </c>
      <c r="L307" s="157">
        <f t="shared" si="32"/>
        <v>7172.6184579522896</v>
      </c>
      <c r="M307" s="167">
        <f t="shared" si="33"/>
        <v>0</v>
      </c>
      <c r="N307" s="167">
        <f t="shared" si="34"/>
        <v>0</v>
      </c>
    </row>
    <row r="308" spans="1:14" ht="15" customHeight="1" x14ac:dyDescent="0.2">
      <c r="A308" s="152"/>
      <c r="B308" s="152"/>
      <c r="C308" s="152"/>
      <c r="D308" s="152"/>
      <c r="E308" s="153">
        <f>'2.40-a,b,c,d,e'!E308</f>
        <v>37208.208333333336</v>
      </c>
      <c r="F308" s="157">
        <f>'2.40-a,b,c,d,e'!F308</f>
        <v>21.670000076293899</v>
      </c>
      <c r="G308" s="157">
        <f>'2.40-a,b,c,d,e'!G308</f>
        <v>440.00053405759945</v>
      </c>
      <c r="H308" s="157">
        <f t="shared" si="28"/>
        <v>7612.6189920098896</v>
      </c>
      <c r="I308" s="157">
        <f t="shared" si="29"/>
        <v>0</v>
      </c>
      <c r="J308" s="157">
        <f t="shared" si="30"/>
        <v>7612.6189920098896</v>
      </c>
      <c r="K308" s="157">
        <f t="shared" si="31"/>
        <v>0</v>
      </c>
      <c r="L308" s="157">
        <f t="shared" si="32"/>
        <v>7612.6189920098896</v>
      </c>
      <c r="M308" s="167">
        <f t="shared" si="33"/>
        <v>0</v>
      </c>
      <c r="N308" s="167">
        <f t="shared" si="34"/>
        <v>0</v>
      </c>
    </row>
    <row r="309" spans="1:14" ht="15" customHeight="1" x14ac:dyDescent="0.2">
      <c r="A309" s="152"/>
      <c r="B309" s="152"/>
      <c r="C309" s="152"/>
      <c r="D309" s="152"/>
      <c r="E309" s="153">
        <f>'2.40-a,b,c,d,e'!E309</f>
        <v>37209.208333333336</v>
      </c>
      <c r="F309" s="157">
        <f>'2.40-a,b,c,d,e'!F309</f>
        <v>19.7399997711181</v>
      </c>
      <c r="G309" s="157">
        <f>'2.40-a,b,c,d,e'!G309</f>
        <v>-1930.000305175799</v>
      </c>
      <c r="H309" s="157">
        <f t="shared" si="28"/>
        <v>5682.6186868340901</v>
      </c>
      <c r="I309" s="157">
        <f t="shared" si="29"/>
        <v>2479.9995422362999</v>
      </c>
      <c r="J309" s="157">
        <f t="shared" si="30"/>
        <v>8162.61822907039</v>
      </c>
      <c r="K309" s="157">
        <f t="shared" si="31"/>
        <v>0</v>
      </c>
      <c r="L309" s="157">
        <f t="shared" si="32"/>
        <v>8162.61822907039</v>
      </c>
      <c r="M309" s="167">
        <f t="shared" si="33"/>
        <v>1</v>
      </c>
      <c r="N309" s="167">
        <f t="shared" si="34"/>
        <v>0</v>
      </c>
    </row>
    <row r="310" spans="1:14" ht="15" customHeight="1" x14ac:dyDescent="0.2">
      <c r="A310" s="152"/>
      <c r="B310" s="152"/>
      <c r="C310" s="152"/>
      <c r="D310" s="152"/>
      <c r="E310" s="153">
        <f>'2.40-a,b,c,d,e'!E310</f>
        <v>37210.208333333336</v>
      </c>
      <c r="F310" s="157">
        <f>'2.40-a,b,c,d,e'!F310</f>
        <v>17.4500007629394</v>
      </c>
      <c r="G310" s="157">
        <f>'2.40-a,b,c,d,e'!G310</f>
        <v>-2289.9990081787005</v>
      </c>
      <c r="H310" s="157">
        <f t="shared" si="28"/>
        <v>5872.6192208916891</v>
      </c>
      <c r="I310" s="157">
        <f t="shared" si="29"/>
        <v>2289.9990081787009</v>
      </c>
      <c r="J310" s="157">
        <f t="shared" si="30"/>
        <v>8162.61822907039</v>
      </c>
      <c r="K310" s="157">
        <f t="shared" si="31"/>
        <v>0</v>
      </c>
      <c r="L310" s="157">
        <f t="shared" si="32"/>
        <v>8162.61822907039</v>
      </c>
      <c r="M310" s="167">
        <f t="shared" si="33"/>
        <v>1</v>
      </c>
      <c r="N310" s="167">
        <f t="shared" si="34"/>
        <v>0</v>
      </c>
    </row>
    <row r="311" spans="1:14" ht="15" customHeight="1" x14ac:dyDescent="0.2">
      <c r="A311" s="152"/>
      <c r="B311" s="152"/>
      <c r="C311" s="152"/>
      <c r="D311" s="152"/>
      <c r="E311" s="153">
        <f>'2.40-a,b,c,d,e'!E311</f>
        <v>37211.208333333336</v>
      </c>
      <c r="F311" s="157">
        <f>'2.40-a,b,c,d,e'!F311</f>
        <v>18.030000686645501</v>
      </c>
      <c r="G311" s="157">
        <f>'2.40-a,b,c,d,e'!G311</f>
        <v>579.99992370610084</v>
      </c>
      <c r="H311" s="157">
        <f t="shared" si="28"/>
        <v>8742.6181527764911</v>
      </c>
      <c r="I311" s="157">
        <f t="shared" si="29"/>
        <v>0</v>
      </c>
      <c r="J311" s="157">
        <f t="shared" si="30"/>
        <v>8742.6181527764911</v>
      </c>
      <c r="K311" s="157">
        <f t="shared" si="31"/>
        <v>579.99992370610107</v>
      </c>
      <c r="L311" s="157">
        <f t="shared" si="32"/>
        <v>8162.61822907039</v>
      </c>
      <c r="M311" s="167">
        <f t="shared" si="33"/>
        <v>0</v>
      </c>
      <c r="N311" s="167">
        <f t="shared" si="34"/>
        <v>0</v>
      </c>
    </row>
    <row r="312" spans="1:14" ht="15" customHeight="1" x14ac:dyDescent="0.2">
      <c r="A312" s="152"/>
      <c r="B312" s="152"/>
      <c r="C312" s="152"/>
      <c r="D312" s="152"/>
      <c r="E312" s="153">
        <f>'2.40-a,b,c,d,e'!E312</f>
        <v>37214.208333333336</v>
      </c>
      <c r="F312" s="157">
        <f>'2.40-a,b,c,d,e'!F312</f>
        <v>17.7199993133544</v>
      </c>
      <c r="G312" s="157">
        <f>'2.40-a,b,c,d,e'!G312</f>
        <v>-310.00137329110089</v>
      </c>
      <c r="H312" s="157">
        <f t="shared" si="28"/>
        <v>7852.6168557792889</v>
      </c>
      <c r="I312" s="157">
        <f t="shared" si="29"/>
        <v>0</v>
      </c>
      <c r="J312" s="157">
        <f t="shared" si="30"/>
        <v>7852.6168557792889</v>
      </c>
      <c r="K312" s="157">
        <f t="shared" si="31"/>
        <v>0</v>
      </c>
      <c r="L312" s="157">
        <f t="shared" si="32"/>
        <v>7852.6168557792889</v>
      </c>
      <c r="M312" s="167">
        <f t="shared" si="33"/>
        <v>0</v>
      </c>
      <c r="N312" s="167">
        <f t="shared" si="34"/>
        <v>0</v>
      </c>
    </row>
    <row r="313" spans="1:14" ht="15" customHeight="1" x14ac:dyDescent="0.2">
      <c r="A313" s="152"/>
      <c r="B313" s="152"/>
      <c r="C313" s="152"/>
      <c r="D313" s="152"/>
      <c r="E313" s="153">
        <f>'2.40-a,b,c,d,e'!E313</f>
        <v>37215.208333333336</v>
      </c>
      <c r="F313" s="157">
        <f>'2.40-a,b,c,d,e'!F313</f>
        <v>19.149999618530199</v>
      </c>
      <c r="G313" s="157">
        <f>'2.40-a,b,c,d,e'!G313</f>
        <v>1430.000305175799</v>
      </c>
      <c r="H313" s="157">
        <f t="shared" si="28"/>
        <v>9282.6171609550875</v>
      </c>
      <c r="I313" s="157">
        <f t="shared" si="29"/>
        <v>0</v>
      </c>
      <c r="J313" s="157">
        <f t="shared" si="30"/>
        <v>9282.6171609550875</v>
      </c>
      <c r="K313" s="157">
        <f t="shared" si="31"/>
        <v>1119.9989318846974</v>
      </c>
      <c r="L313" s="157">
        <f t="shared" si="32"/>
        <v>8162.61822907039</v>
      </c>
      <c r="M313" s="167">
        <f t="shared" si="33"/>
        <v>0</v>
      </c>
      <c r="N313" s="167">
        <f t="shared" si="34"/>
        <v>0</v>
      </c>
    </row>
    <row r="314" spans="1:14" ht="15" customHeight="1" x14ac:dyDescent="0.2">
      <c r="A314" s="152"/>
      <c r="B314" s="152"/>
      <c r="C314" s="152"/>
      <c r="D314" s="152"/>
      <c r="E314" s="153">
        <f>'2.40-a,b,c,d,e'!E314</f>
        <v>37216.208333333336</v>
      </c>
      <c r="F314" s="157">
        <f>'2.40-a,b,c,d,e'!F314</f>
        <v>18.959999084472599</v>
      </c>
      <c r="G314" s="157">
        <f>'2.40-a,b,c,d,e'!G314</f>
        <v>-190.00053405759942</v>
      </c>
      <c r="H314" s="157">
        <f t="shared" si="28"/>
        <v>7972.617695012791</v>
      </c>
      <c r="I314" s="157">
        <f t="shared" si="29"/>
        <v>0</v>
      </c>
      <c r="J314" s="157">
        <f t="shared" si="30"/>
        <v>7972.617695012791</v>
      </c>
      <c r="K314" s="157">
        <f t="shared" si="31"/>
        <v>0</v>
      </c>
      <c r="L314" s="157">
        <f t="shared" si="32"/>
        <v>7972.617695012791</v>
      </c>
      <c r="M314" s="167">
        <f t="shared" si="33"/>
        <v>0</v>
      </c>
      <c r="N314" s="167">
        <f t="shared" si="34"/>
        <v>0</v>
      </c>
    </row>
    <row r="315" spans="1:14" ht="15" customHeight="1" x14ac:dyDescent="0.2">
      <c r="A315" s="152"/>
      <c r="B315" s="152"/>
      <c r="C315" s="152"/>
      <c r="D315" s="152"/>
      <c r="E315" s="153">
        <f>'2.40-a,b,c,d,e'!E315</f>
        <v>37221.208333333336</v>
      </c>
      <c r="F315" s="157">
        <f>'2.40-a,b,c,d,e'!F315</f>
        <v>18.690000534057599</v>
      </c>
      <c r="G315" s="157">
        <f>'2.40-a,b,c,d,e'!G315</f>
        <v>-269.99855041499995</v>
      </c>
      <c r="H315" s="157">
        <f t="shared" si="28"/>
        <v>7702.6191445977911</v>
      </c>
      <c r="I315" s="157">
        <f t="shared" si="29"/>
        <v>0</v>
      </c>
      <c r="J315" s="157">
        <f t="shared" si="30"/>
        <v>7702.6191445977911</v>
      </c>
      <c r="K315" s="157">
        <f t="shared" si="31"/>
        <v>0</v>
      </c>
      <c r="L315" s="157">
        <f t="shared" si="32"/>
        <v>7702.6191445977911</v>
      </c>
      <c r="M315" s="167">
        <f t="shared" si="33"/>
        <v>0</v>
      </c>
      <c r="N315" s="167">
        <f t="shared" si="34"/>
        <v>0</v>
      </c>
    </row>
    <row r="316" spans="1:14" ht="15" customHeight="1" x14ac:dyDescent="0.2">
      <c r="A316" s="152"/>
      <c r="B316" s="152"/>
      <c r="C316" s="152"/>
      <c r="D316" s="152"/>
      <c r="E316" s="153">
        <f>'2.40-a,b,c,d,e'!E316</f>
        <v>37222.208333333336</v>
      </c>
      <c r="F316" s="157">
        <f>'2.40-a,b,c,d,e'!F316</f>
        <v>19.4799995422363</v>
      </c>
      <c r="G316" s="157">
        <f>'2.40-a,b,c,d,e'!G316</f>
        <v>789.99900817870025</v>
      </c>
      <c r="H316" s="157">
        <f t="shared" si="28"/>
        <v>8492.6181527764911</v>
      </c>
      <c r="I316" s="157">
        <f t="shared" si="29"/>
        <v>0</v>
      </c>
      <c r="J316" s="157">
        <f t="shared" si="30"/>
        <v>8492.6181527764911</v>
      </c>
      <c r="K316" s="157">
        <f t="shared" si="31"/>
        <v>329.99992370610107</v>
      </c>
      <c r="L316" s="157">
        <f t="shared" si="32"/>
        <v>8162.61822907039</v>
      </c>
      <c r="M316" s="167">
        <f t="shared" si="33"/>
        <v>0</v>
      </c>
      <c r="N316" s="167">
        <f t="shared" si="34"/>
        <v>0</v>
      </c>
    </row>
    <row r="317" spans="1:14" ht="15" customHeight="1" x14ac:dyDescent="0.2">
      <c r="A317" s="152"/>
      <c r="B317" s="152"/>
      <c r="C317" s="152"/>
      <c r="D317" s="152"/>
      <c r="E317" s="153">
        <f>'2.40-a,b,c,d,e'!E317</f>
        <v>37223.208333333336</v>
      </c>
      <c r="F317" s="157">
        <f>'2.40-a,b,c,d,e'!F317</f>
        <v>19.2199993133544</v>
      </c>
      <c r="G317" s="157">
        <f>'2.40-a,b,c,d,e'!G317</f>
        <v>-260.00022888189989</v>
      </c>
      <c r="H317" s="157">
        <f t="shared" si="28"/>
        <v>7902.6180001884904</v>
      </c>
      <c r="I317" s="157">
        <f t="shared" si="29"/>
        <v>0</v>
      </c>
      <c r="J317" s="157">
        <f t="shared" si="30"/>
        <v>7902.6180001884904</v>
      </c>
      <c r="K317" s="157">
        <f t="shared" si="31"/>
        <v>0</v>
      </c>
      <c r="L317" s="157">
        <f t="shared" si="32"/>
        <v>7902.6180001884904</v>
      </c>
      <c r="M317" s="167">
        <f t="shared" si="33"/>
        <v>0</v>
      </c>
      <c r="N317" s="167">
        <f t="shared" si="34"/>
        <v>0</v>
      </c>
    </row>
    <row r="318" spans="1:14" ht="15" customHeight="1" x14ac:dyDescent="0.2">
      <c r="A318" s="152"/>
      <c r="B318" s="152"/>
      <c r="C318" s="152"/>
      <c r="D318" s="152"/>
      <c r="E318" s="153">
        <f>'2.40-a,b,c,d,e'!E318</f>
        <v>37224.208333333336</v>
      </c>
      <c r="F318" s="157">
        <f>'2.40-a,b,c,d,e'!F318</f>
        <v>18.620000839233398</v>
      </c>
      <c r="G318" s="157">
        <f>'2.40-a,b,c,d,e'!G318</f>
        <v>-599.99847412100144</v>
      </c>
      <c r="H318" s="157">
        <f t="shared" si="28"/>
        <v>7302.6195260674886</v>
      </c>
      <c r="I318" s="157">
        <f t="shared" si="29"/>
        <v>0</v>
      </c>
      <c r="J318" s="157">
        <f t="shared" si="30"/>
        <v>7302.6195260674886</v>
      </c>
      <c r="K318" s="157">
        <f t="shared" si="31"/>
        <v>0</v>
      </c>
      <c r="L318" s="157">
        <f t="shared" si="32"/>
        <v>7302.6195260674886</v>
      </c>
      <c r="M318" s="167">
        <f t="shared" si="33"/>
        <v>0</v>
      </c>
      <c r="N318" s="167">
        <f t="shared" si="34"/>
        <v>0</v>
      </c>
    </row>
    <row r="319" spans="1:14" ht="15" customHeight="1" x14ac:dyDescent="0.2">
      <c r="A319" s="152"/>
      <c r="B319" s="152"/>
      <c r="C319" s="152"/>
      <c r="D319" s="152"/>
      <c r="E319" s="153">
        <f>'2.40-a,b,c,d,e'!E319</f>
        <v>37225.208333333336</v>
      </c>
      <c r="F319" s="157">
        <f>'2.40-a,b,c,d,e'!F319</f>
        <v>19.440000534057599</v>
      </c>
      <c r="G319" s="157">
        <f>'2.40-a,b,c,d,e'!G319</f>
        <v>819.99969482420101</v>
      </c>
      <c r="H319" s="157">
        <f t="shared" si="28"/>
        <v>8122.6192208916891</v>
      </c>
      <c r="I319" s="157">
        <f t="shared" si="29"/>
        <v>0</v>
      </c>
      <c r="J319" s="157">
        <f t="shared" si="30"/>
        <v>8122.6192208916891</v>
      </c>
      <c r="K319" s="157">
        <f t="shared" si="31"/>
        <v>0</v>
      </c>
      <c r="L319" s="157">
        <f t="shared" si="32"/>
        <v>8122.6192208916891</v>
      </c>
      <c r="M319" s="167">
        <f t="shared" si="33"/>
        <v>0</v>
      </c>
      <c r="N319" s="167">
        <f t="shared" si="34"/>
        <v>0</v>
      </c>
    </row>
    <row r="320" spans="1:14" ht="15" customHeight="1" x14ac:dyDescent="0.2">
      <c r="A320" s="152"/>
      <c r="B320" s="152"/>
      <c r="C320" s="152"/>
      <c r="D320" s="152"/>
      <c r="E320" s="153">
        <f>'2.40-a,b,c,d,e'!E320</f>
        <v>37228.208333333336</v>
      </c>
      <c r="F320" s="157">
        <f>'2.40-a,b,c,d,e'!F320</f>
        <v>20.090000152587798</v>
      </c>
      <c r="G320" s="157">
        <f>'2.40-a,b,c,d,e'!G320</f>
        <v>649.99961853019886</v>
      </c>
      <c r="H320" s="157">
        <f t="shared" si="28"/>
        <v>8772.618839421888</v>
      </c>
      <c r="I320" s="157">
        <f t="shared" si="29"/>
        <v>0</v>
      </c>
      <c r="J320" s="157">
        <f t="shared" si="30"/>
        <v>8772.618839421888</v>
      </c>
      <c r="K320" s="157">
        <f t="shared" si="31"/>
        <v>610.00061035149793</v>
      </c>
      <c r="L320" s="157">
        <f t="shared" si="32"/>
        <v>8162.61822907039</v>
      </c>
      <c r="M320" s="167">
        <f t="shared" si="33"/>
        <v>0</v>
      </c>
      <c r="N320" s="167">
        <f t="shared" si="34"/>
        <v>0</v>
      </c>
    </row>
    <row r="321" spans="1:14" ht="15" customHeight="1" x14ac:dyDescent="0.2">
      <c r="A321" s="152"/>
      <c r="B321" s="152"/>
      <c r="C321" s="152"/>
      <c r="D321" s="152"/>
      <c r="E321" s="153">
        <f>'2.40-a,b,c,d,e'!E321</f>
        <v>37229.208333333336</v>
      </c>
      <c r="F321" s="157">
        <f>'2.40-a,b,c,d,e'!F321</f>
        <v>19.649999618530199</v>
      </c>
      <c r="G321" s="157">
        <f>'2.40-a,b,c,d,e'!G321</f>
        <v>-440.00053405759945</v>
      </c>
      <c r="H321" s="157">
        <f t="shared" si="28"/>
        <v>7722.6176950127901</v>
      </c>
      <c r="I321" s="157">
        <f t="shared" si="29"/>
        <v>0</v>
      </c>
      <c r="J321" s="157">
        <f t="shared" si="30"/>
        <v>7722.6176950127901</v>
      </c>
      <c r="K321" s="157">
        <f t="shared" si="31"/>
        <v>0</v>
      </c>
      <c r="L321" s="157">
        <f t="shared" si="32"/>
        <v>7722.6176950127901</v>
      </c>
      <c r="M321" s="167">
        <f t="shared" si="33"/>
        <v>0</v>
      </c>
      <c r="N321" s="167">
        <f t="shared" si="34"/>
        <v>0</v>
      </c>
    </row>
    <row r="322" spans="1:14" ht="15" customHeight="1" x14ac:dyDescent="0.2">
      <c r="A322" s="152"/>
      <c r="B322" s="152"/>
      <c r="C322" s="152"/>
      <c r="D322" s="152"/>
      <c r="E322" s="153">
        <f>'2.40-a,b,c,d,e'!E322</f>
        <v>37230.208333333336</v>
      </c>
      <c r="F322" s="157">
        <f>'2.40-a,b,c,d,e'!F322</f>
        <v>19.4899997711181</v>
      </c>
      <c r="G322" s="157">
        <f>'2.40-a,b,c,d,e'!G322</f>
        <v>-159.99984741209872</v>
      </c>
      <c r="H322" s="157">
        <f t="shared" si="28"/>
        <v>7562.6178476006917</v>
      </c>
      <c r="I322" s="157">
        <f t="shared" si="29"/>
        <v>0</v>
      </c>
      <c r="J322" s="157">
        <f t="shared" si="30"/>
        <v>7562.6178476006917</v>
      </c>
      <c r="K322" s="157">
        <f t="shared" si="31"/>
        <v>0</v>
      </c>
      <c r="L322" s="157">
        <f t="shared" si="32"/>
        <v>7562.6178476006917</v>
      </c>
      <c r="M322" s="167">
        <f t="shared" si="33"/>
        <v>0</v>
      </c>
      <c r="N322" s="167">
        <f t="shared" si="34"/>
        <v>0</v>
      </c>
    </row>
    <row r="323" spans="1:14" ht="15" customHeight="1" x14ac:dyDescent="0.2">
      <c r="A323" s="152"/>
      <c r="B323" s="152"/>
      <c r="C323" s="152"/>
      <c r="D323" s="152"/>
      <c r="E323" s="153">
        <f>'2.40-a,b,c,d,e'!E323</f>
        <v>37231.208333333336</v>
      </c>
      <c r="F323" s="157">
        <f>'2.40-a,b,c,d,e'!F323</f>
        <v>18.540000915527301</v>
      </c>
      <c r="G323" s="157">
        <f>'2.40-a,b,c,d,e'!G323</f>
        <v>-949.99885559079894</v>
      </c>
      <c r="H323" s="157">
        <f t="shared" si="28"/>
        <v>6612.6189920098932</v>
      </c>
      <c r="I323" s="157">
        <f t="shared" si="29"/>
        <v>0</v>
      </c>
      <c r="J323" s="157">
        <f t="shared" si="30"/>
        <v>6612.6189920098932</v>
      </c>
      <c r="K323" s="157">
        <f t="shared" si="31"/>
        <v>0</v>
      </c>
      <c r="L323" s="157">
        <f t="shared" si="32"/>
        <v>6612.6189920098932</v>
      </c>
      <c r="M323" s="167">
        <f t="shared" si="33"/>
        <v>0</v>
      </c>
      <c r="N323" s="167">
        <f t="shared" si="34"/>
        <v>0</v>
      </c>
    </row>
    <row r="324" spans="1:14" ht="15" customHeight="1" x14ac:dyDescent="0.2">
      <c r="A324" s="152"/>
      <c r="B324" s="152"/>
      <c r="C324" s="152"/>
      <c r="D324" s="152"/>
      <c r="E324" s="153">
        <f>'2.40-a,b,c,d,e'!E324</f>
        <v>37232.208333333336</v>
      </c>
      <c r="F324" s="157">
        <f>'2.40-a,b,c,d,e'!F324</f>
        <v>19.040000915527301</v>
      </c>
      <c r="G324" s="157">
        <f>'2.40-a,b,c,d,e'!G324</f>
        <v>500</v>
      </c>
      <c r="H324" s="157">
        <f t="shared" ref="H324:H387" si="35">L323+G324</f>
        <v>7112.6189920098932</v>
      </c>
      <c r="I324" s="157">
        <f t="shared" ref="I324:I387" si="36">IF(H324&lt;$B$13,$B$14-H324,0)</f>
        <v>0</v>
      </c>
      <c r="J324" s="157">
        <f t="shared" ref="J324:J387" si="37">H324+I324</f>
        <v>7112.6189920098932</v>
      </c>
      <c r="K324" s="157">
        <f t="shared" ref="K324:K387" si="38">MAX(J324-$B$14,0)</f>
        <v>0</v>
      </c>
      <c r="L324" s="157">
        <f t="shared" ref="L324:L387" si="39">J324-K324</f>
        <v>7112.6189920098932</v>
      </c>
      <c r="M324" s="167">
        <f t="shared" ref="M324:M387" si="40">IF(I324&gt;0,1,0)</f>
        <v>0</v>
      </c>
      <c r="N324" s="167">
        <f t="shared" ref="N324:N387" si="41">IF(H324&lt;0,1,0)</f>
        <v>0</v>
      </c>
    </row>
    <row r="325" spans="1:14" ht="15" customHeight="1" x14ac:dyDescent="0.2">
      <c r="A325" s="152"/>
      <c r="B325" s="152"/>
      <c r="C325" s="152"/>
      <c r="D325" s="152"/>
      <c r="E325" s="153">
        <f>'2.40-a,b,c,d,e'!E325</f>
        <v>37235.208333333336</v>
      </c>
      <c r="F325" s="157">
        <f>'2.40-a,b,c,d,e'!F325</f>
        <v>18.370000839233398</v>
      </c>
      <c r="G325" s="157">
        <f>'2.40-a,b,c,d,e'!G325</f>
        <v>-670.00007629390268</v>
      </c>
      <c r="H325" s="157">
        <f t="shared" si="35"/>
        <v>6442.6189157159906</v>
      </c>
      <c r="I325" s="157">
        <f t="shared" si="36"/>
        <v>0</v>
      </c>
      <c r="J325" s="157">
        <f t="shared" si="37"/>
        <v>6442.6189157159906</v>
      </c>
      <c r="K325" s="157">
        <f t="shared" si="38"/>
        <v>0</v>
      </c>
      <c r="L325" s="157">
        <f t="shared" si="39"/>
        <v>6442.6189157159906</v>
      </c>
      <c r="M325" s="167">
        <f t="shared" si="40"/>
        <v>0</v>
      </c>
      <c r="N325" s="167">
        <f t="shared" si="41"/>
        <v>0</v>
      </c>
    </row>
    <row r="326" spans="1:14" ht="15" customHeight="1" x14ac:dyDescent="0.2">
      <c r="A326" s="152"/>
      <c r="B326" s="152"/>
      <c r="C326" s="152"/>
      <c r="D326" s="152"/>
      <c r="E326" s="153">
        <f>'2.40-a,b,c,d,e'!E326</f>
        <v>37236.208333333336</v>
      </c>
      <c r="F326" s="157">
        <f>'2.40-a,b,c,d,e'!F326</f>
        <v>18.079999923706001</v>
      </c>
      <c r="G326" s="157">
        <f>'2.40-a,b,c,d,e'!G326</f>
        <v>-290.00091552739707</v>
      </c>
      <c r="H326" s="157">
        <f t="shared" si="35"/>
        <v>6152.6180001885932</v>
      </c>
      <c r="I326" s="157">
        <f t="shared" si="36"/>
        <v>0</v>
      </c>
      <c r="J326" s="157">
        <f t="shared" si="37"/>
        <v>6152.6180001885932</v>
      </c>
      <c r="K326" s="157">
        <f t="shared" si="38"/>
        <v>0</v>
      </c>
      <c r="L326" s="157">
        <f t="shared" si="39"/>
        <v>6152.6180001885932</v>
      </c>
      <c r="M326" s="167">
        <f t="shared" si="40"/>
        <v>0</v>
      </c>
      <c r="N326" s="167">
        <f t="shared" si="41"/>
        <v>0</v>
      </c>
    </row>
    <row r="327" spans="1:14" ht="15" customHeight="1" x14ac:dyDescent="0.2">
      <c r="A327" s="152"/>
      <c r="B327" s="152"/>
      <c r="C327" s="152"/>
      <c r="D327" s="152"/>
      <c r="E327" s="153">
        <f>'2.40-a,b,c,d,e'!E327</f>
        <v>37237.208333333336</v>
      </c>
      <c r="F327" s="157">
        <f>'2.40-a,b,c,d,e'!F327</f>
        <v>18.360000610351499</v>
      </c>
      <c r="G327" s="157">
        <f>'2.40-a,b,c,d,e'!G327</f>
        <v>280.00068664549713</v>
      </c>
      <c r="H327" s="157">
        <f t="shared" si="35"/>
        <v>6432.6186868340901</v>
      </c>
      <c r="I327" s="157">
        <f t="shared" si="36"/>
        <v>0</v>
      </c>
      <c r="J327" s="157">
        <f t="shared" si="37"/>
        <v>6432.6186868340901</v>
      </c>
      <c r="K327" s="157">
        <f t="shared" si="38"/>
        <v>0</v>
      </c>
      <c r="L327" s="157">
        <f t="shared" si="39"/>
        <v>6432.6186868340901</v>
      </c>
      <c r="M327" s="167">
        <f t="shared" si="40"/>
        <v>0</v>
      </c>
      <c r="N327" s="167">
        <f t="shared" si="41"/>
        <v>0</v>
      </c>
    </row>
    <row r="328" spans="1:14" ht="15" customHeight="1" x14ac:dyDescent="0.2">
      <c r="A328" s="152"/>
      <c r="B328" s="152"/>
      <c r="C328" s="152"/>
      <c r="D328" s="152"/>
      <c r="E328" s="153">
        <f>'2.40-a,b,c,d,e'!E328</f>
        <v>37238.208333333336</v>
      </c>
      <c r="F328" s="157">
        <f>'2.40-a,b,c,d,e'!F328</f>
        <v>18.120000839233398</v>
      </c>
      <c r="G328" s="157">
        <f>'2.40-a,b,c,d,e'!G328</f>
        <v>-239.99977111810011</v>
      </c>
      <c r="H328" s="157">
        <f t="shared" si="35"/>
        <v>6192.6189157159897</v>
      </c>
      <c r="I328" s="157">
        <f t="shared" si="36"/>
        <v>0</v>
      </c>
      <c r="J328" s="157">
        <f t="shared" si="37"/>
        <v>6192.6189157159897</v>
      </c>
      <c r="K328" s="157">
        <f t="shared" si="38"/>
        <v>0</v>
      </c>
      <c r="L328" s="157">
        <f t="shared" si="39"/>
        <v>6192.6189157159897</v>
      </c>
      <c r="M328" s="167">
        <f t="shared" si="40"/>
        <v>0</v>
      </c>
      <c r="N328" s="167">
        <f t="shared" si="41"/>
        <v>0</v>
      </c>
    </row>
    <row r="329" spans="1:14" ht="15" customHeight="1" x14ac:dyDescent="0.2">
      <c r="A329" s="152"/>
      <c r="B329" s="152"/>
      <c r="C329" s="152"/>
      <c r="D329" s="152"/>
      <c r="E329" s="153">
        <f>'2.40-a,b,c,d,e'!E329</f>
        <v>37239.208333333336</v>
      </c>
      <c r="F329" s="157">
        <f>'2.40-a,b,c,d,e'!F329</f>
        <v>19.290000915527301</v>
      </c>
      <c r="G329" s="157">
        <f>'2.40-a,b,c,d,e'!G329</f>
        <v>1170.0000762939026</v>
      </c>
      <c r="H329" s="157">
        <f t="shared" si="35"/>
        <v>7362.6189920098923</v>
      </c>
      <c r="I329" s="157">
        <f t="shared" si="36"/>
        <v>0</v>
      </c>
      <c r="J329" s="157">
        <f t="shared" si="37"/>
        <v>7362.6189920098923</v>
      </c>
      <c r="K329" s="157">
        <f t="shared" si="38"/>
        <v>0</v>
      </c>
      <c r="L329" s="157">
        <f t="shared" si="39"/>
        <v>7362.6189920098923</v>
      </c>
      <c r="M329" s="167">
        <f t="shared" si="40"/>
        <v>0</v>
      </c>
      <c r="N329" s="167">
        <f t="shared" si="41"/>
        <v>0</v>
      </c>
    </row>
    <row r="330" spans="1:14" ht="15" customHeight="1" x14ac:dyDescent="0.2">
      <c r="A330" s="152"/>
      <c r="B330" s="152"/>
      <c r="C330" s="152"/>
      <c r="D330" s="152"/>
      <c r="E330" s="153">
        <f>'2.40-a,b,c,d,e'!E330</f>
        <v>37242.208333333336</v>
      </c>
      <c r="F330" s="157">
        <f>'2.40-a,b,c,d,e'!F330</f>
        <v>19.2199993133544</v>
      </c>
      <c r="G330" s="157">
        <f>'2.40-a,b,c,d,e'!G330</f>
        <v>-70.0016021729013</v>
      </c>
      <c r="H330" s="157">
        <f t="shared" si="35"/>
        <v>7292.6173898369907</v>
      </c>
      <c r="I330" s="157">
        <f t="shared" si="36"/>
        <v>0</v>
      </c>
      <c r="J330" s="157">
        <f t="shared" si="37"/>
        <v>7292.6173898369907</v>
      </c>
      <c r="K330" s="157">
        <f t="shared" si="38"/>
        <v>0</v>
      </c>
      <c r="L330" s="157">
        <f t="shared" si="39"/>
        <v>7292.6173898369907</v>
      </c>
      <c r="M330" s="167">
        <f t="shared" si="40"/>
        <v>0</v>
      </c>
      <c r="N330" s="167">
        <f t="shared" si="41"/>
        <v>0</v>
      </c>
    </row>
    <row r="331" spans="1:14" ht="15" customHeight="1" x14ac:dyDescent="0.2">
      <c r="A331" s="152"/>
      <c r="B331" s="152"/>
      <c r="C331" s="152"/>
      <c r="D331" s="152"/>
      <c r="E331" s="153">
        <f>'2.40-a,b,c,d,e'!E331</f>
        <v>37243.208333333336</v>
      </c>
      <c r="F331" s="157">
        <f>'2.40-a,b,c,d,e'!F331</f>
        <v>19.360000610351499</v>
      </c>
      <c r="G331" s="157">
        <f>'2.40-a,b,c,d,e'!G331</f>
        <v>140.00129699709873</v>
      </c>
      <c r="H331" s="157">
        <f t="shared" si="35"/>
        <v>7432.6186868340892</v>
      </c>
      <c r="I331" s="157">
        <f t="shared" si="36"/>
        <v>0</v>
      </c>
      <c r="J331" s="157">
        <f t="shared" si="37"/>
        <v>7432.6186868340892</v>
      </c>
      <c r="K331" s="157">
        <f t="shared" si="38"/>
        <v>0</v>
      </c>
      <c r="L331" s="157">
        <f t="shared" si="39"/>
        <v>7432.6186868340892</v>
      </c>
      <c r="M331" s="167">
        <f t="shared" si="40"/>
        <v>0</v>
      </c>
      <c r="N331" s="167">
        <f t="shared" si="41"/>
        <v>0</v>
      </c>
    </row>
    <row r="332" spans="1:14" ht="15" customHeight="1" x14ac:dyDescent="0.2">
      <c r="A332" s="152"/>
      <c r="B332" s="152"/>
      <c r="C332" s="152"/>
      <c r="D332" s="152"/>
      <c r="E332" s="153">
        <f>'2.40-a,b,c,d,e'!E332</f>
        <v>37244.208333333336</v>
      </c>
      <c r="F332" s="157">
        <f>'2.40-a,b,c,d,e'!F332</f>
        <v>19.799999237060501</v>
      </c>
      <c r="G332" s="157">
        <f>'2.40-a,b,c,d,e'!G332</f>
        <v>439.99862670900211</v>
      </c>
      <c r="H332" s="157">
        <f t="shared" si="35"/>
        <v>7872.6173135430909</v>
      </c>
      <c r="I332" s="157">
        <f t="shared" si="36"/>
        <v>0</v>
      </c>
      <c r="J332" s="157">
        <f t="shared" si="37"/>
        <v>7872.6173135430909</v>
      </c>
      <c r="K332" s="157">
        <f t="shared" si="38"/>
        <v>0</v>
      </c>
      <c r="L332" s="157">
        <f t="shared" si="39"/>
        <v>7872.6173135430909</v>
      </c>
      <c r="M332" s="167">
        <f t="shared" si="40"/>
        <v>0</v>
      </c>
      <c r="N332" s="167">
        <f t="shared" si="41"/>
        <v>0</v>
      </c>
    </row>
    <row r="333" spans="1:14" ht="15" customHeight="1" x14ac:dyDescent="0.2">
      <c r="A333" s="152"/>
      <c r="B333" s="152"/>
      <c r="C333" s="152"/>
      <c r="D333" s="152"/>
      <c r="E333" s="153">
        <f>'2.40-a,b,c,d,e'!E333</f>
        <v>37245.208333333336</v>
      </c>
      <c r="F333" s="157">
        <f>'2.40-a,b,c,d,e'!F333</f>
        <v>19.280000686645501</v>
      </c>
      <c r="G333" s="157">
        <f>'2.40-a,b,c,d,e'!G333</f>
        <v>-519.99855041499995</v>
      </c>
      <c r="H333" s="157">
        <f t="shared" si="35"/>
        <v>7352.6187631280909</v>
      </c>
      <c r="I333" s="157">
        <f t="shared" si="36"/>
        <v>0</v>
      </c>
      <c r="J333" s="157">
        <f t="shared" si="37"/>
        <v>7352.6187631280909</v>
      </c>
      <c r="K333" s="157">
        <f t="shared" si="38"/>
        <v>0</v>
      </c>
      <c r="L333" s="157">
        <f t="shared" si="39"/>
        <v>7352.6187631280909</v>
      </c>
      <c r="M333" s="167">
        <f t="shared" si="40"/>
        <v>0</v>
      </c>
      <c r="N333" s="167">
        <f t="shared" si="41"/>
        <v>0</v>
      </c>
    </row>
    <row r="334" spans="1:14" ht="15" customHeight="1" x14ac:dyDescent="0.2">
      <c r="A334" s="152"/>
      <c r="B334" s="152"/>
      <c r="C334" s="152"/>
      <c r="D334" s="152"/>
      <c r="E334" s="153">
        <f>'2.40-a,b,c,d,e'!E334</f>
        <v>37246.208333333336</v>
      </c>
      <c r="F334" s="157">
        <f>'2.40-a,b,c,d,e'!F334</f>
        <v>19.620000839233398</v>
      </c>
      <c r="G334" s="157">
        <f>'2.40-a,b,c,d,e'!G334</f>
        <v>340.00015258789773</v>
      </c>
      <c r="H334" s="157">
        <f t="shared" si="35"/>
        <v>7692.6189157159888</v>
      </c>
      <c r="I334" s="157">
        <f t="shared" si="36"/>
        <v>0</v>
      </c>
      <c r="J334" s="157">
        <f t="shared" si="37"/>
        <v>7692.6189157159888</v>
      </c>
      <c r="K334" s="157">
        <f t="shared" si="38"/>
        <v>0</v>
      </c>
      <c r="L334" s="157">
        <f t="shared" si="39"/>
        <v>7692.6189157159888</v>
      </c>
      <c r="M334" s="167">
        <f t="shared" si="40"/>
        <v>0</v>
      </c>
      <c r="N334" s="167">
        <f t="shared" si="41"/>
        <v>0</v>
      </c>
    </row>
    <row r="335" spans="1:14" ht="15" customHeight="1" x14ac:dyDescent="0.2">
      <c r="A335" s="152"/>
      <c r="B335" s="152"/>
      <c r="C335" s="152"/>
      <c r="D335" s="152"/>
      <c r="E335" s="153">
        <f>'2.40-a,b,c,d,e'!E335</f>
        <v>37251.208333333336</v>
      </c>
      <c r="F335" s="157">
        <f>'2.40-a,b,c,d,e'!F335</f>
        <v>21.270000457763601</v>
      </c>
      <c r="G335" s="157">
        <f>'2.40-a,b,c,d,e'!G335</f>
        <v>1649.9996185302025</v>
      </c>
      <c r="H335" s="157">
        <f t="shared" si="35"/>
        <v>9342.6185342461904</v>
      </c>
      <c r="I335" s="157">
        <f t="shared" si="36"/>
        <v>0</v>
      </c>
      <c r="J335" s="157">
        <f t="shared" si="37"/>
        <v>9342.6185342461904</v>
      </c>
      <c r="K335" s="157">
        <f t="shared" si="38"/>
        <v>1180.0003051758003</v>
      </c>
      <c r="L335" s="157">
        <f t="shared" si="39"/>
        <v>8162.61822907039</v>
      </c>
      <c r="M335" s="167">
        <f t="shared" si="40"/>
        <v>0</v>
      </c>
      <c r="N335" s="167">
        <f t="shared" si="41"/>
        <v>0</v>
      </c>
    </row>
    <row r="336" spans="1:14" ht="15" customHeight="1" x14ac:dyDescent="0.2">
      <c r="A336" s="152"/>
      <c r="B336" s="152"/>
      <c r="C336" s="152"/>
      <c r="D336" s="152"/>
      <c r="E336" s="153">
        <f>'2.40-a,b,c,d,e'!E336</f>
        <v>37252.208333333336</v>
      </c>
      <c r="F336" s="157">
        <f>'2.40-a,b,c,d,e'!F336</f>
        <v>20.899999618530199</v>
      </c>
      <c r="G336" s="157">
        <f>'2.40-a,b,c,d,e'!G336</f>
        <v>-370.00083923340196</v>
      </c>
      <c r="H336" s="157">
        <f t="shared" si="35"/>
        <v>7792.617389836988</v>
      </c>
      <c r="I336" s="157">
        <f t="shared" si="36"/>
        <v>0</v>
      </c>
      <c r="J336" s="157">
        <f t="shared" si="37"/>
        <v>7792.617389836988</v>
      </c>
      <c r="K336" s="157">
        <f t="shared" si="38"/>
        <v>0</v>
      </c>
      <c r="L336" s="157">
        <f t="shared" si="39"/>
        <v>7792.617389836988</v>
      </c>
      <c r="M336" s="167">
        <f t="shared" si="40"/>
        <v>0</v>
      </c>
      <c r="N336" s="167">
        <f t="shared" si="41"/>
        <v>0</v>
      </c>
    </row>
    <row r="337" spans="1:14" ht="15" customHeight="1" x14ac:dyDescent="0.2">
      <c r="A337" s="152"/>
      <c r="B337" s="152"/>
      <c r="C337" s="152"/>
      <c r="D337" s="152"/>
      <c r="E337" s="153">
        <f>'2.40-a,b,c,d,e'!E337</f>
        <v>37253.208333333336</v>
      </c>
      <c r="F337" s="157">
        <f>'2.40-a,b,c,d,e'!F337</f>
        <v>20.409999847412099</v>
      </c>
      <c r="G337" s="157">
        <f>'2.40-a,b,c,d,e'!G337</f>
        <v>-489.99977111810011</v>
      </c>
      <c r="H337" s="157">
        <f t="shared" si="35"/>
        <v>7302.6176187188876</v>
      </c>
      <c r="I337" s="157">
        <f t="shared" si="36"/>
        <v>0</v>
      </c>
      <c r="J337" s="157">
        <f t="shared" si="37"/>
        <v>7302.6176187188876</v>
      </c>
      <c r="K337" s="157">
        <f t="shared" si="38"/>
        <v>0</v>
      </c>
      <c r="L337" s="157">
        <f t="shared" si="39"/>
        <v>7302.6176187188876</v>
      </c>
      <c r="M337" s="167">
        <f t="shared" si="40"/>
        <v>0</v>
      </c>
      <c r="N337" s="167">
        <f t="shared" si="41"/>
        <v>0</v>
      </c>
    </row>
    <row r="338" spans="1:14" ht="15" customHeight="1" x14ac:dyDescent="0.2">
      <c r="A338" s="152"/>
      <c r="B338" s="152"/>
      <c r="C338" s="152"/>
      <c r="D338" s="152"/>
      <c r="E338" s="153">
        <f>'2.40-a,b,c,d,e'!E338</f>
        <v>37256.208333333336</v>
      </c>
      <c r="F338" s="157">
        <f>'2.40-a,b,c,d,e'!F338</f>
        <v>19.840000152587798</v>
      </c>
      <c r="G338" s="157">
        <f>'2.40-a,b,c,d,e'!G338</f>
        <v>-569.99969482430049</v>
      </c>
      <c r="H338" s="157">
        <f t="shared" si="35"/>
        <v>6732.617923894587</v>
      </c>
      <c r="I338" s="157">
        <f t="shared" si="36"/>
        <v>0</v>
      </c>
      <c r="J338" s="157">
        <f t="shared" si="37"/>
        <v>6732.617923894587</v>
      </c>
      <c r="K338" s="157">
        <f t="shared" si="38"/>
        <v>0</v>
      </c>
      <c r="L338" s="157">
        <f t="shared" si="39"/>
        <v>6732.617923894587</v>
      </c>
      <c r="M338" s="167">
        <f t="shared" si="40"/>
        <v>0</v>
      </c>
      <c r="N338" s="167">
        <f t="shared" si="41"/>
        <v>0</v>
      </c>
    </row>
    <row r="339" spans="1:14" ht="15" customHeight="1" x14ac:dyDescent="0.2">
      <c r="A339" s="152"/>
      <c r="B339" s="152"/>
      <c r="C339" s="152"/>
      <c r="D339" s="152"/>
      <c r="E339" s="153">
        <f>'2.40-a,b,c,d,e'!E339</f>
        <v>37258.208333333336</v>
      </c>
      <c r="F339" s="157">
        <f>'2.40-a,b,c,d,e'!F339</f>
        <v>21.0100002288818</v>
      </c>
      <c r="G339" s="157">
        <f>'2.40-a,b,c,d,e'!G339</f>
        <v>1170.0000762940022</v>
      </c>
      <c r="H339" s="157">
        <f t="shared" si="35"/>
        <v>7902.6180001885896</v>
      </c>
      <c r="I339" s="157">
        <f t="shared" si="36"/>
        <v>0</v>
      </c>
      <c r="J339" s="157">
        <f t="shared" si="37"/>
        <v>7902.6180001885896</v>
      </c>
      <c r="K339" s="157">
        <f t="shared" si="38"/>
        <v>0</v>
      </c>
      <c r="L339" s="157">
        <f t="shared" si="39"/>
        <v>7902.6180001885896</v>
      </c>
      <c r="M339" s="167">
        <f t="shared" si="40"/>
        <v>0</v>
      </c>
      <c r="N339" s="167">
        <f t="shared" si="41"/>
        <v>0</v>
      </c>
    </row>
    <row r="340" spans="1:14" ht="15" customHeight="1" x14ac:dyDescent="0.2">
      <c r="A340" s="152"/>
      <c r="B340" s="152"/>
      <c r="C340" s="152"/>
      <c r="D340" s="152"/>
      <c r="E340" s="153">
        <f>'2.40-a,b,c,d,e'!E340</f>
        <v>37259.208333333336</v>
      </c>
      <c r="F340" s="157">
        <f>'2.40-a,b,c,d,e'!F340</f>
        <v>20.370000839233398</v>
      </c>
      <c r="G340" s="157">
        <f>'2.40-a,b,c,d,e'!G340</f>
        <v>-639.99938964840203</v>
      </c>
      <c r="H340" s="157">
        <f t="shared" si="35"/>
        <v>7262.6186105401875</v>
      </c>
      <c r="I340" s="157">
        <f t="shared" si="36"/>
        <v>0</v>
      </c>
      <c r="J340" s="157">
        <f t="shared" si="37"/>
        <v>7262.6186105401875</v>
      </c>
      <c r="K340" s="157">
        <f t="shared" si="38"/>
        <v>0</v>
      </c>
      <c r="L340" s="157">
        <f t="shared" si="39"/>
        <v>7262.6186105401875</v>
      </c>
      <c r="M340" s="167">
        <f t="shared" si="40"/>
        <v>0</v>
      </c>
      <c r="N340" s="167">
        <f t="shared" si="41"/>
        <v>0</v>
      </c>
    </row>
    <row r="341" spans="1:14" ht="15" customHeight="1" x14ac:dyDescent="0.2">
      <c r="A341" s="152"/>
      <c r="B341" s="152"/>
      <c r="C341" s="152"/>
      <c r="D341" s="152"/>
      <c r="E341" s="153">
        <f>'2.40-a,b,c,d,e'!E341</f>
        <v>37260.208333333336</v>
      </c>
      <c r="F341" s="157">
        <f>'2.40-a,b,c,d,e'!F341</f>
        <v>21.620000839233398</v>
      </c>
      <c r="G341" s="157">
        <f>'2.40-a,b,c,d,e'!G341</f>
        <v>1250</v>
      </c>
      <c r="H341" s="157">
        <f t="shared" si="35"/>
        <v>8512.6186105401866</v>
      </c>
      <c r="I341" s="157">
        <f t="shared" si="36"/>
        <v>0</v>
      </c>
      <c r="J341" s="157">
        <f t="shared" si="37"/>
        <v>8512.6186105401866</v>
      </c>
      <c r="K341" s="157">
        <f t="shared" si="38"/>
        <v>350.00038146979659</v>
      </c>
      <c r="L341" s="157">
        <f t="shared" si="39"/>
        <v>8162.61822907039</v>
      </c>
      <c r="M341" s="167">
        <f t="shared" si="40"/>
        <v>0</v>
      </c>
      <c r="N341" s="167">
        <f t="shared" si="41"/>
        <v>0</v>
      </c>
    </row>
    <row r="342" spans="1:14" ht="15" customHeight="1" x14ac:dyDescent="0.2">
      <c r="A342" s="152"/>
      <c r="B342" s="152"/>
      <c r="C342" s="152"/>
      <c r="D342" s="152"/>
      <c r="E342" s="153">
        <f>'2.40-a,b,c,d,e'!E342</f>
        <v>37263.208333333336</v>
      </c>
      <c r="F342" s="157">
        <f>'2.40-a,b,c,d,e'!F342</f>
        <v>21.4799995422363</v>
      </c>
      <c r="G342" s="157">
        <f>'2.40-a,b,c,d,e'!G342</f>
        <v>-140.00129699709873</v>
      </c>
      <c r="H342" s="157">
        <f t="shared" si="35"/>
        <v>8022.6169320732915</v>
      </c>
      <c r="I342" s="157">
        <f t="shared" si="36"/>
        <v>0</v>
      </c>
      <c r="J342" s="157">
        <f t="shared" si="37"/>
        <v>8022.6169320732915</v>
      </c>
      <c r="K342" s="157">
        <f t="shared" si="38"/>
        <v>0</v>
      </c>
      <c r="L342" s="157">
        <f t="shared" si="39"/>
        <v>8022.6169320732915</v>
      </c>
      <c r="M342" s="167">
        <f t="shared" si="40"/>
        <v>0</v>
      </c>
      <c r="N342" s="167">
        <f t="shared" si="41"/>
        <v>0</v>
      </c>
    </row>
    <row r="343" spans="1:14" ht="15" customHeight="1" x14ac:dyDescent="0.2">
      <c r="A343" s="152"/>
      <c r="B343" s="152"/>
      <c r="C343" s="152"/>
      <c r="D343" s="152"/>
      <c r="E343" s="153">
        <f>'2.40-a,b,c,d,e'!E343</f>
        <v>37264.208333333336</v>
      </c>
      <c r="F343" s="157">
        <f>'2.40-a,b,c,d,e'!F343</f>
        <v>21.25</v>
      </c>
      <c r="G343" s="157">
        <f>'2.40-a,b,c,d,e'!G343</f>
        <v>-229.9995422362997</v>
      </c>
      <c r="H343" s="157">
        <f t="shared" si="35"/>
        <v>7792.6173898369916</v>
      </c>
      <c r="I343" s="157">
        <f t="shared" si="36"/>
        <v>0</v>
      </c>
      <c r="J343" s="157">
        <f t="shared" si="37"/>
        <v>7792.6173898369916</v>
      </c>
      <c r="K343" s="157">
        <f t="shared" si="38"/>
        <v>0</v>
      </c>
      <c r="L343" s="157">
        <f t="shared" si="39"/>
        <v>7792.6173898369916</v>
      </c>
      <c r="M343" s="167">
        <f t="shared" si="40"/>
        <v>0</v>
      </c>
      <c r="N343" s="167">
        <f t="shared" si="41"/>
        <v>0</v>
      </c>
    </row>
    <row r="344" spans="1:14" ht="15" customHeight="1" x14ac:dyDescent="0.2">
      <c r="A344" s="152"/>
      <c r="B344" s="152"/>
      <c r="C344" s="152"/>
      <c r="D344" s="152"/>
      <c r="E344" s="153">
        <f>'2.40-a,b,c,d,e'!E344</f>
        <v>37265.208333333336</v>
      </c>
      <c r="F344" s="157">
        <f>'2.40-a,b,c,d,e'!F344</f>
        <v>20.1800003051757</v>
      </c>
      <c r="G344" s="157">
        <f>'2.40-a,b,c,d,e'!G344</f>
        <v>-1069.9996948243004</v>
      </c>
      <c r="H344" s="157">
        <f t="shared" si="35"/>
        <v>6722.617695012691</v>
      </c>
      <c r="I344" s="157">
        <f t="shared" si="36"/>
        <v>0</v>
      </c>
      <c r="J344" s="157">
        <f t="shared" si="37"/>
        <v>6722.617695012691</v>
      </c>
      <c r="K344" s="157">
        <f t="shared" si="38"/>
        <v>0</v>
      </c>
      <c r="L344" s="157">
        <f t="shared" si="39"/>
        <v>6722.617695012691</v>
      </c>
      <c r="M344" s="167">
        <f t="shared" si="40"/>
        <v>0</v>
      </c>
      <c r="N344" s="167">
        <f t="shared" si="41"/>
        <v>0</v>
      </c>
    </row>
    <row r="345" spans="1:14" ht="15" customHeight="1" x14ac:dyDescent="0.2">
      <c r="A345" s="152"/>
      <c r="B345" s="152"/>
      <c r="C345" s="152"/>
      <c r="D345" s="152"/>
      <c r="E345" s="153">
        <f>'2.40-a,b,c,d,e'!E345</f>
        <v>37266.208333333336</v>
      </c>
      <c r="F345" s="157">
        <f>'2.40-a,b,c,d,e'!F345</f>
        <v>20.379999160766602</v>
      </c>
      <c r="G345" s="157">
        <f>'2.40-a,b,c,d,e'!G345</f>
        <v>199.99885559090202</v>
      </c>
      <c r="H345" s="157">
        <f t="shared" si="35"/>
        <v>6922.6165506035932</v>
      </c>
      <c r="I345" s="157">
        <f t="shared" si="36"/>
        <v>0</v>
      </c>
      <c r="J345" s="157">
        <f t="shared" si="37"/>
        <v>6922.6165506035932</v>
      </c>
      <c r="K345" s="157">
        <f t="shared" si="38"/>
        <v>0</v>
      </c>
      <c r="L345" s="157">
        <f t="shared" si="39"/>
        <v>6922.6165506035932</v>
      </c>
      <c r="M345" s="167">
        <f t="shared" si="40"/>
        <v>0</v>
      </c>
      <c r="N345" s="167">
        <f t="shared" si="41"/>
        <v>0</v>
      </c>
    </row>
    <row r="346" spans="1:14" ht="15" customHeight="1" x14ac:dyDescent="0.2">
      <c r="A346" s="152"/>
      <c r="B346" s="152"/>
      <c r="C346" s="152"/>
      <c r="D346" s="152"/>
      <c r="E346" s="153">
        <f>'2.40-a,b,c,d,e'!E346</f>
        <v>37267.208333333336</v>
      </c>
      <c r="F346" s="157">
        <f>'2.40-a,b,c,d,e'!F346</f>
        <v>19.6800003051757</v>
      </c>
      <c r="G346" s="157">
        <f>'2.40-a,b,c,d,e'!G346</f>
        <v>-699.99885559090205</v>
      </c>
      <c r="H346" s="157">
        <f t="shared" si="35"/>
        <v>6222.617695012691</v>
      </c>
      <c r="I346" s="157">
        <f t="shared" si="36"/>
        <v>0</v>
      </c>
      <c r="J346" s="157">
        <f t="shared" si="37"/>
        <v>6222.617695012691</v>
      </c>
      <c r="K346" s="157">
        <f t="shared" si="38"/>
        <v>0</v>
      </c>
      <c r="L346" s="157">
        <f t="shared" si="39"/>
        <v>6222.617695012691</v>
      </c>
      <c r="M346" s="167">
        <f t="shared" si="40"/>
        <v>0</v>
      </c>
      <c r="N346" s="167">
        <f t="shared" si="41"/>
        <v>0</v>
      </c>
    </row>
    <row r="347" spans="1:14" ht="15" customHeight="1" x14ac:dyDescent="0.2">
      <c r="A347" s="152"/>
      <c r="B347" s="152"/>
      <c r="C347" s="152"/>
      <c r="D347" s="152"/>
      <c r="E347" s="153">
        <f>'2.40-a,b,c,d,e'!E347</f>
        <v>37270.208333333336</v>
      </c>
      <c r="F347" s="157">
        <f>'2.40-a,b,c,d,e'!F347</f>
        <v>18.889999389648398</v>
      </c>
      <c r="G347" s="157">
        <f>'2.40-a,b,c,d,e'!G347</f>
        <v>-790.00091552730112</v>
      </c>
      <c r="H347" s="157">
        <f t="shared" si="35"/>
        <v>5432.61677948539</v>
      </c>
      <c r="I347" s="157">
        <f t="shared" si="36"/>
        <v>2730.001449585</v>
      </c>
      <c r="J347" s="157">
        <f t="shared" si="37"/>
        <v>8162.61822907039</v>
      </c>
      <c r="K347" s="157">
        <f t="shared" si="38"/>
        <v>0</v>
      </c>
      <c r="L347" s="157">
        <f t="shared" si="39"/>
        <v>8162.61822907039</v>
      </c>
      <c r="M347" s="167">
        <f t="shared" si="40"/>
        <v>1</v>
      </c>
      <c r="N347" s="167">
        <f t="shared" si="41"/>
        <v>0</v>
      </c>
    </row>
    <row r="348" spans="1:14" ht="15" customHeight="1" x14ac:dyDescent="0.2">
      <c r="A348" s="152"/>
      <c r="B348" s="152"/>
      <c r="C348" s="152"/>
      <c r="D348" s="152"/>
      <c r="E348" s="153">
        <f>'2.40-a,b,c,d,e'!E348</f>
        <v>37271.208333333336</v>
      </c>
      <c r="F348" s="157">
        <f>'2.40-a,b,c,d,e'!F348</f>
        <v>18.899999618530199</v>
      </c>
      <c r="G348" s="157">
        <f>'2.40-a,b,c,d,e'!G348</f>
        <v>10.00022888180041</v>
      </c>
      <c r="H348" s="157">
        <f t="shared" si="35"/>
        <v>8172.6184579521905</v>
      </c>
      <c r="I348" s="157">
        <f t="shared" si="36"/>
        <v>0</v>
      </c>
      <c r="J348" s="157">
        <f t="shared" si="37"/>
        <v>8172.6184579521905</v>
      </c>
      <c r="K348" s="157">
        <f t="shared" si="38"/>
        <v>10.000228881800467</v>
      </c>
      <c r="L348" s="157">
        <f t="shared" si="39"/>
        <v>8162.61822907039</v>
      </c>
      <c r="M348" s="167">
        <f t="shared" si="40"/>
        <v>0</v>
      </c>
      <c r="N348" s="167">
        <f t="shared" si="41"/>
        <v>0</v>
      </c>
    </row>
    <row r="349" spans="1:14" ht="15" customHeight="1" x14ac:dyDescent="0.2">
      <c r="A349" s="152"/>
      <c r="B349" s="152"/>
      <c r="C349" s="152"/>
      <c r="D349" s="152"/>
      <c r="E349" s="153">
        <f>'2.40-a,b,c,d,e'!E349</f>
        <v>37272.208333333336</v>
      </c>
      <c r="F349" s="157">
        <f>'2.40-a,b,c,d,e'!F349</f>
        <v>18.860000610351499</v>
      </c>
      <c r="G349" s="157">
        <f>'2.40-a,b,c,d,e'!G349</f>
        <v>-39.999008178700279</v>
      </c>
      <c r="H349" s="157">
        <f t="shared" si="35"/>
        <v>8122.61922089169</v>
      </c>
      <c r="I349" s="157">
        <f t="shared" si="36"/>
        <v>0</v>
      </c>
      <c r="J349" s="157">
        <f t="shared" si="37"/>
        <v>8122.61922089169</v>
      </c>
      <c r="K349" s="157">
        <f t="shared" si="38"/>
        <v>0</v>
      </c>
      <c r="L349" s="157">
        <f t="shared" si="39"/>
        <v>8122.61922089169</v>
      </c>
      <c r="M349" s="167">
        <f t="shared" si="40"/>
        <v>0</v>
      </c>
      <c r="N349" s="167">
        <f t="shared" si="41"/>
        <v>0</v>
      </c>
    </row>
    <row r="350" spans="1:14" ht="15" customHeight="1" x14ac:dyDescent="0.2">
      <c r="A350" s="152"/>
      <c r="B350" s="152"/>
      <c r="C350" s="152"/>
      <c r="D350" s="152"/>
      <c r="E350" s="153">
        <f>'2.40-a,b,c,d,e'!E350</f>
        <v>37273.208333333336</v>
      </c>
      <c r="F350" s="157">
        <f>'2.40-a,b,c,d,e'!F350</f>
        <v>18.040000915527301</v>
      </c>
      <c r="G350" s="157">
        <f>'2.40-a,b,c,d,e'!G350</f>
        <v>-819.99969482419738</v>
      </c>
      <c r="H350" s="157">
        <f t="shared" si="35"/>
        <v>7302.6195260674922</v>
      </c>
      <c r="I350" s="157">
        <f t="shared" si="36"/>
        <v>0</v>
      </c>
      <c r="J350" s="157">
        <f t="shared" si="37"/>
        <v>7302.6195260674922</v>
      </c>
      <c r="K350" s="157">
        <f t="shared" si="38"/>
        <v>0</v>
      </c>
      <c r="L350" s="157">
        <f t="shared" si="39"/>
        <v>7302.6195260674922</v>
      </c>
      <c r="M350" s="167">
        <f t="shared" si="40"/>
        <v>0</v>
      </c>
      <c r="N350" s="167">
        <f t="shared" si="41"/>
        <v>0</v>
      </c>
    </row>
    <row r="351" spans="1:14" ht="15" customHeight="1" x14ac:dyDescent="0.2">
      <c r="A351" s="152"/>
      <c r="B351" s="152"/>
      <c r="C351" s="152"/>
      <c r="D351" s="152"/>
      <c r="E351" s="153">
        <f>'2.40-a,b,c,d,e'!E351</f>
        <v>37274.208333333336</v>
      </c>
      <c r="F351" s="157">
        <f>'2.40-a,b,c,d,e'!F351</f>
        <v>18</v>
      </c>
      <c r="G351" s="157">
        <f>'2.40-a,b,c,d,e'!G351</f>
        <v>-40.000915527301117</v>
      </c>
      <c r="H351" s="157">
        <f t="shared" si="35"/>
        <v>7262.6186105401912</v>
      </c>
      <c r="I351" s="157">
        <f t="shared" si="36"/>
        <v>0</v>
      </c>
      <c r="J351" s="157">
        <f t="shared" si="37"/>
        <v>7262.6186105401912</v>
      </c>
      <c r="K351" s="157">
        <f t="shared" si="38"/>
        <v>0</v>
      </c>
      <c r="L351" s="157">
        <f t="shared" si="39"/>
        <v>7262.6186105401912</v>
      </c>
      <c r="M351" s="167">
        <f t="shared" si="40"/>
        <v>0</v>
      </c>
      <c r="N351" s="167">
        <f t="shared" si="41"/>
        <v>0</v>
      </c>
    </row>
    <row r="352" spans="1:14" ht="15" customHeight="1" x14ac:dyDescent="0.2">
      <c r="A352" s="152"/>
      <c r="B352" s="152"/>
      <c r="C352" s="152"/>
      <c r="D352" s="152"/>
      <c r="E352" s="153">
        <f>'2.40-a,b,c,d,e'!E352</f>
        <v>37278.208333333336</v>
      </c>
      <c r="F352" s="157">
        <f>'2.40-a,b,c,d,e'!F352</f>
        <v>18.600000381469702</v>
      </c>
      <c r="G352" s="157">
        <f>'2.40-a,b,c,d,e'!G352</f>
        <v>600.00038146970167</v>
      </c>
      <c r="H352" s="157">
        <f t="shared" si="35"/>
        <v>7862.6189920098932</v>
      </c>
      <c r="I352" s="157">
        <f t="shared" si="36"/>
        <v>0</v>
      </c>
      <c r="J352" s="157">
        <f t="shared" si="37"/>
        <v>7862.6189920098932</v>
      </c>
      <c r="K352" s="157">
        <f t="shared" si="38"/>
        <v>0</v>
      </c>
      <c r="L352" s="157">
        <f t="shared" si="39"/>
        <v>7862.6189920098932</v>
      </c>
      <c r="M352" s="167">
        <f t="shared" si="40"/>
        <v>0</v>
      </c>
      <c r="N352" s="167">
        <f t="shared" si="41"/>
        <v>0</v>
      </c>
    </row>
    <row r="353" spans="1:14" ht="15" customHeight="1" x14ac:dyDescent="0.2">
      <c r="A353" s="152"/>
      <c r="B353" s="152"/>
      <c r="C353" s="152"/>
      <c r="D353" s="152"/>
      <c r="E353" s="153">
        <f>'2.40-a,b,c,d,e'!E353</f>
        <v>37279.208333333336</v>
      </c>
      <c r="F353" s="157">
        <f>'2.40-a,b,c,d,e'!F353</f>
        <v>19.4799995422363</v>
      </c>
      <c r="G353" s="157">
        <f>'2.40-a,b,c,d,e'!G353</f>
        <v>879.99916076659804</v>
      </c>
      <c r="H353" s="157">
        <f t="shared" si="35"/>
        <v>8742.6181527764911</v>
      </c>
      <c r="I353" s="157">
        <f t="shared" si="36"/>
        <v>0</v>
      </c>
      <c r="J353" s="157">
        <f t="shared" si="37"/>
        <v>8742.6181527764911</v>
      </c>
      <c r="K353" s="157">
        <f t="shared" si="38"/>
        <v>579.99992370610107</v>
      </c>
      <c r="L353" s="157">
        <f t="shared" si="39"/>
        <v>8162.61822907039</v>
      </c>
      <c r="M353" s="167">
        <f t="shared" si="40"/>
        <v>0</v>
      </c>
      <c r="N353" s="167">
        <f t="shared" si="41"/>
        <v>0</v>
      </c>
    </row>
    <row r="354" spans="1:14" ht="15" customHeight="1" x14ac:dyDescent="0.2">
      <c r="A354" s="152"/>
      <c r="B354" s="152"/>
      <c r="C354" s="152"/>
      <c r="D354" s="152"/>
      <c r="E354" s="153">
        <f>'2.40-a,b,c,d,e'!E354</f>
        <v>37280.208333333336</v>
      </c>
      <c r="F354" s="157">
        <f>'2.40-a,b,c,d,e'!F354</f>
        <v>19.7199993133544</v>
      </c>
      <c r="G354" s="157">
        <f>'2.40-a,b,c,d,e'!G354</f>
        <v>239.99977111810011</v>
      </c>
      <c r="H354" s="157">
        <f t="shared" si="35"/>
        <v>8402.6180001884895</v>
      </c>
      <c r="I354" s="157">
        <f t="shared" si="36"/>
        <v>0</v>
      </c>
      <c r="J354" s="157">
        <f t="shared" si="37"/>
        <v>8402.6180001884895</v>
      </c>
      <c r="K354" s="157">
        <f t="shared" si="38"/>
        <v>239.99977111809949</v>
      </c>
      <c r="L354" s="157">
        <f t="shared" si="39"/>
        <v>8162.61822907039</v>
      </c>
      <c r="M354" s="167">
        <f t="shared" si="40"/>
        <v>0</v>
      </c>
      <c r="N354" s="167">
        <f t="shared" si="41"/>
        <v>0</v>
      </c>
    </row>
    <row r="355" spans="1:14" ht="15" customHeight="1" x14ac:dyDescent="0.2">
      <c r="A355" s="152"/>
      <c r="B355" s="152"/>
      <c r="C355" s="152"/>
      <c r="D355" s="152"/>
      <c r="E355" s="153">
        <f>'2.40-a,b,c,d,e'!E355</f>
        <v>37281.208333333336</v>
      </c>
      <c r="F355" s="157">
        <f>'2.40-a,b,c,d,e'!F355</f>
        <v>20</v>
      </c>
      <c r="G355" s="157">
        <f>'2.40-a,b,c,d,e'!G355</f>
        <v>280.00068664560018</v>
      </c>
      <c r="H355" s="157">
        <f t="shared" si="35"/>
        <v>8442.6189157159897</v>
      </c>
      <c r="I355" s="157">
        <f t="shared" si="36"/>
        <v>0</v>
      </c>
      <c r="J355" s="157">
        <f t="shared" si="37"/>
        <v>8442.6189157159897</v>
      </c>
      <c r="K355" s="157">
        <f t="shared" si="38"/>
        <v>280.00068664559967</v>
      </c>
      <c r="L355" s="157">
        <f t="shared" si="39"/>
        <v>8162.61822907039</v>
      </c>
      <c r="M355" s="167">
        <f t="shared" si="40"/>
        <v>0</v>
      </c>
      <c r="N355" s="167">
        <f t="shared" si="41"/>
        <v>0</v>
      </c>
    </row>
    <row r="356" spans="1:14" ht="15" customHeight="1" x14ac:dyDescent="0.2">
      <c r="A356" s="152"/>
      <c r="B356" s="152"/>
      <c r="C356" s="152"/>
      <c r="D356" s="152"/>
      <c r="E356" s="153">
        <f>'2.40-a,b,c,d,e'!E356</f>
        <v>37284.208333333336</v>
      </c>
      <c r="F356" s="157">
        <f>'2.40-a,b,c,d,e'!F356</f>
        <v>20.049999237060501</v>
      </c>
      <c r="G356" s="157">
        <f>'2.40-a,b,c,d,e'!G356</f>
        <v>49.99923706050069</v>
      </c>
      <c r="H356" s="157">
        <f t="shared" si="35"/>
        <v>8212.6174661308905</v>
      </c>
      <c r="I356" s="157">
        <f t="shared" si="36"/>
        <v>0</v>
      </c>
      <c r="J356" s="157">
        <f t="shared" si="37"/>
        <v>8212.6174661308905</v>
      </c>
      <c r="K356" s="157">
        <f t="shared" si="38"/>
        <v>49.999237060500491</v>
      </c>
      <c r="L356" s="157">
        <f t="shared" si="39"/>
        <v>8162.61822907039</v>
      </c>
      <c r="M356" s="167">
        <f t="shared" si="40"/>
        <v>0</v>
      </c>
      <c r="N356" s="167">
        <f t="shared" si="41"/>
        <v>0</v>
      </c>
    </row>
    <row r="357" spans="1:14" ht="15" customHeight="1" x14ac:dyDescent="0.2">
      <c r="A357" s="152"/>
      <c r="B357" s="152"/>
      <c r="C357" s="152"/>
      <c r="D357" s="152"/>
      <c r="E357" s="153">
        <f>'2.40-a,b,c,d,e'!E357</f>
        <v>37285.208333333336</v>
      </c>
      <c r="F357" s="157">
        <f>'2.40-a,b,c,d,e'!F357</f>
        <v>19.569999694824201</v>
      </c>
      <c r="G357" s="157">
        <f>'2.40-a,b,c,d,e'!G357</f>
        <v>-479.9995422362997</v>
      </c>
      <c r="H357" s="157">
        <f t="shared" si="35"/>
        <v>7682.6186868340901</v>
      </c>
      <c r="I357" s="157">
        <f t="shared" si="36"/>
        <v>0</v>
      </c>
      <c r="J357" s="157">
        <f t="shared" si="37"/>
        <v>7682.6186868340901</v>
      </c>
      <c r="K357" s="157">
        <f t="shared" si="38"/>
        <v>0</v>
      </c>
      <c r="L357" s="157">
        <f t="shared" si="39"/>
        <v>7682.6186868340901</v>
      </c>
      <c r="M357" s="167">
        <f t="shared" si="40"/>
        <v>0</v>
      </c>
      <c r="N357" s="167">
        <f t="shared" si="41"/>
        <v>0</v>
      </c>
    </row>
    <row r="358" spans="1:14" ht="15" customHeight="1" x14ac:dyDescent="0.2">
      <c r="A358" s="152"/>
      <c r="B358" s="152"/>
      <c r="C358" s="152"/>
      <c r="D358" s="152"/>
      <c r="E358" s="153">
        <f>'2.40-a,b,c,d,e'!E358</f>
        <v>37286.208333333336</v>
      </c>
      <c r="F358" s="157">
        <f>'2.40-a,b,c,d,e'!F358</f>
        <v>19.149999618530199</v>
      </c>
      <c r="G358" s="157">
        <f>'2.40-a,b,c,d,e'!G358</f>
        <v>-420.00007629400216</v>
      </c>
      <c r="H358" s="157">
        <f t="shared" si="35"/>
        <v>7262.6186105400884</v>
      </c>
      <c r="I358" s="157">
        <f t="shared" si="36"/>
        <v>0</v>
      </c>
      <c r="J358" s="157">
        <f t="shared" si="37"/>
        <v>7262.6186105400884</v>
      </c>
      <c r="K358" s="157">
        <f t="shared" si="38"/>
        <v>0</v>
      </c>
      <c r="L358" s="157">
        <f t="shared" si="39"/>
        <v>7262.6186105400884</v>
      </c>
      <c r="M358" s="167">
        <f t="shared" si="40"/>
        <v>0</v>
      </c>
      <c r="N358" s="167">
        <f t="shared" si="41"/>
        <v>0</v>
      </c>
    </row>
    <row r="359" spans="1:14" ht="15" customHeight="1" x14ac:dyDescent="0.2">
      <c r="A359" s="152"/>
      <c r="B359" s="152"/>
      <c r="C359" s="152"/>
      <c r="D359" s="152"/>
      <c r="E359" s="153">
        <f>'2.40-a,b,c,d,e'!E359</f>
        <v>37287.208333333336</v>
      </c>
      <c r="F359" s="157">
        <f>'2.40-a,b,c,d,e'!F359</f>
        <v>19.4799995422363</v>
      </c>
      <c r="G359" s="157">
        <f>'2.40-a,b,c,d,e'!G359</f>
        <v>329.99992370610084</v>
      </c>
      <c r="H359" s="157">
        <f t="shared" si="35"/>
        <v>7592.6185342461895</v>
      </c>
      <c r="I359" s="157">
        <f t="shared" si="36"/>
        <v>0</v>
      </c>
      <c r="J359" s="157">
        <f t="shared" si="37"/>
        <v>7592.6185342461895</v>
      </c>
      <c r="K359" s="157">
        <f t="shared" si="38"/>
        <v>0</v>
      </c>
      <c r="L359" s="157">
        <f t="shared" si="39"/>
        <v>7592.6185342461895</v>
      </c>
      <c r="M359" s="167">
        <f t="shared" si="40"/>
        <v>0</v>
      </c>
      <c r="N359" s="167">
        <f t="shared" si="41"/>
        <v>0</v>
      </c>
    </row>
    <row r="360" spans="1:14" ht="15" customHeight="1" x14ac:dyDescent="0.2">
      <c r="A360" s="152"/>
      <c r="B360" s="152"/>
      <c r="C360" s="152"/>
      <c r="D360" s="152"/>
      <c r="E360" s="153">
        <f>'2.40-a,b,c,d,e'!E360</f>
        <v>37288.208333333336</v>
      </c>
      <c r="F360" s="157">
        <f>'2.40-a,b,c,d,e'!F360</f>
        <v>20.399999618530199</v>
      </c>
      <c r="G360" s="157">
        <f>'2.40-a,b,c,d,e'!G360</f>
        <v>920.00007629389916</v>
      </c>
      <c r="H360" s="157">
        <f t="shared" si="35"/>
        <v>8512.6186105400884</v>
      </c>
      <c r="I360" s="157">
        <f t="shared" si="36"/>
        <v>0</v>
      </c>
      <c r="J360" s="157">
        <f t="shared" si="37"/>
        <v>8512.6186105400884</v>
      </c>
      <c r="K360" s="157">
        <f t="shared" si="38"/>
        <v>350.00038146969837</v>
      </c>
      <c r="L360" s="157">
        <f t="shared" si="39"/>
        <v>8162.61822907039</v>
      </c>
      <c r="M360" s="167">
        <f t="shared" si="40"/>
        <v>0</v>
      </c>
      <c r="N360" s="167">
        <f t="shared" si="41"/>
        <v>0</v>
      </c>
    </row>
    <row r="361" spans="1:14" ht="15" customHeight="1" x14ac:dyDescent="0.2">
      <c r="A361" s="152"/>
      <c r="B361" s="152"/>
      <c r="C361" s="152"/>
      <c r="D361" s="152"/>
      <c r="E361" s="153">
        <f>'2.40-a,b,c,d,e'!E361</f>
        <v>37291.208333333336</v>
      </c>
      <c r="F361" s="157">
        <f>'2.40-a,b,c,d,e'!F361</f>
        <v>20.059999465942301</v>
      </c>
      <c r="G361" s="157">
        <f>'2.40-a,b,c,d,e'!G361</f>
        <v>-340.00015258789773</v>
      </c>
      <c r="H361" s="157">
        <f t="shared" si="35"/>
        <v>7822.6180764824921</v>
      </c>
      <c r="I361" s="157">
        <f t="shared" si="36"/>
        <v>0</v>
      </c>
      <c r="J361" s="157">
        <f t="shared" si="37"/>
        <v>7822.6180764824921</v>
      </c>
      <c r="K361" s="157">
        <f t="shared" si="38"/>
        <v>0</v>
      </c>
      <c r="L361" s="157">
        <f t="shared" si="39"/>
        <v>7822.6180764824921</v>
      </c>
      <c r="M361" s="167">
        <f t="shared" si="40"/>
        <v>0</v>
      </c>
      <c r="N361" s="167">
        <f t="shared" si="41"/>
        <v>0</v>
      </c>
    </row>
    <row r="362" spans="1:14" ht="15" customHeight="1" x14ac:dyDescent="0.2">
      <c r="A362" s="152"/>
      <c r="B362" s="152"/>
      <c r="C362" s="152"/>
      <c r="D362" s="152"/>
      <c r="E362" s="153">
        <f>'2.40-a,b,c,d,e'!E362</f>
        <v>37292.208333333336</v>
      </c>
      <c r="F362" s="157">
        <f>'2.40-a,b,c,d,e'!F362</f>
        <v>20.049999237060501</v>
      </c>
      <c r="G362" s="157">
        <f>'2.40-a,b,c,d,e'!G362</f>
        <v>-10.00022888180041</v>
      </c>
      <c r="H362" s="157">
        <f t="shared" si="35"/>
        <v>7812.6178476006917</v>
      </c>
      <c r="I362" s="157">
        <f t="shared" si="36"/>
        <v>0</v>
      </c>
      <c r="J362" s="157">
        <f t="shared" si="37"/>
        <v>7812.6178476006917</v>
      </c>
      <c r="K362" s="157">
        <f t="shared" si="38"/>
        <v>0</v>
      </c>
      <c r="L362" s="157">
        <f t="shared" si="39"/>
        <v>7812.6178476006917</v>
      </c>
      <c r="M362" s="167">
        <f t="shared" si="40"/>
        <v>0</v>
      </c>
      <c r="N362" s="167">
        <f t="shared" si="41"/>
        <v>0</v>
      </c>
    </row>
    <row r="363" spans="1:14" ht="15" customHeight="1" x14ac:dyDescent="0.2">
      <c r="A363" s="152"/>
      <c r="B363" s="152"/>
      <c r="C363" s="152"/>
      <c r="D363" s="152"/>
      <c r="E363" s="153">
        <f>'2.40-a,b,c,d,e'!E363</f>
        <v>37293.208333333336</v>
      </c>
      <c r="F363" s="157">
        <f>'2.40-a,b,c,d,e'!F363</f>
        <v>19.75</v>
      </c>
      <c r="G363" s="157">
        <f>'2.40-a,b,c,d,e'!G363</f>
        <v>-299.99923706050072</v>
      </c>
      <c r="H363" s="157">
        <f t="shared" si="35"/>
        <v>7512.6186105401912</v>
      </c>
      <c r="I363" s="157">
        <f t="shared" si="36"/>
        <v>0</v>
      </c>
      <c r="J363" s="157">
        <f t="shared" si="37"/>
        <v>7512.6186105401912</v>
      </c>
      <c r="K363" s="157">
        <f t="shared" si="38"/>
        <v>0</v>
      </c>
      <c r="L363" s="157">
        <f t="shared" si="39"/>
        <v>7512.6186105401912</v>
      </c>
      <c r="M363" s="167">
        <f t="shared" si="40"/>
        <v>0</v>
      </c>
      <c r="N363" s="167">
        <f t="shared" si="41"/>
        <v>0</v>
      </c>
    </row>
    <row r="364" spans="1:14" ht="15" customHeight="1" x14ac:dyDescent="0.2">
      <c r="A364" s="152"/>
      <c r="B364" s="152"/>
      <c r="C364" s="152"/>
      <c r="D364" s="152"/>
      <c r="E364" s="153">
        <f>'2.40-a,b,c,d,e'!E364</f>
        <v>37294.208333333336</v>
      </c>
      <c r="F364" s="157">
        <f>'2.40-a,b,c,d,e'!F364</f>
        <v>19.6800003051757</v>
      </c>
      <c r="G364" s="157">
        <f>'2.40-a,b,c,d,e'!G364</f>
        <v>-69.999694824300462</v>
      </c>
      <c r="H364" s="157">
        <f t="shared" si="35"/>
        <v>7442.6189157158906</v>
      </c>
      <c r="I364" s="157">
        <f t="shared" si="36"/>
        <v>0</v>
      </c>
      <c r="J364" s="157">
        <f t="shared" si="37"/>
        <v>7442.6189157158906</v>
      </c>
      <c r="K364" s="157">
        <f t="shared" si="38"/>
        <v>0</v>
      </c>
      <c r="L364" s="157">
        <f t="shared" si="39"/>
        <v>7442.6189157158906</v>
      </c>
      <c r="M364" s="167">
        <f t="shared" si="40"/>
        <v>0</v>
      </c>
      <c r="N364" s="167">
        <f t="shared" si="41"/>
        <v>0</v>
      </c>
    </row>
    <row r="365" spans="1:14" ht="15" customHeight="1" x14ac:dyDescent="0.2">
      <c r="A365" s="152"/>
      <c r="B365" s="152"/>
      <c r="C365" s="152"/>
      <c r="D365" s="152"/>
      <c r="E365" s="153">
        <f>'2.40-a,b,c,d,e'!E365</f>
        <v>37295.208333333336</v>
      </c>
      <c r="F365" s="157">
        <f>'2.40-a,b,c,d,e'!F365</f>
        <v>20.25</v>
      </c>
      <c r="G365" s="157">
        <f>'2.40-a,b,c,d,e'!G365</f>
        <v>569.99969482430049</v>
      </c>
      <c r="H365" s="157">
        <f t="shared" si="35"/>
        <v>8012.6186105401912</v>
      </c>
      <c r="I365" s="157">
        <f t="shared" si="36"/>
        <v>0</v>
      </c>
      <c r="J365" s="157">
        <f t="shared" si="37"/>
        <v>8012.6186105401912</v>
      </c>
      <c r="K365" s="157">
        <f t="shared" si="38"/>
        <v>0</v>
      </c>
      <c r="L365" s="157">
        <f t="shared" si="39"/>
        <v>8012.6186105401912</v>
      </c>
      <c r="M365" s="167">
        <f t="shared" si="40"/>
        <v>0</v>
      </c>
      <c r="N365" s="167">
        <f t="shared" si="41"/>
        <v>0</v>
      </c>
    </row>
    <row r="366" spans="1:14" ht="15" customHeight="1" x14ac:dyDescent="0.2">
      <c r="A366" s="152"/>
      <c r="B366" s="152"/>
      <c r="C366" s="152"/>
      <c r="D366" s="152"/>
      <c r="E366" s="153">
        <f>'2.40-a,b,c,d,e'!E366</f>
        <v>37298.208333333336</v>
      </c>
      <c r="F366" s="157">
        <f>'2.40-a,b,c,d,e'!F366</f>
        <v>21.319999694824201</v>
      </c>
      <c r="G366" s="157">
        <f>'2.40-a,b,c,d,e'!G366</f>
        <v>1069.999694824201</v>
      </c>
      <c r="H366" s="157">
        <f t="shared" si="35"/>
        <v>9082.6183053643927</v>
      </c>
      <c r="I366" s="157">
        <f t="shared" si="36"/>
        <v>0</v>
      </c>
      <c r="J366" s="157">
        <f t="shared" si="37"/>
        <v>9082.6183053643927</v>
      </c>
      <c r="K366" s="157">
        <f t="shared" si="38"/>
        <v>920.00007629400261</v>
      </c>
      <c r="L366" s="157">
        <f t="shared" si="39"/>
        <v>8162.61822907039</v>
      </c>
      <c r="M366" s="167">
        <f t="shared" si="40"/>
        <v>0</v>
      </c>
      <c r="N366" s="167">
        <f t="shared" si="41"/>
        <v>0</v>
      </c>
    </row>
    <row r="367" spans="1:14" ht="15" customHeight="1" x14ac:dyDescent="0.2">
      <c r="A367" s="152"/>
      <c r="B367" s="152"/>
      <c r="C367" s="152"/>
      <c r="D367" s="152"/>
      <c r="E367" s="153">
        <f>'2.40-a,b,c,d,e'!E367</f>
        <v>37299.208333333336</v>
      </c>
      <c r="F367" s="157">
        <f>'2.40-a,b,c,d,e'!F367</f>
        <v>20.75</v>
      </c>
      <c r="G367" s="157">
        <f>'2.40-a,b,c,d,e'!G367</f>
        <v>-569.99969482420101</v>
      </c>
      <c r="H367" s="157">
        <f t="shared" si="35"/>
        <v>7592.6185342461886</v>
      </c>
      <c r="I367" s="157">
        <f t="shared" si="36"/>
        <v>0</v>
      </c>
      <c r="J367" s="157">
        <f t="shared" si="37"/>
        <v>7592.6185342461886</v>
      </c>
      <c r="K367" s="157">
        <f t="shared" si="38"/>
        <v>0</v>
      </c>
      <c r="L367" s="157">
        <f t="shared" si="39"/>
        <v>7592.6185342461886</v>
      </c>
      <c r="M367" s="167">
        <f t="shared" si="40"/>
        <v>0</v>
      </c>
      <c r="N367" s="167">
        <f t="shared" si="41"/>
        <v>0</v>
      </c>
    </row>
    <row r="368" spans="1:14" ht="15" customHeight="1" x14ac:dyDescent="0.2">
      <c r="A368" s="152"/>
      <c r="B368" s="152"/>
      <c r="C368" s="152"/>
      <c r="D368" s="152"/>
      <c r="E368" s="153">
        <f>'2.40-a,b,c,d,e'!E368</f>
        <v>37300.208333333336</v>
      </c>
      <c r="F368" s="157">
        <f>'2.40-a,b,c,d,e'!F368</f>
        <v>21.149999618530199</v>
      </c>
      <c r="G368" s="157">
        <f>'2.40-a,b,c,d,e'!G368</f>
        <v>399.99961853019886</v>
      </c>
      <c r="H368" s="157">
        <f t="shared" si="35"/>
        <v>7992.6181527763874</v>
      </c>
      <c r="I368" s="157">
        <f t="shared" si="36"/>
        <v>0</v>
      </c>
      <c r="J368" s="157">
        <f t="shared" si="37"/>
        <v>7992.6181527763874</v>
      </c>
      <c r="K368" s="157">
        <f t="shared" si="38"/>
        <v>0</v>
      </c>
      <c r="L368" s="157">
        <f t="shared" si="39"/>
        <v>7992.6181527763874</v>
      </c>
      <c r="M368" s="167">
        <f t="shared" si="40"/>
        <v>0</v>
      </c>
      <c r="N368" s="167">
        <f t="shared" si="41"/>
        <v>0</v>
      </c>
    </row>
    <row r="369" spans="1:14" ht="15" customHeight="1" x14ac:dyDescent="0.2">
      <c r="A369" s="152"/>
      <c r="B369" s="152"/>
      <c r="C369" s="152"/>
      <c r="D369" s="152"/>
      <c r="E369" s="153">
        <f>'2.40-a,b,c,d,e'!E369</f>
        <v>37301.208333333336</v>
      </c>
      <c r="F369" s="157">
        <f>'2.40-a,b,c,d,e'!F369</f>
        <v>21.2199993133544</v>
      </c>
      <c r="G369" s="157">
        <f>'2.40-a,b,c,d,e'!G369</f>
        <v>69.999694824200986</v>
      </c>
      <c r="H369" s="157">
        <f t="shared" si="35"/>
        <v>8062.617847600588</v>
      </c>
      <c r="I369" s="157">
        <f t="shared" si="36"/>
        <v>0</v>
      </c>
      <c r="J369" s="157">
        <f t="shared" si="37"/>
        <v>8062.617847600588</v>
      </c>
      <c r="K369" s="157">
        <f t="shared" si="38"/>
        <v>0</v>
      </c>
      <c r="L369" s="157">
        <f t="shared" si="39"/>
        <v>8062.617847600588</v>
      </c>
      <c r="M369" s="167">
        <f t="shared" si="40"/>
        <v>0</v>
      </c>
      <c r="N369" s="167">
        <f t="shared" si="41"/>
        <v>0</v>
      </c>
    </row>
    <row r="370" spans="1:14" ht="15" customHeight="1" x14ac:dyDescent="0.2">
      <c r="A370" s="152"/>
      <c r="B370" s="152"/>
      <c r="C370" s="152"/>
      <c r="D370" s="152"/>
      <c r="E370" s="153">
        <f>'2.40-a,b,c,d,e'!E370</f>
        <v>37302.208333333336</v>
      </c>
      <c r="F370" s="157">
        <f>'2.40-a,b,c,d,e'!F370</f>
        <v>21.5</v>
      </c>
      <c r="G370" s="157">
        <f>'2.40-a,b,c,d,e'!G370</f>
        <v>280.00068664560018</v>
      </c>
      <c r="H370" s="157">
        <f t="shared" si="35"/>
        <v>8342.6185342461886</v>
      </c>
      <c r="I370" s="157">
        <f t="shared" si="36"/>
        <v>0</v>
      </c>
      <c r="J370" s="157">
        <f t="shared" si="37"/>
        <v>8342.6185342461886</v>
      </c>
      <c r="K370" s="157">
        <f t="shared" si="38"/>
        <v>180.00030517579853</v>
      </c>
      <c r="L370" s="157">
        <f t="shared" si="39"/>
        <v>8162.61822907039</v>
      </c>
      <c r="M370" s="167">
        <f t="shared" si="40"/>
        <v>0</v>
      </c>
      <c r="N370" s="167">
        <f t="shared" si="41"/>
        <v>0</v>
      </c>
    </row>
    <row r="371" spans="1:14" ht="15" customHeight="1" x14ac:dyDescent="0.2">
      <c r="A371" s="152"/>
      <c r="B371" s="152"/>
      <c r="C371" s="152"/>
      <c r="D371" s="152"/>
      <c r="E371" s="153">
        <f>'2.40-a,b,c,d,e'!E371</f>
        <v>37306.208333333336</v>
      </c>
      <c r="F371" s="157">
        <f>'2.40-a,b,c,d,e'!F371</f>
        <v>20.870000839233398</v>
      </c>
      <c r="G371" s="157">
        <f>'2.40-a,b,c,d,e'!G371</f>
        <v>-629.99916076660156</v>
      </c>
      <c r="H371" s="157">
        <f t="shared" si="35"/>
        <v>7532.6190683037885</v>
      </c>
      <c r="I371" s="157">
        <f t="shared" si="36"/>
        <v>0</v>
      </c>
      <c r="J371" s="157">
        <f t="shared" si="37"/>
        <v>7532.6190683037885</v>
      </c>
      <c r="K371" s="157">
        <f t="shared" si="38"/>
        <v>0</v>
      </c>
      <c r="L371" s="157">
        <f t="shared" si="39"/>
        <v>7532.6190683037885</v>
      </c>
      <c r="M371" s="167">
        <f t="shared" si="40"/>
        <v>0</v>
      </c>
      <c r="N371" s="167">
        <f t="shared" si="41"/>
        <v>0</v>
      </c>
    </row>
    <row r="372" spans="1:14" ht="15" customHeight="1" x14ac:dyDescent="0.2">
      <c r="A372" s="152"/>
      <c r="B372" s="152"/>
      <c r="C372" s="152"/>
      <c r="D372" s="152"/>
      <c r="E372" s="153">
        <f>'2.40-a,b,c,d,e'!E372</f>
        <v>37307.208333333336</v>
      </c>
      <c r="F372" s="157">
        <f>'2.40-a,b,c,d,e'!F372</f>
        <v>20.2299995422363</v>
      </c>
      <c r="G372" s="157">
        <f>'2.40-a,b,c,d,e'!G372</f>
        <v>-640.00129699709873</v>
      </c>
      <c r="H372" s="157">
        <f t="shared" si="35"/>
        <v>6892.61777130669</v>
      </c>
      <c r="I372" s="157">
        <f t="shared" si="36"/>
        <v>0</v>
      </c>
      <c r="J372" s="157">
        <f t="shared" si="37"/>
        <v>6892.61777130669</v>
      </c>
      <c r="K372" s="157">
        <f t="shared" si="38"/>
        <v>0</v>
      </c>
      <c r="L372" s="157">
        <f t="shared" si="39"/>
        <v>6892.61777130669</v>
      </c>
      <c r="M372" s="167">
        <f t="shared" si="40"/>
        <v>0</v>
      </c>
      <c r="N372" s="167">
        <f t="shared" si="41"/>
        <v>0</v>
      </c>
    </row>
    <row r="373" spans="1:14" ht="15" customHeight="1" x14ac:dyDescent="0.2">
      <c r="A373" s="152"/>
      <c r="B373" s="152"/>
      <c r="C373" s="152"/>
      <c r="D373" s="152"/>
      <c r="E373" s="153">
        <f>'2.40-a,b,c,d,e'!E373</f>
        <v>37308.208333333336</v>
      </c>
      <c r="F373" s="157">
        <f>'2.40-a,b,c,d,e'!F373</f>
        <v>21.049999237060501</v>
      </c>
      <c r="G373" s="157">
        <f>'2.40-a,b,c,d,e'!G373</f>
        <v>819.99969482420101</v>
      </c>
      <c r="H373" s="157">
        <f t="shared" si="35"/>
        <v>7712.6174661308905</v>
      </c>
      <c r="I373" s="157">
        <f t="shared" si="36"/>
        <v>0</v>
      </c>
      <c r="J373" s="157">
        <f t="shared" si="37"/>
        <v>7712.6174661308905</v>
      </c>
      <c r="K373" s="157">
        <f t="shared" si="38"/>
        <v>0</v>
      </c>
      <c r="L373" s="157">
        <f t="shared" si="39"/>
        <v>7712.6174661308905</v>
      </c>
      <c r="M373" s="167">
        <f t="shared" si="40"/>
        <v>0</v>
      </c>
      <c r="N373" s="167">
        <f t="shared" si="41"/>
        <v>0</v>
      </c>
    </row>
    <row r="374" spans="1:14" ht="15" customHeight="1" x14ac:dyDescent="0.2">
      <c r="A374" s="152"/>
      <c r="B374" s="152"/>
      <c r="C374" s="152"/>
      <c r="D374" s="152"/>
      <c r="E374" s="153">
        <f>'2.40-a,b,c,d,e'!E374</f>
        <v>37309.208333333336</v>
      </c>
      <c r="F374" s="157">
        <f>'2.40-a,b,c,d,e'!F374</f>
        <v>21.079999923706001</v>
      </c>
      <c r="G374" s="157">
        <f>'2.40-a,b,c,d,e'!G374</f>
        <v>30.000686645500707</v>
      </c>
      <c r="H374" s="157">
        <f t="shared" si="35"/>
        <v>7742.6181527763911</v>
      </c>
      <c r="I374" s="157">
        <f t="shared" si="36"/>
        <v>0</v>
      </c>
      <c r="J374" s="157">
        <f t="shared" si="37"/>
        <v>7742.6181527763911</v>
      </c>
      <c r="K374" s="157">
        <f t="shared" si="38"/>
        <v>0</v>
      </c>
      <c r="L374" s="157">
        <f t="shared" si="39"/>
        <v>7742.6181527763911</v>
      </c>
      <c r="M374" s="167">
        <f t="shared" si="40"/>
        <v>0</v>
      </c>
      <c r="N374" s="167">
        <f t="shared" si="41"/>
        <v>0</v>
      </c>
    </row>
    <row r="375" spans="1:14" ht="15" customHeight="1" x14ac:dyDescent="0.2">
      <c r="A375" s="152"/>
      <c r="B375" s="152"/>
      <c r="C375" s="152"/>
      <c r="D375" s="152"/>
      <c r="E375" s="153">
        <f>'2.40-a,b,c,d,e'!E375</f>
        <v>37312.208333333336</v>
      </c>
      <c r="F375" s="157">
        <f>'2.40-a,b,c,d,e'!F375</f>
        <v>20.420000076293899</v>
      </c>
      <c r="G375" s="157">
        <f>'2.40-a,b,c,d,e'!G375</f>
        <v>-659.99984741210233</v>
      </c>
      <c r="H375" s="157">
        <f t="shared" si="35"/>
        <v>7082.618305364289</v>
      </c>
      <c r="I375" s="157">
        <f t="shared" si="36"/>
        <v>0</v>
      </c>
      <c r="J375" s="157">
        <f t="shared" si="37"/>
        <v>7082.618305364289</v>
      </c>
      <c r="K375" s="157">
        <f t="shared" si="38"/>
        <v>0</v>
      </c>
      <c r="L375" s="157">
        <f t="shared" si="39"/>
        <v>7082.618305364289</v>
      </c>
      <c r="M375" s="167">
        <f t="shared" si="40"/>
        <v>0</v>
      </c>
      <c r="N375" s="167">
        <f t="shared" si="41"/>
        <v>0</v>
      </c>
    </row>
    <row r="376" spans="1:14" ht="15" customHeight="1" x14ac:dyDescent="0.2">
      <c r="A376" s="152"/>
      <c r="B376" s="152"/>
      <c r="C376" s="152"/>
      <c r="D376" s="152"/>
      <c r="E376" s="153">
        <f>'2.40-a,b,c,d,e'!E376</f>
        <v>37313.208333333336</v>
      </c>
      <c r="F376" s="157">
        <f>'2.40-a,b,c,d,e'!F376</f>
        <v>21.360000610351499</v>
      </c>
      <c r="G376" s="157">
        <f>'2.40-a,b,c,d,e'!G376</f>
        <v>940.00053405759945</v>
      </c>
      <c r="H376" s="157">
        <f t="shared" si="35"/>
        <v>8022.618839421888</v>
      </c>
      <c r="I376" s="157">
        <f t="shared" si="36"/>
        <v>0</v>
      </c>
      <c r="J376" s="157">
        <f t="shared" si="37"/>
        <v>8022.618839421888</v>
      </c>
      <c r="K376" s="157">
        <f t="shared" si="38"/>
        <v>0</v>
      </c>
      <c r="L376" s="157">
        <f t="shared" si="39"/>
        <v>8022.618839421888</v>
      </c>
      <c r="M376" s="167">
        <f t="shared" si="40"/>
        <v>0</v>
      </c>
      <c r="N376" s="167">
        <f t="shared" si="41"/>
        <v>0</v>
      </c>
    </row>
    <row r="377" spans="1:14" ht="15" customHeight="1" x14ac:dyDescent="0.2">
      <c r="A377" s="152"/>
      <c r="B377" s="152"/>
      <c r="C377" s="152"/>
      <c r="D377" s="152"/>
      <c r="E377" s="153">
        <f>'2.40-a,b,c,d,e'!E377</f>
        <v>37314.208333333336</v>
      </c>
      <c r="F377" s="157">
        <f>'2.40-a,b,c,d,e'!F377</f>
        <v>21.290000915527301</v>
      </c>
      <c r="G377" s="157">
        <f>'2.40-a,b,c,d,e'!G377</f>
        <v>-69.999694824197434</v>
      </c>
      <c r="H377" s="157">
        <f t="shared" si="35"/>
        <v>7952.6191445976901</v>
      </c>
      <c r="I377" s="157">
        <f t="shared" si="36"/>
        <v>0</v>
      </c>
      <c r="J377" s="157">
        <f t="shared" si="37"/>
        <v>7952.6191445976901</v>
      </c>
      <c r="K377" s="157">
        <f t="shared" si="38"/>
        <v>0</v>
      </c>
      <c r="L377" s="157">
        <f t="shared" si="39"/>
        <v>7952.6191445976901</v>
      </c>
      <c r="M377" s="167">
        <f t="shared" si="40"/>
        <v>0</v>
      </c>
      <c r="N377" s="167">
        <f t="shared" si="41"/>
        <v>0</v>
      </c>
    </row>
    <row r="378" spans="1:14" ht="15" customHeight="1" x14ac:dyDescent="0.2">
      <c r="A378" s="152"/>
      <c r="B378" s="152"/>
      <c r="C378" s="152"/>
      <c r="D378" s="152"/>
      <c r="E378" s="153">
        <f>'2.40-a,b,c,d,e'!E378</f>
        <v>37315.208333333336</v>
      </c>
      <c r="F378" s="157">
        <f>'2.40-a,b,c,d,e'!F378</f>
        <v>21.850000381469702</v>
      </c>
      <c r="G378" s="157">
        <f>'2.40-a,b,c,d,e'!G378</f>
        <v>559.99946594240055</v>
      </c>
      <c r="H378" s="157">
        <f t="shared" si="35"/>
        <v>8512.6186105400902</v>
      </c>
      <c r="I378" s="157">
        <f t="shared" si="36"/>
        <v>0</v>
      </c>
      <c r="J378" s="157">
        <f t="shared" si="37"/>
        <v>8512.6186105400902</v>
      </c>
      <c r="K378" s="157">
        <f t="shared" si="38"/>
        <v>350.00038146970019</v>
      </c>
      <c r="L378" s="157">
        <f t="shared" si="39"/>
        <v>8162.61822907039</v>
      </c>
      <c r="M378" s="167">
        <f t="shared" si="40"/>
        <v>0</v>
      </c>
      <c r="N378" s="167">
        <f t="shared" si="41"/>
        <v>0</v>
      </c>
    </row>
    <row r="379" spans="1:14" ht="15" customHeight="1" x14ac:dyDescent="0.2">
      <c r="A379" s="152"/>
      <c r="B379" s="152"/>
      <c r="C379" s="152"/>
      <c r="D379" s="152"/>
      <c r="E379" s="153">
        <f>'2.40-a,b,c,d,e'!E379</f>
        <v>37316.208333333336</v>
      </c>
      <c r="F379" s="157">
        <f>'2.40-a,b,c,d,e'!F379</f>
        <v>22.360000610351499</v>
      </c>
      <c r="G379" s="157">
        <f>'2.40-a,b,c,d,e'!G379</f>
        <v>510.00022888179683</v>
      </c>
      <c r="H379" s="157">
        <f t="shared" si="35"/>
        <v>8672.6184579521869</v>
      </c>
      <c r="I379" s="157">
        <f t="shared" si="36"/>
        <v>0</v>
      </c>
      <c r="J379" s="157">
        <f t="shared" si="37"/>
        <v>8672.6184579521869</v>
      </c>
      <c r="K379" s="157">
        <f t="shared" si="38"/>
        <v>510.00022888179683</v>
      </c>
      <c r="L379" s="157">
        <f t="shared" si="39"/>
        <v>8162.61822907039</v>
      </c>
      <c r="M379" s="167">
        <f t="shared" si="40"/>
        <v>0</v>
      </c>
      <c r="N379" s="167">
        <f t="shared" si="41"/>
        <v>0</v>
      </c>
    </row>
    <row r="380" spans="1:14" ht="15" customHeight="1" x14ac:dyDescent="0.2">
      <c r="A380" s="152"/>
      <c r="B380" s="152"/>
      <c r="C380" s="152"/>
      <c r="D380" s="152"/>
      <c r="E380" s="153">
        <f>'2.40-a,b,c,d,e'!E380</f>
        <v>37319.208333333336</v>
      </c>
      <c r="F380" s="157">
        <f>'2.40-a,b,c,d,e'!F380</f>
        <v>22.5</v>
      </c>
      <c r="G380" s="157">
        <f>'2.40-a,b,c,d,e'!G380</f>
        <v>139.99938964850145</v>
      </c>
      <c r="H380" s="157">
        <f t="shared" si="35"/>
        <v>8302.6176187188921</v>
      </c>
      <c r="I380" s="157">
        <f t="shared" si="36"/>
        <v>0</v>
      </c>
      <c r="J380" s="157">
        <f t="shared" si="37"/>
        <v>8302.6176187188921</v>
      </c>
      <c r="K380" s="157">
        <f t="shared" si="38"/>
        <v>139.99938964850207</v>
      </c>
      <c r="L380" s="157">
        <f t="shared" si="39"/>
        <v>8162.61822907039</v>
      </c>
      <c r="M380" s="167">
        <f t="shared" si="40"/>
        <v>0</v>
      </c>
      <c r="N380" s="167">
        <f t="shared" si="41"/>
        <v>0</v>
      </c>
    </row>
    <row r="381" spans="1:14" ht="15" customHeight="1" x14ac:dyDescent="0.2">
      <c r="A381" s="152"/>
      <c r="B381" s="152"/>
      <c r="C381" s="152"/>
      <c r="D381" s="152"/>
      <c r="E381" s="153">
        <f>'2.40-a,b,c,d,e'!E381</f>
        <v>37320.208333333336</v>
      </c>
      <c r="F381" s="157">
        <f>'2.40-a,b,c,d,e'!F381</f>
        <v>23.170000076293899</v>
      </c>
      <c r="G381" s="157">
        <f>'2.40-a,b,c,d,e'!G381</f>
        <v>670.00007629389916</v>
      </c>
      <c r="H381" s="157">
        <f t="shared" si="35"/>
        <v>8832.618305364289</v>
      </c>
      <c r="I381" s="157">
        <f t="shared" si="36"/>
        <v>0</v>
      </c>
      <c r="J381" s="157">
        <f t="shared" si="37"/>
        <v>8832.618305364289</v>
      </c>
      <c r="K381" s="157">
        <f t="shared" si="38"/>
        <v>670.00007629389893</v>
      </c>
      <c r="L381" s="157">
        <f t="shared" si="39"/>
        <v>8162.61822907039</v>
      </c>
      <c r="M381" s="167">
        <f t="shared" si="40"/>
        <v>0</v>
      </c>
      <c r="N381" s="167">
        <f t="shared" si="41"/>
        <v>0</v>
      </c>
    </row>
    <row r="382" spans="1:14" ht="15" customHeight="1" x14ac:dyDescent="0.2">
      <c r="A382" s="152"/>
      <c r="B382" s="152"/>
      <c r="C382" s="152"/>
      <c r="D382" s="152"/>
      <c r="E382" s="153">
        <f>'2.40-a,b,c,d,e'!E382</f>
        <v>37321.208333333336</v>
      </c>
      <c r="F382" s="157">
        <f>'2.40-a,b,c,d,e'!F382</f>
        <v>23.2199993133544</v>
      </c>
      <c r="G382" s="157">
        <f>'2.40-a,b,c,d,e'!G382</f>
        <v>49.99923706050069</v>
      </c>
      <c r="H382" s="157">
        <f t="shared" si="35"/>
        <v>8212.6174661308905</v>
      </c>
      <c r="I382" s="157">
        <f t="shared" si="36"/>
        <v>0</v>
      </c>
      <c r="J382" s="157">
        <f t="shared" si="37"/>
        <v>8212.6174661308905</v>
      </c>
      <c r="K382" s="157">
        <f t="shared" si="38"/>
        <v>49.999237060500491</v>
      </c>
      <c r="L382" s="157">
        <f t="shared" si="39"/>
        <v>8162.61822907039</v>
      </c>
      <c r="M382" s="167">
        <f t="shared" si="40"/>
        <v>0</v>
      </c>
      <c r="N382" s="167">
        <f t="shared" si="41"/>
        <v>0</v>
      </c>
    </row>
    <row r="383" spans="1:14" ht="15" customHeight="1" x14ac:dyDescent="0.2">
      <c r="A383" s="152"/>
      <c r="B383" s="152"/>
      <c r="C383" s="152"/>
      <c r="D383" s="152"/>
      <c r="E383" s="153">
        <f>'2.40-a,b,c,d,e'!E383</f>
        <v>37322.208333333336</v>
      </c>
      <c r="F383" s="157">
        <f>'2.40-a,b,c,d,e'!F383</f>
        <v>23.780000686645501</v>
      </c>
      <c r="G383" s="157">
        <f>'2.40-a,b,c,d,e'!G383</f>
        <v>560.00137329110089</v>
      </c>
      <c r="H383" s="157">
        <f t="shared" si="35"/>
        <v>8722.6196023614903</v>
      </c>
      <c r="I383" s="157">
        <f t="shared" si="36"/>
        <v>0</v>
      </c>
      <c r="J383" s="157">
        <f t="shared" si="37"/>
        <v>8722.6196023614903</v>
      </c>
      <c r="K383" s="157">
        <f t="shared" si="38"/>
        <v>560.00137329110021</v>
      </c>
      <c r="L383" s="157">
        <f t="shared" si="39"/>
        <v>8162.61822907039</v>
      </c>
      <c r="M383" s="167">
        <f t="shared" si="40"/>
        <v>0</v>
      </c>
      <c r="N383" s="167">
        <f t="shared" si="41"/>
        <v>0</v>
      </c>
    </row>
    <row r="384" spans="1:14" ht="15" customHeight="1" x14ac:dyDescent="0.2">
      <c r="A384" s="152"/>
      <c r="B384" s="152"/>
      <c r="C384" s="152"/>
      <c r="D384" s="152"/>
      <c r="E384" s="153">
        <f>'2.40-a,b,c,d,e'!E384</f>
        <v>37323.208333333336</v>
      </c>
      <c r="F384" s="157">
        <f>'2.40-a,b,c,d,e'!F384</f>
        <v>23.850000381469702</v>
      </c>
      <c r="G384" s="157">
        <f>'2.40-a,b,c,d,e'!G384</f>
        <v>69.999694824200986</v>
      </c>
      <c r="H384" s="157">
        <f t="shared" si="35"/>
        <v>8232.6179238945915</v>
      </c>
      <c r="I384" s="157">
        <f t="shared" si="36"/>
        <v>0</v>
      </c>
      <c r="J384" s="157">
        <f t="shared" si="37"/>
        <v>8232.6179238945915</v>
      </c>
      <c r="K384" s="157">
        <f t="shared" si="38"/>
        <v>69.99969482420147</v>
      </c>
      <c r="L384" s="157">
        <f t="shared" si="39"/>
        <v>8162.61822907039</v>
      </c>
      <c r="M384" s="167">
        <f t="shared" si="40"/>
        <v>0</v>
      </c>
      <c r="N384" s="167">
        <f t="shared" si="41"/>
        <v>0</v>
      </c>
    </row>
    <row r="385" spans="1:14" ht="15" customHeight="1" x14ac:dyDescent="0.2">
      <c r="A385" s="152"/>
      <c r="B385" s="152"/>
      <c r="C385" s="152"/>
      <c r="D385" s="152"/>
      <c r="E385" s="153">
        <f>'2.40-a,b,c,d,e'!E385</f>
        <v>37326.208333333336</v>
      </c>
      <c r="F385" s="157">
        <f>'2.40-a,b,c,d,e'!F385</f>
        <v>24.299999237060501</v>
      </c>
      <c r="G385" s="157">
        <f>'2.40-a,b,c,d,e'!G385</f>
        <v>449.998855590799</v>
      </c>
      <c r="H385" s="157">
        <f t="shared" si="35"/>
        <v>8612.6170846611894</v>
      </c>
      <c r="I385" s="157">
        <f t="shared" si="36"/>
        <v>0</v>
      </c>
      <c r="J385" s="157">
        <f t="shared" si="37"/>
        <v>8612.6170846611894</v>
      </c>
      <c r="K385" s="157">
        <f t="shared" si="38"/>
        <v>449.99885559079939</v>
      </c>
      <c r="L385" s="157">
        <f t="shared" si="39"/>
        <v>8162.61822907039</v>
      </c>
      <c r="M385" s="167">
        <f t="shared" si="40"/>
        <v>0</v>
      </c>
      <c r="N385" s="167">
        <f t="shared" si="41"/>
        <v>0</v>
      </c>
    </row>
    <row r="386" spans="1:14" ht="15" customHeight="1" x14ac:dyDescent="0.2">
      <c r="A386" s="152"/>
      <c r="B386" s="152"/>
      <c r="C386" s="152"/>
      <c r="D386" s="152"/>
      <c r="E386" s="153">
        <f>'2.40-a,b,c,d,e'!E386</f>
        <v>37327.208333333336</v>
      </c>
      <c r="F386" s="157">
        <f>'2.40-a,b,c,d,e'!F386</f>
        <v>24.149999618530199</v>
      </c>
      <c r="G386" s="157">
        <f>'2.40-a,b,c,d,e'!G386</f>
        <v>-149.99961853030186</v>
      </c>
      <c r="H386" s="157">
        <f t="shared" si="35"/>
        <v>8012.6186105400884</v>
      </c>
      <c r="I386" s="157">
        <f t="shared" si="36"/>
        <v>0</v>
      </c>
      <c r="J386" s="157">
        <f t="shared" si="37"/>
        <v>8012.6186105400884</v>
      </c>
      <c r="K386" s="157">
        <f t="shared" si="38"/>
        <v>0</v>
      </c>
      <c r="L386" s="157">
        <f t="shared" si="39"/>
        <v>8012.6186105400884</v>
      </c>
      <c r="M386" s="167">
        <f t="shared" si="40"/>
        <v>0</v>
      </c>
      <c r="N386" s="167">
        <f t="shared" si="41"/>
        <v>0</v>
      </c>
    </row>
    <row r="387" spans="1:14" ht="15" customHeight="1" x14ac:dyDescent="0.2">
      <c r="A387" s="152"/>
      <c r="B387" s="152"/>
      <c r="C387" s="152"/>
      <c r="D387" s="152"/>
      <c r="E387" s="153">
        <f>'2.40-a,b,c,d,e'!E387</f>
        <v>37328.208333333336</v>
      </c>
      <c r="F387" s="157">
        <f>'2.40-a,b,c,d,e'!F387</f>
        <v>24.149999618530199</v>
      </c>
      <c r="G387" s="157">
        <f>'2.40-a,b,c,d,e'!G387</f>
        <v>0</v>
      </c>
      <c r="H387" s="157">
        <f t="shared" si="35"/>
        <v>8012.6186105400884</v>
      </c>
      <c r="I387" s="157">
        <f t="shared" si="36"/>
        <v>0</v>
      </c>
      <c r="J387" s="157">
        <f t="shared" si="37"/>
        <v>8012.6186105400884</v>
      </c>
      <c r="K387" s="157">
        <f t="shared" si="38"/>
        <v>0</v>
      </c>
      <c r="L387" s="157">
        <f t="shared" si="39"/>
        <v>8012.6186105400884</v>
      </c>
      <c r="M387" s="167">
        <f t="shared" si="40"/>
        <v>0</v>
      </c>
      <c r="N387" s="167">
        <f t="shared" si="41"/>
        <v>0</v>
      </c>
    </row>
    <row r="388" spans="1:14" ht="15" customHeight="1" x14ac:dyDescent="0.2">
      <c r="A388" s="152"/>
      <c r="B388" s="152"/>
      <c r="C388" s="152"/>
      <c r="D388" s="152"/>
      <c r="E388" s="153">
        <f>'2.40-a,b,c,d,e'!E388</f>
        <v>37329.208333333336</v>
      </c>
      <c r="F388" s="157">
        <f>'2.40-a,b,c,d,e'!F388</f>
        <v>24.549999237060501</v>
      </c>
      <c r="G388" s="157">
        <f>'2.40-a,b,c,d,e'!G388</f>
        <v>399.99961853030186</v>
      </c>
      <c r="H388" s="157">
        <f t="shared" ref="H388:H451" si="42">L387+G388</f>
        <v>8412.618229070391</v>
      </c>
      <c r="I388" s="157">
        <f t="shared" ref="I388:I451" si="43">IF(H388&lt;$B$13,$B$14-H388,0)</f>
        <v>0</v>
      </c>
      <c r="J388" s="157">
        <f t="shared" ref="J388:J451" si="44">H388+I388</f>
        <v>8412.618229070391</v>
      </c>
      <c r="K388" s="157">
        <f t="shared" ref="K388:K451" si="45">MAX(J388-$B$14,0)</f>
        <v>250.00000000000091</v>
      </c>
      <c r="L388" s="157">
        <f t="shared" ref="L388:L451" si="46">J388-K388</f>
        <v>8162.61822907039</v>
      </c>
      <c r="M388" s="167">
        <f t="shared" ref="M388:M451" si="47">IF(I388&gt;0,1,0)</f>
        <v>0</v>
      </c>
      <c r="N388" s="167">
        <f t="shared" ref="N388:N451" si="48">IF(H388&lt;0,1,0)</f>
        <v>0</v>
      </c>
    </row>
    <row r="389" spans="1:14" ht="15" customHeight="1" x14ac:dyDescent="0.2">
      <c r="A389" s="152"/>
      <c r="B389" s="152"/>
      <c r="C389" s="152"/>
      <c r="D389" s="152"/>
      <c r="E389" s="153">
        <f>'2.40-a,b,c,d,e'!E389</f>
        <v>37330.208333333336</v>
      </c>
      <c r="F389" s="157">
        <f>'2.40-a,b,c,d,e'!F389</f>
        <v>24.4799995422363</v>
      </c>
      <c r="G389" s="157">
        <f>'2.40-a,b,c,d,e'!G389</f>
        <v>-69.999694824200986</v>
      </c>
      <c r="H389" s="157">
        <f t="shared" si="42"/>
        <v>8092.6185342461895</v>
      </c>
      <c r="I389" s="157">
        <f t="shared" si="43"/>
        <v>0</v>
      </c>
      <c r="J389" s="157">
        <f t="shared" si="44"/>
        <v>8092.6185342461895</v>
      </c>
      <c r="K389" s="157">
        <f t="shared" si="45"/>
        <v>0</v>
      </c>
      <c r="L389" s="157">
        <f t="shared" si="46"/>
        <v>8092.6185342461895</v>
      </c>
      <c r="M389" s="167">
        <f t="shared" si="47"/>
        <v>0</v>
      </c>
      <c r="N389" s="167">
        <f t="shared" si="48"/>
        <v>0</v>
      </c>
    </row>
    <row r="390" spans="1:14" ht="15" customHeight="1" x14ac:dyDescent="0.2">
      <c r="A390" s="152"/>
      <c r="B390" s="152"/>
      <c r="C390" s="152"/>
      <c r="D390" s="152"/>
      <c r="E390" s="153">
        <f>'2.40-a,b,c,d,e'!E390</f>
        <v>37333.208333333336</v>
      </c>
      <c r="F390" s="157">
        <f>'2.40-a,b,c,d,e'!F390</f>
        <v>25.049999237060501</v>
      </c>
      <c r="G390" s="157">
        <f>'2.40-a,b,c,d,e'!G390</f>
        <v>569.99969482420101</v>
      </c>
      <c r="H390" s="157">
        <f t="shared" si="42"/>
        <v>8662.618229070391</v>
      </c>
      <c r="I390" s="157">
        <f t="shared" si="43"/>
        <v>0</v>
      </c>
      <c r="J390" s="157">
        <f t="shared" si="44"/>
        <v>8662.618229070391</v>
      </c>
      <c r="K390" s="157">
        <f t="shared" si="45"/>
        <v>500.00000000000091</v>
      </c>
      <c r="L390" s="157">
        <f t="shared" si="46"/>
        <v>8162.61822907039</v>
      </c>
      <c r="M390" s="167">
        <f t="shared" si="47"/>
        <v>0</v>
      </c>
      <c r="N390" s="167">
        <f t="shared" si="48"/>
        <v>0</v>
      </c>
    </row>
    <row r="391" spans="1:14" ht="15" customHeight="1" x14ac:dyDescent="0.2">
      <c r="A391" s="152"/>
      <c r="B391" s="152"/>
      <c r="C391" s="152"/>
      <c r="D391" s="152"/>
      <c r="E391" s="153">
        <f>'2.40-a,b,c,d,e'!E391</f>
        <v>37334.208333333336</v>
      </c>
      <c r="F391" s="157">
        <f>'2.40-a,b,c,d,e'!F391</f>
        <v>25.049999237060501</v>
      </c>
      <c r="G391" s="157">
        <f>'2.40-a,b,c,d,e'!G391</f>
        <v>0</v>
      </c>
      <c r="H391" s="157">
        <f t="shared" si="42"/>
        <v>8162.61822907039</v>
      </c>
      <c r="I391" s="157">
        <f t="shared" si="43"/>
        <v>0</v>
      </c>
      <c r="J391" s="157">
        <f t="shared" si="44"/>
        <v>8162.61822907039</v>
      </c>
      <c r="K391" s="157">
        <f t="shared" si="45"/>
        <v>0</v>
      </c>
      <c r="L391" s="157">
        <f t="shared" si="46"/>
        <v>8162.61822907039</v>
      </c>
      <c r="M391" s="167">
        <f t="shared" si="47"/>
        <v>0</v>
      </c>
      <c r="N391" s="167">
        <f t="shared" si="48"/>
        <v>0</v>
      </c>
    </row>
    <row r="392" spans="1:14" ht="15" customHeight="1" x14ac:dyDescent="0.2">
      <c r="A392" s="152"/>
      <c r="B392" s="152"/>
      <c r="C392" s="152"/>
      <c r="D392" s="152"/>
      <c r="E392" s="153">
        <f>'2.40-a,b,c,d,e'!E392</f>
        <v>37335.208333333336</v>
      </c>
      <c r="F392" s="157">
        <f>'2.40-a,b,c,d,e'!F392</f>
        <v>24.7000007629394</v>
      </c>
      <c r="G392" s="157">
        <f>'2.40-a,b,c,d,e'!G392</f>
        <v>-349.99847412110086</v>
      </c>
      <c r="H392" s="157">
        <f t="shared" si="42"/>
        <v>7812.619754949289</v>
      </c>
      <c r="I392" s="157">
        <f t="shared" si="43"/>
        <v>0</v>
      </c>
      <c r="J392" s="157">
        <f t="shared" si="44"/>
        <v>7812.619754949289</v>
      </c>
      <c r="K392" s="157">
        <f t="shared" si="45"/>
        <v>0</v>
      </c>
      <c r="L392" s="157">
        <f t="shared" si="46"/>
        <v>7812.619754949289</v>
      </c>
      <c r="M392" s="167">
        <f t="shared" si="47"/>
        <v>0</v>
      </c>
      <c r="N392" s="167">
        <f t="shared" si="48"/>
        <v>0</v>
      </c>
    </row>
    <row r="393" spans="1:14" ht="15" customHeight="1" x14ac:dyDescent="0.2">
      <c r="A393" s="152"/>
      <c r="B393" s="152"/>
      <c r="C393" s="152"/>
      <c r="D393" s="152"/>
      <c r="E393" s="153">
        <f>'2.40-a,b,c,d,e'!E393</f>
        <v>37336.208333333336</v>
      </c>
      <c r="F393" s="157">
        <f>'2.40-a,b,c,d,e'!F393</f>
        <v>25.600000381469702</v>
      </c>
      <c r="G393" s="157">
        <f>'2.40-a,b,c,d,e'!G393</f>
        <v>899.99961853030186</v>
      </c>
      <c r="H393" s="157">
        <f t="shared" si="42"/>
        <v>8712.6193734795906</v>
      </c>
      <c r="I393" s="157">
        <f t="shared" si="43"/>
        <v>0</v>
      </c>
      <c r="J393" s="157">
        <f t="shared" si="44"/>
        <v>8712.6193734795906</v>
      </c>
      <c r="K393" s="157">
        <f t="shared" si="45"/>
        <v>550.00114440920061</v>
      </c>
      <c r="L393" s="157">
        <f t="shared" si="46"/>
        <v>8162.61822907039</v>
      </c>
      <c r="M393" s="167">
        <f t="shared" si="47"/>
        <v>0</v>
      </c>
      <c r="N393" s="167">
        <f t="shared" si="48"/>
        <v>0</v>
      </c>
    </row>
    <row r="394" spans="1:14" ht="15" customHeight="1" x14ac:dyDescent="0.2">
      <c r="A394" s="152"/>
      <c r="B394" s="152"/>
      <c r="C394" s="152"/>
      <c r="D394" s="152"/>
      <c r="E394" s="153">
        <f>'2.40-a,b,c,d,e'!E394</f>
        <v>37337.208333333336</v>
      </c>
      <c r="F394" s="157">
        <f>'2.40-a,b,c,d,e'!F394</f>
        <v>25.2600002288818</v>
      </c>
      <c r="G394" s="157">
        <f>'2.40-a,b,c,d,e'!G394</f>
        <v>-340.00015258790131</v>
      </c>
      <c r="H394" s="157">
        <f t="shared" si="42"/>
        <v>7822.6180764824885</v>
      </c>
      <c r="I394" s="157">
        <f t="shared" si="43"/>
        <v>0</v>
      </c>
      <c r="J394" s="157">
        <f t="shared" si="44"/>
        <v>7822.6180764824885</v>
      </c>
      <c r="K394" s="157">
        <f t="shared" si="45"/>
        <v>0</v>
      </c>
      <c r="L394" s="157">
        <f t="shared" si="46"/>
        <v>7822.6180764824885</v>
      </c>
      <c r="M394" s="167">
        <f t="shared" si="47"/>
        <v>0</v>
      </c>
      <c r="N394" s="167">
        <f t="shared" si="48"/>
        <v>0</v>
      </c>
    </row>
    <row r="395" spans="1:14" ht="15" customHeight="1" x14ac:dyDescent="0.2">
      <c r="A395" s="152"/>
      <c r="B395" s="152"/>
      <c r="C395" s="152"/>
      <c r="D395" s="152"/>
      <c r="E395" s="153">
        <f>'2.40-a,b,c,d,e'!E395</f>
        <v>37340.208333333336</v>
      </c>
      <c r="F395" s="157">
        <f>'2.40-a,b,c,d,e'!F395</f>
        <v>25.020000457763601</v>
      </c>
      <c r="G395" s="157">
        <f>'2.40-a,b,c,d,e'!G395</f>
        <v>-239.99977111819959</v>
      </c>
      <c r="H395" s="157">
        <f t="shared" si="42"/>
        <v>7582.618305364289</v>
      </c>
      <c r="I395" s="157">
        <f t="shared" si="43"/>
        <v>0</v>
      </c>
      <c r="J395" s="157">
        <f t="shared" si="44"/>
        <v>7582.618305364289</v>
      </c>
      <c r="K395" s="157">
        <f t="shared" si="45"/>
        <v>0</v>
      </c>
      <c r="L395" s="157">
        <f t="shared" si="46"/>
        <v>7582.618305364289</v>
      </c>
      <c r="M395" s="167">
        <f t="shared" si="47"/>
        <v>0</v>
      </c>
      <c r="N395" s="167">
        <f t="shared" si="48"/>
        <v>0</v>
      </c>
    </row>
    <row r="396" spans="1:14" ht="15" customHeight="1" x14ac:dyDescent="0.2">
      <c r="A396" s="152"/>
      <c r="B396" s="152"/>
      <c r="C396" s="152"/>
      <c r="D396" s="152"/>
      <c r="E396" s="153">
        <f>'2.40-a,b,c,d,e'!E396</f>
        <v>37341.208333333336</v>
      </c>
      <c r="F396" s="157">
        <f>'2.40-a,b,c,d,e'!F396</f>
        <v>25.4300003051757</v>
      </c>
      <c r="G396" s="157">
        <f>'2.40-a,b,c,d,e'!G396</f>
        <v>409.99984741209869</v>
      </c>
      <c r="H396" s="157">
        <f t="shared" si="42"/>
        <v>7992.6181527763874</v>
      </c>
      <c r="I396" s="157">
        <f t="shared" si="43"/>
        <v>0</v>
      </c>
      <c r="J396" s="157">
        <f t="shared" si="44"/>
        <v>7992.6181527763874</v>
      </c>
      <c r="K396" s="157">
        <f t="shared" si="45"/>
        <v>0</v>
      </c>
      <c r="L396" s="157">
        <f t="shared" si="46"/>
        <v>7992.6181527763874</v>
      </c>
      <c r="M396" s="167">
        <f t="shared" si="47"/>
        <v>0</v>
      </c>
      <c r="N396" s="167">
        <f t="shared" si="48"/>
        <v>0</v>
      </c>
    </row>
    <row r="397" spans="1:14" ht="15" customHeight="1" x14ac:dyDescent="0.2">
      <c r="A397" s="152"/>
      <c r="B397" s="152"/>
      <c r="C397" s="152"/>
      <c r="D397" s="152"/>
      <c r="E397" s="153">
        <f>'2.40-a,b,c,d,e'!E397</f>
        <v>37342.208333333336</v>
      </c>
      <c r="F397" s="157">
        <f>'2.40-a,b,c,d,e'!F397</f>
        <v>25.870000839233398</v>
      </c>
      <c r="G397" s="157">
        <f>'2.40-a,b,c,d,e'!G397</f>
        <v>440.00053405769893</v>
      </c>
      <c r="H397" s="157">
        <f t="shared" si="42"/>
        <v>8432.6186868340865</v>
      </c>
      <c r="I397" s="157">
        <f t="shared" si="43"/>
        <v>0</v>
      </c>
      <c r="J397" s="157">
        <f t="shared" si="44"/>
        <v>8432.6186868340865</v>
      </c>
      <c r="K397" s="157">
        <f t="shared" si="45"/>
        <v>270.00045776369643</v>
      </c>
      <c r="L397" s="157">
        <f t="shared" si="46"/>
        <v>8162.61822907039</v>
      </c>
      <c r="M397" s="167">
        <f t="shared" si="47"/>
        <v>0</v>
      </c>
      <c r="N397" s="167">
        <f t="shared" si="48"/>
        <v>0</v>
      </c>
    </row>
    <row r="398" spans="1:14" ht="15" customHeight="1" x14ac:dyDescent="0.2">
      <c r="A398" s="152"/>
      <c r="B398" s="152"/>
      <c r="C398" s="152"/>
      <c r="D398" s="152"/>
      <c r="E398" s="153">
        <f>'2.40-a,b,c,d,e'!E398</f>
        <v>37343.208333333336</v>
      </c>
      <c r="F398" s="157">
        <f>'2.40-a,b,c,d,e'!F398</f>
        <v>26.2299995422363</v>
      </c>
      <c r="G398" s="157">
        <f>'2.40-a,b,c,d,e'!G398</f>
        <v>359.99870300290127</v>
      </c>
      <c r="H398" s="157">
        <f t="shared" si="42"/>
        <v>8522.6169320732915</v>
      </c>
      <c r="I398" s="157">
        <f t="shared" si="43"/>
        <v>0</v>
      </c>
      <c r="J398" s="157">
        <f t="shared" si="44"/>
        <v>8522.6169320732915</v>
      </c>
      <c r="K398" s="157">
        <f t="shared" si="45"/>
        <v>359.99870300290149</v>
      </c>
      <c r="L398" s="157">
        <f t="shared" si="46"/>
        <v>8162.61822907039</v>
      </c>
      <c r="M398" s="167">
        <f t="shared" si="47"/>
        <v>0</v>
      </c>
      <c r="N398" s="167">
        <f t="shared" si="48"/>
        <v>0</v>
      </c>
    </row>
    <row r="399" spans="1:14" ht="15" customHeight="1" x14ac:dyDescent="0.2">
      <c r="A399" s="152"/>
      <c r="B399" s="152"/>
      <c r="C399" s="152"/>
      <c r="D399" s="152"/>
      <c r="E399" s="153">
        <f>'2.40-a,b,c,d,e'!E399</f>
        <v>37347.208333333336</v>
      </c>
      <c r="F399" s="157">
        <f>'2.40-a,b,c,d,e'!F399</f>
        <v>26.860000610351499</v>
      </c>
      <c r="G399" s="157">
        <f>'2.40-a,b,c,d,e'!G399</f>
        <v>630.0010681151989</v>
      </c>
      <c r="H399" s="157">
        <f t="shared" si="42"/>
        <v>8792.6192971855889</v>
      </c>
      <c r="I399" s="157">
        <f t="shared" si="43"/>
        <v>0</v>
      </c>
      <c r="J399" s="157">
        <f t="shared" si="44"/>
        <v>8792.6192971855889</v>
      </c>
      <c r="K399" s="157">
        <f t="shared" si="45"/>
        <v>630.0010681151989</v>
      </c>
      <c r="L399" s="157">
        <f t="shared" si="46"/>
        <v>8162.61822907039</v>
      </c>
      <c r="M399" s="167">
        <f t="shared" si="47"/>
        <v>0</v>
      </c>
      <c r="N399" s="167">
        <f t="shared" si="48"/>
        <v>0</v>
      </c>
    </row>
    <row r="400" spans="1:14" ht="15" customHeight="1" x14ac:dyDescent="0.2">
      <c r="A400" s="152"/>
      <c r="B400" s="152"/>
      <c r="C400" s="152"/>
      <c r="D400" s="152"/>
      <c r="E400" s="153">
        <f>'2.40-a,b,c,d,e'!E400</f>
        <v>37348.208333333336</v>
      </c>
      <c r="F400" s="157">
        <f>'2.40-a,b,c,d,e'!F400</f>
        <v>27.7000007629394</v>
      </c>
      <c r="G400" s="157">
        <f>'2.40-a,b,c,d,e'!G400</f>
        <v>840.00015258790131</v>
      </c>
      <c r="H400" s="157">
        <f t="shared" si="42"/>
        <v>9002.6183816582907</v>
      </c>
      <c r="I400" s="157">
        <f t="shared" si="43"/>
        <v>0</v>
      </c>
      <c r="J400" s="157">
        <f t="shared" si="44"/>
        <v>9002.6183816582907</v>
      </c>
      <c r="K400" s="157">
        <f t="shared" si="45"/>
        <v>840.00015258790063</v>
      </c>
      <c r="L400" s="157">
        <f t="shared" si="46"/>
        <v>8162.61822907039</v>
      </c>
      <c r="M400" s="167">
        <f t="shared" si="47"/>
        <v>0</v>
      </c>
      <c r="N400" s="167">
        <f t="shared" si="48"/>
        <v>0</v>
      </c>
    </row>
    <row r="401" spans="1:14" ht="15" customHeight="1" x14ac:dyDescent="0.2">
      <c r="A401" s="152"/>
      <c r="B401" s="152"/>
      <c r="C401" s="152"/>
      <c r="D401" s="152"/>
      <c r="E401" s="153">
        <f>'2.40-a,b,c,d,e'!E401</f>
        <v>37349.208333333336</v>
      </c>
      <c r="F401" s="157">
        <f>'2.40-a,b,c,d,e'!F401</f>
        <v>27.559999465942301</v>
      </c>
      <c r="G401" s="157">
        <f>'2.40-a,b,c,d,e'!G401</f>
        <v>-140.00129699709873</v>
      </c>
      <c r="H401" s="157">
        <f t="shared" si="42"/>
        <v>8022.6169320732915</v>
      </c>
      <c r="I401" s="157">
        <f t="shared" si="43"/>
        <v>0</v>
      </c>
      <c r="J401" s="157">
        <f t="shared" si="44"/>
        <v>8022.6169320732915</v>
      </c>
      <c r="K401" s="157">
        <f t="shared" si="45"/>
        <v>0</v>
      </c>
      <c r="L401" s="157">
        <f t="shared" si="46"/>
        <v>8022.6169320732915</v>
      </c>
      <c r="M401" s="167">
        <f t="shared" si="47"/>
        <v>0</v>
      </c>
      <c r="N401" s="167">
        <f t="shared" si="48"/>
        <v>0</v>
      </c>
    </row>
    <row r="402" spans="1:14" ht="15" customHeight="1" x14ac:dyDescent="0.2">
      <c r="A402" s="152"/>
      <c r="B402" s="152"/>
      <c r="C402" s="152"/>
      <c r="D402" s="152"/>
      <c r="E402" s="153">
        <f>'2.40-a,b,c,d,e'!E402</f>
        <v>37350.208333333336</v>
      </c>
      <c r="F402" s="157">
        <f>'2.40-a,b,c,d,e'!F402</f>
        <v>26.6800003051757</v>
      </c>
      <c r="G402" s="157">
        <f>'2.40-a,b,c,d,e'!G402</f>
        <v>-879.99916076660156</v>
      </c>
      <c r="H402" s="157">
        <f t="shared" si="42"/>
        <v>7142.61777130669</v>
      </c>
      <c r="I402" s="157">
        <f t="shared" si="43"/>
        <v>0</v>
      </c>
      <c r="J402" s="157">
        <f t="shared" si="44"/>
        <v>7142.61777130669</v>
      </c>
      <c r="K402" s="157">
        <f t="shared" si="45"/>
        <v>0</v>
      </c>
      <c r="L402" s="157">
        <f t="shared" si="46"/>
        <v>7142.61777130669</v>
      </c>
      <c r="M402" s="167">
        <f t="shared" si="47"/>
        <v>0</v>
      </c>
      <c r="N402" s="167">
        <f t="shared" si="48"/>
        <v>0</v>
      </c>
    </row>
    <row r="403" spans="1:14" ht="15" customHeight="1" x14ac:dyDescent="0.2">
      <c r="A403" s="152"/>
      <c r="B403" s="152"/>
      <c r="C403" s="152"/>
      <c r="D403" s="152"/>
      <c r="E403" s="153">
        <f>'2.40-a,b,c,d,e'!E403</f>
        <v>37351.208333333336</v>
      </c>
      <c r="F403" s="157">
        <f>'2.40-a,b,c,d,e'!F403</f>
        <v>26.2199993133544</v>
      </c>
      <c r="G403" s="157">
        <f>'2.40-a,b,c,d,e'!G403</f>
        <v>-460.00099182129975</v>
      </c>
      <c r="H403" s="157">
        <f t="shared" si="42"/>
        <v>6682.61677948539</v>
      </c>
      <c r="I403" s="157">
        <f t="shared" si="43"/>
        <v>0</v>
      </c>
      <c r="J403" s="157">
        <f t="shared" si="44"/>
        <v>6682.61677948539</v>
      </c>
      <c r="K403" s="157">
        <f t="shared" si="45"/>
        <v>0</v>
      </c>
      <c r="L403" s="157">
        <f t="shared" si="46"/>
        <v>6682.61677948539</v>
      </c>
      <c r="M403" s="167">
        <f t="shared" si="47"/>
        <v>0</v>
      </c>
      <c r="N403" s="167">
        <f t="shared" si="48"/>
        <v>0</v>
      </c>
    </row>
    <row r="404" spans="1:14" ht="15" customHeight="1" x14ac:dyDescent="0.2">
      <c r="A404" s="152"/>
      <c r="B404" s="152"/>
      <c r="C404" s="152"/>
      <c r="D404" s="152"/>
      <c r="E404" s="153">
        <f>'2.40-a,b,c,d,e'!E404</f>
        <v>37354.166666666664</v>
      </c>
      <c r="F404" s="157">
        <f>'2.40-a,b,c,d,e'!F404</f>
        <v>26.549999237060501</v>
      </c>
      <c r="G404" s="157">
        <f>'2.40-a,b,c,d,e'!G404</f>
        <v>329.99992370610084</v>
      </c>
      <c r="H404" s="157">
        <f t="shared" si="42"/>
        <v>7012.6167031914911</v>
      </c>
      <c r="I404" s="157">
        <f t="shared" si="43"/>
        <v>0</v>
      </c>
      <c r="J404" s="157">
        <f t="shared" si="44"/>
        <v>7012.6167031914911</v>
      </c>
      <c r="K404" s="157">
        <f t="shared" si="45"/>
        <v>0</v>
      </c>
      <c r="L404" s="157">
        <f t="shared" si="46"/>
        <v>7012.6167031914911</v>
      </c>
      <c r="M404" s="167">
        <f t="shared" si="47"/>
        <v>0</v>
      </c>
      <c r="N404" s="167">
        <f t="shared" si="48"/>
        <v>0</v>
      </c>
    </row>
    <row r="405" spans="1:14" ht="15" customHeight="1" x14ac:dyDescent="0.2">
      <c r="A405" s="152"/>
      <c r="B405" s="152"/>
      <c r="C405" s="152"/>
      <c r="D405" s="152"/>
      <c r="E405" s="153">
        <f>'2.40-a,b,c,d,e'!E405</f>
        <v>37355.166666666664</v>
      </c>
      <c r="F405" s="157">
        <f>'2.40-a,b,c,d,e'!F405</f>
        <v>25.799999237060501</v>
      </c>
      <c r="G405" s="157">
        <f>'2.40-a,b,c,d,e'!G405</f>
        <v>-750</v>
      </c>
      <c r="H405" s="157">
        <f t="shared" si="42"/>
        <v>6262.6167031914911</v>
      </c>
      <c r="I405" s="157">
        <f t="shared" si="43"/>
        <v>0</v>
      </c>
      <c r="J405" s="157">
        <f t="shared" si="44"/>
        <v>6262.6167031914911</v>
      </c>
      <c r="K405" s="157">
        <f t="shared" si="45"/>
        <v>0</v>
      </c>
      <c r="L405" s="157">
        <f t="shared" si="46"/>
        <v>6262.6167031914911</v>
      </c>
      <c r="M405" s="167">
        <f t="shared" si="47"/>
        <v>0</v>
      </c>
      <c r="N405" s="167">
        <f t="shared" si="48"/>
        <v>0</v>
      </c>
    </row>
    <row r="406" spans="1:14" ht="15" customHeight="1" x14ac:dyDescent="0.2">
      <c r="A406" s="152"/>
      <c r="B406" s="152"/>
      <c r="C406" s="152"/>
      <c r="D406" s="152"/>
      <c r="E406" s="153">
        <f>'2.40-a,b,c,d,e'!E406</f>
        <v>37356.166666666664</v>
      </c>
      <c r="F406" s="157">
        <f>'2.40-a,b,c,d,e'!F406</f>
        <v>26.120000839233398</v>
      </c>
      <c r="G406" s="157">
        <f>'2.40-a,b,c,d,e'!G406</f>
        <v>320.00160217289772</v>
      </c>
      <c r="H406" s="157">
        <f t="shared" si="42"/>
        <v>6582.618305364389</v>
      </c>
      <c r="I406" s="157">
        <f t="shared" si="43"/>
        <v>0</v>
      </c>
      <c r="J406" s="157">
        <f t="shared" si="44"/>
        <v>6582.618305364389</v>
      </c>
      <c r="K406" s="157">
        <f t="shared" si="45"/>
        <v>0</v>
      </c>
      <c r="L406" s="157">
        <f t="shared" si="46"/>
        <v>6582.618305364389</v>
      </c>
      <c r="M406" s="167">
        <f t="shared" si="47"/>
        <v>0</v>
      </c>
      <c r="N406" s="167">
        <f t="shared" si="48"/>
        <v>0</v>
      </c>
    </row>
    <row r="407" spans="1:14" ht="15" customHeight="1" x14ac:dyDescent="0.2">
      <c r="A407" s="152"/>
      <c r="B407" s="152"/>
      <c r="C407" s="152"/>
      <c r="D407" s="152"/>
      <c r="E407" s="153">
        <f>'2.40-a,b,c,d,e'!E407</f>
        <v>37357.166666666664</v>
      </c>
      <c r="F407" s="157">
        <f>'2.40-a,b,c,d,e'!F407</f>
        <v>25.020000457763601</v>
      </c>
      <c r="G407" s="157">
        <f>'2.40-a,b,c,d,e'!G407</f>
        <v>-1100.0003814697975</v>
      </c>
      <c r="H407" s="157">
        <f t="shared" si="42"/>
        <v>5482.6179238945915</v>
      </c>
      <c r="I407" s="157">
        <f t="shared" si="43"/>
        <v>2680.0003051757985</v>
      </c>
      <c r="J407" s="157">
        <f t="shared" si="44"/>
        <v>8162.61822907039</v>
      </c>
      <c r="K407" s="157">
        <f t="shared" si="45"/>
        <v>0</v>
      </c>
      <c r="L407" s="157">
        <f t="shared" si="46"/>
        <v>8162.61822907039</v>
      </c>
      <c r="M407" s="167">
        <f t="shared" si="47"/>
        <v>1</v>
      </c>
      <c r="N407" s="167">
        <f t="shared" si="48"/>
        <v>0</v>
      </c>
    </row>
    <row r="408" spans="1:14" ht="15" customHeight="1" x14ac:dyDescent="0.2">
      <c r="A408" s="152"/>
      <c r="B408" s="152"/>
      <c r="C408" s="152"/>
      <c r="D408" s="152"/>
      <c r="E408" s="153">
        <f>'2.40-a,b,c,d,e'!E408</f>
        <v>37358.166666666664</v>
      </c>
      <c r="F408" s="157">
        <f>'2.40-a,b,c,d,e'!F408</f>
        <v>23.4500007629394</v>
      </c>
      <c r="G408" s="157">
        <f>'2.40-a,b,c,d,e'!G408</f>
        <v>-1569.999694824201</v>
      </c>
      <c r="H408" s="157">
        <f t="shared" si="42"/>
        <v>6592.6185342461886</v>
      </c>
      <c r="I408" s="157">
        <f t="shared" si="43"/>
        <v>0</v>
      </c>
      <c r="J408" s="157">
        <f t="shared" si="44"/>
        <v>6592.6185342461886</v>
      </c>
      <c r="K408" s="157">
        <f t="shared" si="45"/>
        <v>0</v>
      </c>
      <c r="L408" s="157">
        <f t="shared" si="46"/>
        <v>6592.6185342461886</v>
      </c>
      <c r="M408" s="167">
        <f t="shared" si="47"/>
        <v>0</v>
      </c>
      <c r="N408" s="167">
        <f t="shared" si="48"/>
        <v>0</v>
      </c>
    </row>
    <row r="409" spans="1:14" ht="15" customHeight="1" x14ac:dyDescent="0.2">
      <c r="A409" s="152"/>
      <c r="B409" s="152"/>
      <c r="C409" s="152"/>
      <c r="D409" s="152"/>
      <c r="E409" s="153">
        <f>'2.40-a,b,c,d,e'!E409</f>
        <v>37361.166666666664</v>
      </c>
      <c r="F409" s="157">
        <f>'2.40-a,b,c,d,e'!F409</f>
        <v>24.549999237060501</v>
      </c>
      <c r="G409" s="157">
        <f>'2.40-a,b,c,d,e'!G409</f>
        <v>1099.9984741211008</v>
      </c>
      <c r="H409" s="157">
        <f t="shared" si="42"/>
        <v>7692.6170083672896</v>
      </c>
      <c r="I409" s="157">
        <f t="shared" si="43"/>
        <v>0</v>
      </c>
      <c r="J409" s="157">
        <f t="shared" si="44"/>
        <v>7692.6170083672896</v>
      </c>
      <c r="K409" s="157">
        <f t="shared" si="45"/>
        <v>0</v>
      </c>
      <c r="L409" s="157">
        <f t="shared" si="46"/>
        <v>7692.6170083672896</v>
      </c>
      <c r="M409" s="167">
        <f t="shared" si="47"/>
        <v>0</v>
      </c>
      <c r="N409" s="167">
        <f t="shared" si="48"/>
        <v>0</v>
      </c>
    </row>
    <row r="410" spans="1:14" ht="15" customHeight="1" x14ac:dyDescent="0.2">
      <c r="A410" s="152"/>
      <c r="B410" s="152"/>
      <c r="C410" s="152"/>
      <c r="D410" s="152"/>
      <c r="E410" s="153">
        <f>'2.40-a,b,c,d,e'!E410</f>
        <v>37362.166666666664</v>
      </c>
      <c r="F410" s="157">
        <f>'2.40-a,b,c,d,e'!F410</f>
        <v>24.850000381469702</v>
      </c>
      <c r="G410" s="157">
        <f>'2.40-a,b,c,d,e'!G410</f>
        <v>300.001144409201</v>
      </c>
      <c r="H410" s="157">
        <f t="shared" si="42"/>
        <v>7992.6181527764902</v>
      </c>
      <c r="I410" s="157">
        <f t="shared" si="43"/>
        <v>0</v>
      </c>
      <c r="J410" s="157">
        <f t="shared" si="44"/>
        <v>7992.6181527764902</v>
      </c>
      <c r="K410" s="157">
        <f t="shared" si="45"/>
        <v>0</v>
      </c>
      <c r="L410" s="157">
        <f t="shared" si="46"/>
        <v>7992.6181527764902</v>
      </c>
      <c r="M410" s="167">
        <f t="shared" si="47"/>
        <v>0</v>
      </c>
      <c r="N410" s="167">
        <f t="shared" si="48"/>
        <v>0</v>
      </c>
    </row>
    <row r="411" spans="1:14" ht="15" customHeight="1" x14ac:dyDescent="0.2">
      <c r="A411" s="152"/>
      <c r="B411" s="152"/>
      <c r="C411" s="152"/>
      <c r="D411" s="152"/>
      <c r="E411" s="153">
        <f>'2.40-a,b,c,d,e'!E411</f>
        <v>37363.166666666664</v>
      </c>
      <c r="F411" s="157">
        <f>'2.40-a,b,c,d,e'!F411</f>
        <v>25.920000076293899</v>
      </c>
      <c r="G411" s="157">
        <f>'2.40-a,b,c,d,e'!G411</f>
        <v>1069.9996948241974</v>
      </c>
      <c r="H411" s="157">
        <f t="shared" si="42"/>
        <v>9062.617847600688</v>
      </c>
      <c r="I411" s="157">
        <f t="shared" si="43"/>
        <v>0</v>
      </c>
      <c r="J411" s="157">
        <f t="shared" si="44"/>
        <v>9062.617847600688</v>
      </c>
      <c r="K411" s="157">
        <f t="shared" si="45"/>
        <v>899.99961853029799</v>
      </c>
      <c r="L411" s="157">
        <f t="shared" si="46"/>
        <v>8162.61822907039</v>
      </c>
      <c r="M411" s="167">
        <f t="shared" si="47"/>
        <v>0</v>
      </c>
      <c r="N411" s="167">
        <f t="shared" si="48"/>
        <v>0</v>
      </c>
    </row>
    <row r="412" spans="1:14" ht="15" customHeight="1" x14ac:dyDescent="0.2">
      <c r="A412" s="152"/>
      <c r="B412" s="152"/>
      <c r="C412" s="152"/>
      <c r="D412" s="152"/>
      <c r="E412" s="153">
        <f>'2.40-a,b,c,d,e'!E412</f>
        <v>37364.166666666664</v>
      </c>
      <c r="F412" s="157">
        <f>'2.40-a,b,c,d,e'!F412</f>
        <v>26.090000152587798</v>
      </c>
      <c r="G412" s="157">
        <f>'2.40-a,b,c,d,e'!G412</f>
        <v>170.00007629389913</v>
      </c>
      <c r="H412" s="157">
        <f t="shared" si="42"/>
        <v>8332.618305364289</v>
      </c>
      <c r="I412" s="157">
        <f t="shared" si="43"/>
        <v>0</v>
      </c>
      <c r="J412" s="157">
        <f t="shared" si="44"/>
        <v>8332.618305364289</v>
      </c>
      <c r="K412" s="157">
        <f t="shared" si="45"/>
        <v>170.00007629389893</v>
      </c>
      <c r="L412" s="157">
        <f t="shared" si="46"/>
        <v>8162.61822907039</v>
      </c>
      <c r="M412" s="167">
        <f t="shared" si="47"/>
        <v>0</v>
      </c>
      <c r="N412" s="167">
        <f t="shared" si="48"/>
        <v>0</v>
      </c>
    </row>
    <row r="413" spans="1:14" ht="15" customHeight="1" x14ac:dyDescent="0.2">
      <c r="A413" s="152"/>
      <c r="B413" s="152"/>
      <c r="C413" s="152"/>
      <c r="D413" s="152"/>
      <c r="E413" s="153">
        <f>'2.40-a,b,c,d,e'!E413</f>
        <v>37365.166666666664</v>
      </c>
      <c r="F413" s="157">
        <f>'2.40-a,b,c,d,e'!F413</f>
        <v>26.399999618530199</v>
      </c>
      <c r="G413" s="157">
        <f>'2.40-a,b,c,d,e'!G413</f>
        <v>309.99946594240055</v>
      </c>
      <c r="H413" s="157">
        <f t="shared" si="42"/>
        <v>8472.6176950127901</v>
      </c>
      <c r="I413" s="157">
        <f t="shared" si="43"/>
        <v>0</v>
      </c>
      <c r="J413" s="157">
        <f t="shared" si="44"/>
        <v>8472.6176950127901</v>
      </c>
      <c r="K413" s="157">
        <f t="shared" si="45"/>
        <v>309.99946594240009</v>
      </c>
      <c r="L413" s="157">
        <f t="shared" si="46"/>
        <v>8162.61822907039</v>
      </c>
      <c r="M413" s="167">
        <f t="shared" si="47"/>
        <v>0</v>
      </c>
      <c r="N413" s="167">
        <f t="shared" si="48"/>
        <v>0</v>
      </c>
    </row>
    <row r="414" spans="1:14" ht="15" customHeight="1" x14ac:dyDescent="0.2">
      <c r="A414" s="152"/>
      <c r="B414" s="152"/>
      <c r="C414" s="152"/>
      <c r="D414" s="152"/>
      <c r="E414" s="153">
        <f>'2.40-a,b,c,d,e'!E414</f>
        <v>37368.166666666664</v>
      </c>
      <c r="F414" s="157">
        <f>'2.40-a,b,c,d,e'!F414</f>
        <v>26.299999237060501</v>
      </c>
      <c r="G414" s="157">
        <f>'2.40-a,b,c,d,e'!G414</f>
        <v>-100.00038146969814</v>
      </c>
      <c r="H414" s="157">
        <f t="shared" si="42"/>
        <v>8062.6178476006917</v>
      </c>
      <c r="I414" s="157">
        <f t="shared" si="43"/>
        <v>0</v>
      </c>
      <c r="J414" s="157">
        <f t="shared" si="44"/>
        <v>8062.6178476006917</v>
      </c>
      <c r="K414" s="157">
        <f t="shared" si="45"/>
        <v>0</v>
      </c>
      <c r="L414" s="157">
        <f t="shared" si="46"/>
        <v>8062.6178476006917</v>
      </c>
      <c r="M414" s="167">
        <f t="shared" si="47"/>
        <v>0</v>
      </c>
      <c r="N414" s="167">
        <f t="shared" si="48"/>
        <v>0</v>
      </c>
    </row>
    <row r="415" spans="1:14" ht="15" customHeight="1" x14ac:dyDescent="0.2">
      <c r="A415" s="152"/>
      <c r="B415" s="152"/>
      <c r="C415" s="152"/>
      <c r="D415" s="152"/>
      <c r="E415" s="153">
        <f>'2.40-a,b,c,d,e'!E415</f>
        <v>37369.166666666664</v>
      </c>
      <c r="F415" s="157">
        <f>'2.40-a,b,c,d,e'!F415</f>
        <v>26.590000152587798</v>
      </c>
      <c r="G415" s="157">
        <f>'2.40-a,b,c,d,e'!G415</f>
        <v>290.00091552729759</v>
      </c>
      <c r="H415" s="157">
        <f t="shared" si="42"/>
        <v>8352.61876312799</v>
      </c>
      <c r="I415" s="157">
        <f t="shared" si="43"/>
        <v>0</v>
      </c>
      <c r="J415" s="157">
        <f t="shared" si="44"/>
        <v>8352.61876312799</v>
      </c>
      <c r="K415" s="157">
        <f t="shared" si="45"/>
        <v>190.00053405759991</v>
      </c>
      <c r="L415" s="157">
        <f t="shared" si="46"/>
        <v>8162.61822907039</v>
      </c>
      <c r="M415" s="167">
        <f t="shared" si="47"/>
        <v>0</v>
      </c>
      <c r="N415" s="167">
        <f t="shared" si="48"/>
        <v>0</v>
      </c>
    </row>
    <row r="416" spans="1:14" ht="15" customHeight="1" x14ac:dyDescent="0.2">
      <c r="A416" s="152"/>
      <c r="B416" s="152"/>
      <c r="C416" s="152"/>
      <c r="D416" s="152"/>
      <c r="E416" s="153">
        <f>'2.40-a,b,c,d,e'!E416</f>
        <v>37370.166666666664</v>
      </c>
      <c r="F416" s="157">
        <f>'2.40-a,b,c,d,e'!F416</f>
        <v>26.4300003051757</v>
      </c>
      <c r="G416" s="157">
        <f>'2.40-a,b,c,d,e'!G416</f>
        <v>-159.99984741209872</v>
      </c>
      <c r="H416" s="157">
        <f t="shared" si="42"/>
        <v>8002.6183816582916</v>
      </c>
      <c r="I416" s="157">
        <f t="shared" si="43"/>
        <v>0</v>
      </c>
      <c r="J416" s="157">
        <f t="shared" si="44"/>
        <v>8002.6183816582916</v>
      </c>
      <c r="K416" s="157">
        <f t="shared" si="45"/>
        <v>0</v>
      </c>
      <c r="L416" s="157">
        <f t="shared" si="46"/>
        <v>8002.6183816582916</v>
      </c>
      <c r="M416" s="167">
        <f t="shared" si="47"/>
        <v>0</v>
      </c>
      <c r="N416" s="167">
        <f t="shared" si="48"/>
        <v>0</v>
      </c>
    </row>
    <row r="417" spans="1:14" ht="15" customHeight="1" x14ac:dyDescent="0.2">
      <c r="A417" s="152"/>
      <c r="B417" s="152"/>
      <c r="C417" s="152"/>
      <c r="D417" s="152"/>
      <c r="E417" s="153">
        <f>'2.40-a,b,c,d,e'!E417</f>
        <v>37371.166666666664</v>
      </c>
      <c r="F417" s="157">
        <f>'2.40-a,b,c,d,e'!F417</f>
        <v>26.670000076293899</v>
      </c>
      <c r="G417" s="157">
        <f>'2.40-a,b,c,d,e'!G417</f>
        <v>239.99977111819959</v>
      </c>
      <c r="H417" s="157">
        <f t="shared" si="42"/>
        <v>8242.6181527764911</v>
      </c>
      <c r="I417" s="157">
        <f t="shared" si="43"/>
        <v>0</v>
      </c>
      <c r="J417" s="157">
        <f t="shared" si="44"/>
        <v>8242.6181527764911</v>
      </c>
      <c r="K417" s="157">
        <f t="shared" si="45"/>
        <v>79.999923706101072</v>
      </c>
      <c r="L417" s="157">
        <f t="shared" si="46"/>
        <v>8162.61822907039</v>
      </c>
      <c r="M417" s="167">
        <f t="shared" si="47"/>
        <v>0</v>
      </c>
      <c r="N417" s="167">
        <f t="shared" si="48"/>
        <v>0</v>
      </c>
    </row>
    <row r="418" spans="1:14" ht="15" customHeight="1" x14ac:dyDescent="0.2">
      <c r="A418" s="152"/>
      <c r="B418" s="152"/>
      <c r="C418" s="152"/>
      <c r="D418" s="152"/>
      <c r="E418" s="153">
        <f>'2.40-a,b,c,d,e'!E418</f>
        <v>37372.166666666664</v>
      </c>
      <c r="F418" s="157">
        <f>'2.40-a,b,c,d,e'!F418</f>
        <v>27.149999618530199</v>
      </c>
      <c r="G418" s="157">
        <f>'2.40-a,b,c,d,e'!G418</f>
        <v>479.9995422362997</v>
      </c>
      <c r="H418" s="157">
        <f t="shared" si="42"/>
        <v>8642.61777130669</v>
      </c>
      <c r="I418" s="157">
        <f t="shared" si="43"/>
        <v>0</v>
      </c>
      <c r="J418" s="157">
        <f t="shared" si="44"/>
        <v>8642.61777130669</v>
      </c>
      <c r="K418" s="157">
        <f t="shared" si="45"/>
        <v>479.99954223629993</v>
      </c>
      <c r="L418" s="157">
        <f t="shared" si="46"/>
        <v>8162.61822907039</v>
      </c>
      <c r="M418" s="167">
        <f t="shared" si="47"/>
        <v>0</v>
      </c>
      <c r="N418" s="167">
        <f t="shared" si="48"/>
        <v>0</v>
      </c>
    </row>
    <row r="419" spans="1:14" ht="15" customHeight="1" x14ac:dyDescent="0.2">
      <c r="A419" s="152"/>
      <c r="B419" s="152"/>
      <c r="C419" s="152"/>
      <c r="D419" s="152"/>
      <c r="E419" s="153">
        <f>'2.40-a,b,c,d,e'!E419</f>
        <v>37375.166666666664</v>
      </c>
      <c r="F419" s="157">
        <f>'2.40-a,b,c,d,e'!F419</f>
        <v>27.520000457763601</v>
      </c>
      <c r="G419" s="157">
        <f>'2.40-a,b,c,d,e'!G419</f>
        <v>370.00083923340196</v>
      </c>
      <c r="H419" s="157">
        <f t="shared" si="42"/>
        <v>8532.6190683037912</v>
      </c>
      <c r="I419" s="157">
        <f t="shared" si="43"/>
        <v>0</v>
      </c>
      <c r="J419" s="157">
        <f t="shared" si="44"/>
        <v>8532.6190683037912</v>
      </c>
      <c r="K419" s="157">
        <f t="shared" si="45"/>
        <v>370.00083923340117</v>
      </c>
      <c r="L419" s="157">
        <f t="shared" si="46"/>
        <v>8162.61822907039</v>
      </c>
      <c r="M419" s="167">
        <f t="shared" si="47"/>
        <v>0</v>
      </c>
      <c r="N419" s="167">
        <f t="shared" si="48"/>
        <v>0</v>
      </c>
    </row>
    <row r="420" spans="1:14" ht="15" customHeight="1" x14ac:dyDescent="0.2">
      <c r="A420" s="152"/>
      <c r="B420" s="152"/>
      <c r="C420" s="152"/>
      <c r="D420" s="152"/>
      <c r="E420" s="153">
        <f>'2.40-a,b,c,d,e'!E420</f>
        <v>37376.166666666664</v>
      </c>
      <c r="F420" s="157">
        <f>'2.40-a,b,c,d,e'!F420</f>
        <v>27.290000915527301</v>
      </c>
      <c r="G420" s="157">
        <f>'2.40-a,b,c,d,e'!G420</f>
        <v>-229.9995422362997</v>
      </c>
      <c r="H420" s="157">
        <f t="shared" si="42"/>
        <v>7932.6186868340901</v>
      </c>
      <c r="I420" s="157">
        <f t="shared" si="43"/>
        <v>0</v>
      </c>
      <c r="J420" s="157">
        <f t="shared" si="44"/>
        <v>7932.6186868340901</v>
      </c>
      <c r="K420" s="157">
        <f t="shared" si="45"/>
        <v>0</v>
      </c>
      <c r="L420" s="157">
        <f t="shared" si="46"/>
        <v>7932.6186868340901</v>
      </c>
      <c r="M420" s="167">
        <f t="shared" si="47"/>
        <v>0</v>
      </c>
      <c r="N420" s="167">
        <f t="shared" si="48"/>
        <v>0</v>
      </c>
    </row>
    <row r="421" spans="1:14" ht="15" customHeight="1" x14ac:dyDescent="0.2">
      <c r="A421" s="152"/>
      <c r="B421" s="152"/>
      <c r="C421" s="152"/>
      <c r="D421" s="152"/>
      <c r="E421" s="153">
        <f>'2.40-a,b,c,d,e'!E421</f>
        <v>37377.166666666664</v>
      </c>
      <c r="F421" s="157">
        <f>'2.40-a,b,c,d,e'!F421</f>
        <v>26.7399997711181</v>
      </c>
      <c r="G421" s="157">
        <f>'2.40-a,b,c,d,e'!G421</f>
        <v>-550.00114440920106</v>
      </c>
      <c r="H421" s="157">
        <f t="shared" si="42"/>
        <v>7382.6175424248886</v>
      </c>
      <c r="I421" s="157">
        <f t="shared" si="43"/>
        <v>0</v>
      </c>
      <c r="J421" s="157">
        <f t="shared" si="44"/>
        <v>7382.6175424248886</v>
      </c>
      <c r="K421" s="157">
        <f t="shared" si="45"/>
        <v>0</v>
      </c>
      <c r="L421" s="157">
        <f t="shared" si="46"/>
        <v>7382.6175424248886</v>
      </c>
      <c r="M421" s="167">
        <f t="shared" si="47"/>
        <v>0</v>
      </c>
      <c r="N421" s="167">
        <f t="shared" si="48"/>
        <v>0</v>
      </c>
    </row>
    <row r="422" spans="1:14" ht="15" customHeight="1" x14ac:dyDescent="0.2">
      <c r="A422" s="152"/>
      <c r="B422" s="152"/>
      <c r="C422" s="152"/>
      <c r="D422" s="152"/>
      <c r="E422" s="153">
        <f>'2.40-a,b,c,d,e'!E422</f>
        <v>37378.166666666664</v>
      </c>
      <c r="F422" s="157">
        <f>'2.40-a,b,c,d,e'!F422</f>
        <v>26.350000381469702</v>
      </c>
      <c r="G422" s="157">
        <f>'2.40-a,b,c,d,e'!G422</f>
        <v>-389.99938964839839</v>
      </c>
      <c r="H422" s="157">
        <f t="shared" si="42"/>
        <v>6992.6181527764902</v>
      </c>
      <c r="I422" s="157">
        <f t="shared" si="43"/>
        <v>0</v>
      </c>
      <c r="J422" s="157">
        <f t="shared" si="44"/>
        <v>6992.6181527764902</v>
      </c>
      <c r="K422" s="157">
        <f t="shared" si="45"/>
        <v>0</v>
      </c>
      <c r="L422" s="157">
        <f t="shared" si="46"/>
        <v>6992.6181527764902</v>
      </c>
      <c r="M422" s="167">
        <f t="shared" si="47"/>
        <v>0</v>
      </c>
      <c r="N422" s="167">
        <f t="shared" si="48"/>
        <v>0</v>
      </c>
    </row>
    <row r="423" spans="1:14" ht="15" customHeight="1" x14ac:dyDescent="0.2">
      <c r="A423" s="152"/>
      <c r="B423" s="152"/>
      <c r="C423" s="152"/>
      <c r="D423" s="152"/>
      <c r="E423" s="153">
        <f>'2.40-a,b,c,d,e'!E423</f>
        <v>37379.166666666664</v>
      </c>
      <c r="F423" s="157">
        <f>'2.40-a,b,c,d,e'!F423</f>
        <v>26.7199993133544</v>
      </c>
      <c r="G423" s="157">
        <f>'2.40-a,b,c,d,e'!G423</f>
        <v>369.9989318846981</v>
      </c>
      <c r="H423" s="157">
        <f t="shared" si="42"/>
        <v>7362.6170846611885</v>
      </c>
      <c r="I423" s="157">
        <f t="shared" si="43"/>
        <v>0</v>
      </c>
      <c r="J423" s="157">
        <f t="shared" si="44"/>
        <v>7362.6170846611885</v>
      </c>
      <c r="K423" s="157">
        <f t="shared" si="45"/>
        <v>0</v>
      </c>
      <c r="L423" s="157">
        <f t="shared" si="46"/>
        <v>7362.6170846611885</v>
      </c>
      <c r="M423" s="167">
        <f t="shared" si="47"/>
        <v>0</v>
      </c>
      <c r="N423" s="167">
        <f t="shared" si="48"/>
        <v>0</v>
      </c>
    </row>
    <row r="424" spans="1:14" ht="15" customHeight="1" x14ac:dyDescent="0.2">
      <c r="A424" s="152"/>
      <c r="B424" s="152"/>
      <c r="C424" s="152"/>
      <c r="D424" s="152"/>
      <c r="E424" s="153">
        <f>'2.40-a,b,c,d,e'!E424</f>
        <v>37382.166666666664</v>
      </c>
      <c r="F424" s="157">
        <f>'2.40-a,b,c,d,e'!F424</f>
        <v>26.079999923706001</v>
      </c>
      <c r="G424" s="157">
        <f>'2.40-a,b,c,d,e'!G424</f>
        <v>-639.99938964839839</v>
      </c>
      <c r="H424" s="157">
        <f t="shared" si="42"/>
        <v>6722.6176950127901</v>
      </c>
      <c r="I424" s="157">
        <f t="shared" si="43"/>
        <v>0</v>
      </c>
      <c r="J424" s="157">
        <f t="shared" si="44"/>
        <v>6722.6176950127901</v>
      </c>
      <c r="K424" s="157">
        <f t="shared" si="45"/>
        <v>0</v>
      </c>
      <c r="L424" s="157">
        <f t="shared" si="46"/>
        <v>6722.6176950127901</v>
      </c>
      <c r="M424" s="167">
        <f t="shared" si="47"/>
        <v>0</v>
      </c>
      <c r="N424" s="167">
        <f t="shared" si="48"/>
        <v>0</v>
      </c>
    </row>
    <row r="425" spans="1:14" ht="15" customHeight="1" x14ac:dyDescent="0.2">
      <c r="A425" s="152"/>
      <c r="B425" s="152"/>
      <c r="C425" s="152"/>
      <c r="D425" s="152"/>
      <c r="E425" s="153">
        <f>'2.40-a,b,c,d,e'!E425</f>
        <v>37383.166666666664</v>
      </c>
      <c r="F425" s="157">
        <f>'2.40-a,b,c,d,e'!F425</f>
        <v>26.620000839233398</v>
      </c>
      <c r="G425" s="157">
        <f>'2.40-a,b,c,d,e'!G425</f>
        <v>540.00091552739707</v>
      </c>
      <c r="H425" s="157">
        <f t="shared" si="42"/>
        <v>7262.6186105401875</v>
      </c>
      <c r="I425" s="157">
        <f t="shared" si="43"/>
        <v>0</v>
      </c>
      <c r="J425" s="157">
        <f t="shared" si="44"/>
        <v>7262.6186105401875</v>
      </c>
      <c r="K425" s="157">
        <f t="shared" si="45"/>
        <v>0</v>
      </c>
      <c r="L425" s="157">
        <f t="shared" si="46"/>
        <v>7262.6186105401875</v>
      </c>
      <c r="M425" s="167">
        <f t="shared" si="47"/>
        <v>0</v>
      </c>
      <c r="N425" s="167">
        <f t="shared" si="48"/>
        <v>0</v>
      </c>
    </row>
    <row r="426" spans="1:14" ht="15" customHeight="1" x14ac:dyDescent="0.2">
      <c r="A426" s="152"/>
      <c r="B426" s="152"/>
      <c r="C426" s="152"/>
      <c r="D426" s="152"/>
      <c r="E426" s="153">
        <f>'2.40-a,b,c,d,e'!E426</f>
        <v>37384.166666666664</v>
      </c>
      <c r="F426" s="157">
        <f>'2.40-a,b,c,d,e'!F426</f>
        <v>27.7299995422363</v>
      </c>
      <c r="G426" s="157">
        <f>'2.40-a,b,c,d,e'!G426</f>
        <v>1109.9987030029013</v>
      </c>
      <c r="H426" s="157">
        <f t="shared" si="42"/>
        <v>8372.617313543089</v>
      </c>
      <c r="I426" s="157">
        <f t="shared" si="43"/>
        <v>0</v>
      </c>
      <c r="J426" s="157">
        <f t="shared" si="44"/>
        <v>8372.617313543089</v>
      </c>
      <c r="K426" s="157">
        <f t="shared" si="45"/>
        <v>209.999084472699</v>
      </c>
      <c r="L426" s="157">
        <f t="shared" si="46"/>
        <v>8162.61822907039</v>
      </c>
      <c r="M426" s="167">
        <f t="shared" si="47"/>
        <v>0</v>
      </c>
      <c r="N426" s="167">
        <f t="shared" si="48"/>
        <v>0</v>
      </c>
    </row>
    <row r="427" spans="1:14" ht="15" customHeight="1" x14ac:dyDescent="0.2">
      <c r="A427" s="152"/>
      <c r="B427" s="152"/>
      <c r="C427" s="152"/>
      <c r="D427" s="152"/>
      <c r="E427" s="153">
        <f>'2.40-a,b,c,d,e'!E427</f>
        <v>37385.166666666664</v>
      </c>
      <c r="F427" s="157">
        <f>'2.40-a,b,c,d,e'!F427</f>
        <v>27.7000007629394</v>
      </c>
      <c r="G427" s="157">
        <f>'2.40-a,b,c,d,e'!G427</f>
        <v>-29.998779296899869</v>
      </c>
      <c r="H427" s="157">
        <f t="shared" si="42"/>
        <v>8132.6194497734905</v>
      </c>
      <c r="I427" s="157">
        <f t="shared" si="43"/>
        <v>0</v>
      </c>
      <c r="J427" s="157">
        <f t="shared" si="44"/>
        <v>8132.6194497734905</v>
      </c>
      <c r="K427" s="157">
        <f t="shared" si="45"/>
        <v>0</v>
      </c>
      <c r="L427" s="157">
        <f t="shared" si="46"/>
        <v>8132.6194497734905</v>
      </c>
      <c r="M427" s="167">
        <f t="shared" si="47"/>
        <v>0</v>
      </c>
      <c r="N427" s="167">
        <f t="shared" si="48"/>
        <v>0</v>
      </c>
    </row>
    <row r="428" spans="1:14" ht="15" customHeight="1" x14ac:dyDescent="0.2">
      <c r="A428" s="152"/>
      <c r="B428" s="152"/>
      <c r="C428" s="152"/>
      <c r="D428" s="152"/>
      <c r="E428" s="153">
        <f>'2.40-a,b,c,d,e'!E428</f>
        <v>37386.166666666664</v>
      </c>
      <c r="F428" s="157">
        <f>'2.40-a,b,c,d,e'!F428</f>
        <v>27.879999160766602</v>
      </c>
      <c r="G428" s="157">
        <f>'2.40-a,b,c,d,e'!G428</f>
        <v>179.99839782720173</v>
      </c>
      <c r="H428" s="157">
        <f t="shared" si="42"/>
        <v>8312.6178476006917</v>
      </c>
      <c r="I428" s="157">
        <f t="shared" si="43"/>
        <v>0</v>
      </c>
      <c r="J428" s="157">
        <f t="shared" si="44"/>
        <v>8312.6178476006917</v>
      </c>
      <c r="K428" s="157">
        <f t="shared" si="45"/>
        <v>149.99961853030163</v>
      </c>
      <c r="L428" s="157">
        <f t="shared" si="46"/>
        <v>8162.61822907039</v>
      </c>
      <c r="M428" s="167">
        <f t="shared" si="47"/>
        <v>0</v>
      </c>
      <c r="N428" s="167">
        <f t="shared" si="48"/>
        <v>0</v>
      </c>
    </row>
    <row r="429" spans="1:14" ht="15" customHeight="1" x14ac:dyDescent="0.2">
      <c r="A429" s="152"/>
      <c r="B429" s="152"/>
      <c r="C429" s="152"/>
      <c r="D429" s="152"/>
      <c r="E429" s="153">
        <f>'2.40-a,b,c,d,e'!E429</f>
        <v>37389.166666666664</v>
      </c>
      <c r="F429" s="157">
        <f>'2.40-a,b,c,d,e'!F429</f>
        <v>28.4500007629394</v>
      </c>
      <c r="G429" s="157">
        <f>'2.40-a,b,c,d,e'!G429</f>
        <v>570.00160217279824</v>
      </c>
      <c r="H429" s="157">
        <f t="shared" si="42"/>
        <v>8732.6198312431879</v>
      </c>
      <c r="I429" s="157">
        <f t="shared" si="43"/>
        <v>0</v>
      </c>
      <c r="J429" s="157">
        <f t="shared" si="44"/>
        <v>8732.6198312431879</v>
      </c>
      <c r="K429" s="157">
        <f t="shared" si="45"/>
        <v>570.0016021727979</v>
      </c>
      <c r="L429" s="157">
        <f t="shared" si="46"/>
        <v>8162.61822907039</v>
      </c>
      <c r="M429" s="167">
        <f t="shared" si="47"/>
        <v>0</v>
      </c>
      <c r="N429" s="167">
        <f t="shared" si="48"/>
        <v>0</v>
      </c>
    </row>
    <row r="430" spans="1:14" ht="15" customHeight="1" x14ac:dyDescent="0.2">
      <c r="A430" s="152"/>
      <c r="B430" s="152"/>
      <c r="C430" s="152"/>
      <c r="D430" s="152"/>
      <c r="E430" s="153">
        <f>'2.40-a,b,c,d,e'!E430</f>
        <v>37390.166666666664</v>
      </c>
      <c r="F430" s="157">
        <f>'2.40-a,b,c,d,e'!F430</f>
        <v>29.299999237060501</v>
      </c>
      <c r="G430" s="157">
        <f>'2.40-a,b,c,d,e'!G430</f>
        <v>849.9984741211008</v>
      </c>
      <c r="H430" s="157">
        <f t="shared" si="42"/>
        <v>9012.6167031914902</v>
      </c>
      <c r="I430" s="157">
        <f t="shared" si="43"/>
        <v>0</v>
      </c>
      <c r="J430" s="157">
        <f t="shared" si="44"/>
        <v>9012.6167031914902</v>
      </c>
      <c r="K430" s="157">
        <f t="shared" si="45"/>
        <v>849.99847412110012</v>
      </c>
      <c r="L430" s="157">
        <f t="shared" si="46"/>
        <v>8162.61822907039</v>
      </c>
      <c r="M430" s="167">
        <f t="shared" si="47"/>
        <v>0</v>
      </c>
      <c r="N430" s="167">
        <f t="shared" si="48"/>
        <v>0</v>
      </c>
    </row>
    <row r="431" spans="1:14" ht="15" customHeight="1" x14ac:dyDescent="0.2">
      <c r="A431" s="152"/>
      <c r="B431" s="152"/>
      <c r="C431" s="152"/>
      <c r="D431" s="152"/>
      <c r="E431" s="153">
        <f>'2.40-a,b,c,d,e'!E431</f>
        <v>37391.166666666664</v>
      </c>
      <c r="F431" s="157">
        <f>'2.40-a,b,c,d,e'!F431</f>
        <v>28.2000007629394</v>
      </c>
      <c r="G431" s="157">
        <f>'2.40-a,b,c,d,e'!G431</f>
        <v>-1099.9984741211008</v>
      </c>
      <c r="H431" s="157">
        <f t="shared" si="42"/>
        <v>7062.619754949289</v>
      </c>
      <c r="I431" s="157">
        <f t="shared" si="43"/>
        <v>0</v>
      </c>
      <c r="J431" s="157">
        <f t="shared" si="44"/>
        <v>7062.619754949289</v>
      </c>
      <c r="K431" s="157">
        <f t="shared" si="45"/>
        <v>0</v>
      </c>
      <c r="L431" s="157">
        <f t="shared" si="46"/>
        <v>7062.619754949289</v>
      </c>
      <c r="M431" s="167">
        <f t="shared" si="47"/>
        <v>0</v>
      </c>
      <c r="N431" s="167">
        <f t="shared" si="48"/>
        <v>0</v>
      </c>
    </row>
    <row r="432" spans="1:14" ht="15" customHeight="1" x14ac:dyDescent="0.2">
      <c r="A432" s="152"/>
      <c r="B432" s="152"/>
      <c r="C432" s="152"/>
      <c r="D432" s="152"/>
      <c r="E432" s="153">
        <f>'2.40-a,b,c,d,e'!E432</f>
        <v>37392.166666666664</v>
      </c>
      <c r="F432" s="157">
        <f>'2.40-a,b,c,d,e'!F432</f>
        <v>27.9699993133544</v>
      </c>
      <c r="G432" s="157">
        <f>'2.40-a,b,c,d,e'!G432</f>
        <v>-230.00144958500002</v>
      </c>
      <c r="H432" s="157">
        <f t="shared" si="42"/>
        <v>6832.618305364289</v>
      </c>
      <c r="I432" s="157">
        <f t="shared" si="43"/>
        <v>0</v>
      </c>
      <c r="J432" s="157">
        <f t="shared" si="44"/>
        <v>6832.618305364289</v>
      </c>
      <c r="K432" s="157">
        <f t="shared" si="45"/>
        <v>0</v>
      </c>
      <c r="L432" s="157">
        <f t="shared" si="46"/>
        <v>6832.618305364289</v>
      </c>
      <c r="M432" s="167">
        <f t="shared" si="47"/>
        <v>0</v>
      </c>
      <c r="N432" s="167">
        <f t="shared" si="48"/>
        <v>0</v>
      </c>
    </row>
    <row r="433" spans="1:14" ht="15" customHeight="1" x14ac:dyDescent="0.2">
      <c r="A433" s="152"/>
      <c r="B433" s="152"/>
      <c r="C433" s="152"/>
      <c r="D433" s="152"/>
      <c r="E433" s="153">
        <f>'2.40-a,b,c,d,e'!E433</f>
        <v>37393.166666666664</v>
      </c>
      <c r="F433" s="157">
        <f>'2.40-a,b,c,d,e'!F433</f>
        <v>28.2000007629394</v>
      </c>
      <c r="G433" s="157">
        <f>'2.40-a,b,c,d,e'!G433</f>
        <v>230.00144958500002</v>
      </c>
      <c r="H433" s="157">
        <f t="shared" si="42"/>
        <v>7062.619754949289</v>
      </c>
      <c r="I433" s="157">
        <f t="shared" si="43"/>
        <v>0</v>
      </c>
      <c r="J433" s="157">
        <f t="shared" si="44"/>
        <v>7062.619754949289</v>
      </c>
      <c r="K433" s="157">
        <f t="shared" si="45"/>
        <v>0</v>
      </c>
      <c r="L433" s="157">
        <f t="shared" si="46"/>
        <v>7062.619754949289</v>
      </c>
      <c r="M433" s="167">
        <f t="shared" si="47"/>
        <v>0</v>
      </c>
      <c r="N433" s="167">
        <f t="shared" si="48"/>
        <v>0</v>
      </c>
    </row>
    <row r="434" spans="1:14" ht="15" customHeight="1" x14ac:dyDescent="0.2">
      <c r="A434" s="152"/>
      <c r="B434" s="152"/>
      <c r="C434" s="152"/>
      <c r="D434" s="152"/>
      <c r="E434" s="153">
        <f>'2.40-a,b,c,d,e'!E434</f>
        <v>37396.166666666664</v>
      </c>
      <c r="F434" s="157">
        <f>'2.40-a,b,c,d,e'!F434</f>
        <v>28.2000007629394</v>
      </c>
      <c r="G434" s="157">
        <f>'2.40-a,b,c,d,e'!G434</f>
        <v>0</v>
      </c>
      <c r="H434" s="157">
        <f t="shared" si="42"/>
        <v>7062.619754949289</v>
      </c>
      <c r="I434" s="157">
        <f t="shared" si="43"/>
        <v>0</v>
      </c>
      <c r="J434" s="157">
        <f t="shared" si="44"/>
        <v>7062.619754949289</v>
      </c>
      <c r="K434" s="157">
        <f t="shared" si="45"/>
        <v>0</v>
      </c>
      <c r="L434" s="157">
        <f t="shared" si="46"/>
        <v>7062.619754949289</v>
      </c>
      <c r="M434" s="167">
        <f t="shared" si="47"/>
        <v>0</v>
      </c>
      <c r="N434" s="167">
        <f t="shared" si="48"/>
        <v>0</v>
      </c>
    </row>
    <row r="435" spans="1:14" ht="15" customHeight="1" x14ac:dyDescent="0.2">
      <c r="A435" s="152"/>
      <c r="B435" s="152"/>
      <c r="C435" s="152"/>
      <c r="D435" s="152"/>
      <c r="E435" s="153">
        <f>'2.40-a,b,c,d,e'!E435</f>
        <v>37397.166666666664</v>
      </c>
      <c r="F435" s="157">
        <f>'2.40-a,b,c,d,e'!F435</f>
        <v>27</v>
      </c>
      <c r="G435" s="157">
        <f>'2.40-a,b,c,d,e'!G435</f>
        <v>-1200.0007629393999</v>
      </c>
      <c r="H435" s="157">
        <f t="shared" si="42"/>
        <v>5862.6189920098896</v>
      </c>
      <c r="I435" s="157">
        <f t="shared" si="43"/>
        <v>2299.9992370605005</v>
      </c>
      <c r="J435" s="157">
        <f t="shared" si="44"/>
        <v>8162.61822907039</v>
      </c>
      <c r="K435" s="157">
        <f t="shared" si="45"/>
        <v>0</v>
      </c>
      <c r="L435" s="157">
        <f t="shared" si="46"/>
        <v>8162.61822907039</v>
      </c>
      <c r="M435" s="167">
        <f t="shared" si="47"/>
        <v>1</v>
      </c>
      <c r="N435" s="167">
        <f t="shared" si="48"/>
        <v>0</v>
      </c>
    </row>
    <row r="436" spans="1:14" ht="15" customHeight="1" x14ac:dyDescent="0.2">
      <c r="A436" s="152"/>
      <c r="B436" s="152"/>
      <c r="C436" s="152"/>
      <c r="D436" s="152"/>
      <c r="E436" s="153">
        <f>'2.40-a,b,c,d,e'!E436</f>
        <v>37398.166666666664</v>
      </c>
      <c r="F436" s="157">
        <f>'2.40-a,b,c,d,e'!F436</f>
        <v>26.4500007629394</v>
      </c>
      <c r="G436" s="157">
        <f>'2.40-a,b,c,d,e'!G436</f>
        <v>-549.99923706060019</v>
      </c>
      <c r="H436" s="157">
        <f t="shared" si="42"/>
        <v>7612.6189920097895</v>
      </c>
      <c r="I436" s="157">
        <f t="shared" si="43"/>
        <v>0</v>
      </c>
      <c r="J436" s="157">
        <f t="shared" si="44"/>
        <v>7612.6189920097895</v>
      </c>
      <c r="K436" s="157">
        <f t="shared" si="45"/>
        <v>0</v>
      </c>
      <c r="L436" s="157">
        <f t="shared" si="46"/>
        <v>7612.6189920097895</v>
      </c>
      <c r="M436" s="167">
        <f t="shared" si="47"/>
        <v>0</v>
      </c>
      <c r="N436" s="167">
        <f t="shared" si="48"/>
        <v>0</v>
      </c>
    </row>
    <row r="437" spans="1:14" ht="15" customHeight="1" x14ac:dyDescent="0.2">
      <c r="A437" s="152"/>
      <c r="B437" s="152"/>
      <c r="C437" s="152"/>
      <c r="D437" s="152"/>
      <c r="E437" s="153">
        <f>'2.40-a,b,c,d,e'!E437</f>
        <v>37399.166666666664</v>
      </c>
      <c r="F437" s="157">
        <f>'2.40-a,b,c,d,e'!F437</f>
        <v>26.149999618530199</v>
      </c>
      <c r="G437" s="157">
        <f>'2.40-a,b,c,d,e'!G437</f>
        <v>-300.001144409201</v>
      </c>
      <c r="H437" s="157">
        <f t="shared" si="42"/>
        <v>7312.6178476005889</v>
      </c>
      <c r="I437" s="157">
        <f t="shared" si="43"/>
        <v>0</v>
      </c>
      <c r="J437" s="157">
        <f t="shared" si="44"/>
        <v>7312.6178476005889</v>
      </c>
      <c r="K437" s="157">
        <f t="shared" si="45"/>
        <v>0</v>
      </c>
      <c r="L437" s="157">
        <f t="shared" si="46"/>
        <v>7312.6178476005889</v>
      </c>
      <c r="M437" s="167">
        <f t="shared" si="47"/>
        <v>0</v>
      </c>
      <c r="N437" s="167">
        <f t="shared" si="48"/>
        <v>0</v>
      </c>
    </row>
    <row r="438" spans="1:14" ht="15" customHeight="1" x14ac:dyDescent="0.2">
      <c r="A438" s="152"/>
      <c r="B438" s="152"/>
      <c r="C438" s="152"/>
      <c r="D438" s="152"/>
      <c r="E438" s="153">
        <f>'2.40-a,b,c,d,e'!E438</f>
        <v>37400.166666666664</v>
      </c>
      <c r="F438" s="157">
        <f>'2.40-a,b,c,d,e'!F438</f>
        <v>25.879999160766602</v>
      </c>
      <c r="G438" s="157">
        <f>'2.40-a,b,c,d,e'!G438</f>
        <v>-270.0004577635973</v>
      </c>
      <c r="H438" s="157">
        <f t="shared" si="42"/>
        <v>7042.6173898369916</v>
      </c>
      <c r="I438" s="157">
        <f t="shared" si="43"/>
        <v>0</v>
      </c>
      <c r="J438" s="157">
        <f t="shared" si="44"/>
        <v>7042.6173898369916</v>
      </c>
      <c r="K438" s="157">
        <f t="shared" si="45"/>
        <v>0</v>
      </c>
      <c r="L438" s="157">
        <f t="shared" si="46"/>
        <v>7042.6173898369916</v>
      </c>
      <c r="M438" s="167">
        <f t="shared" si="47"/>
        <v>0</v>
      </c>
      <c r="N438" s="167">
        <f t="shared" si="48"/>
        <v>0</v>
      </c>
    </row>
    <row r="439" spans="1:14" ht="15" customHeight="1" x14ac:dyDescent="0.2">
      <c r="A439" s="152"/>
      <c r="B439" s="152"/>
      <c r="C439" s="152"/>
      <c r="D439" s="152"/>
      <c r="E439" s="153">
        <f>'2.40-a,b,c,d,e'!E439</f>
        <v>37404.166666666664</v>
      </c>
      <c r="F439" s="157">
        <f>'2.40-a,b,c,d,e'!F439</f>
        <v>25.1800003051757</v>
      </c>
      <c r="G439" s="157">
        <f>'2.40-a,b,c,d,e'!G439</f>
        <v>-699.99885559090205</v>
      </c>
      <c r="H439" s="157">
        <f t="shared" si="42"/>
        <v>6342.6185342460894</v>
      </c>
      <c r="I439" s="157">
        <f t="shared" si="43"/>
        <v>0</v>
      </c>
      <c r="J439" s="157">
        <f t="shared" si="44"/>
        <v>6342.6185342460894</v>
      </c>
      <c r="K439" s="157">
        <f t="shared" si="45"/>
        <v>0</v>
      </c>
      <c r="L439" s="157">
        <f t="shared" si="46"/>
        <v>6342.6185342460894</v>
      </c>
      <c r="M439" s="167">
        <f t="shared" si="47"/>
        <v>0</v>
      </c>
      <c r="N439" s="167">
        <f t="shared" si="48"/>
        <v>0</v>
      </c>
    </row>
    <row r="440" spans="1:14" ht="15" customHeight="1" x14ac:dyDescent="0.2">
      <c r="A440" s="152"/>
      <c r="B440" s="152"/>
      <c r="C440" s="152"/>
      <c r="D440" s="152"/>
      <c r="E440" s="153">
        <f>'2.40-a,b,c,d,e'!E440</f>
        <v>37405.166666666664</v>
      </c>
      <c r="F440" s="157">
        <f>'2.40-a,b,c,d,e'!F440</f>
        <v>25.7199993133544</v>
      </c>
      <c r="G440" s="157">
        <f>'2.40-a,b,c,d,e'!G440</f>
        <v>539.99900817870025</v>
      </c>
      <c r="H440" s="157">
        <f t="shared" si="42"/>
        <v>6882.6175424247895</v>
      </c>
      <c r="I440" s="157">
        <f t="shared" si="43"/>
        <v>0</v>
      </c>
      <c r="J440" s="157">
        <f t="shared" si="44"/>
        <v>6882.6175424247895</v>
      </c>
      <c r="K440" s="157">
        <f t="shared" si="45"/>
        <v>0</v>
      </c>
      <c r="L440" s="157">
        <f t="shared" si="46"/>
        <v>6882.6175424247895</v>
      </c>
      <c r="M440" s="167">
        <f t="shared" si="47"/>
        <v>0</v>
      </c>
      <c r="N440" s="167">
        <f t="shared" si="48"/>
        <v>0</v>
      </c>
    </row>
    <row r="441" spans="1:14" ht="15" customHeight="1" x14ac:dyDescent="0.2">
      <c r="A441" s="152"/>
      <c r="B441" s="152"/>
      <c r="C441" s="152"/>
      <c r="D441" s="152"/>
      <c r="E441" s="153">
        <f>'2.40-a,b,c,d,e'!E441</f>
        <v>37406.166666666664</v>
      </c>
      <c r="F441" s="157">
        <f>'2.40-a,b,c,d,e'!F441</f>
        <v>24.7000007629394</v>
      </c>
      <c r="G441" s="157">
        <f>'2.40-a,b,c,d,e'!G441</f>
        <v>-1019.998550415</v>
      </c>
      <c r="H441" s="157">
        <f t="shared" si="42"/>
        <v>5862.6189920097895</v>
      </c>
      <c r="I441" s="157">
        <f t="shared" si="43"/>
        <v>2299.9992370606005</v>
      </c>
      <c r="J441" s="157">
        <f t="shared" si="44"/>
        <v>8162.61822907039</v>
      </c>
      <c r="K441" s="157">
        <f t="shared" si="45"/>
        <v>0</v>
      </c>
      <c r="L441" s="157">
        <f t="shared" si="46"/>
        <v>8162.61822907039</v>
      </c>
      <c r="M441" s="167">
        <f t="shared" si="47"/>
        <v>1</v>
      </c>
      <c r="N441" s="167">
        <f t="shared" si="48"/>
        <v>0</v>
      </c>
    </row>
    <row r="442" spans="1:14" ht="15" customHeight="1" x14ac:dyDescent="0.2">
      <c r="A442" s="152"/>
      <c r="B442" s="152"/>
      <c r="C442" s="152"/>
      <c r="D442" s="152"/>
      <c r="E442" s="153">
        <f>'2.40-a,b,c,d,e'!E442</f>
        <v>37407.166666666664</v>
      </c>
      <c r="F442" s="157">
        <f>'2.40-a,b,c,d,e'!F442</f>
        <v>25.350000381469702</v>
      </c>
      <c r="G442" s="157">
        <f>'2.40-a,b,c,d,e'!G442</f>
        <v>649.99961853030186</v>
      </c>
      <c r="H442" s="157">
        <f t="shared" si="42"/>
        <v>8812.6178476006917</v>
      </c>
      <c r="I442" s="157">
        <f t="shared" si="43"/>
        <v>0</v>
      </c>
      <c r="J442" s="157">
        <f t="shared" si="44"/>
        <v>8812.6178476006917</v>
      </c>
      <c r="K442" s="157">
        <f t="shared" si="45"/>
        <v>649.99961853030163</v>
      </c>
      <c r="L442" s="157">
        <f t="shared" si="46"/>
        <v>8162.61822907039</v>
      </c>
      <c r="M442" s="167">
        <f t="shared" si="47"/>
        <v>0</v>
      </c>
      <c r="N442" s="167">
        <f t="shared" si="48"/>
        <v>0</v>
      </c>
    </row>
    <row r="443" spans="1:14" ht="15" customHeight="1" x14ac:dyDescent="0.2">
      <c r="A443" s="152"/>
      <c r="B443" s="152"/>
      <c r="C443" s="152"/>
      <c r="D443" s="152"/>
      <c r="E443" s="153">
        <f>'2.40-a,b,c,d,e'!E443</f>
        <v>37410.166666666664</v>
      </c>
      <c r="F443" s="157">
        <f>'2.40-a,b,c,d,e'!F443</f>
        <v>25.110000610351499</v>
      </c>
      <c r="G443" s="157">
        <f>'2.40-a,b,c,d,e'!G443</f>
        <v>-239.99977111820314</v>
      </c>
      <c r="H443" s="157">
        <f t="shared" si="42"/>
        <v>7922.6184579521869</v>
      </c>
      <c r="I443" s="157">
        <f t="shared" si="43"/>
        <v>0</v>
      </c>
      <c r="J443" s="157">
        <f t="shared" si="44"/>
        <v>7922.6184579521869</v>
      </c>
      <c r="K443" s="157">
        <f t="shared" si="45"/>
        <v>0</v>
      </c>
      <c r="L443" s="157">
        <f t="shared" si="46"/>
        <v>7922.6184579521869</v>
      </c>
      <c r="M443" s="167">
        <f t="shared" si="47"/>
        <v>0</v>
      </c>
      <c r="N443" s="167">
        <f t="shared" si="48"/>
        <v>0</v>
      </c>
    </row>
    <row r="444" spans="1:14" ht="15" customHeight="1" x14ac:dyDescent="0.2">
      <c r="A444" s="152"/>
      <c r="B444" s="152"/>
      <c r="C444" s="152"/>
      <c r="D444" s="152"/>
      <c r="E444" s="153">
        <f>'2.40-a,b,c,d,e'!E444</f>
        <v>37411.166666666664</v>
      </c>
      <c r="F444" s="157">
        <f>'2.40-a,b,c,d,e'!F444</f>
        <v>25.299999237060501</v>
      </c>
      <c r="G444" s="157">
        <f>'2.40-a,b,c,d,e'!G444</f>
        <v>189.99862670900214</v>
      </c>
      <c r="H444" s="157">
        <f t="shared" si="42"/>
        <v>8112.6170846611894</v>
      </c>
      <c r="I444" s="157">
        <f t="shared" si="43"/>
        <v>0</v>
      </c>
      <c r="J444" s="157">
        <f t="shared" si="44"/>
        <v>8112.6170846611894</v>
      </c>
      <c r="K444" s="157">
        <f t="shared" si="45"/>
        <v>0</v>
      </c>
      <c r="L444" s="157">
        <f t="shared" si="46"/>
        <v>8112.6170846611894</v>
      </c>
      <c r="M444" s="167">
        <f t="shared" si="47"/>
        <v>0</v>
      </c>
      <c r="N444" s="167">
        <f t="shared" si="48"/>
        <v>0</v>
      </c>
    </row>
    <row r="445" spans="1:14" ht="15" customHeight="1" x14ac:dyDescent="0.2">
      <c r="A445" s="152"/>
      <c r="B445" s="152"/>
      <c r="C445" s="152"/>
      <c r="D445" s="152"/>
      <c r="E445" s="153">
        <f>'2.40-a,b,c,d,e'!E445</f>
        <v>37412.166666666664</v>
      </c>
      <c r="F445" s="157">
        <f>'2.40-a,b,c,d,e'!F445</f>
        <v>24.889999389648398</v>
      </c>
      <c r="G445" s="157">
        <f>'2.40-a,b,c,d,e'!G445</f>
        <v>-409.99984741210227</v>
      </c>
      <c r="H445" s="157">
        <f t="shared" si="42"/>
        <v>7702.6172372490873</v>
      </c>
      <c r="I445" s="157">
        <f t="shared" si="43"/>
        <v>0</v>
      </c>
      <c r="J445" s="157">
        <f t="shared" si="44"/>
        <v>7702.6172372490873</v>
      </c>
      <c r="K445" s="157">
        <f t="shared" si="45"/>
        <v>0</v>
      </c>
      <c r="L445" s="157">
        <f t="shared" si="46"/>
        <v>7702.6172372490873</v>
      </c>
      <c r="M445" s="167">
        <f t="shared" si="47"/>
        <v>0</v>
      </c>
      <c r="N445" s="167">
        <f t="shared" si="48"/>
        <v>0</v>
      </c>
    </row>
    <row r="446" spans="1:14" ht="15" customHeight="1" x14ac:dyDescent="0.2">
      <c r="A446" s="152"/>
      <c r="B446" s="152"/>
      <c r="C446" s="152"/>
      <c r="D446" s="152"/>
      <c r="E446" s="153">
        <f>'2.40-a,b,c,d,e'!E446</f>
        <v>37413.166666666664</v>
      </c>
      <c r="F446" s="157">
        <f>'2.40-a,b,c,d,e'!F446</f>
        <v>24.9300003051757</v>
      </c>
      <c r="G446" s="157">
        <f>'2.40-a,b,c,d,e'!G446</f>
        <v>40.000915527301117</v>
      </c>
      <c r="H446" s="157">
        <f t="shared" si="42"/>
        <v>7742.6181527763883</v>
      </c>
      <c r="I446" s="157">
        <f t="shared" si="43"/>
        <v>0</v>
      </c>
      <c r="J446" s="157">
        <f t="shared" si="44"/>
        <v>7742.6181527763883</v>
      </c>
      <c r="K446" s="157">
        <f t="shared" si="45"/>
        <v>0</v>
      </c>
      <c r="L446" s="157">
        <f t="shared" si="46"/>
        <v>7742.6181527763883</v>
      </c>
      <c r="M446" s="167">
        <f t="shared" si="47"/>
        <v>0</v>
      </c>
      <c r="N446" s="167">
        <f t="shared" si="48"/>
        <v>0</v>
      </c>
    </row>
    <row r="447" spans="1:14" ht="15" customHeight="1" x14ac:dyDescent="0.2">
      <c r="A447" s="152"/>
      <c r="B447" s="152"/>
      <c r="C447" s="152"/>
      <c r="D447" s="152"/>
      <c r="E447" s="153">
        <f>'2.40-a,b,c,d,e'!E447</f>
        <v>37414.166666666664</v>
      </c>
      <c r="F447" s="157">
        <f>'2.40-a,b,c,d,e'!F447</f>
        <v>24.7299995422363</v>
      </c>
      <c r="G447" s="157">
        <f>'2.40-a,b,c,d,e'!G447</f>
        <v>-200.00076293939983</v>
      </c>
      <c r="H447" s="157">
        <f t="shared" si="42"/>
        <v>7542.6173898369889</v>
      </c>
      <c r="I447" s="157">
        <f t="shared" si="43"/>
        <v>0</v>
      </c>
      <c r="J447" s="157">
        <f t="shared" si="44"/>
        <v>7542.6173898369889</v>
      </c>
      <c r="K447" s="157">
        <f t="shared" si="45"/>
        <v>0</v>
      </c>
      <c r="L447" s="157">
        <f t="shared" si="46"/>
        <v>7542.6173898369889</v>
      </c>
      <c r="M447" s="167">
        <f t="shared" si="47"/>
        <v>0</v>
      </c>
      <c r="N447" s="167">
        <f t="shared" si="48"/>
        <v>0</v>
      </c>
    </row>
    <row r="448" spans="1:14" ht="15" customHeight="1" x14ac:dyDescent="0.2">
      <c r="A448" s="152"/>
      <c r="B448" s="152"/>
      <c r="C448" s="152"/>
      <c r="D448" s="152"/>
      <c r="E448" s="153">
        <f>'2.40-a,b,c,d,e'!E448</f>
        <v>37417.166666666664</v>
      </c>
      <c r="F448" s="157">
        <f>'2.40-a,b,c,d,e'!F448</f>
        <v>24.319999694824201</v>
      </c>
      <c r="G448" s="157">
        <f>'2.40-a,b,c,d,e'!G448</f>
        <v>-409.99984741209869</v>
      </c>
      <c r="H448" s="157">
        <f t="shared" si="42"/>
        <v>7132.6175424248904</v>
      </c>
      <c r="I448" s="157">
        <f t="shared" si="43"/>
        <v>0</v>
      </c>
      <c r="J448" s="157">
        <f t="shared" si="44"/>
        <v>7132.6175424248904</v>
      </c>
      <c r="K448" s="157">
        <f t="shared" si="45"/>
        <v>0</v>
      </c>
      <c r="L448" s="157">
        <f t="shared" si="46"/>
        <v>7132.6175424248904</v>
      </c>
      <c r="M448" s="167">
        <f t="shared" si="47"/>
        <v>0</v>
      </c>
      <c r="N448" s="167">
        <f t="shared" si="48"/>
        <v>0</v>
      </c>
    </row>
    <row r="449" spans="1:14" ht="15" customHeight="1" x14ac:dyDescent="0.2">
      <c r="A449" s="152"/>
      <c r="B449" s="152"/>
      <c r="C449" s="152"/>
      <c r="D449" s="152"/>
      <c r="E449" s="153">
        <f>'2.40-a,b,c,d,e'!E449</f>
        <v>37418.166666666664</v>
      </c>
      <c r="F449" s="157">
        <f>'2.40-a,b,c,d,e'!F449</f>
        <v>24.1800003051757</v>
      </c>
      <c r="G449" s="157">
        <f>'2.40-a,b,c,d,e'!G449</f>
        <v>-139.99938964850145</v>
      </c>
      <c r="H449" s="157">
        <f t="shared" si="42"/>
        <v>6992.6181527763893</v>
      </c>
      <c r="I449" s="157">
        <f t="shared" si="43"/>
        <v>0</v>
      </c>
      <c r="J449" s="157">
        <f t="shared" si="44"/>
        <v>6992.6181527763893</v>
      </c>
      <c r="K449" s="157">
        <f t="shared" si="45"/>
        <v>0</v>
      </c>
      <c r="L449" s="157">
        <f t="shared" si="46"/>
        <v>6992.6181527763893</v>
      </c>
      <c r="M449" s="167">
        <f t="shared" si="47"/>
        <v>0</v>
      </c>
      <c r="N449" s="167">
        <f t="shared" si="48"/>
        <v>0</v>
      </c>
    </row>
    <row r="450" spans="1:14" ht="15" customHeight="1" x14ac:dyDescent="0.2">
      <c r="A450" s="152"/>
      <c r="B450" s="152"/>
      <c r="C450" s="152"/>
      <c r="D450" s="152"/>
      <c r="E450" s="153">
        <f>'2.40-a,b,c,d,e'!E450</f>
        <v>37419.166666666664</v>
      </c>
      <c r="F450" s="157">
        <f>'2.40-a,b,c,d,e'!F450</f>
        <v>24.6800003051757</v>
      </c>
      <c r="G450" s="157">
        <f>'2.40-a,b,c,d,e'!G450</f>
        <v>500</v>
      </c>
      <c r="H450" s="157">
        <f t="shared" si="42"/>
        <v>7492.6181527763893</v>
      </c>
      <c r="I450" s="157">
        <f t="shared" si="43"/>
        <v>0</v>
      </c>
      <c r="J450" s="157">
        <f t="shared" si="44"/>
        <v>7492.6181527763893</v>
      </c>
      <c r="K450" s="157">
        <f t="shared" si="45"/>
        <v>0</v>
      </c>
      <c r="L450" s="157">
        <f t="shared" si="46"/>
        <v>7492.6181527763893</v>
      </c>
      <c r="M450" s="167">
        <f t="shared" si="47"/>
        <v>0</v>
      </c>
      <c r="N450" s="167">
        <f t="shared" si="48"/>
        <v>0</v>
      </c>
    </row>
    <row r="451" spans="1:14" ht="15" customHeight="1" x14ac:dyDescent="0.2">
      <c r="A451" s="152"/>
      <c r="B451" s="152"/>
      <c r="C451" s="152"/>
      <c r="D451" s="152"/>
      <c r="E451" s="153">
        <f>'2.40-a,b,c,d,e'!E451</f>
        <v>37420.166666666664</v>
      </c>
      <c r="F451" s="157">
        <f>'2.40-a,b,c,d,e'!F451</f>
        <v>25.639999389648398</v>
      </c>
      <c r="G451" s="157">
        <f>'2.40-a,b,c,d,e'!G451</f>
        <v>959.99908447269888</v>
      </c>
      <c r="H451" s="157">
        <f t="shared" si="42"/>
        <v>8452.6172372490873</v>
      </c>
      <c r="I451" s="157">
        <f t="shared" si="43"/>
        <v>0</v>
      </c>
      <c r="J451" s="157">
        <f t="shared" si="44"/>
        <v>8452.6172372490873</v>
      </c>
      <c r="K451" s="157">
        <f t="shared" si="45"/>
        <v>289.9990081786973</v>
      </c>
      <c r="L451" s="157">
        <f t="shared" si="46"/>
        <v>8162.61822907039</v>
      </c>
      <c r="M451" s="167">
        <f t="shared" si="47"/>
        <v>0</v>
      </c>
      <c r="N451" s="167">
        <f t="shared" si="48"/>
        <v>0</v>
      </c>
    </row>
    <row r="452" spans="1:14" ht="15" customHeight="1" x14ac:dyDescent="0.2">
      <c r="A452" s="152"/>
      <c r="B452" s="152"/>
      <c r="C452" s="152"/>
      <c r="D452" s="152"/>
      <c r="E452" s="153">
        <f>'2.40-a,b,c,d,e'!E452</f>
        <v>37421.166666666664</v>
      </c>
      <c r="F452" s="157">
        <f>'2.40-a,b,c,d,e'!F452</f>
        <v>25.870000839233398</v>
      </c>
      <c r="G452" s="157">
        <f>'2.40-a,b,c,d,e'!G452</f>
        <v>230.00144958500002</v>
      </c>
      <c r="H452" s="157">
        <f t="shared" ref="H452:H515" si="49">L451+G452</f>
        <v>8392.6196786553901</v>
      </c>
      <c r="I452" s="157">
        <f t="shared" ref="I452:I515" si="50">IF(H452&lt;$B$13,$B$14-H452,0)</f>
        <v>0</v>
      </c>
      <c r="J452" s="157">
        <f t="shared" ref="J452:J515" si="51">H452+I452</f>
        <v>8392.6196786553901</v>
      </c>
      <c r="K452" s="157">
        <f t="shared" ref="K452:K515" si="52">MAX(J452-$B$14,0)</f>
        <v>230.00144958500005</v>
      </c>
      <c r="L452" s="157">
        <f t="shared" ref="L452:L515" si="53">J452-K452</f>
        <v>8162.61822907039</v>
      </c>
      <c r="M452" s="167">
        <f t="shared" ref="M452:M515" si="54">IF(I452&gt;0,1,0)</f>
        <v>0</v>
      </c>
      <c r="N452" s="167">
        <f t="shared" ref="N452:N515" si="55">IF(H452&lt;0,1,0)</f>
        <v>0</v>
      </c>
    </row>
    <row r="453" spans="1:14" ht="15" customHeight="1" x14ac:dyDescent="0.2">
      <c r="A453" s="152"/>
      <c r="B453" s="152"/>
      <c r="C453" s="152"/>
      <c r="D453" s="152"/>
      <c r="E453" s="153">
        <f>'2.40-a,b,c,d,e'!E453</f>
        <v>37424.166666666664</v>
      </c>
      <c r="F453" s="157">
        <f>'2.40-a,b,c,d,e'!F453</f>
        <v>26.090000152587798</v>
      </c>
      <c r="G453" s="157">
        <f>'2.40-a,b,c,d,e'!G453</f>
        <v>219.99931335439982</v>
      </c>
      <c r="H453" s="157">
        <f t="shared" si="49"/>
        <v>8382.6175424247904</v>
      </c>
      <c r="I453" s="157">
        <f t="shared" si="50"/>
        <v>0</v>
      </c>
      <c r="J453" s="157">
        <f t="shared" si="51"/>
        <v>8382.6175424247904</v>
      </c>
      <c r="K453" s="157">
        <f t="shared" si="52"/>
        <v>219.99931335440033</v>
      </c>
      <c r="L453" s="157">
        <f t="shared" si="53"/>
        <v>8162.61822907039</v>
      </c>
      <c r="M453" s="167">
        <f t="shared" si="54"/>
        <v>0</v>
      </c>
      <c r="N453" s="167">
        <f t="shared" si="55"/>
        <v>0</v>
      </c>
    </row>
    <row r="454" spans="1:14" ht="15" customHeight="1" x14ac:dyDescent="0.2">
      <c r="A454" s="152"/>
      <c r="B454" s="152"/>
      <c r="C454" s="152"/>
      <c r="D454" s="152"/>
      <c r="E454" s="153">
        <f>'2.40-a,b,c,d,e'!E454</f>
        <v>37425.166666666664</v>
      </c>
      <c r="F454" s="157">
        <f>'2.40-a,b,c,d,e'!F454</f>
        <v>25.350000381469702</v>
      </c>
      <c r="G454" s="157">
        <f>'2.40-a,b,c,d,e'!G454</f>
        <v>-739.99977111809653</v>
      </c>
      <c r="H454" s="157">
        <f t="shared" si="49"/>
        <v>7422.6184579522933</v>
      </c>
      <c r="I454" s="157">
        <f t="shared" si="50"/>
        <v>0</v>
      </c>
      <c r="J454" s="157">
        <f t="shared" si="51"/>
        <v>7422.6184579522933</v>
      </c>
      <c r="K454" s="157">
        <f t="shared" si="52"/>
        <v>0</v>
      </c>
      <c r="L454" s="157">
        <f t="shared" si="53"/>
        <v>7422.6184579522933</v>
      </c>
      <c r="M454" s="167">
        <f t="shared" si="54"/>
        <v>0</v>
      </c>
      <c r="N454" s="167">
        <f t="shared" si="55"/>
        <v>0</v>
      </c>
    </row>
    <row r="455" spans="1:14" ht="15" customHeight="1" x14ac:dyDescent="0.2">
      <c r="A455" s="152"/>
      <c r="B455" s="152"/>
      <c r="C455" s="152"/>
      <c r="D455" s="152"/>
      <c r="E455" s="153">
        <f>'2.40-a,b,c,d,e'!E455</f>
        <v>37426.166666666664</v>
      </c>
      <c r="F455" s="157">
        <f>'2.40-a,b,c,d,e'!F455</f>
        <v>25.299999237060501</v>
      </c>
      <c r="G455" s="157">
        <f>'2.40-a,b,c,d,e'!G455</f>
        <v>-50.001144409201004</v>
      </c>
      <c r="H455" s="157">
        <f t="shared" si="49"/>
        <v>7372.6173135430927</v>
      </c>
      <c r="I455" s="157">
        <f t="shared" si="50"/>
        <v>0</v>
      </c>
      <c r="J455" s="157">
        <f t="shared" si="51"/>
        <v>7372.6173135430927</v>
      </c>
      <c r="K455" s="157">
        <f t="shared" si="52"/>
        <v>0</v>
      </c>
      <c r="L455" s="157">
        <f t="shared" si="53"/>
        <v>7372.6173135430927</v>
      </c>
      <c r="M455" s="167">
        <f t="shared" si="54"/>
        <v>0</v>
      </c>
      <c r="N455" s="167">
        <f t="shared" si="55"/>
        <v>0</v>
      </c>
    </row>
    <row r="456" spans="1:14" ht="15" customHeight="1" x14ac:dyDescent="0.2">
      <c r="A456" s="152"/>
      <c r="B456" s="152"/>
      <c r="C456" s="152"/>
      <c r="D456" s="152"/>
      <c r="E456" s="153">
        <f>'2.40-a,b,c,d,e'!E456</f>
        <v>37427.166666666664</v>
      </c>
      <c r="F456" s="157">
        <f>'2.40-a,b,c,d,e'!F456</f>
        <v>25.600000381469702</v>
      </c>
      <c r="G456" s="157">
        <f>'2.40-a,b,c,d,e'!G456</f>
        <v>300.001144409201</v>
      </c>
      <c r="H456" s="157">
        <f t="shared" si="49"/>
        <v>7672.6184579522933</v>
      </c>
      <c r="I456" s="157">
        <f t="shared" si="50"/>
        <v>0</v>
      </c>
      <c r="J456" s="157">
        <f t="shared" si="51"/>
        <v>7672.6184579522933</v>
      </c>
      <c r="K456" s="157">
        <f t="shared" si="52"/>
        <v>0</v>
      </c>
      <c r="L456" s="157">
        <f t="shared" si="53"/>
        <v>7672.6184579522933</v>
      </c>
      <c r="M456" s="167">
        <f t="shared" si="54"/>
        <v>0</v>
      </c>
      <c r="N456" s="167">
        <f t="shared" si="55"/>
        <v>0</v>
      </c>
    </row>
    <row r="457" spans="1:14" ht="15" customHeight="1" x14ac:dyDescent="0.2">
      <c r="A457" s="152"/>
      <c r="B457" s="152"/>
      <c r="C457" s="152"/>
      <c r="D457" s="152"/>
      <c r="E457" s="153">
        <f>'2.40-a,b,c,d,e'!E457</f>
        <v>37428.166666666664</v>
      </c>
      <c r="F457" s="157">
        <f>'2.40-a,b,c,d,e'!F457</f>
        <v>25.75</v>
      </c>
      <c r="G457" s="157">
        <f>'2.40-a,b,c,d,e'!G457</f>
        <v>149.99961853029831</v>
      </c>
      <c r="H457" s="157">
        <f t="shared" si="49"/>
        <v>7822.6180764825913</v>
      </c>
      <c r="I457" s="157">
        <f t="shared" si="50"/>
        <v>0</v>
      </c>
      <c r="J457" s="157">
        <f t="shared" si="51"/>
        <v>7822.6180764825913</v>
      </c>
      <c r="K457" s="157">
        <f t="shared" si="52"/>
        <v>0</v>
      </c>
      <c r="L457" s="157">
        <f t="shared" si="53"/>
        <v>7822.6180764825913</v>
      </c>
      <c r="M457" s="167">
        <f t="shared" si="54"/>
        <v>0</v>
      </c>
      <c r="N457" s="167">
        <f t="shared" si="55"/>
        <v>0</v>
      </c>
    </row>
    <row r="458" spans="1:14" ht="15" customHeight="1" x14ac:dyDescent="0.2">
      <c r="A458" s="152"/>
      <c r="B458" s="152"/>
      <c r="C458" s="152"/>
      <c r="D458" s="152"/>
      <c r="E458" s="153">
        <f>'2.40-a,b,c,d,e'!E458</f>
        <v>37431.166666666664</v>
      </c>
      <c r="F458" s="157">
        <f>'2.40-a,b,c,d,e'!F458</f>
        <v>26.4699993133544</v>
      </c>
      <c r="G458" s="157">
        <f>'2.40-a,b,c,d,e'!G458</f>
        <v>719.99931335439987</v>
      </c>
      <c r="H458" s="157">
        <f t="shared" si="49"/>
        <v>8542.6173898369907</v>
      </c>
      <c r="I458" s="157">
        <f t="shared" si="50"/>
        <v>0</v>
      </c>
      <c r="J458" s="157">
        <f t="shared" si="51"/>
        <v>8542.6173898369907</v>
      </c>
      <c r="K458" s="157">
        <f t="shared" si="52"/>
        <v>379.99916076660065</v>
      </c>
      <c r="L458" s="157">
        <f t="shared" si="53"/>
        <v>8162.61822907039</v>
      </c>
      <c r="M458" s="167">
        <f t="shared" si="54"/>
        <v>0</v>
      </c>
      <c r="N458" s="167">
        <f t="shared" si="55"/>
        <v>0</v>
      </c>
    </row>
    <row r="459" spans="1:14" ht="15" customHeight="1" x14ac:dyDescent="0.2">
      <c r="A459" s="152"/>
      <c r="B459" s="152"/>
      <c r="C459" s="152"/>
      <c r="D459" s="152"/>
      <c r="E459" s="153">
        <f>'2.40-a,b,c,d,e'!E459</f>
        <v>37432.166666666664</v>
      </c>
      <c r="F459" s="157">
        <f>'2.40-a,b,c,d,e'!F459</f>
        <v>26.319999694824201</v>
      </c>
      <c r="G459" s="157">
        <f>'2.40-a,b,c,d,e'!G459</f>
        <v>-149.99961853019883</v>
      </c>
      <c r="H459" s="157">
        <f t="shared" si="49"/>
        <v>8012.6186105401912</v>
      </c>
      <c r="I459" s="157">
        <f t="shared" si="50"/>
        <v>0</v>
      </c>
      <c r="J459" s="157">
        <f t="shared" si="51"/>
        <v>8012.6186105401912</v>
      </c>
      <c r="K459" s="157">
        <f t="shared" si="52"/>
        <v>0</v>
      </c>
      <c r="L459" s="157">
        <f t="shared" si="53"/>
        <v>8012.6186105401912</v>
      </c>
      <c r="M459" s="167">
        <f t="shared" si="54"/>
        <v>0</v>
      </c>
      <c r="N459" s="167">
        <f t="shared" si="55"/>
        <v>0</v>
      </c>
    </row>
    <row r="460" spans="1:14" ht="15" customHeight="1" x14ac:dyDescent="0.2">
      <c r="A460" s="152"/>
      <c r="B460" s="152"/>
      <c r="C460" s="152"/>
      <c r="D460" s="152"/>
      <c r="E460" s="153">
        <f>'2.40-a,b,c,d,e'!E460</f>
        <v>37433.166666666664</v>
      </c>
      <c r="F460" s="157">
        <f>'2.40-a,b,c,d,e'!F460</f>
        <v>26.7600002288818</v>
      </c>
      <c r="G460" s="157">
        <f>'2.40-a,b,c,d,e'!G460</f>
        <v>440.00053405759945</v>
      </c>
      <c r="H460" s="157">
        <f t="shared" si="49"/>
        <v>8452.6191445977911</v>
      </c>
      <c r="I460" s="157">
        <f t="shared" si="50"/>
        <v>0</v>
      </c>
      <c r="J460" s="157">
        <f t="shared" si="51"/>
        <v>8452.6191445977911</v>
      </c>
      <c r="K460" s="157">
        <f t="shared" si="52"/>
        <v>290.00091552740105</v>
      </c>
      <c r="L460" s="157">
        <f t="shared" si="53"/>
        <v>8162.61822907039</v>
      </c>
      <c r="M460" s="167">
        <f t="shared" si="54"/>
        <v>0</v>
      </c>
      <c r="N460" s="167">
        <f t="shared" si="55"/>
        <v>0</v>
      </c>
    </row>
    <row r="461" spans="1:14" ht="15" customHeight="1" x14ac:dyDescent="0.2">
      <c r="A461" s="152"/>
      <c r="B461" s="152"/>
      <c r="C461" s="152"/>
      <c r="D461" s="152"/>
      <c r="E461" s="153">
        <f>'2.40-a,b,c,d,e'!E461</f>
        <v>37434.166666666664</v>
      </c>
      <c r="F461" s="157">
        <f>'2.40-a,b,c,d,e'!F461</f>
        <v>26.860000610351499</v>
      </c>
      <c r="G461" s="157">
        <f>'2.40-a,b,c,d,e'!G461</f>
        <v>100.00038146969814</v>
      </c>
      <c r="H461" s="157">
        <f t="shared" si="49"/>
        <v>8262.6186105400884</v>
      </c>
      <c r="I461" s="157">
        <f t="shared" si="50"/>
        <v>0</v>
      </c>
      <c r="J461" s="157">
        <f t="shared" si="51"/>
        <v>8262.6186105400884</v>
      </c>
      <c r="K461" s="157">
        <f t="shared" si="52"/>
        <v>100.00038146969837</v>
      </c>
      <c r="L461" s="157">
        <f t="shared" si="53"/>
        <v>8162.61822907039</v>
      </c>
      <c r="M461" s="167">
        <f t="shared" si="54"/>
        <v>0</v>
      </c>
      <c r="N461" s="167">
        <f t="shared" si="55"/>
        <v>0</v>
      </c>
    </row>
    <row r="462" spans="1:14" ht="15" customHeight="1" x14ac:dyDescent="0.2">
      <c r="A462" s="152"/>
      <c r="B462" s="152"/>
      <c r="C462" s="152"/>
      <c r="D462" s="152"/>
      <c r="E462" s="153">
        <f>'2.40-a,b,c,d,e'!E462</f>
        <v>37435.166666666664</v>
      </c>
      <c r="F462" s="157">
        <f>'2.40-a,b,c,d,e'!F462</f>
        <v>26.860000610351499</v>
      </c>
      <c r="G462" s="157">
        <f>'2.40-a,b,c,d,e'!G462</f>
        <v>0</v>
      </c>
      <c r="H462" s="157">
        <f t="shared" si="49"/>
        <v>8162.61822907039</v>
      </c>
      <c r="I462" s="157">
        <f t="shared" si="50"/>
        <v>0</v>
      </c>
      <c r="J462" s="157">
        <f t="shared" si="51"/>
        <v>8162.61822907039</v>
      </c>
      <c r="K462" s="157">
        <f t="shared" si="52"/>
        <v>0</v>
      </c>
      <c r="L462" s="157">
        <f t="shared" si="53"/>
        <v>8162.61822907039</v>
      </c>
      <c r="M462" s="167">
        <f t="shared" si="54"/>
        <v>0</v>
      </c>
      <c r="N462" s="167">
        <f t="shared" si="55"/>
        <v>0</v>
      </c>
    </row>
    <row r="463" spans="1:14" ht="15" customHeight="1" x14ac:dyDescent="0.2">
      <c r="A463" s="152"/>
      <c r="B463" s="152"/>
      <c r="C463" s="152"/>
      <c r="D463" s="152"/>
      <c r="E463" s="153">
        <f>'2.40-a,b,c,d,e'!E463</f>
        <v>37438.166666666664</v>
      </c>
      <c r="F463" s="157">
        <f>'2.40-a,b,c,d,e'!F463</f>
        <v>26.809999465942301</v>
      </c>
      <c r="G463" s="157">
        <f>'2.40-a,b,c,d,e'!G463</f>
        <v>-50.001144409197451</v>
      </c>
      <c r="H463" s="157">
        <f t="shared" si="49"/>
        <v>8112.6170846611922</v>
      </c>
      <c r="I463" s="157">
        <f t="shared" si="50"/>
        <v>0</v>
      </c>
      <c r="J463" s="157">
        <f t="shared" si="51"/>
        <v>8112.6170846611922</v>
      </c>
      <c r="K463" s="157">
        <f t="shared" si="52"/>
        <v>0</v>
      </c>
      <c r="L463" s="157">
        <f t="shared" si="53"/>
        <v>8112.6170846611922</v>
      </c>
      <c r="M463" s="167">
        <f t="shared" si="54"/>
        <v>0</v>
      </c>
      <c r="N463" s="167">
        <f t="shared" si="55"/>
        <v>0</v>
      </c>
    </row>
    <row r="464" spans="1:14" ht="15" customHeight="1" x14ac:dyDescent="0.2">
      <c r="A464" s="152"/>
      <c r="B464" s="152"/>
      <c r="C464" s="152"/>
      <c r="D464" s="152"/>
      <c r="E464" s="153">
        <f>'2.40-a,b,c,d,e'!E464</f>
        <v>37439.166666666664</v>
      </c>
      <c r="F464" s="157">
        <f>'2.40-a,b,c,d,e'!F464</f>
        <v>26.770000457763601</v>
      </c>
      <c r="G464" s="157">
        <f>'2.40-a,b,c,d,e'!G464</f>
        <v>-39.999008178700279</v>
      </c>
      <c r="H464" s="157">
        <f t="shared" si="49"/>
        <v>8072.6180764824921</v>
      </c>
      <c r="I464" s="157">
        <f t="shared" si="50"/>
        <v>0</v>
      </c>
      <c r="J464" s="157">
        <f t="shared" si="51"/>
        <v>8072.6180764824921</v>
      </c>
      <c r="K464" s="157">
        <f t="shared" si="52"/>
        <v>0</v>
      </c>
      <c r="L464" s="157">
        <f t="shared" si="53"/>
        <v>8072.6180764824921</v>
      </c>
      <c r="M464" s="167">
        <f t="shared" si="54"/>
        <v>0</v>
      </c>
      <c r="N464" s="167">
        <f t="shared" si="55"/>
        <v>0</v>
      </c>
    </row>
    <row r="465" spans="1:14" ht="15" customHeight="1" x14ac:dyDescent="0.2">
      <c r="A465" s="152"/>
      <c r="B465" s="152"/>
      <c r="C465" s="152"/>
      <c r="D465" s="152"/>
      <c r="E465" s="153">
        <f>'2.40-a,b,c,d,e'!E465</f>
        <v>37440.166666666664</v>
      </c>
      <c r="F465" s="157">
        <f>'2.40-a,b,c,d,e'!F465</f>
        <v>26.799999237060501</v>
      </c>
      <c r="G465" s="157">
        <f>'2.40-a,b,c,d,e'!G465</f>
        <v>29.998779296899869</v>
      </c>
      <c r="H465" s="157">
        <f t="shared" si="49"/>
        <v>8102.6168557793917</v>
      </c>
      <c r="I465" s="157">
        <f t="shared" si="50"/>
        <v>0</v>
      </c>
      <c r="J465" s="157">
        <f t="shared" si="51"/>
        <v>8102.6168557793917</v>
      </c>
      <c r="K465" s="157">
        <f t="shared" si="52"/>
        <v>0</v>
      </c>
      <c r="L465" s="157">
        <f t="shared" si="53"/>
        <v>8102.6168557793917</v>
      </c>
      <c r="M465" s="167">
        <f t="shared" si="54"/>
        <v>0</v>
      </c>
      <c r="N465" s="167">
        <f t="shared" si="55"/>
        <v>0</v>
      </c>
    </row>
    <row r="466" spans="1:14" ht="15" customHeight="1" x14ac:dyDescent="0.2">
      <c r="A466" s="152"/>
      <c r="B466" s="152"/>
      <c r="C466" s="152"/>
      <c r="D466" s="152"/>
      <c r="E466" s="153">
        <f>'2.40-a,b,c,d,e'!E466</f>
        <v>37445.166666666664</v>
      </c>
      <c r="F466" s="157">
        <f>'2.40-a,b,c,d,e'!F466</f>
        <v>26.069999694824201</v>
      </c>
      <c r="G466" s="157">
        <f>'2.40-a,b,c,d,e'!G466</f>
        <v>-729.9995422362997</v>
      </c>
      <c r="H466" s="157">
        <f t="shared" si="49"/>
        <v>7372.6173135430918</v>
      </c>
      <c r="I466" s="157">
        <f t="shared" si="50"/>
        <v>0</v>
      </c>
      <c r="J466" s="157">
        <f t="shared" si="51"/>
        <v>7372.6173135430918</v>
      </c>
      <c r="K466" s="157">
        <f t="shared" si="52"/>
        <v>0</v>
      </c>
      <c r="L466" s="157">
        <f t="shared" si="53"/>
        <v>7372.6173135430918</v>
      </c>
      <c r="M466" s="167">
        <f t="shared" si="54"/>
        <v>0</v>
      </c>
      <c r="N466" s="167">
        <f t="shared" si="55"/>
        <v>0</v>
      </c>
    </row>
    <row r="467" spans="1:14" ht="15" customHeight="1" x14ac:dyDescent="0.2">
      <c r="A467" s="152"/>
      <c r="B467" s="152"/>
      <c r="C467" s="152"/>
      <c r="D467" s="152"/>
      <c r="E467" s="153">
        <f>'2.40-a,b,c,d,e'!E467</f>
        <v>37446.166666666664</v>
      </c>
      <c r="F467" s="157">
        <f>'2.40-a,b,c,d,e'!F467</f>
        <v>26.090000152587798</v>
      </c>
      <c r="G467" s="157">
        <f>'2.40-a,b,c,d,e'!G467</f>
        <v>20.000457763597268</v>
      </c>
      <c r="H467" s="157">
        <f t="shared" si="49"/>
        <v>7392.6177713066891</v>
      </c>
      <c r="I467" s="157">
        <f t="shared" si="50"/>
        <v>0</v>
      </c>
      <c r="J467" s="157">
        <f t="shared" si="51"/>
        <v>7392.6177713066891</v>
      </c>
      <c r="K467" s="157">
        <f t="shared" si="52"/>
        <v>0</v>
      </c>
      <c r="L467" s="157">
        <f t="shared" si="53"/>
        <v>7392.6177713066891</v>
      </c>
      <c r="M467" s="167">
        <f t="shared" si="54"/>
        <v>0</v>
      </c>
      <c r="N467" s="167">
        <f t="shared" si="55"/>
        <v>0</v>
      </c>
    </row>
    <row r="468" spans="1:14" ht="15" customHeight="1" x14ac:dyDescent="0.2">
      <c r="A468" s="152"/>
      <c r="B468" s="152"/>
      <c r="C468" s="152"/>
      <c r="D468" s="152"/>
      <c r="E468" s="153">
        <f>'2.40-a,b,c,d,e'!E468</f>
        <v>37447.166666666664</v>
      </c>
      <c r="F468" s="157">
        <f>'2.40-a,b,c,d,e'!F468</f>
        <v>26.770000457763601</v>
      </c>
      <c r="G468" s="157">
        <f>'2.40-a,b,c,d,e'!G468</f>
        <v>680.00030517580262</v>
      </c>
      <c r="H468" s="157">
        <f t="shared" si="49"/>
        <v>8072.6180764824912</v>
      </c>
      <c r="I468" s="157">
        <f t="shared" si="50"/>
        <v>0</v>
      </c>
      <c r="J468" s="157">
        <f t="shared" si="51"/>
        <v>8072.6180764824912</v>
      </c>
      <c r="K468" s="157">
        <f t="shared" si="52"/>
        <v>0</v>
      </c>
      <c r="L468" s="157">
        <f t="shared" si="53"/>
        <v>8072.6180764824912</v>
      </c>
      <c r="M468" s="167">
        <f t="shared" si="54"/>
        <v>0</v>
      </c>
      <c r="N468" s="167">
        <f t="shared" si="55"/>
        <v>0</v>
      </c>
    </row>
    <row r="469" spans="1:14" ht="15" customHeight="1" x14ac:dyDescent="0.2">
      <c r="A469" s="152"/>
      <c r="B469" s="152"/>
      <c r="C469" s="152"/>
      <c r="D469" s="152"/>
      <c r="E469" s="153">
        <f>'2.40-a,b,c,d,e'!E469</f>
        <v>37448.166666666664</v>
      </c>
      <c r="F469" s="157">
        <f>'2.40-a,b,c,d,e'!F469</f>
        <v>26.829999923706001</v>
      </c>
      <c r="G469" s="157">
        <f>'2.40-a,b,c,d,e'!G469</f>
        <v>59.999465942400576</v>
      </c>
      <c r="H469" s="157">
        <f t="shared" si="49"/>
        <v>8132.6175424248922</v>
      </c>
      <c r="I469" s="157">
        <f t="shared" si="50"/>
        <v>0</v>
      </c>
      <c r="J469" s="157">
        <f t="shared" si="51"/>
        <v>8132.6175424248922</v>
      </c>
      <c r="K469" s="157">
        <f t="shared" si="52"/>
        <v>0</v>
      </c>
      <c r="L469" s="157">
        <f t="shared" si="53"/>
        <v>8132.6175424248922</v>
      </c>
      <c r="M469" s="167">
        <f t="shared" si="54"/>
        <v>0</v>
      </c>
      <c r="N469" s="167">
        <f t="shared" si="55"/>
        <v>0</v>
      </c>
    </row>
    <row r="470" spans="1:14" ht="15" customHeight="1" x14ac:dyDescent="0.2">
      <c r="A470" s="152"/>
      <c r="B470" s="152"/>
      <c r="C470" s="152"/>
      <c r="D470" s="152"/>
      <c r="E470" s="153">
        <f>'2.40-a,b,c,d,e'!E470</f>
        <v>37449.166666666664</v>
      </c>
      <c r="F470" s="157">
        <f>'2.40-a,b,c,d,e'!F470</f>
        <v>27.4699993133544</v>
      </c>
      <c r="G470" s="157">
        <f>'2.40-a,b,c,d,e'!G470</f>
        <v>639.99938964839839</v>
      </c>
      <c r="H470" s="157">
        <f t="shared" si="49"/>
        <v>8772.6169320732915</v>
      </c>
      <c r="I470" s="157">
        <f t="shared" si="50"/>
        <v>0</v>
      </c>
      <c r="J470" s="157">
        <f t="shared" si="51"/>
        <v>8772.6169320732915</v>
      </c>
      <c r="K470" s="157">
        <f t="shared" si="52"/>
        <v>609.99870300290149</v>
      </c>
      <c r="L470" s="157">
        <f t="shared" si="53"/>
        <v>8162.61822907039</v>
      </c>
      <c r="M470" s="167">
        <f t="shared" si="54"/>
        <v>0</v>
      </c>
      <c r="N470" s="167">
        <f t="shared" si="55"/>
        <v>0</v>
      </c>
    </row>
    <row r="471" spans="1:14" ht="15" customHeight="1" x14ac:dyDescent="0.2">
      <c r="A471" s="152"/>
      <c r="B471" s="152"/>
      <c r="C471" s="152"/>
      <c r="D471" s="152"/>
      <c r="E471" s="153">
        <f>'2.40-a,b,c,d,e'!E471</f>
        <v>37452.166666666664</v>
      </c>
      <c r="F471" s="157">
        <f>'2.40-a,b,c,d,e'!F471</f>
        <v>27.069999694824201</v>
      </c>
      <c r="G471" s="157">
        <f>'2.40-a,b,c,d,e'!G471</f>
        <v>-399.99961853019886</v>
      </c>
      <c r="H471" s="157">
        <f t="shared" si="49"/>
        <v>7762.6186105401912</v>
      </c>
      <c r="I471" s="157">
        <f t="shared" si="50"/>
        <v>0</v>
      </c>
      <c r="J471" s="157">
        <f t="shared" si="51"/>
        <v>7762.6186105401912</v>
      </c>
      <c r="K471" s="157">
        <f t="shared" si="52"/>
        <v>0</v>
      </c>
      <c r="L471" s="157">
        <f t="shared" si="53"/>
        <v>7762.6186105401912</v>
      </c>
      <c r="M471" s="167">
        <f t="shared" si="54"/>
        <v>0</v>
      </c>
      <c r="N471" s="167">
        <f t="shared" si="55"/>
        <v>0</v>
      </c>
    </row>
    <row r="472" spans="1:14" ht="15" customHeight="1" x14ac:dyDescent="0.2">
      <c r="A472" s="152"/>
      <c r="B472" s="152"/>
      <c r="C472" s="152"/>
      <c r="D472" s="152"/>
      <c r="E472" s="153">
        <f>'2.40-a,b,c,d,e'!E472</f>
        <v>37453.166666666664</v>
      </c>
      <c r="F472" s="157">
        <f>'2.40-a,b,c,d,e'!F472</f>
        <v>27.75</v>
      </c>
      <c r="G472" s="157">
        <f>'2.40-a,b,c,d,e'!G472</f>
        <v>680.00030517579899</v>
      </c>
      <c r="H472" s="157">
        <f t="shared" si="49"/>
        <v>8442.6189157159897</v>
      </c>
      <c r="I472" s="157">
        <f t="shared" si="50"/>
        <v>0</v>
      </c>
      <c r="J472" s="157">
        <f t="shared" si="51"/>
        <v>8442.6189157159897</v>
      </c>
      <c r="K472" s="157">
        <f t="shared" si="52"/>
        <v>280.00068664559967</v>
      </c>
      <c r="L472" s="157">
        <f t="shared" si="53"/>
        <v>8162.61822907039</v>
      </c>
      <c r="M472" s="167">
        <f t="shared" si="54"/>
        <v>0</v>
      </c>
      <c r="N472" s="167">
        <f t="shared" si="55"/>
        <v>0</v>
      </c>
    </row>
    <row r="473" spans="1:14" ht="15" customHeight="1" x14ac:dyDescent="0.2">
      <c r="A473" s="152"/>
      <c r="B473" s="152"/>
      <c r="C473" s="152"/>
      <c r="D473" s="152"/>
      <c r="E473" s="153">
        <f>'2.40-a,b,c,d,e'!E473</f>
        <v>37454.166666666664</v>
      </c>
      <c r="F473" s="157">
        <f>'2.40-a,b,c,d,e'!F473</f>
        <v>27.879999160766602</v>
      </c>
      <c r="G473" s="157">
        <f>'2.40-a,b,c,d,e'!G473</f>
        <v>129.99916076660156</v>
      </c>
      <c r="H473" s="157">
        <f t="shared" si="49"/>
        <v>8292.6173898369925</v>
      </c>
      <c r="I473" s="157">
        <f t="shared" si="50"/>
        <v>0</v>
      </c>
      <c r="J473" s="157">
        <f t="shared" si="51"/>
        <v>8292.6173898369925</v>
      </c>
      <c r="K473" s="157">
        <f t="shared" si="52"/>
        <v>129.99916076660247</v>
      </c>
      <c r="L473" s="157">
        <f t="shared" si="53"/>
        <v>8162.61822907039</v>
      </c>
      <c r="M473" s="167">
        <f t="shared" si="54"/>
        <v>0</v>
      </c>
      <c r="N473" s="167">
        <f t="shared" si="55"/>
        <v>0</v>
      </c>
    </row>
    <row r="474" spans="1:14" ht="15" customHeight="1" x14ac:dyDescent="0.2">
      <c r="A474" s="152"/>
      <c r="B474" s="152"/>
      <c r="C474" s="152"/>
      <c r="D474" s="152"/>
      <c r="E474" s="153">
        <f>'2.40-a,b,c,d,e'!E474</f>
        <v>37455.166666666664</v>
      </c>
      <c r="F474" s="157">
        <f>'2.40-a,b,c,d,e'!F474</f>
        <v>27.569999694824201</v>
      </c>
      <c r="G474" s="157">
        <f>'2.40-a,b,c,d,e'!G474</f>
        <v>-309.99946594240055</v>
      </c>
      <c r="H474" s="157">
        <f t="shared" si="49"/>
        <v>7852.61876312799</v>
      </c>
      <c r="I474" s="157">
        <f t="shared" si="50"/>
        <v>0</v>
      </c>
      <c r="J474" s="157">
        <f t="shared" si="51"/>
        <v>7852.61876312799</v>
      </c>
      <c r="K474" s="157">
        <f t="shared" si="52"/>
        <v>0</v>
      </c>
      <c r="L474" s="157">
        <f t="shared" si="53"/>
        <v>7852.61876312799</v>
      </c>
      <c r="M474" s="167">
        <f t="shared" si="54"/>
        <v>0</v>
      </c>
      <c r="N474" s="167">
        <f t="shared" si="55"/>
        <v>0</v>
      </c>
    </row>
    <row r="475" spans="1:14" ht="15" customHeight="1" x14ac:dyDescent="0.2">
      <c r="A475" s="152"/>
      <c r="B475" s="152"/>
      <c r="C475" s="152"/>
      <c r="D475" s="152"/>
      <c r="E475" s="153">
        <f>'2.40-a,b,c,d,e'!E475</f>
        <v>37456.166666666664</v>
      </c>
      <c r="F475" s="157">
        <f>'2.40-a,b,c,d,e'!F475</f>
        <v>27.829999923706001</v>
      </c>
      <c r="G475" s="157">
        <f>'2.40-a,b,c,d,e'!G475</f>
        <v>260.00022888180041</v>
      </c>
      <c r="H475" s="157">
        <f t="shared" si="49"/>
        <v>8112.6189920097904</v>
      </c>
      <c r="I475" s="157">
        <f t="shared" si="50"/>
        <v>0</v>
      </c>
      <c r="J475" s="157">
        <f t="shared" si="51"/>
        <v>8112.6189920097904</v>
      </c>
      <c r="K475" s="157">
        <f t="shared" si="52"/>
        <v>0</v>
      </c>
      <c r="L475" s="157">
        <f t="shared" si="53"/>
        <v>8112.6189920097904</v>
      </c>
      <c r="M475" s="167">
        <f t="shared" si="54"/>
        <v>0</v>
      </c>
      <c r="N475" s="167">
        <f t="shared" si="55"/>
        <v>0</v>
      </c>
    </row>
    <row r="476" spans="1:14" ht="15" customHeight="1" x14ac:dyDescent="0.2">
      <c r="A476" s="152"/>
      <c r="B476" s="152"/>
      <c r="C476" s="152"/>
      <c r="D476" s="152"/>
      <c r="E476" s="153">
        <f>'2.40-a,b,c,d,e'!E476</f>
        <v>37459.166666666664</v>
      </c>
      <c r="F476" s="157">
        <f>'2.40-a,b,c,d,e'!F476</f>
        <v>26.600000381469702</v>
      </c>
      <c r="G476" s="157">
        <f>'2.40-a,b,c,d,e'!G476</f>
        <v>-1229.9995422362997</v>
      </c>
      <c r="H476" s="157">
        <f t="shared" si="49"/>
        <v>6882.6194497734905</v>
      </c>
      <c r="I476" s="157">
        <f t="shared" si="50"/>
        <v>0</v>
      </c>
      <c r="J476" s="157">
        <f t="shared" si="51"/>
        <v>6882.6194497734905</v>
      </c>
      <c r="K476" s="157">
        <f t="shared" si="52"/>
        <v>0</v>
      </c>
      <c r="L476" s="157">
        <f t="shared" si="53"/>
        <v>6882.6194497734905</v>
      </c>
      <c r="M476" s="167">
        <f t="shared" si="54"/>
        <v>0</v>
      </c>
      <c r="N476" s="167">
        <f t="shared" si="55"/>
        <v>0</v>
      </c>
    </row>
    <row r="477" spans="1:14" ht="15" customHeight="1" x14ac:dyDescent="0.2">
      <c r="A477" s="152"/>
      <c r="B477" s="152"/>
      <c r="C477" s="152"/>
      <c r="D477" s="152"/>
      <c r="E477" s="153">
        <f>'2.40-a,b,c,d,e'!E477</f>
        <v>37460.166666666664</v>
      </c>
      <c r="F477" s="157">
        <f>'2.40-a,b,c,d,e'!F477</f>
        <v>26.309999465942301</v>
      </c>
      <c r="G477" s="157">
        <f>'2.40-a,b,c,d,e'!G477</f>
        <v>-290.00091552740059</v>
      </c>
      <c r="H477" s="157">
        <f t="shared" si="49"/>
        <v>6592.6185342460903</v>
      </c>
      <c r="I477" s="157">
        <f t="shared" si="50"/>
        <v>0</v>
      </c>
      <c r="J477" s="157">
        <f t="shared" si="51"/>
        <v>6592.6185342460903</v>
      </c>
      <c r="K477" s="157">
        <f t="shared" si="52"/>
        <v>0</v>
      </c>
      <c r="L477" s="157">
        <f t="shared" si="53"/>
        <v>6592.6185342460903</v>
      </c>
      <c r="M477" s="167">
        <f t="shared" si="54"/>
        <v>0</v>
      </c>
      <c r="N477" s="167">
        <f t="shared" si="55"/>
        <v>0</v>
      </c>
    </row>
    <row r="478" spans="1:14" ht="15" customHeight="1" x14ac:dyDescent="0.2">
      <c r="A478" s="152"/>
      <c r="B478" s="152"/>
      <c r="C478" s="152"/>
      <c r="D478" s="152"/>
      <c r="E478" s="153">
        <f>'2.40-a,b,c,d,e'!E478</f>
        <v>37461.166666666664</v>
      </c>
      <c r="F478" s="157">
        <f>'2.40-a,b,c,d,e'!F478</f>
        <v>26.870000839233398</v>
      </c>
      <c r="G478" s="157">
        <f>'2.40-a,b,c,d,e'!G478</f>
        <v>560.00137329109737</v>
      </c>
      <c r="H478" s="157">
        <f t="shared" si="49"/>
        <v>7152.6199075371878</v>
      </c>
      <c r="I478" s="157">
        <f t="shared" si="50"/>
        <v>0</v>
      </c>
      <c r="J478" s="157">
        <f t="shared" si="51"/>
        <v>7152.6199075371878</v>
      </c>
      <c r="K478" s="157">
        <f t="shared" si="52"/>
        <v>0</v>
      </c>
      <c r="L478" s="157">
        <f t="shared" si="53"/>
        <v>7152.6199075371878</v>
      </c>
      <c r="M478" s="167">
        <f t="shared" si="54"/>
        <v>0</v>
      </c>
      <c r="N478" s="167">
        <f t="shared" si="55"/>
        <v>0</v>
      </c>
    </row>
    <row r="479" spans="1:14" ht="15" customHeight="1" x14ac:dyDescent="0.2">
      <c r="A479" s="152"/>
      <c r="B479" s="152"/>
      <c r="C479" s="152"/>
      <c r="D479" s="152"/>
      <c r="E479" s="153">
        <f>'2.40-a,b,c,d,e'!E479</f>
        <v>37462.166666666664</v>
      </c>
      <c r="F479" s="157">
        <f>'2.40-a,b,c,d,e'!F479</f>
        <v>26.770000457763601</v>
      </c>
      <c r="G479" s="157">
        <f>'2.40-a,b,c,d,e'!G479</f>
        <v>-100.00038146979762</v>
      </c>
      <c r="H479" s="157">
        <f t="shared" si="49"/>
        <v>7052.6195260673903</v>
      </c>
      <c r="I479" s="157">
        <f t="shared" si="50"/>
        <v>0</v>
      </c>
      <c r="J479" s="157">
        <f t="shared" si="51"/>
        <v>7052.6195260673903</v>
      </c>
      <c r="K479" s="157">
        <f t="shared" si="52"/>
        <v>0</v>
      </c>
      <c r="L479" s="157">
        <f t="shared" si="53"/>
        <v>7052.6195260673903</v>
      </c>
      <c r="M479" s="167">
        <f t="shared" si="54"/>
        <v>0</v>
      </c>
      <c r="N479" s="167">
        <f t="shared" si="55"/>
        <v>0</v>
      </c>
    </row>
    <row r="480" spans="1:14" ht="15" customHeight="1" x14ac:dyDescent="0.2">
      <c r="A480" s="152"/>
      <c r="B480" s="152"/>
      <c r="C480" s="152"/>
      <c r="D480" s="152"/>
      <c r="E480" s="153">
        <f>'2.40-a,b,c,d,e'!E480</f>
        <v>37463.166666666664</v>
      </c>
      <c r="F480" s="157">
        <f>'2.40-a,b,c,d,e'!F480</f>
        <v>26.540000915527301</v>
      </c>
      <c r="G480" s="157">
        <f>'2.40-a,b,c,d,e'!G480</f>
        <v>-229.9995422362997</v>
      </c>
      <c r="H480" s="157">
        <f t="shared" si="49"/>
        <v>6822.6199838310904</v>
      </c>
      <c r="I480" s="157">
        <f t="shared" si="50"/>
        <v>0</v>
      </c>
      <c r="J480" s="157">
        <f t="shared" si="51"/>
        <v>6822.6199838310904</v>
      </c>
      <c r="K480" s="157">
        <f t="shared" si="52"/>
        <v>0</v>
      </c>
      <c r="L480" s="157">
        <f t="shared" si="53"/>
        <v>6822.6199838310904</v>
      </c>
      <c r="M480" s="167">
        <f t="shared" si="54"/>
        <v>0</v>
      </c>
      <c r="N480" s="167">
        <f t="shared" si="55"/>
        <v>0</v>
      </c>
    </row>
    <row r="481" spans="1:14" ht="15" customHeight="1" x14ac:dyDescent="0.2">
      <c r="A481" s="152"/>
      <c r="B481" s="152"/>
      <c r="C481" s="152"/>
      <c r="D481" s="152"/>
      <c r="E481" s="153">
        <f>'2.40-a,b,c,d,e'!E481</f>
        <v>37466.166666666664</v>
      </c>
      <c r="F481" s="157">
        <f>'2.40-a,b,c,d,e'!F481</f>
        <v>26.549999237060501</v>
      </c>
      <c r="G481" s="157">
        <f>'2.40-a,b,c,d,e'!G481</f>
        <v>9.9983215331995723</v>
      </c>
      <c r="H481" s="157">
        <f t="shared" si="49"/>
        <v>6832.6183053642899</v>
      </c>
      <c r="I481" s="157">
        <f t="shared" si="50"/>
        <v>0</v>
      </c>
      <c r="J481" s="157">
        <f t="shared" si="51"/>
        <v>6832.6183053642899</v>
      </c>
      <c r="K481" s="157">
        <f t="shared" si="52"/>
        <v>0</v>
      </c>
      <c r="L481" s="157">
        <f t="shared" si="53"/>
        <v>6832.6183053642899</v>
      </c>
      <c r="M481" s="167">
        <f t="shared" si="54"/>
        <v>0</v>
      </c>
      <c r="N481" s="167">
        <f t="shared" si="55"/>
        <v>0</v>
      </c>
    </row>
    <row r="482" spans="1:14" ht="15" customHeight="1" x14ac:dyDescent="0.2">
      <c r="A482" s="152"/>
      <c r="B482" s="152"/>
      <c r="C482" s="152"/>
      <c r="D482" s="152"/>
      <c r="E482" s="153">
        <f>'2.40-a,b,c,d,e'!E482</f>
        <v>37467.166666666664</v>
      </c>
      <c r="F482" s="157">
        <f>'2.40-a,b,c,d,e'!F482</f>
        <v>27.360000610351499</v>
      </c>
      <c r="G482" s="157">
        <f>'2.40-a,b,c,d,e'!G482</f>
        <v>810.00137329099789</v>
      </c>
      <c r="H482" s="157">
        <f t="shared" si="49"/>
        <v>7642.6196786552882</v>
      </c>
      <c r="I482" s="157">
        <f t="shared" si="50"/>
        <v>0</v>
      </c>
      <c r="J482" s="157">
        <f t="shared" si="51"/>
        <v>7642.6196786552882</v>
      </c>
      <c r="K482" s="157">
        <f t="shared" si="52"/>
        <v>0</v>
      </c>
      <c r="L482" s="157">
        <f t="shared" si="53"/>
        <v>7642.6196786552882</v>
      </c>
      <c r="M482" s="167">
        <f t="shared" si="54"/>
        <v>0</v>
      </c>
      <c r="N482" s="167">
        <f t="shared" si="55"/>
        <v>0</v>
      </c>
    </row>
    <row r="483" spans="1:14" ht="15" customHeight="1" x14ac:dyDescent="0.2">
      <c r="A483" s="152"/>
      <c r="B483" s="152"/>
      <c r="C483" s="152"/>
      <c r="D483" s="152"/>
      <c r="E483" s="153">
        <f>'2.40-a,b,c,d,e'!E483</f>
        <v>37468.166666666664</v>
      </c>
      <c r="F483" s="157">
        <f>'2.40-a,b,c,d,e'!F483</f>
        <v>27.020000457763601</v>
      </c>
      <c r="G483" s="157">
        <f>'2.40-a,b,c,d,e'!G483</f>
        <v>-340.00015258789773</v>
      </c>
      <c r="H483" s="157">
        <f t="shared" si="49"/>
        <v>7302.6195260673903</v>
      </c>
      <c r="I483" s="157">
        <f t="shared" si="50"/>
        <v>0</v>
      </c>
      <c r="J483" s="157">
        <f t="shared" si="51"/>
        <v>7302.6195260673903</v>
      </c>
      <c r="K483" s="157">
        <f t="shared" si="52"/>
        <v>0</v>
      </c>
      <c r="L483" s="157">
        <f t="shared" si="53"/>
        <v>7302.6195260673903</v>
      </c>
      <c r="M483" s="167">
        <f t="shared" si="54"/>
        <v>0</v>
      </c>
      <c r="N483" s="167">
        <f t="shared" si="55"/>
        <v>0</v>
      </c>
    </row>
    <row r="484" spans="1:14" ht="15" customHeight="1" x14ac:dyDescent="0.2">
      <c r="A484" s="152"/>
      <c r="B484" s="152"/>
      <c r="C484" s="152"/>
      <c r="D484" s="152"/>
      <c r="E484" s="153">
        <f>'2.40-a,b,c,d,e'!E484</f>
        <v>37469.166666666664</v>
      </c>
      <c r="F484" s="157">
        <f>'2.40-a,b,c,d,e'!F484</f>
        <v>26.4699993133544</v>
      </c>
      <c r="G484" s="157">
        <f>'2.40-a,b,c,d,e'!G484</f>
        <v>-550.00114440920106</v>
      </c>
      <c r="H484" s="157">
        <f t="shared" si="49"/>
        <v>6752.6183816581888</v>
      </c>
      <c r="I484" s="157">
        <f t="shared" si="50"/>
        <v>0</v>
      </c>
      <c r="J484" s="157">
        <f t="shared" si="51"/>
        <v>6752.6183816581888</v>
      </c>
      <c r="K484" s="157">
        <f t="shared" si="52"/>
        <v>0</v>
      </c>
      <c r="L484" s="157">
        <f t="shared" si="53"/>
        <v>6752.6183816581888</v>
      </c>
      <c r="M484" s="167">
        <f t="shared" si="54"/>
        <v>0</v>
      </c>
      <c r="N484" s="167">
        <f t="shared" si="55"/>
        <v>0</v>
      </c>
    </row>
    <row r="485" spans="1:14" ht="15" customHeight="1" x14ac:dyDescent="0.2">
      <c r="A485" s="152"/>
      <c r="B485" s="152"/>
      <c r="C485" s="152"/>
      <c r="D485" s="152"/>
      <c r="E485" s="153">
        <f>'2.40-a,b,c,d,e'!E485</f>
        <v>37470.166666666664</v>
      </c>
      <c r="F485" s="157">
        <f>'2.40-a,b,c,d,e'!F485</f>
        <v>26.840000152587798</v>
      </c>
      <c r="G485" s="157">
        <f>'2.40-a,b,c,d,e'!G485</f>
        <v>370.00083923339844</v>
      </c>
      <c r="H485" s="157">
        <f t="shared" si="49"/>
        <v>7122.6192208915872</v>
      </c>
      <c r="I485" s="157">
        <f t="shared" si="50"/>
        <v>0</v>
      </c>
      <c r="J485" s="157">
        <f t="shared" si="51"/>
        <v>7122.6192208915872</v>
      </c>
      <c r="K485" s="157">
        <f t="shared" si="52"/>
        <v>0</v>
      </c>
      <c r="L485" s="157">
        <f t="shared" si="53"/>
        <v>7122.6192208915872</v>
      </c>
      <c r="M485" s="167">
        <f t="shared" si="54"/>
        <v>0</v>
      </c>
      <c r="N485" s="167">
        <f t="shared" si="55"/>
        <v>0</v>
      </c>
    </row>
    <row r="486" spans="1:14" ht="15" customHeight="1" x14ac:dyDescent="0.2">
      <c r="A486" s="152"/>
      <c r="B486" s="152"/>
      <c r="C486" s="152"/>
      <c r="D486" s="152"/>
      <c r="E486" s="153">
        <f>'2.40-a,b,c,d,e'!E486</f>
        <v>37473.166666666664</v>
      </c>
      <c r="F486" s="157">
        <f>'2.40-a,b,c,d,e'!F486</f>
        <v>26.579999923706001</v>
      </c>
      <c r="G486" s="157">
        <f>'2.40-a,b,c,d,e'!G486</f>
        <v>-260.00022888179683</v>
      </c>
      <c r="H486" s="157">
        <f t="shared" si="49"/>
        <v>6862.6189920097904</v>
      </c>
      <c r="I486" s="157">
        <f t="shared" si="50"/>
        <v>0</v>
      </c>
      <c r="J486" s="157">
        <f t="shared" si="51"/>
        <v>6862.6189920097904</v>
      </c>
      <c r="K486" s="157">
        <f t="shared" si="52"/>
        <v>0</v>
      </c>
      <c r="L486" s="157">
        <f t="shared" si="53"/>
        <v>6862.6189920097904</v>
      </c>
      <c r="M486" s="167">
        <f t="shared" si="54"/>
        <v>0</v>
      </c>
      <c r="N486" s="167">
        <f t="shared" si="55"/>
        <v>0</v>
      </c>
    </row>
    <row r="487" spans="1:14" ht="15" customHeight="1" x14ac:dyDescent="0.2">
      <c r="A487" s="152"/>
      <c r="B487" s="152"/>
      <c r="C487" s="152"/>
      <c r="D487" s="152"/>
      <c r="E487" s="153">
        <f>'2.40-a,b,c,d,e'!E487</f>
        <v>37474.166666666664</v>
      </c>
      <c r="F487" s="157">
        <f>'2.40-a,b,c,d,e'!F487</f>
        <v>27.170000076293899</v>
      </c>
      <c r="G487" s="157">
        <f>'2.40-a,b,c,d,e'!G487</f>
        <v>590.00015258789767</v>
      </c>
      <c r="H487" s="157">
        <f t="shared" si="49"/>
        <v>7452.6191445976883</v>
      </c>
      <c r="I487" s="157">
        <f t="shared" si="50"/>
        <v>0</v>
      </c>
      <c r="J487" s="157">
        <f t="shared" si="51"/>
        <v>7452.6191445976883</v>
      </c>
      <c r="K487" s="157">
        <f t="shared" si="52"/>
        <v>0</v>
      </c>
      <c r="L487" s="157">
        <f t="shared" si="53"/>
        <v>7452.6191445976883</v>
      </c>
      <c r="M487" s="167">
        <f t="shared" si="54"/>
        <v>0</v>
      </c>
      <c r="N487" s="167">
        <f t="shared" si="55"/>
        <v>0</v>
      </c>
    </row>
    <row r="488" spans="1:14" ht="15" customHeight="1" x14ac:dyDescent="0.2">
      <c r="A488" s="152"/>
      <c r="B488" s="152"/>
      <c r="C488" s="152"/>
      <c r="D488" s="152"/>
      <c r="E488" s="153">
        <f>'2.40-a,b,c,d,e'!E488</f>
        <v>37475.166666666664</v>
      </c>
      <c r="F488" s="157">
        <f>'2.40-a,b,c,d,e'!F488</f>
        <v>26.5</v>
      </c>
      <c r="G488" s="157">
        <f>'2.40-a,b,c,d,e'!G488</f>
        <v>-670.00007629389916</v>
      </c>
      <c r="H488" s="157">
        <f t="shared" si="49"/>
        <v>6782.6190683037894</v>
      </c>
      <c r="I488" s="157">
        <f t="shared" si="50"/>
        <v>0</v>
      </c>
      <c r="J488" s="157">
        <f t="shared" si="51"/>
        <v>6782.6190683037894</v>
      </c>
      <c r="K488" s="157">
        <f t="shared" si="52"/>
        <v>0</v>
      </c>
      <c r="L488" s="157">
        <f t="shared" si="53"/>
        <v>6782.6190683037894</v>
      </c>
      <c r="M488" s="167">
        <f t="shared" si="54"/>
        <v>0</v>
      </c>
      <c r="N488" s="167">
        <f t="shared" si="55"/>
        <v>0</v>
      </c>
    </row>
    <row r="489" spans="1:14" ht="15" customHeight="1" x14ac:dyDescent="0.2">
      <c r="A489" s="152"/>
      <c r="B489" s="152"/>
      <c r="C489" s="152"/>
      <c r="D489" s="152"/>
      <c r="E489" s="153">
        <f>'2.40-a,b,c,d,e'!E489</f>
        <v>37476.166666666664</v>
      </c>
      <c r="F489" s="157">
        <f>'2.40-a,b,c,d,e'!F489</f>
        <v>26.670000076293899</v>
      </c>
      <c r="G489" s="157">
        <f>'2.40-a,b,c,d,e'!G489</f>
        <v>170.00007629389913</v>
      </c>
      <c r="H489" s="157">
        <f t="shared" si="49"/>
        <v>6952.6191445976883</v>
      </c>
      <c r="I489" s="157">
        <f t="shared" si="50"/>
        <v>0</v>
      </c>
      <c r="J489" s="157">
        <f t="shared" si="51"/>
        <v>6952.6191445976883</v>
      </c>
      <c r="K489" s="157">
        <f t="shared" si="52"/>
        <v>0</v>
      </c>
      <c r="L489" s="157">
        <f t="shared" si="53"/>
        <v>6952.6191445976883</v>
      </c>
      <c r="M489" s="167">
        <f t="shared" si="54"/>
        <v>0</v>
      </c>
      <c r="N489" s="167">
        <f t="shared" si="55"/>
        <v>0</v>
      </c>
    </row>
    <row r="490" spans="1:14" ht="15" customHeight="1" x14ac:dyDescent="0.2">
      <c r="A490" s="152"/>
      <c r="B490" s="152"/>
      <c r="C490" s="152"/>
      <c r="D490" s="152"/>
      <c r="E490" s="153">
        <f>'2.40-a,b,c,d,e'!E490</f>
        <v>37477.166666666664</v>
      </c>
      <c r="F490" s="157">
        <f>'2.40-a,b,c,d,e'!F490</f>
        <v>26.860000610351499</v>
      </c>
      <c r="G490" s="157">
        <f>'2.40-a,b,c,d,e'!G490</f>
        <v>190.00053405759942</v>
      </c>
      <c r="H490" s="157">
        <f t="shared" si="49"/>
        <v>7142.6196786552873</v>
      </c>
      <c r="I490" s="157">
        <f t="shared" si="50"/>
        <v>0</v>
      </c>
      <c r="J490" s="157">
        <f t="shared" si="51"/>
        <v>7142.6196786552873</v>
      </c>
      <c r="K490" s="157">
        <f t="shared" si="52"/>
        <v>0</v>
      </c>
      <c r="L490" s="157">
        <f t="shared" si="53"/>
        <v>7142.6196786552873</v>
      </c>
      <c r="M490" s="167">
        <f t="shared" si="54"/>
        <v>0</v>
      </c>
      <c r="N490" s="167">
        <f t="shared" si="55"/>
        <v>0</v>
      </c>
    </row>
    <row r="491" spans="1:14" ht="15" customHeight="1" x14ac:dyDescent="0.2">
      <c r="A491" s="152"/>
      <c r="B491" s="152"/>
      <c r="C491" s="152"/>
      <c r="D491" s="152"/>
      <c r="E491" s="153">
        <f>'2.40-a,b,c,d,e'!E491</f>
        <v>37480.166666666664</v>
      </c>
      <c r="F491" s="157">
        <f>'2.40-a,b,c,d,e'!F491</f>
        <v>27.860000610351499</v>
      </c>
      <c r="G491" s="157">
        <f>'2.40-a,b,c,d,e'!G491</f>
        <v>1000</v>
      </c>
      <c r="H491" s="157">
        <f t="shared" si="49"/>
        <v>8142.6196786552873</v>
      </c>
      <c r="I491" s="157">
        <f t="shared" si="50"/>
        <v>0</v>
      </c>
      <c r="J491" s="157">
        <f t="shared" si="51"/>
        <v>8142.6196786552873</v>
      </c>
      <c r="K491" s="157">
        <f t="shared" si="52"/>
        <v>0</v>
      </c>
      <c r="L491" s="157">
        <f t="shared" si="53"/>
        <v>8142.6196786552873</v>
      </c>
      <c r="M491" s="167">
        <f t="shared" si="54"/>
        <v>0</v>
      </c>
      <c r="N491" s="167">
        <f t="shared" si="55"/>
        <v>0</v>
      </c>
    </row>
    <row r="492" spans="1:14" ht="15" customHeight="1" x14ac:dyDescent="0.2">
      <c r="A492" s="152"/>
      <c r="B492" s="152"/>
      <c r="C492" s="152"/>
      <c r="D492" s="152"/>
      <c r="E492" s="153">
        <f>'2.40-a,b,c,d,e'!E492</f>
        <v>37481.166666666664</v>
      </c>
      <c r="F492" s="157">
        <f>'2.40-a,b,c,d,e'!F492</f>
        <v>27.899999618530199</v>
      </c>
      <c r="G492" s="157">
        <f>'2.40-a,b,c,d,e'!G492</f>
        <v>39.999008178700279</v>
      </c>
      <c r="H492" s="157">
        <f t="shared" si="49"/>
        <v>8182.6186868339873</v>
      </c>
      <c r="I492" s="157">
        <f t="shared" si="50"/>
        <v>0</v>
      </c>
      <c r="J492" s="157">
        <f t="shared" si="51"/>
        <v>8182.6186868339873</v>
      </c>
      <c r="K492" s="157">
        <f t="shared" si="52"/>
        <v>20.000457763597296</v>
      </c>
      <c r="L492" s="157">
        <f t="shared" si="53"/>
        <v>8162.61822907039</v>
      </c>
      <c r="M492" s="167">
        <f t="shared" si="54"/>
        <v>0</v>
      </c>
      <c r="N492" s="167">
        <f t="shared" si="55"/>
        <v>0</v>
      </c>
    </row>
    <row r="493" spans="1:14" ht="15" customHeight="1" x14ac:dyDescent="0.2">
      <c r="A493" s="152"/>
      <c r="B493" s="152"/>
      <c r="C493" s="152"/>
      <c r="D493" s="152"/>
      <c r="E493" s="153">
        <f>'2.40-a,b,c,d,e'!E493</f>
        <v>37482.166666666664</v>
      </c>
      <c r="F493" s="157">
        <f>'2.40-a,b,c,d,e'!F493</f>
        <v>28.149999618530199</v>
      </c>
      <c r="G493" s="157">
        <f>'2.40-a,b,c,d,e'!G493</f>
        <v>250</v>
      </c>
      <c r="H493" s="157">
        <f t="shared" si="49"/>
        <v>8412.618229070391</v>
      </c>
      <c r="I493" s="157">
        <f t="shared" si="50"/>
        <v>0</v>
      </c>
      <c r="J493" s="157">
        <f t="shared" si="51"/>
        <v>8412.618229070391</v>
      </c>
      <c r="K493" s="157">
        <f t="shared" si="52"/>
        <v>250.00000000000091</v>
      </c>
      <c r="L493" s="157">
        <f t="shared" si="53"/>
        <v>8162.61822907039</v>
      </c>
      <c r="M493" s="167">
        <f t="shared" si="54"/>
        <v>0</v>
      </c>
      <c r="N493" s="167">
        <f t="shared" si="55"/>
        <v>0</v>
      </c>
    </row>
    <row r="494" spans="1:14" ht="15" customHeight="1" x14ac:dyDescent="0.2">
      <c r="A494" s="152"/>
      <c r="B494" s="152"/>
      <c r="C494" s="152"/>
      <c r="D494" s="152"/>
      <c r="E494" s="153">
        <f>'2.40-a,b,c,d,e'!E494</f>
        <v>37483.166666666664</v>
      </c>
      <c r="F494" s="157">
        <f>'2.40-a,b,c,d,e'!F494</f>
        <v>29.059999465942301</v>
      </c>
      <c r="G494" s="157">
        <f>'2.40-a,b,c,d,e'!G494</f>
        <v>909.99984741210233</v>
      </c>
      <c r="H494" s="157">
        <f t="shared" si="49"/>
        <v>9072.6180764824931</v>
      </c>
      <c r="I494" s="157">
        <f t="shared" si="50"/>
        <v>0</v>
      </c>
      <c r="J494" s="157">
        <f t="shared" si="51"/>
        <v>9072.6180764824931</v>
      </c>
      <c r="K494" s="157">
        <f t="shared" si="52"/>
        <v>909.99984741210301</v>
      </c>
      <c r="L494" s="157">
        <f t="shared" si="53"/>
        <v>8162.61822907039</v>
      </c>
      <c r="M494" s="167">
        <f t="shared" si="54"/>
        <v>0</v>
      </c>
      <c r="N494" s="167">
        <f t="shared" si="55"/>
        <v>0</v>
      </c>
    </row>
    <row r="495" spans="1:14" ht="15" customHeight="1" x14ac:dyDescent="0.2">
      <c r="A495" s="152"/>
      <c r="B495" s="152"/>
      <c r="C495" s="152"/>
      <c r="D495" s="152"/>
      <c r="E495" s="153">
        <f>'2.40-a,b,c,d,e'!E495</f>
        <v>37484.166666666664</v>
      </c>
      <c r="F495" s="157">
        <f>'2.40-a,b,c,d,e'!F495</f>
        <v>29.329999923706001</v>
      </c>
      <c r="G495" s="157">
        <f>'2.40-a,b,c,d,e'!G495</f>
        <v>270.0004577637003</v>
      </c>
      <c r="H495" s="157">
        <f t="shared" si="49"/>
        <v>8432.6186868340901</v>
      </c>
      <c r="I495" s="157">
        <f t="shared" si="50"/>
        <v>0</v>
      </c>
      <c r="J495" s="157">
        <f t="shared" si="51"/>
        <v>8432.6186868340901</v>
      </c>
      <c r="K495" s="157">
        <f t="shared" si="52"/>
        <v>270.00045776370007</v>
      </c>
      <c r="L495" s="157">
        <f t="shared" si="53"/>
        <v>8162.61822907039</v>
      </c>
      <c r="M495" s="167">
        <f t="shared" si="54"/>
        <v>0</v>
      </c>
      <c r="N495" s="167">
        <f t="shared" si="55"/>
        <v>0</v>
      </c>
    </row>
    <row r="496" spans="1:14" ht="15" customHeight="1" x14ac:dyDescent="0.2">
      <c r="A496" s="152"/>
      <c r="B496" s="152"/>
      <c r="C496" s="152"/>
      <c r="D496" s="152"/>
      <c r="E496" s="153">
        <f>'2.40-a,b,c,d,e'!E496</f>
        <v>37487.166666666664</v>
      </c>
      <c r="F496" s="157">
        <f>'2.40-a,b,c,d,e'!F496</f>
        <v>29.840000152587798</v>
      </c>
      <c r="G496" s="157">
        <f>'2.40-a,b,c,d,e'!G496</f>
        <v>510.00022888179683</v>
      </c>
      <c r="H496" s="157">
        <f t="shared" si="49"/>
        <v>8672.6184579521869</v>
      </c>
      <c r="I496" s="157">
        <f t="shared" si="50"/>
        <v>0</v>
      </c>
      <c r="J496" s="157">
        <f t="shared" si="51"/>
        <v>8672.6184579521869</v>
      </c>
      <c r="K496" s="157">
        <f t="shared" si="52"/>
        <v>510.00022888179683</v>
      </c>
      <c r="L496" s="157">
        <f t="shared" si="53"/>
        <v>8162.61822907039</v>
      </c>
      <c r="M496" s="167">
        <f t="shared" si="54"/>
        <v>0</v>
      </c>
      <c r="N496" s="167">
        <f t="shared" si="55"/>
        <v>0</v>
      </c>
    </row>
    <row r="497" spans="1:14" ht="15" customHeight="1" x14ac:dyDescent="0.2">
      <c r="A497" s="152"/>
      <c r="B497" s="152"/>
      <c r="C497" s="152"/>
      <c r="D497" s="152"/>
      <c r="E497" s="153">
        <f>'2.40-a,b,c,d,e'!E497</f>
        <v>37488.166666666664</v>
      </c>
      <c r="F497" s="157">
        <f>'2.40-a,b,c,d,e'!F497</f>
        <v>30.110000610351499</v>
      </c>
      <c r="G497" s="157">
        <f>'2.40-a,b,c,d,e'!G497</f>
        <v>270.0004577637003</v>
      </c>
      <c r="H497" s="157">
        <f t="shared" si="49"/>
        <v>8432.6186868340901</v>
      </c>
      <c r="I497" s="157">
        <f t="shared" si="50"/>
        <v>0</v>
      </c>
      <c r="J497" s="157">
        <f t="shared" si="51"/>
        <v>8432.6186868340901</v>
      </c>
      <c r="K497" s="157">
        <f t="shared" si="52"/>
        <v>270.00045776370007</v>
      </c>
      <c r="L497" s="157">
        <f t="shared" si="53"/>
        <v>8162.61822907039</v>
      </c>
      <c r="M497" s="167">
        <f t="shared" si="54"/>
        <v>0</v>
      </c>
      <c r="N497" s="167">
        <f t="shared" si="55"/>
        <v>0</v>
      </c>
    </row>
    <row r="498" spans="1:14" ht="15" customHeight="1" x14ac:dyDescent="0.2">
      <c r="A498" s="152"/>
      <c r="B498" s="152"/>
      <c r="C498" s="152"/>
      <c r="D498" s="152"/>
      <c r="E498" s="153">
        <f>'2.40-a,b,c,d,e'!E498</f>
        <v>37489.166666666664</v>
      </c>
      <c r="F498" s="157">
        <f>'2.40-a,b,c,d,e'!F498</f>
        <v>29.2399997711181</v>
      </c>
      <c r="G498" s="157">
        <f>'2.40-a,b,c,d,e'!G498</f>
        <v>-870.00083923339844</v>
      </c>
      <c r="H498" s="157">
        <f t="shared" si="49"/>
        <v>7292.6173898369916</v>
      </c>
      <c r="I498" s="157">
        <f t="shared" si="50"/>
        <v>0</v>
      </c>
      <c r="J498" s="157">
        <f t="shared" si="51"/>
        <v>7292.6173898369916</v>
      </c>
      <c r="K498" s="157">
        <f t="shared" si="52"/>
        <v>0</v>
      </c>
      <c r="L498" s="157">
        <f t="shared" si="53"/>
        <v>7292.6173898369916</v>
      </c>
      <c r="M498" s="167">
        <f t="shared" si="54"/>
        <v>0</v>
      </c>
      <c r="N498" s="167">
        <f t="shared" si="55"/>
        <v>0</v>
      </c>
    </row>
    <row r="499" spans="1:14" ht="15" customHeight="1" x14ac:dyDescent="0.2">
      <c r="A499" s="152"/>
      <c r="B499" s="152"/>
      <c r="C499" s="152"/>
      <c r="D499" s="152"/>
      <c r="E499" s="153">
        <f>'2.40-a,b,c,d,e'!E499</f>
        <v>37490.166666666664</v>
      </c>
      <c r="F499" s="157">
        <f>'2.40-a,b,c,d,e'!F499</f>
        <v>28.840000152587798</v>
      </c>
      <c r="G499" s="157">
        <f>'2.40-a,b,c,d,e'!G499</f>
        <v>-399.99961853030186</v>
      </c>
      <c r="H499" s="157">
        <f t="shared" si="49"/>
        <v>6892.61777130669</v>
      </c>
      <c r="I499" s="157">
        <f t="shared" si="50"/>
        <v>0</v>
      </c>
      <c r="J499" s="157">
        <f t="shared" si="51"/>
        <v>6892.61777130669</v>
      </c>
      <c r="K499" s="157">
        <f t="shared" si="52"/>
        <v>0</v>
      </c>
      <c r="L499" s="157">
        <f t="shared" si="53"/>
        <v>6892.61777130669</v>
      </c>
      <c r="M499" s="167">
        <f t="shared" si="54"/>
        <v>0</v>
      </c>
      <c r="N499" s="167">
        <f t="shared" si="55"/>
        <v>0</v>
      </c>
    </row>
    <row r="500" spans="1:14" ht="15" customHeight="1" x14ac:dyDescent="0.2">
      <c r="A500" s="152"/>
      <c r="B500" s="152"/>
      <c r="C500" s="152"/>
      <c r="D500" s="152"/>
      <c r="E500" s="153">
        <f>'2.40-a,b,c,d,e'!E500</f>
        <v>37491.166666666664</v>
      </c>
      <c r="F500" s="157">
        <f>'2.40-a,b,c,d,e'!F500</f>
        <v>28.7299995422363</v>
      </c>
      <c r="G500" s="157">
        <f>'2.40-a,b,c,d,e'!G500</f>
        <v>-110.00061035149855</v>
      </c>
      <c r="H500" s="157">
        <f t="shared" si="49"/>
        <v>6782.6171609551911</v>
      </c>
      <c r="I500" s="157">
        <f t="shared" si="50"/>
        <v>0</v>
      </c>
      <c r="J500" s="157">
        <f t="shared" si="51"/>
        <v>6782.6171609551911</v>
      </c>
      <c r="K500" s="157">
        <f t="shared" si="52"/>
        <v>0</v>
      </c>
      <c r="L500" s="157">
        <f t="shared" si="53"/>
        <v>6782.6171609551911</v>
      </c>
      <c r="M500" s="167">
        <f t="shared" si="54"/>
        <v>0</v>
      </c>
      <c r="N500" s="167">
        <f t="shared" si="55"/>
        <v>0</v>
      </c>
    </row>
    <row r="501" spans="1:14" ht="15" customHeight="1" x14ac:dyDescent="0.2">
      <c r="A501" s="152"/>
      <c r="B501" s="152"/>
      <c r="C501" s="152"/>
      <c r="D501" s="152"/>
      <c r="E501" s="153">
        <f>'2.40-a,b,c,d,e'!E501</f>
        <v>37494.166666666664</v>
      </c>
      <c r="F501" s="157">
        <f>'2.40-a,b,c,d,e'!F501</f>
        <v>29.280000686645501</v>
      </c>
      <c r="G501" s="157">
        <f>'2.40-a,b,c,d,e'!G501</f>
        <v>550.00114440920106</v>
      </c>
      <c r="H501" s="157">
        <f t="shared" si="49"/>
        <v>7332.6183053643927</v>
      </c>
      <c r="I501" s="157">
        <f t="shared" si="50"/>
        <v>0</v>
      </c>
      <c r="J501" s="157">
        <f t="shared" si="51"/>
        <v>7332.6183053643927</v>
      </c>
      <c r="K501" s="157">
        <f t="shared" si="52"/>
        <v>0</v>
      </c>
      <c r="L501" s="157">
        <f t="shared" si="53"/>
        <v>7332.6183053643927</v>
      </c>
      <c r="M501" s="167">
        <f t="shared" si="54"/>
        <v>0</v>
      </c>
      <c r="N501" s="167">
        <f t="shared" si="55"/>
        <v>0</v>
      </c>
    </row>
    <row r="502" spans="1:14" ht="15" customHeight="1" x14ac:dyDescent="0.2">
      <c r="A502" s="152"/>
      <c r="B502" s="152"/>
      <c r="C502" s="152"/>
      <c r="D502" s="152"/>
      <c r="E502" s="153">
        <f>'2.40-a,b,c,d,e'!E502</f>
        <v>37495.166666666664</v>
      </c>
      <c r="F502" s="157">
        <f>'2.40-a,b,c,d,e'!F502</f>
        <v>28.829999923706001</v>
      </c>
      <c r="G502" s="157">
        <f>'2.40-a,b,c,d,e'!G502</f>
        <v>-450.00076293949928</v>
      </c>
      <c r="H502" s="157">
        <f t="shared" si="49"/>
        <v>6882.6175424248931</v>
      </c>
      <c r="I502" s="157">
        <f t="shared" si="50"/>
        <v>0</v>
      </c>
      <c r="J502" s="157">
        <f t="shared" si="51"/>
        <v>6882.6175424248931</v>
      </c>
      <c r="K502" s="157">
        <f t="shared" si="52"/>
        <v>0</v>
      </c>
      <c r="L502" s="157">
        <f t="shared" si="53"/>
        <v>6882.6175424248931</v>
      </c>
      <c r="M502" s="167">
        <f t="shared" si="54"/>
        <v>0</v>
      </c>
      <c r="N502" s="167">
        <f t="shared" si="55"/>
        <v>0</v>
      </c>
    </row>
    <row r="503" spans="1:14" ht="15" customHeight="1" x14ac:dyDescent="0.2">
      <c r="A503" s="152"/>
      <c r="B503" s="152"/>
      <c r="C503" s="152"/>
      <c r="D503" s="152"/>
      <c r="E503" s="153">
        <f>'2.40-a,b,c,d,e'!E503</f>
        <v>37496.166666666664</v>
      </c>
      <c r="F503" s="157">
        <f>'2.40-a,b,c,d,e'!F503</f>
        <v>28.340000152587798</v>
      </c>
      <c r="G503" s="157">
        <f>'2.40-a,b,c,d,e'!G503</f>
        <v>-489.99977111820317</v>
      </c>
      <c r="H503" s="157">
        <f t="shared" si="49"/>
        <v>6392.61777130669</v>
      </c>
      <c r="I503" s="157">
        <f t="shared" si="50"/>
        <v>0</v>
      </c>
      <c r="J503" s="157">
        <f t="shared" si="51"/>
        <v>6392.61777130669</v>
      </c>
      <c r="K503" s="157">
        <f t="shared" si="52"/>
        <v>0</v>
      </c>
      <c r="L503" s="157">
        <f t="shared" si="53"/>
        <v>6392.61777130669</v>
      </c>
      <c r="M503" s="167">
        <f t="shared" si="54"/>
        <v>0</v>
      </c>
      <c r="N503" s="167">
        <f t="shared" si="55"/>
        <v>0</v>
      </c>
    </row>
    <row r="504" spans="1:14" ht="15" customHeight="1" x14ac:dyDescent="0.2">
      <c r="A504" s="152"/>
      <c r="B504" s="152"/>
      <c r="C504" s="152"/>
      <c r="D504" s="152"/>
      <c r="E504" s="153">
        <f>'2.40-a,b,c,d,e'!E504</f>
        <v>37497.166666666664</v>
      </c>
      <c r="F504" s="157">
        <f>'2.40-a,b,c,d,e'!F504</f>
        <v>28.920000076293899</v>
      </c>
      <c r="G504" s="157">
        <f>'2.40-a,b,c,d,e'!G504</f>
        <v>579.99992370610084</v>
      </c>
      <c r="H504" s="157">
        <f t="shared" si="49"/>
        <v>6972.617695012791</v>
      </c>
      <c r="I504" s="157">
        <f t="shared" si="50"/>
        <v>0</v>
      </c>
      <c r="J504" s="157">
        <f t="shared" si="51"/>
        <v>6972.617695012791</v>
      </c>
      <c r="K504" s="157">
        <f t="shared" si="52"/>
        <v>0</v>
      </c>
      <c r="L504" s="157">
        <f t="shared" si="53"/>
        <v>6972.617695012791</v>
      </c>
      <c r="M504" s="167">
        <f t="shared" si="54"/>
        <v>0</v>
      </c>
      <c r="N504" s="167">
        <f t="shared" si="55"/>
        <v>0</v>
      </c>
    </row>
    <row r="505" spans="1:14" ht="15" customHeight="1" x14ac:dyDescent="0.2">
      <c r="A505" s="152"/>
      <c r="B505" s="152"/>
      <c r="C505" s="152"/>
      <c r="D505" s="152"/>
      <c r="E505" s="153">
        <f>'2.40-a,b,c,d,e'!E505</f>
        <v>37498.166666666664</v>
      </c>
      <c r="F505" s="157">
        <f>'2.40-a,b,c,d,e'!F505</f>
        <v>28.9799995422363</v>
      </c>
      <c r="G505" s="157">
        <f>'2.40-a,b,c,d,e'!G505</f>
        <v>59.999465942400576</v>
      </c>
      <c r="H505" s="157">
        <f t="shared" si="49"/>
        <v>7032.617160955192</v>
      </c>
      <c r="I505" s="157">
        <f t="shared" si="50"/>
        <v>0</v>
      </c>
      <c r="J505" s="157">
        <f t="shared" si="51"/>
        <v>7032.617160955192</v>
      </c>
      <c r="K505" s="157">
        <f t="shared" si="52"/>
        <v>0</v>
      </c>
      <c r="L505" s="157">
        <f t="shared" si="53"/>
        <v>7032.617160955192</v>
      </c>
      <c r="M505" s="167">
        <f t="shared" si="54"/>
        <v>0</v>
      </c>
      <c r="N505" s="167">
        <f t="shared" si="55"/>
        <v>0</v>
      </c>
    </row>
    <row r="506" spans="1:14" ht="15" customHeight="1" x14ac:dyDescent="0.2">
      <c r="A506" s="152"/>
      <c r="B506" s="152"/>
      <c r="C506" s="152"/>
      <c r="D506" s="152"/>
      <c r="E506" s="153">
        <f>'2.40-a,b,c,d,e'!E506</f>
        <v>37502.166666666664</v>
      </c>
      <c r="F506" s="157">
        <f>'2.40-a,b,c,d,e'!F506</f>
        <v>27.790000915527301</v>
      </c>
      <c r="G506" s="157">
        <f>'2.40-a,b,c,d,e'!G506</f>
        <v>-1189.9986267089985</v>
      </c>
      <c r="H506" s="157">
        <f t="shared" si="49"/>
        <v>5842.618534246194</v>
      </c>
      <c r="I506" s="157">
        <f t="shared" si="50"/>
        <v>2319.999694824196</v>
      </c>
      <c r="J506" s="157">
        <f t="shared" si="51"/>
        <v>8162.61822907039</v>
      </c>
      <c r="K506" s="157">
        <f t="shared" si="52"/>
        <v>0</v>
      </c>
      <c r="L506" s="157">
        <f t="shared" si="53"/>
        <v>8162.61822907039</v>
      </c>
      <c r="M506" s="167">
        <f t="shared" si="54"/>
        <v>1</v>
      </c>
      <c r="N506" s="167">
        <f t="shared" si="55"/>
        <v>0</v>
      </c>
    </row>
    <row r="507" spans="1:14" ht="15" customHeight="1" x14ac:dyDescent="0.2">
      <c r="A507" s="152"/>
      <c r="B507" s="152"/>
      <c r="C507" s="152"/>
      <c r="D507" s="152"/>
      <c r="E507" s="153">
        <f>'2.40-a,b,c,d,e'!E507</f>
        <v>37503.166666666664</v>
      </c>
      <c r="F507" s="157">
        <f>'2.40-a,b,c,d,e'!F507</f>
        <v>28.270000457763601</v>
      </c>
      <c r="G507" s="157">
        <f>'2.40-a,b,c,d,e'!G507</f>
        <v>479.9995422362997</v>
      </c>
      <c r="H507" s="157">
        <f t="shared" si="49"/>
        <v>8642.61777130669</v>
      </c>
      <c r="I507" s="157">
        <f t="shared" si="50"/>
        <v>0</v>
      </c>
      <c r="J507" s="157">
        <f t="shared" si="51"/>
        <v>8642.61777130669</v>
      </c>
      <c r="K507" s="157">
        <f t="shared" si="52"/>
        <v>479.99954223629993</v>
      </c>
      <c r="L507" s="157">
        <f t="shared" si="53"/>
        <v>8162.61822907039</v>
      </c>
      <c r="M507" s="167">
        <f t="shared" si="54"/>
        <v>0</v>
      </c>
      <c r="N507" s="167">
        <f t="shared" si="55"/>
        <v>0</v>
      </c>
    </row>
    <row r="508" spans="1:14" ht="15" customHeight="1" x14ac:dyDescent="0.2">
      <c r="A508" s="152"/>
      <c r="B508" s="152"/>
      <c r="C508" s="152"/>
      <c r="D508" s="152"/>
      <c r="E508" s="153">
        <f>'2.40-a,b,c,d,e'!E508</f>
        <v>37504.166666666664</v>
      </c>
      <c r="F508" s="157">
        <f>'2.40-a,b,c,d,e'!F508</f>
        <v>28.9799995422363</v>
      </c>
      <c r="G508" s="157">
        <f>'2.40-a,b,c,d,e'!G508</f>
        <v>709.99908447269888</v>
      </c>
      <c r="H508" s="157">
        <f t="shared" si="49"/>
        <v>8872.617313543089</v>
      </c>
      <c r="I508" s="157">
        <f t="shared" si="50"/>
        <v>0</v>
      </c>
      <c r="J508" s="157">
        <f t="shared" si="51"/>
        <v>8872.617313543089</v>
      </c>
      <c r="K508" s="157">
        <f t="shared" si="52"/>
        <v>709.999084472699</v>
      </c>
      <c r="L508" s="157">
        <f t="shared" si="53"/>
        <v>8162.61822907039</v>
      </c>
      <c r="M508" s="167">
        <f t="shared" si="54"/>
        <v>0</v>
      </c>
      <c r="N508" s="167">
        <f t="shared" si="55"/>
        <v>0</v>
      </c>
    </row>
    <row r="509" spans="1:14" ht="15" customHeight="1" x14ac:dyDescent="0.2">
      <c r="A509" s="152"/>
      <c r="B509" s="152"/>
      <c r="C509" s="152"/>
      <c r="D509" s="152"/>
      <c r="E509" s="153">
        <f>'2.40-a,b,c,d,e'!E509</f>
        <v>37505.166666666664</v>
      </c>
      <c r="F509" s="157">
        <f>'2.40-a,b,c,d,e'!F509</f>
        <v>29.610000610351499</v>
      </c>
      <c r="G509" s="157">
        <f>'2.40-a,b,c,d,e'!G509</f>
        <v>630.0010681151989</v>
      </c>
      <c r="H509" s="157">
        <f t="shared" si="49"/>
        <v>8792.6192971855889</v>
      </c>
      <c r="I509" s="157">
        <f t="shared" si="50"/>
        <v>0</v>
      </c>
      <c r="J509" s="157">
        <f t="shared" si="51"/>
        <v>8792.6192971855889</v>
      </c>
      <c r="K509" s="157">
        <f t="shared" si="52"/>
        <v>630.0010681151989</v>
      </c>
      <c r="L509" s="157">
        <f t="shared" si="53"/>
        <v>8162.61822907039</v>
      </c>
      <c r="M509" s="167">
        <f t="shared" si="54"/>
        <v>0</v>
      </c>
      <c r="N509" s="167">
        <f t="shared" si="55"/>
        <v>0</v>
      </c>
    </row>
    <row r="510" spans="1:14" ht="15" customHeight="1" x14ac:dyDescent="0.2">
      <c r="A510" s="152"/>
      <c r="B510" s="152"/>
      <c r="C510" s="152"/>
      <c r="D510" s="152"/>
      <c r="E510" s="153">
        <f>'2.40-a,b,c,d,e'!E510</f>
        <v>37508.166666666664</v>
      </c>
      <c r="F510" s="157">
        <f>'2.40-a,b,c,d,e'!F510</f>
        <v>29.7299995422363</v>
      </c>
      <c r="G510" s="157">
        <f>'2.40-a,b,c,d,e'!G510</f>
        <v>119.99893188480115</v>
      </c>
      <c r="H510" s="157">
        <f t="shared" si="49"/>
        <v>8282.6171609551911</v>
      </c>
      <c r="I510" s="157">
        <f t="shared" si="50"/>
        <v>0</v>
      </c>
      <c r="J510" s="157">
        <f t="shared" si="51"/>
        <v>8282.6171609551911</v>
      </c>
      <c r="K510" s="157">
        <f t="shared" si="52"/>
        <v>119.9989318848011</v>
      </c>
      <c r="L510" s="157">
        <f t="shared" si="53"/>
        <v>8162.61822907039</v>
      </c>
      <c r="M510" s="167">
        <f t="shared" si="54"/>
        <v>0</v>
      </c>
      <c r="N510" s="167">
        <f t="shared" si="55"/>
        <v>0</v>
      </c>
    </row>
    <row r="511" spans="1:14" ht="15" customHeight="1" x14ac:dyDescent="0.2">
      <c r="A511" s="152"/>
      <c r="B511" s="152"/>
      <c r="C511" s="152"/>
      <c r="D511" s="152"/>
      <c r="E511" s="153">
        <f>'2.40-a,b,c,d,e'!E511</f>
        <v>37509.166666666664</v>
      </c>
      <c r="F511" s="157">
        <f>'2.40-a,b,c,d,e'!F511</f>
        <v>29.7299995422363</v>
      </c>
      <c r="G511" s="157">
        <f>'2.40-a,b,c,d,e'!G511</f>
        <v>0</v>
      </c>
      <c r="H511" s="157">
        <f t="shared" si="49"/>
        <v>8162.61822907039</v>
      </c>
      <c r="I511" s="157">
        <f t="shared" si="50"/>
        <v>0</v>
      </c>
      <c r="J511" s="157">
        <f t="shared" si="51"/>
        <v>8162.61822907039</v>
      </c>
      <c r="K511" s="157">
        <f t="shared" si="52"/>
        <v>0</v>
      </c>
      <c r="L511" s="157">
        <f t="shared" si="53"/>
        <v>8162.61822907039</v>
      </c>
      <c r="M511" s="167">
        <f t="shared" si="54"/>
        <v>0</v>
      </c>
      <c r="N511" s="167">
        <f t="shared" si="55"/>
        <v>0</v>
      </c>
    </row>
    <row r="512" spans="1:14" ht="15" customHeight="1" x14ac:dyDescent="0.2">
      <c r="A512" s="152"/>
      <c r="B512" s="152"/>
      <c r="C512" s="152"/>
      <c r="D512" s="152"/>
      <c r="E512" s="153">
        <f>'2.40-a,b,c,d,e'!E512</f>
        <v>37510.166666666664</v>
      </c>
      <c r="F512" s="157">
        <f>'2.40-a,b,c,d,e'!F512</f>
        <v>29.770000457763601</v>
      </c>
      <c r="G512" s="157">
        <f>'2.40-a,b,c,d,e'!G512</f>
        <v>40.000915527301117</v>
      </c>
      <c r="H512" s="157">
        <f t="shared" si="49"/>
        <v>8202.619144597691</v>
      </c>
      <c r="I512" s="157">
        <f t="shared" si="50"/>
        <v>0</v>
      </c>
      <c r="J512" s="157">
        <f t="shared" si="51"/>
        <v>8202.619144597691</v>
      </c>
      <c r="K512" s="157">
        <f t="shared" si="52"/>
        <v>40.000915527301004</v>
      </c>
      <c r="L512" s="157">
        <f t="shared" si="53"/>
        <v>8162.61822907039</v>
      </c>
      <c r="M512" s="167">
        <f t="shared" si="54"/>
        <v>0</v>
      </c>
      <c r="N512" s="167">
        <f t="shared" si="55"/>
        <v>0</v>
      </c>
    </row>
    <row r="513" spans="1:14" ht="15" customHeight="1" x14ac:dyDescent="0.2">
      <c r="A513" s="152"/>
      <c r="B513" s="152"/>
      <c r="C513" s="152"/>
      <c r="D513" s="152"/>
      <c r="E513" s="153">
        <f>'2.40-a,b,c,d,e'!E513</f>
        <v>37511.166666666664</v>
      </c>
      <c r="F513" s="157">
        <f>'2.40-a,b,c,d,e'!F513</f>
        <v>28.850000381469702</v>
      </c>
      <c r="G513" s="157">
        <f>'2.40-a,b,c,d,e'!G513</f>
        <v>-920.00007629389916</v>
      </c>
      <c r="H513" s="157">
        <f t="shared" si="49"/>
        <v>7242.6181527764911</v>
      </c>
      <c r="I513" s="157">
        <f t="shared" si="50"/>
        <v>0</v>
      </c>
      <c r="J513" s="157">
        <f t="shared" si="51"/>
        <v>7242.6181527764911</v>
      </c>
      <c r="K513" s="157">
        <f t="shared" si="52"/>
        <v>0</v>
      </c>
      <c r="L513" s="157">
        <f t="shared" si="53"/>
        <v>7242.6181527764911</v>
      </c>
      <c r="M513" s="167">
        <f t="shared" si="54"/>
        <v>0</v>
      </c>
      <c r="N513" s="167">
        <f t="shared" si="55"/>
        <v>0</v>
      </c>
    </row>
    <row r="514" spans="1:14" ht="15" customHeight="1" x14ac:dyDescent="0.2">
      <c r="A514" s="152"/>
      <c r="B514" s="152"/>
      <c r="C514" s="152"/>
      <c r="D514" s="152"/>
      <c r="E514" s="153">
        <f>'2.40-a,b,c,d,e'!E514</f>
        <v>37512.166666666664</v>
      </c>
      <c r="F514" s="157">
        <f>'2.40-a,b,c,d,e'!F514</f>
        <v>29.809999465942301</v>
      </c>
      <c r="G514" s="157">
        <f>'2.40-a,b,c,d,e'!G514</f>
        <v>959.99908447259941</v>
      </c>
      <c r="H514" s="157">
        <f t="shared" si="49"/>
        <v>8202.617237249091</v>
      </c>
      <c r="I514" s="157">
        <f t="shared" si="50"/>
        <v>0</v>
      </c>
      <c r="J514" s="157">
        <f t="shared" si="51"/>
        <v>8202.617237249091</v>
      </c>
      <c r="K514" s="157">
        <f t="shared" si="52"/>
        <v>39.999008178700933</v>
      </c>
      <c r="L514" s="157">
        <f t="shared" si="53"/>
        <v>8162.61822907039</v>
      </c>
      <c r="M514" s="167">
        <f t="shared" si="54"/>
        <v>0</v>
      </c>
      <c r="N514" s="167">
        <f t="shared" si="55"/>
        <v>0</v>
      </c>
    </row>
    <row r="515" spans="1:14" ht="15" customHeight="1" x14ac:dyDescent="0.2">
      <c r="A515" s="152"/>
      <c r="B515" s="152"/>
      <c r="C515" s="152"/>
      <c r="D515" s="152"/>
      <c r="E515" s="153">
        <f>'2.40-a,b,c,d,e'!E515</f>
        <v>37515.166666666664</v>
      </c>
      <c r="F515" s="157">
        <f>'2.40-a,b,c,d,e'!F515</f>
        <v>29.670000076293899</v>
      </c>
      <c r="G515" s="157">
        <f>'2.40-a,b,c,d,e'!G515</f>
        <v>-139.99938964840197</v>
      </c>
      <c r="H515" s="157">
        <f t="shared" si="49"/>
        <v>8022.618839421988</v>
      </c>
      <c r="I515" s="157">
        <f t="shared" si="50"/>
        <v>0</v>
      </c>
      <c r="J515" s="157">
        <f t="shared" si="51"/>
        <v>8022.618839421988</v>
      </c>
      <c r="K515" s="157">
        <f t="shared" si="52"/>
        <v>0</v>
      </c>
      <c r="L515" s="157">
        <f t="shared" si="53"/>
        <v>8022.618839421988</v>
      </c>
      <c r="M515" s="167">
        <f t="shared" si="54"/>
        <v>0</v>
      </c>
      <c r="N515" s="167">
        <f t="shared" si="55"/>
        <v>0</v>
      </c>
    </row>
    <row r="516" spans="1:14" ht="15" customHeight="1" x14ac:dyDescent="0.2">
      <c r="A516" s="152"/>
      <c r="B516" s="152"/>
      <c r="C516" s="152"/>
      <c r="D516" s="152"/>
      <c r="E516" s="153">
        <f>'2.40-a,b,c,d,e'!E516</f>
        <v>37516.166666666664</v>
      </c>
      <c r="F516" s="157">
        <f>'2.40-a,b,c,d,e'!F516</f>
        <v>29.079999923706001</v>
      </c>
      <c r="G516" s="157">
        <f>'2.40-a,b,c,d,e'!G516</f>
        <v>-590.00015258789767</v>
      </c>
      <c r="H516" s="157">
        <f t="shared" ref="H516:H579" si="56">L515+G516</f>
        <v>7432.6186868340901</v>
      </c>
      <c r="I516" s="157">
        <f t="shared" ref="I516:I579" si="57">IF(H516&lt;$B$13,$B$14-H516,0)</f>
        <v>0</v>
      </c>
      <c r="J516" s="157">
        <f t="shared" ref="J516:J579" si="58">H516+I516</f>
        <v>7432.6186868340901</v>
      </c>
      <c r="K516" s="157">
        <f t="shared" ref="K516:K579" si="59">MAX(J516-$B$14,0)</f>
        <v>0</v>
      </c>
      <c r="L516" s="157">
        <f t="shared" ref="L516:L579" si="60">J516-K516</f>
        <v>7432.6186868340901</v>
      </c>
      <c r="M516" s="167">
        <f t="shared" ref="M516:M579" si="61">IF(I516&gt;0,1,0)</f>
        <v>0</v>
      </c>
      <c r="N516" s="167">
        <f t="shared" ref="N516:N579" si="62">IF(H516&lt;0,1,0)</f>
        <v>0</v>
      </c>
    </row>
    <row r="517" spans="1:14" ht="15" customHeight="1" x14ac:dyDescent="0.2">
      <c r="A517" s="152"/>
      <c r="B517" s="152"/>
      <c r="C517" s="152"/>
      <c r="D517" s="152"/>
      <c r="E517" s="153">
        <f>'2.40-a,b,c,d,e'!E517</f>
        <v>37517.166666666664</v>
      </c>
      <c r="F517" s="157">
        <f>'2.40-a,b,c,d,e'!F517</f>
        <v>29.4799995422363</v>
      </c>
      <c r="G517" s="157">
        <f>'2.40-a,b,c,d,e'!G517</f>
        <v>399.99961853029833</v>
      </c>
      <c r="H517" s="157">
        <f t="shared" si="56"/>
        <v>7832.6183053643881</v>
      </c>
      <c r="I517" s="157">
        <f t="shared" si="57"/>
        <v>0</v>
      </c>
      <c r="J517" s="157">
        <f t="shared" si="58"/>
        <v>7832.6183053643881</v>
      </c>
      <c r="K517" s="157">
        <f t="shared" si="59"/>
        <v>0</v>
      </c>
      <c r="L517" s="157">
        <f t="shared" si="60"/>
        <v>7832.6183053643881</v>
      </c>
      <c r="M517" s="167">
        <f t="shared" si="61"/>
        <v>0</v>
      </c>
      <c r="N517" s="167">
        <f t="shared" si="62"/>
        <v>0</v>
      </c>
    </row>
    <row r="518" spans="1:14" ht="15" customHeight="1" x14ac:dyDescent="0.2">
      <c r="A518" s="152"/>
      <c r="B518" s="152"/>
      <c r="C518" s="152"/>
      <c r="D518" s="152"/>
      <c r="E518" s="153">
        <f>'2.40-a,b,c,d,e'!E518</f>
        <v>37518.166666666664</v>
      </c>
      <c r="F518" s="157">
        <f>'2.40-a,b,c,d,e'!F518</f>
        <v>29.5</v>
      </c>
      <c r="G518" s="157">
        <f>'2.40-a,b,c,d,e'!G518</f>
        <v>20.000457763700297</v>
      </c>
      <c r="H518" s="157">
        <f t="shared" si="56"/>
        <v>7852.6187631280882</v>
      </c>
      <c r="I518" s="157">
        <f t="shared" si="57"/>
        <v>0</v>
      </c>
      <c r="J518" s="157">
        <f t="shared" si="58"/>
        <v>7852.6187631280882</v>
      </c>
      <c r="K518" s="157">
        <f t="shared" si="59"/>
        <v>0</v>
      </c>
      <c r="L518" s="157">
        <f t="shared" si="60"/>
        <v>7852.6187631280882</v>
      </c>
      <c r="M518" s="167">
        <f t="shared" si="61"/>
        <v>0</v>
      </c>
      <c r="N518" s="167">
        <f t="shared" si="62"/>
        <v>0</v>
      </c>
    </row>
    <row r="519" spans="1:14" ht="15" customHeight="1" x14ac:dyDescent="0.2">
      <c r="A519" s="152"/>
      <c r="B519" s="152"/>
      <c r="C519" s="152"/>
      <c r="D519" s="152"/>
      <c r="E519" s="153">
        <f>'2.40-a,b,c,d,e'!E519</f>
        <v>37519.166666666664</v>
      </c>
      <c r="F519" s="157">
        <f>'2.40-a,b,c,d,e'!F519</f>
        <v>29.840000152587798</v>
      </c>
      <c r="G519" s="157">
        <f>'2.40-a,b,c,d,e'!G519</f>
        <v>340.00015258779825</v>
      </c>
      <c r="H519" s="157">
        <f t="shared" si="56"/>
        <v>8192.618915715886</v>
      </c>
      <c r="I519" s="157">
        <f t="shared" si="57"/>
        <v>0</v>
      </c>
      <c r="J519" s="157">
        <f t="shared" si="58"/>
        <v>8192.618915715886</v>
      </c>
      <c r="K519" s="157">
        <f t="shared" si="59"/>
        <v>30.000686645495989</v>
      </c>
      <c r="L519" s="157">
        <f t="shared" si="60"/>
        <v>8162.61822907039</v>
      </c>
      <c r="M519" s="167">
        <f t="shared" si="61"/>
        <v>0</v>
      </c>
      <c r="N519" s="167">
        <f t="shared" si="62"/>
        <v>0</v>
      </c>
    </row>
    <row r="520" spans="1:14" ht="15" customHeight="1" x14ac:dyDescent="0.2">
      <c r="A520" s="152"/>
      <c r="B520" s="152"/>
      <c r="C520" s="152"/>
      <c r="D520" s="152"/>
      <c r="E520" s="153">
        <f>'2.40-a,b,c,d,e'!E520</f>
        <v>37522.166666666664</v>
      </c>
      <c r="F520" s="157">
        <f>'2.40-a,b,c,d,e'!F520</f>
        <v>30.709999084472599</v>
      </c>
      <c r="G520" s="157">
        <f>'2.40-a,b,c,d,e'!G520</f>
        <v>869.9989318848011</v>
      </c>
      <c r="H520" s="157">
        <f t="shared" si="56"/>
        <v>9032.6171609551911</v>
      </c>
      <c r="I520" s="157">
        <f t="shared" si="57"/>
        <v>0</v>
      </c>
      <c r="J520" s="157">
        <f t="shared" si="58"/>
        <v>9032.6171609551911</v>
      </c>
      <c r="K520" s="157">
        <f t="shared" si="59"/>
        <v>869.9989318848011</v>
      </c>
      <c r="L520" s="157">
        <f t="shared" si="60"/>
        <v>8162.61822907039</v>
      </c>
      <c r="M520" s="167">
        <f t="shared" si="61"/>
        <v>0</v>
      </c>
      <c r="N520" s="167">
        <f t="shared" si="62"/>
        <v>0</v>
      </c>
    </row>
    <row r="521" spans="1:14" ht="15" customHeight="1" x14ac:dyDescent="0.2">
      <c r="A521" s="152"/>
      <c r="B521" s="152"/>
      <c r="C521" s="152"/>
      <c r="D521" s="152"/>
      <c r="E521" s="153">
        <f>'2.40-a,b,c,d,e'!E521</f>
        <v>37523.166666666664</v>
      </c>
      <c r="F521" s="157">
        <f>'2.40-a,b,c,d,e'!F521</f>
        <v>30.770000457763601</v>
      </c>
      <c r="G521" s="157">
        <f>'2.40-a,b,c,d,e'!G521</f>
        <v>60.001373291001414</v>
      </c>
      <c r="H521" s="157">
        <f t="shared" si="56"/>
        <v>8222.619602361392</v>
      </c>
      <c r="I521" s="157">
        <f t="shared" si="57"/>
        <v>0</v>
      </c>
      <c r="J521" s="157">
        <f t="shared" si="58"/>
        <v>8222.619602361392</v>
      </c>
      <c r="K521" s="157">
        <f t="shared" si="59"/>
        <v>60.001373291001983</v>
      </c>
      <c r="L521" s="157">
        <f t="shared" si="60"/>
        <v>8162.61822907039</v>
      </c>
      <c r="M521" s="167">
        <f t="shared" si="61"/>
        <v>0</v>
      </c>
      <c r="N521" s="167">
        <f t="shared" si="62"/>
        <v>0</v>
      </c>
    </row>
    <row r="522" spans="1:14" ht="15" customHeight="1" x14ac:dyDescent="0.2">
      <c r="A522" s="152"/>
      <c r="B522" s="152"/>
      <c r="C522" s="152"/>
      <c r="D522" s="152"/>
      <c r="E522" s="153">
        <f>'2.40-a,b,c,d,e'!E522</f>
        <v>37524.166666666664</v>
      </c>
      <c r="F522" s="157">
        <f>'2.40-a,b,c,d,e'!F522</f>
        <v>30.639999389648398</v>
      </c>
      <c r="G522" s="157">
        <f>'2.40-a,b,c,d,e'!G522</f>
        <v>-130.0010681152024</v>
      </c>
      <c r="H522" s="157">
        <f t="shared" si="56"/>
        <v>8032.6171609551875</v>
      </c>
      <c r="I522" s="157">
        <f t="shared" si="57"/>
        <v>0</v>
      </c>
      <c r="J522" s="157">
        <f t="shared" si="58"/>
        <v>8032.6171609551875</v>
      </c>
      <c r="K522" s="157">
        <f t="shared" si="59"/>
        <v>0</v>
      </c>
      <c r="L522" s="157">
        <f t="shared" si="60"/>
        <v>8032.6171609551875</v>
      </c>
      <c r="M522" s="167">
        <f t="shared" si="61"/>
        <v>0</v>
      </c>
      <c r="N522" s="167">
        <f t="shared" si="62"/>
        <v>0</v>
      </c>
    </row>
    <row r="523" spans="1:14" ht="15" customHeight="1" x14ac:dyDescent="0.2">
      <c r="A523" s="152"/>
      <c r="B523" s="152"/>
      <c r="C523" s="152"/>
      <c r="D523" s="152"/>
      <c r="E523" s="153">
        <f>'2.40-a,b,c,d,e'!E523</f>
        <v>37525.166666666664</v>
      </c>
      <c r="F523" s="157">
        <f>'2.40-a,b,c,d,e'!F523</f>
        <v>30.409999847412099</v>
      </c>
      <c r="G523" s="157">
        <f>'2.40-a,b,c,d,e'!G523</f>
        <v>-229.9995422362997</v>
      </c>
      <c r="H523" s="157">
        <f t="shared" si="56"/>
        <v>7802.6176187188876</v>
      </c>
      <c r="I523" s="157">
        <f t="shared" si="57"/>
        <v>0</v>
      </c>
      <c r="J523" s="157">
        <f t="shared" si="58"/>
        <v>7802.6176187188876</v>
      </c>
      <c r="K523" s="157">
        <f t="shared" si="59"/>
        <v>0</v>
      </c>
      <c r="L523" s="157">
        <f t="shared" si="60"/>
        <v>7802.6176187188876</v>
      </c>
      <c r="M523" s="167">
        <f t="shared" si="61"/>
        <v>0</v>
      </c>
      <c r="N523" s="167">
        <f t="shared" si="62"/>
        <v>0</v>
      </c>
    </row>
    <row r="524" spans="1:14" ht="15" customHeight="1" x14ac:dyDescent="0.2">
      <c r="A524" s="152"/>
      <c r="B524" s="152"/>
      <c r="C524" s="152"/>
      <c r="D524" s="152"/>
      <c r="E524" s="153">
        <f>'2.40-a,b,c,d,e'!E524</f>
        <v>37526.166666666664</v>
      </c>
      <c r="F524" s="157">
        <f>'2.40-a,b,c,d,e'!F524</f>
        <v>30.540000915527301</v>
      </c>
      <c r="G524" s="157">
        <f>'2.40-a,b,c,d,e'!G524</f>
        <v>130.0010681152024</v>
      </c>
      <c r="H524" s="157">
        <f t="shared" si="56"/>
        <v>7932.6186868340901</v>
      </c>
      <c r="I524" s="157">
        <f t="shared" si="57"/>
        <v>0</v>
      </c>
      <c r="J524" s="157">
        <f t="shared" si="58"/>
        <v>7932.6186868340901</v>
      </c>
      <c r="K524" s="157">
        <f t="shared" si="59"/>
        <v>0</v>
      </c>
      <c r="L524" s="157">
        <f t="shared" si="60"/>
        <v>7932.6186868340901</v>
      </c>
      <c r="M524" s="167">
        <f t="shared" si="61"/>
        <v>0</v>
      </c>
      <c r="N524" s="167">
        <f t="shared" si="62"/>
        <v>0</v>
      </c>
    </row>
    <row r="525" spans="1:14" ht="15" customHeight="1" x14ac:dyDescent="0.2">
      <c r="A525" s="152"/>
      <c r="B525" s="152"/>
      <c r="C525" s="152"/>
      <c r="D525" s="152"/>
      <c r="E525" s="153">
        <f>'2.40-a,b,c,d,e'!E525</f>
        <v>37529.166666666664</v>
      </c>
      <c r="F525" s="157">
        <f>'2.40-a,b,c,d,e'!F525</f>
        <v>30.4699993133544</v>
      </c>
      <c r="G525" s="157">
        <f>'2.40-a,b,c,d,e'!G525</f>
        <v>-70.0016021729013</v>
      </c>
      <c r="H525" s="157">
        <f t="shared" si="56"/>
        <v>7862.6170846611885</v>
      </c>
      <c r="I525" s="157">
        <f t="shared" si="57"/>
        <v>0</v>
      </c>
      <c r="J525" s="157">
        <f t="shared" si="58"/>
        <v>7862.6170846611885</v>
      </c>
      <c r="K525" s="157">
        <f t="shared" si="59"/>
        <v>0</v>
      </c>
      <c r="L525" s="157">
        <f t="shared" si="60"/>
        <v>7862.6170846611885</v>
      </c>
      <c r="M525" s="167">
        <f t="shared" si="61"/>
        <v>0</v>
      </c>
      <c r="N525" s="167">
        <f t="shared" si="62"/>
        <v>0</v>
      </c>
    </row>
    <row r="526" spans="1:14" ht="15" customHeight="1" x14ac:dyDescent="0.2">
      <c r="A526" s="152"/>
      <c r="B526" s="152"/>
      <c r="C526" s="152"/>
      <c r="D526" s="152"/>
      <c r="E526" s="153">
        <f>'2.40-a,b,c,d,e'!E526</f>
        <v>37530.166666666664</v>
      </c>
      <c r="F526" s="157">
        <f>'2.40-a,b,c,d,e'!F526</f>
        <v>30.829999923706001</v>
      </c>
      <c r="G526" s="157">
        <f>'2.40-a,b,c,d,e'!G526</f>
        <v>360.00061035160161</v>
      </c>
      <c r="H526" s="157">
        <f t="shared" si="56"/>
        <v>8222.6176950127901</v>
      </c>
      <c r="I526" s="157">
        <f t="shared" si="57"/>
        <v>0</v>
      </c>
      <c r="J526" s="157">
        <f t="shared" si="58"/>
        <v>8222.6176950127901</v>
      </c>
      <c r="K526" s="157">
        <f t="shared" si="59"/>
        <v>59.999465942400093</v>
      </c>
      <c r="L526" s="157">
        <f t="shared" si="60"/>
        <v>8162.61822907039</v>
      </c>
      <c r="M526" s="167">
        <f t="shared" si="61"/>
        <v>0</v>
      </c>
      <c r="N526" s="167">
        <f t="shared" si="62"/>
        <v>0</v>
      </c>
    </row>
    <row r="527" spans="1:14" ht="15" customHeight="1" x14ac:dyDescent="0.2">
      <c r="A527" s="152"/>
      <c r="B527" s="152"/>
      <c r="C527" s="152"/>
      <c r="D527" s="152"/>
      <c r="E527" s="153">
        <f>'2.40-a,b,c,d,e'!E527</f>
        <v>37531.166666666664</v>
      </c>
      <c r="F527" s="157">
        <f>'2.40-a,b,c,d,e'!F527</f>
        <v>30.4899997711181</v>
      </c>
      <c r="G527" s="157">
        <f>'2.40-a,b,c,d,e'!G527</f>
        <v>-340.00015258790131</v>
      </c>
      <c r="H527" s="157">
        <f t="shared" si="56"/>
        <v>7822.6180764824885</v>
      </c>
      <c r="I527" s="157">
        <f t="shared" si="57"/>
        <v>0</v>
      </c>
      <c r="J527" s="157">
        <f t="shared" si="58"/>
        <v>7822.6180764824885</v>
      </c>
      <c r="K527" s="157">
        <f t="shared" si="59"/>
        <v>0</v>
      </c>
      <c r="L527" s="157">
        <f t="shared" si="60"/>
        <v>7822.6180764824885</v>
      </c>
      <c r="M527" s="167">
        <f t="shared" si="61"/>
        <v>0</v>
      </c>
      <c r="N527" s="167">
        <f t="shared" si="62"/>
        <v>0</v>
      </c>
    </row>
    <row r="528" spans="1:14" ht="15" customHeight="1" x14ac:dyDescent="0.2">
      <c r="A528" s="152"/>
      <c r="B528" s="152"/>
      <c r="C528" s="152"/>
      <c r="D528" s="152"/>
      <c r="E528" s="153">
        <f>'2.40-a,b,c,d,e'!E528</f>
        <v>37532.166666666664</v>
      </c>
      <c r="F528" s="157">
        <f>'2.40-a,b,c,d,e'!F528</f>
        <v>29.7600002288818</v>
      </c>
      <c r="G528" s="157">
        <f>'2.40-a,b,c,d,e'!G528</f>
        <v>-729.9995422362997</v>
      </c>
      <c r="H528" s="157">
        <f t="shared" si="56"/>
        <v>7092.6185342461886</v>
      </c>
      <c r="I528" s="157">
        <f t="shared" si="57"/>
        <v>0</v>
      </c>
      <c r="J528" s="157">
        <f t="shared" si="58"/>
        <v>7092.6185342461886</v>
      </c>
      <c r="K528" s="157">
        <f t="shared" si="59"/>
        <v>0</v>
      </c>
      <c r="L528" s="157">
        <f t="shared" si="60"/>
        <v>7092.6185342461886</v>
      </c>
      <c r="M528" s="167">
        <f t="shared" si="61"/>
        <v>0</v>
      </c>
      <c r="N528" s="167">
        <f t="shared" si="62"/>
        <v>0</v>
      </c>
    </row>
    <row r="529" spans="1:14" ht="15" customHeight="1" x14ac:dyDescent="0.2">
      <c r="A529" s="152"/>
      <c r="B529" s="152"/>
      <c r="C529" s="152"/>
      <c r="D529" s="152"/>
      <c r="E529" s="153">
        <f>'2.40-a,b,c,d,e'!E529</f>
        <v>37533.166666666664</v>
      </c>
      <c r="F529" s="157">
        <f>'2.40-a,b,c,d,e'!F529</f>
        <v>29.620000839233398</v>
      </c>
      <c r="G529" s="157">
        <f>'2.40-a,b,c,d,e'!G529</f>
        <v>-139.99938964840197</v>
      </c>
      <c r="H529" s="157">
        <f t="shared" si="56"/>
        <v>6952.6191445977865</v>
      </c>
      <c r="I529" s="157">
        <f t="shared" si="57"/>
        <v>0</v>
      </c>
      <c r="J529" s="157">
        <f t="shared" si="58"/>
        <v>6952.6191445977865</v>
      </c>
      <c r="K529" s="157">
        <f t="shared" si="59"/>
        <v>0</v>
      </c>
      <c r="L529" s="157">
        <f t="shared" si="60"/>
        <v>6952.6191445977865</v>
      </c>
      <c r="M529" s="167">
        <f t="shared" si="61"/>
        <v>0</v>
      </c>
      <c r="N529" s="167">
        <f t="shared" si="62"/>
        <v>0</v>
      </c>
    </row>
    <row r="530" spans="1:14" ht="15" customHeight="1" x14ac:dyDescent="0.2">
      <c r="A530" s="152"/>
      <c r="B530" s="152"/>
      <c r="C530" s="152"/>
      <c r="D530" s="152"/>
      <c r="E530" s="153">
        <f>'2.40-a,b,c,d,e'!E530</f>
        <v>37536.166666666664</v>
      </c>
      <c r="F530" s="157">
        <f>'2.40-a,b,c,d,e'!F530</f>
        <v>29.639999389648398</v>
      </c>
      <c r="G530" s="157">
        <f>'2.40-a,b,c,d,e'!G530</f>
        <v>19.998550414999983</v>
      </c>
      <c r="H530" s="157">
        <f t="shared" si="56"/>
        <v>6972.6176950127865</v>
      </c>
      <c r="I530" s="157">
        <f t="shared" si="57"/>
        <v>0</v>
      </c>
      <c r="J530" s="157">
        <f t="shared" si="58"/>
        <v>6972.6176950127865</v>
      </c>
      <c r="K530" s="157">
        <f t="shared" si="59"/>
        <v>0</v>
      </c>
      <c r="L530" s="157">
        <f t="shared" si="60"/>
        <v>6972.6176950127865</v>
      </c>
      <c r="M530" s="167">
        <f t="shared" si="61"/>
        <v>0</v>
      </c>
      <c r="N530" s="167">
        <f t="shared" si="62"/>
        <v>0</v>
      </c>
    </row>
    <row r="531" spans="1:14" ht="15" customHeight="1" x14ac:dyDescent="0.2">
      <c r="A531" s="152"/>
      <c r="B531" s="152"/>
      <c r="C531" s="152"/>
      <c r="D531" s="152"/>
      <c r="E531" s="153">
        <f>'2.40-a,b,c,d,e'!E531</f>
        <v>37537.166666666664</v>
      </c>
      <c r="F531" s="157">
        <f>'2.40-a,b,c,d,e'!F531</f>
        <v>29.4799995422363</v>
      </c>
      <c r="G531" s="157">
        <f>'2.40-a,b,c,d,e'!G531</f>
        <v>-159.99984741209872</v>
      </c>
      <c r="H531" s="157">
        <f t="shared" si="56"/>
        <v>6812.617847600688</v>
      </c>
      <c r="I531" s="157">
        <f t="shared" si="57"/>
        <v>0</v>
      </c>
      <c r="J531" s="157">
        <f t="shared" si="58"/>
        <v>6812.617847600688</v>
      </c>
      <c r="K531" s="157">
        <f t="shared" si="59"/>
        <v>0</v>
      </c>
      <c r="L531" s="157">
        <f t="shared" si="60"/>
        <v>6812.617847600688</v>
      </c>
      <c r="M531" s="167">
        <f t="shared" si="61"/>
        <v>0</v>
      </c>
      <c r="N531" s="167">
        <f t="shared" si="62"/>
        <v>0</v>
      </c>
    </row>
    <row r="532" spans="1:14" ht="15" customHeight="1" x14ac:dyDescent="0.2">
      <c r="A532" s="152"/>
      <c r="B532" s="152"/>
      <c r="C532" s="152"/>
      <c r="D532" s="152"/>
      <c r="E532" s="153">
        <f>'2.40-a,b,c,d,e'!E532</f>
        <v>37538.166666666664</v>
      </c>
      <c r="F532" s="157">
        <f>'2.40-a,b,c,d,e'!F532</f>
        <v>29.350000381469702</v>
      </c>
      <c r="G532" s="157">
        <f>'2.40-a,b,c,d,e'!G532</f>
        <v>-129.99916076659801</v>
      </c>
      <c r="H532" s="157">
        <f t="shared" si="56"/>
        <v>6682.6186868340901</v>
      </c>
      <c r="I532" s="157">
        <f t="shared" si="57"/>
        <v>0</v>
      </c>
      <c r="J532" s="157">
        <f t="shared" si="58"/>
        <v>6682.6186868340901</v>
      </c>
      <c r="K532" s="157">
        <f t="shared" si="59"/>
        <v>0</v>
      </c>
      <c r="L532" s="157">
        <f t="shared" si="60"/>
        <v>6682.6186868340901</v>
      </c>
      <c r="M532" s="167">
        <f t="shared" si="61"/>
        <v>0</v>
      </c>
      <c r="N532" s="167">
        <f t="shared" si="62"/>
        <v>0</v>
      </c>
    </row>
    <row r="533" spans="1:14" ht="15" customHeight="1" x14ac:dyDescent="0.2">
      <c r="A533" s="152"/>
      <c r="B533" s="152"/>
      <c r="C533" s="152"/>
      <c r="D533" s="152"/>
      <c r="E533" s="153">
        <f>'2.40-a,b,c,d,e'!E533</f>
        <v>37539.166666666664</v>
      </c>
      <c r="F533" s="157">
        <f>'2.40-a,b,c,d,e'!F533</f>
        <v>28.9699993133544</v>
      </c>
      <c r="G533" s="157">
        <f>'2.40-a,b,c,d,e'!G533</f>
        <v>-380.0010681153019</v>
      </c>
      <c r="H533" s="157">
        <f t="shared" si="56"/>
        <v>6302.6176187187884</v>
      </c>
      <c r="I533" s="157">
        <f t="shared" si="57"/>
        <v>0</v>
      </c>
      <c r="J533" s="157">
        <f t="shared" si="58"/>
        <v>6302.6176187187884</v>
      </c>
      <c r="K533" s="157">
        <f t="shared" si="59"/>
        <v>0</v>
      </c>
      <c r="L533" s="157">
        <f t="shared" si="60"/>
        <v>6302.6176187187884</v>
      </c>
      <c r="M533" s="167">
        <f t="shared" si="61"/>
        <v>0</v>
      </c>
      <c r="N533" s="167">
        <f t="shared" si="62"/>
        <v>0</v>
      </c>
    </row>
    <row r="534" spans="1:14" ht="15" customHeight="1" x14ac:dyDescent="0.2">
      <c r="A534" s="152"/>
      <c r="B534" s="152"/>
      <c r="C534" s="152"/>
      <c r="D534" s="152"/>
      <c r="E534" s="153">
        <f>'2.40-a,b,c,d,e'!E534</f>
        <v>37540.166666666664</v>
      </c>
      <c r="F534" s="157">
        <f>'2.40-a,b,c,d,e'!F534</f>
        <v>29.370000839233398</v>
      </c>
      <c r="G534" s="157">
        <f>'2.40-a,b,c,d,e'!G534</f>
        <v>400.00152587899862</v>
      </c>
      <c r="H534" s="157">
        <f t="shared" si="56"/>
        <v>6702.6191445977875</v>
      </c>
      <c r="I534" s="157">
        <f t="shared" si="57"/>
        <v>0</v>
      </c>
      <c r="J534" s="157">
        <f t="shared" si="58"/>
        <v>6702.6191445977875</v>
      </c>
      <c r="K534" s="157">
        <f t="shared" si="59"/>
        <v>0</v>
      </c>
      <c r="L534" s="157">
        <f t="shared" si="60"/>
        <v>6702.6191445977875</v>
      </c>
      <c r="M534" s="167">
        <f t="shared" si="61"/>
        <v>0</v>
      </c>
      <c r="N534" s="167">
        <f t="shared" si="62"/>
        <v>0</v>
      </c>
    </row>
    <row r="535" spans="1:14" ht="15" customHeight="1" x14ac:dyDescent="0.2">
      <c r="A535" s="152"/>
      <c r="B535" s="152"/>
      <c r="C535" s="152"/>
      <c r="D535" s="152"/>
      <c r="E535" s="153">
        <f>'2.40-a,b,c,d,e'!E535</f>
        <v>37543.166666666664</v>
      </c>
      <c r="F535" s="157">
        <f>'2.40-a,b,c,d,e'!F535</f>
        <v>30.030000686645501</v>
      </c>
      <c r="G535" s="157">
        <f>'2.40-a,b,c,d,e'!G535</f>
        <v>659.99984741210233</v>
      </c>
      <c r="H535" s="157">
        <f t="shared" si="56"/>
        <v>7362.6189920098896</v>
      </c>
      <c r="I535" s="157">
        <f t="shared" si="57"/>
        <v>0</v>
      </c>
      <c r="J535" s="157">
        <f t="shared" si="58"/>
        <v>7362.6189920098896</v>
      </c>
      <c r="K535" s="157">
        <f t="shared" si="59"/>
        <v>0</v>
      </c>
      <c r="L535" s="157">
        <f t="shared" si="60"/>
        <v>7362.6189920098896</v>
      </c>
      <c r="M535" s="167">
        <f t="shared" si="61"/>
        <v>0</v>
      </c>
      <c r="N535" s="167">
        <f t="shared" si="62"/>
        <v>0</v>
      </c>
    </row>
    <row r="536" spans="1:14" ht="15" customHeight="1" x14ac:dyDescent="0.2">
      <c r="A536" s="152"/>
      <c r="B536" s="152"/>
      <c r="C536" s="152"/>
      <c r="D536" s="152"/>
      <c r="E536" s="153">
        <f>'2.40-a,b,c,d,e'!E536</f>
        <v>37544.166666666664</v>
      </c>
      <c r="F536" s="157">
        <f>'2.40-a,b,c,d,e'!F536</f>
        <v>29.7199993133544</v>
      </c>
      <c r="G536" s="157">
        <f>'2.40-a,b,c,d,e'!G536</f>
        <v>-310.00137329110089</v>
      </c>
      <c r="H536" s="157">
        <f t="shared" si="56"/>
        <v>7052.6176187187884</v>
      </c>
      <c r="I536" s="157">
        <f t="shared" si="57"/>
        <v>0</v>
      </c>
      <c r="J536" s="157">
        <f t="shared" si="58"/>
        <v>7052.6176187187884</v>
      </c>
      <c r="K536" s="157">
        <f t="shared" si="59"/>
        <v>0</v>
      </c>
      <c r="L536" s="157">
        <f t="shared" si="60"/>
        <v>7052.6176187187884</v>
      </c>
      <c r="M536" s="167">
        <f t="shared" si="61"/>
        <v>0</v>
      </c>
      <c r="N536" s="167">
        <f t="shared" si="62"/>
        <v>0</v>
      </c>
    </row>
    <row r="537" spans="1:14" ht="15" customHeight="1" x14ac:dyDescent="0.2">
      <c r="A537" s="152"/>
      <c r="B537" s="152"/>
      <c r="C537" s="152"/>
      <c r="D537" s="152"/>
      <c r="E537" s="153">
        <f>'2.40-a,b,c,d,e'!E537</f>
        <v>37545.166666666664</v>
      </c>
      <c r="F537" s="157">
        <f>'2.40-a,b,c,d,e'!F537</f>
        <v>29.4699993133544</v>
      </c>
      <c r="G537" s="157">
        <f>'2.40-a,b,c,d,e'!G537</f>
        <v>-250</v>
      </c>
      <c r="H537" s="157">
        <f t="shared" si="56"/>
        <v>6802.6176187187884</v>
      </c>
      <c r="I537" s="157">
        <f t="shared" si="57"/>
        <v>0</v>
      </c>
      <c r="J537" s="157">
        <f t="shared" si="58"/>
        <v>6802.6176187187884</v>
      </c>
      <c r="K537" s="157">
        <f t="shared" si="59"/>
        <v>0</v>
      </c>
      <c r="L537" s="157">
        <f t="shared" si="60"/>
        <v>6802.6176187187884</v>
      </c>
      <c r="M537" s="167">
        <f t="shared" si="61"/>
        <v>0</v>
      </c>
      <c r="N537" s="167">
        <f t="shared" si="62"/>
        <v>0</v>
      </c>
    </row>
    <row r="538" spans="1:14" ht="15" customHeight="1" x14ac:dyDescent="0.2">
      <c r="A538" s="152"/>
      <c r="B538" s="152"/>
      <c r="C538" s="152"/>
      <c r="D538" s="152"/>
      <c r="E538" s="153">
        <f>'2.40-a,b,c,d,e'!E538</f>
        <v>37546.166666666664</v>
      </c>
      <c r="F538" s="157">
        <f>'2.40-a,b,c,d,e'!F538</f>
        <v>29.620000839233398</v>
      </c>
      <c r="G538" s="157">
        <f>'2.40-a,b,c,d,e'!G538</f>
        <v>150.00152587899862</v>
      </c>
      <c r="H538" s="157">
        <f t="shared" si="56"/>
        <v>6952.6191445977875</v>
      </c>
      <c r="I538" s="157">
        <f t="shared" si="57"/>
        <v>0</v>
      </c>
      <c r="J538" s="157">
        <f t="shared" si="58"/>
        <v>6952.6191445977875</v>
      </c>
      <c r="K538" s="157">
        <f t="shared" si="59"/>
        <v>0</v>
      </c>
      <c r="L538" s="157">
        <f t="shared" si="60"/>
        <v>6952.6191445977875</v>
      </c>
      <c r="M538" s="167">
        <f t="shared" si="61"/>
        <v>0</v>
      </c>
      <c r="N538" s="167">
        <f t="shared" si="62"/>
        <v>0</v>
      </c>
    </row>
    <row r="539" spans="1:14" ht="15" customHeight="1" x14ac:dyDescent="0.2">
      <c r="A539" s="152"/>
      <c r="B539" s="152"/>
      <c r="C539" s="152"/>
      <c r="D539" s="152"/>
      <c r="E539" s="153">
        <f>'2.40-a,b,c,d,e'!E539</f>
        <v>37547.166666666664</v>
      </c>
      <c r="F539" s="157">
        <f>'2.40-a,b,c,d,e'!F539</f>
        <v>29.600000381469702</v>
      </c>
      <c r="G539" s="157">
        <f>'2.40-a,b,c,d,e'!G539</f>
        <v>-20.000457763696744</v>
      </c>
      <c r="H539" s="157">
        <f t="shared" si="56"/>
        <v>6932.618686834091</v>
      </c>
      <c r="I539" s="157">
        <f t="shared" si="57"/>
        <v>0</v>
      </c>
      <c r="J539" s="157">
        <f t="shared" si="58"/>
        <v>6932.618686834091</v>
      </c>
      <c r="K539" s="157">
        <f t="shared" si="59"/>
        <v>0</v>
      </c>
      <c r="L539" s="157">
        <f t="shared" si="60"/>
        <v>6932.618686834091</v>
      </c>
      <c r="M539" s="167">
        <f t="shared" si="61"/>
        <v>0</v>
      </c>
      <c r="N539" s="167">
        <f t="shared" si="62"/>
        <v>0</v>
      </c>
    </row>
    <row r="540" spans="1:14" ht="15" customHeight="1" x14ac:dyDescent="0.2">
      <c r="A540" s="152"/>
      <c r="B540" s="152"/>
      <c r="C540" s="152"/>
      <c r="D540" s="152"/>
      <c r="E540" s="153">
        <f>'2.40-a,b,c,d,e'!E540</f>
        <v>37550.166666666664</v>
      </c>
      <c r="F540" s="157">
        <f>'2.40-a,b,c,d,e'!F540</f>
        <v>28.379999160766602</v>
      </c>
      <c r="G540" s="157">
        <f>'2.40-a,b,c,d,e'!G540</f>
        <v>-1220.0012207031002</v>
      </c>
      <c r="H540" s="157">
        <f t="shared" si="56"/>
        <v>5712.6174661309906</v>
      </c>
      <c r="I540" s="157">
        <f t="shared" si="57"/>
        <v>2450.0007629393995</v>
      </c>
      <c r="J540" s="157">
        <f t="shared" si="58"/>
        <v>8162.61822907039</v>
      </c>
      <c r="K540" s="157">
        <f t="shared" si="59"/>
        <v>0</v>
      </c>
      <c r="L540" s="157">
        <f t="shared" si="60"/>
        <v>8162.61822907039</v>
      </c>
      <c r="M540" s="167">
        <f t="shared" si="61"/>
        <v>1</v>
      </c>
      <c r="N540" s="167">
        <f t="shared" si="62"/>
        <v>0</v>
      </c>
    </row>
    <row r="541" spans="1:14" ht="15" customHeight="1" x14ac:dyDescent="0.2">
      <c r="A541" s="152"/>
      <c r="B541" s="152"/>
      <c r="C541" s="152"/>
      <c r="D541" s="152"/>
      <c r="E541" s="153">
        <f>'2.40-a,b,c,d,e'!E541</f>
        <v>37551.166666666664</v>
      </c>
      <c r="F541" s="157">
        <f>'2.40-a,b,c,d,e'!F541</f>
        <v>27.920000076293899</v>
      </c>
      <c r="G541" s="157">
        <f>'2.40-a,b,c,d,e'!G541</f>
        <v>-459.99908447270241</v>
      </c>
      <c r="H541" s="157">
        <f t="shared" si="56"/>
        <v>7702.6191445976874</v>
      </c>
      <c r="I541" s="157">
        <f t="shared" si="57"/>
        <v>0</v>
      </c>
      <c r="J541" s="157">
        <f t="shared" si="58"/>
        <v>7702.6191445976874</v>
      </c>
      <c r="K541" s="157">
        <f t="shared" si="59"/>
        <v>0</v>
      </c>
      <c r="L541" s="157">
        <f t="shared" si="60"/>
        <v>7702.6191445976874</v>
      </c>
      <c r="M541" s="167">
        <f t="shared" si="61"/>
        <v>0</v>
      </c>
      <c r="N541" s="167">
        <f t="shared" si="62"/>
        <v>0</v>
      </c>
    </row>
    <row r="542" spans="1:14" ht="15" customHeight="1" x14ac:dyDescent="0.2">
      <c r="A542" s="152"/>
      <c r="B542" s="152"/>
      <c r="C542" s="152"/>
      <c r="D542" s="152"/>
      <c r="E542" s="153">
        <f>'2.40-a,b,c,d,e'!E542</f>
        <v>37552.166666666664</v>
      </c>
      <c r="F542" s="157">
        <f>'2.40-a,b,c,d,e'!F542</f>
        <v>28.1800003051757</v>
      </c>
      <c r="G542" s="157">
        <f>'2.40-a,b,c,d,e'!G542</f>
        <v>260.00022888180041</v>
      </c>
      <c r="H542" s="157">
        <f t="shared" si="56"/>
        <v>7962.6193734794879</v>
      </c>
      <c r="I542" s="157">
        <f t="shared" si="57"/>
        <v>0</v>
      </c>
      <c r="J542" s="157">
        <f t="shared" si="58"/>
        <v>7962.6193734794879</v>
      </c>
      <c r="K542" s="157">
        <f t="shared" si="59"/>
        <v>0</v>
      </c>
      <c r="L542" s="157">
        <f t="shared" si="60"/>
        <v>7962.6193734794879</v>
      </c>
      <c r="M542" s="167">
        <f t="shared" si="61"/>
        <v>0</v>
      </c>
      <c r="N542" s="167">
        <f t="shared" si="62"/>
        <v>0</v>
      </c>
    </row>
    <row r="543" spans="1:14" ht="15" customHeight="1" x14ac:dyDescent="0.2">
      <c r="A543" s="152"/>
      <c r="B543" s="152"/>
      <c r="C543" s="152"/>
      <c r="D543" s="152"/>
      <c r="E543" s="153">
        <f>'2.40-a,b,c,d,e'!E543</f>
        <v>37553.166666666664</v>
      </c>
      <c r="F543" s="157">
        <f>'2.40-a,b,c,d,e'!F543</f>
        <v>28.2000007629394</v>
      </c>
      <c r="G543" s="157">
        <f>'2.40-a,b,c,d,e'!G543</f>
        <v>20.000457763700297</v>
      </c>
      <c r="H543" s="157">
        <f t="shared" si="56"/>
        <v>7982.6198312431879</v>
      </c>
      <c r="I543" s="157">
        <f t="shared" si="57"/>
        <v>0</v>
      </c>
      <c r="J543" s="157">
        <f t="shared" si="58"/>
        <v>7982.6198312431879</v>
      </c>
      <c r="K543" s="157">
        <f t="shared" si="59"/>
        <v>0</v>
      </c>
      <c r="L543" s="157">
        <f t="shared" si="60"/>
        <v>7982.6198312431879</v>
      </c>
      <c r="M543" s="167">
        <f t="shared" si="61"/>
        <v>0</v>
      </c>
      <c r="N543" s="167">
        <f t="shared" si="62"/>
        <v>0</v>
      </c>
    </row>
    <row r="544" spans="1:14" ht="15" customHeight="1" x14ac:dyDescent="0.2">
      <c r="A544" s="152"/>
      <c r="B544" s="152"/>
      <c r="C544" s="152"/>
      <c r="D544" s="152"/>
      <c r="E544" s="153">
        <f>'2.40-a,b,c,d,e'!E544</f>
        <v>37554.166666666664</v>
      </c>
      <c r="F544" s="157">
        <f>'2.40-a,b,c,d,e'!F544</f>
        <v>27.049999237060501</v>
      </c>
      <c r="G544" s="157">
        <f>'2.40-a,b,c,d,e'!G544</f>
        <v>-1150.0015258788992</v>
      </c>
      <c r="H544" s="157">
        <f t="shared" si="56"/>
        <v>6832.618305364289</v>
      </c>
      <c r="I544" s="157">
        <f t="shared" si="57"/>
        <v>0</v>
      </c>
      <c r="J544" s="157">
        <f t="shared" si="58"/>
        <v>6832.618305364289</v>
      </c>
      <c r="K544" s="157">
        <f t="shared" si="59"/>
        <v>0</v>
      </c>
      <c r="L544" s="157">
        <f t="shared" si="60"/>
        <v>6832.618305364289</v>
      </c>
      <c r="M544" s="167">
        <f t="shared" si="61"/>
        <v>0</v>
      </c>
      <c r="N544" s="167">
        <f t="shared" si="62"/>
        <v>0</v>
      </c>
    </row>
    <row r="545" spans="1:14" ht="15" customHeight="1" x14ac:dyDescent="0.2">
      <c r="A545" s="152"/>
      <c r="B545" s="152"/>
      <c r="C545" s="152"/>
      <c r="D545" s="152"/>
      <c r="E545" s="153">
        <f>'2.40-a,b,c,d,e'!E545</f>
        <v>37557.208333333336</v>
      </c>
      <c r="F545" s="157">
        <f>'2.40-a,b,c,d,e'!F545</f>
        <v>27.290000915527301</v>
      </c>
      <c r="G545" s="157">
        <f>'2.40-a,b,c,d,e'!G545</f>
        <v>240.00167846680043</v>
      </c>
      <c r="H545" s="157">
        <f t="shared" si="56"/>
        <v>7072.6199838310895</v>
      </c>
      <c r="I545" s="157">
        <f t="shared" si="57"/>
        <v>0</v>
      </c>
      <c r="J545" s="157">
        <f t="shared" si="58"/>
        <v>7072.6199838310895</v>
      </c>
      <c r="K545" s="157">
        <f t="shared" si="59"/>
        <v>0</v>
      </c>
      <c r="L545" s="157">
        <f t="shared" si="60"/>
        <v>7072.6199838310895</v>
      </c>
      <c r="M545" s="167">
        <f t="shared" si="61"/>
        <v>0</v>
      </c>
      <c r="N545" s="167">
        <f t="shared" si="62"/>
        <v>0</v>
      </c>
    </row>
    <row r="546" spans="1:14" ht="15" customHeight="1" x14ac:dyDescent="0.2">
      <c r="A546" s="152"/>
      <c r="B546" s="152"/>
      <c r="C546" s="152"/>
      <c r="D546" s="152"/>
      <c r="E546" s="153">
        <f>'2.40-a,b,c,d,e'!E546</f>
        <v>37558.208333333336</v>
      </c>
      <c r="F546" s="157">
        <f>'2.40-a,b,c,d,e'!F546</f>
        <v>26.860000610351499</v>
      </c>
      <c r="G546" s="157">
        <f>'2.40-a,b,c,d,e'!G546</f>
        <v>-430.00030517580257</v>
      </c>
      <c r="H546" s="157">
        <f t="shared" si="56"/>
        <v>6642.6196786552873</v>
      </c>
      <c r="I546" s="157">
        <f t="shared" si="57"/>
        <v>0</v>
      </c>
      <c r="J546" s="157">
        <f t="shared" si="58"/>
        <v>6642.6196786552873</v>
      </c>
      <c r="K546" s="157">
        <f t="shared" si="59"/>
        <v>0</v>
      </c>
      <c r="L546" s="157">
        <f t="shared" si="60"/>
        <v>6642.6196786552873</v>
      </c>
      <c r="M546" s="167">
        <f t="shared" si="61"/>
        <v>0</v>
      </c>
      <c r="N546" s="167">
        <f t="shared" si="62"/>
        <v>0</v>
      </c>
    </row>
    <row r="547" spans="1:14" ht="15" customHeight="1" x14ac:dyDescent="0.2">
      <c r="A547" s="152"/>
      <c r="B547" s="152"/>
      <c r="C547" s="152"/>
      <c r="D547" s="152"/>
      <c r="E547" s="153">
        <f>'2.40-a,b,c,d,e'!E547</f>
        <v>37559.208333333336</v>
      </c>
      <c r="F547" s="157">
        <f>'2.40-a,b,c,d,e'!F547</f>
        <v>26.809999465942301</v>
      </c>
      <c r="G547" s="157">
        <f>'2.40-a,b,c,d,e'!G547</f>
        <v>-50.001144409197451</v>
      </c>
      <c r="H547" s="157">
        <f t="shared" si="56"/>
        <v>6592.6185342460894</v>
      </c>
      <c r="I547" s="157">
        <f t="shared" si="57"/>
        <v>0</v>
      </c>
      <c r="J547" s="157">
        <f t="shared" si="58"/>
        <v>6592.6185342460894</v>
      </c>
      <c r="K547" s="157">
        <f t="shared" si="59"/>
        <v>0</v>
      </c>
      <c r="L547" s="157">
        <f t="shared" si="60"/>
        <v>6592.6185342460894</v>
      </c>
      <c r="M547" s="167">
        <f t="shared" si="61"/>
        <v>0</v>
      </c>
      <c r="N547" s="167">
        <f t="shared" si="62"/>
        <v>0</v>
      </c>
    </row>
    <row r="548" spans="1:14" ht="15" customHeight="1" x14ac:dyDescent="0.2">
      <c r="A548" s="152"/>
      <c r="B548" s="152"/>
      <c r="C548" s="152"/>
      <c r="D548" s="152"/>
      <c r="E548" s="153">
        <f>'2.40-a,b,c,d,e'!E548</f>
        <v>37560.208333333336</v>
      </c>
      <c r="F548" s="157">
        <f>'2.40-a,b,c,d,e'!F548</f>
        <v>27.2199993133544</v>
      </c>
      <c r="G548" s="157">
        <f>'2.40-a,b,c,d,e'!G548</f>
        <v>409.99984741209869</v>
      </c>
      <c r="H548" s="157">
        <f t="shared" si="56"/>
        <v>7002.6183816581879</v>
      </c>
      <c r="I548" s="157">
        <f t="shared" si="57"/>
        <v>0</v>
      </c>
      <c r="J548" s="157">
        <f t="shared" si="58"/>
        <v>7002.6183816581879</v>
      </c>
      <c r="K548" s="157">
        <f t="shared" si="59"/>
        <v>0</v>
      </c>
      <c r="L548" s="157">
        <f t="shared" si="60"/>
        <v>7002.6183816581879</v>
      </c>
      <c r="M548" s="167">
        <f t="shared" si="61"/>
        <v>0</v>
      </c>
      <c r="N548" s="167">
        <f t="shared" si="62"/>
        <v>0</v>
      </c>
    </row>
    <row r="549" spans="1:14" ht="15" customHeight="1" x14ac:dyDescent="0.2">
      <c r="A549" s="152"/>
      <c r="B549" s="152"/>
      <c r="C549" s="152"/>
      <c r="D549" s="152"/>
      <c r="E549" s="153">
        <f>'2.40-a,b,c,d,e'!E549</f>
        <v>37561.208333333336</v>
      </c>
      <c r="F549" s="157">
        <f>'2.40-a,b,c,d,e'!F549</f>
        <v>27.129999160766602</v>
      </c>
      <c r="G549" s="157">
        <f>'2.40-a,b,c,d,e'!G549</f>
        <v>-90.000152587798254</v>
      </c>
      <c r="H549" s="157">
        <f t="shared" si="56"/>
        <v>6912.61822907039</v>
      </c>
      <c r="I549" s="157">
        <f t="shared" si="57"/>
        <v>0</v>
      </c>
      <c r="J549" s="157">
        <f t="shared" si="58"/>
        <v>6912.61822907039</v>
      </c>
      <c r="K549" s="157">
        <f t="shared" si="59"/>
        <v>0</v>
      </c>
      <c r="L549" s="157">
        <f t="shared" si="60"/>
        <v>6912.61822907039</v>
      </c>
      <c r="M549" s="167">
        <f t="shared" si="61"/>
        <v>0</v>
      </c>
      <c r="N549" s="167">
        <f t="shared" si="62"/>
        <v>0</v>
      </c>
    </row>
    <row r="550" spans="1:14" ht="15" customHeight="1" x14ac:dyDescent="0.2">
      <c r="A550" s="152"/>
      <c r="B550" s="152"/>
      <c r="C550" s="152"/>
      <c r="D550" s="152"/>
      <c r="E550" s="153">
        <f>'2.40-a,b,c,d,e'!E550</f>
        <v>37564.208333333336</v>
      </c>
      <c r="F550" s="157">
        <f>'2.40-a,b,c,d,e'!F550</f>
        <v>26.9500007629394</v>
      </c>
      <c r="G550" s="157">
        <f>'2.40-a,b,c,d,e'!G550</f>
        <v>-179.99839782720173</v>
      </c>
      <c r="H550" s="157">
        <f t="shared" si="56"/>
        <v>6732.6198312431879</v>
      </c>
      <c r="I550" s="157">
        <f t="shared" si="57"/>
        <v>0</v>
      </c>
      <c r="J550" s="157">
        <f t="shared" si="58"/>
        <v>6732.6198312431879</v>
      </c>
      <c r="K550" s="157">
        <f t="shared" si="59"/>
        <v>0</v>
      </c>
      <c r="L550" s="157">
        <f t="shared" si="60"/>
        <v>6732.6198312431879</v>
      </c>
      <c r="M550" s="167">
        <f t="shared" si="61"/>
        <v>0</v>
      </c>
      <c r="N550" s="167">
        <f t="shared" si="62"/>
        <v>0</v>
      </c>
    </row>
    <row r="551" spans="1:14" ht="15" customHeight="1" x14ac:dyDescent="0.2">
      <c r="A551" s="152"/>
      <c r="B551" s="152"/>
      <c r="C551" s="152"/>
      <c r="D551" s="152"/>
      <c r="E551" s="153">
        <f>'2.40-a,b,c,d,e'!E551</f>
        <v>37565.208333333336</v>
      </c>
      <c r="F551" s="157">
        <f>'2.40-a,b,c,d,e'!F551</f>
        <v>26.139999389648398</v>
      </c>
      <c r="G551" s="157">
        <f>'2.40-a,b,c,d,e'!G551</f>
        <v>-810.00137329100141</v>
      </c>
      <c r="H551" s="157">
        <f t="shared" si="56"/>
        <v>5922.6184579521869</v>
      </c>
      <c r="I551" s="157">
        <f t="shared" si="57"/>
        <v>2239.9997711182032</v>
      </c>
      <c r="J551" s="157">
        <f t="shared" si="58"/>
        <v>8162.61822907039</v>
      </c>
      <c r="K551" s="157">
        <f t="shared" si="59"/>
        <v>0</v>
      </c>
      <c r="L551" s="157">
        <f t="shared" si="60"/>
        <v>8162.61822907039</v>
      </c>
      <c r="M551" s="167">
        <f t="shared" si="61"/>
        <v>1</v>
      </c>
      <c r="N551" s="167">
        <f t="shared" si="62"/>
        <v>0</v>
      </c>
    </row>
    <row r="552" spans="1:14" ht="15" customHeight="1" x14ac:dyDescent="0.2">
      <c r="A552" s="152"/>
      <c r="B552" s="152"/>
      <c r="C552" s="152"/>
      <c r="D552" s="152"/>
      <c r="E552" s="153">
        <f>'2.40-a,b,c,d,e'!E552</f>
        <v>37566.208333333336</v>
      </c>
      <c r="F552" s="157">
        <f>'2.40-a,b,c,d,e'!F552</f>
        <v>25.770000457763601</v>
      </c>
      <c r="G552" s="157">
        <f>'2.40-a,b,c,d,e'!G552</f>
        <v>-369.99893188479757</v>
      </c>
      <c r="H552" s="157">
        <f t="shared" si="56"/>
        <v>7792.6192971855926</v>
      </c>
      <c r="I552" s="157">
        <f t="shared" si="57"/>
        <v>0</v>
      </c>
      <c r="J552" s="157">
        <f t="shared" si="58"/>
        <v>7792.6192971855926</v>
      </c>
      <c r="K552" s="157">
        <f t="shared" si="59"/>
        <v>0</v>
      </c>
      <c r="L552" s="157">
        <f t="shared" si="60"/>
        <v>7792.6192971855926</v>
      </c>
      <c r="M552" s="167">
        <f t="shared" si="61"/>
        <v>0</v>
      </c>
      <c r="N552" s="167">
        <f t="shared" si="62"/>
        <v>0</v>
      </c>
    </row>
    <row r="553" spans="1:14" ht="15" customHeight="1" x14ac:dyDescent="0.2">
      <c r="A553" s="152"/>
      <c r="B553" s="152"/>
      <c r="C553" s="152"/>
      <c r="D553" s="152"/>
      <c r="E553" s="153">
        <f>'2.40-a,b,c,d,e'!E553</f>
        <v>37567.208333333336</v>
      </c>
      <c r="F553" s="157">
        <f>'2.40-a,b,c,d,e'!F553</f>
        <v>25.379999160766602</v>
      </c>
      <c r="G553" s="157">
        <f>'2.40-a,b,c,d,e'!G553</f>
        <v>-390.00129699699926</v>
      </c>
      <c r="H553" s="157">
        <f t="shared" si="56"/>
        <v>7402.6180001885932</v>
      </c>
      <c r="I553" s="157">
        <f t="shared" si="57"/>
        <v>0</v>
      </c>
      <c r="J553" s="157">
        <f t="shared" si="58"/>
        <v>7402.6180001885932</v>
      </c>
      <c r="K553" s="157">
        <f t="shared" si="59"/>
        <v>0</v>
      </c>
      <c r="L553" s="157">
        <f t="shared" si="60"/>
        <v>7402.6180001885932</v>
      </c>
      <c r="M553" s="167">
        <f t="shared" si="61"/>
        <v>0</v>
      </c>
      <c r="N553" s="167">
        <f t="shared" si="62"/>
        <v>0</v>
      </c>
    </row>
    <row r="554" spans="1:14" ht="15" customHeight="1" x14ac:dyDescent="0.2">
      <c r="A554" s="152"/>
      <c r="B554" s="152"/>
      <c r="C554" s="152"/>
      <c r="D554" s="152"/>
      <c r="E554" s="153">
        <f>'2.40-a,b,c,d,e'!E554</f>
        <v>37568.208333333336</v>
      </c>
      <c r="F554" s="157">
        <f>'2.40-a,b,c,d,e'!F554</f>
        <v>25.780000686645501</v>
      </c>
      <c r="G554" s="157">
        <f>'2.40-a,b,c,d,e'!G554</f>
        <v>400.00152587889914</v>
      </c>
      <c r="H554" s="157">
        <f t="shared" si="56"/>
        <v>7802.6195260674922</v>
      </c>
      <c r="I554" s="157">
        <f t="shared" si="57"/>
        <v>0</v>
      </c>
      <c r="J554" s="157">
        <f t="shared" si="58"/>
        <v>7802.6195260674922</v>
      </c>
      <c r="K554" s="157">
        <f t="shared" si="59"/>
        <v>0</v>
      </c>
      <c r="L554" s="157">
        <f t="shared" si="60"/>
        <v>7802.6195260674922</v>
      </c>
      <c r="M554" s="167">
        <f t="shared" si="61"/>
        <v>0</v>
      </c>
      <c r="N554" s="167">
        <f t="shared" si="62"/>
        <v>0</v>
      </c>
    </row>
    <row r="555" spans="1:14" ht="15" customHeight="1" x14ac:dyDescent="0.2">
      <c r="A555" s="152"/>
      <c r="B555" s="152"/>
      <c r="C555" s="152"/>
      <c r="D555" s="152"/>
      <c r="E555" s="153">
        <f>'2.40-a,b,c,d,e'!E555</f>
        <v>37571.208333333336</v>
      </c>
      <c r="F555" s="157">
        <f>'2.40-a,b,c,d,e'!F555</f>
        <v>25.940000534057599</v>
      </c>
      <c r="G555" s="157">
        <f>'2.40-a,b,c,d,e'!G555</f>
        <v>159.99984741209872</v>
      </c>
      <c r="H555" s="157">
        <f t="shared" si="56"/>
        <v>7962.6193734795906</v>
      </c>
      <c r="I555" s="157">
        <f t="shared" si="57"/>
        <v>0</v>
      </c>
      <c r="J555" s="157">
        <f t="shared" si="58"/>
        <v>7962.6193734795906</v>
      </c>
      <c r="K555" s="157">
        <f t="shared" si="59"/>
        <v>0</v>
      </c>
      <c r="L555" s="157">
        <f t="shared" si="60"/>
        <v>7962.6193734795906</v>
      </c>
      <c r="M555" s="167">
        <f t="shared" si="61"/>
        <v>0</v>
      </c>
      <c r="N555" s="167">
        <f t="shared" si="62"/>
        <v>0</v>
      </c>
    </row>
    <row r="556" spans="1:14" ht="15" customHeight="1" x14ac:dyDescent="0.2">
      <c r="A556" s="152"/>
      <c r="B556" s="152"/>
      <c r="C556" s="152"/>
      <c r="D556" s="152"/>
      <c r="E556" s="153">
        <f>'2.40-a,b,c,d,e'!E556</f>
        <v>37572.208333333336</v>
      </c>
      <c r="F556" s="157">
        <f>'2.40-a,b,c,d,e'!F556</f>
        <v>25.899999618530199</v>
      </c>
      <c r="G556" s="157">
        <f>'2.40-a,b,c,d,e'!G556</f>
        <v>-40.000915527400593</v>
      </c>
      <c r="H556" s="157">
        <f t="shared" si="56"/>
        <v>7922.6184579521905</v>
      </c>
      <c r="I556" s="157">
        <f t="shared" si="57"/>
        <v>0</v>
      </c>
      <c r="J556" s="157">
        <f t="shared" si="58"/>
        <v>7922.6184579521905</v>
      </c>
      <c r="K556" s="157">
        <f t="shared" si="59"/>
        <v>0</v>
      </c>
      <c r="L556" s="157">
        <f t="shared" si="60"/>
        <v>7922.6184579521905</v>
      </c>
      <c r="M556" s="167">
        <f t="shared" si="61"/>
        <v>0</v>
      </c>
      <c r="N556" s="167">
        <f t="shared" si="62"/>
        <v>0</v>
      </c>
    </row>
    <row r="557" spans="1:14" ht="15" customHeight="1" x14ac:dyDescent="0.2">
      <c r="A557" s="152"/>
      <c r="B557" s="152"/>
      <c r="C557" s="152"/>
      <c r="D557" s="152"/>
      <c r="E557" s="153">
        <f>'2.40-a,b,c,d,e'!E557</f>
        <v>37573.208333333336</v>
      </c>
      <c r="F557" s="157">
        <f>'2.40-a,b,c,d,e'!F557</f>
        <v>25.190000534057599</v>
      </c>
      <c r="G557" s="157">
        <f>'2.40-a,b,c,d,e'!G557</f>
        <v>-709.99908447259941</v>
      </c>
      <c r="H557" s="157">
        <f t="shared" si="56"/>
        <v>7212.6193734795906</v>
      </c>
      <c r="I557" s="157">
        <f t="shared" si="57"/>
        <v>0</v>
      </c>
      <c r="J557" s="157">
        <f t="shared" si="58"/>
        <v>7212.6193734795906</v>
      </c>
      <c r="K557" s="157">
        <f t="shared" si="59"/>
        <v>0</v>
      </c>
      <c r="L557" s="157">
        <f t="shared" si="60"/>
        <v>7212.6193734795906</v>
      </c>
      <c r="M557" s="167">
        <f t="shared" si="61"/>
        <v>0</v>
      </c>
      <c r="N557" s="167">
        <f t="shared" si="62"/>
        <v>0</v>
      </c>
    </row>
    <row r="558" spans="1:14" ht="15" customHeight="1" x14ac:dyDescent="0.2">
      <c r="A558" s="152"/>
      <c r="B558" s="152"/>
      <c r="C558" s="152"/>
      <c r="D558" s="152"/>
      <c r="E558" s="153">
        <f>'2.40-a,b,c,d,e'!E558</f>
        <v>37574.208333333336</v>
      </c>
      <c r="F558" s="157">
        <f>'2.40-a,b,c,d,e'!F558</f>
        <v>25.290000915527301</v>
      </c>
      <c r="G558" s="157">
        <f>'2.40-a,b,c,d,e'!G558</f>
        <v>100.00038146970169</v>
      </c>
      <c r="H558" s="157">
        <f t="shared" si="56"/>
        <v>7312.6197549492927</v>
      </c>
      <c r="I558" s="157">
        <f t="shared" si="57"/>
        <v>0</v>
      </c>
      <c r="J558" s="157">
        <f t="shared" si="58"/>
        <v>7312.6197549492927</v>
      </c>
      <c r="K558" s="157">
        <f t="shared" si="59"/>
        <v>0</v>
      </c>
      <c r="L558" s="157">
        <f t="shared" si="60"/>
        <v>7312.6197549492927</v>
      </c>
      <c r="M558" s="167">
        <f t="shared" si="61"/>
        <v>0</v>
      </c>
      <c r="N558" s="167">
        <f t="shared" si="62"/>
        <v>0</v>
      </c>
    </row>
    <row r="559" spans="1:14" ht="15" customHeight="1" x14ac:dyDescent="0.2">
      <c r="A559" s="152"/>
      <c r="B559" s="152"/>
      <c r="C559" s="152"/>
      <c r="D559" s="152"/>
      <c r="E559" s="153">
        <f>'2.40-a,b,c,d,e'!E559</f>
        <v>37575.208333333336</v>
      </c>
      <c r="F559" s="157">
        <f>'2.40-a,b,c,d,e'!F559</f>
        <v>25.5100002288818</v>
      </c>
      <c r="G559" s="157">
        <f>'2.40-a,b,c,d,e'!G559</f>
        <v>219.99931335449929</v>
      </c>
      <c r="H559" s="157">
        <f t="shared" si="56"/>
        <v>7532.6190683037921</v>
      </c>
      <c r="I559" s="157">
        <f t="shared" si="57"/>
        <v>0</v>
      </c>
      <c r="J559" s="157">
        <f t="shared" si="58"/>
        <v>7532.6190683037921</v>
      </c>
      <c r="K559" s="157">
        <f t="shared" si="59"/>
        <v>0</v>
      </c>
      <c r="L559" s="157">
        <f t="shared" si="60"/>
        <v>7532.6190683037921</v>
      </c>
      <c r="M559" s="167">
        <f t="shared" si="61"/>
        <v>0</v>
      </c>
      <c r="N559" s="167">
        <f t="shared" si="62"/>
        <v>0</v>
      </c>
    </row>
    <row r="560" spans="1:14" ht="15" customHeight="1" x14ac:dyDescent="0.2">
      <c r="A560" s="152"/>
      <c r="B560" s="152"/>
      <c r="C560" s="152"/>
      <c r="D560" s="152"/>
      <c r="E560" s="153">
        <f>'2.40-a,b,c,d,e'!E560</f>
        <v>37578.208333333336</v>
      </c>
      <c r="F560" s="157">
        <f>'2.40-a,b,c,d,e'!F560</f>
        <v>26.709999084472599</v>
      </c>
      <c r="G560" s="157">
        <f>'2.40-a,b,c,d,e'!G560</f>
        <v>1199.9988555907989</v>
      </c>
      <c r="H560" s="157">
        <f t="shared" si="56"/>
        <v>8732.6179238945915</v>
      </c>
      <c r="I560" s="157">
        <f t="shared" si="57"/>
        <v>0</v>
      </c>
      <c r="J560" s="157">
        <f t="shared" si="58"/>
        <v>8732.6179238945915</v>
      </c>
      <c r="K560" s="157">
        <f t="shared" si="59"/>
        <v>569.99969482420147</v>
      </c>
      <c r="L560" s="157">
        <f t="shared" si="60"/>
        <v>8162.61822907039</v>
      </c>
      <c r="M560" s="167">
        <f t="shared" si="61"/>
        <v>0</v>
      </c>
      <c r="N560" s="167">
        <f t="shared" si="62"/>
        <v>0</v>
      </c>
    </row>
    <row r="561" spans="1:14" ht="15" customHeight="1" x14ac:dyDescent="0.2">
      <c r="A561" s="152"/>
      <c r="B561" s="152"/>
      <c r="C561" s="152"/>
      <c r="D561" s="152"/>
      <c r="E561" s="153">
        <f>'2.40-a,b,c,d,e'!E561</f>
        <v>37579.208333333336</v>
      </c>
      <c r="F561" s="157">
        <f>'2.40-a,b,c,d,e'!F561</f>
        <v>26.420000076293899</v>
      </c>
      <c r="G561" s="157">
        <f>'2.40-a,b,c,d,e'!G561</f>
        <v>-289.99900817870025</v>
      </c>
      <c r="H561" s="157">
        <f t="shared" si="56"/>
        <v>7872.61922089169</v>
      </c>
      <c r="I561" s="157">
        <f t="shared" si="57"/>
        <v>0</v>
      </c>
      <c r="J561" s="157">
        <f t="shared" si="58"/>
        <v>7872.61922089169</v>
      </c>
      <c r="K561" s="157">
        <f t="shared" si="59"/>
        <v>0</v>
      </c>
      <c r="L561" s="157">
        <f t="shared" si="60"/>
        <v>7872.61922089169</v>
      </c>
      <c r="M561" s="167">
        <f t="shared" si="61"/>
        <v>0</v>
      </c>
      <c r="N561" s="167">
        <f t="shared" si="62"/>
        <v>0</v>
      </c>
    </row>
    <row r="562" spans="1:14" ht="15" customHeight="1" x14ac:dyDescent="0.2">
      <c r="A562" s="152"/>
      <c r="B562" s="152"/>
      <c r="C562" s="152"/>
      <c r="D562" s="152"/>
      <c r="E562" s="153">
        <f>'2.40-a,b,c,d,e'!E562</f>
        <v>37580.208333333336</v>
      </c>
      <c r="F562" s="157">
        <f>'2.40-a,b,c,d,e'!F562</f>
        <v>26.9799995422363</v>
      </c>
      <c r="G562" s="157">
        <f>'2.40-a,b,c,d,e'!G562</f>
        <v>559.99946594240055</v>
      </c>
      <c r="H562" s="157">
        <f t="shared" si="56"/>
        <v>8432.6186868340901</v>
      </c>
      <c r="I562" s="157">
        <f t="shared" si="57"/>
        <v>0</v>
      </c>
      <c r="J562" s="157">
        <f t="shared" si="58"/>
        <v>8432.6186868340901</v>
      </c>
      <c r="K562" s="157">
        <f t="shared" si="59"/>
        <v>270.00045776370007</v>
      </c>
      <c r="L562" s="157">
        <f t="shared" si="60"/>
        <v>8162.61822907039</v>
      </c>
      <c r="M562" s="167">
        <f t="shared" si="61"/>
        <v>0</v>
      </c>
      <c r="N562" s="167">
        <f t="shared" si="62"/>
        <v>0</v>
      </c>
    </row>
    <row r="563" spans="1:14" ht="15" customHeight="1" x14ac:dyDescent="0.2">
      <c r="A563" s="152"/>
      <c r="B563" s="152"/>
      <c r="C563" s="152"/>
      <c r="D563" s="152"/>
      <c r="E563" s="153">
        <f>'2.40-a,b,c,d,e'!E563</f>
        <v>37581.208333333336</v>
      </c>
      <c r="F563" s="157">
        <f>'2.40-a,b,c,d,e'!F563</f>
        <v>26.350000381469702</v>
      </c>
      <c r="G563" s="157">
        <f>'2.40-a,b,c,d,e'!G563</f>
        <v>-629.99916076659804</v>
      </c>
      <c r="H563" s="157">
        <f t="shared" si="56"/>
        <v>7532.6190683037921</v>
      </c>
      <c r="I563" s="157">
        <f t="shared" si="57"/>
        <v>0</v>
      </c>
      <c r="J563" s="157">
        <f t="shared" si="58"/>
        <v>7532.6190683037921</v>
      </c>
      <c r="K563" s="157">
        <f t="shared" si="59"/>
        <v>0</v>
      </c>
      <c r="L563" s="157">
        <f t="shared" si="60"/>
        <v>7532.6190683037921</v>
      </c>
      <c r="M563" s="167">
        <f t="shared" si="61"/>
        <v>0</v>
      </c>
      <c r="N563" s="167">
        <f t="shared" si="62"/>
        <v>0</v>
      </c>
    </row>
    <row r="564" spans="1:14" ht="15" customHeight="1" x14ac:dyDescent="0.2">
      <c r="A564" s="152"/>
      <c r="B564" s="152"/>
      <c r="C564" s="152"/>
      <c r="D564" s="152"/>
      <c r="E564" s="153">
        <f>'2.40-a,b,c,d,e'!E564</f>
        <v>37582.208333333336</v>
      </c>
      <c r="F564" s="157">
        <f>'2.40-a,b,c,d,e'!F564</f>
        <v>26.7600002288818</v>
      </c>
      <c r="G564" s="157">
        <f>'2.40-a,b,c,d,e'!G564</f>
        <v>409.99984741209869</v>
      </c>
      <c r="H564" s="157">
        <f t="shared" si="56"/>
        <v>7942.6189157158906</v>
      </c>
      <c r="I564" s="157">
        <f t="shared" si="57"/>
        <v>0</v>
      </c>
      <c r="J564" s="157">
        <f t="shared" si="58"/>
        <v>7942.6189157158906</v>
      </c>
      <c r="K564" s="157">
        <f t="shared" si="59"/>
        <v>0</v>
      </c>
      <c r="L564" s="157">
        <f t="shared" si="60"/>
        <v>7942.6189157158906</v>
      </c>
      <c r="M564" s="167">
        <f t="shared" si="61"/>
        <v>0</v>
      </c>
      <c r="N564" s="167">
        <f t="shared" si="62"/>
        <v>0</v>
      </c>
    </row>
    <row r="565" spans="1:14" ht="15" customHeight="1" x14ac:dyDescent="0.2">
      <c r="A565" s="152"/>
      <c r="B565" s="152"/>
      <c r="C565" s="152"/>
      <c r="D565" s="152"/>
      <c r="E565" s="153">
        <f>'2.40-a,b,c,d,e'!E565</f>
        <v>37585.208333333336</v>
      </c>
      <c r="F565" s="157">
        <f>'2.40-a,b,c,d,e'!F565</f>
        <v>26.110000610351499</v>
      </c>
      <c r="G565" s="157">
        <f>'2.40-a,b,c,d,e'!G565</f>
        <v>-649.99961853030186</v>
      </c>
      <c r="H565" s="157">
        <f t="shared" si="56"/>
        <v>7292.6192971855889</v>
      </c>
      <c r="I565" s="157">
        <f t="shared" si="57"/>
        <v>0</v>
      </c>
      <c r="J565" s="157">
        <f t="shared" si="58"/>
        <v>7292.6192971855889</v>
      </c>
      <c r="K565" s="157">
        <f t="shared" si="59"/>
        <v>0</v>
      </c>
      <c r="L565" s="157">
        <f t="shared" si="60"/>
        <v>7292.6192971855889</v>
      </c>
      <c r="M565" s="167">
        <f t="shared" si="61"/>
        <v>0</v>
      </c>
      <c r="N565" s="167">
        <f t="shared" si="62"/>
        <v>0</v>
      </c>
    </row>
    <row r="566" spans="1:14" ht="15" customHeight="1" x14ac:dyDescent="0.2">
      <c r="A566" s="152"/>
      <c r="B566" s="152"/>
      <c r="C566" s="152"/>
      <c r="D566" s="152"/>
      <c r="E566" s="153">
        <f>'2.40-a,b,c,d,e'!E566</f>
        <v>37586.208333333336</v>
      </c>
      <c r="F566" s="157">
        <f>'2.40-a,b,c,d,e'!F566</f>
        <v>26.399999618530199</v>
      </c>
      <c r="G566" s="157">
        <f>'2.40-a,b,c,d,e'!G566</f>
        <v>289.99900817870025</v>
      </c>
      <c r="H566" s="157">
        <f t="shared" si="56"/>
        <v>7582.618305364289</v>
      </c>
      <c r="I566" s="157">
        <f t="shared" si="57"/>
        <v>0</v>
      </c>
      <c r="J566" s="157">
        <f t="shared" si="58"/>
        <v>7582.618305364289</v>
      </c>
      <c r="K566" s="157">
        <f t="shared" si="59"/>
        <v>0</v>
      </c>
      <c r="L566" s="157">
        <f t="shared" si="60"/>
        <v>7582.618305364289</v>
      </c>
      <c r="M566" s="167">
        <f t="shared" si="61"/>
        <v>0</v>
      </c>
      <c r="N566" s="167">
        <f t="shared" si="62"/>
        <v>0</v>
      </c>
    </row>
    <row r="567" spans="1:14" ht="15" customHeight="1" x14ac:dyDescent="0.2">
      <c r="A567" s="152"/>
      <c r="B567" s="152"/>
      <c r="C567" s="152"/>
      <c r="D567" s="152"/>
      <c r="E567" s="153">
        <f>'2.40-a,b,c,d,e'!E567</f>
        <v>37587.208333333336</v>
      </c>
      <c r="F567" s="157">
        <f>'2.40-a,b,c,d,e'!F567</f>
        <v>26.889999389648398</v>
      </c>
      <c r="G567" s="157">
        <f>'2.40-a,b,c,d,e'!G567</f>
        <v>489.99977111819959</v>
      </c>
      <c r="H567" s="157">
        <f t="shared" si="56"/>
        <v>8072.6180764824885</v>
      </c>
      <c r="I567" s="157">
        <f t="shared" si="57"/>
        <v>0</v>
      </c>
      <c r="J567" s="157">
        <f t="shared" si="58"/>
        <v>8072.6180764824885</v>
      </c>
      <c r="K567" s="157">
        <f t="shared" si="59"/>
        <v>0</v>
      </c>
      <c r="L567" s="157">
        <f t="shared" si="60"/>
        <v>8072.6180764824885</v>
      </c>
      <c r="M567" s="167">
        <f t="shared" si="61"/>
        <v>0</v>
      </c>
      <c r="N567" s="167">
        <f t="shared" si="62"/>
        <v>0</v>
      </c>
    </row>
    <row r="568" spans="1:14" ht="15" customHeight="1" x14ac:dyDescent="0.2">
      <c r="A568" s="152"/>
      <c r="B568" s="152"/>
      <c r="C568" s="152"/>
      <c r="D568" s="152"/>
      <c r="E568" s="153">
        <f>'2.40-a,b,c,d,e'!E568</f>
        <v>37592.208333333336</v>
      </c>
      <c r="F568" s="157">
        <f>'2.40-a,b,c,d,e'!F568</f>
        <v>27.2399997711181</v>
      </c>
      <c r="G568" s="157">
        <f>'2.40-a,b,c,d,e'!G568</f>
        <v>350.00038146970167</v>
      </c>
      <c r="H568" s="157">
        <f t="shared" si="56"/>
        <v>8422.6184579521905</v>
      </c>
      <c r="I568" s="157">
        <f t="shared" si="57"/>
        <v>0</v>
      </c>
      <c r="J568" s="157">
        <f t="shared" si="58"/>
        <v>8422.6184579521905</v>
      </c>
      <c r="K568" s="157">
        <f t="shared" si="59"/>
        <v>260.00022888180047</v>
      </c>
      <c r="L568" s="157">
        <f t="shared" si="60"/>
        <v>8162.61822907039</v>
      </c>
      <c r="M568" s="167">
        <f t="shared" si="61"/>
        <v>0</v>
      </c>
      <c r="N568" s="167">
        <f t="shared" si="62"/>
        <v>0</v>
      </c>
    </row>
    <row r="569" spans="1:14" ht="15" customHeight="1" x14ac:dyDescent="0.2">
      <c r="A569" s="152"/>
      <c r="B569" s="152"/>
      <c r="C569" s="152"/>
      <c r="D569" s="152"/>
      <c r="E569" s="153">
        <f>'2.40-a,b,c,d,e'!E569</f>
        <v>37593.208333333336</v>
      </c>
      <c r="F569" s="157">
        <f>'2.40-a,b,c,d,e'!F569</f>
        <v>27.299999237060501</v>
      </c>
      <c r="G569" s="157">
        <f>'2.40-a,b,c,d,e'!G569</f>
        <v>59.999465942400576</v>
      </c>
      <c r="H569" s="157">
        <f t="shared" si="56"/>
        <v>8222.6176950127901</v>
      </c>
      <c r="I569" s="157">
        <f t="shared" si="57"/>
        <v>0</v>
      </c>
      <c r="J569" s="157">
        <f t="shared" si="58"/>
        <v>8222.6176950127901</v>
      </c>
      <c r="K569" s="157">
        <f t="shared" si="59"/>
        <v>59.999465942400093</v>
      </c>
      <c r="L569" s="157">
        <f t="shared" si="60"/>
        <v>8162.61822907039</v>
      </c>
      <c r="M569" s="167">
        <f t="shared" si="61"/>
        <v>0</v>
      </c>
      <c r="N569" s="167">
        <f t="shared" si="62"/>
        <v>0</v>
      </c>
    </row>
    <row r="570" spans="1:14" ht="15" customHeight="1" x14ac:dyDescent="0.2">
      <c r="A570" s="152"/>
      <c r="B570" s="152"/>
      <c r="C570" s="152"/>
      <c r="D570" s="152"/>
      <c r="E570" s="153">
        <f>'2.40-a,b,c,d,e'!E570</f>
        <v>37594.208333333336</v>
      </c>
      <c r="F570" s="157">
        <f>'2.40-a,b,c,d,e'!F570</f>
        <v>26.7299995422363</v>
      </c>
      <c r="G570" s="157">
        <f>'2.40-a,b,c,d,e'!G570</f>
        <v>-569.99969482420101</v>
      </c>
      <c r="H570" s="157">
        <f t="shared" si="56"/>
        <v>7592.6185342461886</v>
      </c>
      <c r="I570" s="157">
        <f t="shared" si="57"/>
        <v>0</v>
      </c>
      <c r="J570" s="157">
        <f t="shared" si="58"/>
        <v>7592.6185342461886</v>
      </c>
      <c r="K570" s="157">
        <f t="shared" si="59"/>
        <v>0</v>
      </c>
      <c r="L570" s="157">
        <f t="shared" si="60"/>
        <v>7592.6185342461886</v>
      </c>
      <c r="M570" s="167">
        <f t="shared" si="61"/>
        <v>0</v>
      </c>
      <c r="N570" s="167">
        <f t="shared" si="62"/>
        <v>0</v>
      </c>
    </row>
    <row r="571" spans="1:14" ht="15" customHeight="1" x14ac:dyDescent="0.2">
      <c r="A571" s="152"/>
      <c r="B571" s="152"/>
      <c r="C571" s="152"/>
      <c r="D571" s="152"/>
      <c r="E571" s="153">
        <f>'2.40-a,b,c,d,e'!E571</f>
        <v>37595.208333333336</v>
      </c>
      <c r="F571" s="157">
        <f>'2.40-a,b,c,d,e'!F571</f>
        <v>27.290000915527301</v>
      </c>
      <c r="G571" s="157">
        <f>'2.40-a,b,c,d,e'!G571</f>
        <v>560.00137329100141</v>
      </c>
      <c r="H571" s="157">
        <f t="shared" si="56"/>
        <v>8152.6199075371896</v>
      </c>
      <c r="I571" s="157">
        <f t="shared" si="57"/>
        <v>0</v>
      </c>
      <c r="J571" s="157">
        <f t="shared" si="58"/>
        <v>8152.6199075371896</v>
      </c>
      <c r="K571" s="157">
        <f t="shared" si="59"/>
        <v>0</v>
      </c>
      <c r="L571" s="157">
        <f t="shared" si="60"/>
        <v>8152.6199075371896</v>
      </c>
      <c r="M571" s="167">
        <f t="shared" si="61"/>
        <v>0</v>
      </c>
      <c r="N571" s="167">
        <f t="shared" si="62"/>
        <v>0</v>
      </c>
    </row>
    <row r="572" spans="1:14" ht="15" customHeight="1" x14ac:dyDescent="0.2">
      <c r="A572" s="152"/>
      <c r="B572" s="152"/>
      <c r="C572" s="152"/>
      <c r="D572" s="152"/>
      <c r="E572" s="153">
        <f>'2.40-a,b,c,d,e'!E572</f>
        <v>37596.208333333336</v>
      </c>
      <c r="F572" s="157">
        <f>'2.40-a,b,c,d,e'!F572</f>
        <v>26.9300003051757</v>
      </c>
      <c r="G572" s="157">
        <f>'2.40-a,b,c,d,e'!G572</f>
        <v>-360.00061035160161</v>
      </c>
      <c r="H572" s="157">
        <f t="shared" si="56"/>
        <v>7792.619297185588</v>
      </c>
      <c r="I572" s="157">
        <f t="shared" si="57"/>
        <v>0</v>
      </c>
      <c r="J572" s="157">
        <f t="shared" si="58"/>
        <v>7792.619297185588</v>
      </c>
      <c r="K572" s="157">
        <f t="shared" si="59"/>
        <v>0</v>
      </c>
      <c r="L572" s="157">
        <f t="shared" si="60"/>
        <v>7792.619297185588</v>
      </c>
      <c r="M572" s="167">
        <f t="shared" si="61"/>
        <v>0</v>
      </c>
      <c r="N572" s="167">
        <f t="shared" si="62"/>
        <v>0</v>
      </c>
    </row>
    <row r="573" spans="1:14" ht="15" customHeight="1" x14ac:dyDescent="0.2">
      <c r="A573" s="152"/>
      <c r="B573" s="152"/>
      <c r="C573" s="152"/>
      <c r="D573" s="152"/>
      <c r="E573" s="153">
        <f>'2.40-a,b,c,d,e'!E573</f>
        <v>37599.208333333336</v>
      </c>
      <c r="F573" s="157">
        <f>'2.40-a,b,c,d,e'!F573</f>
        <v>27.2600002288818</v>
      </c>
      <c r="G573" s="157">
        <f>'2.40-a,b,c,d,e'!G573</f>
        <v>329.99992370610084</v>
      </c>
      <c r="H573" s="157">
        <f t="shared" si="56"/>
        <v>8122.6192208916891</v>
      </c>
      <c r="I573" s="157">
        <f t="shared" si="57"/>
        <v>0</v>
      </c>
      <c r="J573" s="157">
        <f t="shared" si="58"/>
        <v>8122.6192208916891</v>
      </c>
      <c r="K573" s="157">
        <f t="shared" si="59"/>
        <v>0</v>
      </c>
      <c r="L573" s="157">
        <f t="shared" si="60"/>
        <v>8122.6192208916891</v>
      </c>
      <c r="M573" s="167">
        <f t="shared" si="61"/>
        <v>0</v>
      </c>
      <c r="N573" s="167">
        <f t="shared" si="62"/>
        <v>0</v>
      </c>
    </row>
    <row r="574" spans="1:14" ht="15" customHeight="1" x14ac:dyDescent="0.2">
      <c r="A574" s="152"/>
      <c r="B574" s="152"/>
      <c r="C574" s="152"/>
      <c r="D574" s="152"/>
      <c r="E574" s="153">
        <f>'2.40-a,b,c,d,e'!E574</f>
        <v>37600.208333333336</v>
      </c>
      <c r="F574" s="157">
        <f>'2.40-a,b,c,d,e'!F574</f>
        <v>27.75</v>
      </c>
      <c r="G574" s="157">
        <f>'2.40-a,b,c,d,e'!G574</f>
        <v>489.99977111819959</v>
      </c>
      <c r="H574" s="157">
        <f t="shared" si="56"/>
        <v>8612.6189920098896</v>
      </c>
      <c r="I574" s="157">
        <f t="shared" si="57"/>
        <v>0</v>
      </c>
      <c r="J574" s="157">
        <f t="shared" si="58"/>
        <v>8612.6189920098896</v>
      </c>
      <c r="K574" s="157">
        <f t="shared" si="59"/>
        <v>450.00076293949951</v>
      </c>
      <c r="L574" s="157">
        <f t="shared" si="60"/>
        <v>8162.61822907039</v>
      </c>
      <c r="M574" s="167">
        <f t="shared" si="61"/>
        <v>0</v>
      </c>
      <c r="N574" s="167">
        <f t="shared" si="62"/>
        <v>0</v>
      </c>
    </row>
    <row r="575" spans="1:14" ht="15" customHeight="1" x14ac:dyDescent="0.2">
      <c r="A575" s="152"/>
      <c r="B575" s="152"/>
      <c r="C575" s="152"/>
      <c r="D575" s="152"/>
      <c r="E575" s="153">
        <f>'2.40-a,b,c,d,e'!E575</f>
        <v>37601.208333333336</v>
      </c>
      <c r="F575" s="157">
        <f>'2.40-a,b,c,d,e'!F575</f>
        <v>27.399999618530199</v>
      </c>
      <c r="G575" s="157">
        <f>'2.40-a,b,c,d,e'!G575</f>
        <v>-350.00038146980114</v>
      </c>
      <c r="H575" s="157">
        <f t="shared" si="56"/>
        <v>7812.6178476005889</v>
      </c>
      <c r="I575" s="157">
        <f t="shared" si="57"/>
        <v>0</v>
      </c>
      <c r="J575" s="157">
        <f t="shared" si="58"/>
        <v>7812.6178476005889</v>
      </c>
      <c r="K575" s="157">
        <f t="shared" si="59"/>
        <v>0</v>
      </c>
      <c r="L575" s="157">
        <f t="shared" si="60"/>
        <v>7812.6178476005889</v>
      </c>
      <c r="M575" s="167">
        <f t="shared" si="61"/>
        <v>0</v>
      </c>
      <c r="N575" s="167">
        <f t="shared" si="62"/>
        <v>0</v>
      </c>
    </row>
    <row r="576" spans="1:14" ht="15" customHeight="1" x14ac:dyDescent="0.2">
      <c r="A576" s="152"/>
      <c r="B576" s="152"/>
      <c r="C576" s="152"/>
      <c r="D576" s="152"/>
      <c r="E576" s="153">
        <f>'2.40-a,b,c,d,e'!E576</f>
        <v>37602.208333333336</v>
      </c>
      <c r="F576" s="157">
        <f>'2.40-a,b,c,d,e'!F576</f>
        <v>27.920000076293899</v>
      </c>
      <c r="G576" s="157">
        <f>'2.40-a,b,c,d,e'!G576</f>
        <v>520.0004577637003</v>
      </c>
      <c r="H576" s="157">
        <f t="shared" si="56"/>
        <v>8332.618305364289</v>
      </c>
      <c r="I576" s="157">
        <f t="shared" si="57"/>
        <v>0</v>
      </c>
      <c r="J576" s="157">
        <f t="shared" si="58"/>
        <v>8332.618305364289</v>
      </c>
      <c r="K576" s="157">
        <f t="shared" si="59"/>
        <v>170.00007629389893</v>
      </c>
      <c r="L576" s="157">
        <f t="shared" si="60"/>
        <v>8162.61822907039</v>
      </c>
      <c r="M576" s="167">
        <f t="shared" si="61"/>
        <v>0</v>
      </c>
      <c r="N576" s="167">
        <f t="shared" si="62"/>
        <v>0</v>
      </c>
    </row>
    <row r="577" spans="1:14" ht="15" customHeight="1" x14ac:dyDescent="0.2">
      <c r="A577" s="152"/>
      <c r="B577" s="152"/>
      <c r="C577" s="152"/>
      <c r="D577" s="152"/>
      <c r="E577" s="153">
        <f>'2.40-a,b,c,d,e'!E577</f>
        <v>37603.208333333336</v>
      </c>
      <c r="F577" s="157">
        <f>'2.40-a,b,c,d,e'!F577</f>
        <v>28.440000534057599</v>
      </c>
      <c r="G577" s="157">
        <f>'2.40-a,b,c,d,e'!G577</f>
        <v>520.0004577637003</v>
      </c>
      <c r="H577" s="157">
        <f t="shared" si="56"/>
        <v>8682.6186868340901</v>
      </c>
      <c r="I577" s="157">
        <f t="shared" si="57"/>
        <v>0</v>
      </c>
      <c r="J577" s="157">
        <f t="shared" si="58"/>
        <v>8682.6186868340901</v>
      </c>
      <c r="K577" s="157">
        <f t="shared" si="59"/>
        <v>520.00045776370007</v>
      </c>
      <c r="L577" s="157">
        <f t="shared" si="60"/>
        <v>8162.61822907039</v>
      </c>
      <c r="M577" s="167">
        <f t="shared" si="61"/>
        <v>0</v>
      </c>
      <c r="N577" s="167">
        <f t="shared" si="62"/>
        <v>0</v>
      </c>
    </row>
    <row r="578" spans="1:14" ht="15" customHeight="1" x14ac:dyDescent="0.2">
      <c r="A578" s="152"/>
      <c r="B578" s="152"/>
      <c r="C578" s="152"/>
      <c r="D578" s="152"/>
      <c r="E578" s="153">
        <f>'2.40-a,b,c,d,e'!E578</f>
        <v>37606.208333333336</v>
      </c>
      <c r="F578" s="157">
        <f>'2.40-a,b,c,d,e'!F578</f>
        <v>30.100000381469702</v>
      </c>
      <c r="G578" s="157">
        <f>'2.40-a,b,c,d,e'!G578</f>
        <v>1659.9998474121023</v>
      </c>
      <c r="H578" s="157">
        <f t="shared" si="56"/>
        <v>9822.6180764824931</v>
      </c>
      <c r="I578" s="157">
        <f t="shared" si="57"/>
        <v>0</v>
      </c>
      <c r="J578" s="157">
        <f t="shared" si="58"/>
        <v>9822.6180764824931</v>
      </c>
      <c r="K578" s="157">
        <f t="shared" si="59"/>
        <v>1659.999847412103</v>
      </c>
      <c r="L578" s="157">
        <f t="shared" si="60"/>
        <v>8162.61822907039</v>
      </c>
      <c r="M578" s="167">
        <f t="shared" si="61"/>
        <v>0</v>
      </c>
      <c r="N578" s="167">
        <f t="shared" si="62"/>
        <v>0</v>
      </c>
    </row>
    <row r="579" spans="1:14" ht="15" customHeight="1" x14ac:dyDescent="0.2">
      <c r="A579" s="152"/>
      <c r="B579" s="152"/>
      <c r="C579" s="152"/>
      <c r="D579" s="152"/>
      <c r="E579" s="153">
        <f>'2.40-a,b,c,d,e'!E579</f>
        <v>37607.208333333336</v>
      </c>
      <c r="F579" s="157">
        <f>'2.40-a,b,c,d,e'!F579</f>
        <v>30.100000381469702</v>
      </c>
      <c r="G579" s="157">
        <f>'2.40-a,b,c,d,e'!G579</f>
        <v>0</v>
      </c>
      <c r="H579" s="157">
        <f t="shared" si="56"/>
        <v>8162.61822907039</v>
      </c>
      <c r="I579" s="157">
        <f t="shared" si="57"/>
        <v>0</v>
      </c>
      <c r="J579" s="157">
        <f t="shared" si="58"/>
        <v>8162.61822907039</v>
      </c>
      <c r="K579" s="157">
        <f t="shared" si="59"/>
        <v>0</v>
      </c>
      <c r="L579" s="157">
        <f t="shared" si="60"/>
        <v>8162.61822907039</v>
      </c>
      <c r="M579" s="167">
        <f t="shared" si="61"/>
        <v>0</v>
      </c>
      <c r="N579" s="167">
        <f t="shared" si="62"/>
        <v>0</v>
      </c>
    </row>
    <row r="580" spans="1:14" ht="15" customHeight="1" x14ac:dyDescent="0.2">
      <c r="A580" s="152"/>
      <c r="B580" s="152"/>
      <c r="C580" s="152"/>
      <c r="D580" s="152"/>
      <c r="E580" s="153">
        <f>'2.40-a,b,c,d,e'!E580</f>
        <v>37608.208333333336</v>
      </c>
      <c r="F580" s="157">
        <f>'2.40-a,b,c,d,e'!F580</f>
        <v>30.440000534057599</v>
      </c>
      <c r="G580" s="157">
        <f>'2.40-a,b,c,d,e'!G580</f>
        <v>340.00015258789773</v>
      </c>
      <c r="H580" s="157">
        <f t="shared" ref="H580:H643" si="63">L579+G580</f>
        <v>8502.618381658287</v>
      </c>
      <c r="I580" s="157">
        <f t="shared" ref="I580:I643" si="64">IF(H580&lt;$B$13,$B$14-H580,0)</f>
        <v>0</v>
      </c>
      <c r="J580" s="157">
        <f t="shared" ref="J580:J643" si="65">H580+I580</f>
        <v>8502.618381658287</v>
      </c>
      <c r="K580" s="157">
        <f t="shared" ref="K580:K643" si="66">MAX(J580-$B$14,0)</f>
        <v>340.00015258789699</v>
      </c>
      <c r="L580" s="157">
        <f t="shared" ref="L580:L643" si="67">J580-K580</f>
        <v>8162.61822907039</v>
      </c>
      <c r="M580" s="167">
        <f t="shared" ref="M580:M643" si="68">IF(I580&gt;0,1,0)</f>
        <v>0</v>
      </c>
      <c r="N580" s="167">
        <f t="shared" ref="N580:N643" si="69">IF(H580&lt;0,1,0)</f>
        <v>0</v>
      </c>
    </row>
    <row r="581" spans="1:14" ht="15" customHeight="1" x14ac:dyDescent="0.2">
      <c r="A581" s="152"/>
      <c r="B581" s="152"/>
      <c r="C581" s="152"/>
      <c r="D581" s="152"/>
      <c r="E581" s="153">
        <f>'2.40-a,b,c,d,e'!E581</f>
        <v>37609.208333333336</v>
      </c>
      <c r="F581" s="157">
        <f>'2.40-a,b,c,d,e'!F581</f>
        <v>30.559999465942301</v>
      </c>
      <c r="G581" s="157">
        <f>'2.40-a,b,c,d,e'!G581</f>
        <v>119.99893188470168</v>
      </c>
      <c r="H581" s="157">
        <f t="shared" si="63"/>
        <v>8282.6171609550911</v>
      </c>
      <c r="I581" s="157">
        <f t="shared" si="64"/>
        <v>0</v>
      </c>
      <c r="J581" s="157">
        <f t="shared" si="65"/>
        <v>8282.6171609550911</v>
      </c>
      <c r="K581" s="157">
        <f t="shared" si="66"/>
        <v>119.99893188470105</v>
      </c>
      <c r="L581" s="157">
        <f t="shared" si="67"/>
        <v>8162.61822907039</v>
      </c>
      <c r="M581" s="167">
        <f t="shared" si="68"/>
        <v>0</v>
      </c>
      <c r="N581" s="167">
        <f t="shared" si="69"/>
        <v>0</v>
      </c>
    </row>
    <row r="582" spans="1:14" ht="15" customHeight="1" x14ac:dyDescent="0.2">
      <c r="A582" s="152"/>
      <c r="B582" s="152"/>
      <c r="C582" s="152"/>
      <c r="D582" s="152"/>
      <c r="E582" s="153">
        <f>'2.40-a,b,c,d,e'!E582</f>
        <v>37610.208333333336</v>
      </c>
      <c r="F582" s="157">
        <f>'2.40-a,b,c,d,e'!F582</f>
        <v>30.299999237060501</v>
      </c>
      <c r="G582" s="157">
        <f>'2.40-a,b,c,d,e'!G582</f>
        <v>-260.00022888180041</v>
      </c>
      <c r="H582" s="157">
        <f t="shared" si="63"/>
        <v>7902.6180001885896</v>
      </c>
      <c r="I582" s="157">
        <f t="shared" si="64"/>
        <v>0</v>
      </c>
      <c r="J582" s="157">
        <f t="shared" si="65"/>
        <v>7902.6180001885896</v>
      </c>
      <c r="K582" s="157">
        <f t="shared" si="66"/>
        <v>0</v>
      </c>
      <c r="L582" s="157">
        <f t="shared" si="67"/>
        <v>7902.6180001885896</v>
      </c>
      <c r="M582" s="167">
        <f t="shared" si="68"/>
        <v>0</v>
      </c>
      <c r="N582" s="167">
        <f t="shared" si="69"/>
        <v>0</v>
      </c>
    </row>
    <row r="583" spans="1:14" ht="15" customHeight="1" x14ac:dyDescent="0.2">
      <c r="A583" s="152"/>
      <c r="B583" s="152"/>
      <c r="C583" s="152"/>
      <c r="D583" s="152"/>
      <c r="E583" s="153">
        <f>'2.40-a,b,c,d,e'!E583</f>
        <v>37613.208333333336</v>
      </c>
      <c r="F583" s="157">
        <f>'2.40-a,b,c,d,e'!F583</f>
        <v>31.75</v>
      </c>
      <c r="G583" s="157">
        <f>'2.40-a,b,c,d,e'!G583</f>
        <v>1450.0007629394993</v>
      </c>
      <c r="H583" s="157">
        <f t="shared" si="63"/>
        <v>9352.6187631280882</v>
      </c>
      <c r="I583" s="157">
        <f t="shared" si="64"/>
        <v>0</v>
      </c>
      <c r="J583" s="157">
        <f t="shared" si="65"/>
        <v>9352.6187631280882</v>
      </c>
      <c r="K583" s="157">
        <f t="shared" si="66"/>
        <v>1190.0005340576981</v>
      </c>
      <c r="L583" s="157">
        <f t="shared" si="67"/>
        <v>8162.61822907039</v>
      </c>
      <c r="M583" s="167">
        <f t="shared" si="68"/>
        <v>0</v>
      </c>
      <c r="N583" s="167">
        <f t="shared" si="69"/>
        <v>0</v>
      </c>
    </row>
    <row r="584" spans="1:14" ht="15" customHeight="1" x14ac:dyDescent="0.2">
      <c r="A584" s="152"/>
      <c r="B584" s="152"/>
      <c r="C584" s="152"/>
      <c r="D584" s="152"/>
      <c r="E584" s="153">
        <f>'2.40-a,b,c,d,e'!E584</f>
        <v>37614.208333333336</v>
      </c>
      <c r="F584" s="157">
        <f>'2.40-a,b,c,d,e'!F584</f>
        <v>31.9699993133544</v>
      </c>
      <c r="G584" s="157">
        <f>'2.40-a,b,c,d,e'!G584</f>
        <v>219.99931335439982</v>
      </c>
      <c r="H584" s="157">
        <f t="shared" si="63"/>
        <v>8382.6175424247904</v>
      </c>
      <c r="I584" s="157">
        <f t="shared" si="64"/>
        <v>0</v>
      </c>
      <c r="J584" s="157">
        <f t="shared" si="65"/>
        <v>8382.6175424247904</v>
      </c>
      <c r="K584" s="157">
        <f t="shared" si="66"/>
        <v>219.99931335440033</v>
      </c>
      <c r="L584" s="157">
        <f t="shared" si="67"/>
        <v>8162.61822907039</v>
      </c>
      <c r="M584" s="167">
        <f t="shared" si="68"/>
        <v>0</v>
      </c>
      <c r="N584" s="167">
        <f t="shared" si="69"/>
        <v>0</v>
      </c>
    </row>
    <row r="585" spans="1:14" ht="15" customHeight="1" x14ac:dyDescent="0.2">
      <c r="A585" s="152"/>
      <c r="B585" s="152"/>
      <c r="C585" s="152"/>
      <c r="D585" s="152"/>
      <c r="E585" s="153">
        <f>'2.40-a,b,c,d,e'!E585</f>
        <v>37616.208333333336</v>
      </c>
      <c r="F585" s="157">
        <f>'2.40-a,b,c,d,e'!F585</f>
        <v>32.490001678466797</v>
      </c>
      <c r="G585" s="157">
        <f>'2.40-a,b,c,d,e'!G585</f>
        <v>520.002365112397</v>
      </c>
      <c r="H585" s="157">
        <f t="shared" si="63"/>
        <v>8682.6205941827866</v>
      </c>
      <c r="I585" s="157">
        <f t="shared" si="64"/>
        <v>0</v>
      </c>
      <c r="J585" s="157">
        <f t="shared" si="65"/>
        <v>8682.6205941827866</v>
      </c>
      <c r="K585" s="157">
        <f t="shared" si="66"/>
        <v>520.00236511239655</v>
      </c>
      <c r="L585" s="157">
        <f t="shared" si="67"/>
        <v>8162.61822907039</v>
      </c>
      <c r="M585" s="167">
        <f t="shared" si="68"/>
        <v>0</v>
      </c>
      <c r="N585" s="167">
        <f t="shared" si="69"/>
        <v>0</v>
      </c>
    </row>
    <row r="586" spans="1:14" ht="15" customHeight="1" x14ac:dyDescent="0.2">
      <c r="A586" s="152"/>
      <c r="B586" s="152"/>
      <c r="C586" s="152"/>
      <c r="D586" s="152"/>
      <c r="E586" s="153">
        <f>'2.40-a,b,c,d,e'!E586</f>
        <v>37617.208333333336</v>
      </c>
      <c r="F586" s="157">
        <f>'2.40-a,b,c,d,e'!F586</f>
        <v>32.720001220703097</v>
      </c>
      <c r="G586" s="157">
        <f>'2.40-a,b,c,d,e'!G586</f>
        <v>229.9995422362997</v>
      </c>
      <c r="H586" s="157">
        <f t="shared" si="63"/>
        <v>8392.61777130669</v>
      </c>
      <c r="I586" s="157">
        <f t="shared" si="64"/>
        <v>0</v>
      </c>
      <c r="J586" s="157">
        <f t="shared" si="65"/>
        <v>8392.61777130669</v>
      </c>
      <c r="K586" s="157">
        <f t="shared" si="66"/>
        <v>229.99954223629993</v>
      </c>
      <c r="L586" s="157">
        <f t="shared" si="67"/>
        <v>8162.61822907039</v>
      </c>
      <c r="M586" s="167">
        <f t="shared" si="68"/>
        <v>0</v>
      </c>
      <c r="N586" s="167">
        <f t="shared" si="69"/>
        <v>0</v>
      </c>
    </row>
    <row r="587" spans="1:14" ht="15" customHeight="1" x14ac:dyDescent="0.2">
      <c r="A587" s="152"/>
      <c r="B587" s="152"/>
      <c r="C587" s="152"/>
      <c r="D587" s="152"/>
      <c r="E587" s="153">
        <f>'2.40-a,b,c,d,e'!E587</f>
        <v>37620.208333333336</v>
      </c>
      <c r="F587" s="157">
        <f>'2.40-a,b,c,d,e'!F587</f>
        <v>31.370000839233398</v>
      </c>
      <c r="G587" s="157">
        <f>'2.40-a,b,c,d,e'!G587</f>
        <v>-1350.0003814696981</v>
      </c>
      <c r="H587" s="157">
        <f t="shared" si="63"/>
        <v>6812.6178476006917</v>
      </c>
      <c r="I587" s="157">
        <f t="shared" si="64"/>
        <v>0</v>
      </c>
      <c r="J587" s="157">
        <f t="shared" si="65"/>
        <v>6812.6178476006917</v>
      </c>
      <c r="K587" s="157">
        <f t="shared" si="66"/>
        <v>0</v>
      </c>
      <c r="L587" s="157">
        <f t="shared" si="67"/>
        <v>6812.6178476006917</v>
      </c>
      <c r="M587" s="167">
        <f t="shared" si="68"/>
        <v>0</v>
      </c>
      <c r="N587" s="167">
        <f t="shared" si="69"/>
        <v>0</v>
      </c>
    </row>
    <row r="588" spans="1:14" ht="15" customHeight="1" x14ac:dyDescent="0.2">
      <c r="A588" s="152"/>
      <c r="B588" s="152"/>
      <c r="C588" s="152"/>
      <c r="D588" s="152"/>
      <c r="E588" s="153">
        <f>'2.40-a,b,c,d,e'!E588</f>
        <v>37621.208333333336</v>
      </c>
      <c r="F588" s="157">
        <f>'2.40-a,b,c,d,e'!F588</f>
        <v>31.2000007629394</v>
      </c>
      <c r="G588" s="157">
        <f>'2.40-a,b,c,d,e'!G588</f>
        <v>-170.0000762939986</v>
      </c>
      <c r="H588" s="157">
        <f t="shared" si="63"/>
        <v>6642.6177713066927</v>
      </c>
      <c r="I588" s="157">
        <f t="shared" si="64"/>
        <v>0</v>
      </c>
      <c r="J588" s="157">
        <f t="shared" si="65"/>
        <v>6642.6177713066927</v>
      </c>
      <c r="K588" s="157">
        <f t="shared" si="66"/>
        <v>0</v>
      </c>
      <c r="L588" s="157">
        <f t="shared" si="67"/>
        <v>6642.6177713066927</v>
      </c>
      <c r="M588" s="167">
        <f t="shared" si="68"/>
        <v>0</v>
      </c>
      <c r="N588" s="167">
        <f t="shared" si="69"/>
        <v>0</v>
      </c>
    </row>
    <row r="589" spans="1:14" ht="15" customHeight="1" x14ac:dyDescent="0.2">
      <c r="A589" s="152"/>
      <c r="B589" s="152"/>
      <c r="C589" s="152"/>
      <c r="D589" s="152"/>
      <c r="E589" s="153">
        <f>'2.40-a,b,c,d,e'!E589</f>
        <v>37623.208333333336</v>
      </c>
      <c r="F589" s="157">
        <f>'2.40-a,b,c,d,e'!F589</f>
        <v>31.850000381469702</v>
      </c>
      <c r="G589" s="157">
        <f>'2.40-a,b,c,d,e'!G589</f>
        <v>649.99961853030186</v>
      </c>
      <c r="H589" s="157">
        <f t="shared" si="63"/>
        <v>7292.6173898369943</v>
      </c>
      <c r="I589" s="157">
        <f t="shared" si="64"/>
        <v>0</v>
      </c>
      <c r="J589" s="157">
        <f t="shared" si="65"/>
        <v>7292.6173898369943</v>
      </c>
      <c r="K589" s="157">
        <f t="shared" si="66"/>
        <v>0</v>
      </c>
      <c r="L589" s="157">
        <f t="shared" si="67"/>
        <v>7292.6173898369943</v>
      </c>
      <c r="M589" s="167">
        <f t="shared" si="68"/>
        <v>0</v>
      </c>
      <c r="N589" s="167">
        <f t="shared" si="69"/>
        <v>0</v>
      </c>
    </row>
    <row r="590" spans="1:14" ht="15" customHeight="1" x14ac:dyDescent="0.2">
      <c r="A590" s="152"/>
      <c r="B590" s="152"/>
      <c r="C590" s="152"/>
      <c r="D590" s="152"/>
      <c r="E590" s="153">
        <f>'2.40-a,b,c,d,e'!E590</f>
        <v>37624.208333333336</v>
      </c>
      <c r="F590" s="157">
        <f>'2.40-a,b,c,d,e'!F590</f>
        <v>33.080001831054602</v>
      </c>
      <c r="G590" s="157">
        <f>'2.40-a,b,c,d,e'!G590</f>
        <v>1230.0014495849005</v>
      </c>
      <c r="H590" s="157">
        <f t="shared" si="63"/>
        <v>8522.6188394218952</v>
      </c>
      <c r="I590" s="157">
        <f t="shared" si="64"/>
        <v>0</v>
      </c>
      <c r="J590" s="157">
        <f t="shared" si="65"/>
        <v>8522.6188394218952</v>
      </c>
      <c r="K590" s="157">
        <f t="shared" si="66"/>
        <v>360.0006103515052</v>
      </c>
      <c r="L590" s="157">
        <f t="shared" si="67"/>
        <v>8162.61822907039</v>
      </c>
      <c r="M590" s="167">
        <f t="shared" si="68"/>
        <v>0</v>
      </c>
      <c r="N590" s="167">
        <f t="shared" si="69"/>
        <v>0</v>
      </c>
    </row>
    <row r="591" spans="1:14" ht="15" customHeight="1" x14ac:dyDescent="0.2">
      <c r="A591" s="152"/>
      <c r="B591" s="152"/>
      <c r="C591" s="152"/>
      <c r="D591" s="152"/>
      <c r="E591" s="153">
        <f>'2.40-a,b,c,d,e'!E591</f>
        <v>37627.208333333336</v>
      </c>
      <c r="F591" s="157">
        <f>'2.40-a,b,c,d,e'!F591</f>
        <v>32.099998474121001</v>
      </c>
      <c r="G591" s="157">
        <f>'2.40-a,b,c,d,e'!G591</f>
        <v>-980.0033569336008</v>
      </c>
      <c r="H591" s="157">
        <f t="shared" si="63"/>
        <v>7182.614872136789</v>
      </c>
      <c r="I591" s="157">
        <f t="shared" si="64"/>
        <v>0</v>
      </c>
      <c r="J591" s="157">
        <f t="shared" si="65"/>
        <v>7182.614872136789</v>
      </c>
      <c r="K591" s="157">
        <f t="shared" si="66"/>
        <v>0</v>
      </c>
      <c r="L591" s="157">
        <f t="shared" si="67"/>
        <v>7182.614872136789</v>
      </c>
      <c r="M591" s="167">
        <f t="shared" si="68"/>
        <v>0</v>
      </c>
      <c r="N591" s="167">
        <f t="shared" si="69"/>
        <v>0</v>
      </c>
    </row>
    <row r="592" spans="1:14" ht="15" customHeight="1" x14ac:dyDescent="0.2">
      <c r="A592" s="152"/>
      <c r="B592" s="152"/>
      <c r="C592" s="152"/>
      <c r="D592" s="152"/>
      <c r="E592" s="153">
        <f>'2.40-a,b,c,d,e'!E592</f>
        <v>37628.208333333336</v>
      </c>
      <c r="F592" s="157">
        <f>'2.40-a,b,c,d,e'!F592</f>
        <v>31.079999923706001</v>
      </c>
      <c r="G592" s="157">
        <f>'2.40-a,b,c,d,e'!G592</f>
        <v>-1019.998550415</v>
      </c>
      <c r="H592" s="157">
        <f t="shared" si="63"/>
        <v>6162.6163217217891</v>
      </c>
      <c r="I592" s="157">
        <f t="shared" si="64"/>
        <v>0</v>
      </c>
      <c r="J592" s="157">
        <f t="shared" si="65"/>
        <v>6162.6163217217891</v>
      </c>
      <c r="K592" s="157">
        <f t="shared" si="66"/>
        <v>0</v>
      </c>
      <c r="L592" s="157">
        <f t="shared" si="67"/>
        <v>6162.6163217217891</v>
      </c>
      <c r="M592" s="167">
        <f t="shared" si="68"/>
        <v>0</v>
      </c>
      <c r="N592" s="167">
        <f t="shared" si="69"/>
        <v>0</v>
      </c>
    </row>
    <row r="593" spans="1:14" ht="15" customHeight="1" x14ac:dyDescent="0.2">
      <c r="A593" s="152"/>
      <c r="B593" s="152"/>
      <c r="C593" s="152"/>
      <c r="D593" s="152"/>
      <c r="E593" s="153">
        <f>'2.40-a,b,c,d,e'!E593</f>
        <v>37629.208333333336</v>
      </c>
      <c r="F593" s="157">
        <f>'2.40-a,b,c,d,e'!F593</f>
        <v>30.559999465942301</v>
      </c>
      <c r="G593" s="157">
        <f>'2.40-a,b,c,d,e'!G593</f>
        <v>-520.0004577637003</v>
      </c>
      <c r="H593" s="157">
        <f t="shared" si="63"/>
        <v>5642.615863958089</v>
      </c>
      <c r="I593" s="157">
        <f t="shared" si="64"/>
        <v>2520.002365112301</v>
      </c>
      <c r="J593" s="157">
        <f t="shared" si="65"/>
        <v>8162.61822907039</v>
      </c>
      <c r="K593" s="157">
        <f t="shared" si="66"/>
        <v>0</v>
      </c>
      <c r="L593" s="157">
        <f t="shared" si="67"/>
        <v>8162.61822907039</v>
      </c>
      <c r="M593" s="167">
        <f t="shared" si="68"/>
        <v>1</v>
      </c>
      <c r="N593" s="167">
        <f t="shared" si="69"/>
        <v>0</v>
      </c>
    </row>
    <row r="594" spans="1:14" ht="15" customHeight="1" x14ac:dyDescent="0.2">
      <c r="A594" s="152"/>
      <c r="B594" s="152"/>
      <c r="C594" s="152"/>
      <c r="D594" s="152"/>
      <c r="E594" s="153">
        <f>'2.40-a,b,c,d,e'!E594</f>
        <v>37630.208333333336</v>
      </c>
      <c r="F594" s="157">
        <f>'2.40-a,b,c,d,e'!F594</f>
        <v>31.9899997711181</v>
      </c>
      <c r="G594" s="157">
        <f>'2.40-a,b,c,d,e'!G594</f>
        <v>1430.000305175799</v>
      </c>
      <c r="H594" s="157">
        <f t="shared" si="63"/>
        <v>9592.6185342461886</v>
      </c>
      <c r="I594" s="157">
        <f t="shared" si="64"/>
        <v>0</v>
      </c>
      <c r="J594" s="157">
        <f t="shared" si="65"/>
        <v>9592.6185342461886</v>
      </c>
      <c r="K594" s="157">
        <f t="shared" si="66"/>
        <v>1430.0003051757985</v>
      </c>
      <c r="L594" s="157">
        <f t="shared" si="67"/>
        <v>8162.61822907039</v>
      </c>
      <c r="M594" s="167">
        <f t="shared" si="68"/>
        <v>0</v>
      </c>
      <c r="N594" s="167">
        <f t="shared" si="69"/>
        <v>0</v>
      </c>
    </row>
    <row r="595" spans="1:14" ht="15" customHeight="1" x14ac:dyDescent="0.2">
      <c r="A595" s="152"/>
      <c r="B595" s="152"/>
      <c r="C595" s="152"/>
      <c r="D595" s="152"/>
      <c r="E595" s="153">
        <f>'2.40-a,b,c,d,e'!E595</f>
        <v>37631.208333333336</v>
      </c>
      <c r="F595" s="157">
        <f>'2.40-a,b,c,d,e'!F595</f>
        <v>31.6800003051757</v>
      </c>
      <c r="G595" s="157">
        <f>'2.40-a,b,c,d,e'!G595</f>
        <v>-309.99946594240055</v>
      </c>
      <c r="H595" s="157">
        <f t="shared" si="63"/>
        <v>7852.61876312799</v>
      </c>
      <c r="I595" s="157">
        <f t="shared" si="64"/>
        <v>0</v>
      </c>
      <c r="J595" s="157">
        <f t="shared" si="65"/>
        <v>7852.61876312799</v>
      </c>
      <c r="K595" s="157">
        <f t="shared" si="66"/>
        <v>0</v>
      </c>
      <c r="L595" s="157">
        <f t="shared" si="67"/>
        <v>7852.61876312799</v>
      </c>
      <c r="M595" s="167">
        <f t="shared" si="68"/>
        <v>0</v>
      </c>
      <c r="N595" s="167">
        <f t="shared" si="69"/>
        <v>0</v>
      </c>
    </row>
    <row r="596" spans="1:14" ht="15" customHeight="1" x14ac:dyDescent="0.2">
      <c r="A596" s="152"/>
      <c r="B596" s="152"/>
      <c r="C596" s="152"/>
      <c r="D596" s="152"/>
      <c r="E596" s="153">
        <f>'2.40-a,b,c,d,e'!E596</f>
        <v>37634.208333333336</v>
      </c>
      <c r="F596" s="157">
        <f>'2.40-a,b,c,d,e'!F596</f>
        <v>32.259998321533203</v>
      </c>
      <c r="G596" s="157">
        <f>'2.40-a,b,c,d,e'!G596</f>
        <v>579.99801635750362</v>
      </c>
      <c r="H596" s="157">
        <f t="shared" si="63"/>
        <v>8432.6167794854937</v>
      </c>
      <c r="I596" s="157">
        <f t="shared" si="64"/>
        <v>0</v>
      </c>
      <c r="J596" s="157">
        <f t="shared" si="65"/>
        <v>8432.6167794854937</v>
      </c>
      <c r="K596" s="157">
        <f t="shared" si="66"/>
        <v>269.99855041510364</v>
      </c>
      <c r="L596" s="157">
        <f t="shared" si="67"/>
        <v>8162.61822907039</v>
      </c>
      <c r="M596" s="167">
        <f t="shared" si="68"/>
        <v>0</v>
      </c>
      <c r="N596" s="167">
        <f t="shared" si="69"/>
        <v>0</v>
      </c>
    </row>
    <row r="597" spans="1:14" ht="15" customHeight="1" x14ac:dyDescent="0.2">
      <c r="A597" s="152"/>
      <c r="B597" s="152"/>
      <c r="C597" s="152"/>
      <c r="D597" s="152"/>
      <c r="E597" s="153">
        <f>'2.40-a,b,c,d,e'!E597</f>
        <v>37635.208333333336</v>
      </c>
      <c r="F597" s="157">
        <f>'2.40-a,b,c,d,e'!F597</f>
        <v>32.369998931884702</v>
      </c>
      <c r="G597" s="157">
        <f>'2.40-a,b,c,d,e'!G597</f>
        <v>110.00061035149855</v>
      </c>
      <c r="H597" s="157">
        <f t="shared" si="63"/>
        <v>8272.618839421888</v>
      </c>
      <c r="I597" s="157">
        <f t="shared" si="64"/>
        <v>0</v>
      </c>
      <c r="J597" s="157">
        <f t="shared" si="65"/>
        <v>8272.618839421888</v>
      </c>
      <c r="K597" s="157">
        <f t="shared" si="66"/>
        <v>110.00061035149793</v>
      </c>
      <c r="L597" s="157">
        <f t="shared" si="67"/>
        <v>8162.61822907039</v>
      </c>
      <c r="M597" s="167">
        <f t="shared" si="68"/>
        <v>0</v>
      </c>
      <c r="N597" s="167">
        <f t="shared" si="69"/>
        <v>0</v>
      </c>
    </row>
    <row r="598" spans="1:14" ht="15" customHeight="1" x14ac:dyDescent="0.2">
      <c r="A598" s="152"/>
      <c r="B598" s="152"/>
      <c r="C598" s="152"/>
      <c r="D598" s="152"/>
      <c r="E598" s="153">
        <f>'2.40-a,b,c,d,e'!E598</f>
        <v>37636.208333333336</v>
      </c>
      <c r="F598" s="157">
        <f>'2.40-a,b,c,d,e'!F598</f>
        <v>33.200000762939403</v>
      </c>
      <c r="G598" s="157">
        <f>'2.40-a,b,c,d,e'!G598</f>
        <v>830.00183105470171</v>
      </c>
      <c r="H598" s="157">
        <f t="shared" si="63"/>
        <v>8992.6200601250912</v>
      </c>
      <c r="I598" s="157">
        <f t="shared" si="64"/>
        <v>0</v>
      </c>
      <c r="J598" s="157">
        <f t="shared" si="65"/>
        <v>8992.6200601250912</v>
      </c>
      <c r="K598" s="157">
        <f t="shared" si="66"/>
        <v>830.00183105470114</v>
      </c>
      <c r="L598" s="157">
        <f t="shared" si="67"/>
        <v>8162.61822907039</v>
      </c>
      <c r="M598" s="167">
        <f t="shared" si="68"/>
        <v>0</v>
      </c>
      <c r="N598" s="167">
        <f t="shared" si="69"/>
        <v>0</v>
      </c>
    </row>
    <row r="599" spans="1:14" ht="15" customHeight="1" x14ac:dyDescent="0.2">
      <c r="A599" s="152"/>
      <c r="B599" s="152"/>
      <c r="C599" s="152"/>
      <c r="D599" s="152"/>
      <c r="E599" s="153">
        <f>'2.40-a,b,c,d,e'!E599</f>
        <v>37637.208333333336</v>
      </c>
      <c r="F599" s="157">
        <f>'2.40-a,b,c,d,e'!F599</f>
        <v>33.659999847412102</v>
      </c>
      <c r="G599" s="157">
        <f>'2.40-a,b,c,d,e'!G599</f>
        <v>459.99908447269888</v>
      </c>
      <c r="H599" s="157">
        <f t="shared" si="63"/>
        <v>8622.617313543089</v>
      </c>
      <c r="I599" s="157">
        <f t="shared" si="64"/>
        <v>0</v>
      </c>
      <c r="J599" s="157">
        <f t="shared" si="65"/>
        <v>8622.617313543089</v>
      </c>
      <c r="K599" s="157">
        <f t="shared" si="66"/>
        <v>459.999084472699</v>
      </c>
      <c r="L599" s="157">
        <f t="shared" si="67"/>
        <v>8162.61822907039</v>
      </c>
      <c r="M599" s="167">
        <f t="shared" si="68"/>
        <v>0</v>
      </c>
      <c r="N599" s="167">
        <f t="shared" si="69"/>
        <v>0</v>
      </c>
    </row>
    <row r="600" spans="1:14" ht="15" customHeight="1" x14ac:dyDescent="0.2">
      <c r="A600" s="152"/>
      <c r="B600" s="152"/>
      <c r="C600" s="152"/>
      <c r="D600" s="152"/>
      <c r="E600" s="153">
        <f>'2.40-a,b,c,d,e'!E600</f>
        <v>37638.208333333336</v>
      </c>
      <c r="F600" s="157">
        <f>'2.40-a,b,c,d,e'!F600</f>
        <v>33.909999847412102</v>
      </c>
      <c r="G600" s="157">
        <f>'2.40-a,b,c,d,e'!G600</f>
        <v>250</v>
      </c>
      <c r="H600" s="157">
        <f t="shared" si="63"/>
        <v>8412.618229070391</v>
      </c>
      <c r="I600" s="157">
        <f t="shared" si="64"/>
        <v>0</v>
      </c>
      <c r="J600" s="157">
        <f t="shared" si="65"/>
        <v>8412.618229070391</v>
      </c>
      <c r="K600" s="157">
        <f t="shared" si="66"/>
        <v>250.00000000000091</v>
      </c>
      <c r="L600" s="157">
        <f t="shared" si="67"/>
        <v>8162.61822907039</v>
      </c>
      <c r="M600" s="167">
        <f t="shared" si="68"/>
        <v>0</v>
      </c>
      <c r="N600" s="167">
        <f t="shared" si="69"/>
        <v>0</v>
      </c>
    </row>
    <row r="601" spans="1:14" ht="15" customHeight="1" x14ac:dyDescent="0.2">
      <c r="A601" s="152"/>
      <c r="B601" s="152"/>
      <c r="C601" s="152"/>
      <c r="D601" s="152"/>
      <c r="E601" s="153">
        <f>'2.40-a,b,c,d,e'!E601</f>
        <v>37642.208333333336</v>
      </c>
      <c r="F601" s="157">
        <f>'2.40-a,b,c,d,e'!F601</f>
        <v>34.610000610351499</v>
      </c>
      <c r="G601" s="157">
        <f>'2.40-a,b,c,d,e'!G601</f>
        <v>700.00076293939628</v>
      </c>
      <c r="H601" s="157">
        <f t="shared" si="63"/>
        <v>8862.6189920097859</v>
      </c>
      <c r="I601" s="157">
        <f t="shared" si="64"/>
        <v>0</v>
      </c>
      <c r="J601" s="157">
        <f t="shared" si="65"/>
        <v>8862.6189920097859</v>
      </c>
      <c r="K601" s="157">
        <f t="shared" si="66"/>
        <v>700.00076293939583</v>
      </c>
      <c r="L601" s="157">
        <f t="shared" si="67"/>
        <v>8162.61822907039</v>
      </c>
      <c r="M601" s="167">
        <f t="shared" si="68"/>
        <v>0</v>
      </c>
      <c r="N601" s="167">
        <f t="shared" si="69"/>
        <v>0</v>
      </c>
    </row>
    <row r="602" spans="1:14" ht="15" customHeight="1" x14ac:dyDescent="0.2">
      <c r="A602" s="152"/>
      <c r="B602" s="152"/>
      <c r="C602" s="152"/>
      <c r="D602" s="152"/>
      <c r="E602" s="153">
        <f>'2.40-a,b,c,d,e'!E602</f>
        <v>37643.208333333336</v>
      </c>
      <c r="F602" s="157">
        <f>'2.40-a,b,c,d,e'!F602</f>
        <v>32.849998474121001</v>
      </c>
      <c r="G602" s="157">
        <f>'2.40-a,b,c,d,e'!G602</f>
        <v>-1760.0021362304972</v>
      </c>
      <c r="H602" s="157">
        <f t="shared" si="63"/>
        <v>6402.6160928398931</v>
      </c>
      <c r="I602" s="157">
        <f t="shared" si="64"/>
        <v>0</v>
      </c>
      <c r="J602" s="157">
        <f t="shared" si="65"/>
        <v>6402.6160928398931</v>
      </c>
      <c r="K602" s="157">
        <f t="shared" si="66"/>
        <v>0</v>
      </c>
      <c r="L602" s="157">
        <f t="shared" si="67"/>
        <v>6402.6160928398931</v>
      </c>
      <c r="M602" s="167">
        <f t="shared" si="68"/>
        <v>0</v>
      </c>
      <c r="N602" s="167">
        <f t="shared" si="69"/>
        <v>0</v>
      </c>
    </row>
    <row r="603" spans="1:14" ht="15" customHeight="1" x14ac:dyDescent="0.2">
      <c r="A603" s="152"/>
      <c r="B603" s="152"/>
      <c r="C603" s="152"/>
      <c r="D603" s="152"/>
      <c r="E603" s="153">
        <f>'2.40-a,b,c,d,e'!E603</f>
        <v>37644.208333333336</v>
      </c>
      <c r="F603" s="157">
        <f>'2.40-a,b,c,d,e'!F603</f>
        <v>32.25</v>
      </c>
      <c r="G603" s="157">
        <f>'2.40-a,b,c,d,e'!G603</f>
        <v>-599.99847412100144</v>
      </c>
      <c r="H603" s="157">
        <f t="shared" si="63"/>
        <v>5802.6176187188921</v>
      </c>
      <c r="I603" s="157">
        <f t="shared" si="64"/>
        <v>2360.0006103514979</v>
      </c>
      <c r="J603" s="157">
        <f t="shared" si="65"/>
        <v>8162.61822907039</v>
      </c>
      <c r="K603" s="157">
        <f t="shared" si="66"/>
        <v>0</v>
      </c>
      <c r="L603" s="157">
        <f t="shared" si="67"/>
        <v>8162.61822907039</v>
      </c>
      <c r="M603" s="167">
        <f t="shared" si="68"/>
        <v>1</v>
      </c>
      <c r="N603" s="167">
        <f t="shared" si="69"/>
        <v>0</v>
      </c>
    </row>
    <row r="604" spans="1:14" ht="15" customHeight="1" x14ac:dyDescent="0.2">
      <c r="A604" s="152"/>
      <c r="B604" s="152"/>
      <c r="C604" s="152"/>
      <c r="D604" s="152"/>
      <c r="E604" s="153">
        <f>'2.40-a,b,c,d,e'!E604</f>
        <v>37645.208333333336</v>
      </c>
      <c r="F604" s="157">
        <f>'2.40-a,b,c,d,e'!F604</f>
        <v>33.279998779296797</v>
      </c>
      <c r="G604" s="157">
        <f>'2.40-a,b,c,d,e'!G604</f>
        <v>1029.9987792967968</v>
      </c>
      <c r="H604" s="157">
        <f t="shared" si="63"/>
        <v>9192.6170083671859</v>
      </c>
      <c r="I604" s="157">
        <f t="shared" si="64"/>
        <v>0</v>
      </c>
      <c r="J604" s="157">
        <f t="shared" si="65"/>
        <v>9192.6170083671859</v>
      </c>
      <c r="K604" s="157">
        <f t="shared" si="66"/>
        <v>1029.9987792967959</v>
      </c>
      <c r="L604" s="157">
        <f t="shared" si="67"/>
        <v>8162.61822907039</v>
      </c>
      <c r="M604" s="167">
        <f t="shared" si="68"/>
        <v>0</v>
      </c>
      <c r="N604" s="167">
        <f t="shared" si="69"/>
        <v>0</v>
      </c>
    </row>
    <row r="605" spans="1:14" ht="15" customHeight="1" x14ac:dyDescent="0.2">
      <c r="A605" s="152"/>
      <c r="B605" s="152"/>
      <c r="C605" s="152"/>
      <c r="D605" s="152"/>
      <c r="E605" s="153">
        <f>'2.40-a,b,c,d,e'!E605</f>
        <v>37648.208333333336</v>
      </c>
      <c r="F605" s="157">
        <f>'2.40-a,b,c,d,e'!F605</f>
        <v>32.290000915527301</v>
      </c>
      <c r="G605" s="157">
        <f>'2.40-a,b,c,d,e'!G605</f>
        <v>-989.99786376949578</v>
      </c>
      <c r="H605" s="157">
        <f t="shared" si="63"/>
        <v>7172.6203653008943</v>
      </c>
      <c r="I605" s="157">
        <f t="shared" si="64"/>
        <v>0</v>
      </c>
      <c r="J605" s="157">
        <f t="shared" si="65"/>
        <v>7172.6203653008943</v>
      </c>
      <c r="K605" s="157">
        <f t="shared" si="66"/>
        <v>0</v>
      </c>
      <c r="L605" s="157">
        <f t="shared" si="67"/>
        <v>7172.6203653008943</v>
      </c>
      <c r="M605" s="167">
        <f t="shared" si="68"/>
        <v>0</v>
      </c>
      <c r="N605" s="167">
        <f t="shared" si="69"/>
        <v>0</v>
      </c>
    </row>
    <row r="606" spans="1:14" ht="15" customHeight="1" x14ac:dyDescent="0.2">
      <c r="A606" s="152"/>
      <c r="B606" s="152"/>
      <c r="C606" s="152"/>
      <c r="D606" s="152"/>
      <c r="E606" s="153">
        <f>'2.40-a,b,c,d,e'!E606</f>
        <v>37649.208333333336</v>
      </c>
      <c r="F606" s="157">
        <f>'2.40-a,b,c,d,e'!F606</f>
        <v>32.669998168945298</v>
      </c>
      <c r="G606" s="157">
        <f>'2.40-a,b,c,d,e'!G606</f>
        <v>379.99725341799717</v>
      </c>
      <c r="H606" s="157">
        <f t="shared" si="63"/>
        <v>7552.6176187188912</v>
      </c>
      <c r="I606" s="157">
        <f t="shared" si="64"/>
        <v>0</v>
      </c>
      <c r="J606" s="157">
        <f t="shared" si="65"/>
        <v>7552.6176187188912</v>
      </c>
      <c r="K606" s="157">
        <f t="shared" si="66"/>
        <v>0</v>
      </c>
      <c r="L606" s="157">
        <f t="shared" si="67"/>
        <v>7552.6176187188912</v>
      </c>
      <c r="M606" s="167">
        <f t="shared" si="68"/>
        <v>0</v>
      </c>
      <c r="N606" s="167">
        <f t="shared" si="69"/>
        <v>0</v>
      </c>
    </row>
    <row r="607" spans="1:14" ht="15" customHeight="1" x14ac:dyDescent="0.2">
      <c r="A607" s="152"/>
      <c r="B607" s="152"/>
      <c r="C607" s="152"/>
      <c r="D607" s="152"/>
      <c r="E607" s="153">
        <f>'2.40-a,b,c,d,e'!E607</f>
        <v>37650.208333333336</v>
      </c>
      <c r="F607" s="157">
        <f>'2.40-a,b,c,d,e'!F607</f>
        <v>33.630001068115199</v>
      </c>
      <c r="G607" s="157">
        <f>'2.40-a,b,c,d,e'!G607</f>
        <v>960.0028991699005</v>
      </c>
      <c r="H607" s="157">
        <f t="shared" si="63"/>
        <v>8512.6205178887922</v>
      </c>
      <c r="I607" s="157">
        <f t="shared" si="64"/>
        <v>0</v>
      </c>
      <c r="J607" s="157">
        <f t="shared" si="65"/>
        <v>8512.6205178887922</v>
      </c>
      <c r="K607" s="157">
        <f t="shared" si="66"/>
        <v>350.00228881840212</v>
      </c>
      <c r="L607" s="157">
        <f t="shared" si="67"/>
        <v>8162.61822907039</v>
      </c>
      <c r="M607" s="167">
        <f t="shared" si="68"/>
        <v>0</v>
      </c>
      <c r="N607" s="167">
        <f t="shared" si="69"/>
        <v>0</v>
      </c>
    </row>
    <row r="608" spans="1:14" ht="15" customHeight="1" x14ac:dyDescent="0.2">
      <c r="A608" s="152"/>
      <c r="B608" s="152"/>
      <c r="C608" s="152"/>
      <c r="D608" s="152"/>
      <c r="E608" s="153">
        <f>'2.40-a,b,c,d,e'!E608</f>
        <v>37651.208333333336</v>
      </c>
      <c r="F608" s="157">
        <f>'2.40-a,b,c,d,e'!F608</f>
        <v>33.849998474121001</v>
      </c>
      <c r="G608" s="157">
        <f>'2.40-a,b,c,d,e'!G608</f>
        <v>219.99740600580253</v>
      </c>
      <c r="H608" s="157">
        <f t="shared" si="63"/>
        <v>8382.6156350761921</v>
      </c>
      <c r="I608" s="157">
        <f t="shared" si="64"/>
        <v>0</v>
      </c>
      <c r="J608" s="157">
        <f t="shared" si="65"/>
        <v>8382.6156350761921</v>
      </c>
      <c r="K608" s="157">
        <f t="shared" si="66"/>
        <v>219.99740600580208</v>
      </c>
      <c r="L608" s="157">
        <f t="shared" si="67"/>
        <v>8162.61822907039</v>
      </c>
      <c r="M608" s="167">
        <f t="shared" si="68"/>
        <v>0</v>
      </c>
      <c r="N608" s="167">
        <f t="shared" si="69"/>
        <v>0</v>
      </c>
    </row>
    <row r="609" spans="1:14" ht="15" customHeight="1" x14ac:dyDescent="0.2">
      <c r="A609" s="152"/>
      <c r="B609" s="152"/>
      <c r="C609" s="152"/>
      <c r="D609" s="152"/>
      <c r="E609" s="153">
        <f>'2.40-a,b,c,d,e'!E609</f>
        <v>37652.208333333336</v>
      </c>
      <c r="F609" s="157">
        <f>'2.40-a,b,c,d,e'!F609</f>
        <v>33.509998321533203</v>
      </c>
      <c r="G609" s="157">
        <f>'2.40-a,b,c,d,e'!G609</f>
        <v>-340.00015258779825</v>
      </c>
      <c r="H609" s="157">
        <f t="shared" si="63"/>
        <v>7822.6180764825922</v>
      </c>
      <c r="I609" s="157">
        <f t="shared" si="64"/>
        <v>0</v>
      </c>
      <c r="J609" s="157">
        <f t="shared" si="65"/>
        <v>7822.6180764825922</v>
      </c>
      <c r="K609" s="157">
        <f t="shared" si="66"/>
        <v>0</v>
      </c>
      <c r="L609" s="157">
        <f t="shared" si="67"/>
        <v>7822.6180764825922</v>
      </c>
      <c r="M609" s="167">
        <f t="shared" si="68"/>
        <v>0</v>
      </c>
      <c r="N609" s="167">
        <f t="shared" si="69"/>
        <v>0</v>
      </c>
    </row>
    <row r="610" spans="1:14" ht="15" customHeight="1" x14ac:dyDescent="0.2">
      <c r="A610" s="152"/>
      <c r="B610" s="152"/>
      <c r="C610" s="152"/>
      <c r="D610" s="152"/>
      <c r="E610" s="153">
        <f>'2.40-a,b,c,d,e'!E610</f>
        <v>37655.208333333336</v>
      </c>
      <c r="F610" s="157">
        <f>'2.40-a,b,c,d,e'!F610</f>
        <v>32.759998321533203</v>
      </c>
      <c r="G610" s="157">
        <f>'2.40-a,b,c,d,e'!G610</f>
        <v>-750</v>
      </c>
      <c r="H610" s="157">
        <f t="shared" si="63"/>
        <v>7072.6180764825922</v>
      </c>
      <c r="I610" s="157">
        <f t="shared" si="64"/>
        <v>0</v>
      </c>
      <c r="J610" s="157">
        <f t="shared" si="65"/>
        <v>7072.6180764825922</v>
      </c>
      <c r="K610" s="157">
        <f t="shared" si="66"/>
        <v>0</v>
      </c>
      <c r="L610" s="157">
        <f t="shared" si="67"/>
        <v>7072.6180764825922</v>
      </c>
      <c r="M610" s="167">
        <f t="shared" si="68"/>
        <v>0</v>
      </c>
      <c r="N610" s="167">
        <f t="shared" si="69"/>
        <v>0</v>
      </c>
    </row>
    <row r="611" spans="1:14" ht="15" customHeight="1" x14ac:dyDescent="0.2">
      <c r="A611" s="152"/>
      <c r="B611" s="152"/>
      <c r="C611" s="152"/>
      <c r="D611" s="152"/>
      <c r="E611" s="153">
        <f>'2.40-a,b,c,d,e'!E611</f>
        <v>37656.208333333336</v>
      </c>
      <c r="F611" s="157">
        <f>'2.40-a,b,c,d,e'!F611</f>
        <v>33.580001831054602</v>
      </c>
      <c r="G611" s="157">
        <f>'2.40-a,b,c,d,e'!G611</f>
        <v>820.00350952139911</v>
      </c>
      <c r="H611" s="157">
        <f t="shared" si="63"/>
        <v>7892.6215860039911</v>
      </c>
      <c r="I611" s="157">
        <f t="shared" si="64"/>
        <v>0</v>
      </c>
      <c r="J611" s="157">
        <f t="shared" si="65"/>
        <v>7892.6215860039911</v>
      </c>
      <c r="K611" s="157">
        <f t="shared" si="66"/>
        <v>0</v>
      </c>
      <c r="L611" s="157">
        <f t="shared" si="67"/>
        <v>7892.6215860039911</v>
      </c>
      <c r="M611" s="167">
        <f t="shared" si="68"/>
        <v>0</v>
      </c>
      <c r="N611" s="167">
        <f t="shared" si="69"/>
        <v>0</v>
      </c>
    </row>
    <row r="612" spans="1:14" ht="15" customHeight="1" x14ac:dyDescent="0.2">
      <c r="A612" s="152"/>
      <c r="B612" s="152"/>
      <c r="C612" s="152"/>
      <c r="D612" s="152"/>
      <c r="E612" s="153">
        <f>'2.40-a,b,c,d,e'!E612</f>
        <v>37657.208333333336</v>
      </c>
      <c r="F612" s="157">
        <f>'2.40-a,b,c,d,e'!F612</f>
        <v>33.930000305175703</v>
      </c>
      <c r="G612" s="157">
        <f>'2.40-a,b,c,d,e'!G612</f>
        <v>349.99847412110086</v>
      </c>
      <c r="H612" s="157">
        <f t="shared" si="63"/>
        <v>8242.6200601250912</v>
      </c>
      <c r="I612" s="157">
        <f t="shared" si="64"/>
        <v>0</v>
      </c>
      <c r="J612" s="157">
        <f t="shared" si="65"/>
        <v>8242.6200601250912</v>
      </c>
      <c r="K612" s="157">
        <f t="shared" si="66"/>
        <v>80.001831054701142</v>
      </c>
      <c r="L612" s="157">
        <f t="shared" si="67"/>
        <v>8162.61822907039</v>
      </c>
      <c r="M612" s="167">
        <f t="shared" si="68"/>
        <v>0</v>
      </c>
      <c r="N612" s="167">
        <f t="shared" si="69"/>
        <v>0</v>
      </c>
    </row>
    <row r="613" spans="1:14" ht="15" customHeight="1" x14ac:dyDescent="0.2">
      <c r="A613" s="152"/>
      <c r="B613" s="152"/>
      <c r="C613" s="152"/>
      <c r="D613" s="152"/>
      <c r="E613" s="153">
        <f>'2.40-a,b,c,d,e'!E613</f>
        <v>37658.208333333336</v>
      </c>
      <c r="F613" s="157">
        <f>'2.40-a,b,c,d,e'!F613</f>
        <v>34.159999847412102</v>
      </c>
      <c r="G613" s="157">
        <f>'2.40-a,b,c,d,e'!G613</f>
        <v>229.99954223639918</v>
      </c>
      <c r="H613" s="157">
        <f t="shared" si="63"/>
        <v>8392.61777130679</v>
      </c>
      <c r="I613" s="157">
        <f t="shared" si="64"/>
        <v>0</v>
      </c>
      <c r="J613" s="157">
        <f t="shared" si="65"/>
        <v>8392.61777130679</v>
      </c>
      <c r="K613" s="157">
        <f t="shared" si="66"/>
        <v>229.99954223639998</v>
      </c>
      <c r="L613" s="157">
        <f t="shared" si="67"/>
        <v>8162.61822907039</v>
      </c>
      <c r="M613" s="167">
        <f t="shared" si="68"/>
        <v>0</v>
      </c>
      <c r="N613" s="167">
        <f t="shared" si="69"/>
        <v>0</v>
      </c>
    </row>
    <row r="614" spans="1:14" ht="15" customHeight="1" x14ac:dyDescent="0.2">
      <c r="A614" s="152"/>
      <c r="B614" s="152"/>
      <c r="C614" s="152"/>
      <c r="D614" s="152"/>
      <c r="E614" s="153">
        <f>'2.40-a,b,c,d,e'!E614</f>
        <v>37659.208333333336</v>
      </c>
      <c r="F614" s="157">
        <f>'2.40-a,b,c,d,e'!F614</f>
        <v>35.119998931884702</v>
      </c>
      <c r="G614" s="157">
        <f>'2.40-a,b,c,d,e'!G614</f>
        <v>959.99908447259941</v>
      </c>
      <c r="H614" s="157">
        <f t="shared" si="63"/>
        <v>9122.617313542989</v>
      </c>
      <c r="I614" s="157">
        <f t="shared" si="64"/>
        <v>0</v>
      </c>
      <c r="J614" s="157">
        <f t="shared" si="65"/>
        <v>9122.617313542989</v>
      </c>
      <c r="K614" s="157">
        <f t="shared" si="66"/>
        <v>959.99908447259895</v>
      </c>
      <c r="L614" s="157">
        <f t="shared" si="67"/>
        <v>8162.61822907039</v>
      </c>
      <c r="M614" s="167">
        <f t="shared" si="68"/>
        <v>0</v>
      </c>
      <c r="N614" s="167">
        <f t="shared" si="69"/>
        <v>0</v>
      </c>
    </row>
    <row r="615" spans="1:14" ht="15" customHeight="1" x14ac:dyDescent="0.2">
      <c r="A615" s="152"/>
      <c r="B615" s="152"/>
      <c r="C615" s="152"/>
      <c r="D615" s="152"/>
      <c r="E615" s="153">
        <f>'2.40-a,b,c,d,e'!E615</f>
        <v>37662.208333333336</v>
      </c>
      <c r="F615" s="157">
        <f>'2.40-a,b,c,d,e'!F615</f>
        <v>34.4799995422363</v>
      </c>
      <c r="G615" s="157">
        <f>'2.40-a,b,c,d,e'!G615</f>
        <v>-639.99938964840203</v>
      </c>
      <c r="H615" s="157">
        <f t="shared" si="63"/>
        <v>7522.618839421988</v>
      </c>
      <c r="I615" s="157">
        <f t="shared" si="64"/>
        <v>0</v>
      </c>
      <c r="J615" s="157">
        <f t="shared" si="65"/>
        <v>7522.618839421988</v>
      </c>
      <c r="K615" s="157">
        <f t="shared" si="66"/>
        <v>0</v>
      </c>
      <c r="L615" s="157">
        <f t="shared" si="67"/>
        <v>7522.618839421988</v>
      </c>
      <c r="M615" s="167">
        <f t="shared" si="68"/>
        <v>0</v>
      </c>
      <c r="N615" s="167">
        <f t="shared" si="69"/>
        <v>0</v>
      </c>
    </row>
    <row r="616" spans="1:14" ht="15" customHeight="1" x14ac:dyDescent="0.2">
      <c r="A616" s="152"/>
      <c r="B616" s="152"/>
      <c r="C616" s="152"/>
      <c r="D616" s="152"/>
      <c r="E616" s="153">
        <f>'2.40-a,b,c,d,e'!E616</f>
        <v>37663.208333333336</v>
      </c>
      <c r="F616" s="157">
        <f>'2.40-a,b,c,d,e'!F616</f>
        <v>35.439998626708899</v>
      </c>
      <c r="G616" s="157">
        <f>'2.40-a,b,c,d,e'!G616</f>
        <v>959.99908447259941</v>
      </c>
      <c r="H616" s="157">
        <f t="shared" si="63"/>
        <v>8482.6179238945879</v>
      </c>
      <c r="I616" s="157">
        <f t="shared" si="64"/>
        <v>0</v>
      </c>
      <c r="J616" s="157">
        <f t="shared" si="65"/>
        <v>8482.6179238945879</v>
      </c>
      <c r="K616" s="157">
        <f t="shared" si="66"/>
        <v>319.99969482419783</v>
      </c>
      <c r="L616" s="157">
        <f t="shared" si="67"/>
        <v>8162.61822907039</v>
      </c>
      <c r="M616" s="167">
        <f t="shared" si="68"/>
        <v>0</v>
      </c>
      <c r="N616" s="167">
        <f t="shared" si="69"/>
        <v>0</v>
      </c>
    </row>
    <row r="617" spans="1:14" ht="15" customHeight="1" x14ac:dyDescent="0.2">
      <c r="A617" s="152"/>
      <c r="B617" s="152"/>
      <c r="C617" s="152"/>
      <c r="D617" s="152"/>
      <c r="E617" s="153">
        <f>'2.40-a,b,c,d,e'!E617</f>
        <v>37664.208333333336</v>
      </c>
      <c r="F617" s="157">
        <f>'2.40-a,b,c,d,e'!F617</f>
        <v>35.770000457763601</v>
      </c>
      <c r="G617" s="157">
        <f>'2.40-a,b,c,d,e'!G617</f>
        <v>330.00183105470171</v>
      </c>
      <c r="H617" s="157">
        <f t="shared" si="63"/>
        <v>8492.6200601250912</v>
      </c>
      <c r="I617" s="157">
        <f t="shared" si="64"/>
        <v>0</v>
      </c>
      <c r="J617" s="157">
        <f t="shared" si="65"/>
        <v>8492.6200601250912</v>
      </c>
      <c r="K617" s="157">
        <f t="shared" si="66"/>
        <v>330.00183105470114</v>
      </c>
      <c r="L617" s="157">
        <f t="shared" si="67"/>
        <v>8162.61822907039</v>
      </c>
      <c r="M617" s="167">
        <f t="shared" si="68"/>
        <v>0</v>
      </c>
      <c r="N617" s="167">
        <f t="shared" si="69"/>
        <v>0</v>
      </c>
    </row>
    <row r="618" spans="1:14" ht="15" customHeight="1" x14ac:dyDescent="0.2">
      <c r="A618" s="152"/>
      <c r="B618" s="152"/>
      <c r="C618" s="152"/>
      <c r="D618" s="152"/>
      <c r="E618" s="153">
        <f>'2.40-a,b,c,d,e'!E618</f>
        <v>37665.208333333336</v>
      </c>
      <c r="F618" s="157">
        <f>'2.40-a,b,c,d,e'!F618</f>
        <v>36.360000610351499</v>
      </c>
      <c r="G618" s="157">
        <f>'2.40-a,b,c,d,e'!G618</f>
        <v>590.00015258789767</v>
      </c>
      <c r="H618" s="157">
        <f t="shared" si="63"/>
        <v>8752.618381658287</v>
      </c>
      <c r="I618" s="157">
        <f t="shared" si="64"/>
        <v>0</v>
      </c>
      <c r="J618" s="157">
        <f t="shared" si="65"/>
        <v>8752.618381658287</v>
      </c>
      <c r="K618" s="157">
        <f t="shared" si="66"/>
        <v>590.00015258789699</v>
      </c>
      <c r="L618" s="157">
        <f t="shared" si="67"/>
        <v>8162.61822907039</v>
      </c>
      <c r="M618" s="167">
        <f t="shared" si="68"/>
        <v>0</v>
      </c>
      <c r="N618" s="167">
        <f t="shared" si="69"/>
        <v>0</v>
      </c>
    </row>
    <row r="619" spans="1:14" ht="15" customHeight="1" x14ac:dyDescent="0.2">
      <c r="A619" s="152"/>
      <c r="B619" s="152"/>
      <c r="C619" s="152"/>
      <c r="D619" s="152"/>
      <c r="E619" s="153">
        <f>'2.40-a,b,c,d,e'!E619</f>
        <v>37666.208333333336</v>
      </c>
      <c r="F619" s="157">
        <f>'2.40-a,b,c,d,e'!F619</f>
        <v>36.799999237060497</v>
      </c>
      <c r="G619" s="157">
        <f>'2.40-a,b,c,d,e'!G619</f>
        <v>439.99862670899859</v>
      </c>
      <c r="H619" s="157">
        <f t="shared" si="63"/>
        <v>8602.6168557793881</v>
      </c>
      <c r="I619" s="157">
        <f t="shared" si="64"/>
        <v>0</v>
      </c>
      <c r="J619" s="157">
        <f t="shared" si="65"/>
        <v>8602.6168557793881</v>
      </c>
      <c r="K619" s="157">
        <f t="shared" si="66"/>
        <v>439.99862670899802</v>
      </c>
      <c r="L619" s="157">
        <f t="shared" si="67"/>
        <v>8162.61822907039</v>
      </c>
      <c r="M619" s="167">
        <f t="shared" si="68"/>
        <v>0</v>
      </c>
      <c r="N619" s="167">
        <f t="shared" si="69"/>
        <v>0</v>
      </c>
    </row>
    <row r="620" spans="1:14" ht="15" customHeight="1" x14ac:dyDescent="0.2">
      <c r="A620" s="152"/>
      <c r="B620" s="152"/>
      <c r="C620" s="152"/>
      <c r="D620" s="152"/>
      <c r="E620" s="153">
        <f>'2.40-a,b,c,d,e'!E620</f>
        <v>37670.208333333336</v>
      </c>
      <c r="F620" s="157">
        <f>'2.40-a,b,c,d,e'!F620</f>
        <v>36.959999084472599</v>
      </c>
      <c r="G620" s="157">
        <f>'2.40-a,b,c,d,e'!G620</f>
        <v>159.99984741210227</v>
      </c>
      <c r="H620" s="157">
        <f t="shared" si="63"/>
        <v>8322.6180764824931</v>
      </c>
      <c r="I620" s="157">
        <f t="shared" si="64"/>
        <v>0</v>
      </c>
      <c r="J620" s="157">
        <f t="shared" si="65"/>
        <v>8322.6180764824931</v>
      </c>
      <c r="K620" s="157">
        <f t="shared" si="66"/>
        <v>159.99984741210301</v>
      </c>
      <c r="L620" s="157">
        <f t="shared" si="67"/>
        <v>8162.61822907039</v>
      </c>
      <c r="M620" s="167">
        <f t="shared" si="68"/>
        <v>0</v>
      </c>
      <c r="N620" s="167">
        <f t="shared" si="69"/>
        <v>0</v>
      </c>
    </row>
    <row r="621" spans="1:14" ht="15" customHeight="1" x14ac:dyDescent="0.2">
      <c r="A621" s="152"/>
      <c r="B621" s="152"/>
      <c r="C621" s="152"/>
      <c r="D621" s="152"/>
      <c r="E621" s="153">
        <f>'2.40-a,b,c,d,e'!E621</f>
        <v>37671.208333333336</v>
      </c>
      <c r="F621" s="157">
        <f>'2.40-a,b,c,d,e'!F621</f>
        <v>37.159999847412102</v>
      </c>
      <c r="G621" s="157">
        <f>'2.40-a,b,c,d,e'!G621</f>
        <v>200.00076293950286</v>
      </c>
      <c r="H621" s="157">
        <f t="shared" si="63"/>
        <v>8362.6189920098932</v>
      </c>
      <c r="I621" s="157">
        <f t="shared" si="64"/>
        <v>0</v>
      </c>
      <c r="J621" s="157">
        <f t="shared" si="65"/>
        <v>8362.6189920098932</v>
      </c>
      <c r="K621" s="157">
        <f t="shared" si="66"/>
        <v>200.00076293950315</v>
      </c>
      <c r="L621" s="157">
        <f t="shared" si="67"/>
        <v>8162.61822907039</v>
      </c>
      <c r="M621" s="167">
        <f t="shared" si="68"/>
        <v>0</v>
      </c>
      <c r="N621" s="167">
        <f t="shared" si="69"/>
        <v>0</v>
      </c>
    </row>
    <row r="622" spans="1:14" ht="15" customHeight="1" x14ac:dyDescent="0.2">
      <c r="A622" s="152"/>
      <c r="B622" s="152"/>
      <c r="C622" s="152"/>
      <c r="D622" s="152"/>
      <c r="E622" s="153">
        <f>'2.40-a,b,c,d,e'!E622</f>
        <v>37672.208333333336</v>
      </c>
      <c r="F622" s="157">
        <f>'2.40-a,b,c,d,e'!F622</f>
        <v>36.790000915527301</v>
      </c>
      <c r="G622" s="157">
        <f>'2.40-a,b,c,d,e'!G622</f>
        <v>-369.99893188480115</v>
      </c>
      <c r="H622" s="157">
        <f t="shared" si="63"/>
        <v>7792.6192971855889</v>
      </c>
      <c r="I622" s="157">
        <f t="shared" si="64"/>
        <v>0</v>
      </c>
      <c r="J622" s="157">
        <f t="shared" si="65"/>
        <v>7792.6192971855889</v>
      </c>
      <c r="K622" s="157">
        <f t="shared" si="66"/>
        <v>0</v>
      </c>
      <c r="L622" s="157">
        <f t="shared" si="67"/>
        <v>7792.6192971855889</v>
      </c>
      <c r="M622" s="167">
        <f t="shared" si="68"/>
        <v>0</v>
      </c>
      <c r="N622" s="167">
        <f t="shared" si="69"/>
        <v>0</v>
      </c>
    </row>
    <row r="623" spans="1:14" ht="15" customHeight="1" x14ac:dyDescent="0.2">
      <c r="A623" s="152"/>
      <c r="B623" s="152"/>
      <c r="C623" s="152"/>
      <c r="D623" s="152"/>
      <c r="E623" s="153">
        <f>'2.40-a,b,c,d,e'!E623</f>
        <v>37673.208333333336</v>
      </c>
      <c r="F623" s="157">
        <f>'2.40-a,b,c,d,e'!F623</f>
        <v>35.580001831054602</v>
      </c>
      <c r="G623" s="157">
        <f>'2.40-a,b,c,d,e'!G623</f>
        <v>-1209.999084472699</v>
      </c>
      <c r="H623" s="157">
        <f t="shared" si="63"/>
        <v>6582.62021271289</v>
      </c>
      <c r="I623" s="157">
        <f t="shared" si="64"/>
        <v>0</v>
      </c>
      <c r="J623" s="157">
        <f t="shared" si="65"/>
        <v>6582.62021271289</v>
      </c>
      <c r="K623" s="157">
        <f t="shared" si="66"/>
        <v>0</v>
      </c>
      <c r="L623" s="157">
        <f t="shared" si="67"/>
        <v>6582.62021271289</v>
      </c>
      <c r="M623" s="167">
        <f t="shared" si="68"/>
        <v>0</v>
      </c>
      <c r="N623" s="167">
        <f t="shared" si="69"/>
        <v>0</v>
      </c>
    </row>
    <row r="624" spans="1:14" ht="15" customHeight="1" x14ac:dyDescent="0.2">
      <c r="A624" s="152"/>
      <c r="B624" s="152"/>
      <c r="C624" s="152"/>
      <c r="D624" s="152"/>
      <c r="E624" s="153">
        <f>'2.40-a,b,c,d,e'!E624</f>
        <v>37676.208333333336</v>
      </c>
      <c r="F624" s="157">
        <f>'2.40-a,b,c,d,e'!F624</f>
        <v>36.4799995422363</v>
      </c>
      <c r="G624" s="157">
        <f>'2.40-a,b,c,d,e'!G624</f>
        <v>899.99771118169747</v>
      </c>
      <c r="H624" s="157">
        <f t="shared" si="63"/>
        <v>7482.6179238945879</v>
      </c>
      <c r="I624" s="157">
        <f t="shared" si="64"/>
        <v>0</v>
      </c>
      <c r="J624" s="157">
        <f t="shared" si="65"/>
        <v>7482.6179238945879</v>
      </c>
      <c r="K624" s="157">
        <f t="shared" si="66"/>
        <v>0</v>
      </c>
      <c r="L624" s="157">
        <f t="shared" si="67"/>
        <v>7482.6179238945879</v>
      </c>
      <c r="M624" s="167">
        <f t="shared" si="68"/>
        <v>0</v>
      </c>
      <c r="N624" s="167">
        <f t="shared" si="69"/>
        <v>0</v>
      </c>
    </row>
    <row r="625" spans="1:14" ht="15" customHeight="1" x14ac:dyDescent="0.2">
      <c r="A625" s="152"/>
      <c r="B625" s="152"/>
      <c r="C625" s="152"/>
      <c r="D625" s="152"/>
      <c r="E625" s="153">
        <f>'2.40-a,b,c,d,e'!E625</f>
        <v>37677.208333333336</v>
      </c>
      <c r="F625" s="157">
        <f>'2.40-a,b,c,d,e'!F625</f>
        <v>36.060001373291001</v>
      </c>
      <c r="G625" s="157">
        <f>'2.40-a,b,c,d,e'!G625</f>
        <v>-419.99816894529829</v>
      </c>
      <c r="H625" s="157">
        <f t="shared" si="63"/>
        <v>7062.6197549492899</v>
      </c>
      <c r="I625" s="157">
        <f t="shared" si="64"/>
        <v>0</v>
      </c>
      <c r="J625" s="157">
        <f t="shared" si="65"/>
        <v>7062.6197549492899</v>
      </c>
      <c r="K625" s="157">
        <f t="shared" si="66"/>
        <v>0</v>
      </c>
      <c r="L625" s="157">
        <f t="shared" si="67"/>
        <v>7062.6197549492899</v>
      </c>
      <c r="M625" s="167">
        <f t="shared" si="68"/>
        <v>0</v>
      </c>
      <c r="N625" s="167">
        <f t="shared" si="69"/>
        <v>0</v>
      </c>
    </row>
    <row r="626" spans="1:14" ht="15" customHeight="1" x14ac:dyDescent="0.2">
      <c r="A626" s="152"/>
      <c r="B626" s="152"/>
      <c r="C626" s="152"/>
      <c r="D626" s="152"/>
      <c r="E626" s="153">
        <f>'2.40-a,b,c,d,e'!E626</f>
        <v>37678.208333333336</v>
      </c>
      <c r="F626" s="157">
        <f>'2.40-a,b,c,d,e'!F626</f>
        <v>37.700000762939403</v>
      </c>
      <c r="G626" s="157">
        <f>'2.40-a,b,c,d,e'!G626</f>
        <v>1639.999389648402</v>
      </c>
      <c r="H626" s="157">
        <f t="shared" si="63"/>
        <v>8702.619144597691</v>
      </c>
      <c r="I626" s="157">
        <f t="shared" si="64"/>
        <v>0</v>
      </c>
      <c r="J626" s="157">
        <f t="shared" si="65"/>
        <v>8702.619144597691</v>
      </c>
      <c r="K626" s="157">
        <f t="shared" si="66"/>
        <v>540.000915527301</v>
      </c>
      <c r="L626" s="157">
        <f t="shared" si="67"/>
        <v>8162.61822907039</v>
      </c>
      <c r="M626" s="167">
        <f t="shared" si="68"/>
        <v>0</v>
      </c>
      <c r="N626" s="167">
        <f t="shared" si="69"/>
        <v>0</v>
      </c>
    </row>
    <row r="627" spans="1:14" ht="15" customHeight="1" x14ac:dyDescent="0.2">
      <c r="A627" s="152"/>
      <c r="B627" s="152"/>
      <c r="C627" s="152"/>
      <c r="D627" s="152"/>
      <c r="E627" s="153">
        <f>'2.40-a,b,c,d,e'!E627</f>
        <v>37679.208333333336</v>
      </c>
      <c r="F627" s="157">
        <f>'2.40-a,b,c,d,e'!F627</f>
        <v>37.200000762939403</v>
      </c>
      <c r="G627" s="157">
        <f>'2.40-a,b,c,d,e'!G627</f>
        <v>-500</v>
      </c>
      <c r="H627" s="157">
        <f t="shared" si="63"/>
        <v>7662.61822907039</v>
      </c>
      <c r="I627" s="157">
        <f t="shared" si="64"/>
        <v>0</v>
      </c>
      <c r="J627" s="157">
        <f t="shared" si="65"/>
        <v>7662.61822907039</v>
      </c>
      <c r="K627" s="157">
        <f t="shared" si="66"/>
        <v>0</v>
      </c>
      <c r="L627" s="157">
        <f t="shared" si="67"/>
        <v>7662.61822907039</v>
      </c>
      <c r="M627" s="167">
        <f t="shared" si="68"/>
        <v>0</v>
      </c>
      <c r="N627" s="167">
        <f t="shared" si="69"/>
        <v>0</v>
      </c>
    </row>
    <row r="628" spans="1:14" ht="15" customHeight="1" x14ac:dyDescent="0.2">
      <c r="A628" s="152"/>
      <c r="B628" s="152"/>
      <c r="C628" s="152"/>
      <c r="D628" s="152"/>
      <c r="E628" s="153">
        <f>'2.40-a,b,c,d,e'!E628</f>
        <v>37680.208333333336</v>
      </c>
      <c r="F628" s="157">
        <f>'2.40-a,b,c,d,e'!F628</f>
        <v>36.599998474121001</v>
      </c>
      <c r="G628" s="157">
        <f>'2.40-a,b,c,d,e'!G628</f>
        <v>-600.00228881840201</v>
      </c>
      <c r="H628" s="157">
        <f t="shared" si="63"/>
        <v>7062.6159402519879</v>
      </c>
      <c r="I628" s="157">
        <f t="shared" si="64"/>
        <v>0</v>
      </c>
      <c r="J628" s="157">
        <f t="shared" si="65"/>
        <v>7062.6159402519879</v>
      </c>
      <c r="K628" s="157">
        <f t="shared" si="66"/>
        <v>0</v>
      </c>
      <c r="L628" s="157">
        <f t="shared" si="67"/>
        <v>7062.6159402519879</v>
      </c>
      <c r="M628" s="167">
        <f t="shared" si="68"/>
        <v>0</v>
      </c>
      <c r="N628" s="167">
        <f t="shared" si="69"/>
        <v>0</v>
      </c>
    </row>
    <row r="629" spans="1:14" ht="15" customHeight="1" x14ac:dyDescent="0.2">
      <c r="A629" s="152"/>
      <c r="B629" s="152"/>
      <c r="C629" s="152"/>
      <c r="D629" s="152"/>
      <c r="E629" s="153">
        <f>'2.40-a,b,c,d,e'!E629</f>
        <v>37683.208333333336</v>
      </c>
      <c r="F629" s="157">
        <f>'2.40-a,b,c,d,e'!F629</f>
        <v>35.880001068115199</v>
      </c>
      <c r="G629" s="157">
        <f>'2.40-a,b,c,d,e'!G629</f>
        <v>-719.99740600580253</v>
      </c>
      <c r="H629" s="157">
        <f t="shared" si="63"/>
        <v>6342.6185342461849</v>
      </c>
      <c r="I629" s="157">
        <f t="shared" si="64"/>
        <v>0</v>
      </c>
      <c r="J629" s="157">
        <f t="shared" si="65"/>
        <v>6342.6185342461849</v>
      </c>
      <c r="K629" s="157">
        <f t="shared" si="66"/>
        <v>0</v>
      </c>
      <c r="L629" s="157">
        <f t="shared" si="67"/>
        <v>6342.6185342461849</v>
      </c>
      <c r="M629" s="167">
        <f t="shared" si="68"/>
        <v>0</v>
      </c>
      <c r="N629" s="167">
        <f t="shared" si="69"/>
        <v>0</v>
      </c>
    </row>
    <row r="630" spans="1:14" ht="15" customHeight="1" x14ac:dyDescent="0.2">
      <c r="A630" s="152"/>
      <c r="B630" s="152"/>
      <c r="C630" s="152"/>
      <c r="D630" s="152"/>
      <c r="E630" s="153">
        <f>'2.40-a,b,c,d,e'!E630</f>
        <v>37684.208333333336</v>
      </c>
      <c r="F630" s="157">
        <f>'2.40-a,b,c,d,e'!F630</f>
        <v>36.889999389648402</v>
      </c>
      <c r="G630" s="157">
        <f>'2.40-a,b,c,d,e'!G630</f>
        <v>1009.9983215332031</v>
      </c>
      <c r="H630" s="157">
        <f t="shared" si="63"/>
        <v>7352.6168557793881</v>
      </c>
      <c r="I630" s="157">
        <f t="shared" si="64"/>
        <v>0</v>
      </c>
      <c r="J630" s="157">
        <f t="shared" si="65"/>
        <v>7352.6168557793881</v>
      </c>
      <c r="K630" s="157">
        <f t="shared" si="66"/>
        <v>0</v>
      </c>
      <c r="L630" s="157">
        <f t="shared" si="67"/>
        <v>7352.6168557793881</v>
      </c>
      <c r="M630" s="167">
        <f t="shared" si="68"/>
        <v>0</v>
      </c>
      <c r="N630" s="167">
        <f t="shared" si="69"/>
        <v>0</v>
      </c>
    </row>
    <row r="631" spans="1:14" ht="15" customHeight="1" x14ac:dyDescent="0.2">
      <c r="A631" s="152"/>
      <c r="B631" s="152"/>
      <c r="C631" s="152"/>
      <c r="D631" s="152"/>
      <c r="E631" s="153">
        <f>'2.40-a,b,c,d,e'!E631</f>
        <v>37685.208333333336</v>
      </c>
      <c r="F631" s="157">
        <f>'2.40-a,b,c,d,e'!F631</f>
        <v>36.689998626708899</v>
      </c>
      <c r="G631" s="157">
        <f>'2.40-a,b,c,d,e'!G631</f>
        <v>-200.00076293950286</v>
      </c>
      <c r="H631" s="157">
        <f t="shared" si="63"/>
        <v>7152.6160928398849</v>
      </c>
      <c r="I631" s="157">
        <f t="shared" si="64"/>
        <v>0</v>
      </c>
      <c r="J631" s="157">
        <f t="shared" si="65"/>
        <v>7152.6160928398849</v>
      </c>
      <c r="K631" s="157">
        <f t="shared" si="66"/>
        <v>0</v>
      </c>
      <c r="L631" s="157">
        <f t="shared" si="67"/>
        <v>7152.6160928398849</v>
      </c>
      <c r="M631" s="167">
        <f t="shared" si="68"/>
        <v>0</v>
      </c>
      <c r="N631" s="167">
        <f t="shared" si="69"/>
        <v>0</v>
      </c>
    </row>
    <row r="632" spans="1:14" ht="15" customHeight="1" x14ac:dyDescent="0.2">
      <c r="A632" s="152"/>
      <c r="B632" s="152"/>
      <c r="C632" s="152"/>
      <c r="D632" s="152"/>
      <c r="E632" s="153">
        <f>'2.40-a,b,c,d,e'!E632</f>
        <v>37686.208333333336</v>
      </c>
      <c r="F632" s="157">
        <f>'2.40-a,b,c,d,e'!F632</f>
        <v>37</v>
      </c>
      <c r="G632" s="157">
        <f>'2.40-a,b,c,d,e'!G632</f>
        <v>310.00137329110089</v>
      </c>
      <c r="H632" s="157">
        <f t="shared" si="63"/>
        <v>7462.617466130986</v>
      </c>
      <c r="I632" s="157">
        <f t="shared" si="64"/>
        <v>0</v>
      </c>
      <c r="J632" s="157">
        <f t="shared" si="65"/>
        <v>7462.617466130986</v>
      </c>
      <c r="K632" s="157">
        <f t="shared" si="66"/>
        <v>0</v>
      </c>
      <c r="L632" s="157">
        <f t="shared" si="67"/>
        <v>7462.617466130986</v>
      </c>
      <c r="M632" s="167">
        <f t="shared" si="68"/>
        <v>0</v>
      </c>
      <c r="N632" s="167">
        <f t="shared" si="69"/>
        <v>0</v>
      </c>
    </row>
    <row r="633" spans="1:14" ht="15" customHeight="1" x14ac:dyDescent="0.2">
      <c r="A633" s="152"/>
      <c r="B633" s="152"/>
      <c r="C633" s="152"/>
      <c r="D633" s="152"/>
      <c r="E633" s="153">
        <f>'2.40-a,b,c,d,e'!E633</f>
        <v>37687.208333333336</v>
      </c>
      <c r="F633" s="157">
        <f>'2.40-a,b,c,d,e'!F633</f>
        <v>37.779998779296797</v>
      </c>
      <c r="G633" s="157">
        <f>'2.40-a,b,c,d,e'!G633</f>
        <v>779.99877929679678</v>
      </c>
      <c r="H633" s="157">
        <f t="shared" si="63"/>
        <v>8242.6162454277837</v>
      </c>
      <c r="I633" s="157">
        <f t="shared" si="64"/>
        <v>0</v>
      </c>
      <c r="J633" s="157">
        <f t="shared" si="65"/>
        <v>8242.6162454277837</v>
      </c>
      <c r="K633" s="157">
        <f t="shared" si="66"/>
        <v>79.998016357393681</v>
      </c>
      <c r="L633" s="157">
        <f t="shared" si="67"/>
        <v>8162.61822907039</v>
      </c>
      <c r="M633" s="167">
        <f t="shared" si="68"/>
        <v>0</v>
      </c>
      <c r="N633" s="167">
        <f t="shared" si="69"/>
        <v>0</v>
      </c>
    </row>
    <row r="634" spans="1:14" ht="15" customHeight="1" x14ac:dyDescent="0.2">
      <c r="A634" s="152"/>
      <c r="B634" s="152"/>
      <c r="C634" s="152"/>
      <c r="D634" s="152"/>
      <c r="E634" s="153">
        <f>'2.40-a,b,c,d,e'!E634</f>
        <v>37690.208333333336</v>
      </c>
      <c r="F634" s="157">
        <f>'2.40-a,b,c,d,e'!F634</f>
        <v>37.270000457763601</v>
      </c>
      <c r="G634" s="157">
        <f>'2.40-a,b,c,d,e'!G634</f>
        <v>-509.99832153319602</v>
      </c>
      <c r="H634" s="157">
        <f t="shared" si="63"/>
        <v>7652.6199075371942</v>
      </c>
      <c r="I634" s="157">
        <f t="shared" si="64"/>
        <v>0</v>
      </c>
      <c r="J634" s="157">
        <f t="shared" si="65"/>
        <v>7652.6199075371942</v>
      </c>
      <c r="K634" s="157">
        <f t="shared" si="66"/>
        <v>0</v>
      </c>
      <c r="L634" s="157">
        <f t="shared" si="67"/>
        <v>7652.6199075371942</v>
      </c>
      <c r="M634" s="167">
        <f t="shared" si="68"/>
        <v>0</v>
      </c>
      <c r="N634" s="167">
        <f t="shared" si="69"/>
        <v>0</v>
      </c>
    </row>
    <row r="635" spans="1:14" ht="15" customHeight="1" x14ac:dyDescent="0.2">
      <c r="A635" s="152"/>
      <c r="B635" s="152"/>
      <c r="C635" s="152"/>
      <c r="D635" s="152"/>
      <c r="E635" s="153">
        <f>'2.40-a,b,c,d,e'!E635</f>
        <v>37691.208333333336</v>
      </c>
      <c r="F635" s="157">
        <f>'2.40-a,b,c,d,e'!F635</f>
        <v>36.720001220703097</v>
      </c>
      <c r="G635" s="157">
        <f>'2.40-a,b,c,d,e'!G635</f>
        <v>-549.99923706050424</v>
      </c>
      <c r="H635" s="157">
        <f t="shared" si="63"/>
        <v>7102.6206704766901</v>
      </c>
      <c r="I635" s="157">
        <f t="shared" si="64"/>
        <v>0</v>
      </c>
      <c r="J635" s="157">
        <f t="shared" si="65"/>
        <v>7102.6206704766901</v>
      </c>
      <c r="K635" s="157">
        <f t="shared" si="66"/>
        <v>0</v>
      </c>
      <c r="L635" s="157">
        <f t="shared" si="67"/>
        <v>7102.6206704766901</v>
      </c>
      <c r="M635" s="167">
        <f t="shared" si="68"/>
        <v>0</v>
      </c>
      <c r="N635" s="167">
        <f t="shared" si="69"/>
        <v>0</v>
      </c>
    </row>
    <row r="636" spans="1:14" ht="15" customHeight="1" x14ac:dyDescent="0.2">
      <c r="A636" s="152"/>
      <c r="B636" s="152"/>
      <c r="C636" s="152"/>
      <c r="D636" s="152"/>
      <c r="E636" s="153">
        <f>'2.40-a,b,c,d,e'!E636</f>
        <v>37692.208333333336</v>
      </c>
      <c r="F636" s="157">
        <f>'2.40-a,b,c,d,e'!F636</f>
        <v>37.830001831054602</v>
      </c>
      <c r="G636" s="157">
        <f>'2.40-a,b,c,d,e'!G636</f>
        <v>1110.0006103515057</v>
      </c>
      <c r="H636" s="157">
        <f t="shared" si="63"/>
        <v>8212.6212808281962</v>
      </c>
      <c r="I636" s="157">
        <f t="shared" si="64"/>
        <v>0</v>
      </c>
      <c r="J636" s="157">
        <f t="shared" si="65"/>
        <v>8212.6212808281962</v>
      </c>
      <c r="K636" s="157">
        <f t="shared" si="66"/>
        <v>50.003051757806134</v>
      </c>
      <c r="L636" s="157">
        <f t="shared" si="67"/>
        <v>8162.61822907039</v>
      </c>
      <c r="M636" s="167">
        <f t="shared" si="68"/>
        <v>0</v>
      </c>
      <c r="N636" s="167">
        <f t="shared" si="69"/>
        <v>0</v>
      </c>
    </row>
    <row r="637" spans="1:14" ht="15" customHeight="1" x14ac:dyDescent="0.2">
      <c r="A637" s="152"/>
      <c r="B637" s="152"/>
      <c r="C637" s="152"/>
      <c r="D637" s="152"/>
      <c r="E637" s="153">
        <f>'2.40-a,b,c,d,e'!E637</f>
        <v>37693.208333333336</v>
      </c>
      <c r="F637" s="157">
        <f>'2.40-a,b,c,d,e'!F637</f>
        <v>36.009998321533203</v>
      </c>
      <c r="G637" s="157">
        <f>'2.40-a,b,c,d,e'!G637</f>
        <v>-1820.0035095213991</v>
      </c>
      <c r="H637" s="157">
        <f t="shared" si="63"/>
        <v>6342.6147195489912</v>
      </c>
      <c r="I637" s="157">
        <f t="shared" si="64"/>
        <v>0</v>
      </c>
      <c r="J637" s="157">
        <f t="shared" si="65"/>
        <v>6342.6147195489912</v>
      </c>
      <c r="K637" s="157">
        <f t="shared" si="66"/>
        <v>0</v>
      </c>
      <c r="L637" s="157">
        <f t="shared" si="67"/>
        <v>6342.6147195489912</v>
      </c>
      <c r="M637" s="167">
        <f t="shared" si="68"/>
        <v>0</v>
      </c>
      <c r="N637" s="167">
        <f t="shared" si="69"/>
        <v>0</v>
      </c>
    </row>
    <row r="638" spans="1:14" ht="15" customHeight="1" x14ac:dyDescent="0.2">
      <c r="A638" s="152"/>
      <c r="B638" s="152"/>
      <c r="C638" s="152"/>
      <c r="D638" s="152"/>
      <c r="E638" s="153">
        <f>'2.40-a,b,c,d,e'!E638</f>
        <v>37694.208333333336</v>
      </c>
      <c r="F638" s="157">
        <f>'2.40-a,b,c,d,e'!F638</f>
        <v>35.380001068115199</v>
      </c>
      <c r="G638" s="157">
        <f>'2.40-a,b,c,d,e'!G638</f>
        <v>-629.99725341800422</v>
      </c>
      <c r="H638" s="157">
        <f t="shared" si="63"/>
        <v>5712.6174661309869</v>
      </c>
      <c r="I638" s="157">
        <f t="shared" si="64"/>
        <v>2450.0007629394031</v>
      </c>
      <c r="J638" s="157">
        <f t="shared" si="65"/>
        <v>8162.61822907039</v>
      </c>
      <c r="K638" s="157">
        <f t="shared" si="66"/>
        <v>0</v>
      </c>
      <c r="L638" s="157">
        <f t="shared" si="67"/>
        <v>8162.61822907039</v>
      </c>
      <c r="M638" s="167">
        <f t="shared" si="68"/>
        <v>1</v>
      </c>
      <c r="N638" s="167">
        <f t="shared" si="69"/>
        <v>0</v>
      </c>
    </row>
    <row r="639" spans="1:14" ht="15" customHeight="1" x14ac:dyDescent="0.2">
      <c r="A639" s="152"/>
      <c r="B639" s="152"/>
      <c r="C639" s="152"/>
      <c r="D639" s="152"/>
      <c r="E639" s="153">
        <f>'2.40-a,b,c,d,e'!E639</f>
        <v>37697.208333333336</v>
      </c>
      <c r="F639" s="157">
        <f>'2.40-a,b,c,d,e'!F639</f>
        <v>34.930000305175703</v>
      </c>
      <c r="G639" s="157">
        <f>'2.40-a,b,c,d,e'!G639</f>
        <v>-450.00076293949576</v>
      </c>
      <c r="H639" s="157">
        <f t="shared" si="63"/>
        <v>7712.6174661308942</v>
      </c>
      <c r="I639" s="157">
        <f t="shared" si="64"/>
        <v>0</v>
      </c>
      <c r="J639" s="157">
        <f t="shared" si="65"/>
        <v>7712.6174661308942</v>
      </c>
      <c r="K639" s="157">
        <f t="shared" si="66"/>
        <v>0</v>
      </c>
      <c r="L639" s="157">
        <f t="shared" si="67"/>
        <v>7712.6174661308942</v>
      </c>
      <c r="M639" s="167">
        <f t="shared" si="68"/>
        <v>0</v>
      </c>
      <c r="N639" s="167">
        <f t="shared" si="69"/>
        <v>0</v>
      </c>
    </row>
    <row r="640" spans="1:14" ht="15" customHeight="1" x14ac:dyDescent="0.2">
      <c r="A640" s="152"/>
      <c r="B640" s="152"/>
      <c r="C640" s="152"/>
      <c r="D640" s="152"/>
      <c r="E640" s="153">
        <f>'2.40-a,b,c,d,e'!E640</f>
        <v>37698.208333333336</v>
      </c>
      <c r="F640" s="157">
        <f>'2.40-a,b,c,d,e'!F640</f>
        <v>31.670000076293899</v>
      </c>
      <c r="G640" s="157">
        <f>'2.40-a,b,c,d,e'!G640</f>
        <v>-3260.0002288818041</v>
      </c>
      <c r="H640" s="157">
        <f t="shared" si="63"/>
        <v>4452.6172372490901</v>
      </c>
      <c r="I640" s="157">
        <f t="shared" si="64"/>
        <v>3710.0009918213</v>
      </c>
      <c r="J640" s="157">
        <f t="shared" si="65"/>
        <v>8162.61822907039</v>
      </c>
      <c r="K640" s="157">
        <f t="shared" si="66"/>
        <v>0</v>
      </c>
      <c r="L640" s="157">
        <f t="shared" si="67"/>
        <v>8162.61822907039</v>
      </c>
      <c r="M640" s="167">
        <f t="shared" si="68"/>
        <v>1</v>
      </c>
      <c r="N640" s="167">
        <f t="shared" si="69"/>
        <v>0</v>
      </c>
    </row>
    <row r="641" spans="1:14" ht="15" customHeight="1" x14ac:dyDescent="0.2">
      <c r="A641" s="152"/>
      <c r="B641" s="152"/>
      <c r="C641" s="152"/>
      <c r="D641" s="152"/>
      <c r="E641" s="153">
        <f>'2.40-a,b,c,d,e'!E641</f>
        <v>37699.208333333336</v>
      </c>
      <c r="F641" s="157">
        <f>'2.40-a,b,c,d,e'!F641</f>
        <v>29.879999160766602</v>
      </c>
      <c r="G641" s="157">
        <f>'2.40-a,b,c,d,e'!G641</f>
        <v>-1790.0009155272976</v>
      </c>
      <c r="H641" s="157">
        <f t="shared" si="63"/>
        <v>6372.6173135430927</v>
      </c>
      <c r="I641" s="157">
        <f t="shared" si="64"/>
        <v>0</v>
      </c>
      <c r="J641" s="157">
        <f t="shared" si="65"/>
        <v>6372.6173135430927</v>
      </c>
      <c r="K641" s="157">
        <f t="shared" si="66"/>
        <v>0</v>
      </c>
      <c r="L641" s="157">
        <f t="shared" si="67"/>
        <v>6372.6173135430927</v>
      </c>
      <c r="M641" s="167">
        <f t="shared" si="68"/>
        <v>0</v>
      </c>
      <c r="N641" s="167">
        <f t="shared" si="69"/>
        <v>0</v>
      </c>
    </row>
    <row r="642" spans="1:14" ht="15" customHeight="1" x14ac:dyDescent="0.2">
      <c r="A642" s="152"/>
      <c r="B642" s="152"/>
      <c r="C642" s="152"/>
      <c r="D642" s="152"/>
      <c r="E642" s="153">
        <f>'2.40-a,b,c,d,e'!E642</f>
        <v>37700.208333333336</v>
      </c>
      <c r="F642" s="157">
        <f>'2.40-a,b,c,d,e'!F642</f>
        <v>28.610000610351499</v>
      </c>
      <c r="G642" s="157">
        <f>'2.40-a,b,c,d,e'!G642</f>
        <v>-1269.998550415103</v>
      </c>
      <c r="H642" s="157">
        <f t="shared" si="63"/>
        <v>5102.61876312799</v>
      </c>
      <c r="I642" s="157">
        <f t="shared" si="64"/>
        <v>3059.9994659424001</v>
      </c>
      <c r="J642" s="157">
        <f t="shared" si="65"/>
        <v>8162.61822907039</v>
      </c>
      <c r="K642" s="157">
        <f t="shared" si="66"/>
        <v>0</v>
      </c>
      <c r="L642" s="157">
        <f t="shared" si="67"/>
        <v>8162.61822907039</v>
      </c>
      <c r="M642" s="167">
        <f t="shared" si="68"/>
        <v>1</v>
      </c>
      <c r="N642" s="167">
        <f t="shared" si="69"/>
        <v>0</v>
      </c>
    </row>
    <row r="643" spans="1:14" ht="15" customHeight="1" x14ac:dyDescent="0.2">
      <c r="A643" s="152"/>
      <c r="B643" s="152"/>
      <c r="C643" s="152"/>
      <c r="D643" s="152"/>
      <c r="E643" s="153">
        <f>'2.40-a,b,c,d,e'!E643</f>
        <v>37701.208333333336</v>
      </c>
      <c r="F643" s="157">
        <f>'2.40-a,b,c,d,e'!F643</f>
        <v>26.909999847412099</v>
      </c>
      <c r="G643" s="157">
        <f>'2.40-a,b,c,d,e'!G643</f>
        <v>-1700.0007629393999</v>
      </c>
      <c r="H643" s="157">
        <f t="shared" si="63"/>
        <v>6462.6174661309906</v>
      </c>
      <c r="I643" s="157">
        <f t="shared" si="64"/>
        <v>0</v>
      </c>
      <c r="J643" s="157">
        <f t="shared" si="65"/>
        <v>6462.6174661309906</v>
      </c>
      <c r="K643" s="157">
        <f t="shared" si="66"/>
        <v>0</v>
      </c>
      <c r="L643" s="157">
        <f t="shared" si="67"/>
        <v>6462.6174661309906</v>
      </c>
      <c r="M643" s="167">
        <f t="shared" si="68"/>
        <v>0</v>
      </c>
      <c r="N643" s="167">
        <f t="shared" si="69"/>
        <v>0</v>
      </c>
    </row>
    <row r="644" spans="1:14" ht="15" customHeight="1" x14ac:dyDescent="0.2">
      <c r="A644" s="152"/>
      <c r="B644" s="152"/>
      <c r="C644" s="152"/>
      <c r="D644" s="152"/>
      <c r="E644" s="153">
        <f>'2.40-a,b,c,d,e'!E644</f>
        <v>37704.208333333336</v>
      </c>
      <c r="F644" s="157">
        <f>'2.40-a,b,c,d,e'!F644</f>
        <v>28.659999847412099</v>
      </c>
      <c r="G644" s="157">
        <f>'2.40-a,b,c,d,e'!G644</f>
        <v>1750</v>
      </c>
      <c r="H644" s="157">
        <f t="shared" ref="H644:H707" si="70">L643+G644</f>
        <v>8212.6174661309906</v>
      </c>
      <c r="I644" s="157">
        <f t="shared" ref="I644:I707" si="71">IF(H644&lt;$B$13,$B$14-H644,0)</f>
        <v>0</v>
      </c>
      <c r="J644" s="157">
        <f t="shared" ref="J644:J707" si="72">H644+I644</f>
        <v>8212.6174661309906</v>
      </c>
      <c r="K644" s="157">
        <f t="shared" ref="K644:K707" si="73">MAX(J644-$B$14,0)</f>
        <v>49.999237060600535</v>
      </c>
      <c r="L644" s="157">
        <f t="shared" ref="L644:L707" si="74">J644-K644</f>
        <v>8162.61822907039</v>
      </c>
      <c r="M644" s="167">
        <f t="shared" ref="M644:M707" si="75">IF(I644&gt;0,1,0)</f>
        <v>0</v>
      </c>
      <c r="N644" s="167">
        <f t="shared" ref="N644:N707" si="76">IF(H644&lt;0,1,0)</f>
        <v>0</v>
      </c>
    </row>
    <row r="645" spans="1:14" ht="15" customHeight="1" x14ac:dyDescent="0.2">
      <c r="A645" s="152"/>
      <c r="B645" s="152"/>
      <c r="C645" s="152"/>
      <c r="D645" s="152"/>
      <c r="E645" s="153">
        <f>'2.40-a,b,c,d,e'!E645</f>
        <v>37705.208333333336</v>
      </c>
      <c r="F645" s="157">
        <f>'2.40-a,b,c,d,e'!F645</f>
        <v>27.9699993133544</v>
      </c>
      <c r="G645" s="157">
        <f>'2.40-a,b,c,d,e'!G645</f>
        <v>-690.00053405769893</v>
      </c>
      <c r="H645" s="157">
        <f t="shared" si="70"/>
        <v>7472.617695012691</v>
      </c>
      <c r="I645" s="157">
        <f t="shared" si="71"/>
        <v>0</v>
      </c>
      <c r="J645" s="157">
        <f t="shared" si="72"/>
        <v>7472.617695012691</v>
      </c>
      <c r="K645" s="157">
        <f t="shared" si="73"/>
        <v>0</v>
      </c>
      <c r="L645" s="157">
        <f t="shared" si="74"/>
        <v>7472.617695012691</v>
      </c>
      <c r="M645" s="167">
        <f t="shared" si="75"/>
        <v>0</v>
      </c>
      <c r="N645" s="167">
        <f t="shared" si="76"/>
        <v>0</v>
      </c>
    </row>
    <row r="646" spans="1:14" ht="15" customHeight="1" x14ac:dyDescent="0.2">
      <c r="A646" s="152"/>
      <c r="B646" s="152"/>
      <c r="C646" s="152"/>
      <c r="D646" s="152"/>
      <c r="E646" s="153">
        <f>'2.40-a,b,c,d,e'!E646</f>
        <v>37706.208333333336</v>
      </c>
      <c r="F646" s="157">
        <f>'2.40-a,b,c,d,e'!F646</f>
        <v>28.629999160766602</v>
      </c>
      <c r="G646" s="157">
        <f>'2.40-a,b,c,d,e'!G646</f>
        <v>659.99984741220169</v>
      </c>
      <c r="H646" s="157">
        <f t="shared" si="70"/>
        <v>8132.6175424248922</v>
      </c>
      <c r="I646" s="157">
        <f t="shared" si="71"/>
        <v>0</v>
      </c>
      <c r="J646" s="157">
        <f t="shared" si="72"/>
        <v>8132.6175424248922</v>
      </c>
      <c r="K646" s="157">
        <f t="shared" si="73"/>
        <v>0</v>
      </c>
      <c r="L646" s="157">
        <f t="shared" si="74"/>
        <v>8132.6175424248922</v>
      </c>
      <c r="M646" s="167">
        <f t="shared" si="75"/>
        <v>0</v>
      </c>
      <c r="N646" s="167">
        <f t="shared" si="76"/>
        <v>0</v>
      </c>
    </row>
    <row r="647" spans="1:14" ht="15" customHeight="1" x14ac:dyDescent="0.2">
      <c r="A647" s="152"/>
      <c r="B647" s="152"/>
      <c r="C647" s="152"/>
      <c r="D647" s="152"/>
      <c r="E647" s="153">
        <f>'2.40-a,b,c,d,e'!E647</f>
        <v>37707.208333333336</v>
      </c>
      <c r="F647" s="157">
        <f>'2.40-a,b,c,d,e'!F647</f>
        <v>30.370000839233398</v>
      </c>
      <c r="G647" s="157">
        <f>'2.40-a,b,c,d,e'!G647</f>
        <v>1740.0016784667969</v>
      </c>
      <c r="H647" s="157">
        <f t="shared" si="70"/>
        <v>9872.6192208916891</v>
      </c>
      <c r="I647" s="157">
        <f t="shared" si="71"/>
        <v>0</v>
      </c>
      <c r="J647" s="157">
        <f t="shared" si="72"/>
        <v>9872.6192208916891</v>
      </c>
      <c r="K647" s="157">
        <f t="shared" si="73"/>
        <v>1710.0009918212991</v>
      </c>
      <c r="L647" s="157">
        <f t="shared" si="74"/>
        <v>8162.61822907039</v>
      </c>
      <c r="M647" s="167">
        <f t="shared" si="75"/>
        <v>0</v>
      </c>
      <c r="N647" s="167">
        <f t="shared" si="76"/>
        <v>0</v>
      </c>
    </row>
    <row r="648" spans="1:14" ht="15" customHeight="1" x14ac:dyDescent="0.2">
      <c r="A648" s="152"/>
      <c r="B648" s="152"/>
      <c r="C648" s="152"/>
      <c r="D648" s="152"/>
      <c r="E648" s="153">
        <f>'2.40-a,b,c,d,e'!E648</f>
        <v>37708.208333333336</v>
      </c>
      <c r="F648" s="157">
        <f>'2.40-a,b,c,d,e'!F648</f>
        <v>30.159999847412099</v>
      </c>
      <c r="G648" s="157">
        <f>'2.40-a,b,c,d,e'!G648</f>
        <v>-210.00099182129972</v>
      </c>
      <c r="H648" s="157">
        <f t="shared" si="70"/>
        <v>7952.6172372490901</v>
      </c>
      <c r="I648" s="157">
        <f t="shared" si="71"/>
        <v>0</v>
      </c>
      <c r="J648" s="157">
        <f t="shared" si="72"/>
        <v>7952.6172372490901</v>
      </c>
      <c r="K648" s="157">
        <f t="shared" si="73"/>
        <v>0</v>
      </c>
      <c r="L648" s="157">
        <f t="shared" si="74"/>
        <v>7952.6172372490901</v>
      </c>
      <c r="M648" s="167">
        <f t="shared" si="75"/>
        <v>0</v>
      </c>
      <c r="N648" s="167">
        <f t="shared" si="76"/>
        <v>0</v>
      </c>
    </row>
    <row r="649" spans="1:14" ht="15" customHeight="1" x14ac:dyDescent="0.2">
      <c r="A649" s="152"/>
      <c r="B649" s="152"/>
      <c r="C649" s="152"/>
      <c r="D649" s="152"/>
      <c r="E649" s="153">
        <f>'2.40-a,b,c,d,e'!E649</f>
        <v>37711.208333333336</v>
      </c>
      <c r="F649" s="157">
        <f>'2.40-a,b,c,d,e'!F649</f>
        <v>31.040000915527301</v>
      </c>
      <c r="G649" s="157">
        <f>'2.40-a,b,c,d,e'!G649</f>
        <v>880.00106811520243</v>
      </c>
      <c r="H649" s="157">
        <f t="shared" si="70"/>
        <v>8832.6183053642926</v>
      </c>
      <c r="I649" s="157">
        <f t="shared" si="71"/>
        <v>0</v>
      </c>
      <c r="J649" s="157">
        <f t="shared" si="72"/>
        <v>8832.6183053642926</v>
      </c>
      <c r="K649" s="157">
        <f t="shared" si="73"/>
        <v>670.00007629390257</v>
      </c>
      <c r="L649" s="157">
        <f t="shared" si="74"/>
        <v>8162.61822907039</v>
      </c>
      <c r="M649" s="167">
        <f t="shared" si="75"/>
        <v>0</v>
      </c>
      <c r="N649" s="167">
        <f t="shared" si="76"/>
        <v>0</v>
      </c>
    </row>
    <row r="650" spans="1:14" ht="15" customHeight="1" x14ac:dyDescent="0.2">
      <c r="A650" s="152"/>
      <c r="B650" s="152"/>
      <c r="C650" s="152"/>
      <c r="D650" s="152"/>
      <c r="E650" s="153">
        <f>'2.40-a,b,c,d,e'!E650</f>
        <v>37712.208333333336</v>
      </c>
      <c r="F650" s="157">
        <f>'2.40-a,b,c,d,e'!F650</f>
        <v>29.780000686645501</v>
      </c>
      <c r="G650" s="157">
        <f>'2.40-a,b,c,d,e'!G650</f>
        <v>-1260.0002288818005</v>
      </c>
      <c r="H650" s="157">
        <f t="shared" si="70"/>
        <v>6902.6180001885896</v>
      </c>
      <c r="I650" s="157">
        <f t="shared" si="71"/>
        <v>0</v>
      </c>
      <c r="J650" s="157">
        <f t="shared" si="72"/>
        <v>6902.6180001885896</v>
      </c>
      <c r="K650" s="157">
        <f t="shared" si="73"/>
        <v>0</v>
      </c>
      <c r="L650" s="157">
        <f t="shared" si="74"/>
        <v>6902.6180001885896</v>
      </c>
      <c r="M650" s="167">
        <f t="shared" si="75"/>
        <v>0</v>
      </c>
      <c r="N650" s="167">
        <f t="shared" si="76"/>
        <v>0</v>
      </c>
    </row>
    <row r="651" spans="1:14" ht="15" customHeight="1" x14ac:dyDescent="0.2">
      <c r="A651" s="152"/>
      <c r="B651" s="152"/>
      <c r="C651" s="152"/>
      <c r="D651" s="152"/>
      <c r="E651" s="153">
        <f>'2.40-a,b,c,d,e'!E651</f>
        <v>37713.208333333336</v>
      </c>
      <c r="F651" s="157">
        <f>'2.40-a,b,c,d,e'!F651</f>
        <v>28.559999465942301</v>
      </c>
      <c r="G651" s="157">
        <f>'2.40-a,b,c,d,e'!G651</f>
        <v>-1220.0012207031996</v>
      </c>
      <c r="H651" s="157">
        <f t="shared" si="70"/>
        <v>5682.61677948539</v>
      </c>
      <c r="I651" s="157">
        <f t="shared" si="71"/>
        <v>2480.001449585</v>
      </c>
      <c r="J651" s="157">
        <f t="shared" si="72"/>
        <v>8162.61822907039</v>
      </c>
      <c r="K651" s="157">
        <f t="shared" si="73"/>
        <v>0</v>
      </c>
      <c r="L651" s="157">
        <f t="shared" si="74"/>
        <v>8162.61822907039</v>
      </c>
      <c r="M651" s="167">
        <f t="shared" si="75"/>
        <v>1</v>
      </c>
      <c r="N651" s="167">
        <f t="shared" si="76"/>
        <v>0</v>
      </c>
    </row>
    <row r="652" spans="1:14" ht="15" customHeight="1" x14ac:dyDescent="0.2">
      <c r="A652" s="152"/>
      <c r="B652" s="152"/>
      <c r="C652" s="152"/>
      <c r="D652" s="152"/>
      <c r="E652" s="153">
        <f>'2.40-a,b,c,d,e'!E652</f>
        <v>37714.208333333336</v>
      </c>
      <c r="F652" s="157">
        <f>'2.40-a,b,c,d,e'!F652</f>
        <v>28.9699993133544</v>
      </c>
      <c r="G652" s="157">
        <f>'2.40-a,b,c,d,e'!G652</f>
        <v>409.99984741209869</v>
      </c>
      <c r="H652" s="157">
        <f t="shared" si="70"/>
        <v>8572.6180764824894</v>
      </c>
      <c r="I652" s="157">
        <f t="shared" si="71"/>
        <v>0</v>
      </c>
      <c r="J652" s="157">
        <f t="shared" si="72"/>
        <v>8572.6180764824894</v>
      </c>
      <c r="K652" s="157">
        <f t="shared" si="73"/>
        <v>409.99984741209937</v>
      </c>
      <c r="L652" s="157">
        <f t="shared" si="74"/>
        <v>8162.61822907039</v>
      </c>
      <c r="M652" s="167">
        <f t="shared" si="75"/>
        <v>0</v>
      </c>
      <c r="N652" s="167">
        <f t="shared" si="76"/>
        <v>0</v>
      </c>
    </row>
    <row r="653" spans="1:14" ht="15" customHeight="1" x14ac:dyDescent="0.2">
      <c r="A653" s="152"/>
      <c r="B653" s="152"/>
      <c r="C653" s="152"/>
      <c r="D653" s="152"/>
      <c r="E653" s="153">
        <f>'2.40-a,b,c,d,e'!E653</f>
        <v>37715.208333333336</v>
      </c>
      <c r="F653" s="157">
        <f>'2.40-a,b,c,d,e'!F653</f>
        <v>28.620000839233398</v>
      </c>
      <c r="G653" s="157">
        <f>'2.40-a,b,c,d,e'!G653</f>
        <v>-349.99847412100138</v>
      </c>
      <c r="H653" s="157">
        <f t="shared" si="70"/>
        <v>7812.6197549493891</v>
      </c>
      <c r="I653" s="157">
        <f t="shared" si="71"/>
        <v>0</v>
      </c>
      <c r="J653" s="157">
        <f t="shared" si="72"/>
        <v>7812.6197549493891</v>
      </c>
      <c r="K653" s="157">
        <f t="shared" si="73"/>
        <v>0</v>
      </c>
      <c r="L653" s="157">
        <f t="shared" si="74"/>
        <v>7812.6197549493891</v>
      </c>
      <c r="M653" s="167">
        <f t="shared" si="75"/>
        <v>0</v>
      </c>
      <c r="N653" s="167">
        <f t="shared" si="76"/>
        <v>0</v>
      </c>
    </row>
    <row r="654" spans="1:14" ht="15" customHeight="1" x14ac:dyDescent="0.2">
      <c r="A654" s="152"/>
      <c r="B654" s="152"/>
      <c r="C654" s="152"/>
      <c r="D654" s="152"/>
      <c r="E654" s="153">
        <f>'2.40-a,b,c,d,e'!E654</f>
        <v>37718.166666666664</v>
      </c>
      <c r="F654" s="157">
        <f>'2.40-a,b,c,d,e'!F654</f>
        <v>27.959999084472599</v>
      </c>
      <c r="G654" s="157">
        <f>'2.40-a,b,c,d,e'!G654</f>
        <v>-660.00175476079903</v>
      </c>
      <c r="H654" s="157">
        <f t="shared" si="70"/>
        <v>7152.6180001885896</v>
      </c>
      <c r="I654" s="157">
        <f t="shared" si="71"/>
        <v>0</v>
      </c>
      <c r="J654" s="157">
        <f t="shared" si="72"/>
        <v>7152.6180001885896</v>
      </c>
      <c r="K654" s="157">
        <f t="shared" si="73"/>
        <v>0</v>
      </c>
      <c r="L654" s="157">
        <f t="shared" si="74"/>
        <v>7152.6180001885896</v>
      </c>
      <c r="M654" s="167">
        <f t="shared" si="75"/>
        <v>0</v>
      </c>
      <c r="N654" s="167">
        <f t="shared" si="76"/>
        <v>0</v>
      </c>
    </row>
    <row r="655" spans="1:14" ht="15" customHeight="1" x14ac:dyDescent="0.2">
      <c r="A655" s="152"/>
      <c r="B655" s="152"/>
      <c r="C655" s="152"/>
      <c r="D655" s="152"/>
      <c r="E655" s="153">
        <f>'2.40-a,b,c,d,e'!E655</f>
        <v>37719.166666666664</v>
      </c>
      <c r="F655" s="157">
        <f>'2.40-a,b,c,d,e'!F655</f>
        <v>28</v>
      </c>
      <c r="G655" s="157">
        <f>'2.40-a,b,c,d,e'!G655</f>
        <v>40.000915527400593</v>
      </c>
      <c r="H655" s="157">
        <f t="shared" si="70"/>
        <v>7192.6189157159897</v>
      </c>
      <c r="I655" s="157">
        <f t="shared" si="71"/>
        <v>0</v>
      </c>
      <c r="J655" s="157">
        <f t="shared" si="72"/>
        <v>7192.6189157159897</v>
      </c>
      <c r="K655" s="157">
        <f t="shared" si="73"/>
        <v>0</v>
      </c>
      <c r="L655" s="157">
        <f t="shared" si="74"/>
        <v>7192.6189157159897</v>
      </c>
      <c r="M655" s="167">
        <f t="shared" si="75"/>
        <v>0</v>
      </c>
      <c r="N655" s="167">
        <f t="shared" si="76"/>
        <v>0</v>
      </c>
    </row>
    <row r="656" spans="1:14" ht="15" customHeight="1" x14ac:dyDescent="0.2">
      <c r="A656" s="152"/>
      <c r="B656" s="152"/>
      <c r="C656" s="152"/>
      <c r="D656" s="152"/>
      <c r="E656" s="153">
        <f>'2.40-a,b,c,d,e'!E656</f>
        <v>37720.166666666664</v>
      </c>
      <c r="F656" s="157">
        <f>'2.40-a,b,c,d,e'!F656</f>
        <v>28.850000381469702</v>
      </c>
      <c r="G656" s="157">
        <f>'2.40-a,b,c,d,e'!G656</f>
        <v>850.00038146970167</v>
      </c>
      <c r="H656" s="157">
        <f t="shared" si="70"/>
        <v>8042.6192971856917</v>
      </c>
      <c r="I656" s="157">
        <f t="shared" si="71"/>
        <v>0</v>
      </c>
      <c r="J656" s="157">
        <f t="shared" si="72"/>
        <v>8042.6192971856917</v>
      </c>
      <c r="K656" s="157">
        <f t="shared" si="73"/>
        <v>0</v>
      </c>
      <c r="L656" s="157">
        <f t="shared" si="74"/>
        <v>8042.6192971856917</v>
      </c>
      <c r="M656" s="167">
        <f t="shared" si="75"/>
        <v>0</v>
      </c>
      <c r="N656" s="167">
        <f t="shared" si="76"/>
        <v>0</v>
      </c>
    </row>
    <row r="657" spans="1:14" ht="15" customHeight="1" x14ac:dyDescent="0.2">
      <c r="A657" s="152"/>
      <c r="B657" s="152"/>
      <c r="C657" s="152"/>
      <c r="D657" s="152"/>
      <c r="E657" s="153">
        <f>'2.40-a,b,c,d,e'!E657</f>
        <v>37721.166666666664</v>
      </c>
      <c r="F657" s="157">
        <f>'2.40-a,b,c,d,e'!F657</f>
        <v>27.459999084472599</v>
      </c>
      <c r="G657" s="157">
        <f>'2.40-a,b,c,d,e'!G657</f>
        <v>-1390.0012969971024</v>
      </c>
      <c r="H657" s="157">
        <f t="shared" si="70"/>
        <v>6652.6180001885896</v>
      </c>
      <c r="I657" s="157">
        <f t="shared" si="71"/>
        <v>0</v>
      </c>
      <c r="J657" s="157">
        <f t="shared" si="72"/>
        <v>6652.6180001885896</v>
      </c>
      <c r="K657" s="157">
        <f t="shared" si="73"/>
        <v>0</v>
      </c>
      <c r="L657" s="157">
        <f t="shared" si="74"/>
        <v>6652.6180001885896</v>
      </c>
      <c r="M657" s="167">
        <f t="shared" si="75"/>
        <v>0</v>
      </c>
      <c r="N657" s="167">
        <f t="shared" si="76"/>
        <v>0</v>
      </c>
    </row>
    <row r="658" spans="1:14" ht="15" customHeight="1" x14ac:dyDescent="0.2">
      <c r="A658" s="152"/>
      <c r="B658" s="152"/>
      <c r="C658" s="152"/>
      <c r="D658" s="152"/>
      <c r="E658" s="153">
        <f>'2.40-a,b,c,d,e'!E658</f>
        <v>37722.166666666664</v>
      </c>
      <c r="F658" s="157">
        <f>'2.40-a,b,c,d,e'!F658</f>
        <v>28.139999389648398</v>
      </c>
      <c r="G658" s="157">
        <f>'2.40-a,b,c,d,e'!G658</f>
        <v>680.00030517579899</v>
      </c>
      <c r="H658" s="157">
        <f t="shared" si="70"/>
        <v>7332.618305364389</v>
      </c>
      <c r="I658" s="157">
        <f t="shared" si="71"/>
        <v>0</v>
      </c>
      <c r="J658" s="157">
        <f t="shared" si="72"/>
        <v>7332.618305364389</v>
      </c>
      <c r="K658" s="157">
        <f t="shared" si="73"/>
        <v>0</v>
      </c>
      <c r="L658" s="157">
        <f t="shared" si="74"/>
        <v>7332.618305364389</v>
      </c>
      <c r="M658" s="167">
        <f t="shared" si="75"/>
        <v>0</v>
      </c>
      <c r="N658" s="167">
        <f t="shared" si="76"/>
        <v>0</v>
      </c>
    </row>
    <row r="659" spans="1:14" ht="15" customHeight="1" x14ac:dyDescent="0.2">
      <c r="A659" s="152"/>
      <c r="B659" s="152"/>
      <c r="C659" s="152"/>
      <c r="D659" s="152"/>
      <c r="E659" s="153">
        <f>'2.40-a,b,c,d,e'!E659</f>
        <v>37725.166666666664</v>
      </c>
      <c r="F659" s="157">
        <f>'2.40-a,b,c,d,e'!F659</f>
        <v>28.629999160766602</v>
      </c>
      <c r="G659" s="157">
        <f>'2.40-a,b,c,d,e'!G659</f>
        <v>489.99977111820317</v>
      </c>
      <c r="H659" s="157">
        <f t="shared" si="70"/>
        <v>7822.6180764825922</v>
      </c>
      <c r="I659" s="157">
        <f t="shared" si="71"/>
        <v>0</v>
      </c>
      <c r="J659" s="157">
        <f t="shared" si="72"/>
        <v>7822.6180764825922</v>
      </c>
      <c r="K659" s="157">
        <f t="shared" si="73"/>
        <v>0</v>
      </c>
      <c r="L659" s="157">
        <f t="shared" si="74"/>
        <v>7822.6180764825922</v>
      </c>
      <c r="M659" s="167">
        <f t="shared" si="75"/>
        <v>0</v>
      </c>
      <c r="N659" s="167">
        <f t="shared" si="76"/>
        <v>0</v>
      </c>
    </row>
    <row r="660" spans="1:14" ht="15" customHeight="1" x14ac:dyDescent="0.2">
      <c r="A660" s="152"/>
      <c r="B660" s="152"/>
      <c r="C660" s="152"/>
      <c r="D660" s="152"/>
      <c r="E660" s="153">
        <f>'2.40-a,b,c,d,e'!E660</f>
        <v>37726.166666666664</v>
      </c>
      <c r="F660" s="157">
        <f>'2.40-a,b,c,d,e'!F660</f>
        <v>29.290000915527301</v>
      </c>
      <c r="G660" s="157">
        <f>'2.40-a,b,c,d,e'!G660</f>
        <v>660.00175476069955</v>
      </c>
      <c r="H660" s="157">
        <f t="shared" si="70"/>
        <v>8482.6198312432916</v>
      </c>
      <c r="I660" s="157">
        <f t="shared" si="71"/>
        <v>0</v>
      </c>
      <c r="J660" s="157">
        <f t="shared" si="72"/>
        <v>8482.6198312432916</v>
      </c>
      <c r="K660" s="157">
        <f t="shared" si="73"/>
        <v>320.00160217290158</v>
      </c>
      <c r="L660" s="157">
        <f t="shared" si="74"/>
        <v>8162.61822907039</v>
      </c>
      <c r="M660" s="167">
        <f t="shared" si="75"/>
        <v>0</v>
      </c>
      <c r="N660" s="167">
        <f t="shared" si="76"/>
        <v>0</v>
      </c>
    </row>
    <row r="661" spans="1:14" ht="15" customHeight="1" x14ac:dyDescent="0.2">
      <c r="A661" s="152"/>
      <c r="B661" s="152"/>
      <c r="C661" s="152"/>
      <c r="D661" s="152"/>
      <c r="E661" s="153">
        <f>'2.40-a,b,c,d,e'!E661</f>
        <v>37727.166666666664</v>
      </c>
      <c r="F661" s="157">
        <f>'2.40-a,b,c,d,e'!F661</f>
        <v>29.1800003051757</v>
      </c>
      <c r="G661" s="157">
        <f>'2.40-a,b,c,d,e'!G661</f>
        <v>-110.00061035160158</v>
      </c>
      <c r="H661" s="157">
        <f t="shared" si="70"/>
        <v>8052.6176187187884</v>
      </c>
      <c r="I661" s="157">
        <f t="shared" si="71"/>
        <v>0</v>
      </c>
      <c r="J661" s="157">
        <f t="shared" si="72"/>
        <v>8052.6176187187884</v>
      </c>
      <c r="K661" s="157">
        <f t="shared" si="73"/>
        <v>0</v>
      </c>
      <c r="L661" s="157">
        <f t="shared" si="74"/>
        <v>8052.6176187187884</v>
      </c>
      <c r="M661" s="167">
        <f t="shared" si="75"/>
        <v>0</v>
      </c>
      <c r="N661" s="167">
        <f t="shared" si="76"/>
        <v>0</v>
      </c>
    </row>
    <row r="662" spans="1:14" ht="15" customHeight="1" x14ac:dyDescent="0.2">
      <c r="A662" s="152"/>
      <c r="B662" s="152"/>
      <c r="C662" s="152"/>
      <c r="D662" s="152"/>
      <c r="E662" s="153">
        <f>'2.40-a,b,c,d,e'!E662</f>
        <v>37728.166666666664</v>
      </c>
      <c r="F662" s="157">
        <f>'2.40-a,b,c,d,e'!F662</f>
        <v>30.549999237060501</v>
      </c>
      <c r="G662" s="157">
        <f>'2.40-a,b,c,d,e'!G662</f>
        <v>1369.9989318848011</v>
      </c>
      <c r="H662" s="157">
        <f t="shared" si="70"/>
        <v>9422.6165506035904</v>
      </c>
      <c r="I662" s="157">
        <f t="shared" si="71"/>
        <v>0</v>
      </c>
      <c r="J662" s="157">
        <f t="shared" si="72"/>
        <v>9422.6165506035904</v>
      </c>
      <c r="K662" s="157">
        <f t="shared" si="73"/>
        <v>1259.9983215332004</v>
      </c>
      <c r="L662" s="157">
        <f t="shared" si="74"/>
        <v>8162.61822907039</v>
      </c>
      <c r="M662" s="167">
        <f t="shared" si="75"/>
        <v>0</v>
      </c>
      <c r="N662" s="167">
        <f t="shared" si="76"/>
        <v>0</v>
      </c>
    </row>
    <row r="663" spans="1:14" ht="15" customHeight="1" x14ac:dyDescent="0.2">
      <c r="A663" s="152"/>
      <c r="B663" s="152"/>
      <c r="C663" s="152"/>
      <c r="D663" s="152"/>
      <c r="E663" s="153">
        <f>'2.40-a,b,c,d,e'!E663</f>
        <v>37732.166666666664</v>
      </c>
      <c r="F663" s="157">
        <f>'2.40-a,b,c,d,e'!F663</f>
        <v>30.870000839233398</v>
      </c>
      <c r="G663" s="157">
        <f>'2.40-a,b,c,d,e'!G663</f>
        <v>320.00160217289772</v>
      </c>
      <c r="H663" s="157">
        <f t="shared" si="70"/>
        <v>8482.619831243288</v>
      </c>
      <c r="I663" s="157">
        <f t="shared" si="71"/>
        <v>0</v>
      </c>
      <c r="J663" s="157">
        <f t="shared" si="72"/>
        <v>8482.619831243288</v>
      </c>
      <c r="K663" s="157">
        <f t="shared" si="73"/>
        <v>320.00160217289795</v>
      </c>
      <c r="L663" s="157">
        <f t="shared" si="74"/>
        <v>8162.61822907039</v>
      </c>
      <c r="M663" s="167">
        <f t="shared" si="75"/>
        <v>0</v>
      </c>
      <c r="N663" s="167">
        <f t="shared" si="76"/>
        <v>0</v>
      </c>
    </row>
    <row r="664" spans="1:14" ht="15" customHeight="1" x14ac:dyDescent="0.2">
      <c r="A664" s="152"/>
      <c r="B664" s="152"/>
      <c r="C664" s="152"/>
      <c r="D664" s="152"/>
      <c r="E664" s="153">
        <f>'2.40-a,b,c,d,e'!E664</f>
        <v>37733.166666666664</v>
      </c>
      <c r="F664" s="157">
        <f>'2.40-a,b,c,d,e'!F664</f>
        <v>29.909999847412099</v>
      </c>
      <c r="G664" s="157">
        <f>'2.40-a,b,c,d,e'!G664</f>
        <v>-960.00099182129975</v>
      </c>
      <c r="H664" s="157">
        <f t="shared" si="70"/>
        <v>7202.6172372490901</v>
      </c>
      <c r="I664" s="157">
        <f t="shared" si="71"/>
        <v>0</v>
      </c>
      <c r="J664" s="157">
        <f t="shared" si="72"/>
        <v>7202.6172372490901</v>
      </c>
      <c r="K664" s="157">
        <f t="shared" si="73"/>
        <v>0</v>
      </c>
      <c r="L664" s="157">
        <f t="shared" si="74"/>
        <v>7202.6172372490901</v>
      </c>
      <c r="M664" s="167">
        <f t="shared" si="75"/>
        <v>0</v>
      </c>
      <c r="N664" s="167">
        <f t="shared" si="76"/>
        <v>0</v>
      </c>
    </row>
    <row r="665" spans="1:14" ht="15" customHeight="1" x14ac:dyDescent="0.2">
      <c r="A665" s="152"/>
      <c r="B665" s="152"/>
      <c r="C665" s="152"/>
      <c r="D665" s="152"/>
      <c r="E665" s="153">
        <f>'2.40-a,b,c,d,e'!E665</f>
        <v>37734.166666666664</v>
      </c>
      <c r="F665" s="157">
        <f>'2.40-a,b,c,d,e'!F665</f>
        <v>26.649999618530199</v>
      </c>
      <c r="G665" s="157">
        <f>'2.40-a,b,c,d,e'!G665</f>
        <v>-3260.0002288819001</v>
      </c>
      <c r="H665" s="157">
        <f t="shared" si="70"/>
        <v>3942.61700836719</v>
      </c>
      <c r="I665" s="157">
        <f t="shared" si="71"/>
        <v>4220.0012207031996</v>
      </c>
      <c r="J665" s="157">
        <f t="shared" si="72"/>
        <v>8162.6182290703891</v>
      </c>
      <c r="K665" s="157">
        <f t="shared" si="73"/>
        <v>0</v>
      </c>
      <c r="L665" s="157">
        <f t="shared" si="74"/>
        <v>8162.6182290703891</v>
      </c>
      <c r="M665" s="167">
        <f t="shared" si="75"/>
        <v>1</v>
      </c>
      <c r="N665" s="167">
        <f t="shared" si="76"/>
        <v>0</v>
      </c>
    </row>
    <row r="666" spans="1:14" ht="15" customHeight="1" x14ac:dyDescent="0.2">
      <c r="A666" s="152"/>
      <c r="B666" s="152"/>
      <c r="C666" s="152"/>
      <c r="D666" s="152"/>
      <c r="E666" s="153">
        <f>'2.40-a,b,c,d,e'!E666</f>
        <v>37735.166666666664</v>
      </c>
      <c r="F666" s="157">
        <f>'2.40-a,b,c,d,e'!F666</f>
        <v>26.639999389648398</v>
      </c>
      <c r="G666" s="157">
        <f>'2.40-a,b,c,d,e'!G666</f>
        <v>-10.00022888180041</v>
      </c>
      <c r="H666" s="157">
        <f t="shared" si="70"/>
        <v>8152.6180001885887</v>
      </c>
      <c r="I666" s="157">
        <f t="shared" si="71"/>
        <v>0</v>
      </c>
      <c r="J666" s="157">
        <f t="shared" si="72"/>
        <v>8152.6180001885887</v>
      </c>
      <c r="K666" s="157">
        <f t="shared" si="73"/>
        <v>0</v>
      </c>
      <c r="L666" s="157">
        <f t="shared" si="74"/>
        <v>8152.6180001885887</v>
      </c>
      <c r="M666" s="167">
        <f t="shared" si="75"/>
        <v>0</v>
      </c>
      <c r="N666" s="167">
        <f t="shared" si="76"/>
        <v>0</v>
      </c>
    </row>
    <row r="667" spans="1:14" ht="15" customHeight="1" x14ac:dyDescent="0.2">
      <c r="A667" s="152"/>
      <c r="B667" s="152"/>
      <c r="C667" s="152"/>
      <c r="D667" s="152"/>
      <c r="E667" s="153">
        <f>'2.40-a,b,c,d,e'!E667</f>
        <v>37736.166666666664</v>
      </c>
      <c r="F667" s="157">
        <f>'2.40-a,b,c,d,e'!F667</f>
        <v>26.2600002288818</v>
      </c>
      <c r="G667" s="157">
        <f>'2.40-a,b,c,d,e'!G667</f>
        <v>-379.99916076659804</v>
      </c>
      <c r="H667" s="157">
        <f t="shared" si="70"/>
        <v>7772.6188394219907</v>
      </c>
      <c r="I667" s="157">
        <f t="shared" si="71"/>
        <v>0</v>
      </c>
      <c r="J667" s="157">
        <f t="shared" si="72"/>
        <v>7772.6188394219907</v>
      </c>
      <c r="K667" s="157">
        <f t="shared" si="73"/>
        <v>0</v>
      </c>
      <c r="L667" s="157">
        <f t="shared" si="74"/>
        <v>7772.6188394219907</v>
      </c>
      <c r="M667" s="167">
        <f t="shared" si="75"/>
        <v>0</v>
      </c>
      <c r="N667" s="167">
        <f t="shared" si="76"/>
        <v>0</v>
      </c>
    </row>
    <row r="668" spans="1:14" ht="15" customHeight="1" x14ac:dyDescent="0.2">
      <c r="A668" s="152"/>
      <c r="B668" s="152"/>
      <c r="C668" s="152"/>
      <c r="D668" s="152"/>
      <c r="E668" s="153">
        <f>'2.40-a,b,c,d,e'!E668</f>
        <v>37739.166666666664</v>
      </c>
      <c r="F668" s="157">
        <f>'2.40-a,b,c,d,e'!F668</f>
        <v>25.4899997711181</v>
      </c>
      <c r="G668" s="157">
        <f>'2.40-a,b,c,d,e'!G668</f>
        <v>-770.0004577637003</v>
      </c>
      <c r="H668" s="157">
        <f t="shared" si="70"/>
        <v>7002.6183816582907</v>
      </c>
      <c r="I668" s="157">
        <f t="shared" si="71"/>
        <v>0</v>
      </c>
      <c r="J668" s="157">
        <f t="shared" si="72"/>
        <v>7002.6183816582907</v>
      </c>
      <c r="K668" s="157">
        <f t="shared" si="73"/>
        <v>0</v>
      </c>
      <c r="L668" s="157">
        <f t="shared" si="74"/>
        <v>7002.6183816582907</v>
      </c>
      <c r="M668" s="167">
        <f t="shared" si="75"/>
        <v>0</v>
      </c>
      <c r="N668" s="167">
        <f t="shared" si="76"/>
        <v>0</v>
      </c>
    </row>
    <row r="669" spans="1:14" ht="15" customHeight="1" x14ac:dyDescent="0.2">
      <c r="A669" s="152"/>
      <c r="B669" s="152"/>
      <c r="C669" s="152"/>
      <c r="D669" s="152"/>
      <c r="E669" s="153">
        <f>'2.40-a,b,c,d,e'!E669</f>
        <v>37740.166666666664</v>
      </c>
      <c r="F669" s="157">
        <f>'2.40-a,b,c,d,e'!F669</f>
        <v>25.2399997711181</v>
      </c>
      <c r="G669" s="157">
        <f>'2.40-a,b,c,d,e'!G669</f>
        <v>-250</v>
      </c>
      <c r="H669" s="157">
        <f t="shared" si="70"/>
        <v>6752.6183816582907</v>
      </c>
      <c r="I669" s="157">
        <f t="shared" si="71"/>
        <v>0</v>
      </c>
      <c r="J669" s="157">
        <f t="shared" si="72"/>
        <v>6752.6183816582907</v>
      </c>
      <c r="K669" s="157">
        <f t="shared" si="73"/>
        <v>0</v>
      </c>
      <c r="L669" s="157">
        <f t="shared" si="74"/>
        <v>6752.6183816582907</v>
      </c>
      <c r="M669" s="167">
        <f t="shared" si="75"/>
        <v>0</v>
      </c>
      <c r="N669" s="167">
        <f t="shared" si="76"/>
        <v>0</v>
      </c>
    </row>
    <row r="670" spans="1:14" ht="15" customHeight="1" x14ac:dyDescent="0.2">
      <c r="A670" s="152"/>
      <c r="B670" s="152"/>
      <c r="C670" s="152"/>
      <c r="D670" s="152"/>
      <c r="E670" s="153">
        <f>'2.40-a,b,c,d,e'!E670</f>
        <v>37741.166666666664</v>
      </c>
      <c r="F670" s="157">
        <f>'2.40-a,b,c,d,e'!F670</f>
        <v>25.799999237060501</v>
      </c>
      <c r="G670" s="157">
        <f>'2.40-a,b,c,d,e'!G670</f>
        <v>559.99946594240055</v>
      </c>
      <c r="H670" s="157">
        <f t="shared" si="70"/>
        <v>7312.6178476006917</v>
      </c>
      <c r="I670" s="157">
        <f t="shared" si="71"/>
        <v>0</v>
      </c>
      <c r="J670" s="157">
        <f t="shared" si="72"/>
        <v>7312.6178476006917</v>
      </c>
      <c r="K670" s="157">
        <f t="shared" si="73"/>
        <v>0</v>
      </c>
      <c r="L670" s="157">
        <f t="shared" si="74"/>
        <v>7312.6178476006917</v>
      </c>
      <c r="M670" s="167">
        <f t="shared" si="75"/>
        <v>0</v>
      </c>
      <c r="N670" s="167">
        <f t="shared" si="76"/>
        <v>0</v>
      </c>
    </row>
    <row r="671" spans="1:14" ht="15" customHeight="1" x14ac:dyDescent="0.2">
      <c r="A671" s="152"/>
      <c r="B671" s="152"/>
      <c r="C671" s="152"/>
      <c r="D671" s="152"/>
      <c r="E671" s="153">
        <f>'2.40-a,b,c,d,e'!E671</f>
        <v>37742.166666666664</v>
      </c>
      <c r="F671" s="157">
        <f>'2.40-a,b,c,d,e'!F671</f>
        <v>26.030000686645501</v>
      </c>
      <c r="G671" s="157">
        <f>'2.40-a,b,c,d,e'!G671</f>
        <v>230.00144958500002</v>
      </c>
      <c r="H671" s="157">
        <f t="shared" si="70"/>
        <v>7542.6192971856917</v>
      </c>
      <c r="I671" s="157">
        <f t="shared" si="71"/>
        <v>0</v>
      </c>
      <c r="J671" s="157">
        <f t="shared" si="72"/>
        <v>7542.6192971856917</v>
      </c>
      <c r="K671" s="157">
        <f t="shared" si="73"/>
        <v>0</v>
      </c>
      <c r="L671" s="157">
        <f t="shared" si="74"/>
        <v>7542.6192971856917</v>
      </c>
      <c r="M671" s="167">
        <f t="shared" si="75"/>
        <v>0</v>
      </c>
      <c r="N671" s="167">
        <f t="shared" si="76"/>
        <v>0</v>
      </c>
    </row>
    <row r="672" spans="1:14" ht="15" customHeight="1" x14ac:dyDescent="0.2">
      <c r="A672" s="152"/>
      <c r="B672" s="152"/>
      <c r="C672" s="152"/>
      <c r="D672" s="152"/>
      <c r="E672" s="153">
        <f>'2.40-a,b,c,d,e'!E672</f>
        <v>37743.166666666664</v>
      </c>
      <c r="F672" s="157">
        <f>'2.40-a,b,c,d,e'!F672</f>
        <v>25.670000076293899</v>
      </c>
      <c r="G672" s="157">
        <f>'2.40-a,b,c,d,e'!G672</f>
        <v>-360.00061035160161</v>
      </c>
      <c r="H672" s="157">
        <f t="shared" si="70"/>
        <v>7182.6186868340901</v>
      </c>
      <c r="I672" s="157">
        <f t="shared" si="71"/>
        <v>0</v>
      </c>
      <c r="J672" s="157">
        <f t="shared" si="72"/>
        <v>7182.6186868340901</v>
      </c>
      <c r="K672" s="157">
        <f t="shared" si="73"/>
        <v>0</v>
      </c>
      <c r="L672" s="157">
        <f t="shared" si="74"/>
        <v>7182.6186868340901</v>
      </c>
      <c r="M672" s="167">
        <f t="shared" si="75"/>
        <v>0</v>
      </c>
      <c r="N672" s="167">
        <f t="shared" si="76"/>
        <v>0</v>
      </c>
    </row>
    <row r="673" spans="1:14" ht="15" customHeight="1" x14ac:dyDescent="0.2">
      <c r="A673" s="152"/>
      <c r="B673" s="152"/>
      <c r="C673" s="152"/>
      <c r="D673" s="152"/>
      <c r="E673" s="153">
        <f>'2.40-a,b,c,d,e'!E673</f>
        <v>37746.166666666664</v>
      </c>
      <c r="F673" s="157">
        <f>'2.40-a,b,c,d,e'!F673</f>
        <v>26.4899997711181</v>
      </c>
      <c r="G673" s="157">
        <f>'2.40-a,b,c,d,e'!G673</f>
        <v>819.99969482420101</v>
      </c>
      <c r="H673" s="157">
        <f t="shared" si="70"/>
        <v>8002.6183816582907</v>
      </c>
      <c r="I673" s="157">
        <f t="shared" si="71"/>
        <v>0</v>
      </c>
      <c r="J673" s="157">
        <f t="shared" si="72"/>
        <v>8002.6183816582907</v>
      </c>
      <c r="K673" s="157">
        <f t="shared" si="73"/>
        <v>0</v>
      </c>
      <c r="L673" s="157">
        <f t="shared" si="74"/>
        <v>8002.6183816582907</v>
      </c>
      <c r="M673" s="167">
        <f t="shared" si="75"/>
        <v>0</v>
      </c>
      <c r="N673" s="167">
        <f t="shared" si="76"/>
        <v>0</v>
      </c>
    </row>
    <row r="674" spans="1:14" ht="15" customHeight="1" x14ac:dyDescent="0.2">
      <c r="A674" s="152"/>
      <c r="B674" s="152"/>
      <c r="C674" s="152"/>
      <c r="D674" s="152"/>
      <c r="E674" s="153">
        <f>'2.40-a,b,c,d,e'!E674</f>
        <v>37747.166666666664</v>
      </c>
      <c r="F674" s="157">
        <f>'2.40-a,b,c,d,e'!F674</f>
        <v>25.7199993133544</v>
      </c>
      <c r="G674" s="157">
        <f>'2.40-a,b,c,d,e'!G674</f>
        <v>-770.0004577637003</v>
      </c>
      <c r="H674" s="157">
        <f t="shared" si="70"/>
        <v>7232.6179238945906</v>
      </c>
      <c r="I674" s="157">
        <f t="shared" si="71"/>
        <v>0</v>
      </c>
      <c r="J674" s="157">
        <f t="shared" si="72"/>
        <v>7232.6179238945906</v>
      </c>
      <c r="K674" s="157">
        <f t="shared" si="73"/>
        <v>0</v>
      </c>
      <c r="L674" s="157">
        <f t="shared" si="74"/>
        <v>7232.6179238945906</v>
      </c>
      <c r="M674" s="167">
        <f t="shared" si="75"/>
        <v>0</v>
      </c>
      <c r="N674" s="167">
        <f t="shared" si="76"/>
        <v>0</v>
      </c>
    </row>
    <row r="675" spans="1:14" ht="15" customHeight="1" x14ac:dyDescent="0.2">
      <c r="A675" s="152"/>
      <c r="B675" s="152"/>
      <c r="C675" s="152"/>
      <c r="D675" s="152"/>
      <c r="E675" s="153">
        <f>'2.40-a,b,c,d,e'!E675</f>
        <v>37748.166666666664</v>
      </c>
      <c r="F675" s="157">
        <f>'2.40-a,b,c,d,e'!F675</f>
        <v>26.2299995422363</v>
      </c>
      <c r="G675" s="157">
        <f>'2.40-a,b,c,d,e'!G675</f>
        <v>510.00022888189989</v>
      </c>
      <c r="H675" s="157">
        <f t="shared" si="70"/>
        <v>7742.6181527764902</v>
      </c>
      <c r="I675" s="157">
        <f t="shared" si="71"/>
        <v>0</v>
      </c>
      <c r="J675" s="157">
        <f t="shared" si="72"/>
        <v>7742.6181527764902</v>
      </c>
      <c r="K675" s="157">
        <f t="shared" si="73"/>
        <v>0</v>
      </c>
      <c r="L675" s="157">
        <f t="shared" si="74"/>
        <v>7742.6181527764902</v>
      </c>
      <c r="M675" s="167">
        <f t="shared" si="75"/>
        <v>0</v>
      </c>
      <c r="N675" s="167">
        <f t="shared" si="76"/>
        <v>0</v>
      </c>
    </row>
    <row r="676" spans="1:14" ht="15" customHeight="1" x14ac:dyDescent="0.2">
      <c r="A676" s="152"/>
      <c r="B676" s="152"/>
      <c r="C676" s="152"/>
      <c r="D676" s="152"/>
      <c r="E676" s="153">
        <f>'2.40-a,b,c,d,e'!E676</f>
        <v>37749.166666666664</v>
      </c>
      <c r="F676" s="157">
        <f>'2.40-a,b,c,d,e'!F676</f>
        <v>26.9799995422363</v>
      </c>
      <c r="G676" s="157">
        <f>'2.40-a,b,c,d,e'!G676</f>
        <v>750</v>
      </c>
      <c r="H676" s="157">
        <f t="shared" si="70"/>
        <v>8492.6181527764893</v>
      </c>
      <c r="I676" s="157">
        <f t="shared" si="71"/>
        <v>0</v>
      </c>
      <c r="J676" s="157">
        <f t="shared" si="72"/>
        <v>8492.6181527764893</v>
      </c>
      <c r="K676" s="157">
        <f t="shared" si="73"/>
        <v>329.99992370609925</v>
      </c>
      <c r="L676" s="157">
        <f t="shared" si="74"/>
        <v>8162.61822907039</v>
      </c>
      <c r="M676" s="167">
        <f t="shared" si="75"/>
        <v>0</v>
      </c>
      <c r="N676" s="167">
        <f t="shared" si="76"/>
        <v>0</v>
      </c>
    </row>
    <row r="677" spans="1:14" ht="15" customHeight="1" x14ac:dyDescent="0.2">
      <c r="A677" s="152"/>
      <c r="B677" s="152"/>
      <c r="C677" s="152"/>
      <c r="D677" s="152"/>
      <c r="E677" s="153">
        <f>'2.40-a,b,c,d,e'!E677</f>
        <v>37750.166666666664</v>
      </c>
      <c r="F677" s="157">
        <f>'2.40-a,b,c,d,e'!F677</f>
        <v>27.7199993133544</v>
      </c>
      <c r="G677" s="157">
        <f>'2.40-a,b,c,d,e'!G677</f>
        <v>739.99977111810017</v>
      </c>
      <c r="H677" s="157">
        <f t="shared" si="70"/>
        <v>8902.6180001884895</v>
      </c>
      <c r="I677" s="157">
        <f t="shared" si="71"/>
        <v>0</v>
      </c>
      <c r="J677" s="157">
        <f t="shared" si="72"/>
        <v>8902.6180001884895</v>
      </c>
      <c r="K677" s="157">
        <f t="shared" si="73"/>
        <v>739.99977111809949</v>
      </c>
      <c r="L677" s="157">
        <f t="shared" si="74"/>
        <v>8162.61822907039</v>
      </c>
      <c r="M677" s="167">
        <f t="shared" si="75"/>
        <v>0</v>
      </c>
      <c r="N677" s="167">
        <f t="shared" si="76"/>
        <v>0</v>
      </c>
    </row>
    <row r="678" spans="1:14" ht="15" customHeight="1" x14ac:dyDescent="0.2">
      <c r="A678" s="152"/>
      <c r="B678" s="152"/>
      <c r="C678" s="152"/>
      <c r="D678" s="152"/>
      <c r="E678" s="153">
        <f>'2.40-a,b,c,d,e'!E678</f>
        <v>37753.166666666664</v>
      </c>
      <c r="F678" s="157">
        <f>'2.40-a,b,c,d,e'!F678</f>
        <v>27.350000381469702</v>
      </c>
      <c r="G678" s="157">
        <f>'2.40-a,b,c,d,e'!G678</f>
        <v>-369.9989318846981</v>
      </c>
      <c r="H678" s="157">
        <f t="shared" si="70"/>
        <v>7792.6192971856917</v>
      </c>
      <c r="I678" s="157">
        <f t="shared" si="71"/>
        <v>0</v>
      </c>
      <c r="J678" s="157">
        <f t="shared" si="72"/>
        <v>7792.6192971856917</v>
      </c>
      <c r="K678" s="157">
        <f t="shared" si="73"/>
        <v>0</v>
      </c>
      <c r="L678" s="157">
        <f t="shared" si="74"/>
        <v>7792.6192971856917</v>
      </c>
      <c r="M678" s="167">
        <f t="shared" si="75"/>
        <v>0</v>
      </c>
      <c r="N678" s="167">
        <f t="shared" si="76"/>
        <v>0</v>
      </c>
    </row>
    <row r="679" spans="1:14" ht="15" customHeight="1" x14ac:dyDescent="0.2">
      <c r="A679" s="152"/>
      <c r="B679" s="152"/>
      <c r="C679" s="152"/>
      <c r="D679" s="152"/>
      <c r="E679" s="153">
        <f>'2.40-a,b,c,d,e'!E679</f>
        <v>37754.166666666664</v>
      </c>
      <c r="F679" s="157">
        <f>'2.40-a,b,c,d,e'!F679</f>
        <v>28.5</v>
      </c>
      <c r="G679" s="157">
        <f>'2.40-a,b,c,d,e'!G679</f>
        <v>1149.9996185302982</v>
      </c>
      <c r="H679" s="157">
        <f t="shared" si="70"/>
        <v>8942.6189157159897</v>
      </c>
      <c r="I679" s="157">
        <f t="shared" si="71"/>
        <v>0</v>
      </c>
      <c r="J679" s="157">
        <f t="shared" si="72"/>
        <v>8942.6189157159897</v>
      </c>
      <c r="K679" s="157">
        <f t="shared" si="73"/>
        <v>780.00068664559967</v>
      </c>
      <c r="L679" s="157">
        <f t="shared" si="74"/>
        <v>8162.61822907039</v>
      </c>
      <c r="M679" s="167">
        <f t="shared" si="75"/>
        <v>0</v>
      </c>
      <c r="N679" s="167">
        <f t="shared" si="76"/>
        <v>0</v>
      </c>
    </row>
    <row r="680" spans="1:14" ht="15" customHeight="1" x14ac:dyDescent="0.2">
      <c r="A680" s="152"/>
      <c r="B680" s="152"/>
      <c r="C680" s="152"/>
      <c r="D680" s="152"/>
      <c r="E680" s="153">
        <f>'2.40-a,b,c,d,e'!E680</f>
        <v>37755.166666666664</v>
      </c>
      <c r="F680" s="157">
        <f>'2.40-a,b,c,d,e'!F680</f>
        <v>29.170000076293899</v>
      </c>
      <c r="G680" s="157">
        <f>'2.40-a,b,c,d,e'!G680</f>
        <v>670.00007629389916</v>
      </c>
      <c r="H680" s="157">
        <f t="shared" si="70"/>
        <v>8832.618305364289</v>
      </c>
      <c r="I680" s="157">
        <f t="shared" si="71"/>
        <v>0</v>
      </c>
      <c r="J680" s="157">
        <f t="shared" si="72"/>
        <v>8832.618305364289</v>
      </c>
      <c r="K680" s="157">
        <f t="shared" si="73"/>
        <v>670.00007629389893</v>
      </c>
      <c r="L680" s="157">
        <f t="shared" si="74"/>
        <v>8162.61822907039</v>
      </c>
      <c r="M680" s="167">
        <f t="shared" si="75"/>
        <v>0</v>
      </c>
      <c r="N680" s="167">
        <f t="shared" si="76"/>
        <v>0</v>
      </c>
    </row>
    <row r="681" spans="1:14" ht="15" customHeight="1" x14ac:dyDescent="0.2">
      <c r="A681" s="152"/>
      <c r="B681" s="152"/>
      <c r="C681" s="152"/>
      <c r="D681" s="152"/>
      <c r="E681" s="153">
        <f>'2.40-a,b,c,d,e'!E681</f>
        <v>37756.166666666664</v>
      </c>
      <c r="F681" s="157">
        <f>'2.40-a,b,c,d,e'!F681</f>
        <v>28.7399997711181</v>
      </c>
      <c r="G681" s="157">
        <f>'2.40-a,b,c,d,e'!G681</f>
        <v>-430.00030517579899</v>
      </c>
      <c r="H681" s="157">
        <f t="shared" si="70"/>
        <v>7732.6179238945915</v>
      </c>
      <c r="I681" s="157">
        <f t="shared" si="71"/>
        <v>0</v>
      </c>
      <c r="J681" s="157">
        <f t="shared" si="72"/>
        <v>7732.6179238945915</v>
      </c>
      <c r="K681" s="157">
        <f t="shared" si="73"/>
        <v>0</v>
      </c>
      <c r="L681" s="157">
        <f t="shared" si="74"/>
        <v>7732.6179238945915</v>
      </c>
      <c r="M681" s="167">
        <f t="shared" si="75"/>
        <v>0</v>
      </c>
      <c r="N681" s="167">
        <f t="shared" si="76"/>
        <v>0</v>
      </c>
    </row>
    <row r="682" spans="1:14" ht="15" customHeight="1" x14ac:dyDescent="0.2">
      <c r="A682" s="152"/>
      <c r="B682" s="152"/>
      <c r="C682" s="152"/>
      <c r="D682" s="152"/>
      <c r="E682" s="153">
        <f>'2.40-a,b,c,d,e'!E682</f>
        <v>37757.166666666664</v>
      </c>
      <c r="F682" s="157">
        <f>'2.40-a,b,c,d,e'!F682</f>
        <v>29.139999389648398</v>
      </c>
      <c r="G682" s="157">
        <f>'2.40-a,b,c,d,e'!G682</f>
        <v>399.99961853029833</v>
      </c>
      <c r="H682" s="157">
        <f t="shared" si="70"/>
        <v>8132.6175424248895</v>
      </c>
      <c r="I682" s="157">
        <f t="shared" si="71"/>
        <v>0</v>
      </c>
      <c r="J682" s="157">
        <f t="shared" si="72"/>
        <v>8132.6175424248895</v>
      </c>
      <c r="K682" s="157">
        <f t="shared" si="73"/>
        <v>0</v>
      </c>
      <c r="L682" s="157">
        <f t="shared" si="74"/>
        <v>8132.6175424248895</v>
      </c>
      <c r="M682" s="167">
        <f t="shared" si="75"/>
        <v>0</v>
      </c>
      <c r="N682" s="167">
        <f t="shared" si="76"/>
        <v>0</v>
      </c>
    </row>
    <row r="683" spans="1:14" ht="15" customHeight="1" x14ac:dyDescent="0.2">
      <c r="A683" s="152"/>
      <c r="B683" s="152"/>
      <c r="C683" s="152"/>
      <c r="D683" s="152"/>
      <c r="E683" s="153">
        <f>'2.40-a,b,c,d,e'!E683</f>
        <v>37760.166666666664</v>
      </c>
      <c r="F683" s="157">
        <f>'2.40-a,b,c,d,e'!F683</f>
        <v>28.829999923706001</v>
      </c>
      <c r="G683" s="157">
        <f>'2.40-a,b,c,d,e'!G683</f>
        <v>-309.99946594239702</v>
      </c>
      <c r="H683" s="157">
        <f t="shared" si="70"/>
        <v>7822.6180764824921</v>
      </c>
      <c r="I683" s="157">
        <f t="shared" si="71"/>
        <v>0</v>
      </c>
      <c r="J683" s="157">
        <f t="shared" si="72"/>
        <v>7822.6180764824921</v>
      </c>
      <c r="K683" s="157">
        <f t="shared" si="73"/>
        <v>0</v>
      </c>
      <c r="L683" s="157">
        <f t="shared" si="74"/>
        <v>7822.6180764824921</v>
      </c>
      <c r="M683" s="167">
        <f t="shared" si="75"/>
        <v>0</v>
      </c>
      <c r="N683" s="167">
        <f t="shared" si="76"/>
        <v>0</v>
      </c>
    </row>
    <row r="684" spans="1:14" ht="15" customHeight="1" x14ac:dyDescent="0.2">
      <c r="A684" s="152"/>
      <c r="B684" s="152"/>
      <c r="C684" s="152"/>
      <c r="D684" s="152"/>
      <c r="E684" s="153">
        <f>'2.40-a,b,c,d,e'!E684</f>
        <v>37761.166666666664</v>
      </c>
      <c r="F684" s="157">
        <f>'2.40-a,b,c,d,e'!F684</f>
        <v>29.280000686645501</v>
      </c>
      <c r="G684" s="157">
        <f>'2.40-a,b,c,d,e'!G684</f>
        <v>450.00076293949928</v>
      </c>
      <c r="H684" s="157">
        <f t="shared" si="70"/>
        <v>8272.6188394219917</v>
      </c>
      <c r="I684" s="157">
        <f t="shared" si="71"/>
        <v>0</v>
      </c>
      <c r="J684" s="157">
        <f t="shared" si="72"/>
        <v>8272.6188394219917</v>
      </c>
      <c r="K684" s="157">
        <f t="shared" si="73"/>
        <v>110.00061035160161</v>
      </c>
      <c r="L684" s="157">
        <f t="shared" si="74"/>
        <v>8162.61822907039</v>
      </c>
      <c r="M684" s="167">
        <f t="shared" si="75"/>
        <v>0</v>
      </c>
      <c r="N684" s="167">
        <f t="shared" si="76"/>
        <v>0</v>
      </c>
    </row>
    <row r="685" spans="1:14" ht="15" customHeight="1" x14ac:dyDescent="0.2">
      <c r="A685" s="152"/>
      <c r="B685" s="152"/>
      <c r="C685" s="152"/>
      <c r="D685" s="152"/>
      <c r="E685" s="153">
        <f>'2.40-a,b,c,d,e'!E685</f>
        <v>37762.166666666664</v>
      </c>
      <c r="F685" s="157">
        <f>'2.40-a,b,c,d,e'!F685</f>
        <v>29.030000686645501</v>
      </c>
      <c r="G685" s="157">
        <f>'2.40-a,b,c,d,e'!G685</f>
        <v>-250</v>
      </c>
      <c r="H685" s="157">
        <f t="shared" si="70"/>
        <v>7912.61822907039</v>
      </c>
      <c r="I685" s="157">
        <f t="shared" si="71"/>
        <v>0</v>
      </c>
      <c r="J685" s="157">
        <f t="shared" si="72"/>
        <v>7912.61822907039</v>
      </c>
      <c r="K685" s="157">
        <f t="shared" si="73"/>
        <v>0</v>
      </c>
      <c r="L685" s="157">
        <f t="shared" si="74"/>
        <v>7912.61822907039</v>
      </c>
      <c r="M685" s="167">
        <f t="shared" si="75"/>
        <v>0</v>
      </c>
      <c r="N685" s="167">
        <f t="shared" si="76"/>
        <v>0</v>
      </c>
    </row>
    <row r="686" spans="1:14" ht="15" customHeight="1" x14ac:dyDescent="0.2">
      <c r="A686" s="152"/>
      <c r="B686" s="152"/>
      <c r="C686" s="152"/>
      <c r="D686" s="152"/>
      <c r="E686" s="153">
        <f>'2.40-a,b,c,d,e'!E686</f>
        <v>37763.166666666664</v>
      </c>
      <c r="F686" s="157">
        <f>'2.40-a,b,c,d,e'!F686</f>
        <v>28.850000381469702</v>
      </c>
      <c r="G686" s="157">
        <f>'2.40-a,b,c,d,e'!G686</f>
        <v>-180.00030517579901</v>
      </c>
      <c r="H686" s="157">
        <f t="shared" si="70"/>
        <v>7732.6179238945906</v>
      </c>
      <c r="I686" s="157">
        <f t="shared" si="71"/>
        <v>0</v>
      </c>
      <c r="J686" s="157">
        <f t="shared" si="72"/>
        <v>7732.6179238945906</v>
      </c>
      <c r="K686" s="157">
        <f t="shared" si="73"/>
        <v>0</v>
      </c>
      <c r="L686" s="157">
        <f t="shared" si="74"/>
        <v>7732.6179238945906</v>
      </c>
      <c r="M686" s="167">
        <f t="shared" si="75"/>
        <v>0</v>
      </c>
      <c r="N686" s="167">
        <f t="shared" si="76"/>
        <v>0</v>
      </c>
    </row>
    <row r="687" spans="1:14" ht="15" customHeight="1" x14ac:dyDescent="0.2">
      <c r="A687" s="152"/>
      <c r="B687" s="152"/>
      <c r="C687" s="152"/>
      <c r="D687" s="152"/>
      <c r="E687" s="153">
        <f>'2.40-a,b,c,d,e'!E687</f>
        <v>37764.166666666664</v>
      </c>
      <c r="F687" s="157">
        <f>'2.40-a,b,c,d,e'!F687</f>
        <v>29.159999847412099</v>
      </c>
      <c r="G687" s="157">
        <f>'2.40-a,b,c,d,e'!G687</f>
        <v>309.99946594239702</v>
      </c>
      <c r="H687" s="157">
        <f t="shared" si="70"/>
        <v>8042.617389836988</v>
      </c>
      <c r="I687" s="157">
        <f t="shared" si="71"/>
        <v>0</v>
      </c>
      <c r="J687" s="157">
        <f t="shared" si="72"/>
        <v>8042.617389836988</v>
      </c>
      <c r="K687" s="157">
        <f t="shared" si="73"/>
        <v>0</v>
      </c>
      <c r="L687" s="157">
        <f t="shared" si="74"/>
        <v>8042.617389836988</v>
      </c>
      <c r="M687" s="167">
        <f t="shared" si="75"/>
        <v>0</v>
      </c>
      <c r="N687" s="167">
        <f t="shared" si="76"/>
        <v>0</v>
      </c>
    </row>
    <row r="688" spans="1:14" ht="15" customHeight="1" x14ac:dyDescent="0.2">
      <c r="A688" s="152"/>
      <c r="B688" s="152"/>
      <c r="C688" s="152"/>
      <c r="D688" s="152"/>
      <c r="E688" s="153">
        <f>'2.40-a,b,c,d,e'!E688</f>
        <v>37768.166666666664</v>
      </c>
      <c r="F688" s="157">
        <f>'2.40-a,b,c,d,e'!F688</f>
        <v>29.350000381469702</v>
      </c>
      <c r="G688" s="157">
        <f>'2.40-a,b,c,d,e'!G688</f>
        <v>190.00053405760298</v>
      </c>
      <c r="H688" s="157">
        <f t="shared" si="70"/>
        <v>8232.6179238945915</v>
      </c>
      <c r="I688" s="157">
        <f t="shared" si="71"/>
        <v>0</v>
      </c>
      <c r="J688" s="157">
        <f t="shared" si="72"/>
        <v>8232.6179238945915</v>
      </c>
      <c r="K688" s="157">
        <f t="shared" si="73"/>
        <v>69.99969482420147</v>
      </c>
      <c r="L688" s="157">
        <f t="shared" si="74"/>
        <v>8162.61822907039</v>
      </c>
      <c r="M688" s="167">
        <f t="shared" si="75"/>
        <v>0</v>
      </c>
      <c r="N688" s="167">
        <f t="shared" si="76"/>
        <v>0</v>
      </c>
    </row>
    <row r="689" spans="1:14" ht="15" customHeight="1" x14ac:dyDescent="0.2">
      <c r="A689" s="152"/>
      <c r="B689" s="152"/>
      <c r="C689" s="152"/>
      <c r="D689" s="152"/>
      <c r="E689" s="153">
        <f>'2.40-a,b,c,d,e'!E689</f>
        <v>37769.166666666664</v>
      </c>
      <c r="F689" s="157">
        <f>'2.40-a,b,c,d,e'!F689</f>
        <v>28.579999923706001</v>
      </c>
      <c r="G689" s="157">
        <f>'2.40-a,b,c,d,e'!G689</f>
        <v>-770.0004577637003</v>
      </c>
      <c r="H689" s="157">
        <f t="shared" si="70"/>
        <v>7392.61777130669</v>
      </c>
      <c r="I689" s="157">
        <f t="shared" si="71"/>
        <v>0</v>
      </c>
      <c r="J689" s="157">
        <f t="shared" si="72"/>
        <v>7392.61777130669</v>
      </c>
      <c r="K689" s="157">
        <f t="shared" si="73"/>
        <v>0</v>
      </c>
      <c r="L689" s="157">
        <f t="shared" si="74"/>
        <v>7392.61777130669</v>
      </c>
      <c r="M689" s="167">
        <f t="shared" si="75"/>
        <v>0</v>
      </c>
      <c r="N689" s="167">
        <f t="shared" si="76"/>
        <v>0</v>
      </c>
    </row>
    <row r="690" spans="1:14" ht="15" customHeight="1" x14ac:dyDescent="0.2">
      <c r="A690" s="152"/>
      <c r="B690" s="152"/>
      <c r="C690" s="152"/>
      <c r="D690" s="152"/>
      <c r="E690" s="153">
        <f>'2.40-a,b,c,d,e'!E690</f>
        <v>37770.166666666664</v>
      </c>
      <c r="F690" s="157">
        <f>'2.40-a,b,c,d,e'!F690</f>
        <v>29.100000381469702</v>
      </c>
      <c r="G690" s="157">
        <f>'2.40-a,b,c,d,e'!G690</f>
        <v>520.0004577637003</v>
      </c>
      <c r="H690" s="157">
        <f t="shared" si="70"/>
        <v>7912.61822907039</v>
      </c>
      <c r="I690" s="157">
        <f t="shared" si="71"/>
        <v>0</v>
      </c>
      <c r="J690" s="157">
        <f t="shared" si="72"/>
        <v>7912.61822907039</v>
      </c>
      <c r="K690" s="157">
        <f t="shared" si="73"/>
        <v>0</v>
      </c>
      <c r="L690" s="157">
        <f t="shared" si="74"/>
        <v>7912.61822907039</v>
      </c>
      <c r="M690" s="167">
        <f t="shared" si="75"/>
        <v>0</v>
      </c>
      <c r="N690" s="167">
        <f t="shared" si="76"/>
        <v>0</v>
      </c>
    </row>
    <row r="691" spans="1:14" ht="15" customHeight="1" x14ac:dyDescent="0.2">
      <c r="A691" s="152"/>
      <c r="B691" s="152"/>
      <c r="C691" s="152"/>
      <c r="D691" s="152"/>
      <c r="E691" s="153">
        <f>'2.40-a,b,c,d,e'!E691</f>
        <v>37771.166666666664</v>
      </c>
      <c r="F691" s="157">
        <f>'2.40-a,b,c,d,e'!F691</f>
        <v>29.559999465942301</v>
      </c>
      <c r="G691" s="157">
        <f>'2.40-a,b,c,d,e'!G691</f>
        <v>459.99908447259941</v>
      </c>
      <c r="H691" s="157">
        <f t="shared" si="70"/>
        <v>8372.617313542989</v>
      </c>
      <c r="I691" s="157">
        <f t="shared" si="71"/>
        <v>0</v>
      </c>
      <c r="J691" s="157">
        <f t="shared" si="72"/>
        <v>8372.617313542989</v>
      </c>
      <c r="K691" s="157">
        <f t="shared" si="73"/>
        <v>209.99908447259895</v>
      </c>
      <c r="L691" s="157">
        <f t="shared" si="74"/>
        <v>8162.61822907039</v>
      </c>
      <c r="M691" s="167">
        <f t="shared" si="75"/>
        <v>0</v>
      </c>
      <c r="N691" s="167">
        <f t="shared" si="76"/>
        <v>0</v>
      </c>
    </row>
    <row r="692" spans="1:14" ht="15" customHeight="1" x14ac:dyDescent="0.2">
      <c r="A692" s="152"/>
      <c r="B692" s="152"/>
      <c r="C692" s="152"/>
      <c r="D692" s="152"/>
      <c r="E692" s="153">
        <f>'2.40-a,b,c,d,e'!E692</f>
        <v>37774.166666666664</v>
      </c>
      <c r="F692" s="157">
        <f>'2.40-a,b,c,d,e'!F692</f>
        <v>30.709999084472599</v>
      </c>
      <c r="G692" s="157">
        <f>'2.40-a,b,c,d,e'!G692</f>
        <v>1149.9996185302982</v>
      </c>
      <c r="H692" s="157">
        <f t="shared" si="70"/>
        <v>9312.617847600688</v>
      </c>
      <c r="I692" s="157">
        <f t="shared" si="71"/>
        <v>0</v>
      </c>
      <c r="J692" s="157">
        <f t="shared" si="72"/>
        <v>9312.617847600688</v>
      </c>
      <c r="K692" s="157">
        <f t="shared" si="73"/>
        <v>1149.999618530298</v>
      </c>
      <c r="L692" s="157">
        <f t="shared" si="74"/>
        <v>8162.61822907039</v>
      </c>
      <c r="M692" s="167">
        <f t="shared" si="75"/>
        <v>0</v>
      </c>
      <c r="N692" s="167">
        <f t="shared" si="76"/>
        <v>0</v>
      </c>
    </row>
    <row r="693" spans="1:14" ht="15" customHeight="1" x14ac:dyDescent="0.2">
      <c r="A693" s="152"/>
      <c r="B693" s="152"/>
      <c r="C693" s="152"/>
      <c r="D693" s="152"/>
      <c r="E693" s="153">
        <f>'2.40-a,b,c,d,e'!E693</f>
        <v>37775.166666666664</v>
      </c>
      <c r="F693" s="157">
        <f>'2.40-a,b,c,d,e'!F693</f>
        <v>30.670000076293899</v>
      </c>
      <c r="G693" s="157">
        <f>'2.40-a,b,c,d,e'!G693</f>
        <v>-39.999008178700279</v>
      </c>
      <c r="H693" s="157">
        <f t="shared" si="70"/>
        <v>8122.61922089169</v>
      </c>
      <c r="I693" s="157">
        <f t="shared" si="71"/>
        <v>0</v>
      </c>
      <c r="J693" s="157">
        <f t="shared" si="72"/>
        <v>8122.61922089169</v>
      </c>
      <c r="K693" s="157">
        <f t="shared" si="73"/>
        <v>0</v>
      </c>
      <c r="L693" s="157">
        <f t="shared" si="74"/>
        <v>8122.61922089169</v>
      </c>
      <c r="M693" s="167">
        <f t="shared" si="75"/>
        <v>0</v>
      </c>
      <c r="N693" s="167">
        <f t="shared" si="76"/>
        <v>0</v>
      </c>
    </row>
    <row r="694" spans="1:14" ht="15" customHeight="1" x14ac:dyDescent="0.2">
      <c r="A694" s="152"/>
      <c r="B694" s="152"/>
      <c r="C694" s="152"/>
      <c r="D694" s="152"/>
      <c r="E694" s="153">
        <f>'2.40-a,b,c,d,e'!E694</f>
        <v>37776.166666666664</v>
      </c>
      <c r="F694" s="157">
        <f>'2.40-a,b,c,d,e'!F694</f>
        <v>30.049999237060501</v>
      </c>
      <c r="G694" s="157">
        <f>'2.40-a,b,c,d,e'!G694</f>
        <v>-620.00083923339844</v>
      </c>
      <c r="H694" s="157">
        <f t="shared" si="70"/>
        <v>7502.6183816582916</v>
      </c>
      <c r="I694" s="157">
        <f t="shared" si="71"/>
        <v>0</v>
      </c>
      <c r="J694" s="157">
        <f t="shared" si="72"/>
        <v>7502.6183816582916</v>
      </c>
      <c r="K694" s="157">
        <f t="shared" si="73"/>
        <v>0</v>
      </c>
      <c r="L694" s="157">
        <f t="shared" si="74"/>
        <v>7502.6183816582916</v>
      </c>
      <c r="M694" s="167">
        <f t="shared" si="75"/>
        <v>0</v>
      </c>
      <c r="N694" s="167">
        <f t="shared" si="76"/>
        <v>0</v>
      </c>
    </row>
    <row r="695" spans="1:14" ht="15" customHeight="1" x14ac:dyDescent="0.2">
      <c r="A695" s="152"/>
      <c r="B695" s="152"/>
      <c r="C695" s="152"/>
      <c r="D695" s="152"/>
      <c r="E695" s="153">
        <f>'2.40-a,b,c,d,e'!E695</f>
        <v>37777.166666666664</v>
      </c>
      <c r="F695" s="157">
        <f>'2.40-a,b,c,d,e'!F695</f>
        <v>30.7399997711181</v>
      </c>
      <c r="G695" s="157">
        <f>'2.40-a,b,c,d,e'!G695</f>
        <v>690.00053405759945</v>
      </c>
      <c r="H695" s="157">
        <f t="shared" si="70"/>
        <v>8192.6189157158915</v>
      </c>
      <c r="I695" s="157">
        <f t="shared" si="71"/>
        <v>0</v>
      </c>
      <c r="J695" s="157">
        <f t="shared" si="72"/>
        <v>8192.6189157158915</v>
      </c>
      <c r="K695" s="157">
        <f t="shared" si="73"/>
        <v>30.000686645501446</v>
      </c>
      <c r="L695" s="157">
        <f t="shared" si="74"/>
        <v>8162.61822907039</v>
      </c>
      <c r="M695" s="167">
        <f t="shared" si="75"/>
        <v>0</v>
      </c>
      <c r="N695" s="167">
        <f t="shared" si="76"/>
        <v>0</v>
      </c>
    </row>
    <row r="696" spans="1:14" ht="15" customHeight="1" x14ac:dyDescent="0.2">
      <c r="A696" s="152"/>
      <c r="B696" s="152"/>
      <c r="C696" s="152"/>
      <c r="D696" s="152"/>
      <c r="E696" s="153">
        <f>'2.40-a,b,c,d,e'!E696</f>
        <v>37778.166666666664</v>
      </c>
      <c r="F696" s="157">
        <f>'2.40-a,b,c,d,e'!F696</f>
        <v>31.280000686645501</v>
      </c>
      <c r="G696" s="157">
        <f>'2.40-a,b,c,d,e'!G696</f>
        <v>540.00091552740059</v>
      </c>
      <c r="H696" s="157">
        <f t="shared" si="70"/>
        <v>8702.6191445977911</v>
      </c>
      <c r="I696" s="157">
        <f t="shared" si="71"/>
        <v>0</v>
      </c>
      <c r="J696" s="157">
        <f t="shared" si="72"/>
        <v>8702.6191445977911</v>
      </c>
      <c r="K696" s="157">
        <f t="shared" si="73"/>
        <v>540.00091552740105</v>
      </c>
      <c r="L696" s="157">
        <f t="shared" si="74"/>
        <v>8162.61822907039</v>
      </c>
      <c r="M696" s="167">
        <f t="shared" si="75"/>
        <v>0</v>
      </c>
      <c r="N696" s="167">
        <f t="shared" si="76"/>
        <v>0</v>
      </c>
    </row>
    <row r="697" spans="1:14" ht="15" customHeight="1" x14ac:dyDescent="0.2">
      <c r="A697" s="152"/>
      <c r="B697" s="152"/>
      <c r="C697" s="152"/>
      <c r="D697" s="152"/>
      <c r="E697" s="153">
        <f>'2.40-a,b,c,d,e'!E697</f>
        <v>37781.166666666664</v>
      </c>
      <c r="F697" s="157">
        <f>'2.40-a,b,c,d,e'!F697</f>
        <v>31.4500007629394</v>
      </c>
      <c r="G697" s="157">
        <f>'2.40-a,b,c,d,e'!G697</f>
        <v>170.00007629389913</v>
      </c>
      <c r="H697" s="157">
        <f t="shared" si="70"/>
        <v>8332.618305364289</v>
      </c>
      <c r="I697" s="157">
        <f t="shared" si="71"/>
        <v>0</v>
      </c>
      <c r="J697" s="157">
        <f t="shared" si="72"/>
        <v>8332.618305364289</v>
      </c>
      <c r="K697" s="157">
        <f t="shared" si="73"/>
        <v>170.00007629389893</v>
      </c>
      <c r="L697" s="157">
        <f t="shared" si="74"/>
        <v>8162.61822907039</v>
      </c>
      <c r="M697" s="167">
        <f t="shared" si="75"/>
        <v>0</v>
      </c>
      <c r="N697" s="167">
        <f t="shared" si="76"/>
        <v>0</v>
      </c>
    </row>
    <row r="698" spans="1:14" ht="15" customHeight="1" x14ac:dyDescent="0.2">
      <c r="A698" s="152"/>
      <c r="B698" s="152"/>
      <c r="C698" s="152"/>
      <c r="D698" s="152"/>
      <c r="E698" s="153">
        <f>'2.40-a,b,c,d,e'!E698</f>
        <v>37782.166666666664</v>
      </c>
      <c r="F698" s="157">
        <f>'2.40-a,b,c,d,e'!F698</f>
        <v>31.7299995422363</v>
      </c>
      <c r="G698" s="157">
        <f>'2.40-a,b,c,d,e'!G698</f>
        <v>279.9987792968999</v>
      </c>
      <c r="H698" s="157">
        <f t="shared" si="70"/>
        <v>8442.6170083672896</v>
      </c>
      <c r="I698" s="157">
        <f t="shared" si="71"/>
        <v>0</v>
      </c>
      <c r="J698" s="157">
        <f t="shared" si="72"/>
        <v>8442.6170083672896</v>
      </c>
      <c r="K698" s="157">
        <f t="shared" si="73"/>
        <v>279.99877929689956</v>
      </c>
      <c r="L698" s="157">
        <f t="shared" si="74"/>
        <v>8162.61822907039</v>
      </c>
      <c r="M698" s="167">
        <f t="shared" si="75"/>
        <v>0</v>
      </c>
      <c r="N698" s="167">
        <f t="shared" si="76"/>
        <v>0</v>
      </c>
    </row>
    <row r="699" spans="1:14" ht="15" customHeight="1" x14ac:dyDescent="0.2">
      <c r="A699" s="152"/>
      <c r="B699" s="152"/>
      <c r="C699" s="152"/>
      <c r="D699" s="152"/>
      <c r="E699" s="153">
        <f>'2.40-a,b,c,d,e'!E699</f>
        <v>37783.166666666664</v>
      </c>
      <c r="F699" s="157">
        <f>'2.40-a,b,c,d,e'!F699</f>
        <v>32.360000610351499</v>
      </c>
      <c r="G699" s="157">
        <f>'2.40-a,b,c,d,e'!G699</f>
        <v>630.0010681151989</v>
      </c>
      <c r="H699" s="157">
        <f t="shared" si="70"/>
        <v>8792.6192971855889</v>
      </c>
      <c r="I699" s="157">
        <f t="shared" si="71"/>
        <v>0</v>
      </c>
      <c r="J699" s="157">
        <f t="shared" si="72"/>
        <v>8792.6192971855889</v>
      </c>
      <c r="K699" s="157">
        <f t="shared" si="73"/>
        <v>630.0010681151989</v>
      </c>
      <c r="L699" s="157">
        <f t="shared" si="74"/>
        <v>8162.61822907039</v>
      </c>
      <c r="M699" s="167">
        <f t="shared" si="75"/>
        <v>0</v>
      </c>
      <c r="N699" s="167">
        <f t="shared" si="76"/>
        <v>0</v>
      </c>
    </row>
    <row r="700" spans="1:14" ht="15" customHeight="1" x14ac:dyDescent="0.2">
      <c r="A700" s="152"/>
      <c r="B700" s="152"/>
      <c r="C700" s="152"/>
      <c r="D700" s="152"/>
      <c r="E700" s="153">
        <f>'2.40-a,b,c,d,e'!E700</f>
        <v>37784.166666666664</v>
      </c>
      <c r="F700" s="157">
        <f>'2.40-a,b,c,d,e'!F700</f>
        <v>31.5100002288818</v>
      </c>
      <c r="G700" s="157">
        <f>'2.40-a,b,c,d,e'!G700</f>
        <v>-850.00038146969814</v>
      </c>
      <c r="H700" s="157">
        <f t="shared" si="70"/>
        <v>7312.6178476006917</v>
      </c>
      <c r="I700" s="157">
        <f t="shared" si="71"/>
        <v>0</v>
      </c>
      <c r="J700" s="157">
        <f t="shared" si="72"/>
        <v>7312.6178476006917</v>
      </c>
      <c r="K700" s="157">
        <f t="shared" si="73"/>
        <v>0</v>
      </c>
      <c r="L700" s="157">
        <f t="shared" si="74"/>
        <v>7312.6178476006917</v>
      </c>
      <c r="M700" s="167">
        <f t="shared" si="75"/>
        <v>0</v>
      </c>
      <c r="N700" s="167">
        <f t="shared" si="76"/>
        <v>0</v>
      </c>
    </row>
    <row r="701" spans="1:14" ht="15" customHeight="1" x14ac:dyDescent="0.2">
      <c r="A701" s="152"/>
      <c r="B701" s="152"/>
      <c r="C701" s="152"/>
      <c r="D701" s="152"/>
      <c r="E701" s="153">
        <f>'2.40-a,b,c,d,e'!E701</f>
        <v>37785.166666666664</v>
      </c>
      <c r="F701" s="157">
        <f>'2.40-a,b,c,d,e'!F701</f>
        <v>30.649999618530199</v>
      </c>
      <c r="G701" s="157">
        <f>'2.40-a,b,c,d,e'!G701</f>
        <v>-860.00061035160161</v>
      </c>
      <c r="H701" s="157">
        <f t="shared" si="70"/>
        <v>6452.6172372490901</v>
      </c>
      <c r="I701" s="157">
        <f t="shared" si="71"/>
        <v>0</v>
      </c>
      <c r="J701" s="157">
        <f t="shared" si="72"/>
        <v>6452.6172372490901</v>
      </c>
      <c r="K701" s="157">
        <f t="shared" si="73"/>
        <v>0</v>
      </c>
      <c r="L701" s="157">
        <f t="shared" si="74"/>
        <v>6452.6172372490901</v>
      </c>
      <c r="M701" s="167">
        <f t="shared" si="75"/>
        <v>0</v>
      </c>
      <c r="N701" s="167">
        <f t="shared" si="76"/>
        <v>0</v>
      </c>
    </row>
    <row r="702" spans="1:14" ht="15" customHeight="1" x14ac:dyDescent="0.2">
      <c r="A702" s="152"/>
      <c r="B702" s="152"/>
      <c r="C702" s="152"/>
      <c r="D702" s="152"/>
      <c r="E702" s="153">
        <f>'2.40-a,b,c,d,e'!E702</f>
        <v>37788.166666666664</v>
      </c>
      <c r="F702" s="157">
        <f>'2.40-a,b,c,d,e'!F702</f>
        <v>31.1800003051757</v>
      </c>
      <c r="G702" s="157">
        <f>'2.40-a,b,c,d,e'!G702</f>
        <v>530.00068664550076</v>
      </c>
      <c r="H702" s="157">
        <f t="shared" si="70"/>
        <v>6982.6179238945906</v>
      </c>
      <c r="I702" s="157">
        <f t="shared" si="71"/>
        <v>0</v>
      </c>
      <c r="J702" s="157">
        <f t="shared" si="72"/>
        <v>6982.6179238945906</v>
      </c>
      <c r="K702" s="157">
        <f t="shared" si="73"/>
        <v>0</v>
      </c>
      <c r="L702" s="157">
        <f t="shared" si="74"/>
        <v>6982.6179238945906</v>
      </c>
      <c r="M702" s="167">
        <f t="shared" si="75"/>
        <v>0</v>
      </c>
      <c r="N702" s="167">
        <f t="shared" si="76"/>
        <v>0</v>
      </c>
    </row>
    <row r="703" spans="1:14" ht="15" customHeight="1" x14ac:dyDescent="0.2">
      <c r="A703" s="152"/>
      <c r="B703" s="152"/>
      <c r="C703" s="152"/>
      <c r="D703" s="152"/>
      <c r="E703" s="153">
        <f>'2.40-a,b,c,d,e'!E703</f>
        <v>37789.166666666664</v>
      </c>
      <c r="F703" s="157">
        <f>'2.40-a,b,c,d,e'!F703</f>
        <v>31.069999694824201</v>
      </c>
      <c r="G703" s="157">
        <f>'2.40-a,b,c,d,e'!G703</f>
        <v>-110.00061035149855</v>
      </c>
      <c r="H703" s="157">
        <f t="shared" si="70"/>
        <v>6872.6173135430918</v>
      </c>
      <c r="I703" s="157">
        <f t="shared" si="71"/>
        <v>0</v>
      </c>
      <c r="J703" s="157">
        <f t="shared" si="72"/>
        <v>6872.6173135430918</v>
      </c>
      <c r="K703" s="157">
        <f t="shared" si="73"/>
        <v>0</v>
      </c>
      <c r="L703" s="157">
        <f t="shared" si="74"/>
        <v>6872.6173135430918</v>
      </c>
      <c r="M703" s="167">
        <f t="shared" si="75"/>
        <v>0</v>
      </c>
      <c r="N703" s="167">
        <f t="shared" si="76"/>
        <v>0</v>
      </c>
    </row>
    <row r="704" spans="1:14" ht="15" customHeight="1" x14ac:dyDescent="0.2">
      <c r="A704" s="152"/>
      <c r="B704" s="152"/>
      <c r="C704" s="152"/>
      <c r="D704" s="152"/>
      <c r="E704" s="153">
        <f>'2.40-a,b,c,d,e'!E704</f>
        <v>37790.166666666664</v>
      </c>
      <c r="F704" s="157">
        <f>'2.40-a,b,c,d,e'!F704</f>
        <v>30.360000610351499</v>
      </c>
      <c r="G704" s="157">
        <f>'2.40-a,b,c,d,e'!G704</f>
        <v>-709.99908447270241</v>
      </c>
      <c r="H704" s="157">
        <f t="shared" si="70"/>
        <v>6162.6182290703891</v>
      </c>
      <c r="I704" s="157">
        <f t="shared" si="71"/>
        <v>0</v>
      </c>
      <c r="J704" s="157">
        <f t="shared" si="72"/>
        <v>6162.6182290703891</v>
      </c>
      <c r="K704" s="157">
        <f t="shared" si="73"/>
        <v>0</v>
      </c>
      <c r="L704" s="157">
        <f t="shared" si="74"/>
        <v>6162.6182290703891</v>
      </c>
      <c r="M704" s="167">
        <f t="shared" si="75"/>
        <v>0</v>
      </c>
      <c r="N704" s="167">
        <f t="shared" si="76"/>
        <v>0</v>
      </c>
    </row>
    <row r="705" spans="1:14" ht="15" customHeight="1" x14ac:dyDescent="0.2">
      <c r="A705" s="152"/>
      <c r="B705" s="152"/>
      <c r="C705" s="152"/>
      <c r="D705" s="152"/>
      <c r="E705" s="153">
        <f>'2.40-a,b,c,d,e'!E705</f>
        <v>37791.166666666664</v>
      </c>
      <c r="F705" s="157">
        <f>'2.40-a,b,c,d,e'!F705</f>
        <v>29.959999084472599</v>
      </c>
      <c r="G705" s="157">
        <f>'2.40-a,b,c,d,e'!G705</f>
        <v>-400.00152587889914</v>
      </c>
      <c r="H705" s="157">
        <f t="shared" si="70"/>
        <v>5762.6167031914902</v>
      </c>
      <c r="I705" s="157">
        <f t="shared" si="71"/>
        <v>2400.0015258788999</v>
      </c>
      <c r="J705" s="157">
        <f t="shared" si="72"/>
        <v>8162.61822907039</v>
      </c>
      <c r="K705" s="157">
        <f t="shared" si="73"/>
        <v>0</v>
      </c>
      <c r="L705" s="157">
        <f t="shared" si="74"/>
        <v>8162.61822907039</v>
      </c>
      <c r="M705" s="167">
        <f t="shared" si="75"/>
        <v>1</v>
      </c>
      <c r="N705" s="167">
        <f t="shared" si="76"/>
        <v>0</v>
      </c>
    </row>
    <row r="706" spans="1:14" ht="15" customHeight="1" x14ac:dyDescent="0.2">
      <c r="A706" s="152"/>
      <c r="B706" s="152"/>
      <c r="C706" s="152"/>
      <c r="D706" s="152"/>
      <c r="E706" s="153">
        <f>'2.40-a,b,c,d,e'!E706</f>
        <v>37792.166666666664</v>
      </c>
      <c r="F706" s="157">
        <f>'2.40-a,b,c,d,e'!F706</f>
        <v>30.819999694824201</v>
      </c>
      <c r="G706" s="157">
        <f>'2.40-a,b,c,d,e'!G706</f>
        <v>860.00061035160161</v>
      </c>
      <c r="H706" s="157">
        <f t="shared" si="70"/>
        <v>9022.6188394219917</v>
      </c>
      <c r="I706" s="157">
        <f t="shared" si="71"/>
        <v>0</v>
      </c>
      <c r="J706" s="157">
        <f t="shared" si="72"/>
        <v>9022.6188394219917</v>
      </c>
      <c r="K706" s="157">
        <f t="shared" si="73"/>
        <v>860.00061035160161</v>
      </c>
      <c r="L706" s="157">
        <f t="shared" si="74"/>
        <v>8162.61822907039</v>
      </c>
      <c r="M706" s="167">
        <f t="shared" si="75"/>
        <v>0</v>
      </c>
      <c r="N706" s="167">
        <f t="shared" si="76"/>
        <v>0</v>
      </c>
    </row>
    <row r="707" spans="1:14" ht="15" customHeight="1" x14ac:dyDescent="0.2">
      <c r="A707" s="152"/>
      <c r="B707" s="152"/>
      <c r="C707" s="152"/>
      <c r="D707" s="152"/>
      <c r="E707" s="153">
        <f>'2.40-a,b,c,d,e'!E707</f>
        <v>37795.166666666664</v>
      </c>
      <c r="F707" s="157">
        <f>'2.40-a,b,c,d,e'!F707</f>
        <v>29.170000076293899</v>
      </c>
      <c r="G707" s="157">
        <f>'2.40-a,b,c,d,e'!G707</f>
        <v>-1649.9996185303019</v>
      </c>
      <c r="H707" s="157">
        <f t="shared" si="70"/>
        <v>6512.6186105400884</v>
      </c>
      <c r="I707" s="157">
        <f t="shared" si="71"/>
        <v>0</v>
      </c>
      <c r="J707" s="157">
        <f t="shared" si="72"/>
        <v>6512.6186105400884</v>
      </c>
      <c r="K707" s="157">
        <f t="shared" si="73"/>
        <v>0</v>
      </c>
      <c r="L707" s="157">
        <f t="shared" si="74"/>
        <v>6512.6186105400884</v>
      </c>
      <c r="M707" s="167">
        <f t="shared" si="75"/>
        <v>0</v>
      </c>
      <c r="N707" s="167">
        <f t="shared" si="76"/>
        <v>0</v>
      </c>
    </row>
    <row r="708" spans="1:14" ht="15" customHeight="1" x14ac:dyDescent="0.2">
      <c r="A708" s="152"/>
      <c r="B708" s="152"/>
      <c r="C708" s="152"/>
      <c r="D708" s="152"/>
      <c r="E708" s="153">
        <f>'2.40-a,b,c,d,e'!E708</f>
        <v>37796.166666666664</v>
      </c>
      <c r="F708" s="157">
        <f>'2.40-a,b,c,d,e'!F708</f>
        <v>28.780000686645501</v>
      </c>
      <c r="G708" s="157">
        <f>'2.40-a,b,c,d,e'!G708</f>
        <v>-389.99938964839839</v>
      </c>
      <c r="H708" s="157">
        <f t="shared" ref="H708:H771" si="77">L707+G708</f>
        <v>6122.61922089169</v>
      </c>
      <c r="I708" s="157">
        <f t="shared" ref="I708:I771" si="78">IF(H708&lt;$B$13,$B$14-H708,0)</f>
        <v>0</v>
      </c>
      <c r="J708" s="157">
        <f t="shared" ref="J708:J771" si="79">H708+I708</f>
        <v>6122.61922089169</v>
      </c>
      <c r="K708" s="157">
        <f t="shared" ref="K708:K771" si="80">MAX(J708-$B$14,0)</f>
        <v>0</v>
      </c>
      <c r="L708" s="157">
        <f t="shared" ref="L708:L771" si="81">J708-K708</f>
        <v>6122.61922089169</v>
      </c>
      <c r="M708" s="167">
        <f t="shared" ref="M708:M771" si="82">IF(I708&gt;0,1,0)</f>
        <v>0</v>
      </c>
      <c r="N708" s="167">
        <f t="shared" ref="N708:N771" si="83">IF(H708&lt;0,1,0)</f>
        <v>0</v>
      </c>
    </row>
    <row r="709" spans="1:14" ht="15" customHeight="1" x14ac:dyDescent="0.2">
      <c r="A709" s="152"/>
      <c r="B709" s="152"/>
      <c r="C709" s="152"/>
      <c r="D709" s="152"/>
      <c r="E709" s="153">
        <f>'2.40-a,b,c,d,e'!E709</f>
        <v>37797.166666666664</v>
      </c>
      <c r="F709" s="157">
        <f>'2.40-a,b,c,d,e'!F709</f>
        <v>29.9500007629394</v>
      </c>
      <c r="G709" s="157">
        <f>'2.40-a,b,c,d,e'!G709</f>
        <v>1170.0000762938992</v>
      </c>
      <c r="H709" s="157">
        <f t="shared" si="77"/>
        <v>7292.6192971855889</v>
      </c>
      <c r="I709" s="157">
        <f t="shared" si="78"/>
        <v>0</v>
      </c>
      <c r="J709" s="157">
        <f t="shared" si="79"/>
        <v>7292.6192971855889</v>
      </c>
      <c r="K709" s="157">
        <f t="shared" si="80"/>
        <v>0</v>
      </c>
      <c r="L709" s="157">
        <f t="shared" si="81"/>
        <v>7292.6192971855889</v>
      </c>
      <c r="M709" s="167">
        <f t="shared" si="82"/>
        <v>0</v>
      </c>
      <c r="N709" s="167">
        <f t="shared" si="83"/>
        <v>0</v>
      </c>
    </row>
    <row r="710" spans="1:14" ht="15" customHeight="1" x14ac:dyDescent="0.2">
      <c r="A710" s="152"/>
      <c r="B710" s="152"/>
      <c r="C710" s="152"/>
      <c r="D710" s="152"/>
      <c r="E710" s="153">
        <f>'2.40-a,b,c,d,e'!E710</f>
        <v>37798.166666666664</v>
      </c>
      <c r="F710" s="157">
        <f>'2.40-a,b,c,d,e'!F710</f>
        <v>29.0100002288818</v>
      </c>
      <c r="G710" s="157">
        <f>'2.40-a,b,c,d,e'!G710</f>
        <v>-940.00053405759945</v>
      </c>
      <c r="H710" s="157">
        <f t="shared" si="77"/>
        <v>6352.61876312799</v>
      </c>
      <c r="I710" s="157">
        <f t="shared" si="78"/>
        <v>0</v>
      </c>
      <c r="J710" s="157">
        <f t="shared" si="79"/>
        <v>6352.61876312799</v>
      </c>
      <c r="K710" s="157">
        <f t="shared" si="80"/>
        <v>0</v>
      </c>
      <c r="L710" s="157">
        <f t="shared" si="81"/>
        <v>6352.61876312799</v>
      </c>
      <c r="M710" s="167">
        <f t="shared" si="82"/>
        <v>0</v>
      </c>
      <c r="N710" s="167">
        <f t="shared" si="83"/>
        <v>0</v>
      </c>
    </row>
    <row r="711" spans="1:14" ht="15" customHeight="1" x14ac:dyDescent="0.2">
      <c r="A711" s="152"/>
      <c r="B711" s="152"/>
      <c r="C711" s="152"/>
      <c r="D711" s="152"/>
      <c r="E711" s="153">
        <f>'2.40-a,b,c,d,e'!E711</f>
        <v>37799.166666666664</v>
      </c>
      <c r="F711" s="157">
        <f>'2.40-a,b,c,d,e'!F711</f>
        <v>29.270000457763601</v>
      </c>
      <c r="G711" s="157">
        <f>'2.40-a,b,c,d,e'!G711</f>
        <v>260.00022888180041</v>
      </c>
      <c r="H711" s="157">
        <f t="shared" si="77"/>
        <v>6612.6189920097904</v>
      </c>
      <c r="I711" s="157">
        <f t="shared" si="78"/>
        <v>0</v>
      </c>
      <c r="J711" s="157">
        <f t="shared" si="79"/>
        <v>6612.6189920097904</v>
      </c>
      <c r="K711" s="157">
        <f t="shared" si="80"/>
        <v>0</v>
      </c>
      <c r="L711" s="157">
        <f t="shared" si="81"/>
        <v>6612.6189920097904</v>
      </c>
      <c r="M711" s="167">
        <f t="shared" si="82"/>
        <v>0</v>
      </c>
      <c r="N711" s="167">
        <f t="shared" si="83"/>
        <v>0</v>
      </c>
    </row>
    <row r="712" spans="1:14" ht="15" customHeight="1" x14ac:dyDescent="0.2">
      <c r="A712" s="152"/>
      <c r="B712" s="152"/>
      <c r="C712" s="152"/>
      <c r="D712" s="152"/>
      <c r="E712" s="153">
        <f>'2.40-a,b,c,d,e'!E712</f>
        <v>37802.166666666664</v>
      </c>
      <c r="F712" s="157">
        <f>'2.40-a,b,c,d,e'!F712</f>
        <v>30.190000534057599</v>
      </c>
      <c r="G712" s="157">
        <f>'2.40-a,b,c,d,e'!G712</f>
        <v>920.00007629399863</v>
      </c>
      <c r="H712" s="157">
        <f t="shared" si="77"/>
        <v>7532.6190683037894</v>
      </c>
      <c r="I712" s="157">
        <f t="shared" si="78"/>
        <v>0</v>
      </c>
      <c r="J712" s="157">
        <f t="shared" si="79"/>
        <v>7532.6190683037894</v>
      </c>
      <c r="K712" s="157">
        <f t="shared" si="80"/>
        <v>0</v>
      </c>
      <c r="L712" s="157">
        <f t="shared" si="81"/>
        <v>7532.6190683037894</v>
      </c>
      <c r="M712" s="167">
        <f t="shared" si="82"/>
        <v>0</v>
      </c>
      <c r="N712" s="167">
        <f t="shared" si="83"/>
        <v>0</v>
      </c>
    </row>
    <row r="713" spans="1:14" ht="15" customHeight="1" x14ac:dyDescent="0.2">
      <c r="A713" s="152"/>
      <c r="B713" s="152"/>
      <c r="C713" s="152"/>
      <c r="D713" s="152"/>
      <c r="E713" s="153">
        <f>'2.40-a,b,c,d,e'!E713</f>
        <v>37803.166666666664</v>
      </c>
      <c r="F713" s="157">
        <f>'2.40-a,b,c,d,e'!F713</f>
        <v>30.399999618530199</v>
      </c>
      <c r="G713" s="157">
        <f>'2.40-a,b,c,d,e'!G713</f>
        <v>209.99908447259941</v>
      </c>
      <c r="H713" s="157">
        <f t="shared" si="77"/>
        <v>7742.6181527763893</v>
      </c>
      <c r="I713" s="157">
        <f t="shared" si="78"/>
        <v>0</v>
      </c>
      <c r="J713" s="157">
        <f t="shared" si="79"/>
        <v>7742.6181527763893</v>
      </c>
      <c r="K713" s="157">
        <f t="shared" si="80"/>
        <v>0</v>
      </c>
      <c r="L713" s="157">
        <f t="shared" si="81"/>
        <v>7742.6181527763893</v>
      </c>
      <c r="M713" s="167">
        <f t="shared" si="82"/>
        <v>0</v>
      </c>
      <c r="N713" s="167">
        <f t="shared" si="83"/>
        <v>0</v>
      </c>
    </row>
    <row r="714" spans="1:14" ht="15" customHeight="1" x14ac:dyDescent="0.2">
      <c r="A714" s="152"/>
      <c r="B714" s="152"/>
      <c r="C714" s="152"/>
      <c r="D714" s="152"/>
      <c r="E714" s="153">
        <f>'2.40-a,b,c,d,e'!E714</f>
        <v>37804.166666666664</v>
      </c>
      <c r="F714" s="157">
        <f>'2.40-a,b,c,d,e'!F714</f>
        <v>30.149999618530199</v>
      </c>
      <c r="G714" s="157">
        <f>'2.40-a,b,c,d,e'!G714</f>
        <v>-250</v>
      </c>
      <c r="H714" s="157">
        <f t="shared" si="77"/>
        <v>7492.6181527763893</v>
      </c>
      <c r="I714" s="157">
        <f t="shared" si="78"/>
        <v>0</v>
      </c>
      <c r="J714" s="157">
        <f t="shared" si="79"/>
        <v>7492.6181527763893</v>
      </c>
      <c r="K714" s="157">
        <f t="shared" si="80"/>
        <v>0</v>
      </c>
      <c r="L714" s="157">
        <f t="shared" si="81"/>
        <v>7492.6181527763893</v>
      </c>
      <c r="M714" s="167">
        <f t="shared" si="82"/>
        <v>0</v>
      </c>
      <c r="N714" s="167">
        <f t="shared" si="83"/>
        <v>0</v>
      </c>
    </row>
    <row r="715" spans="1:14" ht="15" customHeight="1" x14ac:dyDescent="0.2">
      <c r="A715" s="152"/>
      <c r="B715" s="152"/>
      <c r="C715" s="152"/>
      <c r="D715" s="152"/>
      <c r="E715" s="153">
        <f>'2.40-a,b,c,d,e'!E715</f>
        <v>37805.166666666664</v>
      </c>
      <c r="F715" s="157">
        <f>'2.40-a,b,c,d,e'!F715</f>
        <v>30.420000076293899</v>
      </c>
      <c r="G715" s="157">
        <f>'2.40-a,b,c,d,e'!G715</f>
        <v>270.0004577637003</v>
      </c>
      <c r="H715" s="157">
        <f t="shared" si="77"/>
        <v>7762.6186105400893</v>
      </c>
      <c r="I715" s="157">
        <f t="shared" si="78"/>
        <v>0</v>
      </c>
      <c r="J715" s="157">
        <f t="shared" si="79"/>
        <v>7762.6186105400893</v>
      </c>
      <c r="K715" s="157">
        <f t="shared" si="80"/>
        <v>0</v>
      </c>
      <c r="L715" s="157">
        <f t="shared" si="81"/>
        <v>7762.6186105400893</v>
      </c>
      <c r="M715" s="167">
        <f t="shared" si="82"/>
        <v>0</v>
      </c>
      <c r="N715" s="167">
        <f t="shared" si="83"/>
        <v>0</v>
      </c>
    </row>
    <row r="716" spans="1:14" ht="15" customHeight="1" x14ac:dyDescent="0.2">
      <c r="A716" s="152"/>
      <c r="B716" s="152"/>
      <c r="C716" s="152"/>
      <c r="D716" s="152"/>
      <c r="E716" s="153">
        <f>'2.40-a,b,c,d,e'!E716</f>
        <v>37809.166666666664</v>
      </c>
      <c r="F716" s="157">
        <f>'2.40-a,b,c,d,e'!F716</f>
        <v>30.129999160766602</v>
      </c>
      <c r="G716" s="157">
        <f>'2.40-a,b,c,d,e'!G716</f>
        <v>-290.00091552729759</v>
      </c>
      <c r="H716" s="157">
        <f t="shared" si="77"/>
        <v>7472.617695012792</v>
      </c>
      <c r="I716" s="157">
        <f t="shared" si="78"/>
        <v>0</v>
      </c>
      <c r="J716" s="157">
        <f t="shared" si="79"/>
        <v>7472.617695012792</v>
      </c>
      <c r="K716" s="157">
        <f t="shared" si="80"/>
        <v>0</v>
      </c>
      <c r="L716" s="157">
        <f t="shared" si="81"/>
        <v>7472.617695012792</v>
      </c>
      <c r="M716" s="167">
        <f t="shared" si="82"/>
        <v>0</v>
      </c>
      <c r="N716" s="167">
        <f t="shared" si="83"/>
        <v>0</v>
      </c>
    </row>
    <row r="717" spans="1:14" ht="15" customHeight="1" x14ac:dyDescent="0.2">
      <c r="A717" s="152"/>
      <c r="B717" s="152"/>
      <c r="C717" s="152"/>
      <c r="D717" s="152"/>
      <c r="E717" s="153">
        <f>'2.40-a,b,c,d,e'!E717</f>
        <v>37810.166666666664</v>
      </c>
      <c r="F717" s="157">
        <f>'2.40-a,b,c,d,e'!F717</f>
        <v>30.2199993133544</v>
      </c>
      <c r="G717" s="157">
        <f>'2.40-a,b,c,d,e'!G717</f>
        <v>90.000152587798254</v>
      </c>
      <c r="H717" s="157">
        <f t="shared" si="77"/>
        <v>7562.6178476005898</v>
      </c>
      <c r="I717" s="157">
        <f t="shared" si="78"/>
        <v>0</v>
      </c>
      <c r="J717" s="157">
        <f t="shared" si="79"/>
        <v>7562.6178476005898</v>
      </c>
      <c r="K717" s="157">
        <f t="shared" si="80"/>
        <v>0</v>
      </c>
      <c r="L717" s="157">
        <f t="shared" si="81"/>
        <v>7562.6178476005898</v>
      </c>
      <c r="M717" s="167">
        <f t="shared" si="82"/>
        <v>0</v>
      </c>
      <c r="N717" s="167">
        <f t="shared" si="83"/>
        <v>0</v>
      </c>
    </row>
    <row r="718" spans="1:14" ht="15" customHeight="1" x14ac:dyDescent="0.2">
      <c r="A718" s="152"/>
      <c r="B718" s="152"/>
      <c r="C718" s="152"/>
      <c r="D718" s="152"/>
      <c r="E718" s="153">
        <f>'2.40-a,b,c,d,e'!E718</f>
        <v>37811.166666666664</v>
      </c>
      <c r="F718" s="157">
        <f>'2.40-a,b,c,d,e'!F718</f>
        <v>30.879999160766602</v>
      </c>
      <c r="G718" s="157">
        <f>'2.40-a,b,c,d,e'!G718</f>
        <v>659.99984741220169</v>
      </c>
      <c r="H718" s="157">
        <f t="shared" si="77"/>
        <v>8222.617695012792</v>
      </c>
      <c r="I718" s="157">
        <f t="shared" si="78"/>
        <v>0</v>
      </c>
      <c r="J718" s="157">
        <f t="shared" si="79"/>
        <v>8222.617695012792</v>
      </c>
      <c r="K718" s="157">
        <f t="shared" si="80"/>
        <v>59.999465942401912</v>
      </c>
      <c r="L718" s="157">
        <f t="shared" si="81"/>
        <v>8162.61822907039</v>
      </c>
      <c r="M718" s="167">
        <f t="shared" si="82"/>
        <v>0</v>
      </c>
      <c r="N718" s="167">
        <f t="shared" si="83"/>
        <v>0</v>
      </c>
    </row>
    <row r="719" spans="1:14" ht="15" customHeight="1" x14ac:dyDescent="0.2">
      <c r="A719" s="152"/>
      <c r="B719" s="152"/>
      <c r="C719" s="152"/>
      <c r="D719" s="152"/>
      <c r="E719" s="153">
        <f>'2.40-a,b,c,d,e'!E719</f>
        <v>37812.166666666664</v>
      </c>
      <c r="F719" s="157">
        <f>'2.40-a,b,c,d,e'!F719</f>
        <v>31.059999465942301</v>
      </c>
      <c r="G719" s="157">
        <f>'2.40-a,b,c,d,e'!G719</f>
        <v>180.00030517569954</v>
      </c>
      <c r="H719" s="157">
        <f t="shared" si="77"/>
        <v>8342.6185342460903</v>
      </c>
      <c r="I719" s="157">
        <f t="shared" si="78"/>
        <v>0</v>
      </c>
      <c r="J719" s="157">
        <f t="shared" si="79"/>
        <v>8342.6185342460903</v>
      </c>
      <c r="K719" s="157">
        <f t="shared" si="80"/>
        <v>180.0003051757003</v>
      </c>
      <c r="L719" s="157">
        <f t="shared" si="81"/>
        <v>8162.61822907039</v>
      </c>
      <c r="M719" s="167">
        <f t="shared" si="82"/>
        <v>0</v>
      </c>
      <c r="N719" s="167">
        <f t="shared" si="83"/>
        <v>0</v>
      </c>
    </row>
    <row r="720" spans="1:14" ht="15" customHeight="1" x14ac:dyDescent="0.2">
      <c r="A720" s="152"/>
      <c r="B720" s="152"/>
      <c r="C720" s="152"/>
      <c r="D720" s="152"/>
      <c r="E720" s="153">
        <f>'2.40-a,b,c,d,e'!E720</f>
        <v>37813.166666666664</v>
      </c>
      <c r="F720" s="157">
        <f>'2.40-a,b,c,d,e'!F720</f>
        <v>31.280000686645501</v>
      </c>
      <c r="G720" s="157">
        <f>'2.40-a,b,c,d,e'!G720</f>
        <v>220.00122070319961</v>
      </c>
      <c r="H720" s="157">
        <f t="shared" si="77"/>
        <v>8382.6194497735905</v>
      </c>
      <c r="I720" s="157">
        <f t="shared" si="78"/>
        <v>0</v>
      </c>
      <c r="J720" s="157">
        <f t="shared" si="79"/>
        <v>8382.6194497735905</v>
      </c>
      <c r="K720" s="157">
        <f t="shared" si="80"/>
        <v>220.00122070320049</v>
      </c>
      <c r="L720" s="157">
        <f t="shared" si="81"/>
        <v>8162.61822907039</v>
      </c>
      <c r="M720" s="167">
        <f t="shared" si="82"/>
        <v>0</v>
      </c>
      <c r="N720" s="167">
        <f t="shared" si="83"/>
        <v>0</v>
      </c>
    </row>
    <row r="721" spans="1:14" ht="15" customHeight="1" x14ac:dyDescent="0.2">
      <c r="A721" s="152"/>
      <c r="B721" s="152"/>
      <c r="C721" s="152"/>
      <c r="D721" s="152"/>
      <c r="E721" s="153">
        <f>'2.40-a,b,c,d,e'!E721</f>
        <v>37816.166666666664</v>
      </c>
      <c r="F721" s="157">
        <f>'2.40-a,b,c,d,e'!F721</f>
        <v>31.270000457763601</v>
      </c>
      <c r="G721" s="157">
        <f>'2.40-a,b,c,d,e'!G721</f>
        <v>-10.000228881899886</v>
      </c>
      <c r="H721" s="157">
        <f t="shared" si="77"/>
        <v>8152.6180001884904</v>
      </c>
      <c r="I721" s="157">
        <f t="shared" si="78"/>
        <v>0</v>
      </c>
      <c r="J721" s="157">
        <f t="shared" si="79"/>
        <v>8152.6180001884904</v>
      </c>
      <c r="K721" s="157">
        <f t="shared" si="80"/>
        <v>0</v>
      </c>
      <c r="L721" s="157">
        <f t="shared" si="81"/>
        <v>8152.6180001884904</v>
      </c>
      <c r="M721" s="167">
        <f t="shared" si="82"/>
        <v>0</v>
      </c>
      <c r="N721" s="167">
        <f t="shared" si="83"/>
        <v>0</v>
      </c>
    </row>
    <row r="722" spans="1:14" ht="15" customHeight="1" x14ac:dyDescent="0.2">
      <c r="A722" s="152"/>
      <c r="B722" s="152"/>
      <c r="C722" s="152"/>
      <c r="D722" s="152"/>
      <c r="E722" s="153">
        <f>'2.40-a,b,c,d,e'!E722</f>
        <v>37817.166666666664</v>
      </c>
      <c r="F722" s="157">
        <f>'2.40-a,b,c,d,e'!F722</f>
        <v>31.620000839233398</v>
      </c>
      <c r="G722" s="157">
        <f>'2.40-a,b,c,d,e'!G722</f>
        <v>350.00038146979762</v>
      </c>
      <c r="H722" s="157">
        <f t="shared" si="77"/>
        <v>8502.6183816582889</v>
      </c>
      <c r="I722" s="157">
        <f t="shared" si="78"/>
        <v>0</v>
      </c>
      <c r="J722" s="157">
        <f t="shared" si="79"/>
        <v>8502.6183816582889</v>
      </c>
      <c r="K722" s="157">
        <f t="shared" si="80"/>
        <v>340.00015258789881</v>
      </c>
      <c r="L722" s="157">
        <f t="shared" si="81"/>
        <v>8162.61822907039</v>
      </c>
      <c r="M722" s="167">
        <f t="shared" si="82"/>
        <v>0</v>
      </c>
      <c r="N722" s="167">
        <f t="shared" si="83"/>
        <v>0</v>
      </c>
    </row>
    <row r="723" spans="1:14" ht="15" customHeight="1" x14ac:dyDescent="0.2">
      <c r="A723" s="152"/>
      <c r="B723" s="152"/>
      <c r="C723" s="152"/>
      <c r="D723" s="152"/>
      <c r="E723" s="153">
        <f>'2.40-a,b,c,d,e'!E723</f>
        <v>37818.166666666664</v>
      </c>
      <c r="F723" s="157">
        <f>'2.40-a,b,c,d,e'!F723</f>
        <v>31.049999237060501</v>
      </c>
      <c r="G723" s="157">
        <f>'2.40-a,b,c,d,e'!G723</f>
        <v>-570.00160217289772</v>
      </c>
      <c r="H723" s="157">
        <f t="shared" si="77"/>
        <v>7592.6166268974921</v>
      </c>
      <c r="I723" s="157">
        <f t="shared" si="78"/>
        <v>0</v>
      </c>
      <c r="J723" s="157">
        <f t="shared" si="79"/>
        <v>7592.6166268974921</v>
      </c>
      <c r="K723" s="157">
        <f t="shared" si="80"/>
        <v>0</v>
      </c>
      <c r="L723" s="157">
        <f t="shared" si="81"/>
        <v>7592.6166268974921</v>
      </c>
      <c r="M723" s="167">
        <f t="shared" si="82"/>
        <v>0</v>
      </c>
      <c r="N723" s="167">
        <f t="shared" si="83"/>
        <v>0</v>
      </c>
    </row>
    <row r="724" spans="1:14" ht="15" customHeight="1" x14ac:dyDescent="0.2">
      <c r="A724" s="152"/>
      <c r="B724" s="152"/>
      <c r="C724" s="152"/>
      <c r="D724" s="152"/>
      <c r="E724" s="153">
        <f>'2.40-a,b,c,d,e'!E724</f>
        <v>37819.166666666664</v>
      </c>
      <c r="F724" s="157">
        <f>'2.40-a,b,c,d,e'!F724</f>
        <v>31.409999847412099</v>
      </c>
      <c r="G724" s="157">
        <f>'2.40-a,b,c,d,e'!G724</f>
        <v>360.00061035159803</v>
      </c>
      <c r="H724" s="157">
        <f t="shared" si="77"/>
        <v>7952.6172372490901</v>
      </c>
      <c r="I724" s="157">
        <f t="shared" si="78"/>
        <v>0</v>
      </c>
      <c r="J724" s="157">
        <f t="shared" si="79"/>
        <v>7952.6172372490901</v>
      </c>
      <c r="K724" s="157">
        <f t="shared" si="80"/>
        <v>0</v>
      </c>
      <c r="L724" s="157">
        <f t="shared" si="81"/>
        <v>7952.6172372490901</v>
      </c>
      <c r="M724" s="167">
        <f t="shared" si="82"/>
        <v>0</v>
      </c>
      <c r="N724" s="167">
        <f t="shared" si="83"/>
        <v>0</v>
      </c>
    </row>
    <row r="725" spans="1:14" ht="15" customHeight="1" x14ac:dyDescent="0.2">
      <c r="A725" s="152"/>
      <c r="B725" s="152"/>
      <c r="C725" s="152"/>
      <c r="D725" s="152"/>
      <c r="E725" s="153">
        <f>'2.40-a,b,c,d,e'!E725</f>
        <v>37820.166666666664</v>
      </c>
      <c r="F725" s="157">
        <f>'2.40-a,b,c,d,e'!F725</f>
        <v>31.959999084472599</v>
      </c>
      <c r="G725" s="157">
        <f>'2.40-a,b,c,d,e'!G725</f>
        <v>549.99923706050072</v>
      </c>
      <c r="H725" s="157">
        <f t="shared" si="77"/>
        <v>8502.6164743095906</v>
      </c>
      <c r="I725" s="157">
        <f t="shared" si="78"/>
        <v>0</v>
      </c>
      <c r="J725" s="157">
        <f t="shared" si="79"/>
        <v>8502.6164743095906</v>
      </c>
      <c r="K725" s="157">
        <f t="shared" si="80"/>
        <v>339.99824523920051</v>
      </c>
      <c r="L725" s="157">
        <f t="shared" si="81"/>
        <v>8162.61822907039</v>
      </c>
      <c r="M725" s="167">
        <f t="shared" si="82"/>
        <v>0</v>
      </c>
      <c r="N725" s="167">
        <f t="shared" si="83"/>
        <v>0</v>
      </c>
    </row>
    <row r="726" spans="1:14" ht="15" customHeight="1" x14ac:dyDescent="0.2">
      <c r="A726" s="152"/>
      <c r="B726" s="152"/>
      <c r="C726" s="152"/>
      <c r="D726" s="152"/>
      <c r="E726" s="153">
        <f>'2.40-a,b,c,d,e'!E726</f>
        <v>37823.166666666664</v>
      </c>
      <c r="F726" s="157">
        <f>'2.40-a,b,c,d,e'!F726</f>
        <v>31.780000686645501</v>
      </c>
      <c r="G726" s="157">
        <f>'2.40-a,b,c,d,e'!G726</f>
        <v>-179.9983978270987</v>
      </c>
      <c r="H726" s="157">
        <f t="shared" si="77"/>
        <v>7982.6198312432916</v>
      </c>
      <c r="I726" s="157">
        <f t="shared" si="78"/>
        <v>0</v>
      </c>
      <c r="J726" s="157">
        <f t="shared" si="79"/>
        <v>7982.6198312432916</v>
      </c>
      <c r="K726" s="157">
        <f t="shared" si="80"/>
        <v>0</v>
      </c>
      <c r="L726" s="157">
        <f t="shared" si="81"/>
        <v>7982.6198312432916</v>
      </c>
      <c r="M726" s="167">
        <f t="shared" si="82"/>
        <v>0</v>
      </c>
      <c r="N726" s="167">
        <f t="shared" si="83"/>
        <v>0</v>
      </c>
    </row>
    <row r="727" spans="1:14" ht="15" customHeight="1" x14ac:dyDescent="0.2">
      <c r="A727" s="152"/>
      <c r="B727" s="152"/>
      <c r="C727" s="152"/>
      <c r="D727" s="152"/>
      <c r="E727" s="153">
        <f>'2.40-a,b,c,d,e'!E727</f>
        <v>37824.166666666664</v>
      </c>
      <c r="F727" s="157">
        <f>'2.40-a,b,c,d,e'!F727</f>
        <v>30.190000534057599</v>
      </c>
      <c r="G727" s="157">
        <f>'2.40-a,b,c,d,e'!G727</f>
        <v>-1590.0001525879013</v>
      </c>
      <c r="H727" s="157">
        <f t="shared" si="77"/>
        <v>6392.6196786553901</v>
      </c>
      <c r="I727" s="157">
        <f t="shared" si="78"/>
        <v>0</v>
      </c>
      <c r="J727" s="157">
        <f t="shared" si="79"/>
        <v>6392.6196786553901</v>
      </c>
      <c r="K727" s="157">
        <f t="shared" si="80"/>
        <v>0</v>
      </c>
      <c r="L727" s="157">
        <f t="shared" si="81"/>
        <v>6392.6196786553901</v>
      </c>
      <c r="M727" s="167">
        <f t="shared" si="82"/>
        <v>0</v>
      </c>
      <c r="N727" s="167">
        <f t="shared" si="83"/>
        <v>0</v>
      </c>
    </row>
    <row r="728" spans="1:14" ht="15" customHeight="1" x14ac:dyDescent="0.2">
      <c r="A728" s="152"/>
      <c r="B728" s="152"/>
      <c r="C728" s="152"/>
      <c r="D728" s="152"/>
      <c r="E728" s="153">
        <f>'2.40-a,b,c,d,e'!E728</f>
        <v>37825.166666666664</v>
      </c>
      <c r="F728" s="157">
        <f>'2.40-a,b,c,d,e'!F728</f>
        <v>29.670000076293899</v>
      </c>
      <c r="G728" s="157">
        <f>'2.40-a,b,c,d,e'!G728</f>
        <v>-520.0004577637003</v>
      </c>
      <c r="H728" s="157">
        <f t="shared" si="77"/>
        <v>5872.61922089169</v>
      </c>
      <c r="I728" s="157">
        <f t="shared" si="78"/>
        <v>2289.9990081787</v>
      </c>
      <c r="J728" s="157">
        <f t="shared" si="79"/>
        <v>8162.61822907039</v>
      </c>
      <c r="K728" s="157">
        <f t="shared" si="80"/>
        <v>0</v>
      </c>
      <c r="L728" s="157">
        <f t="shared" si="81"/>
        <v>8162.61822907039</v>
      </c>
      <c r="M728" s="167">
        <f t="shared" si="82"/>
        <v>1</v>
      </c>
      <c r="N728" s="167">
        <f t="shared" si="83"/>
        <v>0</v>
      </c>
    </row>
    <row r="729" spans="1:14" ht="15" customHeight="1" x14ac:dyDescent="0.2">
      <c r="A729" s="152"/>
      <c r="B729" s="152"/>
      <c r="C729" s="152"/>
      <c r="D729" s="152"/>
      <c r="E729" s="153">
        <f>'2.40-a,b,c,d,e'!E729</f>
        <v>37826.166666666664</v>
      </c>
      <c r="F729" s="157">
        <f>'2.40-a,b,c,d,e'!F729</f>
        <v>30.2199993133544</v>
      </c>
      <c r="G729" s="157">
        <f>'2.40-a,b,c,d,e'!G729</f>
        <v>549.99923706050072</v>
      </c>
      <c r="H729" s="157">
        <f t="shared" si="77"/>
        <v>8712.6174661308905</v>
      </c>
      <c r="I729" s="157">
        <f t="shared" si="78"/>
        <v>0</v>
      </c>
      <c r="J729" s="157">
        <f t="shared" si="79"/>
        <v>8712.6174661308905</v>
      </c>
      <c r="K729" s="157">
        <f t="shared" si="80"/>
        <v>549.99923706050049</v>
      </c>
      <c r="L729" s="157">
        <f t="shared" si="81"/>
        <v>8162.61822907039</v>
      </c>
      <c r="M729" s="167">
        <f t="shared" si="82"/>
        <v>0</v>
      </c>
      <c r="N729" s="167">
        <f t="shared" si="83"/>
        <v>0</v>
      </c>
    </row>
    <row r="730" spans="1:14" ht="15" customHeight="1" x14ac:dyDescent="0.2">
      <c r="A730" s="152"/>
      <c r="B730" s="152"/>
      <c r="C730" s="152"/>
      <c r="D730" s="152"/>
      <c r="E730" s="153">
        <f>'2.40-a,b,c,d,e'!E730</f>
        <v>37827.166666666664</v>
      </c>
      <c r="F730" s="157">
        <f>'2.40-a,b,c,d,e'!F730</f>
        <v>30.170000076293899</v>
      </c>
      <c r="G730" s="157">
        <f>'2.40-a,b,c,d,e'!G730</f>
        <v>-49.99923706050069</v>
      </c>
      <c r="H730" s="157">
        <f t="shared" si="77"/>
        <v>8112.6189920098896</v>
      </c>
      <c r="I730" s="157">
        <f t="shared" si="78"/>
        <v>0</v>
      </c>
      <c r="J730" s="157">
        <f t="shared" si="79"/>
        <v>8112.6189920098896</v>
      </c>
      <c r="K730" s="157">
        <f t="shared" si="80"/>
        <v>0</v>
      </c>
      <c r="L730" s="157">
        <f t="shared" si="81"/>
        <v>8112.6189920098896</v>
      </c>
      <c r="M730" s="167">
        <f t="shared" si="82"/>
        <v>0</v>
      </c>
      <c r="N730" s="167">
        <f t="shared" si="83"/>
        <v>0</v>
      </c>
    </row>
    <row r="731" spans="1:14" ht="15" customHeight="1" x14ac:dyDescent="0.2">
      <c r="A731" s="152"/>
      <c r="B731" s="152"/>
      <c r="C731" s="152"/>
      <c r="D731" s="152"/>
      <c r="E731" s="153">
        <f>'2.40-a,b,c,d,e'!E731</f>
        <v>37830.166666666664</v>
      </c>
      <c r="F731" s="157">
        <f>'2.40-a,b,c,d,e'!F731</f>
        <v>30.110000610351499</v>
      </c>
      <c r="G731" s="157">
        <f>'2.40-a,b,c,d,e'!G731</f>
        <v>-59.999465942400576</v>
      </c>
      <c r="H731" s="157">
        <f t="shared" si="77"/>
        <v>8052.6195260674886</v>
      </c>
      <c r="I731" s="157">
        <f t="shared" si="78"/>
        <v>0</v>
      </c>
      <c r="J731" s="157">
        <f t="shared" si="79"/>
        <v>8052.6195260674886</v>
      </c>
      <c r="K731" s="157">
        <f t="shared" si="80"/>
        <v>0</v>
      </c>
      <c r="L731" s="157">
        <f t="shared" si="81"/>
        <v>8052.6195260674886</v>
      </c>
      <c r="M731" s="167">
        <f t="shared" si="82"/>
        <v>0</v>
      </c>
      <c r="N731" s="167">
        <f t="shared" si="83"/>
        <v>0</v>
      </c>
    </row>
    <row r="732" spans="1:14" ht="15" customHeight="1" x14ac:dyDescent="0.2">
      <c r="A732" s="152"/>
      <c r="B732" s="152"/>
      <c r="C732" s="152"/>
      <c r="D732" s="152"/>
      <c r="E732" s="153">
        <f>'2.40-a,b,c,d,e'!E732</f>
        <v>37831.166666666664</v>
      </c>
      <c r="F732" s="157">
        <f>'2.40-a,b,c,d,e'!F732</f>
        <v>30.2399997711181</v>
      </c>
      <c r="G732" s="157">
        <f>'2.40-a,b,c,d,e'!G732</f>
        <v>129.99916076660156</v>
      </c>
      <c r="H732" s="157">
        <f t="shared" si="77"/>
        <v>8182.6186868340901</v>
      </c>
      <c r="I732" s="157">
        <f t="shared" si="78"/>
        <v>0</v>
      </c>
      <c r="J732" s="157">
        <f t="shared" si="79"/>
        <v>8182.6186868340901</v>
      </c>
      <c r="K732" s="157">
        <f t="shared" si="80"/>
        <v>20.000457763700069</v>
      </c>
      <c r="L732" s="157">
        <f t="shared" si="81"/>
        <v>8162.61822907039</v>
      </c>
      <c r="M732" s="167">
        <f t="shared" si="82"/>
        <v>0</v>
      </c>
      <c r="N732" s="167">
        <f t="shared" si="83"/>
        <v>0</v>
      </c>
    </row>
    <row r="733" spans="1:14" ht="15" customHeight="1" x14ac:dyDescent="0.2">
      <c r="A733" s="152"/>
      <c r="B733" s="152"/>
      <c r="C733" s="152"/>
      <c r="D733" s="152"/>
      <c r="E733" s="153">
        <f>'2.40-a,b,c,d,e'!E733</f>
        <v>37832.166666666664</v>
      </c>
      <c r="F733" s="157">
        <f>'2.40-a,b,c,d,e'!F733</f>
        <v>30.6800003051757</v>
      </c>
      <c r="G733" s="157">
        <f>'2.40-a,b,c,d,e'!G733</f>
        <v>440.00053405759945</v>
      </c>
      <c r="H733" s="157">
        <f t="shared" si="77"/>
        <v>8602.61876312799</v>
      </c>
      <c r="I733" s="157">
        <f t="shared" si="78"/>
        <v>0</v>
      </c>
      <c r="J733" s="157">
        <f t="shared" si="79"/>
        <v>8602.61876312799</v>
      </c>
      <c r="K733" s="157">
        <f t="shared" si="80"/>
        <v>440.00053405759991</v>
      </c>
      <c r="L733" s="157">
        <f t="shared" si="81"/>
        <v>8162.61822907039</v>
      </c>
      <c r="M733" s="167">
        <f t="shared" si="82"/>
        <v>0</v>
      </c>
      <c r="N733" s="167">
        <f t="shared" si="83"/>
        <v>0</v>
      </c>
    </row>
    <row r="734" spans="1:14" ht="15" customHeight="1" x14ac:dyDescent="0.2">
      <c r="A734" s="152"/>
      <c r="B734" s="152"/>
      <c r="C734" s="152"/>
      <c r="D734" s="152"/>
      <c r="E734" s="153">
        <f>'2.40-a,b,c,d,e'!E734</f>
        <v>37833.166666666664</v>
      </c>
      <c r="F734" s="157">
        <f>'2.40-a,b,c,d,e'!F734</f>
        <v>30.540000915527301</v>
      </c>
      <c r="G734" s="157">
        <f>'2.40-a,b,c,d,e'!G734</f>
        <v>-139.99938964839842</v>
      </c>
      <c r="H734" s="157">
        <f t="shared" si="77"/>
        <v>8022.6188394219917</v>
      </c>
      <c r="I734" s="157">
        <f t="shared" si="78"/>
        <v>0</v>
      </c>
      <c r="J734" s="157">
        <f t="shared" si="79"/>
        <v>8022.6188394219917</v>
      </c>
      <c r="K734" s="157">
        <f t="shared" si="80"/>
        <v>0</v>
      </c>
      <c r="L734" s="157">
        <f t="shared" si="81"/>
        <v>8022.6188394219917</v>
      </c>
      <c r="M734" s="167">
        <f t="shared" si="82"/>
        <v>0</v>
      </c>
      <c r="N734" s="167">
        <f t="shared" si="83"/>
        <v>0</v>
      </c>
    </row>
    <row r="735" spans="1:14" ht="15" customHeight="1" x14ac:dyDescent="0.2">
      <c r="A735" s="152"/>
      <c r="B735" s="152"/>
      <c r="C735" s="152"/>
      <c r="D735" s="152"/>
      <c r="E735" s="153">
        <f>'2.40-a,b,c,d,e'!E735</f>
        <v>37834.166666666664</v>
      </c>
      <c r="F735" s="157">
        <f>'2.40-a,b,c,d,e'!F735</f>
        <v>32.310001373291001</v>
      </c>
      <c r="G735" s="157">
        <f>'2.40-a,b,c,d,e'!G735</f>
        <v>1770.0004577637003</v>
      </c>
      <c r="H735" s="157">
        <f t="shared" si="77"/>
        <v>9792.6192971856926</v>
      </c>
      <c r="I735" s="157">
        <f t="shared" si="78"/>
        <v>0</v>
      </c>
      <c r="J735" s="157">
        <f t="shared" si="79"/>
        <v>9792.6192971856926</v>
      </c>
      <c r="K735" s="157">
        <f t="shared" si="80"/>
        <v>1630.0010681153026</v>
      </c>
      <c r="L735" s="157">
        <f t="shared" si="81"/>
        <v>8162.61822907039</v>
      </c>
      <c r="M735" s="167">
        <f t="shared" si="82"/>
        <v>0</v>
      </c>
      <c r="N735" s="167">
        <f t="shared" si="83"/>
        <v>0</v>
      </c>
    </row>
    <row r="736" spans="1:14" ht="15" customHeight="1" x14ac:dyDescent="0.2">
      <c r="A736" s="152"/>
      <c r="B736" s="152"/>
      <c r="C736" s="152"/>
      <c r="D736" s="152"/>
      <c r="E736" s="153">
        <f>'2.40-a,b,c,d,e'!E736</f>
        <v>37837.166666666664</v>
      </c>
      <c r="F736" s="157">
        <f>'2.40-a,b,c,d,e'!F736</f>
        <v>31.840000152587798</v>
      </c>
      <c r="G736" s="157">
        <f>'2.40-a,b,c,d,e'!G736</f>
        <v>-470.00122070320316</v>
      </c>
      <c r="H736" s="157">
        <f t="shared" si="77"/>
        <v>7692.6170083671868</v>
      </c>
      <c r="I736" s="157">
        <f t="shared" si="78"/>
        <v>0</v>
      </c>
      <c r="J736" s="157">
        <f t="shared" si="79"/>
        <v>7692.6170083671868</v>
      </c>
      <c r="K736" s="157">
        <f t="shared" si="80"/>
        <v>0</v>
      </c>
      <c r="L736" s="157">
        <f t="shared" si="81"/>
        <v>7692.6170083671868</v>
      </c>
      <c r="M736" s="167">
        <f t="shared" si="82"/>
        <v>0</v>
      </c>
      <c r="N736" s="167">
        <f t="shared" si="83"/>
        <v>0</v>
      </c>
    </row>
    <row r="737" spans="1:14" ht="15" customHeight="1" x14ac:dyDescent="0.2">
      <c r="A737" s="152"/>
      <c r="B737" s="152"/>
      <c r="C737" s="152"/>
      <c r="D737" s="152"/>
      <c r="E737" s="153">
        <f>'2.40-a,b,c,d,e'!E737</f>
        <v>37838.166666666664</v>
      </c>
      <c r="F737" s="157">
        <f>'2.40-a,b,c,d,e'!F737</f>
        <v>32.220001220703097</v>
      </c>
      <c r="G737" s="157">
        <f>'2.40-a,b,c,d,e'!G737</f>
        <v>380.00106811529832</v>
      </c>
      <c r="H737" s="157">
        <f t="shared" si="77"/>
        <v>8072.6180764824849</v>
      </c>
      <c r="I737" s="157">
        <f t="shared" si="78"/>
        <v>0</v>
      </c>
      <c r="J737" s="157">
        <f t="shared" si="79"/>
        <v>8072.6180764824849</v>
      </c>
      <c r="K737" s="157">
        <f t="shared" si="80"/>
        <v>0</v>
      </c>
      <c r="L737" s="157">
        <f t="shared" si="81"/>
        <v>8072.6180764824849</v>
      </c>
      <c r="M737" s="167">
        <f t="shared" si="82"/>
        <v>0</v>
      </c>
      <c r="N737" s="167">
        <f t="shared" si="83"/>
        <v>0</v>
      </c>
    </row>
    <row r="738" spans="1:14" ht="15" customHeight="1" x14ac:dyDescent="0.2">
      <c r="A738" s="152"/>
      <c r="B738" s="152"/>
      <c r="C738" s="152"/>
      <c r="D738" s="152"/>
      <c r="E738" s="153">
        <f>'2.40-a,b,c,d,e'!E738</f>
        <v>37839.166666666664</v>
      </c>
      <c r="F738" s="157">
        <f>'2.40-a,b,c,d,e'!F738</f>
        <v>31.7000007629394</v>
      </c>
      <c r="G738" s="157">
        <f>'2.40-a,b,c,d,e'!G738</f>
        <v>-520.00045776369677</v>
      </c>
      <c r="H738" s="157">
        <f t="shared" si="77"/>
        <v>7552.6176187187884</v>
      </c>
      <c r="I738" s="157">
        <f t="shared" si="78"/>
        <v>0</v>
      </c>
      <c r="J738" s="157">
        <f t="shared" si="79"/>
        <v>7552.6176187187884</v>
      </c>
      <c r="K738" s="157">
        <f t="shared" si="80"/>
        <v>0</v>
      </c>
      <c r="L738" s="157">
        <f t="shared" si="81"/>
        <v>7552.6176187187884</v>
      </c>
      <c r="M738" s="167">
        <f t="shared" si="82"/>
        <v>0</v>
      </c>
      <c r="N738" s="167">
        <f t="shared" si="83"/>
        <v>0</v>
      </c>
    </row>
    <row r="739" spans="1:14" ht="15" customHeight="1" x14ac:dyDescent="0.2">
      <c r="A739" s="152"/>
      <c r="B739" s="152"/>
      <c r="C739" s="152"/>
      <c r="D739" s="152"/>
      <c r="E739" s="153">
        <f>'2.40-a,b,c,d,e'!E739</f>
        <v>37840.166666666664</v>
      </c>
      <c r="F739" s="157">
        <f>'2.40-a,b,c,d,e'!F739</f>
        <v>32.389999389648402</v>
      </c>
      <c r="G739" s="157">
        <f>'2.40-a,b,c,d,e'!G739</f>
        <v>689.99862670900211</v>
      </c>
      <c r="H739" s="157">
        <f t="shared" si="77"/>
        <v>8242.616245427791</v>
      </c>
      <c r="I739" s="157">
        <f t="shared" si="78"/>
        <v>0</v>
      </c>
      <c r="J739" s="157">
        <f t="shared" si="79"/>
        <v>8242.616245427791</v>
      </c>
      <c r="K739" s="157">
        <f t="shared" si="80"/>
        <v>79.998016357400957</v>
      </c>
      <c r="L739" s="157">
        <f t="shared" si="81"/>
        <v>8162.61822907039</v>
      </c>
      <c r="M739" s="167">
        <f t="shared" si="82"/>
        <v>0</v>
      </c>
      <c r="N739" s="167">
        <f t="shared" si="83"/>
        <v>0</v>
      </c>
    </row>
    <row r="740" spans="1:14" ht="15" customHeight="1" x14ac:dyDescent="0.2">
      <c r="A740" s="152"/>
      <c r="B740" s="152"/>
      <c r="C740" s="152"/>
      <c r="D740" s="152"/>
      <c r="E740" s="153">
        <f>'2.40-a,b,c,d,e'!E740</f>
        <v>37841.166666666664</v>
      </c>
      <c r="F740" s="157">
        <f>'2.40-a,b,c,d,e'!F740</f>
        <v>32.180000305175703</v>
      </c>
      <c r="G740" s="157">
        <f>'2.40-a,b,c,d,e'!G740</f>
        <v>-209.99908447269888</v>
      </c>
      <c r="H740" s="157">
        <f t="shared" si="77"/>
        <v>7952.619144597691</v>
      </c>
      <c r="I740" s="157">
        <f t="shared" si="78"/>
        <v>0</v>
      </c>
      <c r="J740" s="157">
        <f t="shared" si="79"/>
        <v>7952.619144597691</v>
      </c>
      <c r="K740" s="157">
        <f t="shared" si="80"/>
        <v>0</v>
      </c>
      <c r="L740" s="157">
        <f t="shared" si="81"/>
        <v>7952.619144597691</v>
      </c>
      <c r="M740" s="167">
        <f t="shared" si="82"/>
        <v>0</v>
      </c>
      <c r="N740" s="167">
        <f t="shared" si="83"/>
        <v>0</v>
      </c>
    </row>
    <row r="741" spans="1:14" ht="15" customHeight="1" x14ac:dyDescent="0.2">
      <c r="A741" s="152"/>
      <c r="B741" s="152"/>
      <c r="C741" s="152"/>
      <c r="D741" s="152"/>
      <c r="E741" s="153">
        <f>'2.40-a,b,c,d,e'!E741</f>
        <v>37844.166666666664</v>
      </c>
      <c r="F741" s="157">
        <f>'2.40-a,b,c,d,e'!F741</f>
        <v>32.009998321533203</v>
      </c>
      <c r="G741" s="157">
        <f>'2.40-a,b,c,d,e'!G741</f>
        <v>-170.00198364249997</v>
      </c>
      <c r="H741" s="157">
        <f t="shared" si="77"/>
        <v>7782.6171609551911</v>
      </c>
      <c r="I741" s="157">
        <f t="shared" si="78"/>
        <v>0</v>
      </c>
      <c r="J741" s="157">
        <f t="shared" si="79"/>
        <v>7782.6171609551911</v>
      </c>
      <c r="K741" s="157">
        <f t="shared" si="80"/>
        <v>0</v>
      </c>
      <c r="L741" s="157">
        <f t="shared" si="81"/>
        <v>7782.6171609551911</v>
      </c>
      <c r="M741" s="167">
        <f t="shared" si="82"/>
        <v>0</v>
      </c>
      <c r="N741" s="167">
        <f t="shared" si="83"/>
        <v>0</v>
      </c>
    </row>
    <row r="742" spans="1:14" ht="15" customHeight="1" x14ac:dyDescent="0.2">
      <c r="A742" s="152"/>
      <c r="B742" s="152"/>
      <c r="C742" s="152"/>
      <c r="D742" s="152"/>
      <c r="E742" s="153">
        <f>'2.40-a,b,c,d,e'!E742</f>
        <v>37845.166666666664</v>
      </c>
      <c r="F742" s="157">
        <f>'2.40-a,b,c,d,e'!F742</f>
        <v>31.920000076293899</v>
      </c>
      <c r="G742" s="157">
        <f>'2.40-a,b,c,d,e'!G742</f>
        <v>-89.998245239303998</v>
      </c>
      <c r="H742" s="157">
        <f t="shared" si="77"/>
        <v>7692.6189157158869</v>
      </c>
      <c r="I742" s="157">
        <f t="shared" si="78"/>
        <v>0</v>
      </c>
      <c r="J742" s="157">
        <f t="shared" si="79"/>
        <v>7692.6189157158869</v>
      </c>
      <c r="K742" s="157">
        <f t="shared" si="80"/>
        <v>0</v>
      </c>
      <c r="L742" s="157">
        <f t="shared" si="81"/>
        <v>7692.6189157158869</v>
      </c>
      <c r="M742" s="167">
        <f t="shared" si="82"/>
        <v>0</v>
      </c>
      <c r="N742" s="167">
        <f t="shared" si="83"/>
        <v>0</v>
      </c>
    </row>
    <row r="743" spans="1:14" ht="15" customHeight="1" x14ac:dyDescent="0.2">
      <c r="A743" s="152"/>
      <c r="B743" s="152"/>
      <c r="C743" s="152"/>
      <c r="D743" s="152"/>
      <c r="E743" s="153">
        <f>'2.40-a,b,c,d,e'!E743</f>
        <v>37846.166666666664</v>
      </c>
      <c r="F743" s="157">
        <f>'2.40-a,b,c,d,e'!F743</f>
        <v>30.780000686645501</v>
      </c>
      <c r="G743" s="157">
        <f>'2.40-a,b,c,d,e'!G743</f>
        <v>-1139.9993896483984</v>
      </c>
      <c r="H743" s="157">
        <f t="shared" si="77"/>
        <v>6552.6195260674886</v>
      </c>
      <c r="I743" s="157">
        <f t="shared" si="78"/>
        <v>0</v>
      </c>
      <c r="J743" s="157">
        <f t="shared" si="79"/>
        <v>6552.6195260674886</v>
      </c>
      <c r="K743" s="157">
        <f t="shared" si="80"/>
        <v>0</v>
      </c>
      <c r="L743" s="157">
        <f t="shared" si="81"/>
        <v>6552.6195260674886</v>
      </c>
      <c r="M743" s="167">
        <f t="shared" si="82"/>
        <v>0</v>
      </c>
      <c r="N743" s="167">
        <f t="shared" si="83"/>
        <v>0</v>
      </c>
    </row>
    <row r="744" spans="1:14" ht="15" customHeight="1" x14ac:dyDescent="0.2">
      <c r="A744" s="152"/>
      <c r="B744" s="152"/>
      <c r="C744" s="152"/>
      <c r="D744" s="152"/>
      <c r="E744" s="153">
        <f>'2.40-a,b,c,d,e'!E744</f>
        <v>37847.166666666664</v>
      </c>
      <c r="F744" s="157">
        <f>'2.40-a,b,c,d,e'!F744</f>
        <v>31.090000152587798</v>
      </c>
      <c r="G744" s="157">
        <f>'2.40-a,b,c,d,e'!G744</f>
        <v>309.99946594229755</v>
      </c>
      <c r="H744" s="157">
        <f t="shared" si="77"/>
        <v>6862.6189920097859</v>
      </c>
      <c r="I744" s="157">
        <f t="shared" si="78"/>
        <v>0</v>
      </c>
      <c r="J744" s="157">
        <f t="shared" si="79"/>
        <v>6862.6189920097859</v>
      </c>
      <c r="K744" s="157">
        <f t="shared" si="80"/>
        <v>0</v>
      </c>
      <c r="L744" s="157">
        <f t="shared" si="81"/>
        <v>6862.6189920097859</v>
      </c>
      <c r="M744" s="167">
        <f t="shared" si="82"/>
        <v>0</v>
      </c>
      <c r="N744" s="167">
        <f t="shared" si="83"/>
        <v>0</v>
      </c>
    </row>
    <row r="745" spans="1:14" ht="15" customHeight="1" x14ac:dyDescent="0.2">
      <c r="A745" s="152"/>
      <c r="B745" s="152"/>
      <c r="C745" s="152"/>
      <c r="D745" s="152"/>
      <c r="E745" s="153">
        <f>'2.40-a,b,c,d,e'!E745</f>
        <v>37848.166666666664</v>
      </c>
      <c r="F745" s="157">
        <f>'2.40-a,b,c,d,e'!F745</f>
        <v>31.049999237060501</v>
      </c>
      <c r="G745" s="157">
        <f>'2.40-a,b,c,d,e'!G745</f>
        <v>-40.000915527297565</v>
      </c>
      <c r="H745" s="157">
        <f t="shared" si="77"/>
        <v>6822.6180764824885</v>
      </c>
      <c r="I745" s="157">
        <f t="shared" si="78"/>
        <v>0</v>
      </c>
      <c r="J745" s="157">
        <f t="shared" si="79"/>
        <v>6822.6180764824885</v>
      </c>
      <c r="K745" s="157">
        <f t="shared" si="80"/>
        <v>0</v>
      </c>
      <c r="L745" s="157">
        <f t="shared" si="81"/>
        <v>6822.6180764824885</v>
      </c>
      <c r="M745" s="167">
        <f t="shared" si="82"/>
        <v>0</v>
      </c>
      <c r="N745" s="167">
        <f t="shared" si="83"/>
        <v>0</v>
      </c>
    </row>
    <row r="746" spans="1:14" ht="15" customHeight="1" x14ac:dyDescent="0.2">
      <c r="A746" s="152"/>
      <c r="B746" s="152"/>
      <c r="C746" s="152"/>
      <c r="D746" s="152"/>
      <c r="E746" s="153">
        <f>'2.40-a,b,c,d,e'!E746</f>
        <v>37851.166666666664</v>
      </c>
      <c r="F746" s="157">
        <f>'2.40-a,b,c,d,e'!F746</f>
        <v>30.889999389648398</v>
      </c>
      <c r="G746" s="157">
        <f>'2.40-a,b,c,d,e'!G746</f>
        <v>-159.99984741210227</v>
      </c>
      <c r="H746" s="157">
        <f t="shared" si="77"/>
        <v>6662.6182290703864</v>
      </c>
      <c r="I746" s="157">
        <f t="shared" si="78"/>
        <v>0</v>
      </c>
      <c r="J746" s="157">
        <f t="shared" si="79"/>
        <v>6662.6182290703864</v>
      </c>
      <c r="K746" s="157">
        <f t="shared" si="80"/>
        <v>0</v>
      </c>
      <c r="L746" s="157">
        <f t="shared" si="81"/>
        <v>6662.6182290703864</v>
      </c>
      <c r="M746" s="167">
        <f t="shared" si="82"/>
        <v>0</v>
      </c>
      <c r="N746" s="167">
        <f t="shared" si="83"/>
        <v>0</v>
      </c>
    </row>
    <row r="747" spans="1:14" ht="15" customHeight="1" x14ac:dyDescent="0.2">
      <c r="A747" s="152"/>
      <c r="B747" s="152"/>
      <c r="C747" s="152"/>
      <c r="D747" s="152"/>
      <c r="E747" s="153">
        <f>'2.40-a,b,c,d,e'!E747</f>
        <v>37852.166666666664</v>
      </c>
      <c r="F747" s="157">
        <f>'2.40-a,b,c,d,e'!F747</f>
        <v>30.7000007629394</v>
      </c>
      <c r="G747" s="157">
        <f>'2.40-a,b,c,d,e'!G747</f>
        <v>-189.99862670899859</v>
      </c>
      <c r="H747" s="157">
        <f t="shared" si="77"/>
        <v>6472.6196023613875</v>
      </c>
      <c r="I747" s="157">
        <f t="shared" si="78"/>
        <v>0</v>
      </c>
      <c r="J747" s="157">
        <f t="shared" si="79"/>
        <v>6472.6196023613875</v>
      </c>
      <c r="K747" s="157">
        <f t="shared" si="80"/>
        <v>0</v>
      </c>
      <c r="L747" s="157">
        <f t="shared" si="81"/>
        <v>6472.6196023613875</v>
      </c>
      <c r="M747" s="167">
        <f t="shared" si="82"/>
        <v>0</v>
      </c>
      <c r="N747" s="167">
        <f t="shared" si="83"/>
        <v>0</v>
      </c>
    </row>
    <row r="748" spans="1:14" ht="15" customHeight="1" x14ac:dyDescent="0.2">
      <c r="A748" s="152"/>
      <c r="B748" s="152"/>
      <c r="C748" s="152"/>
      <c r="D748" s="152"/>
      <c r="E748" s="153">
        <f>'2.40-a,b,c,d,e'!E748</f>
        <v>37853.166666666664</v>
      </c>
      <c r="F748" s="157">
        <f>'2.40-a,b,c,d,e'!F748</f>
        <v>30.9500007629394</v>
      </c>
      <c r="G748" s="157">
        <f>'2.40-a,b,c,d,e'!G748</f>
        <v>250</v>
      </c>
      <c r="H748" s="157">
        <f t="shared" si="77"/>
        <v>6722.6196023613875</v>
      </c>
      <c r="I748" s="157">
        <f t="shared" si="78"/>
        <v>0</v>
      </c>
      <c r="J748" s="157">
        <f t="shared" si="79"/>
        <v>6722.6196023613875</v>
      </c>
      <c r="K748" s="157">
        <f t="shared" si="80"/>
        <v>0</v>
      </c>
      <c r="L748" s="157">
        <f t="shared" si="81"/>
        <v>6722.6196023613875</v>
      </c>
      <c r="M748" s="167">
        <f t="shared" si="82"/>
        <v>0</v>
      </c>
      <c r="N748" s="167">
        <f t="shared" si="83"/>
        <v>0</v>
      </c>
    </row>
    <row r="749" spans="1:14" ht="15" customHeight="1" x14ac:dyDescent="0.2">
      <c r="A749" s="152"/>
      <c r="B749" s="152"/>
      <c r="C749" s="152"/>
      <c r="D749" s="152"/>
      <c r="E749" s="153">
        <f>'2.40-a,b,c,d,e'!E749</f>
        <v>37854.166666666664</v>
      </c>
      <c r="F749" s="157">
        <f>'2.40-a,b,c,d,e'!F749</f>
        <v>31.879999160766602</v>
      </c>
      <c r="G749" s="157">
        <f>'2.40-a,b,c,d,e'!G749</f>
        <v>929.99839782720176</v>
      </c>
      <c r="H749" s="157">
        <f t="shared" si="77"/>
        <v>7652.6180001885896</v>
      </c>
      <c r="I749" s="157">
        <f t="shared" si="78"/>
        <v>0</v>
      </c>
      <c r="J749" s="157">
        <f t="shared" si="79"/>
        <v>7652.6180001885896</v>
      </c>
      <c r="K749" s="157">
        <f t="shared" si="80"/>
        <v>0</v>
      </c>
      <c r="L749" s="157">
        <f t="shared" si="81"/>
        <v>7652.6180001885896</v>
      </c>
      <c r="M749" s="167">
        <f t="shared" si="82"/>
        <v>0</v>
      </c>
      <c r="N749" s="167">
        <f t="shared" si="83"/>
        <v>0</v>
      </c>
    </row>
    <row r="750" spans="1:14" ht="15" customHeight="1" x14ac:dyDescent="0.2">
      <c r="A750" s="152"/>
      <c r="B750" s="152"/>
      <c r="C750" s="152"/>
      <c r="D750" s="152"/>
      <c r="E750" s="153">
        <f>'2.40-a,b,c,d,e'!E750</f>
        <v>37855.166666666664</v>
      </c>
      <c r="F750" s="157">
        <f>'2.40-a,b,c,d,e'!F750</f>
        <v>31.840000152587798</v>
      </c>
      <c r="G750" s="157">
        <f>'2.40-a,b,c,d,e'!G750</f>
        <v>-39.999008178803308</v>
      </c>
      <c r="H750" s="157">
        <f t="shared" si="77"/>
        <v>7612.6189920097859</v>
      </c>
      <c r="I750" s="157">
        <f t="shared" si="78"/>
        <v>0</v>
      </c>
      <c r="J750" s="157">
        <f t="shared" si="79"/>
        <v>7612.6189920097859</v>
      </c>
      <c r="K750" s="157">
        <f t="shared" si="80"/>
        <v>0</v>
      </c>
      <c r="L750" s="157">
        <f t="shared" si="81"/>
        <v>7612.6189920097859</v>
      </c>
      <c r="M750" s="167">
        <f t="shared" si="82"/>
        <v>0</v>
      </c>
      <c r="N750" s="167">
        <f t="shared" si="83"/>
        <v>0</v>
      </c>
    </row>
    <row r="751" spans="1:14" ht="15" customHeight="1" x14ac:dyDescent="0.2">
      <c r="A751" s="152"/>
      <c r="B751" s="152"/>
      <c r="C751" s="152"/>
      <c r="D751" s="152"/>
      <c r="E751" s="153">
        <f>'2.40-a,b,c,d,e'!E751</f>
        <v>37858.166666666664</v>
      </c>
      <c r="F751" s="157">
        <f>'2.40-a,b,c,d,e'!F751</f>
        <v>31.559999465942301</v>
      </c>
      <c r="G751" s="157">
        <f>'2.40-a,b,c,d,e'!G751</f>
        <v>-280.00068664549713</v>
      </c>
      <c r="H751" s="157">
        <f t="shared" si="77"/>
        <v>7332.618305364289</v>
      </c>
      <c r="I751" s="157">
        <f t="shared" si="78"/>
        <v>0</v>
      </c>
      <c r="J751" s="157">
        <f t="shared" si="79"/>
        <v>7332.618305364289</v>
      </c>
      <c r="K751" s="157">
        <f t="shared" si="80"/>
        <v>0</v>
      </c>
      <c r="L751" s="157">
        <f t="shared" si="81"/>
        <v>7332.618305364289</v>
      </c>
      <c r="M751" s="167">
        <f t="shared" si="82"/>
        <v>0</v>
      </c>
      <c r="N751" s="167">
        <f t="shared" si="83"/>
        <v>0</v>
      </c>
    </row>
    <row r="752" spans="1:14" ht="15" customHeight="1" x14ac:dyDescent="0.2">
      <c r="A752" s="152"/>
      <c r="B752" s="152"/>
      <c r="C752" s="152"/>
      <c r="D752" s="152"/>
      <c r="E752" s="153">
        <f>'2.40-a,b,c,d,e'!E752</f>
        <v>37859.166666666664</v>
      </c>
      <c r="F752" s="157">
        <f>'2.40-a,b,c,d,e'!F752</f>
        <v>31.9500007629394</v>
      </c>
      <c r="G752" s="157">
        <f>'2.40-a,b,c,d,e'!G752</f>
        <v>390.00129699709873</v>
      </c>
      <c r="H752" s="157">
        <f t="shared" si="77"/>
        <v>7722.6196023613875</v>
      </c>
      <c r="I752" s="157">
        <f t="shared" si="78"/>
        <v>0</v>
      </c>
      <c r="J752" s="157">
        <f t="shared" si="79"/>
        <v>7722.6196023613875</v>
      </c>
      <c r="K752" s="157">
        <f t="shared" si="80"/>
        <v>0</v>
      </c>
      <c r="L752" s="157">
        <f t="shared" si="81"/>
        <v>7722.6196023613875</v>
      </c>
      <c r="M752" s="167">
        <f t="shared" si="82"/>
        <v>0</v>
      </c>
      <c r="N752" s="167">
        <f t="shared" si="83"/>
        <v>0</v>
      </c>
    </row>
    <row r="753" spans="1:14" ht="15" customHeight="1" x14ac:dyDescent="0.2">
      <c r="A753" s="152"/>
      <c r="B753" s="152"/>
      <c r="C753" s="152"/>
      <c r="D753" s="152"/>
      <c r="E753" s="153">
        <f>'2.40-a,b,c,d,e'!E753</f>
        <v>37860.166666666664</v>
      </c>
      <c r="F753" s="157">
        <f>'2.40-a,b,c,d,e'!F753</f>
        <v>31.209999084472599</v>
      </c>
      <c r="G753" s="157">
        <f>'2.40-a,b,c,d,e'!G753</f>
        <v>-740.0016784668004</v>
      </c>
      <c r="H753" s="157">
        <f t="shared" si="77"/>
        <v>6982.617923894587</v>
      </c>
      <c r="I753" s="157">
        <f t="shared" si="78"/>
        <v>0</v>
      </c>
      <c r="J753" s="157">
        <f t="shared" si="79"/>
        <v>6982.617923894587</v>
      </c>
      <c r="K753" s="157">
        <f t="shared" si="80"/>
        <v>0</v>
      </c>
      <c r="L753" s="157">
        <f t="shared" si="81"/>
        <v>6982.617923894587</v>
      </c>
      <c r="M753" s="167">
        <f t="shared" si="82"/>
        <v>0</v>
      </c>
      <c r="N753" s="167">
        <f t="shared" si="83"/>
        <v>0</v>
      </c>
    </row>
    <row r="754" spans="1:14" ht="15" customHeight="1" x14ac:dyDescent="0.2">
      <c r="A754" s="152"/>
      <c r="B754" s="152"/>
      <c r="C754" s="152"/>
      <c r="D754" s="152"/>
      <c r="E754" s="153">
        <f>'2.40-a,b,c,d,e'!E754</f>
        <v>37861.166666666664</v>
      </c>
      <c r="F754" s="157">
        <f>'2.40-a,b,c,d,e'!F754</f>
        <v>31.5</v>
      </c>
      <c r="G754" s="157">
        <f>'2.40-a,b,c,d,e'!G754</f>
        <v>290.00091552740059</v>
      </c>
      <c r="H754" s="157">
        <f t="shared" si="77"/>
        <v>7272.618839421988</v>
      </c>
      <c r="I754" s="157">
        <f t="shared" si="78"/>
        <v>0</v>
      </c>
      <c r="J754" s="157">
        <f t="shared" si="79"/>
        <v>7272.618839421988</v>
      </c>
      <c r="K754" s="157">
        <f t="shared" si="80"/>
        <v>0</v>
      </c>
      <c r="L754" s="157">
        <f t="shared" si="81"/>
        <v>7272.618839421988</v>
      </c>
      <c r="M754" s="167">
        <f t="shared" si="82"/>
        <v>0</v>
      </c>
      <c r="N754" s="167">
        <f t="shared" si="83"/>
        <v>0</v>
      </c>
    </row>
    <row r="755" spans="1:14" ht="15" customHeight="1" x14ac:dyDescent="0.2">
      <c r="A755" s="152"/>
      <c r="B755" s="152"/>
      <c r="C755" s="152"/>
      <c r="D755" s="152"/>
      <c r="E755" s="153">
        <f>'2.40-a,b,c,d,e'!E755</f>
        <v>37862.166666666664</v>
      </c>
      <c r="F755" s="157">
        <f>'2.40-a,b,c,d,e'!F755</f>
        <v>31.569999694824201</v>
      </c>
      <c r="G755" s="157">
        <f>'2.40-a,b,c,d,e'!G755</f>
        <v>69.999694824200986</v>
      </c>
      <c r="H755" s="157">
        <f t="shared" si="77"/>
        <v>7342.6185342461886</v>
      </c>
      <c r="I755" s="157">
        <f t="shared" si="78"/>
        <v>0</v>
      </c>
      <c r="J755" s="157">
        <f t="shared" si="79"/>
        <v>7342.6185342461886</v>
      </c>
      <c r="K755" s="157">
        <f t="shared" si="80"/>
        <v>0</v>
      </c>
      <c r="L755" s="157">
        <f t="shared" si="81"/>
        <v>7342.6185342461886</v>
      </c>
      <c r="M755" s="167">
        <f t="shared" si="82"/>
        <v>0</v>
      </c>
      <c r="N755" s="167">
        <f t="shared" si="83"/>
        <v>0</v>
      </c>
    </row>
    <row r="756" spans="1:14" ht="15" customHeight="1" x14ac:dyDescent="0.2">
      <c r="A756" s="152"/>
      <c r="B756" s="152"/>
      <c r="C756" s="152"/>
      <c r="D756" s="152"/>
      <c r="E756" s="153">
        <f>'2.40-a,b,c,d,e'!E756</f>
        <v>37866.166666666664</v>
      </c>
      <c r="F756" s="157">
        <f>'2.40-a,b,c,d,e'!F756</f>
        <v>29.409999847412099</v>
      </c>
      <c r="G756" s="157">
        <f>'2.40-a,b,c,d,e'!G756</f>
        <v>-2159.9998474121021</v>
      </c>
      <c r="H756" s="157">
        <f t="shared" si="77"/>
        <v>5182.6186868340865</v>
      </c>
      <c r="I756" s="157">
        <f t="shared" si="78"/>
        <v>2979.9995422363036</v>
      </c>
      <c r="J756" s="157">
        <f t="shared" si="79"/>
        <v>8162.61822907039</v>
      </c>
      <c r="K756" s="157">
        <f t="shared" si="80"/>
        <v>0</v>
      </c>
      <c r="L756" s="157">
        <f t="shared" si="81"/>
        <v>8162.61822907039</v>
      </c>
      <c r="M756" s="167">
        <f t="shared" si="82"/>
        <v>1</v>
      </c>
      <c r="N756" s="167">
        <f t="shared" si="83"/>
        <v>0</v>
      </c>
    </row>
    <row r="757" spans="1:14" ht="15" customHeight="1" x14ac:dyDescent="0.2">
      <c r="A757" s="152"/>
      <c r="B757" s="152"/>
      <c r="C757" s="152"/>
      <c r="D757" s="152"/>
      <c r="E757" s="153">
        <f>'2.40-a,b,c,d,e'!E757</f>
        <v>37867.166666666664</v>
      </c>
      <c r="F757" s="157">
        <f>'2.40-a,b,c,d,e'!F757</f>
        <v>29.4899997711181</v>
      </c>
      <c r="G757" s="157">
        <f>'2.40-a,b,c,d,e'!G757</f>
        <v>79.999923706001397</v>
      </c>
      <c r="H757" s="157">
        <f t="shared" si="77"/>
        <v>8242.6181527763911</v>
      </c>
      <c r="I757" s="157">
        <f t="shared" si="78"/>
        <v>0</v>
      </c>
      <c r="J757" s="157">
        <f t="shared" si="79"/>
        <v>8242.6181527763911</v>
      </c>
      <c r="K757" s="157">
        <f t="shared" si="80"/>
        <v>79.999923706001027</v>
      </c>
      <c r="L757" s="157">
        <f t="shared" si="81"/>
        <v>8162.61822907039</v>
      </c>
      <c r="M757" s="167">
        <f t="shared" si="82"/>
        <v>0</v>
      </c>
      <c r="N757" s="167">
        <f t="shared" si="83"/>
        <v>0</v>
      </c>
    </row>
    <row r="758" spans="1:14" ht="15" customHeight="1" x14ac:dyDescent="0.2">
      <c r="A758" s="152"/>
      <c r="B758" s="152"/>
      <c r="C758" s="152"/>
      <c r="D758" s="152"/>
      <c r="E758" s="153">
        <f>'2.40-a,b,c,d,e'!E758</f>
        <v>37868.166666666664</v>
      </c>
      <c r="F758" s="157">
        <f>'2.40-a,b,c,d,e'!F758</f>
        <v>28.9799995422363</v>
      </c>
      <c r="G758" s="157">
        <f>'2.40-a,b,c,d,e'!G758</f>
        <v>-510.00022888180041</v>
      </c>
      <c r="H758" s="157">
        <f t="shared" si="77"/>
        <v>7652.6180001885896</v>
      </c>
      <c r="I758" s="157">
        <f t="shared" si="78"/>
        <v>0</v>
      </c>
      <c r="J758" s="157">
        <f t="shared" si="79"/>
        <v>7652.6180001885896</v>
      </c>
      <c r="K758" s="157">
        <f t="shared" si="80"/>
        <v>0</v>
      </c>
      <c r="L758" s="157">
        <f t="shared" si="81"/>
        <v>7652.6180001885896</v>
      </c>
      <c r="M758" s="167">
        <f t="shared" si="82"/>
        <v>0</v>
      </c>
      <c r="N758" s="167">
        <f t="shared" si="83"/>
        <v>0</v>
      </c>
    </row>
    <row r="759" spans="1:14" ht="15" customHeight="1" x14ac:dyDescent="0.2">
      <c r="A759" s="152"/>
      <c r="B759" s="152"/>
      <c r="C759" s="152"/>
      <c r="D759" s="152"/>
      <c r="E759" s="153">
        <f>'2.40-a,b,c,d,e'!E759</f>
        <v>37869.166666666664</v>
      </c>
      <c r="F759" s="157">
        <f>'2.40-a,b,c,d,e'!F759</f>
        <v>28.879999160766602</v>
      </c>
      <c r="G759" s="157">
        <f>'2.40-a,b,c,d,e'!G759</f>
        <v>-100.00038146969814</v>
      </c>
      <c r="H759" s="157">
        <f t="shared" si="77"/>
        <v>7552.6176187188912</v>
      </c>
      <c r="I759" s="157">
        <f t="shared" si="78"/>
        <v>0</v>
      </c>
      <c r="J759" s="157">
        <f t="shared" si="79"/>
        <v>7552.6176187188912</v>
      </c>
      <c r="K759" s="157">
        <f t="shared" si="80"/>
        <v>0</v>
      </c>
      <c r="L759" s="157">
        <f t="shared" si="81"/>
        <v>7552.6176187188912</v>
      </c>
      <c r="M759" s="167">
        <f t="shared" si="82"/>
        <v>0</v>
      </c>
      <c r="N759" s="167">
        <f t="shared" si="83"/>
        <v>0</v>
      </c>
    </row>
    <row r="760" spans="1:14" ht="15" customHeight="1" x14ac:dyDescent="0.2">
      <c r="A760" s="152"/>
      <c r="B760" s="152"/>
      <c r="C760" s="152"/>
      <c r="D760" s="152"/>
      <c r="E760" s="153">
        <f>'2.40-a,b,c,d,e'!E760</f>
        <v>37872.166666666664</v>
      </c>
      <c r="F760" s="157">
        <f>'2.40-a,b,c,d,e'!F760</f>
        <v>28.850000381469702</v>
      </c>
      <c r="G760" s="157">
        <f>'2.40-a,b,c,d,e'!G760</f>
        <v>-29.998779296899869</v>
      </c>
      <c r="H760" s="157">
        <f t="shared" si="77"/>
        <v>7522.6188394219917</v>
      </c>
      <c r="I760" s="157">
        <f t="shared" si="78"/>
        <v>0</v>
      </c>
      <c r="J760" s="157">
        <f t="shared" si="79"/>
        <v>7522.6188394219917</v>
      </c>
      <c r="K760" s="157">
        <f t="shared" si="80"/>
        <v>0</v>
      </c>
      <c r="L760" s="157">
        <f t="shared" si="81"/>
        <v>7522.6188394219917</v>
      </c>
      <c r="M760" s="167">
        <f t="shared" si="82"/>
        <v>0</v>
      </c>
      <c r="N760" s="167">
        <f t="shared" si="83"/>
        <v>0</v>
      </c>
    </row>
    <row r="761" spans="1:14" ht="15" customHeight="1" x14ac:dyDescent="0.2">
      <c r="A761" s="152"/>
      <c r="B761" s="152"/>
      <c r="C761" s="152"/>
      <c r="D761" s="152"/>
      <c r="E761" s="153">
        <f>'2.40-a,b,c,d,e'!E761</f>
        <v>37873.166666666664</v>
      </c>
      <c r="F761" s="157">
        <f>'2.40-a,b,c,d,e'!F761</f>
        <v>29.1800003051757</v>
      </c>
      <c r="G761" s="157">
        <f>'2.40-a,b,c,d,e'!G761</f>
        <v>329.99992370599784</v>
      </c>
      <c r="H761" s="157">
        <f t="shared" si="77"/>
        <v>7852.61876312799</v>
      </c>
      <c r="I761" s="157">
        <f t="shared" si="78"/>
        <v>0</v>
      </c>
      <c r="J761" s="157">
        <f t="shared" si="79"/>
        <v>7852.61876312799</v>
      </c>
      <c r="K761" s="157">
        <f t="shared" si="80"/>
        <v>0</v>
      </c>
      <c r="L761" s="157">
        <f t="shared" si="81"/>
        <v>7852.61876312799</v>
      </c>
      <c r="M761" s="167">
        <f t="shared" si="82"/>
        <v>0</v>
      </c>
      <c r="N761" s="167">
        <f t="shared" si="83"/>
        <v>0</v>
      </c>
    </row>
    <row r="762" spans="1:14" ht="15" customHeight="1" x14ac:dyDescent="0.2">
      <c r="A762" s="152"/>
      <c r="B762" s="152"/>
      <c r="C762" s="152"/>
      <c r="D762" s="152"/>
      <c r="E762" s="153">
        <f>'2.40-a,b,c,d,e'!E762</f>
        <v>37874.166666666664</v>
      </c>
      <c r="F762" s="157">
        <f>'2.40-a,b,c,d,e'!F762</f>
        <v>29.350000381469702</v>
      </c>
      <c r="G762" s="157">
        <f>'2.40-a,b,c,d,e'!G762</f>
        <v>170.00007629400216</v>
      </c>
      <c r="H762" s="157">
        <f t="shared" si="77"/>
        <v>8022.6188394219917</v>
      </c>
      <c r="I762" s="157">
        <f t="shared" si="78"/>
        <v>0</v>
      </c>
      <c r="J762" s="157">
        <f t="shared" si="79"/>
        <v>8022.6188394219917</v>
      </c>
      <c r="K762" s="157">
        <f t="shared" si="80"/>
        <v>0</v>
      </c>
      <c r="L762" s="157">
        <f t="shared" si="81"/>
        <v>8022.6188394219917</v>
      </c>
      <c r="M762" s="167">
        <f t="shared" si="82"/>
        <v>0</v>
      </c>
      <c r="N762" s="167">
        <f t="shared" si="83"/>
        <v>0</v>
      </c>
    </row>
    <row r="763" spans="1:14" ht="15" customHeight="1" x14ac:dyDescent="0.2">
      <c r="A763" s="152"/>
      <c r="B763" s="152"/>
      <c r="C763" s="152"/>
      <c r="D763" s="152"/>
      <c r="E763" s="153">
        <f>'2.40-a,b,c,d,e'!E763</f>
        <v>37875.166666666664</v>
      </c>
      <c r="F763" s="157">
        <f>'2.40-a,b,c,d,e'!F763</f>
        <v>28.819999694824201</v>
      </c>
      <c r="G763" s="157">
        <f>'2.40-a,b,c,d,e'!G763</f>
        <v>-530.00068664550076</v>
      </c>
      <c r="H763" s="157">
        <f t="shared" si="77"/>
        <v>7492.6181527764911</v>
      </c>
      <c r="I763" s="157">
        <f t="shared" si="78"/>
        <v>0</v>
      </c>
      <c r="J763" s="157">
        <f t="shared" si="79"/>
        <v>7492.6181527764911</v>
      </c>
      <c r="K763" s="157">
        <f t="shared" si="80"/>
        <v>0</v>
      </c>
      <c r="L763" s="157">
        <f t="shared" si="81"/>
        <v>7492.6181527764911</v>
      </c>
      <c r="M763" s="167">
        <f t="shared" si="82"/>
        <v>0</v>
      </c>
      <c r="N763" s="167">
        <f t="shared" si="83"/>
        <v>0</v>
      </c>
    </row>
    <row r="764" spans="1:14" ht="15" customHeight="1" x14ac:dyDescent="0.2">
      <c r="A764" s="152"/>
      <c r="B764" s="152"/>
      <c r="C764" s="152"/>
      <c r="D764" s="152"/>
      <c r="E764" s="153">
        <f>'2.40-a,b,c,d,e'!E764</f>
        <v>37876.166666666664</v>
      </c>
      <c r="F764" s="157">
        <f>'2.40-a,b,c,d,e'!F764</f>
        <v>28.270000457763601</v>
      </c>
      <c r="G764" s="157">
        <f>'2.40-a,b,c,d,e'!G764</f>
        <v>-549.99923706060019</v>
      </c>
      <c r="H764" s="157">
        <f t="shared" si="77"/>
        <v>6942.6189157158906</v>
      </c>
      <c r="I764" s="157">
        <f t="shared" si="78"/>
        <v>0</v>
      </c>
      <c r="J764" s="157">
        <f t="shared" si="79"/>
        <v>6942.6189157158906</v>
      </c>
      <c r="K764" s="157">
        <f t="shared" si="80"/>
        <v>0</v>
      </c>
      <c r="L764" s="157">
        <f t="shared" si="81"/>
        <v>6942.6189157158906</v>
      </c>
      <c r="M764" s="167">
        <f t="shared" si="82"/>
        <v>0</v>
      </c>
      <c r="N764" s="167">
        <f t="shared" si="83"/>
        <v>0</v>
      </c>
    </row>
    <row r="765" spans="1:14" ht="15" customHeight="1" x14ac:dyDescent="0.2">
      <c r="A765" s="152"/>
      <c r="B765" s="152"/>
      <c r="C765" s="152"/>
      <c r="D765" s="152"/>
      <c r="E765" s="153">
        <f>'2.40-a,b,c,d,e'!E765</f>
        <v>37879.166666666664</v>
      </c>
      <c r="F765" s="157">
        <f>'2.40-a,b,c,d,e'!F765</f>
        <v>28.139999389648398</v>
      </c>
      <c r="G765" s="157">
        <f>'2.40-a,b,c,d,e'!G765</f>
        <v>-130.0010681152024</v>
      </c>
      <c r="H765" s="157">
        <f t="shared" si="77"/>
        <v>6812.617847600688</v>
      </c>
      <c r="I765" s="157">
        <f t="shared" si="78"/>
        <v>0</v>
      </c>
      <c r="J765" s="157">
        <f t="shared" si="79"/>
        <v>6812.617847600688</v>
      </c>
      <c r="K765" s="157">
        <f t="shared" si="80"/>
        <v>0</v>
      </c>
      <c r="L765" s="157">
        <f t="shared" si="81"/>
        <v>6812.617847600688</v>
      </c>
      <c r="M765" s="167">
        <f t="shared" si="82"/>
        <v>0</v>
      </c>
      <c r="N765" s="167">
        <f t="shared" si="83"/>
        <v>0</v>
      </c>
    </row>
    <row r="766" spans="1:14" ht="15" customHeight="1" x14ac:dyDescent="0.2">
      <c r="A766" s="152"/>
      <c r="B766" s="152"/>
      <c r="C766" s="152"/>
      <c r="D766" s="152"/>
      <c r="E766" s="153">
        <f>'2.40-a,b,c,d,e'!E766</f>
        <v>37880.166666666664</v>
      </c>
      <c r="F766" s="157">
        <f>'2.40-a,b,c,d,e'!F766</f>
        <v>27.559999465942301</v>
      </c>
      <c r="G766" s="157">
        <f>'2.40-a,b,c,d,e'!G766</f>
        <v>-579.99992370609732</v>
      </c>
      <c r="H766" s="157">
        <f t="shared" si="77"/>
        <v>6232.6179238945906</v>
      </c>
      <c r="I766" s="157">
        <f t="shared" si="78"/>
        <v>0</v>
      </c>
      <c r="J766" s="157">
        <f t="shared" si="79"/>
        <v>6232.6179238945906</v>
      </c>
      <c r="K766" s="157">
        <f t="shared" si="80"/>
        <v>0</v>
      </c>
      <c r="L766" s="157">
        <f t="shared" si="81"/>
        <v>6232.6179238945906</v>
      </c>
      <c r="M766" s="167">
        <f t="shared" si="82"/>
        <v>0</v>
      </c>
      <c r="N766" s="167">
        <f t="shared" si="83"/>
        <v>0</v>
      </c>
    </row>
    <row r="767" spans="1:14" ht="15" customHeight="1" x14ac:dyDescent="0.2">
      <c r="A767" s="152"/>
      <c r="B767" s="152"/>
      <c r="C767" s="152"/>
      <c r="D767" s="152"/>
      <c r="E767" s="153">
        <f>'2.40-a,b,c,d,e'!E767</f>
        <v>37881.166666666664</v>
      </c>
      <c r="F767" s="157">
        <f>'2.40-a,b,c,d,e'!F767</f>
        <v>27.030000686645501</v>
      </c>
      <c r="G767" s="157">
        <f>'2.40-a,b,c,d,e'!G767</f>
        <v>-529.99877929680042</v>
      </c>
      <c r="H767" s="157">
        <f t="shared" si="77"/>
        <v>5702.6191445977902</v>
      </c>
      <c r="I767" s="157">
        <f t="shared" si="78"/>
        <v>2459.9990844725999</v>
      </c>
      <c r="J767" s="157">
        <f t="shared" si="79"/>
        <v>8162.61822907039</v>
      </c>
      <c r="K767" s="157">
        <f t="shared" si="80"/>
        <v>0</v>
      </c>
      <c r="L767" s="157">
        <f t="shared" si="81"/>
        <v>8162.61822907039</v>
      </c>
      <c r="M767" s="167">
        <f t="shared" si="82"/>
        <v>1</v>
      </c>
      <c r="N767" s="167">
        <f t="shared" si="83"/>
        <v>0</v>
      </c>
    </row>
    <row r="768" spans="1:14" ht="15" customHeight="1" x14ac:dyDescent="0.2">
      <c r="A768" s="152"/>
      <c r="B768" s="152"/>
      <c r="C768" s="152"/>
      <c r="D768" s="152"/>
      <c r="E768" s="153">
        <f>'2.40-a,b,c,d,e'!E768</f>
        <v>37882.166666666664</v>
      </c>
      <c r="F768" s="157">
        <f>'2.40-a,b,c,d,e'!F768</f>
        <v>27.170000076293899</v>
      </c>
      <c r="G768" s="157">
        <f>'2.40-a,b,c,d,e'!G768</f>
        <v>139.99938964839842</v>
      </c>
      <c r="H768" s="157">
        <f t="shared" si="77"/>
        <v>8302.6176187187884</v>
      </c>
      <c r="I768" s="157">
        <f t="shared" si="78"/>
        <v>0</v>
      </c>
      <c r="J768" s="157">
        <f t="shared" si="79"/>
        <v>8302.6176187187884</v>
      </c>
      <c r="K768" s="157">
        <f t="shared" si="80"/>
        <v>139.99938964839839</v>
      </c>
      <c r="L768" s="157">
        <f t="shared" si="81"/>
        <v>8162.61822907039</v>
      </c>
      <c r="M768" s="167">
        <f t="shared" si="82"/>
        <v>0</v>
      </c>
      <c r="N768" s="167">
        <f t="shared" si="83"/>
        <v>0</v>
      </c>
    </row>
    <row r="769" spans="1:14" ht="15" customHeight="1" x14ac:dyDescent="0.2">
      <c r="A769" s="152"/>
      <c r="B769" s="152"/>
      <c r="C769" s="152"/>
      <c r="D769" s="152"/>
      <c r="E769" s="153">
        <f>'2.40-a,b,c,d,e'!E769</f>
        <v>37883.166666666664</v>
      </c>
      <c r="F769" s="157">
        <f>'2.40-a,b,c,d,e'!F769</f>
        <v>27.030000686645501</v>
      </c>
      <c r="G769" s="157">
        <f>'2.40-a,b,c,d,e'!G769</f>
        <v>-139.99938964839842</v>
      </c>
      <c r="H769" s="157">
        <f t="shared" si="77"/>
        <v>8022.6188394219917</v>
      </c>
      <c r="I769" s="157">
        <f t="shared" si="78"/>
        <v>0</v>
      </c>
      <c r="J769" s="157">
        <f t="shared" si="79"/>
        <v>8022.6188394219917</v>
      </c>
      <c r="K769" s="157">
        <f t="shared" si="80"/>
        <v>0</v>
      </c>
      <c r="L769" s="157">
        <f t="shared" si="81"/>
        <v>8022.6188394219917</v>
      </c>
      <c r="M769" s="167">
        <f t="shared" si="82"/>
        <v>0</v>
      </c>
      <c r="N769" s="167">
        <f t="shared" si="83"/>
        <v>0</v>
      </c>
    </row>
    <row r="770" spans="1:14" ht="15" customHeight="1" x14ac:dyDescent="0.2">
      <c r="A770" s="152"/>
      <c r="B770" s="152"/>
      <c r="C770" s="152"/>
      <c r="D770" s="152"/>
      <c r="E770" s="153">
        <f>'2.40-a,b,c,d,e'!E770</f>
        <v>37886.166666666664</v>
      </c>
      <c r="F770" s="157">
        <f>'2.40-a,b,c,d,e'!F770</f>
        <v>26.959999084472599</v>
      </c>
      <c r="G770" s="157">
        <f>'2.40-a,b,c,d,e'!G770</f>
        <v>-70.0016021729013</v>
      </c>
      <c r="H770" s="157">
        <f t="shared" si="77"/>
        <v>7952.6172372490901</v>
      </c>
      <c r="I770" s="157">
        <f t="shared" si="78"/>
        <v>0</v>
      </c>
      <c r="J770" s="157">
        <f t="shared" si="79"/>
        <v>7952.6172372490901</v>
      </c>
      <c r="K770" s="157">
        <f t="shared" si="80"/>
        <v>0</v>
      </c>
      <c r="L770" s="157">
        <f t="shared" si="81"/>
        <v>7952.6172372490901</v>
      </c>
      <c r="M770" s="167">
        <f t="shared" si="82"/>
        <v>0</v>
      </c>
      <c r="N770" s="167">
        <f t="shared" si="83"/>
        <v>0</v>
      </c>
    </row>
    <row r="771" spans="1:14" ht="15" customHeight="1" x14ac:dyDescent="0.2">
      <c r="A771" s="152"/>
      <c r="B771" s="152"/>
      <c r="C771" s="152"/>
      <c r="D771" s="152"/>
      <c r="E771" s="153">
        <f>'2.40-a,b,c,d,e'!E771</f>
        <v>37887.166666666664</v>
      </c>
      <c r="F771" s="157">
        <f>'2.40-a,b,c,d,e'!F771</f>
        <v>27.129999160766602</v>
      </c>
      <c r="G771" s="157">
        <f>'2.40-a,b,c,d,e'!G771</f>
        <v>170.00007629400216</v>
      </c>
      <c r="H771" s="157">
        <f t="shared" si="77"/>
        <v>8122.6173135430927</v>
      </c>
      <c r="I771" s="157">
        <f t="shared" si="78"/>
        <v>0</v>
      </c>
      <c r="J771" s="157">
        <f t="shared" si="79"/>
        <v>8122.6173135430927</v>
      </c>
      <c r="K771" s="157">
        <f t="shared" si="80"/>
        <v>0</v>
      </c>
      <c r="L771" s="157">
        <f t="shared" si="81"/>
        <v>8122.6173135430927</v>
      </c>
      <c r="M771" s="167">
        <f t="shared" si="82"/>
        <v>0</v>
      </c>
      <c r="N771" s="167">
        <f t="shared" si="83"/>
        <v>0</v>
      </c>
    </row>
    <row r="772" spans="1:14" ht="15" customHeight="1" x14ac:dyDescent="0.2">
      <c r="A772" s="152"/>
      <c r="B772" s="152"/>
      <c r="C772" s="152"/>
      <c r="D772" s="152"/>
      <c r="E772" s="153">
        <f>'2.40-a,b,c,d,e'!E772</f>
        <v>37888.166666666664</v>
      </c>
      <c r="F772" s="157">
        <f>'2.40-a,b,c,d,e'!F772</f>
        <v>28.2399997711181</v>
      </c>
      <c r="G772" s="157">
        <f>'2.40-a,b,c,d,e'!G772</f>
        <v>1110.0006103514986</v>
      </c>
      <c r="H772" s="157">
        <f t="shared" ref="H772:H835" si="84">L771+G772</f>
        <v>9232.6179238945915</v>
      </c>
      <c r="I772" s="157">
        <f t="shared" ref="I772:I835" si="85">IF(H772&lt;$B$13,$B$14-H772,0)</f>
        <v>0</v>
      </c>
      <c r="J772" s="157">
        <f t="shared" ref="J772:J835" si="86">H772+I772</f>
        <v>9232.6179238945915</v>
      </c>
      <c r="K772" s="157">
        <f t="shared" ref="K772:K835" si="87">MAX(J772-$B$14,0)</f>
        <v>1069.9996948242015</v>
      </c>
      <c r="L772" s="157">
        <f t="shared" ref="L772:L835" si="88">J772-K772</f>
        <v>8162.61822907039</v>
      </c>
      <c r="M772" s="167">
        <f t="shared" ref="M772:M835" si="89">IF(I772&gt;0,1,0)</f>
        <v>0</v>
      </c>
      <c r="N772" s="167">
        <f t="shared" ref="N772:N835" si="90">IF(H772&lt;0,1,0)</f>
        <v>0</v>
      </c>
    </row>
    <row r="773" spans="1:14" ht="15" customHeight="1" x14ac:dyDescent="0.2">
      <c r="A773" s="152"/>
      <c r="B773" s="152"/>
      <c r="C773" s="152"/>
      <c r="D773" s="152"/>
      <c r="E773" s="153">
        <f>'2.40-a,b,c,d,e'!E773</f>
        <v>37889.166666666664</v>
      </c>
      <c r="F773" s="157">
        <f>'2.40-a,b,c,d,e'!F773</f>
        <v>28.290000915527301</v>
      </c>
      <c r="G773" s="157">
        <f>'2.40-a,b,c,d,e'!G773</f>
        <v>50.001144409201004</v>
      </c>
      <c r="H773" s="157">
        <f t="shared" si="84"/>
        <v>8212.6193734795906</v>
      </c>
      <c r="I773" s="157">
        <f t="shared" si="85"/>
        <v>0</v>
      </c>
      <c r="J773" s="157">
        <f t="shared" si="86"/>
        <v>8212.6193734795906</v>
      </c>
      <c r="K773" s="157">
        <f t="shared" si="87"/>
        <v>50.001144409200606</v>
      </c>
      <c r="L773" s="157">
        <f t="shared" si="88"/>
        <v>8162.61822907039</v>
      </c>
      <c r="M773" s="167">
        <f t="shared" si="89"/>
        <v>0</v>
      </c>
      <c r="N773" s="167">
        <f t="shared" si="90"/>
        <v>0</v>
      </c>
    </row>
    <row r="774" spans="1:14" ht="15" customHeight="1" x14ac:dyDescent="0.2">
      <c r="A774" s="152"/>
      <c r="B774" s="152"/>
      <c r="C774" s="152"/>
      <c r="D774" s="152"/>
      <c r="E774" s="153">
        <f>'2.40-a,b,c,d,e'!E774</f>
        <v>37890.166666666664</v>
      </c>
      <c r="F774" s="157">
        <f>'2.40-a,b,c,d,e'!F774</f>
        <v>28.159999847412099</v>
      </c>
      <c r="G774" s="157">
        <f>'2.40-a,b,c,d,e'!G774</f>
        <v>-130.0010681152024</v>
      </c>
      <c r="H774" s="157">
        <f t="shared" si="84"/>
        <v>8032.6171609551875</v>
      </c>
      <c r="I774" s="157">
        <f t="shared" si="85"/>
        <v>0</v>
      </c>
      <c r="J774" s="157">
        <f t="shared" si="86"/>
        <v>8032.6171609551875</v>
      </c>
      <c r="K774" s="157">
        <f t="shared" si="87"/>
        <v>0</v>
      </c>
      <c r="L774" s="157">
        <f t="shared" si="88"/>
        <v>8032.6171609551875</v>
      </c>
      <c r="M774" s="167">
        <f t="shared" si="89"/>
        <v>0</v>
      </c>
      <c r="N774" s="167">
        <f t="shared" si="90"/>
        <v>0</v>
      </c>
    </row>
    <row r="775" spans="1:14" ht="15" customHeight="1" x14ac:dyDescent="0.2">
      <c r="A775" s="152"/>
      <c r="B775" s="152"/>
      <c r="C775" s="152"/>
      <c r="D775" s="152"/>
      <c r="E775" s="153">
        <f>'2.40-a,b,c,d,e'!E775</f>
        <v>37893.166666666664</v>
      </c>
      <c r="F775" s="157">
        <f>'2.40-a,b,c,d,e'!F775</f>
        <v>28.399999618530199</v>
      </c>
      <c r="G775" s="157">
        <f>'2.40-a,b,c,d,e'!G775</f>
        <v>239.99977111810011</v>
      </c>
      <c r="H775" s="157">
        <f t="shared" si="84"/>
        <v>8272.6169320732879</v>
      </c>
      <c r="I775" s="157">
        <f t="shared" si="85"/>
        <v>0</v>
      </c>
      <c r="J775" s="157">
        <f t="shared" si="86"/>
        <v>8272.6169320732879</v>
      </c>
      <c r="K775" s="157">
        <f t="shared" si="87"/>
        <v>109.99870300289786</v>
      </c>
      <c r="L775" s="157">
        <f t="shared" si="88"/>
        <v>8162.61822907039</v>
      </c>
      <c r="M775" s="167">
        <f t="shared" si="89"/>
        <v>0</v>
      </c>
      <c r="N775" s="167">
        <f t="shared" si="90"/>
        <v>0</v>
      </c>
    </row>
    <row r="776" spans="1:14" ht="15" customHeight="1" x14ac:dyDescent="0.2">
      <c r="A776" s="152"/>
      <c r="B776" s="152"/>
      <c r="C776" s="152"/>
      <c r="D776" s="152"/>
      <c r="E776" s="153">
        <f>'2.40-a,b,c,d,e'!E776</f>
        <v>37894.166666666664</v>
      </c>
      <c r="F776" s="157">
        <f>'2.40-a,b,c,d,e'!F776</f>
        <v>29.2000007629394</v>
      </c>
      <c r="G776" s="157">
        <f>'2.40-a,b,c,d,e'!G776</f>
        <v>800.00114440920106</v>
      </c>
      <c r="H776" s="157">
        <f t="shared" si="84"/>
        <v>8962.6193734795906</v>
      </c>
      <c r="I776" s="157">
        <f t="shared" si="85"/>
        <v>0</v>
      </c>
      <c r="J776" s="157">
        <f t="shared" si="86"/>
        <v>8962.6193734795906</v>
      </c>
      <c r="K776" s="157">
        <f t="shared" si="87"/>
        <v>800.00114440920061</v>
      </c>
      <c r="L776" s="157">
        <f t="shared" si="88"/>
        <v>8162.61822907039</v>
      </c>
      <c r="M776" s="167">
        <f t="shared" si="89"/>
        <v>0</v>
      </c>
      <c r="N776" s="167">
        <f t="shared" si="90"/>
        <v>0</v>
      </c>
    </row>
    <row r="777" spans="1:14" ht="15" customHeight="1" x14ac:dyDescent="0.2">
      <c r="A777" s="152"/>
      <c r="B777" s="152"/>
      <c r="C777" s="152"/>
      <c r="D777" s="152"/>
      <c r="E777" s="153">
        <f>'2.40-a,b,c,d,e'!E777</f>
        <v>37895.166666666664</v>
      </c>
      <c r="F777" s="157">
        <f>'2.40-a,b,c,d,e'!F777</f>
        <v>29.389999389648398</v>
      </c>
      <c r="G777" s="157">
        <f>'2.40-a,b,c,d,e'!G777</f>
        <v>189.99862670899859</v>
      </c>
      <c r="H777" s="157">
        <f t="shared" si="84"/>
        <v>8352.6168557793881</v>
      </c>
      <c r="I777" s="157">
        <f t="shared" si="85"/>
        <v>0</v>
      </c>
      <c r="J777" s="157">
        <f t="shared" si="86"/>
        <v>8352.6168557793881</v>
      </c>
      <c r="K777" s="157">
        <f t="shared" si="87"/>
        <v>189.99862670899802</v>
      </c>
      <c r="L777" s="157">
        <f t="shared" si="88"/>
        <v>8162.61822907039</v>
      </c>
      <c r="M777" s="167">
        <f t="shared" si="89"/>
        <v>0</v>
      </c>
      <c r="N777" s="167">
        <f t="shared" si="90"/>
        <v>0</v>
      </c>
    </row>
    <row r="778" spans="1:14" ht="15" customHeight="1" x14ac:dyDescent="0.2">
      <c r="A778" s="152"/>
      <c r="B778" s="152"/>
      <c r="C778" s="152"/>
      <c r="D778" s="152"/>
      <c r="E778" s="153">
        <f>'2.40-a,b,c,d,e'!E778</f>
        <v>37896.166666666664</v>
      </c>
      <c r="F778" s="157">
        <f>'2.40-a,b,c,d,e'!F778</f>
        <v>29.840000152587798</v>
      </c>
      <c r="G778" s="157">
        <f>'2.40-a,b,c,d,e'!G778</f>
        <v>450.00076293939981</v>
      </c>
      <c r="H778" s="157">
        <f t="shared" si="84"/>
        <v>8612.6189920097895</v>
      </c>
      <c r="I778" s="157">
        <f t="shared" si="85"/>
        <v>0</v>
      </c>
      <c r="J778" s="157">
        <f t="shared" si="86"/>
        <v>8612.6189920097895</v>
      </c>
      <c r="K778" s="157">
        <f t="shared" si="87"/>
        <v>450.00076293939946</v>
      </c>
      <c r="L778" s="157">
        <f t="shared" si="88"/>
        <v>8162.61822907039</v>
      </c>
      <c r="M778" s="167">
        <f t="shared" si="89"/>
        <v>0</v>
      </c>
      <c r="N778" s="167">
        <f t="shared" si="90"/>
        <v>0</v>
      </c>
    </row>
    <row r="779" spans="1:14" ht="15" customHeight="1" x14ac:dyDescent="0.2">
      <c r="A779" s="152"/>
      <c r="B779" s="152"/>
      <c r="C779" s="152"/>
      <c r="D779" s="152"/>
      <c r="E779" s="153">
        <f>'2.40-a,b,c,d,e'!E779</f>
        <v>37897.166666666664</v>
      </c>
      <c r="F779" s="157">
        <f>'2.40-a,b,c,d,e'!F779</f>
        <v>30.399999618530199</v>
      </c>
      <c r="G779" s="157">
        <f>'2.40-a,b,c,d,e'!G779</f>
        <v>559.99946594240055</v>
      </c>
      <c r="H779" s="157">
        <f t="shared" si="84"/>
        <v>8722.6176950127901</v>
      </c>
      <c r="I779" s="157">
        <f t="shared" si="85"/>
        <v>0</v>
      </c>
      <c r="J779" s="157">
        <f t="shared" si="86"/>
        <v>8722.6176950127901</v>
      </c>
      <c r="K779" s="157">
        <f t="shared" si="87"/>
        <v>559.99946594240009</v>
      </c>
      <c r="L779" s="157">
        <f t="shared" si="88"/>
        <v>8162.61822907039</v>
      </c>
      <c r="M779" s="167">
        <f t="shared" si="89"/>
        <v>0</v>
      </c>
      <c r="N779" s="167">
        <f t="shared" si="90"/>
        <v>0</v>
      </c>
    </row>
    <row r="780" spans="1:14" ht="15" customHeight="1" x14ac:dyDescent="0.2">
      <c r="A780" s="152"/>
      <c r="B780" s="152"/>
      <c r="C780" s="152"/>
      <c r="D780" s="152"/>
      <c r="E780" s="153">
        <f>'2.40-a,b,c,d,e'!E780</f>
        <v>37900.166666666664</v>
      </c>
      <c r="F780" s="157">
        <f>'2.40-a,b,c,d,e'!F780</f>
        <v>30.4699993133544</v>
      </c>
      <c r="G780" s="157">
        <f>'2.40-a,b,c,d,e'!G780</f>
        <v>69.999694824200986</v>
      </c>
      <c r="H780" s="157">
        <f t="shared" si="84"/>
        <v>8232.6179238945915</v>
      </c>
      <c r="I780" s="157">
        <f t="shared" si="85"/>
        <v>0</v>
      </c>
      <c r="J780" s="157">
        <f t="shared" si="86"/>
        <v>8232.6179238945915</v>
      </c>
      <c r="K780" s="157">
        <f t="shared" si="87"/>
        <v>69.99969482420147</v>
      </c>
      <c r="L780" s="157">
        <f t="shared" si="88"/>
        <v>8162.61822907039</v>
      </c>
      <c r="M780" s="167">
        <f t="shared" si="89"/>
        <v>0</v>
      </c>
      <c r="N780" s="167">
        <f t="shared" si="90"/>
        <v>0</v>
      </c>
    </row>
    <row r="781" spans="1:14" ht="15" customHeight="1" x14ac:dyDescent="0.2">
      <c r="A781" s="152"/>
      <c r="B781" s="152"/>
      <c r="C781" s="152"/>
      <c r="D781" s="152"/>
      <c r="E781" s="153">
        <f>'2.40-a,b,c,d,e'!E781</f>
        <v>37901.166666666664</v>
      </c>
      <c r="F781" s="157">
        <f>'2.40-a,b,c,d,e'!F781</f>
        <v>30.409999847412099</v>
      </c>
      <c r="G781" s="157">
        <f>'2.40-a,b,c,d,e'!G781</f>
        <v>-59.9994659423011</v>
      </c>
      <c r="H781" s="157">
        <f t="shared" si="84"/>
        <v>8102.6187631280891</v>
      </c>
      <c r="I781" s="157">
        <f t="shared" si="85"/>
        <v>0</v>
      </c>
      <c r="J781" s="157">
        <f t="shared" si="86"/>
        <v>8102.6187631280891</v>
      </c>
      <c r="K781" s="157">
        <f t="shared" si="87"/>
        <v>0</v>
      </c>
      <c r="L781" s="157">
        <f t="shared" si="88"/>
        <v>8102.6187631280891</v>
      </c>
      <c r="M781" s="167">
        <f t="shared" si="89"/>
        <v>0</v>
      </c>
      <c r="N781" s="167">
        <f t="shared" si="90"/>
        <v>0</v>
      </c>
    </row>
    <row r="782" spans="1:14" ht="15" customHeight="1" x14ac:dyDescent="0.2">
      <c r="A782" s="152"/>
      <c r="B782" s="152"/>
      <c r="C782" s="152"/>
      <c r="D782" s="152"/>
      <c r="E782" s="153">
        <f>'2.40-a,b,c,d,e'!E782</f>
        <v>37902.166666666664</v>
      </c>
      <c r="F782" s="157">
        <f>'2.40-a,b,c,d,e'!F782</f>
        <v>29.809999465942301</v>
      </c>
      <c r="G782" s="157">
        <f>'2.40-a,b,c,d,e'!G782</f>
        <v>-600.00038146979762</v>
      </c>
      <c r="H782" s="157">
        <f t="shared" si="84"/>
        <v>7502.6183816582916</v>
      </c>
      <c r="I782" s="157">
        <f t="shared" si="85"/>
        <v>0</v>
      </c>
      <c r="J782" s="157">
        <f t="shared" si="86"/>
        <v>7502.6183816582916</v>
      </c>
      <c r="K782" s="157">
        <f t="shared" si="87"/>
        <v>0</v>
      </c>
      <c r="L782" s="157">
        <f t="shared" si="88"/>
        <v>7502.6183816582916</v>
      </c>
      <c r="M782" s="167">
        <f t="shared" si="89"/>
        <v>0</v>
      </c>
      <c r="N782" s="167">
        <f t="shared" si="90"/>
        <v>0</v>
      </c>
    </row>
    <row r="783" spans="1:14" ht="15" customHeight="1" x14ac:dyDescent="0.2">
      <c r="A783" s="152"/>
      <c r="B783" s="152"/>
      <c r="C783" s="152"/>
      <c r="D783" s="152"/>
      <c r="E783" s="153">
        <f>'2.40-a,b,c,d,e'!E783</f>
        <v>37903.166666666664</v>
      </c>
      <c r="F783" s="157">
        <f>'2.40-a,b,c,d,e'!F783</f>
        <v>31.0100002288818</v>
      </c>
      <c r="G783" s="157">
        <f>'2.40-a,b,c,d,e'!G783</f>
        <v>1200.0007629394993</v>
      </c>
      <c r="H783" s="157">
        <f t="shared" si="84"/>
        <v>8702.6191445977911</v>
      </c>
      <c r="I783" s="157">
        <f t="shared" si="85"/>
        <v>0</v>
      </c>
      <c r="J783" s="157">
        <f t="shared" si="86"/>
        <v>8702.6191445977911</v>
      </c>
      <c r="K783" s="157">
        <f t="shared" si="87"/>
        <v>540.00091552740105</v>
      </c>
      <c r="L783" s="157">
        <f t="shared" si="88"/>
        <v>8162.61822907039</v>
      </c>
      <c r="M783" s="167">
        <f t="shared" si="89"/>
        <v>0</v>
      </c>
      <c r="N783" s="167">
        <f t="shared" si="90"/>
        <v>0</v>
      </c>
    </row>
    <row r="784" spans="1:14" ht="15" customHeight="1" x14ac:dyDescent="0.2">
      <c r="A784" s="152"/>
      <c r="B784" s="152"/>
      <c r="C784" s="152"/>
      <c r="D784" s="152"/>
      <c r="E784" s="153">
        <f>'2.40-a,b,c,d,e'!E784</f>
        <v>37904.166666666664</v>
      </c>
      <c r="F784" s="157">
        <f>'2.40-a,b,c,d,e'!F784</f>
        <v>31.9699993133544</v>
      </c>
      <c r="G784" s="157">
        <f>'2.40-a,b,c,d,e'!G784</f>
        <v>959.99908447259941</v>
      </c>
      <c r="H784" s="157">
        <f t="shared" si="84"/>
        <v>9122.617313542989</v>
      </c>
      <c r="I784" s="157">
        <f t="shared" si="85"/>
        <v>0</v>
      </c>
      <c r="J784" s="157">
        <f t="shared" si="86"/>
        <v>9122.617313542989</v>
      </c>
      <c r="K784" s="157">
        <f t="shared" si="87"/>
        <v>959.99908447259895</v>
      </c>
      <c r="L784" s="157">
        <f t="shared" si="88"/>
        <v>8162.61822907039</v>
      </c>
      <c r="M784" s="167">
        <f t="shared" si="89"/>
        <v>0</v>
      </c>
      <c r="N784" s="167">
        <f t="shared" si="90"/>
        <v>0</v>
      </c>
    </row>
    <row r="785" spans="1:14" ht="15" customHeight="1" x14ac:dyDescent="0.2">
      <c r="A785" s="152"/>
      <c r="B785" s="152"/>
      <c r="C785" s="152"/>
      <c r="D785" s="152"/>
      <c r="E785" s="153">
        <f>'2.40-a,b,c,d,e'!E785</f>
        <v>37907.166666666664</v>
      </c>
      <c r="F785" s="157">
        <f>'2.40-a,b,c,d,e'!F785</f>
        <v>31.9500007629394</v>
      </c>
      <c r="G785" s="157">
        <f>'2.40-a,b,c,d,e'!G785</f>
        <v>-19.998550414999983</v>
      </c>
      <c r="H785" s="157">
        <f t="shared" si="84"/>
        <v>8142.6196786553901</v>
      </c>
      <c r="I785" s="157">
        <f t="shared" si="85"/>
        <v>0</v>
      </c>
      <c r="J785" s="157">
        <f t="shared" si="86"/>
        <v>8142.6196786553901</v>
      </c>
      <c r="K785" s="157">
        <f t="shared" si="87"/>
        <v>0</v>
      </c>
      <c r="L785" s="157">
        <f t="shared" si="88"/>
        <v>8142.6196786553901</v>
      </c>
      <c r="M785" s="167">
        <f t="shared" si="89"/>
        <v>0</v>
      </c>
      <c r="N785" s="167">
        <f t="shared" si="90"/>
        <v>0</v>
      </c>
    </row>
    <row r="786" spans="1:14" ht="15" customHeight="1" x14ac:dyDescent="0.2">
      <c r="A786" s="152"/>
      <c r="B786" s="152"/>
      <c r="C786" s="152"/>
      <c r="D786" s="152"/>
      <c r="E786" s="153">
        <f>'2.40-a,b,c,d,e'!E786</f>
        <v>37908.166666666664</v>
      </c>
      <c r="F786" s="157">
        <f>'2.40-a,b,c,d,e'!F786</f>
        <v>31.819999694824201</v>
      </c>
      <c r="G786" s="157">
        <f>'2.40-a,b,c,d,e'!G786</f>
        <v>-130.00106811519885</v>
      </c>
      <c r="H786" s="157">
        <f t="shared" si="84"/>
        <v>8012.6186105401912</v>
      </c>
      <c r="I786" s="157">
        <f t="shared" si="85"/>
        <v>0</v>
      </c>
      <c r="J786" s="157">
        <f t="shared" si="86"/>
        <v>8012.6186105401912</v>
      </c>
      <c r="K786" s="157">
        <f t="shared" si="87"/>
        <v>0</v>
      </c>
      <c r="L786" s="157">
        <f t="shared" si="88"/>
        <v>8012.6186105401912</v>
      </c>
      <c r="M786" s="167">
        <f t="shared" si="89"/>
        <v>0</v>
      </c>
      <c r="N786" s="167">
        <f t="shared" si="90"/>
        <v>0</v>
      </c>
    </row>
    <row r="787" spans="1:14" ht="15" customHeight="1" x14ac:dyDescent="0.2">
      <c r="A787" s="152"/>
      <c r="B787" s="152"/>
      <c r="C787" s="152"/>
      <c r="D787" s="152"/>
      <c r="E787" s="153">
        <f>'2.40-a,b,c,d,e'!E787</f>
        <v>37909.166666666664</v>
      </c>
      <c r="F787" s="157">
        <f>'2.40-a,b,c,d,e'!F787</f>
        <v>31.770000457763601</v>
      </c>
      <c r="G787" s="157">
        <f>'2.40-a,b,c,d,e'!G787</f>
        <v>-49.999237060600166</v>
      </c>
      <c r="H787" s="157">
        <f t="shared" si="84"/>
        <v>7962.6193734795906</v>
      </c>
      <c r="I787" s="157">
        <f t="shared" si="85"/>
        <v>0</v>
      </c>
      <c r="J787" s="157">
        <f t="shared" si="86"/>
        <v>7962.6193734795906</v>
      </c>
      <c r="K787" s="157">
        <f t="shared" si="87"/>
        <v>0</v>
      </c>
      <c r="L787" s="157">
        <f t="shared" si="88"/>
        <v>7962.6193734795906</v>
      </c>
      <c r="M787" s="167">
        <f t="shared" si="89"/>
        <v>0</v>
      </c>
      <c r="N787" s="167">
        <f t="shared" si="90"/>
        <v>0</v>
      </c>
    </row>
    <row r="788" spans="1:14" ht="15" customHeight="1" x14ac:dyDescent="0.2">
      <c r="A788" s="152"/>
      <c r="B788" s="152"/>
      <c r="C788" s="152"/>
      <c r="D788" s="152"/>
      <c r="E788" s="153">
        <f>'2.40-a,b,c,d,e'!E788</f>
        <v>37910.166666666664</v>
      </c>
      <c r="F788" s="157">
        <f>'2.40-a,b,c,d,e'!F788</f>
        <v>31.540000915527301</v>
      </c>
      <c r="G788" s="157">
        <f>'2.40-a,b,c,d,e'!G788</f>
        <v>-229.9995422362997</v>
      </c>
      <c r="H788" s="157">
        <f t="shared" si="84"/>
        <v>7732.6198312432907</v>
      </c>
      <c r="I788" s="157">
        <f t="shared" si="85"/>
        <v>0</v>
      </c>
      <c r="J788" s="157">
        <f t="shared" si="86"/>
        <v>7732.6198312432907</v>
      </c>
      <c r="K788" s="157">
        <f t="shared" si="87"/>
        <v>0</v>
      </c>
      <c r="L788" s="157">
        <f t="shared" si="88"/>
        <v>7732.6198312432907</v>
      </c>
      <c r="M788" s="167">
        <f t="shared" si="89"/>
        <v>0</v>
      </c>
      <c r="N788" s="167">
        <f t="shared" si="90"/>
        <v>0</v>
      </c>
    </row>
    <row r="789" spans="1:14" ht="15" customHeight="1" x14ac:dyDescent="0.2">
      <c r="A789" s="152"/>
      <c r="B789" s="152"/>
      <c r="C789" s="152"/>
      <c r="D789" s="152"/>
      <c r="E789" s="153">
        <f>'2.40-a,b,c,d,e'!E789</f>
        <v>37911.166666666664</v>
      </c>
      <c r="F789" s="157">
        <f>'2.40-a,b,c,d,e'!F789</f>
        <v>30.6800003051757</v>
      </c>
      <c r="G789" s="157">
        <f>'2.40-a,b,c,d,e'!G789</f>
        <v>-860.00061035160161</v>
      </c>
      <c r="H789" s="157">
        <f t="shared" si="84"/>
        <v>6872.6192208916891</v>
      </c>
      <c r="I789" s="157">
        <f t="shared" si="85"/>
        <v>0</v>
      </c>
      <c r="J789" s="157">
        <f t="shared" si="86"/>
        <v>6872.6192208916891</v>
      </c>
      <c r="K789" s="157">
        <f t="shared" si="87"/>
        <v>0</v>
      </c>
      <c r="L789" s="157">
        <f t="shared" si="88"/>
        <v>6872.6192208916891</v>
      </c>
      <c r="M789" s="167">
        <f t="shared" si="89"/>
        <v>0</v>
      </c>
      <c r="N789" s="167">
        <f t="shared" si="90"/>
        <v>0</v>
      </c>
    </row>
    <row r="790" spans="1:14" ht="15" customHeight="1" x14ac:dyDescent="0.2">
      <c r="A790" s="152"/>
      <c r="B790" s="152"/>
      <c r="C790" s="152"/>
      <c r="D790" s="152"/>
      <c r="E790" s="153">
        <f>'2.40-a,b,c,d,e'!E790</f>
        <v>37914.166666666664</v>
      </c>
      <c r="F790" s="157">
        <f>'2.40-a,b,c,d,e'!F790</f>
        <v>30.350000381469702</v>
      </c>
      <c r="G790" s="157">
        <f>'2.40-a,b,c,d,e'!G790</f>
        <v>-329.99992370599784</v>
      </c>
      <c r="H790" s="157">
        <f t="shared" si="84"/>
        <v>6542.6192971856908</v>
      </c>
      <c r="I790" s="157">
        <f t="shared" si="85"/>
        <v>0</v>
      </c>
      <c r="J790" s="157">
        <f t="shared" si="86"/>
        <v>6542.6192971856908</v>
      </c>
      <c r="K790" s="157">
        <f t="shared" si="87"/>
        <v>0</v>
      </c>
      <c r="L790" s="157">
        <f t="shared" si="88"/>
        <v>6542.6192971856908</v>
      </c>
      <c r="M790" s="167">
        <f t="shared" si="89"/>
        <v>0</v>
      </c>
      <c r="N790" s="167">
        <f t="shared" si="90"/>
        <v>0</v>
      </c>
    </row>
    <row r="791" spans="1:14" ht="15" customHeight="1" x14ac:dyDescent="0.2">
      <c r="A791" s="152"/>
      <c r="B791" s="152"/>
      <c r="C791" s="152"/>
      <c r="D791" s="152"/>
      <c r="E791" s="153">
        <f>'2.40-a,b,c,d,e'!E791</f>
        <v>37915.166666666664</v>
      </c>
      <c r="F791" s="157">
        <f>'2.40-a,b,c,d,e'!F791</f>
        <v>30.1800003051757</v>
      </c>
      <c r="G791" s="157">
        <f>'2.40-a,b,c,d,e'!G791</f>
        <v>-170.00007629400216</v>
      </c>
      <c r="H791" s="157">
        <f t="shared" si="84"/>
        <v>6372.6192208916891</v>
      </c>
      <c r="I791" s="157">
        <f t="shared" si="85"/>
        <v>0</v>
      </c>
      <c r="J791" s="157">
        <f t="shared" si="86"/>
        <v>6372.6192208916891</v>
      </c>
      <c r="K791" s="157">
        <f t="shared" si="87"/>
        <v>0</v>
      </c>
      <c r="L791" s="157">
        <f t="shared" si="88"/>
        <v>6372.6192208916891</v>
      </c>
      <c r="M791" s="167">
        <f t="shared" si="89"/>
        <v>0</v>
      </c>
      <c r="N791" s="167">
        <f t="shared" si="90"/>
        <v>0</v>
      </c>
    </row>
    <row r="792" spans="1:14" ht="15" customHeight="1" x14ac:dyDescent="0.2">
      <c r="A792" s="152"/>
      <c r="B792" s="152"/>
      <c r="C792" s="152"/>
      <c r="D792" s="152"/>
      <c r="E792" s="153">
        <f>'2.40-a,b,c,d,e'!E792</f>
        <v>37916.166666666664</v>
      </c>
      <c r="F792" s="157">
        <f>'2.40-a,b,c,d,e'!F792</f>
        <v>29.920000076293899</v>
      </c>
      <c r="G792" s="157">
        <f>'2.40-a,b,c,d,e'!G792</f>
        <v>-260.00022888180041</v>
      </c>
      <c r="H792" s="157">
        <f t="shared" si="84"/>
        <v>6112.6189920098886</v>
      </c>
      <c r="I792" s="157">
        <f t="shared" si="85"/>
        <v>2049.9992370605014</v>
      </c>
      <c r="J792" s="157">
        <f t="shared" si="86"/>
        <v>8162.61822907039</v>
      </c>
      <c r="K792" s="157">
        <f t="shared" si="87"/>
        <v>0</v>
      </c>
      <c r="L792" s="157">
        <f t="shared" si="88"/>
        <v>8162.61822907039</v>
      </c>
      <c r="M792" s="167">
        <f t="shared" si="89"/>
        <v>1</v>
      </c>
      <c r="N792" s="167">
        <f t="shared" si="90"/>
        <v>0</v>
      </c>
    </row>
    <row r="793" spans="1:14" ht="15" customHeight="1" x14ac:dyDescent="0.2">
      <c r="A793" s="152"/>
      <c r="B793" s="152"/>
      <c r="C793" s="152"/>
      <c r="D793" s="152"/>
      <c r="E793" s="153">
        <f>'2.40-a,b,c,d,e'!E793</f>
        <v>37917.166666666664</v>
      </c>
      <c r="F793" s="157">
        <f>'2.40-a,b,c,d,e'!F793</f>
        <v>30.299999237060501</v>
      </c>
      <c r="G793" s="157">
        <f>'2.40-a,b,c,d,e'!G793</f>
        <v>379.99916076660156</v>
      </c>
      <c r="H793" s="157">
        <f t="shared" si="84"/>
        <v>8542.6173898369925</v>
      </c>
      <c r="I793" s="157">
        <f t="shared" si="85"/>
        <v>0</v>
      </c>
      <c r="J793" s="157">
        <f t="shared" si="86"/>
        <v>8542.6173898369925</v>
      </c>
      <c r="K793" s="157">
        <f t="shared" si="87"/>
        <v>379.99916076660247</v>
      </c>
      <c r="L793" s="157">
        <f t="shared" si="88"/>
        <v>8162.61822907039</v>
      </c>
      <c r="M793" s="167">
        <f t="shared" si="89"/>
        <v>0</v>
      </c>
      <c r="N793" s="167">
        <f t="shared" si="90"/>
        <v>0</v>
      </c>
    </row>
    <row r="794" spans="1:14" ht="15" customHeight="1" x14ac:dyDescent="0.2">
      <c r="A794" s="152"/>
      <c r="B794" s="152"/>
      <c r="C794" s="152"/>
      <c r="D794" s="152"/>
      <c r="E794" s="153">
        <f>'2.40-a,b,c,d,e'!E794</f>
        <v>37918.166666666664</v>
      </c>
      <c r="F794" s="157">
        <f>'2.40-a,b,c,d,e'!F794</f>
        <v>30.159999847412099</v>
      </c>
      <c r="G794" s="157">
        <f>'2.40-a,b,c,d,e'!G794</f>
        <v>-139.99938964840197</v>
      </c>
      <c r="H794" s="157">
        <f t="shared" si="84"/>
        <v>8022.618839421988</v>
      </c>
      <c r="I794" s="157">
        <f t="shared" si="85"/>
        <v>0</v>
      </c>
      <c r="J794" s="157">
        <f t="shared" si="86"/>
        <v>8022.618839421988</v>
      </c>
      <c r="K794" s="157">
        <f t="shared" si="87"/>
        <v>0</v>
      </c>
      <c r="L794" s="157">
        <f t="shared" si="88"/>
        <v>8022.618839421988</v>
      </c>
      <c r="M794" s="167">
        <f t="shared" si="89"/>
        <v>0</v>
      </c>
      <c r="N794" s="167">
        <f t="shared" si="90"/>
        <v>0</v>
      </c>
    </row>
    <row r="795" spans="1:14" ht="15" customHeight="1" x14ac:dyDescent="0.2">
      <c r="A795" s="152"/>
      <c r="B795" s="152"/>
      <c r="C795" s="152"/>
      <c r="D795" s="152"/>
      <c r="E795" s="153">
        <f>'2.40-a,b,c,d,e'!E795</f>
        <v>37921.208333333336</v>
      </c>
      <c r="F795" s="157">
        <f>'2.40-a,b,c,d,e'!F795</f>
        <v>29.920000076293899</v>
      </c>
      <c r="G795" s="157">
        <f>'2.40-a,b,c,d,e'!G795</f>
        <v>-239.99977111819959</v>
      </c>
      <c r="H795" s="157">
        <f t="shared" si="84"/>
        <v>7782.6190683037885</v>
      </c>
      <c r="I795" s="157">
        <f t="shared" si="85"/>
        <v>0</v>
      </c>
      <c r="J795" s="157">
        <f t="shared" si="86"/>
        <v>7782.6190683037885</v>
      </c>
      <c r="K795" s="157">
        <f t="shared" si="87"/>
        <v>0</v>
      </c>
      <c r="L795" s="157">
        <f t="shared" si="88"/>
        <v>7782.6190683037885</v>
      </c>
      <c r="M795" s="167">
        <f t="shared" si="89"/>
        <v>0</v>
      </c>
      <c r="N795" s="167">
        <f t="shared" si="90"/>
        <v>0</v>
      </c>
    </row>
    <row r="796" spans="1:14" ht="15" customHeight="1" x14ac:dyDescent="0.2">
      <c r="A796" s="152"/>
      <c r="B796" s="152"/>
      <c r="C796" s="152"/>
      <c r="D796" s="152"/>
      <c r="E796" s="153">
        <f>'2.40-a,b,c,d,e'!E796</f>
        <v>37922.208333333336</v>
      </c>
      <c r="F796" s="157">
        <f>'2.40-a,b,c,d,e'!F796</f>
        <v>29.559999465942301</v>
      </c>
      <c r="G796" s="157">
        <f>'2.40-a,b,c,d,e'!G796</f>
        <v>-360.00061035159803</v>
      </c>
      <c r="H796" s="157">
        <f t="shared" si="84"/>
        <v>7422.6184579521905</v>
      </c>
      <c r="I796" s="157">
        <f t="shared" si="85"/>
        <v>0</v>
      </c>
      <c r="J796" s="157">
        <f t="shared" si="86"/>
        <v>7422.6184579521905</v>
      </c>
      <c r="K796" s="157">
        <f t="shared" si="87"/>
        <v>0</v>
      </c>
      <c r="L796" s="157">
        <f t="shared" si="88"/>
        <v>7422.6184579521905</v>
      </c>
      <c r="M796" s="167">
        <f t="shared" si="89"/>
        <v>0</v>
      </c>
      <c r="N796" s="167">
        <f t="shared" si="90"/>
        <v>0</v>
      </c>
    </row>
    <row r="797" spans="1:14" ht="15" customHeight="1" x14ac:dyDescent="0.2">
      <c r="A797" s="152"/>
      <c r="B797" s="152"/>
      <c r="C797" s="152"/>
      <c r="D797" s="152"/>
      <c r="E797" s="153">
        <f>'2.40-a,b,c,d,e'!E797</f>
        <v>37923.208333333336</v>
      </c>
      <c r="F797" s="157">
        <f>'2.40-a,b,c,d,e'!F797</f>
        <v>28.909999847412099</v>
      </c>
      <c r="G797" s="157">
        <f>'2.40-a,b,c,d,e'!G797</f>
        <v>-649.99961853020238</v>
      </c>
      <c r="H797" s="157">
        <f t="shared" si="84"/>
        <v>6772.618839421988</v>
      </c>
      <c r="I797" s="157">
        <f t="shared" si="85"/>
        <v>0</v>
      </c>
      <c r="J797" s="157">
        <f t="shared" si="86"/>
        <v>6772.618839421988</v>
      </c>
      <c r="K797" s="157">
        <f t="shared" si="87"/>
        <v>0</v>
      </c>
      <c r="L797" s="157">
        <f t="shared" si="88"/>
        <v>6772.618839421988</v>
      </c>
      <c r="M797" s="167">
        <f t="shared" si="89"/>
        <v>0</v>
      </c>
      <c r="N797" s="167">
        <f t="shared" si="90"/>
        <v>0</v>
      </c>
    </row>
    <row r="798" spans="1:14" ht="15" customHeight="1" x14ac:dyDescent="0.2">
      <c r="A798" s="152"/>
      <c r="B798" s="152"/>
      <c r="C798" s="152"/>
      <c r="D798" s="152"/>
      <c r="E798" s="153">
        <f>'2.40-a,b,c,d,e'!E798</f>
        <v>37924.208333333336</v>
      </c>
      <c r="F798" s="157">
        <f>'2.40-a,b,c,d,e'!F798</f>
        <v>28.4699993133544</v>
      </c>
      <c r="G798" s="157">
        <f>'2.40-a,b,c,d,e'!G798</f>
        <v>-440.00053405769893</v>
      </c>
      <c r="H798" s="157">
        <f t="shared" si="84"/>
        <v>6332.618305364289</v>
      </c>
      <c r="I798" s="157">
        <f t="shared" si="85"/>
        <v>0</v>
      </c>
      <c r="J798" s="157">
        <f t="shared" si="86"/>
        <v>6332.618305364289</v>
      </c>
      <c r="K798" s="157">
        <f t="shared" si="87"/>
        <v>0</v>
      </c>
      <c r="L798" s="157">
        <f t="shared" si="88"/>
        <v>6332.618305364289</v>
      </c>
      <c r="M798" s="167">
        <f t="shared" si="89"/>
        <v>0</v>
      </c>
      <c r="N798" s="167">
        <f t="shared" si="90"/>
        <v>0</v>
      </c>
    </row>
    <row r="799" spans="1:14" ht="15" customHeight="1" x14ac:dyDescent="0.2">
      <c r="A799" s="152"/>
      <c r="B799" s="152"/>
      <c r="C799" s="152"/>
      <c r="D799" s="152"/>
      <c r="E799" s="153">
        <f>'2.40-a,b,c,d,e'!E799</f>
        <v>37925.208333333336</v>
      </c>
      <c r="F799" s="157">
        <f>'2.40-a,b,c,d,e'!F799</f>
        <v>29.110000610351499</v>
      </c>
      <c r="G799" s="157">
        <f>'2.40-a,b,c,d,e'!G799</f>
        <v>640.00129699709873</v>
      </c>
      <c r="H799" s="157">
        <f t="shared" si="84"/>
        <v>6972.6196023613875</v>
      </c>
      <c r="I799" s="157">
        <f t="shared" si="85"/>
        <v>0</v>
      </c>
      <c r="J799" s="157">
        <f t="shared" si="86"/>
        <v>6972.6196023613875</v>
      </c>
      <c r="K799" s="157">
        <f t="shared" si="87"/>
        <v>0</v>
      </c>
      <c r="L799" s="157">
        <f t="shared" si="88"/>
        <v>6972.6196023613875</v>
      </c>
      <c r="M799" s="167">
        <f t="shared" si="89"/>
        <v>0</v>
      </c>
      <c r="N799" s="167">
        <f t="shared" si="90"/>
        <v>0</v>
      </c>
    </row>
    <row r="800" spans="1:14" ht="15" customHeight="1" x14ac:dyDescent="0.2">
      <c r="A800" s="152"/>
      <c r="B800" s="152"/>
      <c r="C800" s="152"/>
      <c r="D800" s="152"/>
      <c r="E800" s="153">
        <f>'2.40-a,b,c,d,e'!E800</f>
        <v>37928.208333333336</v>
      </c>
      <c r="F800" s="157">
        <f>'2.40-a,b,c,d,e'!F800</f>
        <v>28.899999618530199</v>
      </c>
      <c r="G800" s="157">
        <f>'2.40-a,b,c,d,e'!G800</f>
        <v>-210.00099182129972</v>
      </c>
      <c r="H800" s="157">
        <f t="shared" si="84"/>
        <v>6762.6186105400875</v>
      </c>
      <c r="I800" s="157">
        <f t="shared" si="85"/>
        <v>0</v>
      </c>
      <c r="J800" s="157">
        <f t="shared" si="86"/>
        <v>6762.6186105400875</v>
      </c>
      <c r="K800" s="157">
        <f t="shared" si="87"/>
        <v>0</v>
      </c>
      <c r="L800" s="157">
        <f t="shared" si="88"/>
        <v>6762.6186105400875</v>
      </c>
      <c r="M800" s="167">
        <f t="shared" si="89"/>
        <v>0</v>
      </c>
      <c r="N800" s="167">
        <f t="shared" si="90"/>
        <v>0</v>
      </c>
    </row>
    <row r="801" spans="1:14" ht="15" customHeight="1" x14ac:dyDescent="0.2">
      <c r="A801" s="152"/>
      <c r="B801" s="152"/>
      <c r="C801" s="152"/>
      <c r="D801" s="152"/>
      <c r="E801" s="153">
        <f>'2.40-a,b,c,d,e'!E801</f>
        <v>37929.208333333336</v>
      </c>
      <c r="F801" s="157">
        <f>'2.40-a,b,c,d,e'!F801</f>
        <v>28.75</v>
      </c>
      <c r="G801" s="157">
        <f>'2.40-a,b,c,d,e'!G801</f>
        <v>-149.99961853019883</v>
      </c>
      <c r="H801" s="157">
        <f t="shared" si="84"/>
        <v>6612.6189920098886</v>
      </c>
      <c r="I801" s="157">
        <f t="shared" si="85"/>
        <v>0</v>
      </c>
      <c r="J801" s="157">
        <f t="shared" si="86"/>
        <v>6612.6189920098886</v>
      </c>
      <c r="K801" s="157">
        <f t="shared" si="87"/>
        <v>0</v>
      </c>
      <c r="L801" s="157">
        <f t="shared" si="88"/>
        <v>6612.6189920098886</v>
      </c>
      <c r="M801" s="167">
        <f t="shared" si="89"/>
        <v>0</v>
      </c>
      <c r="N801" s="167">
        <f t="shared" si="90"/>
        <v>0</v>
      </c>
    </row>
    <row r="802" spans="1:14" ht="15" customHeight="1" x14ac:dyDescent="0.2">
      <c r="A802" s="152"/>
      <c r="B802" s="152"/>
      <c r="C802" s="152"/>
      <c r="D802" s="152"/>
      <c r="E802" s="153">
        <f>'2.40-a,b,c,d,e'!E802</f>
        <v>37930.208333333336</v>
      </c>
      <c r="F802" s="157">
        <f>'2.40-a,b,c,d,e'!F802</f>
        <v>30.299999237060501</v>
      </c>
      <c r="G802" s="157">
        <f>'2.40-a,b,c,d,e'!G802</f>
        <v>1549.9992370605007</v>
      </c>
      <c r="H802" s="157">
        <f t="shared" si="84"/>
        <v>8162.6182290703891</v>
      </c>
      <c r="I802" s="157">
        <f t="shared" si="85"/>
        <v>0</v>
      </c>
      <c r="J802" s="157">
        <f t="shared" si="86"/>
        <v>8162.6182290703891</v>
      </c>
      <c r="K802" s="157">
        <f t="shared" si="87"/>
        <v>0</v>
      </c>
      <c r="L802" s="157">
        <f t="shared" si="88"/>
        <v>8162.6182290703891</v>
      </c>
      <c r="M802" s="167">
        <f t="shared" si="89"/>
        <v>0</v>
      </c>
      <c r="N802" s="167">
        <f t="shared" si="90"/>
        <v>0</v>
      </c>
    </row>
    <row r="803" spans="1:14" ht="15" customHeight="1" x14ac:dyDescent="0.2">
      <c r="A803" s="152"/>
      <c r="B803" s="152"/>
      <c r="C803" s="152"/>
      <c r="D803" s="152"/>
      <c r="E803" s="153">
        <f>'2.40-a,b,c,d,e'!E803</f>
        <v>37931.208333333336</v>
      </c>
      <c r="F803" s="157">
        <f>'2.40-a,b,c,d,e'!F803</f>
        <v>30.2600002288818</v>
      </c>
      <c r="G803" s="157">
        <f>'2.40-a,b,c,d,e'!G803</f>
        <v>-39.999008178700279</v>
      </c>
      <c r="H803" s="157">
        <f t="shared" si="84"/>
        <v>8122.6192208916891</v>
      </c>
      <c r="I803" s="157">
        <f t="shared" si="85"/>
        <v>0</v>
      </c>
      <c r="J803" s="157">
        <f t="shared" si="86"/>
        <v>8122.6192208916891</v>
      </c>
      <c r="K803" s="157">
        <f t="shared" si="87"/>
        <v>0</v>
      </c>
      <c r="L803" s="157">
        <f t="shared" si="88"/>
        <v>8122.6192208916891</v>
      </c>
      <c r="M803" s="167">
        <f t="shared" si="89"/>
        <v>0</v>
      </c>
      <c r="N803" s="167">
        <f t="shared" si="90"/>
        <v>0</v>
      </c>
    </row>
    <row r="804" spans="1:14" ht="15" customHeight="1" x14ac:dyDescent="0.2">
      <c r="A804" s="152"/>
      <c r="B804" s="152"/>
      <c r="C804" s="152"/>
      <c r="D804" s="152"/>
      <c r="E804" s="153">
        <f>'2.40-a,b,c,d,e'!E804</f>
        <v>37932.208333333336</v>
      </c>
      <c r="F804" s="157">
        <f>'2.40-a,b,c,d,e'!F804</f>
        <v>30.850000381469702</v>
      </c>
      <c r="G804" s="157">
        <f>'2.40-a,b,c,d,e'!G804</f>
        <v>590.00015258790131</v>
      </c>
      <c r="H804" s="157">
        <f t="shared" si="84"/>
        <v>8712.6193734795906</v>
      </c>
      <c r="I804" s="157">
        <f t="shared" si="85"/>
        <v>0</v>
      </c>
      <c r="J804" s="157">
        <f t="shared" si="86"/>
        <v>8712.6193734795906</v>
      </c>
      <c r="K804" s="157">
        <f t="shared" si="87"/>
        <v>550.00114440920061</v>
      </c>
      <c r="L804" s="157">
        <f t="shared" si="88"/>
        <v>8162.61822907039</v>
      </c>
      <c r="M804" s="167">
        <f t="shared" si="89"/>
        <v>0</v>
      </c>
      <c r="N804" s="167">
        <f t="shared" si="90"/>
        <v>0</v>
      </c>
    </row>
    <row r="805" spans="1:14" ht="15" customHeight="1" x14ac:dyDescent="0.2">
      <c r="A805" s="152"/>
      <c r="B805" s="152"/>
      <c r="C805" s="152"/>
      <c r="D805" s="152"/>
      <c r="E805" s="153">
        <f>'2.40-a,b,c,d,e'!E805</f>
        <v>37935.208333333336</v>
      </c>
      <c r="F805" s="157">
        <f>'2.40-a,b,c,d,e'!F805</f>
        <v>30.879999160766602</v>
      </c>
      <c r="G805" s="157">
        <f>'2.40-a,b,c,d,e'!G805</f>
        <v>29.998779296899869</v>
      </c>
      <c r="H805" s="157">
        <f t="shared" si="84"/>
        <v>8192.6170083672896</v>
      </c>
      <c r="I805" s="157">
        <f t="shared" si="85"/>
        <v>0</v>
      </c>
      <c r="J805" s="157">
        <f t="shared" si="86"/>
        <v>8192.6170083672896</v>
      </c>
      <c r="K805" s="157">
        <f t="shared" si="87"/>
        <v>29.998779296899556</v>
      </c>
      <c r="L805" s="157">
        <f t="shared" si="88"/>
        <v>8162.61822907039</v>
      </c>
      <c r="M805" s="167">
        <f t="shared" si="89"/>
        <v>0</v>
      </c>
      <c r="N805" s="167">
        <f t="shared" si="90"/>
        <v>0</v>
      </c>
    </row>
    <row r="806" spans="1:14" ht="15" customHeight="1" x14ac:dyDescent="0.2">
      <c r="A806" s="152"/>
      <c r="B806" s="152"/>
      <c r="C806" s="152"/>
      <c r="D806" s="152"/>
      <c r="E806" s="153">
        <f>'2.40-a,b,c,d,e'!E806</f>
        <v>37936.208333333336</v>
      </c>
      <c r="F806" s="157">
        <f>'2.40-a,b,c,d,e'!F806</f>
        <v>31.149999618530199</v>
      </c>
      <c r="G806" s="157">
        <f>'2.40-a,b,c,d,e'!G806</f>
        <v>270.0004577635973</v>
      </c>
      <c r="H806" s="157">
        <f t="shared" si="84"/>
        <v>8432.6186868339864</v>
      </c>
      <c r="I806" s="157">
        <f t="shared" si="85"/>
        <v>0</v>
      </c>
      <c r="J806" s="157">
        <f t="shared" si="86"/>
        <v>8432.6186868339864</v>
      </c>
      <c r="K806" s="157">
        <f t="shared" si="87"/>
        <v>270.00045776359639</v>
      </c>
      <c r="L806" s="157">
        <f t="shared" si="88"/>
        <v>8162.61822907039</v>
      </c>
      <c r="M806" s="167">
        <f t="shared" si="89"/>
        <v>0</v>
      </c>
      <c r="N806" s="167">
        <f t="shared" si="90"/>
        <v>0</v>
      </c>
    </row>
    <row r="807" spans="1:14" ht="15" customHeight="1" x14ac:dyDescent="0.2">
      <c r="A807" s="152"/>
      <c r="B807" s="152"/>
      <c r="C807" s="152"/>
      <c r="D807" s="152"/>
      <c r="E807" s="153">
        <f>'2.40-a,b,c,d,e'!E807</f>
        <v>37937.208333333336</v>
      </c>
      <c r="F807" s="157">
        <f>'2.40-a,b,c,d,e'!F807</f>
        <v>31.329999923706001</v>
      </c>
      <c r="G807" s="157">
        <f>'2.40-a,b,c,d,e'!G807</f>
        <v>180.00030517580257</v>
      </c>
      <c r="H807" s="157">
        <f t="shared" si="84"/>
        <v>8342.6185342461922</v>
      </c>
      <c r="I807" s="157">
        <f t="shared" si="85"/>
        <v>0</v>
      </c>
      <c r="J807" s="157">
        <f t="shared" si="86"/>
        <v>8342.6185342461922</v>
      </c>
      <c r="K807" s="157">
        <f t="shared" si="87"/>
        <v>180.00030517580217</v>
      </c>
      <c r="L807" s="157">
        <f t="shared" si="88"/>
        <v>8162.61822907039</v>
      </c>
      <c r="M807" s="167">
        <f t="shared" si="89"/>
        <v>0</v>
      </c>
      <c r="N807" s="167">
        <f t="shared" si="90"/>
        <v>0</v>
      </c>
    </row>
    <row r="808" spans="1:14" ht="15" customHeight="1" x14ac:dyDescent="0.2">
      <c r="A808" s="152"/>
      <c r="B808" s="152"/>
      <c r="C808" s="152"/>
      <c r="D808" s="152"/>
      <c r="E808" s="153">
        <f>'2.40-a,b,c,d,e'!E808</f>
        <v>37938.208333333336</v>
      </c>
      <c r="F808" s="157">
        <f>'2.40-a,b,c,d,e'!F808</f>
        <v>31.899999618530199</v>
      </c>
      <c r="G808" s="157">
        <f>'2.40-a,b,c,d,e'!G808</f>
        <v>569.99969482419738</v>
      </c>
      <c r="H808" s="157">
        <f t="shared" si="84"/>
        <v>8732.6179238945879</v>
      </c>
      <c r="I808" s="157">
        <f t="shared" si="85"/>
        <v>0</v>
      </c>
      <c r="J808" s="157">
        <f t="shared" si="86"/>
        <v>8732.6179238945879</v>
      </c>
      <c r="K808" s="157">
        <f t="shared" si="87"/>
        <v>569.99969482419783</v>
      </c>
      <c r="L808" s="157">
        <f t="shared" si="88"/>
        <v>8162.61822907039</v>
      </c>
      <c r="M808" s="167">
        <f t="shared" si="89"/>
        <v>0</v>
      </c>
      <c r="N808" s="167">
        <f t="shared" si="90"/>
        <v>0</v>
      </c>
    </row>
    <row r="809" spans="1:14" ht="15" customHeight="1" x14ac:dyDescent="0.2">
      <c r="A809" s="152"/>
      <c r="B809" s="152"/>
      <c r="C809" s="152"/>
      <c r="D809" s="152"/>
      <c r="E809" s="153">
        <f>'2.40-a,b,c,d,e'!E809</f>
        <v>37939.208333333336</v>
      </c>
      <c r="F809" s="157">
        <f>'2.40-a,b,c,d,e'!F809</f>
        <v>32.369998931884702</v>
      </c>
      <c r="G809" s="157">
        <f>'2.40-a,b,c,d,e'!G809</f>
        <v>469.99931335450287</v>
      </c>
      <c r="H809" s="157">
        <f t="shared" si="84"/>
        <v>8632.6175424248922</v>
      </c>
      <c r="I809" s="157">
        <f t="shared" si="85"/>
        <v>0</v>
      </c>
      <c r="J809" s="157">
        <f t="shared" si="86"/>
        <v>8632.6175424248922</v>
      </c>
      <c r="K809" s="157">
        <f t="shared" si="87"/>
        <v>469.99931335450219</v>
      </c>
      <c r="L809" s="157">
        <f t="shared" si="88"/>
        <v>8162.61822907039</v>
      </c>
      <c r="M809" s="167">
        <f t="shared" si="89"/>
        <v>0</v>
      </c>
      <c r="N809" s="167">
        <f t="shared" si="90"/>
        <v>0</v>
      </c>
    </row>
    <row r="810" spans="1:14" ht="15" customHeight="1" x14ac:dyDescent="0.2">
      <c r="A810" s="152"/>
      <c r="B810" s="152"/>
      <c r="C810" s="152"/>
      <c r="D810" s="152"/>
      <c r="E810" s="153">
        <f>'2.40-a,b,c,d,e'!E810</f>
        <v>37942.208333333336</v>
      </c>
      <c r="F810" s="157">
        <f>'2.40-a,b,c,d,e'!F810</f>
        <v>31.7299995422363</v>
      </c>
      <c r="G810" s="157">
        <f>'2.40-a,b,c,d,e'!G810</f>
        <v>-639.99938964840203</v>
      </c>
      <c r="H810" s="157">
        <f t="shared" si="84"/>
        <v>7522.618839421988</v>
      </c>
      <c r="I810" s="157">
        <f t="shared" si="85"/>
        <v>0</v>
      </c>
      <c r="J810" s="157">
        <f t="shared" si="86"/>
        <v>7522.618839421988</v>
      </c>
      <c r="K810" s="157">
        <f t="shared" si="87"/>
        <v>0</v>
      </c>
      <c r="L810" s="157">
        <f t="shared" si="88"/>
        <v>7522.618839421988</v>
      </c>
      <c r="M810" s="167">
        <f t="shared" si="89"/>
        <v>0</v>
      </c>
      <c r="N810" s="167">
        <f t="shared" si="90"/>
        <v>0</v>
      </c>
    </row>
    <row r="811" spans="1:14" ht="15" customHeight="1" x14ac:dyDescent="0.2">
      <c r="A811" s="152"/>
      <c r="B811" s="152"/>
      <c r="C811" s="152"/>
      <c r="D811" s="152"/>
      <c r="E811" s="153">
        <f>'2.40-a,b,c,d,e'!E811</f>
        <v>37943.208333333336</v>
      </c>
      <c r="F811" s="157">
        <f>'2.40-a,b,c,d,e'!F811</f>
        <v>33.279998779296797</v>
      </c>
      <c r="G811" s="157">
        <f>'2.40-a,b,c,d,e'!G811</f>
        <v>1549.9992370604971</v>
      </c>
      <c r="H811" s="157">
        <f t="shared" si="84"/>
        <v>9072.6180764824858</v>
      </c>
      <c r="I811" s="157">
        <f t="shared" si="85"/>
        <v>0</v>
      </c>
      <c r="J811" s="157">
        <f t="shared" si="86"/>
        <v>9072.6180764824858</v>
      </c>
      <c r="K811" s="157">
        <f t="shared" si="87"/>
        <v>909.99984741209573</v>
      </c>
      <c r="L811" s="157">
        <f t="shared" si="88"/>
        <v>8162.61822907039</v>
      </c>
      <c r="M811" s="167">
        <f t="shared" si="89"/>
        <v>0</v>
      </c>
      <c r="N811" s="167">
        <f t="shared" si="90"/>
        <v>0</v>
      </c>
    </row>
    <row r="812" spans="1:14" ht="15" customHeight="1" x14ac:dyDescent="0.2">
      <c r="A812" s="152"/>
      <c r="B812" s="152"/>
      <c r="C812" s="152"/>
      <c r="D812" s="152"/>
      <c r="E812" s="153">
        <f>'2.40-a,b,c,d,e'!E812</f>
        <v>37944.208333333336</v>
      </c>
      <c r="F812" s="157">
        <f>'2.40-a,b,c,d,e'!F812</f>
        <v>32.919998168945298</v>
      </c>
      <c r="G812" s="157">
        <f>'2.40-a,b,c,d,e'!G812</f>
        <v>-360.00061035149855</v>
      </c>
      <c r="H812" s="157">
        <f t="shared" si="84"/>
        <v>7802.6176187188912</v>
      </c>
      <c r="I812" s="157">
        <f t="shared" si="85"/>
        <v>0</v>
      </c>
      <c r="J812" s="157">
        <f t="shared" si="86"/>
        <v>7802.6176187188912</v>
      </c>
      <c r="K812" s="157">
        <f t="shared" si="87"/>
        <v>0</v>
      </c>
      <c r="L812" s="157">
        <f t="shared" si="88"/>
        <v>7802.6176187188912</v>
      </c>
      <c r="M812" s="167">
        <f t="shared" si="89"/>
        <v>0</v>
      </c>
      <c r="N812" s="167">
        <f t="shared" si="90"/>
        <v>0</v>
      </c>
    </row>
    <row r="813" spans="1:14" ht="15" customHeight="1" x14ac:dyDescent="0.2">
      <c r="A813" s="152"/>
      <c r="B813" s="152"/>
      <c r="C813" s="152"/>
      <c r="D813" s="152"/>
      <c r="E813" s="153">
        <f>'2.40-a,b,c,d,e'!E813</f>
        <v>37945.208333333336</v>
      </c>
      <c r="F813" s="157">
        <f>'2.40-a,b,c,d,e'!F813</f>
        <v>32.860000610351499</v>
      </c>
      <c r="G813" s="157">
        <f>'2.40-a,b,c,d,e'!G813</f>
        <v>-59.997558593799738</v>
      </c>
      <c r="H813" s="157">
        <f t="shared" si="84"/>
        <v>7742.6200601250912</v>
      </c>
      <c r="I813" s="157">
        <f t="shared" si="85"/>
        <v>0</v>
      </c>
      <c r="J813" s="157">
        <f t="shared" si="86"/>
        <v>7742.6200601250912</v>
      </c>
      <c r="K813" s="157">
        <f t="shared" si="87"/>
        <v>0</v>
      </c>
      <c r="L813" s="157">
        <f t="shared" si="88"/>
        <v>7742.6200601250912</v>
      </c>
      <c r="M813" s="167">
        <f t="shared" si="89"/>
        <v>0</v>
      </c>
      <c r="N813" s="167">
        <f t="shared" si="90"/>
        <v>0</v>
      </c>
    </row>
    <row r="814" spans="1:14" ht="15" customHeight="1" x14ac:dyDescent="0.2">
      <c r="A814" s="152"/>
      <c r="B814" s="152"/>
      <c r="C814" s="152"/>
      <c r="D814" s="152"/>
      <c r="E814" s="153">
        <f>'2.40-a,b,c,d,e'!E814</f>
        <v>37946.208333333336</v>
      </c>
      <c r="F814" s="157">
        <f>'2.40-a,b,c,d,e'!F814</f>
        <v>31.610000610351499</v>
      </c>
      <c r="G814" s="157">
        <f>'2.40-a,b,c,d,e'!G814</f>
        <v>-1250</v>
      </c>
      <c r="H814" s="157">
        <f t="shared" si="84"/>
        <v>6492.6200601250912</v>
      </c>
      <c r="I814" s="157">
        <f t="shared" si="85"/>
        <v>0</v>
      </c>
      <c r="J814" s="157">
        <f t="shared" si="86"/>
        <v>6492.6200601250912</v>
      </c>
      <c r="K814" s="157">
        <f t="shared" si="87"/>
        <v>0</v>
      </c>
      <c r="L814" s="157">
        <f t="shared" si="88"/>
        <v>6492.6200601250912</v>
      </c>
      <c r="M814" s="167">
        <f t="shared" si="89"/>
        <v>0</v>
      </c>
      <c r="N814" s="167">
        <f t="shared" si="90"/>
        <v>0</v>
      </c>
    </row>
    <row r="815" spans="1:14" ht="15" customHeight="1" x14ac:dyDescent="0.2">
      <c r="A815" s="152"/>
      <c r="B815" s="152"/>
      <c r="C815" s="152"/>
      <c r="D815" s="152"/>
      <c r="E815" s="153">
        <f>'2.40-a,b,c,d,e'!E815</f>
        <v>37949.208333333336</v>
      </c>
      <c r="F815" s="157">
        <f>'2.40-a,b,c,d,e'!F815</f>
        <v>29.7399997711181</v>
      </c>
      <c r="G815" s="157">
        <f>'2.40-a,b,c,d,e'!G815</f>
        <v>-1870.0008392333984</v>
      </c>
      <c r="H815" s="157">
        <f t="shared" si="84"/>
        <v>4622.6192208916927</v>
      </c>
      <c r="I815" s="157">
        <f t="shared" si="85"/>
        <v>3539.9990081786973</v>
      </c>
      <c r="J815" s="157">
        <f t="shared" si="86"/>
        <v>8162.61822907039</v>
      </c>
      <c r="K815" s="157">
        <f t="shared" si="87"/>
        <v>0</v>
      </c>
      <c r="L815" s="157">
        <f t="shared" si="88"/>
        <v>8162.61822907039</v>
      </c>
      <c r="M815" s="167">
        <f t="shared" si="89"/>
        <v>1</v>
      </c>
      <c r="N815" s="167">
        <f t="shared" si="90"/>
        <v>0</v>
      </c>
    </row>
    <row r="816" spans="1:14" ht="15" customHeight="1" x14ac:dyDescent="0.2">
      <c r="A816" s="152"/>
      <c r="B816" s="152"/>
      <c r="C816" s="152"/>
      <c r="D816" s="152"/>
      <c r="E816" s="153">
        <f>'2.40-a,b,c,d,e'!E816</f>
        <v>37950.208333333336</v>
      </c>
      <c r="F816" s="157">
        <f>'2.40-a,b,c,d,e'!F816</f>
        <v>29.770000457763601</v>
      </c>
      <c r="G816" s="157">
        <f>'2.40-a,b,c,d,e'!G816</f>
        <v>30.000686645500707</v>
      </c>
      <c r="H816" s="157">
        <f t="shared" si="84"/>
        <v>8192.6189157158915</v>
      </c>
      <c r="I816" s="157">
        <f t="shared" si="85"/>
        <v>0</v>
      </c>
      <c r="J816" s="157">
        <f t="shared" si="86"/>
        <v>8192.6189157158915</v>
      </c>
      <c r="K816" s="157">
        <f t="shared" si="87"/>
        <v>30.000686645501446</v>
      </c>
      <c r="L816" s="157">
        <f t="shared" si="88"/>
        <v>8162.61822907039</v>
      </c>
      <c r="M816" s="167">
        <f t="shared" si="89"/>
        <v>0</v>
      </c>
      <c r="N816" s="167">
        <f t="shared" si="90"/>
        <v>0</v>
      </c>
    </row>
    <row r="817" spans="1:14" ht="15" customHeight="1" x14ac:dyDescent="0.2">
      <c r="A817" s="152"/>
      <c r="B817" s="152"/>
      <c r="C817" s="152"/>
      <c r="D817" s="152"/>
      <c r="E817" s="153">
        <f>'2.40-a,b,c,d,e'!E817</f>
        <v>37951.208333333336</v>
      </c>
      <c r="F817" s="157">
        <f>'2.40-a,b,c,d,e'!F817</f>
        <v>30.409999847412099</v>
      </c>
      <c r="G817" s="157">
        <f>'2.40-a,b,c,d,e'!G817</f>
        <v>639.99938964849787</v>
      </c>
      <c r="H817" s="157">
        <f t="shared" si="84"/>
        <v>8802.6176187188885</v>
      </c>
      <c r="I817" s="157">
        <f t="shared" si="85"/>
        <v>0</v>
      </c>
      <c r="J817" s="157">
        <f t="shared" si="86"/>
        <v>8802.6176187188885</v>
      </c>
      <c r="K817" s="157">
        <f t="shared" si="87"/>
        <v>639.99938964849844</v>
      </c>
      <c r="L817" s="157">
        <f t="shared" si="88"/>
        <v>8162.61822907039</v>
      </c>
      <c r="M817" s="167">
        <f t="shared" si="89"/>
        <v>0</v>
      </c>
      <c r="N817" s="167">
        <f t="shared" si="90"/>
        <v>0</v>
      </c>
    </row>
    <row r="818" spans="1:14" ht="15" customHeight="1" x14ac:dyDescent="0.2">
      <c r="A818" s="152"/>
      <c r="B818" s="152"/>
      <c r="C818" s="152"/>
      <c r="D818" s="152"/>
      <c r="E818" s="153">
        <f>'2.40-a,b,c,d,e'!E818</f>
        <v>37956.208333333336</v>
      </c>
      <c r="F818" s="157">
        <f>'2.40-a,b,c,d,e'!F818</f>
        <v>29.9500007629394</v>
      </c>
      <c r="G818" s="157">
        <f>'2.40-a,b,c,d,e'!G818</f>
        <v>-459.99908447269888</v>
      </c>
      <c r="H818" s="157">
        <f t="shared" si="84"/>
        <v>7702.619144597691</v>
      </c>
      <c r="I818" s="157">
        <f t="shared" si="85"/>
        <v>0</v>
      </c>
      <c r="J818" s="157">
        <f t="shared" si="86"/>
        <v>7702.619144597691</v>
      </c>
      <c r="K818" s="157">
        <f t="shared" si="87"/>
        <v>0</v>
      </c>
      <c r="L818" s="157">
        <f t="shared" si="88"/>
        <v>7702.619144597691</v>
      </c>
      <c r="M818" s="167">
        <f t="shared" si="89"/>
        <v>0</v>
      </c>
      <c r="N818" s="167">
        <f t="shared" si="90"/>
        <v>0</v>
      </c>
    </row>
    <row r="819" spans="1:14" ht="15" customHeight="1" x14ac:dyDescent="0.2">
      <c r="A819" s="152"/>
      <c r="B819" s="152"/>
      <c r="C819" s="152"/>
      <c r="D819" s="152"/>
      <c r="E819" s="153">
        <f>'2.40-a,b,c,d,e'!E819</f>
        <v>37957.208333333336</v>
      </c>
      <c r="F819" s="157">
        <f>'2.40-a,b,c,d,e'!F819</f>
        <v>30.780000686645501</v>
      </c>
      <c r="G819" s="157">
        <f>'2.40-a,b,c,d,e'!G819</f>
        <v>829.99992370610084</v>
      </c>
      <c r="H819" s="157">
        <f t="shared" si="84"/>
        <v>8532.6190683037912</v>
      </c>
      <c r="I819" s="157">
        <f t="shared" si="85"/>
        <v>0</v>
      </c>
      <c r="J819" s="157">
        <f t="shared" si="86"/>
        <v>8532.6190683037912</v>
      </c>
      <c r="K819" s="157">
        <f t="shared" si="87"/>
        <v>370.00083923340117</v>
      </c>
      <c r="L819" s="157">
        <f t="shared" si="88"/>
        <v>8162.61822907039</v>
      </c>
      <c r="M819" s="167">
        <f t="shared" si="89"/>
        <v>0</v>
      </c>
      <c r="N819" s="167">
        <f t="shared" si="90"/>
        <v>0</v>
      </c>
    </row>
    <row r="820" spans="1:14" ht="15" customHeight="1" x14ac:dyDescent="0.2">
      <c r="A820" s="152"/>
      <c r="B820" s="152"/>
      <c r="C820" s="152"/>
      <c r="D820" s="152"/>
      <c r="E820" s="153">
        <f>'2.40-a,b,c,d,e'!E820</f>
        <v>37958.208333333336</v>
      </c>
      <c r="F820" s="157">
        <f>'2.40-a,b,c,d,e'!F820</f>
        <v>31.100000381469702</v>
      </c>
      <c r="G820" s="157">
        <f>'2.40-a,b,c,d,e'!G820</f>
        <v>319.99969482420101</v>
      </c>
      <c r="H820" s="157">
        <f t="shared" si="84"/>
        <v>8482.6179238945915</v>
      </c>
      <c r="I820" s="157">
        <f t="shared" si="85"/>
        <v>0</v>
      </c>
      <c r="J820" s="157">
        <f t="shared" si="86"/>
        <v>8482.6179238945915</v>
      </c>
      <c r="K820" s="157">
        <f t="shared" si="87"/>
        <v>319.99969482420147</v>
      </c>
      <c r="L820" s="157">
        <f t="shared" si="88"/>
        <v>8162.61822907039</v>
      </c>
      <c r="M820" s="167">
        <f t="shared" si="89"/>
        <v>0</v>
      </c>
      <c r="N820" s="167">
        <f t="shared" si="90"/>
        <v>0</v>
      </c>
    </row>
    <row r="821" spans="1:14" ht="15" customHeight="1" x14ac:dyDescent="0.2">
      <c r="A821" s="152"/>
      <c r="B821" s="152"/>
      <c r="C821" s="152"/>
      <c r="D821" s="152"/>
      <c r="E821" s="153">
        <f>'2.40-a,b,c,d,e'!E821</f>
        <v>37959.208333333336</v>
      </c>
      <c r="F821" s="157">
        <f>'2.40-a,b,c,d,e'!F821</f>
        <v>31.2600002288818</v>
      </c>
      <c r="G821" s="157">
        <f>'2.40-a,b,c,d,e'!G821</f>
        <v>159.99984741209872</v>
      </c>
      <c r="H821" s="157">
        <f t="shared" si="84"/>
        <v>8322.6180764824894</v>
      </c>
      <c r="I821" s="157">
        <f t="shared" si="85"/>
        <v>0</v>
      </c>
      <c r="J821" s="157">
        <f t="shared" si="86"/>
        <v>8322.6180764824894</v>
      </c>
      <c r="K821" s="157">
        <f t="shared" si="87"/>
        <v>159.99984741209937</v>
      </c>
      <c r="L821" s="157">
        <f t="shared" si="88"/>
        <v>8162.61822907039</v>
      </c>
      <c r="M821" s="167">
        <f t="shared" si="89"/>
        <v>0</v>
      </c>
      <c r="N821" s="167">
        <f t="shared" si="90"/>
        <v>0</v>
      </c>
    </row>
    <row r="822" spans="1:14" ht="15" customHeight="1" x14ac:dyDescent="0.2">
      <c r="A822" s="152"/>
      <c r="B822" s="152"/>
      <c r="C822" s="152"/>
      <c r="D822" s="152"/>
      <c r="E822" s="153">
        <f>'2.40-a,b,c,d,e'!E822</f>
        <v>37960.208333333336</v>
      </c>
      <c r="F822" s="157">
        <f>'2.40-a,b,c,d,e'!F822</f>
        <v>30.7299995422363</v>
      </c>
      <c r="G822" s="157">
        <f>'2.40-a,b,c,d,e'!G822</f>
        <v>-530.00068664550076</v>
      </c>
      <c r="H822" s="157">
        <f t="shared" si="84"/>
        <v>7632.6175424248895</v>
      </c>
      <c r="I822" s="157">
        <f t="shared" si="85"/>
        <v>0</v>
      </c>
      <c r="J822" s="157">
        <f t="shared" si="86"/>
        <v>7632.6175424248895</v>
      </c>
      <c r="K822" s="157">
        <f t="shared" si="87"/>
        <v>0</v>
      </c>
      <c r="L822" s="157">
        <f t="shared" si="88"/>
        <v>7632.6175424248895</v>
      </c>
      <c r="M822" s="167">
        <f t="shared" si="89"/>
        <v>0</v>
      </c>
      <c r="N822" s="167">
        <f t="shared" si="90"/>
        <v>0</v>
      </c>
    </row>
    <row r="823" spans="1:14" ht="15" customHeight="1" x14ac:dyDescent="0.2">
      <c r="A823" s="152"/>
      <c r="B823" s="152"/>
      <c r="C823" s="152"/>
      <c r="D823" s="152"/>
      <c r="E823" s="153">
        <f>'2.40-a,b,c,d,e'!E823</f>
        <v>37963.208333333336</v>
      </c>
      <c r="F823" s="157">
        <f>'2.40-a,b,c,d,e'!F823</f>
        <v>32.099998474121001</v>
      </c>
      <c r="G823" s="157">
        <f>'2.40-a,b,c,d,e'!G823</f>
        <v>1369.9989318847017</v>
      </c>
      <c r="H823" s="157">
        <f t="shared" si="84"/>
        <v>9002.6164743095906</v>
      </c>
      <c r="I823" s="157">
        <f t="shared" si="85"/>
        <v>0</v>
      </c>
      <c r="J823" s="157">
        <f t="shared" si="86"/>
        <v>9002.6164743095906</v>
      </c>
      <c r="K823" s="157">
        <f t="shared" si="87"/>
        <v>839.99824523920051</v>
      </c>
      <c r="L823" s="157">
        <f t="shared" si="88"/>
        <v>8162.61822907039</v>
      </c>
      <c r="M823" s="167">
        <f t="shared" si="89"/>
        <v>0</v>
      </c>
      <c r="N823" s="167">
        <f t="shared" si="90"/>
        <v>0</v>
      </c>
    </row>
    <row r="824" spans="1:14" ht="15" customHeight="1" x14ac:dyDescent="0.2">
      <c r="A824" s="152"/>
      <c r="B824" s="152"/>
      <c r="C824" s="152"/>
      <c r="D824" s="152"/>
      <c r="E824" s="153">
        <f>'2.40-a,b,c,d,e'!E824</f>
        <v>37964.208333333336</v>
      </c>
      <c r="F824" s="157">
        <f>'2.40-a,b,c,d,e'!F824</f>
        <v>31.7600002288818</v>
      </c>
      <c r="G824" s="157">
        <f>'2.40-a,b,c,d,e'!G824</f>
        <v>-339.99824523920097</v>
      </c>
      <c r="H824" s="157">
        <f t="shared" si="84"/>
        <v>7822.6199838311895</v>
      </c>
      <c r="I824" s="157">
        <f t="shared" si="85"/>
        <v>0</v>
      </c>
      <c r="J824" s="157">
        <f t="shared" si="86"/>
        <v>7822.6199838311895</v>
      </c>
      <c r="K824" s="157">
        <f t="shared" si="87"/>
        <v>0</v>
      </c>
      <c r="L824" s="157">
        <f t="shared" si="88"/>
        <v>7822.6199838311895</v>
      </c>
      <c r="M824" s="167">
        <f t="shared" si="89"/>
        <v>0</v>
      </c>
      <c r="N824" s="167">
        <f t="shared" si="90"/>
        <v>0</v>
      </c>
    </row>
    <row r="825" spans="1:14" ht="15" customHeight="1" x14ac:dyDescent="0.2">
      <c r="A825" s="152"/>
      <c r="B825" s="152"/>
      <c r="C825" s="152"/>
      <c r="D825" s="152"/>
      <c r="E825" s="153">
        <f>'2.40-a,b,c,d,e'!E825</f>
        <v>37965.208333333336</v>
      </c>
      <c r="F825" s="157">
        <f>'2.40-a,b,c,d,e'!F825</f>
        <v>31.879999160766602</v>
      </c>
      <c r="G825" s="157">
        <f>'2.40-a,b,c,d,e'!G825</f>
        <v>119.99893188480115</v>
      </c>
      <c r="H825" s="157">
        <f t="shared" si="84"/>
        <v>7942.6189157159906</v>
      </c>
      <c r="I825" s="157">
        <f t="shared" si="85"/>
        <v>0</v>
      </c>
      <c r="J825" s="157">
        <f t="shared" si="86"/>
        <v>7942.6189157159906</v>
      </c>
      <c r="K825" s="157">
        <f t="shared" si="87"/>
        <v>0</v>
      </c>
      <c r="L825" s="157">
        <f t="shared" si="88"/>
        <v>7942.6189157159906</v>
      </c>
      <c r="M825" s="167">
        <f t="shared" si="89"/>
        <v>0</v>
      </c>
      <c r="N825" s="167">
        <f t="shared" si="90"/>
        <v>0</v>
      </c>
    </row>
    <row r="826" spans="1:14" ht="15" customHeight="1" x14ac:dyDescent="0.2">
      <c r="A826" s="152"/>
      <c r="B826" s="152"/>
      <c r="C826" s="152"/>
      <c r="D826" s="152"/>
      <c r="E826" s="153">
        <f>'2.40-a,b,c,d,e'!E826</f>
        <v>37966.208333333336</v>
      </c>
      <c r="F826" s="157">
        <f>'2.40-a,b,c,d,e'!F826</f>
        <v>31.850000381469702</v>
      </c>
      <c r="G826" s="157">
        <f>'2.40-a,b,c,d,e'!G826</f>
        <v>-29.998779296899869</v>
      </c>
      <c r="H826" s="157">
        <f t="shared" si="84"/>
        <v>7912.6201364190911</v>
      </c>
      <c r="I826" s="157">
        <f t="shared" si="85"/>
        <v>0</v>
      </c>
      <c r="J826" s="157">
        <f t="shared" si="86"/>
        <v>7912.6201364190911</v>
      </c>
      <c r="K826" s="157">
        <f t="shared" si="87"/>
        <v>0</v>
      </c>
      <c r="L826" s="157">
        <f t="shared" si="88"/>
        <v>7912.6201364190911</v>
      </c>
      <c r="M826" s="167">
        <f t="shared" si="89"/>
        <v>0</v>
      </c>
      <c r="N826" s="167">
        <f t="shared" si="90"/>
        <v>0</v>
      </c>
    </row>
    <row r="827" spans="1:14" ht="15" customHeight="1" x14ac:dyDescent="0.2">
      <c r="A827" s="152"/>
      <c r="B827" s="152"/>
      <c r="C827" s="152"/>
      <c r="D827" s="152"/>
      <c r="E827" s="153">
        <f>'2.40-a,b,c,d,e'!E827</f>
        <v>37967.208333333336</v>
      </c>
      <c r="F827" s="157">
        <f>'2.40-a,b,c,d,e'!F827</f>
        <v>33.040000915527301</v>
      </c>
      <c r="G827" s="157">
        <f>'2.40-a,b,c,d,e'!G827</f>
        <v>1190.0005340575995</v>
      </c>
      <c r="H827" s="157">
        <f t="shared" si="84"/>
        <v>9102.6206704766901</v>
      </c>
      <c r="I827" s="157">
        <f t="shared" si="85"/>
        <v>0</v>
      </c>
      <c r="J827" s="157">
        <f t="shared" si="86"/>
        <v>9102.6206704766901</v>
      </c>
      <c r="K827" s="157">
        <f t="shared" si="87"/>
        <v>940.00244140630002</v>
      </c>
      <c r="L827" s="157">
        <f t="shared" si="88"/>
        <v>8162.61822907039</v>
      </c>
      <c r="M827" s="167">
        <f t="shared" si="89"/>
        <v>0</v>
      </c>
      <c r="N827" s="167">
        <f t="shared" si="90"/>
        <v>0</v>
      </c>
    </row>
    <row r="828" spans="1:14" ht="15" customHeight="1" x14ac:dyDescent="0.2">
      <c r="A828" s="152"/>
      <c r="B828" s="152"/>
      <c r="C828" s="152"/>
      <c r="D828" s="152"/>
      <c r="E828" s="153">
        <f>'2.40-a,b,c,d,e'!E828</f>
        <v>37970.208333333336</v>
      </c>
      <c r="F828" s="157">
        <f>'2.40-a,b,c,d,e'!F828</f>
        <v>33.180000305175703</v>
      </c>
      <c r="G828" s="157">
        <f>'2.40-a,b,c,d,e'!G828</f>
        <v>139.99938964840197</v>
      </c>
      <c r="H828" s="157">
        <f t="shared" si="84"/>
        <v>8302.6176187187921</v>
      </c>
      <c r="I828" s="157">
        <f t="shared" si="85"/>
        <v>0</v>
      </c>
      <c r="J828" s="157">
        <f t="shared" si="86"/>
        <v>8302.6176187187921</v>
      </c>
      <c r="K828" s="157">
        <f t="shared" si="87"/>
        <v>139.99938964840203</v>
      </c>
      <c r="L828" s="157">
        <f t="shared" si="88"/>
        <v>8162.61822907039</v>
      </c>
      <c r="M828" s="167">
        <f t="shared" si="89"/>
        <v>0</v>
      </c>
      <c r="N828" s="167">
        <f t="shared" si="90"/>
        <v>0</v>
      </c>
    </row>
    <row r="829" spans="1:14" ht="15" customHeight="1" x14ac:dyDescent="0.2">
      <c r="A829" s="152"/>
      <c r="B829" s="152"/>
      <c r="C829" s="152"/>
      <c r="D829" s="152"/>
      <c r="E829" s="153">
        <f>'2.40-a,b,c,d,e'!E829</f>
        <v>37971.208333333336</v>
      </c>
      <c r="F829" s="157">
        <f>'2.40-a,b,c,d,e'!F829</f>
        <v>32.889999389648402</v>
      </c>
      <c r="G829" s="157">
        <f>'2.40-a,b,c,d,e'!G829</f>
        <v>-290.00091552730112</v>
      </c>
      <c r="H829" s="157">
        <f t="shared" si="84"/>
        <v>7872.617313543089</v>
      </c>
      <c r="I829" s="157">
        <f t="shared" si="85"/>
        <v>0</v>
      </c>
      <c r="J829" s="157">
        <f t="shared" si="86"/>
        <v>7872.617313543089</v>
      </c>
      <c r="K829" s="157">
        <f t="shared" si="87"/>
        <v>0</v>
      </c>
      <c r="L829" s="157">
        <f t="shared" si="88"/>
        <v>7872.617313543089</v>
      </c>
      <c r="M829" s="167">
        <f t="shared" si="89"/>
        <v>0</v>
      </c>
      <c r="N829" s="167">
        <f t="shared" si="90"/>
        <v>0</v>
      </c>
    </row>
    <row r="830" spans="1:14" ht="15" customHeight="1" x14ac:dyDescent="0.2">
      <c r="A830" s="152"/>
      <c r="B830" s="152"/>
      <c r="C830" s="152"/>
      <c r="D830" s="152"/>
      <c r="E830" s="153">
        <f>'2.40-a,b,c,d,e'!E830</f>
        <v>37972.208333333336</v>
      </c>
      <c r="F830" s="157">
        <f>'2.40-a,b,c,d,e'!F830</f>
        <v>33.349998474121001</v>
      </c>
      <c r="G830" s="157">
        <f>'2.40-a,b,c,d,e'!G830</f>
        <v>459.99908447259941</v>
      </c>
      <c r="H830" s="157">
        <f t="shared" si="84"/>
        <v>8332.6163980156889</v>
      </c>
      <c r="I830" s="157">
        <f t="shared" si="85"/>
        <v>0</v>
      </c>
      <c r="J830" s="157">
        <f t="shared" si="86"/>
        <v>8332.6163980156889</v>
      </c>
      <c r="K830" s="157">
        <f t="shared" si="87"/>
        <v>169.99816894529886</v>
      </c>
      <c r="L830" s="157">
        <f t="shared" si="88"/>
        <v>8162.61822907039</v>
      </c>
      <c r="M830" s="167">
        <f t="shared" si="89"/>
        <v>0</v>
      </c>
      <c r="N830" s="167">
        <f t="shared" si="90"/>
        <v>0</v>
      </c>
    </row>
    <row r="831" spans="1:14" ht="15" customHeight="1" x14ac:dyDescent="0.2">
      <c r="A831" s="152"/>
      <c r="B831" s="152"/>
      <c r="C831" s="152"/>
      <c r="D831" s="152"/>
      <c r="E831" s="153">
        <f>'2.40-a,b,c,d,e'!E831</f>
        <v>37973.208333333336</v>
      </c>
      <c r="F831" s="157">
        <f>'2.40-a,b,c,d,e'!F831</f>
        <v>33.709999084472599</v>
      </c>
      <c r="G831" s="157">
        <f>'2.40-a,b,c,d,e'!G831</f>
        <v>360.00061035159803</v>
      </c>
      <c r="H831" s="157">
        <f t="shared" si="84"/>
        <v>8522.618839421988</v>
      </c>
      <c r="I831" s="157">
        <f t="shared" si="85"/>
        <v>0</v>
      </c>
      <c r="J831" s="157">
        <f t="shared" si="86"/>
        <v>8522.618839421988</v>
      </c>
      <c r="K831" s="157">
        <f t="shared" si="87"/>
        <v>360.00061035159797</v>
      </c>
      <c r="L831" s="157">
        <f t="shared" si="88"/>
        <v>8162.61822907039</v>
      </c>
      <c r="M831" s="167">
        <f t="shared" si="89"/>
        <v>0</v>
      </c>
      <c r="N831" s="167">
        <f t="shared" si="90"/>
        <v>0</v>
      </c>
    </row>
    <row r="832" spans="1:14" ht="15" customHeight="1" x14ac:dyDescent="0.2">
      <c r="A832" s="152"/>
      <c r="B832" s="152"/>
      <c r="C832" s="152"/>
      <c r="D832" s="152"/>
      <c r="E832" s="153">
        <f>'2.40-a,b,c,d,e'!E832</f>
        <v>37974.208333333336</v>
      </c>
      <c r="F832" s="157">
        <f>'2.40-a,b,c,d,e'!F832</f>
        <v>33.020000457763601</v>
      </c>
      <c r="G832" s="157">
        <f>'2.40-a,b,c,d,e'!G832</f>
        <v>-689.99862670899859</v>
      </c>
      <c r="H832" s="157">
        <f t="shared" si="84"/>
        <v>7472.6196023613911</v>
      </c>
      <c r="I832" s="157">
        <f t="shared" si="85"/>
        <v>0</v>
      </c>
      <c r="J832" s="157">
        <f t="shared" si="86"/>
        <v>7472.6196023613911</v>
      </c>
      <c r="K832" s="157">
        <f t="shared" si="87"/>
        <v>0</v>
      </c>
      <c r="L832" s="157">
        <f t="shared" si="88"/>
        <v>7472.6196023613911</v>
      </c>
      <c r="M832" s="167">
        <f t="shared" si="89"/>
        <v>0</v>
      </c>
      <c r="N832" s="167">
        <f t="shared" si="90"/>
        <v>0</v>
      </c>
    </row>
    <row r="833" spans="1:14" ht="15" customHeight="1" x14ac:dyDescent="0.2">
      <c r="A833" s="152"/>
      <c r="B833" s="152"/>
      <c r="C833" s="152"/>
      <c r="D833" s="152"/>
      <c r="E833" s="153">
        <f>'2.40-a,b,c,d,e'!E833</f>
        <v>37977.208333333336</v>
      </c>
      <c r="F833" s="157">
        <f>'2.40-a,b,c,d,e'!F833</f>
        <v>31.870000839233398</v>
      </c>
      <c r="G833" s="157">
        <f>'2.40-a,b,c,d,e'!G833</f>
        <v>-1149.9996185302025</v>
      </c>
      <c r="H833" s="157">
        <f t="shared" si="84"/>
        <v>6322.6199838311886</v>
      </c>
      <c r="I833" s="157">
        <f t="shared" si="85"/>
        <v>0</v>
      </c>
      <c r="J833" s="157">
        <f t="shared" si="86"/>
        <v>6322.6199838311886</v>
      </c>
      <c r="K833" s="157">
        <f t="shared" si="87"/>
        <v>0</v>
      </c>
      <c r="L833" s="157">
        <f t="shared" si="88"/>
        <v>6322.6199838311886</v>
      </c>
      <c r="M833" s="167">
        <f t="shared" si="89"/>
        <v>0</v>
      </c>
      <c r="N833" s="167">
        <f t="shared" si="90"/>
        <v>0</v>
      </c>
    </row>
    <row r="834" spans="1:14" ht="15" customHeight="1" x14ac:dyDescent="0.2">
      <c r="A834" s="152"/>
      <c r="B834" s="152"/>
      <c r="C834" s="152"/>
      <c r="D834" s="152"/>
      <c r="E834" s="153">
        <f>'2.40-a,b,c,d,e'!E834</f>
        <v>37978.208333333336</v>
      </c>
      <c r="F834" s="157">
        <f>'2.40-a,b,c,d,e'!F834</f>
        <v>31.9500007629394</v>
      </c>
      <c r="G834" s="157">
        <f>'2.40-a,b,c,d,e'!G834</f>
        <v>79.999923706001397</v>
      </c>
      <c r="H834" s="157">
        <f t="shared" si="84"/>
        <v>6402.6199075371896</v>
      </c>
      <c r="I834" s="157">
        <f t="shared" si="85"/>
        <v>0</v>
      </c>
      <c r="J834" s="157">
        <f t="shared" si="86"/>
        <v>6402.6199075371896</v>
      </c>
      <c r="K834" s="157">
        <f t="shared" si="87"/>
        <v>0</v>
      </c>
      <c r="L834" s="157">
        <f t="shared" si="88"/>
        <v>6402.6199075371896</v>
      </c>
      <c r="M834" s="167">
        <f t="shared" si="89"/>
        <v>0</v>
      </c>
      <c r="N834" s="167">
        <f t="shared" si="90"/>
        <v>0</v>
      </c>
    </row>
    <row r="835" spans="1:14" ht="15" customHeight="1" x14ac:dyDescent="0.2">
      <c r="A835" s="152"/>
      <c r="B835" s="152"/>
      <c r="C835" s="152"/>
      <c r="D835" s="152"/>
      <c r="E835" s="153">
        <f>'2.40-a,b,c,d,e'!E835</f>
        <v>37979.208333333336</v>
      </c>
      <c r="F835" s="157">
        <f>'2.40-a,b,c,d,e'!F835</f>
        <v>32.860000610351499</v>
      </c>
      <c r="G835" s="157">
        <f>'2.40-a,b,c,d,e'!G835</f>
        <v>909.99984741209869</v>
      </c>
      <c r="H835" s="157">
        <f t="shared" si="84"/>
        <v>7312.6197549492881</v>
      </c>
      <c r="I835" s="157">
        <f t="shared" si="85"/>
        <v>0</v>
      </c>
      <c r="J835" s="157">
        <f t="shared" si="86"/>
        <v>7312.6197549492881</v>
      </c>
      <c r="K835" s="157">
        <f t="shared" si="87"/>
        <v>0</v>
      </c>
      <c r="L835" s="157">
        <f t="shared" si="88"/>
        <v>7312.6197549492881</v>
      </c>
      <c r="M835" s="167">
        <f t="shared" si="89"/>
        <v>0</v>
      </c>
      <c r="N835" s="167">
        <f t="shared" si="90"/>
        <v>0</v>
      </c>
    </row>
    <row r="836" spans="1:14" ht="15" customHeight="1" x14ac:dyDescent="0.2">
      <c r="A836" s="152"/>
      <c r="B836" s="152"/>
      <c r="C836" s="152"/>
      <c r="D836" s="152"/>
      <c r="E836" s="153">
        <f>'2.40-a,b,c,d,e'!E836</f>
        <v>37984.208333333336</v>
      </c>
      <c r="F836" s="157">
        <f>'2.40-a,b,c,d,e'!F836</f>
        <v>32.400001525878899</v>
      </c>
      <c r="G836" s="157">
        <f>'2.40-a,b,c,d,e'!G836</f>
        <v>-459.99908447259941</v>
      </c>
      <c r="H836" s="157">
        <f t="shared" ref="H836:H899" si="91">L835+G836</f>
        <v>6852.6206704766882</v>
      </c>
      <c r="I836" s="157">
        <f t="shared" ref="I836:I899" si="92">IF(H836&lt;$B$13,$B$14-H836,0)</f>
        <v>0</v>
      </c>
      <c r="J836" s="157">
        <f t="shared" ref="J836:J899" si="93">H836+I836</f>
        <v>6852.6206704766882</v>
      </c>
      <c r="K836" s="157">
        <f t="shared" ref="K836:K899" si="94">MAX(J836-$B$14,0)</f>
        <v>0</v>
      </c>
      <c r="L836" s="157">
        <f t="shared" ref="L836:L899" si="95">J836-K836</f>
        <v>6852.6206704766882</v>
      </c>
      <c r="M836" s="167">
        <f t="shared" ref="M836:M899" si="96">IF(I836&gt;0,1,0)</f>
        <v>0</v>
      </c>
      <c r="N836" s="167">
        <f t="shared" ref="N836:N899" si="97">IF(H836&lt;0,1,0)</f>
        <v>0</v>
      </c>
    </row>
    <row r="837" spans="1:14" ht="15" customHeight="1" x14ac:dyDescent="0.2">
      <c r="A837" s="152"/>
      <c r="B837" s="152"/>
      <c r="C837" s="152"/>
      <c r="D837" s="152"/>
      <c r="E837" s="153">
        <f>'2.40-a,b,c,d,e'!E837</f>
        <v>37985.208333333336</v>
      </c>
      <c r="F837" s="157">
        <f>'2.40-a,b,c,d,e'!F837</f>
        <v>32.790000915527301</v>
      </c>
      <c r="G837" s="157">
        <f>'2.40-a,b,c,d,e'!G837</f>
        <v>389.99938964840197</v>
      </c>
      <c r="H837" s="157">
        <f t="shared" si="91"/>
        <v>7242.6200601250903</v>
      </c>
      <c r="I837" s="157">
        <f t="shared" si="92"/>
        <v>0</v>
      </c>
      <c r="J837" s="157">
        <f t="shared" si="93"/>
        <v>7242.6200601250903</v>
      </c>
      <c r="K837" s="157">
        <f t="shared" si="94"/>
        <v>0</v>
      </c>
      <c r="L837" s="157">
        <f t="shared" si="95"/>
        <v>7242.6200601250903</v>
      </c>
      <c r="M837" s="167">
        <f t="shared" si="96"/>
        <v>0</v>
      </c>
      <c r="N837" s="167">
        <f t="shared" si="97"/>
        <v>0</v>
      </c>
    </row>
    <row r="838" spans="1:14" ht="15" customHeight="1" x14ac:dyDescent="0.2">
      <c r="A838" s="152"/>
      <c r="B838" s="152"/>
      <c r="C838" s="152"/>
      <c r="D838" s="152"/>
      <c r="E838" s="153">
        <f>'2.40-a,b,c,d,e'!E838</f>
        <v>37986.208333333336</v>
      </c>
      <c r="F838" s="157">
        <f>'2.40-a,b,c,d,e'!F838</f>
        <v>32.520000457763601</v>
      </c>
      <c r="G838" s="157">
        <f>'2.40-a,b,c,d,e'!G838</f>
        <v>-270.0004577637003</v>
      </c>
      <c r="H838" s="157">
        <f t="shared" si="91"/>
        <v>6972.6196023613902</v>
      </c>
      <c r="I838" s="157">
        <f t="shared" si="92"/>
        <v>0</v>
      </c>
      <c r="J838" s="157">
        <f t="shared" si="93"/>
        <v>6972.6196023613902</v>
      </c>
      <c r="K838" s="157">
        <f t="shared" si="94"/>
        <v>0</v>
      </c>
      <c r="L838" s="157">
        <f t="shared" si="95"/>
        <v>6972.6196023613902</v>
      </c>
      <c r="M838" s="167">
        <f t="shared" si="96"/>
        <v>0</v>
      </c>
      <c r="N838" s="167">
        <f t="shared" si="97"/>
        <v>0</v>
      </c>
    </row>
    <row r="839" spans="1:14" ht="15" customHeight="1" x14ac:dyDescent="0.2">
      <c r="A839" s="152"/>
      <c r="B839" s="152"/>
      <c r="C839" s="152"/>
      <c r="D839" s="152"/>
      <c r="E839" s="153">
        <f>'2.40-a,b,c,d,e'!E839</f>
        <v>37991.208333333336</v>
      </c>
      <c r="F839" s="157">
        <f>'2.40-a,b,c,d,e'!F839</f>
        <v>33.779998779296797</v>
      </c>
      <c r="G839" s="157">
        <f>'2.40-a,b,c,d,e'!G839</f>
        <v>1259.9983215331961</v>
      </c>
      <c r="H839" s="157">
        <f t="shared" si="91"/>
        <v>8232.6179238945861</v>
      </c>
      <c r="I839" s="157">
        <f t="shared" si="92"/>
        <v>0</v>
      </c>
      <c r="J839" s="157">
        <f t="shared" si="93"/>
        <v>8232.6179238945861</v>
      </c>
      <c r="K839" s="157">
        <f t="shared" si="94"/>
        <v>69.999694824196013</v>
      </c>
      <c r="L839" s="157">
        <f t="shared" si="95"/>
        <v>8162.61822907039</v>
      </c>
      <c r="M839" s="167">
        <f t="shared" si="96"/>
        <v>0</v>
      </c>
      <c r="N839" s="167">
        <f t="shared" si="97"/>
        <v>0</v>
      </c>
    </row>
    <row r="840" spans="1:14" ht="15" customHeight="1" x14ac:dyDescent="0.2">
      <c r="A840" s="152"/>
      <c r="B840" s="152"/>
      <c r="C840" s="152"/>
      <c r="D840" s="152"/>
      <c r="E840" s="153">
        <f>'2.40-a,b,c,d,e'!E840</f>
        <v>37992.208333333336</v>
      </c>
      <c r="F840" s="157">
        <f>'2.40-a,b,c,d,e'!F840</f>
        <v>33.700000762939403</v>
      </c>
      <c r="G840" s="157">
        <f>'2.40-a,b,c,d,e'!G840</f>
        <v>-79.998016357393453</v>
      </c>
      <c r="H840" s="157">
        <f t="shared" si="91"/>
        <v>8082.6202127129964</v>
      </c>
      <c r="I840" s="157">
        <f t="shared" si="92"/>
        <v>0</v>
      </c>
      <c r="J840" s="157">
        <f t="shared" si="93"/>
        <v>8082.6202127129964</v>
      </c>
      <c r="K840" s="157">
        <f t="shared" si="94"/>
        <v>0</v>
      </c>
      <c r="L840" s="157">
        <f t="shared" si="95"/>
        <v>8082.6202127129964</v>
      </c>
      <c r="M840" s="167">
        <f t="shared" si="96"/>
        <v>0</v>
      </c>
      <c r="N840" s="167">
        <f t="shared" si="97"/>
        <v>0</v>
      </c>
    </row>
    <row r="841" spans="1:14" ht="15" customHeight="1" x14ac:dyDescent="0.2">
      <c r="A841" s="152"/>
      <c r="B841" s="152"/>
      <c r="C841" s="152"/>
      <c r="D841" s="152"/>
      <c r="E841" s="153">
        <f>'2.40-a,b,c,d,e'!E841</f>
        <v>37993.208333333336</v>
      </c>
      <c r="F841" s="157">
        <f>'2.40-a,b,c,d,e'!F841</f>
        <v>33.619998931884702</v>
      </c>
      <c r="G841" s="157">
        <f>'2.40-a,b,c,d,e'!G841</f>
        <v>-80.001831054701711</v>
      </c>
      <c r="H841" s="157">
        <f t="shared" si="91"/>
        <v>8002.6183816582943</v>
      </c>
      <c r="I841" s="157">
        <f t="shared" si="92"/>
        <v>0</v>
      </c>
      <c r="J841" s="157">
        <f t="shared" si="93"/>
        <v>8002.6183816582943</v>
      </c>
      <c r="K841" s="157">
        <f t="shared" si="94"/>
        <v>0</v>
      </c>
      <c r="L841" s="157">
        <f t="shared" si="95"/>
        <v>8002.6183816582943</v>
      </c>
      <c r="M841" s="167">
        <f t="shared" si="96"/>
        <v>0</v>
      </c>
      <c r="N841" s="167">
        <f t="shared" si="97"/>
        <v>0</v>
      </c>
    </row>
    <row r="842" spans="1:14" ht="15" customHeight="1" x14ac:dyDescent="0.2">
      <c r="A842" s="152"/>
      <c r="B842" s="152"/>
      <c r="C842" s="152"/>
      <c r="D842" s="152"/>
      <c r="E842" s="153">
        <f>'2.40-a,b,c,d,e'!E842</f>
        <v>37994.208333333336</v>
      </c>
      <c r="F842" s="157">
        <f>'2.40-a,b,c,d,e'!F842</f>
        <v>33.9799995422363</v>
      </c>
      <c r="G842" s="157">
        <f>'2.40-a,b,c,d,e'!G842</f>
        <v>360.00061035159803</v>
      </c>
      <c r="H842" s="157">
        <f t="shared" si="91"/>
        <v>8362.6189920098932</v>
      </c>
      <c r="I842" s="157">
        <f t="shared" si="92"/>
        <v>0</v>
      </c>
      <c r="J842" s="157">
        <f t="shared" si="93"/>
        <v>8362.6189920098932</v>
      </c>
      <c r="K842" s="157">
        <f t="shared" si="94"/>
        <v>200.00076293950315</v>
      </c>
      <c r="L842" s="157">
        <f t="shared" si="95"/>
        <v>8162.61822907039</v>
      </c>
      <c r="M842" s="167">
        <f t="shared" si="96"/>
        <v>0</v>
      </c>
      <c r="N842" s="167">
        <f t="shared" si="97"/>
        <v>0</v>
      </c>
    </row>
    <row r="843" spans="1:14" ht="15" customHeight="1" x14ac:dyDescent="0.2">
      <c r="A843" s="152"/>
      <c r="B843" s="152"/>
      <c r="C843" s="152"/>
      <c r="D843" s="152"/>
      <c r="E843" s="153">
        <f>'2.40-a,b,c,d,e'!E843</f>
        <v>37995.208333333336</v>
      </c>
      <c r="F843" s="157">
        <f>'2.40-a,b,c,d,e'!F843</f>
        <v>34.310001373291001</v>
      </c>
      <c r="G843" s="157">
        <f>'2.40-a,b,c,d,e'!G843</f>
        <v>330.00183105470171</v>
      </c>
      <c r="H843" s="157">
        <f t="shared" si="91"/>
        <v>8492.6200601250912</v>
      </c>
      <c r="I843" s="157">
        <f t="shared" si="92"/>
        <v>0</v>
      </c>
      <c r="J843" s="157">
        <f t="shared" si="93"/>
        <v>8492.6200601250912</v>
      </c>
      <c r="K843" s="157">
        <f t="shared" si="94"/>
        <v>330.00183105470114</v>
      </c>
      <c r="L843" s="157">
        <f t="shared" si="95"/>
        <v>8162.61822907039</v>
      </c>
      <c r="M843" s="167">
        <f t="shared" si="96"/>
        <v>0</v>
      </c>
      <c r="N843" s="167">
        <f t="shared" si="97"/>
        <v>0</v>
      </c>
    </row>
    <row r="844" spans="1:14" ht="15" customHeight="1" x14ac:dyDescent="0.2">
      <c r="A844" s="152"/>
      <c r="B844" s="152"/>
      <c r="C844" s="152"/>
      <c r="D844" s="152"/>
      <c r="E844" s="153">
        <f>'2.40-a,b,c,d,e'!E844</f>
        <v>37998.208333333336</v>
      </c>
      <c r="F844" s="157">
        <f>'2.40-a,b,c,d,e'!F844</f>
        <v>34.720001220703097</v>
      </c>
      <c r="G844" s="157">
        <f>'2.40-a,b,c,d,e'!G844</f>
        <v>409.99984741209516</v>
      </c>
      <c r="H844" s="157">
        <f t="shared" si="91"/>
        <v>8572.6180764824858</v>
      </c>
      <c r="I844" s="157">
        <f t="shared" si="92"/>
        <v>0</v>
      </c>
      <c r="J844" s="157">
        <f t="shared" si="93"/>
        <v>8572.6180764824858</v>
      </c>
      <c r="K844" s="157">
        <f t="shared" si="94"/>
        <v>409.99984741209573</v>
      </c>
      <c r="L844" s="157">
        <f t="shared" si="95"/>
        <v>8162.61822907039</v>
      </c>
      <c r="M844" s="167">
        <f t="shared" si="96"/>
        <v>0</v>
      </c>
      <c r="N844" s="167">
        <f t="shared" si="97"/>
        <v>0</v>
      </c>
    </row>
    <row r="845" spans="1:14" ht="15" customHeight="1" x14ac:dyDescent="0.2">
      <c r="A845" s="152"/>
      <c r="B845" s="152"/>
      <c r="C845" s="152"/>
      <c r="D845" s="152"/>
      <c r="E845" s="153">
        <f>'2.40-a,b,c,d,e'!E845</f>
        <v>37999.208333333336</v>
      </c>
      <c r="F845" s="157">
        <f>'2.40-a,b,c,d,e'!F845</f>
        <v>34.430000305175703</v>
      </c>
      <c r="G845" s="157">
        <f>'2.40-a,b,c,d,e'!G845</f>
        <v>-290.00091552739349</v>
      </c>
      <c r="H845" s="157">
        <f t="shared" si="91"/>
        <v>7872.6173135429963</v>
      </c>
      <c r="I845" s="157">
        <f t="shared" si="92"/>
        <v>0</v>
      </c>
      <c r="J845" s="157">
        <f t="shared" si="93"/>
        <v>7872.6173135429963</v>
      </c>
      <c r="K845" s="157">
        <f t="shared" si="94"/>
        <v>0</v>
      </c>
      <c r="L845" s="157">
        <f t="shared" si="95"/>
        <v>7872.6173135429963</v>
      </c>
      <c r="M845" s="167">
        <f t="shared" si="96"/>
        <v>0</v>
      </c>
      <c r="N845" s="167">
        <f t="shared" si="97"/>
        <v>0</v>
      </c>
    </row>
    <row r="846" spans="1:14" ht="15" customHeight="1" x14ac:dyDescent="0.2">
      <c r="A846" s="152"/>
      <c r="B846" s="152"/>
      <c r="C846" s="152"/>
      <c r="D846" s="152"/>
      <c r="E846" s="153">
        <f>'2.40-a,b,c,d,e'!E846</f>
        <v>38000.208333333336</v>
      </c>
      <c r="F846" s="157">
        <f>'2.40-a,b,c,d,e'!F846</f>
        <v>34.5</v>
      </c>
      <c r="G846" s="157">
        <f>'2.40-a,b,c,d,e'!G846</f>
        <v>69.99969482429691</v>
      </c>
      <c r="H846" s="157">
        <f t="shared" si="91"/>
        <v>7942.6170083672932</v>
      </c>
      <c r="I846" s="157">
        <f t="shared" si="92"/>
        <v>0</v>
      </c>
      <c r="J846" s="157">
        <f t="shared" si="93"/>
        <v>7942.6170083672932</v>
      </c>
      <c r="K846" s="157">
        <f t="shared" si="94"/>
        <v>0</v>
      </c>
      <c r="L846" s="157">
        <f t="shared" si="95"/>
        <v>7942.6170083672932</v>
      </c>
      <c r="M846" s="167">
        <f t="shared" si="96"/>
        <v>0</v>
      </c>
      <c r="N846" s="167">
        <f t="shared" si="97"/>
        <v>0</v>
      </c>
    </row>
    <row r="847" spans="1:14" ht="15" customHeight="1" x14ac:dyDescent="0.2">
      <c r="A847" s="152"/>
      <c r="B847" s="152"/>
      <c r="C847" s="152"/>
      <c r="D847" s="152"/>
      <c r="E847" s="153">
        <f>'2.40-a,b,c,d,e'!E847</f>
        <v>38001.208333333336</v>
      </c>
      <c r="F847" s="157">
        <f>'2.40-a,b,c,d,e'!F847</f>
        <v>33.439998626708899</v>
      </c>
      <c r="G847" s="157">
        <f>'2.40-a,b,c,d,e'!G847</f>
        <v>-1060.0013732911009</v>
      </c>
      <c r="H847" s="157">
        <f t="shared" si="91"/>
        <v>6882.6156350761921</v>
      </c>
      <c r="I847" s="157">
        <f t="shared" si="92"/>
        <v>0</v>
      </c>
      <c r="J847" s="157">
        <f t="shared" si="93"/>
        <v>6882.6156350761921</v>
      </c>
      <c r="K847" s="157">
        <f t="shared" si="94"/>
        <v>0</v>
      </c>
      <c r="L847" s="157">
        <f t="shared" si="95"/>
        <v>6882.6156350761921</v>
      </c>
      <c r="M847" s="167">
        <f t="shared" si="96"/>
        <v>0</v>
      </c>
      <c r="N847" s="167">
        <f t="shared" si="97"/>
        <v>0</v>
      </c>
    </row>
    <row r="848" spans="1:14" ht="15" customHeight="1" x14ac:dyDescent="0.2">
      <c r="A848" s="152"/>
      <c r="B848" s="152"/>
      <c r="C848" s="152"/>
      <c r="D848" s="152"/>
      <c r="E848" s="153">
        <f>'2.40-a,b,c,d,e'!E848</f>
        <v>38002.208333333336</v>
      </c>
      <c r="F848" s="157">
        <f>'2.40-a,b,c,d,e'!F848</f>
        <v>35.069999694824197</v>
      </c>
      <c r="G848" s="157">
        <f>'2.40-a,b,c,d,e'!G848</f>
        <v>1630.0010681152983</v>
      </c>
      <c r="H848" s="157">
        <f t="shared" si="91"/>
        <v>8512.6167031914902</v>
      </c>
      <c r="I848" s="157">
        <f t="shared" si="92"/>
        <v>0</v>
      </c>
      <c r="J848" s="157">
        <f t="shared" si="93"/>
        <v>8512.6167031914902</v>
      </c>
      <c r="K848" s="157">
        <f t="shared" si="94"/>
        <v>349.99847412110012</v>
      </c>
      <c r="L848" s="157">
        <f t="shared" si="95"/>
        <v>8162.61822907039</v>
      </c>
      <c r="M848" s="167">
        <f t="shared" si="96"/>
        <v>0</v>
      </c>
      <c r="N848" s="167">
        <f t="shared" si="97"/>
        <v>0</v>
      </c>
    </row>
    <row r="849" spans="1:14" ht="15" customHeight="1" x14ac:dyDescent="0.2">
      <c r="A849" s="152"/>
      <c r="B849" s="152"/>
      <c r="C849" s="152"/>
      <c r="D849" s="152"/>
      <c r="E849" s="153">
        <f>'2.40-a,b,c,d,e'!E849</f>
        <v>38006.208333333336</v>
      </c>
      <c r="F849" s="157">
        <f>'2.40-a,b,c,d,e'!F849</f>
        <v>36.200000762939403</v>
      </c>
      <c r="G849" s="157">
        <f>'2.40-a,b,c,d,e'!G849</f>
        <v>1130.001068115206</v>
      </c>
      <c r="H849" s="157">
        <f t="shared" si="91"/>
        <v>9292.6192971855962</v>
      </c>
      <c r="I849" s="157">
        <f t="shared" si="92"/>
        <v>0</v>
      </c>
      <c r="J849" s="157">
        <f t="shared" si="93"/>
        <v>9292.6192971855962</v>
      </c>
      <c r="K849" s="157">
        <f t="shared" si="94"/>
        <v>1130.0010681152062</v>
      </c>
      <c r="L849" s="157">
        <f t="shared" si="95"/>
        <v>8162.61822907039</v>
      </c>
      <c r="M849" s="167">
        <f t="shared" si="96"/>
        <v>0</v>
      </c>
      <c r="N849" s="167">
        <f t="shared" si="97"/>
        <v>0</v>
      </c>
    </row>
    <row r="850" spans="1:14" ht="15" customHeight="1" x14ac:dyDescent="0.2">
      <c r="A850" s="152"/>
      <c r="B850" s="152"/>
      <c r="C850" s="152"/>
      <c r="D850" s="152"/>
      <c r="E850" s="153">
        <f>'2.40-a,b,c,d,e'!E850</f>
        <v>38007.208333333336</v>
      </c>
      <c r="F850" s="157">
        <f>'2.40-a,b,c,d,e'!F850</f>
        <v>34.580001831054602</v>
      </c>
      <c r="G850" s="157">
        <f>'2.40-a,b,c,d,e'!G850</f>
        <v>-1619.9989318848011</v>
      </c>
      <c r="H850" s="157">
        <f t="shared" si="91"/>
        <v>6542.6192971855889</v>
      </c>
      <c r="I850" s="157">
        <f t="shared" si="92"/>
        <v>0</v>
      </c>
      <c r="J850" s="157">
        <f t="shared" si="93"/>
        <v>6542.6192971855889</v>
      </c>
      <c r="K850" s="157">
        <f t="shared" si="94"/>
        <v>0</v>
      </c>
      <c r="L850" s="157">
        <f t="shared" si="95"/>
        <v>6542.6192971855889</v>
      </c>
      <c r="M850" s="167">
        <f t="shared" si="96"/>
        <v>0</v>
      </c>
      <c r="N850" s="167">
        <f t="shared" si="97"/>
        <v>0</v>
      </c>
    </row>
    <row r="851" spans="1:14" ht="15" customHeight="1" x14ac:dyDescent="0.2">
      <c r="A851" s="152"/>
      <c r="B851" s="152"/>
      <c r="C851" s="152"/>
      <c r="D851" s="152"/>
      <c r="E851" s="153">
        <f>'2.40-a,b,c,d,e'!E851</f>
        <v>38008.208333333336</v>
      </c>
      <c r="F851" s="157">
        <f>'2.40-a,b,c,d,e'!F851</f>
        <v>34.930000305175703</v>
      </c>
      <c r="G851" s="157">
        <f>'2.40-a,b,c,d,e'!G851</f>
        <v>349.99847412110086</v>
      </c>
      <c r="H851" s="157">
        <f t="shared" si="91"/>
        <v>6892.61777130669</v>
      </c>
      <c r="I851" s="157">
        <f t="shared" si="92"/>
        <v>0</v>
      </c>
      <c r="J851" s="157">
        <f t="shared" si="93"/>
        <v>6892.61777130669</v>
      </c>
      <c r="K851" s="157">
        <f t="shared" si="94"/>
        <v>0</v>
      </c>
      <c r="L851" s="157">
        <f t="shared" si="95"/>
        <v>6892.61777130669</v>
      </c>
      <c r="M851" s="167">
        <f t="shared" si="96"/>
        <v>0</v>
      </c>
      <c r="N851" s="167">
        <f t="shared" si="97"/>
        <v>0</v>
      </c>
    </row>
    <row r="852" spans="1:14" ht="15" customHeight="1" x14ac:dyDescent="0.2">
      <c r="A852" s="152"/>
      <c r="B852" s="152"/>
      <c r="C852" s="152"/>
      <c r="D852" s="152"/>
      <c r="E852" s="153">
        <f>'2.40-a,b,c,d,e'!E852</f>
        <v>38009.208333333336</v>
      </c>
      <c r="F852" s="157">
        <f>'2.40-a,b,c,d,e'!F852</f>
        <v>34.939998626708899</v>
      </c>
      <c r="G852" s="157">
        <f>'2.40-a,b,c,d,e'!G852</f>
        <v>9.9983215331960196</v>
      </c>
      <c r="H852" s="157">
        <f t="shared" si="91"/>
        <v>6902.6160928398858</v>
      </c>
      <c r="I852" s="157">
        <f t="shared" si="92"/>
        <v>0</v>
      </c>
      <c r="J852" s="157">
        <f t="shared" si="93"/>
        <v>6902.6160928398858</v>
      </c>
      <c r="K852" s="157">
        <f t="shared" si="94"/>
        <v>0</v>
      </c>
      <c r="L852" s="157">
        <f t="shared" si="95"/>
        <v>6902.6160928398858</v>
      </c>
      <c r="M852" s="167">
        <f t="shared" si="96"/>
        <v>0</v>
      </c>
      <c r="N852" s="167">
        <f t="shared" si="97"/>
        <v>0</v>
      </c>
    </row>
    <row r="853" spans="1:14" ht="15" customHeight="1" x14ac:dyDescent="0.2">
      <c r="A853" s="152"/>
      <c r="B853" s="152"/>
      <c r="C853" s="152"/>
      <c r="D853" s="152"/>
      <c r="E853" s="153">
        <f>'2.40-a,b,c,d,e'!E853</f>
        <v>38012.208333333336</v>
      </c>
      <c r="F853" s="157">
        <f>'2.40-a,b,c,d,e'!F853</f>
        <v>34.470001220703097</v>
      </c>
      <c r="G853" s="157">
        <f>'2.40-a,b,c,d,e'!G853</f>
        <v>-469.99740600580253</v>
      </c>
      <c r="H853" s="157">
        <f t="shared" si="91"/>
        <v>6432.6186868340828</v>
      </c>
      <c r="I853" s="157">
        <f t="shared" si="92"/>
        <v>0</v>
      </c>
      <c r="J853" s="157">
        <f t="shared" si="93"/>
        <v>6432.6186868340828</v>
      </c>
      <c r="K853" s="157">
        <f t="shared" si="94"/>
        <v>0</v>
      </c>
      <c r="L853" s="157">
        <f t="shared" si="95"/>
        <v>6432.6186868340828</v>
      </c>
      <c r="M853" s="167">
        <f t="shared" si="96"/>
        <v>0</v>
      </c>
      <c r="N853" s="167">
        <f t="shared" si="97"/>
        <v>0</v>
      </c>
    </row>
    <row r="854" spans="1:14" ht="15" customHeight="1" x14ac:dyDescent="0.2">
      <c r="A854" s="152"/>
      <c r="B854" s="152"/>
      <c r="C854" s="152"/>
      <c r="D854" s="152"/>
      <c r="E854" s="153">
        <f>'2.40-a,b,c,d,e'!E854</f>
        <v>38013.208333333336</v>
      </c>
      <c r="F854" s="157">
        <f>'2.40-a,b,c,d,e'!F854</f>
        <v>34.119998931884702</v>
      </c>
      <c r="G854" s="157">
        <f>'2.40-a,b,c,d,e'!G854</f>
        <v>-350.0022888183949</v>
      </c>
      <c r="H854" s="157">
        <f t="shared" si="91"/>
        <v>6082.616398015688</v>
      </c>
      <c r="I854" s="157">
        <f t="shared" si="92"/>
        <v>2080.0018310547021</v>
      </c>
      <c r="J854" s="157">
        <f t="shared" si="93"/>
        <v>8162.61822907039</v>
      </c>
      <c r="K854" s="157">
        <f t="shared" si="94"/>
        <v>0</v>
      </c>
      <c r="L854" s="157">
        <f t="shared" si="95"/>
        <v>8162.61822907039</v>
      </c>
      <c r="M854" s="167">
        <f t="shared" si="96"/>
        <v>1</v>
      </c>
      <c r="N854" s="167">
        <f t="shared" si="97"/>
        <v>0</v>
      </c>
    </row>
    <row r="855" spans="1:14" ht="15" customHeight="1" x14ac:dyDescent="0.2">
      <c r="A855" s="152"/>
      <c r="B855" s="152"/>
      <c r="C855" s="152"/>
      <c r="D855" s="152"/>
      <c r="E855" s="153">
        <f>'2.40-a,b,c,d,e'!E855</f>
        <v>38014.208333333336</v>
      </c>
      <c r="F855" s="157">
        <f>'2.40-a,b,c,d,e'!F855</f>
        <v>33.619998931884702</v>
      </c>
      <c r="G855" s="157">
        <f>'2.40-a,b,c,d,e'!G855</f>
        <v>-500</v>
      </c>
      <c r="H855" s="157">
        <f t="shared" si="91"/>
        <v>7662.61822907039</v>
      </c>
      <c r="I855" s="157">
        <f t="shared" si="92"/>
        <v>0</v>
      </c>
      <c r="J855" s="157">
        <f t="shared" si="93"/>
        <v>7662.61822907039</v>
      </c>
      <c r="K855" s="157">
        <f t="shared" si="94"/>
        <v>0</v>
      </c>
      <c r="L855" s="157">
        <f t="shared" si="95"/>
        <v>7662.61822907039</v>
      </c>
      <c r="M855" s="167">
        <f t="shared" si="96"/>
        <v>0</v>
      </c>
      <c r="N855" s="167">
        <f t="shared" si="97"/>
        <v>0</v>
      </c>
    </row>
    <row r="856" spans="1:14" ht="15" customHeight="1" x14ac:dyDescent="0.2">
      <c r="A856" s="152"/>
      <c r="B856" s="152"/>
      <c r="C856" s="152"/>
      <c r="D856" s="152"/>
      <c r="E856" s="153">
        <f>'2.40-a,b,c,d,e'!E856</f>
        <v>38015.208333333336</v>
      </c>
      <c r="F856" s="157">
        <f>'2.40-a,b,c,d,e'!F856</f>
        <v>32.810001373291001</v>
      </c>
      <c r="G856" s="157">
        <f>'2.40-a,b,c,d,e'!G856</f>
        <v>-809.99755859370021</v>
      </c>
      <c r="H856" s="157">
        <f t="shared" si="91"/>
        <v>6852.6206704766901</v>
      </c>
      <c r="I856" s="157">
        <f t="shared" si="92"/>
        <v>0</v>
      </c>
      <c r="J856" s="157">
        <f t="shared" si="93"/>
        <v>6852.6206704766901</v>
      </c>
      <c r="K856" s="157">
        <f t="shared" si="94"/>
        <v>0</v>
      </c>
      <c r="L856" s="157">
        <f t="shared" si="95"/>
        <v>6852.6206704766901</v>
      </c>
      <c r="M856" s="167">
        <f t="shared" si="96"/>
        <v>0</v>
      </c>
      <c r="N856" s="167">
        <f t="shared" si="97"/>
        <v>0</v>
      </c>
    </row>
    <row r="857" spans="1:14" ht="15" customHeight="1" x14ac:dyDescent="0.2">
      <c r="A857" s="152"/>
      <c r="B857" s="152"/>
      <c r="C857" s="152"/>
      <c r="D857" s="152"/>
      <c r="E857" s="153">
        <f>'2.40-a,b,c,d,e'!E857</f>
        <v>38016.208333333336</v>
      </c>
      <c r="F857" s="157">
        <f>'2.40-a,b,c,d,e'!F857</f>
        <v>33.049999237060497</v>
      </c>
      <c r="G857" s="157">
        <f>'2.40-a,b,c,d,e'!G857</f>
        <v>239.99786376949572</v>
      </c>
      <c r="H857" s="157">
        <f t="shared" si="91"/>
        <v>7092.6185342461858</v>
      </c>
      <c r="I857" s="157">
        <f t="shared" si="92"/>
        <v>0</v>
      </c>
      <c r="J857" s="157">
        <f t="shared" si="93"/>
        <v>7092.6185342461858</v>
      </c>
      <c r="K857" s="157">
        <f t="shared" si="94"/>
        <v>0</v>
      </c>
      <c r="L857" s="157">
        <f t="shared" si="95"/>
        <v>7092.6185342461858</v>
      </c>
      <c r="M857" s="167">
        <f t="shared" si="96"/>
        <v>0</v>
      </c>
      <c r="N857" s="167">
        <f t="shared" si="97"/>
        <v>0</v>
      </c>
    </row>
    <row r="858" spans="1:14" ht="15" customHeight="1" x14ac:dyDescent="0.2">
      <c r="A858" s="152"/>
      <c r="B858" s="152"/>
      <c r="C858" s="152"/>
      <c r="D858" s="152"/>
      <c r="E858" s="153">
        <f>'2.40-a,b,c,d,e'!E858</f>
        <v>38019.208333333336</v>
      </c>
      <c r="F858" s="157">
        <f>'2.40-a,b,c,d,e'!F858</f>
        <v>34.9799995422363</v>
      </c>
      <c r="G858" s="157">
        <f>'2.40-a,b,c,d,e'!G858</f>
        <v>1930.0003051758026</v>
      </c>
      <c r="H858" s="157">
        <f t="shared" si="91"/>
        <v>9022.618839421988</v>
      </c>
      <c r="I858" s="157">
        <f t="shared" si="92"/>
        <v>0</v>
      </c>
      <c r="J858" s="157">
        <f t="shared" si="93"/>
        <v>9022.618839421988</v>
      </c>
      <c r="K858" s="157">
        <f t="shared" si="94"/>
        <v>860.00061035159797</v>
      </c>
      <c r="L858" s="157">
        <f t="shared" si="95"/>
        <v>8162.61822907039</v>
      </c>
      <c r="M858" s="167">
        <f t="shared" si="96"/>
        <v>0</v>
      </c>
      <c r="N858" s="167">
        <f t="shared" si="97"/>
        <v>0</v>
      </c>
    </row>
    <row r="859" spans="1:14" ht="15" customHeight="1" x14ac:dyDescent="0.2">
      <c r="A859" s="152"/>
      <c r="B859" s="152"/>
      <c r="C859" s="152"/>
      <c r="D859" s="152"/>
      <c r="E859" s="153">
        <f>'2.40-a,b,c,d,e'!E859</f>
        <v>38020.208333333336</v>
      </c>
      <c r="F859" s="157">
        <f>'2.40-a,b,c,d,e'!F859</f>
        <v>34.099998474121001</v>
      </c>
      <c r="G859" s="157">
        <f>'2.40-a,b,c,d,e'!G859</f>
        <v>-880.00106811529827</v>
      </c>
      <c r="H859" s="157">
        <f t="shared" si="91"/>
        <v>7282.617160955092</v>
      </c>
      <c r="I859" s="157">
        <f t="shared" si="92"/>
        <v>0</v>
      </c>
      <c r="J859" s="157">
        <f t="shared" si="93"/>
        <v>7282.617160955092</v>
      </c>
      <c r="K859" s="157">
        <f t="shared" si="94"/>
        <v>0</v>
      </c>
      <c r="L859" s="157">
        <f t="shared" si="95"/>
        <v>7282.617160955092</v>
      </c>
      <c r="M859" s="167">
        <f t="shared" si="96"/>
        <v>0</v>
      </c>
      <c r="N859" s="167">
        <f t="shared" si="97"/>
        <v>0</v>
      </c>
    </row>
    <row r="860" spans="1:14" ht="15" customHeight="1" x14ac:dyDescent="0.2">
      <c r="A860" s="152"/>
      <c r="B860" s="152"/>
      <c r="C860" s="152"/>
      <c r="D860" s="152"/>
      <c r="E860" s="153">
        <f>'2.40-a,b,c,d,e'!E860</f>
        <v>38021.208333333336</v>
      </c>
      <c r="F860" s="157">
        <f>'2.40-a,b,c,d,e'!F860</f>
        <v>33.099998474121001</v>
      </c>
      <c r="G860" s="157">
        <f>'2.40-a,b,c,d,e'!G860</f>
        <v>-1000</v>
      </c>
      <c r="H860" s="157">
        <f t="shared" si="91"/>
        <v>6282.617160955092</v>
      </c>
      <c r="I860" s="157">
        <f t="shared" si="92"/>
        <v>0</v>
      </c>
      <c r="J860" s="157">
        <f t="shared" si="93"/>
        <v>6282.617160955092</v>
      </c>
      <c r="K860" s="157">
        <f t="shared" si="94"/>
        <v>0</v>
      </c>
      <c r="L860" s="157">
        <f t="shared" si="95"/>
        <v>6282.617160955092</v>
      </c>
      <c r="M860" s="167">
        <f t="shared" si="96"/>
        <v>0</v>
      </c>
      <c r="N860" s="167">
        <f t="shared" si="97"/>
        <v>0</v>
      </c>
    </row>
    <row r="861" spans="1:14" ht="15" customHeight="1" x14ac:dyDescent="0.2">
      <c r="A861" s="152"/>
      <c r="B861" s="152"/>
      <c r="C861" s="152"/>
      <c r="D861" s="152"/>
      <c r="E861" s="153">
        <f>'2.40-a,b,c,d,e'!E861</f>
        <v>38022.208333333336</v>
      </c>
      <c r="F861" s="157">
        <f>'2.40-a,b,c,d,e'!F861</f>
        <v>33.080001831054602</v>
      </c>
      <c r="G861" s="157">
        <f>'2.40-a,b,c,d,e'!G861</f>
        <v>-19.996643066399145</v>
      </c>
      <c r="H861" s="157">
        <f t="shared" si="91"/>
        <v>6262.620517888693</v>
      </c>
      <c r="I861" s="157">
        <f t="shared" si="92"/>
        <v>0</v>
      </c>
      <c r="J861" s="157">
        <f t="shared" si="93"/>
        <v>6262.620517888693</v>
      </c>
      <c r="K861" s="157">
        <f t="shared" si="94"/>
        <v>0</v>
      </c>
      <c r="L861" s="157">
        <f t="shared" si="95"/>
        <v>6262.620517888693</v>
      </c>
      <c r="M861" s="167">
        <f t="shared" si="96"/>
        <v>0</v>
      </c>
      <c r="N861" s="167">
        <f t="shared" si="97"/>
        <v>0</v>
      </c>
    </row>
    <row r="862" spans="1:14" ht="15" customHeight="1" x14ac:dyDescent="0.2">
      <c r="A862" s="152"/>
      <c r="B862" s="152"/>
      <c r="C862" s="152"/>
      <c r="D862" s="152"/>
      <c r="E862" s="153">
        <f>'2.40-a,b,c,d,e'!E862</f>
        <v>38023.208333333336</v>
      </c>
      <c r="F862" s="157">
        <f>'2.40-a,b,c,d,e'!F862</f>
        <v>32.4799995422363</v>
      </c>
      <c r="G862" s="157">
        <f>'2.40-a,b,c,d,e'!G862</f>
        <v>-600.00228881830253</v>
      </c>
      <c r="H862" s="157">
        <f t="shared" si="91"/>
        <v>5662.618229070391</v>
      </c>
      <c r="I862" s="157">
        <f t="shared" si="92"/>
        <v>2499.9999999999991</v>
      </c>
      <c r="J862" s="157">
        <f t="shared" si="93"/>
        <v>8162.61822907039</v>
      </c>
      <c r="K862" s="157">
        <f t="shared" si="94"/>
        <v>0</v>
      </c>
      <c r="L862" s="157">
        <f t="shared" si="95"/>
        <v>8162.61822907039</v>
      </c>
      <c r="M862" s="167">
        <f t="shared" si="96"/>
        <v>1</v>
      </c>
      <c r="N862" s="167">
        <f t="shared" si="97"/>
        <v>0</v>
      </c>
    </row>
    <row r="863" spans="1:14" ht="15" customHeight="1" x14ac:dyDescent="0.2">
      <c r="A863" s="152"/>
      <c r="B863" s="152"/>
      <c r="C863" s="152"/>
      <c r="D863" s="152"/>
      <c r="E863" s="153">
        <f>'2.40-a,b,c,d,e'!E863</f>
        <v>38026.208333333336</v>
      </c>
      <c r="F863" s="157">
        <f>'2.40-a,b,c,d,e'!F863</f>
        <v>32.830001831054602</v>
      </c>
      <c r="G863" s="157">
        <f>'2.40-a,b,c,d,e'!G863</f>
        <v>350.00228881830253</v>
      </c>
      <c r="H863" s="157">
        <f t="shared" si="91"/>
        <v>8512.6205178886921</v>
      </c>
      <c r="I863" s="157">
        <f t="shared" si="92"/>
        <v>0</v>
      </c>
      <c r="J863" s="157">
        <f t="shared" si="93"/>
        <v>8512.6205178886921</v>
      </c>
      <c r="K863" s="157">
        <f t="shared" si="94"/>
        <v>350.00228881830208</v>
      </c>
      <c r="L863" s="157">
        <f t="shared" si="95"/>
        <v>8162.61822907039</v>
      </c>
      <c r="M863" s="167">
        <f t="shared" si="96"/>
        <v>0</v>
      </c>
      <c r="N863" s="167">
        <f t="shared" si="97"/>
        <v>0</v>
      </c>
    </row>
    <row r="864" spans="1:14" ht="15" customHeight="1" x14ac:dyDescent="0.2">
      <c r="A864" s="152"/>
      <c r="B864" s="152"/>
      <c r="C864" s="152"/>
      <c r="D864" s="152"/>
      <c r="E864" s="153">
        <f>'2.40-a,b,c,d,e'!E864</f>
        <v>38027.208333333336</v>
      </c>
      <c r="F864" s="157">
        <f>'2.40-a,b,c,d,e'!F864</f>
        <v>33.869998931884702</v>
      </c>
      <c r="G864" s="157">
        <f>'2.40-a,b,c,d,e'!G864</f>
        <v>1039.9971008300995</v>
      </c>
      <c r="H864" s="157">
        <f t="shared" si="91"/>
        <v>9202.6153299004891</v>
      </c>
      <c r="I864" s="157">
        <f t="shared" si="92"/>
        <v>0</v>
      </c>
      <c r="J864" s="157">
        <f t="shared" si="93"/>
        <v>9202.6153299004891</v>
      </c>
      <c r="K864" s="157">
        <f t="shared" si="94"/>
        <v>1039.997100830099</v>
      </c>
      <c r="L864" s="157">
        <f t="shared" si="95"/>
        <v>8162.61822907039</v>
      </c>
      <c r="M864" s="167">
        <f t="shared" si="96"/>
        <v>0</v>
      </c>
      <c r="N864" s="167">
        <f t="shared" si="97"/>
        <v>0</v>
      </c>
    </row>
    <row r="865" spans="1:14" ht="15" customHeight="1" x14ac:dyDescent="0.2">
      <c r="A865" s="152"/>
      <c r="B865" s="152"/>
      <c r="C865" s="152"/>
      <c r="D865" s="152"/>
      <c r="E865" s="153">
        <f>'2.40-a,b,c,d,e'!E865</f>
        <v>38028.208333333336</v>
      </c>
      <c r="F865" s="157">
        <f>'2.40-a,b,c,d,e'!F865</f>
        <v>34</v>
      </c>
      <c r="G865" s="157">
        <f>'2.40-a,b,c,d,e'!G865</f>
        <v>130.00106811529832</v>
      </c>
      <c r="H865" s="157">
        <f t="shared" si="91"/>
        <v>8292.619297185689</v>
      </c>
      <c r="I865" s="157">
        <f t="shared" si="92"/>
        <v>0</v>
      </c>
      <c r="J865" s="157">
        <f t="shared" si="93"/>
        <v>8292.619297185689</v>
      </c>
      <c r="K865" s="157">
        <f t="shared" si="94"/>
        <v>130.00106811529895</v>
      </c>
      <c r="L865" s="157">
        <f t="shared" si="95"/>
        <v>8162.61822907039</v>
      </c>
      <c r="M865" s="167">
        <f t="shared" si="96"/>
        <v>0</v>
      </c>
      <c r="N865" s="167">
        <f t="shared" si="97"/>
        <v>0</v>
      </c>
    </row>
    <row r="866" spans="1:14" ht="15" customHeight="1" x14ac:dyDescent="0.2">
      <c r="A866" s="152"/>
      <c r="B866" s="152"/>
      <c r="C866" s="152"/>
      <c r="D866" s="152"/>
      <c r="E866" s="153">
        <f>'2.40-a,b,c,d,e'!E866</f>
        <v>38029.208333333336</v>
      </c>
      <c r="F866" s="157">
        <f>'2.40-a,b,c,d,e'!F866</f>
        <v>33.9799995422363</v>
      </c>
      <c r="G866" s="157">
        <f>'2.40-a,b,c,d,e'!G866</f>
        <v>-20.000457763700297</v>
      </c>
      <c r="H866" s="157">
        <f t="shared" si="91"/>
        <v>8142.61777130669</v>
      </c>
      <c r="I866" s="157">
        <f t="shared" si="92"/>
        <v>0</v>
      </c>
      <c r="J866" s="157">
        <f t="shared" si="93"/>
        <v>8142.61777130669</v>
      </c>
      <c r="K866" s="157">
        <f t="shared" si="94"/>
        <v>0</v>
      </c>
      <c r="L866" s="157">
        <f t="shared" si="95"/>
        <v>8142.61777130669</v>
      </c>
      <c r="M866" s="167">
        <f t="shared" si="96"/>
        <v>0</v>
      </c>
      <c r="N866" s="167">
        <f t="shared" si="97"/>
        <v>0</v>
      </c>
    </row>
    <row r="867" spans="1:14" ht="15" customHeight="1" x14ac:dyDescent="0.2">
      <c r="A867" s="152"/>
      <c r="B867" s="152"/>
      <c r="C867" s="152"/>
      <c r="D867" s="152"/>
      <c r="E867" s="153">
        <f>'2.40-a,b,c,d,e'!E867</f>
        <v>38030.208333333336</v>
      </c>
      <c r="F867" s="157">
        <f>'2.40-a,b,c,d,e'!F867</f>
        <v>34.560001373291001</v>
      </c>
      <c r="G867" s="157">
        <f>'2.40-a,b,c,d,e'!G867</f>
        <v>580.00183105470171</v>
      </c>
      <c r="H867" s="157">
        <f t="shared" si="91"/>
        <v>8722.619602361392</v>
      </c>
      <c r="I867" s="157">
        <f t="shared" si="92"/>
        <v>0</v>
      </c>
      <c r="J867" s="157">
        <f t="shared" si="93"/>
        <v>8722.619602361392</v>
      </c>
      <c r="K867" s="157">
        <f t="shared" si="94"/>
        <v>560.00137329100198</v>
      </c>
      <c r="L867" s="157">
        <f t="shared" si="95"/>
        <v>8162.61822907039</v>
      </c>
      <c r="M867" s="167">
        <f t="shared" si="96"/>
        <v>0</v>
      </c>
      <c r="N867" s="167">
        <f t="shared" si="97"/>
        <v>0</v>
      </c>
    </row>
    <row r="868" spans="1:14" ht="15" customHeight="1" x14ac:dyDescent="0.2">
      <c r="A868" s="152"/>
      <c r="B868" s="152"/>
      <c r="C868" s="152"/>
      <c r="D868" s="152"/>
      <c r="E868" s="153">
        <f>'2.40-a,b,c,d,e'!E868</f>
        <v>38034.208333333336</v>
      </c>
      <c r="F868" s="157">
        <f>'2.40-a,b,c,d,e'!F868</f>
        <v>35.159999847412102</v>
      </c>
      <c r="G868" s="157">
        <f>'2.40-a,b,c,d,e'!G868</f>
        <v>599.9984741211008</v>
      </c>
      <c r="H868" s="157">
        <f t="shared" si="91"/>
        <v>8762.6167031914902</v>
      </c>
      <c r="I868" s="157">
        <f t="shared" si="92"/>
        <v>0</v>
      </c>
      <c r="J868" s="157">
        <f t="shared" si="93"/>
        <v>8762.6167031914902</v>
      </c>
      <c r="K868" s="157">
        <f t="shared" si="94"/>
        <v>599.99847412110012</v>
      </c>
      <c r="L868" s="157">
        <f t="shared" si="95"/>
        <v>8162.61822907039</v>
      </c>
      <c r="M868" s="167">
        <f t="shared" si="96"/>
        <v>0</v>
      </c>
      <c r="N868" s="167">
        <f t="shared" si="97"/>
        <v>0</v>
      </c>
    </row>
    <row r="869" spans="1:14" ht="15" customHeight="1" x14ac:dyDescent="0.2">
      <c r="A869" s="152"/>
      <c r="B869" s="152"/>
      <c r="C869" s="152"/>
      <c r="D869" s="152"/>
      <c r="E869" s="153">
        <f>'2.40-a,b,c,d,e'!E869</f>
        <v>38035.208333333336</v>
      </c>
      <c r="F869" s="157">
        <f>'2.40-a,b,c,d,e'!F869</f>
        <v>35.450000762939403</v>
      </c>
      <c r="G869" s="157">
        <f>'2.40-a,b,c,d,e'!G869</f>
        <v>290.00091552730112</v>
      </c>
      <c r="H869" s="157">
        <f t="shared" si="91"/>
        <v>8452.619144597691</v>
      </c>
      <c r="I869" s="157">
        <f t="shared" si="92"/>
        <v>0</v>
      </c>
      <c r="J869" s="157">
        <f t="shared" si="93"/>
        <v>8452.619144597691</v>
      </c>
      <c r="K869" s="157">
        <f t="shared" si="94"/>
        <v>290.000915527301</v>
      </c>
      <c r="L869" s="157">
        <f t="shared" si="95"/>
        <v>8162.61822907039</v>
      </c>
      <c r="M869" s="167">
        <f t="shared" si="96"/>
        <v>0</v>
      </c>
      <c r="N869" s="167">
        <f t="shared" si="97"/>
        <v>0</v>
      </c>
    </row>
    <row r="870" spans="1:14" ht="15" customHeight="1" x14ac:dyDescent="0.2">
      <c r="A870" s="152"/>
      <c r="B870" s="152"/>
      <c r="C870" s="152"/>
      <c r="D870" s="152"/>
      <c r="E870" s="153">
        <f>'2.40-a,b,c,d,e'!E870</f>
        <v>38036.208333333336</v>
      </c>
      <c r="F870" s="157">
        <f>'2.40-a,b,c,d,e'!F870</f>
        <v>36</v>
      </c>
      <c r="G870" s="157">
        <f>'2.40-a,b,c,d,e'!G870</f>
        <v>549.99923706059667</v>
      </c>
      <c r="H870" s="157">
        <f t="shared" si="91"/>
        <v>8712.6174661309869</v>
      </c>
      <c r="I870" s="157">
        <f t="shared" si="92"/>
        <v>0</v>
      </c>
      <c r="J870" s="157">
        <f t="shared" si="93"/>
        <v>8712.6174661309869</v>
      </c>
      <c r="K870" s="157">
        <f t="shared" si="94"/>
        <v>549.9992370605969</v>
      </c>
      <c r="L870" s="157">
        <f t="shared" si="95"/>
        <v>8162.61822907039</v>
      </c>
      <c r="M870" s="167">
        <f t="shared" si="96"/>
        <v>0</v>
      </c>
      <c r="N870" s="167">
        <f t="shared" si="97"/>
        <v>0</v>
      </c>
    </row>
    <row r="871" spans="1:14" ht="15" customHeight="1" x14ac:dyDescent="0.2">
      <c r="A871" s="152"/>
      <c r="B871" s="152"/>
      <c r="C871" s="152"/>
      <c r="D871" s="152"/>
      <c r="E871" s="153">
        <f>'2.40-a,b,c,d,e'!E871</f>
        <v>38037.208333333336</v>
      </c>
      <c r="F871" s="157">
        <f>'2.40-a,b,c,d,e'!F871</f>
        <v>35.599998474121001</v>
      </c>
      <c r="G871" s="157">
        <f>'2.40-a,b,c,d,e'!G871</f>
        <v>-400.00152587899862</v>
      </c>
      <c r="H871" s="157">
        <f t="shared" si="91"/>
        <v>7762.616703191391</v>
      </c>
      <c r="I871" s="157">
        <f t="shared" si="92"/>
        <v>0</v>
      </c>
      <c r="J871" s="157">
        <f t="shared" si="93"/>
        <v>7762.616703191391</v>
      </c>
      <c r="K871" s="157">
        <f t="shared" si="94"/>
        <v>0</v>
      </c>
      <c r="L871" s="157">
        <f t="shared" si="95"/>
        <v>7762.616703191391</v>
      </c>
      <c r="M871" s="167">
        <f t="shared" si="96"/>
        <v>0</v>
      </c>
      <c r="N871" s="167">
        <f t="shared" si="97"/>
        <v>0</v>
      </c>
    </row>
    <row r="872" spans="1:14" ht="15" customHeight="1" x14ac:dyDescent="0.2">
      <c r="A872" s="152"/>
      <c r="B872" s="152"/>
      <c r="C872" s="152"/>
      <c r="D872" s="152"/>
      <c r="E872" s="153">
        <f>'2.40-a,b,c,d,e'!E872</f>
        <v>38040.208333333336</v>
      </c>
      <c r="F872" s="157">
        <f>'2.40-a,b,c,d,e'!F872</f>
        <v>34.349998474121001</v>
      </c>
      <c r="G872" s="157">
        <f>'2.40-a,b,c,d,e'!G872</f>
        <v>-1250</v>
      </c>
      <c r="H872" s="157">
        <f t="shared" si="91"/>
        <v>6512.616703191391</v>
      </c>
      <c r="I872" s="157">
        <f t="shared" si="92"/>
        <v>0</v>
      </c>
      <c r="J872" s="157">
        <f t="shared" si="93"/>
        <v>6512.616703191391</v>
      </c>
      <c r="K872" s="157">
        <f t="shared" si="94"/>
        <v>0</v>
      </c>
      <c r="L872" s="157">
        <f t="shared" si="95"/>
        <v>6512.616703191391</v>
      </c>
      <c r="M872" s="167">
        <f t="shared" si="96"/>
        <v>0</v>
      </c>
      <c r="N872" s="167">
        <f t="shared" si="97"/>
        <v>0</v>
      </c>
    </row>
    <row r="873" spans="1:14" ht="15" customHeight="1" x14ac:dyDescent="0.2">
      <c r="A873" s="152"/>
      <c r="B873" s="152"/>
      <c r="C873" s="152"/>
      <c r="D873" s="152"/>
      <c r="E873" s="153">
        <f>'2.40-a,b,c,d,e'!E873</f>
        <v>38041.208333333336</v>
      </c>
      <c r="F873" s="157">
        <f>'2.40-a,b,c,d,e'!F873</f>
        <v>34.580001831054602</v>
      </c>
      <c r="G873" s="157">
        <f>'2.40-a,b,c,d,e'!G873</f>
        <v>230.00335693360086</v>
      </c>
      <c r="H873" s="157">
        <f t="shared" si="91"/>
        <v>6742.6200601249921</v>
      </c>
      <c r="I873" s="157">
        <f t="shared" si="92"/>
        <v>0</v>
      </c>
      <c r="J873" s="157">
        <f t="shared" si="93"/>
        <v>6742.6200601249921</v>
      </c>
      <c r="K873" s="157">
        <f t="shared" si="94"/>
        <v>0</v>
      </c>
      <c r="L873" s="157">
        <f t="shared" si="95"/>
        <v>6742.6200601249921</v>
      </c>
      <c r="M873" s="167">
        <f t="shared" si="96"/>
        <v>0</v>
      </c>
      <c r="N873" s="167">
        <f t="shared" si="97"/>
        <v>0</v>
      </c>
    </row>
    <row r="874" spans="1:14" ht="15" customHeight="1" x14ac:dyDescent="0.2">
      <c r="A874" s="152"/>
      <c r="B874" s="152"/>
      <c r="C874" s="152"/>
      <c r="D874" s="152"/>
      <c r="E874" s="153">
        <f>'2.40-a,b,c,d,e'!E874</f>
        <v>38042.208333333336</v>
      </c>
      <c r="F874" s="157">
        <f>'2.40-a,b,c,d,e'!F874</f>
        <v>35.680000305175703</v>
      </c>
      <c r="G874" s="157">
        <f>'2.40-a,b,c,d,e'!G874</f>
        <v>1099.9984741211008</v>
      </c>
      <c r="H874" s="157">
        <f t="shared" si="91"/>
        <v>7842.6185342460931</v>
      </c>
      <c r="I874" s="157">
        <f t="shared" si="92"/>
        <v>0</v>
      </c>
      <c r="J874" s="157">
        <f t="shared" si="93"/>
        <v>7842.6185342460931</v>
      </c>
      <c r="K874" s="157">
        <f t="shared" si="94"/>
        <v>0</v>
      </c>
      <c r="L874" s="157">
        <f t="shared" si="95"/>
        <v>7842.6185342460931</v>
      </c>
      <c r="M874" s="167">
        <f t="shared" si="96"/>
        <v>0</v>
      </c>
      <c r="N874" s="167">
        <f t="shared" si="97"/>
        <v>0</v>
      </c>
    </row>
    <row r="875" spans="1:14" ht="15" customHeight="1" x14ac:dyDescent="0.2">
      <c r="A875" s="152"/>
      <c r="B875" s="152"/>
      <c r="C875" s="152"/>
      <c r="D875" s="152"/>
      <c r="E875" s="153">
        <f>'2.40-a,b,c,d,e'!E875</f>
        <v>38043.208333333336</v>
      </c>
      <c r="F875" s="157">
        <f>'2.40-a,b,c,d,e'!F875</f>
        <v>35.509998321533203</v>
      </c>
      <c r="G875" s="157">
        <f>'2.40-a,b,c,d,e'!G875</f>
        <v>-170.00198364249997</v>
      </c>
      <c r="H875" s="157">
        <f t="shared" si="91"/>
        <v>7672.6165506035932</v>
      </c>
      <c r="I875" s="157">
        <f t="shared" si="92"/>
        <v>0</v>
      </c>
      <c r="J875" s="157">
        <f t="shared" si="93"/>
        <v>7672.6165506035932</v>
      </c>
      <c r="K875" s="157">
        <f t="shared" si="94"/>
        <v>0</v>
      </c>
      <c r="L875" s="157">
        <f t="shared" si="95"/>
        <v>7672.6165506035932</v>
      </c>
      <c r="M875" s="167">
        <f t="shared" si="96"/>
        <v>0</v>
      </c>
      <c r="N875" s="167">
        <f t="shared" si="97"/>
        <v>0</v>
      </c>
    </row>
    <row r="876" spans="1:14" ht="15" customHeight="1" x14ac:dyDescent="0.2">
      <c r="A876" s="152"/>
      <c r="B876" s="152"/>
      <c r="C876" s="152"/>
      <c r="D876" s="152"/>
      <c r="E876" s="153">
        <f>'2.40-a,b,c,d,e'!E876</f>
        <v>38044.208333333336</v>
      </c>
      <c r="F876" s="157">
        <f>'2.40-a,b,c,d,e'!F876</f>
        <v>36.159999847412102</v>
      </c>
      <c r="G876" s="157">
        <f>'2.40-a,b,c,d,e'!G876</f>
        <v>650.0015258788992</v>
      </c>
      <c r="H876" s="157">
        <f t="shared" si="91"/>
        <v>8322.6180764824931</v>
      </c>
      <c r="I876" s="157">
        <f t="shared" si="92"/>
        <v>0</v>
      </c>
      <c r="J876" s="157">
        <f t="shared" si="93"/>
        <v>8322.6180764824931</v>
      </c>
      <c r="K876" s="157">
        <f t="shared" si="94"/>
        <v>159.99984741210301</v>
      </c>
      <c r="L876" s="157">
        <f t="shared" si="95"/>
        <v>8162.61822907039</v>
      </c>
      <c r="M876" s="167">
        <f t="shared" si="96"/>
        <v>0</v>
      </c>
      <c r="N876" s="167">
        <f t="shared" si="97"/>
        <v>0</v>
      </c>
    </row>
    <row r="877" spans="1:14" ht="15" customHeight="1" x14ac:dyDescent="0.2">
      <c r="A877" s="152"/>
      <c r="B877" s="152"/>
      <c r="C877" s="152"/>
      <c r="D877" s="152"/>
      <c r="E877" s="153">
        <f>'2.40-a,b,c,d,e'!E877</f>
        <v>38047.208333333336</v>
      </c>
      <c r="F877" s="157">
        <f>'2.40-a,b,c,d,e'!F877</f>
        <v>36.860000610351499</v>
      </c>
      <c r="G877" s="157">
        <f>'2.40-a,b,c,d,e'!G877</f>
        <v>700.00076293939628</v>
      </c>
      <c r="H877" s="157">
        <f t="shared" si="91"/>
        <v>8862.6189920097859</v>
      </c>
      <c r="I877" s="157">
        <f t="shared" si="92"/>
        <v>0</v>
      </c>
      <c r="J877" s="157">
        <f t="shared" si="93"/>
        <v>8862.6189920097859</v>
      </c>
      <c r="K877" s="157">
        <f t="shared" si="94"/>
        <v>700.00076293939583</v>
      </c>
      <c r="L877" s="157">
        <f t="shared" si="95"/>
        <v>8162.61822907039</v>
      </c>
      <c r="M877" s="167">
        <f t="shared" si="96"/>
        <v>0</v>
      </c>
      <c r="N877" s="167">
        <f t="shared" si="97"/>
        <v>0</v>
      </c>
    </row>
    <row r="878" spans="1:14" ht="15" customHeight="1" x14ac:dyDescent="0.2">
      <c r="A878" s="152"/>
      <c r="B878" s="152"/>
      <c r="C878" s="152"/>
      <c r="D878" s="152"/>
      <c r="E878" s="153">
        <f>'2.40-a,b,c,d,e'!E878</f>
        <v>38048.208333333336</v>
      </c>
      <c r="F878" s="157">
        <f>'2.40-a,b,c,d,e'!F878</f>
        <v>36.659999847412102</v>
      </c>
      <c r="G878" s="157">
        <f>'2.40-a,b,c,d,e'!G878</f>
        <v>-200.00076293939628</v>
      </c>
      <c r="H878" s="157">
        <f t="shared" si="91"/>
        <v>7962.6174661309942</v>
      </c>
      <c r="I878" s="157">
        <f t="shared" si="92"/>
        <v>0</v>
      </c>
      <c r="J878" s="157">
        <f t="shared" si="93"/>
        <v>7962.6174661309942</v>
      </c>
      <c r="K878" s="157">
        <f t="shared" si="94"/>
        <v>0</v>
      </c>
      <c r="L878" s="157">
        <f t="shared" si="95"/>
        <v>7962.6174661309942</v>
      </c>
      <c r="M878" s="167">
        <f t="shared" si="96"/>
        <v>0</v>
      </c>
      <c r="N878" s="167">
        <f t="shared" si="97"/>
        <v>0</v>
      </c>
    </row>
    <row r="879" spans="1:14" ht="15" customHeight="1" x14ac:dyDescent="0.2">
      <c r="A879" s="152"/>
      <c r="B879" s="152"/>
      <c r="C879" s="152"/>
      <c r="D879" s="152"/>
      <c r="E879" s="153">
        <f>'2.40-a,b,c,d,e'!E879</f>
        <v>38049.208333333336</v>
      </c>
      <c r="F879" s="157">
        <f>'2.40-a,b,c,d,e'!F879</f>
        <v>35.799999237060497</v>
      </c>
      <c r="G879" s="157">
        <f>'2.40-a,b,c,d,e'!G879</f>
        <v>-860.00061035160513</v>
      </c>
      <c r="H879" s="157">
        <f t="shared" si="91"/>
        <v>7102.616855779389</v>
      </c>
      <c r="I879" s="157">
        <f t="shared" si="92"/>
        <v>0</v>
      </c>
      <c r="J879" s="157">
        <f t="shared" si="93"/>
        <v>7102.616855779389</v>
      </c>
      <c r="K879" s="157">
        <f t="shared" si="94"/>
        <v>0</v>
      </c>
      <c r="L879" s="157">
        <f t="shared" si="95"/>
        <v>7102.616855779389</v>
      </c>
      <c r="M879" s="167">
        <f t="shared" si="96"/>
        <v>0</v>
      </c>
      <c r="N879" s="167">
        <f t="shared" si="97"/>
        <v>0</v>
      </c>
    </row>
    <row r="880" spans="1:14" ht="15" customHeight="1" x14ac:dyDescent="0.2">
      <c r="A880" s="152"/>
      <c r="B880" s="152"/>
      <c r="C880" s="152"/>
      <c r="D880" s="152"/>
      <c r="E880" s="153">
        <f>'2.40-a,b,c,d,e'!E880</f>
        <v>38050.208333333336</v>
      </c>
      <c r="F880" s="157">
        <f>'2.40-a,b,c,d,e'!F880</f>
        <v>36.639999389648402</v>
      </c>
      <c r="G880" s="157">
        <f>'2.40-a,b,c,d,e'!G880</f>
        <v>840.00015258790484</v>
      </c>
      <c r="H880" s="157">
        <f t="shared" si="91"/>
        <v>7942.6170083672941</v>
      </c>
      <c r="I880" s="157">
        <f t="shared" si="92"/>
        <v>0</v>
      </c>
      <c r="J880" s="157">
        <f t="shared" si="93"/>
        <v>7942.6170083672941</v>
      </c>
      <c r="K880" s="157">
        <f t="shared" si="94"/>
        <v>0</v>
      </c>
      <c r="L880" s="157">
        <f t="shared" si="95"/>
        <v>7942.6170083672941</v>
      </c>
      <c r="M880" s="167">
        <f t="shared" si="96"/>
        <v>0</v>
      </c>
      <c r="N880" s="167">
        <f t="shared" si="97"/>
        <v>0</v>
      </c>
    </row>
    <row r="881" spans="1:14" ht="15" customHeight="1" x14ac:dyDescent="0.2">
      <c r="A881" s="152"/>
      <c r="B881" s="152"/>
      <c r="C881" s="152"/>
      <c r="D881" s="152"/>
      <c r="E881" s="153">
        <f>'2.40-a,b,c,d,e'!E881</f>
        <v>38051.208333333336</v>
      </c>
      <c r="F881" s="157">
        <f>'2.40-a,b,c,d,e'!F881</f>
        <v>37.259998321533203</v>
      </c>
      <c r="G881" s="157">
        <f>'2.40-a,b,c,d,e'!G881</f>
        <v>619.9989318848011</v>
      </c>
      <c r="H881" s="157">
        <f t="shared" si="91"/>
        <v>8562.6159402520952</v>
      </c>
      <c r="I881" s="157">
        <f t="shared" si="92"/>
        <v>0</v>
      </c>
      <c r="J881" s="157">
        <f t="shared" si="93"/>
        <v>8562.6159402520952</v>
      </c>
      <c r="K881" s="157">
        <f t="shared" si="94"/>
        <v>399.9977111817052</v>
      </c>
      <c r="L881" s="157">
        <f t="shared" si="95"/>
        <v>8162.61822907039</v>
      </c>
      <c r="M881" s="167">
        <f t="shared" si="96"/>
        <v>0</v>
      </c>
      <c r="N881" s="167">
        <f t="shared" si="97"/>
        <v>0</v>
      </c>
    </row>
    <row r="882" spans="1:14" ht="15" customHeight="1" x14ac:dyDescent="0.2">
      <c r="A882" s="152"/>
      <c r="B882" s="152"/>
      <c r="C882" s="152"/>
      <c r="D882" s="152"/>
      <c r="E882" s="153">
        <f>'2.40-a,b,c,d,e'!E882</f>
        <v>38054.208333333336</v>
      </c>
      <c r="F882" s="157">
        <f>'2.40-a,b,c,d,e'!F882</f>
        <v>36.569999694824197</v>
      </c>
      <c r="G882" s="157">
        <f>'2.40-a,b,c,d,e'!G882</f>
        <v>-689.99862670900575</v>
      </c>
      <c r="H882" s="157">
        <f t="shared" si="91"/>
        <v>7472.6196023613848</v>
      </c>
      <c r="I882" s="157">
        <f t="shared" si="92"/>
        <v>0</v>
      </c>
      <c r="J882" s="157">
        <f t="shared" si="93"/>
        <v>7472.6196023613848</v>
      </c>
      <c r="K882" s="157">
        <f t="shared" si="94"/>
        <v>0</v>
      </c>
      <c r="L882" s="157">
        <f t="shared" si="95"/>
        <v>7472.6196023613848</v>
      </c>
      <c r="M882" s="167">
        <f t="shared" si="96"/>
        <v>0</v>
      </c>
      <c r="N882" s="167">
        <f t="shared" si="97"/>
        <v>0</v>
      </c>
    </row>
    <row r="883" spans="1:14" ht="15" customHeight="1" x14ac:dyDescent="0.2">
      <c r="A883" s="152"/>
      <c r="B883" s="152"/>
      <c r="C883" s="152"/>
      <c r="D883" s="152"/>
      <c r="E883" s="153">
        <f>'2.40-a,b,c,d,e'!E883</f>
        <v>38055.208333333336</v>
      </c>
      <c r="F883" s="157">
        <f>'2.40-a,b,c,d,e'!F883</f>
        <v>36.279998779296797</v>
      </c>
      <c r="G883" s="157">
        <f>'2.40-a,b,c,d,e'!G883</f>
        <v>-290.00091552740059</v>
      </c>
      <c r="H883" s="157">
        <f t="shared" si="91"/>
        <v>7182.6186868339846</v>
      </c>
      <c r="I883" s="157">
        <f t="shared" si="92"/>
        <v>0</v>
      </c>
      <c r="J883" s="157">
        <f t="shared" si="93"/>
        <v>7182.6186868339846</v>
      </c>
      <c r="K883" s="157">
        <f t="shared" si="94"/>
        <v>0</v>
      </c>
      <c r="L883" s="157">
        <f t="shared" si="95"/>
        <v>7182.6186868339846</v>
      </c>
      <c r="M883" s="167">
        <f t="shared" si="96"/>
        <v>0</v>
      </c>
      <c r="N883" s="167">
        <f t="shared" si="97"/>
        <v>0</v>
      </c>
    </row>
    <row r="884" spans="1:14" ht="15" customHeight="1" x14ac:dyDescent="0.2">
      <c r="A884" s="152"/>
      <c r="B884" s="152"/>
      <c r="C884" s="152"/>
      <c r="D884" s="152"/>
      <c r="E884" s="153">
        <f>'2.40-a,b,c,d,e'!E884</f>
        <v>38056.208333333336</v>
      </c>
      <c r="F884" s="157">
        <f>'2.40-a,b,c,d,e'!F884</f>
        <v>36.099998474121001</v>
      </c>
      <c r="G884" s="157">
        <f>'2.40-a,b,c,d,e'!G884</f>
        <v>-180.00030517579546</v>
      </c>
      <c r="H884" s="157">
        <f t="shared" si="91"/>
        <v>7002.6183816581888</v>
      </c>
      <c r="I884" s="157">
        <f t="shared" si="92"/>
        <v>0</v>
      </c>
      <c r="J884" s="157">
        <f t="shared" si="93"/>
        <v>7002.6183816581888</v>
      </c>
      <c r="K884" s="157">
        <f t="shared" si="94"/>
        <v>0</v>
      </c>
      <c r="L884" s="157">
        <f t="shared" si="95"/>
        <v>7002.6183816581888</v>
      </c>
      <c r="M884" s="167">
        <f t="shared" si="96"/>
        <v>0</v>
      </c>
      <c r="N884" s="167">
        <f t="shared" si="97"/>
        <v>0</v>
      </c>
    </row>
    <row r="885" spans="1:14" ht="15" customHeight="1" x14ac:dyDescent="0.2">
      <c r="A885" s="152"/>
      <c r="B885" s="152"/>
      <c r="C885" s="152"/>
      <c r="D885" s="152"/>
      <c r="E885" s="153">
        <f>'2.40-a,b,c,d,e'!E885</f>
        <v>38057.208333333336</v>
      </c>
      <c r="F885" s="157">
        <f>'2.40-a,b,c,d,e'!F885</f>
        <v>36.779998779296797</v>
      </c>
      <c r="G885" s="157">
        <f>'2.40-a,b,c,d,e'!G885</f>
        <v>680.00030517579546</v>
      </c>
      <c r="H885" s="157">
        <f t="shared" si="91"/>
        <v>7682.6186868339846</v>
      </c>
      <c r="I885" s="157">
        <f t="shared" si="92"/>
        <v>0</v>
      </c>
      <c r="J885" s="157">
        <f t="shared" si="93"/>
        <v>7682.6186868339846</v>
      </c>
      <c r="K885" s="157">
        <f t="shared" si="94"/>
        <v>0</v>
      </c>
      <c r="L885" s="157">
        <f t="shared" si="95"/>
        <v>7682.6186868339846</v>
      </c>
      <c r="M885" s="167">
        <f t="shared" si="96"/>
        <v>0</v>
      </c>
      <c r="N885" s="167">
        <f t="shared" si="97"/>
        <v>0</v>
      </c>
    </row>
    <row r="886" spans="1:14" ht="15" customHeight="1" x14ac:dyDescent="0.2">
      <c r="A886" s="152"/>
      <c r="B886" s="152"/>
      <c r="C886" s="152"/>
      <c r="D886" s="152"/>
      <c r="E886" s="153">
        <f>'2.40-a,b,c,d,e'!E886</f>
        <v>38058.208333333336</v>
      </c>
      <c r="F886" s="157">
        <f>'2.40-a,b,c,d,e'!F886</f>
        <v>36.189998626708899</v>
      </c>
      <c r="G886" s="157">
        <f>'2.40-a,b,c,d,e'!G886</f>
        <v>-590.00015258789767</v>
      </c>
      <c r="H886" s="157">
        <f t="shared" si="91"/>
        <v>7092.6185342460867</v>
      </c>
      <c r="I886" s="157">
        <f t="shared" si="92"/>
        <v>0</v>
      </c>
      <c r="J886" s="157">
        <f t="shared" si="93"/>
        <v>7092.6185342460867</v>
      </c>
      <c r="K886" s="157">
        <f t="shared" si="94"/>
        <v>0</v>
      </c>
      <c r="L886" s="157">
        <f t="shared" si="95"/>
        <v>7092.6185342460867</v>
      </c>
      <c r="M886" s="167">
        <f t="shared" si="96"/>
        <v>0</v>
      </c>
      <c r="N886" s="167">
        <f t="shared" si="97"/>
        <v>0</v>
      </c>
    </row>
    <row r="887" spans="1:14" ht="15" customHeight="1" x14ac:dyDescent="0.2">
      <c r="A887" s="152"/>
      <c r="B887" s="152"/>
      <c r="C887" s="152"/>
      <c r="D887" s="152"/>
      <c r="E887" s="153">
        <f>'2.40-a,b,c,d,e'!E887</f>
        <v>38061.208333333336</v>
      </c>
      <c r="F887" s="157">
        <f>'2.40-a,b,c,d,e'!F887</f>
        <v>37.439998626708899</v>
      </c>
      <c r="G887" s="157">
        <f>'2.40-a,b,c,d,e'!G887</f>
        <v>1250</v>
      </c>
      <c r="H887" s="157">
        <f t="shared" si="91"/>
        <v>8342.6185342460867</v>
      </c>
      <c r="I887" s="157">
        <f t="shared" si="92"/>
        <v>0</v>
      </c>
      <c r="J887" s="157">
        <f t="shared" si="93"/>
        <v>8342.6185342460867</v>
      </c>
      <c r="K887" s="157">
        <f t="shared" si="94"/>
        <v>180.00030517569667</v>
      </c>
      <c r="L887" s="157">
        <f t="shared" si="95"/>
        <v>8162.61822907039</v>
      </c>
      <c r="M887" s="167">
        <f t="shared" si="96"/>
        <v>0</v>
      </c>
      <c r="N887" s="167">
        <f t="shared" si="97"/>
        <v>0</v>
      </c>
    </row>
    <row r="888" spans="1:14" ht="15" customHeight="1" x14ac:dyDescent="0.2">
      <c r="A888" s="152"/>
      <c r="B888" s="152"/>
      <c r="C888" s="152"/>
      <c r="D888" s="152"/>
      <c r="E888" s="153">
        <f>'2.40-a,b,c,d,e'!E888</f>
        <v>38062.208333333336</v>
      </c>
      <c r="F888" s="157">
        <f>'2.40-a,b,c,d,e'!F888</f>
        <v>37.4799995422363</v>
      </c>
      <c r="G888" s="157">
        <f>'2.40-a,b,c,d,e'!G888</f>
        <v>40.000915527400593</v>
      </c>
      <c r="H888" s="157">
        <f t="shared" si="91"/>
        <v>8202.6191445977911</v>
      </c>
      <c r="I888" s="157">
        <f t="shared" si="92"/>
        <v>0</v>
      </c>
      <c r="J888" s="157">
        <f t="shared" si="93"/>
        <v>8202.6191445977911</v>
      </c>
      <c r="K888" s="157">
        <f t="shared" si="94"/>
        <v>40.000915527401048</v>
      </c>
      <c r="L888" s="157">
        <f t="shared" si="95"/>
        <v>8162.61822907039</v>
      </c>
      <c r="M888" s="167">
        <f t="shared" si="96"/>
        <v>0</v>
      </c>
      <c r="N888" s="167">
        <f t="shared" si="97"/>
        <v>0</v>
      </c>
    </row>
    <row r="889" spans="1:14" ht="15" customHeight="1" x14ac:dyDescent="0.2">
      <c r="A889" s="152"/>
      <c r="B889" s="152"/>
      <c r="C889" s="152"/>
      <c r="D889" s="152"/>
      <c r="E889" s="153">
        <f>'2.40-a,b,c,d,e'!E889</f>
        <v>38063.208333333336</v>
      </c>
      <c r="F889" s="157">
        <f>'2.40-a,b,c,d,e'!F889</f>
        <v>38.180000305175703</v>
      </c>
      <c r="G889" s="157">
        <f>'2.40-a,b,c,d,e'!G889</f>
        <v>700.00076293940333</v>
      </c>
      <c r="H889" s="157">
        <f t="shared" si="91"/>
        <v>8862.6189920097931</v>
      </c>
      <c r="I889" s="157">
        <f t="shared" si="92"/>
        <v>0</v>
      </c>
      <c r="J889" s="157">
        <f t="shared" si="93"/>
        <v>8862.6189920097931</v>
      </c>
      <c r="K889" s="157">
        <f t="shared" si="94"/>
        <v>700.0007629394031</v>
      </c>
      <c r="L889" s="157">
        <f t="shared" si="95"/>
        <v>8162.61822907039</v>
      </c>
      <c r="M889" s="167">
        <f t="shared" si="96"/>
        <v>0</v>
      </c>
      <c r="N889" s="167">
        <f t="shared" si="97"/>
        <v>0</v>
      </c>
    </row>
    <row r="890" spans="1:14" ht="15" customHeight="1" x14ac:dyDescent="0.2">
      <c r="A890" s="152"/>
      <c r="B890" s="152"/>
      <c r="C890" s="152"/>
      <c r="D890" s="152"/>
      <c r="E890" s="153">
        <f>'2.40-a,b,c,d,e'!E890</f>
        <v>38064.208333333336</v>
      </c>
      <c r="F890" s="157">
        <f>'2.40-a,b,c,d,e'!F890</f>
        <v>37.930000305175703</v>
      </c>
      <c r="G890" s="157">
        <f>'2.40-a,b,c,d,e'!G890</f>
        <v>-250</v>
      </c>
      <c r="H890" s="157">
        <f t="shared" si="91"/>
        <v>7912.61822907039</v>
      </c>
      <c r="I890" s="157">
        <f t="shared" si="92"/>
        <v>0</v>
      </c>
      <c r="J890" s="157">
        <f t="shared" si="93"/>
        <v>7912.61822907039</v>
      </c>
      <c r="K890" s="157">
        <f t="shared" si="94"/>
        <v>0</v>
      </c>
      <c r="L890" s="157">
        <f t="shared" si="95"/>
        <v>7912.61822907039</v>
      </c>
      <c r="M890" s="167">
        <f t="shared" si="96"/>
        <v>0</v>
      </c>
      <c r="N890" s="167">
        <f t="shared" si="97"/>
        <v>0</v>
      </c>
    </row>
    <row r="891" spans="1:14" ht="15" customHeight="1" x14ac:dyDescent="0.2">
      <c r="A891" s="152"/>
      <c r="B891" s="152"/>
      <c r="C891" s="152"/>
      <c r="D891" s="152"/>
      <c r="E891" s="153">
        <f>'2.40-a,b,c,d,e'!E891</f>
        <v>38065.208333333336</v>
      </c>
      <c r="F891" s="157">
        <f>'2.40-a,b,c,d,e'!F891</f>
        <v>38.080001831054602</v>
      </c>
      <c r="G891" s="157">
        <f>'2.40-a,b,c,d,e'!G891</f>
        <v>150.00152587889914</v>
      </c>
      <c r="H891" s="157">
        <f t="shared" si="91"/>
        <v>8062.619754949289</v>
      </c>
      <c r="I891" s="157">
        <f t="shared" si="92"/>
        <v>0</v>
      </c>
      <c r="J891" s="157">
        <f t="shared" si="93"/>
        <v>8062.619754949289</v>
      </c>
      <c r="K891" s="157">
        <f t="shared" si="94"/>
        <v>0</v>
      </c>
      <c r="L891" s="157">
        <f t="shared" si="95"/>
        <v>8062.619754949289</v>
      </c>
      <c r="M891" s="167">
        <f t="shared" si="96"/>
        <v>0</v>
      </c>
      <c r="N891" s="167">
        <f t="shared" si="97"/>
        <v>0</v>
      </c>
    </row>
    <row r="892" spans="1:14" ht="15" customHeight="1" x14ac:dyDescent="0.2">
      <c r="A892" s="152"/>
      <c r="B892" s="152"/>
      <c r="C892" s="152"/>
      <c r="D892" s="152"/>
      <c r="E892" s="153">
        <f>'2.40-a,b,c,d,e'!E892</f>
        <v>38068.208333333336</v>
      </c>
      <c r="F892" s="157">
        <f>'2.40-a,b,c,d,e'!F892</f>
        <v>37.110000610351499</v>
      </c>
      <c r="G892" s="157">
        <f>'2.40-a,b,c,d,e'!G892</f>
        <v>-970.00122070310363</v>
      </c>
      <c r="H892" s="157">
        <f t="shared" si="91"/>
        <v>7092.6185342461849</v>
      </c>
      <c r="I892" s="157">
        <f t="shared" si="92"/>
        <v>0</v>
      </c>
      <c r="J892" s="157">
        <f t="shared" si="93"/>
        <v>7092.6185342461849</v>
      </c>
      <c r="K892" s="157">
        <f t="shared" si="94"/>
        <v>0</v>
      </c>
      <c r="L892" s="157">
        <f t="shared" si="95"/>
        <v>7092.6185342461849</v>
      </c>
      <c r="M892" s="167">
        <f t="shared" si="96"/>
        <v>0</v>
      </c>
      <c r="N892" s="167">
        <f t="shared" si="97"/>
        <v>0</v>
      </c>
    </row>
    <row r="893" spans="1:14" ht="15" customHeight="1" x14ac:dyDescent="0.2">
      <c r="A893" s="152"/>
      <c r="B893" s="152"/>
      <c r="C893" s="152"/>
      <c r="D893" s="152"/>
      <c r="E893" s="153">
        <f>'2.40-a,b,c,d,e'!E893</f>
        <v>38069.208333333336</v>
      </c>
      <c r="F893" s="157">
        <f>'2.40-a,b,c,d,e'!F893</f>
        <v>37.450000762939403</v>
      </c>
      <c r="G893" s="157">
        <f>'2.40-a,b,c,d,e'!G893</f>
        <v>340.00015258790484</v>
      </c>
      <c r="H893" s="157">
        <f t="shared" si="91"/>
        <v>7432.6186868340901</v>
      </c>
      <c r="I893" s="157">
        <f t="shared" si="92"/>
        <v>0</v>
      </c>
      <c r="J893" s="157">
        <f t="shared" si="93"/>
        <v>7432.6186868340901</v>
      </c>
      <c r="K893" s="157">
        <f t="shared" si="94"/>
        <v>0</v>
      </c>
      <c r="L893" s="157">
        <f t="shared" si="95"/>
        <v>7432.6186868340901</v>
      </c>
      <c r="M893" s="167">
        <f t="shared" si="96"/>
        <v>0</v>
      </c>
      <c r="N893" s="167">
        <f t="shared" si="97"/>
        <v>0</v>
      </c>
    </row>
    <row r="894" spans="1:14" ht="15" customHeight="1" x14ac:dyDescent="0.2">
      <c r="A894" s="152"/>
      <c r="B894" s="152"/>
      <c r="C894" s="152"/>
      <c r="D894" s="152"/>
      <c r="E894" s="153">
        <f>'2.40-a,b,c,d,e'!E894</f>
        <v>38070.208333333336</v>
      </c>
      <c r="F894" s="157">
        <f>'2.40-a,b,c,d,e'!F894</f>
        <v>37.009998321533203</v>
      </c>
      <c r="G894" s="157">
        <f>'2.40-a,b,c,d,e'!G894</f>
        <v>-440.00244140620026</v>
      </c>
      <c r="H894" s="157">
        <f t="shared" si="91"/>
        <v>6992.6162454278901</v>
      </c>
      <c r="I894" s="157">
        <f t="shared" si="92"/>
        <v>0</v>
      </c>
      <c r="J894" s="157">
        <f t="shared" si="93"/>
        <v>6992.6162454278901</v>
      </c>
      <c r="K894" s="157">
        <f t="shared" si="94"/>
        <v>0</v>
      </c>
      <c r="L894" s="157">
        <f t="shared" si="95"/>
        <v>6992.6162454278901</v>
      </c>
      <c r="M894" s="167">
        <f t="shared" si="96"/>
        <v>0</v>
      </c>
      <c r="N894" s="167">
        <f t="shared" si="97"/>
        <v>0</v>
      </c>
    </row>
    <row r="895" spans="1:14" ht="15" customHeight="1" x14ac:dyDescent="0.2">
      <c r="A895" s="152"/>
      <c r="B895" s="152"/>
      <c r="C895" s="152"/>
      <c r="D895" s="152"/>
      <c r="E895" s="153">
        <f>'2.40-a,b,c,d,e'!E895</f>
        <v>38071.208333333336</v>
      </c>
      <c r="F895" s="157">
        <f>'2.40-a,b,c,d,e'!F895</f>
        <v>35.509998321533203</v>
      </c>
      <c r="G895" s="157">
        <f>'2.40-a,b,c,d,e'!G895</f>
        <v>-1500</v>
      </c>
      <c r="H895" s="157">
        <f t="shared" si="91"/>
        <v>5492.6162454278901</v>
      </c>
      <c r="I895" s="157">
        <f t="shared" si="92"/>
        <v>2670.0019836424999</v>
      </c>
      <c r="J895" s="157">
        <f t="shared" si="93"/>
        <v>8162.61822907039</v>
      </c>
      <c r="K895" s="157">
        <f t="shared" si="94"/>
        <v>0</v>
      </c>
      <c r="L895" s="157">
        <f t="shared" si="95"/>
        <v>8162.61822907039</v>
      </c>
      <c r="M895" s="167">
        <f t="shared" si="96"/>
        <v>1</v>
      </c>
      <c r="N895" s="167">
        <f t="shared" si="97"/>
        <v>0</v>
      </c>
    </row>
    <row r="896" spans="1:14" ht="15" customHeight="1" x14ac:dyDescent="0.2">
      <c r="A896" s="152"/>
      <c r="B896" s="152"/>
      <c r="C896" s="152"/>
      <c r="D896" s="152"/>
      <c r="E896" s="153">
        <f>'2.40-a,b,c,d,e'!E896</f>
        <v>38072.208333333336</v>
      </c>
      <c r="F896" s="157">
        <f>'2.40-a,b,c,d,e'!F896</f>
        <v>35.7299995422363</v>
      </c>
      <c r="G896" s="157">
        <f>'2.40-a,b,c,d,e'!G896</f>
        <v>220.00122070309658</v>
      </c>
      <c r="H896" s="157">
        <f t="shared" si="91"/>
        <v>8382.6194497734868</v>
      </c>
      <c r="I896" s="157">
        <f t="shared" si="92"/>
        <v>0</v>
      </c>
      <c r="J896" s="157">
        <f t="shared" si="93"/>
        <v>8382.6194497734868</v>
      </c>
      <c r="K896" s="157">
        <f t="shared" si="94"/>
        <v>220.00122070309681</v>
      </c>
      <c r="L896" s="157">
        <f t="shared" si="95"/>
        <v>8162.61822907039</v>
      </c>
      <c r="M896" s="167">
        <f t="shared" si="96"/>
        <v>0</v>
      </c>
      <c r="N896" s="167">
        <f t="shared" si="97"/>
        <v>0</v>
      </c>
    </row>
    <row r="897" spans="1:14" ht="15" customHeight="1" x14ac:dyDescent="0.2">
      <c r="A897" s="152"/>
      <c r="B897" s="152"/>
      <c r="C897" s="152"/>
      <c r="D897" s="152"/>
      <c r="E897" s="153">
        <f>'2.40-a,b,c,d,e'!E897</f>
        <v>38075.208333333336</v>
      </c>
      <c r="F897" s="157">
        <f>'2.40-a,b,c,d,e'!F897</f>
        <v>35.450000762939403</v>
      </c>
      <c r="G897" s="157">
        <f>'2.40-a,b,c,d,e'!G897</f>
        <v>-279.99877929689632</v>
      </c>
      <c r="H897" s="157">
        <f t="shared" si="91"/>
        <v>7882.6194497734941</v>
      </c>
      <c r="I897" s="157">
        <f t="shared" si="92"/>
        <v>0</v>
      </c>
      <c r="J897" s="157">
        <f t="shared" si="93"/>
        <v>7882.6194497734941</v>
      </c>
      <c r="K897" s="157">
        <f t="shared" si="94"/>
        <v>0</v>
      </c>
      <c r="L897" s="157">
        <f t="shared" si="95"/>
        <v>7882.6194497734941</v>
      </c>
      <c r="M897" s="167">
        <f t="shared" si="96"/>
        <v>0</v>
      </c>
      <c r="N897" s="167">
        <f t="shared" si="97"/>
        <v>0</v>
      </c>
    </row>
    <row r="898" spans="1:14" ht="15" customHeight="1" x14ac:dyDescent="0.2">
      <c r="A898" s="152"/>
      <c r="B898" s="152"/>
      <c r="C898" s="152"/>
      <c r="D898" s="152"/>
      <c r="E898" s="153">
        <f>'2.40-a,b,c,d,e'!E898</f>
        <v>38076.208333333336</v>
      </c>
      <c r="F898" s="157">
        <f>'2.40-a,b,c,d,e'!F898</f>
        <v>36.25</v>
      </c>
      <c r="G898" s="157">
        <f>'2.40-a,b,c,d,e'!G898</f>
        <v>799.99923706059667</v>
      </c>
      <c r="H898" s="157">
        <f t="shared" si="91"/>
        <v>8682.6186868340901</v>
      </c>
      <c r="I898" s="157">
        <f t="shared" si="92"/>
        <v>0</v>
      </c>
      <c r="J898" s="157">
        <f t="shared" si="93"/>
        <v>8682.6186868340901</v>
      </c>
      <c r="K898" s="157">
        <f t="shared" si="94"/>
        <v>520.00045776370007</v>
      </c>
      <c r="L898" s="157">
        <f t="shared" si="95"/>
        <v>8162.61822907039</v>
      </c>
      <c r="M898" s="167">
        <f t="shared" si="96"/>
        <v>0</v>
      </c>
      <c r="N898" s="167">
        <f t="shared" si="97"/>
        <v>0</v>
      </c>
    </row>
    <row r="899" spans="1:14" ht="15" customHeight="1" x14ac:dyDescent="0.2">
      <c r="A899" s="152"/>
      <c r="B899" s="152"/>
      <c r="C899" s="152"/>
      <c r="D899" s="152"/>
      <c r="E899" s="153">
        <f>'2.40-a,b,c,d,e'!E899</f>
        <v>38077.208333333336</v>
      </c>
      <c r="F899" s="157">
        <f>'2.40-a,b,c,d,e'!F899</f>
        <v>35.759998321533203</v>
      </c>
      <c r="G899" s="157">
        <f>'2.40-a,b,c,d,e'!G899</f>
        <v>-490.00167846679688</v>
      </c>
      <c r="H899" s="157">
        <f t="shared" si="91"/>
        <v>7672.6165506035932</v>
      </c>
      <c r="I899" s="157">
        <f t="shared" si="92"/>
        <v>0</v>
      </c>
      <c r="J899" s="157">
        <f t="shared" si="93"/>
        <v>7672.6165506035932</v>
      </c>
      <c r="K899" s="157">
        <f t="shared" si="94"/>
        <v>0</v>
      </c>
      <c r="L899" s="157">
        <f t="shared" si="95"/>
        <v>7672.6165506035932</v>
      </c>
      <c r="M899" s="167">
        <f t="shared" si="96"/>
        <v>0</v>
      </c>
      <c r="N899" s="167">
        <f t="shared" si="97"/>
        <v>0</v>
      </c>
    </row>
    <row r="900" spans="1:14" ht="15" customHeight="1" x14ac:dyDescent="0.2">
      <c r="A900" s="152"/>
      <c r="B900" s="152"/>
      <c r="C900" s="152"/>
      <c r="D900" s="152"/>
      <c r="E900" s="153">
        <f>'2.40-a,b,c,d,e'!E900</f>
        <v>38078.208333333336</v>
      </c>
      <c r="F900" s="157">
        <f>'2.40-a,b,c,d,e'!F900</f>
        <v>34.270000457763601</v>
      </c>
      <c r="G900" s="157">
        <f>'2.40-a,b,c,d,e'!G900</f>
        <v>-1489.9978637696022</v>
      </c>
      <c r="H900" s="157">
        <f t="shared" ref="H900:H963" si="98">L899+G900</f>
        <v>6182.618686833991</v>
      </c>
      <c r="I900" s="157">
        <f t="shared" ref="I900:I963" si="99">IF(H900&lt;$B$13,$B$14-H900,0)</f>
        <v>0</v>
      </c>
      <c r="J900" s="157">
        <f t="shared" ref="J900:J963" si="100">H900+I900</f>
        <v>6182.618686833991</v>
      </c>
      <c r="K900" s="157">
        <f t="shared" ref="K900:K963" si="101">MAX(J900-$B$14,0)</f>
        <v>0</v>
      </c>
      <c r="L900" s="157">
        <f t="shared" ref="L900:L963" si="102">J900-K900</f>
        <v>6182.618686833991</v>
      </c>
      <c r="M900" s="167">
        <f t="shared" ref="M900:M963" si="103">IF(I900&gt;0,1,0)</f>
        <v>0</v>
      </c>
      <c r="N900" s="167">
        <f t="shared" ref="N900:N963" si="104">IF(H900&lt;0,1,0)</f>
        <v>0</v>
      </c>
    </row>
    <row r="901" spans="1:14" ht="15" customHeight="1" x14ac:dyDescent="0.2">
      <c r="A901" s="152"/>
      <c r="B901" s="152"/>
      <c r="C901" s="152"/>
      <c r="D901" s="152"/>
      <c r="E901" s="153">
        <f>'2.40-a,b,c,d,e'!E901</f>
        <v>38079.208333333336</v>
      </c>
      <c r="F901" s="157">
        <f>'2.40-a,b,c,d,e'!F901</f>
        <v>34.389999389648402</v>
      </c>
      <c r="G901" s="157">
        <f>'2.40-a,b,c,d,e'!G901</f>
        <v>119.99893188480115</v>
      </c>
      <c r="H901" s="157">
        <f t="shared" si="98"/>
        <v>6302.6176187187921</v>
      </c>
      <c r="I901" s="157">
        <f t="shared" si="99"/>
        <v>0</v>
      </c>
      <c r="J901" s="157">
        <f t="shared" si="100"/>
        <v>6302.6176187187921</v>
      </c>
      <c r="K901" s="157">
        <f t="shared" si="101"/>
        <v>0</v>
      </c>
      <c r="L901" s="157">
        <f t="shared" si="102"/>
        <v>6302.6176187187921</v>
      </c>
      <c r="M901" s="167">
        <f t="shared" si="103"/>
        <v>0</v>
      </c>
      <c r="N901" s="167">
        <f t="shared" si="104"/>
        <v>0</v>
      </c>
    </row>
    <row r="902" spans="1:14" ht="15" customHeight="1" x14ac:dyDescent="0.2">
      <c r="A902" s="152"/>
      <c r="B902" s="152"/>
      <c r="C902" s="152"/>
      <c r="D902" s="152"/>
      <c r="E902" s="153">
        <f>'2.40-a,b,c,d,e'!E902</f>
        <v>38082.166666666664</v>
      </c>
      <c r="F902" s="157">
        <f>'2.40-a,b,c,d,e'!F902</f>
        <v>34.380001068115199</v>
      </c>
      <c r="G902" s="157">
        <f>'2.40-a,b,c,d,e'!G902</f>
        <v>-9.998321533203125</v>
      </c>
      <c r="H902" s="157">
        <f t="shared" si="98"/>
        <v>6292.6192971855889</v>
      </c>
      <c r="I902" s="157">
        <f t="shared" si="99"/>
        <v>0</v>
      </c>
      <c r="J902" s="157">
        <f t="shared" si="100"/>
        <v>6292.6192971855889</v>
      </c>
      <c r="K902" s="157">
        <f t="shared" si="101"/>
        <v>0</v>
      </c>
      <c r="L902" s="157">
        <f t="shared" si="102"/>
        <v>6292.6192971855889</v>
      </c>
      <c r="M902" s="167">
        <f t="shared" si="103"/>
        <v>0</v>
      </c>
      <c r="N902" s="167">
        <f t="shared" si="104"/>
        <v>0</v>
      </c>
    </row>
    <row r="903" spans="1:14" ht="15" customHeight="1" x14ac:dyDescent="0.2">
      <c r="A903" s="152"/>
      <c r="B903" s="152"/>
      <c r="C903" s="152"/>
      <c r="D903" s="152"/>
      <c r="E903" s="153">
        <f>'2.40-a,b,c,d,e'!E903</f>
        <v>38083.166666666664</v>
      </c>
      <c r="F903" s="157">
        <f>'2.40-a,b,c,d,e'!F903</f>
        <v>34.970001220703097</v>
      </c>
      <c r="G903" s="157">
        <f>'2.40-a,b,c,d,e'!G903</f>
        <v>590.00015258789767</v>
      </c>
      <c r="H903" s="157">
        <f t="shared" si="98"/>
        <v>6882.6194497734868</v>
      </c>
      <c r="I903" s="157">
        <f t="shared" si="99"/>
        <v>0</v>
      </c>
      <c r="J903" s="157">
        <f t="shared" si="100"/>
        <v>6882.6194497734868</v>
      </c>
      <c r="K903" s="157">
        <f t="shared" si="101"/>
        <v>0</v>
      </c>
      <c r="L903" s="157">
        <f t="shared" si="102"/>
        <v>6882.6194497734868</v>
      </c>
      <c r="M903" s="167">
        <f t="shared" si="103"/>
        <v>0</v>
      </c>
      <c r="N903" s="167">
        <f t="shared" si="104"/>
        <v>0</v>
      </c>
    </row>
    <row r="904" spans="1:14" ht="15" customHeight="1" x14ac:dyDescent="0.2">
      <c r="A904" s="152"/>
      <c r="B904" s="152"/>
      <c r="C904" s="152"/>
      <c r="D904" s="152"/>
      <c r="E904" s="153">
        <f>'2.40-a,b,c,d,e'!E904</f>
        <v>38084.166666666664</v>
      </c>
      <c r="F904" s="157">
        <f>'2.40-a,b,c,d,e'!F904</f>
        <v>36.150001525878899</v>
      </c>
      <c r="G904" s="157">
        <f>'2.40-a,b,c,d,e'!G904</f>
        <v>1180.0003051758026</v>
      </c>
      <c r="H904" s="157">
        <f t="shared" si="98"/>
        <v>8062.6197549492899</v>
      </c>
      <c r="I904" s="157">
        <f t="shared" si="99"/>
        <v>0</v>
      </c>
      <c r="J904" s="157">
        <f t="shared" si="100"/>
        <v>8062.6197549492899</v>
      </c>
      <c r="K904" s="157">
        <f t="shared" si="101"/>
        <v>0</v>
      </c>
      <c r="L904" s="157">
        <f t="shared" si="102"/>
        <v>8062.6197549492899</v>
      </c>
      <c r="M904" s="167">
        <f t="shared" si="103"/>
        <v>0</v>
      </c>
      <c r="N904" s="167">
        <f t="shared" si="104"/>
        <v>0</v>
      </c>
    </row>
    <row r="905" spans="1:14" ht="15" customHeight="1" x14ac:dyDescent="0.2">
      <c r="A905" s="152"/>
      <c r="B905" s="152"/>
      <c r="C905" s="152"/>
      <c r="D905" s="152"/>
      <c r="E905" s="153">
        <f>'2.40-a,b,c,d,e'!E905</f>
        <v>38085.166666666664</v>
      </c>
      <c r="F905" s="157">
        <f>'2.40-a,b,c,d,e'!F905</f>
        <v>37.139999389648402</v>
      </c>
      <c r="G905" s="157">
        <f>'2.40-a,b,c,d,e'!G905</f>
        <v>989.99786376950283</v>
      </c>
      <c r="H905" s="157">
        <f t="shared" si="98"/>
        <v>9052.6176187187921</v>
      </c>
      <c r="I905" s="157">
        <f t="shared" si="99"/>
        <v>0</v>
      </c>
      <c r="J905" s="157">
        <f t="shared" si="100"/>
        <v>9052.6176187187921</v>
      </c>
      <c r="K905" s="157">
        <f t="shared" si="101"/>
        <v>889.99938964840203</v>
      </c>
      <c r="L905" s="157">
        <f t="shared" si="102"/>
        <v>8162.61822907039</v>
      </c>
      <c r="M905" s="167">
        <f t="shared" si="103"/>
        <v>0</v>
      </c>
      <c r="N905" s="167">
        <f t="shared" si="104"/>
        <v>0</v>
      </c>
    </row>
    <row r="906" spans="1:14" ht="15" customHeight="1" x14ac:dyDescent="0.2">
      <c r="A906" s="152"/>
      <c r="B906" s="152"/>
      <c r="C906" s="152"/>
      <c r="D906" s="152"/>
      <c r="E906" s="153">
        <f>'2.40-a,b,c,d,e'!E906</f>
        <v>38089.166666666664</v>
      </c>
      <c r="F906" s="157">
        <f>'2.40-a,b,c,d,e'!F906</f>
        <v>37.840000152587798</v>
      </c>
      <c r="G906" s="157">
        <f>'2.40-a,b,c,d,e'!G906</f>
        <v>700.00076293939628</v>
      </c>
      <c r="H906" s="157">
        <f t="shared" si="98"/>
        <v>8862.6189920097859</v>
      </c>
      <c r="I906" s="157">
        <f t="shared" si="99"/>
        <v>0</v>
      </c>
      <c r="J906" s="157">
        <f t="shared" si="100"/>
        <v>8862.6189920097859</v>
      </c>
      <c r="K906" s="157">
        <f t="shared" si="101"/>
        <v>700.00076293939583</v>
      </c>
      <c r="L906" s="157">
        <f t="shared" si="102"/>
        <v>8162.61822907039</v>
      </c>
      <c r="M906" s="167">
        <f t="shared" si="103"/>
        <v>0</v>
      </c>
      <c r="N906" s="167">
        <f t="shared" si="104"/>
        <v>0</v>
      </c>
    </row>
    <row r="907" spans="1:14" ht="15" customHeight="1" x14ac:dyDescent="0.2">
      <c r="A907" s="152"/>
      <c r="B907" s="152"/>
      <c r="C907" s="152"/>
      <c r="D907" s="152"/>
      <c r="E907" s="153">
        <f>'2.40-a,b,c,d,e'!E907</f>
        <v>38090.166666666664</v>
      </c>
      <c r="F907" s="157">
        <f>'2.40-a,b,c,d,e'!F907</f>
        <v>37.209999084472599</v>
      </c>
      <c r="G907" s="157">
        <f>'2.40-a,b,c,d,e'!G907</f>
        <v>-630.0010681151989</v>
      </c>
      <c r="H907" s="157">
        <f t="shared" si="98"/>
        <v>7532.6171609551911</v>
      </c>
      <c r="I907" s="157">
        <f t="shared" si="99"/>
        <v>0</v>
      </c>
      <c r="J907" s="157">
        <f t="shared" si="100"/>
        <v>7532.6171609551911</v>
      </c>
      <c r="K907" s="157">
        <f t="shared" si="101"/>
        <v>0</v>
      </c>
      <c r="L907" s="157">
        <f t="shared" si="102"/>
        <v>7532.6171609551911</v>
      </c>
      <c r="M907" s="167">
        <f t="shared" si="103"/>
        <v>0</v>
      </c>
      <c r="N907" s="167">
        <f t="shared" si="104"/>
        <v>0</v>
      </c>
    </row>
    <row r="908" spans="1:14" ht="15" customHeight="1" x14ac:dyDescent="0.2">
      <c r="A908" s="152"/>
      <c r="B908" s="152"/>
      <c r="C908" s="152"/>
      <c r="D908" s="152"/>
      <c r="E908" s="153">
        <f>'2.40-a,b,c,d,e'!E908</f>
        <v>38091.166666666664</v>
      </c>
      <c r="F908" s="157">
        <f>'2.40-a,b,c,d,e'!F908</f>
        <v>36.720001220703097</v>
      </c>
      <c r="G908" s="157">
        <f>'2.40-a,b,c,d,e'!G908</f>
        <v>-489.99786376950283</v>
      </c>
      <c r="H908" s="157">
        <f t="shared" si="98"/>
        <v>7042.6192971856881</v>
      </c>
      <c r="I908" s="157">
        <f t="shared" si="99"/>
        <v>0</v>
      </c>
      <c r="J908" s="157">
        <f t="shared" si="100"/>
        <v>7042.6192971856881</v>
      </c>
      <c r="K908" s="157">
        <f t="shared" si="101"/>
        <v>0</v>
      </c>
      <c r="L908" s="157">
        <f t="shared" si="102"/>
        <v>7042.6192971856881</v>
      </c>
      <c r="M908" s="167">
        <f t="shared" si="103"/>
        <v>0</v>
      </c>
      <c r="N908" s="167">
        <f t="shared" si="104"/>
        <v>0</v>
      </c>
    </row>
    <row r="909" spans="1:14" ht="15" customHeight="1" x14ac:dyDescent="0.2">
      <c r="A909" s="152"/>
      <c r="B909" s="152"/>
      <c r="C909" s="152"/>
      <c r="D909" s="152"/>
      <c r="E909" s="153">
        <f>'2.40-a,b,c,d,e'!E909</f>
        <v>38092.166666666664</v>
      </c>
      <c r="F909" s="157">
        <f>'2.40-a,b,c,d,e'!F909</f>
        <v>37.569999694824197</v>
      </c>
      <c r="G909" s="157">
        <f>'2.40-a,b,c,d,e'!G909</f>
        <v>849.9984741211008</v>
      </c>
      <c r="H909" s="157">
        <f t="shared" si="98"/>
        <v>7892.6177713067891</v>
      </c>
      <c r="I909" s="157">
        <f t="shared" si="99"/>
        <v>0</v>
      </c>
      <c r="J909" s="157">
        <f t="shared" si="100"/>
        <v>7892.6177713067891</v>
      </c>
      <c r="K909" s="157">
        <f t="shared" si="101"/>
        <v>0</v>
      </c>
      <c r="L909" s="157">
        <f t="shared" si="102"/>
        <v>7892.6177713067891</v>
      </c>
      <c r="M909" s="167">
        <f t="shared" si="103"/>
        <v>0</v>
      </c>
      <c r="N909" s="167">
        <f t="shared" si="104"/>
        <v>0</v>
      </c>
    </row>
    <row r="910" spans="1:14" ht="15" customHeight="1" x14ac:dyDescent="0.2">
      <c r="A910" s="152"/>
      <c r="B910" s="152"/>
      <c r="C910" s="152"/>
      <c r="D910" s="152"/>
      <c r="E910" s="153">
        <f>'2.40-a,b,c,d,e'!E910</f>
        <v>38093.166666666664</v>
      </c>
      <c r="F910" s="157">
        <f>'2.40-a,b,c,d,e'!F910</f>
        <v>37.740001678466797</v>
      </c>
      <c r="G910" s="157">
        <f>'2.40-a,b,c,d,e'!G910</f>
        <v>170.00198364259944</v>
      </c>
      <c r="H910" s="157">
        <f t="shared" si="98"/>
        <v>8062.6197549493882</v>
      </c>
      <c r="I910" s="157">
        <f t="shared" si="99"/>
        <v>0</v>
      </c>
      <c r="J910" s="157">
        <f t="shared" si="100"/>
        <v>8062.6197549493882</v>
      </c>
      <c r="K910" s="157">
        <f t="shared" si="101"/>
        <v>0</v>
      </c>
      <c r="L910" s="157">
        <f t="shared" si="102"/>
        <v>8062.6197549493882</v>
      </c>
      <c r="M910" s="167">
        <f t="shared" si="103"/>
        <v>0</v>
      </c>
      <c r="N910" s="167">
        <f t="shared" si="104"/>
        <v>0</v>
      </c>
    </row>
    <row r="911" spans="1:14" ht="15" customHeight="1" x14ac:dyDescent="0.2">
      <c r="A911" s="152"/>
      <c r="B911" s="152"/>
      <c r="C911" s="152"/>
      <c r="D911" s="152"/>
      <c r="E911" s="153">
        <f>'2.40-a,b,c,d,e'!E911</f>
        <v>38096.166666666664</v>
      </c>
      <c r="F911" s="157">
        <f>'2.40-a,b,c,d,e'!F911</f>
        <v>37.419998168945298</v>
      </c>
      <c r="G911" s="157">
        <f>'2.40-a,b,c,d,e'!G911</f>
        <v>-320.00350952149859</v>
      </c>
      <c r="H911" s="157">
        <f t="shared" si="98"/>
        <v>7742.6162454278892</v>
      </c>
      <c r="I911" s="157">
        <f t="shared" si="99"/>
        <v>0</v>
      </c>
      <c r="J911" s="157">
        <f t="shared" si="100"/>
        <v>7742.6162454278892</v>
      </c>
      <c r="K911" s="157">
        <f t="shared" si="101"/>
        <v>0</v>
      </c>
      <c r="L911" s="157">
        <f t="shared" si="102"/>
        <v>7742.6162454278892</v>
      </c>
      <c r="M911" s="167">
        <f t="shared" si="103"/>
        <v>0</v>
      </c>
      <c r="N911" s="167">
        <f t="shared" si="104"/>
        <v>0</v>
      </c>
    </row>
    <row r="912" spans="1:14" ht="15" customHeight="1" x14ac:dyDescent="0.2">
      <c r="A912" s="152"/>
      <c r="B912" s="152"/>
      <c r="C912" s="152"/>
      <c r="D912" s="152"/>
      <c r="E912" s="153">
        <f>'2.40-a,b,c,d,e'!E912</f>
        <v>38097.166666666664</v>
      </c>
      <c r="F912" s="157">
        <f>'2.40-a,b,c,d,e'!F912</f>
        <v>37.599998474121001</v>
      </c>
      <c r="G912" s="157">
        <f>'2.40-a,b,c,d,e'!G912</f>
        <v>180.00030517570309</v>
      </c>
      <c r="H912" s="157">
        <f t="shared" si="98"/>
        <v>7922.6165506035923</v>
      </c>
      <c r="I912" s="157">
        <f t="shared" si="99"/>
        <v>0</v>
      </c>
      <c r="J912" s="157">
        <f t="shared" si="100"/>
        <v>7922.6165506035923</v>
      </c>
      <c r="K912" s="157">
        <f t="shared" si="101"/>
        <v>0</v>
      </c>
      <c r="L912" s="157">
        <f t="shared" si="102"/>
        <v>7922.6165506035923</v>
      </c>
      <c r="M912" s="167">
        <f t="shared" si="103"/>
        <v>0</v>
      </c>
      <c r="N912" s="167">
        <f t="shared" si="104"/>
        <v>0</v>
      </c>
    </row>
    <row r="913" spans="1:14" ht="15" customHeight="1" x14ac:dyDescent="0.2">
      <c r="A913" s="152"/>
      <c r="B913" s="152"/>
      <c r="C913" s="152"/>
      <c r="D913" s="152"/>
      <c r="E913" s="153">
        <f>'2.40-a,b,c,d,e'!E913</f>
        <v>38098.166666666664</v>
      </c>
      <c r="F913" s="157">
        <f>'2.40-a,b,c,d,e'!F913</f>
        <v>35.7299995422363</v>
      </c>
      <c r="G913" s="157">
        <f>'2.40-a,b,c,d,e'!G913</f>
        <v>-1869.9989318847017</v>
      </c>
      <c r="H913" s="157">
        <f t="shared" si="98"/>
        <v>6052.6176187188903</v>
      </c>
      <c r="I913" s="157">
        <f t="shared" si="99"/>
        <v>2110.0006103514997</v>
      </c>
      <c r="J913" s="157">
        <f t="shared" si="100"/>
        <v>8162.61822907039</v>
      </c>
      <c r="K913" s="157">
        <f t="shared" si="101"/>
        <v>0</v>
      </c>
      <c r="L913" s="157">
        <f t="shared" si="102"/>
        <v>8162.61822907039</v>
      </c>
      <c r="M913" s="167">
        <f t="shared" si="103"/>
        <v>1</v>
      </c>
      <c r="N913" s="167">
        <f t="shared" si="104"/>
        <v>0</v>
      </c>
    </row>
    <row r="914" spans="1:14" ht="15" customHeight="1" x14ac:dyDescent="0.2">
      <c r="A914" s="152"/>
      <c r="B914" s="152"/>
      <c r="C914" s="152"/>
      <c r="D914" s="152"/>
      <c r="E914" s="153">
        <f>'2.40-a,b,c,d,e'!E914</f>
        <v>38099.166666666664</v>
      </c>
      <c r="F914" s="157">
        <f>'2.40-a,b,c,d,e'!F914</f>
        <v>36.709999084472599</v>
      </c>
      <c r="G914" s="157">
        <f>'2.40-a,b,c,d,e'!G914</f>
        <v>979.9995422362997</v>
      </c>
      <c r="H914" s="157">
        <f t="shared" si="98"/>
        <v>9142.61777130669</v>
      </c>
      <c r="I914" s="157">
        <f t="shared" si="99"/>
        <v>0</v>
      </c>
      <c r="J914" s="157">
        <f t="shared" si="100"/>
        <v>9142.61777130669</v>
      </c>
      <c r="K914" s="157">
        <f t="shared" si="101"/>
        <v>979.99954223629993</v>
      </c>
      <c r="L914" s="157">
        <f t="shared" si="102"/>
        <v>8162.61822907039</v>
      </c>
      <c r="M914" s="167">
        <f t="shared" si="103"/>
        <v>0</v>
      </c>
      <c r="N914" s="167">
        <f t="shared" si="104"/>
        <v>0</v>
      </c>
    </row>
    <row r="915" spans="1:14" ht="15" customHeight="1" x14ac:dyDescent="0.2">
      <c r="A915" s="152"/>
      <c r="B915" s="152"/>
      <c r="C915" s="152"/>
      <c r="D915" s="152"/>
      <c r="E915" s="153">
        <f>'2.40-a,b,c,d,e'!E915</f>
        <v>38100.166666666664</v>
      </c>
      <c r="F915" s="157">
        <f>'2.40-a,b,c,d,e'!F915</f>
        <v>36.459999084472599</v>
      </c>
      <c r="G915" s="157">
        <f>'2.40-a,b,c,d,e'!G915</f>
        <v>-250</v>
      </c>
      <c r="H915" s="157">
        <f t="shared" si="98"/>
        <v>7912.61822907039</v>
      </c>
      <c r="I915" s="157">
        <f t="shared" si="99"/>
        <v>0</v>
      </c>
      <c r="J915" s="157">
        <f t="shared" si="100"/>
        <v>7912.61822907039</v>
      </c>
      <c r="K915" s="157">
        <f t="shared" si="101"/>
        <v>0</v>
      </c>
      <c r="L915" s="157">
        <f t="shared" si="102"/>
        <v>7912.61822907039</v>
      </c>
      <c r="M915" s="167">
        <f t="shared" si="103"/>
        <v>0</v>
      </c>
      <c r="N915" s="167">
        <f t="shared" si="104"/>
        <v>0</v>
      </c>
    </row>
    <row r="916" spans="1:14" ht="15" customHeight="1" x14ac:dyDescent="0.2">
      <c r="A916" s="152"/>
      <c r="B916" s="152"/>
      <c r="C916" s="152"/>
      <c r="D916" s="152"/>
      <c r="E916" s="153">
        <f>'2.40-a,b,c,d,e'!E916</f>
        <v>38103.166666666664</v>
      </c>
      <c r="F916" s="157">
        <f>'2.40-a,b,c,d,e'!F916</f>
        <v>36.970001220703097</v>
      </c>
      <c r="G916" s="157">
        <f>'2.40-a,b,c,d,e'!G916</f>
        <v>510.00213623049717</v>
      </c>
      <c r="H916" s="157">
        <f t="shared" si="98"/>
        <v>8422.620365300887</v>
      </c>
      <c r="I916" s="157">
        <f t="shared" si="99"/>
        <v>0</v>
      </c>
      <c r="J916" s="157">
        <f t="shared" si="100"/>
        <v>8422.620365300887</v>
      </c>
      <c r="K916" s="157">
        <f t="shared" si="101"/>
        <v>260.00213623049694</v>
      </c>
      <c r="L916" s="157">
        <f t="shared" si="102"/>
        <v>8162.61822907039</v>
      </c>
      <c r="M916" s="167">
        <f t="shared" si="103"/>
        <v>0</v>
      </c>
      <c r="N916" s="167">
        <f t="shared" si="104"/>
        <v>0</v>
      </c>
    </row>
    <row r="917" spans="1:14" ht="15" customHeight="1" x14ac:dyDescent="0.2">
      <c r="A917" s="152"/>
      <c r="B917" s="152"/>
      <c r="C917" s="152"/>
      <c r="D917" s="152"/>
      <c r="E917" s="153">
        <f>'2.40-a,b,c,d,e'!E917</f>
        <v>38104.166666666664</v>
      </c>
      <c r="F917" s="157">
        <f>'2.40-a,b,c,d,e'!F917</f>
        <v>37.529998779296797</v>
      </c>
      <c r="G917" s="157">
        <f>'2.40-a,b,c,d,e'!G917</f>
        <v>559.99755859370021</v>
      </c>
      <c r="H917" s="157">
        <f t="shared" si="98"/>
        <v>8722.61578766409</v>
      </c>
      <c r="I917" s="157">
        <f t="shared" si="99"/>
        <v>0</v>
      </c>
      <c r="J917" s="157">
        <f t="shared" si="100"/>
        <v>8722.61578766409</v>
      </c>
      <c r="K917" s="157">
        <f t="shared" si="101"/>
        <v>559.99755859369998</v>
      </c>
      <c r="L917" s="157">
        <f t="shared" si="102"/>
        <v>8162.61822907039</v>
      </c>
      <c r="M917" s="167">
        <f t="shared" si="103"/>
        <v>0</v>
      </c>
      <c r="N917" s="167">
        <f t="shared" si="104"/>
        <v>0</v>
      </c>
    </row>
    <row r="918" spans="1:14" ht="15" customHeight="1" x14ac:dyDescent="0.2">
      <c r="A918" s="152"/>
      <c r="B918" s="152"/>
      <c r="C918" s="152"/>
      <c r="D918" s="152"/>
      <c r="E918" s="153">
        <f>'2.40-a,b,c,d,e'!E918</f>
        <v>38105.166666666664</v>
      </c>
      <c r="F918" s="157">
        <f>'2.40-a,b,c,d,e'!F918</f>
        <v>37.459999084472599</v>
      </c>
      <c r="G918" s="157">
        <f>'2.40-a,b,c,d,e'!G918</f>
        <v>-69.999694824197434</v>
      </c>
      <c r="H918" s="157">
        <f t="shared" si="98"/>
        <v>8092.6185342461922</v>
      </c>
      <c r="I918" s="157">
        <f t="shared" si="99"/>
        <v>0</v>
      </c>
      <c r="J918" s="157">
        <f t="shared" si="100"/>
        <v>8092.6185342461922</v>
      </c>
      <c r="K918" s="157">
        <f t="shared" si="101"/>
        <v>0</v>
      </c>
      <c r="L918" s="157">
        <f t="shared" si="102"/>
        <v>8092.6185342461922</v>
      </c>
      <c r="M918" s="167">
        <f t="shared" si="103"/>
        <v>0</v>
      </c>
      <c r="N918" s="167">
        <f t="shared" si="104"/>
        <v>0</v>
      </c>
    </row>
    <row r="919" spans="1:14" ht="15" customHeight="1" x14ac:dyDescent="0.2">
      <c r="A919" s="152"/>
      <c r="B919" s="152"/>
      <c r="C919" s="152"/>
      <c r="D919" s="152"/>
      <c r="E919" s="153">
        <f>'2.40-a,b,c,d,e'!E919</f>
        <v>38106.166666666664</v>
      </c>
      <c r="F919" s="157">
        <f>'2.40-a,b,c,d,e'!F919</f>
        <v>37.310001373291001</v>
      </c>
      <c r="G919" s="157">
        <f>'2.40-a,b,c,d,e'!G919</f>
        <v>-149.99771118159799</v>
      </c>
      <c r="H919" s="157">
        <f t="shared" si="98"/>
        <v>7942.6208230645943</v>
      </c>
      <c r="I919" s="157">
        <f t="shared" si="99"/>
        <v>0</v>
      </c>
      <c r="J919" s="157">
        <f t="shared" si="100"/>
        <v>7942.6208230645943</v>
      </c>
      <c r="K919" s="157">
        <f t="shared" si="101"/>
        <v>0</v>
      </c>
      <c r="L919" s="157">
        <f t="shared" si="102"/>
        <v>7942.6208230645943</v>
      </c>
      <c r="M919" s="167">
        <f t="shared" si="103"/>
        <v>0</v>
      </c>
      <c r="N919" s="167">
        <f t="shared" si="104"/>
        <v>0</v>
      </c>
    </row>
    <row r="920" spans="1:14" ht="15" customHeight="1" x14ac:dyDescent="0.2">
      <c r="A920" s="152"/>
      <c r="B920" s="152"/>
      <c r="C920" s="152"/>
      <c r="D920" s="152"/>
      <c r="E920" s="153">
        <f>'2.40-a,b,c,d,e'!E920</f>
        <v>38107.166666666664</v>
      </c>
      <c r="F920" s="157">
        <f>'2.40-a,b,c,d,e'!F920</f>
        <v>37.380001068115199</v>
      </c>
      <c r="G920" s="157">
        <f>'2.40-a,b,c,d,e'!G920</f>
        <v>69.999694824197434</v>
      </c>
      <c r="H920" s="157">
        <f t="shared" si="98"/>
        <v>8012.6205178887922</v>
      </c>
      <c r="I920" s="157">
        <f t="shared" si="99"/>
        <v>0</v>
      </c>
      <c r="J920" s="157">
        <f t="shared" si="100"/>
        <v>8012.6205178887922</v>
      </c>
      <c r="K920" s="157">
        <f t="shared" si="101"/>
        <v>0</v>
      </c>
      <c r="L920" s="157">
        <f t="shared" si="102"/>
        <v>8012.6205178887922</v>
      </c>
      <c r="M920" s="167">
        <f t="shared" si="103"/>
        <v>0</v>
      </c>
      <c r="N920" s="167">
        <f t="shared" si="104"/>
        <v>0</v>
      </c>
    </row>
    <row r="921" spans="1:14" ht="15" customHeight="1" x14ac:dyDescent="0.2">
      <c r="A921" s="152"/>
      <c r="B921" s="152"/>
      <c r="C921" s="152"/>
      <c r="D921" s="152"/>
      <c r="E921" s="153">
        <f>'2.40-a,b,c,d,e'!E921</f>
        <v>38110.166666666664</v>
      </c>
      <c r="F921" s="157">
        <f>'2.40-a,b,c,d,e'!F921</f>
        <v>38.209999084472599</v>
      </c>
      <c r="G921" s="157">
        <f>'2.40-a,b,c,d,e'!G921</f>
        <v>829.9980163574005</v>
      </c>
      <c r="H921" s="157">
        <f t="shared" si="98"/>
        <v>8842.6185342461922</v>
      </c>
      <c r="I921" s="157">
        <f t="shared" si="99"/>
        <v>0</v>
      </c>
      <c r="J921" s="157">
        <f t="shared" si="100"/>
        <v>8842.6185342461922</v>
      </c>
      <c r="K921" s="157">
        <f t="shared" si="101"/>
        <v>680.00030517580217</v>
      </c>
      <c r="L921" s="157">
        <f t="shared" si="102"/>
        <v>8162.61822907039</v>
      </c>
      <c r="M921" s="167">
        <f t="shared" si="103"/>
        <v>0</v>
      </c>
      <c r="N921" s="167">
        <f t="shared" si="104"/>
        <v>0</v>
      </c>
    </row>
    <row r="922" spans="1:14" ht="15" customHeight="1" x14ac:dyDescent="0.2">
      <c r="A922" s="152"/>
      <c r="B922" s="152"/>
      <c r="C922" s="152"/>
      <c r="D922" s="152"/>
      <c r="E922" s="153">
        <f>'2.40-a,b,c,d,e'!E922</f>
        <v>38111.166666666664</v>
      </c>
      <c r="F922" s="157">
        <f>'2.40-a,b,c,d,e'!F922</f>
        <v>38.9799995422363</v>
      </c>
      <c r="G922" s="157">
        <f>'2.40-a,b,c,d,e'!G922</f>
        <v>770.0004577637003</v>
      </c>
      <c r="H922" s="157">
        <f t="shared" si="98"/>
        <v>8932.6186868340901</v>
      </c>
      <c r="I922" s="157">
        <f t="shared" si="99"/>
        <v>0</v>
      </c>
      <c r="J922" s="157">
        <f t="shared" si="100"/>
        <v>8932.6186868340901</v>
      </c>
      <c r="K922" s="157">
        <f t="shared" si="101"/>
        <v>770.00045776370007</v>
      </c>
      <c r="L922" s="157">
        <f t="shared" si="102"/>
        <v>8162.61822907039</v>
      </c>
      <c r="M922" s="167">
        <f t="shared" si="103"/>
        <v>0</v>
      </c>
      <c r="N922" s="167">
        <f t="shared" si="104"/>
        <v>0</v>
      </c>
    </row>
    <row r="923" spans="1:14" ht="15" customHeight="1" x14ac:dyDescent="0.2">
      <c r="A923" s="152"/>
      <c r="B923" s="152"/>
      <c r="C923" s="152"/>
      <c r="D923" s="152"/>
      <c r="E923" s="153">
        <f>'2.40-a,b,c,d,e'!E923</f>
        <v>38112.166666666664</v>
      </c>
      <c r="F923" s="157">
        <f>'2.40-a,b,c,d,e'!F923</f>
        <v>39.569999694824197</v>
      </c>
      <c r="G923" s="157">
        <f>'2.40-a,b,c,d,e'!G923</f>
        <v>590.00015258789767</v>
      </c>
      <c r="H923" s="157">
        <f t="shared" si="98"/>
        <v>8752.618381658287</v>
      </c>
      <c r="I923" s="157">
        <f t="shared" si="99"/>
        <v>0</v>
      </c>
      <c r="J923" s="157">
        <f t="shared" si="100"/>
        <v>8752.618381658287</v>
      </c>
      <c r="K923" s="157">
        <f t="shared" si="101"/>
        <v>590.00015258789699</v>
      </c>
      <c r="L923" s="157">
        <f t="shared" si="102"/>
        <v>8162.61822907039</v>
      </c>
      <c r="M923" s="167">
        <f t="shared" si="103"/>
        <v>0</v>
      </c>
      <c r="N923" s="167">
        <f t="shared" si="104"/>
        <v>0</v>
      </c>
    </row>
    <row r="924" spans="1:14" ht="15" customHeight="1" x14ac:dyDescent="0.2">
      <c r="A924" s="152"/>
      <c r="B924" s="152"/>
      <c r="C924" s="152"/>
      <c r="D924" s="152"/>
      <c r="E924" s="153">
        <f>'2.40-a,b,c,d,e'!E924</f>
        <v>38113.166666666664</v>
      </c>
      <c r="F924" s="157">
        <f>'2.40-a,b,c,d,e'!F924</f>
        <v>39.369998931884702</v>
      </c>
      <c r="G924" s="157">
        <f>'2.40-a,b,c,d,e'!G924</f>
        <v>-200.00076293949576</v>
      </c>
      <c r="H924" s="157">
        <f t="shared" si="98"/>
        <v>7962.6174661308942</v>
      </c>
      <c r="I924" s="157">
        <f t="shared" si="99"/>
        <v>0</v>
      </c>
      <c r="J924" s="157">
        <f t="shared" si="100"/>
        <v>7962.6174661308942</v>
      </c>
      <c r="K924" s="157">
        <f t="shared" si="101"/>
        <v>0</v>
      </c>
      <c r="L924" s="157">
        <f t="shared" si="102"/>
        <v>7962.6174661308942</v>
      </c>
      <c r="M924" s="167">
        <f t="shared" si="103"/>
        <v>0</v>
      </c>
      <c r="N924" s="167">
        <f t="shared" si="104"/>
        <v>0</v>
      </c>
    </row>
    <row r="925" spans="1:14" ht="15" customHeight="1" x14ac:dyDescent="0.2">
      <c r="A925" s="152"/>
      <c r="B925" s="152"/>
      <c r="C925" s="152"/>
      <c r="D925" s="152"/>
      <c r="E925" s="153">
        <f>'2.40-a,b,c,d,e'!E925</f>
        <v>38114.166666666664</v>
      </c>
      <c r="F925" s="157">
        <f>'2.40-a,b,c,d,e'!F925</f>
        <v>39.930000305175703</v>
      </c>
      <c r="G925" s="157">
        <f>'2.40-a,b,c,d,e'!G925</f>
        <v>560.00137329100141</v>
      </c>
      <c r="H925" s="157">
        <f t="shared" si="98"/>
        <v>8522.6188394218952</v>
      </c>
      <c r="I925" s="157">
        <f t="shared" si="99"/>
        <v>0</v>
      </c>
      <c r="J925" s="157">
        <f t="shared" si="100"/>
        <v>8522.6188394218952</v>
      </c>
      <c r="K925" s="157">
        <f t="shared" si="101"/>
        <v>360.0006103515052</v>
      </c>
      <c r="L925" s="157">
        <f t="shared" si="102"/>
        <v>8162.61822907039</v>
      </c>
      <c r="M925" s="167">
        <f t="shared" si="103"/>
        <v>0</v>
      </c>
      <c r="N925" s="167">
        <f t="shared" si="104"/>
        <v>0</v>
      </c>
    </row>
    <row r="926" spans="1:14" ht="15" customHeight="1" x14ac:dyDescent="0.2">
      <c r="A926" s="152"/>
      <c r="B926" s="152"/>
      <c r="C926" s="152"/>
      <c r="D926" s="152"/>
      <c r="E926" s="153">
        <f>'2.40-a,b,c,d,e'!E926</f>
        <v>38117.166666666664</v>
      </c>
      <c r="F926" s="157">
        <f>'2.40-a,b,c,d,e'!F926</f>
        <v>38.930000305175703</v>
      </c>
      <c r="G926" s="157">
        <f>'2.40-a,b,c,d,e'!G926</f>
        <v>-1000</v>
      </c>
      <c r="H926" s="157">
        <f t="shared" si="98"/>
        <v>7162.61822907039</v>
      </c>
      <c r="I926" s="157">
        <f t="shared" si="99"/>
        <v>0</v>
      </c>
      <c r="J926" s="157">
        <f t="shared" si="100"/>
        <v>7162.61822907039</v>
      </c>
      <c r="K926" s="157">
        <f t="shared" si="101"/>
        <v>0</v>
      </c>
      <c r="L926" s="157">
        <f t="shared" si="102"/>
        <v>7162.61822907039</v>
      </c>
      <c r="M926" s="167">
        <f t="shared" si="103"/>
        <v>0</v>
      </c>
      <c r="N926" s="167">
        <f t="shared" si="104"/>
        <v>0</v>
      </c>
    </row>
    <row r="927" spans="1:14" ht="15" customHeight="1" x14ac:dyDescent="0.2">
      <c r="A927" s="152"/>
      <c r="B927" s="152"/>
      <c r="C927" s="152"/>
      <c r="D927" s="152"/>
      <c r="E927" s="153">
        <f>'2.40-a,b,c,d,e'!E927</f>
        <v>38118.166666666664</v>
      </c>
      <c r="F927" s="157">
        <f>'2.40-a,b,c,d,e'!F927</f>
        <v>40.060001373291001</v>
      </c>
      <c r="G927" s="157">
        <f>'2.40-a,b,c,d,e'!G927</f>
        <v>1130.0010681152983</v>
      </c>
      <c r="H927" s="157">
        <f t="shared" si="98"/>
        <v>8292.619297185689</v>
      </c>
      <c r="I927" s="157">
        <f t="shared" si="99"/>
        <v>0</v>
      </c>
      <c r="J927" s="157">
        <f t="shared" si="100"/>
        <v>8292.619297185689</v>
      </c>
      <c r="K927" s="157">
        <f t="shared" si="101"/>
        <v>130.00106811529895</v>
      </c>
      <c r="L927" s="157">
        <f t="shared" si="102"/>
        <v>8162.61822907039</v>
      </c>
      <c r="M927" s="167">
        <f t="shared" si="103"/>
        <v>0</v>
      </c>
      <c r="N927" s="167">
        <f t="shared" si="104"/>
        <v>0</v>
      </c>
    </row>
    <row r="928" spans="1:14" ht="15" customHeight="1" x14ac:dyDescent="0.2">
      <c r="A928" s="152"/>
      <c r="B928" s="152"/>
      <c r="C928" s="152"/>
      <c r="D928" s="152"/>
      <c r="E928" s="153">
        <f>'2.40-a,b,c,d,e'!E928</f>
        <v>38119.166666666664</v>
      </c>
      <c r="F928" s="157">
        <f>'2.40-a,b,c,d,e'!F928</f>
        <v>40.770000457763601</v>
      </c>
      <c r="G928" s="157">
        <f>'2.40-a,b,c,d,e'!G928</f>
        <v>709.99908447259941</v>
      </c>
      <c r="H928" s="157">
        <f t="shared" si="98"/>
        <v>8872.617313542989</v>
      </c>
      <c r="I928" s="157">
        <f t="shared" si="99"/>
        <v>0</v>
      </c>
      <c r="J928" s="157">
        <f t="shared" si="100"/>
        <v>8872.617313542989</v>
      </c>
      <c r="K928" s="157">
        <f t="shared" si="101"/>
        <v>709.99908447259895</v>
      </c>
      <c r="L928" s="157">
        <f t="shared" si="102"/>
        <v>8162.61822907039</v>
      </c>
      <c r="M928" s="167">
        <f t="shared" si="103"/>
        <v>0</v>
      </c>
      <c r="N928" s="167">
        <f t="shared" si="104"/>
        <v>0</v>
      </c>
    </row>
    <row r="929" spans="1:14" ht="15" customHeight="1" x14ac:dyDescent="0.2">
      <c r="A929" s="152"/>
      <c r="B929" s="152"/>
      <c r="C929" s="152"/>
      <c r="D929" s="152"/>
      <c r="E929" s="153">
        <f>'2.40-a,b,c,d,e'!E929</f>
        <v>38120.166666666664</v>
      </c>
      <c r="F929" s="157">
        <f>'2.40-a,b,c,d,e'!F929</f>
        <v>41.080001831054602</v>
      </c>
      <c r="G929" s="157">
        <f>'2.40-a,b,c,d,e'!G929</f>
        <v>310.00137329100141</v>
      </c>
      <c r="H929" s="157">
        <f t="shared" si="98"/>
        <v>8472.619602361392</v>
      </c>
      <c r="I929" s="157">
        <f t="shared" si="99"/>
        <v>0</v>
      </c>
      <c r="J929" s="157">
        <f t="shared" si="100"/>
        <v>8472.619602361392</v>
      </c>
      <c r="K929" s="157">
        <f t="shared" si="101"/>
        <v>310.00137329100198</v>
      </c>
      <c r="L929" s="157">
        <f t="shared" si="102"/>
        <v>8162.61822907039</v>
      </c>
      <c r="M929" s="167">
        <f t="shared" si="103"/>
        <v>0</v>
      </c>
      <c r="N929" s="167">
        <f t="shared" si="104"/>
        <v>0</v>
      </c>
    </row>
    <row r="930" spans="1:14" ht="15" customHeight="1" x14ac:dyDescent="0.2">
      <c r="A930" s="152"/>
      <c r="B930" s="152"/>
      <c r="C930" s="152"/>
      <c r="D930" s="152"/>
      <c r="E930" s="153">
        <f>'2.40-a,b,c,d,e'!E930</f>
        <v>38121.166666666664</v>
      </c>
      <c r="F930" s="157">
        <f>'2.40-a,b,c,d,e'!F930</f>
        <v>41.380001068115199</v>
      </c>
      <c r="G930" s="157">
        <f>'2.40-a,b,c,d,e'!G930</f>
        <v>299.99923706059661</v>
      </c>
      <c r="H930" s="157">
        <f t="shared" si="98"/>
        <v>8462.6174661309869</v>
      </c>
      <c r="I930" s="157">
        <f t="shared" si="99"/>
        <v>0</v>
      </c>
      <c r="J930" s="157">
        <f t="shared" si="100"/>
        <v>8462.6174661309869</v>
      </c>
      <c r="K930" s="157">
        <f t="shared" si="101"/>
        <v>299.9992370605969</v>
      </c>
      <c r="L930" s="157">
        <f t="shared" si="102"/>
        <v>8162.61822907039</v>
      </c>
      <c r="M930" s="167">
        <f t="shared" si="103"/>
        <v>0</v>
      </c>
      <c r="N930" s="167">
        <f t="shared" si="104"/>
        <v>0</v>
      </c>
    </row>
    <row r="931" spans="1:14" ht="15" customHeight="1" x14ac:dyDescent="0.2">
      <c r="A931" s="152"/>
      <c r="B931" s="152"/>
      <c r="C931" s="152"/>
      <c r="D931" s="152"/>
      <c r="E931" s="153">
        <f>'2.40-a,b,c,d,e'!E931</f>
        <v>38124.166666666664</v>
      </c>
      <c r="F931" s="157">
        <f>'2.40-a,b,c,d,e'!F931</f>
        <v>41.549999237060497</v>
      </c>
      <c r="G931" s="157">
        <f>'2.40-a,b,c,d,e'!G931</f>
        <v>169.99816894529829</v>
      </c>
      <c r="H931" s="157">
        <f t="shared" si="98"/>
        <v>8332.6163980156889</v>
      </c>
      <c r="I931" s="157">
        <f t="shared" si="99"/>
        <v>0</v>
      </c>
      <c r="J931" s="157">
        <f t="shared" si="100"/>
        <v>8332.6163980156889</v>
      </c>
      <c r="K931" s="157">
        <f t="shared" si="101"/>
        <v>169.99816894529886</v>
      </c>
      <c r="L931" s="157">
        <f t="shared" si="102"/>
        <v>8162.61822907039</v>
      </c>
      <c r="M931" s="167">
        <f t="shared" si="103"/>
        <v>0</v>
      </c>
      <c r="N931" s="167">
        <f t="shared" si="104"/>
        <v>0</v>
      </c>
    </row>
    <row r="932" spans="1:14" ht="15" customHeight="1" x14ac:dyDescent="0.2">
      <c r="A932" s="152"/>
      <c r="B932" s="152"/>
      <c r="C932" s="152"/>
      <c r="D932" s="152"/>
      <c r="E932" s="153">
        <f>'2.40-a,b,c,d,e'!E932</f>
        <v>38125.166666666664</v>
      </c>
      <c r="F932" s="157">
        <f>'2.40-a,b,c,d,e'!F932</f>
        <v>40.540000915527301</v>
      </c>
      <c r="G932" s="157">
        <f>'2.40-a,b,c,d,e'!G932</f>
        <v>-1009.9983215331961</v>
      </c>
      <c r="H932" s="157">
        <f t="shared" si="98"/>
        <v>7152.6199075371942</v>
      </c>
      <c r="I932" s="157">
        <f t="shared" si="99"/>
        <v>0</v>
      </c>
      <c r="J932" s="157">
        <f t="shared" si="100"/>
        <v>7152.6199075371942</v>
      </c>
      <c r="K932" s="157">
        <f t="shared" si="101"/>
        <v>0</v>
      </c>
      <c r="L932" s="157">
        <f t="shared" si="102"/>
        <v>7152.6199075371942</v>
      </c>
      <c r="M932" s="167">
        <f t="shared" si="103"/>
        <v>0</v>
      </c>
      <c r="N932" s="167">
        <f t="shared" si="104"/>
        <v>0</v>
      </c>
    </row>
    <row r="933" spans="1:14" ht="15" customHeight="1" x14ac:dyDescent="0.2">
      <c r="A933" s="152"/>
      <c r="B933" s="152"/>
      <c r="C933" s="152"/>
      <c r="D933" s="152"/>
      <c r="E933" s="153">
        <f>'2.40-a,b,c,d,e'!E933</f>
        <v>38126.166666666664</v>
      </c>
      <c r="F933" s="157">
        <f>'2.40-a,b,c,d,e'!F933</f>
        <v>41.5</v>
      </c>
      <c r="G933" s="157">
        <f>'2.40-a,b,c,d,e'!G933</f>
        <v>959.99908447269888</v>
      </c>
      <c r="H933" s="157">
        <f t="shared" si="98"/>
        <v>8112.6189920098932</v>
      </c>
      <c r="I933" s="157">
        <f t="shared" si="99"/>
        <v>0</v>
      </c>
      <c r="J933" s="157">
        <f t="shared" si="100"/>
        <v>8112.6189920098932</v>
      </c>
      <c r="K933" s="157">
        <f t="shared" si="101"/>
        <v>0</v>
      </c>
      <c r="L933" s="157">
        <f t="shared" si="102"/>
        <v>8112.6189920098932</v>
      </c>
      <c r="M933" s="167">
        <f t="shared" si="103"/>
        <v>0</v>
      </c>
      <c r="N933" s="167">
        <f t="shared" si="104"/>
        <v>0</v>
      </c>
    </row>
    <row r="934" spans="1:14" ht="15" customHeight="1" x14ac:dyDescent="0.2">
      <c r="A934" s="152"/>
      <c r="B934" s="152"/>
      <c r="C934" s="152"/>
      <c r="D934" s="152"/>
      <c r="E934" s="153">
        <f>'2.40-a,b,c,d,e'!E934</f>
        <v>38127.166666666664</v>
      </c>
      <c r="F934" s="157">
        <f>'2.40-a,b,c,d,e'!F934</f>
        <v>40.919998168945298</v>
      </c>
      <c r="G934" s="157">
        <f>'2.40-a,b,c,d,e'!G934</f>
        <v>-580.00183105470171</v>
      </c>
      <c r="H934" s="157">
        <f t="shared" si="98"/>
        <v>7532.6171609551911</v>
      </c>
      <c r="I934" s="157">
        <f t="shared" si="99"/>
        <v>0</v>
      </c>
      <c r="J934" s="157">
        <f t="shared" si="100"/>
        <v>7532.6171609551911</v>
      </c>
      <c r="K934" s="157">
        <f t="shared" si="101"/>
        <v>0</v>
      </c>
      <c r="L934" s="157">
        <f t="shared" si="102"/>
        <v>7532.6171609551911</v>
      </c>
      <c r="M934" s="167">
        <f t="shared" si="103"/>
        <v>0</v>
      </c>
      <c r="N934" s="167">
        <f t="shared" si="104"/>
        <v>0</v>
      </c>
    </row>
    <row r="935" spans="1:14" ht="15" customHeight="1" x14ac:dyDescent="0.2">
      <c r="A935" s="152"/>
      <c r="B935" s="152"/>
      <c r="C935" s="152"/>
      <c r="D935" s="152"/>
      <c r="E935" s="153">
        <f>'2.40-a,b,c,d,e'!E935</f>
        <v>38128.166666666664</v>
      </c>
      <c r="F935" s="157">
        <f>'2.40-a,b,c,d,e'!F935</f>
        <v>39.930000305175703</v>
      </c>
      <c r="G935" s="157">
        <f>'2.40-a,b,c,d,e'!G935</f>
        <v>-989.99786376959514</v>
      </c>
      <c r="H935" s="157">
        <f t="shared" si="98"/>
        <v>6542.6192971855962</v>
      </c>
      <c r="I935" s="157">
        <f t="shared" si="99"/>
        <v>0</v>
      </c>
      <c r="J935" s="157">
        <f t="shared" si="100"/>
        <v>6542.6192971855962</v>
      </c>
      <c r="K935" s="157">
        <f t="shared" si="101"/>
        <v>0</v>
      </c>
      <c r="L935" s="157">
        <f t="shared" si="102"/>
        <v>6542.6192971855962</v>
      </c>
      <c r="M935" s="167">
        <f t="shared" si="103"/>
        <v>0</v>
      </c>
      <c r="N935" s="167">
        <f t="shared" si="104"/>
        <v>0</v>
      </c>
    </row>
    <row r="936" spans="1:14" ht="15" customHeight="1" x14ac:dyDescent="0.2">
      <c r="A936" s="152"/>
      <c r="B936" s="152"/>
      <c r="C936" s="152"/>
      <c r="D936" s="152"/>
      <c r="E936" s="153">
        <f>'2.40-a,b,c,d,e'!E936</f>
        <v>38131.166666666664</v>
      </c>
      <c r="F936" s="157">
        <f>'2.40-a,b,c,d,e'!F936</f>
        <v>41.720001220703097</v>
      </c>
      <c r="G936" s="157">
        <f>'2.40-a,b,c,d,e'!G936</f>
        <v>1790.0009155273935</v>
      </c>
      <c r="H936" s="157">
        <f t="shared" si="98"/>
        <v>8332.6202127129891</v>
      </c>
      <c r="I936" s="157">
        <f t="shared" si="99"/>
        <v>0</v>
      </c>
      <c r="J936" s="157">
        <f t="shared" si="100"/>
        <v>8332.6202127129891</v>
      </c>
      <c r="K936" s="157">
        <f t="shared" si="101"/>
        <v>170.00198364259904</v>
      </c>
      <c r="L936" s="157">
        <f t="shared" si="102"/>
        <v>8162.61822907039</v>
      </c>
      <c r="M936" s="167">
        <f t="shared" si="103"/>
        <v>0</v>
      </c>
      <c r="N936" s="167">
        <f t="shared" si="104"/>
        <v>0</v>
      </c>
    </row>
    <row r="937" spans="1:14" ht="15" customHeight="1" x14ac:dyDescent="0.2">
      <c r="A937" s="152"/>
      <c r="B937" s="152"/>
      <c r="C937" s="152"/>
      <c r="D937" s="152"/>
      <c r="E937" s="153">
        <f>'2.40-a,b,c,d,e'!E937</f>
        <v>38132.166666666664</v>
      </c>
      <c r="F937" s="157">
        <f>'2.40-a,b,c,d,e'!F937</f>
        <v>41.139999389648402</v>
      </c>
      <c r="G937" s="157">
        <f>'2.40-a,b,c,d,e'!G937</f>
        <v>-580.00183105469455</v>
      </c>
      <c r="H937" s="157">
        <f t="shared" si="98"/>
        <v>7582.6163980156953</v>
      </c>
      <c r="I937" s="157">
        <f t="shared" si="99"/>
        <v>0</v>
      </c>
      <c r="J937" s="157">
        <f t="shared" si="100"/>
        <v>7582.6163980156953</v>
      </c>
      <c r="K937" s="157">
        <f t="shared" si="101"/>
        <v>0</v>
      </c>
      <c r="L937" s="157">
        <f t="shared" si="102"/>
        <v>7582.6163980156953</v>
      </c>
      <c r="M937" s="167">
        <f t="shared" si="103"/>
        <v>0</v>
      </c>
      <c r="N937" s="167">
        <f t="shared" si="104"/>
        <v>0</v>
      </c>
    </row>
    <row r="938" spans="1:14" ht="15" customHeight="1" x14ac:dyDescent="0.2">
      <c r="A938" s="152"/>
      <c r="B938" s="152"/>
      <c r="C938" s="152"/>
      <c r="D938" s="152"/>
      <c r="E938" s="153">
        <f>'2.40-a,b,c,d,e'!E938</f>
        <v>38133.166666666664</v>
      </c>
      <c r="F938" s="157">
        <f>'2.40-a,b,c,d,e'!F938</f>
        <v>40.700000762939403</v>
      </c>
      <c r="G938" s="157">
        <f>'2.40-a,b,c,d,e'!G938</f>
        <v>-439.99862670899859</v>
      </c>
      <c r="H938" s="157">
        <f t="shared" si="98"/>
        <v>7142.6177713066963</v>
      </c>
      <c r="I938" s="157">
        <f t="shared" si="99"/>
        <v>0</v>
      </c>
      <c r="J938" s="157">
        <f t="shared" si="100"/>
        <v>7142.6177713066963</v>
      </c>
      <c r="K938" s="157">
        <f t="shared" si="101"/>
        <v>0</v>
      </c>
      <c r="L938" s="157">
        <f t="shared" si="102"/>
        <v>7142.6177713066963</v>
      </c>
      <c r="M938" s="167">
        <f t="shared" si="103"/>
        <v>0</v>
      </c>
      <c r="N938" s="167">
        <f t="shared" si="104"/>
        <v>0</v>
      </c>
    </row>
    <row r="939" spans="1:14" ht="15" customHeight="1" x14ac:dyDescent="0.2">
      <c r="A939" s="152"/>
      <c r="B939" s="152"/>
      <c r="C939" s="152"/>
      <c r="D939" s="152"/>
      <c r="E939" s="153">
        <f>'2.40-a,b,c,d,e'!E939</f>
        <v>38134.166666666664</v>
      </c>
      <c r="F939" s="157">
        <f>'2.40-a,b,c,d,e'!F939</f>
        <v>39.439998626708899</v>
      </c>
      <c r="G939" s="157">
        <f>'2.40-a,b,c,d,e'!G939</f>
        <v>-1260.0021362305042</v>
      </c>
      <c r="H939" s="157">
        <f t="shared" si="98"/>
        <v>5882.6156350761921</v>
      </c>
      <c r="I939" s="157">
        <f t="shared" si="99"/>
        <v>2280.0025939941979</v>
      </c>
      <c r="J939" s="157">
        <f t="shared" si="100"/>
        <v>8162.61822907039</v>
      </c>
      <c r="K939" s="157">
        <f t="shared" si="101"/>
        <v>0</v>
      </c>
      <c r="L939" s="157">
        <f t="shared" si="102"/>
        <v>8162.61822907039</v>
      </c>
      <c r="M939" s="167">
        <f t="shared" si="103"/>
        <v>1</v>
      </c>
      <c r="N939" s="167">
        <f t="shared" si="104"/>
        <v>0</v>
      </c>
    </row>
    <row r="940" spans="1:14" ht="15" customHeight="1" x14ac:dyDescent="0.2">
      <c r="A940" s="152"/>
      <c r="B940" s="152"/>
      <c r="C940" s="152"/>
      <c r="D940" s="152"/>
      <c r="E940" s="153">
        <f>'2.40-a,b,c,d,e'!E940</f>
        <v>38135.166666666664</v>
      </c>
      <c r="F940" s="157">
        <f>'2.40-a,b,c,d,e'!F940</f>
        <v>39.880001068115199</v>
      </c>
      <c r="G940" s="157">
        <f>'2.40-a,b,c,d,e'!G940</f>
        <v>440.00244140629974</v>
      </c>
      <c r="H940" s="157">
        <f t="shared" si="98"/>
        <v>8602.6206704766901</v>
      </c>
      <c r="I940" s="157">
        <f t="shared" si="99"/>
        <v>0</v>
      </c>
      <c r="J940" s="157">
        <f t="shared" si="100"/>
        <v>8602.6206704766901</v>
      </c>
      <c r="K940" s="157">
        <f t="shared" si="101"/>
        <v>440.00244140630002</v>
      </c>
      <c r="L940" s="157">
        <f t="shared" si="102"/>
        <v>8162.61822907039</v>
      </c>
      <c r="M940" s="167">
        <f t="shared" si="103"/>
        <v>0</v>
      </c>
      <c r="N940" s="167">
        <f t="shared" si="104"/>
        <v>0</v>
      </c>
    </row>
    <row r="941" spans="1:14" ht="15" customHeight="1" x14ac:dyDescent="0.2">
      <c r="A941" s="152"/>
      <c r="B941" s="152"/>
      <c r="C941" s="152"/>
      <c r="D941" s="152"/>
      <c r="E941" s="153">
        <f>'2.40-a,b,c,d,e'!E941</f>
        <v>38139.166666666664</v>
      </c>
      <c r="F941" s="157">
        <f>'2.40-a,b,c,d,e'!F941</f>
        <v>42.330001831054602</v>
      </c>
      <c r="G941" s="157">
        <f>'2.40-a,b,c,d,e'!G941</f>
        <v>2450.0007629394036</v>
      </c>
      <c r="H941" s="157">
        <f t="shared" si="98"/>
        <v>10612.618992009793</v>
      </c>
      <c r="I941" s="157">
        <f t="shared" si="99"/>
        <v>0</v>
      </c>
      <c r="J941" s="157">
        <f t="shared" si="100"/>
        <v>10612.618992009793</v>
      </c>
      <c r="K941" s="157">
        <f t="shared" si="101"/>
        <v>2450.0007629394031</v>
      </c>
      <c r="L941" s="157">
        <f t="shared" si="102"/>
        <v>8162.61822907039</v>
      </c>
      <c r="M941" s="167">
        <f t="shared" si="103"/>
        <v>0</v>
      </c>
      <c r="N941" s="167">
        <f t="shared" si="104"/>
        <v>0</v>
      </c>
    </row>
    <row r="942" spans="1:14" ht="15" customHeight="1" x14ac:dyDescent="0.2">
      <c r="A942" s="152"/>
      <c r="B942" s="152"/>
      <c r="C942" s="152"/>
      <c r="D942" s="152"/>
      <c r="E942" s="153">
        <f>'2.40-a,b,c,d,e'!E942</f>
        <v>38140.166666666664</v>
      </c>
      <c r="F942" s="157">
        <f>'2.40-a,b,c,d,e'!F942</f>
        <v>39.959999084472599</v>
      </c>
      <c r="G942" s="157">
        <f>'2.40-a,b,c,d,e'!G942</f>
        <v>-2370.0027465820031</v>
      </c>
      <c r="H942" s="157">
        <f t="shared" si="98"/>
        <v>5792.615482488387</v>
      </c>
      <c r="I942" s="157">
        <f t="shared" si="99"/>
        <v>2370.0027465820031</v>
      </c>
      <c r="J942" s="157">
        <f t="shared" si="100"/>
        <v>8162.61822907039</v>
      </c>
      <c r="K942" s="157">
        <f t="shared" si="101"/>
        <v>0</v>
      </c>
      <c r="L942" s="157">
        <f t="shared" si="102"/>
        <v>8162.61822907039</v>
      </c>
      <c r="M942" s="167">
        <f t="shared" si="103"/>
        <v>1</v>
      </c>
      <c r="N942" s="167">
        <f t="shared" si="104"/>
        <v>0</v>
      </c>
    </row>
    <row r="943" spans="1:14" ht="15" customHeight="1" x14ac:dyDescent="0.2">
      <c r="A943" s="152"/>
      <c r="B943" s="152"/>
      <c r="C943" s="152"/>
      <c r="D943" s="152"/>
      <c r="E943" s="153">
        <f>'2.40-a,b,c,d,e'!E943</f>
        <v>38141.166666666664</v>
      </c>
      <c r="F943" s="157">
        <f>'2.40-a,b,c,d,e'!F943</f>
        <v>39.279998779296797</v>
      </c>
      <c r="G943" s="157">
        <f>'2.40-a,b,c,d,e'!G943</f>
        <v>-680.00030517580262</v>
      </c>
      <c r="H943" s="157">
        <f t="shared" si="98"/>
        <v>7482.6179238945879</v>
      </c>
      <c r="I943" s="157">
        <f t="shared" si="99"/>
        <v>0</v>
      </c>
      <c r="J943" s="157">
        <f t="shared" si="100"/>
        <v>7482.6179238945879</v>
      </c>
      <c r="K943" s="157">
        <f t="shared" si="101"/>
        <v>0</v>
      </c>
      <c r="L943" s="157">
        <f t="shared" si="102"/>
        <v>7482.6179238945879</v>
      </c>
      <c r="M943" s="167">
        <f t="shared" si="103"/>
        <v>0</v>
      </c>
      <c r="N943" s="167">
        <f t="shared" si="104"/>
        <v>0</v>
      </c>
    </row>
    <row r="944" spans="1:14" ht="15" customHeight="1" x14ac:dyDescent="0.2">
      <c r="A944" s="152"/>
      <c r="B944" s="152"/>
      <c r="C944" s="152"/>
      <c r="D944" s="152"/>
      <c r="E944" s="153">
        <f>'2.40-a,b,c,d,e'!E944</f>
        <v>38142.166666666664</v>
      </c>
      <c r="F944" s="157">
        <f>'2.40-a,b,c,d,e'!F944</f>
        <v>38.490001678466797</v>
      </c>
      <c r="G944" s="157">
        <f>'2.40-a,b,c,d,e'!G944</f>
        <v>-789.99710082999991</v>
      </c>
      <c r="H944" s="157">
        <f t="shared" si="98"/>
        <v>6692.620823064588</v>
      </c>
      <c r="I944" s="157">
        <f t="shared" si="99"/>
        <v>0</v>
      </c>
      <c r="J944" s="157">
        <f t="shared" si="100"/>
        <v>6692.620823064588</v>
      </c>
      <c r="K944" s="157">
        <f t="shared" si="101"/>
        <v>0</v>
      </c>
      <c r="L944" s="157">
        <f t="shared" si="102"/>
        <v>6692.620823064588</v>
      </c>
      <c r="M944" s="167">
        <f t="shared" si="103"/>
        <v>0</v>
      </c>
      <c r="N944" s="167">
        <f t="shared" si="104"/>
        <v>0</v>
      </c>
    </row>
    <row r="945" spans="1:14" ht="15" customHeight="1" x14ac:dyDescent="0.2">
      <c r="A945" s="152"/>
      <c r="B945" s="152"/>
      <c r="C945" s="152"/>
      <c r="D945" s="152"/>
      <c r="E945" s="153">
        <f>'2.40-a,b,c,d,e'!E945</f>
        <v>38145.166666666664</v>
      </c>
      <c r="F945" s="157">
        <f>'2.40-a,b,c,d,e'!F945</f>
        <v>38.659999847412102</v>
      </c>
      <c r="G945" s="157">
        <f>'2.40-a,b,c,d,e'!G945</f>
        <v>169.99816894530539</v>
      </c>
      <c r="H945" s="157">
        <f t="shared" si="98"/>
        <v>6862.6189920098932</v>
      </c>
      <c r="I945" s="157">
        <f t="shared" si="99"/>
        <v>0</v>
      </c>
      <c r="J945" s="157">
        <f t="shared" si="100"/>
        <v>6862.6189920098932</v>
      </c>
      <c r="K945" s="157">
        <f t="shared" si="101"/>
        <v>0</v>
      </c>
      <c r="L945" s="157">
        <f t="shared" si="102"/>
        <v>6862.6189920098932</v>
      </c>
      <c r="M945" s="167">
        <f t="shared" si="103"/>
        <v>0</v>
      </c>
      <c r="N945" s="167">
        <f t="shared" si="104"/>
        <v>0</v>
      </c>
    </row>
    <row r="946" spans="1:14" ht="15" customHeight="1" x14ac:dyDescent="0.2">
      <c r="A946" s="152"/>
      <c r="B946" s="152"/>
      <c r="C946" s="152"/>
      <c r="D946" s="152"/>
      <c r="E946" s="153">
        <f>'2.40-a,b,c,d,e'!E946</f>
        <v>38146.166666666664</v>
      </c>
      <c r="F946" s="157">
        <f>'2.40-a,b,c,d,e'!F946</f>
        <v>37.279998779296797</v>
      </c>
      <c r="G946" s="157">
        <f>'2.40-a,b,c,d,e'!G946</f>
        <v>-1380.0010681153053</v>
      </c>
      <c r="H946" s="157">
        <f t="shared" si="98"/>
        <v>5482.6179238945879</v>
      </c>
      <c r="I946" s="157">
        <f t="shared" si="99"/>
        <v>2680.0003051758022</v>
      </c>
      <c r="J946" s="157">
        <f t="shared" si="100"/>
        <v>8162.61822907039</v>
      </c>
      <c r="K946" s="157">
        <f t="shared" si="101"/>
        <v>0</v>
      </c>
      <c r="L946" s="157">
        <f t="shared" si="102"/>
        <v>8162.61822907039</v>
      </c>
      <c r="M946" s="167">
        <f t="shared" si="103"/>
        <v>1</v>
      </c>
      <c r="N946" s="167">
        <f t="shared" si="104"/>
        <v>0</v>
      </c>
    </row>
    <row r="947" spans="1:14" ht="15" customHeight="1" x14ac:dyDescent="0.2">
      <c r="A947" s="152"/>
      <c r="B947" s="152"/>
      <c r="C947" s="152"/>
      <c r="D947" s="152"/>
      <c r="E947" s="153">
        <f>'2.40-a,b,c,d,e'!E947</f>
        <v>38147.166666666664</v>
      </c>
      <c r="F947" s="157">
        <f>'2.40-a,b,c,d,e'!F947</f>
        <v>37.540000915527301</v>
      </c>
      <c r="G947" s="157">
        <f>'2.40-a,b,c,d,e'!G947</f>
        <v>260.00213623050428</v>
      </c>
      <c r="H947" s="157">
        <f t="shared" si="98"/>
        <v>8422.6203653008943</v>
      </c>
      <c r="I947" s="157">
        <f t="shared" si="99"/>
        <v>0</v>
      </c>
      <c r="J947" s="157">
        <f t="shared" si="100"/>
        <v>8422.6203653008943</v>
      </c>
      <c r="K947" s="157">
        <f t="shared" si="101"/>
        <v>260.00213623050422</v>
      </c>
      <c r="L947" s="157">
        <f t="shared" si="102"/>
        <v>8162.61822907039</v>
      </c>
      <c r="M947" s="167">
        <f t="shared" si="103"/>
        <v>0</v>
      </c>
      <c r="N947" s="167">
        <f t="shared" si="104"/>
        <v>0</v>
      </c>
    </row>
    <row r="948" spans="1:14" ht="15" customHeight="1" x14ac:dyDescent="0.2">
      <c r="A948" s="152"/>
      <c r="B948" s="152"/>
      <c r="C948" s="152"/>
      <c r="D948" s="152"/>
      <c r="E948" s="153">
        <f>'2.40-a,b,c,d,e'!E948</f>
        <v>38148.166666666664</v>
      </c>
      <c r="F948" s="157">
        <f>'2.40-a,b,c,d,e'!F948</f>
        <v>38.450000762939403</v>
      </c>
      <c r="G948" s="157">
        <f>'2.40-a,b,c,d,e'!G948</f>
        <v>909.99984741210233</v>
      </c>
      <c r="H948" s="157">
        <f t="shared" si="98"/>
        <v>9072.6180764824931</v>
      </c>
      <c r="I948" s="157">
        <f t="shared" si="99"/>
        <v>0</v>
      </c>
      <c r="J948" s="157">
        <f t="shared" si="100"/>
        <v>9072.6180764824931</v>
      </c>
      <c r="K948" s="157">
        <f t="shared" si="101"/>
        <v>909.99984741210301</v>
      </c>
      <c r="L948" s="157">
        <f t="shared" si="102"/>
        <v>8162.61822907039</v>
      </c>
      <c r="M948" s="167">
        <f t="shared" si="103"/>
        <v>0</v>
      </c>
      <c r="N948" s="167">
        <f t="shared" si="104"/>
        <v>0</v>
      </c>
    </row>
    <row r="949" spans="1:14" ht="15" customHeight="1" x14ac:dyDescent="0.2">
      <c r="A949" s="152"/>
      <c r="B949" s="152"/>
      <c r="C949" s="152"/>
      <c r="D949" s="152"/>
      <c r="E949" s="153">
        <f>'2.40-a,b,c,d,e'!E949</f>
        <v>38152.166666666664</v>
      </c>
      <c r="F949" s="157">
        <f>'2.40-a,b,c,d,e'!F949</f>
        <v>37.590000152587798</v>
      </c>
      <c r="G949" s="157">
        <f>'2.40-a,b,c,d,e'!G949</f>
        <v>-860.00061035160513</v>
      </c>
      <c r="H949" s="157">
        <f t="shared" si="98"/>
        <v>7302.6176187187848</v>
      </c>
      <c r="I949" s="157">
        <f t="shared" si="99"/>
        <v>0</v>
      </c>
      <c r="J949" s="157">
        <f t="shared" si="100"/>
        <v>7302.6176187187848</v>
      </c>
      <c r="K949" s="157">
        <f t="shared" si="101"/>
        <v>0</v>
      </c>
      <c r="L949" s="157">
        <f t="shared" si="102"/>
        <v>7302.6176187187848</v>
      </c>
      <c r="M949" s="167">
        <f t="shared" si="103"/>
        <v>0</v>
      </c>
      <c r="N949" s="167">
        <f t="shared" si="104"/>
        <v>0</v>
      </c>
    </row>
    <row r="950" spans="1:14" ht="15" customHeight="1" x14ac:dyDescent="0.2">
      <c r="A950" s="152"/>
      <c r="B950" s="152"/>
      <c r="C950" s="152"/>
      <c r="D950" s="152"/>
      <c r="E950" s="153">
        <f>'2.40-a,b,c,d,e'!E950</f>
        <v>38153.166666666664</v>
      </c>
      <c r="F950" s="157">
        <f>'2.40-a,b,c,d,e'!F950</f>
        <v>37.189998626708899</v>
      </c>
      <c r="G950" s="157">
        <f>'2.40-a,b,c,d,e'!G950</f>
        <v>-400.00152587889914</v>
      </c>
      <c r="H950" s="157">
        <f t="shared" si="98"/>
        <v>6902.6160928398858</v>
      </c>
      <c r="I950" s="157">
        <f t="shared" si="99"/>
        <v>0</v>
      </c>
      <c r="J950" s="157">
        <f t="shared" si="100"/>
        <v>6902.6160928398858</v>
      </c>
      <c r="K950" s="157">
        <f t="shared" si="101"/>
        <v>0</v>
      </c>
      <c r="L950" s="157">
        <f t="shared" si="102"/>
        <v>6902.6160928398858</v>
      </c>
      <c r="M950" s="167">
        <f t="shared" si="103"/>
        <v>0</v>
      </c>
      <c r="N950" s="167">
        <f t="shared" si="104"/>
        <v>0</v>
      </c>
    </row>
    <row r="951" spans="1:14" ht="15" customHeight="1" x14ac:dyDescent="0.2">
      <c r="A951" s="152"/>
      <c r="B951" s="152"/>
      <c r="C951" s="152"/>
      <c r="D951" s="152"/>
      <c r="E951" s="153">
        <f>'2.40-a,b,c,d,e'!E951</f>
        <v>38154.166666666664</v>
      </c>
      <c r="F951" s="157">
        <f>'2.40-a,b,c,d,e'!F951</f>
        <v>37.319999694824197</v>
      </c>
      <c r="G951" s="157">
        <f>'2.40-a,b,c,d,e'!G951</f>
        <v>130.00106811529832</v>
      </c>
      <c r="H951" s="157">
        <f t="shared" si="98"/>
        <v>7032.6171609551839</v>
      </c>
      <c r="I951" s="157">
        <f t="shared" si="99"/>
        <v>0</v>
      </c>
      <c r="J951" s="157">
        <f t="shared" si="100"/>
        <v>7032.6171609551839</v>
      </c>
      <c r="K951" s="157">
        <f t="shared" si="101"/>
        <v>0</v>
      </c>
      <c r="L951" s="157">
        <f t="shared" si="102"/>
        <v>7032.6171609551839</v>
      </c>
      <c r="M951" s="167">
        <f t="shared" si="103"/>
        <v>0</v>
      </c>
      <c r="N951" s="167">
        <f t="shared" si="104"/>
        <v>0</v>
      </c>
    </row>
    <row r="952" spans="1:14" ht="15" customHeight="1" x14ac:dyDescent="0.2">
      <c r="A952" s="152"/>
      <c r="B952" s="152"/>
      <c r="C952" s="152"/>
      <c r="D952" s="152"/>
      <c r="E952" s="153">
        <f>'2.40-a,b,c,d,e'!E952</f>
        <v>38155.166666666664</v>
      </c>
      <c r="F952" s="157">
        <f>'2.40-a,b,c,d,e'!F952</f>
        <v>38.459999084472599</v>
      </c>
      <c r="G952" s="157">
        <f>'2.40-a,b,c,d,e'!G952</f>
        <v>1139.999389648402</v>
      </c>
      <c r="H952" s="157">
        <f t="shared" si="98"/>
        <v>8172.6165506035859</v>
      </c>
      <c r="I952" s="157">
        <f t="shared" si="99"/>
        <v>0</v>
      </c>
      <c r="J952" s="157">
        <f t="shared" si="100"/>
        <v>8172.6165506035859</v>
      </c>
      <c r="K952" s="157">
        <f t="shared" si="101"/>
        <v>9.998321533195849</v>
      </c>
      <c r="L952" s="157">
        <f t="shared" si="102"/>
        <v>8162.61822907039</v>
      </c>
      <c r="M952" s="167">
        <f t="shared" si="103"/>
        <v>0</v>
      </c>
      <c r="N952" s="167">
        <f t="shared" si="104"/>
        <v>0</v>
      </c>
    </row>
    <row r="953" spans="1:14" ht="15" customHeight="1" x14ac:dyDescent="0.2">
      <c r="A953" s="152"/>
      <c r="B953" s="152"/>
      <c r="C953" s="152"/>
      <c r="D953" s="152"/>
      <c r="E953" s="153">
        <f>'2.40-a,b,c,d,e'!E953</f>
        <v>38156.166666666664</v>
      </c>
      <c r="F953" s="157">
        <f>'2.40-a,b,c,d,e'!F953</f>
        <v>38.75</v>
      </c>
      <c r="G953" s="157">
        <f>'2.40-a,b,c,d,e'!G953</f>
        <v>290.00091552740059</v>
      </c>
      <c r="H953" s="157">
        <f t="shared" si="98"/>
        <v>8452.6191445977911</v>
      </c>
      <c r="I953" s="157">
        <f t="shared" si="99"/>
        <v>0</v>
      </c>
      <c r="J953" s="157">
        <f t="shared" si="100"/>
        <v>8452.6191445977911</v>
      </c>
      <c r="K953" s="157">
        <f t="shared" si="101"/>
        <v>290.00091552740105</v>
      </c>
      <c r="L953" s="157">
        <f t="shared" si="102"/>
        <v>8162.61822907039</v>
      </c>
      <c r="M953" s="167">
        <f t="shared" si="103"/>
        <v>0</v>
      </c>
      <c r="N953" s="167">
        <f t="shared" si="104"/>
        <v>0</v>
      </c>
    </row>
    <row r="954" spans="1:14" ht="15" customHeight="1" x14ac:dyDescent="0.2">
      <c r="A954" s="152"/>
      <c r="B954" s="152"/>
      <c r="C954" s="152"/>
      <c r="D954" s="152"/>
      <c r="E954" s="153">
        <f>'2.40-a,b,c,d,e'!E954</f>
        <v>38159.166666666664</v>
      </c>
      <c r="F954" s="157">
        <f>'2.40-a,b,c,d,e'!F954</f>
        <v>37.630001068115199</v>
      </c>
      <c r="G954" s="157">
        <f>'2.40-a,b,c,d,e'!G954</f>
        <v>-1119.9989318848011</v>
      </c>
      <c r="H954" s="157">
        <f t="shared" si="98"/>
        <v>7042.6192971855889</v>
      </c>
      <c r="I954" s="157">
        <f t="shared" si="99"/>
        <v>0</v>
      </c>
      <c r="J954" s="157">
        <f t="shared" si="100"/>
        <v>7042.6192971855889</v>
      </c>
      <c r="K954" s="157">
        <f t="shared" si="101"/>
        <v>0</v>
      </c>
      <c r="L954" s="157">
        <f t="shared" si="102"/>
        <v>7042.6192971855889</v>
      </c>
      <c r="M954" s="167">
        <f t="shared" si="103"/>
        <v>0</v>
      </c>
      <c r="N954" s="167">
        <f t="shared" si="104"/>
        <v>0</v>
      </c>
    </row>
    <row r="955" spans="1:14" ht="15" customHeight="1" x14ac:dyDescent="0.2">
      <c r="A955" s="152"/>
      <c r="B955" s="152"/>
      <c r="C955" s="152"/>
      <c r="D955" s="152"/>
      <c r="E955" s="153">
        <f>'2.40-a,b,c,d,e'!E955</f>
        <v>38160.166666666664</v>
      </c>
      <c r="F955" s="157">
        <f>'2.40-a,b,c,d,e'!F955</f>
        <v>38.110000610351499</v>
      </c>
      <c r="G955" s="157">
        <f>'2.40-a,b,c,d,e'!G955</f>
        <v>479.9995422362997</v>
      </c>
      <c r="H955" s="157">
        <f t="shared" si="98"/>
        <v>7522.6188394218889</v>
      </c>
      <c r="I955" s="157">
        <f t="shared" si="99"/>
        <v>0</v>
      </c>
      <c r="J955" s="157">
        <f t="shared" si="100"/>
        <v>7522.6188394218889</v>
      </c>
      <c r="K955" s="157">
        <f t="shared" si="101"/>
        <v>0</v>
      </c>
      <c r="L955" s="157">
        <f t="shared" si="102"/>
        <v>7522.6188394218889</v>
      </c>
      <c r="M955" s="167">
        <f t="shared" si="103"/>
        <v>0</v>
      </c>
      <c r="N955" s="167">
        <f t="shared" si="104"/>
        <v>0</v>
      </c>
    </row>
    <row r="956" spans="1:14" ht="15" customHeight="1" x14ac:dyDescent="0.2">
      <c r="A956" s="152"/>
      <c r="B956" s="152"/>
      <c r="C956" s="152"/>
      <c r="D956" s="152"/>
      <c r="E956" s="153">
        <f>'2.40-a,b,c,d,e'!E956</f>
        <v>38161.166666666664</v>
      </c>
      <c r="F956" s="157">
        <f>'2.40-a,b,c,d,e'!F956</f>
        <v>37.569999694824197</v>
      </c>
      <c r="G956" s="157">
        <f>'2.40-a,b,c,d,e'!G956</f>
        <v>-540.00091552730112</v>
      </c>
      <c r="H956" s="157">
        <f t="shared" si="98"/>
        <v>6982.6179238945879</v>
      </c>
      <c r="I956" s="157">
        <f t="shared" si="99"/>
        <v>0</v>
      </c>
      <c r="J956" s="157">
        <f t="shared" si="100"/>
        <v>6982.6179238945879</v>
      </c>
      <c r="K956" s="157">
        <f t="shared" si="101"/>
        <v>0</v>
      </c>
      <c r="L956" s="157">
        <f t="shared" si="102"/>
        <v>6982.6179238945879</v>
      </c>
      <c r="M956" s="167">
        <f t="shared" si="103"/>
        <v>0</v>
      </c>
      <c r="N956" s="167">
        <f t="shared" si="104"/>
        <v>0</v>
      </c>
    </row>
    <row r="957" spans="1:14" ht="15" customHeight="1" x14ac:dyDescent="0.2">
      <c r="A957" s="152"/>
      <c r="B957" s="152"/>
      <c r="C957" s="152"/>
      <c r="D957" s="152"/>
      <c r="E957" s="153">
        <f>'2.40-a,b,c,d,e'!E957</f>
        <v>38162.166666666664</v>
      </c>
      <c r="F957" s="157">
        <f>'2.40-a,b,c,d,e'!F957</f>
        <v>37.930000305175703</v>
      </c>
      <c r="G957" s="157">
        <f>'2.40-a,b,c,d,e'!G957</f>
        <v>360.00061035150566</v>
      </c>
      <c r="H957" s="157">
        <f t="shared" si="98"/>
        <v>7342.618534246094</v>
      </c>
      <c r="I957" s="157">
        <f t="shared" si="99"/>
        <v>0</v>
      </c>
      <c r="J957" s="157">
        <f t="shared" si="100"/>
        <v>7342.618534246094</v>
      </c>
      <c r="K957" s="157">
        <f t="shared" si="101"/>
        <v>0</v>
      </c>
      <c r="L957" s="157">
        <f t="shared" si="102"/>
        <v>7342.618534246094</v>
      </c>
      <c r="M957" s="167">
        <f t="shared" si="103"/>
        <v>0</v>
      </c>
      <c r="N957" s="167">
        <f t="shared" si="104"/>
        <v>0</v>
      </c>
    </row>
    <row r="958" spans="1:14" ht="15" customHeight="1" x14ac:dyDescent="0.2">
      <c r="A958" s="152"/>
      <c r="B958" s="152"/>
      <c r="C958" s="152"/>
      <c r="D958" s="152"/>
      <c r="E958" s="153">
        <f>'2.40-a,b,c,d,e'!E958</f>
        <v>38163.166666666664</v>
      </c>
      <c r="F958" s="157">
        <f>'2.40-a,b,c,d,e'!F958</f>
        <v>37.549999237060497</v>
      </c>
      <c r="G958" s="157">
        <f>'2.40-a,b,c,d,e'!G958</f>
        <v>-380.00106811520595</v>
      </c>
      <c r="H958" s="157">
        <f t="shared" si="98"/>
        <v>6962.6174661308878</v>
      </c>
      <c r="I958" s="157">
        <f t="shared" si="99"/>
        <v>0</v>
      </c>
      <c r="J958" s="157">
        <f t="shared" si="100"/>
        <v>6962.6174661308878</v>
      </c>
      <c r="K958" s="157">
        <f t="shared" si="101"/>
        <v>0</v>
      </c>
      <c r="L958" s="157">
        <f t="shared" si="102"/>
        <v>6962.6174661308878</v>
      </c>
      <c r="M958" s="167">
        <f t="shared" si="103"/>
        <v>0</v>
      </c>
      <c r="N958" s="167">
        <f t="shared" si="104"/>
        <v>0</v>
      </c>
    </row>
    <row r="959" spans="1:14" ht="15" customHeight="1" x14ac:dyDescent="0.2">
      <c r="A959" s="152"/>
      <c r="B959" s="152"/>
      <c r="C959" s="152"/>
      <c r="D959" s="152"/>
      <c r="E959" s="153">
        <f>'2.40-a,b,c,d,e'!E959</f>
        <v>38166.166666666664</v>
      </c>
      <c r="F959" s="157">
        <f>'2.40-a,b,c,d,e'!F959</f>
        <v>36.240001678466797</v>
      </c>
      <c r="G959" s="157">
        <f>'2.40-a,b,c,d,e'!G959</f>
        <v>-1309.9975585937002</v>
      </c>
      <c r="H959" s="157">
        <f t="shared" si="98"/>
        <v>5652.6199075371878</v>
      </c>
      <c r="I959" s="157">
        <f t="shared" si="99"/>
        <v>2509.9983215332022</v>
      </c>
      <c r="J959" s="157">
        <f t="shared" si="100"/>
        <v>8162.61822907039</v>
      </c>
      <c r="K959" s="157">
        <f t="shared" si="101"/>
        <v>0</v>
      </c>
      <c r="L959" s="157">
        <f t="shared" si="102"/>
        <v>8162.61822907039</v>
      </c>
      <c r="M959" s="167">
        <f t="shared" si="103"/>
        <v>1</v>
      </c>
      <c r="N959" s="167">
        <f t="shared" si="104"/>
        <v>0</v>
      </c>
    </row>
    <row r="960" spans="1:14" ht="15" customHeight="1" x14ac:dyDescent="0.2">
      <c r="A960" s="152"/>
      <c r="B960" s="152"/>
      <c r="C960" s="152"/>
      <c r="D960" s="152"/>
      <c r="E960" s="153">
        <f>'2.40-a,b,c,d,e'!E960</f>
        <v>38167.166666666664</v>
      </c>
      <c r="F960" s="157">
        <f>'2.40-a,b,c,d,e'!F960</f>
        <v>35.659999847412102</v>
      </c>
      <c r="G960" s="157">
        <f>'2.40-a,b,c,d,e'!G960</f>
        <v>-580.00183105469455</v>
      </c>
      <c r="H960" s="157">
        <f t="shared" si="98"/>
        <v>7582.6163980156953</v>
      </c>
      <c r="I960" s="157">
        <f t="shared" si="99"/>
        <v>0</v>
      </c>
      <c r="J960" s="157">
        <f t="shared" si="100"/>
        <v>7582.6163980156953</v>
      </c>
      <c r="K960" s="157">
        <f t="shared" si="101"/>
        <v>0</v>
      </c>
      <c r="L960" s="157">
        <f t="shared" si="102"/>
        <v>7582.6163980156953</v>
      </c>
      <c r="M960" s="167">
        <f t="shared" si="103"/>
        <v>0</v>
      </c>
      <c r="N960" s="167">
        <f t="shared" si="104"/>
        <v>0</v>
      </c>
    </row>
    <row r="961" spans="1:14" ht="15" customHeight="1" x14ac:dyDescent="0.2">
      <c r="A961" s="152"/>
      <c r="B961" s="152"/>
      <c r="C961" s="152"/>
      <c r="D961" s="152"/>
      <c r="E961" s="153">
        <f>'2.40-a,b,c,d,e'!E961</f>
        <v>38168.166666666664</v>
      </c>
      <c r="F961" s="157">
        <f>'2.40-a,b,c,d,e'!F961</f>
        <v>37.049999237060497</v>
      </c>
      <c r="G961" s="157">
        <f>'2.40-a,b,c,d,e'!G961</f>
        <v>1389.9993896483948</v>
      </c>
      <c r="H961" s="157">
        <f t="shared" si="98"/>
        <v>8972.61578766409</v>
      </c>
      <c r="I961" s="157">
        <f t="shared" si="99"/>
        <v>0</v>
      </c>
      <c r="J961" s="157">
        <f t="shared" si="100"/>
        <v>8972.61578766409</v>
      </c>
      <c r="K961" s="157">
        <f t="shared" si="101"/>
        <v>809.99755859369998</v>
      </c>
      <c r="L961" s="157">
        <f t="shared" si="102"/>
        <v>8162.61822907039</v>
      </c>
      <c r="M961" s="167">
        <f t="shared" si="103"/>
        <v>0</v>
      </c>
      <c r="N961" s="167">
        <f t="shared" si="104"/>
        <v>0</v>
      </c>
    </row>
    <row r="962" spans="1:14" ht="15" customHeight="1" x14ac:dyDescent="0.2">
      <c r="A962" s="152"/>
      <c r="B962" s="152"/>
      <c r="C962" s="152"/>
      <c r="D962" s="152"/>
      <c r="E962" s="153">
        <f>'2.40-a,b,c,d,e'!E962</f>
        <v>38169.166666666664</v>
      </c>
      <c r="F962" s="157">
        <f>'2.40-a,b,c,d,e'!F962</f>
        <v>38.740001678466797</v>
      </c>
      <c r="G962" s="157">
        <f>'2.40-a,b,c,d,e'!G962</f>
        <v>1690.0024414062998</v>
      </c>
      <c r="H962" s="157">
        <f t="shared" si="98"/>
        <v>9852.6206704766901</v>
      </c>
      <c r="I962" s="157">
        <f t="shared" si="99"/>
        <v>0</v>
      </c>
      <c r="J962" s="157">
        <f t="shared" si="100"/>
        <v>9852.6206704766901</v>
      </c>
      <c r="K962" s="157">
        <f t="shared" si="101"/>
        <v>1690.0024414063</v>
      </c>
      <c r="L962" s="157">
        <f t="shared" si="102"/>
        <v>8162.61822907039</v>
      </c>
      <c r="M962" s="167">
        <f t="shared" si="103"/>
        <v>0</v>
      </c>
      <c r="N962" s="167">
        <f t="shared" si="104"/>
        <v>0</v>
      </c>
    </row>
    <row r="963" spans="1:14" ht="15" customHeight="1" x14ac:dyDescent="0.2">
      <c r="A963" s="152"/>
      <c r="B963" s="152"/>
      <c r="C963" s="152"/>
      <c r="D963" s="152"/>
      <c r="E963" s="153">
        <f>'2.40-a,b,c,d,e'!E963</f>
        <v>38170.166666666664</v>
      </c>
      <c r="F963" s="157">
        <f>'2.40-a,b,c,d,e'!F963</f>
        <v>38.389999389648402</v>
      </c>
      <c r="G963" s="157">
        <f>'2.40-a,b,c,d,e'!G963</f>
        <v>-350.0022888183949</v>
      </c>
      <c r="H963" s="157">
        <f t="shared" si="98"/>
        <v>7812.6159402519952</v>
      </c>
      <c r="I963" s="157">
        <f t="shared" si="99"/>
        <v>0</v>
      </c>
      <c r="J963" s="157">
        <f t="shared" si="100"/>
        <v>7812.6159402519952</v>
      </c>
      <c r="K963" s="157">
        <f t="shared" si="101"/>
        <v>0</v>
      </c>
      <c r="L963" s="157">
        <f t="shared" si="102"/>
        <v>7812.6159402519952</v>
      </c>
      <c r="M963" s="167">
        <f t="shared" si="103"/>
        <v>0</v>
      </c>
      <c r="N963" s="167">
        <f t="shared" si="104"/>
        <v>0</v>
      </c>
    </row>
    <row r="964" spans="1:14" ht="15" customHeight="1" x14ac:dyDescent="0.2">
      <c r="A964" s="152"/>
      <c r="B964" s="152"/>
      <c r="C964" s="152"/>
      <c r="D964" s="152"/>
      <c r="E964" s="153">
        <f>'2.40-a,b,c,d,e'!E964</f>
        <v>38174.166666666664</v>
      </c>
      <c r="F964" s="157">
        <f>'2.40-a,b,c,d,e'!F964</f>
        <v>39.650001525878899</v>
      </c>
      <c r="G964" s="157">
        <f>'2.40-a,b,c,d,e'!G964</f>
        <v>1260.0021362304972</v>
      </c>
      <c r="H964" s="157">
        <f t="shared" ref="H964:H1027" si="105">L963+G964</f>
        <v>9072.6180764824931</v>
      </c>
      <c r="I964" s="157">
        <f t="shared" ref="I964:I1027" si="106">IF(H964&lt;$B$13,$B$14-H964,0)</f>
        <v>0</v>
      </c>
      <c r="J964" s="157">
        <f t="shared" ref="J964:J1027" si="107">H964+I964</f>
        <v>9072.6180764824931</v>
      </c>
      <c r="K964" s="157">
        <f t="shared" ref="K964:K1027" si="108">MAX(J964-$B$14,0)</f>
        <v>909.99984741210301</v>
      </c>
      <c r="L964" s="157">
        <f t="shared" ref="L964:L1027" si="109">J964-K964</f>
        <v>8162.61822907039</v>
      </c>
      <c r="M964" s="167">
        <f t="shared" ref="M964:M1027" si="110">IF(I964&gt;0,1,0)</f>
        <v>0</v>
      </c>
      <c r="N964" s="167">
        <f t="shared" ref="N964:N1027" si="111">IF(H964&lt;0,1,0)</f>
        <v>0</v>
      </c>
    </row>
    <row r="965" spans="1:14" ht="15" customHeight="1" x14ac:dyDescent="0.2">
      <c r="A965" s="152"/>
      <c r="B965" s="152"/>
      <c r="C965" s="152"/>
      <c r="D965" s="152"/>
      <c r="E965" s="153">
        <f>'2.40-a,b,c,d,e'!E965</f>
        <v>38175.166666666664</v>
      </c>
      <c r="F965" s="157">
        <f>'2.40-a,b,c,d,e'!F965</f>
        <v>39.080001831054602</v>
      </c>
      <c r="G965" s="157">
        <f>'2.40-a,b,c,d,e'!G965</f>
        <v>-569.99969482429697</v>
      </c>
      <c r="H965" s="157">
        <f t="shared" si="105"/>
        <v>7592.6185342460931</v>
      </c>
      <c r="I965" s="157">
        <f t="shared" si="106"/>
        <v>0</v>
      </c>
      <c r="J965" s="157">
        <f t="shared" si="107"/>
        <v>7592.6185342460931</v>
      </c>
      <c r="K965" s="157">
        <f t="shared" si="108"/>
        <v>0</v>
      </c>
      <c r="L965" s="157">
        <f t="shared" si="109"/>
        <v>7592.6185342460931</v>
      </c>
      <c r="M965" s="167">
        <f t="shared" si="110"/>
        <v>0</v>
      </c>
      <c r="N965" s="167">
        <f t="shared" si="111"/>
        <v>0</v>
      </c>
    </row>
    <row r="966" spans="1:14" ht="15" customHeight="1" x14ac:dyDescent="0.2">
      <c r="A966" s="152"/>
      <c r="B966" s="152"/>
      <c r="C966" s="152"/>
      <c r="D966" s="152"/>
      <c r="E966" s="153">
        <f>'2.40-a,b,c,d,e'!E966</f>
        <v>38176.166666666664</v>
      </c>
      <c r="F966" s="157">
        <f>'2.40-a,b,c,d,e'!F966</f>
        <v>40.330001831054602</v>
      </c>
      <c r="G966" s="157">
        <f>'2.40-a,b,c,d,e'!G966</f>
        <v>1250</v>
      </c>
      <c r="H966" s="157">
        <f t="shared" si="105"/>
        <v>8842.6185342460922</v>
      </c>
      <c r="I966" s="157">
        <f t="shared" si="106"/>
        <v>0</v>
      </c>
      <c r="J966" s="157">
        <f t="shared" si="107"/>
        <v>8842.6185342460922</v>
      </c>
      <c r="K966" s="157">
        <f t="shared" si="108"/>
        <v>680.00030517570212</v>
      </c>
      <c r="L966" s="157">
        <f t="shared" si="109"/>
        <v>8162.61822907039</v>
      </c>
      <c r="M966" s="167">
        <f t="shared" si="110"/>
        <v>0</v>
      </c>
      <c r="N966" s="167">
        <f t="shared" si="111"/>
        <v>0</v>
      </c>
    </row>
    <row r="967" spans="1:14" ht="15" customHeight="1" x14ac:dyDescent="0.2">
      <c r="A967" s="152"/>
      <c r="B967" s="152"/>
      <c r="C967" s="152"/>
      <c r="D967" s="152"/>
      <c r="E967" s="153">
        <f>'2.40-a,b,c,d,e'!E967</f>
        <v>38177.166666666664</v>
      </c>
      <c r="F967" s="157">
        <f>'2.40-a,b,c,d,e'!F967</f>
        <v>39.959999084472599</v>
      </c>
      <c r="G967" s="157">
        <f>'2.40-a,b,c,d,e'!G967</f>
        <v>-370.00274658200283</v>
      </c>
      <c r="H967" s="157">
        <f t="shared" si="105"/>
        <v>7792.615482488387</v>
      </c>
      <c r="I967" s="157">
        <f t="shared" si="106"/>
        <v>0</v>
      </c>
      <c r="J967" s="157">
        <f t="shared" si="107"/>
        <v>7792.615482488387</v>
      </c>
      <c r="K967" s="157">
        <f t="shared" si="108"/>
        <v>0</v>
      </c>
      <c r="L967" s="157">
        <f t="shared" si="109"/>
        <v>7792.615482488387</v>
      </c>
      <c r="M967" s="167">
        <f t="shared" si="110"/>
        <v>0</v>
      </c>
      <c r="N967" s="167">
        <f t="shared" si="111"/>
        <v>0</v>
      </c>
    </row>
    <row r="968" spans="1:14" ht="15" customHeight="1" x14ac:dyDescent="0.2">
      <c r="A968" s="152"/>
      <c r="B968" s="152"/>
      <c r="C968" s="152"/>
      <c r="D968" s="152"/>
      <c r="E968" s="153">
        <f>'2.40-a,b,c,d,e'!E968</f>
        <v>38180.166666666664</v>
      </c>
      <c r="F968" s="157">
        <f>'2.40-a,b,c,d,e'!F968</f>
        <v>39.5</v>
      </c>
      <c r="G968" s="157">
        <f>'2.40-a,b,c,d,e'!G968</f>
        <v>-459.99908447259941</v>
      </c>
      <c r="H968" s="157">
        <f t="shared" si="105"/>
        <v>7332.6163980157871</v>
      </c>
      <c r="I968" s="157">
        <f t="shared" si="106"/>
        <v>0</v>
      </c>
      <c r="J968" s="157">
        <f t="shared" si="107"/>
        <v>7332.6163980157871</v>
      </c>
      <c r="K968" s="157">
        <f t="shared" si="108"/>
        <v>0</v>
      </c>
      <c r="L968" s="157">
        <f t="shared" si="109"/>
        <v>7332.6163980157871</v>
      </c>
      <c r="M968" s="167">
        <f t="shared" si="110"/>
        <v>0</v>
      </c>
      <c r="N968" s="167">
        <f t="shared" si="111"/>
        <v>0</v>
      </c>
    </row>
    <row r="969" spans="1:14" ht="15" customHeight="1" x14ac:dyDescent="0.2">
      <c r="A969" s="152"/>
      <c r="B969" s="152"/>
      <c r="C969" s="152"/>
      <c r="D969" s="152"/>
      <c r="E969" s="153">
        <f>'2.40-a,b,c,d,e'!E969</f>
        <v>38181.166666666664</v>
      </c>
      <c r="F969" s="157">
        <f>'2.40-a,b,c,d,e'!F969</f>
        <v>39.439998626708899</v>
      </c>
      <c r="G969" s="157">
        <f>'2.40-a,b,c,d,e'!G969</f>
        <v>-60.00137329110089</v>
      </c>
      <c r="H969" s="157">
        <f t="shared" si="105"/>
        <v>7272.615024724686</v>
      </c>
      <c r="I969" s="157">
        <f t="shared" si="106"/>
        <v>0</v>
      </c>
      <c r="J969" s="157">
        <f t="shared" si="107"/>
        <v>7272.615024724686</v>
      </c>
      <c r="K969" s="157">
        <f t="shared" si="108"/>
        <v>0</v>
      </c>
      <c r="L969" s="157">
        <f t="shared" si="109"/>
        <v>7272.615024724686</v>
      </c>
      <c r="M969" s="167">
        <f t="shared" si="110"/>
        <v>0</v>
      </c>
      <c r="N969" s="167">
        <f t="shared" si="111"/>
        <v>0</v>
      </c>
    </row>
    <row r="970" spans="1:14" ht="15" customHeight="1" x14ac:dyDescent="0.2">
      <c r="A970" s="152"/>
      <c r="B970" s="152"/>
      <c r="C970" s="152"/>
      <c r="D970" s="152"/>
      <c r="E970" s="153">
        <f>'2.40-a,b,c,d,e'!E970</f>
        <v>38182.166666666664</v>
      </c>
      <c r="F970" s="157">
        <f>'2.40-a,b,c,d,e'!F970</f>
        <v>40.970001220703097</v>
      </c>
      <c r="G970" s="157">
        <f>'2.40-a,b,c,d,e'!G970</f>
        <v>1530.0025939941975</v>
      </c>
      <c r="H970" s="157">
        <f t="shared" si="105"/>
        <v>8802.617618718883</v>
      </c>
      <c r="I970" s="157">
        <f t="shared" si="106"/>
        <v>0</v>
      </c>
      <c r="J970" s="157">
        <f t="shared" si="107"/>
        <v>8802.617618718883</v>
      </c>
      <c r="K970" s="157">
        <f t="shared" si="108"/>
        <v>639.99938964849298</v>
      </c>
      <c r="L970" s="157">
        <f t="shared" si="109"/>
        <v>8162.61822907039</v>
      </c>
      <c r="M970" s="167">
        <f t="shared" si="110"/>
        <v>0</v>
      </c>
      <c r="N970" s="167">
        <f t="shared" si="111"/>
        <v>0</v>
      </c>
    </row>
    <row r="971" spans="1:14" ht="15" customHeight="1" x14ac:dyDescent="0.2">
      <c r="A971" s="152"/>
      <c r="B971" s="152"/>
      <c r="C971" s="152"/>
      <c r="D971" s="152"/>
      <c r="E971" s="153">
        <f>'2.40-a,b,c,d,e'!E971</f>
        <v>38183.166666666664</v>
      </c>
      <c r="F971" s="157">
        <f>'2.40-a,b,c,d,e'!F971</f>
        <v>40.770000457763601</v>
      </c>
      <c r="G971" s="157">
        <f>'2.40-a,b,c,d,e'!G971</f>
        <v>-200.00076293949576</v>
      </c>
      <c r="H971" s="157">
        <f t="shared" si="105"/>
        <v>7962.6174661308942</v>
      </c>
      <c r="I971" s="157">
        <f t="shared" si="106"/>
        <v>0</v>
      </c>
      <c r="J971" s="157">
        <f t="shared" si="107"/>
        <v>7962.6174661308942</v>
      </c>
      <c r="K971" s="157">
        <f t="shared" si="108"/>
        <v>0</v>
      </c>
      <c r="L971" s="157">
        <f t="shared" si="109"/>
        <v>7962.6174661308942</v>
      </c>
      <c r="M971" s="167">
        <f t="shared" si="110"/>
        <v>0</v>
      </c>
      <c r="N971" s="167">
        <f t="shared" si="111"/>
        <v>0</v>
      </c>
    </row>
    <row r="972" spans="1:14" ht="15" customHeight="1" x14ac:dyDescent="0.2">
      <c r="A972" s="152"/>
      <c r="B972" s="152"/>
      <c r="C972" s="152"/>
      <c r="D972" s="152"/>
      <c r="E972" s="153">
        <f>'2.40-a,b,c,d,e'!E972</f>
        <v>38184.166666666664</v>
      </c>
      <c r="F972" s="157">
        <f>'2.40-a,b,c,d,e'!F972</f>
        <v>41.25</v>
      </c>
      <c r="G972" s="157">
        <f>'2.40-a,b,c,d,e'!G972</f>
        <v>479.99954223639918</v>
      </c>
      <c r="H972" s="157">
        <f t="shared" si="105"/>
        <v>8442.6170083672932</v>
      </c>
      <c r="I972" s="157">
        <f t="shared" si="106"/>
        <v>0</v>
      </c>
      <c r="J972" s="157">
        <f t="shared" si="107"/>
        <v>8442.6170083672932</v>
      </c>
      <c r="K972" s="157">
        <f t="shared" si="108"/>
        <v>279.99877929690319</v>
      </c>
      <c r="L972" s="157">
        <f t="shared" si="109"/>
        <v>8162.61822907039</v>
      </c>
      <c r="M972" s="167">
        <f t="shared" si="110"/>
        <v>0</v>
      </c>
      <c r="N972" s="167">
        <f t="shared" si="111"/>
        <v>0</v>
      </c>
    </row>
    <row r="973" spans="1:14" ht="15" customHeight="1" x14ac:dyDescent="0.2">
      <c r="A973" s="152"/>
      <c r="B973" s="152"/>
      <c r="C973" s="152"/>
      <c r="D973" s="152"/>
      <c r="E973" s="153">
        <f>'2.40-a,b,c,d,e'!E973</f>
        <v>38187.166666666664</v>
      </c>
      <c r="F973" s="157">
        <f>'2.40-a,b,c,d,e'!F973</f>
        <v>41.639999389648402</v>
      </c>
      <c r="G973" s="157">
        <f>'2.40-a,b,c,d,e'!G973</f>
        <v>389.99938964840197</v>
      </c>
      <c r="H973" s="157">
        <f t="shared" si="105"/>
        <v>8552.6176187187921</v>
      </c>
      <c r="I973" s="157">
        <f t="shared" si="106"/>
        <v>0</v>
      </c>
      <c r="J973" s="157">
        <f t="shared" si="107"/>
        <v>8552.6176187187921</v>
      </c>
      <c r="K973" s="157">
        <f t="shared" si="108"/>
        <v>389.99938964840203</v>
      </c>
      <c r="L973" s="157">
        <f t="shared" si="109"/>
        <v>8162.61822907039</v>
      </c>
      <c r="M973" s="167">
        <f t="shared" si="110"/>
        <v>0</v>
      </c>
      <c r="N973" s="167">
        <f t="shared" si="111"/>
        <v>0</v>
      </c>
    </row>
    <row r="974" spans="1:14" ht="15" customHeight="1" x14ac:dyDescent="0.2">
      <c r="A974" s="152"/>
      <c r="B974" s="152"/>
      <c r="C974" s="152"/>
      <c r="D974" s="152"/>
      <c r="E974" s="153">
        <f>'2.40-a,b,c,d,e'!E974</f>
        <v>38188.166666666664</v>
      </c>
      <c r="F974" s="157">
        <f>'2.40-a,b,c,d,e'!F974</f>
        <v>40.860000610351499</v>
      </c>
      <c r="G974" s="157">
        <f>'2.40-a,b,c,d,e'!G974</f>
        <v>-779.99877929690342</v>
      </c>
      <c r="H974" s="157">
        <f t="shared" si="105"/>
        <v>7382.6194497734868</v>
      </c>
      <c r="I974" s="157">
        <f t="shared" si="106"/>
        <v>0</v>
      </c>
      <c r="J974" s="157">
        <f t="shared" si="107"/>
        <v>7382.6194497734868</v>
      </c>
      <c r="K974" s="157">
        <f t="shared" si="108"/>
        <v>0</v>
      </c>
      <c r="L974" s="157">
        <f t="shared" si="109"/>
        <v>7382.6194497734868</v>
      </c>
      <c r="M974" s="167">
        <f t="shared" si="110"/>
        <v>0</v>
      </c>
      <c r="N974" s="167">
        <f t="shared" si="111"/>
        <v>0</v>
      </c>
    </row>
    <row r="975" spans="1:14" ht="15" customHeight="1" x14ac:dyDescent="0.2">
      <c r="A975" s="152"/>
      <c r="B975" s="152"/>
      <c r="C975" s="152"/>
      <c r="D975" s="152"/>
      <c r="E975" s="153">
        <f>'2.40-a,b,c,d,e'!E975</f>
        <v>38189.166666666664</v>
      </c>
      <c r="F975" s="157">
        <f>'2.40-a,b,c,d,e'!F975</f>
        <v>40.580001831054602</v>
      </c>
      <c r="G975" s="157">
        <f>'2.40-a,b,c,d,e'!G975</f>
        <v>-279.99877929689632</v>
      </c>
      <c r="H975" s="157">
        <f t="shared" si="105"/>
        <v>7102.6206704765909</v>
      </c>
      <c r="I975" s="157">
        <f t="shared" si="106"/>
        <v>0</v>
      </c>
      <c r="J975" s="157">
        <f t="shared" si="107"/>
        <v>7102.6206704765909</v>
      </c>
      <c r="K975" s="157">
        <f t="shared" si="108"/>
        <v>0</v>
      </c>
      <c r="L975" s="157">
        <f t="shared" si="109"/>
        <v>7102.6206704765909</v>
      </c>
      <c r="M975" s="167">
        <f t="shared" si="110"/>
        <v>0</v>
      </c>
      <c r="N975" s="167">
        <f t="shared" si="111"/>
        <v>0</v>
      </c>
    </row>
    <row r="976" spans="1:14" ht="15" customHeight="1" x14ac:dyDescent="0.2">
      <c r="A976" s="152"/>
      <c r="B976" s="152"/>
      <c r="C976" s="152"/>
      <c r="D976" s="152"/>
      <c r="E976" s="153">
        <f>'2.40-a,b,c,d,e'!E976</f>
        <v>38190.166666666664</v>
      </c>
      <c r="F976" s="157">
        <f>'2.40-a,b,c,d,e'!F976</f>
        <v>41.360000610351499</v>
      </c>
      <c r="G976" s="157">
        <f>'2.40-a,b,c,d,e'!G976</f>
        <v>779.99877929689637</v>
      </c>
      <c r="H976" s="157">
        <f t="shared" si="105"/>
        <v>7882.6194497734868</v>
      </c>
      <c r="I976" s="157">
        <f t="shared" si="106"/>
        <v>0</v>
      </c>
      <c r="J976" s="157">
        <f t="shared" si="107"/>
        <v>7882.6194497734868</v>
      </c>
      <c r="K976" s="157">
        <f t="shared" si="108"/>
        <v>0</v>
      </c>
      <c r="L976" s="157">
        <f t="shared" si="109"/>
        <v>7882.6194497734868</v>
      </c>
      <c r="M976" s="167">
        <f t="shared" si="110"/>
        <v>0</v>
      </c>
      <c r="N976" s="167">
        <f t="shared" si="111"/>
        <v>0</v>
      </c>
    </row>
    <row r="977" spans="1:14" ht="15" customHeight="1" x14ac:dyDescent="0.2">
      <c r="A977" s="152"/>
      <c r="B977" s="152"/>
      <c r="C977" s="152"/>
      <c r="D977" s="152"/>
      <c r="E977" s="153">
        <f>'2.40-a,b,c,d,e'!E977</f>
        <v>38191.166666666664</v>
      </c>
      <c r="F977" s="157">
        <f>'2.40-a,b,c,d,e'!F977</f>
        <v>41.709999084472599</v>
      </c>
      <c r="G977" s="157">
        <f>'2.40-a,b,c,d,e'!G977</f>
        <v>349.99847412110086</v>
      </c>
      <c r="H977" s="157">
        <f t="shared" si="105"/>
        <v>8232.6179238945879</v>
      </c>
      <c r="I977" s="157">
        <f t="shared" si="106"/>
        <v>0</v>
      </c>
      <c r="J977" s="157">
        <f t="shared" si="107"/>
        <v>8232.6179238945879</v>
      </c>
      <c r="K977" s="157">
        <f t="shared" si="108"/>
        <v>69.999694824197832</v>
      </c>
      <c r="L977" s="157">
        <f t="shared" si="109"/>
        <v>8162.61822907039</v>
      </c>
      <c r="M977" s="167">
        <f t="shared" si="110"/>
        <v>0</v>
      </c>
      <c r="N977" s="167">
        <f t="shared" si="111"/>
        <v>0</v>
      </c>
    </row>
    <row r="978" spans="1:14" ht="15" customHeight="1" x14ac:dyDescent="0.2">
      <c r="A978" s="152"/>
      <c r="B978" s="152"/>
      <c r="C978" s="152"/>
      <c r="D978" s="152"/>
      <c r="E978" s="153">
        <f>'2.40-a,b,c,d,e'!E978</f>
        <v>38194.166666666664</v>
      </c>
      <c r="F978" s="157">
        <f>'2.40-a,b,c,d,e'!F978</f>
        <v>41.439998626708899</v>
      </c>
      <c r="G978" s="157">
        <f>'2.40-a,b,c,d,e'!G978</f>
        <v>-270.0004577637003</v>
      </c>
      <c r="H978" s="157">
        <f t="shared" si="105"/>
        <v>7892.61777130669</v>
      </c>
      <c r="I978" s="157">
        <f t="shared" si="106"/>
        <v>0</v>
      </c>
      <c r="J978" s="157">
        <f t="shared" si="107"/>
        <v>7892.61777130669</v>
      </c>
      <c r="K978" s="157">
        <f t="shared" si="108"/>
        <v>0</v>
      </c>
      <c r="L978" s="157">
        <f t="shared" si="109"/>
        <v>7892.61777130669</v>
      </c>
      <c r="M978" s="167">
        <f t="shared" si="110"/>
        <v>0</v>
      </c>
      <c r="N978" s="167">
        <f t="shared" si="111"/>
        <v>0</v>
      </c>
    </row>
    <row r="979" spans="1:14" ht="15" customHeight="1" x14ac:dyDescent="0.2">
      <c r="A979" s="152"/>
      <c r="B979" s="152"/>
      <c r="C979" s="152"/>
      <c r="D979" s="152"/>
      <c r="E979" s="153">
        <f>'2.40-a,b,c,d,e'!E979</f>
        <v>38195.166666666664</v>
      </c>
      <c r="F979" s="157">
        <f>'2.40-a,b,c,d,e'!F979</f>
        <v>41.840000152587798</v>
      </c>
      <c r="G979" s="157">
        <f>'2.40-a,b,c,d,e'!G979</f>
        <v>400.00152587889914</v>
      </c>
      <c r="H979" s="157">
        <f t="shared" si="105"/>
        <v>8292.6192971855889</v>
      </c>
      <c r="I979" s="157">
        <f t="shared" si="106"/>
        <v>0</v>
      </c>
      <c r="J979" s="157">
        <f t="shared" si="107"/>
        <v>8292.6192971855889</v>
      </c>
      <c r="K979" s="157">
        <f t="shared" si="108"/>
        <v>130.0010681151989</v>
      </c>
      <c r="L979" s="157">
        <f t="shared" si="109"/>
        <v>8162.61822907039</v>
      </c>
      <c r="M979" s="167">
        <f t="shared" si="110"/>
        <v>0</v>
      </c>
      <c r="N979" s="167">
        <f t="shared" si="111"/>
        <v>0</v>
      </c>
    </row>
    <row r="980" spans="1:14" ht="15" customHeight="1" x14ac:dyDescent="0.2">
      <c r="A980" s="152"/>
      <c r="B980" s="152"/>
      <c r="C980" s="152"/>
      <c r="D980" s="152"/>
      <c r="E980" s="153">
        <f>'2.40-a,b,c,d,e'!E980</f>
        <v>38196.166666666664</v>
      </c>
      <c r="F980" s="157">
        <f>'2.40-a,b,c,d,e'!F980</f>
        <v>42.900001525878899</v>
      </c>
      <c r="G980" s="157">
        <f>'2.40-a,b,c,d,e'!G980</f>
        <v>1060.0013732911009</v>
      </c>
      <c r="H980" s="157">
        <f t="shared" si="105"/>
        <v>9222.6196023614903</v>
      </c>
      <c r="I980" s="157">
        <f t="shared" si="106"/>
        <v>0</v>
      </c>
      <c r="J980" s="157">
        <f t="shared" si="107"/>
        <v>9222.6196023614903</v>
      </c>
      <c r="K980" s="157">
        <f t="shared" si="108"/>
        <v>1060.0013732911002</v>
      </c>
      <c r="L980" s="157">
        <f t="shared" si="109"/>
        <v>8162.61822907039</v>
      </c>
      <c r="M980" s="167">
        <f t="shared" si="110"/>
        <v>0</v>
      </c>
      <c r="N980" s="167">
        <f t="shared" si="111"/>
        <v>0</v>
      </c>
    </row>
    <row r="981" spans="1:14" ht="15" customHeight="1" x14ac:dyDescent="0.2">
      <c r="A981" s="152"/>
      <c r="B981" s="152"/>
      <c r="C981" s="152"/>
      <c r="D981" s="152"/>
      <c r="E981" s="153">
        <f>'2.40-a,b,c,d,e'!E981</f>
        <v>38197.166666666664</v>
      </c>
      <c r="F981" s="157">
        <f>'2.40-a,b,c,d,e'!F981</f>
        <v>42.75</v>
      </c>
      <c r="G981" s="157">
        <f>'2.40-a,b,c,d,e'!G981</f>
        <v>-150.00152587889914</v>
      </c>
      <c r="H981" s="157">
        <f t="shared" si="105"/>
        <v>8012.6167031914911</v>
      </c>
      <c r="I981" s="157">
        <f t="shared" si="106"/>
        <v>0</v>
      </c>
      <c r="J981" s="157">
        <f t="shared" si="107"/>
        <v>8012.6167031914911</v>
      </c>
      <c r="K981" s="157">
        <f t="shared" si="108"/>
        <v>0</v>
      </c>
      <c r="L981" s="157">
        <f t="shared" si="109"/>
        <v>8012.6167031914911</v>
      </c>
      <c r="M981" s="167">
        <f t="shared" si="110"/>
        <v>0</v>
      </c>
      <c r="N981" s="167">
        <f t="shared" si="111"/>
        <v>0</v>
      </c>
    </row>
    <row r="982" spans="1:14" ht="15" customHeight="1" x14ac:dyDescent="0.2">
      <c r="A982" s="152"/>
      <c r="B982" s="152"/>
      <c r="C982" s="152"/>
      <c r="D982" s="152"/>
      <c r="E982" s="153">
        <f>'2.40-a,b,c,d,e'!E982</f>
        <v>38198.166666666664</v>
      </c>
      <c r="F982" s="157">
        <f>'2.40-a,b,c,d,e'!F982</f>
        <v>43.799999237060497</v>
      </c>
      <c r="G982" s="157">
        <f>'2.40-a,b,c,d,e'!G982</f>
        <v>1049.9992370604971</v>
      </c>
      <c r="H982" s="157">
        <f t="shared" si="105"/>
        <v>9062.6159402519879</v>
      </c>
      <c r="I982" s="157">
        <f t="shared" si="106"/>
        <v>0</v>
      </c>
      <c r="J982" s="157">
        <f t="shared" si="107"/>
        <v>9062.6159402519879</v>
      </c>
      <c r="K982" s="157">
        <f t="shared" si="108"/>
        <v>899.99771118159788</v>
      </c>
      <c r="L982" s="157">
        <f t="shared" si="109"/>
        <v>8162.61822907039</v>
      </c>
      <c r="M982" s="167">
        <f t="shared" si="110"/>
        <v>0</v>
      </c>
      <c r="N982" s="167">
        <f t="shared" si="111"/>
        <v>0</v>
      </c>
    </row>
    <row r="983" spans="1:14" ht="15" customHeight="1" x14ac:dyDescent="0.2">
      <c r="A983" s="152"/>
      <c r="B983" s="152"/>
      <c r="C983" s="152"/>
      <c r="D983" s="152"/>
      <c r="E983" s="153">
        <f>'2.40-a,b,c,d,e'!E983</f>
        <v>38201.166666666664</v>
      </c>
      <c r="F983" s="157">
        <f>'2.40-a,b,c,d,e'!F983</f>
        <v>43.819999694824197</v>
      </c>
      <c r="G983" s="157">
        <f>'2.40-a,b,c,d,e'!G983</f>
        <v>20.000457763700297</v>
      </c>
      <c r="H983" s="157">
        <f t="shared" si="105"/>
        <v>8182.6186868340901</v>
      </c>
      <c r="I983" s="157">
        <f t="shared" si="106"/>
        <v>0</v>
      </c>
      <c r="J983" s="157">
        <f t="shared" si="107"/>
        <v>8182.6186868340901</v>
      </c>
      <c r="K983" s="157">
        <f t="shared" si="108"/>
        <v>20.000457763700069</v>
      </c>
      <c r="L983" s="157">
        <f t="shared" si="109"/>
        <v>8162.61822907039</v>
      </c>
      <c r="M983" s="167">
        <f t="shared" si="110"/>
        <v>0</v>
      </c>
      <c r="N983" s="167">
        <f t="shared" si="111"/>
        <v>0</v>
      </c>
    </row>
    <row r="984" spans="1:14" ht="15" customHeight="1" x14ac:dyDescent="0.2">
      <c r="A984" s="152"/>
      <c r="B984" s="152"/>
      <c r="C984" s="152"/>
      <c r="D984" s="152"/>
      <c r="E984" s="153">
        <f>'2.40-a,b,c,d,e'!E984</f>
        <v>38202.166666666664</v>
      </c>
      <c r="F984" s="157">
        <f>'2.40-a,b,c,d,e'!F984</f>
        <v>44.150001525878899</v>
      </c>
      <c r="G984" s="157">
        <f>'2.40-a,b,c,d,e'!G984</f>
        <v>330.00183105470171</v>
      </c>
      <c r="H984" s="157">
        <f t="shared" si="105"/>
        <v>8492.6200601250912</v>
      </c>
      <c r="I984" s="157">
        <f t="shared" si="106"/>
        <v>0</v>
      </c>
      <c r="J984" s="157">
        <f t="shared" si="107"/>
        <v>8492.6200601250912</v>
      </c>
      <c r="K984" s="157">
        <f t="shared" si="108"/>
        <v>330.00183105470114</v>
      </c>
      <c r="L984" s="157">
        <f t="shared" si="109"/>
        <v>8162.61822907039</v>
      </c>
      <c r="M984" s="167">
        <f t="shared" si="110"/>
        <v>0</v>
      </c>
      <c r="N984" s="167">
        <f t="shared" si="111"/>
        <v>0</v>
      </c>
    </row>
    <row r="985" spans="1:14" ht="15" customHeight="1" x14ac:dyDescent="0.2">
      <c r="A985" s="152"/>
      <c r="B985" s="152"/>
      <c r="C985" s="152"/>
      <c r="D985" s="152"/>
      <c r="E985" s="153">
        <f>'2.40-a,b,c,d,e'!E985</f>
        <v>38203.166666666664</v>
      </c>
      <c r="F985" s="157">
        <f>'2.40-a,b,c,d,e'!F985</f>
        <v>42.830001831054602</v>
      </c>
      <c r="G985" s="157">
        <f>'2.40-a,b,c,d,e'!G985</f>
        <v>-1319.999694824297</v>
      </c>
      <c r="H985" s="157">
        <f t="shared" si="105"/>
        <v>6842.6185342460931</v>
      </c>
      <c r="I985" s="157">
        <f t="shared" si="106"/>
        <v>0</v>
      </c>
      <c r="J985" s="157">
        <f t="shared" si="107"/>
        <v>6842.6185342460931</v>
      </c>
      <c r="K985" s="157">
        <f t="shared" si="108"/>
        <v>0</v>
      </c>
      <c r="L985" s="157">
        <f t="shared" si="109"/>
        <v>6842.6185342460931</v>
      </c>
      <c r="M985" s="167">
        <f t="shared" si="110"/>
        <v>0</v>
      </c>
      <c r="N985" s="167">
        <f t="shared" si="111"/>
        <v>0</v>
      </c>
    </row>
    <row r="986" spans="1:14" ht="15" customHeight="1" x14ac:dyDescent="0.2">
      <c r="A986" s="152"/>
      <c r="B986" s="152"/>
      <c r="C986" s="152"/>
      <c r="D986" s="152"/>
      <c r="E986" s="153">
        <f>'2.40-a,b,c,d,e'!E986</f>
        <v>38204.166666666664</v>
      </c>
      <c r="F986" s="157">
        <f>'2.40-a,b,c,d,e'!F986</f>
        <v>44.409999847412102</v>
      </c>
      <c r="G986" s="157">
        <f>'2.40-a,b,c,d,e'!G986</f>
        <v>1579.9980163575001</v>
      </c>
      <c r="H986" s="157">
        <f t="shared" si="105"/>
        <v>8422.6165506035941</v>
      </c>
      <c r="I986" s="157">
        <f t="shared" si="106"/>
        <v>0</v>
      </c>
      <c r="J986" s="157">
        <f t="shared" si="107"/>
        <v>8422.6165506035941</v>
      </c>
      <c r="K986" s="157">
        <f t="shared" si="108"/>
        <v>259.99832153320403</v>
      </c>
      <c r="L986" s="157">
        <f t="shared" si="109"/>
        <v>8162.61822907039</v>
      </c>
      <c r="M986" s="167">
        <f t="shared" si="110"/>
        <v>0</v>
      </c>
      <c r="N986" s="167">
        <f t="shared" si="111"/>
        <v>0</v>
      </c>
    </row>
    <row r="987" spans="1:14" ht="15" customHeight="1" x14ac:dyDescent="0.2">
      <c r="A987" s="152"/>
      <c r="B987" s="152"/>
      <c r="C987" s="152"/>
      <c r="D987" s="152"/>
      <c r="E987" s="153">
        <f>'2.40-a,b,c,d,e'!E987</f>
        <v>38205.166666666664</v>
      </c>
      <c r="F987" s="157">
        <f>'2.40-a,b,c,d,e'!F987</f>
        <v>43.950000762939403</v>
      </c>
      <c r="G987" s="157">
        <f>'2.40-a,b,c,d,e'!G987</f>
        <v>-459.99908447269888</v>
      </c>
      <c r="H987" s="157">
        <f t="shared" si="105"/>
        <v>7702.619144597691</v>
      </c>
      <c r="I987" s="157">
        <f t="shared" si="106"/>
        <v>0</v>
      </c>
      <c r="J987" s="157">
        <f t="shared" si="107"/>
        <v>7702.619144597691</v>
      </c>
      <c r="K987" s="157">
        <f t="shared" si="108"/>
        <v>0</v>
      </c>
      <c r="L987" s="157">
        <f t="shared" si="109"/>
        <v>7702.619144597691</v>
      </c>
      <c r="M987" s="167">
        <f t="shared" si="110"/>
        <v>0</v>
      </c>
      <c r="N987" s="167">
        <f t="shared" si="111"/>
        <v>0</v>
      </c>
    </row>
    <row r="988" spans="1:14" ht="15" customHeight="1" x14ac:dyDescent="0.2">
      <c r="A988" s="152"/>
      <c r="B988" s="152"/>
      <c r="C988" s="152"/>
      <c r="D988" s="152"/>
      <c r="E988" s="153">
        <f>'2.40-a,b,c,d,e'!E988</f>
        <v>38208.166666666664</v>
      </c>
      <c r="F988" s="157">
        <f>'2.40-a,b,c,d,e'!F988</f>
        <v>44.840000152587798</v>
      </c>
      <c r="G988" s="157">
        <f>'2.40-a,b,c,d,e'!G988</f>
        <v>889.99938964839487</v>
      </c>
      <c r="H988" s="157">
        <f t="shared" si="105"/>
        <v>8592.6185342460867</v>
      </c>
      <c r="I988" s="157">
        <f t="shared" si="106"/>
        <v>0</v>
      </c>
      <c r="J988" s="157">
        <f t="shared" si="107"/>
        <v>8592.6185342460867</v>
      </c>
      <c r="K988" s="157">
        <f t="shared" si="108"/>
        <v>430.00030517569667</v>
      </c>
      <c r="L988" s="157">
        <f t="shared" si="109"/>
        <v>8162.61822907039</v>
      </c>
      <c r="M988" s="167">
        <f t="shared" si="110"/>
        <v>0</v>
      </c>
      <c r="N988" s="167">
        <f t="shared" si="111"/>
        <v>0</v>
      </c>
    </row>
    <row r="989" spans="1:14" ht="15" customHeight="1" x14ac:dyDescent="0.2">
      <c r="A989" s="152"/>
      <c r="B989" s="152"/>
      <c r="C989" s="152"/>
      <c r="D989" s="152"/>
      <c r="E989" s="153">
        <f>'2.40-a,b,c,d,e'!E989</f>
        <v>38209.166666666664</v>
      </c>
      <c r="F989" s="157">
        <f>'2.40-a,b,c,d,e'!F989</f>
        <v>44.520000457763601</v>
      </c>
      <c r="G989" s="157">
        <f>'2.40-a,b,c,d,e'!G989</f>
        <v>-319.99969482419743</v>
      </c>
      <c r="H989" s="157">
        <f t="shared" si="105"/>
        <v>7842.6185342461922</v>
      </c>
      <c r="I989" s="157">
        <f t="shared" si="106"/>
        <v>0</v>
      </c>
      <c r="J989" s="157">
        <f t="shared" si="107"/>
        <v>7842.6185342461922</v>
      </c>
      <c r="K989" s="157">
        <f t="shared" si="108"/>
        <v>0</v>
      </c>
      <c r="L989" s="157">
        <f t="shared" si="109"/>
        <v>7842.6185342461922</v>
      </c>
      <c r="M989" s="167">
        <f t="shared" si="110"/>
        <v>0</v>
      </c>
      <c r="N989" s="167">
        <f t="shared" si="111"/>
        <v>0</v>
      </c>
    </row>
    <row r="990" spans="1:14" ht="15" customHeight="1" x14ac:dyDescent="0.2">
      <c r="A990" s="152"/>
      <c r="B990" s="152"/>
      <c r="C990" s="152"/>
      <c r="D990" s="152"/>
      <c r="E990" s="153">
        <f>'2.40-a,b,c,d,e'!E990</f>
        <v>38210.166666666664</v>
      </c>
      <c r="F990" s="157">
        <f>'2.40-a,b,c,d,e'!F990</f>
        <v>44.799999237060497</v>
      </c>
      <c r="G990" s="157">
        <f>'2.40-a,b,c,d,e'!G990</f>
        <v>279.99877929689632</v>
      </c>
      <c r="H990" s="157">
        <f t="shared" si="105"/>
        <v>8122.6173135430881</v>
      </c>
      <c r="I990" s="157">
        <f t="shared" si="106"/>
        <v>0</v>
      </c>
      <c r="J990" s="157">
        <f t="shared" si="107"/>
        <v>8122.6173135430881</v>
      </c>
      <c r="K990" s="157">
        <f t="shared" si="108"/>
        <v>0</v>
      </c>
      <c r="L990" s="157">
        <f t="shared" si="109"/>
        <v>8122.6173135430881</v>
      </c>
      <c r="M990" s="167">
        <f t="shared" si="110"/>
        <v>0</v>
      </c>
      <c r="N990" s="167">
        <f t="shared" si="111"/>
        <v>0</v>
      </c>
    </row>
    <row r="991" spans="1:14" ht="15" customHeight="1" x14ac:dyDescent="0.2">
      <c r="A991" s="152"/>
      <c r="B991" s="152"/>
      <c r="C991" s="152"/>
      <c r="D991" s="152"/>
      <c r="E991" s="153">
        <f>'2.40-a,b,c,d,e'!E991</f>
        <v>38211.166666666664</v>
      </c>
      <c r="F991" s="157">
        <f>'2.40-a,b,c,d,e'!F991</f>
        <v>45.5</v>
      </c>
      <c r="G991" s="157">
        <f>'2.40-a,b,c,d,e'!G991</f>
        <v>700.00076293950292</v>
      </c>
      <c r="H991" s="157">
        <f t="shared" si="105"/>
        <v>8822.6180764825913</v>
      </c>
      <c r="I991" s="157">
        <f t="shared" si="106"/>
        <v>0</v>
      </c>
      <c r="J991" s="157">
        <f t="shared" si="107"/>
        <v>8822.6180764825913</v>
      </c>
      <c r="K991" s="157">
        <f t="shared" si="108"/>
        <v>659.99984741220123</v>
      </c>
      <c r="L991" s="157">
        <f t="shared" si="109"/>
        <v>8162.61822907039</v>
      </c>
      <c r="M991" s="167">
        <f t="shared" si="110"/>
        <v>0</v>
      </c>
      <c r="N991" s="167">
        <f t="shared" si="111"/>
        <v>0</v>
      </c>
    </row>
    <row r="992" spans="1:14" ht="15" customHeight="1" x14ac:dyDescent="0.2">
      <c r="A992" s="152"/>
      <c r="B992" s="152"/>
      <c r="C992" s="152"/>
      <c r="D992" s="152"/>
      <c r="E992" s="153">
        <f>'2.40-a,b,c,d,e'!E992</f>
        <v>38212.166666666664</v>
      </c>
      <c r="F992" s="157">
        <f>'2.40-a,b,c,d,e'!F992</f>
        <v>46.580001831054602</v>
      </c>
      <c r="G992" s="157">
        <f>'2.40-a,b,c,d,e'!G992</f>
        <v>1080.0018310546022</v>
      </c>
      <c r="H992" s="157">
        <f t="shared" si="105"/>
        <v>9242.620060124993</v>
      </c>
      <c r="I992" s="157">
        <f t="shared" si="106"/>
        <v>0</v>
      </c>
      <c r="J992" s="157">
        <f t="shared" si="107"/>
        <v>9242.620060124993</v>
      </c>
      <c r="K992" s="157">
        <f t="shared" si="108"/>
        <v>1080.0018310546029</v>
      </c>
      <c r="L992" s="157">
        <f t="shared" si="109"/>
        <v>8162.61822907039</v>
      </c>
      <c r="M992" s="167">
        <f t="shared" si="110"/>
        <v>0</v>
      </c>
      <c r="N992" s="167">
        <f t="shared" si="111"/>
        <v>0</v>
      </c>
    </row>
    <row r="993" spans="1:14" ht="15" customHeight="1" x14ac:dyDescent="0.2">
      <c r="A993" s="152"/>
      <c r="B993" s="152"/>
      <c r="C993" s="152"/>
      <c r="D993" s="152"/>
      <c r="E993" s="153">
        <f>'2.40-a,b,c,d,e'!E993</f>
        <v>38215.166666666664</v>
      </c>
      <c r="F993" s="157">
        <f>'2.40-a,b,c,d,e'!F993</f>
        <v>46.049999237060497</v>
      </c>
      <c r="G993" s="157">
        <f>'2.40-a,b,c,d,e'!G993</f>
        <v>-530.00259399410515</v>
      </c>
      <c r="H993" s="157">
        <f t="shared" si="105"/>
        <v>7632.6156350762849</v>
      </c>
      <c r="I993" s="157">
        <f t="shared" si="106"/>
        <v>0</v>
      </c>
      <c r="J993" s="157">
        <f t="shared" si="107"/>
        <v>7632.6156350762849</v>
      </c>
      <c r="K993" s="157">
        <f t="shared" si="108"/>
        <v>0</v>
      </c>
      <c r="L993" s="157">
        <f t="shared" si="109"/>
        <v>7632.6156350762849</v>
      </c>
      <c r="M993" s="167">
        <f t="shared" si="110"/>
        <v>0</v>
      </c>
      <c r="N993" s="167">
        <f t="shared" si="111"/>
        <v>0</v>
      </c>
    </row>
    <row r="994" spans="1:14" ht="15" customHeight="1" x14ac:dyDescent="0.2">
      <c r="A994" s="152"/>
      <c r="B994" s="152"/>
      <c r="C994" s="152"/>
      <c r="D994" s="152"/>
      <c r="E994" s="153">
        <f>'2.40-a,b,c,d,e'!E994</f>
        <v>38216.166666666664</v>
      </c>
      <c r="F994" s="157">
        <f>'2.40-a,b,c,d,e'!F994</f>
        <v>46.75</v>
      </c>
      <c r="G994" s="157">
        <f>'2.40-a,b,c,d,e'!G994</f>
        <v>700.00076293950292</v>
      </c>
      <c r="H994" s="157">
        <f t="shared" si="105"/>
        <v>8332.6163980157871</v>
      </c>
      <c r="I994" s="157">
        <f t="shared" si="106"/>
        <v>0</v>
      </c>
      <c r="J994" s="157">
        <f t="shared" si="107"/>
        <v>8332.6163980157871</v>
      </c>
      <c r="K994" s="157">
        <f t="shared" si="108"/>
        <v>169.99816894539708</v>
      </c>
      <c r="L994" s="157">
        <f t="shared" si="109"/>
        <v>8162.61822907039</v>
      </c>
      <c r="M994" s="167">
        <f t="shared" si="110"/>
        <v>0</v>
      </c>
      <c r="N994" s="167">
        <f t="shared" si="111"/>
        <v>0</v>
      </c>
    </row>
    <row r="995" spans="1:14" ht="15" customHeight="1" x14ac:dyDescent="0.2">
      <c r="A995" s="152"/>
      <c r="B995" s="152"/>
      <c r="C995" s="152"/>
      <c r="D995" s="152"/>
      <c r="E995" s="153">
        <f>'2.40-a,b,c,d,e'!E995</f>
        <v>38217.166666666664</v>
      </c>
      <c r="F995" s="157">
        <f>'2.40-a,b,c,d,e'!F995</f>
        <v>47.270000457763601</v>
      </c>
      <c r="G995" s="157">
        <f>'2.40-a,b,c,d,e'!G995</f>
        <v>520.00045776360082</v>
      </c>
      <c r="H995" s="157">
        <f t="shared" si="105"/>
        <v>8682.6186868339901</v>
      </c>
      <c r="I995" s="157">
        <f t="shared" si="106"/>
        <v>0</v>
      </c>
      <c r="J995" s="157">
        <f t="shared" si="107"/>
        <v>8682.6186868339901</v>
      </c>
      <c r="K995" s="157">
        <f t="shared" si="108"/>
        <v>520.00045776360002</v>
      </c>
      <c r="L995" s="157">
        <f t="shared" si="109"/>
        <v>8162.61822907039</v>
      </c>
      <c r="M995" s="167">
        <f t="shared" si="110"/>
        <v>0</v>
      </c>
      <c r="N995" s="167">
        <f t="shared" si="111"/>
        <v>0</v>
      </c>
    </row>
    <row r="996" spans="1:14" ht="15" customHeight="1" x14ac:dyDescent="0.2">
      <c r="A996" s="152"/>
      <c r="B996" s="152"/>
      <c r="C996" s="152"/>
      <c r="D996" s="152"/>
      <c r="E996" s="153">
        <f>'2.40-a,b,c,d,e'!E996</f>
        <v>38218.166666666664</v>
      </c>
      <c r="F996" s="157">
        <f>'2.40-a,b,c,d,e'!F996</f>
        <v>48.700000762939403</v>
      </c>
      <c r="G996" s="157">
        <f>'2.40-a,b,c,d,e'!G996</f>
        <v>1430.0003051758026</v>
      </c>
      <c r="H996" s="157">
        <f t="shared" si="105"/>
        <v>9592.6185342461922</v>
      </c>
      <c r="I996" s="157">
        <f t="shared" si="106"/>
        <v>0</v>
      </c>
      <c r="J996" s="157">
        <f t="shared" si="107"/>
        <v>9592.6185342461922</v>
      </c>
      <c r="K996" s="157">
        <f t="shared" si="108"/>
        <v>1430.0003051758022</v>
      </c>
      <c r="L996" s="157">
        <f t="shared" si="109"/>
        <v>8162.61822907039</v>
      </c>
      <c r="M996" s="167">
        <f t="shared" si="110"/>
        <v>0</v>
      </c>
      <c r="N996" s="167">
        <f t="shared" si="111"/>
        <v>0</v>
      </c>
    </row>
    <row r="997" spans="1:14" ht="15" customHeight="1" x14ac:dyDescent="0.2">
      <c r="A997" s="152"/>
      <c r="B997" s="152"/>
      <c r="C997" s="152"/>
      <c r="D997" s="152"/>
      <c r="E997" s="153">
        <f>'2.40-a,b,c,d,e'!E997</f>
        <v>38219.166666666664</v>
      </c>
      <c r="F997" s="157">
        <f>'2.40-a,b,c,d,e'!F997</f>
        <v>47.860000610351499</v>
      </c>
      <c r="G997" s="157">
        <f>'2.40-a,b,c,d,e'!G997</f>
        <v>-840.00015258790484</v>
      </c>
      <c r="H997" s="157">
        <f t="shared" si="105"/>
        <v>7322.6180764824849</v>
      </c>
      <c r="I997" s="157">
        <f t="shared" si="106"/>
        <v>0</v>
      </c>
      <c r="J997" s="157">
        <f t="shared" si="107"/>
        <v>7322.6180764824849</v>
      </c>
      <c r="K997" s="157">
        <f t="shared" si="108"/>
        <v>0</v>
      </c>
      <c r="L997" s="157">
        <f t="shared" si="109"/>
        <v>7322.6180764824849</v>
      </c>
      <c r="M997" s="167">
        <f t="shared" si="110"/>
        <v>0</v>
      </c>
      <c r="N997" s="167">
        <f t="shared" si="111"/>
        <v>0</v>
      </c>
    </row>
    <row r="998" spans="1:14" ht="15" customHeight="1" x14ac:dyDescent="0.2">
      <c r="A998" s="152"/>
      <c r="B998" s="152"/>
      <c r="C998" s="152"/>
      <c r="D998" s="152"/>
      <c r="E998" s="153">
        <f>'2.40-a,b,c,d,e'!E998</f>
        <v>38222.166666666664</v>
      </c>
      <c r="F998" s="157">
        <f>'2.40-a,b,c,d,e'!F998</f>
        <v>46.049999237060497</v>
      </c>
      <c r="G998" s="157">
        <f>'2.40-a,b,c,d,e'!G998</f>
        <v>-1810.0013732910015</v>
      </c>
      <c r="H998" s="157">
        <f t="shared" si="105"/>
        <v>5512.6167031914829</v>
      </c>
      <c r="I998" s="157">
        <f t="shared" si="106"/>
        <v>2650.0015258789072</v>
      </c>
      <c r="J998" s="157">
        <f t="shared" si="107"/>
        <v>8162.61822907039</v>
      </c>
      <c r="K998" s="157">
        <f t="shared" si="108"/>
        <v>0</v>
      </c>
      <c r="L998" s="157">
        <f t="shared" si="109"/>
        <v>8162.61822907039</v>
      </c>
      <c r="M998" s="167">
        <f t="shared" si="110"/>
        <v>1</v>
      </c>
      <c r="N998" s="167">
        <f t="shared" si="111"/>
        <v>0</v>
      </c>
    </row>
    <row r="999" spans="1:14" ht="15" customHeight="1" x14ac:dyDescent="0.2">
      <c r="A999" s="152"/>
      <c r="B999" s="152"/>
      <c r="C999" s="152"/>
      <c r="D999" s="152"/>
      <c r="E999" s="153">
        <f>'2.40-a,b,c,d,e'!E999</f>
        <v>38223.166666666664</v>
      </c>
      <c r="F999" s="157">
        <f>'2.40-a,b,c,d,e'!F999</f>
        <v>45.209999084472599</v>
      </c>
      <c r="G999" s="157">
        <f>'2.40-a,b,c,d,e'!G999</f>
        <v>-840.00015258789767</v>
      </c>
      <c r="H999" s="157">
        <f t="shared" si="105"/>
        <v>7322.6180764824921</v>
      </c>
      <c r="I999" s="157">
        <f t="shared" si="106"/>
        <v>0</v>
      </c>
      <c r="J999" s="157">
        <f t="shared" si="107"/>
        <v>7322.6180764824921</v>
      </c>
      <c r="K999" s="157">
        <f t="shared" si="108"/>
        <v>0</v>
      </c>
      <c r="L999" s="157">
        <f t="shared" si="109"/>
        <v>7322.6180764824921</v>
      </c>
      <c r="M999" s="167">
        <f t="shared" si="110"/>
        <v>0</v>
      </c>
      <c r="N999" s="167">
        <f t="shared" si="111"/>
        <v>0</v>
      </c>
    </row>
    <row r="1000" spans="1:14" ht="15" customHeight="1" x14ac:dyDescent="0.2">
      <c r="A1000" s="152"/>
      <c r="B1000" s="152"/>
      <c r="C1000" s="152"/>
      <c r="D1000" s="152"/>
      <c r="E1000" s="153">
        <f>'2.40-a,b,c,d,e'!E1000</f>
        <v>38224.166666666664</v>
      </c>
      <c r="F1000" s="157">
        <f>'2.40-a,b,c,d,e'!F1000</f>
        <v>43.470001220703097</v>
      </c>
      <c r="G1000" s="157">
        <f>'2.40-a,b,c,d,e'!G1000</f>
        <v>-1739.9978637695028</v>
      </c>
      <c r="H1000" s="157">
        <f t="shared" si="105"/>
        <v>5582.6202127129891</v>
      </c>
      <c r="I1000" s="157">
        <f t="shared" si="106"/>
        <v>2579.998016357401</v>
      </c>
      <c r="J1000" s="157">
        <f t="shared" si="107"/>
        <v>8162.61822907039</v>
      </c>
      <c r="K1000" s="157">
        <f t="shared" si="108"/>
        <v>0</v>
      </c>
      <c r="L1000" s="157">
        <f t="shared" si="109"/>
        <v>8162.61822907039</v>
      </c>
      <c r="M1000" s="167">
        <f t="shared" si="110"/>
        <v>1</v>
      </c>
      <c r="N1000" s="167">
        <f t="shared" si="111"/>
        <v>0</v>
      </c>
    </row>
    <row r="1001" spans="1:14" ht="15" customHeight="1" x14ac:dyDescent="0.2">
      <c r="A1001" s="152"/>
      <c r="B1001" s="152"/>
      <c r="C1001" s="152"/>
      <c r="D1001" s="152"/>
      <c r="E1001" s="153">
        <f>'2.40-a,b,c,d,e'!E1001</f>
        <v>38225.166666666664</v>
      </c>
      <c r="F1001" s="157">
        <f>'2.40-a,b,c,d,e'!F1001</f>
        <v>43.099998474121001</v>
      </c>
      <c r="G1001" s="157">
        <f>'2.40-a,b,c,d,e'!G1001</f>
        <v>-370.0027465820952</v>
      </c>
      <c r="H1001" s="157">
        <f t="shared" si="105"/>
        <v>7792.6154824882951</v>
      </c>
      <c r="I1001" s="157">
        <f t="shared" si="106"/>
        <v>0</v>
      </c>
      <c r="J1001" s="157">
        <f t="shared" si="107"/>
        <v>7792.6154824882951</v>
      </c>
      <c r="K1001" s="157">
        <f t="shared" si="108"/>
        <v>0</v>
      </c>
      <c r="L1001" s="157">
        <f t="shared" si="109"/>
        <v>7792.6154824882951</v>
      </c>
      <c r="M1001" s="167">
        <f t="shared" si="110"/>
        <v>0</v>
      </c>
      <c r="N1001" s="167">
        <f t="shared" si="111"/>
        <v>0</v>
      </c>
    </row>
    <row r="1002" spans="1:14" ht="15" customHeight="1" x14ac:dyDescent="0.2">
      <c r="A1002" s="152"/>
      <c r="B1002" s="152"/>
      <c r="C1002" s="152"/>
      <c r="D1002" s="152"/>
      <c r="E1002" s="153">
        <f>'2.40-a,b,c,d,e'!E1002</f>
        <v>38226.166666666664</v>
      </c>
      <c r="F1002" s="157">
        <f>'2.40-a,b,c,d,e'!F1002</f>
        <v>43.180000305175703</v>
      </c>
      <c r="G1002" s="157">
        <f>'2.40-a,b,c,d,e'!G1002</f>
        <v>80.001831054701711</v>
      </c>
      <c r="H1002" s="157">
        <f t="shared" si="105"/>
        <v>7872.6173135429972</v>
      </c>
      <c r="I1002" s="157">
        <f t="shared" si="106"/>
        <v>0</v>
      </c>
      <c r="J1002" s="157">
        <f t="shared" si="107"/>
        <v>7872.6173135429972</v>
      </c>
      <c r="K1002" s="157">
        <f t="shared" si="108"/>
        <v>0</v>
      </c>
      <c r="L1002" s="157">
        <f t="shared" si="109"/>
        <v>7872.6173135429972</v>
      </c>
      <c r="M1002" s="167">
        <f t="shared" si="110"/>
        <v>0</v>
      </c>
      <c r="N1002" s="167">
        <f t="shared" si="111"/>
        <v>0</v>
      </c>
    </row>
    <row r="1003" spans="1:14" ht="15" customHeight="1" x14ac:dyDescent="0.2">
      <c r="A1003" s="152"/>
      <c r="B1003" s="152"/>
      <c r="C1003" s="152"/>
      <c r="D1003" s="152"/>
      <c r="E1003" s="153">
        <f>'2.40-a,b,c,d,e'!E1003</f>
        <v>38229.166666666664</v>
      </c>
      <c r="F1003" s="157">
        <f>'2.40-a,b,c,d,e'!F1003</f>
        <v>42.279998779296797</v>
      </c>
      <c r="G1003" s="157">
        <f>'2.40-a,b,c,d,e'!G1003</f>
        <v>-900.00152587890625</v>
      </c>
      <c r="H1003" s="157">
        <f t="shared" si="105"/>
        <v>6972.6157876640909</v>
      </c>
      <c r="I1003" s="157">
        <f t="shared" si="106"/>
        <v>0</v>
      </c>
      <c r="J1003" s="157">
        <f t="shared" si="107"/>
        <v>6972.6157876640909</v>
      </c>
      <c r="K1003" s="157">
        <f t="shared" si="108"/>
        <v>0</v>
      </c>
      <c r="L1003" s="157">
        <f t="shared" si="109"/>
        <v>6972.6157876640909</v>
      </c>
      <c r="M1003" s="167">
        <f t="shared" si="110"/>
        <v>0</v>
      </c>
      <c r="N1003" s="167">
        <f t="shared" si="111"/>
        <v>0</v>
      </c>
    </row>
    <row r="1004" spans="1:14" ht="15" customHeight="1" x14ac:dyDescent="0.2">
      <c r="A1004" s="152"/>
      <c r="B1004" s="152"/>
      <c r="C1004" s="152"/>
      <c r="D1004" s="152"/>
      <c r="E1004" s="153">
        <f>'2.40-a,b,c,d,e'!E1004</f>
        <v>38230.166666666664</v>
      </c>
      <c r="F1004" s="157">
        <f>'2.40-a,b,c,d,e'!F1004</f>
        <v>42.119998931884702</v>
      </c>
      <c r="G1004" s="157">
        <f>'2.40-a,b,c,d,e'!G1004</f>
        <v>-159.99984741209516</v>
      </c>
      <c r="H1004" s="157">
        <f t="shared" si="105"/>
        <v>6812.6159402519961</v>
      </c>
      <c r="I1004" s="157">
        <f t="shared" si="106"/>
        <v>0</v>
      </c>
      <c r="J1004" s="157">
        <f t="shared" si="107"/>
        <v>6812.6159402519961</v>
      </c>
      <c r="K1004" s="157">
        <f t="shared" si="108"/>
        <v>0</v>
      </c>
      <c r="L1004" s="157">
        <f t="shared" si="109"/>
        <v>6812.6159402519961</v>
      </c>
      <c r="M1004" s="167">
        <f t="shared" si="110"/>
        <v>0</v>
      </c>
      <c r="N1004" s="167">
        <f t="shared" si="111"/>
        <v>0</v>
      </c>
    </row>
    <row r="1005" spans="1:14" ht="15" customHeight="1" x14ac:dyDescent="0.2">
      <c r="A1005" s="152"/>
      <c r="B1005" s="152"/>
      <c r="C1005" s="152"/>
      <c r="D1005" s="152"/>
      <c r="E1005" s="153">
        <f>'2.40-a,b,c,d,e'!E1005</f>
        <v>38231.166666666664</v>
      </c>
      <c r="F1005" s="157">
        <f>'2.40-a,b,c,d,e'!F1005</f>
        <v>44</v>
      </c>
      <c r="G1005" s="157">
        <f>'2.40-a,b,c,d,e'!G1005</f>
        <v>1880.0010681152983</v>
      </c>
      <c r="H1005" s="157">
        <f t="shared" si="105"/>
        <v>8692.6170083672951</v>
      </c>
      <c r="I1005" s="157">
        <f t="shared" si="106"/>
        <v>0</v>
      </c>
      <c r="J1005" s="157">
        <f t="shared" si="107"/>
        <v>8692.6170083672951</v>
      </c>
      <c r="K1005" s="157">
        <f t="shared" si="108"/>
        <v>529.99877929690501</v>
      </c>
      <c r="L1005" s="157">
        <f t="shared" si="109"/>
        <v>8162.61822907039</v>
      </c>
      <c r="M1005" s="167">
        <f t="shared" si="110"/>
        <v>0</v>
      </c>
      <c r="N1005" s="167">
        <f t="shared" si="111"/>
        <v>0</v>
      </c>
    </row>
    <row r="1006" spans="1:14" ht="15" customHeight="1" x14ac:dyDescent="0.2">
      <c r="A1006" s="152"/>
      <c r="B1006" s="152"/>
      <c r="C1006" s="152"/>
      <c r="D1006" s="152"/>
      <c r="E1006" s="153">
        <f>'2.40-a,b,c,d,e'!E1006</f>
        <v>38232.166666666664</v>
      </c>
      <c r="F1006" s="157">
        <f>'2.40-a,b,c,d,e'!F1006</f>
        <v>44.060001373291001</v>
      </c>
      <c r="G1006" s="157">
        <f>'2.40-a,b,c,d,e'!G1006</f>
        <v>60.001373291001414</v>
      </c>
      <c r="H1006" s="157">
        <f t="shared" si="105"/>
        <v>8222.619602361392</v>
      </c>
      <c r="I1006" s="157">
        <f t="shared" si="106"/>
        <v>0</v>
      </c>
      <c r="J1006" s="157">
        <f t="shared" si="107"/>
        <v>8222.619602361392</v>
      </c>
      <c r="K1006" s="157">
        <f t="shared" si="108"/>
        <v>60.001373291001983</v>
      </c>
      <c r="L1006" s="157">
        <f t="shared" si="109"/>
        <v>8162.61822907039</v>
      </c>
      <c r="M1006" s="167">
        <f t="shared" si="110"/>
        <v>0</v>
      </c>
      <c r="N1006" s="167">
        <f t="shared" si="111"/>
        <v>0</v>
      </c>
    </row>
    <row r="1007" spans="1:14" ht="15" customHeight="1" x14ac:dyDescent="0.2">
      <c r="A1007" s="152"/>
      <c r="B1007" s="152"/>
      <c r="C1007" s="152"/>
      <c r="D1007" s="152"/>
      <c r="E1007" s="153">
        <f>'2.40-a,b,c,d,e'!E1007</f>
        <v>38233.166666666664</v>
      </c>
      <c r="F1007" s="157">
        <f>'2.40-a,b,c,d,e'!F1007</f>
        <v>43.990001678466797</v>
      </c>
      <c r="G1007" s="157">
        <f>'2.40-a,b,c,d,e'!G1007</f>
        <v>-69.999694824204539</v>
      </c>
      <c r="H1007" s="157">
        <f t="shared" si="105"/>
        <v>8092.6185342461858</v>
      </c>
      <c r="I1007" s="157">
        <f t="shared" si="106"/>
        <v>0</v>
      </c>
      <c r="J1007" s="157">
        <f t="shared" si="107"/>
        <v>8092.6185342461858</v>
      </c>
      <c r="K1007" s="157">
        <f t="shared" si="108"/>
        <v>0</v>
      </c>
      <c r="L1007" s="157">
        <f t="shared" si="109"/>
        <v>8092.6185342461858</v>
      </c>
      <c r="M1007" s="167">
        <f t="shared" si="110"/>
        <v>0</v>
      </c>
      <c r="N1007" s="167">
        <f t="shared" si="111"/>
        <v>0</v>
      </c>
    </row>
    <row r="1008" spans="1:14" ht="15" customHeight="1" x14ac:dyDescent="0.2">
      <c r="A1008" s="152"/>
      <c r="B1008" s="152"/>
      <c r="C1008" s="152"/>
      <c r="D1008" s="152"/>
      <c r="E1008" s="153">
        <f>'2.40-a,b,c,d,e'!E1008</f>
        <v>38237.166666666664</v>
      </c>
      <c r="F1008" s="157">
        <f>'2.40-a,b,c,d,e'!F1008</f>
        <v>43.310001373291001</v>
      </c>
      <c r="G1008" s="157">
        <f>'2.40-a,b,c,d,e'!G1008</f>
        <v>-680.00030517579546</v>
      </c>
      <c r="H1008" s="157">
        <f t="shared" si="105"/>
        <v>7412.61822907039</v>
      </c>
      <c r="I1008" s="157">
        <f t="shared" si="106"/>
        <v>0</v>
      </c>
      <c r="J1008" s="157">
        <f t="shared" si="107"/>
        <v>7412.61822907039</v>
      </c>
      <c r="K1008" s="157">
        <f t="shared" si="108"/>
        <v>0</v>
      </c>
      <c r="L1008" s="157">
        <f t="shared" si="109"/>
        <v>7412.61822907039</v>
      </c>
      <c r="M1008" s="167">
        <f t="shared" si="110"/>
        <v>0</v>
      </c>
      <c r="N1008" s="167">
        <f t="shared" si="111"/>
        <v>0</v>
      </c>
    </row>
    <row r="1009" spans="1:14" ht="15" customHeight="1" x14ac:dyDescent="0.2">
      <c r="A1009" s="152"/>
      <c r="B1009" s="152"/>
      <c r="C1009" s="152"/>
      <c r="D1009" s="152"/>
      <c r="E1009" s="153">
        <f>'2.40-a,b,c,d,e'!E1009</f>
        <v>38238.166666666664</v>
      </c>
      <c r="F1009" s="157">
        <f>'2.40-a,b,c,d,e'!F1009</f>
        <v>42.770000457763601</v>
      </c>
      <c r="G1009" s="157">
        <f>'2.40-a,b,c,d,e'!G1009</f>
        <v>-540.00091552740059</v>
      </c>
      <c r="H1009" s="157">
        <f t="shared" si="105"/>
        <v>6872.617313542989</v>
      </c>
      <c r="I1009" s="157">
        <f t="shared" si="106"/>
        <v>0</v>
      </c>
      <c r="J1009" s="157">
        <f t="shared" si="107"/>
        <v>6872.617313542989</v>
      </c>
      <c r="K1009" s="157">
        <f t="shared" si="108"/>
        <v>0</v>
      </c>
      <c r="L1009" s="157">
        <f t="shared" si="109"/>
        <v>6872.617313542989</v>
      </c>
      <c r="M1009" s="167">
        <f t="shared" si="110"/>
        <v>0</v>
      </c>
      <c r="N1009" s="167">
        <f t="shared" si="111"/>
        <v>0</v>
      </c>
    </row>
    <row r="1010" spans="1:14" ht="15" customHeight="1" x14ac:dyDescent="0.2">
      <c r="A1010" s="152"/>
      <c r="B1010" s="152"/>
      <c r="C1010" s="152"/>
      <c r="D1010" s="152"/>
      <c r="E1010" s="153">
        <f>'2.40-a,b,c,d,e'!E1010</f>
        <v>38239.166666666664</v>
      </c>
      <c r="F1010" s="157">
        <f>'2.40-a,b,c,d,e'!F1010</f>
        <v>44.610000610351499</v>
      </c>
      <c r="G1010" s="157">
        <f>'2.40-a,b,c,d,e'!G1010</f>
        <v>1840.0001525878977</v>
      </c>
      <c r="H1010" s="157">
        <f t="shared" si="105"/>
        <v>8712.6174661308869</v>
      </c>
      <c r="I1010" s="157">
        <f t="shared" si="106"/>
        <v>0</v>
      </c>
      <c r="J1010" s="157">
        <f t="shared" si="107"/>
        <v>8712.6174661308869</v>
      </c>
      <c r="K1010" s="157">
        <f t="shared" si="108"/>
        <v>549.99923706049685</v>
      </c>
      <c r="L1010" s="157">
        <f t="shared" si="109"/>
        <v>8162.61822907039</v>
      </c>
      <c r="M1010" s="167">
        <f t="shared" si="110"/>
        <v>0</v>
      </c>
      <c r="N1010" s="167">
        <f t="shared" si="111"/>
        <v>0</v>
      </c>
    </row>
    <row r="1011" spans="1:14" ht="15" customHeight="1" x14ac:dyDescent="0.2">
      <c r="A1011" s="152"/>
      <c r="B1011" s="152"/>
      <c r="C1011" s="152"/>
      <c r="D1011" s="152"/>
      <c r="E1011" s="153">
        <f>'2.40-a,b,c,d,e'!E1011</f>
        <v>38240.166666666664</v>
      </c>
      <c r="F1011" s="157">
        <f>'2.40-a,b,c,d,e'!F1011</f>
        <v>42.810001373291001</v>
      </c>
      <c r="G1011" s="157">
        <f>'2.40-a,b,c,d,e'!G1011</f>
        <v>-1799.9992370604971</v>
      </c>
      <c r="H1011" s="157">
        <f t="shared" si="105"/>
        <v>6362.6189920098932</v>
      </c>
      <c r="I1011" s="157">
        <f t="shared" si="106"/>
        <v>0</v>
      </c>
      <c r="J1011" s="157">
        <f t="shared" si="107"/>
        <v>6362.6189920098932</v>
      </c>
      <c r="K1011" s="157">
        <f t="shared" si="108"/>
        <v>0</v>
      </c>
      <c r="L1011" s="157">
        <f t="shared" si="109"/>
        <v>6362.6189920098932</v>
      </c>
      <c r="M1011" s="167">
        <f t="shared" si="110"/>
        <v>0</v>
      </c>
      <c r="N1011" s="167">
        <f t="shared" si="111"/>
        <v>0</v>
      </c>
    </row>
    <row r="1012" spans="1:14" ht="15" customHeight="1" x14ac:dyDescent="0.2">
      <c r="A1012" s="152"/>
      <c r="B1012" s="152"/>
      <c r="C1012" s="152"/>
      <c r="D1012" s="152"/>
      <c r="E1012" s="153">
        <f>'2.40-a,b,c,d,e'!E1012</f>
        <v>38243.166666666664</v>
      </c>
      <c r="F1012" s="157">
        <f>'2.40-a,b,c,d,e'!F1012</f>
        <v>43.869998931884702</v>
      </c>
      <c r="G1012" s="157">
        <f>'2.40-a,b,c,d,e'!G1012</f>
        <v>1059.9975585937002</v>
      </c>
      <c r="H1012" s="157">
        <f t="shared" si="105"/>
        <v>7422.6165506035932</v>
      </c>
      <c r="I1012" s="157">
        <f t="shared" si="106"/>
        <v>0</v>
      </c>
      <c r="J1012" s="157">
        <f t="shared" si="107"/>
        <v>7422.6165506035932</v>
      </c>
      <c r="K1012" s="157">
        <f t="shared" si="108"/>
        <v>0</v>
      </c>
      <c r="L1012" s="157">
        <f t="shared" si="109"/>
        <v>7422.6165506035932</v>
      </c>
      <c r="M1012" s="167">
        <f t="shared" si="110"/>
        <v>0</v>
      </c>
      <c r="N1012" s="167">
        <f t="shared" si="111"/>
        <v>0</v>
      </c>
    </row>
    <row r="1013" spans="1:14" ht="15" customHeight="1" x14ac:dyDescent="0.2">
      <c r="A1013" s="152"/>
      <c r="B1013" s="152"/>
      <c r="C1013" s="152"/>
      <c r="D1013" s="152"/>
      <c r="E1013" s="153">
        <f>'2.40-a,b,c,d,e'!E1013</f>
        <v>38244.166666666664</v>
      </c>
      <c r="F1013" s="157">
        <f>'2.40-a,b,c,d,e'!F1013</f>
        <v>44.389999389648402</v>
      </c>
      <c r="G1013" s="157">
        <f>'2.40-a,b,c,d,e'!G1013</f>
        <v>520.0004577637003</v>
      </c>
      <c r="H1013" s="157">
        <f t="shared" si="105"/>
        <v>7942.6170083672932</v>
      </c>
      <c r="I1013" s="157">
        <f t="shared" si="106"/>
        <v>0</v>
      </c>
      <c r="J1013" s="157">
        <f t="shared" si="107"/>
        <v>7942.6170083672932</v>
      </c>
      <c r="K1013" s="157">
        <f t="shared" si="108"/>
        <v>0</v>
      </c>
      <c r="L1013" s="157">
        <f t="shared" si="109"/>
        <v>7942.6170083672932</v>
      </c>
      <c r="M1013" s="167">
        <f t="shared" si="110"/>
        <v>0</v>
      </c>
      <c r="N1013" s="167">
        <f t="shared" si="111"/>
        <v>0</v>
      </c>
    </row>
    <row r="1014" spans="1:14" ht="15" customHeight="1" x14ac:dyDescent="0.2">
      <c r="A1014" s="152"/>
      <c r="B1014" s="152"/>
      <c r="C1014" s="152"/>
      <c r="D1014" s="152"/>
      <c r="E1014" s="153">
        <f>'2.40-a,b,c,d,e'!E1014</f>
        <v>38245.166666666664</v>
      </c>
      <c r="F1014" s="157">
        <f>'2.40-a,b,c,d,e'!F1014</f>
        <v>43.580001831054602</v>
      </c>
      <c r="G1014" s="157">
        <f>'2.40-a,b,c,d,e'!G1014</f>
        <v>-809.99755859379979</v>
      </c>
      <c r="H1014" s="157">
        <f t="shared" si="105"/>
        <v>7132.6194497734932</v>
      </c>
      <c r="I1014" s="157">
        <f t="shared" si="106"/>
        <v>0</v>
      </c>
      <c r="J1014" s="157">
        <f t="shared" si="107"/>
        <v>7132.6194497734932</v>
      </c>
      <c r="K1014" s="157">
        <f t="shared" si="108"/>
        <v>0</v>
      </c>
      <c r="L1014" s="157">
        <f t="shared" si="109"/>
        <v>7132.6194497734932</v>
      </c>
      <c r="M1014" s="167">
        <f t="shared" si="110"/>
        <v>0</v>
      </c>
      <c r="N1014" s="167">
        <f t="shared" si="111"/>
        <v>0</v>
      </c>
    </row>
    <row r="1015" spans="1:14" ht="15" customHeight="1" x14ac:dyDescent="0.2">
      <c r="A1015" s="152"/>
      <c r="B1015" s="152"/>
      <c r="C1015" s="152"/>
      <c r="D1015" s="152"/>
      <c r="E1015" s="153">
        <f>'2.40-a,b,c,d,e'!E1015</f>
        <v>38246.166666666664</v>
      </c>
      <c r="F1015" s="157">
        <f>'2.40-a,b,c,d,e'!F1015</f>
        <v>43.880001068115199</v>
      </c>
      <c r="G1015" s="157">
        <f>'2.40-a,b,c,d,e'!G1015</f>
        <v>299.99923706059661</v>
      </c>
      <c r="H1015" s="157">
        <f t="shared" si="105"/>
        <v>7432.6186868340901</v>
      </c>
      <c r="I1015" s="157">
        <f t="shared" si="106"/>
        <v>0</v>
      </c>
      <c r="J1015" s="157">
        <f t="shared" si="107"/>
        <v>7432.6186868340901</v>
      </c>
      <c r="K1015" s="157">
        <f t="shared" si="108"/>
        <v>0</v>
      </c>
      <c r="L1015" s="157">
        <f t="shared" si="109"/>
        <v>7432.6186868340901</v>
      </c>
      <c r="M1015" s="167">
        <f t="shared" si="110"/>
        <v>0</v>
      </c>
      <c r="N1015" s="167">
        <f t="shared" si="111"/>
        <v>0</v>
      </c>
    </row>
    <row r="1016" spans="1:14" ht="15" customHeight="1" x14ac:dyDescent="0.2">
      <c r="A1016" s="152"/>
      <c r="B1016" s="152"/>
      <c r="C1016" s="152"/>
      <c r="D1016" s="152"/>
      <c r="E1016" s="153">
        <f>'2.40-a,b,c,d,e'!E1016</f>
        <v>38247.166666666664</v>
      </c>
      <c r="F1016" s="157">
        <f>'2.40-a,b,c,d,e'!F1016</f>
        <v>45.590000152587798</v>
      </c>
      <c r="G1016" s="157">
        <f>'2.40-a,b,c,d,e'!G1016</f>
        <v>1709.9990844725994</v>
      </c>
      <c r="H1016" s="157">
        <f t="shared" si="105"/>
        <v>9142.61777130669</v>
      </c>
      <c r="I1016" s="157">
        <f t="shared" si="106"/>
        <v>0</v>
      </c>
      <c r="J1016" s="157">
        <f t="shared" si="107"/>
        <v>9142.61777130669</v>
      </c>
      <c r="K1016" s="157">
        <f t="shared" si="108"/>
        <v>979.99954223629993</v>
      </c>
      <c r="L1016" s="157">
        <f t="shared" si="109"/>
        <v>8162.61822907039</v>
      </c>
      <c r="M1016" s="167">
        <f t="shared" si="110"/>
        <v>0</v>
      </c>
      <c r="N1016" s="167">
        <f t="shared" si="111"/>
        <v>0</v>
      </c>
    </row>
    <row r="1017" spans="1:14" ht="15" customHeight="1" x14ac:dyDescent="0.2">
      <c r="A1017" s="152"/>
      <c r="B1017" s="152"/>
      <c r="C1017" s="152"/>
      <c r="D1017" s="152"/>
      <c r="E1017" s="153">
        <f>'2.40-a,b,c,d,e'!E1017</f>
        <v>38250.166666666664</v>
      </c>
      <c r="F1017" s="157">
        <f>'2.40-a,b,c,d,e'!F1017</f>
        <v>46.349998474121001</v>
      </c>
      <c r="G1017" s="157">
        <f>'2.40-a,b,c,d,e'!G1017</f>
        <v>759.99832153320313</v>
      </c>
      <c r="H1017" s="157">
        <f t="shared" si="105"/>
        <v>8922.6165506035941</v>
      </c>
      <c r="I1017" s="157">
        <f t="shared" si="106"/>
        <v>0</v>
      </c>
      <c r="J1017" s="157">
        <f t="shared" si="107"/>
        <v>8922.6165506035941</v>
      </c>
      <c r="K1017" s="157">
        <f t="shared" si="108"/>
        <v>759.99832153320403</v>
      </c>
      <c r="L1017" s="157">
        <f t="shared" si="109"/>
        <v>8162.61822907039</v>
      </c>
      <c r="M1017" s="167">
        <f t="shared" si="110"/>
        <v>0</v>
      </c>
      <c r="N1017" s="167">
        <f t="shared" si="111"/>
        <v>0</v>
      </c>
    </row>
    <row r="1018" spans="1:14" ht="15" customHeight="1" x14ac:dyDescent="0.2">
      <c r="A1018" s="152"/>
      <c r="B1018" s="152"/>
      <c r="C1018" s="152"/>
      <c r="D1018" s="152"/>
      <c r="E1018" s="153">
        <f>'2.40-a,b,c,d,e'!E1018</f>
        <v>38251.166666666664</v>
      </c>
      <c r="F1018" s="157">
        <f>'2.40-a,b,c,d,e'!F1018</f>
        <v>47.099998474121001</v>
      </c>
      <c r="G1018" s="157">
        <f>'2.40-a,b,c,d,e'!G1018</f>
        <v>750</v>
      </c>
      <c r="H1018" s="157">
        <f t="shared" si="105"/>
        <v>8912.618229070391</v>
      </c>
      <c r="I1018" s="157">
        <f t="shared" si="106"/>
        <v>0</v>
      </c>
      <c r="J1018" s="157">
        <f t="shared" si="107"/>
        <v>8912.618229070391</v>
      </c>
      <c r="K1018" s="157">
        <f t="shared" si="108"/>
        <v>750.00000000000091</v>
      </c>
      <c r="L1018" s="157">
        <f t="shared" si="109"/>
        <v>8162.61822907039</v>
      </c>
      <c r="M1018" s="167">
        <f t="shared" si="110"/>
        <v>0</v>
      </c>
      <c r="N1018" s="167">
        <f t="shared" si="111"/>
        <v>0</v>
      </c>
    </row>
    <row r="1019" spans="1:14" ht="15" customHeight="1" x14ac:dyDescent="0.2">
      <c r="A1019" s="152"/>
      <c r="B1019" s="152"/>
      <c r="C1019" s="152"/>
      <c r="D1019" s="152"/>
      <c r="E1019" s="153">
        <f>'2.40-a,b,c,d,e'!E1019</f>
        <v>38252.166666666664</v>
      </c>
      <c r="F1019" s="157">
        <f>'2.40-a,b,c,d,e'!F1019</f>
        <v>48.349998474121001</v>
      </c>
      <c r="G1019" s="157">
        <f>'2.40-a,b,c,d,e'!G1019</f>
        <v>1250</v>
      </c>
      <c r="H1019" s="157">
        <f t="shared" si="105"/>
        <v>9412.618229070391</v>
      </c>
      <c r="I1019" s="157">
        <f t="shared" si="106"/>
        <v>0</v>
      </c>
      <c r="J1019" s="157">
        <f t="shared" si="107"/>
        <v>9412.618229070391</v>
      </c>
      <c r="K1019" s="157">
        <f t="shared" si="108"/>
        <v>1250.0000000000009</v>
      </c>
      <c r="L1019" s="157">
        <f t="shared" si="109"/>
        <v>8162.61822907039</v>
      </c>
      <c r="M1019" s="167">
        <f t="shared" si="110"/>
        <v>0</v>
      </c>
      <c r="N1019" s="167">
        <f t="shared" si="111"/>
        <v>0</v>
      </c>
    </row>
    <row r="1020" spans="1:14" ht="15" customHeight="1" x14ac:dyDescent="0.2">
      <c r="A1020" s="152"/>
      <c r="B1020" s="152"/>
      <c r="C1020" s="152"/>
      <c r="D1020" s="152"/>
      <c r="E1020" s="153">
        <f>'2.40-a,b,c,d,e'!E1020</f>
        <v>38253.166666666664</v>
      </c>
      <c r="F1020" s="157">
        <f>'2.40-a,b,c,d,e'!F1020</f>
        <v>48.459999084472599</v>
      </c>
      <c r="G1020" s="157">
        <f>'2.40-a,b,c,d,e'!G1020</f>
        <v>110.00061035159803</v>
      </c>
      <c r="H1020" s="157">
        <f t="shared" si="105"/>
        <v>8272.618839421988</v>
      </c>
      <c r="I1020" s="157">
        <f t="shared" si="106"/>
        <v>0</v>
      </c>
      <c r="J1020" s="157">
        <f t="shared" si="107"/>
        <v>8272.618839421988</v>
      </c>
      <c r="K1020" s="157">
        <f t="shared" si="108"/>
        <v>110.00061035159797</v>
      </c>
      <c r="L1020" s="157">
        <f t="shared" si="109"/>
        <v>8162.61822907039</v>
      </c>
      <c r="M1020" s="167">
        <f t="shared" si="110"/>
        <v>0</v>
      </c>
      <c r="N1020" s="167">
        <f t="shared" si="111"/>
        <v>0</v>
      </c>
    </row>
    <row r="1021" spans="1:14" ht="15" customHeight="1" x14ac:dyDescent="0.2">
      <c r="A1021" s="152"/>
      <c r="B1021" s="152"/>
      <c r="C1021" s="152"/>
      <c r="D1021" s="152"/>
      <c r="E1021" s="153">
        <f>'2.40-a,b,c,d,e'!E1021</f>
        <v>38254.166666666664</v>
      </c>
      <c r="F1021" s="157">
        <f>'2.40-a,b,c,d,e'!F1021</f>
        <v>48.880001068115199</v>
      </c>
      <c r="G1021" s="157">
        <f>'2.40-a,b,c,d,e'!G1021</f>
        <v>420.00198364259944</v>
      </c>
      <c r="H1021" s="157">
        <f t="shared" si="105"/>
        <v>8582.6202127129891</v>
      </c>
      <c r="I1021" s="157">
        <f t="shared" si="106"/>
        <v>0</v>
      </c>
      <c r="J1021" s="157">
        <f t="shared" si="107"/>
        <v>8582.6202127129891</v>
      </c>
      <c r="K1021" s="157">
        <f t="shared" si="108"/>
        <v>420.00198364259904</v>
      </c>
      <c r="L1021" s="157">
        <f t="shared" si="109"/>
        <v>8162.61822907039</v>
      </c>
      <c r="M1021" s="167">
        <f t="shared" si="110"/>
        <v>0</v>
      </c>
      <c r="N1021" s="167">
        <f t="shared" si="111"/>
        <v>0</v>
      </c>
    </row>
    <row r="1022" spans="1:14" ht="15" customHeight="1" x14ac:dyDescent="0.2">
      <c r="A1022" s="152"/>
      <c r="B1022" s="152"/>
      <c r="C1022" s="152"/>
      <c r="D1022" s="152"/>
      <c r="E1022" s="153">
        <f>'2.40-a,b,c,d,e'!E1022</f>
        <v>38257.166666666664</v>
      </c>
      <c r="F1022" s="157">
        <f>'2.40-a,b,c,d,e'!F1022</f>
        <v>49.639999389648402</v>
      </c>
      <c r="G1022" s="157">
        <f>'2.40-a,b,c,d,e'!G1022</f>
        <v>759.99832153320313</v>
      </c>
      <c r="H1022" s="157">
        <f t="shared" si="105"/>
        <v>8922.6165506035941</v>
      </c>
      <c r="I1022" s="157">
        <f t="shared" si="106"/>
        <v>0</v>
      </c>
      <c r="J1022" s="157">
        <f t="shared" si="107"/>
        <v>8922.6165506035941</v>
      </c>
      <c r="K1022" s="157">
        <f t="shared" si="108"/>
        <v>759.99832153320403</v>
      </c>
      <c r="L1022" s="157">
        <f t="shared" si="109"/>
        <v>8162.61822907039</v>
      </c>
      <c r="M1022" s="167">
        <f t="shared" si="110"/>
        <v>0</v>
      </c>
      <c r="N1022" s="167">
        <f t="shared" si="111"/>
        <v>0</v>
      </c>
    </row>
    <row r="1023" spans="1:14" ht="15" customHeight="1" x14ac:dyDescent="0.2">
      <c r="A1023" s="152"/>
      <c r="B1023" s="152"/>
      <c r="C1023" s="152"/>
      <c r="D1023" s="152"/>
      <c r="E1023" s="153">
        <f>'2.40-a,b,c,d,e'!E1023</f>
        <v>38258.166666666664</v>
      </c>
      <c r="F1023" s="157">
        <f>'2.40-a,b,c,d,e'!F1023</f>
        <v>49.900001525878899</v>
      </c>
      <c r="G1023" s="157">
        <f>'2.40-a,b,c,d,e'!G1023</f>
        <v>260.00213623049717</v>
      </c>
      <c r="H1023" s="157">
        <f t="shared" si="105"/>
        <v>8422.620365300887</v>
      </c>
      <c r="I1023" s="157">
        <f t="shared" si="106"/>
        <v>0</v>
      </c>
      <c r="J1023" s="157">
        <f t="shared" si="107"/>
        <v>8422.620365300887</v>
      </c>
      <c r="K1023" s="157">
        <f t="shared" si="108"/>
        <v>260.00213623049694</v>
      </c>
      <c r="L1023" s="157">
        <f t="shared" si="109"/>
        <v>8162.61822907039</v>
      </c>
      <c r="M1023" s="167">
        <f t="shared" si="110"/>
        <v>0</v>
      </c>
      <c r="N1023" s="167">
        <f t="shared" si="111"/>
        <v>0</v>
      </c>
    </row>
    <row r="1024" spans="1:14" ht="15" customHeight="1" x14ac:dyDescent="0.2">
      <c r="A1024" s="152"/>
      <c r="B1024" s="152"/>
      <c r="C1024" s="152"/>
      <c r="D1024" s="152"/>
      <c r="E1024" s="153">
        <f>'2.40-a,b,c,d,e'!E1024</f>
        <v>38259.166666666664</v>
      </c>
      <c r="F1024" s="157">
        <f>'2.40-a,b,c,d,e'!F1024</f>
        <v>49.509998321533203</v>
      </c>
      <c r="G1024" s="157">
        <f>'2.40-a,b,c,d,e'!G1024</f>
        <v>-390.00320434569602</v>
      </c>
      <c r="H1024" s="157">
        <f t="shared" si="105"/>
        <v>7772.6150247246942</v>
      </c>
      <c r="I1024" s="157">
        <f t="shared" si="106"/>
        <v>0</v>
      </c>
      <c r="J1024" s="157">
        <f t="shared" si="107"/>
        <v>7772.6150247246942</v>
      </c>
      <c r="K1024" s="157">
        <f t="shared" si="108"/>
        <v>0</v>
      </c>
      <c r="L1024" s="157">
        <f t="shared" si="109"/>
        <v>7772.6150247246942</v>
      </c>
      <c r="M1024" s="167">
        <f t="shared" si="110"/>
        <v>0</v>
      </c>
      <c r="N1024" s="167">
        <f t="shared" si="111"/>
        <v>0</v>
      </c>
    </row>
    <row r="1025" spans="1:14" ht="15" customHeight="1" x14ac:dyDescent="0.2">
      <c r="A1025" s="152"/>
      <c r="B1025" s="152"/>
      <c r="C1025" s="152"/>
      <c r="D1025" s="152"/>
      <c r="E1025" s="153">
        <f>'2.40-a,b,c,d,e'!E1025</f>
        <v>38260.166666666664</v>
      </c>
      <c r="F1025" s="157">
        <f>'2.40-a,b,c,d,e'!F1025</f>
        <v>49.639999389648402</v>
      </c>
      <c r="G1025" s="157">
        <f>'2.40-a,b,c,d,e'!G1025</f>
        <v>130.00106811519885</v>
      </c>
      <c r="H1025" s="157">
        <f t="shared" si="105"/>
        <v>7902.6160928398931</v>
      </c>
      <c r="I1025" s="157">
        <f t="shared" si="106"/>
        <v>0</v>
      </c>
      <c r="J1025" s="157">
        <f t="shared" si="107"/>
        <v>7902.6160928398931</v>
      </c>
      <c r="K1025" s="157">
        <f t="shared" si="108"/>
        <v>0</v>
      </c>
      <c r="L1025" s="157">
        <f t="shared" si="109"/>
        <v>7902.6160928398931</v>
      </c>
      <c r="M1025" s="167">
        <f t="shared" si="110"/>
        <v>0</v>
      </c>
      <c r="N1025" s="167">
        <f t="shared" si="111"/>
        <v>0</v>
      </c>
    </row>
    <row r="1026" spans="1:14" ht="15" customHeight="1" x14ac:dyDescent="0.2">
      <c r="A1026" s="152"/>
      <c r="B1026" s="152"/>
      <c r="C1026" s="152"/>
      <c r="D1026" s="152"/>
      <c r="E1026" s="153">
        <f>'2.40-a,b,c,d,e'!E1026</f>
        <v>38261.166666666664</v>
      </c>
      <c r="F1026" s="157">
        <f>'2.40-a,b,c,d,e'!F1026</f>
        <v>50.119998931884702</v>
      </c>
      <c r="G1026" s="157">
        <f>'2.40-a,b,c,d,e'!G1026</f>
        <v>479.9995422362997</v>
      </c>
      <c r="H1026" s="157">
        <f t="shared" si="105"/>
        <v>8382.6156350761921</v>
      </c>
      <c r="I1026" s="157">
        <f t="shared" si="106"/>
        <v>0</v>
      </c>
      <c r="J1026" s="157">
        <f t="shared" si="107"/>
        <v>8382.6156350761921</v>
      </c>
      <c r="K1026" s="157">
        <f t="shared" si="108"/>
        <v>219.99740600580208</v>
      </c>
      <c r="L1026" s="157">
        <f t="shared" si="109"/>
        <v>8162.61822907039</v>
      </c>
      <c r="M1026" s="167">
        <f t="shared" si="110"/>
        <v>0</v>
      </c>
      <c r="N1026" s="167">
        <f t="shared" si="111"/>
        <v>0</v>
      </c>
    </row>
    <row r="1027" spans="1:14" ht="15" customHeight="1" x14ac:dyDescent="0.2">
      <c r="A1027" s="152"/>
      <c r="B1027" s="152"/>
      <c r="C1027" s="152"/>
      <c r="D1027" s="152"/>
      <c r="E1027" s="153">
        <f>'2.40-a,b,c,d,e'!E1027</f>
        <v>38264.166666666664</v>
      </c>
      <c r="F1027" s="157">
        <f>'2.40-a,b,c,d,e'!F1027</f>
        <v>49.909999847412102</v>
      </c>
      <c r="G1027" s="157">
        <f>'2.40-a,b,c,d,e'!G1027</f>
        <v>-209.99908447259941</v>
      </c>
      <c r="H1027" s="157">
        <f t="shared" si="105"/>
        <v>7952.6191445977911</v>
      </c>
      <c r="I1027" s="157">
        <f t="shared" si="106"/>
        <v>0</v>
      </c>
      <c r="J1027" s="157">
        <f t="shared" si="107"/>
        <v>7952.6191445977911</v>
      </c>
      <c r="K1027" s="157">
        <f t="shared" si="108"/>
        <v>0</v>
      </c>
      <c r="L1027" s="157">
        <f t="shared" si="109"/>
        <v>7952.6191445977911</v>
      </c>
      <c r="M1027" s="167">
        <f t="shared" si="110"/>
        <v>0</v>
      </c>
      <c r="N1027" s="167">
        <f t="shared" si="111"/>
        <v>0</v>
      </c>
    </row>
    <row r="1028" spans="1:14" ht="15" customHeight="1" x14ac:dyDescent="0.2">
      <c r="A1028" s="152"/>
      <c r="B1028" s="152"/>
      <c r="C1028" s="152"/>
      <c r="D1028" s="152"/>
      <c r="E1028" s="153">
        <f>'2.40-a,b,c,d,e'!E1028</f>
        <v>38265.166666666664</v>
      </c>
      <c r="F1028" s="157">
        <f>'2.40-a,b,c,d,e'!F1028</f>
        <v>51.090000152587798</v>
      </c>
      <c r="G1028" s="157">
        <f>'2.40-a,b,c,d,e'!G1028</f>
        <v>1180.000305175696</v>
      </c>
      <c r="H1028" s="157">
        <f t="shared" ref="H1028:H1091" si="112">L1027+G1028</f>
        <v>9132.6194497734868</v>
      </c>
      <c r="I1028" s="157">
        <f t="shared" ref="I1028:I1091" si="113">IF(H1028&lt;$B$13,$B$14-H1028,0)</f>
        <v>0</v>
      </c>
      <c r="J1028" s="157">
        <f t="shared" ref="J1028:J1091" si="114">H1028+I1028</f>
        <v>9132.6194497734868</v>
      </c>
      <c r="K1028" s="157">
        <f t="shared" ref="K1028:K1091" si="115">MAX(J1028-$B$14,0)</f>
        <v>970.00122070309681</v>
      </c>
      <c r="L1028" s="157">
        <f t="shared" ref="L1028:L1091" si="116">J1028-K1028</f>
        <v>8162.61822907039</v>
      </c>
      <c r="M1028" s="167">
        <f t="shared" ref="M1028:M1091" si="117">IF(I1028&gt;0,1,0)</f>
        <v>0</v>
      </c>
      <c r="N1028" s="167">
        <f t="shared" ref="N1028:N1091" si="118">IF(H1028&lt;0,1,0)</f>
        <v>0</v>
      </c>
    </row>
    <row r="1029" spans="1:14" ht="15" customHeight="1" x14ac:dyDescent="0.2">
      <c r="A1029" s="152"/>
      <c r="B1029" s="152"/>
      <c r="C1029" s="152"/>
      <c r="D1029" s="152"/>
      <c r="E1029" s="153">
        <f>'2.40-a,b,c,d,e'!E1029</f>
        <v>38266.166666666664</v>
      </c>
      <c r="F1029" s="157">
        <f>'2.40-a,b,c,d,e'!F1029</f>
        <v>52.020000457763601</v>
      </c>
      <c r="G1029" s="157">
        <f>'2.40-a,b,c,d,e'!G1029</f>
        <v>930.00030517580262</v>
      </c>
      <c r="H1029" s="157">
        <f t="shared" si="112"/>
        <v>9092.6185342461922</v>
      </c>
      <c r="I1029" s="157">
        <f t="shared" si="113"/>
        <v>0</v>
      </c>
      <c r="J1029" s="157">
        <f t="shared" si="114"/>
        <v>9092.6185342461922</v>
      </c>
      <c r="K1029" s="157">
        <f t="shared" si="115"/>
        <v>930.00030517580217</v>
      </c>
      <c r="L1029" s="157">
        <f t="shared" si="116"/>
        <v>8162.61822907039</v>
      </c>
      <c r="M1029" s="167">
        <f t="shared" si="117"/>
        <v>0</v>
      </c>
      <c r="N1029" s="167">
        <f t="shared" si="118"/>
        <v>0</v>
      </c>
    </row>
    <row r="1030" spans="1:14" ht="15" customHeight="1" x14ac:dyDescent="0.2">
      <c r="A1030" s="152"/>
      <c r="B1030" s="152"/>
      <c r="C1030" s="152"/>
      <c r="D1030" s="152"/>
      <c r="E1030" s="153">
        <f>'2.40-a,b,c,d,e'!E1030</f>
        <v>38267.166666666664</v>
      </c>
      <c r="F1030" s="157">
        <f>'2.40-a,b,c,d,e'!F1030</f>
        <v>52.669998168945298</v>
      </c>
      <c r="G1030" s="157">
        <f>'2.40-a,b,c,d,e'!G1030</f>
        <v>649.99771118169747</v>
      </c>
      <c r="H1030" s="157">
        <f t="shared" si="112"/>
        <v>8812.615940252088</v>
      </c>
      <c r="I1030" s="157">
        <f t="shared" si="113"/>
        <v>0</v>
      </c>
      <c r="J1030" s="157">
        <f t="shared" si="114"/>
        <v>8812.615940252088</v>
      </c>
      <c r="K1030" s="157">
        <f t="shared" si="115"/>
        <v>649.99771118169792</v>
      </c>
      <c r="L1030" s="157">
        <f t="shared" si="116"/>
        <v>8162.61822907039</v>
      </c>
      <c r="M1030" s="167">
        <f t="shared" si="117"/>
        <v>0</v>
      </c>
      <c r="N1030" s="167">
        <f t="shared" si="118"/>
        <v>0</v>
      </c>
    </row>
    <row r="1031" spans="1:14" ht="15" customHeight="1" x14ac:dyDescent="0.2">
      <c r="A1031" s="152"/>
      <c r="B1031" s="152"/>
      <c r="C1031" s="152"/>
      <c r="D1031" s="152"/>
      <c r="E1031" s="153">
        <f>'2.40-a,b,c,d,e'!E1031</f>
        <v>38268.166666666664</v>
      </c>
      <c r="F1031" s="157">
        <f>'2.40-a,b,c,d,e'!F1031</f>
        <v>53.310001373291001</v>
      </c>
      <c r="G1031" s="157">
        <f>'2.40-a,b,c,d,e'!G1031</f>
        <v>640.00320434570313</v>
      </c>
      <c r="H1031" s="157">
        <f t="shared" si="112"/>
        <v>8802.6214334160941</v>
      </c>
      <c r="I1031" s="157">
        <f t="shared" si="113"/>
        <v>0</v>
      </c>
      <c r="J1031" s="157">
        <f t="shared" si="114"/>
        <v>8802.6214334160941</v>
      </c>
      <c r="K1031" s="157">
        <f t="shared" si="115"/>
        <v>640.00320434570403</v>
      </c>
      <c r="L1031" s="157">
        <f t="shared" si="116"/>
        <v>8162.61822907039</v>
      </c>
      <c r="M1031" s="167">
        <f t="shared" si="117"/>
        <v>0</v>
      </c>
      <c r="N1031" s="167">
        <f t="shared" si="118"/>
        <v>0</v>
      </c>
    </row>
    <row r="1032" spans="1:14" ht="15" customHeight="1" x14ac:dyDescent="0.2">
      <c r="A1032" s="152"/>
      <c r="B1032" s="152"/>
      <c r="C1032" s="152"/>
      <c r="D1032" s="152"/>
      <c r="E1032" s="153">
        <f>'2.40-a,b,c,d,e'!E1032</f>
        <v>38271.166666666664</v>
      </c>
      <c r="F1032" s="157">
        <f>'2.40-a,b,c,d,e'!F1032</f>
        <v>53.639999389648402</v>
      </c>
      <c r="G1032" s="157">
        <f>'2.40-a,b,c,d,e'!G1032</f>
        <v>329.99801635740056</v>
      </c>
      <c r="H1032" s="157">
        <f t="shared" si="112"/>
        <v>8492.616245427791</v>
      </c>
      <c r="I1032" s="157">
        <f t="shared" si="113"/>
        <v>0</v>
      </c>
      <c r="J1032" s="157">
        <f t="shared" si="114"/>
        <v>8492.616245427791</v>
      </c>
      <c r="K1032" s="157">
        <f t="shared" si="115"/>
        <v>329.99801635740096</v>
      </c>
      <c r="L1032" s="157">
        <f t="shared" si="116"/>
        <v>8162.61822907039</v>
      </c>
      <c r="M1032" s="167">
        <f t="shared" si="117"/>
        <v>0</v>
      </c>
      <c r="N1032" s="167">
        <f t="shared" si="118"/>
        <v>0</v>
      </c>
    </row>
    <row r="1033" spans="1:14" ht="15" customHeight="1" x14ac:dyDescent="0.2">
      <c r="A1033" s="152"/>
      <c r="B1033" s="152"/>
      <c r="C1033" s="152"/>
      <c r="D1033" s="152"/>
      <c r="E1033" s="153">
        <f>'2.40-a,b,c,d,e'!E1033</f>
        <v>38272.166666666664</v>
      </c>
      <c r="F1033" s="157">
        <f>'2.40-a,b,c,d,e'!F1033</f>
        <v>52.509998321533203</v>
      </c>
      <c r="G1033" s="157">
        <f>'2.40-a,b,c,d,e'!G1033</f>
        <v>-1130.0010681151989</v>
      </c>
      <c r="H1033" s="157">
        <f t="shared" si="112"/>
        <v>7032.6171609551911</v>
      </c>
      <c r="I1033" s="157">
        <f t="shared" si="113"/>
        <v>0</v>
      </c>
      <c r="J1033" s="157">
        <f t="shared" si="114"/>
        <v>7032.6171609551911</v>
      </c>
      <c r="K1033" s="157">
        <f t="shared" si="115"/>
        <v>0</v>
      </c>
      <c r="L1033" s="157">
        <f t="shared" si="116"/>
        <v>7032.6171609551911</v>
      </c>
      <c r="M1033" s="167">
        <f t="shared" si="117"/>
        <v>0</v>
      </c>
      <c r="N1033" s="167">
        <f t="shared" si="118"/>
        <v>0</v>
      </c>
    </row>
    <row r="1034" spans="1:14" ht="15" customHeight="1" x14ac:dyDescent="0.2">
      <c r="A1034" s="152"/>
      <c r="B1034" s="152"/>
      <c r="C1034" s="152"/>
      <c r="D1034" s="152"/>
      <c r="E1034" s="153">
        <f>'2.40-a,b,c,d,e'!E1034</f>
        <v>38273.166666666664</v>
      </c>
      <c r="F1034" s="157">
        <f>'2.40-a,b,c,d,e'!F1034</f>
        <v>53.639999389648402</v>
      </c>
      <c r="G1034" s="157">
        <f>'2.40-a,b,c,d,e'!G1034</f>
        <v>1130.0010681151989</v>
      </c>
      <c r="H1034" s="157">
        <f t="shared" si="112"/>
        <v>8162.61822907039</v>
      </c>
      <c r="I1034" s="157">
        <f t="shared" si="113"/>
        <v>0</v>
      </c>
      <c r="J1034" s="157">
        <f t="shared" si="114"/>
        <v>8162.61822907039</v>
      </c>
      <c r="K1034" s="157">
        <f t="shared" si="115"/>
        <v>0</v>
      </c>
      <c r="L1034" s="157">
        <f t="shared" si="116"/>
        <v>8162.61822907039</v>
      </c>
      <c r="M1034" s="167">
        <f t="shared" si="117"/>
        <v>0</v>
      </c>
      <c r="N1034" s="167">
        <f t="shared" si="118"/>
        <v>0</v>
      </c>
    </row>
    <row r="1035" spans="1:14" ht="15" customHeight="1" x14ac:dyDescent="0.2">
      <c r="A1035" s="152"/>
      <c r="B1035" s="152"/>
      <c r="C1035" s="152"/>
      <c r="D1035" s="152"/>
      <c r="E1035" s="153">
        <f>'2.40-a,b,c,d,e'!E1035</f>
        <v>38274.166666666664</v>
      </c>
      <c r="F1035" s="157">
        <f>'2.40-a,b,c,d,e'!F1035</f>
        <v>54.759998321533203</v>
      </c>
      <c r="G1035" s="157">
        <f>'2.40-a,b,c,d,e'!G1035</f>
        <v>1119.9989318848011</v>
      </c>
      <c r="H1035" s="157">
        <f t="shared" si="112"/>
        <v>9282.6171609551911</v>
      </c>
      <c r="I1035" s="157">
        <f t="shared" si="113"/>
        <v>0</v>
      </c>
      <c r="J1035" s="157">
        <f t="shared" si="114"/>
        <v>9282.6171609551911</v>
      </c>
      <c r="K1035" s="157">
        <f t="shared" si="115"/>
        <v>1119.9989318848011</v>
      </c>
      <c r="L1035" s="157">
        <f t="shared" si="116"/>
        <v>8162.61822907039</v>
      </c>
      <c r="M1035" s="167">
        <f t="shared" si="117"/>
        <v>0</v>
      </c>
      <c r="N1035" s="167">
        <f t="shared" si="118"/>
        <v>0</v>
      </c>
    </row>
    <row r="1036" spans="1:14" ht="15" customHeight="1" x14ac:dyDescent="0.2">
      <c r="A1036" s="152"/>
      <c r="B1036" s="152"/>
      <c r="C1036" s="152"/>
      <c r="D1036" s="152"/>
      <c r="E1036" s="153">
        <f>'2.40-a,b,c,d,e'!E1036</f>
        <v>38275.166666666664</v>
      </c>
      <c r="F1036" s="157">
        <f>'2.40-a,b,c,d,e'!F1036</f>
        <v>54.930000305175703</v>
      </c>
      <c r="G1036" s="157">
        <f>'2.40-a,b,c,d,e'!G1036</f>
        <v>170.00198364249997</v>
      </c>
      <c r="H1036" s="157">
        <f t="shared" si="112"/>
        <v>8332.6202127128909</v>
      </c>
      <c r="I1036" s="157">
        <f t="shared" si="113"/>
        <v>0</v>
      </c>
      <c r="J1036" s="157">
        <f t="shared" si="114"/>
        <v>8332.6202127128909</v>
      </c>
      <c r="K1036" s="157">
        <f t="shared" si="115"/>
        <v>170.00198364250082</v>
      </c>
      <c r="L1036" s="157">
        <f t="shared" si="116"/>
        <v>8162.61822907039</v>
      </c>
      <c r="M1036" s="167">
        <f t="shared" si="117"/>
        <v>0</v>
      </c>
      <c r="N1036" s="167">
        <f t="shared" si="118"/>
        <v>0</v>
      </c>
    </row>
    <row r="1037" spans="1:14" ht="15" customHeight="1" x14ac:dyDescent="0.2">
      <c r="A1037" s="152"/>
      <c r="B1037" s="152"/>
      <c r="C1037" s="152"/>
      <c r="D1037" s="152"/>
      <c r="E1037" s="153">
        <f>'2.40-a,b,c,d,e'!E1037</f>
        <v>38278.166666666664</v>
      </c>
      <c r="F1037" s="157">
        <f>'2.40-a,b,c,d,e'!F1037</f>
        <v>53.669998168945298</v>
      </c>
      <c r="G1037" s="157">
        <f>'2.40-a,b,c,d,e'!G1037</f>
        <v>-1260.0021362304049</v>
      </c>
      <c r="H1037" s="157">
        <f t="shared" si="112"/>
        <v>6902.616092839985</v>
      </c>
      <c r="I1037" s="157">
        <f t="shared" si="113"/>
        <v>0</v>
      </c>
      <c r="J1037" s="157">
        <f t="shared" si="114"/>
        <v>6902.616092839985</v>
      </c>
      <c r="K1037" s="157">
        <f t="shared" si="115"/>
        <v>0</v>
      </c>
      <c r="L1037" s="157">
        <f t="shared" si="116"/>
        <v>6902.616092839985</v>
      </c>
      <c r="M1037" s="167">
        <f t="shared" si="117"/>
        <v>0</v>
      </c>
      <c r="N1037" s="167">
        <f t="shared" si="118"/>
        <v>0</v>
      </c>
    </row>
    <row r="1038" spans="1:14" ht="15" customHeight="1" x14ac:dyDescent="0.2">
      <c r="A1038" s="152"/>
      <c r="B1038" s="152"/>
      <c r="C1038" s="152"/>
      <c r="D1038" s="152"/>
      <c r="E1038" s="153">
        <f>'2.40-a,b,c,d,e'!E1038</f>
        <v>38279.166666666664</v>
      </c>
      <c r="F1038" s="157">
        <f>'2.40-a,b,c,d,e'!F1038</f>
        <v>53.290000915527301</v>
      </c>
      <c r="G1038" s="157">
        <f>'2.40-a,b,c,d,e'!G1038</f>
        <v>-379.99725341799717</v>
      </c>
      <c r="H1038" s="157">
        <f t="shared" si="112"/>
        <v>6522.618839421988</v>
      </c>
      <c r="I1038" s="157">
        <f t="shared" si="113"/>
        <v>0</v>
      </c>
      <c r="J1038" s="157">
        <f t="shared" si="114"/>
        <v>6522.618839421988</v>
      </c>
      <c r="K1038" s="157">
        <f t="shared" si="115"/>
        <v>0</v>
      </c>
      <c r="L1038" s="157">
        <f t="shared" si="116"/>
        <v>6522.618839421988</v>
      </c>
      <c r="M1038" s="167">
        <f t="shared" si="117"/>
        <v>0</v>
      </c>
      <c r="N1038" s="167">
        <f t="shared" si="118"/>
        <v>0</v>
      </c>
    </row>
    <row r="1039" spans="1:14" ht="15" customHeight="1" x14ac:dyDescent="0.2">
      <c r="A1039" s="152"/>
      <c r="B1039" s="152"/>
      <c r="C1039" s="152"/>
      <c r="D1039" s="152"/>
      <c r="E1039" s="153">
        <f>'2.40-a,b,c,d,e'!E1039</f>
        <v>38280.166666666664</v>
      </c>
      <c r="F1039" s="157">
        <f>'2.40-a,b,c,d,e'!F1039</f>
        <v>54.919998168945298</v>
      </c>
      <c r="G1039" s="157">
        <f>'2.40-a,b,c,d,e'!G1039</f>
        <v>1629.9972534179972</v>
      </c>
      <c r="H1039" s="157">
        <f t="shared" si="112"/>
        <v>8152.616092839985</v>
      </c>
      <c r="I1039" s="157">
        <f t="shared" si="113"/>
        <v>0</v>
      </c>
      <c r="J1039" s="157">
        <f t="shared" si="114"/>
        <v>8152.616092839985</v>
      </c>
      <c r="K1039" s="157">
        <f t="shared" si="115"/>
        <v>0</v>
      </c>
      <c r="L1039" s="157">
        <f t="shared" si="116"/>
        <v>8152.616092839985</v>
      </c>
      <c r="M1039" s="167">
        <f t="shared" si="117"/>
        <v>0</v>
      </c>
      <c r="N1039" s="167">
        <f t="shared" si="118"/>
        <v>0</v>
      </c>
    </row>
    <row r="1040" spans="1:14" ht="15" customHeight="1" x14ac:dyDescent="0.2">
      <c r="A1040" s="152"/>
      <c r="B1040" s="152"/>
      <c r="C1040" s="152"/>
      <c r="D1040" s="152"/>
      <c r="E1040" s="153">
        <f>'2.40-a,b,c,d,e'!E1040</f>
        <v>38281.166666666664</v>
      </c>
      <c r="F1040" s="157">
        <f>'2.40-a,b,c,d,e'!F1040</f>
        <v>54.470001220703097</v>
      </c>
      <c r="G1040" s="157">
        <f>'2.40-a,b,c,d,e'!G1040</f>
        <v>-449.99694824220171</v>
      </c>
      <c r="H1040" s="157">
        <f t="shared" si="112"/>
        <v>7702.6191445977829</v>
      </c>
      <c r="I1040" s="157">
        <f t="shared" si="113"/>
        <v>0</v>
      </c>
      <c r="J1040" s="157">
        <f t="shared" si="114"/>
        <v>7702.6191445977829</v>
      </c>
      <c r="K1040" s="157">
        <f t="shared" si="115"/>
        <v>0</v>
      </c>
      <c r="L1040" s="157">
        <f t="shared" si="116"/>
        <v>7702.6191445977829</v>
      </c>
      <c r="M1040" s="167">
        <f t="shared" si="117"/>
        <v>0</v>
      </c>
      <c r="N1040" s="167">
        <f t="shared" si="118"/>
        <v>0</v>
      </c>
    </row>
    <row r="1041" spans="1:14" ht="15" customHeight="1" x14ac:dyDescent="0.2">
      <c r="A1041" s="152"/>
      <c r="B1041" s="152"/>
      <c r="C1041" s="152"/>
      <c r="D1041" s="152"/>
      <c r="E1041" s="153">
        <f>'2.40-a,b,c,d,e'!E1041</f>
        <v>38282.166666666664</v>
      </c>
      <c r="F1041" s="157">
        <f>'2.40-a,b,c,d,e'!F1041</f>
        <v>55.169998168945298</v>
      </c>
      <c r="G1041" s="157">
        <f>'2.40-a,b,c,d,e'!G1041</f>
        <v>699.99694824220171</v>
      </c>
      <c r="H1041" s="157">
        <f t="shared" si="112"/>
        <v>8402.616092839984</v>
      </c>
      <c r="I1041" s="157">
        <f t="shared" si="113"/>
        <v>0</v>
      </c>
      <c r="J1041" s="157">
        <f t="shared" si="114"/>
        <v>8402.616092839984</v>
      </c>
      <c r="K1041" s="157">
        <f t="shared" si="115"/>
        <v>239.99786376959401</v>
      </c>
      <c r="L1041" s="157">
        <f t="shared" si="116"/>
        <v>8162.61822907039</v>
      </c>
      <c r="M1041" s="167">
        <f t="shared" si="117"/>
        <v>0</v>
      </c>
      <c r="N1041" s="167">
        <f t="shared" si="118"/>
        <v>0</v>
      </c>
    </row>
    <row r="1042" spans="1:14" ht="15" customHeight="1" x14ac:dyDescent="0.2">
      <c r="A1042" s="152"/>
      <c r="B1042" s="152"/>
      <c r="C1042" s="152"/>
      <c r="D1042" s="152"/>
      <c r="E1042" s="153">
        <f>'2.40-a,b,c,d,e'!E1042</f>
        <v>38285.166666666664</v>
      </c>
      <c r="F1042" s="157">
        <f>'2.40-a,b,c,d,e'!F1042</f>
        <v>54.540000915527301</v>
      </c>
      <c r="G1042" s="157">
        <f>'2.40-a,b,c,d,e'!G1042</f>
        <v>-629.99725341799717</v>
      </c>
      <c r="H1042" s="157">
        <f t="shared" si="112"/>
        <v>7532.6209756523931</v>
      </c>
      <c r="I1042" s="157">
        <f t="shared" si="113"/>
        <v>0</v>
      </c>
      <c r="J1042" s="157">
        <f t="shared" si="114"/>
        <v>7532.6209756523931</v>
      </c>
      <c r="K1042" s="157">
        <f t="shared" si="115"/>
        <v>0</v>
      </c>
      <c r="L1042" s="157">
        <f t="shared" si="116"/>
        <v>7532.6209756523931</v>
      </c>
      <c r="M1042" s="167">
        <f t="shared" si="117"/>
        <v>0</v>
      </c>
      <c r="N1042" s="167">
        <f t="shared" si="118"/>
        <v>0</v>
      </c>
    </row>
    <row r="1043" spans="1:14" ht="15" customHeight="1" x14ac:dyDescent="0.2">
      <c r="A1043" s="152"/>
      <c r="B1043" s="152"/>
      <c r="C1043" s="152"/>
      <c r="D1043" s="152"/>
      <c r="E1043" s="153">
        <f>'2.40-a,b,c,d,e'!E1043</f>
        <v>38286.166666666664</v>
      </c>
      <c r="F1043" s="157">
        <f>'2.40-a,b,c,d,e'!F1043</f>
        <v>55.169998168945298</v>
      </c>
      <c r="G1043" s="157">
        <f>'2.40-a,b,c,d,e'!G1043</f>
        <v>629.99725341799717</v>
      </c>
      <c r="H1043" s="157">
        <f t="shared" si="112"/>
        <v>8162.61822907039</v>
      </c>
      <c r="I1043" s="157">
        <f t="shared" si="113"/>
        <v>0</v>
      </c>
      <c r="J1043" s="157">
        <f t="shared" si="114"/>
        <v>8162.61822907039</v>
      </c>
      <c r="K1043" s="157">
        <f t="shared" si="115"/>
        <v>0</v>
      </c>
      <c r="L1043" s="157">
        <f t="shared" si="116"/>
        <v>8162.61822907039</v>
      </c>
      <c r="M1043" s="167">
        <f t="shared" si="117"/>
        <v>0</v>
      </c>
      <c r="N1043" s="167">
        <f t="shared" si="118"/>
        <v>0</v>
      </c>
    </row>
    <row r="1044" spans="1:14" ht="15" customHeight="1" x14ac:dyDescent="0.2">
      <c r="A1044" s="152"/>
      <c r="B1044" s="152"/>
      <c r="C1044" s="152"/>
      <c r="D1044" s="152"/>
      <c r="E1044" s="153">
        <f>'2.40-a,b,c,d,e'!E1044</f>
        <v>38287.166666666664</v>
      </c>
      <c r="F1044" s="157">
        <f>'2.40-a,b,c,d,e'!F1044</f>
        <v>52.459999084472599</v>
      </c>
      <c r="G1044" s="157">
        <f>'2.40-a,b,c,d,e'!G1044</f>
        <v>-2709.999084472699</v>
      </c>
      <c r="H1044" s="157">
        <f t="shared" si="112"/>
        <v>5452.619144597691</v>
      </c>
      <c r="I1044" s="157">
        <f t="shared" si="113"/>
        <v>2709.999084472699</v>
      </c>
      <c r="J1044" s="157">
        <f t="shared" si="114"/>
        <v>8162.61822907039</v>
      </c>
      <c r="K1044" s="157">
        <f t="shared" si="115"/>
        <v>0</v>
      </c>
      <c r="L1044" s="157">
        <f t="shared" si="116"/>
        <v>8162.61822907039</v>
      </c>
      <c r="M1044" s="167">
        <f t="shared" si="117"/>
        <v>1</v>
      </c>
      <c r="N1044" s="167">
        <f t="shared" si="118"/>
        <v>0</v>
      </c>
    </row>
    <row r="1045" spans="1:14" ht="15" customHeight="1" x14ac:dyDescent="0.2">
      <c r="A1045" s="152"/>
      <c r="B1045" s="152"/>
      <c r="C1045" s="152"/>
      <c r="D1045" s="152"/>
      <c r="E1045" s="153">
        <f>'2.40-a,b,c,d,e'!E1045</f>
        <v>38288.166666666664</v>
      </c>
      <c r="F1045" s="157">
        <f>'2.40-a,b,c,d,e'!F1045</f>
        <v>50.919998168945298</v>
      </c>
      <c r="G1045" s="157">
        <f>'2.40-a,b,c,d,e'!G1045</f>
        <v>-1540.000915527301</v>
      </c>
      <c r="H1045" s="157">
        <f t="shared" si="112"/>
        <v>6622.617313543089</v>
      </c>
      <c r="I1045" s="157">
        <f t="shared" si="113"/>
        <v>0</v>
      </c>
      <c r="J1045" s="157">
        <f t="shared" si="114"/>
        <v>6622.617313543089</v>
      </c>
      <c r="K1045" s="157">
        <f t="shared" si="115"/>
        <v>0</v>
      </c>
      <c r="L1045" s="157">
        <f t="shared" si="116"/>
        <v>6622.617313543089</v>
      </c>
      <c r="M1045" s="167">
        <f t="shared" si="117"/>
        <v>0</v>
      </c>
      <c r="N1045" s="167">
        <f t="shared" si="118"/>
        <v>0</v>
      </c>
    </row>
    <row r="1046" spans="1:14" ht="15" customHeight="1" x14ac:dyDescent="0.2">
      <c r="A1046" s="152"/>
      <c r="B1046" s="152"/>
      <c r="C1046" s="152"/>
      <c r="D1046" s="152"/>
      <c r="E1046" s="153">
        <f>'2.40-a,b,c,d,e'!E1046</f>
        <v>38289.166666666664</v>
      </c>
      <c r="F1046" s="157">
        <f>'2.40-a,b,c,d,e'!F1046</f>
        <v>51.759998321533203</v>
      </c>
      <c r="G1046" s="157">
        <f>'2.40-a,b,c,d,e'!G1046</f>
        <v>840.00015258790484</v>
      </c>
      <c r="H1046" s="157">
        <f t="shared" si="112"/>
        <v>7462.6174661309942</v>
      </c>
      <c r="I1046" s="157">
        <f t="shared" si="113"/>
        <v>0</v>
      </c>
      <c r="J1046" s="157">
        <f t="shared" si="114"/>
        <v>7462.6174661309942</v>
      </c>
      <c r="K1046" s="157">
        <f t="shared" si="115"/>
        <v>0</v>
      </c>
      <c r="L1046" s="157">
        <f t="shared" si="116"/>
        <v>7462.6174661309942</v>
      </c>
      <c r="M1046" s="167">
        <f t="shared" si="117"/>
        <v>0</v>
      </c>
      <c r="N1046" s="167">
        <f t="shared" si="118"/>
        <v>0</v>
      </c>
    </row>
    <row r="1047" spans="1:14" ht="15" customHeight="1" x14ac:dyDescent="0.2">
      <c r="A1047" s="152"/>
      <c r="B1047" s="152"/>
      <c r="C1047" s="152"/>
      <c r="D1047" s="152"/>
      <c r="E1047" s="153">
        <f>'2.40-a,b,c,d,e'!E1047</f>
        <v>38292.208333333336</v>
      </c>
      <c r="F1047" s="157">
        <f>'2.40-a,b,c,d,e'!F1047</f>
        <v>50.130001068115199</v>
      </c>
      <c r="G1047" s="157">
        <f>'2.40-a,b,c,d,e'!G1047</f>
        <v>-1629.9972534180042</v>
      </c>
      <c r="H1047" s="157">
        <f t="shared" si="112"/>
        <v>5832.62021271299</v>
      </c>
      <c r="I1047" s="157">
        <f t="shared" si="113"/>
        <v>2329.9980163574</v>
      </c>
      <c r="J1047" s="157">
        <f t="shared" si="114"/>
        <v>8162.61822907039</v>
      </c>
      <c r="K1047" s="157">
        <f t="shared" si="115"/>
        <v>0</v>
      </c>
      <c r="L1047" s="157">
        <f t="shared" si="116"/>
        <v>8162.61822907039</v>
      </c>
      <c r="M1047" s="167">
        <f t="shared" si="117"/>
        <v>1</v>
      </c>
      <c r="N1047" s="167">
        <f t="shared" si="118"/>
        <v>0</v>
      </c>
    </row>
    <row r="1048" spans="1:14" ht="15" customHeight="1" x14ac:dyDescent="0.2">
      <c r="A1048" s="152"/>
      <c r="B1048" s="152"/>
      <c r="C1048" s="152"/>
      <c r="D1048" s="152"/>
      <c r="E1048" s="153">
        <f>'2.40-a,b,c,d,e'!E1048</f>
        <v>38293.208333333336</v>
      </c>
      <c r="F1048" s="157">
        <f>'2.40-a,b,c,d,e'!F1048</f>
        <v>49.619998931884702</v>
      </c>
      <c r="G1048" s="157">
        <f>'2.40-a,b,c,d,e'!G1048</f>
        <v>-510.00213623049717</v>
      </c>
      <c r="H1048" s="157">
        <f t="shared" si="112"/>
        <v>7652.6160928398931</v>
      </c>
      <c r="I1048" s="157">
        <f t="shared" si="113"/>
        <v>0</v>
      </c>
      <c r="J1048" s="157">
        <f t="shared" si="114"/>
        <v>7652.6160928398931</v>
      </c>
      <c r="K1048" s="157">
        <f t="shared" si="115"/>
        <v>0</v>
      </c>
      <c r="L1048" s="157">
        <f t="shared" si="116"/>
        <v>7652.6160928398931</v>
      </c>
      <c r="M1048" s="167">
        <f t="shared" si="117"/>
        <v>0</v>
      </c>
      <c r="N1048" s="167">
        <f t="shared" si="118"/>
        <v>0</v>
      </c>
    </row>
    <row r="1049" spans="1:14" ht="15" customHeight="1" x14ac:dyDescent="0.2">
      <c r="A1049" s="152"/>
      <c r="B1049" s="152"/>
      <c r="C1049" s="152"/>
      <c r="D1049" s="152"/>
      <c r="E1049" s="153">
        <f>'2.40-a,b,c,d,e'!E1049</f>
        <v>38294.208333333336</v>
      </c>
      <c r="F1049" s="157">
        <f>'2.40-a,b,c,d,e'!F1049</f>
        <v>50.880001068115199</v>
      </c>
      <c r="G1049" s="157">
        <f>'2.40-a,b,c,d,e'!G1049</f>
        <v>1260.0021362304972</v>
      </c>
      <c r="H1049" s="157">
        <f t="shared" si="112"/>
        <v>8912.618229070391</v>
      </c>
      <c r="I1049" s="157">
        <f t="shared" si="113"/>
        <v>0</v>
      </c>
      <c r="J1049" s="157">
        <f t="shared" si="114"/>
        <v>8912.618229070391</v>
      </c>
      <c r="K1049" s="157">
        <f t="shared" si="115"/>
        <v>750.00000000000091</v>
      </c>
      <c r="L1049" s="157">
        <f t="shared" si="116"/>
        <v>8162.61822907039</v>
      </c>
      <c r="M1049" s="167">
        <f t="shared" si="117"/>
        <v>0</v>
      </c>
      <c r="N1049" s="167">
        <f t="shared" si="118"/>
        <v>0</v>
      </c>
    </row>
    <row r="1050" spans="1:14" ht="15" customHeight="1" x14ac:dyDescent="0.2">
      <c r="A1050" s="152"/>
      <c r="B1050" s="152"/>
      <c r="C1050" s="152"/>
      <c r="D1050" s="152"/>
      <c r="E1050" s="153">
        <f>'2.40-a,b,c,d,e'!E1050</f>
        <v>38295.208333333336</v>
      </c>
      <c r="F1050" s="157">
        <f>'2.40-a,b,c,d,e'!F1050</f>
        <v>48.819999694824197</v>
      </c>
      <c r="G1050" s="157">
        <f>'2.40-a,b,c,d,e'!G1050</f>
        <v>-2060.0013732910015</v>
      </c>
      <c r="H1050" s="157">
        <f t="shared" si="112"/>
        <v>6102.6168557793881</v>
      </c>
      <c r="I1050" s="157">
        <f t="shared" si="113"/>
        <v>2060.001373291002</v>
      </c>
      <c r="J1050" s="157">
        <f t="shared" si="114"/>
        <v>8162.61822907039</v>
      </c>
      <c r="K1050" s="157">
        <f t="shared" si="115"/>
        <v>0</v>
      </c>
      <c r="L1050" s="157">
        <f t="shared" si="116"/>
        <v>8162.61822907039</v>
      </c>
      <c r="M1050" s="167">
        <f t="shared" si="117"/>
        <v>1</v>
      </c>
      <c r="N1050" s="167">
        <f t="shared" si="118"/>
        <v>0</v>
      </c>
    </row>
    <row r="1051" spans="1:14" ht="15" customHeight="1" x14ac:dyDescent="0.2">
      <c r="A1051" s="152"/>
      <c r="B1051" s="152"/>
      <c r="C1051" s="152"/>
      <c r="D1051" s="152"/>
      <c r="E1051" s="153">
        <f>'2.40-a,b,c,d,e'!E1051</f>
        <v>38296.208333333336</v>
      </c>
      <c r="F1051" s="157">
        <f>'2.40-a,b,c,d,e'!F1051</f>
        <v>49.610000610351499</v>
      </c>
      <c r="G1051" s="157">
        <f>'2.40-a,b,c,d,e'!G1051</f>
        <v>790.00091552730112</v>
      </c>
      <c r="H1051" s="157">
        <f t="shared" si="112"/>
        <v>8952.619144597691</v>
      </c>
      <c r="I1051" s="157">
        <f t="shared" si="113"/>
        <v>0</v>
      </c>
      <c r="J1051" s="157">
        <f t="shared" si="114"/>
        <v>8952.619144597691</v>
      </c>
      <c r="K1051" s="157">
        <f t="shared" si="115"/>
        <v>790.000915527301</v>
      </c>
      <c r="L1051" s="157">
        <f t="shared" si="116"/>
        <v>8162.61822907039</v>
      </c>
      <c r="M1051" s="167">
        <f t="shared" si="117"/>
        <v>0</v>
      </c>
      <c r="N1051" s="167">
        <f t="shared" si="118"/>
        <v>0</v>
      </c>
    </row>
    <row r="1052" spans="1:14" ht="15" customHeight="1" x14ac:dyDescent="0.2">
      <c r="A1052" s="152"/>
      <c r="B1052" s="152"/>
      <c r="C1052" s="152"/>
      <c r="D1052" s="152"/>
      <c r="E1052" s="153">
        <f>'2.40-a,b,c,d,e'!E1052</f>
        <v>38299.208333333336</v>
      </c>
      <c r="F1052" s="157">
        <f>'2.40-a,b,c,d,e'!F1052</f>
        <v>49.090000152587798</v>
      </c>
      <c r="G1052" s="157">
        <f>'2.40-a,b,c,d,e'!G1052</f>
        <v>-520.0004577637003</v>
      </c>
      <c r="H1052" s="157">
        <f t="shared" si="112"/>
        <v>7642.61777130669</v>
      </c>
      <c r="I1052" s="157">
        <f t="shared" si="113"/>
        <v>0</v>
      </c>
      <c r="J1052" s="157">
        <f t="shared" si="114"/>
        <v>7642.61777130669</v>
      </c>
      <c r="K1052" s="157">
        <f t="shared" si="115"/>
        <v>0</v>
      </c>
      <c r="L1052" s="157">
        <f t="shared" si="116"/>
        <v>7642.61777130669</v>
      </c>
      <c r="M1052" s="167">
        <f t="shared" si="117"/>
        <v>0</v>
      </c>
      <c r="N1052" s="167">
        <f t="shared" si="118"/>
        <v>0</v>
      </c>
    </row>
    <row r="1053" spans="1:14" ht="15" customHeight="1" x14ac:dyDescent="0.2">
      <c r="A1053" s="152"/>
      <c r="B1053" s="152"/>
      <c r="C1053" s="152"/>
      <c r="D1053" s="152"/>
      <c r="E1053" s="153">
        <f>'2.40-a,b,c,d,e'!E1053</f>
        <v>38300.208333333336</v>
      </c>
      <c r="F1053" s="157">
        <f>'2.40-a,b,c,d,e'!F1053</f>
        <v>47.369998931884702</v>
      </c>
      <c r="G1053" s="157">
        <f>'2.40-a,b,c,d,e'!G1053</f>
        <v>-1720.0012207030966</v>
      </c>
      <c r="H1053" s="157">
        <f t="shared" si="112"/>
        <v>5922.6165506035932</v>
      </c>
      <c r="I1053" s="157">
        <f t="shared" si="113"/>
        <v>2240.0016784667969</v>
      </c>
      <c r="J1053" s="157">
        <f t="shared" si="114"/>
        <v>8162.61822907039</v>
      </c>
      <c r="K1053" s="157">
        <f t="shared" si="115"/>
        <v>0</v>
      </c>
      <c r="L1053" s="157">
        <f t="shared" si="116"/>
        <v>8162.61822907039</v>
      </c>
      <c r="M1053" s="167">
        <f t="shared" si="117"/>
        <v>1</v>
      </c>
      <c r="N1053" s="167">
        <f t="shared" si="118"/>
        <v>0</v>
      </c>
    </row>
    <row r="1054" spans="1:14" ht="15" customHeight="1" x14ac:dyDescent="0.2">
      <c r="A1054" s="152"/>
      <c r="B1054" s="152"/>
      <c r="C1054" s="152"/>
      <c r="D1054" s="152"/>
      <c r="E1054" s="153">
        <f>'2.40-a,b,c,d,e'!E1054</f>
        <v>38301.208333333336</v>
      </c>
      <c r="F1054" s="157">
        <f>'2.40-a,b,c,d,e'!F1054</f>
        <v>48.860000610351499</v>
      </c>
      <c r="G1054" s="157">
        <f>'2.40-a,b,c,d,e'!G1054</f>
        <v>1490.0016784667969</v>
      </c>
      <c r="H1054" s="157">
        <f t="shared" si="112"/>
        <v>9652.6199075371878</v>
      </c>
      <c r="I1054" s="157">
        <f t="shared" si="113"/>
        <v>0</v>
      </c>
      <c r="J1054" s="157">
        <f t="shared" si="114"/>
        <v>9652.6199075371878</v>
      </c>
      <c r="K1054" s="157">
        <f t="shared" si="115"/>
        <v>1490.0016784667978</v>
      </c>
      <c r="L1054" s="157">
        <f t="shared" si="116"/>
        <v>8162.61822907039</v>
      </c>
      <c r="M1054" s="167">
        <f t="shared" si="117"/>
        <v>0</v>
      </c>
      <c r="N1054" s="167">
        <f t="shared" si="118"/>
        <v>0</v>
      </c>
    </row>
    <row r="1055" spans="1:14" ht="15" customHeight="1" x14ac:dyDescent="0.2">
      <c r="A1055" s="152"/>
      <c r="B1055" s="152"/>
      <c r="C1055" s="152"/>
      <c r="D1055" s="152"/>
      <c r="E1055" s="153">
        <f>'2.40-a,b,c,d,e'!E1055</f>
        <v>38302.208333333336</v>
      </c>
      <c r="F1055" s="157">
        <f>'2.40-a,b,c,d,e'!F1055</f>
        <v>47.419998168945298</v>
      </c>
      <c r="G1055" s="157">
        <f>'2.40-a,b,c,d,e'!G1055</f>
        <v>-1440.0024414062002</v>
      </c>
      <c r="H1055" s="157">
        <f t="shared" si="112"/>
        <v>6722.6157876641901</v>
      </c>
      <c r="I1055" s="157">
        <f t="shared" si="113"/>
        <v>0</v>
      </c>
      <c r="J1055" s="157">
        <f t="shared" si="114"/>
        <v>6722.6157876641901</v>
      </c>
      <c r="K1055" s="157">
        <f t="shared" si="115"/>
        <v>0</v>
      </c>
      <c r="L1055" s="157">
        <f t="shared" si="116"/>
        <v>6722.6157876641901</v>
      </c>
      <c r="M1055" s="167">
        <f t="shared" si="117"/>
        <v>0</v>
      </c>
      <c r="N1055" s="167">
        <f t="shared" si="118"/>
        <v>0</v>
      </c>
    </row>
    <row r="1056" spans="1:14" ht="15" customHeight="1" x14ac:dyDescent="0.2">
      <c r="A1056" s="152"/>
      <c r="B1056" s="152"/>
      <c r="C1056" s="152"/>
      <c r="D1056" s="152"/>
      <c r="E1056" s="153">
        <f>'2.40-a,b,c,d,e'!E1056</f>
        <v>38303.208333333336</v>
      </c>
      <c r="F1056" s="157">
        <f>'2.40-a,b,c,d,e'!F1056</f>
        <v>47.319999694824197</v>
      </c>
      <c r="G1056" s="157">
        <f>'2.40-a,b,c,d,e'!G1056</f>
        <v>-99.998474121100855</v>
      </c>
      <c r="H1056" s="157">
        <f t="shared" si="112"/>
        <v>6622.617313543089</v>
      </c>
      <c r="I1056" s="157">
        <f t="shared" si="113"/>
        <v>0</v>
      </c>
      <c r="J1056" s="157">
        <f t="shared" si="114"/>
        <v>6622.617313543089</v>
      </c>
      <c r="K1056" s="157">
        <f t="shared" si="115"/>
        <v>0</v>
      </c>
      <c r="L1056" s="157">
        <f t="shared" si="116"/>
        <v>6622.617313543089</v>
      </c>
      <c r="M1056" s="167">
        <f t="shared" si="117"/>
        <v>0</v>
      </c>
      <c r="N1056" s="167">
        <f t="shared" si="118"/>
        <v>0</v>
      </c>
    </row>
    <row r="1057" spans="1:14" ht="15" customHeight="1" x14ac:dyDescent="0.2">
      <c r="A1057" s="152"/>
      <c r="B1057" s="152"/>
      <c r="C1057" s="152"/>
      <c r="D1057" s="152"/>
      <c r="E1057" s="153">
        <f>'2.40-a,b,c,d,e'!E1057</f>
        <v>38306.208333333336</v>
      </c>
      <c r="F1057" s="157">
        <f>'2.40-a,b,c,d,e'!F1057</f>
        <v>46.869998931884702</v>
      </c>
      <c r="G1057" s="157">
        <f>'2.40-a,b,c,d,e'!G1057</f>
        <v>-450.00076293949576</v>
      </c>
      <c r="H1057" s="157">
        <f t="shared" si="112"/>
        <v>6172.6165506035932</v>
      </c>
      <c r="I1057" s="157">
        <f t="shared" si="113"/>
        <v>0</v>
      </c>
      <c r="J1057" s="157">
        <f t="shared" si="114"/>
        <v>6172.6165506035932</v>
      </c>
      <c r="K1057" s="157">
        <f t="shared" si="115"/>
        <v>0</v>
      </c>
      <c r="L1057" s="157">
        <f t="shared" si="116"/>
        <v>6172.6165506035932</v>
      </c>
      <c r="M1057" s="167">
        <f t="shared" si="117"/>
        <v>0</v>
      </c>
      <c r="N1057" s="167">
        <f t="shared" si="118"/>
        <v>0</v>
      </c>
    </row>
    <row r="1058" spans="1:14" ht="15" customHeight="1" x14ac:dyDescent="0.2">
      <c r="A1058" s="152"/>
      <c r="B1058" s="152"/>
      <c r="C1058" s="152"/>
      <c r="D1058" s="152"/>
      <c r="E1058" s="153">
        <f>'2.40-a,b,c,d,e'!E1058</f>
        <v>38307.208333333336</v>
      </c>
      <c r="F1058" s="157">
        <f>'2.40-a,b,c,d,e'!F1058</f>
        <v>46.110000610351499</v>
      </c>
      <c r="G1058" s="157">
        <f>'2.40-a,b,c,d,e'!G1058</f>
        <v>-759.99832153320313</v>
      </c>
      <c r="H1058" s="157">
        <f t="shared" si="112"/>
        <v>5412.61822907039</v>
      </c>
      <c r="I1058" s="157">
        <f t="shared" si="113"/>
        <v>2750</v>
      </c>
      <c r="J1058" s="157">
        <f t="shared" si="114"/>
        <v>8162.61822907039</v>
      </c>
      <c r="K1058" s="157">
        <f t="shared" si="115"/>
        <v>0</v>
      </c>
      <c r="L1058" s="157">
        <f t="shared" si="116"/>
        <v>8162.61822907039</v>
      </c>
      <c r="M1058" s="167">
        <f t="shared" si="117"/>
        <v>1</v>
      </c>
      <c r="N1058" s="167">
        <f t="shared" si="118"/>
        <v>0</v>
      </c>
    </row>
    <row r="1059" spans="1:14" ht="15" customHeight="1" x14ac:dyDescent="0.2">
      <c r="A1059" s="152"/>
      <c r="B1059" s="152"/>
      <c r="C1059" s="152"/>
      <c r="D1059" s="152"/>
      <c r="E1059" s="153">
        <f>'2.40-a,b,c,d,e'!E1059</f>
        <v>38308.208333333336</v>
      </c>
      <c r="F1059" s="157">
        <f>'2.40-a,b,c,d,e'!F1059</f>
        <v>46.840000152587798</v>
      </c>
      <c r="G1059" s="157">
        <f>'2.40-a,b,c,d,e'!G1059</f>
        <v>729.9995422362997</v>
      </c>
      <c r="H1059" s="157">
        <f t="shared" si="112"/>
        <v>8892.61777130669</v>
      </c>
      <c r="I1059" s="157">
        <f t="shared" si="113"/>
        <v>0</v>
      </c>
      <c r="J1059" s="157">
        <f t="shared" si="114"/>
        <v>8892.61777130669</v>
      </c>
      <c r="K1059" s="157">
        <f t="shared" si="115"/>
        <v>729.99954223629993</v>
      </c>
      <c r="L1059" s="157">
        <f t="shared" si="116"/>
        <v>8162.61822907039</v>
      </c>
      <c r="M1059" s="167">
        <f t="shared" si="117"/>
        <v>0</v>
      </c>
      <c r="N1059" s="167">
        <f t="shared" si="118"/>
        <v>0</v>
      </c>
    </row>
    <row r="1060" spans="1:14" ht="15" customHeight="1" x14ac:dyDescent="0.2">
      <c r="A1060" s="152"/>
      <c r="B1060" s="152"/>
      <c r="C1060" s="152"/>
      <c r="D1060" s="152"/>
      <c r="E1060" s="153">
        <f>'2.40-a,b,c,d,e'!E1060</f>
        <v>38309.208333333336</v>
      </c>
      <c r="F1060" s="157">
        <f>'2.40-a,b,c,d,e'!F1060</f>
        <v>46.220001220703097</v>
      </c>
      <c r="G1060" s="157">
        <f>'2.40-a,b,c,d,e'!G1060</f>
        <v>-619.99893188470173</v>
      </c>
      <c r="H1060" s="157">
        <f t="shared" si="112"/>
        <v>7542.6192971856881</v>
      </c>
      <c r="I1060" s="157">
        <f t="shared" si="113"/>
        <v>0</v>
      </c>
      <c r="J1060" s="157">
        <f t="shared" si="114"/>
        <v>7542.6192971856881</v>
      </c>
      <c r="K1060" s="157">
        <f t="shared" si="115"/>
        <v>0</v>
      </c>
      <c r="L1060" s="157">
        <f t="shared" si="116"/>
        <v>7542.6192971856881</v>
      </c>
      <c r="M1060" s="167">
        <f t="shared" si="117"/>
        <v>0</v>
      </c>
      <c r="N1060" s="167">
        <f t="shared" si="118"/>
        <v>0</v>
      </c>
    </row>
    <row r="1061" spans="1:14" ht="15" customHeight="1" x14ac:dyDescent="0.2">
      <c r="A1061" s="152"/>
      <c r="B1061" s="152"/>
      <c r="C1061" s="152"/>
      <c r="D1061" s="152"/>
      <c r="E1061" s="153">
        <f>'2.40-a,b,c,d,e'!E1061</f>
        <v>38310.208333333336</v>
      </c>
      <c r="F1061" s="157">
        <f>'2.40-a,b,c,d,e'!F1061</f>
        <v>48.439998626708899</v>
      </c>
      <c r="G1061" s="157">
        <f>'2.40-a,b,c,d,e'!G1061</f>
        <v>2219.9974060058025</v>
      </c>
      <c r="H1061" s="157">
        <f t="shared" si="112"/>
        <v>9762.6167031914902</v>
      </c>
      <c r="I1061" s="157">
        <f t="shared" si="113"/>
        <v>0</v>
      </c>
      <c r="J1061" s="157">
        <f t="shared" si="114"/>
        <v>9762.6167031914902</v>
      </c>
      <c r="K1061" s="157">
        <f t="shared" si="115"/>
        <v>1599.9984741211001</v>
      </c>
      <c r="L1061" s="157">
        <f t="shared" si="116"/>
        <v>8162.61822907039</v>
      </c>
      <c r="M1061" s="167">
        <f t="shared" si="117"/>
        <v>0</v>
      </c>
      <c r="N1061" s="167">
        <f t="shared" si="118"/>
        <v>0</v>
      </c>
    </row>
    <row r="1062" spans="1:14" ht="15" customHeight="1" x14ac:dyDescent="0.2">
      <c r="A1062" s="152"/>
      <c r="B1062" s="152"/>
      <c r="C1062" s="152"/>
      <c r="D1062" s="152"/>
      <c r="E1062" s="153">
        <f>'2.40-a,b,c,d,e'!E1062</f>
        <v>38313.208333333336</v>
      </c>
      <c r="F1062" s="157">
        <f>'2.40-a,b,c,d,e'!F1062</f>
        <v>48.639999389648402</v>
      </c>
      <c r="G1062" s="157">
        <f>'2.40-a,b,c,d,e'!G1062</f>
        <v>200.00076293950286</v>
      </c>
      <c r="H1062" s="157">
        <f t="shared" si="112"/>
        <v>8362.6189920098932</v>
      </c>
      <c r="I1062" s="157">
        <f t="shared" si="113"/>
        <v>0</v>
      </c>
      <c r="J1062" s="157">
        <f t="shared" si="114"/>
        <v>8362.6189920098932</v>
      </c>
      <c r="K1062" s="157">
        <f t="shared" si="115"/>
        <v>200.00076293950315</v>
      </c>
      <c r="L1062" s="157">
        <f t="shared" si="116"/>
        <v>8162.61822907039</v>
      </c>
      <c r="M1062" s="167">
        <f t="shared" si="117"/>
        <v>0</v>
      </c>
      <c r="N1062" s="167">
        <f t="shared" si="118"/>
        <v>0</v>
      </c>
    </row>
    <row r="1063" spans="1:14" ht="15" customHeight="1" x14ac:dyDescent="0.2">
      <c r="A1063" s="152"/>
      <c r="B1063" s="152"/>
      <c r="C1063" s="152"/>
      <c r="D1063" s="152"/>
      <c r="E1063" s="153">
        <f>'2.40-a,b,c,d,e'!E1063</f>
        <v>38314.208333333336</v>
      </c>
      <c r="F1063" s="157">
        <f>'2.40-a,b,c,d,e'!F1063</f>
        <v>48.939998626708899</v>
      </c>
      <c r="G1063" s="157">
        <f>'2.40-a,b,c,d,e'!G1063</f>
        <v>299.99923706049714</v>
      </c>
      <c r="H1063" s="157">
        <f t="shared" si="112"/>
        <v>8462.6174661308869</v>
      </c>
      <c r="I1063" s="157">
        <f t="shared" si="113"/>
        <v>0</v>
      </c>
      <c r="J1063" s="157">
        <f t="shared" si="114"/>
        <v>8462.6174661308869</v>
      </c>
      <c r="K1063" s="157">
        <f t="shared" si="115"/>
        <v>299.99923706049685</v>
      </c>
      <c r="L1063" s="157">
        <f t="shared" si="116"/>
        <v>8162.61822907039</v>
      </c>
      <c r="M1063" s="167">
        <f t="shared" si="117"/>
        <v>0</v>
      </c>
      <c r="N1063" s="167">
        <f t="shared" si="118"/>
        <v>0</v>
      </c>
    </row>
    <row r="1064" spans="1:14" ht="15" customHeight="1" x14ac:dyDescent="0.2">
      <c r="A1064" s="152"/>
      <c r="B1064" s="152"/>
      <c r="C1064" s="152"/>
      <c r="D1064" s="152"/>
      <c r="E1064" s="153">
        <f>'2.40-a,b,c,d,e'!E1064</f>
        <v>38315.208333333336</v>
      </c>
      <c r="F1064" s="157">
        <f>'2.40-a,b,c,d,e'!F1064</f>
        <v>49.439998626708899</v>
      </c>
      <c r="G1064" s="157">
        <f>'2.40-a,b,c,d,e'!G1064</f>
        <v>500</v>
      </c>
      <c r="H1064" s="157">
        <f t="shared" si="112"/>
        <v>8662.618229070391</v>
      </c>
      <c r="I1064" s="157">
        <f t="shared" si="113"/>
        <v>0</v>
      </c>
      <c r="J1064" s="157">
        <f t="shared" si="114"/>
        <v>8662.618229070391</v>
      </c>
      <c r="K1064" s="157">
        <f t="shared" si="115"/>
        <v>500.00000000000091</v>
      </c>
      <c r="L1064" s="157">
        <f t="shared" si="116"/>
        <v>8162.61822907039</v>
      </c>
      <c r="M1064" s="167">
        <f t="shared" si="117"/>
        <v>0</v>
      </c>
      <c r="N1064" s="167">
        <f t="shared" si="118"/>
        <v>0</v>
      </c>
    </row>
    <row r="1065" spans="1:14" ht="15" customHeight="1" x14ac:dyDescent="0.2">
      <c r="A1065" s="152"/>
      <c r="B1065" s="152"/>
      <c r="C1065" s="152"/>
      <c r="D1065" s="152"/>
      <c r="E1065" s="153">
        <f>'2.40-a,b,c,d,e'!E1065</f>
        <v>38320.208333333336</v>
      </c>
      <c r="F1065" s="157">
        <f>'2.40-a,b,c,d,e'!F1065</f>
        <v>49.759998321533203</v>
      </c>
      <c r="G1065" s="157">
        <f>'2.40-a,b,c,d,e'!G1065</f>
        <v>319.99969482430402</v>
      </c>
      <c r="H1065" s="157">
        <f t="shared" si="112"/>
        <v>8482.6179238946934</v>
      </c>
      <c r="I1065" s="157">
        <f t="shared" si="113"/>
        <v>0</v>
      </c>
      <c r="J1065" s="157">
        <f t="shared" si="114"/>
        <v>8482.6179238946934</v>
      </c>
      <c r="K1065" s="157">
        <f t="shared" si="115"/>
        <v>319.99969482430333</v>
      </c>
      <c r="L1065" s="157">
        <f t="shared" si="116"/>
        <v>8162.61822907039</v>
      </c>
      <c r="M1065" s="167">
        <f t="shared" si="117"/>
        <v>0</v>
      </c>
      <c r="N1065" s="167">
        <f t="shared" si="118"/>
        <v>0</v>
      </c>
    </row>
    <row r="1066" spans="1:14" ht="15" customHeight="1" x14ac:dyDescent="0.2">
      <c r="A1066" s="152"/>
      <c r="B1066" s="152"/>
      <c r="C1066" s="152"/>
      <c r="D1066" s="152"/>
      <c r="E1066" s="153">
        <f>'2.40-a,b,c,d,e'!E1066</f>
        <v>38321.208333333336</v>
      </c>
      <c r="F1066" s="157">
        <f>'2.40-a,b,c,d,e'!F1066</f>
        <v>49.130001068115199</v>
      </c>
      <c r="G1066" s="157">
        <f>'2.40-a,b,c,d,e'!G1066</f>
        <v>-629.99725341800422</v>
      </c>
      <c r="H1066" s="157">
        <f t="shared" si="112"/>
        <v>7532.6209756523858</v>
      </c>
      <c r="I1066" s="157">
        <f t="shared" si="113"/>
        <v>0</v>
      </c>
      <c r="J1066" s="157">
        <f t="shared" si="114"/>
        <v>7532.6209756523858</v>
      </c>
      <c r="K1066" s="157">
        <f t="shared" si="115"/>
        <v>0</v>
      </c>
      <c r="L1066" s="157">
        <f t="shared" si="116"/>
        <v>7532.6209756523858</v>
      </c>
      <c r="M1066" s="167">
        <f t="shared" si="117"/>
        <v>0</v>
      </c>
      <c r="N1066" s="167">
        <f t="shared" si="118"/>
        <v>0</v>
      </c>
    </row>
    <row r="1067" spans="1:14" ht="15" customHeight="1" x14ac:dyDescent="0.2">
      <c r="A1067" s="152"/>
      <c r="B1067" s="152"/>
      <c r="C1067" s="152"/>
      <c r="D1067" s="152"/>
      <c r="E1067" s="153">
        <f>'2.40-a,b,c,d,e'!E1067</f>
        <v>38322.208333333336</v>
      </c>
      <c r="F1067" s="157">
        <f>'2.40-a,b,c,d,e'!F1067</f>
        <v>45.490001678466797</v>
      </c>
      <c r="G1067" s="157">
        <f>'2.40-a,b,c,d,e'!G1067</f>
        <v>-3639.999389648402</v>
      </c>
      <c r="H1067" s="157">
        <f t="shared" si="112"/>
        <v>3892.6215860039838</v>
      </c>
      <c r="I1067" s="157">
        <f t="shared" si="113"/>
        <v>4269.9966430664063</v>
      </c>
      <c r="J1067" s="157">
        <f t="shared" si="114"/>
        <v>8162.61822907039</v>
      </c>
      <c r="K1067" s="157">
        <f t="shared" si="115"/>
        <v>0</v>
      </c>
      <c r="L1067" s="157">
        <f t="shared" si="116"/>
        <v>8162.61822907039</v>
      </c>
      <c r="M1067" s="167">
        <f t="shared" si="117"/>
        <v>1</v>
      </c>
      <c r="N1067" s="167">
        <f t="shared" si="118"/>
        <v>0</v>
      </c>
    </row>
    <row r="1068" spans="1:14" ht="15" customHeight="1" x14ac:dyDescent="0.2">
      <c r="A1068" s="152"/>
      <c r="B1068" s="152"/>
      <c r="C1068" s="152"/>
      <c r="D1068" s="152"/>
      <c r="E1068" s="153">
        <f>'2.40-a,b,c,d,e'!E1068</f>
        <v>38323.208333333336</v>
      </c>
      <c r="F1068" s="157">
        <f>'2.40-a,b,c,d,e'!F1068</f>
        <v>43.25</v>
      </c>
      <c r="G1068" s="157">
        <f>'2.40-a,b,c,d,e'!G1068</f>
        <v>-2240.0016784667969</v>
      </c>
      <c r="H1068" s="157">
        <f t="shared" si="112"/>
        <v>5922.6165506035932</v>
      </c>
      <c r="I1068" s="157">
        <f t="shared" si="113"/>
        <v>2240.0016784667969</v>
      </c>
      <c r="J1068" s="157">
        <f t="shared" si="114"/>
        <v>8162.61822907039</v>
      </c>
      <c r="K1068" s="157">
        <f t="shared" si="115"/>
        <v>0</v>
      </c>
      <c r="L1068" s="157">
        <f t="shared" si="116"/>
        <v>8162.61822907039</v>
      </c>
      <c r="M1068" s="167">
        <f t="shared" si="117"/>
        <v>1</v>
      </c>
      <c r="N1068" s="167">
        <f t="shared" si="118"/>
        <v>0</v>
      </c>
    </row>
    <row r="1069" spans="1:14" ht="15" customHeight="1" x14ac:dyDescent="0.2">
      <c r="A1069" s="152"/>
      <c r="B1069" s="152"/>
      <c r="C1069" s="152"/>
      <c r="D1069" s="152"/>
      <c r="E1069" s="153">
        <f>'2.40-a,b,c,d,e'!E1069</f>
        <v>38324.208333333336</v>
      </c>
      <c r="F1069" s="157">
        <f>'2.40-a,b,c,d,e'!F1069</f>
        <v>42.540000915527301</v>
      </c>
      <c r="G1069" s="157">
        <f>'2.40-a,b,c,d,e'!G1069</f>
        <v>-709.99908447269888</v>
      </c>
      <c r="H1069" s="157">
        <f t="shared" si="112"/>
        <v>7452.619144597691</v>
      </c>
      <c r="I1069" s="157">
        <f t="shared" si="113"/>
        <v>0</v>
      </c>
      <c r="J1069" s="157">
        <f t="shared" si="114"/>
        <v>7452.619144597691</v>
      </c>
      <c r="K1069" s="157">
        <f t="shared" si="115"/>
        <v>0</v>
      </c>
      <c r="L1069" s="157">
        <f t="shared" si="116"/>
        <v>7452.619144597691</v>
      </c>
      <c r="M1069" s="167">
        <f t="shared" si="117"/>
        <v>0</v>
      </c>
      <c r="N1069" s="167">
        <f t="shared" si="118"/>
        <v>0</v>
      </c>
    </row>
    <row r="1070" spans="1:14" ht="15" customHeight="1" x14ac:dyDescent="0.2">
      <c r="A1070" s="152"/>
      <c r="B1070" s="152"/>
      <c r="C1070" s="152"/>
      <c r="D1070" s="152"/>
      <c r="E1070" s="153">
        <f>'2.40-a,b,c,d,e'!E1070</f>
        <v>38327.208333333336</v>
      </c>
      <c r="F1070" s="157">
        <f>'2.40-a,b,c,d,e'!F1070</f>
        <v>42.9799995422363</v>
      </c>
      <c r="G1070" s="157">
        <f>'2.40-a,b,c,d,e'!G1070</f>
        <v>439.99862670899859</v>
      </c>
      <c r="H1070" s="157">
        <f t="shared" si="112"/>
        <v>7892.61777130669</v>
      </c>
      <c r="I1070" s="157">
        <f t="shared" si="113"/>
        <v>0</v>
      </c>
      <c r="J1070" s="157">
        <f t="shared" si="114"/>
        <v>7892.61777130669</v>
      </c>
      <c r="K1070" s="157">
        <f t="shared" si="115"/>
        <v>0</v>
      </c>
      <c r="L1070" s="157">
        <f t="shared" si="116"/>
        <v>7892.61777130669</v>
      </c>
      <c r="M1070" s="167">
        <f t="shared" si="117"/>
        <v>0</v>
      </c>
      <c r="N1070" s="167">
        <f t="shared" si="118"/>
        <v>0</v>
      </c>
    </row>
    <row r="1071" spans="1:14" ht="15" customHeight="1" x14ac:dyDescent="0.2">
      <c r="A1071" s="152"/>
      <c r="B1071" s="152"/>
      <c r="C1071" s="152"/>
      <c r="D1071" s="152"/>
      <c r="E1071" s="153">
        <f>'2.40-a,b,c,d,e'!E1071</f>
        <v>38328.208333333336</v>
      </c>
      <c r="F1071" s="157">
        <f>'2.40-a,b,c,d,e'!F1071</f>
        <v>41.459999084472599</v>
      </c>
      <c r="G1071" s="157">
        <f>'2.40-a,b,c,d,e'!G1071</f>
        <v>-1520.0004577637003</v>
      </c>
      <c r="H1071" s="157">
        <f t="shared" si="112"/>
        <v>6372.6173135429899</v>
      </c>
      <c r="I1071" s="157">
        <f t="shared" si="113"/>
        <v>0</v>
      </c>
      <c r="J1071" s="157">
        <f t="shared" si="114"/>
        <v>6372.6173135429899</v>
      </c>
      <c r="K1071" s="157">
        <f t="shared" si="115"/>
        <v>0</v>
      </c>
      <c r="L1071" s="157">
        <f t="shared" si="116"/>
        <v>6372.6173135429899</v>
      </c>
      <c r="M1071" s="167">
        <f t="shared" si="117"/>
        <v>0</v>
      </c>
      <c r="N1071" s="167">
        <f t="shared" si="118"/>
        <v>0</v>
      </c>
    </row>
    <row r="1072" spans="1:14" ht="15" customHeight="1" x14ac:dyDescent="0.2">
      <c r="A1072" s="152"/>
      <c r="B1072" s="152"/>
      <c r="C1072" s="152"/>
      <c r="D1072" s="152"/>
      <c r="E1072" s="153">
        <f>'2.40-a,b,c,d,e'!E1072</f>
        <v>38329.208333333336</v>
      </c>
      <c r="F1072" s="157">
        <f>'2.40-a,b,c,d,e'!F1072</f>
        <v>41.939998626708899</v>
      </c>
      <c r="G1072" s="157">
        <f>'2.40-a,b,c,d,e'!G1072</f>
        <v>479.9995422362997</v>
      </c>
      <c r="H1072" s="157">
        <f t="shared" si="112"/>
        <v>6852.6168557792898</v>
      </c>
      <c r="I1072" s="157">
        <f t="shared" si="113"/>
        <v>0</v>
      </c>
      <c r="J1072" s="157">
        <f t="shared" si="114"/>
        <v>6852.6168557792898</v>
      </c>
      <c r="K1072" s="157">
        <f t="shared" si="115"/>
        <v>0</v>
      </c>
      <c r="L1072" s="157">
        <f t="shared" si="116"/>
        <v>6852.6168557792898</v>
      </c>
      <c r="M1072" s="167">
        <f t="shared" si="117"/>
        <v>0</v>
      </c>
      <c r="N1072" s="167">
        <f t="shared" si="118"/>
        <v>0</v>
      </c>
    </row>
    <row r="1073" spans="1:14" ht="15" customHeight="1" x14ac:dyDescent="0.2">
      <c r="A1073" s="152"/>
      <c r="B1073" s="152"/>
      <c r="C1073" s="152"/>
      <c r="D1073" s="152"/>
      <c r="E1073" s="153">
        <f>'2.40-a,b,c,d,e'!E1073</f>
        <v>38330.208333333336</v>
      </c>
      <c r="F1073" s="157">
        <f>'2.40-a,b,c,d,e'!F1073</f>
        <v>42.529998779296797</v>
      </c>
      <c r="G1073" s="157">
        <f>'2.40-a,b,c,d,e'!G1073</f>
        <v>590.00015258789767</v>
      </c>
      <c r="H1073" s="157">
        <f t="shared" si="112"/>
        <v>7442.6170083671877</v>
      </c>
      <c r="I1073" s="157">
        <f t="shared" si="113"/>
        <v>0</v>
      </c>
      <c r="J1073" s="157">
        <f t="shared" si="114"/>
        <v>7442.6170083671877</v>
      </c>
      <c r="K1073" s="157">
        <f t="shared" si="115"/>
        <v>0</v>
      </c>
      <c r="L1073" s="157">
        <f t="shared" si="116"/>
        <v>7442.6170083671877</v>
      </c>
      <c r="M1073" s="167">
        <f t="shared" si="117"/>
        <v>0</v>
      </c>
      <c r="N1073" s="167">
        <f t="shared" si="118"/>
        <v>0</v>
      </c>
    </row>
    <row r="1074" spans="1:14" ht="15" customHeight="1" x14ac:dyDescent="0.2">
      <c r="A1074" s="152"/>
      <c r="B1074" s="152"/>
      <c r="C1074" s="152"/>
      <c r="D1074" s="152"/>
      <c r="E1074" s="153">
        <f>'2.40-a,b,c,d,e'!E1074</f>
        <v>38331.208333333336</v>
      </c>
      <c r="F1074" s="157">
        <f>'2.40-a,b,c,d,e'!F1074</f>
        <v>40.709999084472599</v>
      </c>
      <c r="G1074" s="157">
        <f>'2.40-a,b,c,d,e'!G1074</f>
        <v>-1819.9996948241974</v>
      </c>
      <c r="H1074" s="157">
        <f t="shared" si="112"/>
        <v>5622.6173135429908</v>
      </c>
      <c r="I1074" s="157">
        <f t="shared" si="113"/>
        <v>2540.0009155273992</v>
      </c>
      <c r="J1074" s="157">
        <f t="shared" si="114"/>
        <v>8162.61822907039</v>
      </c>
      <c r="K1074" s="157">
        <f t="shared" si="115"/>
        <v>0</v>
      </c>
      <c r="L1074" s="157">
        <f t="shared" si="116"/>
        <v>8162.61822907039</v>
      </c>
      <c r="M1074" s="167">
        <f t="shared" si="117"/>
        <v>1</v>
      </c>
      <c r="N1074" s="167">
        <f t="shared" si="118"/>
        <v>0</v>
      </c>
    </row>
    <row r="1075" spans="1:14" ht="15" customHeight="1" x14ac:dyDescent="0.2">
      <c r="A1075" s="152"/>
      <c r="B1075" s="152"/>
      <c r="C1075" s="152"/>
      <c r="D1075" s="152"/>
      <c r="E1075" s="153">
        <f>'2.40-a,b,c,d,e'!E1075</f>
        <v>38334.208333333336</v>
      </c>
      <c r="F1075" s="157">
        <f>'2.40-a,b,c,d,e'!F1075</f>
        <v>41.009998321533203</v>
      </c>
      <c r="G1075" s="157">
        <f>'2.40-a,b,c,d,e'!G1075</f>
        <v>299.99923706060372</v>
      </c>
      <c r="H1075" s="157">
        <f t="shared" si="112"/>
        <v>8462.6174661309942</v>
      </c>
      <c r="I1075" s="157">
        <f t="shared" si="113"/>
        <v>0</v>
      </c>
      <c r="J1075" s="157">
        <f t="shared" si="114"/>
        <v>8462.6174661309942</v>
      </c>
      <c r="K1075" s="157">
        <f t="shared" si="115"/>
        <v>299.99923706060417</v>
      </c>
      <c r="L1075" s="157">
        <f t="shared" si="116"/>
        <v>8162.61822907039</v>
      </c>
      <c r="M1075" s="167">
        <f t="shared" si="117"/>
        <v>0</v>
      </c>
      <c r="N1075" s="167">
        <f t="shared" si="118"/>
        <v>0</v>
      </c>
    </row>
    <row r="1076" spans="1:14" ht="15" customHeight="1" x14ac:dyDescent="0.2">
      <c r="A1076" s="152"/>
      <c r="B1076" s="152"/>
      <c r="C1076" s="152"/>
      <c r="D1076" s="152"/>
      <c r="E1076" s="153">
        <f>'2.40-a,b,c,d,e'!E1076</f>
        <v>38335.208333333336</v>
      </c>
      <c r="F1076" s="157">
        <f>'2.40-a,b,c,d,e'!F1076</f>
        <v>41.819999694824197</v>
      </c>
      <c r="G1076" s="157">
        <f>'2.40-a,b,c,d,e'!G1076</f>
        <v>810.00137329099425</v>
      </c>
      <c r="H1076" s="157">
        <f t="shared" si="112"/>
        <v>8972.6196023613848</v>
      </c>
      <c r="I1076" s="157">
        <f t="shared" si="113"/>
        <v>0</v>
      </c>
      <c r="J1076" s="157">
        <f t="shared" si="114"/>
        <v>8972.6196023613848</v>
      </c>
      <c r="K1076" s="157">
        <f t="shared" si="115"/>
        <v>810.00137329099471</v>
      </c>
      <c r="L1076" s="157">
        <f t="shared" si="116"/>
        <v>8162.61822907039</v>
      </c>
      <c r="M1076" s="167">
        <f t="shared" si="117"/>
        <v>0</v>
      </c>
      <c r="N1076" s="167">
        <f t="shared" si="118"/>
        <v>0</v>
      </c>
    </row>
    <row r="1077" spans="1:14" ht="15" customHeight="1" x14ac:dyDescent="0.2">
      <c r="A1077" s="152"/>
      <c r="B1077" s="152"/>
      <c r="C1077" s="152"/>
      <c r="D1077" s="152"/>
      <c r="E1077" s="153">
        <f>'2.40-a,b,c,d,e'!E1077</f>
        <v>38336.208333333336</v>
      </c>
      <c r="F1077" s="157">
        <f>'2.40-a,b,c,d,e'!F1077</f>
        <v>44.189998626708899</v>
      </c>
      <c r="G1077" s="157">
        <f>'2.40-a,b,c,d,e'!G1077</f>
        <v>2369.9989318847015</v>
      </c>
      <c r="H1077" s="157">
        <f t="shared" si="112"/>
        <v>10532.617160955091</v>
      </c>
      <c r="I1077" s="157">
        <f t="shared" si="113"/>
        <v>0</v>
      </c>
      <c r="J1077" s="157">
        <f t="shared" si="114"/>
        <v>10532.617160955091</v>
      </c>
      <c r="K1077" s="157">
        <f t="shared" si="115"/>
        <v>2369.9989318847011</v>
      </c>
      <c r="L1077" s="157">
        <f t="shared" si="116"/>
        <v>8162.61822907039</v>
      </c>
      <c r="M1077" s="167">
        <f t="shared" si="117"/>
        <v>0</v>
      </c>
      <c r="N1077" s="167">
        <f t="shared" si="118"/>
        <v>0</v>
      </c>
    </row>
    <row r="1078" spans="1:14" ht="15" customHeight="1" x14ac:dyDescent="0.2">
      <c r="A1078" s="152"/>
      <c r="B1078" s="152"/>
      <c r="C1078" s="152"/>
      <c r="D1078" s="152"/>
      <c r="E1078" s="153">
        <f>'2.40-a,b,c,d,e'!E1078</f>
        <v>38337.208333333336</v>
      </c>
      <c r="F1078" s="157">
        <f>'2.40-a,b,c,d,e'!F1078</f>
        <v>44.180000305175703</v>
      </c>
      <c r="G1078" s="157">
        <f>'2.40-a,b,c,d,e'!G1078</f>
        <v>-9.9983215331960196</v>
      </c>
      <c r="H1078" s="157">
        <f t="shared" si="112"/>
        <v>8152.6199075371942</v>
      </c>
      <c r="I1078" s="157">
        <f t="shared" si="113"/>
        <v>0</v>
      </c>
      <c r="J1078" s="157">
        <f t="shared" si="114"/>
        <v>8152.6199075371942</v>
      </c>
      <c r="K1078" s="157">
        <f t="shared" si="115"/>
        <v>0</v>
      </c>
      <c r="L1078" s="157">
        <f t="shared" si="116"/>
        <v>8152.6199075371942</v>
      </c>
      <c r="M1078" s="167">
        <f t="shared" si="117"/>
        <v>0</v>
      </c>
      <c r="N1078" s="167">
        <f t="shared" si="118"/>
        <v>0</v>
      </c>
    </row>
    <row r="1079" spans="1:14" ht="15" customHeight="1" x14ac:dyDescent="0.2">
      <c r="A1079" s="152"/>
      <c r="B1079" s="152"/>
      <c r="C1079" s="152"/>
      <c r="D1079" s="152"/>
      <c r="E1079" s="153">
        <f>'2.40-a,b,c,d,e'!E1079</f>
        <v>38338.208333333336</v>
      </c>
      <c r="F1079" s="157">
        <f>'2.40-a,b,c,d,e'!F1079</f>
        <v>46.279998779296797</v>
      </c>
      <c r="G1079" s="157">
        <f>'2.40-a,b,c,d,e'!G1079</f>
        <v>2099.9984741210938</v>
      </c>
      <c r="H1079" s="157">
        <f t="shared" si="112"/>
        <v>10252.618381658289</v>
      </c>
      <c r="I1079" s="157">
        <f t="shared" si="113"/>
        <v>0</v>
      </c>
      <c r="J1079" s="157">
        <f t="shared" si="114"/>
        <v>10252.618381658289</v>
      </c>
      <c r="K1079" s="157">
        <f t="shared" si="115"/>
        <v>2090.0001525878988</v>
      </c>
      <c r="L1079" s="157">
        <f t="shared" si="116"/>
        <v>8162.61822907039</v>
      </c>
      <c r="M1079" s="167">
        <f t="shared" si="117"/>
        <v>0</v>
      </c>
      <c r="N1079" s="167">
        <f t="shared" si="118"/>
        <v>0</v>
      </c>
    </row>
    <row r="1080" spans="1:14" ht="15" customHeight="1" x14ac:dyDescent="0.2">
      <c r="A1080" s="152"/>
      <c r="B1080" s="152"/>
      <c r="C1080" s="152"/>
      <c r="D1080" s="152"/>
      <c r="E1080" s="153">
        <f>'2.40-a,b,c,d,e'!E1080</f>
        <v>38341.208333333336</v>
      </c>
      <c r="F1080" s="157">
        <f>'2.40-a,b,c,d,e'!F1080</f>
        <v>45.639999389648402</v>
      </c>
      <c r="G1080" s="157">
        <f>'2.40-a,b,c,d,e'!G1080</f>
        <v>-639.99938964839487</v>
      </c>
      <c r="H1080" s="157">
        <f t="shared" si="112"/>
        <v>7522.6188394219953</v>
      </c>
      <c r="I1080" s="157">
        <f t="shared" si="113"/>
        <v>0</v>
      </c>
      <c r="J1080" s="157">
        <f t="shared" si="114"/>
        <v>7522.6188394219953</v>
      </c>
      <c r="K1080" s="157">
        <f t="shared" si="115"/>
        <v>0</v>
      </c>
      <c r="L1080" s="157">
        <f t="shared" si="116"/>
        <v>7522.6188394219953</v>
      </c>
      <c r="M1080" s="167">
        <f t="shared" si="117"/>
        <v>0</v>
      </c>
      <c r="N1080" s="167">
        <f t="shared" si="118"/>
        <v>0</v>
      </c>
    </row>
    <row r="1081" spans="1:14" ht="15" customHeight="1" x14ac:dyDescent="0.2">
      <c r="A1081" s="152"/>
      <c r="B1081" s="152"/>
      <c r="C1081" s="152"/>
      <c r="D1081" s="152"/>
      <c r="E1081" s="153">
        <f>'2.40-a,b,c,d,e'!E1081</f>
        <v>38342.208333333336</v>
      </c>
      <c r="F1081" s="157">
        <f>'2.40-a,b,c,d,e'!F1081</f>
        <v>45.759998321533203</v>
      </c>
      <c r="G1081" s="157">
        <f>'2.40-a,b,c,d,e'!G1081</f>
        <v>119.99893188480115</v>
      </c>
      <c r="H1081" s="157">
        <f t="shared" si="112"/>
        <v>7642.6177713067964</v>
      </c>
      <c r="I1081" s="157">
        <f t="shared" si="113"/>
        <v>0</v>
      </c>
      <c r="J1081" s="157">
        <f t="shared" si="114"/>
        <v>7642.6177713067964</v>
      </c>
      <c r="K1081" s="157">
        <f t="shared" si="115"/>
        <v>0</v>
      </c>
      <c r="L1081" s="157">
        <f t="shared" si="116"/>
        <v>7642.6177713067964</v>
      </c>
      <c r="M1081" s="167">
        <f t="shared" si="117"/>
        <v>0</v>
      </c>
      <c r="N1081" s="167">
        <f t="shared" si="118"/>
        <v>0</v>
      </c>
    </row>
    <row r="1082" spans="1:14" ht="15" customHeight="1" x14ac:dyDescent="0.2">
      <c r="A1082" s="152"/>
      <c r="B1082" s="152"/>
      <c r="C1082" s="152"/>
      <c r="D1082" s="152"/>
      <c r="E1082" s="153">
        <f>'2.40-a,b,c,d,e'!E1082</f>
        <v>38343.208333333336</v>
      </c>
      <c r="F1082" s="157">
        <f>'2.40-a,b,c,d,e'!F1082</f>
        <v>44.240001678466797</v>
      </c>
      <c r="G1082" s="157">
        <f>'2.40-a,b,c,d,e'!G1082</f>
        <v>-1519.9966430664063</v>
      </c>
      <c r="H1082" s="157">
        <f t="shared" si="112"/>
        <v>6122.6211282403901</v>
      </c>
      <c r="I1082" s="157">
        <f t="shared" si="113"/>
        <v>0</v>
      </c>
      <c r="J1082" s="157">
        <f t="shared" si="114"/>
        <v>6122.6211282403901</v>
      </c>
      <c r="K1082" s="157">
        <f t="shared" si="115"/>
        <v>0</v>
      </c>
      <c r="L1082" s="157">
        <f t="shared" si="116"/>
        <v>6122.6211282403901</v>
      </c>
      <c r="M1082" s="167">
        <f t="shared" si="117"/>
        <v>0</v>
      </c>
      <c r="N1082" s="167">
        <f t="shared" si="118"/>
        <v>0</v>
      </c>
    </row>
    <row r="1083" spans="1:14" ht="15" customHeight="1" x14ac:dyDescent="0.2">
      <c r="A1083" s="152"/>
      <c r="B1083" s="152"/>
      <c r="C1083" s="152"/>
      <c r="D1083" s="152"/>
      <c r="E1083" s="153">
        <f>'2.40-a,b,c,d,e'!E1083</f>
        <v>38344.208333333336</v>
      </c>
      <c r="F1083" s="157">
        <f>'2.40-a,b,c,d,e'!F1083</f>
        <v>44.180000305175703</v>
      </c>
      <c r="G1083" s="157">
        <f>'2.40-a,b,c,d,e'!G1083</f>
        <v>-60.001373291093785</v>
      </c>
      <c r="H1083" s="157">
        <f t="shared" si="112"/>
        <v>6062.6197549492963</v>
      </c>
      <c r="I1083" s="157">
        <f t="shared" si="113"/>
        <v>2099.9984741210938</v>
      </c>
      <c r="J1083" s="157">
        <f t="shared" si="114"/>
        <v>8162.61822907039</v>
      </c>
      <c r="K1083" s="157">
        <f t="shared" si="115"/>
        <v>0</v>
      </c>
      <c r="L1083" s="157">
        <f t="shared" si="116"/>
        <v>8162.61822907039</v>
      </c>
      <c r="M1083" s="167">
        <f t="shared" si="117"/>
        <v>1</v>
      </c>
      <c r="N1083" s="167">
        <f t="shared" si="118"/>
        <v>0</v>
      </c>
    </row>
    <row r="1084" spans="1:14" ht="15" customHeight="1" x14ac:dyDescent="0.2">
      <c r="A1084" s="152"/>
      <c r="B1084" s="152"/>
      <c r="C1084" s="152"/>
      <c r="D1084" s="152"/>
      <c r="E1084" s="153">
        <f>'2.40-a,b,c,d,e'!E1084</f>
        <v>38348.208333333336</v>
      </c>
      <c r="F1084" s="157">
        <f>'2.40-a,b,c,d,e'!F1084</f>
        <v>41.319999694824197</v>
      </c>
      <c r="G1084" s="157">
        <f>'2.40-a,b,c,d,e'!G1084</f>
        <v>-2860.0006103515057</v>
      </c>
      <c r="H1084" s="157">
        <f t="shared" si="112"/>
        <v>5302.6176187188848</v>
      </c>
      <c r="I1084" s="157">
        <f t="shared" si="113"/>
        <v>2860.0006103515052</v>
      </c>
      <c r="J1084" s="157">
        <f t="shared" si="114"/>
        <v>8162.61822907039</v>
      </c>
      <c r="K1084" s="157">
        <f t="shared" si="115"/>
        <v>0</v>
      </c>
      <c r="L1084" s="157">
        <f t="shared" si="116"/>
        <v>8162.61822907039</v>
      </c>
      <c r="M1084" s="167">
        <f t="shared" si="117"/>
        <v>1</v>
      </c>
      <c r="N1084" s="167">
        <f t="shared" si="118"/>
        <v>0</v>
      </c>
    </row>
    <row r="1085" spans="1:14" ht="15" customHeight="1" x14ac:dyDescent="0.2">
      <c r="A1085" s="152"/>
      <c r="B1085" s="152"/>
      <c r="C1085" s="152"/>
      <c r="D1085" s="152"/>
      <c r="E1085" s="153">
        <f>'2.40-a,b,c,d,e'!E1085</f>
        <v>38349.208333333336</v>
      </c>
      <c r="F1085" s="157">
        <f>'2.40-a,b,c,d,e'!F1085</f>
        <v>41.770000457763601</v>
      </c>
      <c r="G1085" s="157">
        <f>'2.40-a,b,c,d,e'!G1085</f>
        <v>450.00076293940339</v>
      </c>
      <c r="H1085" s="157">
        <f t="shared" si="112"/>
        <v>8612.6189920097931</v>
      </c>
      <c r="I1085" s="157">
        <f t="shared" si="113"/>
        <v>0</v>
      </c>
      <c r="J1085" s="157">
        <f t="shared" si="114"/>
        <v>8612.6189920097931</v>
      </c>
      <c r="K1085" s="157">
        <f t="shared" si="115"/>
        <v>450.0007629394031</v>
      </c>
      <c r="L1085" s="157">
        <f t="shared" si="116"/>
        <v>8162.61822907039</v>
      </c>
      <c r="M1085" s="167">
        <f t="shared" si="117"/>
        <v>0</v>
      </c>
      <c r="N1085" s="167">
        <f t="shared" si="118"/>
        <v>0</v>
      </c>
    </row>
    <row r="1086" spans="1:14" ht="15" customHeight="1" x14ac:dyDescent="0.2">
      <c r="A1086" s="152"/>
      <c r="B1086" s="152"/>
      <c r="C1086" s="152"/>
      <c r="D1086" s="152"/>
      <c r="E1086" s="153">
        <f>'2.40-a,b,c,d,e'!E1086</f>
        <v>38350.208333333336</v>
      </c>
      <c r="F1086" s="157">
        <f>'2.40-a,b,c,d,e'!F1086</f>
        <v>43.639999389648402</v>
      </c>
      <c r="G1086" s="157">
        <f>'2.40-a,b,c,d,e'!G1086</f>
        <v>1869.9989318848011</v>
      </c>
      <c r="H1086" s="157">
        <f t="shared" si="112"/>
        <v>10032.617160955191</v>
      </c>
      <c r="I1086" s="157">
        <f t="shared" si="113"/>
        <v>0</v>
      </c>
      <c r="J1086" s="157">
        <f t="shared" si="114"/>
        <v>10032.617160955191</v>
      </c>
      <c r="K1086" s="157">
        <f t="shared" si="115"/>
        <v>1869.9989318848011</v>
      </c>
      <c r="L1086" s="157">
        <f t="shared" si="116"/>
        <v>8162.61822907039</v>
      </c>
      <c r="M1086" s="167">
        <f t="shared" si="117"/>
        <v>0</v>
      </c>
      <c r="N1086" s="167">
        <f t="shared" si="118"/>
        <v>0</v>
      </c>
    </row>
    <row r="1087" spans="1:14" ht="15" customHeight="1" x14ac:dyDescent="0.2">
      <c r="A1087" s="152"/>
      <c r="B1087" s="152"/>
      <c r="C1087" s="152"/>
      <c r="D1087" s="152"/>
      <c r="E1087" s="153">
        <f>'2.40-a,b,c,d,e'!E1087</f>
        <v>38351.208333333336</v>
      </c>
      <c r="F1087" s="157">
        <f>'2.40-a,b,c,d,e'!F1087</f>
        <v>43.450000762939403</v>
      </c>
      <c r="G1087" s="157">
        <f>'2.40-a,b,c,d,e'!G1087</f>
        <v>-189.99862670899859</v>
      </c>
      <c r="H1087" s="157">
        <f t="shared" si="112"/>
        <v>7972.6196023613911</v>
      </c>
      <c r="I1087" s="157">
        <f t="shared" si="113"/>
        <v>0</v>
      </c>
      <c r="J1087" s="157">
        <f t="shared" si="114"/>
        <v>7972.6196023613911</v>
      </c>
      <c r="K1087" s="157">
        <f t="shared" si="115"/>
        <v>0</v>
      </c>
      <c r="L1087" s="157">
        <f t="shared" si="116"/>
        <v>7972.6196023613911</v>
      </c>
      <c r="M1087" s="167">
        <f t="shared" si="117"/>
        <v>0</v>
      </c>
      <c r="N1087" s="167">
        <f t="shared" si="118"/>
        <v>0</v>
      </c>
    </row>
    <row r="1088" spans="1:14" ht="15" customHeight="1" x14ac:dyDescent="0.2">
      <c r="A1088" s="152"/>
      <c r="B1088" s="152"/>
      <c r="C1088" s="152"/>
      <c r="D1088" s="152"/>
      <c r="E1088" s="153">
        <f>'2.40-a,b,c,d,e'!E1088</f>
        <v>38355.208333333336</v>
      </c>
      <c r="F1088" s="157">
        <f>'2.40-a,b,c,d,e'!F1088</f>
        <v>42.119998931884702</v>
      </c>
      <c r="G1088" s="157">
        <f>'2.40-a,b,c,d,e'!G1088</f>
        <v>-1330.0018310547016</v>
      </c>
      <c r="H1088" s="157">
        <f t="shared" si="112"/>
        <v>6642.61777130669</v>
      </c>
      <c r="I1088" s="157">
        <f t="shared" si="113"/>
        <v>0</v>
      </c>
      <c r="J1088" s="157">
        <f t="shared" si="114"/>
        <v>6642.61777130669</v>
      </c>
      <c r="K1088" s="157">
        <f t="shared" si="115"/>
        <v>0</v>
      </c>
      <c r="L1088" s="157">
        <f t="shared" si="116"/>
        <v>6642.61777130669</v>
      </c>
      <c r="M1088" s="167">
        <f t="shared" si="117"/>
        <v>0</v>
      </c>
      <c r="N1088" s="167">
        <f t="shared" si="118"/>
        <v>0</v>
      </c>
    </row>
    <row r="1089" spans="1:14" ht="15" customHeight="1" x14ac:dyDescent="0.2">
      <c r="A1089" s="152"/>
      <c r="B1089" s="152"/>
      <c r="C1089" s="152"/>
      <c r="D1089" s="152"/>
      <c r="E1089" s="153">
        <f>'2.40-a,b,c,d,e'!E1089</f>
        <v>38356.208333333336</v>
      </c>
      <c r="F1089" s="157">
        <f>'2.40-a,b,c,d,e'!F1089</f>
        <v>43.909999847412102</v>
      </c>
      <c r="G1089" s="157">
        <f>'2.40-a,b,c,d,e'!G1089</f>
        <v>1790.0009155274006</v>
      </c>
      <c r="H1089" s="157">
        <f t="shared" si="112"/>
        <v>8432.6186868340901</v>
      </c>
      <c r="I1089" s="157">
        <f t="shared" si="113"/>
        <v>0</v>
      </c>
      <c r="J1089" s="157">
        <f t="shared" si="114"/>
        <v>8432.6186868340901</v>
      </c>
      <c r="K1089" s="157">
        <f t="shared" si="115"/>
        <v>270.00045776370007</v>
      </c>
      <c r="L1089" s="157">
        <f t="shared" si="116"/>
        <v>8162.61822907039</v>
      </c>
      <c r="M1089" s="167">
        <f t="shared" si="117"/>
        <v>0</v>
      </c>
      <c r="N1089" s="167">
        <f t="shared" si="118"/>
        <v>0</v>
      </c>
    </row>
    <row r="1090" spans="1:14" ht="15" customHeight="1" x14ac:dyDescent="0.2">
      <c r="A1090" s="152"/>
      <c r="B1090" s="152"/>
      <c r="C1090" s="152"/>
      <c r="D1090" s="152"/>
      <c r="E1090" s="153">
        <f>'2.40-a,b,c,d,e'!E1090</f>
        <v>38357.208333333336</v>
      </c>
      <c r="F1090" s="157">
        <f>'2.40-a,b,c,d,e'!F1090</f>
        <v>43.389999389648402</v>
      </c>
      <c r="G1090" s="157">
        <f>'2.40-a,b,c,d,e'!G1090</f>
        <v>-520.0004577637003</v>
      </c>
      <c r="H1090" s="157">
        <f t="shared" si="112"/>
        <v>7642.61777130669</v>
      </c>
      <c r="I1090" s="157">
        <f t="shared" si="113"/>
        <v>0</v>
      </c>
      <c r="J1090" s="157">
        <f t="shared" si="114"/>
        <v>7642.61777130669</v>
      </c>
      <c r="K1090" s="157">
        <f t="shared" si="115"/>
        <v>0</v>
      </c>
      <c r="L1090" s="157">
        <f t="shared" si="116"/>
        <v>7642.61777130669</v>
      </c>
      <c r="M1090" s="167">
        <f t="shared" si="117"/>
        <v>0</v>
      </c>
      <c r="N1090" s="167">
        <f t="shared" si="118"/>
        <v>0</v>
      </c>
    </row>
    <row r="1091" spans="1:14" ht="15" customHeight="1" x14ac:dyDescent="0.2">
      <c r="A1091" s="152"/>
      <c r="B1091" s="152"/>
      <c r="C1091" s="152"/>
      <c r="D1091" s="152"/>
      <c r="E1091" s="153">
        <f>'2.40-a,b,c,d,e'!E1091</f>
        <v>38358.208333333336</v>
      </c>
      <c r="F1091" s="157">
        <f>'2.40-a,b,c,d,e'!F1091</f>
        <v>45.560001373291001</v>
      </c>
      <c r="G1091" s="157">
        <f>'2.40-a,b,c,d,e'!G1091</f>
        <v>2170.0019836425995</v>
      </c>
      <c r="H1091" s="157">
        <f t="shared" si="112"/>
        <v>9812.6197549492899</v>
      </c>
      <c r="I1091" s="157">
        <f t="shared" si="113"/>
        <v>0</v>
      </c>
      <c r="J1091" s="157">
        <f t="shared" si="114"/>
        <v>9812.6197549492899</v>
      </c>
      <c r="K1091" s="157">
        <f t="shared" si="115"/>
        <v>1650.0015258788999</v>
      </c>
      <c r="L1091" s="157">
        <f t="shared" si="116"/>
        <v>8162.61822907039</v>
      </c>
      <c r="M1091" s="167">
        <f t="shared" si="117"/>
        <v>0</v>
      </c>
      <c r="N1091" s="167">
        <f t="shared" si="118"/>
        <v>0</v>
      </c>
    </row>
    <row r="1092" spans="1:14" ht="15" customHeight="1" x14ac:dyDescent="0.2">
      <c r="A1092" s="152"/>
      <c r="B1092" s="152"/>
      <c r="C1092" s="152"/>
      <c r="D1092" s="152"/>
      <c r="E1092" s="153">
        <f>'2.40-a,b,c,d,e'!E1092</f>
        <v>38359.208333333336</v>
      </c>
      <c r="F1092" s="157">
        <f>'2.40-a,b,c,d,e'!F1092</f>
        <v>45.430000305175703</v>
      </c>
      <c r="G1092" s="157">
        <f>'2.40-a,b,c,d,e'!G1092</f>
        <v>-130.00106811529832</v>
      </c>
      <c r="H1092" s="157">
        <f t="shared" ref="H1092:H1155" si="119">L1091+G1092</f>
        <v>8032.617160955092</v>
      </c>
      <c r="I1092" s="157">
        <f t="shared" ref="I1092:I1155" si="120">IF(H1092&lt;$B$13,$B$14-H1092,0)</f>
        <v>0</v>
      </c>
      <c r="J1092" s="157">
        <f t="shared" ref="J1092:J1155" si="121">H1092+I1092</f>
        <v>8032.617160955092</v>
      </c>
      <c r="K1092" s="157">
        <f t="shared" ref="K1092:K1155" si="122">MAX(J1092-$B$14,0)</f>
        <v>0</v>
      </c>
      <c r="L1092" s="157">
        <f t="shared" ref="L1092:L1155" si="123">J1092-K1092</f>
        <v>8032.617160955092</v>
      </c>
      <c r="M1092" s="167">
        <f t="shared" ref="M1092:M1155" si="124">IF(I1092&gt;0,1,0)</f>
        <v>0</v>
      </c>
      <c r="N1092" s="167">
        <f t="shared" ref="N1092:N1155" si="125">IF(H1092&lt;0,1,0)</f>
        <v>0</v>
      </c>
    </row>
    <row r="1093" spans="1:14" ht="15" customHeight="1" x14ac:dyDescent="0.2">
      <c r="A1093" s="152"/>
      <c r="B1093" s="152"/>
      <c r="C1093" s="152"/>
      <c r="D1093" s="152"/>
      <c r="E1093" s="153">
        <f>'2.40-a,b,c,d,e'!E1093</f>
        <v>38362.208333333336</v>
      </c>
      <c r="F1093" s="157">
        <f>'2.40-a,b,c,d,e'!F1093</f>
        <v>45.330001831054602</v>
      </c>
      <c r="G1093" s="157">
        <f>'2.40-a,b,c,d,e'!G1093</f>
        <v>-99.998474121100855</v>
      </c>
      <c r="H1093" s="157">
        <f t="shared" si="119"/>
        <v>7932.618686833991</v>
      </c>
      <c r="I1093" s="157">
        <f t="shared" si="120"/>
        <v>0</v>
      </c>
      <c r="J1093" s="157">
        <f t="shared" si="121"/>
        <v>7932.618686833991</v>
      </c>
      <c r="K1093" s="157">
        <f t="shared" si="122"/>
        <v>0</v>
      </c>
      <c r="L1093" s="157">
        <f t="shared" si="123"/>
        <v>7932.618686833991</v>
      </c>
      <c r="M1093" s="167">
        <f t="shared" si="124"/>
        <v>0</v>
      </c>
      <c r="N1093" s="167">
        <f t="shared" si="125"/>
        <v>0</v>
      </c>
    </row>
    <row r="1094" spans="1:14" ht="15" customHeight="1" x14ac:dyDescent="0.2">
      <c r="A1094" s="152"/>
      <c r="B1094" s="152"/>
      <c r="C1094" s="152"/>
      <c r="D1094" s="152"/>
      <c r="E1094" s="153">
        <f>'2.40-a,b,c,d,e'!E1094</f>
        <v>38363.208333333336</v>
      </c>
      <c r="F1094" s="157">
        <f>'2.40-a,b,c,d,e'!F1094</f>
        <v>45.680000305175703</v>
      </c>
      <c r="G1094" s="157">
        <f>'2.40-a,b,c,d,e'!G1094</f>
        <v>349.99847412110086</v>
      </c>
      <c r="H1094" s="157">
        <f t="shared" si="119"/>
        <v>8282.6171609550911</v>
      </c>
      <c r="I1094" s="157">
        <f t="shared" si="120"/>
        <v>0</v>
      </c>
      <c r="J1094" s="157">
        <f t="shared" si="121"/>
        <v>8282.6171609550911</v>
      </c>
      <c r="K1094" s="157">
        <f t="shared" si="122"/>
        <v>119.99893188470105</v>
      </c>
      <c r="L1094" s="157">
        <f t="shared" si="123"/>
        <v>8162.61822907039</v>
      </c>
      <c r="M1094" s="167">
        <f t="shared" si="124"/>
        <v>0</v>
      </c>
      <c r="N1094" s="167">
        <f t="shared" si="125"/>
        <v>0</v>
      </c>
    </row>
    <row r="1095" spans="1:14" ht="15" customHeight="1" x14ac:dyDescent="0.2">
      <c r="A1095" s="152"/>
      <c r="B1095" s="152"/>
      <c r="C1095" s="152"/>
      <c r="D1095" s="152"/>
      <c r="E1095" s="153">
        <f>'2.40-a,b,c,d,e'!E1095</f>
        <v>38364.208333333336</v>
      </c>
      <c r="F1095" s="157">
        <f>'2.40-a,b,c,d,e'!F1095</f>
        <v>46.369998931884702</v>
      </c>
      <c r="G1095" s="157">
        <f>'2.40-a,b,c,d,e'!G1095</f>
        <v>689.99862670899859</v>
      </c>
      <c r="H1095" s="157">
        <f t="shared" si="119"/>
        <v>8852.6168557793881</v>
      </c>
      <c r="I1095" s="157">
        <f t="shared" si="120"/>
        <v>0</v>
      </c>
      <c r="J1095" s="157">
        <f t="shared" si="121"/>
        <v>8852.6168557793881</v>
      </c>
      <c r="K1095" s="157">
        <f t="shared" si="122"/>
        <v>689.99862670899802</v>
      </c>
      <c r="L1095" s="157">
        <f t="shared" si="123"/>
        <v>8162.61822907039</v>
      </c>
      <c r="M1095" s="167">
        <f t="shared" si="124"/>
        <v>0</v>
      </c>
      <c r="N1095" s="167">
        <f t="shared" si="125"/>
        <v>0</v>
      </c>
    </row>
    <row r="1096" spans="1:14" ht="15" customHeight="1" x14ac:dyDescent="0.2">
      <c r="A1096" s="152"/>
      <c r="B1096" s="152"/>
      <c r="C1096" s="152"/>
      <c r="D1096" s="152"/>
      <c r="E1096" s="153">
        <f>'2.40-a,b,c,d,e'!E1096</f>
        <v>38365.208333333336</v>
      </c>
      <c r="F1096" s="157">
        <f>'2.40-a,b,c,d,e'!F1096</f>
        <v>48.040000915527301</v>
      </c>
      <c r="G1096" s="157">
        <f>'2.40-a,b,c,d,e'!G1096</f>
        <v>1670.0019836425995</v>
      </c>
      <c r="H1096" s="157">
        <f t="shared" si="119"/>
        <v>9832.6202127129891</v>
      </c>
      <c r="I1096" s="157">
        <f t="shared" si="120"/>
        <v>0</v>
      </c>
      <c r="J1096" s="157">
        <f t="shared" si="121"/>
        <v>9832.6202127129891</v>
      </c>
      <c r="K1096" s="157">
        <f t="shared" si="122"/>
        <v>1670.001983642599</v>
      </c>
      <c r="L1096" s="157">
        <f t="shared" si="123"/>
        <v>8162.61822907039</v>
      </c>
      <c r="M1096" s="167">
        <f t="shared" si="124"/>
        <v>0</v>
      </c>
      <c r="N1096" s="167">
        <f t="shared" si="125"/>
        <v>0</v>
      </c>
    </row>
    <row r="1097" spans="1:14" ht="15" customHeight="1" x14ac:dyDescent="0.2">
      <c r="A1097" s="152"/>
      <c r="B1097" s="152"/>
      <c r="C1097" s="152"/>
      <c r="D1097" s="152"/>
      <c r="E1097" s="153">
        <f>'2.40-a,b,c,d,e'!E1097</f>
        <v>38366.208333333336</v>
      </c>
      <c r="F1097" s="157">
        <f>'2.40-a,b,c,d,e'!F1097</f>
        <v>48.380001068115199</v>
      </c>
      <c r="G1097" s="157">
        <f>'2.40-a,b,c,d,e'!G1097</f>
        <v>340.00015258789773</v>
      </c>
      <c r="H1097" s="157">
        <f t="shared" si="119"/>
        <v>8502.618381658287</v>
      </c>
      <c r="I1097" s="157">
        <f t="shared" si="120"/>
        <v>0</v>
      </c>
      <c r="J1097" s="157">
        <f t="shared" si="121"/>
        <v>8502.618381658287</v>
      </c>
      <c r="K1097" s="157">
        <f t="shared" si="122"/>
        <v>340.00015258789699</v>
      </c>
      <c r="L1097" s="157">
        <f t="shared" si="123"/>
        <v>8162.61822907039</v>
      </c>
      <c r="M1097" s="167">
        <f t="shared" si="124"/>
        <v>0</v>
      </c>
      <c r="N1097" s="167">
        <f t="shared" si="125"/>
        <v>0</v>
      </c>
    </row>
    <row r="1098" spans="1:14" ht="15" customHeight="1" x14ac:dyDescent="0.2">
      <c r="A1098" s="152"/>
      <c r="B1098" s="152"/>
      <c r="C1098" s="152"/>
      <c r="D1098" s="152"/>
      <c r="E1098" s="153">
        <f>'2.40-a,b,c,d,e'!E1098</f>
        <v>38370.208333333336</v>
      </c>
      <c r="F1098" s="157">
        <f>'2.40-a,b,c,d,e'!F1098</f>
        <v>48.380001068115199</v>
      </c>
      <c r="G1098" s="157">
        <f>'2.40-a,b,c,d,e'!G1098</f>
        <v>0</v>
      </c>
      <c r="H1098" s="157">
        <f t="shared" si="119"/>
        <v>8162.61822907039</v>
      </c>
      <c r="I1098" s="157">
        <f t="shared" si="120"/>
        <v>0</v>
      </c>
      <c r="J1098" s="157">
        <f t="shared" si="121"/>
        <v>8162.61822907039</v>
      </c>
      <c r="K1098" s="157">
        <f t="shared" si="122"/>
        <v>0</v>
      </c>
      <c r="L1098" s="157">
        <f t="shared" si="123"/>
        <v>8162.61822907039</v>
      </c>
      <c r="M1098" s="167">
        <f t="shared" si="124"/>
        <v>0</v>
      </c>
      <c r="N1098" s="167">
        <f t="shared" si="125"/>
        <v>0</v>
      </c>
    </row>
    <row r="1099" spans="1:14" ht="15" customHeight="1" x14ac:dyDescent="0.2">
      <c r="A1099" s="152"/>
      <c r="B1099" s="152"/>
      <c r="C1099" s="152"/>
      <c r="D1099" s="152"/>
      <c r="E1099" s="153">
        <f>'2.40-a,b,c,d,e'!E1099</f>
        <v>38371.208333333336</v>
      </c>
      <c r="F1099" s="157">
        <f>'2.40-a,b,c,d,e'!F1099</f>
        <v>47.549999237060497</v>
      </c>
      <c r="G1099" s="157">
        <f>'2.40-a,b,c,d,e'!G1099</f>
        <v>-830.00183105470171</v>
      </c>
      <c r="H1099" s="157">
        <f t="shared" si="119"/>
        <v>7332.616398015688</v>
      </c>
      <c r="I1099" s="157">
        <f t="shared" si="120"/>
        <v>0</v>
      </c>
      <c r="J1099" s="157">
        <f t="shared" si="121"/>
        <v>7332.616398015688</v>
      </c>
      <c r="K1099" s="157">
        <f t="shared" si="122"/>
        <v>0</v>
      </c>
      <c r="L1099" s="157">
        <f t="shared" si="123"/>
        <v>7332.616398015688</v>
      </c>
      <c r="M1099" s="167">
        <f t="shared" si="124"/>
        <v>0</v>
      </c>
      <c r="N1099" s="167">
        <f t="shared" si="125"/>
        <v>0</v>
      </c>
    </row>
    <row r="1100" spans="1:14" ht="15" customHeight="1" x14ac:dyDescent="0.2">
      <c r="A1100" s="152"/>
      <c r="B1100" s="152"/>
      <c r="C1100" s="152"/>
      <c r="D1100" s="152"/>
      <c r="E1100" s="153">
        <f>'2.40-a,b,c,d,e'!E1100</f>
        <v>38372.208333333336</v>
      </c>
      <c r="F1100" s="157">
        <f>'2.40-a,b,c,d,e'!F1100</f>
        <v>46.909999847412102</v>
      </c>
      <c r="G1100" s="157">
        <f>'2.40-a,b,c,d,e'!G1100</f>
        <v>-639.99938964839487</v>
      </c>
      <c r="H1100" s="157">
        <f t="shared" si="119"/>
        <v>6692.6170083672932</v>
      </c>
      <c r="I1100" s="157">
        <f t="shared" si="120"/>
        <v>0</v>
      </c>
      <c r="J1100" s="157">
        <f t="shared" si="121"/>
        <v>6692.6170083672932</v>
      </c>
      <c r="K1100" s="157">
        <f t="shared" si="122"/>
        <v>0</v>
      </c>
      <c r="L1100" s="157">
        <f t="shared" si="123"/>
        <v>6692.6170083672932</v>
      </c>
      <c r="M1100" s="167">
        <f t="shared" si="124"/>
        <v>0</v>
      </c>
      <c r="N1100" s="167">
        <f t="shared" si="125"/>
        <v>0</v>
      </c>
    </row>
    <row r="1101" spans="1:14" ht="15" customHeight="1" x14ac:dyDescent="0.2">
      <c r="A1101" s="152"/>
      <c r="B1101" s="152"/>
      <c r="C1101" s="152"/>
      <c r="D1101" s="152"/>
      <c r="E1101" s="153">
        <f>'2.40-a,b,c,d,e'!E1101</f>
        <v>38373.208333333336</v>
      </c>
      <c r="F1101" s="157">
        <f>'2.40-a,b,c,d,e'!F1101</f>
        <v>48.529998779296797</v>
      </c>
      <c r="G1101" s="157">
        <f>'2.40-a,b,c,d,e'!G1101</f>
        <v>1619.9989318846947</v>
      </c>
      <c r="H1101" s="157">
        <f t="shared" si="119"/>
        <v>8312.6159402519879</v>
      </c>
      <c r="I1101" s="157">
        <f t="shared" si="120"/>
        <v>0</v>
      </c>
      <c r="J1101" s="157">
        <f t="shared" si="121"/>
        <v>8312.6159402519879</v>
      </c>
      <c r="K1101" s="157">
        <f t="shared" si="122"/>
        <v>149.99771118159788</v>
      </c>
      <c r="L1101" s="157">
        <f t="shared" si="123"/>
        <v>8162.61822907039</v>
      </c>
      <c r="M1101" s="167">
        <f t="shared" si="124"/>
        <v>0</v>
      </c>
      <c r="N1101" s="167">
        <f t="shared" si="125"/>
        <v>0</v>
      </c>
    </row>
    <row r="1102" spans="1:14" ht="15" customHeight="1" x14ac:dyDescent="0.2">
      <c r="A1102" s="152"/>
      <c r="B1102" s="152"/>
      <c r="C1102" s="152"/>
      <c r="D1102" s="152"/>
      <c r="E1102" s="153">
        <f>'2.40-a,b,c,d,e'!E1102</f>
        <v>38376.208333333336</v>
      </c>
      <c r="F1102" s="157">
        <f>'2.40-a,b,c,d,e'!F1102</f>
        <v>48.810001373291001</v>
      </c>
      <c r="G1102" s="157">
        <f>'2.40-a,b,c,d,e'!G1102</f>
        <v>280.00259399420457</v>
      </c>
      <c r="H1102" s="157">
        <f t="shared" si="119"/>
        <v>8442.6208230645952</v>
      </c>
      <c r="I1102" s="157">
        <f t="shared" si="120"/>
        <v>0</v>
      </c>
      <c r="J1102" s="157">
        <f t="shared" si="121"/>
        <v>8442.6208230645952</v>
      </c>
      <c r="K1102" s="157">
        <f t="shared" si="122"/>
        <v>280.0025939942052</v>
      </c>
      <c r="L1102" s="157">
        <f t="shared" si="123"/>
        <v>8162.61822907039</v>
      </c>
      <c r="M1102" s="167">
        <f t="shared" si="124"/>
        <v>0</v>
      </c>
      <c r="N1102" s="167">
        <f t="shared" si="125"/>
        <v>0</v>
      </c>
    </row>
    <row r="1103" spans="1:14" ht="15" customHeight="1" x14ac:dyDescent="0.2">
      <c r="A1103" s="152"/>
      <c r="B1103" s="152"/>
      <c r="C1103" s="152"/>
      <c r="D1103" s="152"/>
      <c r="E1103" s="153">
        <f>'2.40-a,b,c,d,e'!E1103</f>
        <v>38377.208333333336</v>
      </c>
      <c r="F1103" s="157">
        <f>'2.40-a,b,c,d,e'!F1103</f>
        <v>49.639999389648402</v>
      </c>
      <c r="G1103" s="157">
        <f>'2.40-a,b,c,d,e'!G1103</f>
        <v>829.9980163574005</v>
      </c>
      <c r="H1103" s="157">
        <f t="shared" si="119"/>
        <v>8992.616245427791</v>
      </c>
      <c r="I1103" s="157">
        <f t="shared" si="120"/>
        <v>0</v>
      </c>
      <c r="J1103" s="157">
        <f t="shared" si="121"/>
        <v>8992.616245427791</v>
      </c>
      <c r="K1103" s="157">
        <f t="shared" si="122"/>
        <v>829.99801635740096</v>
      </c>
      <c r="L1103" s="157">
        <f t="shared" si="123"/>
        <v>8162.61822907039</v>
      </c>
      <c r="M1103" s="167">
        <f t="shared" si="124"/>
        <v>0</v>
      </c>
      <c r="N1103" s="167">
        <f t="shared" si="125"/>
        <v>0</v>
      </c>
    </row>
    <row r="1104" spans="1:14" ht="15" customHeight="1" x14ac:dyDescent="0.2">
      <c r="A1104" s="152"/>
      <c r="B1104" s="152"/>
      <c r="C1104" s="152"/>
      <c r="D1104" s="152"/>
      <c r="E1104" s="153">
        <f>'2.40-a,b,c,d,e'!E1104</f>
        <v>38378.208333333336</v>
      </c>
      <c r="F1104" s="157">
        <f>'2.40-a,b,c,d,e'!F1104</f>
        <v>48.779998779296797</v>
      </c>
      <c r="G1104" s="157">
        <f>'2.40-a,b,c,d,e'!G1104</f>
        <v>-860.00061035160513</v>
      </c>
      <c r="H1104" s="157">
        <f t="shared" si="119"/>
        <v>7302.6176187187848</v>
      </c>
      <c r="I1104" s="157">
        <f t="shared" si="120"/>
        <v>0</v>
      </c>
      <c r="J1104" s="157">
        <f t="shared" si="121"/>
        <v>7302.6176187187848</v>
      </c>
      <c r="K1104" s="157">
        <f t="shared" si="122"/>
        <v>0</v>
      </c>
      <c r="L1104" s="157">
        <f t="shared" si="123"/>
        <v>7302.6176187187848</v>
      </c>
      <c r="M1104" s="167">
        <f t="shared" si="124"/>
        <v>0</v>
      </c>
      <c r="N1104" s="167">
        <f t="shared" si="125"/>
        <v>0</v>
      </c>
    </row>
    <row r="1105" spans="1:14" ht="15" customHeight="1" x14ac:dyDescent="0.2">
      <c r="A1105" s="152"/>
      <c r="B1105" s="152"/>
      <c r="C1105" s="152"/>
      <c r="D1105" s="152"/>
      <c r="E1105" s="153">
        <f>'2.40-a,b,c,d,e'!E1105</f>
        <v>38379.208333333336</v>
      </c>
      <c r="F1105" s="157">
        <f>'2.40-a,b,c,d,e'!F1105</f>
        <v>48.840000152587798</v>
      </c>
      <c r="G1105" s="157">
        <f>'2.40-a,b,c,d,e'!G1105</f>
        <v>60.001373291001414</v>
      </c>
      <c r="H1105" s="157">
        <f t="shared" si="119"/>
        <v>7362.6189920097859</v>
      </c>
      <c r="I1105" s="157">
        <f t="shared" si="120"/>
        <v>0</v>
      </c>
      <c r="J1105" s="157">
        <f t="shared" si="121"/>
        <v>7362.6189920097859</v>
      </c>
      <c r="K1105" s="157">
        <f t="shared" si="122"/>
        <v>0</v>
      </c>
      <c r="L1105" s="157">
        <f t="shared" si="123"/>
        <v>7362.6189920097859</v>
      </c>
      <c r="M1105" s="167">
        <f t="shared" si="124"/>
        <v>0</v>
      </c>
      <c r="N1105" s="167">
        <f t="shared" si="125"/>
        <v>0</v>
      </c>
    </row>
    <row r="1106" spans="1:14" ht="15" customHeight="1" x14ac:dyDescent="0.2">
      <c r="A1106" s="152"/>
      <c r="B1106" s="152"/>
      <c r="C1106" s="152"/>
      <c r="D1106" s="152"/>
      <c r="E1106" s="153">
        <f>'2.40-a,b,c,d,e'!E1106</f>
        <v>38380.208333333336</v>
      </c>
      <c r="F1106" s="157">
        <f>'2.40-a,b,c,d,e'!F1106</f>
        <v>47.180000305175703</v>
      </c>
      <c r="G1106" s="157">
        <f>'2.40-a,b,c,d,e'!G1106</f>
        <v>-1659.9998474120953</v>
      </c>
      <c r="H1106" s="157">
        <f t="shared" si="119"/>
        <v>5702.619144597691</v>
      </c>
      <c r="I1106" s="157">
        <f t="shared" si="120"/>
        <v>2459.999084472699</v>
      </c>
      <c r="J1106" s="157">
        <f t="shared" si="121"/>
        <v>8162.61822907039</v>
      </c>
      <c r="K1106" s="157">
        <f t="shared" si="122"/>
        <v>0</v>
      </c>
      <c r="L1106" s="157">
        <f t="shared" si="123"/>
        <v>8162.61822907039</v>
      </c>
      <c r="M1106" s="167">
        <f t="shared" si="124"/>
        <v>1</v>
      </c>
      <c r="N1106" s="167">
        <f t="shared" si="125"/>
        <v>0</v>
      </c>
    </row>
    <row r="1107" spans="1:14" ht="15" customHeight="1" x14ac:dyDescent="0.2">
      <c r="A1107" s="152"/>
      <c r="B1107" s="152"/>
      <c r="C1107" s="152"/>
      <c r="D1107" s="152"/>
      <c r="E1107" s="153">
        <f>'2.40-a,b,c,d,e'!E1107</f>
        <v>38383.208333333336</v>
      </c>
      <c r="F1107" s="157">
        <f>'2.40-a,b,c,d,e'!F1107</f>
        <v>48.200000762939403</v>
      </c>
      <c r="G1107" s="157">
        <f>'2.40-a,b,c,d,e'!G1107</f>
        <v>1020.0004577637003</v>
      </c>
      <c r="H1107" s="157">
        <f t="shared" si="119"/>
        <v>9182.6186868340901</v>
      </c>
      <c r="I1107" s="157">
        <f t="shared" si="120"/>
        <v>0</v>
      </c>
      <c r="J1107" s="157">
        <f t="shared" si="121"/>
        <v>9182.6186868340901</v>
      </c>
      <c r="K1107" s="157">
        <f t="shared" si="122"/>
        <v>1020.0004577637001</v>
      </c>
      <c r="L1107" s="157">
        <f t="shared" si="123"/>
        <v>8162.61822907039</v>
      </c>
      <c r="M1107" s="167">
        <f t="shared" si="124"/>
        <v>0</v>
      </c>
      <c r="N1107" s="167">
        <f t="shared" si="125"/>
        <v>0</v>
      </c>
    </row>
    <row r="1108" spans="1:14" ht="15" customHeight="1" x14ac:dyDescent="0.2">
      <c r="A1108" s="152"/>
      <c r="B1108" s="152"/>
      <c r="C1108" s="152"/>
      <c r="D1108" s="152"/>
      <c r="E1108" s="153">
        <f>'2.40-a,b,c,d,e'!E1108</f>
        <v>38384.208333333336</v>
      </c>
      <c r="F1108" s="157">
        <f>'2.40-a,b,c,d,e'!F1108</f>
        <v>47.119998931884702</v>
      </c>
      <c r="G1108" s="157">
        <f>'2.40-a,b,c,d,e'!G1108</f>
        <v>-1080.0018310547016</v>
      </c>
      <c r="H1108" s="157">
        <f t="shared" si="119"/>
        <v>7082.6163980156889</v>
      </c>
      <c r="I1108" s="157">
        <f t="shared" si="120"/>
        <v>0</v>
      </c>
      <c r="J1108" s="157">
        <f t="shared" si="121"/>
        <v>7082.6163980156889</v>
      </c>
      <c r="K1108" s="157">
        <f t="shared" si="122"/>
        <v>0</v>
      </c>
      <c r="L1108" s="157">
        <f t="shared" si="123"/>
        <v>7082.6163980156889</v>
      </c>
      <c r="M1108" s="167">
        <f t="shared" si="124"/>
        <v>0</v>
      </c>
      <c r="N1108" s="167">
        <f t="shared" si="125"/>
        <v>0</v>
      </c>
    </row>
    <row r="1109" spans="1:14" ht="15" customHeight="1" x14ac:dyDescent="0.2">
      <c r="A1109" s="152"/>
      <c r="B1109" s="152"/>
      <c r="C1109" s="152"/>
      <c r="D1109" s="152"/>
      <c r="E1109" s="153">
        <f>'2.40-a,b,c,d,e'!E1109</f>
        <v>38385.208333333336</v>
      </c>
      <c r="F1109" s="157">
        <f>'2.40-a,b,c,d,e'!F1109</f>
        <v>46.689998626708899</v>
      </c>
      <c r="G1109" s="157">
        <f>'2.40-a,b,c,d,e'!G1109</f>
        <v>-430.00030517580257</v>
      </c>
      <c r="H1109" s="157">
        <f t="shared" si="119"/>
        <v>6652.6160928398867</v>
      </c>
      <c r="I1109" s="157">
        <f t="shared" si="120"/>
        <v>0</v>
      </c>
      <c r="J1109" s="157">
        <f t="shared" si="121"/>
        <v>6652.6160928398867</v>
      </c>
      <c r="K1109" s="157">
        <f t="shared" si="122"/>
        <v>0</v>
      </c>
      <c r="L1109" s="157">
        <f t="shared" si="123"/>
        <v>6652.6160928398867</v>
      </c>
      <c r="M1109" s="167">
        <f t="shared" si="124"/>
        <v>0</v>
      </c>
      <c r="N1109" s="167">
        <f t="shared" si="125"/>
        <v>0</v>
      </c>
    </row>
    <row r="1110" spans="1:14" ht="15" customHeight="1" x14ac:dyDescent="0.2">
      <c r="A1110" s="152"/>
      <c r="B1110" s="152"/>
      <c r="C1110" s="152"/>
      <c r="D1110" s="152"/>
      <c r="E1110" s="153">
        <f>'2.40-a,b,c,d,e'!E1110</f>
        <v>38386.208333333336</v>
      </c>
      <c r="F1110" s="157">
        <f>'2.40-a,b,c,d,e'!F1110</f>
        <v>46.450000762939403</v>
      </c>
      <c r="G1110" s="157">
        <f>'2.40-a,b,c,d,e'!G1110</f>
        <v>-239.99786376949572</v>
      </c>
      <c r="H1110" s="157">
        <f t="shared" si="119"/>
        <v>6412.618229070391</v>
      </c>
      <c r="I1110" s="157">
        <f t="shared" si="120"/>
        <v>0</v>
      </c>
      <c r="J1110" s="157">
        <f t="shared" si="121"/>
        <v>6412.618229070391</v>
      </c>
      <c r="K1110" s="157">
        <f t="shared" si="122"/>
        <v>0</v>
      </c>
      <c r="L1110" s="157">
        <f t="shared" si="123"/>
        <v>6412.618229070391</v>
      </c>
      <c r="M1110" s="167">
        <f t="shared" si="124"/>
        <v>0</v>
      </c>
      <c r="N1110" s="167">
        <f t="shared" si="125"/>
        <v>0</v>
      </c>
    </row>
    <row r="1111" spans="1:14" ht="15" customHeight="1" x14ac:dyDescent="0.2">
      <c r="A1111" s="152"/>
      <c r="B1111" s="152"/>
      <c r="C1111" s="152"/>
      <c r="D1111" s="152"/>
      <c r="E1111" s="153">
        <f>'2.40-a,b,c,d,e'!E1111</f>
        <v>38387.208333333336</v>
      </c>
      <c r="F1111" s="157">
        <f>'2.40-a,b,c,d,e'!F1111</f>
        <v>46.4799995422363</v>
      </c>
      <c r="G1111" s="157">
        <f>'2.40-a,b,c,d,e'!G1111</f>
        <v>29.998779296896316</v>
      </c>
      <c r="H1111" s="157">
        <f t="shared" si="119"/>
        <v>6442.6170083672869</v>
      </c>
      <c r="I1111" s="157">
        <f t="shared" si="120"/>
        <v>0</v>
      </c>
      <c r="J1111" s="157">
        <f t="shared" si="121"/>
        <v>6442.6170083672869</v>
      </c>
      <c r="K1111" s="157">
        <f t="shared" si="122"/>
        <v>0</v>
      </c>
      <c r="L1111" s="157">
        <f t="shared" si="123"/>
        <v>6442.6170083672869</v>
      </c>
      <c r="M1111" s="167">
        <f t="shared" si="124"/>
        <v>0</v>
      </c>
      <c r="N1111" s="167">
        <f t="shared" si="125"/>
        <v>0</v>
      </c>
    </row>
    <row r="1112" spans="1:14" ht="15" customHeight="1" x14ac:dyDescent="0.2">
      <c r="A1112" s="152"/>
      <c r="B1112" s="152"/>
      <c r="C1112" s="152"/>
      <c r="D1112" s="152"/>
      <c r="E1112" s="153">
        <f>'2.40-a,b,c,d,e'!E1112</f>
        <v>38390.208333333336</v>
      </c>
      <c r="F1112" s="157">
        <f>'2.40-a,b,c,d,e'!F1112</f>
        <v>45.279998779296797</v>
      </c>
      <c r="G1112" s="157">
        <f>'2.40-a,b,c,d,e'!G1112</f>
        <v>-1200.0007629395029</v>
      </c>
      <c r="H1112" s="157">
        <f t="shared" si="119"/>
        <v>5242.6162454277837</v>
      </c>
      <c r="I1112" s="157">
        <f t="shared" si="120"/>
        <v>2920.0019836426063</v>
      </c>
      <c r="J1112" s="157">
        <f t="shared" si="121"/>
        <v>8162.61822907039</v>
      </c>
      <c r="K1112" s="157">
        <f t="shared" si="122"/>
        <v>0</v>
      </c>
      <c r="L1112" s="157">
        <f t="shared" si="123"/>
        <v>8162.61822907039</v>
      </c>
      <c r="M1112" s="167">
        <f t="shared" si="124"/>
        <v>1</v>
      </c>
      <c r="N1112" s="167">
        <f t="shared" si="125"/>
        <v>0</v>
      </c>
    </row>
    <row r="1113" spans="1:14" ht="15" customHeight="1" x14ac:dyDescent="0.2">
      <c r="A1113" s="152"/>
      <c r="B1113" s="152"/>
      <c r="C1113" s="152"/>
      <c r="D1113" s="152"/>
      <c r="E1113" s="153">
        <f>'2.40-a,b,c,d,e'!E1113</f>
        <v>38391.208333333336</v>
      </c>
      <c r="F1113" s="157">
        <f>'2.40-a,b,c,d,e'!F1113</f>
        <v>45.400001525878899</v>
      </c>
      <c r="G1113" s="157">
        <f>'2.40-a,b,c,d,e'!G1113</f>
        <v>120.0027465821023</v>
      </c>
      <c r="H1113" s="157">
        <f t="shared" si="119"/>
        <v>8282.6209756524931</v>
      </c>
      <c r="I1113" s="157">
        <f t="shared" si="120"/>
        <v>0</v>
      </c>
      <c r="J1113" s="157">
        <f t="shared" si="121"/>
        <v>8282.6209756524931</v>
      </c>
      <c r="K1113" s="157">
        <f t="shared" si="122"/>
        <v>120.0027465821031</v>
      </c>
      <c r="L1113" s="157">
        <f t="shared" si="123"/>
        <v>8162.61822907039</v>
      </c>
      <c r="M1113" s="167">
        <f t="shared" si="124"/>
        <v>0</v>
      </c>
      <c r="N1113" s="167">
        <f t="shared" si="125"/>
        <v>0</v>
      </c>
    </row>
    <row r="1114" spans="1:14" ht="15" customHeight="1" x14ac:dyDescent="0.2">
      <c r="A1114" s="152"/>
      <c r="B1114" s="152"/>
      <c r="C1114" s="152"/>
      <c r="D1114" s="152"/>
      <c r="E1114" s="153">
        <f>'2.40-a,b,c,d,e'!E1114</f>
        <v>38392.208333333336</v>
      </c>
      <c r="F1114" s="157">
        <f>'2.40-a,b,c,d,e'!F1114</f>
        <v>45.459999084472599</v>
      </c>
      <c r="G1114" s="157">
        <f>'2.40-a,b,c,d,e'!G1114</f>
        <v>59.997558593700262</v>
      </c>
      <c r="H1114" s="157">
        <f t="shared" si="119"/>
        <v>8222.61578766409</v>
      </c>
      <c r="I1114" s="157">
        <f t="shared" si="120"/>
        <v>0</v>
      </c>
      <c r="J1114" s="157">
        <f t="shared" si="121"/>
        <v>8222.61578766409</v>
      </c>
      <c r="K1114" s="157">
        <f t="shared" si="122"/>
        <v>59.997558593699978</v>
      </c>
      <c r="L1114" s="157">
        <f t="shared" si="123"/>
        <v>8162.61822907039</v>
      </c>
      <c r="M1114" s="167">
        <f t="shared" si="124"/>
        <v>0</v>
      </c>
      <c r="N1114" s="167">
        <f t="shared" si="125"/>
        <v>0</v>
      </c>
    </row>
    <row r="1115" spans="1:14" ht="15" customHeight="1" x14ac:dyDescent="0.2">
      <c r="A1115" s="152"/>
      <c r="B1115" s="152"/>
      <c r="C1115" s="152"/>
      <c r="D1115" s="152"/>
      <c r="E1115" s="153">
        <f>'2.40-a,b,c,d,e'!E1115</f>
        <v>38393.208333333336</v>
      </c>
      <c r="F1115" s="157">
        <f>'2.40-a,b,c,d,e'!F1115</f>
        <v>47.099998474121001</v>
      </c>
      <c r="G1115" s="157">
        <f>'2.40-a,b,c,d,e'!G1115</f>
        <v>1639.999389648402</v>
      </c>
      <c r="H1115" s="157">
        <f t="shared" si="119"/>
        <v>9802.6176187187921</v>
      </c>
      <c r="I1115" s="157">
        <f t="shared" si="120"/>
        <v>0</v>
      </c>
      <c r="J1115" s="157">
        <f t="shared" si="121"/>
        <v>9802.6176187187921</v>
      </c>
      <c r="K1115" s="157">
        <f t="shared" si="122"/>
        <v>1639.999389648402</v>
      </c>
      <c r="L1115" s="157">
        <f t="shared" si="123"/>
        <v>8162.61822907039</v>
      </c>
      <c r="M1115" s="167">
        <f t="shared" si="124"/>
        <v>0</v>
      </c>
      <c r="N1115" s="167">
        <f t="shared" si="125"/>
        <v>0</v>
      </c>
    </row>
    <row r="1116" spans="1:14" ht="15" customHeight="1" x14ac:dyDescent="0.2">
      <c r="A1116" s="152"/>
      <c r="B1116" s="152"/>
      <c r="C1116" s="152"/>
      <c r="D1116" s="152"/>
      <c r="E1116" s="153">
        <f>'2.40-a,b,c,d,e'!E1116</f>
        <v>38394.208333333336</v>
      </c>
      <c r="F1116" s="157">
        <f>'2.40-a,b,c,d,e'!F1116</f>
        <v>47.159999847412102</v>
      </c>
      <c r="G1116" s="157">
        <f>'2.40-a,b,c,d,e'!G1116</f>
        <v>60.00137329110089</v>
      </c>
      <c r="H1116" s="157">
        <f t="shared" si="119"/>
        <v>8222.6196023614903</v>
      </c>
      <c r="I1116" s="157">
        <f t="shared" si="120"/>
        <v>0</v>
      </c>
      <c r="J1116" s="157">
        <f t="shared" si="121"/>
        <v>8222.6196023614903</v>
      </c>
      <c r="K1116" s="157">
        <f t="shared" si="122"/>
        <v>60.001373291100208</v>
      </c>
      <c r="L1116" s="157">
        <f t="shared" si="123"/>
        <v>8162.61822907039</v>
      </c>
      <c r="M1116" s="167">
        <f t="shared" si="124"/>
        <v>0</v>
      </c>
      <c r="N1116" s="167">
        <f t="shared" si="125"/>
        <v>0</v>
      </c>
    </row>
    <row r="1117" spans="1:14" ht="15" customHeight="1" x14ac:dyDescent="0.2">
      <c r="A1117" s="152"/>
      <c r="B1117" s="152"/>
      <c r="C1117" s="152"/>
      <c r="D1117" s="152"/>
      <c r="E1117" s="153">
        <f>'2.40-a,b,c,d,e'!E1117</f>
        <v>38397.208333333336</v>
      </c>
      <c r="F1117" s="157">
        <f>'2.40-a,b,c,d,e'!F1117</f>
        <v>47.439998626708899</v>
      </c>
      <c r="G1117" s="157">
        <f>'2.40-a,b,c,d,e'!G1117</f>
        <v>279.99877929679684</v>
      </c>
      <c r="H1117" s="157">
        <f t="shared" si="119"/>
        <v>8442.6170083671877</v>
      </c>
      <c r="I1117" s="157">
        <f t="shared" si="120"/>
        <v>0</v>
      </c>
      <c r="J1117" s="157">
        <f t="shared" si="121"/>
        <v>8442.6170083671877</v>
      </c>
      <c r="K1117" s="157">
        <f t="shared" si="122"/>
        <v>279.99877929679769</v>
      </c>
      <c r="L1117" s="157">
        <f t="shared" si="123"/>
        <v>8162.61822907039</v>
      </c>
      <c r="M1117" s="167">
        <f t="shared" si="124"/>
        <v>0</v>
      </c>
      <c r="N1117" s="167">
        <f t="shared" si="125"/>
        <v>0</v>
      </c>
    </row>
    <row r="1118" spans="1:14" ht="15" customHeight="1" x14ac:dyDescent="0.2">
      <c r="A1118" s="152"/>
      <c r="B1118" s="152"/>
      <c r="C1118" s="152"/>
      <c r="D1118" s="152"/>
      <c r="E1118" s="153">
        <f>'2.40-a,b,c,d,e'!E1118</f>
        <v>38398.208333333336</v>
      </c>
      <c r="F1118" s="157">
        <f>'2.40-a,b,c,d,e'!F1118</f>
        <v>47.259998321533203</v>
      </c>
      <c r="G1118" s="157">
        <f>'2.40-a,b,c,d,e'!G1118</f>
        <v>-180.00030517569598</v>
      </c>
      <c r="H1118" s="157">
        <f t="shared" si="119"/>
        <v>7982.6179238946943</v>
      </c>
      <c r="I1118" s="157">
        <f t="shared" si="120"/>
        <v>0</v>
      </c>
      <c r="J1118" s="157">
        <f t="shared" si="121"/>
        <v>7982.6179238946943</v>
      </c>
      <c r="K1118" s="157">
        <f t="shared" si="122"/>
        <v>0</v>
      </c>
      <c r="L1118" s="157">
        <f t="shared" si="123"/>
        <v>7982.6179238946943</v>
      </c>
      <c r="M1118" s="167">
        <f t="shared" si="124"/>
        <v>0</v>
      </c>
      <c r="N1118" s="167">
        <f t="shared" si="125"/>
        <v>0</v>
      </c>
    </row>
    <row r="1119" spans="1:14" ht="15" customHeight="1" x14ac:dyDescent="0.2">
      <c r="A1119" s="152"/>
      <c r="B1119" s="152"/>
      <c r="C1119" s="152"/>
      <c r="D1119" s="152"/>
      <c r="E1119" s="153">
        <f>'2.40-a,b,c,d,e'!E1119</f>
        <v>38399.208333333336</v>
      </c>
      <c r="F1119" s="157">
        <f>'2.40-a,b,c,d,e'!F1119</f>
        <v>48.330001831054602</v>
      </c>
      <c r="G1119" s="157">
        <f>'2.40-a,b,c,d,e'!G1119</f>
        <v>1070.0035095213991</v>
      </c>
      <c r="H1119" s="157">
        <f t="shared" si="119"/>
        <v>9052.6214334160941</v>
      </c>
      <c r="I1119" s="157">
        <f t="shared" si="120"/>
        <v>0</v>
      </c>
      <c r="J1119" s="157">
        <f t="shared" si="121"/>
        <v>9052.6214334160941</v>
      </c>
      <c r="K1119" s="157">
        <f t="shared" si="122"/>
        <v>890.00320434570403</v>
      </c>
      <c r="L1119" s="157">
        <f t="shared" si="123"/>
        <v>8162.61822907039</v>
      </c>
      <c r="M1119" s="167">
        <f t="shared" si="124"/>
        <v>0</v>
      </c>
      <c r="N1119" s="167">
        <f t="shared" si="125"/>
        <v>0</v>
      </c>
    </row>
    <row r="1120" spans="1:14" ht="15" customHeight="1" x14ac:dyDescent="0.2">
      <c r="A1120" s="152"/>
      <c r="B1120" s="152"/>
      <c r="C1120" s="152"/>
      <c r="D1120" s="152"/>
      <c r="E1120" s="153">
        <f>'2.40-a,b,c,d,e'!E1120</f>
        <v>38400.208333333336</v>
      </c>
      <c r="F1120" s="157">
        <f>'2.40-a,b,c,d,e'!F1120</f>
        <v>47.540000915527301</v>
      </c>
      <c r="G1120" s="157">
        <f>'2.40-a,b,c,d,e'!G1120</f>
        <v>-790.00091552730112</v>
      </c>
      <c r="H1120" s="157">
        <f t="shared" si="119"/>
        <v>7372.617313543089</v>
      </c>
      <c r="I1120" s="157">
        <f t="shared" si="120"/>
        <v>0</v>
      </c>
      <c r="J1120" s="157">
        <f t="shared" si="121"/>
        <v>7372.617313543089</v>
      </c>
      <c r="K1120" s="157">
        <f t="shared" si="122"/>
        <v>0</v>
      </c>
      <c r="L1120" s="157">
        <f t="shared" si="123"/>
        <v>7372.617313543089</v>
      </c>
      <c r="M1120" s="167">
        <f t="shared" si="124"/>
        <v>0</v>
      </c>
      <c r="N1120" s="167">
        <f t="shared" si="125"/>
        <v>0</v>
      </c>
    </row>
    <row r="1121" spans="1:14" ht="15" customHeight="1" x14ac:dyDescent="0.2">
      <c r="A1121" s="152"/>
      <c r="B1121" s="152"/>
      <c r="C1121" s="152"/>
      <c r="D1121" s="152"/>
      <c r="E1121" s="153">
        <f>'2.40-a,b,c,d,e'!E1121</f>
        <v>38401.208333333336</v>
      </c>
      <c r="F1121" s="157">
        <f>'2.40-a,b,c,d,e'!F1121</f>
        <v>48.349998474121001</v>
      </c>
      <c r="G1121" s="157">
        <f>'2.40-a,b,c,d,e'!G1121</f>
        <v>809.99755859370021</v>
      </c>
      <c r="H1121" s="157">
        <f t="shared" si="119"/>
        <v>8182.614872136789</v>
      </c>
      <c r="I1121" s="157">
        <f t="shared" si="120"/>
        <v>0</v>
      </c>
      <c r="J1121" s="157">
        <f t="shared" si="121"/>
        <v>8182.614872136789</v>
      </c>
      <c r="K1121" s="157">
        <f t="shared" si="122"/>
        <v>19.996643066398974</v>
      </c>
      <c r="L1121" s="157">
        <f t="shared" si="123"/>
        <v>8162.61822907039</v>
      </c>
      <c r="M1121" s="167">
        <f t="shared" si="124"/>
        <v>0</v>
      </c>
      <c r="N1121" s="167">
        <f t="shared" si="125"/>
        <v>0</v>
      </c>
    </row>
    <row r="1122" spans="1:14" ht="15" customHeight="1" x14ac:dyDescent="0.2">
      <c r="A1122" s="152"/>
      <c r="B1122" s="152"/>
      <c r="C1122" s="152"/>
      <c r="D1122" s="152"/>
      <c r="E1122" s="153">
        <f>'2.40-a,b,c,d,e'!E1122</f>
        <v>38405.208333333336</v>
      </c>
      <c r="F1122" s="157">
        <f>'2.40-a,b,c,d,e'!F1122</f>
        <v>51.150001525878899</v>
      </c>
      <c r="G1122" s="157">
        <f>'2.40-a,b,c,d,e'!G1122</f>
        <v>2800.003051757898</v>
      </c>
      <c r="H1122" s="157">
        <f t="shared" si="119"/>
        <v>10962.621280828287</v>
      </c>
      <c r="I1122" s="157">
        <f t="shared" si="120"/>
        <v>0</v>
      </c>
      <c r="J1122" s="157">
        <f t="shared" si="121"/>
        <v>10962.621280828287</v>
      </c>
      <c r="K1122" s="157">
        <f t="shared" si="122"/>
        <v>2800.0030517578971</v>
      </c>
      <c r="L1122" s="157">
        <f t="shared" si="123"/>
        <v>8162.61822907039</v>
      </c>
      <c r="M1122" s="167">
        <f t="shared" si="124"/>
        <v>0</v>
      </c>
      <c r="N1122" s="167">
        <f t="shared" si="125"/>
        <v>0</v>
      </c>
    </row>
    <row r="1123" spans="1:14" ht="15" customHeight="1" x14ac:dyDescent="0.2">
      <c r="A1123" s="152"/>
      <c r="B1123" s="152"/>
      <c r="C1123" s="152"/>
      <c r="D1123" s="152"/>
      <c r="E1123" s="153">
        <f>'2.40-a,b,c,d,e'!E1123</f>
        <v>38406.208333333336</v>
      </c>
      <c r="F1123" s="157">
        <f>'2.40-a,b,c,d,e'!F1123</f>
        <v>51.169998168945298</v>
      </c>
      <c r="G1123" s="157">
        <f>'2.40-a,b,c,d,e'!G1123</f>
        <v>19.996643066399145</v>
      </c>
      <c r="H1123" s="157">
        <f t="shared" si="119"/>
        <v>8182.614872136789</v>
      </c>
      <c r="I1123" s="157">
        <f t="shared" si="120"/>
        <v>0</v>
      </c>
      <c r="J1123" s="157">
        <f t="shared" si="121"/>
        <v>8182.614872136789</v>
      </c>
      <c r="K1123" s="157">
        <f t="shared" si="122"/>
        <v>19.996643066398974</v>
      </c>
      <c r="L1123" s="157">
        <f t="shared" si="123"/>
        <v>8162.61822907039</v>
      </c>
      <c r="M1123" s="167">
        <f t="shared" si="124"/>
        <v>0</v>
      </c>
      <c r="N1123" s="167">
        <f t="shared" si="125"/>
        <v>0</v>
      </c>
    </row>
    <row r="1124" spans="1:14" ht="15" customHeight="1" x14ac:dyDescent="0.2">
      <c r="A1124" s="152"/>
      <c r="B1124" s="152"/>
      <c r="C1124" s="152"/>
      <c r="D1124" s="152"/>
      <c r="E1124" s="153">
        <f>'2.40-a,b,c,d,e'!E1124</f>
        <v>38407.208333333336</v>
      </c>
      <c r="F1124" s="157">
        <f>'2.40-a,b,c,d,e'!F1124</f>
        <v>51.389999389648402</v>
      </c>
      <c r="G1124" s="157">
        <f>'2.40-a,b,c,d,e'!G1124</f>
        <v>220.00122070310368</v>
      </c>
      <c r="H1124" s="157">
        <f t="shared" si="119"/>
        <v>8382.6194497734941</v>
      </c>
      <c r="I1124" s="157">
        <f t="shared" si="120"/>
        <v>0</v>
      </c>
      <c r="J1124" s="157">
        <f t="shared" si="121"/>
        <v>8382.6194497734941</v>
      </c>
      <c r="K1124" s="157">
        <f t="shared" si="122"/>
        <v>220.00122070310408</v>
      </c>
      <c r="L1124" s="157">
        <f t="shared" si="123"/>
        <v>8162.61822907039</v>
      </c>
      <c r="M1124" s="167">
        <f t="shared" si="124"/>
        <v>0</v>
      </c>
      <c r="N1124" s="167">
        <f t="shared" si="125"/>
        <v>0</v>
      </c>
    </row>
    <row r="1125" spans="1:14" ht="15" customHeight="1" x14ac:dyDescent="0.2">
      <c r="A1125" s="152"/>
      <c r="B1125" s="152"/>
      <c r="C1125" s="152"/>
      <c r="D1125" s="152"/>
      <c r="E1125" s="153">
        <f>'2.40-a,b,c,d,e'!E1125</f>
        <v>38408.208333333336</v>
      </c>
      <c r="F1125" s="157">
        <f>'2.40-a,b,c,d,e'!F1125</f>
        <v>51.490001678466797</v>
      </c>
      <c r="G1125" s="157">
        <f>'2.40-a,b,c,d,e'!G1125</f>
        <v>100.0022888183949</v>
      </c>
      <c r="H1125" s="157">
        <f t="shared" si="119"/>
        <v>8262.6205178887849</v>
      </c>
      <c r="I1125" s="157">
        <f t="shared" si="120"/>
        <v>0</v>
      </c>
      <c r="J1125" s="157">
        <f t="shared" si="121"/>
        <v>8262.6205178887849</v>
      </c>
      <c r="K1125" s="157">
        <f t="shared" si="122"/>
        <v>100.00228881839485</v>
      </c>
      <c r="L1125" s="157">
        <f t="shared" si="123"/>
        <v>8162.61822907039</v>
      </c>
      <c r="M1125" s="167">
        <f t="shared" si="124"/>
        <v>0</v>
      </c>
      <c r="N1125" s="167">
        <f t="shared" si="125"/>
        <v>0</v>
      </c>
    </row>
    <row r="1126" spans="1:14" ht="15" customHeight="1" x14ac:dyDescent="0.2">
      <c r="A1126" s="152"/>
      <c r="B1126" s="152"/>
      <c r="C1126" s="152"/>
      <c r="D1126" s="152"/>
      <c r="E1126" s="153">
        <f>'2.40-a,b,c,d,e'!E1126</f>
        <v>38411.208333333336</v>
      </c>
      <c r="F1126" s="157">
        <f>'2.40-a,b,c,d,e'!F1126</f>
        <v>51.75</v>
      </c>
      <c r="G1126" s="157">
        <f>'2.40-a,b,c,d,e'!G1126</f>
        <v>259.99832153320313</v>
      </c>
      <c r="H1126" s="157">
        <f t="shared" si="119"/>
        <v>8422.6165506035941</v>
      </c>
      <c r="I1126" s="157">
        <f t="shared" si="120"/>
        <v>0</v>
      </c>
      <c r="J1126" s="157">
        <f t="shared" si="121"/>
        <v>8422.6165506035941</v>
      </c>
      <c r="K1126" s="157">
        <f t="shared" si="122"/>
        <v>259.99832153320403</v>
      </c>
      <c r="L1126" s="157">
        <f t="shared" si="123"/>
        <v>8162.61822907039</v>
      </c>
      <c r="M1126" s="167">
        <f t="shared" si="124"/>
        <v>0</v>
      </c>
      <c r="N1126" s="167">
        <f t="shared" si="125"/>
        <v>0</v>
      </c>
    </row>
    <row r="1127" spans="1:14" ht="15" customHeight="1" x14ac:dyDescent="0.2">
      <c r="A1127" s="152"/>
      <c r="B1127" s="152"/>
      <c r="C1127" s="152"/>
      <c r="D1127" s="152"/>
      <c r="E1127" s="153">
        <f>'2.40-a,b,c,d,e'!E1127</f>
        <v>38412.208333333336</v>
      </c>
      <c r="F1127" s="157">
        <f>'2.40-a,b,c,d,e'!F1127</f>
        <v>51.680000305175703</v>
      </c>
      <c r="G1127" s="157">
        <f>'2.40-a,b,c,d,e'!G1127</f>
        <v>-69.99969482429691</v>
      </c>
      <c r="H1127" s="157">
        <f t="shared" si="119"/>
        <v>8092.6185342460931</v>
      </c>
      <c r="I1127" s="157">
        <f t="shared" si="120"/>
        <v>0</v>
      </c>
      <c r="J1127" s="157">
        <f t="shared" si="121"/>
        <v>8092.6185342460931</v>
      </c>
      <c r="K1127" s="157">
        <f t="shared" si="122"/>
        <v>0</v>
      </c>
      <c r="L1127" s="157">
        <f t="shared" si="123"/>
        <v>8092.6185342460931</v>
      </c>
      <c r="M1127" s="167">
        <f t="shared" si="124"/>
        <v>0</v>
      </c>
      <c r="N1127" s="167">
        <f t="shared" si="125"/>
        <v>0</v>
      </c>
    </row>
    <row r="1128" spans="1:14" ht="15" customHeight="1" x14ac:dyDescent="0.2">
      <c r="A1128" s="152"/>
      <c r="B1128" s="152"/>
      <c r="C1128" s="152"/>
      <c r="D1128" s="152"/>
      <c r="E1128" s="153">
        <f>'2.40-a,b,c,d,e'!E1128</f>
        <v>38413.208333333336</v>
      </c>
      <c r="F1128" s="157">
        <f>'2.40-a,b,c,d,e'!F1128</f>
        <v>53.049999237060497</v>
      </c>
      <c r="G1128" s="157">
        <f>'2.40-a,b,c,d,e'!G1128</f>
        <v>1369.998931884794</v>
      </c>
      <c r="H1128" s="157">
        <f t="shared" si="119"/>
        <v>9462.6174661308869</v>
      </c>
      <c r="I1128" s="157">
        <f t="shared" si="120"/>
        <v>0</v>
      </c>
      <c r="J1128" s="157">
        <f t="shared" si="121"/>
        <v>9462.6174661308869</v>
      </c>
      <c r="K1128" s="157">
        <f t="shared" si="122"/>
        <v>1299.9992370604969</v>
      </c>
      <c r="L1128" s="157">
        <f t="shared" si="123"/>
        <v>8162.61822907039</v>
      </c>
      <c r="M1128" s="167">
        <f t="shared" si="124"/>
        <v>0</v>
      </c>
      <c r="N1128" s="167">
        <f t="shared" si="125"/>
        <v>0</v>
      </c>
    </row>
    <row r="1129" spans="1:14" ht="15" customHeight="1" x14ac:dyDescent="0.2">
      <c r="A1129" s="152"/>
      <c r="B1129" s="152"/>
      <c r="C1129" s="152"/>
      <c r="D1129" s="152"/>
      <c r="E1129" s="153">
        <f>'2.40-a,b,c,d,e'!E1129</f>
        <v>38414.208333333336</v>
      </c>
      <c r="F1129" s="157">
        <f>'2.40-a,b,c,d,e'!F1129</f>
        <v>53.569999694824197</v>
      </c>
      <c r="G1129" s="157">
        <f>'2.40-a,b,c,d,e'!G1129</f>
        <v>520.0004577637003</v>
      </c>
      <c r="H1129" s="157">
        <f t="shared" si="119"/>
        <v>8682.6186868340901</v>
      </c>
      <c r="I1129" s="157">
        <f t="shared" si="120"/>
        <v>0</v>
      </c>
      <c r="J1129" s="157">
        <f t="shared" si="121"/>
        <v>8682.6186868340901</v>
      </c>
      <c r="K1129" s="157">
        <f t="shared" si="122"/>
        <v>520.00045776370007</v>
      </c>
      <c r="L1129" s="157">
        <f t="shared" si="123"/>
        <v>8162.61822907039</v>
      </c>
      <c r="M1129" s="167">
        <f t="shared" si="124"/>
        <v>0</v>
      </c>
      <c r="N1129" s="167">
        <f t="shared" si="125"/>
        <v>0</v>
      </c>
    </row>
    <row r="1130" spans="1:14" ht="15" customHeight="1" x14ac:dyDescent="0.2">
      <c r="A1130" s="152"/>
      <c r="B1130" s="152"/>
      <c r="C1130" s="152"/>
      <c r="D1130" s="152"/>
      <c r="E1130" s="153">
        <f>'2.40-a,b,c,d,e'!E1130</f>
        <v>38415.208333333336</v>
      </c>
      <c r="F1130" s="157">
        <f>'2.40-a,b,c,d,e'!F1130</f>
        <v>53.779998779296797</v>
      </c>
      <c r="G1130" s="157">
        <f>'2.40-a,b,c,d,e'!G1130</f>
        <v>209.99908447259941</v>
      </c>
      <c r="H1130" s="157">
        <f t="shared" si="119"/>
        <v>8372.617313542989</v>
      </c>
      <c r="I1130" s="157">
        <f t="shared" si="120"/>
        <v>0</v>
      </c>
      <c r="J1130" s="157">
        <f t="shared" si="121"/>
        <v>8372.617313542989</v>
      </c>
      <c r="K1130" s="157">
        <f t="shared" si="122"/>
        <v>209.99908447259895</v>
      </c>
      <c r="L1130" s="157">
        <f t="shared" si="123"/>
        <v>8162.61822907039</v>
      </c>
      <c r="M1130" s="167">
        <f t="shared" si="124"/>
        <v>0</v>
      </c>
      <c r="N1130" s="167">
        <f t="shared" si="125"/>
        <v>0</v>
      </c>
    </row>
    <row r="1131" spans="1:14" ht="15" customHeight="1" x14ac:dyDescent="0.2">
      <c r="A1131" s="152"/>
      <c r="B1131" s="152"/>
      <c r="C1131" s="152"/>
      <c r="D1131" s="152"/>
      <c r="E1131" s="153">
        <f>'2.40-a,b,c,d,e'!E1131</f>
        <v>38418.208333333336</v>
      </c>
      <c r="F1131" s="157">
        <f>'2.40-a,b,c,d,e'!F1131</f>
        <v>53.889999389648402</v>
      </c>
      <c r="G1131" s="157">
        <f>'2.40-a,b,c,d,e'!G1131</f>
        <v>110.00061035160513</v>
      </c>
      <c r="H1131" s="157">
        <f t="shared" si="119"/>
        <v>8272.6188394219953</v>
      </c>
      <c r="I1131" s="157">
        <f t="shared" si="120"/>
        <v>0</v>
      </c>
      <c r="J1131" s="157">
        <f t="shared" si="121"/>
        <v>8272.6188394219953</v>
      </c>
      <c r="K1131" s="157">
        <f t="shared" si="122"/>
        <v>110.00061035160525</v>
      </c>
      <c r="L1131" s="157">
        <f t="shared" si="123"/>
        <v>8162.61822907039</v>
      </c>
      <c r="M1131" s="167">
        <f t="shared" si="124"/>
        <v>0</v>
      </c>
      <c r="N1131" s="167">
        <f t="shared" si="125"/>
        <v>0</v>
      </c>
    </row>
    <row r="1132" spans="1:14" ht="15" customHeight="1" x14ac:dyDescent="0.2">
      <c r="A1132" s="152"/>
      <c r="B1132" s="152"/>
      <c r="C1132" s="152"/>
      <c r="D1132" s="152"/>
      <c r="E1132" s="153">
        <f>'2.40-a,b,c,d,e'!E1132</f>
        <v>38419.208333333336</v>
      </c>
      <c r="F1132" s="157">
        <f>'2.40-a,b,c,d,e'!F1132</f>
        <v>54.590000152587798</v>
      </c>
      <c r="G1132" s="157">
        <f>'2.40-a,b,c,d,e'!G1132</f>
        <v>700.00076293939628</v>
      </c>
      <c r="H1132" s="157">
        <f t="shared" si="119"/>
        <v>8862.6189920097859</v>
      </c>
      <c r="I1132" s="157">
        <f t="shared" si="120"/>
        <v>0</v>
      </c>
      <c r="J1132" s="157">
        <f t="shared" si="121"/>
        <v>8862.6189920097859</v>
      </c>
      <c r="K1132" s="157">
        <f t="shared" si="122"/>
        <v>700.00076293939583</v>
      </c>
      <c r="L1132" s="157">
        <f t="shared" si="123"/>
        <v>8162.61822907039</v>
      </c>
      <c r="M1132" s="167">
        <f t="shared" si="124"/>
        <v>0</v>
      </c>
      <c r="N1132" s="167">
        <f t="shared" si="125"/>
        <v>0</v>
      </c>
    </row>
    <row r="1133" spans="1:14" ht="15" customHeight="1" x14ac:dyDescent="0.2">
      <c r="A1133" s="152"/>
      <c r="B1133" s="152"/>
      <c r="C1133" s="152"/>
      <c r="D1133" s="152"/>
      <c r="E1133" s="153">
        <f>'2.40-a,b,c,d,e'!E1133</f>
        <v>38420.208333333336</v>
      </c>
      <c r="F1133" s="157">
        <f>'2.40-a,b,c,d,e'!F1133</f>
        <v>54.770000457763601</v>
      </c>
      <c r="G1133" s="157">
        <f>'2.40-a,b,c,d,e'!G1133</f>
        <v>180.00030517580257</v>
      </c>
      <c r="H1133" s="157">
        <f t="shared" si="119"/>
        <v>8342.6185342461922</v>
      </c>
      <c r="I1133" s="157">
        <f t="shared" si="120"/>
        <v>0</v>
      </c>
      <c r="J1133" s="157">
        <f t="shared" si="121"/>
        <v>8342.6185342461922</v>
      </c>
      <c r="K1133" s="157">
        <f t="shared" si="122"/>
        <v>180.00030517580217</v>
      </c>
      <c r="L1133" s="157">
        <f t="shared" si="123"/>
        <v>8162.61822907039</v>
      </c>
      <c r="M1133" s="167">
        <f t="shared" si="124"/>
        <v>0</v>
      </c>
      <c r="N1133" s="167">
        <f t="shared" si="125"/>
        <v>0</v>
      </c>
    </row>
    <row r="1134" spans="1:14" ht="15" customHeight="1" x14ac:dyDescent="0.2">
      <c r="A1134" s="152"/>
      <c r="B1134" s="152"/>
      <c r="C1134" s="152"/>
      <c r="D1134" s="152"/>
      <c r="E1134" s="153">
        <f>'2.40-a,b,c,d,e'!E1134</f>
        <v>38421.208333333336</v>
      </c>
      <c r="F1134" s="157">
        <f>'2.40-a,b,c,d,e'!F1134</f>
        <v>53.540000915527301</v>
      </c>
      <c r="G1134" s="157">
        <f>'2.40-a,b,c,d,e'!G1134</f>
        <v>-1229.9995422362997</v>
      </c>
      <c r="H1134" s="157">
        <f t="shared" si="119"/>
        <v>6932.6186868340901</v>
      </c>
      <c r="I1134" s="157">
        <f t="shared" si="120"/>
        <v>0</v>
      </c>
      <c r="J1134" s="157">
        <f t="shared" si="121"/>
        <v>6932.6186868340901</v>
      </c>
      <c r="K1134" s="157">
        <f t="shared" si="122"/>
        <v>0</v>
      </c>
      <c r="L1134" s="157">
        <f t="shared" si="123"/>
        <v>6932.6186868340901</v>
      </c>
      <c r="M1134" s="167">
        <f t="shared" si="124"/>
        <v>0</v>
      </c>
      <c r="N1134" s="167">
        <f t="shared" si="125"/>
        <v>0</v>
      </c>
    </row>
    <row r="1135" spans="1:14" ht="15" customHeight="1" x14ac:dyDescent="0.2">
      <c r="A1135" s="152"/>
      <c r="B1135" s="152"/>
      <c r="C1135" s="152"/>
      <c r="D1135" s="152"/>
      <c r="E1135" s="153">
        <f>'2.40-a,b,c,d,e'!E1135</f>
        <v>38422.208333333336</v>
      </c>
      <c r="F1135" s="157">
        <f>'2.40-a,b,c,d,e'!F1135</f>
        <v>54.430000305175703</v>
      </c>
      <c r="G1135" s="157">
        <f>'2.40-a,b,c,d,e'!G1135</f>
        <v>889.99938964840203</v>
      </c>
      <c r="H1135" s="157">
        <f t="shared" si="119"/>
        <v>7822.6180764824921</v>
      </c>
      <c r="I1135" s="157">
        <f t="shared" si="120"/>
        <v>0</v>
      </c>
      <c r="J1135" s="157">
        <f t="shared" si="121"/>
        <v>7822.6180764824921</v>
      </c>
      <c r="K1135" s="157">
        <f t="shared" si="122"/>
        <v>0</v>
      </c>
      <c r="L1135" s="157">
        <f t="shared" si="123"/>
        <v>7822.6180764824921</v>
      </c>
      <c r="M1135" s="167">
        <f t="shared" si="124"/>
        <v>0</v>
      </c>
      <c r="N1135" s="167">
        <f t="shared" si="125"/>
        <v>0</v>
      </c>
    </row>
    <row r="1136" spans="1:14" ht="15" customHeight="1" x14ac:dyDescent="0.2">
      <c r="A1136" s="152"/>
      <c r="B1136" s="152"/>
      <c r="C1136" s="152"/>
      <c r="D1136" s="152"/>
      <c r="E1136" s="153">
        <f>'2.40-a,b,c,d,e'!E1136</f>
        <v>38425.208333333336</v>
      </c>
      <c r="F1136" s="157">
        <f>'2.40-a,b,c,d,e'!F1136</f>
        <v>54.950000762939403</v>
      </c>
      <c r="G1136" s="157">
        <f>'2.40-a,b,c,d,e'!G1136</f>
        <v>520.0004577637003</v>
      </c>
      <c r="H1136" s="157">
        <f t="shared" si="119"/>
        <v>8342.6185342461922</v>
      </c>
      <c r="I1136" s="157">
        <f t="shared" si="120"/>
        <v>0</v>
      </c>
      <c r="J1136" s="157">
        <f t="shared" si="121"/>
        <v>8342.6185342461922</v>
      </c>
      <c r="K1136" s="157">
        <f t="shared" si="122"/>
        <v>180.00030517580217</v>
      </c>
      <c r="L1136" s="157">
        <f t="shared" si="123"/>
        <v>8162.61822907039</v>
      </c>
      <c r="M1136" s="167">
        <f t="shared" si="124"/>
        <v>0</v>
      </c>
      <c r="N1136" s="167">
        <f t="shared" si="125"/>
        <v>0</v>
      </c>
    </row>
    <row r="1137" spans="1:14" ht="15" customHeight="1" x14ac:dyDescent="0.2">
      <c r="A1137" s="152"/>
      <c r="B1137" s="152"/>
      <c r="C1137" s="152"/>
      <c r="D1137" s="152"/>
      <c r="E1137" s="153">
        <f>'2.40-a,b,c,d,e'!E1137</f>
        <v>38426.208333333336</v>
      </c>
      <c r="F1137" s="157">
        <f>'2.40-a,b,c,d,e'!F1137</f>
        <v>55.049999237060497</v>
      </c>
      <c r="G1137" s="157">
        <f>'2.40-a,b,c,d,e'!G1137</f>
        <v>99.99847412109375</v>
      </c>
      <c r="H1137" s="157">
        <f t="shared" si="119"/>
        <v>8262.6167031914847</v>
      </c>
      <c r="I1137" s="157">
        <f t="shared" si="120"/>
        <v>0</v>
      </c>
      <c r="J1137" s="157">
        <f t="shared" si="121"/>
        <v>8262.6167031914847</v>
      </c>
      <c r="K1137" s="157">
        <f t="shared" si="122"/>
        <v>99.998474121094659</v>
      </c>
      <c r="L1137" s="157">
        <f t="shared" si="123"/>
        <v>8162.61822907039</v>
      </c>
      <c r="M1137" s="167">
        <f t="shared" si="124"/>
        <v>0</v>
      </c>
      <c r="N1137" s="167">
        <f t="shared" si="125"/>
        <v>0</v>
      </c>
    </row>
    <row r="1138" spans="1:14" ht="15" customHeight="1" x14ac:dyDescent="0.2">
      <c r="A1138" s="152"/>
      <c r="B1138" s="152"/>
      <c r="C1138" s="152"/>
      <c r="D1138" s="152"/>
      <c r="E1138" s="153">
        <f>'2.40-a,b,c,d,e'!E1138</f>
        <v>38427.208333333336</v>
      </c>
      <c r="F1138" s="157">
        <f>'2.40-a,b,c,d,e'!F1138</f>
        <v>56.459999084472599</v>
      </c>
      <c r="G1138" s="157">
        <f>'2.40-a,b,c,d,e'!G1138</f>
        <v>1409.9998474121023</v>
      </c>
      <c r="H1138" s="157">
        <f t="shared" si="119"/>
        <v>9572.6180764824931</v>
      </c>
      <c r="I1138" s="157">
        <f t="shared" si="120"/>
        <v>0</v>
      </c>
      <c r="J1138" s="157">
        <f t="shared" si="121"/>
        <v>9572.6180764824931</v>
      </c>
      <c r="K1138" s="157">
        <f t="shared" si="122"/>
        <v>1409.999847412103</v>
      </c>
      <c r="L1138" s="157">
        <f t="shared" si="123"/>
        <v>8162.61822907039</v>
      </c>
      <c r="M1138" s="167">
        <f t="shared" si="124"/>
        <v>0</v>
      </c>
      <c r="N1138" s="167">
        <f t="shared" si="125"/>
        <v>0</v>
      </c>
    </row>
    <row r="1139" spans="1:14" ht="15" customHeight="1" x14ac:dyDescent="0.2">
      <c r="A1139" s="152"/>
      <c r="B1139" s="152"/>
      <c r="C1139" s="152"/>
      <c r="D1139" s="152"/>
      <c r="E1139" s="153">
        <f>'2.40-a,b,c,d,e'!E1139</f>
        <v>38428.208333333336</v>
      </c>
      <c r="F1139" s="157">
        <f>'2.40-a,b,c,d,e'!F1139</f>
        <v>56.400001525878899</v>
      </c>
      <c r="G1139" s="157">
        <f>'2.40-a,b,c,d,e'!G1139</f>
        <v>-59.997558593700262</v>
      </c>
      <c r="H1139" s="157">
        <f t="shared" si="119"/>
        <v>8102.6206704766901</v>
      </c>
      <c r="I1139" s="157">
        <f t="shared" si="120"/>
        <v>0</v>
      </c>
      <c r="J1139" s="157">
        <f t="shared" si="121"/>
        <v>8102.6206704766901</v>
      </c>
      <c r="K1139" s="157">
        <f t="shared" si="122"/>
        <v>0</v>
      </c>
      <c r="L1139" s="157">
        <f t="shared" si="123"/>
        <v>8102.6206704766901</v>
      </c>
      <c r="M1139" s="167">
        <f t="shared" si="124"/>
        <v>0</v>
      </c>
      <c r="N1139" s="167">
        <f t="shared" si="125"/>
        <v>0</v>
      </c>
    </row>
    <row r="1140" spans="1:14" ht="15" customHeight="1" x14ac:dyDescent="0.2">
      <c r="A1140" s="152"/>
      <c r="B1140" s="152"/>
      <c r="C1140" s="152"/>
      <c r="D1140" s="152"/>
      <c r="E1140" s="153">
        <f>'2.40-a,b,c,d,e'!E1140</f>
        <v>38429.208333333336</v>
      </c>
      <c r="F1140" s="157">
        <f>'2.40-a,b,c,d,e'!F1140</f>
        <v>56.720001220703097</v>
      </c>
      <c r="G1140" s="157">
        <f>'2.40-a,b,c,d,e'!G1140</f>
        <v>319.99969482419743</v>
      </c>
      <c r="H1140" s="157">
        <f t="shared" si="119"/>
        <v>8422.620365300887</v>
      </c>
      <c r="I1140" s="157">
        <f t="shared" si="120"/>
        <v>0</v>
      </c>
      <c r="J1140" s="157">
        <f t="shared" si="121"/>
        <v>8422.620365300887</v>
      </c>
      <c r="K1140" s="157">
        <f t="shared" si="122"/>
        <v>260.00213623049694</v>
      </c>
      <c r="L1140" s="157">
        <f t="shared" si="123"/>
        <v>8162.61822907039</v>
      </c>
      <c r="M1140" s="167">
        <f t="shared" si="124"/>
        <v>0</v>
      </c>
      <c r="N1140" s="167">
        <f t="shared" si="125"/>
        <v>0</v>
      </c>
    </row>
    <row r="1141" spans="1:14" ht="15" customHeight="1" x14ac:dyDescent="0.2">
      <c r="A1141" s="152"/>
      <c r="B1141" s="152"/>
      <c r="C1141" s="152"/>
      <c r="D1141" s="152"/>
      <c r="E1141" s="153">
        <f>'2.40-a,b,c,d,e'!E1141</f>
        <v>38432.208333333336</v>
      </c>
      <c r="F1141" s="157">
        <f>'2.40-a,b,c,d,e'!F1141</f>
        <v>56.619998931884702</v>
      </c>
      <c r="G1141" s="157">
        <f>'2.40-a,b,c,d,e'!G1141</f>
        <v>-100.0022888183949</v>
      </c>
      <c r="H1141" s="157">
        <f t="shared" si="119"/>
        <v>8062.6159402519952</v>
      </c>
      <c r="I1141" s="157">
        <f t="shared" si="120"/>
        <v>0</v>
      </c>
      <c r="J1141" s="157">
        <f t="shared" si="121"/>
        <v>8062.6159402519952</v>
      </c>
      <c r="K1141" s="157">
        <f t="shared" si="122"/>
        <v>0</v>
      </c>
      <c r="L1141" s="157">
        <f t="shared" si="123"/>
        <v>8062.6159402519952</v>
      </c>
      <c r="M1141" s="167">
        <f t="shared" si="124"/>
        <v>0</v>
      </c>
      <c r="N1141" s="167">
        <f t="shared" si="125"/>
        <v>0</v>
      </c>
    </row>
    <row r="1142" spans="1:14" ht="15" customHeight="1" x14ac:dyDescent="0.2">
      <c r="A1142" s="152"/>
      <c r="B1142" s="152"/>
      <c r="C1142" s="152"/>
      <c r="D1142" s="152"/>
      <c r="E1142" s="153">
        <f>'2.40-a,b,c,d,e'!E1142</f>
        <v>38433.208333333336</v>
      </c>
      <c r="F1142" s="157">
        <f>'2.40-a,b,c,d,e'!F1142</f>
        <v>56.029998779296797</v>
      </c>
      <c r="G1142" s="157">
        <f>'2.40-a,b,c,d,e'!G1142</f>
        <v>-590.00015258790484</v>
      </c>
      <c r="H1142" s="157">
        <f t="shared" si="119"/>
        <v>7472.61578766409</v>
      </c>
      <c r="I1142" s="157">
        <f t="shared" si="120"/>
        <v>0</v>
      </c>
      <c r="J1142" s="157">
        <f t="shared" si="121"/>
        <v>7472.61578766409</v>
      </c>
      <c r="K1142" s="157">
        <f t="shared" si="122"/>
        <v>0</v>
      </c>
      <c r="L1142" s="157">
        <f t="shared" si="123"/>
        <v>7472.61578766409</v>
      </c>
      <c r="M1142" s="167">
        <f t="shared" si="124"/>
        <v>0</v>
      </c>
      <c r="N1142" s="167">
        <f t="shared" si="125"/>
        <v>0</v>
      </c>
    </row>
    <row r="1143" spans="1:14" ht="15" customHeight="1" x14ac:dyDescent="0.2">
      <c r="A1143" s="152"/>
      <c r="B1143" s="152"/>
      <c r="C1143" s="152"/>
      <c r="D1143" s="152"/>
      <c r="E1143" s="153">
        <f>'2.40-a,b,c,d,e'!E1143</f>
        <v>38434.208333333336</v>
      </c>
      <c r="F1143" s="157">
        <f>'2.40-a,b,c,d,e'!F1143</f>
        <v>53.810001373291001</v>
      </c>
      <c r="G1143" s="157">
        <f>'2.40-a,b,c,d,e'!G1143</f>
        <v>-2219.9974060057953</v>
      </c>
      <c r="H1143" s="157">
        <f t="shared" si="119"/>
        <v>5252.6183816582943</v>
      </c>
      <c r="I1143" s="157">
        <f t="shared" si="120"/>
        <v>2909.9998474120957</v>
      </c>
      <c r="J1143" s="157">
        <f t="shared" si="121"/>
        <v>8162.61822907039</v>
      </c>
      <c r="K1143" s="157">
        <f t="shared" si="122"/>
        <v>0</v>
      </c>
      <c r="L1143" s="157">
        <f t="shared" si="123"/>
        <v>8162.61822907039</v>
      </c>
      <c r="M1143" s="167">
        <f t="shared" si="124"/>
        <v>1</v>
      </c>
      <c r="N1143" s="167">
        <f t="shared" si="125"/>
        <v>0</v>
      </c>
    </row>
    <row r="1144" spans="1:14" ht="15" customHeight="1" x14ac:dyDescent="0.2">
      <c r="A1144" s="152"/>
      <c r="B1144" s="152"/>
      <c r="C1144" s="152"/>
      <c r="D1144" s="152"/>
      <c r="E1144" s="153">
        <f>'2.40-a,b,c,d,e'!E1144</f>
        <v>38435.208333333336</v>
      </c>
      <c r="F1144" s="157">
        <f>'2.40-a,b,c,d,e'!F1144</f>
        <v>54.840000152587798</v>
      </c>
      <c r="G1144" s="157">
        <f>'2.40-a,b,c,d,e'!G1144</f>
        <v>1029.9987792967968</v>
      </c>
      <c r="H1144" s="157">
        <f t="shared" si="119"/>
        <v>9192.6170083671859</v>
      </c>
      <c r="I1144" s="157">
        <f t="shared" si="120"/>
        <v>0</v>
      </c>
      <c r="J1144" s="157">
        <f t="shared" si="121"/>
        <v>9192.6170083671859</v>
      </c>
      <c r="K1144" s="157">
        <f t="shared" si="122"/>
        <v>1029.9987792967959</v>
      </c>
      <c r="L1144" s="157">
        <f t="shared" si="123"/>
        <v>8162.61822907039</v>
      </c>
      <c r="M1144" s="167">
        <f t="shared" si="124"/>
        <v>0</v>
      </c>
      <c r="N1144" s="167">
        <f t="shared" si="125"/>
        <v>0</v>
      </c>
    </row>
    <row r="1145" spans="1:14" ht="15" customHeight="1" x14ac:dyDescent="0.2">
      <c r="A1145" s="152"/>
      <c r="B1145" s="152"/>
      <c r="C1145" s="152"/>
      <c r="D1145" s="152"/>
      <c r="E1145" s="153">
        <f>'2.40-a,b,c,d,e'!E1145</f>
        <v>38439.208333333336</v>
      </c>
      <c r="F1145" s="157">
        <f>'2.40-a,b,c,d,e'!F1145</f>
        <v>54.049999237060497</v>
      </c>
      <c r="G1145" s="157">
        <f>'2.40-a,b,c,d,e'!G1145</f>
        <v>-790.00091552730112</v>
      </c>
      <c r="H1145" s="157">
        <f t="shared" si="119"/>
        <v>7372.617313543089</v>
      </c>
      <c r="I1145" s="157">
        <f t="shared" si="120"/>
        <v>0</v>
      </c>
      <c r="J1145" s="157">
        <f t="shared" si="121"/>
        <v>7372.617313543089</v>
      </c>
      <c r="K1145" s="157">
        <f t="shared" si="122"/>
        <v>0</v>
      </c>
      <c r="L1145" s="157">
        <f t="shared" si="123"/>
        <v>7372.617313543089</v>
      </c>
      <c r="M1145" s="167">
        <f t="shared" si="124"/>
        <v>0</v>
      </c>
      <c r="N1145" s="167">
        <f t="shared" si="125"/>
        <v>0</v>
      </c>
    </row>
    <row r="1146" spans="1:14" ht="15" customHeight="1" x14ac:dyDescent="0.2">
      <c r="A1146" s="152"/>
      <c r="B1146" s="152"/>
      <c r="C1146" s="152"/>
      <c r="D1146" s="152"/>
      <c r="E1146" s="153">
        <f>'2.40-a,b,c,d,e'!E1146</f>
        <v>38440.208333333336</v>
      </c>
      <c r="F1146" s="157">
        <f>'2.40-a,b,c,d,e'!F1146</f>
        <v>54.2299995422363</v>
      </c>
      <c r="G1146" s="157">
        <f>'2.40-a,b,c,d,e'!G1146</f>
        <v>180.00030517580257</v>
      </c>
      <c r="H1146" s="157">
        <f t="shared" si="119"/>
        <v>7552.6176187188912</v>
      </c>
      <c r="I1146" s="157">
        <f t="shared" si="120"/>
        <v>0</v>
      </c>
      <c r="J1146" s="157">
        <f t="shared" si="121"/>
        <v>7552.6176187188912</v>
      </c>
      <c r="K1146" s="157">
        <f t="shared" si="122"/>
        <v>0</v>
      </c>
      <c r="L1146" s="157">
        <f t="shared" si="123"/>
        <v>7552.6176187188912</v>
      </c>
      <c r="M1146" s="167">
        <f t="shared" si="124"/>
        <v>0</v>
      </c>
      <c r="N1146" s="167">
        <f t="shared" si="125"/>
        <v>0</v>
      </c>
    </row>
    <row r="1147" spans="1:14" ht="15" customHeight="1" x14ac:dyDescent="0.2">
      <c r="A1147" s="152"/>
      <c r="B1147" s="152"/>
      <c r="C1147" s="152"/>
      <c r="D1147" s="152"/>
      <c r="E1147" s="153">
        <f>'2.40-a,b,c,d,e'!E1147</f>
        <v>38441.208333333336</v>
      </c>
      <c r="F1147" s="157">
        <f>'2.40-a,b,c,d,e'!F1147</f>
        <v>53.990001678466797</v>
      </c>
      <c r="G1147" s="157">
        <f>'2.40-a,b,c,d,e'!G1147</f>
        <v>-239.99786376950283</v>
      </c>
      <c r="H1147" s="157">
        <f t="shared" si="119"/>
        <v>7312.6197549493882</v>
      </c>
      <c r="I1147" s="157">
        <f t="shared" si="120"/>
        <v>0</v>
      </c>
      <c r="J1147" s="157">
        <f t="shared" si="121"/>
        <v>7312.6197549493882</v>
      </c>
      <c r="K1147" s="157">
        <f t="shared" si="122"/>
        <v>0</v>
      </c>
      <c r="L1147" s="157">
        <f t="shared" si="123"/>
        <v>7312.6197549493882</v>
      </c>
      <c r="M1147" s="167">
        <f t="shared" si="124"/>
        <v>0</v>
      </c>
      <c r="N1147" s="167">
        <f t="shared" si="125"/>
        <v>0</v>
      </c>
    </row>
    <row r="1148" spans="1:14" ht="15" customHeight="1" x14ac:dyDescent="0.2">
      <c r="A1148" s="152"/>
      <c r="B1148" s="152"/>
      <c r="C1148" s="152"/>
      <c r="D1148" s="152"/>
      <c r="E1148" s="153">
        <f>'2.40-a,b,c,d,e'!E1148</f>
        <v>38442.208333333336</v>
      </c>
      <c r="F1148" s="157">
        <f>'2.40-a,b,c,d,e'!F1148</f>
        <v>55.400001525878899</v>
      </c>
      <c r="G1148" s="157">
        <f>'2.40-a,b,c,d,e'!G1148</f>
        <v>1409.9998474121023</v>
      </c>
      <c r="H1148" s="157">
        <f t="shared" si="119"/>
        <v>8722.6196023614903</v>
      </c>
      <c r="I1148" s="157">
        <f t="shared" si="120"/>
        <v>0</v>
      </c>
      <c r="J1148" s="157">
        <f t="shared" si="121"/>
        <v>8722.6196023614903</v>
      </c>
      <c r="K1148" s="157">
        <f t="shared" si="122"/>
        <v>560.00137329110021</v>
      </c>
      <c r="L1148" s="157">
        <f t="shared" si="123"/>
        <v>8162.61822907039</v>
      </c>
      <c r="M1148" s="167">
        <f t="shared" si="124"/>
        <v>0</v>
      </c>
      <c r="N1148" s="167">
        <f t="shared" si="125"/>
        <v>0</v>
      </c>
    </row>
    <row r="1149" spans="1:14" ht="15" customHeight="1" x14ac:dyDescent="0.2">
      <c r="A1149" s="152"/>
      <c r="B1149" s="152"/>
      <c r="C1149" s="152"/>
      <c r="D1149" s="152"/>
      <c r="E1149" s="153">
        <f>'2.40-a,b,c,d,e'!E1149</f>
        <v>38443.208333333336</v>
      </c>
      <c r="F1149" s="157">
        <f>'2.40-a,b,c,d,e'!F1149</f>
        <v>57.270000457763601</v>
      </c>
      <c r="G1149" s="157">
        <f>'2.40-a,b,c,d,e'!G1149</f>
        <v>1869.9989318847017</v>
      </c>
      <c r="H1149" s="157">
        <f t="shared" si="119"/>
        <v>10032.617160955091</v>
      </c>
      <c r="I1149" s="157">
        <f t="shared" si="120"/>
        <v>0</v>
      </c>
      <c r="J1149" s="157">
        <f t="shared" si="121"/>
        <v>10032.617160955091</v>
      </c>
      <c r="K1149" s="157">
        <f t="shared" si="122"/>
        <v>1869.9989318847011</v>
      </c>
      <c r="L1149" s="157">
        <f t="shared" si="123"/>
        <v>8162.61822907039</v>
      </c>
      <c r="M1149" s="167">
        <f t="shared" si="124"/>
        <v>0</v>
      </c>
      <c r="N1149" s="167">
        <f t="shared" si="125"/>
        <v>0</v>
      </c>
    </row>
    <row r="1150" spans="1:14" ht="15" customHeight="1" x14ac:dyDescent="0.2">
      <c r="A1150" s="152"/>
      <c r="B1150" s="152"/>
      <c r="C1150" s="152"/>
      <c r="D1150" s="152"/>
      <c r="E1150" s="153">
        <f>'2.40-a,b,c,d,e'!E1150</f>
        <v>38446.166666666664</v>
      </c>
      <c r="F1150" s="157">
        <f>'2.40-a,b,c,d,e'!F1150</f>
        <v>57.009998321533203</v>
      </c>
      <c r="G1150" s="157">
        <f>'2.40-a,b,c,d,e'!G1150</f>
        <v>-260.0021362303977</v>
      </c>
      <c r="H1150" s="157">
        <f t="shared" si="119"/>
        <v>7902.6160928399922</v>
      </c>
      <c r="I1150" s="157">
        <f t="shared" si="120"/>
        <v>0</v>
      </c>
      <c r="J1150" s="157">
        <f t="shared" si="121"/>
        <v>7902.6160928399922</v>
      </c>
      <c r="K1150" s="157">
        <f t="shared" si="122"/>
        <v>0</v>
      </c>
      <c r="L1150" s="157">
        <f t="shared" si="123"/>
        <v>7902.6160928399922</v>
      </c>
      <c r="M1150" s="167">
        <f t="shared" si="124"/>
        <v>0</v>
      </c>
      <c r="N1150" s="167">
        <f t="shared" si="125"/>
        <v>0</v>
      </c>
    </row>
    <row r="1151" spans="1:14" ht="15" customHeight="1" x14ac:dyDescent="0.2">
      <c r="A1151" s="152"/>
      <c r="B1151" s="152"/>
      <c r="C1151" s="152"/>
      <c r="D1151" s="152"/>
      <c r="E1151" s="153">
        <f>'2.40-a,b,c,d,e'!E1151</f>
        <v>38447.166666666664</v>
      </c>
      <c r="F1151" s="157">
        <f>'2.40-a,b,c,d,e'!F1151</f>
        <v>56.040000915527301</v>
      </c>
      <c r="G1151" s="157">
        <f>'2.40-a,b,c,d,e'!G1151</f>
        <v>-969.99740600590201</v>
      </c>
      <c r="H1151" s="157">
        <f t="shared" si="119"/>
        <v>6932.6186868340901</v>
      </c>
      <c r="I1151" s="157">
        <f t="shared" si="120"/>
        <v>0</v>
      </c>
      <c r="J1151" s="157">
        <f t="shared" si="121"/>
        <v>6932.6186868340901</v>
      </c>
      <c r="K1151" s="157">
        <f t="shared" si="122"/>
        <v>0</v>
      </c>
      <c r="L1151" s="157">
        <f t="shared" si="123"/>
        <v>6932.6186868340901</v>
      </c>
      <c r="M1151" s="167">
        <f t="shared" si="124"/>
        <v>0</v>
      </c>
      <c r="N1151" s="167">
        <f t="shared" si="125"/>
        <v>0</v>
      </c>
    </row>
    <row r="1152" spans="1:14" ht="15" customHeight="1" x14ac:dyDescent="0.2">
      <c r="A1152" s="152"/>
      <c r="B1152" s="152"/>
      <c r="C1152" s="152"/>
      <c r="D1152" s="152"/>
      <c r="E1152" s="153">
        <f>'2.40-a,b,c,d,e'!E1152</f>
        <v>38448.166666666664</v>
      </c>
      <c r="F1152" s="157">
        <f>'2.40-a,b,c,d,e'!F1152</f>
        <v>55.849998474121001</v>
      </c>
      <c r="G1152" s="157">
        <f>'2.40-a,b,c,d,e'!G1152</f>
        <v>-190.00244140629974</v>
      </c>
      <c r="H1152" s="157">
        <f t="shared" si="119"/>
        <v>6742.6162454277901</v>
      </c>
      <c r="I1152" s="157">
        <f t="shared" si="120"/>
        <v>0</v>
      </c>
      <c r="J1152" s="157">
        <f t="shared" si="121"/>
        <v>6742.6162454277901</v>
      </c>
      <c r="K1152" s="157">
        <f t="shared" si="122"/>
        <v>0</v>
      </c>
      <c r="L1152" s="157">
        <f t="shared" si="123"/>
        <v>6742.6162454277901</v>
      </c>
      <c r="M1152" s="167">
        <f t="shared" si="124"/>
        <v>0</v>
      </c>
      <c r="N1152" s="167">
        <f t="shared" si="125"/>
        <v>0</v>
      </c>
    </row>
    <row r="1153" spans="1:14" ht="15" customHeight="1" x14ac:dyDescent="0.2">
      <c r="A1153" s="152"/>
      <c r="B1153" s="152"/>
      <c r="C1153" s="152"/>
      <c r="D1153" s="152"/>
      <c r="E1153" s="153">
        <f>'2.40-a,b,c,d,e'!E1153</f>
        <v>38449.166666666664</v>
      </c>
      <c r="F1153" s="157">
        <f>'2.40-a,b,c,d,e'!F1153</f>
        <v>54.110000610351499</v>
      </c>
      <c r="G1153" s="157">
        <f>'2.40-a,b,c,d,e'!G1153</f>
        <v>-1739.9978637695028</v>
      </c>
      <c r="H1153" s="157">
        <f t="shared" si="119"/>
        <v>5002.618381658287</v>
      </c>
      <c r="I1153" s="157">
        <f t="shared" si="120"/>
        <v>3159.999847412103</v>
      </c>
      <c r="J1153" s="157">
        <f t="shared" si="121"/>
        <v>8162.61822907039</v>
      </c>
      <c r="K1153" s="157">
        <f t="shared" si="122"/>
        <v>0</v>
      </c>
      <c r="L1153" s="157">
        <f t="shared" si="123"/>
        <v>8162.61822907039</v>
      </c>
      <c r="M1153" s="167">
        <f t="shared" si="124"/>
        <v>1</v>
      </c>
      <c r="N1153" s="167">
        <f t="shared" si="125"/>
        <v>0</v>
      </c>
    </row>
    <row r="1154" spans="1:14" ht="15" customHeight="1" x14ac:dyDescent="0.2">
      <c r="A1154" s="152"/>
      <c r="B1154" s="152"/>
      <c r="C1154" s="152"/>
      <c r="D1154" s="152"/>
      <c r="E1154" s="153">
        <f>'2.40-a,b,c,d,e'!E1154</f>
        <v>38450.166666666664</v>
      </c>
      <c r="F1154" s="157">
        <f>'2.40-a,b,c,d,e'!F1154</f>
        <v>53.319999694824197</v>
      </c>
      <c r="G1154" s="157">
        <f>'2.40-a,b,c,d,e'!G1154</f>
        <v>-790.00091552730112</v>
      </c>
      <c r="H1154" s="157">
        <f t="shared" si="119"/>
        <v>7372.617313543089</v>
      </c>
      <c r="I1154" s="157">
        <f t="shared" si="120"/>
        <v>0</v>
      </c>
      <c r="J1154" s="157">
        <f t="shared" si="121"/>
        <v>7372.617313543089</v>
      </c>
      <c r="K1154" s="157">
        <f t="shared" si="122"/>
        <v>0</v>
      </c>
      <c r="L1154" s="157">
        <f t="shared" si="123"/>
        <v>7372.617313543089</v>
      </c>
      <c r="M1154" s="167">
        <f t="shared" si="124"/>
        <v>0</v>
      </c>
      <c r="N1154" s="167">
        <f t="shared" si="125"/>
        <v>0</v>
      </c>
    </row>
    <row r="1155" spans="1:14" ht="15" customHeight="1" x14ac:dyDescent="0.2">
      <c r="A1155" s="152"/>
      <c r="B1155" s="152"/>
      <c r="C1155" s="152"/>
      <c r="D1155" s="152"/>
      <c r="E1155" s="153">
        <f>'2.40-a,b,c,d,e'!E1155</f>
        <v>38453.166666666664</v>
      </c>
      <c r="F1155" s="157">
        <f>'2.40-a,b,c,d,e'!F1155</f>
        <v>53.709999084472599</v>
      </c>
      <c r="G1155" s="157">
        <f>'2.40-a,b,c,d,e'!G1155</f>
        <v>389.99938964840197</v>
      </c>
      <c r="H1155" s="157">
        <f t="shared" si="119"/>
        <v>7762.6167031914911</v>
      </c>
      <c r="I1155" s="157">
        <f t="shared" si="120"/>
        <v>0</v>
      </c>
      <c r="J1155" s="157">
        <f t="shared" si="121"/>
        <v>7762.6167031914911</v>
      </c>
      <c r="K1155" s="157">
        <f t="shared" si="122"/>
        <v>0</v>
      </c>
      <c r="L1155" s="157">
        <f t="shared" si="123"/>
        <v>7762.6167031914911</v>
      </c>
      <c r="M1155" s="167">
        <f t="shared" si="124"/>
        <v>0</v>
      </c>
      <c r="N1155" s="167">
        <f t="shared" si="125"/>
        <v>0</v>
      </c>
    </row>
    <row r="1156" spans="1:14" ht="15" customHeight="1" x14ac:dyDescent="0.2">
      <c r="A1156" s="152"/>
      <c r="B1156" s="152"/>
      <c r="C1156" s="152"/>
      <c r="D1156" s="152"/>
      <c r="E1156" s="153">
        <f>'2.40-a,b,c,d,e'!E1156</f>
        <v>38454.166666666664</v>
      </c>
      <c r="F1156" s="157">
        <f>'2.40-a,b,c,d,e'!F1156</f>
        <v>51.860000610351499</v>
      </c>
      <c r="G1156" s="157">
        <f>'2.40-a,b,c,d,e'!G1156</f>
        <v>-1849.9984741211008</v>
      </c>
      <c r="H1156" s="157">
        <f t="shared" ref="H1156:H1219" si="126">L1155+G1156</f>
        <v>5912.61822907039</v>
      </c>
      <c r="I1156" s="157">
        <f t="shared" ref="I1156:I1219" si="127">IF(H1156&lt;$B$13,$B$14-H1156,0)</f>
        <v>2250</v>
      </c>
      <c r="J1156" s="157">
        <f t="shared" ref="J1156:J1219" si="128">H1156+I1156</f>
        <v>8162.61822907039</v>
      </c>
      <c r="K1156" s="157">
        <f t="shared" ref="K1156:K1219" si="129">MAX(J1156-$B$14,0)</f>
        <v>0</v>
      </c>
      <c r="L1156" s="157">
        <f t="shared" ref="L1156:L1219" si="130">J1156-K1156</f>
        <v>8162.61822907039</v>
      </c>
      <c r="M1156" s="167">
        <f t="shared" ref="M1156:M1219" si="131">IF(I1156&gt;0,1,0)</f>
        <v>1</v>
      </c>
      <c r="N1156" s="167">
        <f t="shared" ref="N1156:N1219" si="132">IF(H1156&lt;0,1,0)</f>
        <v>0</v>
      </c>
    </row>
    <row r="1157" spans="1:14" ht="15" customHeight="1" x14ac:dyDescent="0.2">
      <c r="A1157" s="152"/>
      <c r="B1157" s="152"/>
      <c r="C1157" s="152"/>
      <c r="D1157" s="152"/>
      <c r="E1157" s="153">
        <f>'2.40-a,b,c,d,e'!E1157</f>
        <v>38455.166666666664</v>
      </c>
      <c r="F1157" s="157">
        <f>'2.40-a,b,c,d,e'!F1157</f>
        <v>50.220001220703097</v>
      </c>
      <c r="G1157" s="157">
        <f>'2.40-a,b,c,d,e'!G1157</f>
        <v>-1639.999389648402</v>
      </c>
      <c r="H1157" s="157">
        <f t="shared" si="126"/>
        <v>6522.618839421988</v>
      </c>
      <c r="I1157" s="157">
        <f t="shared" si="127"/>
        <v>0</v>
      </c>
      <c r="J1157" s="157">
        <f t="shared" si="128"/>
        <v>6522.618839421988</v>
      </c>
      <c r="K1157" s="157">
        <f t="shared" si="129"/>
        <v>0</v>
      </c>
      <c r="L1157" s="157">
        <f t="shared" si="130"/>
        <v>6522.618839421988</v>
      </c>
      <c r="M1157" s="167">
        <f t="shared" si="131"/>
        <v>0</v>
      </c>
      <c r="N1157" s="167">
        <f t="shared" si="132"/>
        <v>0</v>
      </c>
    </row>
    <row r="1158" spans="1:14" ht="15" customHeight="1" x14ac:dyDescent="0.2">
      <c r="A1158" s="152"/>
      <c r="B1158" s="152"/>
      <c r="C1158" s="152"/>
      <c r="D1158" s="152"/>
      <c r="E1158" s="153">
        <f>'2.40-a,b,c,d,e'!E1158</f>
        <v>38456.166666666664</v>
      </c>
      <c r="F1158" s="157">
        <f>'2.40-a,b,c,d,e'!F1158</f>
        <v>51.130001068115199</v>
      </c>
      <c r="G1158" s="157">
        <f>'2.40-a,b,c,d,e'!G1158</f>
        <v>909.99984741210233</v>
      </c>
      <c r="H1158" s="157">
        <f t="shared" si="126"/>
        <v>7432.6186868340901</v>
      </c>
      <c r="I1158" s="157">
        <f t="shared" si="127"/>
        <v>0</v>
      </c>
      <c r="J1158" s="157">
        <f t="shared" si="128"/>
        <v>7432.6186868340901</v>
      </c>
      <c r="K1158" s="157">
        <f t="shared" si="129"/>
        <v>0</v>
      </c>
      <c r="L1158" s="157">
        <f t="shared" si="130"/>
        <v>7432.6186868340901</v>
      </c>
      <c r="M1158" s="167">
        <f t="shared" si="131"/>
        <v>0</v>
      </c>
      <c r="N1158" s="167">
        <f t="shared" si="132"/>
        <v>0</v>
      </c>
    </row>
    <row r="1159" spans="1:14" ht="15" customHeight="1" x14ac:dyDescent="0.2">
      <c r="A1159" s="152"/>
      <c r="B1159" s="152"/>
      <c r="C1159" s="152"/>
      <c r="D1159" s="152"/>
      <c r="E1159" s="153">
        <f>'2.40-a,b,c,d,e'!E1159</f>
        <v>38457.166666666664</v>
      </c>
      <c r="F1159" s="157">
        <f>'2.40-a,b,c,d,e'!F1159</f>
        <v>50.490001678466797</v>
      </c>
      <c r="G1159" s="157">
        <f>'2.40-a,b,c,d,e'!G1159</f>
        <v>-639.99938964840203</v>
      </c>
      <c r="H1159" s="157">
        <f t="shared" si="126"/>
        <v>6792.6192971856881</v>
      </c>
      <c r="I1159" s="157">
        <f t="shared" si="127"/>
        <v>0</v>
      </c>
      <c r="J1159" s="157">
        <f t="shared" si="128"/>
        <v>6792.6192971856881</v>
      </c>
      <c r="K1159" s="157">
        <f t="shared" si="129"/>
        <v>0</v>
      </c>
      <c r="L1159" s="157">
        <f t="shared" si="130"/>
        <v>6792.6192971856881</v>
      </c>
      <c r="M1159" s="167">
        <f t="shared" si="131"/>
        <v>0</v>
      </c>
      <c r="N1159" s="167">
        <f t="shared" si="132"/>
        <v>0</v>
      </c>
    </row>
    <row r="1160" spans="1:14" ht="15" customHeight="1" x14ac:dyDescent="0.2">
      <c r="A1160" s="152"/>
      <c r="B1160" s="152"/>
      <c r="C1160" s="152"/>
      <c r="D1160" s="152"/>
      <c r="E1160" s="153">
        <f>'2.40-a,b,c,d,e'!E1160</f>
        <v>38460.166666666664</v>
      </c>
      <c r="F1160" s="157">
        <f>'2.40-a,b,c,d,e'!F1160</f>
        <v>50.369998931884702</v>
      </c>
      <c r="G1160" s="157">
        <f>'2.40-a,b,c,d,e'!G1160</f>
        <v>-120.0027465820952</v>
      </c>
      <c r="H1160" s="157">
        <f t="shared" si="126"/>
        <v>6672.6165506035932</v>
      </c>
      <c r="I1160" s="157">
        <f t="shared" si="127"/>
        <v>0</v>
      </c>
      <c r="J1160" s="157">
        <f t="shared" si="128"/>
        <v>6672.6165506035932</v>
      </c>
      <c r="K1160" s="157">
        <f t="shared" si="129"/>
        <v>0</v>
      </c>
      <c r="L1160" s="157">
        <f t="shared" si="130"/>
        <v>6672.6165506035932</v>
      </c>
      <c r="M1160" s="167">
        <f t="shared" si="131"/>
        <v>0</v>
      </c>
      <c r="N1160" s="167">
        <f t="shared" si="132"/>
        <v>0</v>
      </c>
    </row>
    <row r="1161" spans="1:14" ht="15" customHeight="1" x14ac:dyDescent="0.2">
      <c r="A1161" s="152"/>
      <c r="B1161" s="152"/>
      <c r="C1161" s="152"/>
      <c r="D1161" s="152"/>
      <c r="E1161" s="153">
        <f>'2.40-a,b,c,d,e'!E1161</f>
        <v>38461.166666666664</v>
      </c>
      <c r="F1161" s="157">
        <f>'2.40-a,b,c,d,e'!F1161</f>
        <v>52.290000915527301</v>
      </c>
      <c r="G1161" s="157">
        <f>'2.40-a,b,c,d,e'!G1161</f>
        <v>1920.0019836425995</v>
      </c>
      <c r="H1161" s="157">
        <f t="shared" si="126"/>
        <v>8592.6185342461922</v>
      </c>
      <c r="I1161" s="157">
        <f t="shared" si="127"/>
        <v>0</v>
      </c>
      <c r="J1161" s="157">
        <f t="shared" si="128"/>
        <v>8592.6185342461922</v>
      </c>
      <c r="K1161" s="157">
        <f t="shared" si="129"/>
        <v>430.00030517580217</v>
      </c>
      <c r="L1161" s="157">
        <f t="shared" si="130"/>
        <v>8162.61822907039</v>
      </c>
      <c r="M1161" s="167">
        <f t="shared" si="131"/>
        <v>0</v>
      </c>
      <c r="N1161" s="167">
        <f t="shared" si="132"/>
        <v>0</v>
      </c>
    </row>
    <row r="1162" spans="1:14" ht="15" customHeight="1" x14ac:dyDescent="0.2">
      <c r="A1162" s="152"/>
      <c r="B1162" s="152"/>
      <c r="C1162" s="152"/>
      <c r="D1162" s="152"/>
      <c r="E1162" s="153">
        <f>'2.40-a,b,c,d,e'!E1162</f>
        <v>38462.166666666664</v>
      </c>
      <c r="F1162" s="157">
        <f>'2.40-a,b,c,d,e'!F1162</f>
        <v>52.439998626708899</v>
      </c>
      <c r="G1162" s="157">
        <f>'2.40-a,b,c,d,e'!G1162</f>
        <v>149.99771118159799</v>
      </c>
      <c r="H1162" s="157">
        <f t="shared" si="126"/>
        <v>8312.6159402519879</v>
      </c>
      <c r="I1162" s="157">
        <f t="shared" si="127"/>
        <v>0</v>
      </c>
      <c r="J1162" s="157">
        <f t="shared" si="128"/>
        <v>8312.6159402519879</v>
      </c>
      <c r="K1162" s="157">
        <f t="shared" si="129"/>
        <v>149.99771118159788</v>
      </c>
      <c r="L1162" s="157">
        <f t="shared" si="130"/>
        <v>8162.61822907039</v>
      </c>
      <c r="M1162" s="167">
        <f t="shared" si="131"/>
        <v>0</v>
      </c>
      <c r="N1162" s="167">
        <f t="shared" si="132"/>
        <v>0</v>
      </c>
    </row>
    <row r="1163" spans="1:14" ht="15" customHeight="1" x14ac:dyDescent="0.2">
      <c r="A1163" s="152"/>
      <c r="B1163" s="152"/>
      <c r="C1163" s="152"/>
      <c r="D1163" s="152"/>
      <c r="E1163" s="153">
        <f>'2.40-a,b,c,d,e'!E1163</f>
        <v>38463.166666666664</v>
      </c>
      <c r="F1163" s="157">
        <f>'2.40-a,b,c,d,e'!F1163</f>
        <v>54.200000762939403</v>
      </c>
      <c r="G1163" s="157">
        <f>'2.40-a,b,c,d,e'!G1163</f>
        <v>1760.0021362305042</v>
      </c>
      <c r="H1163" s="157">
        <f t="shared" si="126"/>
        <v>9922.6203653008943</v>
      </c>
      <c r="I1163" s="157">
        <f t="shared" si="127"/>
        <v>0</v>
      </c>
      <c r="J1163" s="157">
        <f t="shared" si="128"/>
        <v>9922.6203653008943</v>
      </c>
      <c r="K1163" s="157">
        <f t="shared" si="129"/>
        <v>1760.0021362305042</v>
      </c>
      <c r="L1163" s="157">
        <f t="shared" si="130"/>
        <v>8162.61822907039</v>
      </c>
      <c r="M1163" s="167">
        <f t="shared" si="131"/>
        <v>0</v>
      </c>
      <c r="N1163" s="167">
        <f t="shared" si="132"/>
        <v>0</v>
      </c>
    </row>
    <row r="1164" spans="1:14" ht="15" customHeight="1" x14ac:dyDescent="0.2">
      <c r="A1164" s="152"/>
      <c r="B1164" s="152"/>
      <c r="C1164" s="152"/>
      <c r="D1164" s="152"/>
      <c r="E1164" s="153">
        <f>'2.40-a,b,c,d,e'!E1164</f>
        <v>38464.166666666664</v>
      </c>
      <c r="F1164" s="157">
        <f>'2.40-a,b,c,d,e'!F1164</f>
        <v>55.389999389648402</v>
      </c>
      <c r="G1164" s="157">
        <f>'2.40-a,b,c,d,e'!G1164</f>
        <v>1189.9986267089985</v>
      </c>
      <c r="H1164" s="157">
        <f t="shared" si="126"/>
        <v>9352.6168557793881</v>
      </c>
      <c r="I1164" s="157">
        <f t="shared" si="127"/>
        <v>0</v>
      </c>
      <c r="J1164" s="157">
        <f t="shared" si="128"/>
        <v>9352.6168557793881</v>
      </c>
      <c r="K1164" s="157">
        <f t="shared" si="129"/>
        <v>1189.998626708998</v>
      </c>
      <c r="L1164" s="157">
        <f t="shared" si="130"/>
        <v>8162.61822907039</v>
      </c>
      <c r="M1164" s="167">
        <f t="shared" si="131"/>
        <v>0</v>
      </c>
      <c r="N1164" s="167">
        <f t="shared" si="132"/>
        <v>0</v>
      </c>
    </row>
    <row r="1165" spans="1:14" ht="15" customHeight="1" x14ac:dyDescent="0.2">
      <c r="A1165" s="152"/>
      <c r="B1165" s="152"/>
      <c r="C1165" s="152"/>
      <c r="D1165" s="152"/>
      <c r="E1165" s="153">
        <f>'2.40-a,b,c,d,e'!E1165</f>
        <v>38467.166666666664</v>
      </c>
      <c r="F1165" s="157">
        <f>'2.40-a,b,c,d,e'!F1165</f>
        <v>54.569999694824197</v>
      </c>
      <c r="G1165" s="157">
        <f>'2.40-a,b,c,d,e'!G1165</f>
        <v>-819.99969482420454</v>
      </c>
      <c r="H1165" s="157">
        <f t="shared" si="126"/>
        <v>7342.6185342461858</v>
      </c>
      <c r="I1165" s="157">
        <f t="shared" si="127"/>
        <v>0</v>
      </c>
      <c r="J1165" s="157">
        <f t="shared" si="128"/>
        <v>7342.6185342461858</v>
      </c>
      <c r="K1165" s="157">
        <f t="shared" si="129"/>
        <v>0</v>
      </c>
      <c r="L1165" s="157">
        <f t="shared" si="130"/>
        <v>7342.6185342461858</v>
      </c>
      <c r="M1165" s="167">
        <f t="shared" si="131"/>
        <v>0</v>
      </c>
      <c r="N1165" s="167">
        <f t="shared" si="132"/>
        <v>0</v>
      </c>
    </row>
    <row r="1166" spans="1:14" ht="15" customHeight="1" x14ac:dyDescent="0.2">
      <c r="A1166" s="152"/>
      <c r="B1166" s="152"/>
      <c r="C1166" s="152"/>
      <c r="D1166" s="152"/>
      <c r="E1166" s="153">
        <f>'2.40-a,b,c,d,e'!E1166</f>
        <v>38468.166666666664</v>
      </c>
      <c r="F1166" s="157">
        <f>'2.40-a,b,c,d,e'!F1166</f>
        <v>54.200000762939403</v>
      </c>
      <c r="G1166" s="157">
        <f>'2.40-a,b,c,d,e'!G1166</f>
        <v>-369.99893188479405</v>
      </c>
      <c r="H1166" s="157">
        <f t="shared" si="126"/>
        <v>6972.619602361392</v>
      </c>
      <c r="I1166" s="157">
        <f t="shared" si="127"/>
        <v>0</v>
      </c>
      <c r="J1166" s="157">
        <f t="shared" si="128"/>
        <v>6972.619602361392</v>
      </c>
      <c r="K1166" s="157">
        <f t="shared" si="129"/>
        <v>0</v>
      </c>
      <c r="L1166" s="157">
        <f t="shared" si="130"/>
        <v>6972.619602361392</v>
      </c>
      <c r="M1166" s="167">
        <f t="shared" si="131"/>
        <v>0</v>
      </c>
      <c r="N1166" s="167">
        <f t="shared" si="132"/>
        <v>0</v>
      </c>
    </row>
    <row r="1167" spans="1:14" ht="15" customHeight="1" x14ac:dyDescent="0.2">
      <c r="A1167" s="152"/>
      <c r="B1167" s="152"/>
      <c r="C1167" s="152"/>
      <c r="D1167" s="152"/>
      <c r="E1167" s="153">
        <f>'2.40-a,b,c,d,e'!E1167</f>
        <v>38469.166666666664</v>
      </c>
      <c r="F1167" s="157">
        <f>'2.40-a,b,c,d,e'!F1167</f>
        <v>51.610000610351499</v>
      </c>
      <c r="G1167" s="157">
        <f>'2.40-a,b,c,d,e'!G1167</f>
        <v>-2590.0001525879047</v>
      </c>
      <c r="H1167" s="157">
        <f t="shared" si="126"/>
        <v>4382.6194497734868</v>
      </c>
      <c r="I1167" s="157">
        <f t="shared" si="127"/>
        <v>3779.9987792969032</v>
      </c>
      <c r="J1167" s="157">
        <f t="shared" si="128"/>
        <v>8162.61822907039</v>
      </c>
      <c r="K1167" s="157">
        <f t="shared" si="129"/>
        <v>0</v>
      </c>
      <c r="L1167" s="157">
        <f t="shared" si="130"/>
        <v>8162.61822907039</v>
      </c>
      <c r="M1167" s="167">
        <f t="shared" si="131"/>
        <v>1</v>
      </c>
      <c r="N1167" s="167">
        <f t="shared" si="132"/>
        <v>0</v>
      </c>
    </row>
    <row r="1168" spans="1:14" ht="15" customHeight="1" x14ac:dyDescent="0.2">
      <c r="A1168" s="152"/>
      <c r="B1168" s="152"/>
      <c r="C1168" s="152"/>
      <c r="D1168" s="152"/>
      <c r="E1168" s="153">
        <f>'2.40-a,b,c,d,e'!E1168</f>
        <v>38470.166666666664</v>
      </c>
      <c r="F1168" s="157">
        <f>'2.40-a,b,c,d,e'!F1168</f>
        <v>51.770000457763601</v>
      </c>
      <c r="G1168" s="157">
        <f>'2.40-a,b,c,d,e'!G1168</f>
        <v>159.99984741210227</v>
      </c>
      <c r="H1168" s="157">
        <f t="shared" si="126"/>
        <v>8322.6180764824931</v>
      </c>
      <c r="I1168" s="157">
        <f t="shared" si="127"/>
        <v>0</v>
      </c>
      <c r="J1168" s="157">
        <f t="shared" si="128"/>
        <v>8322.6180764824931</v>
      </c>
      <c r="K1168" s="157">
        <f t="shared" si="129"/>
        <v>159.99984741210301</v>
      </c>
      <c r="L1168" s="157">
        <f t="shared" si="130"/>
        <v>8162.61822907039</v>
      </c>
      <c r="M1168" s="167">
        <f t="shared" si="131"/>
        <v>0</v>
      </c>
      <c r="N1168" s="167">
        <f t="shared" si="132"/>
        <v>0</v>
      </c>
    </row>
    <row r="1169" spans="1:14" ht="15" customHeight="1" x14ac:dyDescent="0.2">
      <c r="A1169" s="152"/>
      <c r="B1169" s="152"/>
      <c r="C1169" s="152"/>
      <c r="D1169" s="152"/>
      <c r="E1169" s="153">
        <f>'2.40-a,b,c,d,e'!E1169</f>
        <v>38471.166666666664</v>
      </c>
      <c r="F1169" s="157">
        <f>'2.40-a,b,c,d,e'!F1169</f>
        <v>49.720001220703097</v>
      </c>
      <c r="G1169" s="157">
        <f>'2.40-a,b,c,d,e'!G1169</f>
        <v>-2049.9992370605041</v>
      </c>
      <c r="H1169" s="157">
        <f t="shared" si="126"/>
        <v>6112.6189920098859</v>
      </c>
      <c r="I1169" s="157">
        <f t="shared" si="127"/>
        <v>2049.9992370605041</v>
      </c>
      <c r="J1169" s="157">
        <f t="shared" si="128"/>
        <v>8162.61822907039</v>
      </c>
      <c r="K1169" s="157">
        <f t="shared" si="129"/>
        <v>0</v>
      </c>
      <c r="L1169" s="157">
        <f t="shared" si="130"/>
        <v>8162.61822907039</v>
      </c>
      <c r="M1169" s="167">
        <f t="shared" si="131"/>
        <v>1</v>
      </c>
      <c r="N1169" s="167">
        <f t="shared" si="132"/>
        <v>0</v>
      </c>
    </row>
    <row r="1170" spans="1:14" ht="15" customHeight="1" x14ac:dyDescent="0.2">
      <c r="A1170" s="152"/>
      <c r="B1170" s="152"/>
      <c r="C1170" s="152"/>
      <c r="D1170" s="152"/>
      <c r="E1170" s="153">
        <f>'2.40-a,b,c,d,e'!E1170</f>
        <v>38474.166666666664</v>
      </c>
      <c r="F1170" s="157">
        <f>'2.40-a,b,c,d,e'!F1170</f>
        <v>50.919998168945298</v>
      </c>
      <c r="G1170" s="157">
        <f>'2.40-a,b,c,d,e'!G1170</f>
        <v>1199.9969482422016</v>
      </c>
      <c r="H1170" s="157">
        <f t="shared" si="126"/>
        <v>9362.6151773125912</v>
      </c>
      <c r="I1170" s="157">
        <f t="shared" si="127"/>
        <v>0</v>
      </c>
      <c r="J1170" s="157">
        <f t="shared" si="128"/>
        <v>9362.6151773125912</v>
      </c>
      <c r="K1170" s="157">
        <f t="shared" si="129"/>
        <v>1199.9969482422011</v>
      </c>
      <c r="L1170" s="157">
        <f t="shared" si="130"/>
        <v>8162.61822907039</v>
      </c>
      <c r="M1170" s="167">
        <f t="shared" si="131"/>
        <v>0</v>
      </c>
      <c r="N1170" s="167">
        <f t="shared" si="132"/>
        <v>0</v>
      </c>
    </row>
    <row r="1171" spans="1:14" ht="15" customHeight="1" x14ac:dyDescent="0.2">
      <c r="A1171" s="152"/>
      <c r="B1171" s="152"/>
      <c r="C1171" s="152"/>
      <c r="D1171" s="152"/>
      <c r="E1171" s="153">
        <f>'2.40-a,b,c,d,e'!E1171</f>
        <v>38475.166666666664</v>
      </c>
      <c r="F1171" s="157">
        <f>'2.40-a,b,c,d,e'!F1171</f>
        <v>49.5</v>
      </c>
      <c r="G1171" s="157">
        <f>'2.40-a,b,c,d,e'!G1171</f>
        <v>-1419.9981689452984</v>
      </c>
      <c r="H1171" s="157">
        <f t="shared" si="126"/>
        <v>6742.6200601250912</v>
      </c>
      <c r="I1171" s="157">
        <f t="shared" si="127"/>
        <v>0</v>
      </c>
      <c r="J1171" s="157">
        <f t="shared" si="128"/>
        <v>6742.6200601250912</v>
      </c>
      <c r="K1171" s="157">
        <f t="shared" si="129"/>
        <v>0</v>
      </c>
      <c r="L1171" s="157">
        <f t="shared" si="130"/>
        <v>6742.6200601250912</v>
      </c>
      <c r="M1171" s="167">
        <f t="shared" si="131"/>
        <v>0</v>
      </c>
      <c r="N1171" s="167">
        <f t="shared" si="132"/>
        <v>0</v>
      </c>
    </row>
    <row r="1172" spans="1:14" ht="15" customHeight="1" x14ac:dyDescent="0.2">
      <c r="A1172" s="152"/>
      <c r="B1172" s="152"/>
      <c r="C1172" s="152"/>
      <c r="D1172" s="152"/>
      <c r="E1172" s="153">
        <f>'2.40-a,b,c,d,e'!E1172</f>
        <v>38476.166666666664</v>
      </c>
      <c r="F1172" s="157">
        <f>'2.40-a,b,c,d,e'!F1172</f>
        <v>50.130001068115199</v>
      </c>
      <c r="G1172" s="157">
        <f>'2.40-a,b,c,d,e'!G1172</f>
        <v>630.0010681151989</v>
      </c>
      <c r="H1172" s="157">
        <f t="shared" si="126"/>
        <v>7372.6211282402901</v>
      </c>
      <c r="I1172" s="157">
        <f t="shared" si="127"/>
        <v>0</v>
      </c>
      <c r="J1172" s="157">
        <f t="shared" si="128"/>
        <v>7372.6211282402901</v>
      </c>
      <c r="K1172" s="157">
        <f t="shared" si="129"/>
        <v>0</v>
      </c>
      <c r="L1172" s="157">
        <f t="shared" si="130"/>
        <v>7372.6211282402901</v>
      </c>
      <c r="M1172" s="167">
        <f t="shared" si="131"/>
        <v>0</v>
      </c>
      <c r="N1172" s="167">
        <f t="shared" si="132"/>
        <v>0</v>
      </c>
    </row>
    <row r="1173" spans="1:14" ht="15" customHeight="1" x14ac:dyDescent="0.2">
      <c r="A1173" s="152"/>
      <c r="B1173" s="152"/>
      <c r="C1173" s="152"/>
      <c r="D1173" s="152"/>
      <c r="E1173" s="153">
        <f>'2.40-a,b,c,d,e'!E1173</f>
        <v>38477.166666666664</v>
      </c>
      <c r="F1173" s="157">
        <f>'2.40-a,b,c,d,e'!F1173</f>
        <v>50.830001831054602</v>
      </c>
      <c r="G1173" s="157">
        <f>'2.40-a,b,c,d,e'!G1173</f>
        <v>700.00076293940333</v>
      </c>
      <c r="H1173" s="157">
        <f t="shared" si="126"/>
        <v>8072.6218911796932</v>
      </c>
      <c r="I1173" s="157">
        <f t="shared" si="127"/>
        <v>0</v>
      </c>
      <c r="J1173" s="157">
        <f t="shared" si="128"/>
        <v>8072.6218911796932</v>
      </c>
      <c r="K1173" s="157">
        <f t="shared" si="129"/>
        <v>0</v>
      </c>
      <c r="L1173" s="157">
        <f t="shared" si="130"/>
        <v>8072.6218911796932</v>
      </c>
      <c r="M1173" s="167">
        <f t="shared" si="131"/>
        <v>0</v>
      </c>
      <c r="N1173" s="167">
        <f t="shared" si="132"/>
        <v>0</v>
      </c>
    </row>
    <row r="1174" spans="1:14" ht="15" customHeight="1" x14ac:dyDescent="0.2">
      <c r="A1174" s="152"/>
      <c r="B1174" s="152"/>
      <c r="C1174" s="152"/>
      <c r="D1174" s="152"/>
      <c r="E1174" s="153">
        <f>'2.40-a,b,c,d,e'!E1174</f>
        <v>38478.166666666664</v>
      </c>
      <c r="F1174" s="157">
        <f>'2.40-a,b,c,d,e'!F1174</f>
        <v>50.959999084472599</v>
      </c>
      <c r="G1174" s="157">
        <f>'2.40-a,b,c,d,e'!G1174</f>
        <v>129.99725341799717</v>
      </c>
      <c r="H1174" s="157">
        <f t="shared" si="126"/>
        <v>8202.619144597691</v>
      </c>
      <c r="I1174" s="157">
        <f t="shared" si="127"/>
        <v>0</v>
      </c>
      <c r="J1174" s="157">
        <f t="shared" si="128"/>
        <v>8202.619144597691</v>
      </c>
      <c r="K1174" s="157">
        <f t="shared" si="129"/>
        <v>40.000915527301004</v>
      </c>
      <c r="L1174" s="157">
        <f t="shared" si="130"/>
        <v>8162.61822907039</v>
      </c>
      <c r="M1174" s="167">
        <f t="shared" si="131"/>
        <v>0</v>
      </c>
      <c r="N1174" s="167">
        <f t="shared" si="132"/>
        <v>0</v>
      </c>
    </row>
    <row r="1175" spans="1:14" ht="15" customHeight="1" x14ac:dyDescent="0.2">
      <c r="A1175" s="152"/>
      <c r="B1175" s="152"/>
      <c r="C1175" s="152"/>
      <c r="D1175" s="152"/>
      <c r="E1175" s="153">
        <f>'2.40-a,b,c,d,e'!E1175</f>
        <v>38481.166666666664</v>
      </c>
      <c r="F1175" s="157">
        <f>'2.40-a,b,c,d,e'!F1175</f>
        <v>52.029998779296797</v>
      </c>
      <c r="G1175" s="157">
        <f>'2.40-a,b,c,d,e'!G1175</f>
        <v>1069.9996948241974</v>
      </c>
      <c r="H1175" s="157">
        <f t="shared" si="126"/>
        <v>9232.6179238945879</v>
      </c>
      <c r="I1175" s="157">
        <f t="shared" si="127"/>
        <v>0</v>
      </c>
      <c r="J1175" s="157">
        <f t="shared" si="128"/>
        <v>9232.6179238945879</v>
      </c>
      <c r="K1175" s="157">
        <f t="shared" si="129"/>
        <v>1069.9996948241978</v>
      </c>
      <c r="L1175" s="157">
        <f t="shared" si="130"/>
        <v>8162.61822907039</v>
      </c>
      <c r="M1175" s="167">
        <f t="shared" si="131"/>
        <v>0</v>
      </c>
      <c r="N1175" s="167">
        <f t="shared" si="132"/>
        <v>0</v>
      </c>
    </row>
    <row r="1176" spans="1:14" ht="15" customHeight="1" x14ac:dyDescent="0.2">
      <c r="A1176" s="152"/>
      <c r="B1176" s="152"/>
      <c r="C1176" s="152"/>
      <c r="D1176" s="152"/>
      <c r="E1176" s="153">
        <f>'2.40-a,b,c,d,e'!E1176</f>
        <v>38482.166666666664</v>
      </c>
      <c r="F1176" s="157">
        <f>'2.40-a,b,c,d,e'!F1176</f>
        <v>52.069999694824197</v>
      </c>
      <c r="G1176" s="157">
        <f>'2.40-a,b,c,d,e'!G1176</f>
        <v>40.000915527400593</v>
      </c>
      <c r="H1176" s="157">
        <f t="shared" si="126"/>
        <v>8202.6191445977911</v>
      </c>
      <c r="I1176" s="157">
        <f t="shared" si="127"/>
        <v>0</v>
      </c>
      <c r="J1176" s="157">
        <f t="shared" si="128"/>
        <v>8202.6191445977911</v>
      </c>
      <c r="K1176" s="157">
        <f t="shared" si="129"/>
        <v>40.000915527401048</v>
      </c>
      <c r="L1176" s="157">
        <f t="shared" si="130"/>
        <v>8162.61822907039</v>
      </c>
      <c r="M1176" s="167">
        <f t="shared" si="131"/>
        <v>0</v>
      </c>
      <c r="N1176" s="167">
        <f t="shared" si="132"/>
        <v>0</v>
      </c>
    </row>
    <row r="1177" spans="1:14" ht="15" customHeight="1" x14ac:dyDescent="0.2">
      <c r="A1177" s="152"/>
      <c r="B1177" s="152"/>
      <c r="C1177" s="152"/>
      <c r="D1177" s="152"/>
      <c r="E1177" s="153">
        <f>'2.40-a,b,c,d,e'!E1177</f>
        <v>38483.166666666664</v>
      </c>
      <c r="F1177" s="157">
        <f>'2.40-a,b,c,d,e'!F1177</f>
        <v>50.450000762939403</v>
      </c>
      <c r="G1177" s="157">
        <f>'2.40-a,b,c,d,e'!G1177</f>
        <v>-1619.998931884794</v>
      </c>
      <c r="H1177" s="157">
        <f t="shared" si="126"/>
        <v>6542.6192971855962</v>
      </c>
      <c r="I1177" s="157">
        <f t="shared" si="127"/>
        <v>0</v>
      </c>
      <c r="J1177" s="157">
        <f t="shared" si="128"/>
        <v>6542.6192971855962</v>
      </c>
      <c r="K1177" s="157">
        <f t="shared" si="129"/>
        <v>0</v>
      </c>
      <c r="L1177" s="157">
        <f t="shared" si="130"/>
        <v>6542.6192971855962</v>
      </c>
      <c r="M1177" s="167">
        <f t="shared" si="131"/>
        <v>0</v>
      </c>
      <c r="N1177" s="167">
        <f t="shared" si="132"/>
        <v>0</v>
      </c>
    </row>
    <row r="1178" spans="1:14" ht="15" customHeight="1" x14ac:dyDescent="0.2">
      <c r="A1178" s="152"/>
      <c r="B1178" s="152"/>
      <c r="C1178" s="152"/>
      <c r="D1178" s="152"/>
      <c r="E1178" s="153">
        <f>'2.40-a,b,c,d,e'!E1178</f>
        <v>38484.166666666664</v>
      </c>
      <c r="F1178" s="157">
        <f>'2.40-a,b,c,d,e'!F1178</f>
        <v>48.540000915527301</v>
      </c>
      <c r="G1178" s="157">
        <f>'2.40-a,b,c,d,e'!G1178</f>
        <v>-1909.9998474121023</v>
      </c>
      <c r="H1178" s="157">
        <f t="shared" si="126"/>
        <v>4632.6194497734941</v>
      </c>
      <c r="I1178" s="157">
        <f t="shared" si="127"/>
        <v>3529.9987792968959</v>
      </c>
      <c r="J1178" s="157">
        <f t="shared" si="128"/>
        <v>8162.61822907039</v>
      </c>
      <c r="K1178" s="157">
        <f t="shared" si="129"/>
        <v>0</v>
      </c>
      <c r="L1178" s="157">
        <f t="shared" si="130"/>
        <v>8162.61822907039</v>
      </c>
      <c r="M1178" s="167">
        <f t="shared" si="131"/>
        <v>1</v>
      </c>
      <c r="N1178" s="167">
        <f t="shared" si="132"/>
        <v>0</v>
      </c>
    </row>
    <row r="1179" spans="1:14" ht="15" customHeight="1" x14ac:dyDescent="0.2">
      <c r="A1179" s="152"/>
      <c r="B1179" s="152"/>
      <c r="C1179" s="152"/>
      <c r="D1179" s="152"/>
      <c r="E1179" s="153">
        <f>'2.40-a,b,c,d,e'!E1179</f>
        <v>38485.166666666664</v>
      </c>
      <c r="F1179" s="157">
        <f>'2.40-a,b,c,d,e'!F1179</f>
        <v>48.669998168945298</v>
      </c>
      <c r="G1179" s="157">
        <f>'2.40-a,b,c,d,e'!G1179</f>
        <v>129.99725341799717</v>
      </c>
      <c r="H1179" s="157">
        <f t="shared" si="126"/>
        <v>8292.615482488387</v>
      </c>
      <c r="I1179" s="157">
        <f t="shared" si="127"/>
        <v>0</v>
      </c>
      <c r="J1179" s="157">
        <f t="shared" si="128"/>
        <v>8292.615482488387</v>
      </c>
      <c r="K1179" s="157">
        <f t="shared" si="129"/>
        <v>129.99725341799694</v>
      </c>
      <c r="L1179" s="157">
        <f t="shared" si="130"/>
        <v>8162.61822907039</v>
      </c>
      <c r="M1179" s="167">
        <f t="shared" si="131"/>
        <v>0</v>
      </c>
      <c r="N1179" s="167">
        <f t="shared" si="132"/>
        <v>0</v>
      </c>
    </row>
    <row r="1180" spans="1:14" ht="15" customHeight="1" x14ac:dyDescent="0.2">
      <c r="A1180" s="152"/>
      <c r="B1180" s="152"/>
      <c r="C1180" s="152"/>
      <c r="D1180" s="152"/>
      <c r="E1180" s="153">
        <f>'2.40-a,b,c,d,e'!E1180</f>
        <v>38488.166666666664</v>
      </c>
      <c r="F1180" s="157">
        <f>'2.40-a,b,c,d,e'!F1180</f>
        <v>48.610000610351499</v>
      </c>
      <c r="G1180" s="157">
        <f>'2.40-a,b,c,d,e'!G1180</f>
        <v>-59.997558593799738</v>
      </c>
      <c r="H1180" s="157">
        <f t="shared" si="126"/>
        <v>8102.62067047659</v>
      </c>
      <c r="I1180" s="157">
        <f t="shared" si="127"/>
        <v>0</v>
      </c>
      <c r="J1180" s="157">
        <f t="shared" si="128"/>
        <v>8102.62067047659</v>
      </c>
      <c r="K1180" s="157">
        <f t="shared" si="129"/>
        <v>0</v>
      </c>
      <c r="L1180" s="157">
        <f t="shared" si="130"/>
        <v>8102.62067047659</v>
      </c>
      <c r="M1180" s="167">
        <f t="shared" si="131"/>
        <v>0</v>
      </c>
      <c r="N1180" s="167">
        <f t="shared" si="132"/>
        <v>0</v>
      </c>
    </row>
    <row r="1181" spans="1:14" ht="15" customHeight="1" x14ac:dyDescent="0.2">
      <c r="A1181" s="152"/>
      <c r="B1181" s="152"/>
      <c r="C1181" s="152"/>
      <c r="D1181" s="152"/>
      <c r="E1181" s="153">
        <f>'2.40-a,b,c,d,e'!E1181</f>
        <v>38489.166666666664</v>
      </c>
      <c r="F1181" s="157">
        <f>'2.40-a,b,c,d,e'!F1181</f>
        <v>48.970001220703097</v>
      </c>
      <c r="G1181" s="157">
        <f>'2.40-a,b,c,d,e'!G1181</f>
        <v>360.00061035159803</v>
      </c>
      <c r="H1181" s="157">
        <f t="shared" si="126"/>
        <v>8462.6212808281889</v>
      </c>
      <c r="I1181" s="157">
        <f t="shared" si="127"/>
        <v>0</v>
      </c>
      <c r="J1181" s="157">
        <f t="shared" si="128"/>
        <v>8462.6212808281889</v>
      </c>
      <c r="K1181" s="157">
        <f t="shared" si="129"/>
        <v>300.00305175779886</v>
      </c>
      <c r="L1181" s="157">
        <f t="shared" si="130"/>
        <v>8162.61822907039</v>
      </c>
      <c r="M1181" s="167">
        <f t="shared" si="131"/>
        <v>0</v>
      </c>
      <c r="N1181" s="167">
        <f t="shared" si="132"/>
        <v>0</v>
      </c>
    </row>
    <row r="1182" spans="1:14" ht="15" customHeight="1" x14ac:dyDescent="0.2">
      <c r="A1182" s="152"/>
      <c r="B1182" s="152"/>
      <c r="C1182" s="152"/>
      <c r="D1182" s="152"/>
      <c r="E1182" s="153">
        <f>'2.40-a,b,c,d,e'!E1182</f>
        <v>38490.166666666664</v>
      </c>
      <c r="F1182" s="157">
        <f>'2.40-a,b,c,d,e'!F1182</f>
        <v>47.25</v>
      </c>
      <c r="G1182" s="157">
        <f>'2.40-a,b,c,d,e'!G1182</f>
        <v>-1720.0012207030966</v>
      </c>
      <c r="H1182" s="157">
        <f t="shared" si="126"/>
        <v>6442.6170083672932</v>
      </c>
      <c r="I1182" s="157">
        <f t="shared" si="127"/>
        <v>0</v>
      </c>
      <c r="J1182" s="157">
        <f t="shared" si="128"/>
        <v>6442.6170083672932</v>
      </c>
      <c r="K1182" s="157">
        <f t="shared" si="129"/>
        <v>0</v>
      </c>
      <c r="L1182" s="157">
        <f t="shared" si="130"/>
        <v>6442.6170083672932</v>
      </c>
      <c r="M1182" s="167">
        <f t="shared" si="131"/>
        <v>0</v>
      </c>
      <c r="N1182" s="167">
        <f t="shared" si="132"/>
        <v>0</v>
      </c>
    </row>
    <row r="1183" spans="1:14" ht="15" customHeight="1" x14ac:dyDescent="0.2">
      <c r="A1183" s="152"/>
      <c r="B1183" s="152"/>
      <c r="C1183" s="152"/>
      <c r="D1183" s="152"/>
      <c r="E1183" s="153">
        <f>'2.40-a,b,c,d,e'!E1183</f>
        <v>38491.166666666664</v>
      </c>
      <c r="F1183" s="157">
        <f>'2.40-a,b,c,d,e'!F1183</f>
        <v>46.919998168945298</v>
      </c>
      <c r="G1183" s="157">
        <f>'2.40-a,b,c,d,e'!G1183</f>
        <v>-330.00183105470171</v>
      </c>
      <c r="H1183" s="157">
        <f t="shared" si="126"/>
        <v>6112.6151773125912</v>
      </c>
      <c r="I1183" s="157">
        <f t="shared" si="127"/>
        <v>2050.0030517577989</v>
      </c>
      <c r="J1183" s="157">
        <f t="shared" si="128"/>
        <v>8162.61822907039</v>
      </c>
      <c r="K1183" s="157">
        <f t="shared" si="129"/>
        <v>0</v>
      </c>
      <c r="L1183" s="157">
        <f t="shared" si="130"/>
        <v>8162.61822907039</v>
      </c>
      <c r="M1183" s="167">
        <f t="shared" si="131"/>
        <v>1</v>
      </c>
      <c r="N1183" s="167">
        <f t="shared" si="132"/>
        <v>0</v>
      </c>
    </row>
    <row r="1184" spans="1:14" ht="15" customHeight="1" x14ac:dyDescent="0.2">
      <c r="A1184" s="152"/>
      <c r="B1184" s="152"/>
      <c r="C1184" s="152"/>
      <c r="D1184" s="152"/>
      <c r="E1184" s="153">
        <f>'2.40-a,b,c,d,e'!E1184</f>
        <v>38492.166666666664</v>
      </c>
      <c r="F1184" s="157">
        <f>'2.40-a,b,c,d,e'!F1184</f>
        <v>46.799999237060497</v>
      </c>
      <c r="G1184" s="157">
        <f>'2.40-a,b,c,d,e'!G1184</f>
        <v>-119.99893188480115</v>
      </c>
      <c r="H1184" s="157">
        <f t="shared" si="126"/>
        <v>8042.6192971855889</v>
      </c>
      <c r="I1184" s="157">
        <f t="shared" si="127"/>
        <v>0</v>
      </c>
      <c r="J1184" s="157">
        <f t="shared" si="128"/>
        <v>8042.6192971855889</v>
      </c>
      <c r="K1184" s="157">
        <f t="shared" si="129"/>
        <v>0</v>
      </c>
      <c r="L1184" s="157">
        <f t="shared" si="130"/>
        <v>8042.6192971855889</v>
      </c>
      <c r="M1184" s="167">
        <f t="shared" si="131"/>
        <v>0</v>
      </c>
      <c r="N1184" s="167">
        <f t="shared" si="132"/>
        <v>0</v>
      </c>
    </row>
    <row r="1185" spans="1:14" ht="15" customHeight="1" x14ac:dyDescent="0.2">
      <c r="A1185" s="152"/>
      <c r="B1185" s="152"/>
      <c r="C1185" s="152"/>
      <c r="D1185" s="152"/>
      <c r="E1185" s="153">
        <f>'2.40-a,b,c,d,e'!E1185</f>
        <v>38495.166666666664</v>
      </c>
      <c r="F1185" s="157">
        <f>'2.40-a,b,c,d,e'!F1185</f>
        <v>49.159999847412102</v>
      </c>
      <c r="G1185" s="157">
        <f>'2.40-a,b,c,d,e'!G1185</f>
        <v>2360.0006103516052</v>
      </c>
      <c r="H1185" s="157">
        <f t="shared" si="126"/>
        <v>10402.619907537195</v>
      </c>
      <c r="I1185" s="157">
        <f t="shared" si="127"/>
        <v>0</v>
      </c>
      <c r="J1185" s="157">
        <f t="shared" si="128"/>
        <v>10402.619907537195</v>
      </c>
      <c r="K1185" s="157">
        <f t="shared" si="129"/>
        <v>2240.0016784668051</v>
      </c>
      <c r="L1185" s="157">
        <f t="shared" si="130"/>
        <v>8162.61822907039</v>
      </c>
      <c r="M1185" s="167">
        <f t="shared" si="131"/>
        <v>0</v>
      </c>
      <c r="N1185" s="167">
        <f t="shared" si="132"/>
        <v>0</v>
      </c>
    </row>
    <row r="1186" spans="1:14" ht="15" customHeight="1" x14ac:dyDescent="0.2">
      <c r="A1186" s="152"/>
      <c r="B1186" s="152"/>
      <c r="C1186" s="152"/>
      <c r="D1186" s="152"/>
      <c r="E1186" s="153">
        <f>'2.40-a,b,c,d,e'!E1186</f>
        <v>38496.166666666664</v>
      </c>
      <c r="F1186" s="157">
        <f>'2.40-a,b,c,d,e'!F1186</f>
        <v>49.669998168945298</v>
      </c>
      <c r="G1186" s="157">
        <f>'2.40-a,b,c,d,e'!G1186</f>
        <v>509.99832153319602</v>
      </c>
      <c r="H1186" s="157">
        <f t="shared" si="126"/>
        <v>8672.6165506035868</v>
      </c>
      <c r="I1186" s="157">
        <f t="shared" si="127"/>
        <v>0</v>
      </c>
      <c r="J1186" s="157">
        <f t="shared" si="128"/>
        <v>8672.6165506035868</v>
      </c>
      <c r="K1186" s="157">
        <f t="shared" si="129"/>
        <v>509.99832153319676</v>
      </c>
      <c r="L1186" s="157">
        <f t="shared" si="130"/>
        <v>8162.61822907039</v>
      </c>
      <c r="M1186" s="167">
        <f t="shared" si="131"/>
        <v>0</v>
      </c>
      <c r="N1186" s="167">
        <f t="shared" si="132"/>
        <v>0</v>
      </c>
    </row>
    <row r="1187" spans="1:14" ht="15" customHeight="1" x14ac:dyDescent="0.2">
      <c r="A1187" s="152"/>
      <c r="B1187" s="152"/>
      <c r="C1187" s="152"/>
      <c r="D1187" s="152"/>
      <c r="E1187" s="153">
        <f>'2.40-a,b,c,d,e'!E1187</f>
        <v>38497.166666666664</v>
      </c>
      <c r="F1187" s="157">
        <f>'2.40-a,b,c,d,e'!F1187</f>
        <v>50.9799995422363</v>
      </c>
      <c r="G1187" s="157">
        <f>'2.40-a,b,c,d,e'!G1187</f>
        <v>1310.0013732910015</v>
      </c>
      <c r="H1187" s="157">
        <f t="shared" si="126"/>
        <v>9472.619602361392</v>
      </c>
      <c r="I1187" s="157">
        <f t="shared" si="127"/>
        <v>0</v>
      </c>
      <c r="J1187" s="157">
        <f t="shared" si="128"/>
        <v>9472.619602361392</v>
      </c>
      <c r="K1187" s="157">
        <f t="shared" si="129"/>
        <v>1310.001373291002</v>
      </c>
      <c r="L1187" s="157">
        <f t="shared" si="130"/>
        <v>8162.61822907039</v>
      </c>
      <c r="M1187" s="167">
        <f t="shared" si="131"/>
        <v>0</v>
      </c>
      <c r="N1187" s="167">
        <f t="shared" si="132"/>
        <v>0</v>
      </c>
    </row>
    <row r="1188" spans="1:14" ht="15" customHeight="1" x14ac:dyDescent="0.2">
      <c r="A1188" s="152"/>
      <c r="B1188" s="152"/>
      <c r="C1188" s="152"/>
      <c r="D1188" s="152"/>
      <c r="E1188" s="153">
        <f>'2.40-a,b,c,d,e'!E1188</f>
        <v>38498.166666666664</v>
      </c>
      <c r="F1188" s="157">
        <f>'2.40-a,b,c,d,e'!F1188</f>
        <v>51.009998321533203</v>
      </c>
      <c r="G1188" s="157">
        <f>'2.40-a,b,c,d,e'!G1188</f>
        <v>29.998779296903422</v>
      </c>
      <c r="H1188" s="157">
        <f t="shared" si="126"/>
        <v>8192.6170083672932</v>
      </c>
      <c r="I1188" s="157">
        <f t="shared" si="127"/>
        <v>0</v>
      </c>
      <c r="J1188" s="157">
        <f t="shared" si="128"/>
        <v>8192.6170083672932</v>
      </c>
      <c r="K1188" s="157">
        <f t="shared" si="129"/>
        <v>29.998779296903194</v>
      </c>
      <c r="L1188" s="157">
        <f t="shared" si="130"/>
        <v>8162.61822907039</v>
      </c>
      <c r="M1188" s="167">
        <f t="shared" si="131"/>
        <v>0</v>
      </c>
      <c r="N1188" s="167">
        <f t="shared" si="132"/>
        <v>0</v>
      </c>
    </row>
    <row r="1189" spans="1:14" ht="15" customHeight="1" x14ac:dyDescent="0.2">
      <c r="A1189" s="152"/>
      <c r="B1189" s="152"/>
      <c r="C1189" s="152"/>
      <c r="D1189" s="152"/>
      <c r="E1189" s="153">
        <f>'2.40-a,b,c,d,e'!E1189</f>
        <v>38499.166666666664</v>
      </c>
      <c r="F1189" s="157">
        <f>'2.40-a,b,c,d,e'!F1189</f>
        <v>51.849998474121001</v>
      </c>
      <c r="G1189" s="157">
        <f>'2.40-a,b,c,d,e'!G1189</f>
        <v>840.00015258779831</v>
      </c>
      <c r="H1189" s="157">
        <f t="shared" si="126"/>
        <v>9002.6183816581888</v>
      </c>
      <c r="I1189" s="157">
        <f t="shared" si="127"/>
        <v>0</v>
      </c>
      <c r="J1189" s="157">
        <f t="shared" si="128"/>
        <v>9002.6183816581888</v>
      </c>
      <c r="K1189" s="157">
        <f t="shared" si="129"/>
        <v>840.00015258779877</v>
      </c>
      <c r="L1189" s="157">
        <f t="shared" si="130"/>
        <v>8162.61822907039</v>
      </c>
      <c r="M1189" s="167">
        <f t="shared" si="131"/>
        <v>0</v>
      </c>
      <c r="N1189" s="167">
        <f t="shared" si="132"/>
        <v>0</v>
      </c>
    </row>
    <row r="1190" spans="1:14" ht="15" customHeight="1" x14ac:dyDescent="0.2">
      <c r="A1190" s="152"/>
      <c r="B1190" s="152"/>
      <c r="C1190" s="152"/>
      <c r="D1190" s="152"/>
      <c r="E1190" s="153">
        <f>'2.40-a,b,c,d,e'!E1190</f>
        <v>38503.166666666664</v>
      </c>
      <c r="F1190" s="157">
        <f>'2.40-a,b,c,d,e'!F1190</f>
        <v>51.970001220703097</v>
      </c>
      <c r="G1190" s="157">
        <f>'2.40-a,b,c,d,e'!G1190</f>
        <v>120.0027465820952</v>
      </c>
      <c r="H1190" s="157">
        <f t="shared" si="126"/>
        <v>8282.6209756524859</v>
      </c>
      <c r="I1190" s="157">
        <f t="shared" si="127"/>
        <v>0</v>
      </c>
      <c r="J1190" s="157">
        <f t="shared" si="128"/>
        <v>8282.6209756524859</v>
      </c>
      <c r="K1190" s="157">
        <f t="shared" si="129"/>
        <v>120.00274658209582</v>
      </c>
      <c r="L1190" s="157">
        <f t="shared" si="130"/>
        <v>8162.61822907039</v>
      </c>
      <c r="M1190" s="167">
        <f t="shared" si="131"/>
        <v>0</v>
      </c>
      <c r="N1190" s="167">
        <f t="shared" si="132"/>
        <v>0</v>
      </c>
    </row>
    <row r="1191" spans="1:14" ht="15" customHeight="1" x14ac:dyDescent="0.2">
      <c r="A1191" s="152"/>
      <c r="B1191" s="152"/>
      <c r="C1191" s="152"/>
      <c r="D1191" s="152"/>
      <c r="E1191" s="153">
        <f>'2.40-a,b,c,d,e'!E1191</f>
        <v>38504.166666666664</v>
      </c>
      <c r="F1191" s="157">
        <f>'2.40-a,b,c,d,e'!F1191</f>
        <v>54.599998474121001</v>
      </c>
      <c r="G1191" s="157">
        <f>'2.40-a,b,c,d,e'!G1191</f>
        <v>2629.9972534179046</v>
      </c>
      <c r="H1191" s="157">
        <f t="shared" si="126"/>
        <v>10792.615482488294</v>
      </c>
      <c r="I1191" s="157">
        <f t="shared" si="127"/>
        <v>0</v>
      </c>
      <c r="J1191" s="157">
        <f t="shared" si="128"/>
        <v>10792.615482488294</v>
      </c>
      <c r="K1191" s="157">
        <f t="shared" si="129"/>
        <v>2629.9972534179042</v>
      </c>
      <c r="L1191" s="157">
        <f t="shared" si="130"/>
        <v>8162.61822907039</v>
      </c>
      <c r="M1191" s="167">
        <f t="shared" si="131"/>
        <v>0</v>
      </c>
      <c r="N1191" s="167">
        <f t="shared" si="132"/>
        <v>0</v>
      </c>
    </row>
    <row r="1192" spans="1:14" ht="15" customHeight="1" x14ac:dyDescent="0.2">
      <c r="A1192" s="152"/>
      <c r="B1192" s="152"/>
      <c r="C1192" s="152"/>
      <c r="D1192" s="152"/>
      <c r="E1192" s="153">
        <f>'2.40-a,b,c,d,e'!E1192</f>
        <v>38505.166666666664</v>
      </c>
      <c r="F1192" s="157">
        <f>'2.40-a,b,c,d,e'!F1192</f>
        <v>53.630001068115199</v>
      </c>
      <c r="G1192" s="157">
        <f>'2.40-a,b,c,d,e'!G1192</f>
        <v>-969.99740600580253</v>
      </c>
      <c r="H1192" s="157">
        <f t="shared" si="126"/>
        <v>7192.620823064588</v>
      </c>
      <c r="I1192" s="157">
        <f t="shared" si="127"/>
        <v>0</v>
      </c>
      <c r="J1192" s="157">
        <f t="shared" si="128"/>
        <v>7192.620823064588</v>
      </c>
      <c r="K1192" s="157">
        <f t="shared" si="129"/>
        <v>0</v>
      </c>
      <c r="L1192" s="157">
        <f t="shared" si="130"/>
        <v>7192.620823064588</v>
      </c>
      <c r="M1192" s="167">
        <f t="shared" si="131"/>
        <v>0</v>
      </c>
      <c r="N1192" s="167">
        <f t="shared" si="132"/>
        <v>0</v>
      </c>
    </row>
    <row r="1193" spans="1:14" ht="15" customHeight="1" x14ac:dyDescent="0.2">
      <c r="A1193" s="152"/>
      <c r="B1193" s="152"/>
      <c r="C1193" s="152"/>
      <c r="D1193" s="152"/>
      <c r="E1193" s="153">
        <f>'2.40-a,b,c,d,e'!E1193</f>
        <v>38506.166666666664</v>
      </c>
      <c r="F1193" s="157">
        <f>'2.40-a,b,c,d,e'!F1193</f>
        <v>55.029998779296797</v>
      </c>
      <c r="G1193" s="157">
        <f>'2.40-a,b,c,d,e'!G1193</f>
        <v>1399.9977111815979</v>
      </c>
      <c r="H1193" s="157">
        <f t="shared" si="126"/>
        <v>8592.6185342461868</v>
      </c>
      <c r="I1193" s="157">
        <f t="shared" si="127"/>
        <v>0</v>
      </c>
      <c r="J1193" s="157">
        <f t="shared" si="128"/>
        <v>8592.6185342461868</v>
      </c>
      <c r="K1193" s="157">
        <f t="shared" si="129"/>
        <v>430.00030517579671</v>
      </c>
      <c r="L1193" s="157">
        <f t="shared" si="130"/>
        <v>8162.61822907039</v>
      </c>
      <c r="M1193" s="167">
        <f t="shared" si="131"/>
        <v>0</v>
      </c>
      <c r="N1193" s="167">
        <f t="shared" si="132"/>
        <v>0</v>
      </c>
    </row>
    <row r="1194" spans="1:14" ht="15" customHeight="1" x14ac:dyDescent="0.2">
      <c r="A1194" s="152"/>
      <c r="B1194" s="152"/>
      <c r="C1194" s="152"/>
      <c r="D1194" s="152"/>
      <c r="E1194" s="153">
        <f>'2.40-a,b,c,d,e'!E1194</f>
        <v>38509.166666666664</v>
      </c>
      <c r="F1194" s="157">
        <f>'2.40-a,b,c,d,e'!F1194</f>
        <v>54.490001678466797</v>
      </c>
      <c r="G1194" s="157">
        <f>'2.40-a,b,c,d,e'!G1194</f>
        <v>-539.99710082999991</v>
      </c>
      <c r="H1194" s="157">
        <f t="shared" si="126"/>
        <v>7622.6211282403901</v>
      </c>
      <c r="I1194" s="157">
        <f t="shared" si="127"/>
        <v>0</v>
      </c>
      <c r="J1194" s="157">
        <f t="shared" si="128"/>
        <v>7622.6211282403901</v>
      </c>
      <c r="K1194" s="157">
        <f t="shared" si="129"/>
        <v>0</v>
      </c>
      <c r="L1194" s="157">
        <f t="shared" si="130"/>
        <v>7622.6211282403901</v>
      </c>
      <c r="M1194" s="167">
        <f t="shared" si="131"/>
        <v>0</v>
      </c>
      <c r="N1194" s="167">
        <f t="shared" si="132"/>
        <v>0</v>
      </c>
    </row>
    <row r="1195" spans="1:14" ht="15" customHeight="1" x14ac:dyDescent="0.2">
      <c r="A1195" s="152"/>
      <c r="B1195" s="152"/>
      <c r="C1195" s="152"/>
      <c r="D1195" s="152"/>
      <c r="E1195" s="153">
        <f>'2.40-a,b,c,d,e'!E1195</f>
        <v>38510.166666666664</v>
      </c>
      <c r="F1195" s="157">
        <f>'2.40-a,b,c,d,e'!F1195</f>
        <v>53.759998321533203</v>
      </c>
      <c r="G1195" s="157">
        <f>'2.40-a,b,c,d,e'!G1195</f>
        <v>-730.00335693359375</v>
      </c>
      <c r="H1195" s="157">
        <f t="shared" si="126"/>
        <v>6892.6177713067964</v>
      </c>
      <c r="I1195" s="157">
        <f t="shared" si="127"/>
        <v>0</v>
      </c>
      <c r="J1195" s="157">
        <f t="shared" si="128"/>
        <v>6892.6177713067964</v>
      </c>
      <c r="K1195" s="157">
        <f t="shared" si="129"/>
        <v>0</v>
      </c>
      <c r="L1195" s="157">
        <f t="shared" si="130"/>
        <v>6892.6177713067964</v>
      </c>
      <c r="M1195" s="167">
        <f t="shared" si="131"/>
        <v>0</v>
      </c>
      <c r="N1195" s="167">
        <f t="shared" si="132"/>
        <v>0</v>
      </c>
    </row>
    <row r="1196" spans="1:14" ht="15" customHeight="1" x14ac:dyDescent="0.2">
      <c r="A1196" s="152"/>
      <c r="B1196" s="152"/>
      <c r="C1196" s="152"/>
      <c r="D1196" s="152"/>
      <c r="E1196" s="153">
        <f>'2.40-a,b,c,d,e'!E1196</f>
        <v>38511.166666666664</v>
      </c>
      <c r="F1196" s="157">
        <f>'2.40-a,b,c,d,e'!F1196</f>
        <v>52.540000915527301</v>
      </c>
      <c r="G1196" s="157">
        <f>'2.40-a,b,c,d,e'!G1196</f>
        <v>-1219.9974060059021</v>
      </c>
      <c r="H1196" s="157">
        <f t="shared" si="126"/>
        <v>5672.6203653008943</v>
      </c>
      <c r="I1196" s="157">
        <f t="shared" si="127"/>
        <v>2489.9978637694958</v>
      </c>
      <c r="J1196" s="157">
        <f t="shared" si="128"/>
        <v>8162.61822907039</v>
      </c>
      <c r="K1196" s="157">
        <f t="shared" si="129"/>
        <v>0</v>
      </c>
      <c r="L1196" s="157">
        <f t="shared" si="130"/>
        <v>8162.61822907039</v>
      </c>
      <c r="M1196" s="167">
        <f t="shared" si="131"/>
        <v>1</v>
      </c>
      <c r="N1196" s="167">
        <f t="shared" si="132"/>
        <v>0</v>
      </c>
    </row>
    <row r="1197" spans="1:14" ht="15" customHeight="1" x14ac:dyDescent="0.2">
      <c r="A1197" s="152"/>
      <c r="B1197" s="152"/>
      <c r="C1197" s="152"/>
      <c r="D1197" s="152"/>
      <c r="E1197" s="153">
        <f>'2.40-a,b,c,d,e'!E1197</f>
        <v>38512.166666666664</v>
      </c>
      <c r="F1197" s="157">
        <f>'2.40-a,b,c,d,e'!F1197</f>
        <v>54.279998779296797</v>
      </c>
      <c r="G1197" s="157">
        <f>'2.40-a,b,c,d,e'!G1197</f>
        <v>1739.9978637694958</v>
      </c>
      <c r="H1197" s="157">
        <f t="shared" si="126"/>
        <v>9902.6160928398858</v>
      </c>
      <c r="I1197" s="157">
        <f t="shared" si="127"/>
        <v>0</v>
      </c>
      <c r="J1197" s="157">
        <f t="shared" si="128"/>
        <v>9902.6160928398858</v>
      </c>
      <c r="K1197" s="157">
        <f t="shared" si="129"/>
        <v>1739.9978637694958</v>
      </c>
      <c r="L1197" s="157">
        <f t="shared" si="130"/>
        <v>8162.61822907039</v>
      </c>
      <c r="M1197" s="167">
        <f t="shared" si="131"/>
        <v>0</v>
      </c>
      <c r="N1197" s="167">
        <f t="shared" si="132"/>
        <v>0</v>
      </c>
    </row>
    <row r="1198" spans="1:14" ht="15" customHeight="1" x14ac:dyDescent="0.2">
      <c r="A1198" s="152"/>
      <c r="B1198" s="152"/>
      <c r="C1198" s="152"/>
      <c r="D1198" s="152"/>
      <c r="E1198" s="153">
        <f>'2.40-a,b,c,d,e'!E1198</f>
        <v>38513.166666666664</v>
      </c>
      <c r="F1198" s="157">
        <f>'2.40-a,b,c,d,e'!F1198</f>
        <v>53.540000915527301</v>
      </c>
      <c r="G1198" s="157">
        <f>'2.40-a,b,c,d,e'!G1198</f>
        <v>-739.99786376949578</v>
      </c>
      <c r="H1198" s="157">
        <f t="shared" si="126"/>
        <v>7422.6203653008943</v>
      </c>
      <c r="I1198" s="157">
        <f t="shared" si="127"/>
        <v>0</v>
      </c>
      <c r="J1198" s="157">
        <f t="shared" si="128"/>
        <v>7422.6203653008943</v>
      </c>
      <c r="K1198" s="157">
        <f t="shared" si="129"/>
        <v>0</v>
      </c>
      <c r="L1198" s="157">
        <f t="shared" si="130"/>
        <v>7422.6203653008943</v>
      </c>
      <c r="M1198" s="167">
        <f t="shared" si="131"/>
        <v>0</v>
      </c>
      <c r="N1198" s="167">
        <f t="shared" si="132"/>
        <v>0</v>
      </c>
    </row>
    <row r="1199" spans="1:14" ht="15" customHeight="1" x14ac:dyDescent="0.2">
      <c r="A1199" s="152"/>
      <c r="B1199" s="152"/>
      <c r="C1199" s="152"/>
      <c r="D1199" s="152"/>
      <c r="E1199" s="153">
        <f>'2.40-a,b,c,d,e'!E1199</f>
        <v>38516.166666666664</v>
      </c>
      <c r="F1199" s="157">
        <f>'2.40-a,b,c,d,e'!F1199</f>
        <v>55.619998931884702</v>
      </c>
      <c r="G1199" s="157">
        <f>'2.40-a,b,c,d,e'!G1199</f>
        <v>2079.9980163574005</v>
      </c>
      <c r="H1199" s="157">
        <f t="shared" si="126"/>
        <v>9502.6183816582943</v>
      </c>
      <c r="I1199" s="157">
        <f t="shared" si="127"/>
        <v>0</v>
      </c>
      <c r="J1199" s="157">
        <f t="shared" si="128"/>
        <v>9502.6183816582943</v>
      </c>
      <c r="K1199" s="157">
        <f t="shared" si="129"/>
        <v>1340.0001525879043</v>
      </c>
      <c r="L1199" s="157">
        <f t="shared" si="130"/>
        <v>8162.61822907039</v>
      </c>
      <c r="M1199" s="167">
        <f t="shared" si="131"/>
        <v>0</v>
      </c>
      <c r="N1199" s="167">
        <f t="shared" si="132"/>
        <v>0</v>
      </c>
    </row>
    <row r="1200" spans="1:14" ht="15" customHeight="1" x14ac:dyDescent="0.2">
      <c r="A1200" s="152"/>
      <c r="B1200" s="152"/>
      <c r="C1200" s="152"/>
      <c r="D1200" s="152"/>
      <c r="E1200" s="153">
        <f>'2.40-a,b,c,d,e'!E1200</f>
        <v>38517.166666666664</v>
      </c>
      <c r="F1200" s="157">
        <f>'2.40-a,b,c,d,e'!F1200</f>
        <v>55</v>
      </c>
      <c r="G1200" s="157">
        <f>'2.40-a,b,c,d,e'!G1200</f>
        <v>-619.99893188470173</v>
      </c>
      <c r="H1200" s="157">
        <f t="shared" si="126"/>
        <v>7542.6192971856881</v>
      </c>
      <c r="I1200" s="157">
        <f t="shared" si="127"/>
        <v>0</v>
      </c>
      <c r="J1200" s="157">
        <f t="shared" si="128"/>
        <v>7542.6192971856881</v>
      </c>
      <c r="K1200" s="157">
        <f t="shared" si="129"/>
        <v>0</v>
      </c>
      <c r="L1200" s="157">
        <f t="shared" si="130"/>
        <v>7542.6192971856881</v>
      </c>
      <c r="M1200" s="167">
        <f t="shared" si="131"/>
        <v>0</v>
      </c>
      <c r="N1200" s="167">
        <f t="shared" si="132"/>
        <v>0</v>
      </c>
    </row>
    <row r="1201" spans="1:14" ht="15" customHeight="1" x14ac:dyDescent="0.2">
      <c r="A1201" s="152"/>
      <c r="B1201" s="152"/>
      <c r="C1201" s="152"/>
      <c r="D1201" s="152"/>
      <c r="E1201" s="153">
        <f>'2.40-a,b,c,d,e'!E1201</f>
        <v>38518.166666666664</v>
      </c>
      <c r="F1201" s="157">
        <f>'2.40-a,b,c,d,e'!F1201</f>
        <v>55.569999694824197</v>
      </c>
      <c r="G1201" s="157">
        <f>'2.40-a,b,c,d,e'!G1201</f>
        <v>569.99969482419738</v>
      </c>
      <c r="H1201" s="157">
        <f t="shared" si="126"/>
        <v>8112.6189920098859</v>
      </c>
      <c r="I1201" s="157">
        <f t="shared" si="127"/>
        <v>0</v>
      </c>
      <c r="J1201" s="157">
        <f t="shared" si="128"/>
        <v>8112.6189920098859</v>
      </c>
      <c r="K1201" s="157">
        <f t="shared" si="129"/>
        <v>0</v>
      </c>
      <c r="L1201" s="157">
        <f t="shared" si="130"/>
        <v>8112.6189920098859</v>
      </c>
      <c r="M1201" s="167">
        <f t="shared" si="131"/>
        <v>0</v>
      </c>
      <c r="N1201" s="167">
        <f t="shared" si="132"/>
        <v>0</v>
      </c>
    </row>
    <row r="1202" spans="1:14" ht="15" customHeight="1" x14ac:dyDescent="0.2">
      <c r="A1202" s="152"/>
      <c r="B1202" s="152"/>
      <c r="C1202" s="152"/>
      <c r="D1202" s="152"/>
      <c r="E1202" s="153">
        <f>'2.40-a,b,c,d,e'!E1202</f>
        <v>38519.166666666664</v>
      </c>
      <c r="F1202" s="157">
        <f>'2.40-a,b,c,d,e'!F1202</f>
        <v>56.580001831054602</v>
      </c>
      <c r="G1202" s="157">
        <f>'2.40-a,b,c,d,e'!G1202</f>
        <v>1010.0021362304049</v>
      </c>
      <c r="H1202" s="157">
        <f t="shared" si="126"/>
        <v>9122.621128240291</v>
      </c>
      <c r="I1202" s="157">
        <f t="shared" si="127"/>
        <v>0</v>
      </c>
      <c r="J1202" s="157">
        <f t="shared" si="128"/>
        <v>9122.621128240291</v>
      </c>
      <c r="K1202" s="157">
        <f t="shared" si="129"/>
        <v>960.00289916990096</v>
      </c>
      <c r="L1202" s="157">
        <f t="shared" si="130"/>
        <v>8162.61822907039</v>
      </c>
      <c r="M1202" s="167">
        <f t="shared" si="131"/>
        <v>0</v>
      </c>
      <c r="N1202" s="167">
        <f t="shared" si="132"/>
        <v>0</v>
      </c>
    </row>
    <row r="1203" spans="1:14" ht="15" customHeight="1" x14ac:dyDescent="0.2">
      <c r="A1203" s="152"/>
      <c r="B1203" s="152"/>
      <c r="C1203" s="152"/>
      <c r="D1203" s="152"/>
      <c r="E1203" s="153">
        <f>'2.40-a,b,c,d,e'!E1203</f>
        <v>38520.166666666664</v>
      </c>
      <c r="F1203" s="157">
        <f>'2.40-a,b,c,d,e'!F1203</f>
        <v>58.470001220703097</v>
      </c>
      <c r="G1203" s="157">
        <f>'2.40-a,b,c,d,e'!G1203</f>
        <v>1889.9993896484943</v>
      </c>
      <c r="H1203" s="157">
        <f t="shared" si="126"/>
        <v>10052.617618718885</v>
      </c>
      <c r="I1203" s="157">
        <f t="shared" si="127"/>
        <v>0</v>
      </c>
      <c r="J1203" s="157">
        <f t="shared" si="128"/>
        <v>10052.617618718885</v>
      </c>
      <c r="K1203" s="157">
        <f t="shared" si="129"/>
        <v>1889.9993896484948</v>
      </c>
      <c r="L1203" s="157">
        <f t="shared" si="130"/>
        <v>8162.61822907039</v>
      </c>
      <c r="M1203" s="167">
        <f t="shared" si="131"/>
        <v>0</v>
      </c>
      <c r="N1203" s="167">
        <f t="shared" si="132"/>
        <v>0</v>
      </c>
    </row>
    <row r="1204" spans="1:14" ht="15" customHeight="1" x14ac:dyDescent="0.2">
      <c r="A1204" s="152"/>
      <c r="B1204" s="152"/>
      <c r="C1204" s="152"/>
      <c r="D1204" s="152"/>
      <c r="E1204" s="153">
        <f>'2.40-a,b,c,d,e'!E1204</f>
        <v>38523.166666666664</v>
      </c>
      <c r="F1204" s="157">
        <f>'2.40-a,b,c,d,e'!F1204</f>
        <v>59.369998931884702</v>
      </c>
      <c r="G1204" s="157">
        <f>'2.40-a,b,c,d,e'!G1204</f>
        <v>899.99771118160515</v>
      </c>
      <c r="H1204" s="157">
        <f t="shared" si="126"/>
        <v>9062.6159402519952</v>
      </c>
      <c r="I1204" s="157">
        <f t="shared" si="127"/>
        <v>0</v>
      </c>
      <c r="J1204" s="157">
        <f t="shared" si="128"/>
        <v>9062.6159402519952</v>
      </c>
      <c r="K1204" s="157">
        <f t="shared" si="129"/>
        <v>899.99771118160515</v>
      </c>
      <c r="L1204" s="157">
        <f t="shared" si="130"/>
        <v>8162.61822907039</v>
      </c>
      <c r="M1204" s="167">
        <f t="shared" si="131"/>
        <v>0</v>
      </c>
      <c r="N1204" s="167">
        <f t="shared" si="132"/>
        <v>0</v>
      </c>
    </row>
    <row r="1205" spans="1:14" ht="15" customHeight="1" x14ac:dyDescent="0.2">
      <c r="A1205" s="152"/>
      <c r="B1205" s="152"/>
      <c r="C1205" s="152"/>
      <c r="D1205" s="152"/>
      <c r="E1205" s="153">
        <f>'2.40-a,b,c,d,e'!E1205</f>
        <v>38524.166666666664</v>
      </c>
      <c r="F1205" s="157">
        <f>'2.40-a,b,c,d,e'!F1205</f>
        <v>58.900001525878899</v>
      </c>
      <c r="G1205" s="157">
        <f>'2.40-a,b,c,d,e'!G1205</f>
        <v>-469.99740600580253</v>
      </c>
      <c r="H1205" s="157">
        <f t="shared" si="126"/>
        <v>7692.620823064588</v>
      </c>
      <c r="I1205" s="157">
        <f t="shared" si="127"/>
        <v>0</v>
      </c>
      <c r="J1205" s="157">
        <f t="shared" si="128"/>
        <v>7692.620823064588</v>
      </c>
      <c r="K1205" s="157">
        <f t="shared" si="129"/>
        <v>0</v>
      </c>
      <c r="L1205" s="157">
        <f t="shared" si="130"/>
        <v>7692.620823064588</v>
      </c>
      <c r="M1205" s="167">
        <f t="shared" si="131"/>
        <v>0</v>
      </c>
      <c r="N1205" s="167">
        <f t="shared" si="132"/>
        <v>0</v>
      </c>
    </row>
    <row r="1206" spans="1:14" ht="15" customHeight="1" x14ac:dyDescent="0.2">
      <c r="A1206" s="152"/>
      <c r="B1206" s="152"/>
      <c r="C1206" s="152"/>
      <c r="D1206" s="152"/>
      <c r="E1206" s="153">
        <f>'2.40-a,b,c,d,e'!E1206</f>
        <v>38525.166666666664</v>
      </c>
      <c r="F1206" s="157">
        <f>'2.40-a,b,c,d,e'!F1206</f>
        <v>58.090000152587798</v>
      </c>
      <c r="G1206" s="157">
        <f>'2.40-a,b,c,d,e'!G1206</f>
        <v>-810.00137329110089</v>
      </c>
      <c r="H1206" s="157">
        <f t="shared" si="126"/>
        <v>6882.6194497734868</v>
      </c>
      <c r="I1206" s="157">
        <f t="shared" si="127"/>
        <v>0</v>
      </c>
      <c r="J1206" s="157">
        <f t="shared" si="128"/>
        <v>6882.6194497734868</v>
      </c>
      <c r="K1206" s="157">
        <f t="shared" si="129"/>
        <v>0</v>
      </c>
      <c r="L1206" s="157">
        <f t="shared" si="130"/>
        <v>6882.6194497734868</v>
      </c>
      <c r="M1206" s="167">
        <f t="shared" si="131"/>
        <v>0</v>
      </c>
      <c r="N1206" s="167">
        <f t="shared" si="132"/>
        <v>0</v>
      </c>
    </row>
    <row r="1207" spans="1:14" ht="15" customHeight="1" x14ac:dyDescent="0.2">
      <c r="A1207" s="152"/>
      <c r="B1207" s="152"/>
      <c r="C1207" s="152"/>
      <c r="D1207" s="152"/>
      <c r="E1207" s="153">
        <f>'2.40-a,b,c,d,e'!E1207</f>
        <v>38526.166666666664</v>
      </c>
      <c r="F1207" s="157">
        <f>'2.40-a,b,c,d,e'!F1207</f>
        <v>59.419998168945298</v>
      </c>
      <c r="G1207" s="157">
        <f>'2.40-a,b,c,d,e'!G1207</f>
        <v>1329.9980163575001</v>
      </c>
      <c r="H1207" s="157">
        <f t="shared" si="126"/>
        <v>8212.6174661309869</v>
      </c>
      <c r="I1207" s="157">
        <f t="shared" si="127"/>
        <v>0</v>
      </c>
      <c r="J1207" s="157">
        <f t="shared" si="128"/>
        <v>8212.6174661309869</v>
      </c>
      <c r="K1207" s="157">
        <f t="shared" si="129"/>
        <v>49.999237060596897</v>
      </c>
      <c r="L1207" s="157">
        <f t="shared" si="130"/>
        <v>8162.61822907039</v>
      </c>
      <c r="M1207" s="167">
        <f t="shared" si="131"/>
        <v>0</v>
      </c>
      <c r="N1207" s="167">
        <f t="shared" si="132"/>
        <v>0</v>
      </c>
    </row>
    <row r="1208" spans="1:14" ht="15" customHeight="1" x14ac:dyDescent="0.2">
      <c r="A1208" s="152"/>
      <c r="B1208" s="152"/>
      <c r="C1208" s="152"/>
      <c r="D1208" s="152"/>
      <c r="E1208" s="153">
        <f>'2.40-a,b,c,d,e'!E1208</f>
        <v>38527.166666666664</v>
      </c>
      <c r="F1208" s="157">
        <f>'2.40-a,b,c,d,e'!F1208</f>
        <v>59.840000152587798</v>
      </c>
      <c r="G1208" s="157">
        <f>'2.40-a,b,c,d,e'!G1208</f>
        <v>420.00198364249997</v>
      </c>
      <c r="H1208" s="157">
        <f t="shared" si="126"/>
        <v>8582.6202127128909</v>
      </c>
      <c r="I1208" s="157">
        <f t="shared" si="127"/>
        <v>0</v>
      </c>
      <c r="J1208" s="157">
        <f t="shared" si="128"/>
        <v>8582.6202127128909</v>
      </c>
      <c r="K1208" s="157">
        <f t="shared" si="129"/>
        <v>420.00198364250082</v>
      </c>
      <c r="L1208" s="157">
        <f t="shared" si="130"/>
        <v>8162.61822907039</v>
      </c>
      <c r="M1208" s="167">
        <f t="shared" si="131"/>
        <v>0</v>
      </c>
      <c r="N1208" s="167">
        <f t="shared" si="132"/>
        <v>0</v>
      </c>
    </row>
    <row r="1209" spans="1:14" ht="15" customHeight="1" x14ac:dyDescent="0.2">
      <c r="A1209" s="152"/>
      <c r="B1209" s="152"/>
      <c r="C1209" s="152"/>
      <c r="D1209" s="152"/>
      <c r="E1209" s="153">
        <f>'2.40-a,b,c,d,e'!E1209</f>
        <v>38530.166666666664</v>
      </c>
      <c r="F1209" s="157">
        <f>'2.40-a,b,c,d,e'!F1209</f>
        <v>60.540000915527301</v>
      </c>
      <c r="G1209" s="157">
        <f>'2.40-a,b,c,d,e'!G1209</f>
        <v>700.00076293950292</v>
      </c>
      <c r="H1209" s="157">
        <f t="shared" si="126"/>
        <v>8862.6189920098932</v>
      </c>
      <c r="I1209" s="157">
        <f t="shared" si="127"/>
        <v>0</v>
      </c>
      <c r="J1209" s="157">
        <f t="shared" si="128"/>
        <v>8862.6189920098932</v>
      </c>
      <c r="K1209" s="157">
        <f t="shared" si="129"/>
        <v>700.00076293950315</v>
      </c>
      <c r="L1209" s="157">
        <f t="shared" si="130"/>
        <v>8162.61822907039</v>
      </c>
      <c r="M1209" s="167">
        <f t="shared" si="131"/>
        <v>0</v>
      </c>
      <c r="N1209" s="167">
        <f t="shared" si="132"/>
        <v>0</v>
      </c>
    </row>
    <row r="1210" spans="1:14" ht="15" customHeight="1" x14ac:dyDescent="0.2">
      <c r="A1210" s="152"/>
      <c r="B1210" s="152"/>
      <c r="C1210" s="152"/>
      <c r="D1210" s="152"/>
      <c r="E1210" s="153">
        <f>'2.40-a,b,c,d,e'!E1210</f>
        <v>38531.166666666664</v>
      </c>
      <c r="F1210" s="157">
        <f>'2.40-a,b,c,d,e'!F1210</f>
        <v>58.200000762939403</v>
      </c>
      <c r="G1210" s="157">
        <f>'2.40-a,b,c,d,e'!G1210</f>
        <v>-2340.0001525878979</v>
      </c>
      <c r="H1210" s="157">
        <f t="shared" si="126"/>
        <v>5822.6180764824921</v>
      </c>
      <c r="I1210" s="157">
        <f t="shared" si="127"/>
        <v>2340.0001525878979</v>
      </c>
      <c r="J1210" s="157">
        <f t="shared" si="128"/>
        <v>8162.61822907039</v>
      </c>
      <c r="K1210" s="157">
        <f t="shared" si="129"/>
        <v>0</v>
      </c>
      <c r="L1210" s="157">
        <f t="shared" si="130"/>
        <v>8162.61822907039</v>
      </c>
      <c r="M1210" s="167">
        <f t="shared" si="131"/>
        <v>1</v>
      </c>
      <c r="N1210" s="167">
        <f t="shared" si="132"/>
        <v>0</v>
      </c>
    </row>
    <row r="1211" spans="1:14" ht="15" customHeight="1" x14ac:dyDescent="0.2">
      <c r="A1211" s="152"/>
      <c r="B1211" s="152"/>
      <c r="C1211" s="152"/>
      <c r="D1211" s="152"/>
      <c r="E1211" s="153">
        <f>'2.40-a,b,c,d,e'!E1211</f>
        <v>38532.166666666664</v>
      </c>
      <c r="F1211" s="157">
        <f>'2.40-a,b,c,d,e'!F1211</f>
        <v>57.259998321533203</v>
      </c>
      <c r="G1211" s="157">
        <f>'2.40-a,b,c,d,e'!G1211</f>
        <v>-940.00244140620021</v>
      </c>
      <c r="H1211" s="157">
        <f t="shared" si="126"/>
        <v>7222.6157876641901</v>
      </c>
      <c r="I1211" s="157">
        <f t="shared" si="127"/>
        <v>0</v>
      </c>
      <c r="J1211" s="157">
        <f t="shared" si="128"/>
        <v>7222.6157876641901</v>
      </c>
      <c r="K1211" s="157">
        <f t="shared" si="129"/>
        <v>0</v>
      </c>
      <c r="L1211" s="157">
        <f t="shared" si="130"/>
        <v>7222.6157876641901</v>
      </c>
      <c r="M1211" s="167">
        <f t="shared" si="131"/>
        <v>0</v>
      </c>
      <c r="N1211" s="167">
        <f t="shared" si="132"/>
        <v>0</v>
      </c>
    </row>
    <row r="1212" spans="1:14" ht="15" customHeight="1" x14ac:dyDescent="0.2">
      <c r="A1212" s="152"/>
      <c r="B1212" s="152"/>
      <c r="C1212" s="152"/>
      <c r="D1212" s="152"/>
      <c r="E1212" s="153">
        <f>'2.40-a,b,c,d,e'!E1212</f>
        <v>38533.166666666664</v>
      </c>
      <c r="F1212" s="157">
        <f>'2.40-a,b,c,d,e'!F1212</f>
        <v>56.5</v>
      </c>
      <c r="G1212" s="157">
        <f>'2.40-a,b,c,d,e'!G1212</f>
        <v>-759.99832153320313</v>
      </c>
      <c r="H1212" s="157">
        <f t="shared" si="126"/>
        <v>6462.6174661309869</v>
      </c>
      <c r="I1212" s="157">
        <f t="shared" si="127"/>
        <v>0</v>
      </c>
      <c r="J1212" s="157">
        <f t="shared" si="128"/>
        <v>6462.6174661309869</v>
      </c>
      <c r="K1212" s="157">
        <f t="shared" si="129"/>
        <v>0</v>
      </c>
      <c r="L1212" s="157">
        <f t="shared" si="130"/>
        <v>6462.6174661309869</v>
      </c>
      <c r="M1212" s="167">
        <f t="shared" si="131"/>
        <v>0</v>
      </c>
      <c r="N1212" s="167">
        <f t="shared" si="132"/>
        <v>0</v>
      </c>
    </row>
    <row r="1213" spans="1:14" ht="15" customHeight="1" x14ac:dyDescent="0.2">
      <c r="A1213" s="152"/>
      <c r="B1213" s="152"/>
      <c r="C1213" s="152"/>
      <c r="D1213" s="152"/>
      <c r="E1213" s="153">
        <f>'2.40-a,b,c,d,e'!E1213</f>
        <v>38534.166666666664</v>
      </c>
      <c r="F1213" s="157">
        <f>'2.40-a,b,c,d,e'!F1213</f>
        <v>58.75</v>
      </c>
      <c r="G1213" s="157">
        <f>'2.40-a,b,c,d,e'!G1213</f>
        <v>2250</v>
      </c>
      <c r="H1213" s="157">
        <f t="shared" si="126"/>
        <v>8712.6174661309869</v>
      </c>
      <c r="I1213" s="157">
        <f t="shared" si="127"/>
        <v>0</v>
      </c>
      <c r="J1213" s="157">
        <f t="shared" si="128"/>
        <v>8712.6174661309869</v>
      </c>
      <c r="K1213" s="157">
        <f t="shared" si="129"/>
        <v>549.9992370605969</v>
      </c>
      <c r="L1213" s="157">
        <f t="shared" si="130"/>
        <v>8162.61822907039</v>
      </c>
      <c r="M1213" s="167">
        <f t="shared" si="131"/>
        <v>0</v>
      </c>
      <c r="N1213" s="167">
        <f t="shared" si="132"/>
        <v>0</v>
      </c>
    </row>
    <row r="1214" spans="1:14" ht="15" customHeight="1" x14ac:dyDescent="0.2">
      <c r="A1214" s="152"/>
      <c r="B1214" s="152"/>
      <c r="C1214" s="152"/>
      <c r="D1214" s="152"/>
      <c r="E1214" s="153">
        <f>'2.40-a,b,c,d,e'!E1214</f>
        <v>38538.166666666664</v>
      </c>
      <c r="F1214" s="157">
        <f>'2.40-a,b,c,d,e'!F1214</f>
        <v>59.590000152587798</v>
      </c>
      <c r="G1214" s="157">
        <f>'2.40-a,b,c,d,e'!G1214</f>
        <v>840.00015258779831</v>
      </c>
      <c r="H1214" s="157">
        <f t="shared" si="126"/>
        <v>9002.6183816581888</v>
      </c>
      <c r="I1214" s="157">
        <f t="shared" si="127"/>
        <v>0</v>
      </c>
      <c r="J1214" s="157">
        <f t="shared" si="128"/>
        <v>9002.6183816581888</v>
      </c>
      <c r="K1214" s="157">
        <f t="shared" si="129"/>
        <v>840.00015258779877</v>
      </c>
      <c r="L1214" s="157">
        <f t="shared" si="130"/>
        <v>8162.61822907039</v>
      </c>
      <c r="M1214" s="167">
        <f t="shared" si="131"/>
        <v>0</v>
      </c>
      <c r="N1214" s="167">
        <f t="shared" si="132"/>
        <v>0</v>
      </c>
    </row>
    <row r="1215" spans="1:14" ht="15" customHeight="1" x14ac:dyDescent="0.2">
      <c r="A1215" s="152"/>
      <c r="B1215" s="152"/>
      <c r="C1215" s="152"/>
      <c r="D1215" s="152"/>
      <c r="E1215" s="153">
        <f>'2.40-a,b,c,d,e'!E1215</f>
        <v>38539.166666666664</v>
      </c>
      <c r="F1215" s="157">
        <f>'2.40-a,b,c,d,e'!F1215</f>
        <v>61.279998779296797</v>
      </c>
      <c r="G1215" s="157">
        <f>'2.40-a,b,c,d,e'!G1215</f>
        <v>1689.9986267089985</v>
      </c>
      <c r="H1215" s="157">
        <f t="shared" si="126"/>
        <v>9852.6168557793881</v>
      </c>
      <c r="I1215" s="157">
        <f t="shared" si="127"/>
        <v>0</v>
      </c>
      <c r="J1215" s="157">
        <f t="shared" si="128"/>
        <v>9852.6168557793881</v>
      </c>
      <c r="K1215" s="157">
        <f t="shared" si="129"/>
        <v>1689.998626708998</v>
      </c>
      <c r="L1215" s="157">
        <f t="shared" si="130"/>
        <v>8162.61822907039</v>
      </c>
      <c r="M1215" s="167">
        <f t="shared" si="131"/>
        <v>0</v>
      </c>
      <c r="N1215" s="167">
        <f t="shared" si="132"/>
        <v>0</v>
      </c>
    </row>
    <row r="1216" spans="1:14" ht="15" customHeight="1" x14ac:dyDescent="0.2">
      <c r="A1216" s="152"/>
      <c r="B1216" s="152"/>
      <c r="C1216" s="152"/>
      <c r="D1216" s="152"/>
      <c r="E1216" s="153">
        <f>'2.40-a,b,c,d,e'!E1216</f>
        <v>38540.166666666664</v>
      </c>
      <c r="F1216" s="157">
        <f>'2.40-a,b,c,d,e'!F1216</f>
        <v>60.7299995422363</v>
      </c>
      <c r="G1216" s="157">
        <f>'2.40-a,b,c,d,e'!G1216</f>
        <v>-549.99923706049708</v>
      </c>
      <c r="H1216" s="157">
        <f t="shared" si="126"/>
        <v>7612.6189920098932</v>
      </c>
      <c r="I1216" s="157">
        <f t="shared" si="127"/>
        <v>0</v>
      </c>
      <c r="J1216" s="157">
        <f t="shared" si="128"/>
        <v>7612.6189920098932</v>
      </c>
      <c r="K1216" s="157">
        <f t="shared" si="129"/>
        <v>0</v>
      </c>
      <c r="L1216" s="157">
        <f t="shared" si="130"/>
        <v>7612.6189920098932</v>
      </c>
      <c r="M1216" s="167">
        <f t="shared" si="131"/>
        <v>0</v>
      </c>
      <c r="N1216" s="167">
        <f t="shared" si="132"/>
        <v>0</v>
      </c>
    </row>
    <row r="1217" spans="1:14" ht="15" customHeight="1" x14ac:dyDescent="0.2">
      <c r="A1217" s="152"/>
      <c r="B1217" s="152"/>
      <c r="C1217" s="152"/>
      <c r="D1217" s="152"/>
      <c r="E1217" s="153">
        <f>'2.40-a,b,c,d,e'!E1217</f>
        <v>38541.166666666664</v>
      </c>
      <c r="F1217" s="157">
        <f>'2.40-a,b,c,d,e'!F1217</f>
        <v>59.630001068115199</v>
      </c>
      <c r="G1217" s="157">
        <f>'2.40-a,b,c,d,e'!G1217</f>
        <v>-1099.9984741211008</v>
      </c>
      <c r="H1217" s="157">
        <f t="shared" si="126"/>
        <v>6512.6205178887922</v>
      </c>
      <c r="I1217" s="157">
        <f t="shared" si="127"/>
        <v>0</v>
      </c>
      <c r="J1217" s="157">
        <f t="shared" si="128"/>
        <v>6512.6205178887922</v>
      </c>
      <c r="K1217" s="157">
        <f t="shared" si="129"/>
        <v>0</v>
      </c>
      <c r="L1217" s="157">
        <f t="shared" si="130"/>
        <v>6512.6205178887922</v>
      </c>
      <c r="M1217" s="167">
        <f t="shared" si="131"/>
        <v>0</v>
      </c>
      <c r="N1217" s="167">
        <f t="shared" si="132"/>
        <v>0</v>
      </c>
    </row>
    <row r="1218" spans="1:14" ht="15" customHeight="1" x14ac:dyDescent="0.2">
      <c r="A1218" s="152"/>
      <c r="B1218" s="152"/>
      <c r="C1218" s="152"/>
      <c r="D1218" s="152"/>
      <c r="E1218" s="153">
        <f>'2.40-a,b,c,d,e'!E1218</f>
        <v>38544.166666666664</v>
      </c>
      <c r="F1218" s="157">
        <f>'2.40-a,b,c,d,e'!F1218</f>
        <v>58.919998168945298</v>
      </c>
      <c r="G1218" s="157">
        <f>'2.40-a,b,c,d,e'!G1218</f>
        <v>-710.0028991699005</v>
      </c>
      <c r="H1218" s="157">
        <f t="shared" si="126"/>
        <v>5802.6176187188921</v>
      </c>
      <c r="I1218" s="157">
        <f t="shared" si="127"/>
        <v>2360.0006103514979</v>
      </c>
      <c r="J1218" s="157">
        <f t="shared" si="128"/>
        <v>8162.61822907039</v>
      </c>
      <c r="K1218" s="157">
        <f t="shared" si="129"/>
        <v>0</v>
      </c>
      <c r="L1218" s="157">
        <f t="shared" si="130"/>
        <v>8162.61822907039</v>
      </c>
      <c r="M1218" s="167">
        <f t="shared" si="131"/>
        <v>1</v>
      </c>
      <c r="N1218" s="167">
        <f t="shared" si="132"/>
        <v>0</v>
      </c>
    </row>
    <row r="1219" spans="1:14" ht="15" customHeight="1" x14ac:dyDescent="0.2">
      <c r="A1219" s="152"/>
      <c r="B1219" s="152"/>
      <c r="C1219" s="152"/>
      <c r="D1219" s="152"/>
      <c r="E1219" s="153">
        <f>'2.40-a,b,c,d,e'!E1219</f>
        <v>38545.166666666664</v>
      </c>
      <c r="F1219" s="157">
        <f>'2.40-a,b,c,d,e'!F1219</f>
        <v>60.619998931884702</v>
      </c>
      <c r="G1219" s="157">
        <f>'2.40-a,b,c,d,e'!G1219</f>
        <v>1700.0007629394033</v>
      </c>
      <c r="H1219" s="157">
        <f t="shared" si="126"/>
        <v>9862.6189920097931</v>
      </c>
      <c r="I1219" s="157">
        <f t="shared" si="127"/>
        <v>0</v>
      </c>
      <c r="J1219" s="157">
        <f t="shared" si="128"/>
        <v>9862.6189920097931</v>
      </c>
      <c r="K1219" s="157">
        <f t="shared" si="129"/>
        <v>1700.0007629394031</v>
      </c>
      <c r="L1219" s="157">
        <f t="shared" si="130"/>
        <v>8162.61822907039</v>
      </c>
      <c r="M1219" s="167">
        <f t="shared" si="131"/>
        <v>0</v>
      </c>
      <c r="N1219" s="167">
        <f t="shared" si="132"/>
        <v>0</v>
      </c>
    </row>
    <row r="1220" spans="1:14" ht="15" customHeight="1" x14ac:dyDescent="0.2">
      <c r="A1220" s="152"/>
      <c r="B1220" s="152"/>
      <c r="C1220" s="152"/>
      <c r="D1220" s="152"/>
      <c r="E1220" s="153">
        <f>'2.40-a,b,c,d,e'!E1220</f>
        <v>38546.166666666664</v>
      </c>
      <c r="F1220" s="157">
        <f>'2.40-a,b,c,d,e'!F1220</f>
        <v>60.009998321533203</v>
      </c>
      <c r="G1220" s="157">
        <f>'2.40-a,b,c,d,e'!G1220</f>
        <v>-610.00061035149861</v>
      </c>
      <c r="H1220" s="157">
        <f t="shared" ref="H1220:H1283" si="133">L1219+G1220</f>
        <v>7552.6176187188912</v>
      </c>
      <c r="I1220" s="157">
        <f t="shared" ref="I1220:I1283" si="134">IF(H1220&lt;$B$13,$B$14-H1220,0)</f>
        <v>0</v>
      </c>
      <c r="J1220" s="157">
        <f t="shared" ref="J1220:J1283" si="135">H1220+I1220</f>
        <v>7552.6176187188912</v>
      </c>
      <c r="K1220" s="157">
        <f t="shared" ref="K1220:K1283" si="136">MAX(J1220-$B$14,0)</f>
        <v>0</v>
      </c>
      <c r="L1220" s="157">
        <f t="shared" ref="L1220:L1283" si="137">J1220-K1220</f>
        <v>7552.6176187188912</v>
      </c>
      <c r="M1220" s="167">
        <f t="shared" ref="M1220:M1283" si="138">IF(I1220&gt;0,1,0)</f>
        <v>0</v>
      </c>
      <c r="N1220" s="167">
        <f t="shared" ref="N1220:N1283" si="139">IF(H1220&lt;0,1,0)</f>
        <v>0</v>
      </c>
    </row>
    <row r="1221" spans="1:14" ht="15" customHeight="1" x14ac:dyDescent="0.2">
      <c r="A1221" s="152"/>
      <c r="B1221" s="152"/>
      <c r="C1221" s="152"/>
      <c r="D1221" s="152"/>
      <c r="E1221" s="153">
        <f>'2.40-a,b,c,d,e'!E1221</f>
        <v>38547.166666666664</v>
      </c>
      <c r="F1221" s="157">
        <f>'2.40-a,b,c,d,e'!F1221</f>
        <v>57.799999237060497</v>
      </c>
      <c r="G1221" s="157">
        <f>'2.40-a,b,c,d,e'!G1221</f>
        <v>-2209.9990844727058</v>
      </c>
      <c r="H1221" s="157">
        <f t="shared" si="133"/>
        <v>5342.6185342461849</v>
      </c>
      <c r="I1221" s="157">
        <f t="shared" si="134"/>
        <v>2819.9996948242051</v>
      </c>
      <c r="J1221" s="157">
        <f t="shared" si="135"/>
        <v>8162.61822907039</v>
      </c>
      <c r="K1221" s="157">
        <f t="shared" si="136"/>
        <v>0</v>
      </c>
      <c r="L1221" s="157">
        <f t="shared" si="137"/>
        <v>8162.61822907039</v>
      </c>
      <c r="M1221" s="167">
        <f t="shared" si="138"/>
        <v>1</v>
      </c>
      <c r="N1221" s="167">
        <f t="shared" si="139"/>
        <v>0</v>
      </c>
    </row>
    <row r="1222" spans="1:14" ht="15" customHeight="1" x14ac:dyDescent="0.2">
      <c r="A1222" s="152"/>
      <c r="B1222" s="152"/>
      <c r="C1222" s="152"/>
      <c r="D1222" s="152"/>
      <c r="E1222" s="153">
        <f>'2.40-a,b,c,d,e'!E1222</f>
        <v>38548.166666666664</v>
      </c>
      <c r="F1222" s="157">
        <f>'2.40-a,b,c,d,e'!F1222</f>
        <v>58.090000152587798</v>
      </c>
      <c r="G1222" s="157">
        <f>'2.40-a,b,c,d,e'!G1222</f>
        <v>290.00091552730112</v>
      </c>
      <c r="H1222" s="157">
        <f t="shared" si="133"/>
        <v>8452.619144597691</v>
      </c>
      <c r="I1222" s="157">
        <f t="shared" si="134"/>
        <v>0</v>
      </c>
      <c r="J1222" s="157">
        <f t="shared" si="135"/>
        <v>8452.619144597691</v>
      </c>
      <c r="K1222" s="157">
        <f t="shared" si="136"/>
        <v>290.000915527301</v>
      </c>
      <c r="L1222" s="157">
        <f t="shared" si="137"/>
        <v>8162.61822907039</v>
      </c>
      <c r="M1222" s="167">
        <f t="shared" si="138"/>
        <v>0</v>
      </c>
      <c r="N1222" s="167">
        <f t="shared" si="139"/>
        <v>0</v>
      </c>
    </row>
    <row r="1223" spans="1:14" ht="15" customHeight="1" x14ac:dyDescent="0.2">
      <c r="A1223" s="152"/>
      <c r="B1223" s="152"/>
      <c r="C1223" s="152"/>
      <c r="D1223" s="152"/>
      <c r="E1223" s="153">
        <f>'2.40-a,b,c,d,e'!E1223</f>
        <v>38551.166666666664</v>
      </c>
      <c r="F1223" s="157">
        <f>'2.40-a,b,c,d,e'!F1223</f>
        <v>57.319999694824197</v>
      </c>
      <c r="G1223" s="157">
        <f>'2.40-a,b,c,d,e'!G1223</f>
        <v>-770.00045776360082</v>
      </c>
      <c r="H1223" s="157">
        <f t="shared" si="133"/>
        <v>7392.6177713067891</v>
      </c>
      <c r="I1223" s="157">
        <f t="shared" si="134"/>
        <v>0</v>
      </c>
      <c r="J1223" s="157">
        <f t="shared" si="135"/>
        <v>7392.6177713067891</v>
      </c>
      <c r="K1223" s="157">
        <f t="shared" si="136"/>
        <v>0</v>
      </c>
      <c r="L1223" s="157">
        <f t="shared" si="137"/>
        <v>7392.6177713067891</v>
      </c>
      <c r="M1223" s="167">
        <f t="shared" si="138"/>
        <v>0</v>
      </c>
      <c r="N1223" s="167">
        <f t="shared" si="139"/>
        <v>0</v>
      </c>
    </row>
    <row r="1224" spans="1:14" ht="15" customHeight="1" x14ac:dyDescent="0.2">
      <c r="A1224" s="152"/>
      <c r="B1224" s="152"/>
      <c r="C1224" s="152"/>
      <c r="D1224" s="152"/>
      <c r="E1224" s="153">
        <f>'2.40-a,b,c,d,e'!E1224</f>
        <v>38552.166666666664</v>
      </c>
      <c r="F1224" s="157">
        <f>'2.40-a,b,c,d,e'!F1224</f>
        <v>57.459999084472599</v>
      </c>
      <c r="G1224" s="157">
        <f>'2.40-a,b,c,d,e'!G1224</f>
        <v>139.99938964840197</v>
      </c>
      <c r="H1224" s="157">
        <f t="shared" si="133"/>
        <v>7532.6171609551911</v>
      </c>
      <c r="I1224" s="157">
        <f t="shared" si="134"/>
        <v>0</v>
      </c>
      <c r="J1224" s="157">
        <f t="shared" si="135"/>
        <v>7532.6171609551911</v>
      </c>
      <c r="K1224" s="157">
        <f t="shared" si="136"/>
        <v>0</v>
      </c>
      <c r="L1224" s="157">
        <f t="shared" si="137"/>
        <v>7532.6171609551911</v>
      </c>
      <c r="M1224" s="167">
        <f t="shared" si="138"/>
        <v>0</v>
      </c>
      <c r="N1224" s="167">
        <f t="shared" si="139"/>
        <v>0</v>
      </c>
    </row>
    <row r="1225" spans="1:14" ht="15" customHeight="1" x14ac:dyDescent="0.2">
      <c r="A1225" s="152"/>
      <c r="B1225" s="152"/>
      <c r="C1225" s="152"/>
      <c r="D1225" s="152"/>
      <c r="E1225" s="153">
        <f>'2.40-a,b,c,d,e'!E1225</f>
        <v>38553.166666666664</v>
      </c>
      <c r="F1225" s="157">
        <f>'2.40-a,b,c,d,e'!F1225</f>
        <v>56.720001220703097</v>
      </c>
      <c r="G1225" s="157">
        <f>'2.40-a,b,c,d,e'!G1225</f>
        <v>-739.99786376950283</v>
      </c>
      <c r="H1225" s="157">
        <f t="shared" si="133"/>
        <v>6792.6192971856881</v>
      </c>
      <c r="I1225" s="157">
        <f t="shared" si="134"/>
        <v>0</v>
      </c>
      <c r="J1225" s="157">
        <f t="shared" si="135"/>
        <v>6792.6192971856881</v>
      </c>
      <c r="K1225" s="157">
        <f t="shared" si="136"/>
        <v>0</v>
      </c>
      <c r="L1225" s="157">
        <f t="shared" si="137"/>
        <v>6792.6192971856881</v>
      </c>
      <c r="M1225" s="167">
        <f t="shared" si="138"/>
        <v>0</v>
      </c>
      <c r="N1225" s="167">
        <f t="shared" si="139"/>
        <v>0</v>
      </c>
    </row>
    <row r="1226" spans="1:14" ht="15" customHeight="1" x14ac:dyDescent="0.2">
      <c r="A1226" s="152"/>
      <c r="B1226" s="152"/>
      <c r="C1226" s="152"/>
      <c r="D1226" s="152"/>
      <c r="E1226" s="153">
        <f>'2.40-a,b,c,d,e'!E1226</f>
        <v>38554.166666666664</v>
      </c>
      <c r="F1226" s="157">
        <f>'2.40-a,b,c,d,e'!F1226</f>
        <v>57.130001068115199</v>
      </c>
      <c r="G1226" s="157">
        <f>'2.40-a,b,c,d,e'!G1226</f>
        <v>409.99984741210227</v>
      </c>
      <c r="H1226" s="157">
        <f t="shared" si="133"/>
        <v>7202.6191445977902</v>
      </c>
      <c r="I1226" s="157">
        <f t="shared" si="134"/>
        <v>0</v>
      </c>
      <c r="J1226" s="157">
        <f t="shared" si="135"/>
        <v>7202.6191445977902</v>
      </c>
      <c r="K1226" s="157">
        <f t="shared" si="136"/>
        <v>0</v>
      </c>
      <c r="L1226" s="157">
        <f t="shared" si="137"/>
        <v>7202.6191445977902</v>
      </c>
      <c r="M1226" s="167">
        <f t="shared" si="138"/>
        <v>0</v>
      </c>
      <c r="N1226" s="167">
        <f t="shared" si="139"/>
        <v>0</v>
      </c>
    </row>
    <row r="1227" spans="1:14" ht="15" customHeight="1" x14ac:dyDescent="0.2">
      <c r="A1227" s="152"/>
      <c r="B1227" s="152"/>
      <c r="C1227" s="152"/>
      <c r="D1227" s="152"/>
      <c r="E1227" s="153">
        <f>'2.40-a,b,c,d,e'!E1227</f>
        <v>38555.166666666664</v>
      </c>
      <c r="F1227" s="157">
        <f>'2.40-a,b,c,d,e'!F1227</f>
        <v>58.650001525878899</v>
      </c>
      <c r="G1227" s="157">
        <f>'2.40-a,b,c,d,e'!G1227</f>
        <v>1520.0004577637003</v>
      </c>
      <c r="H1227" s="157">
        <f t="shared" si="133"/>
        <v>8722.6196023614903</v>
      </c>
      <c r="I1227" s="157">
        <f t="shared" si="134"/>
        <v>0</v>
      </c>
      <c r="J1227" s="157">
        <f t="shared" si="135"/>
        <v>8722.6196023614903</v>
      </c>
      <c r="K1227" s="157">
        <f t="shared" si="136"/>
        <v>560.00137329110021</v>
      </c>
      <c r="L1227" s="157">
        <f t="shared" si="137"/>
        <v>8162.61822907039</v>
      </c>
      <c r="M1227" s="167">
        <f t="shared" si="138"/>
        <v>0</v>
      </c>
      <c r="N1227" s="167">
        <f t="shared" si="139"/>
        <v>0</v>
      </c>
    </row>
    <row r="1228" spans="1:14" ht="15" customHeight="1" x14ac:dyDescent="0.2">
      <c r="A1228" s="152"/>
      <c r="B1228" s="152"/>
      <c r="C1228" s="152"/>
      <c r="D1228" s="152"/>
      <c r="E1228" s="153">
        <f>'2.40-a,b,c,d,e'!E1228</f>
        <v>38558.166666666664</v>
      </c>
      <c r="F1228" s="157">
        <f>'2.40-a,b,c,d,e'!F1228</f>
        <v>59</v>
      </c>
      <c r="G1228" s="157">
        <f>'2.40-a,b,c,d,e'!G1228</f>
        <v>349.99847412110086</v>
      </c>
      <c r="H1228" s="157">
        <f t="shared" si="133"/>
        <v>8512.6167031914902</v>
      </c>
      <c r="I1228" s="157">
        <f t="shared" si="134"/>
        <v>0</v>
      </c>
      <c r="J1228" s="157">
        <f t="shared" si="135"/>
        <v>8512.6167031914902</v>
      </c>
      <c r="K1228" s="157">
        <f t="shared" si="136"/>
        <v>349.99847412110012</v>
      </c>
      <c r="L1228" s="157">
        <f t="shared" si="137"/>
        <v>8162.61822907039</v>
      </c>
      <c r="M1228" s="167">
        <f t="shared" si="138"/>
        <v>0</v>
      </c>
      <c r="N1228" s="167">
        <f t="shared" si="139"/>
        <v>0</v>
      </c>
    </row>
    <row r="1229" spans="1:14" ht="15" customHeight="1" x14ac:dyDescent="0.2">
      <c r="A1229" s="152"/>
      <c r="B1229" s="152"/>
      <c r="C1229" s="152"/>
      <c r="D1229" s="152"/>
      <c r="E1229" s="153">
        <f>'2.40-a,b,c,d,e'!E1229</f>
        <v>38559.166666666664</v>
      </c>
      <c r="F1229" s="157">
        <f>'2.40-a,b,c,d,e'!F1229</f>
        <v>59.200000762939403</v>
      </c>
      <c r="G1229" s="157">
        <f>'2.40-a,b,c,d,e'!G1229</f>
        <v>200.00076293940339</v>
      </c>
      <c r="H1229" s="157">
        <f t="shared" si="133"/>
        <v>8362.6189920097931</v>
      </c>
      <c r="I1229" s="157">
        <f t="shared" si="134"/>
        <v>0</v>
      </c>
      <c r="J1229" s="157">
        <f t="shared" si="135"/>
        <v>8362.6189920097931</v>
      </c>
      <c r="K1229" s="157">
        <f t="shared" si="136"/>
        <v>200.0007629394031</v>
      </c>
      <c r="L1229" s="157">
        <f t="shared" si="137"/>
        <v>8162.61822907039</v>
      </c>
      <c r="M1229" s="167">
        <f t="shared" si="138"/>
        <v>0</v>
      </c>
      <c r="N1229" s="167">
        <f t="shared" si="139"/>
        <v>0</v>
      </c>
    </row>
    <row r="1230" spans="1:14" ht="15" customHeight="1" x14ac:dyDescent="0.2">
      <c r="A1230" s="152"/>
      <c r="B1230" s="152"/>
      <c r="C1230" s="152"/>
      <c r="D1230" s="152"/>
      <c r="E1230" s="153">
        <f>'2.40-a,b,c,d,e'!E1230</f>
        <v>38560.166666666664</v>
      </c>
      <c r="F1230" s="157">
        <f>'2.40-a,b,c,d,e'!F1230</f>
        <v>59.110000610351499</v>
      </c>
      <c r="G1230" s="157">
        <f>'2.40-a,b,c,d,e'!G1230</f>
        <v>-90.000152587904836</v>
      </c>
      <c r="H1230" s="157">
        <f t="shared" si="133"/>
        <v>8072.6180764824849</v>
      </c>
      <c r="I1230" s="157">
        <f t="shared" si="134"/>
        <v>0</v>
      </c>
      <c r="J1230" s="157">
        <f t="shared" si="135"/>
        <v>8072.6180764824849</v>
      </c>
      <c r="K1230" s="157">
        <f t="shared" si="136"/>
        <v>0</v>
      </c>
      <c r="L1230" s="157">
        <f t="shared" si="137"/>
        <v>8072.6180764824849</v>
      </c>
      <c r="M1230" s="167">
        <f t="shared" si="138"/>
        <v>0</v>
      </c>
      <c r="N1230" s="167">
        <f t="shared" si="139"/>
        <v>0</v>
      </c>
    </row>
    <row r="1231" spans="1:14" ht="15" customHeight="1" x14ac:dyDescent="0.2">
      <c r="A1231" s="152"/>
      <c r="B1231" s="152"/>
      <c r="C1231" s="152"/>
      <c r="D1231" s="152"/>
      <c r="E1231" s="153">
        <f>'2.40-a,b,c,d,e'!E1231</f>
        <v>38561.166666666664</v>
      </c>
      <c r="F1231" s="157">
        <f>'2.40-a,b,c,d,e'!F1231</f>
        <v>59.939998626708899</v>
      </c>
      <c r="G1231" s="157">
        <f>'2.40-a,b,c,d,e'!G1231</f>
        <v>829.9980163574005</v>
      </c>
      <c r="H1231" s="157">
        <f t="shared" si="133"/>
        <v>8902.6160928398858</v>
      </c>
      <c r="I1231" s="157">
        <f t="shared" si="134"/>
        <v>0</v>
      </c>
      <c r="J1231" s="157">
        <f t="shared" si="135"/>
        <v>8902.6160928398858</v>
      </c>
      <c r="K1231" s="157">
        <f t="shared" si="136"/>
        <v>739.99786376949578</v>
      </c>
      <c r="L1231" s="157">
        <f t="shared" si="137"/>
        <v>8162.61822907039</v>
      </c>
      <c r="M1231" s="167">
        <f t="shared" si="138"/>
        <v>0</v>
      </c>
      <c r="N1231" s="167">
        <f t="shared" si="139"/>
        <v>0</v>
      </c>
    </row>
    <row r="1232" spans="1:14" ht="15" customHeight="1" x14ac:dyDescent="0.2">
      <c r="A1232" s="152"/>
      <c r="B1232" s="152"/>
      <c r="C1232" s="152"/>
      <c r="D1232" s="152"/>
      <c r="E1232" s="153">
        <f>'2.40-a,b,c,d,e'!E1232</f>
        <v>38562.166666666664</v>
      </c>
      <c r="F1232" s="157">
        <f>'2.40-a,b,c,d,e'!F1232</f>
        <v>60.569999694824197</v>
      </c>
      <c r="G1232" s="157">
        <f>'2.40-a,b,c,d,e'!G1232</f>
        <v>630.00106811529827</v>
      </c>
      <c r="H1232" s="157">
        <f t="shared" si="133"/>
        <v>8792.619297185689</v>
      </c>
      <c r="I1232" s="157">
        <f t="shared" si="134"/>
        <v>0</v>
      </c>
      <c r="J1232" s="157">
        <f t="shared" si="135"/>
        <v>8792.619297185689</v>
      </c>
      <c r="K1232" s="157">
        <f t="shared" si="136"/>
        <v>630.00106811529895</v>
      </c>
      <c r="L1232" s="157">
        <f t="shared" si="137"/>
        <v>8162.61822907039</v>
      </c>
      <c r="M1232" s="167">
        <f t="shared" si="138"/>
        <v>0</v>
      </c>
      <c r="N1232" s="167">
        <f t="shared" si="139"/>
        <v>0</v>
      </c>
    </row>
    <row r="1233" spans="1:14" ht="15" customHeight="1" x14ac:dyDescent="0.2">
      <c r="A1233" s="152"/>
      <c r="B1233" s="152"/>
      <c r="C1233" s="152"/>
      <c r="D1233" s="152"/>
      <c r="E1233" s="153">
        <f>'2.40-a,b,c,d,e'!E1233</f>
        <v>38565.166666666664</v>
      </c>
      <c r="F1233" s="157">
        <f>'2.40-a,b,c,d,e'!F1233</f>
        <v>61.569999694824197</v>
      </c>
      <c r="G1233" s="157">
        <f>'2.40-a,b,c,d,e'!G1233</f>
        <v>1000</v>
      </c>
      <c r="H1233" s="157">
        <f t="shared" si="133"/>
        <v>9162.618229070391</v>
      </c>
      <c r="I1233" s="157">
        <f t="shared" si="134"/>
        <v>0</v>
      </c>
      <c r="J1233" s="157">
        <f t="shared" si="135"/>
        <v>9162.618229070391</v>
      </c>
      <c r="K1233" s="157">
        <f t="shared" si="136"/>
        <v>1000.0000000000009</v>
      </c>
      <c r="L1233" s="157">
        <f t="shared" si="137"/>
        <v>8162.61822907039</v>
      </c>
      <c r="M1233" s="167">
        <f t="shared" si="138"/>
        <v>0</v>
      </c>
      <c r="N1233" s="167">
        <f t="shared" si="139"/>
        <v>0</v>
      </c>
    </row>
    <row r="1234" spans="1:14" ht="15" customHeight="1" x14ac:dyDescent="0.2">
      <c r="A1234" s="152"/>
      <c r="B1234" s="152"/>
      <c r="C1234" s="152"/>
      <c r="D1234" s="152"/>
      <c r="E1234" s="153">
        <f>'2.40-a,b,c,d,e'!E1234</f>
        <v>38566.166666666664</v>
      </c>
      <c r="F1234" s="157">
        <f>'2.40-a,b,c,d,e'!F1234</f>
        <v>61.889999389648402</v>
      </c>
      <c r="G1234" s="157">
        <f>'2.40-a,b,c,d,e'!G1234</f>
        <v>319.99969482420454</v>
      </c>
      <c r="H1234" s="157">
        <f t="shared" si="133"/>
        <v>8482.6179238945952</v>
      </c>
      <c r="I1234" s="157">
        <f t="shared" si="134"/>
        <v>0</v>
      </c>
      <c r="J1234" s="157">
        <f t="shared" si="135"/>
        <v>8482.6179238945952</v>
      </c>
      <c r="K1234" s="157">
        <f t="shared" si="136"/>
        <v>319.99969482420511</v>
      </c>
      <c r="L1234" s="157">
        <f t="shared" si="137"/>
        <v>8162.61822907039</v>
      </c>
      <c r="M1234" s="167">
        <f t="shared" si="138"/>
        <v>0</v>
      </c>
      <c r="N1234" s="167">
        <f t="shared" si="139"/>
        <v>0</v>
      </c>
    </row>
    <row r="1235" spans="1:14" ht="15" customHeight="1" x14ac:dyDescent="0.2">
      <c r="A1235" s="152"/>
      <c r="B1235" s="152"/>
      <c r="C1235" s="152"/>
      <c r="D1235" s="152"/>
      <c r="E1235" s="153">
        <f>'2.40-a,b,c,d,e'!E1235</f>
        <v>38567.166666666664</v>
      </c>
      <c r="F1235" s="157">
        <f>'2.40-a,b,c,d,e'!F1235</f>
        <v>60.860000610351499</v>
      </c>
      <c r="G1235" s="157">
        <f>'2.40-a,b,c,d,e'!G1235</f>
        <v>-1029.9987792969034</v>
      </c>
      <c r="H1235" s="157">
        <f t="shared" si="133"/>
        <v>7132.6194497734868</v>
      </c>
      <c r="I1235" s="157">
        <f t="shared" si="134"/>
        <v>0</v>
      </c>
      <c r="J1235" s="157">
        <f t="shared" si="135"/>
        <v>7132.6194497734868</v>
      </c>
      <c r="K1235" s="157">
        <f t="shared" si="136"/>
        <v>0</v>
      </c>
      <c r="L1235" s="157">
        <f t="shared" si="137"/>
        <v>7132.6194497734868</v>
      </c>
      <c r="M1235" s="167">
        <f t="shared" si="138"/>
        <v>0</v>
      </c>
      <c r="N1235" s="167">
        <f t="shared" si="139"/>
        <v>0</v>
      </c>
    </row>
    <row r="1236" spans="1:14" ht="15" customHeight="1" x14ac:dyDescent="0.2">
      <c r="A1236" s="152"/>
      <c r="B1236" s="152"/>
      <c r="C1236" s="152"/>
      <c r="D1236" s="152"/>
      <c r="E1236" s="153">
        <f>'2.40-a,b,c,d,e'!E1236</f>
        <v>38568.166666666664</v>
      </c>
      <c r="F1236" s="157">
        <f>'2.40-a,b,c,d,e'!F1236</f>
        <v>61.380001068115199</v>
      </c>
      <c r="G1236" s="157">
        <f>'2.40-a,b,c,d,e'!G1236</f>
        <v>520.0004577637003</v>
      </c>
      <c r="H1236" s="157">
        <f t="shared" si="133"/>
        <v>7652.6199075371869</v>
      </c>
      <c r="I1236" s="157">
        <f t="shared" si="134"/>
        <v>0</v>
      </c>
      <c r="J1236" s="157">
        <f t="shared" si="135"/>
        <v>7652.6199075371869</v>
      </c>
      <c r="K1236" s="157">
        <f t="shared" si="136"/>
        <v>0</v>
      </c>
      <c r="L1236" s="157">
        <f t="shared" si="137"/>
        <v>7652.6199075371869</v>
      </c>
      <c r="M1236" s="167">
        <f t="shared" si="138"/>
        <v>0</v>
      </c>
      <c r="N1236" s="167">
        <f t="shared" si="139"/>
        <v>0</v>
      </c>
    </row>
    <row r="1237" spans="1:14" ht="15" customHeight="1" x14ac:dyDescent="0.2">
      <c r="A1237" s="152"/>
      <c r="B1237" s="152"/>
      <c r="C1237" s="152"/>
      <c r="D1237" s="152"/>
      <c r="E1237" s="153">
        <f>'2.40-a,b,c,d,e'!E1237</f>
        <v>38569.166666666664</v>
      </c>
      <c r="F1237" s="157">
        <f>'2.40-a,b,c,d,e'!F1237</f>
        <v>62.310001373291001</v>
      </c>
      <c r="G1237" s="157">
        <f>'2.40-a,b,c,d,e'!G1237</f>
        <v>930.00030517580262</v>
      </c>
      <c r="H1237" s="157">
        <f t="shared" si="133"/>
        <v>8582.6202127129891</v>
      </c>
      <c r="I1237" s="157">
        <f t="shared" si="134"/>
        <v>0</v>
      </c>
      <c r="J1237" s="157">
        <f t="shared" si="135"/>
        <v>8582.6202127129891</v>
      </c>
      <c r="K1237" s="157">
        <f t="shared" si="136"/>
        <v>420.00198364259904</v>
      </c>
      <c r="L1237" s="157">
        <f t="shared" si="137"/>
        <v>8162.61822907039</v>
      </c>
      <c r="M1237" s="167">
        <f t="shared" si="138"/>
        <v>0</v>
      </c>
      <c r="N1237" s="167">
        <f t="shared" si="139"/>
        <v>0</v>
      </c>
    </row>
    <row r="1238" spans="1:14" ht="15" customHeight="1" x14ac:dyDescent="0.2">
      <c r="A1238" s="152"/>
      <c r="B1238" s="152"/>
      <c r="C1238" s="152"/>
      <c r="D1238" s="152"/>
      <c r="E1238" s="153">
        <f>'2.40-a,b,c,d,e'!E1238</f>
        <v>38572.166666666664</v>
      </c>
      <c r="F1238" s="157">
        <f>'2.40-a,b,c,d,e'!F1238</f>
        <v>63.939998626708899</v>
      </c>
      <c r="G1238" s="157">
        <f>'2.40-a,b,c,d,e'!G1238</f>
        <v>1629.9972534178978</v>
      </c>
      <c r="H1238" s="157">
        <f t="shared" si="133"/>
        <v>9792.6154824882869</v>
      </c>
      <c r="I1238" s="157">
        <f t="shared" si="134"/>
        <v>0</v>
      </c>
      <c r="J1238" s="157">
        <f t="shared" si="135"/>
        <v>9792.6154824882869</v>
      </c>
      <c r="K1238" s="157">
        <f t="shared" si="136"/>
        <v>1629.9972534178969</v>
      </c>
      <c r="L1238" s="157">
        <f t="shared" si="137"/>
        <v>8162.61822907039</v>
      </c>
      <c r="M1238" s="167">
        <f t="shared" si="138"/>
        <v>0</v>
      </c>
      <c r="N1238" s="167">
        <f t="shared" si="139"/>
        <v>0</v>
      </c>
    </row>
    <row r="1239" spans="1:14" ht="15" customHeight="1" x14ac:dyDescent="0.2">
      <c r="A1239" s="152"/>
      <c r="B1239" s="152"/>
      <c r="C1239" s="152"/>
      <c r="D1239" s="152"/>
      <c r="E1239" s="153">
        <f>'2.40-a,b,c,d,e'!E1239</f>
        <v>38573.166666666664</v>
      </c>
      <c r="F1239" s="157">
        <f>'2.40-a,b,c,d,e'!F1239</f>
        <v>63.069999694824197</v>
      </c>
      <c r="G1239" s="157">
        <f>'2.40-a,b,c,d,e'!G1239</f>
        <v>-869.99893188470173</v>
      </c>
      <c r="H1239" s="157">
        <f t="shared" si="133"/>
        <v>7292.6192971856881</v>
      </c>
      <c r="I1239" s="157">
        <f t="shared" si="134"/>
        <v>0</v>
      </c>
      <c r="J1239" s="157">
        <f t="shared" si="135"/>
        <v>7292.6192971856881</v>
      </c>
      <c r="K1239" s="157">
        <f t="shared" si="136"/>
        <v>0</v>
      </c>
      <c r="L1239" s="157">
        <f t="shared" si="137"/>
        <v>7292.6192971856881</v>
      </c>
      <c r="M1239" s="167">
        <f t="shared" si="138"/>
        <v>0</v>
      </c>
      <c r="N1239" s="167">
        <f t="shared" si="139"/>
        <v>0</v>
      </c>
    </row>
    <row r="1240" spans="1:14" ht="15" customHeight="1" x14ac:dyDescent="0.2">
      <c r="A1240" s="152"/>
      <c r="B1240" s="152"/>
      <c r="C1240" s="152"/>
      <c r="D1240" s="152"/>
      <c r="E1240" s="153">
        <f>'2.40-a,b,c,d,e'!E1240</f>
        <v>38574.166666666664</v>
      </c>
      <c r="F1240" s="157">
        <f>'2.40-a,b,c,d,e'!F1240</f>
        <v>64.900001525878906</v>
      </c>
      <c r="G1240" s="157">
        <f>'2.40-a,b,c,d,e'!G1240</f>
        <v>1830.0018310547089</v>
      </c>
      <c r="H1240" s="157">
        <f t="shared" si="133"/>
        <v>9122.6211282403965</v>
      </c>
      <c r="I1240" s="157">
        <f t="shared" si="134"/>
        <v>0</v>
      </c>
      <c r="J1240" s="157">
        <f t="shared" si="135"/>
        <v>9122.6211282403965</v>
      </c>
      <c r="K1240" s="157">
        <f t="shared" si="136"/>
        <v>960.00289917000646</v>
      </c>
      <c r="L1240" s="157">
        <f t="shared" si="137"/>
        <v>8162.61822907039</v>
      </c>
      <c r="M1240" s="167">
        <f t="shared" si="138"/>
        <v>0</v>
      </c>
      <c r="N1240" s="167">
        <f t="shared" si="139"/>
        <v>0</v>
      </c>
    </row>
    <row r="1241" spans="1:14" ht="15" customHeight="1" x14ac:dyDescent="0.2">
      <c r="A1241" s="152"/>
      <c r="B1241" s="152"/>
      <c r="C1241" s="152"/>
      <c r="D1241" s="152"/>
      <c r="E1241" s="153">
        <f>'2.40-a,b,c,d,e'!E1241</f>
        <v>38575.166666666664</v>
      </c>
      <c r="F1241" s="157">
        <f>'2.40-a,b,c,d,e'!F1241</f>
        <v>65.800003051757798</v>
      </c>
      <c r="G1241" s="157">
        <f>'2.40-a,b,c,d,e'!G1241</f>
        <v>900.00152587889204</v>
      </c>
      <c r="H1241" s="157">
        <f t="shared" si="133"/>
        <v>9062.6197549492827</v>
      </c>
      <c r="I1241" s="157">
        <f t="shared" si="134"/>
        <v>0</v>
      </c>
      <c r="J1241" s="157">
        <f t="shared" si="135"/>
        <v>9062.6197549492827</v>
      </c>
      <c r="K1241" s="157">
        <f t="shared" si="136"/>
        <v>900.00152587889261</v>
      </c>
      <c r="L1241" s="157">
        <f t="shared" si="137"/>
        <v>8162.61822907039</v>
      </c>
      <c r="M1241" s="167">
        <f t="shared" si="138"/>
        <v>0</v>
      </c>
      <c r="N1241" s="167">
        <f t="shared" si="139"/>
        <v>0</v>
      </c>
    </row>
    <row r="1242" spans="1:14" ht="15" customHeight="1" x14ac:dyDescent="0.2">
      <c r="A1242" s="152"/>
      <c r="B1242" s="152"/>
      <c r="C1242" s="152"/>
      <c r="D1242" s="152"/>
      <c r="E1242" s="153">
        <f>'2.40-a,b,c,d,e'!E1242</f>
        <v>38576.166666666664</v>
      </c>
      <c r="F1242" s="157">
        <f>'2.40-a,b,c,d,e'!F1242</f>
        <v>66.860000610351506</v>
      </c>
      <c r="G1242" s="157">
        <f>'2.40-a,b,c,d,e'!G1242</f>
        <v>1059.9975585937073</v>
      </c>
      <c r="H1242" s="157">
        <f t="shared" si="133"/>
        <v>9222.6157876640973</v>
      </c>
      <c r="I1242" s="157">
        <f t="shared" si="134"/>
        <v>0</v>
      </c>
      <c r="J1242" s="157">
        <f t="shared" si="135"/>
        <v>9222.6157876640973</v>
      </c>
      <c r="K1242" s="157">
        <f t="shared" si="136"/>
        <v>1059.9975585937073</v>
      </c>
      <c r="L1242" s="157">
        <f t="shared" si="137"/>
        <v>8162.61822907039</v>
      </c>
      <c r="M1242" s="167">
        <f t="shared" si="138"/>
        <v>0</v>
      </c>
      <c r="N1242" s="167">
        <f t="shared" si="139"/>
        <v>0</v>
      </c>
    </row>
    <row r="1243" spans="1:14" ht="15" customHeight="1" x14ac:dyDescent="0.2">
      <c r="A1243" s="152"/>
      <c r="B1243" s="152"/>
      <c r="C1243" s="152"/>
      <c r="D1243" s="152"/>
      <c r="E1243" s="153">
        <f>'2.40-a,b,c,d,e'!E1243</f>
        <v>38579.166666666664</v>
      </c>
      <c r="F1243" s="157">
        <f>'2.40-a,b,c,d,e'!F1243</f>
        <v>66.269996643066406</v>
      </c>
      <c r="G1243" s="157">
        <f>'2.40-a,b,c,d,e'!G1243</f>
        <v>-590.00396728509941</v>
      </c>
      <c r="H1243" s="157">
        <f t="shared" si="133"/>
        <v>7572.6142617852911</v>
      </c>
      <c r="I1243" s="157">
        <f t="shared" si="134"/>
        <v>0</v>
      </c>
      <c r="J1243" s="157">
        <f t="shared" si="135"/>
        <v>7572.6142617852911</v>
      </c>
      <c r="K1243" s="157">
        <f t="shared" si="136"/>
        <v>0</v>
      </c>
      <c r="L1243" s="157">
        <f t="shared" si="137"/>
        <v>7572.6142617852911</v>
      </c>
      <c r="M1243" s="167">
        <f t="shared" si="138"/>
        <v>0</v>
      </c>
      <c r="N1243" s="167">
        <f t="shared" si="139"/>
        <v>0</v>
      </c>
    </row>
    <row r="1244" spans="1:14" ht="15" customHeight="1" x14ac:dyDescent="0.2">
      <c r="A1244" s="152"/>
      <c r="B1244" s="152"/>
      <c r="C1244" s="152"/>
      <c r="D1244" s="152"/>
      <c r="E1244" s="153">
        <f>'2.40-a,b,c,d,e'!E1244</f>
        <v>38580.166666666664</v>
      </c>
      <c r="F1244" s="157">
        <f>'2.40-a,b,c,d,e'!F1244</f>
        <v>66.080001831054602</v>
      </c>
      <c r="G1244" s="157">
        <f>'2.40-a,b,c,d,e'!G1244</f>
        <v>-189.99481201180402</v>
      </c>
      <c r="H1244" s="157">
        <f t="shared" si="133"/>
        <v>7382.6194497734868</v>
      </c>
      <c r="I1244" s="157">
        <f t="shared" si="134"/>
        <v>0</v>
      </c>
      <c r="J1244" s="157">
        <f t="shared" si="135"/>
        <v>7382.6194497734868</v>
      </c>
      <c r="K1244" s="157">
        <f t="shared" si="136"/>
        <v>0</v>
      </c>
      <c r="L1244" s="157">
        <f t="shared" si="137"/>
        <v>7382.6194497734868</v>
      </c>
      <c r="M1244" s="167">
        <f t="shared" si="138"/>
        <v>0</v>
      </c>
      <c r="N1244" s="167">
        <f t="shared" si="139"/>
        <v>0</v>
      </c>
    </row>
    <row r="1245" spans="1:14" ht="15" customHeight="1" x14ac:dyDescent="0.2">
      <c r="A1245" s="152"/>
      <c r="B1245" s="152"/>
      <c r="C1245" s="152"/>
      <c r="D1245" s="152"/>
      <c r="E1245" s="153">
        <f>'2.40-a,b,c,d,e'!E1245</f>
        <v>38581.166666666664</v>
      </c>
      <c r="F1245" s="157">
        <f>'2.40-a,b,c,d,e'!F1245</f>
        <v>63.25</v>
      </c>
      <c r="G1245" s="157">
        <f>'2.40-a,b,c,d,e'!G1245</f>
        <v>-2830.001831054602</v>
      </c>
      <c r="H1245" s="157">
        <f t="shared" si="133"/>
        <v>4552.6176187188848</v>
      </c>
      <c r="I1245" s="157">
        <f t="shared" si="134"/>
        <v>3610.0006103515052</v>
      </c>
      <c r="J1245" s="157">
        <f t="shared" si="135"/>
        <v>8162.61822907039</v>
      </c>
      <c r="K1245" s="157">
        <f t="shared" si="136"/>
        <v>0</v>
      </c>
      <c r="L1245" s="157">
        <f t="shared" si="137"/>
        <v>8162.61822907039</v>
      </c>
      <c r="M1245" s="167">
        <f t="shared" si="138"/>
        <v>1</v>
      </c>
      <c r="N1245" s="167">
        <f t="shared" si="139"/>
        <v>0</v>
      </c>
    </row>
    <row r="1246" spans="1:14" ht="15" customHeight="1" x14ac:dyDescent="0.2">
      <c r="A1246" s="152"/>
      <c r="B1246" s="152"/>
      <c r="C1246" s="152"/>
      <c r="D1246" s="152"/>
      <c r="E1246" s="153">
        <f>'2.40-a,b,c,d,e'!E1246</f>
        <v>38582.166666666664</v>
      </c>
      <c r="F1246" s="157">
        <f>'2.40-a,b,c,d,e'!F1246</f>
        <v>63.270000457763601</v>
      </c>
      <c r="G1246" s="157">
        <f>'2.40-a,b,c,d,e'!G1246</f>
        <v>20.000457763600821</v>
      </c>
      <c r="H1246" s="157">
        <f t="shared" si="133"/>
        <v>8182.618686833991</v>
      </c>
      <c r="I1246" s="157">
        <f t="shared" si="134"/>
        <v>0</v>
      </c>
      <c r="J1246" s="157">
        <f t="shared" si="135"/>
        <v>8182.618686833991</v>
      </c>
      <c r="K1246" s="157">
        <f t="shared" si="136"/>
        <v>20.000457763600934</v>
      </c>
      <c r="L1246" s="157">
        <f t="shared" si="137"/>
        <v>8162.61822907039</v>
      </c>
      <c r="M1246" s="167">
        <f t="shared" si="138"/>
        <v>0</v>
      </c>
      <c r="N1246" s="167">
        <f t="shared" si="139"/>
        <v>0</v>
      </c>
    </row>
    <row r="1247" spans="1:14" ht="15" customHeight="1" x14ac:dyDescent="0.2">
      <c r="A1247" s="152"/>
      <c r="B1247" s="152"/>
      <c r="C1247" s="152"/>
      <c r="D1247" s="152"/>
      <c r="E1247" s="153">
        <f>'2.40-a,b,c,d,e'!E1247</f>
        <v>38583.166666666664</v>
      </c>
      <c r="F1247" s="157">
        <f>'2.40-a,b,c,d,e'!F1247</f>
        <v>65.349998474121094</v>
      </c>
      <c r="G1247" s="157">
        <f>'2.40-a,b,c,d,e'!G1247</f>
        <v>2079.9980163574928</v>
      </c>
      <c r="H1247" s="157">
        <f t="shared" si="133"/>
        <v>10242.616245427882</v>
      </c>
      <c r="I1247" s="157">
        <f t="shared" si="134"/>
        <v>0</v>
      </c>
      <c r="J1247" s="157">
        <f t="shared" si="135"/>
        <v>10242.616245427882</v>
      </c>
      <c r="K1247" s="157">
        <f t="shared" si="136"/>
        <v>2079.9980163574919</v>
      </c>
      <c r="L1247" s="157">
        <f t="shared" si="137"/>
        <v>8162.61822907039</v>
      </c>
      <c r="M1247" s="167">
        <f t="shared" si="138"/>
        <v>0</v>
      </c>
      <c r="N1247" s="167">
        <f t="shared" si="139"/>
        <v>0</v>
      </c>
    </row>
    <row r="1248" spans="1:14" ht="15" customHeight="1" x14ac:dyDescent="0.2">
      <c r="A1248" s="152"/>
      <c r="B1248" s="152"/>
      <c r="C1248" s="152"/>
      <c r="D1248" s="152"/>
      <c r="E1248" s="153">
        <f>'2.40-a,b,c,d,e'!E1248</f>
        <v>38586.166666666664</v>
      </c>
      <c r="F1248" s="157">
        <f>'2.40-a,b,c,d,e'!F1248</f>
        <v>65.449996948242102</v>
      </c>
      <c r="G1248" s="157">
        <f>'2.40-a,b,c,d,e'!G1248</f>
        <v>99.998474121008485</v>
      </c>
      <c r="H1248" s="157">
        <f t="shared" si="133"/>
        <v>8262.6167031913992</v>
      </c>
      <c r="I1248" s="157">
        <f t="shared" si="134"/>
        <v>0</v>
      </c>
      <c r="J1248" s="157">
        <f t="shared" si="135"/>
        <v>8262.6167031913992</v>
      </c>
      <c r="K1248" s="157">
        <f t="shared" si="136"/>
        <v>99.998474121009167</v>
      </c>
      <c r="L1248" s="157">
        <f t="shared" si="137"/>
        <v>8162.61822907039</v>
      </c>
      <c r="M1248" s="167">
        <f t="shared" si="138"/>
        <v>0</v>
      </c>
      <c r="N1248" s="167">
        <f t="shared" si="139"/>
        <v>0</v>
      </c>
    </row>
    <row r="1249" spans="1:14" ht="15" customHeight="1" x14ac:dyDescent="0.2">
      <c r="A1249" s="152"/>
      <c r="B1249" s="152"/>
      <c r="C1249" s="152"/>
      <c r="D1249" s="152"/>
      <c r="E1249" s="153">
        <f>'2.40-a,b,c,d,e'!E1249</f>
        <v>38587.166666666664</v>
      </c>
      <c r="F1249" s="157">
        <f>'2.40-a,b,c,d,e'!F1249</f>
        <v>65.709999084472599</v>
      </c>
      <c r="G1249" s="157">
        <f>'2.40-a,b,c,d,e'!G1249</f>
        <v>260.00213623049717</v>
      </c>
      <c r="H1249" s="157">
        <f t="shared" si="133"/>
        <v>8422.620365300887</v>
      </c>
      <c r="I1249" s="157">
        <f t="shared" si="134"/>
        <v>0</v>
      </c>
      <c r="J1249" s="157">
        <f t="shared" si="135"/>
        <v>8422.620365300887</v>
      </c>
      <c r="K1249" s="157">
        <f t="shared" si="136"/>
        <v>260.00213623049694</v>
      </c>
      <c r="L1249" s="157">
        <f t="shared" si="137"/>
        <v>8162.61822907039</v>
      </c>
      <c r="M1249" s="167">
        <f t="shared" si="138"/>
        <v>0</v>
      </c>
      <c r="N1249" s="167">
        <f t="shared" si="139"/>
        <v>0</v>
      </c>
    </row>
    <row r="1250" spans="1:14" ht="15" customHeight="1" x14ac:dyDescent="0.2">
      <c r="A1250" s="152"/>
      <c r="B1250" s="152"/>
      <c r="C1250" s="152"/>
      <c r="D1250" s="152"/>
      <c r="E1250" s="153">
        <f>'2.40-a,b,c,d,e'!E1250</f>
        <v>38588.166666666664</v>
      </c>
      <c r="F1250" s="157">
        <f>'2.40-a,b,c,d,e'!F1250</f>
        <v>67.319999694824205</v>
      </c>
      <c r="G1250" s="157">
        <f>'2.40-a,b,c,d,e'!G1250</f>
        <v>1610.0006103516052</v>
      </c>
      <c r="H1250" s="157">
        <f t="shared" si="133"/>
        <v>9772.6188394219953</v>
      </c>
      <c r="I1250" s="157">
        <f t="shared" si="134"/>
        <v>0</v>
      </c>
      <c r="J1250" s="157">
        <f t="shared" si="135"/>
        <v>9772.6188394219953</v>
      </c>
      <c r="K1250" s="157">
        <f t="shared" si="136"/>
        <v>1610.0006103516052</v>
      </c>
      <c r="L1250" s="157">
        <f t="shared" si="137"/>
        <v>8162.61822907039</v>
      </c>
      <c r="M1250" s="167">
        <f t="shared" si="138"/>
        <v>0</v>
      </c>
      <c r="N1250" s="167">
        <f t="shared" si="139"/>
        <v>0</v>
      </c>
    </row>
    <row r="1251" spans="1:14" ht="15" customHeight="1" x14ac:dyDescent="0.2">
      <c r="A1251" s="152"/>
      <c r="B1251" s="152"/>
      <c r="C1251" s="152"/>
      <c r="D1251" s="152"/>
      <c r="E1251" s="153">
        <f>'2.40-a,b,c,d,e'!E1251</f>
        <v>38589.166666666664</v>
      </c>
      <c r="F1251" s="157">
        <f>'2.40-a,b,c,d,e'!F1251</f>
        <v>67.489997863769503</v>
      </c>
      <c r="G1251" s="157">
        <f>'2.40-a,b,c,d,e'!G1251</f>
        <v>169.99816894529829</v>
      </c>
      <c r="H1251" s="157">
        <f t="shared" si="133"/>
        <v>8332.6163980156889</v>
      </c>
      <c r="I1251" s="157">
        <f t="shared" si="134"/>
        <v>0</v>
      </c>
      <c r="J1251" s="157">
        <f t="shared" si="135"/>
        <v>8332.6163980156889</v>
      </c>
      <c r="K1251" s="157">
        <f t="shared" si="136"/>
        <v>169.99816894529886</v>
      </c>
      <c r="L1251" s="157">
        <f t="shared" si="137"/>
        <v>8162.61822907039</v>
      </c>
      <c r="M1251" s="167">
        <f t="shared" si="138"/>
        <v>0</v>
      </c>
      <c r="N1251" s="167">
        <f t="shared" si="139"/>
        <v>0</v>
      </c>
    </row>
    <row r="1252" spans="1:14" ht="15" customHeight="1" x14ac:dyDescent="0.2">
      <c r="A1252" s="152"/>
      <c r="B1252" s="152"/>
      <c r="C1252" s="152"/>
      <c r="D1252" s="152"/>
      <c r="E1252" s="153">
        <f>'2.40-a,b,c,d,e'!E1252</f>
        <v>38590.166666666664</v>
      </c>
      <c r="F1252" s="157">
        <f>'2.40-a,b,c,d,e'!F1252</f>
        <v>66.129997253417898</v>
      </c>
      <c r="G1252" s="157">
        <f>'2.40-a,b,c,d,e'!G1252</f>
        <v>-1360.0006103516052</v>
      </c>
      <c r="H1252" s="157">
        <f t="shared" si="133"/>
        <v>6802.6176187187848</v>
      </c>
      <c r="I1252" s="157">
        <f t="shared" si="134"/>
        <v>0</v>
      </c>
      <c r="J1252" s="157">
        <f t="shared" si="135"/>
        <v>6802.6176187187848</v>
      </c>
      <c r="K1252" s="157">
        <f t="shared" si="136"/>
        <v>0</v>
      </c>
      <c r="L1252" s="157">
        <f t="shared" si="137"/>
        <v>6802.6176187187848</v>
      </c>
      <c r="M1252" s="167">
        <f t="shared" si="138"/>
        <v>0</v>
      </c>
      <c r="N1252" s="167">
        <f t="shared" si="139"/>
        <v>0</v>
      </c>
    </row>
    <row r="1253" spans="1:14" ht="15" customHeight="1" x14ac:dyDescent="0.2">
      <c r="A1253" s="152"/>
      <c r="B1253" s="152"/>
      <c r="C1253" s="152"/>
      <c r="D1253" s="152"/>
      <c r="E1253" s="153">
        <f>'2.40-a,b,c,d,e'!E1253</f>
        <v>38593.166666666664</v>
      </c>
      <c r="F1253" s="157">
        <f>'2.40-a,b,c,d,e'!F1253</f>
        <v>67.199996948242102</v>
      </c>
      <c r="G1253" s="157">
        <f>'2.40-a,b,c,d,e'!G1253</f>
        <v>1069.9996948242047</v>
      </c>
      <c r="H1253" s="157">
        <f t="shared" si="133"/>
        <v>7872.617313542989</v>
      </c>
      <c r="I1253" s="157">
        <f t="shared" si="134"/>
        <v>0</v>
      </c>
      <c r="J1253" s="157">
        <f t="shared" si="135"/>
        <v>7872.617313542989</v>
      </c>
      <c r="K1253" s="157">
        <f t="shared" si="136"/>
        <v>0</v>
      </c>
      <c r="L1253" s="157">
        <f t="shared" si="137"/>
        <v>7872.617313542989</v>
      </c>
      <c r="M1253" s="167">
        <f t="shared" si="138"/>
        <v>0</v>
      </c>
      <c r="N1253" s="167">
        <f t="shared" si="139"/>
        <v>0</v>
      </c>
    </row>
    <row r="1254" spans="1:14" ht="15" customHeight="1" x14ac:dyDescent="0.2">
      <c r="A1254" s="152"/>
      <c r="B1254" s="152"/>
      <c r="C1254" s="152"/>
      <c r="D1254" s="152"/>
      <c r="E1254" s="153">
        <f>'2.40-a,b,c,d,e'!E1254</f>
        <v>38594.166666666664</v>
      </c>
      <c r="F1254" s="157">
        <f>'2.40-a,b,c,d,e'!F1254</f>
        <v>69.809997558593693</v>
      </c>
      <c r="G1254" s="157">
        <f>'2.40-a,b,c,d,e'!G1254</f>
        <v>2610.0006103515907</v>
      </c>
      <c r="H1254" s="157">
        <f t="shared" si="133"/>
        <v>10482.617923894581</v>
      </c>
      <c r="I1254" s="157">
        <f t="shared" si="134"/>
        <v>0</v>
      </c>
      <c r="J1254" s="157">
        <f t="shared" si="135"/>
        <v>10482.617923894581</v>
      </c>
      <c r="K1254" s="157">
        <f t="shared" si="136"/>
        <v>2319.9996948241906</v>
      </c>
      <c r="L1254" s="157">
        <f t="shared" si="137"/>
        <v>8162.61822907039</v>
      </c>
      <c r="M1254" s="167">
        <f t="shared" si="138"/>
        <v>0</v>
      </c>
      <c r="N1254" s="167">
        <f t="shared" si="139"/>
        <v>0</v>
      </c>
    </row>
    <row r="1255" spans="1:14" ht="15" customHeight="1" x14ac:dyDescent="0.2">
      <c r="A1255" s="152"/>
      <c r="B1255" s="152"/>
      <c r="C1255" s="152"/>
      <c r="D1255" s="152"/>
      <c r="E1255" s="153">
        <f>'2.40-a,b,c,d,e'!E1255</f>
        <v>38595.166666666664</v>
      </c>
      <c r="F1255" s="157">
        <f>'2.40-a,b,c,d,e'!F1255</f>
        <v>68.940002441406193</v>
      </c>
      <c r="G1255" s="157">
        <f>'2.40-a,b,c,d,e'!G1255</f>
        <v>-869.9951171875</v>
      </c>
      <c r="H1255" s="157">
        <f t="shared" si="133"/>
        <v>7292.62311188289</v>
      </c>
      <c r="I1255" s="157">
        <f t="shared" si="134"/>
        <v>0</v>
      </c>
      <c r="J1255" s="157">
        <f t="shared" si="135"/>
        <v>7292.62311188289</v>
      </c>
      <c r="K1255" s="157">
        <f t="shared" si="136"/>
        <v>0</v>
      </c>
      <c r="L1255" s="157">
        <f t="shared" si="137"/>
        <v>7292.62311188289</v>
      </c>
      <c r="M1255" s="167">
        <f t="shared" si="138"/>
        <v>0</v>
      </c>
      <c r="N1255" s="167">
        <f t="shared" si="139"/>
        <v>0</v>
      </c>
    </row>
    <row r="1256" spans="1:14" ht="15" customHeight="1" x14ac:dyDescent="0.2">
      <c r="A1256" s="152"/>
      <c r="B1256" s="152"/>
      <c r="C1256" s="152"/>
      <c r="D1256" s="152"/>
      <c r="E1256" s="153">
        <f>'2.40-a,b,c,d,e'!E1256</f>
        <v>38596.166666666664</v>
      </c>
      <c r="F1256" s="157">
        <f>'2.40-a,b,c,d,e'!F1256</f>
        <v>69.470001220703097</v>
      </c>
      <c r="G1256" s="157">
        <f>'2.40-a,b,c,d,e'!G1256</f>
        <v>529.99877929690342</v>
      </c>
      <c r="H1256" s="157">
        <f t="shared" si="133"/>
        <v>7822.6218911797932</v>
      </c>
      <c r="I1256" s="157">
        <f t="shared" si="134"/>
        <v>0</v>
      </c>
      <c r="J1256" s="157">
        <f t="shared" si="135"/>
        <v>7822.6218911797932</v>
      </c>
      <c r="K1256" s="157">
        <f t="shared" si="136"/>
        <v>0</v>
      </c>
      <c r="L1256" s="157">
        <f t="shared" si="137"/>
        <v>7822.6218911797932</v>
      </c>
      <c r="M1256" s="167">
        <f t="shared" si="138"/>
        <v>0</v>
      </c>
      <c r="N1256" s="167">
        <f t="shared" si="139"/>
        <v>0</v>
      </c>
    </row>
    <row r="1257" spans="1:14" ht="15" customHeight="1" x14ac:dyDescent="0.2">
      <c r="A1257" s="152"/>
      <c r="B1257" s="152"/>
      <c r="C1257" s="152"/>
      <c r="D1257" s="152"/>
      <c r="E1257" s="153">
        <f>'2.40-a,b,c,d,e'!E1257</f>
        <v>38597.166666666664</v>
      </c>
      <c r="F1257" s="157">
        <f>'2.40-a,b,c,d,e'!F1257</f>
        <v>67.569999694824205</v>
      </c>
      <c r="G1257" s="157">
        <f>'2.40-a,b,c,d,e'!G1257</f>
        <v>-1900.0015258788922</v>
      </c>
      <c r="H1257" s="157">
        <f t="shared" si="133"/>
        <v>5922.6203653009015</v>
      </c>
      <c r="I1257" s="157">
        <f t="shared" si="134"/>
        <v>2239.9978637694885</v>
      </c>
      <c r="J1257" s="157">
        <f t="shared" si="135"/>
        <v>8162.61822907039</v>
      </c>
      <c r="K1257" s="157">
        <f t="shared" si="136"/>
        <v>0</v>
      </c>
      <c r="L1257" s="157">
        <f t="shared" si="137"/>
        <v>8162.61822907039</v>
      </c>
      <c r="M1257" s="167">
        <f t="shared" si="138"/>
        <v>1</v>
      </c>
      <c r="N1257" s="167">
        <f t="shared" si="139"/>
        <v>0</v>
      </c>
    </row>
    <row r="1258" spans="1:14" ht="15" customHeight="1" x14ac:dyDescent="0.2">
      <c r="A1258" s="152"/>
      <c r="B1258" s="152"/>
      <c r="C1258" s="152"/>
      <c r="D1258" s="152"/>
      <c r="E1258" s="153">
        <f>'2.40-a,b,c,d,e'!E1258</f>
        <v>38601.166666666664</v>
      </c>
      <c r="F1258" s="157">
        <f>'2.40-a,b,c,d,e'!F1258</f>
        <v>65.959999084472599</v>
      </c>
      <c r="G1258" s="157">
        <f>'2.40-a,b,c,d,e'!G1258</f>
        <v>-1610.0006103516052</v>
      </c>
      <c r="H1258" s="157">
        <f t="shared" si="133"/>
        <v>6552.6176187187848</v>
      </c>
      <c r="I1258" s="157">
        <f t="shared" si="134"/>
        <v>0</v>
      </c>
      <c r="J1258" s="157">
        <f t="shared" si="135"/>
        <v>6552.6176187187848</v>
      </c>
      <c r="K1258" s="157">
        <f t="shared" si="136"/>
        <v>0</v>
      </c>
      <c r="L1258" s="157">
        <f t="shared" si="137"/>
        <v>6552.6176187187848</v>
      </c>
      <c r="M1258" s="167">
        <f t="shared" si="138"/>
        <v>0</v>
      </c>
      <c r="N1258" s="167">
        <f t="shared" si="139"/>
        <v>0</v>
      </c>
    </row>
    <row r="1259" spans="1:14" ht="15" customHeight="1" x14ac:dyDescent="0.2">
      <c r="A1259" s="152"/>
      <c r="B1259" s="152"/>
      <c r="C1259" s="152"/>
      <c r="D1259" s="152"/>
      <c r="E1259" s="153">
        <f>'2.40-a,b,c,d,e'!E1259</f>
        <v>38602.166666666664</v>
      </c>
      <c r="F1259" s="157">
        <f>'2.40-a,b,c,d,e'!F1259</f>
        <v>64.370002746582003</v>
      </c>
      <c r="G1259" s="157">
        <f>'2.40-a,b,c,d,e'!G1259</f>
        <v>-1589.9963378905966</v>
      </c>
      <c r="H1259" s="157">
        <f t="shared" si="133"/>
        <v>4962.621280828188</v>
      </c>
      <c r="I1259" s="157">
        <f t="shared" si="134"/>
        <v>3199.9969482422021</v>
      </c>
      <c r="J1259" s="157">
        <f t="shared" si="135"/>
        <v>8162.61822907039</v>
      </c>
      <c r="K1259" s="157">
        <f t="shared" si="136"/>
        <v>0</v>
      </c>
      <c r="L1259" s="157">
        <f t="shared" si="137"/>
        <v>8162.61822907039</v>
      </c>
      <c r="M1259" s="167">
        <f t="shared" si="138"/>
        <v>1</v>
      </c>
      <c r="N1259" s="167">
        <f t="shared" si="139"/>
        <v>0</v>
      </c>
    </row>
    <row r="1260" spans="1:14" ht="15" customHeight="1" x14ac:dyDescent="0.2">
      <c r="A1260" s="152"/>
      <c r="B1260" s="152"/>
      <c r="C1260" s="152"/>
      <c r="D1260" s="152"/>
      <c r="E1260" s="153">
        <f>'2.40-a,b,c,d,e'!E1260</f>
        <v>38603.166666666664</v>
      </c>
      <c r="F1260" s="157">
        <f>'2.40-a,b,c,d,e'!F1260</f>
        <v>64.489997863769503</v>
      </c>
      <c r="G1260" s="157">
        <f>'2.40-a,b,c,d,e'!G1260</f>
        <v>119.9951171875</v>
      </c>
      <c r="H1260" s="157">
        <f t="shared" si="133"/>
        <v>8282.613346257891</v>
      </c>
      <c r="I1260" s="157">
        <f t="shared" si="134"/>
        <v>0</v>
      </c>
      <c r="J1260" s="157">
        <f t="shared" si="135"/>
        <v>8282.613346257891</v>
      </c>
      <c r="K1260" s="157">
        <f t="shared" si="136"/>
        <v>119.99511718750091</v>
      </c>
      <c r="L1260" s="157">
        <f t="shared" si="137"/>
        <v>8162.61822907039</v>
      </c>
      <c r="M1260" s="167">
        <f t="shared" si="138"/>
        <v>0</v>
      </c>
      <c r="N1260" s="167">
        <f t="shared" si="139"/>
        <v>0</v>
      </c>
    </row>
    <row r="1261" spans="1:14" ht="15" customHeight="1" x14ac:dyDescent="0.2">
      <c r="A1261" s="152"/>
      <c r="B1261" s="152"/>
      <c r="C1261" s="152"/>
      <c r="D1261" s="152"/>
      <c r="E1261" s="153">
        <f>'2.40-a,b,c,d,e'!E1261</f>
        <v>38604.166666666664</v>
      </c>
      <c r="F1261" s="157">
        <f>'2.40-a,b,c,d,e'!F1261</f>
        <v>64.080001831054602</v>
      </c>
      <c r="G1261" s="157">
        <f>'2.40-a,b,c,d,e'!G1261</f>
        <v>-409.99603271490059</v>
      </c>
      <c r="H1261" s="157">
        <f t="shared" si="133"/>
        <v>7752.622196355489</v>
      </c>
      <c r="I1261" s="157">
        <f t="shared" si="134"/>
        <v>0</v>
      </c>
      <c r="J1261" s="157">
        <f t="shared" si="135"/>
        <v>7752.622196355489</v>
      </c>
      <c r="K1261" s="157">
        <f t="shared" si="136"/>
        <v>0</v>
      </c>
      <c r="L1261" s="157">
        <f t="shared" si="137"/>
        <v>7752.622196355489</v>
      </c>
      <c r="M1261" s="167">
        <f t="shared" si="138"/>
        <v>0</v>
      </c>
      <c r="N1261" s="167">
        <f t="shared" si="139"/>
        <v>0</v>
      </c>
    </row>
    <row r="1262" spans="1:14" ht="15" customHeight="1" x14ac:dyDescent="0.2">
      <c r="A1262" s="152"/>
      <c r="B1262" s="152"/>
      <c r="C1262" s="152"/>
      <c r="D1262" s="152"/>
      <c r="E1262" s="153">
        <f>'2.40-a,b,c,d,e'!E1262</f>
        <v>38607.166666666664</v>
      </c>
      <c r="F1262" s="157">
        <f>'2.40-a,b,c,d,e'!F1262</f>
        <v>63.330001831054602</v>
      </c>
      <c r="G1262" s="157">
        <f>'2.40-a,b,c,d,e'!G1262</f>
        <v>-750</v>
      </c>
      <c r="H1262" s="157">
        <f t="shared" si="133"/>
        <v>7002.622196355489</v>
      </c>
      <c r="I1262" s="157">
        <f t="shared" si="134"/>
        <v>0</v>
      </c>
      <c r="J1262" s="157">
        <f t="shared" si="135"/>
        <v>7002.622196355489</v>
      </c>
      <c r="K1262" s="157">
        <f t="shared" si="136"/>
        <v>0</v>
      </c>
      <c r="L1262" s="157">
        <f t="shared" si="137"/>
        <v>7002.622196355489</v>
      </c>
      <c r="M1262" s="167">
        <f t="shared" si="138"/>
        <v>0</v>
      </c>
      <c r="N1262" s="167">
        <f t="shared" si="139"/>
        <v>0</v>
      </c>
    </row>
    <row r="1263" spans="1:14" ht="15" customHeight="1" x14ac:dyDescent="0.2">
      <c r="A1263" s="152"/>
      <c r="B1263" s="152"/>
      <c r="C1263" s="152"/>
      <c r="D1263" s="152"/>
      <c r="E1263" s="153">
        <f>'2.40-a,b,c,d,e'!E1263</f>
        <v>38608.166666666664</v>
      </c>
      <c r="F1263" s="157">
        <f>'2.40-a,b,c,d,e'!F1263</f>
        <v>63.110000610351499</v>
      </c>
      <c r="G1263" s="157">
        <f>'2.40-a,b,c,d,e'!G1263</f>
        <v>-220.00122070310368</v>
      </c>
      <c r="H1263" s="157">
        <f t="shared" si="133"/>
        <v>6782.6209756523849</v>
      </c>
      <c r="I1263" s="157">
        <f t="shared" si="134"/>
        <v>0</v>
      </c>
      <c r="J1263" s="157">
        <f t="shared" si="135"/>
        <v>6782.6209756523849</v>
      </c>
      <c r="K1263" s="157">
        <f t="shared" si="136"/>
        <v>0</v>
      </c>
      <c r="L1263" s="157">
        <f t="shared" si="137"/>
        <v>6782.6209756523849</v>
      </c>
      <c r="M1263" s="167">
        <f t="shared" si="138"/>
        <v>0</v>
      </c>
      <c r="N1263" s="167">
        <f t="shared" si="139"/>
        <v>0</v>
      </c>
    </row>
    <row r="1264" spans="1:14" ht="15" customHeight="1" x14ac:dyDescent="0.2">
      <c r="A1264" s="152"/>
      <c r="B1264" s="152"/>
      <c r="C1264" s="152"/>
      <c r="D1264" s="152"/>
      <c r="E1264" s="153">
        <f>'2.40-a,b,c,d,e'!E1264</f>
        <v>38609.166666666664</v>
      </c>
      <c r="F1264" s="157">
        <f>'2.40-a,b,c,d,e'!F1264</f>
        <v>65.089996337890597</v>
      </c>
      <c r="G1264" s="157">
        <f>'2.40-a,b,c,d,e'!G1264</f>
        <v>1979.995727539098</v>
      </c>
      <c r="H1264" s="157">
        <f t="shared" si="133"/>
        <v>8762.6167031914829</v>
      </c>
      <c r="I1264" s="157">
        <f t="shared" si="134"/>
        <v>0</v>
      </c>
      <c r="J1264" s="157">
        <f t="shared" si="135"/>
        <v>8762.6167031914829</v>
      </c>
      <c r="K1264" s="157">
        <f t="shared" si="136"/>
        <v>599.99847412109284</v>
      </c>
      <c r="L1264" s="157">
        <f t="shared" si="137"/>
        <v>8162.61822907039</v>
      </c>
      <c r="M1264" s="167">
        <f t="shared" si="138"/>
        <v>0</v>
      </c>
      <c r="N1264" s="167">
        <f t="shared" si="139"/>
        <v>0</v>
      </c>
    </row>
    <row r="1265" spans="1:14" ht="15" customHeight="1" x14ac:dyDescent="0.2">
      <c r="A1265" s="152"/>
      <c r="B1265" s="152"/>
      <c r="C1265" s="152"/>
      <c r="D1265" s="152"/>
      <c r="E1265" s="153">
        <f>'2.40-a,b,c,d,e'!E1265</f>
        <v>38610.166666666664</v>
      </c>
      <c r="F1265" s="157">
        <f>'2.40-a,b,c,d,e'!F1265</f>
        <v>64.75</v>
      </c>
      <c r="G1265" s="157">
        <f>'2.40-a,b,c,d,e'!G1265</f>
        <v>-339.99633789059658</v>
      </c>
      <c r="H1265" s="157">
        <f t="shared" si="133"/>
        <v>7822.6218911797932</v>
      </c>
      <c r="I1265" s="157">
        <f t="shared" si="134"/>
        <v>0</v>
      </c>
      <c r="J1265" s="157">
        <f t="shared" si="135"/>
        <v>7822.6218911797932</v>
      </c>
      <c r="K1265" s="157">
        <f t="shared" si="136"/>
        <v>0</v>
      </c>
      <c r="L1265" s="157">
        <f t="shared" si="137"/>
        <v>7822.6218911797932</v>
      </c>
      <c r="M1265" s="167">
        <f t="shared" si="138"/>
        <v>0</v>
      </c>
      <c r="N1265" s="167">
        <f t="shared" si="139"/>
        <v>0</v>
      </c>
    </row>
    <row r="1266" spans="1:14" ht="15" customHeight="1" x14ac:dyDescent="0.2">
      <c r="A1266" s="152"/>
      <c r="B1266" s="152"/>
      <c r="C1266" s="152"/>
      <c r="D1266" s="152"/>
      <c r="E1266" s="153">
        <f>'2.40-a,b,c,d,e'!E1266</f>
        <v>38611.166666666664</v>
      </c>
      <c r="F1266" s="157">
        <f>'2.40-a,b,c,d,e'!F1266</f>
        <v>63</v>
      </c>
      <c r="G1266" s="157">
        <f>'2.40-a,b,c,d,e'!G1266</f>
        <v>-1750</v>
      </c>
      <c r="H1266" s="157">
        <f t="shared" si="133"/>
        <v>6072.6218911797932</v>
      </c>
      <c r="I1266" s="157">
        <f t="shared" si="134"/>
        <v>2089.9963378905968</v>
      </c>
      <c r="J1266" s="157">
        <f t="shared" si="135"/>
        <v>8162.61822907039</v>
      </c>
      <c r="K1266" s="157">
        <f t="shared" si="136"/>
        <v>0</v>
      </c>
      <c r="L1266" s="157">
        <f t="shared" si="137"/>
        <v>8162.61822907039</v>
      </c>
      <c r="M1266" s="167">
        <f t="shared" si="138"/>
        <v>1</v>
      </c>
      <c r="N1266" s="167">
        <f t="shared" si="139"/>
        <v>0</v>
      </c>
    </row>
    <row r="1267" spans="1:14" ht="15" customHeight="1" x14ac:dyDescent="0.2">
      <c r="A1267" s="152"/>
      <c r="B1267" s="152"/>
      <c r="C1267" s="152"/>
      <c r="D1267" s="152"/>
      <c r="E1267" s="153">
        <f>'2.40-a,b,c,d,e'!E1267</f>
        <v>38614.166666666664</v>
      </c>
      <c r="F1267" s="157">
        <f>'2.40-a,b,c,d,e'!F1267</f>
        <v>67.389999389648395</v>
      </c>
      <c r="G1267" s="157">
        <f>'2.40-a,b,c,d,e'!G1267</f>
        <v>4389.9993896483948</v>
      </c>
      <c r="H1267" s="157">
        <f t="shared" si="133"/>
        <v>12552.617618718785</v>
      </c>
      <c r="I1267" s="157">
        <f t="shared" si="134"/>
        <v>0</v>
      </c>
      <c r="J1267" s="157">
        <f t="shared" si="135"/>
        <v>12552.617618718785</v>
      </c>
      <c r="K1267" s="157">
        <f t="shared" si="136"/>
        <v>4389.9993896483948</v>
      </c>
      <c r="L1267" s="157">
        <f t="shared" si="137"/>
        <v>8162.61822907039</v>
      </c>
      <c r="M1267" s="167">
        <f t="shared" si="138"/>
        <v>0</v>
      </c>
      <c r="N1267" s="167">
        <f t="shared" si="139"/>
        <v>0</v>
      </c>
    </row>
    <row r="1268" spans="1:14" ht="15" customHeight="1" x14ac:dyDescent="0.2">
      <c r="A1268" s="152"/>
      <c r="B1268" s="152"/>
      <c r="C1268" s="152"/>
      <c r="D1268" s="152"/>
      <c r="E1268" s="153">
        <f>'2.40-a,b,c,d,e'!E1268</f>
        <v>38615.166666666664</v>
      </c>
      <c r="F1268" s="157">
        <f>'2.40-a,b,c,d,e'!F1268</f>
        <v>66.230003356933594</v>
      </c>
      <c r="G1268" s="157">
        <f>'2.40-a,b,c,d,e'!G1268</f>
        <v>-1159.996032714801</v>
      </c>
      <c r="H1268" s="157">
        <f t="shared" si="133"/>
        <v>7002.622196355589</v>
      </c>
      <c r="I1268" s="157">
        <f t="shared" si="134"/>
        <v>0</v>
      </c>
      <c r="J1268" s="157">
        <f t="shared" si="135"/>
        <v>7002.622196355589</v>
      </c>
      <c r="K1268" s="157">
        <f t="shared" si="136"/>
        <v>0</v>
      </c>
      <c r="L1268" s="157">
        <f t="shared" si="137"/>
        <v>7002.622196355589</v>
      </c>
      <c r="M1268" s="167">
        <f t="shared" si="138"/>
        <v>0</v>
      </c>
      <c r="N1268" s="167">
        <f t="shared" si="139"/>
        <v>0</v>
      </c>
    </row>
    <row r="1269" spans="1:14" ht="15" customHeight="1" x14ac:dyDescent="0.2">
      <c r="A1269" s="152"/>
      <c r="B1269" s="152"/>
      <c r="C1269" s="152"/>
      <c r="D1269" s="152"/>
      <c r="E1269" s="153">
        <f>'2.40-a,b,c,d,e'!E1269</f>
        <v>38616.166666666664</v>
      </c>
      <c r="F1269" s="157">
        <f>'2.40-a,b,c,d,e'!F1269</f>
        <v>66.800003051757798</v>
      </c>
      <c r="G1269" s="157">
        <f>'2.40-a,b,c,d,e'!G1269</f>
        <v>569.99969482420454</v>
      </c>
      <c r="H1269" s="157">
        <f t="shared" si="133"/>
        <v>7572.6218911797932</v>
      </c>
      <c r="I1269" s="157">
        <f t="shared" si="134"/>
        <v>0</v>
      </c>
      <c r="J1269" s="157">
        <f t="shared" si="135"/>
        <v>7572.6218911797932</v>
      </c>
      <c r="K1269" s="157">
        <f t="shared" si="136"/>
        <v>0</v>
      </c>
      <c r="L1269" s="157">
        <f t="shared" si="137"/>
        <v>7572.6218911797932</v>
      </c>
      <c r="M1269" s="167">
        <f t="shared" si="138"/>
        <v>0</v>
      </c>
      <c r="N1269" s="167">
        <f t="shared" si="139"/>
        <v>0</v>
      </c>
    </row>
    <row r="1270" spans="1:14" ht="15" customHeight="1" x14ac:dyDescent="0.2">
      <c r="A1270" s="152"/>
      <c r="B1270" s="152"/>
      <c r="C1270" s="152"/>
      <c r="D1270" s="152"/>
      <c r="E1270" s="153">
        <f>'2.40-a,b,c,d,e'!E1270</f>
        <v>38617.166666666664</v>
      </c>
      <c r="F1270" s="157">
        <f>'2.40-a,b,c,d,e'!F1270</f>
        <v>66.5</v>
      </c>
      <c r="G1270" s="157">
        <f>'2.40-a,b,c,d,e'!G1270</f>
        <v>-300.00305175779829</v>
      </c>
      <c r="H1270" s="157">
        <f t="shared" si="133"/>
        <v>7272.6188394219953</v>
      </c>
      <c r="I1270" s="157">
        <f t="shared" si="134"/>
        <v>0</v>
      </c>
      <c r="J1270" s="157">
        <f t="shared" si="135"/>
        <v>7272.6188394219953</v>
      </c>
      <c r="K1270" s="157">
        <f t="shared" si="136"/>
        <v>0</v>
      </c>
      <c r="L1270" s="157">
        <f t="shared" si="137"/>
        <v>7272.6188394219953</v>
      </c>
      <c r="M1270" s="167">
        <f t="shared" si="138"/>
        <v>0</v>
      </c>
      <c r="N1270" s="167">
        <f t="shared" si="139"/>
        <v>0</v>
      </c>
    </row>
    <row r="1271" spans="1:14" ht="15" customHeight="1" x14ac:dyDescent="0.2">
      <c r="A1271" s="152"/>
      <c r="B1271" s="152"/>
      <c r="C1271" s="152"/>
      <c r="D1271" s="152"/>
      <c r="E1271" s="153">
        <f>'2.40-a,b,c,d,e'!E1271</f>
        <v>38618.166666666664</v>
      </c>
      <c r="F1271" s="157">
        <f>'2.40-a,b,c,d,e'!F1271</f>
        <v>64.190002441406193</v>
      </c>
      <c r="G1271" s="157">
        <f>'2.40-a,b,c,d,e'!G1271</f>
        <v>-2309.9975585938068</v>
      </c>
      <c r="H1271" s="157">
        <f t="shared" si="133"/>
        <v>4962.6212808281889</v>
      </c>
      <c r="I1271" s="157">
        <f t="shared" si="134"/>
        <v>3199.9969482422011</v>
      </c>
      <c r="J1271" s="157">
        <f t="shared" si="135"/>
        <v>8162.61822907039</v>
      </c>
      <c r="K1271" s="157">
        <f t="shared" si="136"/>
        <v>0</v>
      </c>
      <c r="L1271" s="157">
        <f t="shared" si="137"/>
        <v>8162.61822907039</v>
      </c>
      <c r="M1271" s="167">
        <f t="shared" si="138"/>
        <v>1</v>
      </c>
      <c r="N1271" s="167">
        <f t="shared" si="139"/>
        <v>0</v>
      </c>
    </row>
    <row r="1272" spans="1:14" ht="15" customHeight="1" x14ac:dyDescent="0.2">
      <c r="A1272" s="152"/>
      <c r="B1272" s="152"/>
      <c r="C1272" s="152"/>
      <c r="D1272" s="152"/>
      <c r="E1272" s="153">
        <f>'2.40-a,b,c,d,e'!E1272</f>
        <v>38621.166666666664</v>
      </c>
      <c r="F1272" s="157">
        <f>'2.40-a,b,c,d,e'!F1272</f>
        <v>65.819999694824205</v>
      </c>
      <c r="G1272" s="157">
        <f>'2.40-a,b,c,d,e'!G1272</f>
        <v>1629.9972534180115</v>
      </c>
      <c r="H1272" s="157">
        <f t="shared" si="133"/>
        <v>9792.6154824884015</v>
      </c>
      <c r="I1272" s="157">
        <f t="shared" si="134"/>
        <v>0</v>
      </c>
      <c r="J1272" s="157">
        <f t="shared" si="135"/>
        <v>9792.6154824884015</v>
      </c>
      <c r="K1272" s="157">
        <f t="shared" si="136"/>
        <v>1629.9972534180115</v>
      </c>
      <c r="L1272" s="157">
        <f t="shared" si="137"/>
        <v>8162.61822907039</v>
      </c>
      <c r="M1272" s="167">
        <f t="shared" si="138"/>
        <v>0</v>
      </c>
      <c r="N1272" s="167">
        <f t="shared" si="139"/>
        <v>0</v>
      </c>
    </row>
    <row r="1273" spans="1:14" ht="15" customHeight="1" x14ac:dyDescent="0.2">
      <c r="A1273" s="152"/>
      <c r="B1273" s="152"/>
      <c r="C1273" s="152"/>
      <c r="D1273" s="152"/>
      <c r="E1273" s="153">
        <f>'2.40-a,b,c,d,e'!E1273</f>
        <v>38622.166666666664</v>
      </c>
      <c r="F1273" s="157">
        <f>'2.40-a,b,c,d,e'!F1273</f>
        <v>65.069999694824205</v>
      </c>
      <c r="G1273" s="157">
        <f>'2.40-a,b,c,d,e'!G1273</f>
        <v>-750</v>
      </c>
      <c r="H1273" s="157">
        <f t="shared" si="133"/>
        <v>7412.61822907039</v>
      </c>
      <c r="I1273" s="157">
        <f t="shared" si="134"/>
        <v>0</v>
      </c>
      <c r="J1273" s="157">
        <f t="shared" si="135"/>
        <v>7412.61822907039</v>
      </c>
      <c r="K1273" s="157">
        <f t="shared" si="136"/>
        <v>0</v>
      </c>
      <c r="L1273" s="157">
        <f t="shared" si="137"/>
        <v>7412.61822907039</v>
      </c>
      <c r="M1273" s="167">
        <f t="shared" si="138"/>
        <v>0</v>
      </c>
      <c r="N1273" s="167">
        <f t="shared" si="139"/>
        <v>0</v>
      </c>
    </row>
    <row r="1274" spans="1:14" ht="15" customHeight="1" x14ac:dyDescent="0.2">
      <c r="A1274" s="152"/>
      <c r="B1274" s="152"/>
      <c r="C1274" s="152"/>
      <c r="D1274" s="152"/>
      <c r="E1274" s="153">
        <f>'2.40-a,b,c,d,e'!E1274</f>
        <v>38623.166666666664</v>
      </c>
      <c r="F1274" s="157">
        <f>'2.40-a,b,c,d,e'!F1274</f>
        <v>66.349998474121094</v>
      </c>
      <c r="G1274" s="157">
        <f>'2.40-a,b,c,d,e'!G1274</f>
        <v>1279.9987792968891</v>
      </c>
      <c r="H1274" s="157">
        <f t="shared" si="133"/>
        <v>8692.6170083672787</v>
      </c>
      <c r="I1274" s="157">
        <f t="shared" si="134"/>
        <v>0</v>
      </c>
      <c r="J1274" s="157">
        <f t="shared" si="135"/>
        <v>8692.6170083672787</v>
      </c>
      <c r="K1274" s="157">
        <f t="shared" si="136"/>
        <v>529.99877929688864</v>
      </c>
      <c r="L1274" s="157">
        <f t="shared" si="137"/>
        <v>8162.61822907039</v>
      </c>
      <c r="M1274" s="167">
        <f t="shared" si="138"/>
        <v>0</v>
      </c>
      <c r="N1274" s="167">
        <f t="shared" si="139"/>
        <v>0</v>
      </c>
    </row>
    <row r="1275" spans="1:14" ht="15" customHeight="1" x14ac:dyDescent="0.2">
      <c r="A1275" s="152"/>
      <c r="B1275" s="152"/>
      <c r="C1275" s="152"/>
      <c r="D1275" s="152"/>
      <c r="E1275" s="153">
        <f>'2.40-a,b,c,d,e'!E1275</f>
        <v>38624.166666666664</v>
      </c>
      <c r="F1275" s="157">
        <f>'2.40-a,b,c,d,e'!F1275</f>
        <v>66.790000915527301</v>
      </c>
      <c r="G1275" s="157">
        <f>'2.40-a,b,c,d,e'!G1275</f>
        <v>440.00244140620737</v>
      </c>
      <c r="H1275" s="157">
        <f t="shared" si="133"/>
        <v>8602.6206704765973</v>
      </c>
      <c r="I1275" s="157">
        <f t="shared" si="134"/>
        <v>0</v>
      </c>
      <c r="J1275" s="157">
        <f t="shared" si="135"/>
        <v>8602.6206704765973</v>
      </c>
      <c r="K1275" s="157">
        <f t="shared" si="136"/>
        <v>440.00244140620725</v>
      </c>
      <c r="L1275" s="157">
        <f t="shared" si="137"/>
        <v>8162.61822907039</v>
      </c>
      <c r="M1275" s="167">
        <f t="shared" si="138"/>
        <v>0</v>
      </c>
      <c r="N1275" s="167">
        <f t="shared" si="139"/>
        <v>0</v>
      </c>
    </row>
    <row r="1276" spans="1:14" ht="15" customHeight="1" x14ac:dyDescent="0.2">
      <c r="A1276" s="152"/>
      <c r="B1276" s="152"/>
      <c r="C1276" s="152"/>
      <c r="D1276" s="152"/>
      <c r="E1276" s="153">
        <f>'2.40-a,b,c,d,e'!E1276</f>
        <v>38625.166666666664</v>
      </c>
      <c r="F1276" s="157">
        <f>'2.40-a,b,c,d,e'!F1276</f>
        <v>66.239997863769503</v>
      </c>
      <c r="G1276" s="157">
        <f>'2.40-a,b,c,d,e'!G1276</f>
        <v>-550.00305175779829</v>
      </c>
      <c r="H1276" s="157">
        <f t="shared" si="133"/>
        <v>7612.6151773125921</v>
      </c>
      <c r="I1276" s="157">
        <f t="shared" si="134"/>
        <v>0</v>
      </c>
      <c r="J1276" s="157">
        <f t="shared" si="135"/>
        <v>7612.6151773125921</v>
      </c>
      <c r="K1276" s="157">
        <f t="shared" si="136"/>
        <v>0</v>
      </c>
      <c r="L1276" s="157">
        <f t="shared" si="137"/>
        <v>7612.6151773125921</v>
      </c>
      <c r="M1276" s="167">
        <f t="shared" si="138"/>
        <v>0</v>
      </c>
      <c r="N1276" s="167">
        <f t="shared" si="139"/>
        <v>0</v>
      </c>
    </row>
    <row r="1277" spans="1:14" ht="15" customHeight="1" x14ac:dyDescent="0.2">
      <c r="A1277" s="152"/>
      <c r="B1277" s="152"/>
      <c r="C1277" s="152"/>
      <c r="D1277" s="152"/>
      <c r="E1277" s="153">
        <f>'2.40-a,b,c,d,e'!E1277</f>
        <v>38628.166666666664</v>
      </c>
      <c r="F1277" s="157">
        <f>'2.40-a,b,c,d,e'!F1277</f>
        <v>65.470001220703097</v>
      </c>
      <c r="G1277" s="157">
        <f>'2.40-a,b,c,d,e'!G1277</f>
        <v>-769.99664306640625</v>
      </c>
      <c r="H1277" s="157">
        <f t="shared" si="133"/>
        <v>6842.6185342461858</v>
      </c>
      <c r="I1277" s="157">
        <f t="shared" si="134"/>
        <v>0</v>
      </c>
      <c r="J1277" s="157">
        <f t="shared" si="135"/>
        <v>6842.6185342461858</v>
      </c>
      <c r="K1277" s="157">
        <f t="shared" si="136"/>
        <v>0</v>
      </c>
      <c r="L1277" s="157">
        <f t="shared" si="137"/>
        <v>6842.6185342461858</v>
      </c>
      <c r="M1277" s="167">
        <f t="shared" si="138"/>
        <v>0</v>
      </c>
      <c r="N1277" s="167">
        <f t="shared" si="139"/>
        <v>0</v>
      </c>
    </row>
    <row r="1278" spans="1:14" ht="15" customHeight="1" x14ac:dyDescent="0.2">
      <c r="A1278" s="152"/>
      <c r="B1278" s="152"/>
      <c r="C1278" s="152"/>
      <c r="D1278" s="152"/>
      <c r="E1278" s="153">
        <f>'2.40-a,b,c,d,e'!E1278</f>
        <v>38629.166666666664</v>
      </c>
      <c r="F1278" s="157">
        <f>'2.40-a,b,c,d,e'!F1278</f>
        <v>63.900001525878899</v>
      </c>
      <c r="G1278" s="157">
        <f>'2.40-a,b,c,d,e'!G1278</f>
        <v>-1569.9996948241974</v>
      </c>
      <c r="H1278" s="157">
        <f t="shared" si="133"/>
        <v>5272.618839421988</v>
      </c>
      <c r="I1278" s="157">
        <f t="shared" si="134"/>
        <v>2889.999389648402</v>
      </c>
      <c r="J1278" s="157">
        <f t="shared" si="135"/>
        <v>8162.61822907039</v>
      </c>
      <c r="K1278" s="157">
        <f t="shared" si="136"/>
        <v>0</v>
      </c>
      <c r="L1278" s="157">
        <f t="shared" si="137"/>
        <v>8162.61822907039</v>
      </c>
      <c r="M1278" s="167">
        <f t="shared" si="138"/>
        <v>1</v>
      </c>
      <c r="N1278" s="167">
        <f t="shared" si="139"/>
        <v>0</v>
      </c>
    </row>
    <row r="1279" spans="1:14" ht="15" customHeight="1" x14ac:dyDescent="0.2">
      <c r="A1279" s="152"/>
      <c r="B1279" s="152"/>
      <c r="C1279" s="152"/>
      <c r="D1279" s="152"/>
      <c r="E1279" s="153">
        <f>'2.40-a,b,c,d,e'!E1279</f>
        <v>38630.166666666664</v>
      </c>
      <c r="F1279" s="157">
        <f>'2.40-a,b,c,d,e'!F1279</f>
        <v>62.790000915527301</v>
      </c>
      <c r="G1279" s="157">
        <f>'2.40-a,b,c,d,e'!G1279</f>
        <v>-1110.000610351598</v>
      </c>
      <c r="H1279" s="157">
        <f t="shared" si="133"/>
        <v>7052.6176187187921</v>
      </c>
      <c r="I1279" s="157">
        <f t="shared" si="134"/>
        <v>0</v>
      </c>
      <c r="J1279" s="157">
        <f t="shared" si="135"/>
        <v>7052.6176187187921</v>
      </c>
      <c r="K1279" s="157">
        <f t="shared" si="136"/>
        <v>0</v>
      </c>
      <c r="L1279" s="157">
        <f t="shared" si="137"/>
        <v>7052.6176187187921</v>
      </c>
      <c r="M1279" s="167">
        <f t="shared" si="138"/>
        <v>0</v>
      </c>
      <c r="N1279" s="167">
        <f t="shared" si="139"/>
        <v>0</v>
      </c>
    </row>
    <row r="1280" spans="1:14" ht="15" customHeight="1" x14ac:dyDescent="0.2">
      <c r="A1280" s="152"/>
      <c r="B1280" s="152"/>
      <c r="C1280" s="152"/>
      <c r="D1280" s="152"/>
      <c r="E1280" s="153">
        <f>'2.40-a,b,c,d,e'!E1280</f>
        <v>38631.166666666664</v>
      </c>
      <c r="F1280" s="157">
        <f>'2.40-a,b,c,d,e'!F1280</f>
        <v>61.360000610351499</v>
      </c>
      <c r="G1280" s="157">
        <f>'2.40-a,b,c,d,e'!G1280</f>
        <v>-1430.0003051758026</v>
      </c>
      <c r="H1280" s="157">
        <f t="shared" si="133"/>
        <v>5622.617313542989</v>
      </c>
      <c r="I1280" s="157">
        <f t="shared" si="134"/>
        <v>2540.000915527401</v>
      </c>
      <c r="J1280" s="157">
        <f t="shared" si="135"/>
        <v>8162.61822907039</v>
      </c>
      <c r="K1280" s="157">
        <f t="shared" si="136"/>
        <v>0</v>
      </c>
      <c r="L1280" s="157">
        <f t="shared" si="137"/>
        <v>8162.61822907039</v>
      </c>
      <c r="M1280" s="167">
        <f t="shared" si="138"/>
        <v>1</v>
      </c>
      <c r="N1280" s="167">
        <f t="shared" si="139"/>
        <v>0</v>
      </c>
    </row>
    <row r="1281" spans="1:14" ht="15" customHeight="1" x14ac:dyDescent="0.2">
      <c r="A1281" s="152"/>
      <c r="B1281" s="152"/>
      <c r="C1281" s="152"/>
      <c r="D1281" s="152"/>
      <c r="E1281" s="153">
        <f>'2.40-a,b,c,d,e'!E1281</f>
        <v>38632.166666666664</v>
      </c>
      <c r="F1281" s="157">
        <f>'2.40-a,b,c,d,e'!F1281</f>
        <v>61.840000152587798</v>
      </c>
      <c r="G1281" s="157">
        <f>'2.40-a,b,c,d,e'!G1281</f>
        <v>479.9995422362997</v>
      </c>
      <c r="H1281" s="157">
        <f t="shared" si="133"/>
        <v>8642.61777130669</v>
      </c>
      <c r="I1281" s="157">
        <f t="shared" si="134"/>
        <v>0</v>
      </c>
      <c r="J1281" s="157">
        <f t="shared" si="135"/>
        <v>8642.61777130669</v>
      </c>
      <c r="K1281" s="157">
        <f t="shared" si="136"/>
        <v>479.99954223629993</v>
      </c>
      <c r="L1281" s="157">
        <f t="shared" si="137"/>
        <v>8162.61822907039</v>
      </c>
      <c r="M1281" s="167">
        <f t="shared" si="138"/>
        <v>0</v>
      </c>
      <c r="N1281" s="167">
        <f t="shared" si="139"/>
        <v>0</v>
      </c>
    </row>
    <row r="1282" spans="1:14" ht="15" customHeight="1" x14ac:dyDescent="0.2">
      <c r="A1282" s="152"/>
      <c r="B1282" s="152"/>
      <c r="C1282" s="152"/>
      <c r="D1282" s="152"/>
      <c r="E1282" s="153">
        <f>'2.40-a,b,c,d,e'!E1282</f>
        <v>38635.166666666664</v>
      </c>
      <c r="F1282" s="157">
        <f>'2.40-a,b,c,d,e'!F1282</f>
        <v>61.799999237060497</v>
      </c>
      <c r="G1282" s="157">
        <f>'2.40-a,b,c,d,e'!G1282</f>
        <v>-40.000915527301117</v>
      </c>
      <c r="H1282" s="157">
        <f t="shared" si="133"/>
        <v>8122.617313543089</v>
      </c>
      <c r="I1282" s="157">
        <f t="shared" si="134"/>
        <v>0</v>
      </c>
      <c r="J1282" s="157">
        <f t="shared" si="135"/>
        <v>8122.617313543089</v>
      </c>
      <c r="K1282" s="157">
        <f t="shared" si="136"/>
        <v>0</v>
      </c>
      <c r="L1282" s="157">
        <f t="shared" si="137"/>
        <v>8122.617313543089</v>
      </c>
      <c r="M1282" s="167">
        <f t="shared" si="138"/>
        <v>0</v>
      </c>
      <c r="N1282" s="167">
        <f t="shared" si="139"/>
        <v>0</v>
      </c>
    </row>
    <row r="1283" spans="1:14" ht="15" customHeight="1" x14ac:dyDescent="0.2">
      <c r="A1283" s="152"/>
      <c r="B1283" s="152"/>
      <c r="C1283" s="152"/>
      <c r="D1283" s="152"/>
      <c r="E1283" s="153">
        <f>'2.40-a,b,c,d,e'!E1283</f>
        <v>38636.166666666664</v>
      </c>
      <c r="F1283" s="157">
        <f>'2.40-a,b,c,d,e'!F1283</f>
        <v>63.529998779296797</v>
      </c>
      <c r="G1283" s="157">
        <f>'2.40-a,b,c,d,e'!G1283</f>
        <v>1729.9995422362997</v>
      </c>
      <c r="H1283" s="157">
        <f t="shared" si="133"/>
        <v>9852.6168557793881</v>
      </c>
      <c r="I1283" s="157">
        <f t="shared" si="134"/>
        <v>0</v>
      </c>
      <c r="J1283" s="157">
        <f t="shared" si="135"/>
        <v>9852.6168557793881</v>
      </c>
      <c r="K1283" s="157">
        <f t="shared" si="136"/>
        <v>1689.998626708998</v>
      </c>
      <c r="L1283" s="157">
        <f t="shared" si="137"/>
        <v>8162.61822907039</v>
      </c>
      <c r="M1283" s="167">
        <f t="shared" si="138"/>
        <v>0</v>
      </c>
      <c r="N1283" s="167">
        <f t="shared" si="139"/>
        <v>0</v>
      </c>
    </row>
    <row r="1284" spans="1:14" ht="15" customHeight="1" x14ac:dyDescent="0.2">
      <c r="A1284" s="152"/>
      <c r="B1284" s="152"/>
      <c r="C1284" s="152"/>
      <c r="D1284" s="152"/>
      <c r="E1284" s="153">
        <f>'2.40-a,b,c,d,e'!E1284</f>
        <v>38637.166666666664</v>
      </c>
      <c r="F1284" s="157">
        <f>'2.40-a,b,c,d,e'!F1284</f>
        <v>64.120002746582003</v>
      </c>
      <c r="G1284" s="157">
        <f>'2.40-a,b,c,d,e'!G1284</f>
        <v>590.00396728520604</v>
      </c>
      <c r="H1284" s="157">
        <f t="shared" ref="H1284:H1347" si="140">L1283+G1284</f>
        <v>8752.6221963555963</v>
      </c>
      <c r="I1284" s="157">
        <f t="shared" ref="I1284:I1347" si="141">IF(H1284&lt;$B$13,$B$14-H1284,0)</f>
        <v>0</v>
      </c>
      <c r="J1284" s="157">
        <f t="shared" ref="J1284:J1347" si="142">H1284+I1284</f>
        <v>8752.6221963555963</v>
      </c>
      <c r="K1284" s="157">
        <f t="shared" ref="K1284:K1347" si="143">MAX(J1284-$B$14,0)</f>
        <v>590.00396728520627</v>
      </c>
      <c r="L1284" s="157">
        <f t="shared" ref="L1284:L1347" si="144">J1284-K1284</f>
        <v>8162.61822907039</v>
      </c>
      <c r="M1284" s="167">
        <f t="shared" ref="M1284:M1347" si="145">IF(I1284&gt;0,1,0)</f>
        <v>0</v>
      </c>
      <c r="N1284" s="167">
        <f t="shared" ref="N1284:N1347" si="146">IF(H1284&lt;0,1,0)</f>
        <v>0</v>
      </c>
    </row>
    <row r="1285" spans="1:14" ht="15" customHeight="1" x14ac:dyDescent="0.2">
      <c r="A1285" s="152"/>
      <c r="B1285" s="152"/>
      <c r="C1285" s="152"/>
      <c r="D1285" s="152"/>
      <c r="E1285" s="153">
        <f>'2.40-a,b,c,d,e'!E1285</f>
        <v>38638.166666666664</v>
      </c>
      <c r="F1285" s="157">
        <f>'2.40-a,b,c,d,e'!F1285</f>
        <v>63.080001831054602</v>
      </c>
      <c r="G1285" s="157">
        <f>'2.40-a,b,c,d,e'!G1285</f>
        <v>-1040.0009155274006</v>
      </c>
      <c r="H1285" s="157">
        <f t="shared" si="140"/>
        <v>7122.617313542989</v>
      </c>
      <c r="I1285" s="157">
        <f t="shared" si="141"/>
        <v>0</v>
      </c>
      <c r="J1285" s="157">
        <f t="shared" si="142"/>
        <v>7122.617313542989</v>
      </c>
      <c r="K1285" s="157">
        <f t="shared" si="143"/>
        <v>0</v>
      </c>
      <c r="L1285" s="157">
        <f t="shared" si="144"/>
        <v>7122.617313542989</v>
      </c>
      <c r="M1285" s="167">
        <f t="shared" si="145"/>
        <v>0</v>
      </c>
      <c r="N1285" s="167">
        <f t="shared" si="146"/>
        <v>0</v>
      </c>
    </row>
    <row r="1286" spans="1:14" ht="15" customHeight="1" x14ac:dyDescent="0.2">
      <c r="A1286" s="152"/>
      <c r="B1286" s="152"/>
      <c r="C1286" s="152"/>
      <c r="D1286" s="152"/>
      <c r="E1286" s="153">
        <f>'2.40-a,b,c,d,e'!E1286</f>
        <v>38639.166666666664</v>
      </c>
      <c r="F1286" s="157">
        <f>'2.40-a,b,c,d,e'!F1286</f>
        <v>62.630001068115199</v>
      </c>
      <c r="G1286" s="157">
        <f>'2.40-a,b,c,d,e'!G1286</f>
        <v>-450.00076293940339</v>
      </c>
      <c r="H1286" s="157">
        <f t="shared" si="140"/>
        <v>6672.6165506035859</v>
      </c>
      <c r="I1286" s="157">
        <f t="shared" si="141"/>
        <v>0</v>
      </c>
      <c r="J1286" s="157">
        <f t="shared" si="142"/>
        <v>6672.6165506035859</v>
      </c>
      <c r="K1286" s="157">
        <f t="shared" si="143"/>
        <v>0</v>
      </c>
      <c r="L1286" s="157">
        <f t="shared" si="144"/>
        <v>6672.6165506035859</v>
      </c>
      <c r="M1286" s="167">
        <f t="shared" si="145"/>
        <v>0</v>
      </c>
      <c r="N1286" s="167">
        <f t="shared" si="146"/>
        <v>0</v>
      </c>
    </row>
    <row r="1287" spans="1:14" ht="15" customHeight="1" x14ac:dyDescent="0.2">
      <c r="A1287" s="152"/>
      <c r="B1287" s="152"/>
      <c r="C1287" s="152"/>
      <c r="D1287" s="152"/>
      <c r="E1287" s="153">
        <f>'2.40-a,b,c,d,e'!E1287</f>
        <v>38642.166666666664</v>
      </c>
      <c r="F1287" s="157">
        <f>'2.40-a,b,c,d,e'!F1287</f>
        <v>64.360000610351506</v>
      </c>
      <c r="G1287" s="157">
        <f>'2.40-a,b,c,d,e'!G1287</f>
        <v>1729.9995422363068</v>
      </c>
      <c r="H1287" s="157">
        <f t="shared" si="140"/>
        <v>8402.6160928398931</v>
      </c>
      <c r="I1287" s="157">
        <f t="shared" si="141"/>
        <v>0</v>
      </c>
      <c r="J1287" s="157">
        <f t="shared" si="142"/>
        <v>8402.6160928398931</v>
      </c>
      <c r="K1287" s="157">
        <f t="shared" si="143"/>
        <v>239.99786376950306</v>
      </c>
      <c r="L1287" s="157">
        <f t="shared" si="144"/>
        <v>8162.61822907039</v>
      </c>
      <c r="M1287" s="167">
        <f t="shared" si="145"/>
        <v>0</v>
      </c>
      <c r="N1287" s="167">
        <f t="shared" si="146"/>
        <v>0</v>
      </c>
    </row>
    <row r="1288" spans="1:14" ht="15" customHeight="1" x14ac:dyDescent="0.2">
      <c r="A1288" s="152"/>
      <c r="B1288" s="152"/>
      <c r="C1288" s="152"/>
      <c r="D1288" s="152"/>
      <c r="E1288" s="153">
        <f>'2.40-a,b,c,d,e'!E1288</f>
        <v>38643.166666666664</v>
      </c>
      <c r="F1288" s="157">
        <f>'2.40-a,b,c,d,e'!F1288</f>
        <v>63.200000762939403</v>
      </c>
      <c r="G1288" s="157">
        <f>'2.40-a,b,c,d,e'!G1288</f>
        <v>-1159.9998474121023</v>
      </c>
      <c r="H1288" s="157">
        <f t="shared" si="140"/>
        <v>7002.6183816582879</v>
      </c>
      <c r="I1288" s="157">
        <f t="shared" si="141"/>
        <v>0</v>
      </c>
      <c r="J1288" s="157">
        <f t="shared" si="142"/>
        <v>7002.6183816582879</v>
      </c>
      <c r="K1288" s="157">
        <f t="shared" si="143"/>
        <v>0</v>
      </c>
      <c r="L1288" s="157">
        <f t="shared" si="144"/>
        <v>7002.6183816582879</v>
      </c>
      <c r="M1288" s="167">
        <f t="shared" si="145"/>
        <v>0</v>
      </c>
      <c r="N1288" s="167">
        <f t="shared" si="146"/>
        <v>0</v>
      </c>
    </row>
    <row r="1289" spans="1:14" ht="15" customHeight="1" x14ac:dyDescent="0.2">
      <c r="A1289" s="152"/>
      <c r="B1289" s="152"/>
      <c r="C1289" s="152"/>
      <c r="D1289" s="152"/>
      <c r="E1289" s="153">
        <f>'2.40-a,b,c,d,e'!E1289</f>
        <v>38644.166666666664</v>
      </c>
      <c r="F1289" s="157">
        <f>'2.40-a,b,c,d,e'!F1289</f>
        <v>62.409999847412102</v>
      </c>
      <c r="G1289" s="157">
        <f>'2.40-a,b,c,d,e'!G1289</f>
        <v>-790.00091552730112</v>
      </c>
      <c r="H1289" s="157">
        <f t="shared" si="140"/>
        <v>6212.6174661309869</v>
      </c>
      <c r="I1289" s="157">
        <f t="shared" si="141"/>
        <v>0</v>
      </c>
      <c r="J1289" s="157">
        <f t="shared" si="142"/>
        <v>6212.6174661309869</v>
      </c>
      <c r="K1289" s="157">
        <f t="shared" si="143"/>
        <v>0</v>
      </c>
      <c r="L1289" s="157">
        <f t="shared" si="144"/>
        <v>6212.6174661309869</v>
      </c>
      <c r="M1289" s="167">
        <f t="shared" si="145"/>
        <v>0</v>
      </c>
      <c r="N1289" s="167">
        <f t="shared" si="146"/>
        <v>0</v>
      </c>
    </row>
    <row r="1290" spans="1:14" ht="15" customHeight="1" x14ac:dyDescent="0.2">
      <c r="A1290" s="152"/>
      <c r="B1290" s="152"/>
      <c r="C1290" s="152"/>
      <c r="D1290" s="152"/>
      <c r="E1290" s="153">
        <f>'2.40-a,b,c,d,e'!E1290</f>
        <v>38645.166666666664</v>
      </c>
      <c r="F1290" s="157">
        <f>'2.40-a,b,c,d,e'!F1290</f>
        <v>61.029998779296797</v>
      </c>
      <c r="G1290" s="157">
        <f>'2.40-a,b,c,d,e'!G1290</f>
        <v>-1380.0010681153053</v>
      </c>
      <c r="H1290" s="157">
        <f t="shared" si="140"/>
        <v>4832.6163980156816</v>
      </c>
      <c r="I1290" s="157">
        <f t="shared" si="141"/>
        <v>3330.0018310547084</v>
      </c>
      <c r="J1290" s="157">
        <f t="shared" si="142"/>
        <v>8162.61822907039</v>
      </c>
      <c r="K1290" s="157">
        <f t="shared" si="143"/>
        <v>0</v>
      </c>
      <c r="L1290" s="157">
        <f t="shared" si="144"/>
        <v>8162.61822907039</v>
      </c>
      <c r="M1290" s="167">
        <f t="shared" si="145"/>
        <v>1</v>
      </c>
      <c r="N1290" s="167">
        <f t="shared" si="146"/>
        <v>0</v>
      </c>
    </row>
    <row r="1291" spans="1:14" ht="15" customHeight="1" x14ac:dyDescent="0.2">
      <c r="A1291" s="152"/>
      <c r="B1291" s="152"/>
      <c r="C1291" s="152"/>
      <c r="D1291" s="152"/>
      <c r="E1291" s="153">
        <f>'2.40-a,b,c,d,e'!E1291</f>
        <v>38646.166666666664</v>
      </c>
      <c r="F1291" s="157">
        <f>'2.40-a,b,c,d,e'!F1291</f>
        <v>60.630001068115199</v>
      </c>
      <c r="G1291" s="157">
        <f>'2.40-a,b,c,d,e'!G1291</f>
        <v>-399.99771118159799</v>
      </c>
      <c r="H1291" s="157">
        <f t="shared" si="140"/>
        <v>7762.6205178887922</v>
      </c>
      <c r="I1291" s="157">
        <f t="shared" si="141"/>
        <v>0</v>
      </c>
      <c r="J1291" s="157">
        <f t="shared" si="142"/>
        <v>7762.6205178887922</v>
      </c>
      <c r="K1291" s="157">
        <f t="shared" si="143"/>
        <v>0</v>
      </c>
      <c r="L1291" s="157">
        <f t="shared" si="144"/>
        <v>7762.6205178887922</v>
      </c>
      <c r="M1291" s="167">
        <f t="shared" si="145"/>
        <v>0</v>
      </c>
      <c r="N1291" s="167">
        <f t="shared" si="146"/>
        <v>0</v>
      </c>
    </row>
    <row r="1292" spans="1:14" ht="15" customHeight="1" x14ac:dyDescent="0.2">
      <c r="A1292" s="152"/>
      <c r="B1292" s="152"/>
      <c r="C1292" s="152"/>
      <c r="D1292" s="152"/>
      <c r="E1292" s="153">
        <f>'2.40-a,b,c,d,e'!E1292</f>
        <v>38649.166666666664</v>
      </c>
      <c r="F1292" s="157">
        <f>'2.40-a,b,c,d,e'!F1292</f>
        <v>60.319999694824197</v>
      </c>
      <c r="G1292" s="157">
        <f>'2.40-a,b,c,d,e'!G1292</f>
        <v>-310.00137329100141</v>
      </c>
      <c r="H1292" s="157">
        <f t="shared" si="140"/>
        <v>7452.6191445977911</v>
      </c>
      <c r="I1292" s="157">
        <f t="shared" si="141"/>
        <v>0</v>
      </c>
      <c r="J1292" s="157">
        <f t="shared" si="142"/>
        <v>7452.6191445977911</v>
      </c>
      <c r="K1292" s="157">
        <f t="shared" si="143"/>
        <v>0</v>
      </c>
      <c r="L1292" s="157">
        <f t="shared" si="144"/>
        <v>7452.6191445977911</v>
      </c>
      <c r="M1292" s="167">
        <f t="shared" si="145"/>
        <v>0</v>
      </c>
      <c r="N1292" s="167">
        <f t="shared" si="146"/>
        <v>0</v>
      </c>
    </row>
    <row r="1293" spans="1:14" ht="15" customHeight="1" x14ac:dyDescent="0.2">
      <c r="A1293" s="152"/>
      <c r="B1293" s="152"/>
      <c r="C1293" s="152"/>
      <c r="D1293" s="152"/>
      <c r="E1293" s="153">
        <f>'2.40-a,b,c,d,e'!E1293</f>
        <v>38650.166666666664</v>
      </c>
      <c r="F1293" s="157">
        <f>'2.40-a,b,c,d,e'!F1293</f>
        <v>62.439998626708899</v>
      </c>
      <c r="G1293" s="157">
        <f>'2.40-a,b,c,d,e'!G1293</f>
        <v>2119.9989318847015</v>
      </c>
      <c r="H1293" s="157">
        <f t="shared" si="140"/>
        <v>9572.6180764824931</v>
      </c>
      <c r="I1293" s="157">
        <f t="shared" si="141"/>
        <v>0</v>
      </c>
      <c r="J1293" s="157">
        <f t="shared" si="142"/>
        <v>9572.6180764824931</v>
      </c>
      <c r="K1293" s="157">
        <f t="shared" si="143"/>
        <v>1409.999847412103</v>
      </c>
      <c r="L1293" s="157">
        <f t="shared" si="144"/>
        <v>8162.61822907039</v>
      </c>
      <c r="M1293" s="167">
        <f t="shared" si="145"/>
        <v>0</v>
      </c>
      <c r="N1293" s="167">
        <f t="shared" si="146"/>
        <v>0</v>
      </c>
    </row>
    <row r="1294" spans="1:14" ht="15" customHeight="1" x14ac:dyDescent="0.2">
      <c r="A1294" s="152"/>
      <c r="B1294" s="152"/>
      <c r="C1294" s="152"/>
      <c r="D1294" s="152"/>
      <c r="E1294" s="153">
        <f>'2.40-a,b,c,d,e'!E1294</f>
        <v>38651.166666666664</v>
      </c>
      <c r="F1294" s="157">
        <f>'2.40-a,b,c,d,e'!F1294</f>
        <v>60.659999847412102</v>
      </c>
      <c r="G1294" s="157">
        <f>'2.40-a,b,c,d,e'!G1294</f>
        <v>-1779.9987792967968</v>
      </c>
      <c r="H1294" s="157">
        <f t="shared" si="140"/>
        <v>6382.6194497735933</v>
      </c>
      <c r="I1294" s="157">
        <f t="shared" si="141"/>
        <v>0</v>
      </c>
      <c r="J1294" s="157">
        <f t="shared" si="142"/>
        <v>6382.6194497735933</v>
      </c>
      <c r="K1294" s="157">
        <f t="shared" si="143"/>
        <v>0</v>
      </c>
      <c r="L1294" s="157">
        <f t="shared" si="144"/>
        <v>6382.6194497735933</v>
      </c>
      <c r="M1294" s="167">
        <f t="shared" si="145"/>
        <v>0</v>
      </c>
      <c r="N1294" s="167">
        <f t="shared" si="146"/>
        <v>0</v>
      </c>
    </row>
    <row r="1295" spans="1:14" ht="15" customHeight="1" x14ac:dyDescent="0.2">
      <c r="A1295" s="152"/>
      <c r="B1295" s="152"/>
      <c r="C1295" s="152"/>
      <c r="D1295" s="152"/>
      <c r="E1295" s="153">
        <f>'2.40-a,b,c,d,e'!E1295</f>
        <v>38652.166666666664</v>
      </c>
      <c r="F1295" s="157">
        <f>'2.40-a,b,c,d,e'!F1295</f>
        <v>61.090000152587798</v>
      </c>
      <c r="G1295" s="157">
        <f>'2.40-a,b,c,d,e'!G1295</f>
        <v>430.00030517569598</v>
      </c>
      <c r="H1295" s="157">
        <f t="shared" si="140"/>
        <v>6812.619754949289</v>
      </c>
      <c r="I1295" s="157">
        <f t="shared" si="141"/>
        <v>0</v>
      </c>
      <c r="J1295" s="157">
        <f t="shared" si="142"/>
        <v>6812.619754949289</v>
      </c>
      <c r="K1295" s="157">
        <f t="shared" si="143"/>
        <v>0</v>
      </c>
      <c r="L1295" s="157">
        <f t="shared" si="144"/>
        <v>6812.619754949289</v>
      </c>
      <c r="M1295" s="167">
        <f t="shared" si="145"/>
        <v>0</v>
      </c>
      <c r="N1295" s="167">
        <f t="shared" si="146"/>
        <v>0</v>
      </c>
    </row>
    <row r="1296" spans="1:14" ht="15" customHeight="1" x14ac:dyDescent="0.2">
      <c r="A1296" s="152"/>
      <c r="B1296" s="152"/>
      <c r="C1296" s="152"/>
      <c r="D1296" s="152"/>
      <c r="E1296" s="153">
        <f>'2.40-a,b,c,d,e'!E1296</f>
        <v>38653.166666666664</v>
      </c>
      <c r="F1296" s="157">
        <f>'2.40-a,b,c,d,e'!F1296</f>
        <v>61.220001220703097</v>
      </c>
      <c r="G1296" s="157">
        <f>'2.40-a,b,c,d,e'!G1296</f>
        <v>130.00106811529832</v>
      </c>
      <c r="H1296" s="157">
        <f t="shared" si="140"/>
        <v>6942.6208230645871</v>
      </c>
      <c r="I1296" s="157">
        <f t="shared" si="141"/>
        <v>0</v>
      </c>
      <c r="J1296" s="157">
        <f t="shared" si="142"/>
        <v>6942.6208230645871</v>
      </c>
      <c r="K1296" s="157">
        <f t="shared" si="143"/>
        <v>0</v>
      </c>
      <c r="L1296" s="157">
        <f t="shared" si="144"/>
        <v>6942.6208230645871</v>
      </c>
      <c r="M1296" s="167">
        <f t="shared" si="145"/>
        <v>0</v>
      </c>
      <c r="N1296" s="167">
        <f t="shared" si="146"/>
        <v>0</v>
      </c>
    </row>
    <row r="1297" spans="1:14" ht="15" customHeight="1" x14ac:dyDescent="0.2">
      <c r="A1297" s="152"/>
      <c r="B1297" s="152"/>
      <c r="C1297" s="152"/>
      <c r="D1297" s="152"/>
      <c r="E1297" s="153">
        <f>'2.40-a,b,c,d,e'!E1297</f>
        <v>38656.208333333336</v>
      </c>
      <c r="F1297" s="157">
        <f>'2.40-a,b,c,d,e'!F1297</f>
        <v>59.759998321533203</v>
      </c>
      <c r="G1297" s="157">
        <f>'2.40-a,b,c,d,e'!G1297</f>
        <v>-1460.0028991698935</v>
      </c>
      <c r="H1297" s="157">
        <f t="shared" si="140"/>
        <v>5482.6179238946934</v>
      </c>
      <c r="I1297" s="157">
        <f t="shared" si="141"/>
        <v>2680.0003051756967</v>
      </c>
      <c r="J1297" s="157">
        <f t="shared" si="142"/>
        <v>8162.61822907039</v>
      </c>
      <c r="K1297" s="157">
        <f t="shared" si="143"/>
        <v>0</v>
      </c>
      <c r="L1297" s="157">
        <f t="shared" si="144"/>
        <v>8162.61822907039</v>
      </c>
      <c r="M1297" s="167">
        <f t="shared" si="145"/>
        <v>1</v>
      </c>
      <c r="N1297" s="167">
        <f t="shared" si="146"/>
        <v>0</v>
      </c>
    </row>
    <row r="1298" spans="1:14" ht="15" customHeight="1" x14ac:dyDescent="0.2">
      <c r="A1298" s="152"/>
      <c r="B1298" s="152"/>
      <c r="C1298" s="152"/>
      <c r="D1298" s="152"/>
      <c r="E1298" s="153">
        <f>'2.40-a,b,c,d,e'!E1298</f>
        <v>38657.208333333336</v>
      </c>
      <c r="F1298" s="157">
        <f>'2.40-a,b,c,d,e'!F1298</f>
        <v>59.849998474121001</v>
      </c>
      <c r="G1298" s="157">
        <f>'2.40-a,b,c,d,e'!G1298</f>
        <v>90.000152587798254</v>
      </c>
      <c r="H1298" s="157">
        <f t="shared" si="140"/>
        <v>8252.6183816581888</v>
      </c>
      <c r="I1298" s="157">
        <f t="shared" si="141"/>
        <v>0</v>
      </c>
      <c r="J1298" s="157">
        <f t="shared" si="142"/>
        <v>8252.6183816581888</v>
      </c>
      <c r="K1298" s="157">
        <f t="shared" si="143"/>
        <v>90.000152587798766</v>
      </c>
      <c r="L1298" s="157">
        <f t="shared" si="144"/>
        <v>8162.61822907039</v>
      </c>
      <c r="M1298" s="167">
        <f t="shared" si="145"/>
        <v>0</v>
      </c>
      <c r="N1298" s="167">
        <f t="shared" si="146"/>
        <v>0</v>
      </c>
    </row>
    <row r="1299" spans="1:14" ht="15" customHeight="1" x14ac:dyDescent="0.2">
      <c r="A1299" s="152"/>
      <c r="B1299" s="152"/>
      <c r="C1299" s="152"/>
      <c r="D1299" s="152"/>
      <c r="E1299" s="153">
        <f>'2.40-a,b,c,d,e'!E1299</f>
        <v>38658.208333333336</v>
      </c>
      <c r="F1299" s="157">
        <f>'2.40-a,b,c,d,e'!F1299</f>
        <v>59.75</v>
      </c>
      <c r="G1299" s="157">
        <f>'2.40-a,b,c,d,e'!G1299</f>
        <v>-99.998474121001379</v>
      </c>
      <c r="H1299" s="157">
        <f t="shared" si="140"/>
        <v>8062.6197549493891</v>
      </c>
      <c r="I1299" s="157">
        <f t="shared" si="141"/>
        <v>0</v>
      </c>
      <c r="J1299" s="157">
        <f t="shared" si="142"/>
        <v>8062.6197549493891</v>
      </c>
      <c r="K1299" s="157">
        <f t="shared" si="143"/>
        <v>0</v>
      </c>
      <c r="L1299" s="157">
        <f t="shared" si="144"/>
        <v>8062.6197549493891</v>
      </c>
      <c r="M1299" s="167">
        <f t="shared" si="145"/>
        <v>0</v>
      </c>
      <c r="N1299" s="167">
        <f t="shared" si="146"/>
        <v>0</v>
      </c>
    </row>
    <row r="1300" spans="1:14" ht="15" customHeight="1" x14ac:dyDescent="0.2">
      <c r="A1300" s="152"/>
      <c r="B1300" s="152"/>
      <c r="C1300" s="152"/>
      <c r="D1300" s="152"/>
      <c r="E1300" s="153">
        <f>'2.40-a,b,c,d,e'!E1300</f>
        <v>38659.208333333336</v>
      </c>
      <c r="F1300" s="157">
        <f>'2.40-a,b,c,d,e'!F1300</f>
        <v>61.779998779296797</v>
      </c>
      <c r="G1300" s="157">
        <f>'2.40-a,b,c,d,e'!G1300</f>
        <v>2029.9987792967968</v>
      </c>
      <c r="H1300" s="157">
        <f t="shared" si="140"/>
        <v>10092.618534246187</v>
      </c>
      <c r="I1300" s="157">
        <f t="shared" si="141"/>
        <v>0</v>
      </c>
      <c r="J1300" s="157">
        <f t="shared" si="142"/>
        <v>10092.618534246187</v>
      </c>
      <c r="K1300" s="157">
        <f t="shared" si="143"/>
        <v>1930.0003051757967</v>
      </c>
      <c r="L1300" s="157">
        <f t="shared" si="144"/>
        <v>8162.61822907039</v>
      </c>
      <c r="M1300" s="167">
        <f t="shared" si="145"/>
        <v>0</v>
      </c>
      <c r="N1300" s="167">
        <f t="shared" si="146"/>
        <v>0</v>
      </c>
    </row>
    <row r="1301" spans="1:14" ht="15" customHeight="1" x14ac:dyDescent="0.2">
      <c r="A1301" s="152"/>
      <c r="B1301" s="152"/>
      <c r="C1301" s="152"/>
      <c r="D1301" s="152"/>
      <c r="E1301" s="153">
        <f>'2.40-a,b,c,d,e'!E1301</f>
        <v>38660.208333333336</v>
      </c>
      <c r="F1301" s="157">
        <f>'2.40-a,b,c,d,e'!F1301</f>
        <v>60.580001831054602</v>
      </c>
      <c r="G1301" s="157">
        <f>'2.40-a,b,c,d,e'!G1301</f>
        <v>-1199.9969482421945</v>
      </c>
      <c r="H1301" s="157">
        <f t="shared" si="140"/>
        <v>6962.6212808281953</v>
      </c>
      <c r="I1301" s="157">
        <f t="shared" si="141"/>
        <v>0</v>
      </c>
      <c r="J1301" s="157">
        <f t="shared" si="142"/>
        <v>6962.6212808281953</v>
      </c>
      <c r="K1301" s="157">
        <f t="shared" si="143"/>
        <v>0</v>
      </c>
      <c r="L1301" s="157">
        <f t="shared" si="144"/>
        <v>6962.6212808281953</v>
      </c>
      <c r="M1301" s="167">
        <f t="shared" si="145"/>
        <v>0</v>
      </c>
      <c r="N1301" s="167">
        <f t="shared" si="146"/>
        <v>0</v>
      </c>
    </row>
    <row r="1302" spans="1:14" ht="15" customHeight="1" x14ac:dyDescent="0.2">
      <c r="A1302" s="152"/>
      <c r="B1302" s="152"/>
      <c r="C1302" s="152"/>
      <c r="D1302" s="152"/>
      <c r="E1302" s="153">
        <f>'2.40-a,b,c,d,e'!E1302</f>
        <v>38663.208333333336</v>
      </c>
      <c r="F1302" s="157">
        <f>'2.40-a,b,c,d,e'!F1302</f>
        <v>59.470001220703097</v>
      </c>
      <c r="G1302" s="157">
        <f>'2.40-a,b,c,d,e'!G1302</f>
        <v>-1110.0006103515057</v>
      </c>
      <c r="H1302" s="157">
        <f t="shared" si="140"/>
        <v>5852.6206704766901</v>
      </c>
      <c r="I1302" s="157">
        <f t="shared" si="141"/>
        <v>2309.9975585937</v>
      </c>
      <c r="J1302" s="157">
        <f t="shared" si="142"/>
        <v>8162.61822907039</v>
      </c>
      <c r="K1302" s="157">
        <f t="shared" si="143"/>
        <v>0</v>
      </c>
      <c r="L1302" s="157">
        <f t="shared" si="144"/>
        <v>8162.61822907039</v>
      </c>
      <c r="M1302" s="167">
        <f t="shared" si="145"/>
        <v>1</v>
      </c>
      <c r="N1302" s="167">
        <f t="shared" si="146"/>
        <v>0</v>
      </c>
    </row>
    <row r="1303" spans="1:14" ht="15" customHeight="1" x14ac:dyDescent="0.2">
      <c r="A1303" s="152"/>
      <c r="B1303" s="152"/>
      <c r="C1303" s="152"/>
      <c r="D1303" s="152"/>
      <c r="E1303" s="153">
        <f>'2.40-a,b,c,d,e'!E1303</f>
        <v>38664.208333333336</v>
      </c>
      <c r="F1303" s="157">
        <f>'2.40-a,b,c,d,e'!F1303</f>
        <v>59.709999084472599</v>
      </c>
      <c r="G1303" s="157">
        <f>'2.40-a,b,c,d,e'!G1303</f>
        <v>239.99786376950283</v>
      </c>
      <c r="H1303" s="157">
        <f t="shared" si="140"/>
        <v>8402.6160928398931</v>
      </c>
      <c r="I1303" s="157">
        <f t="shared" si="141"/>
        <v>0</v>
      </c>
      <c r="J1303" s="157">
        <f t="shared" si="142"/>
        <v>8402.6160928398931</v>
      </c>
      <c r="K1303" s="157">
        <f t="shared" si="143"/>
        <v>239.99786376950306</v>
      </c>
      <c r="L1303" s="157">
        <f t="shared" si="144"/>
        <v>8162.61822907039</v>
      </c>
      <c r="M1303" s="167">
        <f t="shared" si="145"/>
        <v>0</v>
      </c>
      <c r="N1303" s="167">
        <f t="shared" si="146"/>
        <v>0</v>
      </c>
    </row>
    <row r="1304" spans="1:14" ht="15" customHeight="1" x14ac:dyDescent="0.2">
      <c r="A1304" s="152"/>
      <c r="B1304" s="152"/>
      <c r="C1304" s="152"/>
      <c r="D1304" s="152"/>
      <c r="E1304" s="153">
        <f>'2.40-a,b,c,d,e'!E1304</f>
        <v>38665.208333333336</v>
      </c>
      <c r="F1304" s="157">
        <f>'2.40-a,b,c,d,e'!F1304</f>
        <v>58.930000305175703</v>
      </c>
      <c r="G1304" s="157">
        <f>'2.40-a,b,c,d,e'!G1304</f>
        <v>-779.99877929689637</v>
      </c>
      <c r="H1304" s="157">
        <f t="shared" si="140"/>
        <v>7382.6194497734941</v>
      </c>
      <c r="I1304" s="157">
        <f t="shared" si="141"/>
        <v>0</v>
      </c>
      <c r="J1304" s="157">
        <f t="shared" si="142"/>
        <v>7382.6194497734941</v>
      </c>
      <c r="K1304" s="157">
        <f t="shared" si="143"/>
        <v>0</v>
      </c>
      <c r="L1304" s="157">
        <f t="shared" si="144"/>
        <v>7382.6194497734941</v>
      </c>
      <c r="M1304" s="167">
        <f t="shared" si="145"/>
        <v>0</v>
      </c>
      <c r="N1304" s="167">
        <f t="shared" si="146"/>
        <v>0</v>
      </c>
    </row>
    <row r="1305" spans="1:14" ht="15" customHeight="1" x14ac:dyDescent="0.2">
      <c r="A1305" s="152"/>
      <c r="B1305" s="152"/>
      <c r="C1305" s="152"/>
      <c r="D1305" s="152"/>
      <c r="E1305" s="153">
        <f>'2.40-a,b,c,d,e'!E1305</f>
        <v>38666.208333333336</v>
      </c>
      <c r="F1305" s="157">
        <f>'2.40-a,b,c,d,e'!F1305</f>
        <v>57.799999237060497</v>
      </c>
      <c r="G1305" s="157">
        <f>'2.40-a,b,c,d,e'!G1305</f>
        <v>-1130.001068115206</v>
      </c>
      <c r="H1305" s="157">
        <f t="shared" si="140"/>
        <v>6252.6183816582879</v>
      </c>
      <c r="I1305" s="157">
        <f t="shared" si="141"/>
        <v>0</v>
      </c>
      <c r="J1305" s="157">
        <f t="shared" si="142"/>
        <v>6252.6183816582879</v>
      </c>
      <c r="K1305" s="157">
        <f t="shared" si="143"/>
        <v>0</v>
      </c>
      <c r="L1305" s="157">
        <f t="shared" si="144"/>
        <v>6252.6183816582879</v>
      </c>
      <c r="M1305" s="167">
        <f t="shared" si="145"/>
        <v>0</v>
      </c>
      <c r="N1305" s="167">
        <f t="shared" si="146"/>
        <v>0</v>
      </c>
    </row>
    <row r="1306" spans="1:14" ht="15" customHeight="1" x14ac:dyDescent="0.2">
      <c r="A1306" s="152"/>
      <c r="B1306" s="152"/>
      <c r="C1306" s="152"/>
      <c r="D1306" s="152"/>
      <c r="E1306" s="153">
        <f>'2.40-a,b,c,d,e'!E1306</f>
        <v>38667.208333333336</v>
      </c>
      <c r="F1306" s="157">
        <f>'2.40-a,b,c,d,e'!F1306</f>
        <v>57.529998779296797</v>
      </c>
      <c r="G1306" s="157">
        <f>'2.40-a,b,c,d,e'!G1306</f>
        <v>-270.0004577637003</v>
      </c>
      <c r="H1306" s="157">
        <f t="shared" si="140"/>
        <v>5982.6179238945879</v>
      </c>
      <c r="I1306" s="157">
        <f t="shared" si="141"/>
        <v>2180.0003051758022</v>
      </c>
      <c r="J1306" s="157">
        <f t="shared" si="142"/>
        <v>8162.61822907039</v>
      </c>
      <c r="K1306" s="157">
        <f t="shared" si="143"/>
        <v>0</v>
      </c>
      <c r="L1306" s="157">
        <f t="shared" si="144"/>
        <v>8162.61822907039</v>
      </c>
      <c r="M1306" s="167">
        <f t="shared" si="145"/>
        <v>1</v>
      </c>
      <c r="N1306" s="167">
        <f t="shared" si="146"/>
        <v>0</v>
      </c>
    </row>
    <row r="1307" spans="1:14" ht="15" customHeight="1" x14ac:dyDescent="0.2">
      <c r="A1307" s="152"/>
      <c r="B1307" s="152"/>
      <c r="C1307" s="152"/>
      <c r="D1307" s="152"/>
      <c r="E1307" s="153">
        <f>'2.40-a,b,c,d,e'!E1307</f>
        <v>38670.208333333336</v>
      </c>
      <c r="F1307" s="157">
        <f>'2.40-a,b,c,d,e'!F1307</f>
        <v>57.689998626708899</v>
      </c>
      <c r="G1307" s="157">
        <f>'2.40-a,b,c,d,e'!G1307</f>
        <v>159.99984741210227</v>
      </c>
      <c r="H1307" s="157">
        <f t="shared" si="140"/>
        <v>8322.6180764824931</v>
      </c>
      <c r="I1307" s="157">
        <f t="shared" si="141"/>
        <v>0</v>
      </c>
      <c r="J1307" s="157">
        <f t="shared" si="142"/>
        <v>8322.6180764824931</v>
      </c>
      <c r="K1307" s="157">
        <f t="shared" si="143"/>
        <v>159.99984741210301</v>
      </c>
      <c r="L1307" s="157">
        <f t="shared" si="144"/>
        <v>8162.61822907039</v>
      </c>
      <c r="M1307" s="167">
        <f t="shared" si="145"/>
        <v>0</v>
      </c>
      <c r="N1307" s="167">
        <f t="shared" si="146"/>
        <v>0</v>
      </c>
    </row>
    <row r="1308" spans="1:14" ht="15" customHeight="1" x14ac:dyDescent="0.2">
      <c r="A1308" s="152"/>
      <c r="B1308" s="152"/>
      <c r="C1308" s="152"/>
      <c r="D1308" s="152"/>
      <c r="E1308" s="153">
        <f>'2.40-a,b,c,d,e'!E1308</f>
        <v>38671.208333333336</v>
      </c>
      <c r="F1308" s="157">
        <f>'2.40-a,b,c,d,e'!F1308</f>
        <v>56.9799995422363</v>
      </c>
      <c r="G1308" s="157">
        <f>'2.40-a,b,c,d,e'!G1308</f>
        <v>-709.99908447259941</v>
      </c>
      <c r="H1308" s="157">
        <f t="shared" si="140"/>
        <v>7452.6191445977911</v>
      </c>
      <c r="I1308" s="157">
        <f t="shared" si="141"/>
        <v>0</v>
      </c>
      <c r="J1308" s="157">
        <f t="shared" si="142"/>
        <v>7452.6191445977911</v>
      </c>
      <c r="K1308" s="157">
        <f t="shared" si="143"/>
        <v>0</v>
      </c>
      <c r="L1308" s="157">
        <f t="shared" si="144"/>
        <v>7452.6191445977911</v>
      </c>
      <c r="M1308" s="167">
        <f t="shared" si="145"/>
        <v>0</v>
      </c>
      <c r="N1308" s="167">
        <f t="shared" si="146"/>
        <v>0</v>
      </c>
    </row>
    <row r="1309" spans="1:14" ht="15" customHeight="1" x14ac:dyDescent="0.2">
      <c r="A1309" s="152"/>
      <c r="B1309" s="152"/>
      <c r="C1309" s="152"/>
      <c r="D1309" s="152"/>
      <c r="E1309" s="153">
        <f>'2.40-a,b,c,d,e'!E1309</f>
        <v>38672.208333333336</v>
      </c>
      <c r="F1309" s="157">
        <f>'2.40-a,b,c,d,e'!F1309</f>
        <v>57.880001068115199</v>
      </c>
      <c r="G1309" s="157">
        <f>'2.40-a,b,c,d,e'!G1309</f>
        <v>900.0015258788992</v>
      </c>
      <c r="H1309" s="157">
        <f t="shared" si="140"/>
        <v>8352.6206704766901</v>
      </c>
      <c r="I1309" s="157">
        <f t="shared" si="141"/>
        <v>0</v>
      </c>
      <c r="J1309" s="157">
        <f t="shared" si="142"/>
        <v>8352.6206704766901</v>
      </c>
      <c r="K1309" s="157">
        <f t="shared" si="143"/>
        <v>190.00244140630002</v>
      </c>
      <c r="L1309" s="157">
        <f t="shared" si="144"/>
        <v>8162.61822907039</v>
      </c>
      <c r="M1309" s="167">
        <f t="shared" si="145"/>
        <v>0</v>
      </c>
      <c r="N1309" s="167">
        <f t="shared" si="146"/>
        <v>0</v>
      </c>
    </row>
    <row r="1310" spans="1:14" ht="15" customHeight="1" x14ac:dyDescent="0.2">
      <c r="A1310" s="152"/>
      <c r="B1310" s="152"/>
      <c r="C1310" s="152"/>
      <c r="D1310" s="152"/>
      <c r="E1310" s="153">
        <f>'2.40-a,b,c,d,e'!E1310</f>
        <v>38673.208333333336</v>
      </c>
      <c r="F1310" s="157">
        <f>'2.40-a,b,c,d,e'!F1310</f>
        <v>56.330001831054602</v>
      </c>
      <c r="G1310" s="157">
        <f>'2.40-a,b,c,d,e'!G1310</f>
        <v>-1549.9992370605967</v>
      </c>
      <c r="H1310" s="157">
        <f t="shared" si="140"/>
        <v>6612.6189920097931</v>
      </c>
      <c r="I1310" s="157">
        <f t="shared" si="141"/>
        <v>0</v>
      </c>
      <c r="J1310" s="157">
        <f t="shared" si="142"/>
        <v>6612.6189920097931</v>
      </c>
      <c r="K1310" s="157">
        <f t="shared" si="143"/>
        <v>0</v>
      </c>
      <c r="L1310" s="157">
        <f t="shared" si="144"/>
        <v>6612.6189920097931</v>
      </c>
      <c r="M1310" s="167">
        <f t="shared" si="145"/>
        <v>0</v>
      </c>
      <c r="N1310" s="167">
        <f t="shared" si="146"/>
        <v>0</v>
      </c>
    </row>
    <row r="1311" spans="1:14" ht="15" customHeight="1" x14ac:dyDescent="0.2">
      <c r="A1311" s="152"/>
      <c r="B1311" s="152"/>
      <c r="C1311" s="152"/>
      <c r="D1311" s="152"/>
      <c r="E1311" s="153">
        <f>'2.40-a,b,c,d,e'!E1311</f>
        <v>38674.208333333336</v>
      </c>
      <c r="F1311" s="157">
        <f>'2.40-a,b,c,d,e'!F1311</f>
        <v>56.139999389648402</v>
      </c>
      <c r="G1311" s="157">
        <f>'2.40-a,b,c,d,e'!G1311</f>
        <v>-190.00244140620026</v>
      </c>
      <c r="H1311" s="157">
        <f t="shared" si="140"/>
        <v>6422.6165506035932</v>
      </c>
      <c r="I1311" s="157">
        <f t="shared" si="141"/>
        <v>0</v>
      </c>
      <c r="J1311" s="157">
        <f t="shared" si="142"/>
        <v>6422.6165506035932</v>
      </c>
      <c r="K1311" s="157">
        <f t="shared" si="143"/>
        <v>0</v>
      </c>
      <c r="L1311" s="157">
        <f t="shared" si="144"/>
        <v>6422.6165506035932</v>
      </c>
      <c r="M1311" s="167">
        <f t="shared" si="145"/>
        <v>0</v>
      </c>
      <c r="N1311" s="167">
        <f t="shared" si="146"/>
        <v>0</v>
      </c>
    </row>
    <row r="1312" spans="1:14" ht="15" customHeight="1" x14ac:dyDescent="0.2">
      <c r="A1312" s="152"/>
      <c r="B1312" s="152"/>
      <c r="C1312" s="152"/>
      <c r="D1312" s="152"/>
      <c r="E1312" s="153">
        <f>'2.40-a,b,c,d,e'!E1312</f>
        <v>38677.208333333336</v>
      </c>
      <c r="F1312" s="157">
        <f>'2.40-a,b,c,d,e'!F1312</f>
        <v>57.700000762939403</v>
      </c>
      <c r="G1312" s="157">
        <f>'2.40-a,b,c,d,e'!G1312</f>
        <v>1560.0013732910015</v>
      </c>
      <c r="H1312" s="157">
        <f t="shared" si="140"/>
        <v>7982.6179238945952</v>
      </c>
      <c r="I1312" s="157">
        <f t="shared" si="141"/>
        <v>0</v>
      </c>
      <c r="J1312" s="157">
        <f t="shared" si="142"/>
        <v>7982.6179238945952</v>
      </c>
      <c r="K1312" s="157">
        <f t="shared" si="143"/>
        <v>0</v>
      </c>
      <c r="L1312" s="157">
        <f t="shared" si="144"/>
        <v>7982.6179238945952</v>
      </c>
      <c r="M1312" s="167">
        <f t="shared" si="145"/>
        <v>0</v>
      </c>
      <c r="N1312" s="167">
        <f t="shared" si="146"/>
        <v>0</v>
      </c>
    </row>
    <row r="1313" spans="1:14" ht="15" customHeight="1" x14ac:dyDescent="0.2">
      <c r="A1313" s="152"/>
      <c r="B1313" s="152"/>
      <c r="C1313" s="152"/>
      <c r="D1313" s="152"/>
      <c r="E1313" s="153">
        <f>'2.40-a,b,c,d,e'!E1313</f>
        <v>38678.208333333336</v>
      </c>
      <c r="F1313" s="157">
        <f>'2.40-a,b,c,d,e'!F1313</f>
        <v>58.840000152587798</v>
      </c>
      <c r="G1313" s="157">
        <f>'2.40-a,b,c,d,e'!G1313</f>
        <v>1139.9993896483948</v>
      </c>
      <c r="H1313" s="157">
        <f t="shared" si="140"/>
        <v>9122.617313542989</v>
      </c>
      <c r="I1313" s="157">
        <f t="shared" si="141"/>
        <v>0</v>
      </c>
      <c r="J1313" s="157">
        <f t="shared" si="142"/>
        <v>9122.617313542989</v>
      </c>
      <c r="K1313" s="157">
        <f t="shared" si="143"/>
        <v>959.99908447259895</v>
      </c>
      <c r="L1313" s="157">
        <f t="shared" si="144"/>
        <v>8162.61822907039</v>
      </c>
      <c r="M1313" s="167">
        <f t="shared" si="145"/>
        <v>0</v>
      </c>
      <c r="N1313" s="167">
        <f t="shared" si="146"/>
        <v>0</v>
      </c>
    </row>
    <row r="1314" spans="1:14" ht="15" customHeight="1" x14ac:dyDescent="0.2">
      <c r="A1314" s="152"/>
      <c r="B1314" s="152"/>
      <c r="C1314" s="152"/>
      <c r="D1314" s="152"/>
      <c r="E1314" s="153">
        <f>'2.40-a,b,c,d,e'!E1314</f>
        <v>38679.208333333336</v>
      </c>
      <c r="F1314" s="157">
        <f>'2.40-a,b,c,d,e'!F1314</f>
        <v>58.709999084472599</v>
      </c>
      <c r="G1314" s="157">
        <f>'2.40-a,b,c,d,e'!G1314</f>
        <v>-130.00106811519885</v>
      </c>
      <c r="H1314" s="157">
        <f t="shared" si="140"/>
        <v>8032.6171609551911</v>
      </c>
      <c r="I1314" s="157">
        <f t="shared" si="141"/>
        <v>0</v>
      </c>
      <c r="J1314" s="157">
        <f t="shared" si="142"/>
        <v>8032.6171609551911</v>
      </c>
      <c r="K1314" s="157">
        <f t="shared" si="143"/>
        <v>0</v>
      </c>
      <c r="L1314" s="157">
        <f t="shared" si="144"/>
        <v>8032.6171609551911</v>
      </c>
      <c r="M1314" s="167">
        <f t="shared" si="145"/>
        <v>0</v>
      </c>
      <c r="N1314" s="167">
        <f t="shared" si="146"/>
        <v>0</v>
      </c>
    </row>
    <row r="1315" spans="1:14" ht="15" customHeight="1" x14ac:dyDescent="0.2">
      <c r="A1315" s="152"/>
      <c r="B1315" s="152"/>
      <c r="C1315" s="152"/>
      <c r="D1315" s="152"/>
      <c r="E1315" s="153">
        <f>'2.40-a,b,c,d,e'!E1315</f>
        <v>38684.208333333336</v>
      </c>
      <c r="F1315" s="157">
        <f>'2.40-a,b,c,d,e'!F1315</f>
        <v>57.360000610351499</v>
      </c>
      <c r="G1315" s="157">
        <f>'2.40-a,b,c,d,e'!G1315</f>
        <v>-1349.9984741211008</v>
      </c>
      <c r="H1315" s="157">
        <f t="shared" si="140"/>
        <v>6682.6186868340901</v>
      </c>
      <c r="I1315" s="157">
        <f t="shared" si="141"/>
        <v>0</v>
      </c>
      <c r="J1315" s="157">
        <f t="shared" si="142"/>
        <v>6682.6186868340901</v>
      </c>
      <c r="K1315" s="157">
        <f t="shared" si="143"/>
        <v>0</v>
      </c>
      <c r="L1315" s="157">
        <f t="shared" si="144"/>
        <v>6682.6186868340901</v>
      </c>
      <c r="M1315" s="167">
        <f t="shared" si="145"/>
        <v>0</v>
      </c>
      <c r="N1315" s="167">
        <f t="shared" si="146"/>
        <v>0</v>
      </c>
    </row>
    <row r="1316" spans="1:14" ht="15" customHeight="1" x14ac:dyDescent="0.2">
      <c r="A1316" s="152"/>
      <c r="B1316" s="152"/>
      <c r="C1316" s="152"/>
      <c r="D1316" s="152"/>
      <c r="E1316" s="153">
        <f>'2.40-a,b,c,d,e'!E1316</f>
        <v>38685.208333333336</v>
      </c>
      <c r="F1316" s="157">
        <f>'2.40-a,b,c,d,e'!F1316</f>
        <v>56.5</v>
      </c>
      <c r="G1316" s="157">
        <f>'2.40-a,b,c,d,e'!G1316</f>
        <v>-860.00061035149861</v>
      </c>
      <c r="H1316" s="157">
        <f t="shared" si="140"/>
        <v>5822.6180764825913</v>
      </c>
      <c r="I1316" s="157">
        <f t="shared" si="141"/>
        <v>2340.0001525877988</v>
      </c>
      <c r="J1316" s="157">
        <f t="shared" si="142"/>
        <v>8162.61822907039</v>
      </c>
      <c r="K1316" s="157">
        <f t="shared" si="143"/>
        <v>0</v>
      </c>
      <c r="L1316" s="157">
        <f t="shared" si="144"/>
        <v>8162.61822907039</v>
      </c>
      <c r="M1316" s="167">
        <f t="shared" si="145"/>
        <v>1</v>
      </c>
      <c r="N1316" s="167">
        <f t="shared" si="146"/>
        <v>0</v>
      </c>
    </row>
    <row r="1317" spans="1:14" ht="15" customHeight="1" x14ac:dyDescent="0.2">
      <c r="A1317" s="152"/>
      <c r="B1317" s="152"/>
      <c r="C1317" s="152"/>
      <c r="D1317" s="152"/>
      <c r="E1317" s="153">
        <f>'2.40-a,b,c,d,e'!E1317</f>
        <v>38686.208333333336</v>
      </c>
      <c r="F1317" s="157">
        <f>'2.40-a,b,c,d,e'!F1317</f>
        <v>57.319999694824197</v>
      </c>
      <c r="G1317" s="157">
        <f>'2.40-a,b,c,d,e'!G1317</f>
        <v>819.99969482419738</v>
      </c>
      <c r="H1317" s="157">
        <f t="shared" si="140"/>
        <v>8982.6179238945879</v>
      </c>
      <c r="I1317" s="157">
        <f t="shared" si="141"/>
        <v>0</v>
      </c>
      <c r="J1317" s="157">
        <f t="shared" si="142"/>
        <v>8982.6179238945879</v>
      </c>
      <c r="K1317" s="157">
        <f t="shared" si="143"/>
        <v>819.99969482419783</v>
      </c>
      <c r="L1317" s="157">
        <f t="shared" si="144"/>
        <v>8162.61822907039</v>
      </c>
      <c r="M1317" s="167">
        <f t="shared" si="145"/>
        <v>0</v>
      </c>
      <c r="N1317" s="167">
        <f t="shared" si="146"/>
        <v>0</v>
      </c>
    </row>
    <row r="1318" spans="1:14" ht="15" customHeight="1" x14ac:dyDescent="0.2">
      <c r="A1318" s="152"/>
      <c r="B1318" s="152"/>
      <c r="C1318" s="152"/>
      <c r="D1318" s="152"/>
      <c r="E1318" s="153">
        <f>'2.40-a,b,c,d,e'!E1318</f>
        <v>38687.208333333336</v>
      </c>
      <c r="F1318" s="157">
        <f>'2.40-a,b,c,d,e'!F1318</f>
        <v>58.470001220703097</v>
      </c>
      <c r="G1318" s="157">
        <f>'2.40-a,b,c,d,e'!G1318</f>
        <v>1150.0015258788992</v>
      </c>
      <c r="H1318" s="157">
        <f t="shared" si="140"/>
        <v>9312.6197549492899</v>
      </c>
      <c r="I1318" s="157">
        <f t="shared" si="141"/>
        <v>0</v>
      </c>
      <c r="J1318" s="157">
        <f t="shared" si="142"/>
        <v>9312.6197549492899</v>
      </c>
      <c r="K1318" s="157">
        <f t="shared" si="143"/>
        <v>1150.0015258788999</v>
      </c>
      <c r="L1318" s="157">
        <f t="shared" si="144"/>
        <v>8162.61822907039</v>
      </c>
      <c r="M1318" s="167">
        <f t="shared" si="145"/>
        <v>0</v>
      </c>
      <c r="N1318" s="167">
        <f t="shared" si="146"/>
        <v>0</v>
      </c>
    </row>
    <row r="1319" spans="1:14" ht="15" customHeight="1" x14ac:dyDescent="0.2">
      <c r="A1319" s="152"/>
      <c r="B1319" s="152"/>
      <c r="C1319" s="152"/>
      <c r="D1319" s="152"/>
      <c r="E1319" s="153">
        <f>'2.40-a,b,c,d,e'!E1319</f>
        <v>38688.208333333336</v>
      </c>
      <c r="F1319" s="157">
        <f>'2.40-a,b,c,d,e'!F1319</f>
        <v>59.319999694824197</v>
      </c>
      <c r="G1319" s="157">
        <f>'2.40-a,b,c,d,e'!G1319</f>
        <v>849.9984741211008</v>
      </c>
      <c r="H1319" s="157">
        <f t="shared" si="140"/>
        <v>9012.6167031914902</v>
      </c>
      <c r="I1319" s="157">
        <f t="shared" si="141"/>
        <v>0</v>
      </c>
      <c r="J1319" s="157">
        <f t="shared" si="142"/>
        <v>9012.6167031914902</v>
      </c>
      <c r="K1319" s="157">
        <f t="shared" si="143"/>
        <v>849.99847412110012</v>
      </c>
      <c r="L1319" s="157">
        <f t="shared" si="144"/>
        <v>8162.61822907039</v>
      </c>
      <c r="M1319" s="167">
        <f t="shared" si="145"/>
        <v>0</v>
      </c>
      <c r="N1319" s="167">
        <f t="shared" si="146"/>
        <v>0</v>
      </c>
    </row>
    <row r="1320" spans="1:14" ht="15" customHeight="1" x14ac:dyDescent="0.2">
      <c r="A1320" s="152"/>
      <c r="B1320" s="152"/>
      <c r="C1320" s="152"/>
      <c r="D1320" s="152"/>
      <c r="E1320" s="153">
        <f>'2.40-a,b,c,d,e'!E1320</f>
        <v>38691.208333333336</v>
      </c>
      <c r="F1320" s="157">
        <f>'2.40-a,b,c,d,e'!F1320</f>
        <v>59.909999847412102</v>
      </c>
      <c r="G1320" s="157">
        <f>'2.40-a,b,c,d,e'!G1320</f>
        <v>590.00015258790484</v>
      </c>
      <c r="H1320" s="157">
        <f t="shared" si="140"/>
        <v>8752.6183816582943</v>
      </c>
      <c r="I1320" s="157">
        <f t="shared" si="141"/>
        <v>0</v>
      </c>
      <c r="J1320" s="157">
        <f t="shared" si="142"/>
        <v>8752.6183816582943</v>
      </c>
      <c r="K1320" s="157">
        <f t="shared" si="143"/>
        <v>590.00015258790427</v>
      </c>
      <c r="L1320" s="157">
        <f t="shared" si="144"/>
        <v>8162.61822907039</v>
      </c>
      <c r="M1320" s="167">
        <f t="shared" si="145"/>
        <v>0</v>
      </c>
      <c r="N1320" s="167">
        <f t="shared" si="146"/>
        <v>0</v>
      </c>
    </row>
    <row r="1321" spans="1:14" ht="15" customHeight="1" x14ac:dyDescent="0.2">
      <c r="A1321" s="152"/>
      <c r="B1321" s="152"/>
      <c r="C1321" s="152"/>
      <c r="D1321" s="152"/>
      <c r="E1321" s="153">
        <f>'2.40-a,b,c,d,e'!E1321</f>
        <v>38692.208333333336</v>
      </c>
      <c r="F1321" s="157">
        <f>'2.40-a,b,c,d,e'!F1321</f>
        <v>59.939998626708899</v>
      </c>
      <c r="G1321" s="157">
        <f>'2.40-a,b,c,d,e'!G1321</f>
        <v>29.99877929679684</v>
      </c>
      <c r="H1321" s="157">
        <f t="shared" si="140"/>
        <v>8192.6170083671877</v>
      </c>
      <c r="I1321" s="157">
        <f t="shared" si="141"/>
        <v>0</v>
      </c>
      <c r="J1321" s="157">
        <f t="shared" si="142"/>
        <v>8192.6170083671877</v>
      </c>
      <c r="K1321" s="157">
        <f t="shared" si="143"/>
        <v>29.998779296797693</v>
      </c>
      <c r="L1321" s="157">
        <f t="shared" si="144"/>
        <v>8162.61822907039</v>
      </c>
      <c r="M1321" s="167">
        <f t="shared" si="145"/>
        <v>0</v>
      </c>
      <c r="N1321" s="167">
        <f t="shared" si="146"/>
        <v>0</v>
      </c>
    </row>
    <row r="1322" spans="1:14" ht="15" customHeight="1" x14ac:dyDescent="0.2">
      <c r="A1322" s="152"/>
      <c r="B1322" s="152"/>
      <c r="C1322" s="152"/>
      <c r="D1322" s="152"/>
      <c r="E1322" s="153">
        <f>'2.40-a,b,c,d,e'!E1322</f>
        <v>38693.208333333336</v>
      </c>
      <c r="F1322" s="157">
        <f>'2.40-a,b,c,d,e'!F1322</f>
        <v>59.209999084472599</v>
      </c>
      <c r="G1322" s="157">
        <f>'2.40-a,b,c,d,e'!G1322</f>
        <v>-729.9995422362997</v>
      </c>
      <c r="H1322" s="157">
        <f t="shared" si="140"/>
        <v>7432.6186868340901</v>
      </c>
      <c r="I1322" s="157">
        <f t="shared" si="141"/>
        <v>0</v>
      </c>
      <c r="J1322" s="157">
        <f t="shared" si="142"/>
        <v>7432.6186868340901</v>
      </c>
      <c r="K1322" s="157">
        <f t="shared" si="143"/>
        <v>0</v>
      </c>
      <c r="L1322" s="157">
        <f t="shared" si="144"/>
        <v>7432.6186868340901</v>
      </c>
      <c r="M1322" s="167">
        <f t="shared" si="145"/>
        <v>0</v>
      </c>
      <c r="N1322" s="167">
        <f t="shared" si="146"/>
        <v>0</v>
      </c>
    </row>
    <row r="1323" spans="1:14" ht="15" customHeight="1" x14ac:dyDescent="0.2">
      <c r="A1323" s="152"/>
      <c r="B1323" s="152"/>
      <c r="C1323" s="152"/>
      <c r="D1323" s="152"/>
      <c r="E1323" s="153">
        <f>'2.40-a,b,c,d,e'!E1323</f>
        <v>38694.208333333336</v>
      </c>
      <c r="F1323" s="157">
        <f>'2.40-a,b,c,d,e'!F1323</f>
        <v>60.659999847412102</v>
      </c>
      <c r="G1323" s="157">
        <f>'2.40-a,b,c,d,e'!G1323</f>
        <v>1450.0007629395029</v>
      </c>
      <c r="H1323" s="157">
        <f t="shared" si="140"/>
        <v>8882.6194497735924</v>
      </c>
      <c r="I1323" s="157">
        <f t="shared" si="141"/>
        <v>0</v>
      </c>
      <c r="J1323" s="157">
        <f t="shared" si="142"/>
        <v>8882.6194497735924</v>
      </c>
      <c r="K1323" s="157">
        <f t="shared" si="143"/>
        <v>720.00122070320231</v>
      </c>
      <c r="L1323" s="157">
        <f t="shared" si="144"/>
        <v>8162.61822907039</v>
      </c>
      <c r="M1323" s="167">
        <f t="shared" si="145"/>
        <v>0</v>
      </c>
      <c r="N1323" s="167">
        <f t="shared" si="146"/>
        <v>0</v>
      </c>
    </row>
    <row r="1324" spans="1:14" ht="15" customHeight="1" x14ac:dyDescent="0.2">
      <c r="A1324" s="152"/>
      <c r="B1324" s="152"/>
      <c r="C1324" s="152"/>
      <c r="D1324" s="152"/>
      <c r="E1324" s="153">
        <f>'2.40-a,b,c,d,e'!E1324</f>
        <v>38695.208333333336</v>
      </c>
      <c r="F1324" s="157">
        <f>'2.40-a,b,c,d,e'!F1324</f>
        <v>59.389999389648402</v>
      </c>
      <c r="G1324" s="157">
        <f>'2.40-a,b,c,d,e'!G1324</f>
        <v>-1270.0004577637003</v>
      </c>
      <c r="H1324" s="157">
        <f t="shared" si="140"/>
        <v>6892.61777130669</v>
      </c>
      <c r="I1324" s="157">
        <f t="shared" si="141"/>
        <v>0</v>
      </c>
      <c r="J1324" s="157">
        <f t="shared" si="142"/>
        <v>6892.61777130669</v>
      </c>
      <c r="K1324" s="157">
        <f t="shared" si="143"/>
        <v>0</v>
      </c>
      <c r="L1324" s="157">
        <f t="shared" si="144"/>
        <v>6892.61777130669</v>
      </c>
      <c r="M1324" s="167">
        <f t="shared" si="145"/>
        <v>0</v>
      </c>
      <c r="N1324" s="167">
        <f t="shared" si="146"/>
        <v>0</v>
      </c>
    </row>
    <row r="1325" spans="1:14" ht="15" customHeight="1" x14ac:dyDescent="0.2">
      <c r="A1325" s="152"/>
      <c r="B1325" s="152"/>
      <c r="C1325" s="152"/>
      <c r="D1325" s="152"/>
      <c r="E1325" s="153">
        <f>'2.40-a,b,c,d,e'!E1325</f>
        <v>38698.208333333336</v>
      </c>
      <c r="F1325" s="157">
        <f>'2.40-a,b,c,d,e'!F1325</f>
        <v>61.299999237060497</v>
      </c>
      <c r="G1325" s="157">
        <f>'2.40-a,b,c,d,e'!G1325</f>
        <v>1909.9998474120953</v>
      </c>
      <c r="H1325" s="157">
        <f t="shared" si="140"/>
        <v>8802.6176187187848</v>
      </c>
      <c r="I1325" s="157">
        <f t="shared" si="141"/>
        <v>0</v>
      </c>
      <c r="J1325" s="157">
        <f t="shared" si="142"/>
        <v>8802.6176187187848</v>
      </c>
      <c r="K1325" s="157">
        <f t="shared" si="143"/>
        <v>639.99938964839475</v>
      </c>
      <c r="L1325" s="157">
        <f t="shared" si="144"/>
        <v>8162.61822907039</v>
      </c>
      <c r="M1325" s="167">
        <f t="shared" si="145"/>
        <v>0</v>
      </c>
      <c r="N1325" s="167">
        <f t="shared" si="146"/>
        <v>0</v>
      </c>
    </row>
    <row r="1326" spans="1:14" ht="15" customHeight="1" x14ac:dyDescent="0.2">
      <c r="A1326" s="152"/>
      <c r="B1326" s="152"/>
      <c r="C1326" s="152"/>
      <c r="D1326" s="152"/>
      <c r="E1326" s="153">
        <f>'2.40-a,b,c,d,e'!E1326</f>
        <v>38699.208333333336</v>
      </c>
      <c r="F1326" s="157">
        <f>'2.40-a,b,c,d,e'!F1326</f>
        <v>61.369998931884702</v>
      </c>
      <c r="G1326" s="157">
        <f>'2.40-a,b,c,d,e'!G1326</f>
        <v>69.999694824204539</v>
      </c>
      <c r="H1326" s="157">
        <f t="shared" si="140"/>
        <v>8232.6179238945952</v>
      </c>
      <c r="I1326" s="157">
        <f t="shared" si="141"/>
        <v>0</v>
      </c>
      <c r="J1326" s="157">
        <f t="shared" si="142"/>
        <v>8232.6179238945952</v>
      </c>
      <c r="K1326" s="157">
        <f t="shared" si="143"/>
        <v>69.999694824205108</v>
      </c>
      <c r="L1326" s="157">
        <f t="shared" si="144"/>
        <v>8162.61822907039</v>
      </c>
      <c r="M1326" s="167">
        <f t="shared" si="145"/>
        <v>0</v>
      </c>
      <c r="N1326" s="167">
        <f t="shared" si="146"/>
        <v>0</v>
      </c>
    </row>
    <row r="1327" spans="1:14" ht="15" customHeight="1" x14ac:dyDescent="0.2">
      <c r="A1327" s="152"/>
      <c r="B1327" s="152"/>
      <c r="C1327" s="152"/>
      <c r="D1327" s="152"/>
      <c r="E1327" s="153">
        <f>'2.40-a,b,c,d,e'!E1327</f>
        <v>38700.208333333336</v>
      </c>
      <c r="F1327" s="157">
        <f>'2.40-a,b,c,d,e'!F1327</f>
        <v>60.849998474121001</v>
      </c>
      <c r="G1327" s="157">
        <f>'2.40-a,b,c,d,e'!G1327</f>
        <v>-520.0004577637003</v>
      </c>
      <c r="H1327" s="157">
        <f t="shared" si="140"/>
        <v>7642.61777130669</v>
      </c>
      <c r="I1327" s="157">
        <f t="shared" si="141"/>
        <v>0</v>
      </c>
      <c r="J1327" s="157">
        <f t="shared" si="142"/>
        <v>7642.61777130669</v>
      </c>
      <c r="K1327" s="157">
        <f t="shared" si="143"/>
        <v>0</v>
      </c>
      <c r="L1327" s="157">
        <f t="shared" si="144"/>
        <v>7642.61777130669</v>
      </c>
      <c r="M1327" s="167">
        <f t="shared" si="145"/>
        <v>0</v>
      </c>
      <c r="N1327" s="167">
        <f t="shared" si="146"/>
        <v>0</v>
      </c>
    </row>
    <row r="1328" spans="1:14" ht="15" customHeight="1" x14ac:dyDescent="0.2">
      <c r="A1328" s="152"/>
      <c r="B1328" s="152"/>
      <c r="C1328" s="152"/>
      <c r="D1328" s="152"/>
      <c r="E1328" s="153">
        <f>'2.40-a,b,c,d,e'!E1328</f>
        <v>38701.208333333336</v>
      </c>
      <c r="F1328" s="157">
        <f>'2.40-a,b,c,d,e'!F1328</f>
        <v>59.990001678466797</v>
      </c>
      <c r="G1328" s="157">
        <f>'2.40-a,b,c,d,e'!G1328</f>
        <v>-859.99679565420456</v>
      </c>
      <c r="H1328" s="157">
        <f t="shared" si="140"/>
        <v>6782.6209756524859</v>
      </c>
      <c r="I1328" s="157">
        <f t="shared" si="141"/>
        <v>0</v>
      </c>
      <c r="J1328" s="157">
        <f t="shared" si="142"/>
        <v>6782.6209756524859</v>
      </c>
      <c r="K1328" s="157">
        <f t="shared" si="143"/>
        <v>0</v>
      </c>
      <c r="L1328" s="157">
        <f t="shared" si="144"/>
        <v>6782.6209756524859</v>
      </c>
      <c r="M1328" s="167">
        <f t="shared" si="145"/>
        <v>0</v>
      </c>
      <c r="N1328" s="167">
        <f t="shared" si="146"/>
        <v>0</v>
      </c>
    </row>
    <row r="1329" spans="1:14" ht="15" customHeight="1" x14ac:dyDescent="0.2">
      <c r="A1329" s="152"/>
      <c r="B1329" s="152"/>
      <c r="C1329" s="152"/>
      <c r="D1329" s="152"/>
      <c r="E1329" s="153">
        <f>'2.40-a,b,c,d,e'!E1329</f>
        <v>38702.208333333336</v>
      </c>
      <c r="F1329" s="157">
        <f>'2.40-a,b,c,d,e'!F1329</f>
        <v>58.060001373291001</v>
      </c>
      <c r="G1329" s="157">
        <f>'2.40-a,b,c,d,e'!G1329</f>
        <v>-1930.0003051757953</v>
      </c>
      <c r="H1329" s="157">
        <f t="shared" si="140"/>
        <v>4852.6206704766901</v>
      </c>
      <c r="I1329" s="157">
        <f t="shared" si="141"/>
        <v>3309.9975585937</v>
      </c>
      <c r="J1329" s="157">
        <f t="shared" si="142"/>
        <v>8162.61822907039</v>
      </c>
      <c r="K1329" s="157">
        <f t="shared" si="143"/>
        <v>0</v>
      </c>
      <c r="L1329" s="157">
        <f t="shared" si="144"/>
        <v>8162.61822907039</v>
      </c>
      <c r="M1329" s="167">
        <f t="shared" si="145"/>
        <v>1</v>
      </c>
      <c r="N1329" s="167">
        <f t="shared" si="146"/>
        <v>0</v>
      </c>
    </row>
    <row r="1330" spans="1:14" ht="15" customHeight="1" x14ac:dyDescent="0.2">
      <c r="A1330" s="152"/>
      <c r="B1330" s="152"/>
      <c r="C1330" s="152"/>
      <c r="D1330" s="152"/>
      <c r="E1330" s="153">
        <f>'2.40-a,b,c,d,e'!E1330</f>
        <v>38705.208333333336</v>
      </c>
      <c r="F1330" s="157">
        <f>'2.40-a,b,c,d,e'!F1330</f>
        <v>57.330001831054602</v>
      </c>
      <c r="G1330" s="157">
        <f>'2.40-a,b,c,d,e'!G1330</f>
        <v>-729.99954223639918</v>
      </c>
      <c r="H1330" s="157">
        <f t="shared" si="140"/>
        <v>7432.618686833991</v>
      </c>
      <c r="I1330" s="157">
        <f t="shared" si="141"/>
        <v>0</v>
      </c>
      <c r="J1330" s="157">
        <f t="shared" si="142"/>
        <v>7432.618686833991</v>
      </c>
      <c r="K1330" s="157">
        <f t="shared" si="143"/>
        <v>0</v>
      </c>
      <c r="L1330" s="157">
        <f t="shared" si="144"/>
        <v>7432.618686833991</v>
      </c>
      <c r="M1330" s="167">
        <f t="shared" si="145"/>
        <v>0</v>
      </c>
      <c r="N1330" s="167">
        <f t="shared" si="146"/>
        <v>0</v>
      </c>
    </row>
    <row r="1331" spans="1:14" ht="15" customHeight="1" x14ac:dyDescent="0.2">
      <c r="A1331" s="152"/>
      <c r="B1331" s="152"/>
      <c r="C1331" s="152"/>
      <c r="D1331" s="152"/>
      <c r="E1331" s="153">
        <f>'2.40-a,b,c,d,e'!E1331</f>
        <v>38706.208333333336</v>
      </c>
      <c r="F1331" s="157">
        <f>'2.40-a,b,c,d,e'!F1331</f>
        <v>57.9799995422363</v>
      </c>
      <c r="G1331" s="157">
        <f>'2.40-a,b,c,d,e'!G1331</f>
        <v>649.99771118169747</v>
      </c>
      <c r="H1331" s="157">
        <f t="shared" si="140"/>
        <v>8082.6163980156889</v>
      </c>
      <c r="I1331" s="157">
        <f t="shared" si="141"/>
        <v>0</v>
      </c>
      <c r="J1331" s="157">
        <f t="shared" si="142"/>
        <v>8082.6163980156889</v>
      </c>
      <c r="K1331" s="157">
        <f t="shared" si="143"/>
        <v>0</v>
      </c>
      <c r="L1331" s="157">
        <f t="shared" si="144"/>
        <v>8082.6163980156889</v>
      </c>
      <c r="M1331" s="167">
        <f t="shared" si="145"/>
        <v>0</v>
      </c>
      <c r="N1331" s="167">
        <f t="shared" si="146"/>
        <v>0</v>
      </c>
    </row>
    <row r="1332" spans="1:14" ht="15" customHeight="1" x14ac:dyDescent="0.2">
      <c r="A1332" s="152"/>
      <c r="B1332" s="152"/>
      <c r="C1332" s="152"/>
      <c r="D1332" s="152"/>
      <c r="E1332" s="153">
        <f>'2.40-a,b,c,d,e'!E1332</f>
        <v>38707.208333333336</v>
      </c>
      <c r="F1332" s="157">
        <f>'2.40-a,b,c,d,e'!F1332</f>
        <v>58.560001373291001</v>
      </c>
      <c r="G1332" s="157">
        <f>'2.40-a,b,c,d,e'!G1332</f>
        <v>580.00183105470171</v>
      </c>
      <c r="H1332" s="157">
        <f t="shared" si="140"/>
        <v>8662.618229070391</v>
      </c>
      <c r="I1332" s="157">
        <f t="shared" si="141"/>
        <v>0</v>
      </c>
      <c r="J1332" s="157">
        <f t="shared" si="142"/>
        <v>8662.618229070391</v>
      </c>
      <c r="K1332" s="157">
        <f t="shared" si="143"/>
        <v>500.00000000000091</v>
      </c>
      <c r="L1332" s="157">
        <f t="shared" si="144"/>
        <v>8162.61822907039</v>
      </c>
      <c r="M1332" s="167">
        <f t="shared" si="145"/>
        <v>0</v>
      </c>
      <c r="N1332" s="167">
        <f t="shared" si="146"/>
        <v>0</v>
      </c>
    </row>
    <row r="1333" spans="1:14" ht="15" customHeight="1" x14ac:dyDescent="0.2">
      <c r="A1333" s="152"/>
      <c r="B1333" s="152"/>
      <c r="C1333" s="152"/>
      <c r="D1333" s="152"/>
      <c r="E1333" s="153">
        <f>'2.40-a,b,c,d,e'!E1333</f>
        <v>38708.208333333336</v>
      </c>
      <c r="F1333" s="157">
        <f>'2.40-a,b,c,d,e'!F1333</f>
        <v>58.279998779296797</v>
      </c>
      <c r="G1333" s="157">
        <f>'2.40-a,b,c,d,e'!G1333</f>
        <v>-280.00259399420457</v>
      </c>
      <c r="H1333" s="157">
        <f t="shared" si="140"/>
        <v>7882.6156350761858</v>
      </c>
      <c r="I1333" s="157">
        <f t="shared" si="141"/>
        <v>0</v>
      </c>
      <c r="J1333" s="157">
        <f t="shared" si="142"/>
        <v>7882.6156350761858</v>
      </c>
      <c r="K1333" s="157">
        <f t="shared" si="143"/>
        <v>0</v>
      </c>
      <c r="L1333" s="157">
        <f t="shared" si="144"/>
        <v>7882.6156350761858</v>
      </c>
      <c r="M1333" s="167">
        <f t="shared" si="145"/>
        <v>0</v>
      </c>
      <c r="N1333" s="167">
        <f t="shared" si="146"/>
        <v>0</v>
      </c>
    </row>
    <row r="1334" spans="1:14" ht="15" customHeight="1" x14ac:dyDescent="0.2">
      <c r="A1334" s="152"/>
      <c r="B1334" s="152"/>
      <c r="C1334" s="152"/>
      <c r="D1334" s="152"/>
      <c r="E1334" s="153">
        <f>'2.40-a,b,c,d,e'!E1334</f>
        <v>38709.208333333336</v>
      </c>
      <c r="F1334" s="157">
        <f>'2.40-a,b,c,d,e'!F1334</f>
        <v>58.430000305175703</v>
      </c>
      <c r="G1334" s="157">
        <f>'2.40-a,b,c,d,e'!G1334</f>
        <v>150.00152587890625</v>
      </c>
      <c r="H1334" s="157">
        <f t="shared" si="140"/>
        <v>8032.617160955092</v>
      </c>
      <c r="I1334" s="157">
        <f t="shared" si="141"/>
        <v>0</v>
      </c>
      <c r="J1334" s="157">
        <f t="shared" si="142"/>
        <v>8032.617160955092</v>
      </c>
      <c r="K1334" s="157">
        <f t="shared" si="143"/>
        <v>0</v>
      </c>
      <c r="L1334" s="157">
        <f t="shared" si="144"/>
        <v>8032.617160955092</v>
      </c>
      <c r="M1334" s="167">
        <f t="shared" si="145"/>
        <v>0</v>
      </c>
      <c r="N1334" s="167">
        <f t="shared" si="146"/>
        <v>0</v>
      </c>
    </row>
    <row r="1335" spans="1:14" ht="15" customHeight="1" x14ac:dyDescent="0.2">
      <c r="A1335" s="152"/>
      <c r="B1335" s="152"/>
      <c r="C1335" s="152"/>
      <c r="D1335" s="152"/>
      <c r="E1335" s="153">
        <f>'2.40-a,b,c,d,e'!E1335</f>
        <v>38713.208333333336</v>
      </c>
      <c r="F1335" s="157">
        <f>'2.40-a,b,c,d,e'!F1335</f>
        <v>58.159999847412102</v>
      </c>
      <c r="G1335" s="157">
        <f>'2.40-a,b,c,d,e'!G1335</f>
        <v>-270.00045776360082</v>
      </c>
      <c r="H1335" s="157">
        <f t="shared" si="140"/>
        <v>7762.6167031914911</v>
      </c>
      <c r="I1335" s="157">
        <f t="shared" si="141"/>
        <v>0</v>
      </c>
      <c r="J1335" s="157">
        <f t="shared" si="142"/>
        <v>7762.6167031914911</v>
      </c>
      <c r="K1335" s="157">
        <f t="shared" si="143"/>
        <v>0</v>
      </c>
      <c r="L1335" s="157">
        <f t="shared" si="144"/>
        <v>7762.6167031914911</v>
      </c>
      <c r="M1335" s="167">
        <f t="shared" si="145"/>
        <v>0</v>
      </c>
      <c r="N1335" s="167">
        <f t="shared" si="146"/>
        <v>0</v>
      </c>
    </row>
    <row r="1336" spans="1:14" ht="15" customHeight="1" x14ac:dyDescent="0.2">
      <c r="A1336" s="152"/>
      <c r="B1336" s="152"/>
      <c r="C1336" s="152"/>
      <c r="D1336" s="152"/>
      <c r="E1336" s="153">
        <f>'2.40-a,b,c,d,e'!E1336</f>
        <v>38714.208333333336</v>
      </c>
      <c r="F1336" s="157">
        <f>'2.40-a,b,c,d,e'!F1336</f>
        <v>59.819999694824197</v>
      </c>
      <c r="G1336" s="157">
        <f>'2.40-a,b,c,d,e'!G1336</f>
        <v>1659.9998474120953</v>
      </c>
      <c r="H1336" s="157">
        <f t="shared" si="140"/>
        <v>9422.6165506035868</v>
      </c>
      <c r="I1336" s="157">
        <f t="shared" si="141"/>
        <v>0</v>
      </c>
      <c r="J1336" s="157">
        <f t="shared" si="142"/>
        <v>9422.6165506035868</v>
      </c>
      <c r="K1336" s="157">
        <f t="shared" si="143"/>
        <v>1259.9983215331968</v>
      </c>
      <c r="L1336" s="157">
        <f t="shared" si="144"/>
        <v>8162.61822907039</v>
      </c>
      <c r="M1336" s="167">
        <f t="shared" si="145"/>
        <v>0</v>
      </c>
      <c r="N1336" s="167">
        <f t="shared" si="146"/>
        <v>0</v>
      </c>
    </row>
    <row r="1337" spans="1:14" ht="15" customHeight="1" x14ac:dyDescent="0.2">
      <c r="A1337" s="152"/>
      <c r="B1337" s="152"/>
      <c r="C1337" s="152"/>
      <c r="D1337" s="152"/>
      <c r="E1337" s="153">
        <f>'2.40-a,b,c,d,e'!E1337</f>
        <v>38715.208333333336</v>
      </c>
      <c r="F1337" s="157">
        <f>'2.40-a,b,c,d,e'!F1337</f>
        <v>60.319999694824197</v>
      </c>
      <c r="G1337" s="157">
        <f>'2.40-a,b,c,d,e'!G1337</f>
        <v>500</v>
      </c>
      <c r="H1337" s="157">
        <f t="shared" si="140"/>
        <v>8662.618229070391</v>
      </c>
      <c r="I1337" s="157">
        <f t="shared" si="141"/>
        <v>0</v>
      </c>
      <c r="J1337" s="157">
        <f t="shared" si="142"/>
        <v>8662.618229070391</v>
      </c>
      <c r="K1337" s="157">
        <f t="shared" si="143"/>
        <v>500.00000000000091</v>
      </c>
      <c r="L1337" s="157">
        <f t="shared" si="144"/>
        <v>8162.61822907039</v>
      </c>
      <c r="M1337" s="167">
        <f t="shared" si="145"/>
        <v>0</v>
      </c>
      <c r="N1337" s="167">
        <f t="shared" si="146"/>
        <v>0</v>
      </c>
    </row>
    <row r="1338" spans="1:14" ht="15" customHeight="1" x14ac:dyDescent="0.2">
      <c r="A1338" s="152"/>
      <c r="B1338" s="152"/>
      <c r="C1338" s="152"/>
      <c r="D1338" s="152"/>
      <c r="E1338" s="153">
        <f>'2.40-a,b,c,d,e'!E1338</f>
        <v>38716.208333333336</v>
      </c>
      <c r="F1338" s="157">
        <f>'2.40-a,b,c,d,e'!F1338</f>
        <v>61.040000915527301</v>
      </c>
      <c r="G1338" s="157">
        <f>'2.40-a,b,c,d,e'!G1338</f>
        <v>720.00122070310363</v>
      </c>
      <c r="H1338" s="157">
        <f t="shared" si="140"/>
        <v>8882.6194497734941</v>
      </c>
      <c r="I1338" s="157">
        <f t="shared" si="141"/>
        <v>0</v>
      </c>
      <c r="J1338" s="157">
        <f t="shared" si="142"/>
        <v>8882.6194497734941</v>
      </c>
      <c r="K1338" s="157">
        <f t="shared" si="143"/>
        <v>720.00122070310408</v>
      </c>
      <c r="L1338" s="157">
        <f t="shared" si="144"/>
        <v>8162.61822907039</v>
      </c>
      <c r="M1338" s="167">
        <f t="shared" si="145"/>
        <v>0</v>
      </c>
      <c r="N1338" s="167">
        <f t="shared" si="146"/>
        <v>0</v>
      </c>
    </row>
    <row r="1339" spans="1:14" ht="15" customHeight="1" x14ac:dyDescent="0.2">
      <c r="A1339" s="152"/>
      <c r="B1339" s="152"/>
      <c r="C1339" s="152"/>
      <c r="D1339" s="152"/>
      <c r="E1339" s="153">
        <f>'2.40-a,b,c,d,e'!E1339</f>
        <v>38720.208333333336</v>
      </c>
      <c r="F1339" s="157">
        <f>'2.40-a,b,c,d,e'!F1339</f>
        <v>63.139999389648402</v>
      </c>
      <c r="G1339" s="157">
        <f>'2.40-a,b,c,d,e'!G1339</f>
        <v>2099.998474121101</v>
      </c>
      <c r="H1339" s="157">
        <f t="shared" si="140"/>
        <v>10262.616703191492</v>
      </c>
      <c r="I1339" s="157">
        <f t="shared" si="141"/>
        <v>0</v>
      </c>
      <c r="J1339" s="157">
        <f t="shared" si="142"/>
        <v>10262.616703191492</v>
      </c>
      <c r="K1339" s="157">
        <f t="shared" si="143"/>
        <v>2099.9984741211019</v>
      </c>
      <c r="L1339" s="157">
        <f t="shared" si="144"/>
        <v>8162.61822907039</v>
      </c>
      <c r="M1339" s="167">
        <f t="shared" si="145"/>
        <v>0</v>
      </c>
      <c r="N1339" s="167">
        <f t="shared" si="146"/>
        <v>0</v>
      </c>
    </row>
    <row r="1340" spans="1:14" ht="15" customHeight="1" x14ac:dyDescent="0.2">
      <c r="A1340" s="152"/>
      <c r="B1340" s="152"/>
      <c r="C1340" s="152"/>
      <c r="D1340" s="152"/>
      <c r="E1340" s="153">
        <f>'2.40-a,b,c,d,e'!E1340</f>
        <v>38721.208333333336</v>
      </c>
      <c r="F1340" s="157">
        <f>'2.40-a,b,c,d,e'!F1340</f>
        <v>63.419998168945298</v>
      </c>
      <c r="G1340" s="157">
        <f>'2.40-a,b,c,d,e'!G1340</f>
        <v>279.99877929689632</v>
      </c>
      <c r="H1340" s="157">
        <f t="shared" si="140"/>
        <v>8442.617008367286</v>
      </c>
      <c r="I1340" s="157">
        <f t="shared" si="141"/>
        <v>0</v>
      </c>
      <c r="J1340" s="157">
        <f t="shared" si="142"/>
        <v>8442.617008367286</v>
      </c>
      <c r="K1340" s="157">
        <f t="shared" si="143"/>
        <v>279.99877929689592</v>
      </c>
      <c r="L1340" s="157">
        <f t="shared" si="144"/>
        <v>8162.61822907039</v>
      </c>
      <c r="M1340" s="167">
        <f t="shared" si="145"/>
        <v>0</v>
      </c>
      <c r="N1340" s="167">
        <f t="shared" si="146"/>
        <v>0</v>
      </c>
    </row>
    <row r="1341" spans="1:14" ht="15" customHeight="1" x14ac:dyDescent="0.2">
      <c r="A1341" s="152"/>
      <c r="B1341" s="152"/>
      <c r="C1341" s="152"/>
      <c r="D1341" s="152"/>
      <c r="E1341" s="153">
        <f>'2.40-a,b,c,d,e'!E1341</f>
        <v>38722.208333333336</v>
      </c>
      <c r="F1341" s="157">
        <f>'2.40-a,b,c,d,e'!F1341</f>
        <v>62.790000915527301</v>
      </c>
      <c r="G1341" s="157">
        <f>'2.40-a,b,c,d,e'!G1341</f>
        <v>-629.99725341799717</v>
      </c>
      <c r="H1341" s="157">
        <f t="shared" si="140"/>
        <v>7532.6209756523931</v>
      </c>
      <c r="I1341" s="157">
        <f t="shared" si="141"/>
        <v>0</v>
      </c>
      <c r="J1341" s="157">
        <f t="shared" si="142"/>
        <v>7532.6209756523931</v>
      </c>
      <c r="K1341" s="157">
        <f t="shared" si="143"/>
        <v>0</v>
      </c>
      <c r="L1341" s="157">
        <f t="shared" si="144"/>
        <v>7532.6209756523931</v>
      </c>
      <c r="M1341" s="167">
        <f t="shared" si="145"/>
        <v>0</v>
      </c>
      <c r="N1341" s="167">
        <f t="shared" si="146"/>
        <v>0</v>
      </c>
    </row>
    <row r="1342" spans="1:14" ht="15" customHeight="1" x14ac:dyDescent="0.2">
      <c r="A1342" s="152"/>
      <c r="B1342" s="152"/>
      <c r="C1342" s="152"/>
      <c r="D1342" s="152"/>
      <c r="E1342" s="153">
        <f>'2.40-a,b,c,d,e'!E1342</f>
        <v>38723.208333333336</v>
      </c>
      <c r="F1342" s="157">
        <f>'2.40-a,b,c,d,e'!F1342</f>
        <v>64.209999084472599</v>
      </c>
      <c r="G1342" s="157">
        <f>'2.40-a,b,c,d,e'!G1342</f>
        <v>1419.9981689452984</v>
      </c>
      <c r="H1342" s="157">
        <f t="shared" si="140"/>
        <v>8952.619144597691</v>
      </c>
      <c r="I1342" s="157">
        <f t="shared" si="141"/>
        <v>0</v>
      </c>
      <c r="J1342" s="157">
        <f t="shared" si="142"/>
        <v>8952.619144597691</v>
      </c>
      <c r="K1342" s="157">
        <f t="shared" si="143"/>
        <v>790.000915527301</v>
      </c>
      <c r="L1342" s="157">
        <f t="shared" si="144"/>
        <v>8162.61822907039</v>
      </c>
      <c r="M1342" s="167">
        <f t="shared" si="145"/>
        <v>0</v>
      </c>
      <c r="N1342" s="167">
        <f t="shared" si="146"/>
        <v>0</v>
      </c>
    </row>
    <row r="1343" spans="1:14" ht="15" customHeight="1" x14ac:dyDescent="0.2">
      <c r="A1343" s="152"/>
      <c r="B1343" s="152"/>
      <c r="C1343" s="152"/>
      <c r="D1343" s="152"/>
      <c r="E1343" s="153">
        <f>'2.40-a,b,c,d,e'!E1343</f>
        <v>38726.208333333336</v>
      </c>
      <c r="F1343" s="157">
        <f>'2.40-a,b,c,d,e'!F1343</f>
        <v>63.5</v>
      </c>
      <c r="G1343" s="157">
        <f>'2.40-a,b,c,d,e'!G1343</f>
        <v>-709.99908447259941</v>
      </c>
      <c r="H1343" s="157">
        <f t="shared" si="140"/>
        <v>7452.6191445977911</v>
      </c>
      <c r="I1343" s="157">
        <f t="shared" si="141"/>
        <v>0</v>
      </c>
      <c r="J1343" s="157">
        <f t="shared" si="142"/>
        <v>7452.6191445977911</v>
      </c>
      <c r="K1343" s="157">
        <f t="shared" si="143"/>
        <v>0</v>
      </c>
      <c r="L1343" s="157">
        <f t="shared" si="144"/>
        <v>7452.6191445977911</v>
      </c>
      <c r="M1343" s="167">
        <f t="shared" si="145"/>
        <v>0</v>
      </c>
      <c r="N1343" s="167">
        <f t="shared" si="146"/>
        <v>0</v>
      </c>
    </row>
    <row r="1344" spans="1:14" ht="15" customHeight="1" x14ac:dyDescent="0.2">
      <c r="A1344" s="152"/>
      <c r="B1344" s="152"/>
      <c r="C1344" s="152"/>
      <c r="D1344" s="152"/>
      <c r="E1344" s="153">
        <f>'2.40-a,b,c,d,e'!E1344</f>
        <v>38727.208333333336</v>
      </c>
      <c r="F1344" s="157">
        <f>'2.40-a,b,c,d,e'!F1344</f>
        <v>63.369998931884702</v>
      </c>
      <c r="G1344" s="157">
        <f>'2.40-a,b,c,d,e'!G1344</f>
        <v>-130.00106811529832</v>
      </c>
      <c r="H1344" s="157">
        <f t="shared" si="140"/>
        <v>7322.6180764824931</v>
      </c>
      <c r="I1344" s="157">
        <f t="shared" si="141"/>
        <v>0</v>
      </c>
      <c r="J1344" s="157">
        <f t="shared" si="142"/>
        <v>7322.6180764824931</v>
      </c>
      <c r="K1344" s="157">
        <f t="shared" si="143"/>
        <v>0</v>
      </c>
      <c r="L1344" s="157">
        <f t="shared" si="144"/>
        <v>7322.6180764824931</v>
      </c>
      <c r="M1344" s="167">
        <f t="shared" si="145"/>
        <v>0</v>
      </c>
      <c r="N1344" s="167">
        <f t="shared" si="146"/>
        <v>0</v>
      </c>
    </row>
    <row r="1345" spans="1:14" ht="15" customHeight="1" x14ac:dyDescent="0.2">
      <c r="A1345" s="152"/>
      <c r="B1345" s="152"/>
      <c r="C1345" s="152"/>
      <c r="D1345" s="152"/>
      <c r="E1345" s="153">
        <f>'2.40-a,b,c,d,e'!E1345</f>
        <v>38728.208333333336</v>
      </c>
      <c r="F1345" s="157">
        <f>'2.40-a,b,c,d,e'!F1345</f>
        <v>63.939998626708899</v>
      </c>
      <c r="G1345" s="157">
        <f>'2.40-a,b,c,d,e'!G1345</f>
        <v>569.99969482419738</v>
      </c>
      <c r="H1345" s="157">
        <f t="shared" si="140"/>
        <v>7892.61777130669</v>
      </c>
      <c r="I1345" s="157">
        <f t="shared" si="141"/>
        <v>0</v>
      </c>
      <c r="J1345" s="157">
        <f t="shared" si="142"/>
        <v>7892.61777130669</v>
      </c>
      <c r="K1345" s="157">
        <f t="shared" si="143"/>
        <v>0</v>
      </c>
      <c r="L1345" s="157">
        <f t="shared" si="144"/>
        <v>7892.61777130669</v>
      </c>
      <c r="M1345" s="167">
        <f t="shared" si="145"/>
        <v>0</v>
      </c>
      <c r="N1345" s="167">
        <f t="shared" si="146"/>
        <v>0</v>
      </c>
    </row>
    <row r="1346" spans="1:14" ht="15" customHeight="1" x14ac:dyDescent="0.2">
      <c r="A1346" s="152"/>
      <c r="B1346" s="152"/>
      <c r="C1346" s="152"/>
      <c r="D1346" s="152"/>
      <c r="E1346" s="153">
        <f>'2.40-a,b,c,d,e'!E1346</f>
        <v>38729.208333333336</v>
      </c>
      <c r="F1346" s="157">
        <f>'2.40-a,b,c,d,e'!F1346</f>
        <v>63.939998626708899</v>
      </c>
      <c r="G1346" s="157">
        <f>'2.40-a,b,c,d,e'!G1346</f>
        <v>0</v>
      </c>
      <c r="H1346" s="157">
        <f t="shared" si="140"/>
        <v>7892.61777130669</v>
      </c>
      <c r="I1346" s="157">
        <f t="shared" si="141"/>
        <v>0</v>
      </c>
      <c r="J1346" s="157">
        <f t="shared" si="142"/>
        <v>7892.61777130669</v>
      </c>
      <c r="K1346" s="157">
        <f t="shared" si="143"/>
        <v>0</v>
      </c>
      <c r="L1346" s="157">
        <f t="shared" si="144"/>
        <v>7892.61777130669</v>
      </c>
      <c r="M1346" s="167">
        <f t="shared" si="145"/>
        <v>0</v>
      </c>
      <c r="N1346" s="167">
        <f t="shared" si="146"/>
        <v>0</v>
      </c>
    </row>
    <row r="1347" spans="1:14" ht="15" customHeight="1" x14ac:dyDescent="0.2">
      <c r="A1347" s="152"/>
      <c r="B1347" s="152"/>
      <c r="C1347" s="152"/>
      <c r="D1347" s="152"/>
      <c r="E1347" s="153">
        <f>'2.40-a,b,c,d,e'!E1347</f>
        <v>38730.208333333336</v>
      </c>
      <c r="F1347" s="157">
        <f>'2.40-a,b,c,d,e'!F1347</f>
        <v>63.919998168945298</v>
      </c>
      <c r="G1347" s="157">
        <f>'2.40-a,b,c,d,e'!G1347</f>
        <v>-20.000457763600821</v>
      </c>
      <c r="H1347" s="157">
        <f t="shared" si="140"/>
        <v>7872.617313543089</v>
      </c>
      <c r="I1347" s="157">
        <f t="shared" si="141"/>
        <v>0</v>
      </c>
      <c r="J1347" s="157">
        <f t="shared" si="142"/>
        <v>7872.617313543089</v>
      </c>
      <c r="K1347" s="157">
        <f t="shared" si="143"/>
        <v>0</v>
      </c>
      <c r="L1347" s="157">
        <f t="shared" si="144"/>
        <v>7872.617313543089</v>
      </c>
      <c r="M1347" s="167">
        <f t="shared" si="145"/>
        <v>0</v>
      </c>
      <c r="N1347" s="167">
        <f t="shared" si="146"/>
        <v>0</v>
      </c>
    </row>
    <row r="1348" spans="1:14" ht="15" customHeight="1" x14ac:dyDescent="0.2">
      <c r="A1348" s="152"/>
      <c r="B1348" s="152"/>
      <c r="C1348" s="152"/>
      <c r="D1348" s="152"/>
      <c r="E1348" s="153">
        <f>'2.40-a,b,c,d,e'!E1348</f>
        <v>38734.208333333336</v>
      </c>
      <c r="F1348" s="157">
        <f>'2.40-a,b,c,d,e'!F1348</f>
        <v>66.309997558593693</v>
      </c>
      <c r="G1348" s="157">
        <f>'2.40-a,b,c,d,e'!G1348</f>
        <v>2389.9993896483948</v>
      </c>
      <c r="H1348" s="157">
        <f t="shared" ref="H1348:H1411" si="147">L1347+G1348</f>
        <v>10262.616703191485</v>
      </c>
      <c r="I1348" s="157">
        <f t="shared" ref="I1348:I1411" si="148">IF(H1348&lt;$B$13,$B$14-H1348,0)</f>
        <v>0</v>
      </c>
      <c r="J1348" s="157">
        <f t="shared" ref="J1348:J1411" si="149">H1348+I1348</f>
        <v>10262.616703191485</v>
      </c>
      <c r="K1348" s="157">
        <f t="shared" ref="K1348:K1411" si="150">MAX(J1348-$B$14,0)</f>
        <v>2099.9984741210947</v>
      </c>
      <c r="L1348" s="157">
        <f t="shared" ref="L1348:L1411" si="151">J1348-K1348</f>
        <v>8162.61822907039</v>
      </c>
      <c r="M1348" s="167">
        <f t="shared" ref="M1348:M1411" si="152">IF(I1348&gt;0,1,0)</f>
        <v>0</v>
      </c>
      <c r="N1348" s="167">
        <f t="shared" ref="N1348:N1411" si="153">IF(H1348&lt;0,1,0)</f>
        <v>0</v>
      </c>
    </row>
    <row r="1349" spans="1:14" ht="15" customHeight="1" x14ac:dyDescent="0.2">
      <c r="A1349" s="152"/>
      <c r="B1349" s="152"/>
      <c r="C1349" s="152"/>
      <c r="D1349" s="152"/>
      <c r="E1349" s="153">
        <f>'2.40-a,b,c,d,e'!E1349</f>
        <v>38735.208333333336</v>
      </c>
      <c r="F1349" s="157">
        <f>'2.40-a,b,c,d,e'!F1349</f>
        <v>65.730003356933594</v>
      </c>
      <c r="G1349" s="157">
        <f>'2.40-a,b,c,d,e'!G1349</f>
        <v>-579.99420166009941</v>
      </c>
      <c r="H1349" s="157">
        <f t="shared" si="147"/>
        <v>7582.6240274102911</v>
      </c>
      <c r="I1349" s="157">
        <f t="shared" si="148"/>
        <v>0</v>
      </c>
      <c r="J1349" s="157">
        <f t="shared" si="149"/>
        <v>7582.6240274102911</v>
      </c>
      <c r="K1349" s="157">
        <f t="shared" si="150"/>
        <v>0</v>
      </c>
      <c r="L1349" s="157">
        <f t="shared" si="151"/>
        <v>7582.6240274102911</v>
      </c>
      <c r="M1349" s="167">
        <f t="shared" si="152"/>
        <v>0</v>
      </c>
      <c r="N1349" s="167">
        <f t="shared" si="153"/>
        <v>0</v>
      </c>
    </row>
    <row r="1350" spans="1:14" ht="15" customHeight="1" x14ac:dyDescent="0.2">
      <c r="A1350" s="152"/>
      <c r="B1350" s="152"/>
      <c r="C1350" s="152"/>
      <c r="D1350" s="152"/>
      <c r="E1350" s="153">
        <f>'2.40-a,b,c,d,e'!E1350</f>
        <v>38736.208333333336</v>
      </c>
      <c r="F1350" s="157">
        <f>'2.40-a,b,c,d,e'!F1350</f>
        <v>66.830001831054602</v>
      </c>
      <c r="G1350" s="157">
        <f>'2.40-a,b,c,d,e'!G1350</f>
        <v>1099.9984741210085</v>
      </c>
      <c r="H1350" s="157">
        <f t="shared" si="147"/>
        <v>8682.6225015312993</v>
      </c>
      <c r="I1350" s="157">
        <f t="shared" si="148"/>
        <v>0</v>
      </c>
      <c r="J1350" s="157">
        <f t="shared" si="149"/>
        <v>8682.6225015312993</v>
      </c>
      <c r="K1350" s="157">
        <f t="shared" si="150"/>
        <v>520.00427246090931</v>
      </c>
      <c r="L1350" s="157">
        <f t="shared" si="151"/>
        <v>8162.61822907039</v>
      </c>
      <c r="M1350" s="167">
        <f t="shared" si="152"/>
        <v>0</v>
      </c>
      <c r="N1350" s="167">
        <f t="shared" si="153"/>
        <v>0</v>
      </c>
    </row>
    <row r="1351" spans="1:14" ht="15" customHeight="1" x14ac:dyDescent="0.2">
      <c r="A1351" s="152"/>
      <c r="B1351" s="152"/>
      <c r="C1351" s="152"/>
      <c r="D1351" s="152"/>
      <c r="E1351" s="153">
        <f>'2.40-a,b,c,d,e'!E1351</f>
        <v>38737.208333333336</v>
      </c>
      <c r="F1351" s="157">
        <f>'2.40-a,b,c,d,e'!F1351</f>
        <v>68.349998474121094</v>
      </c>
      <c r="G1351" s="157">
        <f>'2.40-a,b,c,d,e'!G1351</f>
        <v>1519.9966430664915</v>
      </c>
      <c r="H1351" s="157">
        <f t="shared" si="147"/>
        <v>9682.6148721368809</v>
      </c>
      <c r="I1351" s="157">
        <f t="shared" si="148"/>
        <v>0</v>
      </c>
      <c r="J1351" s="157">
        <f t="shared" si="149"/>
        <v>9682.6148721368809</v>
      </c>
      <c r="K1351" s="157">
        <f t="shared" si="150"/>
        <v>1519.9966430664908</v>
      </c>
      <c r="L1351" s="157">
        <f t="shared" si="151"/>
        <v>8162.61822907039</v>
      </c>
      <c r="M1351" s="167">
        <f t="shared" si="152"/>
        <v>0</v>
      </c>
      <c r="N1351" s="167">
        <f t="shared" si="153"/>
        <v>0</v>
      </c>
    </row>
    <row r="1352" spans="1:14" ht="15" customHeight="1" x14ac:dyDescent="0.2">
      <c r="A1352" s="152"/>
      <c r="B1352" s="152"/>
      <c r="C1352" s="152"/>
      <c r="D1352" s="152"/>
      <c r="E1352" s="153">
        <f>'2.40-a,b,c,d,e'!E1352</f>
        <v>38740.208333333336</v>
      </c>
      <c r="F1352" s="157">
        <f>'2.40-a,b,c,d,e'!F1352</f>
        <v>68.099998474121094</v>
      </c>
      <c r="G1352" s="157">
        <f>'2.40-a,b,c,d,e'!G1352</f>
        <v>-250</v>
      </c>
      <c r="H1352" s="157">
        <f t="shared" si="147"/>
        <v>7912.61822907039</v>
      </c>
      <c r="I1352" s="157">
        <f t="shared" si="148"/>
        <v>0</v>
      </c>
      <c r="J1352" s="157">
        <f t="shared" si="149"/>
        <v>7912.61822907039</v>
      </c>
      <c r="K1352" s="157">
        <f t="shared" si="150"/>
        <v>0</v>
      </c>
      <c r="L1352" s="157">
        <f t="shared" si="151"/>
        <v>7912.61822907039</v>
      </c>
      <c r="M1352" s="167">
        <f t="shared" si="152"/>
        <v>0</v>
      </c>
      <c r="N1352" s="167">
        <f t="shared" si="153"/>
        <v>0</v>
      </c>
    </row>
    <row r="1353" spans="1:14" ht="15" customHeight="1" x14ac:dyDescent="0.2">
      <c r="A1353" s="152"/>
      <c r="B1353" s="152"/>
      <c r="C1353" s="152"/>
      <c r="D1353" s="152"/>
      <c r="E1353" s="153">
        <f>'2.40-a,b,c,d,e'!E1353</f>
        <v>38741.208333333336</v>
      </c>
      <c r="F1353" s="157">
        <f>'2.40-a,b,c,d,e'!F1353</f>
        <v>67.059997558593693</v>
      </c>
      <c r="G1353" s="157">
        <f>'2.40-a,b,c,d,e'!G1353</f>
        <v>-1040.0009155274006</v>
      </c>
      <c r="H1353" s="157">
        <f t="shared" si="147"/>
        <v>6872.617313542989</v>
      </c>
      <c r="I1353" s="157">
        <f t="shared" si="148"/>
        <v>0</v>
      </c>
      <c r="J1353" s="157">
        <f t="shared" si="149"/>
        <v>6872.617313542989</v>
      </c>
      <c r="K1353" s="157">
        <f t="shared" si="150"/>
        <v>0</v>
      </c>
      <c r="L1353" s="157">
        <f t="shared" si="151"/>
        <v>6872.617313542989</v>
      </c>
      <c r="M1353" s="167">
        <f t="shared" si="152"/>
        <v>0</v>
      </c>
      <c r="N1353" s="167">
        <f t="shared" si="153"/>
        <v>0</v>
      </c>
    </row>
    <row r="1354" spans="1:14" ht="15" customHeight="1" x14ac:dyDescent="0.2">
      <c r="A1354" s="152"/>
      <c r="B1354" s="152"/>
      <c r="C1354" s="152"/>
      <c r="D1354" s="152"/>
      <c r="E1354" s="153">
        <f>'2.40-a,b,c,d,e'!E1354</f>
        <v>38742.208333333336</v>
      </c>
      <c r="F1354" s="157">
        <f>'2.40-a,b,c,d,e'!F1354</f>
        <v>65.849998474121094</v>
      </c>
      <c r="G1354" s="157">
        <f>'2.40-a,b,c,d,e'!G1354</f>
        <v>-1209.9990844725994</v>
      </c>
      <c r="H1354" s="157">
        <f t="shared" si="147"/>
        <v>5662.6182290703891</v>
      </c>
      <c r="I1354" s="157">
        <f t="shared" si="148"/>
        <v>2500.0000000000009</v>
      </c>
      <c r="J1354" s="157">
        <f t="shared" si="149"/>
        <v>8162.61822907039</v>
      </c>
      <c r="K1354" s="157">
        <f t="shared" si="150"/>
        <v>0</v>
      </c>
      <c r="L1354" s="157">
        <f t="shared" si="151"/>
        <v>8162.61822907039</v>
      </c>
      <c r="M1354" s="167">
        <f t="shared" si="152"/>
        <v>1</v>
      </c>
      <c r="N1354" s="167">
        <f t="shared" si="153"/>
        <v>0</v>
      </c>
    </row>
    <row r="1355" spans="1:14" ht="15" customHeight="1" x14ac:dyDescent="0.2">
      <c r="A1355" s="152"/>
      <c r="B1355" s="152"/>
      <c r="C1355" s="152"/>
      <c r="D1355" s="152"/>
      <c r="E1355" s="153">
        <f>'2.40-a,b,c,d,e'!E1355</f>
        <v>38743.208333333336</v>
      </c>
      <c r="F1355" s="157">
        <f>'2.40-a,b,c,d,e'!F1355</f>
        <v>66.260002136230398</v>
      </c>
      <c r="G1355" s="157">
        <f>'2.40-a,b,c,d,e'!G1355</f>
        <v>410.00366210930395</v>
      </c>
      <c r="H1355" s="157">
        <f t="shared" si="147"/>
        <v>8572.6218911796932</v>
      </c>
      <c r="I1355" s="157">
        <f t="shared" si="148"/>
        <v>0</v>
      </c>
      <c r="J1355" s="157">
        <f t="shared" si="149"/>
        <v>8572.6218911796932</v>
      </c>
      <c r="K1355" s="157">
        <f t="shared" si="150"/>
        <v>410.00366210930315</v>
      </c>
      <c r="L1355" s="157">
        <f t="shared" si="151"/>
        <v>8162.61822907039</v>
      </c>
      <c r="M1355" s="167">
        <f t="shared" si="152"/>
        <v>0</v>
      </c>
      <c r="N1355" s="167">
        <f t="shared" si="153"/>
        <v>0</v>
      </c>
    </row>
    <row r="1356" spans="1:14" ht="15" customHeight="1" x14ac:dyDescent="0.2">
      <c r="A1356" s="152"/>
      <c r="B1356" s="152"/>
      <c r="C1356" s="152"/>
      <c r="D1356" s="152"/>
      <c r="E1356" s="153">
        <f>'2.40-a,b,c,d,e'!E1356</f>
        <v>38744.208333333336</v>
      </c>
      <c r="F1356" s="157">
        <f>'2.40-a,b,c,d,e'!F1356</f>
        <v>67.760002136230398</v>
      </c>
      <c r="G1356" s="157">
        <f>'2.40-a,b,c,d,e'!G1356</f>
        <v>1500</v>
      </c>
      <c r="H1356" s="157">
        <f t="shared" si="147"/>
        <v>9662.618229070391</v>
      </c>
      <c r="I1356" s="157">
        <f t="shared" si="148"/>
        <v>0</v>
      </c>
      <c r="J1356" s="157">
        <f t="shared" si="149"/>
        <v>9662.618229070391</v>
      </c>
      <c r="K1356" s="157">
        <f t="shared" si="150"/>
        <v>1500.0000000000009</v>
      </c>
      <c r="L1356" s="157">
        <f t="shared" si="151"/>
        <v>8162.61822907039</v>
      </c>
      <c r="M1356" s="167">
        <f t="shared" si="152"/>
        <v>0</v>
      </c>
      <c r="N1356" s="167">
        <f t="shared" si="153"/>
        <v>0</v>
      </c>
    </row>
    <row r="1357" spans="1:14" ht="15" customHeight="1" x14ac:dyDescent="0.2">
      <c r="A1357" s="152"/>
      <c r="B1357" s="152"/>
      <c r="C1357" s="152"/>
      <c r="D1357" s="152"/>
      <c r="E1357" s="153">
        <f>'2.40-a,b,c,d,e'!E1357</f>
        <v>38747.208333333336</v>
      </c>
      <c r="F1357" s="157">
        <f>'2.40-a,b,c,d,e'!F1357</f>
        <v>68.349998474121094</v>
      </c>
      <c r="G1357" s="157">
        <f>'2.40-a,b,c,d,e'!G1357</f>
        <v>589.99633789069605</v>
      </c>
      <c r="H1357" s="157">
        <f t="shared" si="147"/>
        <v>8752.6145669610869</v>
      </c>
      <c r="I1357" s="157">
        <f t="shared" si="148"/>
        <v>0</v>
      </c>
      <c r="J1357" s="157">
        <f t="shared" si="149"/>
        <v>8752.6145669610869</v>
      </c>
      <c r="K1357" s="157">
        <f t="shared" si="150"/>
        <v>589.99633789069685</v>
      </c>
      <c r="L1357" s="157">
        <f t="shared" si="151"/>
        <v>8162.61822907039</v>
      </c>
      <c r="M1357" s="167">
        <f t="shared" si="152"/>
        <v>0</v>
      </c>
      <c r="N1357" s="167">
        <f t="shared" si="153"/>
        <v>0</v>
      </c>
    </row>
    <row r="1358" spans="1:14" ht="15" customHeight="1" x14ac:dyDescent="0.2">
      <c r="A1358" s="152"/>
      <c r="B1358" s="152"/>
      <c r="C1358" s="152"/>
      <c r="D1358" s="152"/>
      <c r="E1358" s="153">
        <f>'2.40-a,b,c,d,e'!E1358</f>
        <v>38748.208333333336</v>
      </c>
      <c r="F1358" s="157">
        <f>'2.40-a,b,c,d,e'!F1358</f>
        <v>67.919998168945298</v>
      </c>
      <c r="G1358" s="157">
        <f>'2.40-a,b,c,d,e'!G1358</f>
        <v>-430.00030517579546</v>
      </c>
      <c r="H1358" s="157">
        <f t="shared" si="147"/>
        <v>7732.6179238945942</v>
      </c>
      <c r="I1358" s="157">
        <f t="shared" si="148"/>
        <v>0</v>
      </c>
      <c r="J1358" s="157">
        <f t="shared" si="149"/>
        <v>7732.6179238945942</v>
      </c>
      <c r="K1358" s="157">
        <f t="shared" si="150"/>
        <v>0</v>
      </c>
      <c r="L1358" s="157">
        <f t="shared" si="151"/>
        <v>7732.6179238945942</v>
      </c>
      <c r="M1358" s="167">
        <f t="shared" si="152"/>
        <v>0</v>
      </c>
      <c r="N1358" s="167">
        <f t="shared" si="153"/>
        <v>0</v>
      </c>
    </row>
    <row r="1359" spans="1:14" ht="15" customHeight="1" x14ac:dyDescent="0.2">
      <c r="A1359" s="152"/>
      <c r="B1359" s="152"/>
      <c r="C1359" s="152"/>
      <c r="D1359" s="152"/>
      <c r="E1359" s="153">
        <f>'2.40-a,b,c,d,e'!E1359</f>
        <v>38749.208333333336</v>
      </c>
      <c r="F1359" s="157">
        <f>'2.40-a,b,c,d,e'!F1359</f>
        <v>66.559997558593693</v>
      </c>
      <c r="G1359" s="157">
        <f>'2.40-a,b,c,d,e'!G1359</f>
        <v>-1360.0006103516052</v>
      </c>
      <c r="H1359" s="157">
        <f t="shared" si="147"/>
        <v>6372.617313542989</v>
      </c>
      <c r="I1359" s="157">
        <f t="shared" si="148"/>
        <v>0</v>
      </c>
      <c r="J1359" s="157">
        <f t="shared" si="149"/>
        <v>6372.617313542989</v>
      </c>
      <c r="K1359" s="157">
        <f t="shared" si="150"/>
        <v>0</v>
      </c>
      <c r="L1359" s="157">
        <f t="shared" si="151"/>
        <v>6372.617313542989</v>
      </c>
      <c r="M1359" s="167">
        <f t="shared" si="152"/>
        <v>0</v>
      </c>
      <c r="N1359" s="167">
        <f t="shared" si="153"/>
        <v>0</v>
      </c>
    </row>
    <row r="1360" spans="1:14" ht="15" customHeight="1" x14ac:dyDescent="0.2">
      <c r="A1360" s="152"/>
      <c r="B1360" s="152"/>
      <c r="C1360" s="152"/>
      <c r="D1360" s="152"/>
      <c r="E1360" s="153">
        <f>'2.40-a,b,c,d,e'!E1360</f>
        <v>38750.208333333336</v>
      </c>
      <c r="F1360" s="157">
        <f>'2.40-a,b,c,d,e'!F1360</f>
        <v>64.680000305175696</v>
      </c>
      <c r="G1360" s="157">
        <f>'2.40-a,b,c,d,e'!G1360</f>
        <v>-1879.9972534179972</v>
      </c>
      <c r="H1360" s="157">
        <f t="shared" si="147"/>
        <v>4492.6200601249921</v>
      </c>
      <c r="I1360" s="157">
        <f t="shared" si="148"/>
        <v>3669.998168945398</v>
      </c>
      <c r="J1360" s="157">
        <f t="shared" si="149"/>
        <v>8162.61822907039</v>
      </c>
      <c r="K1360" s="157">
        <f t="shared" si="150"/>
        <v>0</v>
      </c>
      <c r="L1360" s="157">
        <f t="shared" si="151"/>
        <v>8162.61822907039</v>
      </c>
      <c r="M1360" s="167">
        <f t="shared" si="152"/>
        <v>1</v>
      </c>
      <c r="N1360" s="167">
        <f t="shared" si="153"/>
        <v>0</v>
      </c>
    </row>
    <row r="1361" spans="1:14" ht="15" customHeight="1" x14ac:dyDescent="0.2">
      <c r="A1361" s="152"/>
      <c r="B1361" s="152"/>
      <c r="C1361" s="152"/>
      <c r="D1361" s="152"/>
      <c r="E1361" s="153">
        <f>'2.40-a,b,c,d,e'!E1361</f>
        <v>38751.208333333336</v>
      </c>
      <c r="F1361" s="157">
        <f>'2.40-a,b,c,d,e'!F1361</f>
        <v>65.370002746582003</v>
      </c>
      <c r="G1361" s="157">
        <f>'2.40-a,b,c,d,e'!G1361</f>
        <v>690.00244140630684</v>
      </c>
      <c r="H1361" s="157">
        <f t="shared" si="147"/>
        <v>8852.6206704766973</v>
      </c>
      <c r="I1361" s="157">
        <f t="shared" si="148"/>
        <v>0</v>
      </c>
      <c r="J1361" s="157">
        <f t="shared" si="149"/>
        <v>8852.6206704766973</v>
      </c>
      <c r="K1361" s="157">
        <f t="shared" si="150"/>
        <v>690.0024414063073</v>
      </c>
      <c r="L1361" s="157">
        <f t="shared" si="151"/>
        <v>8162.61822907039</v>
      </c>
      <c r="M1361" s="167">
        <f t="shared" si="152"/>
        <v>0</v>
      </c>
      <c r="N1361" s="167">
        <f t="shared" si="153"/>
        <v>0</v>
      </c>
    </row>
    <row r="1362" spans="1:14" ht="15" customHeight="1" x14ac:dyDescent="0.2">
      <c r="A1362" s="152"/>
      <c r="B1362" s="152"/>
      <c r="C1362" s="152"/>
      <c r="D1362" s="152"/>
      <c r="E1362" s="153">
        <f>'2.40-a,b,c,d,e'!E1362</f>
        <v>38754.208333333336</v>
      </c>
      <c r="F1362" s="157">
        <f>'2.40-a,b,c,d,e'!F1362</f>
        <v>65.110000610351506</v>
      </c>
      <c r="G1362" s="157">
        <f>'2.40-a,b,c,d,e'!G1362</f>
        <v>-260.00213623049717</v>
      </c>
      <c r="H1362" s="157">
        <f t="shared" si="147"/>
        <v>7902.6160928398931</v>
      </c>
      <c r="I1362" s="157">
        <f t="shared" si="148"/>
        <v>0</v>
      </c>
      <c r="J1362" s="157">
        <f t="shared" si="149"/>
        <v>7902.6160928398931</v>
      </c>
      <c r="K1362" s="157">
        <f t="shared" si="150"/>
        <v>0</v>
      </c>
      <c r="L1362" s="157">
        <f t="shared" si="151"/>
        <v>7902.6160928398931</v>
      </c>
      <c r="M1362" s="167">
        <f t="shared" si="152"/>
        <v>0</v>
      </c>
      <c r="N1362" s="167">
        <f t="shared" si="153"/>
        <v>0</v>
      </c>
    </row>
    <row r="1363" spans="1:14" ht="15" customHeight="1" x14ac:dyDescent="0.2">
      <c r="A1363" s="152"/>
      <c r="B1363" s="152"/>
      <c r="C1363" s="152"/>
      <c r="D1363" s="152"/>
      <c r="E1363" s="153">
        <f>'2.40-a,b,c,d,e'!E1363</f>
        <v>38755.208333333336</v>
      </c>
      <c r="F1363" s="157">
        <f>'2.40-a,b,c,d,e'!F1363</f>
        <v>63.090000152587798</v>
      </c>
      <c r="G1363" s="157">
        <f>'2.40-a,b,c,d,e'!G1363</f>
        <v>-2020.0004577637073</v>
      </c>
      <c r="H1363" s="157">
        <f t="shared" si="147"/>
        <v>5882.6156350761858</v>
      </c>
      <c r="I1363" s="157">
        <f t="shared" si="148"/>
        <v>2280.0025939942043</v>
      </c>
      <c r="J1363" s="157">
        <f t="shared" si="149"/>
        <v>8162.61822907039</v>
      </c>
      <c r="K1363" s="157">
        <f t="shared" si="150"/>
        <v>0</v>
      </c>
      <c r="L1363" s="157">
        <f t="shared" si="151"/>
        <v>8162.61822907039</v>
      </c>
      <c r="M1363" s="167">
        <f t="shared" si="152"/>
        <v>1</v>
      </c>
      <c r="N1363" s="167">
        <f t="shared" si="153"/>
        <v>0</v>
      </c>
    </row>
    <row r="1364" spans="1:14" ht="15" customHeight="1" x14ac:dyDescent="0.2">
      <c r="A1364" s="152"/>
      <c r="B1364" s="152"/>
      <c r="C1364" s="152"/>
      <c r="D1364" s="152"/>
      <c r="E1364" s="153">
        <f>'2.40-a,b,c,d,e'!E1364</f>
        <v>38756.208333333336</v>
      </c>
      <c r="F1364" s="157">
        <f>'2.40-a,b,c,d,e'!F1364</f>
        <v>62.549999237060497</v>
      </c>
      <c r="G1364" s="157">
        <f>'2.40-a,b,c,d,e'!G1364</f>
        <v>-540.00091552730112</v>
      </c>
      <c r="H1364" s="157">
        <f t="shared" si="147"/>
        <v>7622.617313543089</v>
      </c>
      <c r="I1364" s="157">
        <f t="shared" si="148"/>
        <v>0</v>
      </c>
      <c r="J1364" s="157">
        <f t="shared" si="149"/>
        <v>7622.617313543089</v>
      </c>
      <c r="K1364" s="157">
        <f t="shared" si="150"/>
        <v>0</v>
      </c>
      <c r="L1364" s="157">
        <f t="shared" si="151"/>
        <v>7622.617313543089</v>
      </c>
      <c r="M1364" s="167">
        <f t="shared" si="152"/>
        <v>0</v>
      </c>
      <c r="N1364" s="167">
        <f t="shared" si="153"/>
        <v>0</v>
      </c>
    </row>
    <row r="1365" spans="1:14" ht="15" customHeight="1" x14ac:dyDescent="0.2">
      <c r="A1365" s="152"/>
      <c r="B1365" s="152"/>
      <c r="C1365" s="152"/>
      <c r="D1365" s="152"/>
      <c r="E1365" s="153">
        <f>'2.40-a,b,c,d,e'!E1365</f>
        <v>38757.208333333336</v>
      </c>
      <c r="F1365" s="157">
        <f>'2.40-a,b,c,d,e'!F1365</f>
        <v>62.619998931884702</v>
      </c>
      <c r="G1365" s="157">
        <f>'2.40-a,b,c,d,e'!G1365</f>
        <v>69.999694824204539</v>
      </c>
      <c r="H1365" s="157">
        <f t="shared" si="147"/>
        <v>7692.6170083672932</v>
      </c>
      <c r="I1365" s="157">
        <f t="shared" si="148"/>
        <v>0</v>
      </c>
      <c r="J1365" s="157">
        <f t="shared" si="149"/>
        <v>7692.6170083672932</v>
      </c>
      <c r="K1365" s="157">
        <f t="shared" si="150"/>
        <v>0</v>
      </c>
      <c r="L1365" s="157">
        <f t="shared" si="151"/>
        <v>7692.6170083672932</v>
      </c>
      <c r="M1365" s="167">
        <f t="shared" si="152"/>
        <v>0</v>
      </c>
      <c r="N1365" s="167">
        <f t="shared" si="153"/>
        <v>0</v>
      </c>
    </row>
    <row r="1366" spans="1:14" ht="15" customHeight="1" x14ac:dyDescent="0.2">
      <c r="A1366" s="152"/>
      <c r="B1366" s="152"/>
      <c r="C1366" s="152"/>
      <c r="D1366" s="152"/>
      <c r="E1366" s="153">
        <f>'2.40-a,b,c,d,e'!E1366</f>
        <v>38758.208333333336</v>
      </c>
      <c r="F1366" s="157">
        <f>'2.40-a,b,c,d,e'!F1366</f>
        <v>61.840000152587798</v>
      </c>
      <c r="G1366" s="157">
        <f>'2.40-a,b,c,d,e'!G1366</f>
        <v>-779.99877929690342</v>
      </c>
      <c r="H1366" s="157">
        <f t="shared" si="147"/>
        <v>6912.61822907039</v>
      </c>
      <c r="I1366" s="157">
        <f t="shared" si="148"/>
        <v>0</v>
      </c>
      <c r="J1366" s="157">
        <f t="shared" si="149"/>
        <v>6912.61822907039</v>
      </c>
      <c r="K1366" s="157">
        <f t="shared" si="150"/>
        <v>0</v>
      </c>
      <c r="L1366" s="157">
        <f t="shared" si="151"/>
        <v>6912.61822907039</v>
      </c>
      <c r="M1366" s="167">
        <f t="shared" si="152"/>
        <v>0</v>
      </c>
      <c r="N1366" s="167">
        <f t="shared" si="153"/>
        <v>0</v>
      </c>
    </row>
    <row r="1367" spans="1:14" ht="15" customHeight="1" x14ac:dyDescent="0.2">
      <c r="A1367" s="152"/>
      <c r="B1367" s="152"/>
      <c r="C1367" s="152"/>
      <c r="D1367" s="152"/>
      <c r="E1367" s="153">
        <f>'2.40-a,b,c,d,e'!E1367</f>
        <v>38761.208333333336</v>
      </c>
      <c r="F1367" s="157">
        <f>'2.40-a,b,c,d,e'!F1367</f>
        <v>61.240001678466797</v>
      </c>
      <c r="G1367" s="157">
        <f>'2.40-a,b,c,d,e'!G1367</f>
        <v>-599.99847412100144</v>
      </c>
      <c r="H1367" s="157">
        <f t="shared" si="147"/>
        <v>6312.6197549493882</v>
      </c>
      <c r="I1367" s="157">
        <f t="shared" si="148"/>
        <v>0</v>
      </c>
      <c r="J1367" s="157">
        <f t="shared" si="149"/>
        <v>6312.6197549493882</v>
      </c>
      <c r="K1367" s="157">
        <f t="shared" si="150"/>
        <v>0</v>
      </c>
      <c r="L1367" s="157">
        <f t="shared" si="151"/>
        <v>6312.6197549493882</v>
      </c>
      <c r="M1367" s="167">
        <f t="shared" si="152"/>
        <v>0</v>
      </c>
      <c r="N1367" s="167">
        <f t="shared" si="153"/>
        <v>0</v>
      </c>
    </row>
    <row r="1368" spans="1:14" ht="15" customHeight="1" x14ac:dyDescent="0.2">
      <c r="A1368" s="152"/>
      <c r="B1368" s="152"/>
      <c r="C1368" s="152"/>
      <c r="D1368" s="152"/>
      <c r="E1368" s="153">
        <f>'2.40-a,b,c,d,e'!E1368</f>
        <v>38762.208333333336</v>
      </c>
      <c r="F1368" s="157">
        <f>'2.40-a,b,c,d,e'!F1368</f>
        <v>59.569999694824197</v>
      </c>
      <c r="G1368" s="157">
        <f>'2.40-a,b,c,d,e'!G1368</f>
        <v>-1670.0019836425995</v>
      </c>
      <c r="H1368" s="157">
        <f t="shared" si="147"/>
        <v>4642.6177713067882</v>
      </c>
      <c r="I1368" s="157">
        <f t="shared" si="148"/>
        <v>3520.0004577636018</v>
      </c>
      <c r="J1368" s="157">
        <f t="shared" si="149"/>
        <v>8162.61822907039</v>
      </c>
      <c r="K1368" s="157">
        <f t="shared" si="150"/>
        <v>0</v>
      </c>
      <c r="L1368" s="157">
        <f t="shared" si="151"/>
        <v>8162.61822907039</v>
      </c>
      <c r="M1368" s="167">
        <f t="shared" si="152"/>
        <v>1</v>
      </c>
      <c r="N1368" s="167">
        <f t="shared" si="153"/>
        <v>0</v>
      </c>
    </row>
    <row r="1369" spans="1:14" ht="15" customHeight="1" x14ac:dyDescent="0.2">
      <c r="A1369" s="152"/>
      <c r="B1369" s="152"/>
      <c r="C1369" s="152"/>
      <c r="D1369" s="152"/>
      <c r="E1369" s="153">
        <f>'2.40-a,b,c,d,e'!E1369</f>
        <v>38763.208333333336</v>
      </c>
      <c r="F1369" s="157">
        <f>'2.40-a,b,c,d,e'!F1369</f>
        <v>57.700000762939403</v>
      </c>
      <c r="G1369" s="157">
        <f>'2.40-a,b,c,d,e'!G1369</f>
        <v>-1869.998931884794</v>
      </c>
      <c r="H1369" s="157">
        <f t="shared" si="147"/>
        <v>6292.6192971855962</v>
      </c>
      <c r="I1369" s="157">
        <f t="shared" si="148"/>
        <v>0</v>
      </c>
      <c r="J1369" s="157">
        <f t="shared" si="149"/>
        <v>6292.6192971855962</v>
      </c>
      <c r="K1369" s="157">
        <f t="shared" si="150"/>
        <v>0</v>
      </c>
      <c r="L1369" s="157">
        <f t="shared" si="151"/>
        <v>6292.6192971855962</v>
      </c>
      <c r="M1369" s="167">
        <f t="shared" si="152"/>
        <v>0</v>
      </c>
      <c r="N1369" s="167">
        <f t="shared" si="153"/>
        <v>0</v>
      </c>
    </row>
    <row r="1370" spans="1:14" ht="15" customHeight="1" x14ac:dyDescent="0.2">
      <c r="A1370" s="152"/>
      <c r="B1370" s="152"/>
      <c r="C1370" s="152"/>
      <c r="D1370" s="152"/>
      <c r="E1370" s="153">
        <f>'2.40-a,b,c,d,e'!E1370</f>
        <v>38764.208333333336</v>
      </c>
      <c r="F1370" s="157">
        <f>'2.40-a,b,c,d,e'!F1370</f>
        <v>58.459999084472599</v>
      </c>
      <c r="G1370" s="157">
        <f>'2.40-a,b,c,d,e'!G1370</f>
        <v>759.99832153319608</v>
      </c>
      <c r="H1370" s="157">
        <f t="shared" si="147"/>
        <v>7052.6176187187921</v>
      </c>
      <c r="I1370" s="157">
        <f t="shared" si="148"/>
        <v>0</v>
      </c>
      <c r="J1370" s="157">
        <f t="shared" si="149"/>
        <v>7052.6176187187921</v>
      </c>
      <c r="K1370" s="157">
        <f t="shared" si="150"/>
        <v>0</v>
      </c>
      <c r="L1370" s="157">
        <f t="shared" si="151"/>
        <v>7052.6176187187921</v>
      </c>
      <c r="M1370" s="167">
        <f t="shared" si="152"/>
        <v>0</v>
      </c>
      <c r="N1370" s="167">
        <f t="shared" si="153"/>
        <v>0</v>
      </c>
    </row>
    <row r="1371" spans="1:14" ht="15" customHeight="1" x14ac:dyDescent="0.2">
      <c r="A1371" s="152"/>
      <c r="B1371" s="152"/>
      <c r="C1371" s="152"/>
      <c r="D1371" s="152"/>
      <c r="E1371" s="153">
        <f>'2.40-a,b,c,d,e'!E1371</f>
        <v>38765.208333333336</v>
      </c>
      <c r="F1371" s="157">
        <f>'2.40-a,b,c,d,e'!F1371</f>
        <v>59.880001068115199</v>
      </c>
      <c r="G1371" s="157">
        <f>'2.40-a,b,c,d,e'!G1371</f>
        <v>1420.0019836425995</v>
      </c>
      <c r="H1371" s="157">
        <f t="shared" si="147"/>
        <v>8472.619602361392</v>
      </c>
      <c r="I1371" s="157">
        <f t="shared" si="148"/>
        <v>0</v>
      </c>
      <c r="J1371" s="157">
        <f t="shared" si="149"/>
        <v>8472.619602361392</v>
      </c>
      <c r="K1371" s="157">
        <f t="shared" si="150"/>
        <v>310.00137329100198</v>
      </c>
      <c r="L1371" s="157">
        <f t="shared" si="151"/>
        <v>8162.61822907039</v>
      </c>
      <c r="M1371" s="167">
        <f t="shared" si="152"/>
        <v>0</v>
      </c>
      <c r="N1371" s="167">
        <f t="shared" si="153"/>
        <v>0</v>
      </c>
    </row>
    <row r="1372" spans="1:14" ht="15" customHeight="1" x14ac:dyDescent="0.2">
      <c r="A1372" s="152"/>
      <c r="B1372" s="152"/>
      <c r="C1372" s="152"/>
      <c r="D1372" s="152"/>
      <c r="E1372" s="153">
        <f>'2.40-a,b,c,d,e'!E1372</f>
        <v>38769.208333333336</v>
      </c>
      <c r="F1372" s="157">
        <f>'2.40-a,b,c,d,e'!F1372</f>
        <v>61.099998474121001</v>
      </c>
      <c r="G1372" s="157">
        <f>'2.40-a,b,c,d,e'!G1372</f>
        <v>1219.9974060058025</v>
      </c>
      <c r="H1372" s="157">
        <f t="shared" si="147"/>
        <v>9382.6156350761921</v>
      </c>
      <c r="I1372" s="157">
        <f t="shared" si="148"/>
        <v>0</v>
      </c>
      <c r="J1372" s="157">
        <f t="shared" si="149"/>
        <v>9382.6156350761921</v>
      </c>
      <c r="K1372" s="157">
        <f t="shared" si="150"/>
        <v>1219.9974060058021</v>
      </c>
      <c r="L1372" s="157">
        <f t="shared" si="151"/>
        <v>8162.61822907039</v>
      </c>
      <c r="M1372" s="167">
        <f t="shared" si="152"/>
        <v>0</v>
      </c>
      <c r="N1372" s="167">
        <f t="shared" si="153"/>
        <v>0</v>
      </c>
    </row>
    <row r="1373" spans="1:14" ht="15" customHeight="1" x14ac:dyDescent="0.2">
      <c r="A1373" s="152"/>
      <c r="B1373" s="152"/>
      <c r="C1373" s="152"/>
      <c r="D1373" s="152"/>
      <c r="E1373" s="153">
        <f>'2.40-a,b,c,d,e'!E1373</f>
        <v>38770.208333333336</v>
      </c>
      <c r="F1373" s="157">
        <f>'2.40-a,b,c,d,e'!F1373</f>
        <v>61.009998321533203</v>
      </c>
      <c r="G1373" s="157">
        <f>'2.40-a,b,c,d,e'!G1373</f>
        <v>-90.000152587798254</v>
      </c>
      <c r="H1373" s="157">
        <f t="shared" si="147"/>
        <v>8072.6180764825922</v>
      </c>
      <c r="I1373" s="157">
        <f t="shared" si="148"/>
        <v>0</v>
      </c>
      <c r="J1373" s="157">
        <f t="shared" si="149"/>
        <v>8072.6180764825922</v>
      </c>
      <c r="K1373" s="157">
        <f t="shared" si="150"/>
        <v>0</v>
      </c>
      <c r="L1373" s="157">
        <f t="shared" si="151"/>
        <v>8072.6180764825922</v>
      </c>
      <c r="M1373" s="167">
        <f t="shared" si="152"/>
        <v>0</v>
      </c>
      <c r="N1373" s="167">
        <f t="shared" si="153"/>
        <v>0</v>
      </c>
    </row>
    <row r="1374" spans="1:14" ht="15" customHeight="1" x14ac:dyDescent="0.2">
      <c r="A1374" s="152"/>
      <c r="B1374" s="152"/>
      <c r="C1374" s="152"/>
      <c r="D1374" s="152"/>
      <c r="E1374" s="153">
        <f>'2.40-a,b,c,d,e'!E1374</f>
        <v>38771.208333333336</v>
      </c>
      <c r="F1374" s="157">
        <f>'2.40-a,b,c,d,e'!F1374</f>
        <v>60.540000915527301</v>
      </c>
      <c r="G1374" s="157">
        <f>'2.40-a,b,c,d,e'!G1374</f>
        <v>-469.99740600590201</v>
      </c>
      <c r="H1374" s="157">
        <f t="shared" si="147"/>
        <v>7602.6206704766901</v>
      </c>
      <c r="I1374" s="157">
        <f t="shared" si="148"/>
        <v>0</v>
      </c>
      <c r="J1374" s="157">
        <f t="shared" si="149"/>
        <v>7602.6206704766901</v>
      </c>
      <c r="K1374" s="157">
        <f t="shared" si="150"/>
        <v>0</v>
      </c>
      <c r="L1374" s="157">
        <f t="shared" si="151"/>
        <v>7602.6206704766901</v>
      </c>
      <c r="M1374" s="167">
        <f t="shared" si="152"/>
        <v>0</v>
      </c>
      <c r="N1374" s="167">
        <f t="shared" si="153"/>
        <v>0</v>
      </c>
    </row>
    <row r="1375" spans="1:14" ht="15" customHeight="1" x14ac:dyDescent="0.2">
      <c r="A1375" s="152"/>
      <c r="B1375" s="152"/>
      <c r="C1375" s="152"/>
      <c r="D1375" s="152"/>
      <c r="E1375" s="153">
        <f>'2.40-a,b,c,d,e'!E1375</f>
        <v>38772.208333333336</v>
      </c>
      <c r="F1375" s="157">
        <f>'2.40-a,b,c,d,e'!F1375</f>
        <v>62.909999847412102</v>
      </c>
      <c r="G1375" s="157">
        <f>'2.40-a,b,c,d,e'!G1375</f>
        <v>2369.9989318848011</v>
      </c>
      <c r="H1375" s="157">
        <f t="shared" si="147"/>
        <v>9972.6196023614903</v>
      </c>
      <c r="I1375" s="157">
        <f t="shared" si="148"/>
        <v>0</v>
      </c>
      <c r="J1375" s="157">
        <f t="shared" si="149"/>
        <v>9972.6196023614903</v>
      </c>
      <c r="K1375" s="157">
        <f t="shared" si="150"/>
        <v>1810.0013732911002</v>
      </c>
      <c r="L1375" s="157">
        <f t="shared" si="151"/>
        <v>8162.61822907039</v>
      </c>
      <c r="M1375" s="167">
        <f t="shared" si="152"/>
        <v>0</v>
      </c>
      <c r="N1375" s="167">
        <f t="shared" si="153"/>
        <v>0</v>
      </c>
    </row>
    <row r="1376" spans="1:14" ht="15" customHeight="1" x14ac:dyDescent="0.2">
      <c r="A1376" s="152"/>
      <c r="B1376" s="152"/>
      <c r="C1376" s="152"/>
      <c r="D1376" s="152"/>
      <c r="E1376" s="153">
        <f>'2.40-a,b,c,d,e'!E1376</f>
        <v>38775.208333333336</v>
      </c>
      <c r="F1376" s="157">
        <f>'2.40-a,b,c,d,e'!F1376</f>
        <v>61</v>
      </c>
      <c r="G1376" s="157">
        <f>'2.40-a,b,c,d,e'!G1376</f>
        <v>-1909.9998474121023</v>
      </c>
      <c r="H1376" s="157">
        <f t="shared" si="147"/>
        <v>6252.6183816582879</v>
      </c>
      <c r="I1376" s="157">
        <f t="shared" si="148"/>
        <v>0</v>
      </c>
      <c r="J1376" s="157">
        <f t="shared" si="149"/>
        <v>6252.6183816582879</v>
      </c>
      <c r="K1376" s="157">
        <f t="shared" si="150"/>
        <v>0</v>
      </c>
      <c r="L1376" s="157">
        <f t="shared" si="151"/>
        <v>6252.6183816582879</v>
      </c>
      <c r="M1376" s="167">
        <f t="shared" si="152"/>
        <v>0</v>
      </c>
      <c r="N1376" s="167">
        <f t="shared" si="153"/>
        <v>0</v>
      </c>
    </row>
    <row r="1377" spans="1:14" ht="15" customHeight="1" x14ac:dyDescent="0.2">
      <c r="A1377" s="152"/>
      <c r="B1377" s="152"/>
      <c r="C1377" s="152"/>
      <c r="D1377" s="152"/>
      <c r="E1377" s="153">
        <f>'2.40-a,b,c,d,e'!E1377</f>
        <v>38776.208333333336</v>
      </c>
      <c r="F1377" s="157">
        <f>'2.40-a,b,c,d,e'!F1377</f>
        <v>61.409999847412102</v>
      </c>
      <c r="G1377" s="157">
        <f>'2.40-a,b,c,d,e'!G1377</f>
        <v>409.99984741210227</v>
      </c>
      <c r="H1377" s="157">
        <f t="shared" si="147"/>
        <v>6662.61822907039</v>
      </c>
      <c r="I1377" s="157">
        <f t="shared" si="148"/>
        <v>0</v>
      </c>
      <c r="J1377" s="157">
        <f t="shared" si="149"/>
        <v>6662.61822907039</v>
      </c>
      <c r="K1377" s="157">
        <f t="shared" si="150"/>
        <v>0</v>
      </c>
      <c r="L1377" s="157">
        <f t="shared" si="151"/>
        <v>6662.61822907039</v>
      </c>
      <c r="M1377" s="167">
        <f t="shared" si="152"/>
        <v>0</v>
      </c>
      <c r="N1377" s="167">
        <f t="shared" si="153"/>
        <v>0</v>
      </c>
    </row>
    <row r="1378" spans="1:14" ht="15" customHeight="1" x14ac:dyDescent="0.2">
      <c r="A1378" s="152"/>
      <c r="B1378" s="152"/>
      <c r="C1378" s="152"/>
      <c r="D1378" s="152"/>
      <c r="E1378" s="153">
        <f>'2.40-a,b,c,d,e'!E1378</f>
        <v>38777.208333333336</v>
      </c>
      <c r="F1378" s="157">
        <f>'2.40-a,b,c,d,e'!F1378</f>
        <v>61.970001220703097</v>
      </c>
      <c r="G1378" s="157">
        <f>'2.40-a,b,c,d,e'!G1378</f>
        <v>560.00137329099425</v>
      </c>
      <c r="H1378" s="157">
        <f t="shared" si="147"/>
        <v>7222.6196023613848</v>
      </c>
      <c r="I1378" s="157">
        <f t="shared" si="148"/>
        <v>0</v>
      </c>
      <c r="J1378" s="157">
        <f t="shared" si="149"/>
        <v>7222.6196023613848</v>
      </c>
      <c r="K1378" s="157">
        <f t="shared" si="150"/>
        <v>0</v>
      </c>
      <c r="L1378" s="157">
        <f t="shared" si="151"/>
        <v>7222.6196023613848</v>
      </c>
      <c r="M1378" s="167">
        <f t="shared" si="152"/>
        <v>0</v>
      </c>
      <c r="N1378" s="167">
        <f t="shared" si="153"/>
        <v>0</v>
      </c>
    </row>
    <row r="1379" spans="1:14" ht="15" customHeight="1" x14ac:dyDescent="0.2">
      <c r="A1379" s="152"/>
      <c r="B1379" s="152"/>
      <c r="C1379" s="152"/>
      <c r="D1379" s="152"/>
      <c r="E1379" s="153">
        <f>'2.40-a,b,c,d,e'!E1379</f>
        <v>38778.208333333336</v>
      </c>
      <c r="F1379" s="157">
        <f>'2.40-a,b,c,d,e'!F1379</f>
        <v>63.360000610351499</v>
      </c>
      <c r="G1379" s="157">
        <f>'2.40-a,b,c,d,e'!G1379</f>
        <v>1389.999389648402</v>
      </c>
      <c r="H1379" s="157">
        <f t="shared" si="147"/>
        <v>8612.6189920097859</v>
      </c>
      <c r="I1379" s="157">
        <f t="shared" si="148"/>
        <v>0</v>
      </c>
      <c r="J1379" s="157">
        <f t="shared" si="149"/>
        <v>8612.6189920097859</v>
      </c>
      <c r="K1379" s="157">
        <f t="shared" si="150"/>
        <v>450.00076293939583</v>
      </c>
      <c r="L1379" s="157">
        <f t="shared" si="151"/>
        <v>8162.61822907039</v>
      </c>
      <c r="M1379" s="167">
        <f t="shared" si="152"/>
        <v>0</v>
      </c>
      <c r="N1379" s="167">
        <f t="shared" si="153"/>
        <v>0</v>
      </c>
    </row>
    <row r="1380" spans="1:14" ht="15" customHeight="1" x14ac:dyDescent="0.2">
      <c r="A1380" s="152"/>
      <c r="B1380" s="152"/>
      <c r="C1380" s="152"/>
      <c r="D1380" s="152"/>
      <c r="E1380" s="153">
        <f>'2.40-a,b,c,d,e'!E1380</f>
        <v>38779.208333333336</v>
      </c>
      <c r="F1380" s="157">
        <f>'2.40-a,b,c,d,e'!F1380</f>
        <v>63.669998168945298</v>
      </c>
      <c r="G1380" s="157">
        <f>'2.40-a,b,c,d,e'!G1380</f>
        <v>309.99755859379974</v>
      </c>
      <c r="H1380" s="157">
        <f t="shared" si="147"/>
        <v>8472.6157876641901</v>
      </c>
      <c r="I1380" s="157">
        <f t="shared" si="148"/>
        <v>0</v>
      </c>
      <c r="J1380" s="157">
        <f t="shared" si="149"/>
        <v>8472.6157876641901</v>
      </c>
      <c r="K1380" s="157">
        <f t="shared" si="150"/>
        <v>309.99755859380002</v>
      </c>
      <c r="L1380" s="157">
        <f t="shared" si="151"/>
        <v>8162.61822907039</v>
      </c>
      <c r="M1380" s="167">
        <f t="shared" si="152"/>
        <v>0</v>
      </c>
      <c r="N1380" s="167">
        <f t="shared" si="153"/>
        <v>0</v>
      </c>
    </row>
    <row r="1381" spans="1:14" ht="15" customHeight="1" x14ac:dyDescent="0.2">
      <c r="A1381" s="152"/>
      <c r="B1381" s="152"/>
      <c r="C1381" s="152"/>
      <c r="D1381" s="152"/>
      <c r="E1381" s="153">
        <f>'2.40-a,b,c,d,e'!E1381</f>
        <v>38782.208333333336</v>
      </c>
      <c r="F1381" s="157">
        <f>'2.40-a,b,c,d,e'!F1381</f>
        <v>62.409999847412102</v>
      </c>
      <c r="G1381" s="157">
        <f>'2.40-a,b,c,d,e'!G1381</f>
        <v>-1259.9983215331961</v>
      </c>
      <c r="H1381" s="157">
        <f t="shared" si="147"/>
        <v>6902.6199075371942</v>
      </c>
      <c r="I1381" s="157">
        <f t="shared" si="148"/>
        <v>0</v>
      </c>
      <c r="J1381" s="157">
        <f t="shared" si="149"/>
        <v>6902.6199075371942</v>
      </c>
      <c r="K1381" s="157">
        <f t="shared" si="150"/>
        <v>0</v>
      </c>
      <c r="L1381" s="157">
        <f t="shared" si="151"/>
        <v>6902.6199075371942</v>
      </c>
      <c r="M1381" s="167">
        <f t="shared" si="152"/>
        <v>0</v>
      </c>
      <c r="N1381" s="167">
        <f t="shared" si="153"/>
        <v>0</v>
      </c>
    </row>
    <row r="1382" spans="1:14" ht="15" customHeight="1" x14ac:dyDescent="0.2">
      <c r="A1382" s="152"/>
      <c r="B1382" s="152"/>
      <c r="C1382" s="152"/>
      <c r="D1382" s="152"/>
      <c r="E1382" s="153">
        <f>'2.40-a,b,c,d,e'!E1382</f>
        <v>38783.208333333336</v>
      </c>
      <c r="F1382" s="157">
        <f>'2.40-a,b,c,d,e'!F1382</f>
        <v>61.580001831054602</v>
      </c>
      <c r="G1382" s="157">
        <f>'2.40-a,b,c,d,e'!G1382</f>
        <v>-829.99801635750009</v>
      </c>
      <c r="H1382" s="157">
        <f t="shared" si="147"/>
        <v>6072.6218911796941</v>
      </c>
      <c r="I1382" s="157">
        <f t="shared" si="148"/>
        <v>2089.9963378906959</v>
      </c>
      <c r="J1382" s="157">
        <f t="shared" si="149"/>
        <v>8162.61822907039</v>
      </c>
      <c r="K1382" s="157">
        <f t="shared" si="150"/>
        <v>0</v>
      </c>
      <c r="L1382" s="157">
        <f t="shared" si="151"/>
        <v>8162.61822907039</v>
      </c>
      <c r="M1382" s="167">
        <f t="shared" si="152"/>
        <v>1</v>
      </c>
      <c r="N1382" s="167">
        <f t="shared" si="153"/>
        <v>0</v>
      </c>
    </row>
    <row r="1383" spans="1:14" ht="15" customHeight="1" x14ac:dyDescent="0.2">
      <c r="A1383" s="152"/>
      <c r="B1383" s="152"/>
      <c r="C1383" s="152"/>
      <c r="D1383" s="152"/>
      <c r="E1383" s="153">
        <f>'2.40-a,b,c,d,e'!E1383</f>
        <v>38784.208333333336</v>
      </c>
      <c r="F1383" s="157">
        <f>'2.40-a,b,c,d,e'!F1383</f>
        <v>60.020000457763601</v>
      </c>
      <c r="G1383" s="157">
        <f>'2.40-a,b,c,d,e'!G1383</f>
        <v>-1560.0013732910015</v>
      </c>
      <c r="H1383" s="157">
        <f t="shared" si="147"/>
        <v>6602.6168557793881</v>
      </c>
      <c r="I1383" s="157">
        <f t="shared" si="148"/>
        <v>0</v>
      </c>
      <c r="J1383" s="157">
        <f t="shared" si="149"/>
        <v>6602.6168557793881</v>
      </c>
      <c r="K1383" s="157">
        <f t="shared" si="150"/>
        <v>0</v>
      </c>
      <c r="L1383" s="157">
        <f t="shared" si="151"/>
        <v>6602.6168557793881</v>
      </c>
      <c r="M1383" s="167">
        <f t="shared" si="152"/>
        <v>0</v>
      </c>
      <c r="N1383" s="167">
        <f t="shared" si="153"/>
        <v>0</v>
      </c>
    </row>
    <row r="1384" spans="1:14" ht="15" customHeight="1" x14ac:dyDescent="0.2">
      <c r="A1384" s="152"/>
      <c r="B1384" s="152"/>
      <c r="C1384" s="152"/>
      <c r="D1384" s="152"/>
      <c r="E1384" s="153">
        <f>'2.40-a,b,c,d,e'!E1384</f>
        <v>38785.208333333336</v>
      </c>
      <c r="F1384" s="157">
        <f>'2.40-a,b,c,d,e'!F1384</f>
        <v>60.470001220703097</v>
      </c>
      <c r="G1384" s="157">
        <f>'2.40-a,b,c,d,e'!G1384</f>
        <v>450.00076293949576</v>
      </c>
      <c r="H1384" s="157">
        <f t="shared" si="147"/>
        <v>7052.6176187188839</v>
      </c>
      <c r="I1384" s="157">
        <f t="shared" si="148"/>
        <v>0</v>
      </c>
      <c r="J1384" s="157">
        <f t="shared" si="149"/>
        <v>7052.6176187188839</v>
      </c>
      <c r="K1384" s="157">
        <f t="shared" si="150"/>
        <v>0</v>
      </c>
      <c r="L1384" s="157">
        <f t="shared" si="151"/>
        <v>7052.6176187188839</v>
      </c>
      <c r="M1384" s="167">
        <f t="shared" si="152"/>
        <v>0</v>
      </c>
      <c r="N1384" s="167">
        <f t="shared" si="153"/>
        <v>0</v>
      </c>
    </row>
    <row r="1385" spans="1:14" ht="15" customHeight="1" x14ac:dyDescent="0.2">
      <c r="A1385" s="152"/>
      <c r="B1385" s="152"/>
      <c r="C1385" s="152"/>
      <c r="D1385" s="152"/>
      <c r="E1385" s="153">
        <f>'2.40-a,b,c,d,e'!E1385</f>
        <v>38786.208333333336</v>
      </c>
      <c r="F1385" s="157">
        <f>'2.40-a,b,c,d,e'!F1385</f>
        <v>59.959999084472599</v>
      </c>
      <c r="G1385" s="157">
        <f>'2.40-a,b,c,d,e'!G1385</f>
        <v>-510.00213623049717</v>
      </c>
      <c r="H1385" s="157">
        <f t="shared" si="147"/>
        <v>6542.615482488387</v>
      </c>
      <c r="I1385" s="157">
        <f t="shared" si="148"/>
        <v>0</v>
      </c>
      <c r="J1385" s="157">
        <f t="shared" si="149"/>
        <v>6542.615482488387</v>
      </c>
      <c r="K1385" s="157">
        <f t="shared" si="150"/>
        <v>0</v>
      </c>
      <c r="L1385" s="157">
        <f t="shared" si="151"/>
        <v>6542.615482488387</v>
      </c>
      <c r="M1385" s="167">
        <f t="shared" si="152"/>
        <v>0</v>
      </c>
      <c r="N1385" s="167">
        <f t="shared" si="153"/>
        <v>0</v>
      </c>
    </row>
    <row r="1386" spans="1:14" ht="15" customHeight="1" x14ac:dyDescent="0.2">
      <c r="A1386" s="152"/>
      <c r="B1386" s="152"/>
      <c r="C1386" s="152"/>
      <c r="D1386" s="152"/>
      <c r="E1386" s="153">
        <f>'2.40-a,b,c,d,e'!E1386</f>
        <v>38789.208333333336</v>
      </c>
      <c r="F1386" s="157">
        <f>'2.40-a,b,c,d,e'!F1386</f>
        <v>61.770000457763601</v>
      </c>
      <c r="G1386" s="157">
        <f>'2.40-a,b,c,d,e'!G1386</f>
        <v>1810.0013732910015</v>
      </c>
      <c r="H1386" s="157">
        <f t="shared" si="147"/>
        <v>8352.6168557793881</v>
      </c>
      <c r="I1386" s="157">
        <f t="shared" si="148"/>
        <v>0</v>
      </c>
      <c r="J1386" s="157">
        <f t="shared" si="149"/>
        <v>8352.6168557793881</v>
      </c>
      <c r="K1386" s="157">
        <f t="shared" si="150"/>
        <v>189.99862670899802</v>
      </c>
      <c r="L1386" s="157">
        <f t="shared" si="151"/>
        <v>8162.61822907039</v>
      </c>
      <c r="M1386" s="167">
        <f t="shared" si="152"/>
        <v>0</v>
      </c>
      <c r="N1386" s="167">
        <f t="shared" si="153"/>
        <v>0</v>
      </c>
    </row>
    <row r="1387" spans="1:14" ht="15" customHeight="1" x14ac:dyDescent="0.2">
      <c r="A1387" s="152"/>
      <c r="B1387" s="152"/>
      <c r="C1387" s="152"/>
      <c r="D1387" s="152"/>
      <c r="E1387" s="153">
        <f>'2.40-a,b,c,d,e'!E1387</f>
        <v>38790.208333333336</v>
      </c>
      <c r="F1387" s="157">
        <f>'2.40-a,b,c,d,e'!F1387</f>
        <v>63.099998474121001</v>
      </c>
      <c r="G1387" s="157">
        <f>'2.40-a,b,c,d,e'!G1387</f>
        <v>1329.9980163574005</v>
      </c>
      <c r="H1387" s="157">
        <f t="shared" si="147"/>
        <v>9492.616245427791</v>
      </c>
      <c r="I1387" s="157">
        <f t="shared" si="148"/>
        <v>0</v>
      </c>
      <c r="J1387" s="157">
        <f t="shared" si="149"/>
        <v>9492.616245427791</v>
      </c>
      <c r="K1387" s="157">
        <f t="shared" si="150"/>
        <v>1329.998016357401</v>
      </c>
      <c r="L1387" s="157">
        <f t="shared" si="151"/>
        <v>8162.61822907039</v>
      </c>
      <c r="M1387" s="167">
        <f t="shared" si="152"/>
        <v>0</v>
      </c>
      <c r="N1387" s="167">
        <f t="shared" si="153"/>
        <v>0</v>
      </c>
    </row>
    <row r="1388" spans="1:14" ht="15" customHeight="1" x14ac:dyDescent="0.2">
      <c r="A1388" s="152"/>
      <c r="B1388" s="152"/>
      <c r="C1388" s="152"/>
      <c r="D1388" s="152"/>
      <c r="E1388" s="153">
        <f>'2.40-a,b,c,d,e'!E1388</f>
        <v>38791.208333333336</v>
      </c>
      <c r="F1388" s="157">
        <f>'2.40-a,b,c,d,e'!F1388</f>
        <v>62.169998168945298</v>
      </c>
      <c r="G1388" s="157">
        <f>'2.40-a,b,c,d,e'!G1388</f>
        <v>-930.00030517570303</v>
      </c>
      <c r="H1388" s="157">
        <f t="shared" si="147"/>
        <v>7232.617923894687</v>
      </c>
      <c r="I1388" s="157">
        <f t="shared" si="148"/>
        <v>0</v>
      </c>
      <c r="J1388" s="157">
        <f t="shared" si="149"/>
        <v>7232.617923894687</v>
      </c>
      <c r="K1388" s="157">
        <f t="shared" si="150"/>
        <v>0</v>
      </c>
      <c r="L1388" s="157">
        <f t="shared" si="151"/>
        <v>7232.617923894687</v>
      </c>
      <c r="M1388" s="167">
        <f t="shared" si="152"/>
        <v>0</v>
      </c>
      <c r="N1388" s="167">
        <f t="shared" si="153"/>
        <v>0</v>
      </c>
    </row>
    <row r="1389" spans="1:14" ht="15" customHeight="1" x14ac:dyDescent="0.2">
      <c r="A1389" s="152"/>
      <c r="B1389" s="152"/>
      <c r="C1389" s="152"/>
      <c r="D1389" s="152"/>
      <c r="E1389" s="153">
        <f>'2.40-a,b,c,d,e'!E1389</f>
        <v>38792.208333333336</v>
      </c>
      <c r="F1389" s="157">
        <f>'2.40-a,b,c,d,e'!F1389</f>
        <v>63.580001831054602</v>
      </c>
      <c r="G1389" s="157">
        <f>'2.40-a,b,c,d,e'!G1389</f>
        <v>1410.0036621093041</v>
      </c>
      <c r="H1389" s="157">
        <f t="shared" si="147"/>
        <v>8642.621586003992</v>
      </c>
      <c r="I1389" s="157">
        <f t="shared" si="148"/>
        <v>0</v>
      </c>
      <c r="J1389" s="157">
        <f t="shared" si="149"/>
        <v>8642.621586003992</v>
      </c>
      <c r="K1389" s="157">
        <f t="shared" si="150"/>
        <v>480.00335693360194</v>
      </c>
      <c r="L1389" s="157">
        <f t="shared" si="151"/>
        <v>8162.61822907039</v>
      </c>
      <c r="M1389" s="167">
        <f t="shared" si="152"/>
        <v>0</v>
      </c>
      <c r="N1389" s="167">
        <f t="shared" si="153"/>
        <v>0</v>
      </c>
    </row>
    <row r="1390" spans="1:14" ht="15" customHeight="1" x14ac:dyDescent="0.2">
      <c r="A1390" s="152"/>
      <c r="B1390" s="152"/>
      <c r="C1390" s="152"/>
      <c r="D1390" s="152"/>
      <c r="E1390" s="153">
        <f>'2.40-a,b,c,d,e'!E1390</f>
        <v>38793.208333333336</v>
      </c>
      <c r="F1390" s="157">
        <f>'2.40-a,b,c,d,e'!F1390</f>
        <v>62.770000457763601</v>
      </c>
      <c r="G1390" s="157">
        <f>'2.40-a,b,c,d,e'!G1390</f>
        <v>-810.00137329100141</v>
      </c>
      <c r="H1390" s="157">
        <f t="shared" si="147"/>
        <v>7352.616855779389</v>
      </c>
      <c r="I1390" s="157">
        <f t="shared" si="148"/>
        <v>0</v>
      </c>
      <c r="J1390" s="157">
        <f t="shared" si="149"/>
        <v>7352.616855779389</v>
      </c>
      <c r="K1390" s="157">
        <f t="shared" si="150"/>
        <v>0</v>
      </c>
      <c r="L1390" s="157">
        <f t="shared" si="151"/>
        <v>7352.616855779389</v>
      </c>
      <c r="M1390" s="167">
        <f t="shared" si="152"/>
        <v>0</v>
      </c>
      <c r="N1390" s="167">
        <f t="shared" si="153"/>
        <v>0</v>
      </c>
    </row>
    <row r="1391" spans="1:14" ht="15" customHeight="1" x14ac:dyDescent="0.2">
      <c r="A1391" s="152"/>
      <c r="B1391" s="152"/>
      <c r="C1391" s="152"/>
      <c r="D1391" s="152"/>
      <c r="E1391" s="153">
        <f>'2.40-a,b,c,d,e'!E1391</f>
        <v>38796.208333333336</v>
      </c>
      <c r="F1391" s="157">
        <f>'2.40-a,b,c,d,e'!F1391</f>
        <v>60.419998168945298</v>
      </c>
      <c r="G1391" s="157">
        <f>'2.40-a,b,c,d,e'!G1391</f>
        <v>-2350.0022888183025</v>
      </c>
      <c r="H1391" s="157">
        <f t="shared" si="147"/>
        <v>5002.6145669610869</v>
      </c>
      <c r="I1391" s="157">
        <f t="shared" si="148"/>
        <v>3160.0036621093031</v>
      </c>
      <c r="J1391" s="157">
        <f t="shared" si="149"/>
        <v>8162.61822907039</v>
      </c>
      <c r="K1391" s="157">
        <f t="shared" si="150"/>
        <v>0</v>
      </c>
      <c r="L1391" s="157">
        <f t="shared" si="151"/>
        <v>8162.61822907039</v>
      </c>
      <c r="M1391" s="167">
        <f t="shared" si="152"/>
        <v>1</v>
      </c>
      <c r="N1391" s="167">
        <f t="shared" si="153"/>
        <v>0</v>
      </c>
    </row>
    <row r="1392" spans="1:14" ht="15" customHeight="1" x14ac:dyDescent="0.2">
      <c r="A1392" s="152"/>
      <c r="B1392" s="152"/>
      <c r="C1392" s="152"/>
      <c r="D1392" s="152"/>
      <c r="E1392" s="153">
        <f>'2.40-a,b,c,d,e'!E1392</f>
        <v>38797.208333333336</v>
      </c>
      <c r="F1392" s="157">
        <f>'2.40-a,b,c,d,e'!F1392</f>
        <v>60.569999694824197</v>
      </c>
      <c r="G1392" s="157">
        <f>'2.40-a,b,c,d,e'!G1392</f>
        <v>150.00152587889914</v>
      </c>
      <c r="H1392" s="157">
        <f t="shared" si="147"/>
        <v>8312.6197549492899</v>
      </c>
      <c r="I1392" s="157">
        <f t="shared" si="148"/>
        <v>0</v>
      </c>
      <c r="J1392" s="157">
        <f t="shared" si="149"/>
        <v>8312.6197549492899</v>
      </c>
      <c r="K1392" s="157">
        <f t="shared" si="150"/>
        <v>150.00152587889988</v>
      </c>
      <c r="L1392" s="157">
        <f t="shared" si="151"/>
        <v>8162.61822907039</v>
      </c>
      <c r="M1392" s="167">
        <f t="shared" si="152"/>
        <v>0</v>
      </c>
      <c r="N1392" s="167">
        <f t="shared" si="153"/>
        <v>0</v>
      </c>
    </row>
    <row r="1393" spans="1:14" ht="15" customHeight="1" x14ac:dyDescent="0.2">
      <c r="A1393" s="152"/>
      <c r="B1393" s="152"/>
      <c r="C1393" s="152"/>
      <c r="D1393" s="152"/>
      <c r="E1393" s="153">
        <f>'2.40-a,b,c,d,e'!E1393</f>
        <v>38798.208333333336</v>
      </c>
      <c r="F1393" s="157">
        <f>'2.40-a,b,c,d,e'!F1393</f>
        <v>61.770000457763601</v>
      </c>
      <c r="G1393" s="157">
        <f>'2.40-a,b,c,d,e'!G1393</f>
        <v>1200.0007629394033</v>
      </c>
      <c r="H1393" s="157">
        <f t="shared" si="147"/>
        <v>9362.6189920097931</v>
      </c>
      <c r="I1393" s="157">
        <f t="shared" si="148"/>
        <v>0</v>
      </c>
      <c r="J1393" s="157">
        <f t="shared" si="149"/>
        <v>9362.6189920097931</v>
      </c>
      <c r="K1393" s="157">
        <f t="shared" si="150"/>
        <v>1200.0007629394031</v>
      </c>
      <c r="L1393" s="157">
        <f t="shared" si="151"/>
        <v>8162.61822907039</v>
      </c>
      <c r="M1393" s="167">
        <f t="shared" si="152"/>
        <v>0</v>
      </c>
      <c r="N1393" s="167">
        <f t="shared" si="153"/>
        <v>0</v>
      </c>
    </row>
    <row r="1394" spans="1:14" ht="15" customHeight="1" x14ac:dyDescent="0.2">
      <c r="A1394" s="152"/>
      <c r="B1394" s="152"/>
      <c r="C1394" s="152"/>
      <c r="D1394" s="152"/>
      <c r="E1394" s="153">
        <f>'2.40-a,b,c,d,e'!E1394</f>
        <v>38799.208333333336</v>
      </c>
      <c r="F1394" s="157">
        <f>'2.40-a,b,c,d,e'!F1394</f>
        <v>63.909999847412102</v>
      </c>
      <c r="G1394" s="157">
        <f>'2.40-a,b,c,d,e'!G1394</f>
        <v>2139.9993896485016</v>
      </c>
      <c r="H1394" s="157">
        <f t="shared" si="147"/>
        <v>10302.617618718892</v>
      </c>
      <c r="I1394" s="157">
        <f t="shared" si="148"/>
        <v>0</v>
      </c>
      <c r="J1394" s="157">
        <f t="shared" si="149"/>
        <v>10302.617618718892</v>
      </c>
      <c r="K1394" s="157">
        <f t="shared" si="150"/>
        <v>2139.9993896485021</v>
      </c>
      <c r="L1394" s="157">
        <f t="shared" si="151"/>
        <v>8162.61822907039</v>
      </c>
      <c r="M1394" s="167">
        <f t="shared" si="152"/>
        <v>0</v>
      </c>
      <c r="N1394" s="167">
        <f t="shared" si="153"/>
        <v>0</v>
      </c>
    </row>
    <row r="1395" spans="1:14" ht="15" customHeight="1" x14ac:dyDescent="0.2">
      <c r="A1395" s="152"/>
      <c r="B1395" s="152"/>
      <c r="C1395" s="152"/>
      <c r="D1395" s="152"/>
      <c r="E1395" s="153">
        <f>'2.40-a,b,c,d,e'!E1395</f>
        <v>38800.208333333336</v>
      </c>
      <c r="F1395" s="157">
        <f>'2.40-a,b,c,d,e'!F1395</f>
        <v>64.260002136230398</v>
      </c>
      <c r="G1395" s="157">
        <f>'2.40-a,b,c,d,e'!G1395</f>
        <v>350.00228881829543</v>
      </c>
      <c r="H1395" s="157">
        <f t="shared" si="147"/>
        <v>8512.6205178886848</v>
      </c>
      <c r="I1395" s="157">
        <f t="shared" si="148"/>
        <v>0</v>
      </c>
      <c r="J1395" s="157">
        <f t="shared" si="149"/>
        <v>8512.6205178886848</v>
      </c>
      <c r="K1395" s="157">
        <f t="shared" si="150"/>
        <v>350.0022888182948</v>
      </c>
      <c r="L1395" s="157">
        <f t="shared" si="151"/>
        <v>8162.61822907039</v>
      </c>
      <c r="M1395" s="167">
        <f t="shared" si="152"/>
        <v>0</v>
      </c>
      <c r="N1395" s="167">
        <f t="shared" si="153"/>
        <v>0</v>
      </c>
    </row>
    <row r="1396" spans="1:14" ht="15" customHeight="1" x14ac:dyDescent="0.2">
      <c r="A1396" s="152"/>
      <c r="B1396" s="152"/>
      <c r="C1396" s="152"/>
      <c r="D1396" s="152"/>
      <c r="E1396" s="153">
        <f>'2.40-a,b,c,d,e'!E1396</f>
        <v>38803.208333333336</v>
      </c>
      <c r="F1396" s="157">
        <f>'2.40-a,b,c,d,e'!F1396</f>
        <v>64.160003662109304</v>
      </c>
      <c r="G1396" s="157">
        <f>'2.40-a,b,c,d,e'!G1396</f>
        <v>-99.99847412109375</v>
      </c>
      <c r="H1396" s="157">
        <f t="shared" si="147"/>
        <v>8062.6197549492963</v>
      </c>
      <c r="I1396" s="157">
        <f t="shared" si="148"/>
        <v>0</v>
      </c>
      <c r="J1396" s="157">
        <f t="shared" si="149"/>
        <v>8062.6197549492963</v>
      </c>
      <c r="K1396" s="157">
        <f t="shared" si="150"/>
        <v>0</v>
      </c>
      <c r="L1396" s="157">
        <f t="shared" si="151"/>
        <v>8062.6197549492963</v>
      </c>
      <c r="M1396" s="167">
        <f t="shared" si="152"/>
        <v>0</v>
      </c>
      <c r="N1396" s="167">
        <f t="shared" si="153"/>
        <v>0</v>
      </c>
    </row>
    <row r="1397" spans="1:14" ht="15" customHeight="1" x14ac:dyDescent="0.2">
      <c r="A1397" s="152"/>
      <c r="B1397" s="152"/>
      <c r="C1397" s="152"/>
      <c r="D1397" s="152"/>
      <c r="E1397" s="153">
        <f>'2.40-a,b,c,d,e'!E1397</f>
        <v>38804.208333333336</v>
      </c>
      <c r="F1397" s="157">
        <f>'2.40-a,b,c,d,e'!F1397</f>
        <v>66.069999694824205</v>
      </c>
      <c r="G1397" s="157">
        <f>'2.40-a,b,c,d,e'!G1397</f>
        <v>1909.9960327149006</v>
      </c>
      <c r="H1397" s="157">
        <f t="shared" si="147"/>
        <v>9972.6157876641973</v>
      </c>
      <c r="I1397" s="157">
        <f t="shared" si="148"/>
        <v>0</v>
      </c>
      <c r="J1397" s="157">
        <f t="shared" si="149"/>
        <v>9972.6157876641973</v>
      </c>
      <c r="K1397" s="157">
        <f t="shared" si="150"/>
        <v>1809.9975585938073</v>
      </c>
      <c r="L1397" s="157">
        <f t="shared" si="151"/>
        <v>8162.61822907039</v>
      </c>
      <c r="M1397" s="167">
        <f t="shared" si="152"/>
        <v>0</v>
      </c>
      <c r="N1397" s="167">
        <f t="shared" si="153"/>
        <v>0</v>
      </c>
    </row>
    <row r="1398" spans="1:14" ht="15" customHeight="1" x14ac:dyDescent="0.2">
      <c r="A1398" s="152"/>
      <c r="B1398" s="152"/>
      <c r="C1398" s="152"/>
      <c r="D1398" s="152"/>
      <c r="E1398" s="153">
        <f>'2.40-a,b,c,d,e'!E1398</f>
        <v>38805.208333333336</v>
      </c>
      <c r="F1398" s="157">
        <f>'2.40-a,b,c,d,e'!F1398</f>
        <v>66.449996948242102</v>
      </c>
      <c r="G1398" s="157">
        <f>'2.40-a,b,c,d,e'!G1398</f>
        <v>379.9972534178977</v>
      </c>
      <c r="H1398" s="157">
        <f t="shared" si="147"/>
        <v>8542.6154824882869</v>
      </c>
      <c r="I1398" s="157">
        <f t="shared" si="148"/>
        <v>0</v>
      </c>
      <c r="J1398" s="157">
        <f t="shared" si="149"/>
        <v>8542.6154824882869</v>
      </c>
      <c r="K1398" s="157">
        <f t="shared" si="150"/>
        <v>379.9972534178969</v>
      </c>
      <c r="L1398" s="157">
        <f t="shared" si="151"/>
        <v>8162.61822907039</v>
      </c>
      <c r="M1398" s="167">
        <f t="shared" si="152"/>
        <v>0</v>
      </c>
      <c r="N1398" s="167">
        <f t="shared" si="153"/>
        <v>0</v>
      </c>
    </row>
    <row r="1399" spans="1:14" ht="15" customHeight="1" x14ac:dyDescent="0.2">
      <c r="A1399" s="152"/>
      <c r="B1399" s="152"/>
      <c r="C1399" s="152"/>
      <c r="D1399" s="152"/>
      <c r="E1399" s="153">
        <f>'2.40-a,b,c,d,e'!E1399</f>
        <v>38806.208333333336</v>
      </c>
      <c r="F1399" s="157">
        <f>'2.40-a,b,c,d,e'!F1399</f>
        <v>67.150001525878906</v>
      </c>
      <c r="G1399" s="157">
        <f>'2.40-a,b,c,d,e'!G1399</f>
        <v>700.00457763680402</v>
      </c>
      <c r="H1399" s="157">
        <f t="shared" si="147"/>
        <v>8862.6228067071934</v>
      </c>
      <c r="I1399" s="157">
        <f t="shared" si="148"/>
        <v>0</v>
      </c>
      <c r="J1399" s="157">
        <f t="shared" si="149"/>
        <v>8862.6228067071934</v>
      </c>
      <c r="K1399" s="157">
        <f t="shared" si="150"/>
        <v>700.00457763680333</v>
      </c>
      <c r="L1399" s="157">
        <f t="shared" si="151"/>
        <v>8162.61822907039</v>
      </c>
      <c r="M1399" s="167">
        <f t="shared" si="152"/>
        <v>0</v>
      </c>
      <c r="N1399" s="167">
        <f t="shared" si="153"/>
        <v>0</v>
      </c>
    </row>
    <row r="1400" spans="1:14" ht="15" customHeight="1" x14ac:dyDescent="0.2">
      <c r="A1400" s="152"/>
      <c r="B1400" s="152"/>
      <c r="C1400" s="152"/>
      <c r="D1400" s="152"/>
      <c r="E1400" s="153">
        <f>'2.40-a,b,c,d,e'!E1400</f>
        <v>38807.208333333336</v>
      </c>
      <c r="F1400" s="157">
        <f>'2.40-a,b,c,d,e'!F1400</f>
        <v>66.629997253417898</v>
      </c>
      <c r="G1400" s="157">
        <f>'2.40-a,b,c,d,e'!G1400</f>
        <v>-520.00427246100855</v>
      </c>
      <c r="H1400" s="157">
        <f t="shared" si="147"/>
        <v>7642.6139566093816</v>
      </c>
      <c r="I1400" s="157">
        <f t="shared" si="148"/>
        <v>0</v>
      </c>
      <c r="J1400" s="157">
        <f t="shared" si="149"/>
        <v>7642.6139566093816</v>
      </c>
      <c r="K1400" s="157">
        <f t="shared" si="150"/>
        <v>0</v>
      </c>
      <c r="L1400" s="157">
        <f t="shared" si="151"/>
        <v>7642.6139566093816</v>
      </c>
      <c r="M1400" s="167">
        <f t="shared" si="152"/>
        <v>0</v>
      </c>
      <c r="N1400" s="167">
        <f t="shared" si="153"/>
        <v>0</v>
      </c>
    </row>
    <row r="1401" spans="1:14" ht="15" customHeight="1" x14ac:dyDescent="0.2">
      <c r="A1401" s="152"/>
      <c r="B1401" s="152"/>
      <c r="C1401" s="152"/>
      <c r="D1401" s="152"/>
      <c r="E1401" s="153">
        <f>'2.40-a,b,c,d,e'!E1401</f>
        <v>38810.166666666664</v>
      </c>
      <c r="F1401" s="157">
        <f>'2.40-a,b,c,d,e'!F1401</f>
        <v>66.739997863769503</v>
      </c>
      <c r="G1401" s="157">
        <f>'2.40-a,b,c,d,e'!G1401</f>
        <v>110.00061035160513</v>
      </c>
      <c r="H1401" s="157">
        <f t="shared" si="147"/>
        <v>7752.6145669609868</v>
      </c>
      <c r="I1401" s="157">
        <f t="shared" si="148"/>
        <v>0</v>
      </c>
      <c r="J1401" s="157">
        <f t="shared" si="149"/>
        <v>7752.6145669609868</v>
      </c>
      <c r="K1401" s="157">
        <f t="shared" si="150"/>
        <v>0</v>
      </c>
      <c r="L1401" s="157">
        <f t="shared" si="151"/>
        <v>7752.6145669609868</v>
      </c>
      <c r="M1401" s="167">
        <f t="shared" si="152"/>
        <v>0</v>
      </c>
      <c r="N1401" s="167">
        <f t="shared" si="153"/>
        <v>0</v>
      </c>
    </row>
    <row r="1402" spans="1:14" ht="15" customHeight="1" x14ac:dyDescent="0.2">
      <c r="A1402" s="152"/>
      <c r="B1402" s="152"/>
      <c r="C1402" s="152"/>
      <c r="D1402" s="152"/>
      <c r="E1402" s="153">
        <f>'2.40-a,b,c,d,e'!E1402</f>
        <v>38811.166666666664</v>
      </c>
      <c r="F1402" s="157">
        <f>'2.40-a,b,c,d,e'!F1402</f>
        <v>66.230003356933594</v>
      </c>
      <c r="G1402" s="157">
        <f>'2.40-a,b,c,d,e'!G1402</f>
        <v>-509.99450683590908</v>
      </c>
      <c r="H1402" s="157">
        <f t="shared" si="147"/>
        <v>7242.6200601250775</v>
      </c>
      <c r="I1402" s="157">
        <f t="shared" si="148"/>
        <v>0</v>
      </c>
      <c r="J1402" s="157">
        <f t="shared" si="149"/>
        <v>7242.6200601250775</v>
      </c>
      <c r="K1402" s="157">
        <f t="shared" si="150"/>
        <v>0</v>
      </c>
      <c r="L1402" s="157">
        <f t="shared" si="151"/>
        <v>7242.6200601250775</v>
      </c>
      <c r="M1402" s="167">
        <f t="shared" si="152"/>
        <v>0</v>
      </c>
      <c r="N1402" s="167">
        <f t="shared" si="153"/>
        <v>0</v>
      </c>
    </row>
    <row r="1403" spans="1:14" ht="15" customHeight="1" x14ac:dyDescent="0.2">
      <c r="A1403" s="152"/>
      <c r="B1403" s="152"/>
      <c r="C1403" s="152"/>
      <c r="D1403" s="152"/>
      <c r="E1403" s="153">
        <f>'2.40-a,b,c,d,e'!E1403</f>
        <v>38812.166666666664</v>
      </c>
      <c r="F1403" s="157">
        <f>'2.40-a,b,c,d,e'!F1403</f>
        <v>67.069999694824205</v>
      </c>
      <c r="G1403" s="157">
        <f>'2.40-a,b,c,d,e'!G1403</f>
        <v>839.99633789061079</v>
      </c>
      <c r="H1403" s="157">
        <f t="shared" si="147"/>
        <v>8082.616398015688</v>
      </c>
      <c r="I1403" s="157">
        <f t="shared" si="148"/>
        <v>0</v>
      </c>
      <c r="J1403" s="157">
        <f t="shared" si="149"/>
        <v>8082.616398015688</v>
      </c>
      <c r="K1403" s="157">
        <f t="shared" si="150"/>
        <v>0</v>
      </c>
      <c r="L1403" s="157">
        <f t="shared" si="151"/>
        <v>8082.616398015688</v>
      </c>
      <c r="M1403" s="167">
        <f t="shared" si="152"/>
        <v>0</v>
      </c>
      <c r="N1403" s="167">
        <f t="shared" si="153"/>
        <v>0</v>
      </c>
    </row>
    <row r="1404" spans="1:14" ht="15" customHeight="1" x14ac:dyDescent="0.2">
      <c r="A1404" s="152"/>
      <c r="B1404" s="152"/>
      <c r="C1404" s="152"/>
      <c r="D1404" s="152"/>
      <c r="E1404" s="153">
        <f>'2.40-a,b,c,d,e'!E1404</f>
        <v>38813.166666666664</v>
      </c>
      <c r="F1404" s="157">
        <f>'2.40-a,b,c,d,e'!F1404</f>
        <v>67.940002441406193</v>
      </c>
      <c r="G1404" s="157">
        <f>'2.40-a,b,c,d,e'!G1404</f>
        <v>870.00274658198862</v>
      </c>
      <c r="H1404" s="157">
        <f t="shared" si="147"/>
        <v>8952.6191445976765</v>
      </c>
      <c r="I1404" s="157">
        <f t="shared" si="148"/>
        <v>0</v>
      </c>
      <c r="J1404" s="157">
        <f t="shared" si="149"/>
        <v>8952.6191445976765</v>
      </c>
      <c r="K1404" s="157">
        <f t="shared" si="150"/>
        <v>790.00091552728645</v>
      </c>
      <c r="L1404" s="157">
        <f t="shared" si="151"/>
        <v>8162.61822907039</v>
      </c>
      <c r="M1404" s="167">
        <f t="shared" si="152"/>
        <v>0</v>
      </c>
      <c r="N1404" s="167">
        <f t="shared" si="153"/>
        <v>0</v>
      </c>
    </row>
    <row r="1405" spans="1:14" ht="15" customHeight="1" x14ac:dyDescent="0.2">
      <c r="A1405" s="152"/>
      <c r="B1405" s="152"/>
      <c r="C1405" s="152"/>
      <c r="D1405" s="152"/>
      <c r="E1405" s="153">
        <f>'2.40-a,b,c,d,e'!E1405</f>
        <v>38814.166666666664</v>
      </c>
      <c r="F1405" s="157">
        <f>'2.40-a,b,c,d,e'!F1405</f>
        <v>67.389999389648395</v>
      </c>
      <c r="G1405" s="157">
        <f>'2.40-a,b,c,d,e'!G1405</f>
        <v>-550.00305175779829</v>
      </c>
      <c r="H1405" s="157">
        <f t="shared" si="147"/>
        <v>7612.6151773125921</v>
      </c>
      <c r="I1405" s="157">
        <f t="shared" si="148"/>
        <v>0</v>
      </c>
      <c r="J1405" s="157">
        <f t="shared" si="149"/>
        <v>7612.6151773125921</v>
      </c>
      <c r="K1405" s="157">
        <f t="shared" si="150"/>
        <v>0</v>
      </c>
      <c r="L1405" s="157">
        <f t="shared" si="151"/>
        <v>7612.6151773125921</v>
      </c>
      <c r="M1405" s="167">
        <f t="shared" si="152"/>
        <v>0</v>
      </c>
      <c r="N1405" s="167">
        <f t="shared" si="153"/>
        <v>0</v>
      </c>
    </row>
    <row r="1406" spans="1:14" ht="15" customHeight="1" x14ac:dyDescent="0.2">
      <c r="A1406" s="152"/>
      <c r="B1406" s="152"/>
      <c r="C1406" s="152"/>
      <c r="D1406" s="152"/>
      <c r="E1406" s="153">
        <f>'2.40-a,b,c,d,e'!E1406</f>
        <v>38817.166666666664</v>
      </c>
      <c r="F1406" s="157">
        <f>'2.40-a,b,c,d,e'!F1406</f>
        <v>68.739997863769503</v>
      </c>
      <c r="G1406" s="157">
        <f>'2.40-a,b,c,d,e'!G1406</f>
        <v>1349.9984741211078</v>
      </c>
      <c r="H1406" s="157">
        <f t="shared" si="147"/>
        <v>8962.6136514336995</v>
      </c>
      <c r="I1406" s="157">
        <f t="shared" si="148"/>
        <v>0</v>
      </c>
      <c r="J1406" s="157">
        <f t="shared" si="149"/>
        <v>8962.6136514336995</v>
      </c>
      <c r="K1406" s="157">
        <f t="shared" si="150"/>
        <v>799.99542236330944</v>
      </c>
      <c r="L1406" s="157">
        <f t="shared" si="151"/>
        <v>8162.61822907039</v>
      </c>
      <c r="M1406" s="167">
        <f t="shared" si="152"/>
        <v>0</v>
      </c>
      <c r="N1406" s="167">
        <f t="shared" si="153"/>
        <v>0</v>
      </c>
    </row>
    <row r="1407" spans="1:14" ht="15" customHeight="1" x14ac:dyDescent="0.2">
      <c r="A1407" s="152"/>
      <c r="B1407" s="152"/>
      <c r="C1407" s="152"/>
      <c r="D1407" s="152"/>
      <c r="E1407" s="153">
        <f>'2.40-a,b,c,d,e'!E1407</f>
        <v>38818.166666666664</v>
      </c>
      <c r="F1407" s="157">
        <f>'2.40-a,b,c,d,e'!F1407</f>
        <v>68.980003356933594</v>
      </c>
      <c r="G1407" s="157">
        <f>'2.40-a,b,c,d,e'!G1407</f>
        <v>240.00549316409092</v>
      </c>
      <c r="H1407" s="157">
        <f t="shared" si="147"/>
        <v>8402.6237222344807</v>
      </c>
      <c r="I1407" s="157">
        <f t="shared" si="148"/>
        <v>0</v>
      </c>
      <c r="J1407" s="157">
        <f t="shared" si="149"/>
        <v>8402.6237222344807</v>
      </c>
      <c r="K1407" s="157">
        <f t="shared" si="150"/>
        <v>240.00549316409069</v>
      </c>
      <c r="L1407" s="157">
        <f t="shared" si="151"/>
        <v>8162.61822907039</v>
      </c>
      <c r="M1407" s="167">
        <f t="shared" si="152"/>
        <v>0</v>
      </c>
      <c r="N1407" s="167">
        <f t="shared" si="153"/>
        <v>0</v>
      </c>
    </row>
    <row r="1408" spans="1:14" ht="15" customHeight="1" x14ac:dyDescent="0.2">
      <c r="A1408" s="152"/>
      <c r="B1408" s="152"/>
      <c r="C1408" s="152"/>
      <c r="D1408" s="152"/>
      <c r="E1408" s="153">
        <f>'2.40-a,b,c,d,e'!E1408</f>
        <v>38819.166666666664</v>
      </c>
      <c r="F1408" s="157">
        <f>'2.40-a,b,c,d,e'!F1408</f>
        <v>68.620002746582003</v>
      </c>
      <c r="G1408" s="157">
        <f>'2.40-a,b,c,d,e'!G1408</f>
        <v>-360.00061035159092</v>
      </c>
      <c r="H1408" s="157">
        <f t="shared" si="147"/>
        <v>7802.6176187187993</v>
      </c>
      <c r="I1408" s="157">
        <f t="shared" si="148"/>
        <v>0</v>
      </c>
      <c r="J1408" s="157">
        <f t="shared" si="149"/>
        <v>7802.6176187187993</v>
      </c>
      <c r="K1408" s="157">
        <f t="shared" si="150"/>
        <v>0</v>
      </c>
      <c r="L1408" s="157">
        <f t="shared" si="151"/>
        <v>7802.6176187187993</v>
      </c>
      <c r="M1408" s="167">
        <f t="shared" si="152"/>
        <v>0</v>
      </c>
      <c r="N1408" s="167">
        <f t="shared" si="153"/>
        <v>0</v>
      </c>
    </row>
    <row r="1409" spans="1:14" ht="15" customHeight="1" x14ac:dyDescent="0.2">
      <c r="A1409" s="152"/>
      <c r="B1409" s="152"/>
      <c r="C1409" s="152"/>
      <c r="D1409" s="152"/>
      <c r="E1409" s="153">
        <f>'2.40-a,b,c,d,e'!E1409</f>
        <v>38820.166666666664</v>
      </c>
      <c r="F1409" s="157">
        <f>'2.40-a,b,c,d,e'!F1409</f>
        <v>69.319999694824205</v>
      </c>
      <c r="G1409" s="157">
        <f>'2.40-a,b,c,d,e'!G1409</f>
        <v>699.99694824220171</v>
      </c>
      <c r="H1409" s="157">
        <f t="shared" si="147"/>
        <v>8502.6145669610014</v>
      </c>
      <c r="I1409" s="157">
        <f t="shared" si="148"/>
        <v>0</v>
      </c>
      <c r="J1409" s="157">
        <f t="shared" si="149"/>
        <v>8502.6145669610014</v>
      </c>
      <c r="K1409" s="157">
        <f t="shared" si="150"/>
        <v>339.99633789061136</v>
      </c>
      <c r="L1409" s="157">
        <f t="shared" si="151"/>
        <v>8162.61822907039</v>
      </c>
      <c r="M1409" s="167">
        <f t="shared" si="152"/>
        <v>0</v>
      </c>
      <c r="N1409" s="167">
        <f t="shared" si="153"/>
        <v>0</v>
      </c>
    </row>
    <row r="1410" spans="1:14" ht="15" customHeight="1" x14ac:dyDescent="0.2">
      <c r="A1410" s="152"/>
      <c r="B1410" s="152"/>
      <c r="C1410" s="152"/>
      <c r="D1410" s="152"/>
      <c r="E1410" s="153">
        <f>'2.40-a,b,c,d,e'!E1410</f>
        <v>38824.166666666664</v>
      </c>
      <c r="F1410" s="157">
        <f>'2.40-a,b,c,d,e'!F1410</f>
        <v>70.400001525878906</v>
      </c>
      <c r="G1410" s="157">
        <f>'2.40-a,b,c,d,e'!G1410</f>
        <v>1080.0018310547016</v>
      </c>
      <c r="H1410" s="157">
        <f t="shared" si="147"/>
        <v>9242.6200601250912</v>
      </c>
      <c r="I1410" s="157">
        <f t="shared" si="148"/>
        <v>0</v>
      </c>
      <c r="J1410" s="157">
        <f t="shared" si="149"/>
        <v>9242.6200601250912</v>
      </c>
      <c r="K1410" s="157">
        <f t="shared" si="150"/>
        <v>1080.0018310547011</v>
      </c>
      <c r="L1410" s="157">
        <f t="shared" si="151"/>
        <v>8162.61822907039</v>
      </c>
      <c r="M1410" s="167">
        <f t="shared" si="152"/>
        <v>0</v>
      </c>
      <c r="N1410" s="167">
        <f t="shared" si="153"/>
        <v>0</v>
      </c>
    </row>
    <row r="1411" spans="1:14" ht="15" customHeight="1" x14ac:dyDescent="0.2">
      <c r="A1411" s="152"/>
      <c r="B1411" s="152"/>
      <c r="C1411" s="152"/>
      <c r="D1411" s="152"/>
      <c r="E1411" s="153">
        <f>'2.40-a,b,c,d,e'!E1411</f>
        <v>38825.166666666664</v>
      </c>
      <c r="F1411" s="157">
        <f>'2.40-a,b,c,d,e'!F1411</f>
        <v>71.349998474121094</v>
      </c>
      <c r="G1411" s="157">
        <f>'2.40-a,b,c,d,e'!G1411</f>
        <v>949.9969482421875</v>
      </c>
      <c r="H1411" s="157">
        <f t="shared" si="147"/>
        <v>9112.6151773125785</v>
      </c>
      <c r="I1411" s="157">
        <f t="shared" si="148"/>
        <v>0</v>
      </c>
      <c r="J1411" s="157">
        <f t="shared" si="149"/>
        <v>9112.6151773125785</v>
      </c>
      <c r="K1411" s="157">
        <f t="shared" si="150"/>
        <v>949.99694824218841</v>
      </c>
      <c r="L1411" s="157">
        <f t="shared" si="151"/>
        <v>8162.61822907039</v>
      </c>
      <c r="M1411" s="167">
        <f t="shared" si="152"/>
        <v>0</v>
      </c>
      <c r="N1411" s="167">
        <f t="shared" si="153"/>
        <v>0</v>
      </c>
    </row>
    <row r="1412" spans="1:14" ht="15" customHeight="1" x14ac:dyDescent="0.2">
      <c r="A1412" s="152"/>
      <c r="B1412" s="152"/>
      <c r="C1412" s="152"/>
      <c r="D1412" s="152"/>
      <c r="E1412" s="153">
        <f>'2.40-a,b,c,d,e'!E1412</f>
        <v>38826.166666666664</v>
      </c>
      <c r="F1412" s="157">
        <f>'2.40-a,b,c,d,e'!F1412</f>
        <v>72.169998168945298</v>
      </c>
      <c r="G1412" s="157">
        <f>'2.40-a,b,c,d,e'!G1412</f>
        <v>819.99969482420454</v>
      </c>
      <c r="H1412" s="157">
        <f t="shared" ref="H1412:H1475" si="154">L1411+G1412</f>
        <v>8982.6179238945952</v>
      </c>
      <c r="I1412" s="157">
        <f t="shared" ref="I1412:I1475" si="155">IF(H1412&lt;$B$13,$B$14-H1412,0)</f>
        <v>0</v>
      </c>
      <c r="J1412" s="157">
        <f t="shared" ref="J1412:J1475" si="156">H1412+I1412</f>
        <v>8982.6179238945952</v>
      </c>
      <c r="K1412" s="157">
        <f t="shared" ref="K1412:K1475" si="157">MAX(J1412-$B$14,0)</f>
        <v>819.99969482420511</v>
      </c>
      <c r="L1412" s="157">
        <f t="shared" ref="L1412:L1475" si="158">J1412-K1412</f>
        <v>8162.61822907039</v>
      </c>
      <c r="M1412" s="167">
        <f t="shared" ref="M1412:M1475" si="159">IF(I1412&gt;0,1,0)</f>
        <v>0</v>
      </c>
      <c r="N1412" s="167">
        <f t="shared" ref="N1412:N1475" si="160">IF(H1412&lt;0,1,0)</f>
        <v>0</v>
      </c>
    </row>
    <row r="1413" spans="1:14" ht="15" customHeight="1" x14ac:dyDescent="0.2">
      <c r="A1413" s="152"/>
      <c r="B1413" s="152"/>
      <c r="C1413" s="152"/>
      <c r="D1413" s="152"/>
      <c r="E1413" s="153">
        <f>'2.40-a,b,c,d,e'!E1413</f>
        <v>38827.166666666664</v>
      </c>
      <c r="F1413" s="157">
        <f>'2.40-a,b,c,d,e'!F1413</f>
        <v>71.949996948242102</v>
      </c>
      <c r="G1413" s="157">
        <f>'2.40-a,b,c,d,e'!G1413</f>
        <v>-220.00122070319605</v>
      </c>
      <c r="H1413" s="157">
        <f t="shared" si="154"/>
        <v>7942.6170083671941</v>
      </c>
      <c r="I1413" s="157">
        <f t="shared" si="155"/>
        <v>0</v>
      </c>
      <c r="J1413" s="157">
        <f t="shared" si="156"/>
        <v>7942.6170083671941</v>
      </c>
      <c r="K1413" s="157">
        <f t="shared" si="157"/>
        <v>0</v>
      </c>
      <c r="L1413" s="157">
        <f t="shared" si="158"/>
        <v>7942.6170083671941</v>
      </c>
      <c r="M1413" s="167">
        <f t="shared" si="159"/>
        <v>0</v>
      </c>
      <c r="N1413" s="167">
        <f t="shared" si="160"/>
        <v>0</v>
      </c>
    </row>
    <row r="1414" spans="1:14" ht="15" customHeight="1" x14ac:dyDescent="0.2">
      <c r="A1414" s="152"/>
      <c r="B1414" s="152"/>
      <c r="C1414" s="152"/>
      <c r="D1414" s="152"/>
      <c r="E1414" s="153">
        <f>'2.40-a,b,c,d,e'!E1414</f>
        <v>38828.166666666664</v>
      </c>
      <c r="F1414" s="157">
        <f>'2.40-a,b,c,d,e'!F1414</f>
        <v>75.169998168945298</v>
      </c>
      <c r="G1414" s="157">
        <f>'2.40-a,b,c,d,e'!G1414</f>
        <v>3220.0012207031959</v>
      </c>
      <c r="H1414" s="157">
        <f t="shared" si="154"/>
        <v>11162.618229070391</v>
      </c>
      <c r="I1414" s="157">
        <f t="shared" si="155"/>
        <v>0</v>
      </c>
      <c r="J1414" s="157">
        <f t="shared" si="156"/>
        <v>11162.618229070391</v>
      </c>
      <c r="K1414" s="157">
        <f t="shared" si="157"/>
        <v>3000.0000000000009</v>
      </c>
      <c r="L1414" s="157">
        <f t="shared" si="158"/>
        <v>8162.61822907039</v>
      </c>
      <c r="M1414" s="167">
        <f t="shared" si="159"/>
        <v>0</v>
      </c>
      <c r="N1414" s="167">
        <f t="shared" si="160"/>
        <v>0</v>
      </c>
    </row>
    <row r="1415" spans="1:14" ht="15" customHeight="1" x14ac:dyDescent="0.2">
      <c r="A1415" s="152"/>
      <c r="B1415" s="152"/>
      <c r="C1415" s="152"/>
      <c r="D1415" s="152"/>
      <c r="E1415" s="153">
        <f>'2.40-a,b,c,d,e'!E1415</f>
        <v>38831.166666666664</v>
      </c>
      <c r="F1415" s="157">
        <f>'2.40-a,b,c,d,e'!F1415</f>
        <v>73.330001831054602</v>
      </c>
      <c r="G1415" s="157">
        <f>'2.40-a,b,c,d,e'!G1415</f>
        <v>-1839.9963378906959</v>
      </c>
      <c r="H1415" s="157">
        <f t="shared" si="154"/>
        <v>6322.6218911796941</v>
      </c>
      <c r="I1415" s="157">
        <f t="shared" si="155"/>
        <v>0</v>
      </c>
      <c r="J1415" s="157">
        <f t="shared" si="156"/>
        <v>6322.6218911796941</v>
      </c>
      <c r="K1415" s="157">
        <f t="shared" si="157"/>
        <v>0</v>
      </c>
      <c r="L1415" s="157">
        <f t="shared" si="158"/>
        <v>6322.6218911796941</v>
      </c>
      <c r="M1415" s="167">
        <f t="shared" si="159"/>
        <v>0</v>
      </c>
      <c r="N1415" s="167">
        <f t="shared" si="160"/>
        <v>0</v>
      </c>
    </row>
    <row r="1416" spans="1:14" ht="15" customHeight="1" x14ac:dyDescent="0.2">
      <c r="A1416" s="152"/>
      <c r="B1416" s="152"/>
      <c r="C1416" s="152"/>
      <c r="D1416" s="152"/>
      <c r="E1416" s="153">
        <f>'2.40-a,b,c,d,e'!E1416</f>
        <v>38832.166666666664</v>
      </c>
      <c r="F1416" s="157">
        <f>'2.40-a,b,c,d,e'!F1416</f>
        <v>72.879997253417898</v>
      </c>
      <c r="G1416" s="157">
        <f>'2.40-a,b,c,d,e'!G1416</f>
        <v>-450.00457763670454</v>
      </c>
      <c r="H1416" s="157">
        <f t="shared" si="154"/>
        <v>5872.6173135429899</v>
      </c>
      <c r="I1416" s="157">
        <f t="shared" si="155"/>
        <v>2290.0009155274001</v>
      </c>
      <c r="J1416" s="157">
        <f t="shared" si="156"/>
        <v>8162.61822907039</v>
      </c>
      <c r="K1416" s="157">
        <f t="shared" si="157"/>
        <v>0</v>
      </c>
      <c r="L1416" s="157">
        <f t="shared" si="158"/>
        <v>8162.61822907039</v>
      </c>
      <c r="M1416" s="167">
        <f t="shared" si="159"/>
        <v>1</v>
      </c>
      <c r="N1416" s="167">
        <f t="shared" si="160"/>
        <v>0</v>
      </c>
    </row>
    <row r="1417" spans="1:14" ht="15" customHeight="1" x14ac:dyDescent="0.2">
      <c r="A1417" s="152"/>
      <c r="B1417" s="152"/>
      <c r="C1417" s="152"/>
      <c r="D1417" s="152"/>
      <c r="E1417" s="153">
        <f>'2.40-a,b,c,d,e'!E1417</f>
        <v>38833.166666666664</v>
      </c>
      <c r="F1417" s="157">
        <f>'2.40-a,b,c,d,e'!F1417</f>
        <v>71.930000305175696</v>
      </c>
      <c r="G1417" s="157">
        <f>'2.40-a,b,c,d,e'!G1417</f>
        <v>-949.99694824220171</v>
      </c>
      <c r="H1417" s="157">
        <f t="shared" si="154"/>
        <v>7212.621280828188</v>
      </c>
      <c r="I1417" s="157">
        <f t="shared" si="155"/>
        <v>0</v>
      </c>
      <c r="J1417" s="157">
        <f t="shared" si="156"/>
        <v>7212.621280828188</v>
      </c>
      <c r="K1417" s="157">
        <f t="shared" si="157"/>
        <v>0</v>
      </c>
      <c r="L1417" s="157">
        <f t="shared" si="158"/>
        <v>7212.621280828188</v>
      </c>
      <c r="M1417" s="167">
        <f t="shared" si="159"/>
        <v>0</v>
      </c>
      <c r="N1417" s="167">
        <f t="shared" si="160"/>
        <v>0</v>
      </c>
    </row>
    <row r="1418" spans="1:14" ht="15" customHeight="1" x14ac:dyDescent="0.2">
      <c r="A1418" s="152"/>
      <c r="B1418" s="152"/>
      <c r="C1418" s="152"/>
      <c r="D1418" s="152"/>
      <c r="E1418" s="153">
        <f>'2.40-a,b,c,d,e'!E1418</f>
        <v>38834.166666666664</v>
      </c>
      <c r="F1418" s="157">
        <f>'2.40-a,b,c,d,e'!F1418</f>
        <v>70.970001220703097</v>
      </c>
      <c r="G1418" s="157">
        <f>'2.40-a,b,c,d,e'!G1418</f>
        <v>-959.99908447259941</v>
      </c>
      <c r="H1418" s="157">
        <f t="shared" si="154"/>
        <v>6252.622196355589</v>
      </c>
      <c r="I1418" s="157">
        <f t="shared" si="155"/>
        <v>0</v>
      </c>
      <c r="J1418" s="157">
        <f t="shared" si="156"/>
        <v>6252.622196355589</v>
      </c>
      <c r="K1418" s="157">
        <f t="shared" si="157"/>
        <v>0</v>
      </c>
      <c r="L1418" s="157">
        <f t="shared" si="158"/>
        <v>6252.622196355589</v>
      </c>
      <c r="M1418" s="167">
        <f t="shared" si="159"/>
        <v>0</v>
      </c>
      <c r="N1418" s="167">
        <f t="shared" si="160"/>
        <v>0</v>
      </c>
    </row>
    <row r="1419" spans="1:14" ht="15" customHeight="1" x14ac:dyDescent="0.2">
      <c r="A1419" s="152"/>
      <c r="B1419" s="152"/>
      <c r="C1419" s="152"/>
      <c r="D1419" s="152"/>
      <c r="E1419" s="153">
        <f>'2.40-a,b,c,d,e'!E1419</f>
        <v>38835.166666666664</v>
      </c>
      <c r="F1419" s="157">
        <f>'2.40-a,b,c,d,e'!F1419</f>
        <v>71.879997253417898</v>
      </c>
      <c r="G1419" s="157">
        <f>'2.40-a,b,c,d,e'!G1419</f>
        <v>909.99603271480112</v>
      </c>
      <c r="H1419" s="157">
        <f t="shared" si="154"/>
        <v>7162.61822907039</v>
      </c>
      <c r="I1419" s="157">
        <f t="shared" si="155"/>
        <v>0</v>
      </c>
      <c r="J1419" s="157">
        <f t="shared" si="156"/>
        <v>7162.61822907039</v>
      </c>
      <c r="K1419" s="157">
        <f t="shared" si="157"/>
        <v>0</v>
      </c>
      <c r="L1419" s="157">
        <f t="shared" si="158"/>
        <v>7162.61822907039</v>
      </c>
      <c r="M1419" s="167">
        <f t="shared" si="159"/>
        <v>0</v>
      </c>
      <c r="N1419" s="167">
        <f t="shared" si="160"/>
        <v>0</v>
      </c>
    </row>
    <row r="1420" spans="1:14" ht="15" customHeight="1" x14ac:dyDescent="0.2">
      <c r="A1420" s="152"/>
      <c r="B1420" s="152"/>
      <c r="C1420" s="152"/>
      <c r="D1420" s="152"/>
      <c r="E1420" s="153">
        <f>'2.40-a,b,c,d,e'!E1420</f>
        <v>38838.166666666664</v>
      </c>
      <c r="F1420" s="157">
        <f>'2.40-a,b,c,d,e'!F1420</f>
        <v>73.699996948242102</v>
      </c>
      <c r="G1420" s="157">
        <f>'2.40-a,b,c,d,e'!G1420</f>
        <v>1819.9996948242047</v>
      </c>
      <c r="H1420" s="157">
        <f t="shared" si="154"/>
        <v>8982.6179238945952</v>
      </c>
      <c r="I1420" s="157">
        <f t="shared" si="155"/>
        <v>0</v>
      </c>
      <c r="J1420" s="157">
        <f t="shared" si="156"/>
        <v>8982.6179238945952</v>
      </c>
      <c r="K1420" s="157">
        <f t="shared" si="157"/>
        <v>819.99969482420511</v>
      </c>
      <c r="L1420" s="157">
        <f t="shared" si="158"/>
        <v>8162.61822907039</v>
      </c>
      <c r="M1420" s="167">
        <f t="shared" si="159"/>
        <v>0</v>
      </c>
      <c r="N1420" s="167">
        <f t="shared" si="160"/>
        <v>0</v>
      </c>
    </row>
    <row r="1421" spans="1:14" ht="15" customHeight="1" x14ac:dyDescent="0.2">
      <c r="A1421" s="152"/>
      <c r="B1421" s="152"/>
      <c r="C1421" s="152"/>
      <c r="D1421" s="152"/>
      <c r="E1421" s="153">
        <f>'2.40-a,b,c,d,e'!E1421</f>
        <v>38839.166666666664</v>
      </c>
      <c r="F1421" s="157">
        <f>'2.40-a,b,c,d,e'!F1421</f>
        <v>74.610000610351506</v>
      </c>
      <c r="G1421" s="157">
        <f>'2.40-a,b,c,d,e'!G1421</f>
        <v>910.00366210940342</v>
      </c>
      <c r="H1421" s="157">
        <f t="shared" si="154"/>
        <v>9072.6218911797932</v>
      </c>
      <c r="I1421" s="157">
        <f t="shared" si="155"/>
        <v>0</v>
      </c>
      <c r="J1421" s="157">
        <f t="shared" si="156"/>
        <v>9072.6218911797932</v>
      </c>
      <c r="K1421" s="157">
        <f t="shared" si="157"/>
        <v>910.00366210940319</v>
      </c>
      <c r="L1421" s="157">
        <f t="shared" si="158"/>
        <v>8162.61822907039</v>
      </c>
      <c r="M1421" s="167">
        <f t="shared" si="159"/>
        <v>0</v>
      </c>
      <c r="N1421" s="167">
        <f t="shared" si="160"/>
        <v>0</v>
      </c>
    </row>
    <row r="1422" spans="1:14" ht="15" customHeight="1" x14ac:dyDescent="0.2">
      <c r="A1422" s="152"/>
      <c r="B1422" s="152"/>
      <c r="C1422" s="152"/>
      <c r="D1422" s="152"/>
      <c r="E1422" s="153">
        <f>'2.40-a,b,c,d,e'!E1422</f>
        <v>38840.166666666664</v>
      </c>
      <c r="F1422" s="157">
        <f>'2.40-a,b,c,d,e'!F1422</f>
        <v>72.279998779296804</v>
      </c>
      <c r="G1422" s="157">
        <f>'2.40-a,b,c,d,e'!G1422</f>
        <v>-2330.0018310547016</v>
      </c>
      <c r="H1422" s="157">
        <f t="shared" si="154"/>
        <v>5832.6163980156889</v>
      </c>
      <c r="I1422" s="157">
        <f t="shared" si="155"/>
        <v>2330.0018310547011</v>
      </c>
      <c r="J1422" s="157">
        <f t="shared" si="156"/>
        <v>8162.61822907039</v>
      </c>
      <c r="K1422" s="157">
        <f t="shared" si="157"/>
        <v>0</v>
      </c>
      <c r="L1422" s="157">
        <f t="shared" si="158"/>
        <v>8162.61822907039</v>
      </c>
      <c r="M1422" s="167">
        <f t="shared" si="159"/>
        <v>1</v>
      </c>
      <c r="N1422" s="167">
        <f t="shared" si="160"/>
        <v>0</v>
      </c>
    </row>
    <row r="1423" spans="1:14" ht="15" customHeight="1" x14ac:dyDescent="0.2">
      <c r="A1423" s="152"/>
      <c r="B1423" s="152"/>
      <c r="C1423" s="152"/>
      <c r="D1423" s="152"/>
      <c r="E1423" s="153">
        <f>'2.40-a,b,c,d,e'!E1423</f>
        <v>38841.166666666664</v>
      </c>
      <c r="F1423" s="157">
        <f>'2.40-a,b,c,d,e'!F1423</f>
        <v>69.940002441406193</v>
      </c>
      <c r="G1423" s="157">
        <f>'2.40-a,b,c,d,e'!G1423</f>
        <v>-2339.9963378906109</v>
      </c>
      <c r="H1423" s="157">
        <f t="shared" si="154"/>
        <v>5822.6218911797787</v>
      </c>
      <c r="I1423" s="157">
        <f t="shared" si="155"/>
        <v>2339.9963378906114</v>
      </c>
      <c r="J1423" s="157">
        <f t="shared" si="156"/>
        <v>8162.61822907039</v>
      </c>
      <c r="K1423" s="157">
        <f t="shared" si="157"/>
        <v>0</v>
      </c>
      <c r="L1423" s="157">
        <f t="shared" si="158"/>
        <v>8162.61822907039</v>
      </c>
      <c r="M1423" s="167">
        <f t="shared" si="159"/>
        <v>1</v>
      </c>
      <c r="N1423" s="167">
        <f t="shared" si="160"/>
        <v>0</v>
      </c>
    </row>
    <row r="1424" spans="1:14" ht="15" customHeight="1" x14ac:dyDescent="0.2">
      <c r="A1424" s="152"/>
      <c r="B1424" s="152"/>
      <c r="C1424" s="152"/>
      <c r="D1424" s="152"/>
      <c r="E1424" s="153">
        <f>'2.40-a,b,c,d,e'!E1424</f>
        <v>38842.166666666664</v>
      </c>
      <c r="F1424" s="157">
        <f>'2.40-a,b,c,d,e'!F1424</f>
        <v>70.190002441406193</v>
      </c>
      <c r="G1424" s="157">
        <f>'2.40-a,b,c,d,e'!G1424</f>
        <v>250</v>
      </c>
      <c r="H1424" s="157">
        <f t="shared" si="154"/>
        <v>8412.618229070391</v>
      </c>
      <c r="I1424" s="157">
        <f t="shared" si="155"/>
        <v>0</v>
      </c>
      <c r="J1424" s="157">
        <f t="shared" si="156"/>
        <v>8412.618229070391</v>
      </c>
      <c r="K1424" s="157">
        <f t="shared" si="157"/>
        <v>250.00000000000091</v>
      </c>
      <c r="L1424" s="157">
        <f t="shared" si="158"/>
        <v>8162.61822907039</v>
      </c>
      <c r="M1424" s="167">
        <f t="shared" si="159"/>
        <v>0</v>
      </c>
      <c r="N1424" s="167">
        <f t="shared" si="160"/>
        <v>0</v>
      </c>
    </row>
    <row r="1425" spans="1:14" ht="15" customHeight="1" x14ac:dyDescent="0.2">
      <c r="A1425" s="152"/>
      <c r="B1425" s="152"/>
      <c r="C1425" s="152"/>
      <c r="D1425" s="152"/>
      <c r="E1425" s="153">
        <f>'2.40-a,b,c,d,e'!E1425</f>
        <v>38845.166666666664</v>
      </c>
      <c r="F1425" s="157">
        <f>'2.40-a,b,c,d,e'!F1425</f>
        <v>69.769996643066406</v>
      </c>
      <c r="G1425" s="157">
        <f>'2.40-a,b,c,d,e'!G1425</f>
        <v>-420.00579833978691</v>
      </c>
      <c r="H1425" s="157">
        <f t="shared" si="154"/>
        <v>7742.6124307306036</v>
      </c>
      <c r="I1425" s="157">
        <f t="shared" si="155"/>
        <v>0</v>
      </c>
      <c r="J1425" s="157">
        <f t="shared" si="156"/>
        <v>7742.6124307306036</v>
      </c>
      <c r="K1425" s="157">
        <f t="shared" si="157"/>
        <v>0</v>
      </c>
      <c r="L1425" s="157">
        <f t="shared" si="158"/>
        <v>7742.6124307306036</v>
      </c>
      <c r="M1425" s="167">
        <f t="shared" si="159"/>
        <v>0</v>
      </c>
      <c r="N1425" s="167">
        <f t="shared" si="160"/>
        <v>0</v>
      </c>
    </row>
    <row r="1426" spans="1:14" ht="15" customHeight="1" x14ac:dyDescent="0.2">
      <c r="A1426" s="152"/>
      <c r="B1426" s="152"/>
      <c r="C1426" s="152"/>
      <c r="D1426" s="152"/>
      <c r="E1426" s="153">
        <f>'2.40-a,b,c,d,e'!E1426</f>
        <v>38846.166666666664</v>
      </c>
      <c r="F1426" s="157">
        <f>'2.40-a,b,c,d,e'!F1426</f>
        <v>70.690002441406193</v>
      </c>
      <c r="G1426" s="157">
        <f>'2.40-a,b,c,d,e'!G1426</f>
        <v>920.00579833978691</v>
      </c>
      <c r="H1426" s="157">
        <f t="shared" si="154"/>
        <v>8662.618229070391</v>
      </c>
      <c r="I1426" s="157">
        <f t="shared" si="155"/>
        <v>0</v>
      </c>
      <c r="J1426" s="157">
        <f t="shared" si="156"/>
        <v>8662.618229070391</v>
      </c>
      <c r="K1426" s="157">
        <f t="shared" si="157"/>
        <v>500.00000000000091</v>
      </c>
      <c r="L1426" s="157">
        <f t="shared" si="158"/>
        <v>8162.61822907039</v>
      </c>
      <c r="M1426" s="167">
        <f t="shared" si="159"/>
        <v>0</v>
      </c>
      <c r="N1426" s="167">
        <f t="shared" si="160"/>
        <v>0</v>
      </c>
    </row>
    <row r="1427" spans="1:14" ht="15" customHeight="1" x14ac:dyDescent="0.2">
      <c r="A1427" s="152"/>
      <c r="B1427" s="152"/>
      <c r="C1427" s="152"/>
      <c r="D1427" s="152"/>
      <c r="E1427" s="153">
        <f>'2.40-a,b,c,d,e'!E1427</f>
        <v>38847.166666666664</v>
      </c>
      <c r="F1427" s="157">
        <f>'2.40-a,b,c,d,e'!F1427</f>
        <v>72.129997253417898</v>
      </c>
      <c r="G1427" s="157">
        <f>'2.40-a,b,c,d,e'!G1427</f>
        <v>1439.9948120117047</v>
      </c>
      <c r="H1427" s="157">
        <f t="shared" si="154"/>
        <v>9602.6130410820952</v>
      </c>
      <c r="I1427" s="157">
        <f t="shared" si="155"/>
        <v>0</v>
      </c>
      <c r="J1427" s="157">
        <f t="shared" si="156"/>
        <v>9602.6130410820952</v>
      </c>
      <c r="K1427" s="157">
        <f t="shared" si="157"/>
        <v>1439.9948120117051</v>
      </c>
      <c r="L1427" s="157">
        <f t="shared" si="158"/>
        <v>8162.61822907039</v>
      </c>
      <c r="M1427" s="167">
        <f t="shared" si="159"/>
        <v>0</v>
      </c>
      <c r="N1427" s="167">
        <f t="shared" si="160"/>
        <v>0</v>
      </c>
    </row>
    <row r="1428" spans="1:14" ht="15" customHeight="1" x14ac:dyDescent="0.2">
      <c r="A1428" s="152"/>
      <c r="B1428" s="152"/>
      <c r="C1428" s="152"/>
      <c r="D1428" s="152"/>
      <c r="E1428" s="153">
        <f>'2.40-a,b,c,d,e'!E1428</f>
        <v>38848.166666666664</v>
      </c>
      <c r="F1428" s="157">
        <f>'2.40-a,b,c,d,e'!F1428</f>
        <v>73.319999694824205</v>
      </c>
      <c r="G1428" s="157">
        <f>'2.40-a,b,c,d,e'!G1428</f>
        <v>1190.0024414063068</v>
      </c>
      <c r="H1428" s="157">
        <f t="shared" si="154"/>
        <v>9352.6206704766973</v>
      </c>
      <c r="I1428" s="157">
        <f t="shared" si="155"/>
        <v>0</v>
      </c>
      <c r="J1428" s="157">
        <f t="shared" si="156"/>
        <v>9352.6206704766973</v>
      </c>
      <c r="K1428" s="157">
        <f t="shared" si="157"/>
        <v>1190.0024414063073</v>
      </c>
      <c r="L1428" s="157">
        <f t="shared" si="158"/>
        <v>8162.61822907039</v>
      </c>
      <c r="M1428" s="167">
        <f t="shared" si="159"/>
        <v>0</v>
      </c>
      <c r="N1428" s="167">
        <f t="shared" si="160"/>
        <v>0</v>
      </c>
    </row>
    <row r="1429" spans="1:14" ht="15" customHeight="1" x14ac:dyDescent="0.2">
      <c r="A1429" s="152"/>
      <c r="B1429" s="152"/>
      <c r="C1429" s="152"/>
      <c r="D1429" s="152"/>
      <c r="E1429" s="153">
        <f>'2.40-a,b,c,d,e'!E1429</f>
        <v>38849.166666666664</v>
      </c>
      <c r="F1429" s="157">
        <f>'2.40-a,b,c,d,e'!F1429</f>
        <v>72.040000915527301</v>
      </c>
      <c r="G1429" s="157">
        <f>'2.40-a,b,c,d,e'!G1429</f>
        <v>-1279.9987792969034</v>
      </c>
      <c r="H1429" s="157">
        <f t="shared" si="154"/>
        <v>6882.6194497734868</v>
      </c>
      <c r="I1429" s="157">
        <f t="shared" si="155"/>
        <v>0</v>
      </c>
      <c r="J1429" s="157">
        <f t="shared" si="156"/>
        <v>6882.6194497734868</v>
      </c>
      <c r="K1429" s="157">
        <f t="shared" si="157"/>
        <v>0</v>
      </c>
      <c r="L1429" s="157">
        <f t="shared" si="158"/>
        <v>6882.6194497734868</v>
      </c>
      <c r="M1429" s="167">
        <f t="shared" si="159"/>
        <v>0</v>
      </c>
      <c r="N1429" s="167">
        <f t="shared" si="160"/>
        <v>0</v>
      </c>
    </row>
    <row r="1430" spans="1:14" ht="15" customHeight="1" x14ac:dyDescent="0.2">
      <c r="A1430" s="152"/>
      <c r="B1430" s="152"/>
      <c r="C1430" s="152"/>
      <c r="D1430" s="152"/>
      <c r="E1430" s="153">
        <f>'2.40-a,b,c,d,e'!E1430</f>
        <v>38852.166666666664</v>
      </c>
      <c r="F1430" s="157">
        <f>'2.40-a,b,c,d,e'!F1430</f>
        <v>69.410003662109304</v>
      </c>
      <c r="G1430" s="157">
        <f>'2.40-a,b,c,d,e'!G1430</f>
        <v>-2629.9972534179969</v>
      </c>
      <c r="H1430" s="157">
        <f t="shared" si="154"/>
        <v>4252.6221963554899</v>
      </c>
      <c r="I1430" s="157">
        <f t="shared" si="155"/>
        <v>3909.9960327149001</v>
      </c>
      <c r="J1430" s="157">
        <f t="shared" si="156"/>
        <v>8162.61822907039</v>
      </c>
      <c r="K1430" s="157">
        <f t="shared" si="157"/>
        <v>0</v>
      </c>
      <c r="L1430" s="157">
        <f t="shared" si="158"/>
        <v>8162.61822907039</v>
      </c>
      <c r="M1430" s="167">
        <f t="shared" si="159"/>
        <v>1</v>
      </c>
      <c r="N1430" s="167">
        <f t="shared" si="160"/>
        <v>0</v>
      </c>
    </row>
    <row r="1431" spans="1:14" ht="15" customHeight="1" x14ac:dyDescent="0.2">
      <c r="A1431" s="152"/>
      <c r="B1431" s="152"/>
      <c r="C1431" s="152"/>
      <c r="D1431" s="152"/>
      <c r="E1431" s="153">
        <f>'2.40-a,b,c,d,e'!E1431</f>
        <v>38853.166666666664</v>
      </c>
      <c r="F1431" s="157">
        <f>'2.40-a,b,c,d,e'!F1431</f>
        <v>69.529998779296804</v>
      </c>
      <c r="G1431" s="157">
        <f>'2.40-a,b,c,d,e'!G1431</f>
        <v>119.9951171875</v>
      </c>
      <c r="H1431" s="157">
        <f t="shared" si="154"/>
        <v>8282.613346257891</v>
      </c>
      <c r="I1431" s="157">
        <f t="shared" si="155"/>
        <v>0</v>
      </c>
      <c r="J1431" s="157">
        <f t="shared" si="156"/>
        <v>8282.613346257891</v>
      </c>
      <c r="K1431" s="157">
        <f t="shared" si="157"/>
        <v>119.99511718750091</v>
      </c>
      <c r="L1431" s="157">
        <f t="shared" si="158"/>
        <v>8162.61822907039</v>
      </c>
      <c r="M1431" s="167">
        <f t="shared" si="159"/>
        <v>0</v>
      </c>
      <c r="N1431" s="167">
        <f t="shared" si="160"/>
        <v>0</v>
      </c>
    </row>
    <row r="1432" spans="1:14" ht="15" customHeight="1" x14ac:dyDescent="0.2">
      <c r="A1432" s="152"/>
      <c r="B1432" s="152"/>
      <c r="C1432" s="152"/>
      <c r="D1432" s="152"/>
      <c r="E1432" s="153">
        <f>'2.40-a,b,c,d,e'!E1432</f>
        <v>38854.166666666664</v>
      </c>
      <c r="F1432" s="157">
        <f>'2.40-a,b,c,d,e'!F1432</f>
        <v>68.699996948242102</v>
      </c>
      <c r="G1432" s="157">
        <f>'2.40-a,b,c,d,e'!G1432</f>
        <v>-830.00183105470171</v>
      </c>
      <c r="H1432" s="157">
        <f t="shared" si="154"/>
        <v>7332.616398015688</v>
      </c>
      <c r="I1432" s="157">
        <f t="shared" si="155"/>
        <v>0</v>
      </c>
      <c r="J1432" s="157">
        <f t="shared" si="156"/>
        <v>7332.616398015688</v>
      </c>
      <c r="K1432" s="157">
        <f t="shared" si="157"/>
        <v>0</v>
      </c>
      <c r="L1432" s="157">
        <f t="shared" si="158"/>
        <v>7332.616398015688</v>
      </c>
      <c r="M1432" s="167">
        <f t="shared" si="159"/>
        <v>0</v>
      </c>
      <c r="N1432" s="167">
        <f t="shared" si="160"/>
        <v>0</v>
      </c>
    </row>
    <row r="1433" spans="1:14" ht="15" customHeight="1" x14ac:dyDescent="0.2">
      <c r="A1433" s="152"/>
      <c r="B1433" s="152"/>
      <c r="C1433" s="152"/>
      <c r="D1433" s="152"/>
      <c r="E1433" s="153">
        <f>'2.40-a,b,c,d,e'!E1433</f>
        <v>38855.166666666664</v>
      </c>
      <c r="F1433" s="157">
        <f>'2.40-a,b,c,d,e'!F1433</f>
        <v>69.449996948242102</v>
      </c>
      <c r="G1433" s="157">
        <f>'2.40-a,b,c,d,e'!G1433</f>
        <v>750</v>
      </c>
      <c r="H1433" s="157">
        <f t="shared" si="154"/>
        <v>8082.616398015688</v>
      </c>
      <c r="I1433" s="157">
        <f t="shared" si="155"/>
        <v>0</v>
      </c>
      <c r="J1433" s="157">
        <f t="shared" si="156"/>
        <v>8082.616398015688</v>
      </c>
      <c r="K1433" s="157">
        <f t="shared" si="157"/>
        <v>0</v>
      </c>
      <c r="L1433" s="157">
        <f t="shared" si="158"/>
        <v>8082.616398015688</v>
      </c>
      <c r="M1433" s="167">
        <f t="shared" si="159"/>
        <v>0</v>
      </c>
      <c r="N1433" s="167">
        <f t="shared" si="160"/>
        <v>0</v>
      </c>
    </row>
    <row r="1434" spans="1:14" ht="15" customHeight="1" x14ac:dyDescent="0.2">
      <c r="A1434" s="152"/>
      <c r="B1434" s="152"/>
      <c r="C1434" s="152"/>
      <c r="D1434" s="152"/>
      <c r="E1434" s="153">
        <f>'2.40-a,b,c,d,e'!E1434</f>
        <v>38856.166666666664</v>
      </c>
      <c r="F1434" s="157">
        <f>'2.40-a,b,c,d,e'!F1434</f>
        <v>68.529998779296804</v>
      </c>
      <c r="G1434" s="157">
        <f>'2.40-a,b,c,d,e'!G1434</f>
        <v>-919.99816894529829</v>
      </c>
      <c r="H1434" s="157">
        <f t="shared" si="154"/>
        <v>7162.61822907039</v>
      </c>
      <c r="I1434" s="157">
        <f t="shared" si="155"/>
        <v>0</v>
      </c>
      <c r="J1434" s="157">
        <f t="shared" si="156"/>
        <v>7162.61822907039</v>
      </c>
      <c r="K1434" s="157">
        <f t="shared" si="157"/>
        <v>0</v>
      </c>
      <c r="L1434" s="157">
        <f t="shared" si="158"/>
        <v>7162.61822907039</v>
      </c>
      <c r="M1434" s="167">
        <f t="shared" si="159"/>
        <v>0</v>
      </c>
      <c r="N1434" s="167">
        <f t="shared" si="160"/>
        <v>0</v>
      </c>
    </row>
    <row r="1435" spans="1:14" ht="15" customHeight="1" x14ac:dyDescent="0.2">
      <c r="A1435" s="152"/>
      <c r="B1435" s="152"/>
      <c r="C1435" s="152"/>
      <c r="D1435" s="152"/>
      <c r="E1435" s="153">
        <f>'2.40-a,b,c,d,e'!E1435</f>
        <v>38859.166666666664</v>
      </c>
      <c r="F1435" s="157">
        <f>'2.40-a,b,c,d,e'!F1435</f>
        <v>69.230003356933594</v>
      </c>
      <c r="G1435" s="157">
        <f>'2.40-a,b,c,d,e'!G1435</f>
        <v>700.0045776367898</v>
      </c>
      <c r="H1435" s="157">
        <f t="shared" si="154"/>
        <v>7862.6228067071797</v>
      </c>
      <c r="I1435" s="157">
        <f t="shared" si="155"/>
        <v>0</v>
      </c>
      <c r="J1435" s="157">
        <f t="shared" si="156"/>
        <v>7862.6228067071797</v>
      </c>
      <c r="K1435" s="157">
        <f t="shared" si="157"/>
        <v>0</v>
      </c>
      <c r="L1435" s="157">
        <f t="shared" si="158"/>
        <v>7862.6228067071797</v>
      </c>
      <c r="M1435" s="167">
        <f t="shared" si="159"/>
        <v>0</v>
      </c>
      <c r="N1435" s="167">
        <f t="shared" si="160"/>
        <v>0</v>
      </c>
    </row>
    <row r="1436" spans="1:14" ht="15" customHeight="1" x14ac:dyDescent="0.2">
      <c r="A1436" s="152"/>
      <c r="B1436" s="152"/>
      <c r="C1436" s="152"/>
      <c r="D1436" s="152"/>
      <c r="E1436" s="153">
        <f>'2.40-a,b,c,d,e'!E1436</f>
        <v>38860.166666666664</v>
      </c>
      <c r="F1436" s="157">
        <f>'2.40-a,b,c,d,e'!F1436</f>
        <v>71.760002136230398</v>
      </c>
      <c r="G1436" s="157">
        <f>'2.40-a,b,c,d,e'!G1436</f>
        <v>2529.9987792968041</v>
      </c>
      <c r="H1436" s="157">
        <f t="shared" si="154"/>
        <v>10392.621586003985</v>
      </c>
      <c r="I1436" s="157">
        <f t="shared" si="155"/>
        <v>0</v>
      </c>
      <c r="J1436" s="157">
        <f t="shared" si="156"/>
        <v>10392.621586003985</v>
      </c>
      <c r="K1436" s="157">
        <f t="shared" si="157"/>
        <v>2230.0033569335947</v>
      </c>
      <c r="L1436" s="157">
        <f t="shared" si="158"/>
        <v>8162.61822907039</v>
      </c>
      <c r="M1436" s="167">
        <f t="shared" si="159"/>
        <v>0</v>
      </c>
      <c r="N1436" s="167">
        <f t="shared" si="160"/>
        <v>0</v>
      </c>
    </row>
    <row r="1437" spans="1:14" ht="15" customHeight="1" x14ac:dyDescent="0.2">
      <c r="A1437" s="152"/>
      <c r="B1437" s="152"/>
      <c r="C1437" s="152"/>
      <c r="D1437" s="152"/>
      <c r="E1437" s="153">
        <f>'2.40-a,b,c,d,e'!E1437</f>
        <v>38861.166666666664</v>
      </c>
      <c r="F1437" s="157">
        <f>'2.40-a,b,c,d,e'!F1437</f>
        <v>69.860000610351506</v>
      </c>
      <c r="G1437" s="157">
        <f>'2.40-a,b,c,d,e'!G1437</f>
        <v>-1900.0015258788922</v>
      </c>
      <c r="H1437" s="157">
        <f t="shared" si="154"/>
        <v>6262.6167031914974</v>
      </c>
      <c r="I1437" s="157">
        <f t="shared" si="155"/>
        <v>0</v>
      </c>
      <c r="J1437" s="157">
        <f t="shared" si="156"/>
        <v>6262.6167031914974</v>
      </c>
      <c r="K1437" s="157">
        <f t="shared" si="157"/>
        <v>0</v>
      </c>
      <c r="L1437" s="157">
        <f t="shared" si="158"/>
        <v>6262.6167031914974</v>
      </c>
      <c r="M1437" s="167">
        <f t="shared" si="159"/>
        <v>0</v>
      </c>
      <c r="N1437" s="167">
        <f t="shared" si="160"/>
        <v>0</v>
      </c>
    </row>
    <row r="1438" spans="1:14" ht="15" customHeight="1" x14ac:dyDescent="0.2">
      <c r="A1438" s="152"/>
      <c r="B1438" s="152"/>
      <c r="C1438" s="152"/>
      <c r="D1438" s="152"/>
      <c r="E1438" s="153">
        <f>'2.40-a,b,c,d,e'!E1438</f>
        <v>38862.166666666664</v>
      </c>
      <c r="F1438" s="157">
        <f>'2.40-a,b,c,d,e'!F1438</f>
        <v>71.319999694824205</v>
      </c>
      <c r="G1438" s="157">
        <f>'2.40-a,b,c,d,e'!G1438</f>
        <v>1459.999084472699</v>
      </c>
      <c r="H1438" s="157">
        <f t="shared" si="154"/>
        <v>7722.6157876641964</v>
      </c>
      <c r="I1438" s="157">
        <f t="shared" si="155"/>
        <v>0</v>
      </c>
      <c r="J1438" s="157">
        <f t="shared" si="156"/>
        <v>7722.6157876641964</v>
      </c>
      <c r="K1438" s="157">
        <f t="shared" si="157"/>
        <v>0</v>
      </c>
      <c r="L1438" s="157">
        <f t="shared" si="158"/>
        <v>7722.6157876641964</v>
      </c>
      <c r="M1438" s="167">
        <f t="shared" si="159"/>
        <v>0</v>
      </c>
      <c r="N1438" s="167">
        <f t="shared" si="160"/>
        <v>0</v>
      </c>
    </row>
    <row r="1439" spans="1:14" ht="15" customHeight="1" x14ac:dyDescent="0.2">
      <c r="A1439" s="152"/>
      <c r="B1439" s="152"/>
      <c r="C1439" s="152"/>
      <c r="D1439" s="152"/>
      <c r="E1439" s="153">
        <f>'2.40-a,b,c,d,e'!E1439</f>
        <v>38863.166666666664</v>
      </c>
      <c r="F1439" s="157">
        <f>'2.40-a,b,c,d,e'!F1439</f>
        <v>71.370002746582003</v>
      </c>
      <c r="G1439" s="157">
        <f>'2.40-a,b,c,d,e'!G1439</f>
        <v>50.003051757798289</v>
      </c>
      <c r="H1439" s="157">
        <f t="shared" si="154"/>
        <v>7772.6188394219944</v>
      </c>
      <c r="I1439" s="157">
        <f t="shared" si="155"/>
        <v>0</v>
      </c>
      <c r="J1439" s="157">
        <f t="shared" si="156"/>
        <v>7772.6188394219944</v>
      </c>
      <c r="K1439" s="157">
        <f t="shared" si="157"/>
        <v>0</v>
      </c>
      <c r="L1439" s="157">
        <f t="shared" si="158"/>
        <v>7772.6188394219944</v>
      </c>
      <c r="M1439" s="167">
        <f t="shared" si="159"/>
        <v>0</v>
      </c>
      <c r="N1439" s="167">
        <f t="shared" si="160"/>
        <v>0</v>
      </c>
    </row>
    <row r="1440" spans="1:14" ht="15" customHeight="1" x14ac:dyDescent="0.2">
      <c r="A1440" s="152"/>
      <c r="B1440" s="152"/>
      <c r="C1440" s="152"/>
      <c r="D1440" s="152"/>
      <c r="E1440" s="153">
        <f>'2.40-a,b,c,d,e'!E1440</f>
        <v>38867.166666666664</v>
      </c>
      <c r="F1440" s="157">
        <f>'2.40-a,b,c,d,e'!F1440</f>
        <v>72.029998779296804</v>
      </c>
      <c r="G1440" s="157">
        <f>'2.40-a,b,c,d,e'!G1440</f>
        <v>659.99603271480112</v>
      </c>
      <c r="H1440" s="157">
        <f t="shared" si="154"/>
        <v>8432.6148721367954</v>
      </c>
      <c r="I1440" s="157">
        <f t="shared" si="155"/>
        <v>0</v>
      </c>
      <c r="J1440" s="157">
        <f t="shared" si="156"/>
        <v>8432.6148721367954</v>
      </c>
      <c r="K1440" s="157">
        <f t="shared" si="157"/>
        <v>269.99664306640534</v>
      </c>
      <c r="L1440" s="157">
        <f t="shared" si="158"/>
        <v>8162.61822907039</v>
      </c>
      <c r="M1440" s="167">
        <f t="shared" si="159"/>
        <v>0</v>
      </c>
      <c r="N1440" s="167">
        <f t="shared" si="160"/>
        <v>0</v>
      </c>
    </row>
    <row r="1441" spans="1:14" ht="15" customHeight="1" x14ac:dyDescent="0.2">
      <c r="A1441" s="152"/>
      <c r="B1441" s="152"/>
      <c r="C1441" s="152"/>
      <c r="D1441" s="152"/>
      <c r="E1441" s="153">
        <f>'2.40-a,b,c,d,e'!E1441</f>
        <v>38868.166666666664</v>
      </c>
      <c r="F1441" s="157">
        <f>'2.40-a,b,c,d,e'!F1441</f>
        <v>71.290000915527301</v>
      </c>
      <c r="G1441" s="157">
        <f>'2.40-a,b,c,d,e'!G1441</f>
        <v>-739.99786376950283</v>
      </c>
      <c r="H1441" s="157">
        <f t="shared" si="154"/>
        <v>7422.620365300887</v>
      </c>
      <c r="I1441" s="157">
        <f t="shared" si="155"/>
        <v>0</v>
      </c>
      <c r="J1441" s="157">
        <f t="shared" si="156"/>
        <v>7422.620365300887</v>
      </c>
      <c r="K1441" s="157">
        <f t="shared" si="157"/>
        <v>0</v>
      </c>
      <c r="L1441" s="157">
        <f t="shared" si="158"/>
        <v>7422.620365300887</v>
      </c>
      <c r="M1441" s="167">
        <f t="shared" si="159"/>
        <v>0</v>
      </c>
      <c r="N1441" s="167">
        <f t="shared" si="160"/>
        <v>0</v>
      </c>
    </row>
    <row r="1442" spans="1:14" ht="15" customHeight="1" x14ac:dyDescent="0.2">
      <c r="A1442" s="152"/>
      <c r="B1442" s="152"/>
      <c r="C1442" s="152"/>
      <c r="D1442" s="152"/>
      <c r="E1442" s="153">
        <f>'2.40-a,b,c,d,e'!E1442</f>
        <v>38869.166666666664</v>
      </c>
      <c r="F1442" s="157">
        <f>'2.40-a,b,c,d,e'!F1442</f>
        <v>70.339996337890597</v>
      </c>
      <c r="G1442" s="157">
        <f>'2.40-a,b,c,d,e'!G1442</f>
        <v>-950.00457763670454</v>
      </c>
      <c r="H1442" s="157">
        <f t="shared" si="154"/>
        <v>6472.6157876641828</v>
      </c>
      <c r="I1442" s="157">
        <f t="shared" si="155"/>
        <v>0</v>
      </c>
      <c r="J1442" s="157">
        <f t="shared" si="156"/>
        <v>6472.6157876641828</v>
      </c>
      <c r="K1442" s="157">
        <f t="shared" si="157"/>
        <v>0</v>
      </c>
      <c r="L1442" s="157">
        <f t="shared" si="158"/>
        <v>6472.6157876641828</v>
      </c>
      <c r="M1442" s="167">
        <f t="shared" si="159"/>
        <v>0</v>
      </c>
      <c r="N1442" s="167">
        <f t="shared" si="160"/>
        <v>0</v>
      </c>
    </row>
    <row r="1443" spans="1:14" ht="15" customHeight="1" x14ac:dyDescent="0.2">
      <c r="A1443" s="152"/>
      <c r="B1443" s="152"/>
      <c r="C1443" s="152"/>
      <c r="D1443" s="152"/>
      <c r="E1443" s="153">
        <f>'2.40-a,b,c,d,e'!E1443</f>
        <v>38870.166666666664</v>
      </c>
      <c r="F1443" s="157">
        <f>'2.40-a,b,c,d,e'!F1443</f>
        <v>72.330001831054602</v>
      </c>
      <c r="G1443" s="157">
        <f>'2.40-a,b,c,d,e'!G1443</f>
        <v>1990.0054931640057</v>
      </c>
      <c r="H1443" s="157">
        <f t="shared" si="154"/>
        <v>8462.6212808281889</v>
      </c>
      <c r="I1443" s="157">
        <f t="shared" si="155"/>
        <v>0</v>
      </c>
      <c r="J1443" s="157">
        <f t="shared" si="156"/>
        <v>8462.6212808281889</v>
      </c>
      <c r="K1443" s="157">
        <f t="shared" si="157"/>
        <v>300.00305175779886</v>
      </c>
      <c r="L1443" s="157">
        <f t="shared" si="158"/>
        <v>8162.61822907039</v>
      </c>
      <c r="M1443" s="167">
        <f t="shared" si="159"/>
        <v>0</v>
      </c>
      <c r="N1443" s="167">
        <f t="shared" si="160"/>
        <v>0</v>
      </c>
    </row>
    <row r="1444" spans="1:14" ht="15" customHeight="1" x14ac:dyDescent="0.2">
      <c r="A1444" s="152"/>
      <c r="B1444" s="152"/>
      <c r="C1444" s="152"/>
      <c r="D1444" s="152"/>
      <c r="E1444" s="153">
        <f>'2.40-a,b,c,d,e'!E1444</f>
        <v>38873.166666666664</v>
      </c>
      <c r="F1444" s="157">
        <f>'2.40-a,b,c,d,e'!F1444</f>
        <v>72.599998474121094</v>
      </c>
      <c r="G1444" s="157">
        <f>'2.40-a,b,c,d,e'!G1444</f>
        <v>269.99664306649152</v>
      </c>
      <c r="H1444" s="157">
        <f t="shared" si="154"/>
        <v>8432.6148721368809</v>
      </c>
      <c r="I1444" s="157">
        <f t="shared" si="155"/>
        <v>0</v>
      </c>
      <c r="J1444" s="157">
        <f t="shared" si="156"/>
        <v>8432.6148721368809</v>
      </c>
      <c r="K1444" s="157">
        <f t="shared" si="157"/>
        <v>269.99664306649083</v>
      </c>
      <c r="L1444" s="157">
        <f t="shared" si="158"/>
        <v>8162.61822907039</v>
      </c>
      <c r="M1444" s="167">
        <f t="shared" si="159"/>
        <v>0</v>
      </c>
      <c r="N1444" s="167">
        <f t="shared" si="160"/>
        <v>0</v>
      </c>
    </row>
    <row r="1445" spans="1:14" ht="15" customHeight="1" x14ac:dyDescent="0.2">
      <c r="A1445" s="152"/>
      <c r="B1445" s="152"/>
      <c r="C1445" s="152"/>
      <c r="D1445" s="152"/>
      <c r="E1445" s="153">
        <f>'2.40-a,b,c,d,e'!E1445</f>
        <v>38874.166666666664</v>
      </c>
      <c r="F1445" s="157">
        <f>'2.40-a,b,c,d,e'!F1445</f>
        <v>72.5</v>
      </c>
      <c r="G1445" s="157">
        <f>'2.40-a,b,c,d,e'!G1445</f>
        <v>-99.99847412109375</v>
      </c>
      <c r="H1445" s="157">
        <f t="shared" si="154"/>
        <v>8062.6197549492963</v>
      </c>
      <c r="I1445" s="157">
        <f t="shared" si="155"/>
        <v>0</v>
      </c>
      <c r="J1445" s="157">
        <f t="shared" si="156"/>
        <v>8062.6197549492963</v>
      </c>
      <c r="K1445" s="157">
        <f t="shared" si="157"/>
        <v>0</v>
      </c>
      <c r="L1445" s="157">
        <f t="shared" si="158"/>
        <v>8062.6197549492963</v>
      </c>
      <c r="M1445" s="167">
        <f t="shared" si="159"/>
        <v>0</v>
      </c>
      <c r="N1445" s="167">
        <f t="shared" si="160"/>
        <v>0</v>
      </c>
    </row>
    <row r="1446" spans="1:14" ht="15" customHeight="1" x14ac:dyDescent="0.2">
      <c r="A1446" s="152"/>
      <c r="B1446" s="152"/>
      <c r="C1446" s="152"/>
      <c r="D1446" s="152"/>
      <c r="E1446" s="153">
        <f>'2.40-a,b,c,d,e'!E1446</f>
        <v>38875.166666666664</v>
      </c>
      <c r="F1446" s="157">
        <f>'2.40-a,b,c,d,e'!F1446</f>
        <v>70.819999694824205</v>
      </c>
      <c r="G1446" s="157">
        <f>'2.40-a,b,c,d,e'!G1446</f>
        <v>-1680.0003051757953</v>
      </c>
      <c r="H1446" s="157">
        <f t="shared" si="154"/>
        <v>6382.6194497735014</v>
      </c>
      <c r="I1446" s="157">
        <f t="shared" si="155"/>
        <v>0</v>
      </c>
      <c r="J1446" s="157">
        <f t="shared" si="156"/>
        <v>6382.6194497735014</v>
      </c>
      <c r="K1446" s="157">
        <f t="shared" si="157"/>
        <v>0</v>
      </c>
      <c r="L1446" s="157">
        <f t="shared" si="158"/>
        <v>6382.6194497735014</v>
      </c>
      <c r="M1446" s="167">
        <f t="shared" si="159"/>
        <v>0</v>
      </c>
      <c r="N1446" s="167">
        <f t="shared" si="160"/>
        <v>0</v>
      </c>
    </row>
    <row r="1447" spans="1:14" ht="15" customHeight="1" x14ac:dyDescent="0.2">
      <c r="A1447" s="152"/>
      <c r="B1447" s="152"/>
      <c r="C1447" s="152"/>
      <c r="D1447" s="152"/>
      <c r="E1447" s="153">
        <f>'2.40-a,b,c,d,e'!E1447</f>
        <v>38876.166666666664</v>
      </c>
      <c r="F1447" s="157">
        <f>'2.40-a,b,c,d,e'!F1447</f>
        <v>70.349998474121094</v>
      </c>
      <c r="G1447" s="157">
        <f>'2.40-a,b,c,d,e'!G1447</f>
        <v>-470.00122070311079</v>
      </c>
      <c r="H1447" s="157">
        <f t="shared" si="154"/>
        <v>5912.618229070391</v>
      </c>
      <c r="I1447" s="157">
        <f t="shared" si="155"/>
        <v>2249.9999999999991</v>
      </c>
      <c r="J1447" s="157">
        <f t="shared" si="156"/>
        <v>8162.61822907039</v>
      </c>
      <c r="K1447" s="157">
        <f t="shared" si="157"/>
        <v>0</v>
      </c>
      <c r="L1447" s="157">
        <f t="shared" si="158"/>
        <v>8162.61822907039</v>
      </c>
      <c r="M1447" s="167">
        <f t="shared" si="159"/>
        <v>1</v>
      </c>
      <c r="N1447" s="167">
        <f t="shared" si="160"/>
        <v>0</v>
      </c>
    </row>
    <row r="1448" spans="1:14" ht="15" customHeight="1" x14ac:dyDescent="0.2">
      <c r="A1448" s="152"/>
      <c r="B1448" s="152"/>
      <c r="C1448" s="152"/>
      <c r="D1448" s="152"/>
      <c r="E1448" s="153">
        <f>'2.40-a,b,c,d,e'!E1448</f>
        <v>38877.166666666664</v>
      </c>
      <c r="F1448" s="157">
        <f>'2.40-a,b,c,d,e'!F1448</f>
        <v>71.629997253417898</v>
      </c>
      <c r="G1448" s="157">
        <f>'2.40-a,b,c,d,e'!G1448</f>
        <v>1279.9987792968041</v>
      </c>
      <c r="H1448" s="157">
        <f t="shared" si="154"/>
        <v>9442.6170083671932</v>
      </c>
      <c r="I1448" s="157">
        <f t="shared" si="155"/>
        <v>0</v>
      </c>
      <c r="J1448" s="157">
        <f t="shared" si="156"/>
        <v>9442.6170083671932</v>
      </c>
      <c r="K1448" s="157">
        <f t="shared" si="157"/>
        <v>1279.9987792968031</v>
      </c>
      <c r="L1448" s="157">
        <f t="shared" si="158"/>
        <v>8162.61822907039</v>
      </c>
      <c r="M1448" s="167">
        <f t="shared" si="159"/>
        <v>0</v>
      </c>
      <c r="N1448" s="167">
        <f t="shared" si="160"/>
        <v>0</v>
      </c>
    </row>
    <row r="1449" spans="1:14" ht="15" customHeight="1" x14ac:dyDescent="0.2">
      <c r="A1449" s="152"/>
      <c r="B1449" s="152"/>
      <c r="C1449" s="152"/>
      <c r="D1449" s="152"/>
      <c r="E1449" s="153">
        <f>'2.40-a,b,c,d,e'!E1449</f>
        <v>38880.166666666664</v>
      </c>
      <c r="F1449" s="157">
        <f>'2.40-a,b,c,d,e'!F1449</f>
        <v>70.360000610351506</v>
      </c>
      <c r="G1449" s="157">
        <f>'2.40-a,b,c,d,e'!G1449</f>
        <v>-1269.9966430663922</v>
      </c>
      <c r="H1449" s="157">
        <f t="shared" si="154"/>
        <v>6892.6215860039974</v>
      </c>
      <c r="I1449" s="157">
        <f t="shared" si="155"/>
        <v>0</v>
      </c>
      <c r="J1449" s="157">
        <f t="shared" si="156"/>
        <v>6892.6215860039974</v>
      </c>
      <c r="K1449" s="157">
        <f t="shared" si="157"/>
        <v>0</v>
      </c>
      <c r="L1449" s="157">
        <f t="shared" si="158"/>
        <v>6892.6215860039974</v>
      </c>
      <c r="M1449" s="167">
        <f t="shared" si="159"/>
        <v>0</v>
      </c>
      <c r="N1449" s="167">
        <f t="shared" si="160"/>
        <v>0</v>
      </c>
    </row>
    <row r="1450" spans="1:14" ht="15" customHeight="1" x14ac:dyDescent="0.2">
      <c r="A1450" s="152"/>
      <c r="B1450" s="152"/>
      <c r="C1450" s="152"/>
      <c r="D1450" s="152"/>
      <c r="E1450" s="153">
        <f>'2.40-a,b,c,d,e'!E1450</f>
        <v>38881.166666666664</v>
      </c>
      <c r="F1450" s="157">
        <f>'2.40-a,b,c,d,e'!F1450</f>
        <v>68.559997558593693</v>
      </c>
      <c r="G1450" s="157">
        <f>'2.40-a,b,c,d,e'!G1450</f>
        <v>-1800.0030517578125</v>
      </c>
      <c r="H1450" s="157">
        <f t="shared" si="154"/>
        <v>5092.6185342461849</v>
      </c>
      <c r="I1450" s="157">
        <f t="shared" si="155"/>
        <v>3069.9996948242051</v>
      </c>
      <c r="J1450" s="157">
        <f t="shared" si="156"/>
        <v>8162.61822907039</v>
      </c>
      <c r="K1450" s="157">
        <f t="shared" si="157"/>
        <v>0</v>
      </c>
      <c r="L1450" s="157">
        <f t="shared" si="158"/>
        <v>8162.61822907039</v>
      </c>
      <c r="M1450" s="167">
        <f t="shared" si="159"/>
        <v>1</v>
      </c>
      <c r="N1450" s="167">
        <f t="shared" si="160"/>
        <v>0</v>
      </c>
    </row>
    <row r="1451" spans="1:14" ht="15" customHeight="1" x14ac:dyDescent="0.2">
      <c r="A1451" s="152"/>
      <c r="B1451" s="152"/>
      <c r="C1451" s="152"/>
      <c r="D1451" s="152"/>
      <c r="E1451" s="153">
        <f>'2.40-a,b,c,d,e'!E1451</f>
        <v>38882.166666666664</v>
      </c>
      <c r="F1451" s="157">
        <f>'2.40-a,b,c,d,e'!F1451</f>
        <v>69.139999389648395</v>
      </c>
      <c r="G1451" s="157">
        <f>'2.40-a,b,c,d,e'!G1451</f>
        <v>580.00183105470171</v>
      </c>
      <c r="H1451" s="157">
        <f t="shared" si="154"/>
        <v>8742.6200601250912</v>
      </c>
      <c r="I1451" s="157">
        <f t="shared" si="155"/>
        <v>0</v>
      </c>
      <c r="J1451" s="157">
        <f t="shared" si="156"/>
        <v>8742.6200601250912</v>
      </c>
      <c r="K1451" s="157">
        <f t="shared" si="157"/>
        <v>580.00183105470114</v>
      </c>
      <c r="L1451" s="157">
        <f t="shared" si="158"/>
        <v>8162.61822907039</v>
      </c>
      <c r="M1451" s="167">
        <f t="shared" si="159"/>
        <v>0</v>
      </c>
      <c r="N1451" s="167">
        <f t="shared" si="160"/>
        <v>0</v>
      </c>
    </row>
    <row r="1452" spans="1:14" ht="15" customHeight="1" x14ac:dyDescent="0.2">
      <c r="A1452" s="152"/>
      <c r="B1452" s="152"/>
      <c r="C1452" s="152"/>
      <c r="D1452" s="152"/>
      <c r="E1452" s="153">
        <f>'2.40-a,b,c,d,e'!E1452</f>
        <v>38883.166666666664</v>
      </c>
      <c r="F1452" s="157">
        <f>'2.40-a,b,c,d,e'!F1452</f>
        <v>69.5</v>
      </c>
      <c r="G1452" s="157">
        <f>'2.40-a,b,c,d,e'!G1452</f>
        <v>360.00061035160513</v>
      </c>
      <c r="H1452" s="157">
        <f t="shared" si="154"/>
        <v>8522.6188394219953</v>
      </c>
      <c r="I1452" s="157">
        <f t="shared" si="155"/>
        <v>0</v>
      </c>
      <c r="J1452" s="157">
        <f t="shared" si="156"/>
        <v>8522.6188394219953</v>
      </c>
      <c r="K1452" s="157">
        <f t="shared" si="157"/>
        <v>360.00061035160525</v>
      </c>
      <c r="L1452" s="157">
        <f t="shared" si="158"/>
        <v>8162.61822907039</v>
      </c>
      <c r="M1452" s="167">
        <f t="shared" si="159"/>
        <v>0</v>
      </c>
      <c r="N1452" s="167">
        <f t="shared" si="160"/>
        <v>0</v>
      </c>
    </row>
    <row r="1453" spans="1:14" ht="15" customHeight="1" x14ac:dyDescent="0.2">
      <c r="A1453" s="152"/>
      <c r="B1453" s="152"/>
      <c r="C1453" s="152"/>
      <c r="D1453" s="152"/>
      <c r="E1453" s="153">
        <f>'2.40-a,b,c,d,e'!E1453</f>
        <v>38884.166666666664</v>
      </c>
      <c r="F1453" s="157">
        <f>'2.40-a,b,c,d,e'!F1453</f>
        <v>69.879997253417898</v>
      </c>
      <c r="G1453" s="157">
        <f>'2.40-a,b,c,d,e'!G1453</f>
        <v>379.9972534178977</v>
      </c>
      <c r="H1453" s="157">
        <f t="shared" si="154"/>
        <v>8542.6154824882869</v>
      </c>
      <c r="I1453" s="157">
        <f t="shared" si="155"/>
        <v>0</v>
      </c>
      <c r="J1453" s="157">
        <f t="shared" si="156"/>
        <v>8542.6154824882869</v>
      </c>
      <c r="K1453" s="157">
        <f t="shared" si="157"/>
        <v>379.9972534178969</v>
      </c>
      <c r="L1453" s="157">
        <f t="shared" si="158"/>
        <v>8162.61822907039</v>
      </c>
      <c r="M1453" s="167">
        <f t="shared" si="159"/>
        <v>0</v>
      </c>
      <c r="N1453" s="167">
        <f t="shared" si="160"/>
        <v>0</v>
      </c>
    </row>
    <row r="1454" spans="1:14" ht="15" customHeight="1" x14ac:dyDescent="0.2">
      <c r="A1454" s="152"/>
      <c r="B1454" s="152"/>
      <c r="C1454" s="152"/>
      <c r="D1454" s="152"/>
      <c r="E1454" s="153">
        <f>'2.40-a,b,c,d,e'!E1454</f>
        <v>38887.166666666664</v>
      </c>
      <c r="F1454" s="157">
        <f>'2.40-a,b,c,d,e'!F1454</f>
        <v>68.980003356933594</v>
      </c>
      <c r="G1454" s="157">
        <f>'2.40-a,b,c,d,e'!G1454</f>
        <v>-899.99389648430395</v>
      </c>
      <c r="H1454" s="157">
        <f t="shared" si="154"/>
        <v>7262.624332586086</v>
      </c>
      <c r="I1454" s="157">
        <f t="shared" si="155"/>
        <v>0</v>
      </c>
      <c r="J1454" s="157">
        <f t="shared" si="156"/>
        <v>7262.624332586086</v>
      </c>
      <c r="K1454" s="157">
        <f t="shared" si="157"/>
        <v>0</v>
      </c>
      <c r="L1454" s="157">
        <f t="shared" si="158"/>
        <v>7262.624332586086</v>
      </c>
      <c r="M1454" s="167">
        <f t="shared" si="159"/>
        <v>0</v>
      </c>
      <c r="N1454" s="167">
        <f t="shared" si="160"/>
        <v>0</v>
      </c>
    </row>
    <row r="1455" spans="1:14" ht="15" customHeight="1" x14ac:dyDescent="0.2">
      <c r="A1455" s="152"/>
      <c r="B1455" s="152"/>
      <c r="C1455" s="152"/>
      <c r="D1455" s="152"/>
      <c r="E1455" s="153">
        <f>'2.40-a,b,c,d,e'!E1455</f>
        <v>38888.166666666664</v>
      </c>
      <c r="F1455" s="157">
        <f>'2.40-a,b,c,d,e'!F1455</f>
        <v>68.940002441406193</v>
      </c>
      <c r="G1455" s="157">
        <f>'2.40-a,b,c,d,e'!G1455</f>
        <v>-40.000915527400593</v>
      </c>
      <c r="H1455" s="157">
        <f t="shared" si="154"/>
        <v>7222.6234170586849</v>
      </c>
      <c r="I1455" s="157">
        <f t="shared" si="155"/>
        <v>0</v>
      </c>
      <c r="J1455" s="157">
        <f t="shared" si="156"/>
        <v>7222.6234170586849</v>
      </c>
      <c r="K1455" s="157">
        <f t="shared" si="157"/>
        <v>0</v>
      </c>
      <c r="L1455" s="157">
        <f t="shared" si="158"/>
        <v>7222.6234170586849</v>
      </c>
      <c r="M1455" s="167">
        <f t="shared" si="159"/>
        <v>0</v>
      </c>
      <c r="N1455" s="167">
        <f t="shared" si="160"/>
        <v>0</v>
      </c>
    </row>
    <row r="1456" spans="1:14" ht="15" customHeight="1" x14ac:dyDescent="0.2">
      <c r="A1456" s="152"/>
      <c r="B1456" s="152"/>
      <c r="C1456" s="152"/>
      <c r="D1456" s="152"/>
      <c r="E1456" s="153">
        <f>'2.40-a,b,c,d,e'!E1456</f>
        <v>38889.166666666664</v>
      </c>
      <c r="F1456" s="157">
        <f>'2.40-a,b,c,d,e'!F1456</f>
        <v>70.330001831054602</v>
      </c>
      <c r="G1456" s="157">
        <f>'2.40-a,b,c,d,e'!G1456</f>
        <v>1389.9993896484091</v>
      </c>
      <c r="H1456" s="157">
        <f t="shared" si="154"/>
        <v>8612.6228067070933</v>
      </c>
      <c r="I1456" s="157">
        <f t="shared" si="155"/>
        <v>0</v>
      </c>
      <c r="J1456" s="157">
        <f t="shared" si="156"/>
        <v>8612.6228067070933</v>
      </c>
      <c r="K1456" s="157">
        <f t="shared" si="157"/>
        <v>450.00457763670329</v>
      </c>
      <c r="L1456" s="157">
        <f t="shared" si="158"/>
        <v>8162.61822907039</v>
      </c>
      <c r="M1456" s="167">
        <f t="shared" si="159"/>
        <v>0</v>
      </c>
      <c r="N1456" s="167">
        <f t="shared" si="160"/>
        <v>0</v>
      </c>
    </row>
    <row r="1457" spans="1:14" ht="15" customHeight="1" x14ac:dyDescent="0.2">
      <c r="A1457" s="152"/>
      <c r="B1457" s="152"/>
      <c r="C1457" s="152"/>
      <c r="D1457" s="152"/>
      <c r="E1457" s="153">
        <f>'2.40-a,b,c,d,e'!E1457</f>
        <v>38890.166666666664</v>
      </c>
      <c r="F1457" s="157">
        <f>'2.40-a,b,c,d,e'!F1457</f>
        <v>70.839996337890597</v>
      </c>
      <c r="G1457" s="157">
        <f>'2.40-a,b,c,d,e'!G1457</f>
        <v>509.99450683599434</v>
      </c>
      <c r="H1457" s="157">
        <f t="shared" si="154"/>
        <v>8672.6127359063848</v>
      </c>
      <c r="I1457" s="157">
        <f t="shared" si="155"/>
        <v>0</v>
      </c>
      <c r="J1457" s="157">
        <f t="shared" si="156"/>
        <v>8672.6127359063848</v>
      </c>
      <c r="K1457" s="157">
        <f t="shared" si="157"/>
        <v>509.9945068359948</v>
      </c>
      <c r="L1457" s="157">
        <f t="shared" si="158"/>
        <v>8162.61822907039</v>
      </c>
      <c r="M1457" s="167">
        <f t="shared" si="159"/>
        <v>0</v>
      </c>
      <c r="N1457" s="167">
        <f t="shared" si="160"/>
        <v>0</v>
      </c>
    </row>
    <row r="1458" spans="1:14" ht="15" customHeight="1" x14ac:dyDescent="0.2">
      <c r="A1458" s="152"/>
      <c r="B1458" s="152"/>
      <c r="C1458" s="152"/>
      <c r="D1458" s="152"/>
      <c r="E1458" s="153">
        <f>'2.40-a,b,c,d,e'!E1458</f>
        <v>38891.166666666664</v>
      </c>
      <c r="F1458" s="157">
        <f>'2.40-a,b,c,d,e'!F1458</f>
        <v>70.870002746582003</v>
      </c>
      <c r="G1458" s="157">
        <f>'2.40-a,b,c,d,e'!G1458</f>
        <v>30.00640869140625</v>
      </c>
      <c r="H1458" s="157">
        <f t="shared" si="154"/>
        <v>8192.6246377617972</v>
      </c>
      <c r="I1458" s="157">
        <f t="shared" si="155"/>
        <v>0</v>
      </c>
      <c r="J1458" s="157">
        <f t="shared" si="156"/>
        <v>8192.6246377617972</v>
      </c>
      <c r="K1458" s="157">
        <f t="shared" si="157"/>
        <v>30.006408691407159</v>
      </c>
      <c r="L1458" s="157">
        <f t="shared" si="158"/>
        <v>8162.61822907039</v>
      </c>
      <c r="M1458" s="167">
        <f t="shared" si="159"/>
        <v>0</v>
      </c>
      <c r="N1458" s="167">
        <f t="shared" si="160"/>
        <v>0</v>
      </c>
    </row>
    <row r="1459" spans="1:14" ht="15" customHeight="1" x14ac:dyDescent="0.2">
      <c r="A1459" s="152"/>
      <c r="B1459" s="152"/>
      <c r="C1459" s="152"/>
      <c r="D1459" s="152"/>
      <c r="E1459" s="153">
        <f>'2.40-a,b,c,d,e'!E1459</f>
        <v>38894.166666666664</v>
      </c>
      <c r="F1459" s="157">
        <f>'2.40-a,b,c,d,e'!F1459</f>
        <v>71.800003051757798</v>
      </c>
      <c r="G1459" s="157">
        <f>'2.40-a,b,c,d,e'!G1459</f>
        <v>930.00030517579546</v>
      </c>
      <c r="H1459" s="157">
        <f t="shared" si="154"/>
        <v>9092.6185342461849</v>
      </c>
      <c r="I1459" s="157">
        <f t="shared" si="155"/>
        <v>0</v>
      </c>
      <c r="J1459" s="157">
        <f t="shared" si="156"/>
        <v>9092.6185342461849</v>
      </c>
      <c r="K1459" s="157">
        <f t="shared" si="157"/>
        <v>930.00030517579489</v>
      </c>
      <c r="L1459" s="157">
        <f t="shared" si="158"/>
        <v>8162.61822907039</v>
      </c>
      <c r="M1459" s="167">
        <f t="shared" si="159"/>
        <v>0</v>
      </c>
      <c r="N1459" s="167">
        <f t="shared" si="160"/>
        <v>0</v>
      </c>
    </row>
    <row r="1460" spans="1:14" ht="15" customHeight="1" x14ac:dyDescent="0.2">
      <c r="A1460" s="152"/>
      <c r="B1460" s="152"/>
      <c r="C1460" s="152"/>
      <c r="D1460" s="152"/>
      <c r="E1460" s="153">
        <f>'2.40-a,b,c,d,e'!E1460</f>
        <v>38895.166666666664</v>
      </c>
      <c r="F1460" s="157">
        <f>'2.40-a,b,c,d,e'!F1460</f>
        <v>71.919998168945298</v>
      </c>
      <c r="G1460" s="157">
        <f>'2.40-a,b,c,d,e'!G1460</f>
        <v>119.9951171875</v>
      </c>
      <c r="H1460" s="157">
        <f t="shared" si="154"/>
        <v>8282.613346257891</v>
      </c>
      <c r="I1460" s="157">
        <f t="shared" si="155"/>
        <v>0</v>
      </c>
      <c r="J1460" s="157">
        <f t="shared" si="156"/>
        <v>8282.613346257891</v>
      </c>
      <c r="K1460" s="157">
        <f t="shared" si="157"/>
        <v>119.99511718750091</v>
      </c>
      <c r="L1460" s="157">
        <f t="shared" si="158"/>
        <v>8162.61822907039</v>
      </c>
      <c r="M1460" s="167">
        <f t="shared" si="159"/>
        <v>0</v>
      </c>
      <c r="N1460" s="167">
        <f t="shared" si="160"/>
        <v>0</v>
      </c>
    </row>
    <row r="1461" spans="1:14" ht="15" customHeight="1" x14ac:dyDescent="0.2">
      <c r="A1461" s="152"/>
      <c r="B1461" s="152"/>
      <c r="C1461" s="152"/>
      <c r="D1461" s="152"/>
      <c r="E1461" s="153">
        <f>'2.40-a,b,c,d,e'!E1461</f>
        <v>38896.166666666664</v>
      </c>
      <c r="F1461" s="157">
        <f>'2.40-a,b,c,d,e'!F1461</f>
        <v>72.190002441406193</v>
      </c>
      <c r="G1461" s="157">
        <f>'2.40-a,b,c,d,e'!G1461</f>
        <v>270.00427246089487</v>
      </c>
      <c r="H1461" s="157">
        <f t="shared" si="154"/>
        <v>8432.6225015312848</v>
      </c>
      <c r="I1461" s="157">
        <f t="shared" si="155"/>
        <v>0</v>
      </c>
      <c r="J1461" s="157">
        <f t="shared" si="156"/>
        <v>8432.6225015312848</v>
      </c>
      <c r="K1461" s="157">
        <f t="shared" si="157"/>
        <v>270.00427246089475</v>
      </c>
      <c r="L1461" s="157">
        <f t="shared" si="158"/>
        <v>8162.61822907039</v>
      </c>
      <c r="M1461" s="167">
        <f t="shared" si="159"/>
        <v>0</v>
      </c>
      <c r="N1461" s="167">
        <f t="shared" si="160"/>
        <v>0</v>
      </c>
    </row>
    <row r="1462" spans="1:14" ht="15" customHeight="1" x14ac:dyDescent="0.2">
      <c r="A1462" s="152"/>
      <c r="B1462" s="152"/>
      <c r="C1462" s="152"/>
      <c r="D1462" s="152"/>
      <c r="E1462" s="153">
        <f>'2.40-a,b,c,d,e'!E1462</f>
        <v>38897.166666666664</v>
      </c>
      <c r="F1462" s="157">
        <f>'2.40-a,b,c,d,e'!F1462</f>
        <v>73.519996643066406</v>
      </c>
      <c r="G1462" s="157">
        <f>'2.40-a,b,c,d,e'!G1462</f>
        <v>1329.9942016602131</v>
      </c>
      <c r="H1462" s="157">
        <f t="shared" si="154"/>
        <v>9492.6124307306036</v>
      </c>
      <c r="I1462" s="157">
        <f t="shared" si="155"/>
        <v>0</v>
      </c>
      <c r="J1462" s="157">
        <f t="shared" si="156"/>
        <v>9492.6124307306036</v>
      </c>
      <c r="K1462" s="157">
        <f t="shared" si="157"/>
        <v>1329.9942016602135</v>
      </c>
      <c r="L1462" s="157">
        <f t="shared" si="158"/>
        <v>8162.61822907039</v>
      </c>
      <c r="M1462" s="167">
        <f t="shared" si="159"/>
        <v>0</v>
      </c>
      <c r="N1462" s="167">
        <f t="shared" si="160"/>
        <v>0</v>
      </c>
    </row>
    <row r="1463" spans="1:14" ht="15" customHeight="1" x14ac:dyDescent="0.2">
      <c r="A1463" s="152"/>
      <c r="B1463" s="152"/>
      <c r="C1463" s="152"/>
      <c r="D1463" s="152"/>
      <c r="E1463" s="153">
        <f>'2.40-a,b,c,d,e'!E1463</f>
        <v>38898.166666666664</v>
      </c>
      <c r="F1463" s="157">
        <f>'2.40-a,b,c,d,e'!F1463</f>
        <v>73.980003356933594</v>
      </c>
      <c r="G1463" s="157">
        <f>'2.40-a,b,c,d,e'!G1463</f>
        <v>460.0067138671875</v>
      </c>
      <c r="H1463" s="157">
        <f t="shared" si="154"/>
        <v>8622.6249429375785</v>
      </c>
      <c r="I1463" s="157">
        <f t="shared" si="155"/>
        <v>0</v>
      </c>
      <c r="J1463" s="157">
        <f t="shared" si="156"/>
        <v>8622.6249429375785</v>
      </c>
      <c r="K1463" s="157">
        <f t="shared" si="157"/>
        <v>460.00671386718841</v>
      </c>
      <c r="L1463" s="157">
        <f t="shared" si="158"/>
        <v>8162.61822907039</v>
      </c>
      <c r="M1463" s="167">
        <f t="shared" si="159"/>
        <v>0</v>
      </c>
      <c r="N1463" s="167">
        <f t="shared" si="160"/>
        <v>0</v>
      </c>
    </row>
    <row r="1464" spans="1:14" ht="15" customHeight="1" x14ac:dyDescent="0.2">
      <c r="A1464" s="152"/>
      <c r="B1464" s="152"/>
      <c r="C1464" s="152"/>
      <c r="D1464" s="152"/>
      <c r="E1464" s="153">
        <f>'2.40-a,b,c,d,e'!E1464</f>
        <v>38903.166666666664</v>
      </c>
      <c r="F1464" s="157">
        <f>'2.40-a,b,c,d,e'!F1464</f>
        <v>75.190002441406193</v>
      </c>
      <c r="G1464" s="157">
        <f>'2.40-a,b,c,d,e'!G1464</f>
        <v>1209.9990844725994</v>
      </c>
      <c r="H1464" s="157">
        <f t="shared" si="154"/>
        <v>9372.617313542989</v>
      </c>
      <c r="I1464" s="157">
        <f t="shared" si="155"/>
        <v>0</v>
      </c>
      <c r="J1464" s="157">
        <f t="shared" si="156"/>
        <v>9372.617313542989</v>
      </c>
      <c r="K1464" s="157">
        <f t="shared" si="157"/>
        <v>1209.999084472599</v>
      </c>
      <c r="L1464" s="157">
        <f t="shared" si="158"/>
        <v>8162.61822907039</v>
      </c>
      <c r="M1464" s="167">
        <f t="shared" si="159"/>
        <v>0</v>
      </c>
      <c r="N1464" s="167">
        <f t="shared" si="160"/>
        <v>0</v>
      </c>
    </row>
    <row r="1465" spans="1:14" ht="15" customHeight="1" x14ac:dyDescent="0.2">
      <c r="A1465" s="152"/>
      <c r="B1465" s="152"/>
      <c r="C1465" s="152"/>
      <c r="D1465" s="152"/>
      <c r="E1465" s="153">
        <f>'2.40-a,b,c,d,e'!E1465</f>
        <v>38904.166666666664</v>
      </c>
      <c r="F1465" s="157">
        <f>'2.40-a,b,c,d,e'!F1465</f>
        <v>75.139999389648395</v>
      </c>
      <c r="G1465" s="157">
        <f>'2.40-a,b,c,d,e'!G1465</f>
        <v>-50.003051757798289</v>
      </c>
      <c r="H1465" s="157">
        <f t="shared" si="154"/>
        <v>8112.6151773125921</v>
      </c>
      <c r="I1465" s="157">
        <f t="shared" si="155"/>
        <v>0</v>
      </c>
      <c r="J1465" s="157">
        <f t="shared" si="156"/>
        <v>8112.6151773125921</v>
      </c>
      <c r="K1465" s="157">
        <f t="shared" si="157"/>
        <v>0</v>
      </c>
      <c r="L1465" s="157">
        <f t="shared" si="158"/>
        <v>8112.6151773125921</v>
      </c>
      <c r="M1465" s="167">
        <f t="shared" si="159"/>
        <v>0</v>
      </c>
      <c r="N1465" s="167">
        <f t="shared" si="160"/>
        <v>0</v>
      </c>
    </row>
    <row r="1466" spans="1:14" ht="15" customHeight="1" x14ac:dyDescent="0.2">
      <c r="A1466" s="152"/>
      <c r="B1466" s="152"/>
      <c r="C1466" s="152"/>
      <c r="D1466" s="152"/>
      <c r="E1466" s="153">
        <f>'2.40-a,b,c,d,e'!E1466</f>
        <v>38905.166666666664</v>
      </c>
      <c r="F1466" s="157">
        <f>'2.40-a,b,c,d,e'!F1466</f>
        <v>74.089996337890597</v>
      </c>
      <c r="G1466" s="157">
        <f>'2.40-a,b,c,d,e'!G1466</f>
        <v>-1050.0030517577984</v>
      </c>
      <c r="H1466" s="157">
        <f t="shared" si="154"/>
        <v>7062.6121255547932</v>
      </c>
      <c r="I1466" s="157">
        <f t="shared" si="155"/>
        <v>0</v>
      </c>
      <c r="J1466" s="157">
        <f t="shared" si="156"/>
        <v>7062.6121255547932</v>
      </c>
      <c r="K1466" s="157">
        <f t="shared" si="157"/>
        <v>0</v>
      </c>
      <c r="L1466" s="157">
        <f t="shared" si="158"/>
        <v>7062.6121255547932</v>
      </c>
      <c r="M1466" s="167">
        <f t="shared" si="159"/>
        <v>0</v>
      </c>
      <c r="N1466" s="167">
        <f t="shared" si="160"/>
        <v>0</v>
      </c>
    </row>
    <row r="1467" spans="1:14" ht="15" customHeight="1" x14ac:dyDescent="0.2">
      <c r="A1467" s="152"/>
      <c r="B1467" s="152"/>
      <c r="C1467" s="152"/>
      <c r="D1467" s="152"/>
      <c r="E1467" s="153">
        <f>'2.40-a,b,c,d,e'!E1467</f>
        <v>38908.166666666664</v>
      </c>
      <c r="F1467" s="157">
        <f>'2.40-a,b,c,d,e'!F1467</f>
        <v>73.610000610351506</v>
      </c>
      <c r="G1467" s="157">
        <f>'2.40-a,b,c,d,e'!G1467</f>
        <v>-479.99572753909092</v>
      </c>
      <c r="H1467" s="157">
        <f t="shared" si="154"/>
        <v>6582.6163980157025</v>
      </c>
      <c r="I1467" s="157">
        <f t="shared" si="155"/>
        <v>0</v>
      </c>
      <c r="J1467" s="157">
        <f t="shared" si="156"/>
        <v>6582.6163980157025</v>
      </c>
      <c r="K1467" s="157">
        <f t="shared" si="157"/>
        <v>0</v>
      </c>
      <c r="L1467" s="157">
        <f t="shared" si="158"/>
        <v>6582.6163980157025</v>
      </c>
      <c r="M1467" s="167">
        <f t="shared" si="159"/>
        <v>0</v>
      </c>
      <c r="N1467" s="167">
        <f t="shared" si="160"/>
        <v>0</v>
      </c>
    </row>
    <row r="1468" spans="1:14" ht="15" customHeight="1" x14ac:dyDescent="0.2">
      <c r="A1468" s="152"/>
      <c r="B1468" s="152"/>
      <c r="C1468" s="152"/>
      <c r="D1468" s="152"/>
      <c r="E1468" s="153">
        <f>'2.40-a,b,c,d,e'!E1468</f>
        <v>38909.166666666664</v>
      </c>
      <c r="F1468" s="157">
        <f>'2.40-a,b,c,d,e'!F1468</f>
        <v>74.160003662109304</v>
      </c>
      <c r="G1468" s="157">
        <f>'2.40-a,b,c,d,e'!G1468</f>
        <v>550.00305175779829</v>
      </c>
      <c r="H1468" s="157">
        <f t="shared" si="154"/>
        <v>7132.6194497735005</v>
      </c>
      <c r="I1468" s="157">
        <f t="shared" si="155"/>
        <v>0</v>
      </c>
      <c r="J1468" s="157">
        <f t="shared" si="156"/>
        <v>7132.6194497735005</v>
      </c>
      <c r="K1468" s="157">
        <f t="shared" si="157"/>
        <v>0</v>
      </c>
      <c r="L1468" s="157">
        <f t="shared" si="158"/>
        <v>7132.6194497735005</v>
      </c>
      <c r="M1468" s="167">
        <f t="shared" si="159"/>
        <v>0</v>
      </c>
      <c r="N1468" s="167">
        <f t="shared" si="160"/>
        <v>0</v>
      </c>
    </row>
    <row r="1469" spans="1:14" ht="15" customHeight="1" x14ac:dyDescent="0.2">
      <c r="A1469" s="152"/>
      <c r="B1469" s="152"/>
      <c r="C1469" s="152"/>
      <c r="D1469" s="152"/>
      <c r="E1469" s="153">
        <f>'2.40-a,b,c,d,e'!E1469</f>
        <v>38910.166666666664</v>
      </c>
      <c r="F1469" s="157">
        <f>'2.40-a,b,c,d,e'!F1469</f>
        <v>74.949996948242102</v>
      </c>
      <c r="G1469" s="157">
        <f>'2.40-a,b,c,d,e'!G1469</f>
        <v>789.99328613279829</v>
      </c>
      <c r="H1469" s="157">
        <f t="shared" si="154"/>
        <v>7922.6127359062984</v>
      </c>
      <c r="I1469" s="157">
        <f t="shared" si="155"/>
        <v>0</v>
      </c>
      <c r="J1469" s="157">
        <f t="shared" si="156"/>
        <v>7922.6127359062984</v>
      </c>
      <c r="K1469" s="157">
        <f t="shared" si="157"/>
        <v>0</v>
      </c>
      <c r="L1469" s="157">
        <f t="shared" si="158"/>
        <v>7922.6127359062984</v>
      </c>
      <c r="M1469" s="167">
        <f t="shared" si="159"/>
        <v>0</v>
      </c>
      <c r="N1469" s="167">
        <f t="shared" si="160"/>
        <v>0</v>
      </c>
    </row>
    <row r="1470" spans="1:14" ht="15" customHeight="1" x14ac:dyDescent="0.2">
      <c r="A1470" s="152"/>
      <c r="B1470" s="152"/>
      <c r="C1470" s="152"/>
      <c r="D1470" s="152"/>
      <c r="E1470" s="153">
        <f>'2.40-a,b,c,d,e'!E1470</f>
        <v>38911.166666666664</v>
      </c>
      <c r="F1470" s="157">
        <f>'2.40-a,b,c,d,e'!F1470</f>
        <v>76.699996948242102</v>
      </c>
      <c r="G1470" s="157">
        <f>'2.40-a,b,c,d,e'!G1470</f>
        <v>1750</v>
      </c>
      <c r="H1470" s="157">
        <f t="shared" si="154"/>
        <v>9672.6127359062993</v>
      </c>
      <c r="I1470" s="157">
        <f t="shared" si="155"/>
        <v>0</v>
      </c>
      <c r="J1470" s="157">
        <f t="shared" si="156"/>
        <v>9672.6127359062993</v>
      </c>
      <c r="K1470" s="157">
        <f t="shared" si="157"/>
        <v>1509.9945068359093</v>
      </c>
      <c r="L1470" s="157">
        <f t="shared" si="158"/>
        <v>8162.61822907039</v>
      </c>
      <c r="M1470" s="167">
        <f t="shared" si="159"/>
        <v>0</v>
      </c>
      <c r="N1470" s="167">
        <f t="shared" si="160"/>
        <v>0</v>
      </c>
    </row>
    <row r="1471" spans="1:14" ht="15" customHeight="1" x14ac:dyDescent="0.2">
      <c r="A1471" s="152"/>
      <c r="B1471" s="152"/>
      <c r="C1471" s="152"/>
      <c r="D1471" s="152"/>
      <c r="E1471" s="153">
        <f>'2.40-a,b,c,d,e'!E1471</f>
        <v>38912.166666666664</v>
      </c>
      <c r="F1471" s="157">
        <f>'2.40-a,b,c,d,e'!F1471</f>
        <v>77.029998779296804</v>
      </c>
      <c r="G1471" s="157">
        <f>'2.40-a,b,c,d,e'!G1471</f>
        <v>330.00183105470171</v>
      </c>
      <c r="H1471" s="157">
        <f t="shared" si="154"/>
        <v>8492.6200601250912</v>
      </c>
      <c r="I1471" s="157">
        <f t="shared" si="155"/>
        <v>0</v>
      </c>
      <c r="J1471" s="157">
        <f t="shared" si="156"/>
        <v>8492.6200601250912</v>
      </c>
      <c r="K1471" s="157">
        <f t="shared" si="157"/>
        <v>330.00183105470114</v>
      </c>
      <c r="L1471" s="157">
        <f t="shared" si="158"/>
        <v>8162.61822907039</v>
      </c>
      <c r="M1471" s="167">
        <f t="shared" si="159"/>
        <v>0</v>
      </c>
      <c r="N1471" s="167">
        <f t="shared" si="160"/>
        <v>0</v>
      </c>
    </row>
    <row r="1472" spans="1:14" ht="15" customHeight="1" x14ac:dyDescent="0.2">
      <c r="A1472" s="152"/>
      <c r="B1472" s="152"/>
      <c r="C1472" s="152"/>
      <c r="D1472" s="152"/>
      <c r="E1472" s="153">
        <f>'2.40-a,b,c,d,e'!E1472</f>
        <v>38915.166666666664</v>
      </c>
      <c r="F1472" s="157">
        <f>'2.40-a,b,c,d,e'!F1472</f>
        <v>75.300003051757798</v>
      </c>
      <c r="G1472" s="157">
        <f>'2.40-a,b,c,d,e'!G1472</f>
        <v>-1729.9957275390057</v>
      </c>
      <c r="H1472" s="157">
        <f t="shared" si="154"/>
        <v>6432.6225015313848</v>
      </c>
      <c r="I1472" s="157">
        <f t="shared" si="155"/>
        <v>0</v>
      </c>
      <c r="J1472" s="157">
        <f t="shared" si="156"/>
        <v>6432.6225015313848</v>
      </c>
      <c r="K1472" s="157">
        <f t="shared" si="157"/>
        <v>0</v>
      </c>
      <c r="L1472" s="157">
        <f t="shared" si="158"/>
        <v>6432.6225015313848</v>
      </c>
      <c r="M1472" s="167">
        <f t="shared" si="159"/>
        <v>0</v>
      </c>
      <c r="N1472" s="167">
        <f t="shared" si="160"/>
        <v>0</v>
      </c>
    </row>
    <row r="1473" spans="1:14" ht="15" customHeight="1" x14ac:dyDescent="0.2">
      <c r="A1473" s="152"/>
      <c r="B1473" s="152"/>
      <c r="C1473" s="152"/>
      <c r="D1473" s="152"/>
      <c r="E1473" s="153">
        <f>'2.40-a,b,c,d,e'!E1473</f>
        <v>38916.166666666664</v>
      </c>
      <c r="F1473" s="157">
        <f>'2.40-a,b,c,d,e'!F1473</f>
        <v>73.540000915527301</v>
      </c>
      <c r="G1473" s="157">
        <f>'2.40-a,b,c,d,e'!G1473</f>
        <v>-1760.0021362304972</v>
      </c>
      <c r="H1473" s="157">
        <f t="shared" si="154"/>
        <v>4672.6203653008879</v>
      </c>
      <c r="I1473" s="157">
        <f t="shared" si="155"/>
        <v>3489.9978637695021</v>
      </c>
      <c r="J1473" s="157">
        <f t="shared" si="156"/>
        <v>8162.61822907039</v>
      </c>
      <c r="K1473" s="157">
        <f t="shared" si="157"/>
        <v>0</v>
      </c>
      <c r="L1473" s="157">
        <f t="shared" si="158"/>
        <v>8162.61822907039</v>
      </c>
      <c r="M1473" s="167">
        <f t="shared" si="159"/>
        <v>1</v>
      </c>
      <c r="N1473" s="167">
        <f t="shared" si="160"/>
        <v>0</v>
      </c>
    </row>
    <row r="1474" spans="1:14" ht="15" customHeight="1" x14ac:dyDescent="0.2">
      <c r="A1474" s="152"/>
      <c r="B1474" s="152"/>
      <c r="C1474" s="152"/>
      <c r="D1474" s="152"/>
      <c r="E1474" s="153">
        <f>'2.40-a,b,c,d,e'!E1474</f>
        <v>38917.166666666664</v>
      </c>
      <c r="F1474" s="157">
        <f>'2.40-a,b,c,d,e'!F1474</f>
        <v>72.660003662109304</v>
      </c>
      <c r="G1474" s="157">
        <f>'2.40-a,b,c,d,e'!G1474</f>
        <v>-879.99725341799717</v>
      </c>
      <c r="H1474" s="157">
        <f t="shared" si="154"/>
        <v>7282.6209756523931</v>
      </c>
      <c r="I1474" s="157">
        <f t="shared" si="155"/>
        <v>0</v>
      </c>
      <c r="J1474" s="157">
        <f t="shared" si="156"/>
        <v>7282.6209756523931</v>
      </c>
      <c r="K1474" s="157">
        <f t="shared" si="157"/>
        <v>0</v>
      </c>
      <c r="L1474" s="157">
        <f t="shared" si="158"/>
        <v>7282.6209756523931</v>
      </c>
      <c r="M1474" s="167">
        <f t="shared" si="159"/>
        <v>0</v>
      </c>
      <c r="N1474" s="167">
        <f t="shared" si="160"/>
        <v>0</v>
      </c>
    </row>
    <row r="1475" spans="1:14" ht="15" customHeight="1" x14ac:dyDescent="0.2">
      <c r="A1475" s="152"/>
      <c r="B1475" s="152"/>
      <c r="C1475" s="152"/>
      <c r="D1475" s="152"/>
      <c r="E1475" s="153">
        <f>'2.40-a,b,c,d,e'!E1475</f>
        <v>38918.166666666664</v>
      </c>
      <c r="F1475" s="157">
        <f>'2.40-a,b,c,d,e'!F1475</f>
        <v>73.080001831054602</v>
      </c>
      <c r="G1475" s="157">
        <f>'2.40-a,b,c,d,e'!G1475</f>
        <v>419.99816894529829</v>
      </c>
      <c r="H1475" s="157">
        <f t="shared" si="154"/>
        <v>7702.619144597691</v>
      </c>
      <c r="I1475" s="157">
        <f t="shared" si="155"/>
        <v>0</v>
      </c>
      <c r="J1475" s="157">
        <f t="shared" si="156"/>
        <v>7702.619144597691</v>
      </c>
      <c r="K1475" s="157">
        <f t="shared" si="157"/>
        <v>0</v>
      </c>
      <c r="L1475" s="157">
        <f t="shared" si="158"/>
        <v>7702.619144597691</v>
      </c>
      <c r="M1475" s="167">
        <f t="shared" si="159"/>
        <v>0</v>
      </c>
      <c r="N1475" s="167">
        <f t="shared" si="160"/>
        <v>0</v>
      </c>
    </row>
    <row r="1476" spans="1:14" ht="15" customHeight="1" x14ac:dyDescent="0.2">
      <c r="A1476" s="152"/>
      <c r="B1476" s="152"/>
      <c r="C1476" s="152"/>
      <c r="D1476" s="152"/>
      <c r="E1476" s="153">
        <f>'2.40-a,b,c,d,e'!E1476</f>
        <v>38919.166666666664</v>
      </c>
      <c r="F1476" s="157">
        <f>'2.40-a,b,c,d,e'!F1476</f>
        <v>74.430000305175696</v>
      </c>
      <c r="G1476" s="157">
        <f>'2.40-a,b,c,d,e'!G1476</f>
        <v>1349.9984741210938</v>
      </c>
      <c r="H1476" s="157">
        <f t="shared" ref="H1476:H1539" si="161">L1475+G1476</f>
        <v>9052.6176187187848</v>
      </c>
      <c r="I1476" s="157">
        <f t="shared" ref="I1476:I1539" si="162">IF(H1476&lt;$B$13,$B$14-H1476,0)</f>
        <v>0</v>
      </c>
      <c r="J1476" s="157">
        <f t="shared" ref="J1476:J1539" si="163">H1476+I1476</f>
        <v>9052.6176187187848</v>
      </c>
      <c r="K1476" s="157">
        <f t="shared" ref="K1476:K1539" si="164">MAX(J1476-$B$14,0)</f>
        <v>889.99938964839475</v>
      </c>
      <c r="L1476" s="157">
        <f t="shared" ref="L1476:L1539" si="165">J1476-K1476</f>
        <v>8162.61822907039</v>
      </c>
      <c r="M1476" s="167">
        <f t="shared" ref="M1476:M1539" si="166">IF(I1476&gt;0,1,0)</f>
        <v>0</v>
      </c>
      <c r="N1476" s="167">
        <f t="shared" ref="N1476:N1539" si="167">IF(H1476&lt;0,1,0)</f>
        <v>0</v>
      </c>
    </row>
    <row r="1477" spans="1:14" ht="15" customHeight="1" x14ac:dyDescent="0.2">
      <c r="A1477" s="152"/>
      <c r="B1477" s="152"/>
      <c r="C1477" s="152"/>
      <c r="D1477" s="152"/>
      <c r="E1477" s="153">
        <f>'2.40-a,b,c,d,e'!E1477</f>
        <v>38922.166666666664</v>
      </c>
      <c r="F1477" s="157">
        <f>'2.40-a,b,c,d,e'!F1477</f>
        <v>75.050003051757798</v>
      </c>
      <c r="G1477" s="157">
        <f>'2.40-a,b,c,d,e'!G1477</f>
        <v>620.0027465821023</v>
      </c>
      <c r="H1477" s="157">
        <f t="shared" si="161"/>
        <v>8782.6209756524931</v>
      </c>
      <c r="I1477" s="157">
        <f t="shared" si="162"/>
        <v>0</v>
      </c>
      <c r="J1477" s="157">
        <f t="shared" si="163"/>
        <v>8782.6209756524931</v>
      </c>
      <c r="K1477" s="157">
        <f t="shared" si="164"/>
        <v>620.0027465821031</v>
      </c>
      <c r="L1477" s="157">
        <f t="shared" si="165"/>
        <v>8162.61822907039</v>
      </c>
      <c r="M1477" s="167">
        <f t="shared" si="166"/>
        <v>0</v>
      </c>
      <c r="N1477" s="167">
        <f t="shared" si="167"/>
        <v>0</v>
      </c>
    </row>
    <row r="1478" spans="1:14" ht="15" customHeight="1" x14ac:dyDescent="0.2">
      <c r="A1478" s="152"/>
      <c r="B1478" s="152"/>
      <c r="C1478" s="152"/>
      <c r="D1478" s="152"/>
      <c r="E1478" s="153">
        <f>'2.40-a,b,c,d,e'!E1478</f>
        <v>38923.166666666664</v>
      </c>
      <c r="F1478" s="157">
        <f>'2.40-a,b,c,d,e'!F1478</f>
        <v>73.75</v>
      </c>
      <c r="G1478" s="157">
        <f>'2.40-a,b,c,d,e'!G1478</f>
        <v>-1300.0030517577984</v>
      </c>
      <c r="H1478" s="157">
        <f t="shared" si="161"/>
        <v>6862.6151773125912</v>
      </c>
      <c r="I1478" s="157">
        <f t="shared" si="162"/>
        <v>0</v>
      </c>
      <c r="J1478" s="157">
        <f t="shared" si="163"/>
        <v>6862.6151773125912</v>
      </c>
      <c r="K1478" s="157">
        <f t="shared" si="164"/>
        <v>0</v>
      </c>
      <c r="L1478" s="157">
        <f t="shared" si="165"/>
        <v>6862.6151773125912</v>
      </c>
      <c r="M1478" s="167">
        <f t="shared" si="166"/>
        <v>0</v>
      </c>
      <c r="N1478" s="167">
        <f t="shared" si="167"/>
        <v>0</v>
      </c>
    </row>
    <row r="1479" spans="1:14" ht="15" customHeight="1" x14ac:dyDescent="0.2">
      <c r="A1479" s="152"/>
      <c r="B1479" s="152"/>
      <c r="C1479" s="152"/>
      <c r="D1479" s="152"/>
      <c r="E1479" s="153">
        <f>'2.40-a,b,c,d,e'!E1479</f>
        <v>38924.166666666664</v>
      </c>
      <c r="F1479" s="157">
        <f>'2.40-a,b,c,d,e'!F1479</f>
        <v>73.940002441406193</v>
      </c>
      <c r="G1479" s="157">
        <f>'2.40-a,b,c,d,e'!G1479</f>
        <v>190.00244140619316</v>
      </c>
      <c r="H1479" s="157">
        <f t="shared" si="161"/>
        <v>7052.6176187187848</v>
      </c>
      <c r="I1479" s="157">
        <f t="shared" si="162"/>
        <v>0</v>
      </c>
      <c r="J1479" s="157">
        <f t="shared" si="163"/>
        <v>7052.6176187187848</v>
      </c>
      <c r="K1479" s="157">
        <f t="shared" si="164"/>
        <v>0</v>
      </c>
      <c r="L1479" s="157">
        <f t="shared" si="165"/>
        <v>7052.6176187187848</v>
      </c>
      <c r="M1479" s="167">
        <f t="shared" si="166"/>
        <v>0</v>
      </c>
      <c r="N1479" s="167">
        <f t="shared" si="167"/>
        <v>0</v>
      </c>
    </row>
    <row r="1480" spans="1:14" ht="15" customHeight="1" x14ac:dyDescent="0.2">
      <c r="A1480" s="152"/>
      <c r="B1480" s="152"/>
      <c r="C1480" s="152"/>
      <c r="D1480" s="152"/>
      <c r="E1480" s="153">
        <f>'2.40-a,b,c,d,e'!E1480</f>
        <v>38925.166666666664</v>
      </c>
      <c r="F1480" s="157">
        <f>'2.40-a,b,c,d,e'!F1480</f>
        <v>74.540000915527301</v>
      </c>
      <c r="G1480" s="157">
        <f>'2.40-a,b,c,d,e'!G1480</f>
        <v>599.99847412110796</v>
      </c>
      <c r="H1480" s="157">
        <f t="shared" si="161"/>
        <v>7652.6160928398931</v>
      </c>
      <c r="I1480" s="157">
        <f t="shared" si="162"/>
        <v>0</v>
      </c>
      <c r="J1480" s="157">
        <f t="shared" si="163"/>
        <v>7652.6160928398931</v>
      </c>
      <c r="K1480" s="157">
        <f t="shared" si="164"/>
        <v>0</v>
      </c>
      <c r="L1480" s="157">
        <f t="shared" si="165"/>
        <v>7652.6160928398931</v>
      </c>
      <c r="M1480" s="167">
        <f t="shared" si="166"/>
        <v>0</v>
      </c>
      <c r="N1480" s="167">
        <f t="shared" si="167"/>
        <v>0</v>
      </c>
    </row>
    <row r="1481" spans="1:14" ht="15" customHeight="1" x14ac:dyDescent="0.2">
      <c r="A1481" s="152"/>
      <c r="B1481" s="152"/>
      <c r="C1481" s="152"/>
      <c r="D1481" s="152"/>
      <c r="E1481" s="153">
        <f>'2.40-a,b,c,d,e'!E1481</f>
        <v>38926.166666666664</v>
      </c>
      <c r="F1481" s="157">
        <f>'2.40-a,b,c,d,e'!F1481</f>
        <v>73.239997863769503</v>
      </c>
      <c r="G1481" s="157">
        <f>'2.40-a,b,c,d,e'!G1481</f>
        <v>-1300.0030517577984</v>
      </c>
      <c r="H1481" s="157">
        <f t="shared" si="161"/>
        <v>6352.6130410820952</v>
      </c>
      <c r="I1481" s="157">
        <f t="shared" si="162"/>
        <v>0</v>
      </c>
      <c r="J1481" s="157">
        <f t="shared" si="163"/>
        <v>6352.6130410820952</v>
      </c>
      <c r="K1481" s="157">
        <f t="shared" si="164"/>
        <v>0</v>
      </c>
      <c r="L1481" s="157">
        <f t="shared" si="165"/>
        <v>6352.6130410820952</v>
      </c>
      <c r="M1481" s="167">
        <f t="shared" si="166"/>
        <v>0</v>
      </c>
      <c r="N1481" s="167">
        <f t="shared" si="167"/>
        <v>0</v>
      </c>
    </row>
    <row r="1482" spans="1:14" ht="15" customHeight="1" x14ac:dyDescent="0.2">
      <c r="A1482" s="152"/>
      <c r="B1482" s="152"/>
      <c r="C1482" s="152"/>
      <c r="D1482" s="152"/>
      <c r="E1482" s="153">
        <f>'2.40-a,b,c,d,e'!E1482</f>
        <v>38929.166666666664</v>
      </c>
      <c r="F1482" s="157">
        <f>'2.40-a,b,c,d,e'!F1482</f>
        <v>74.400001525878906</v>
      </c>
      <c r="G1482" s="157">
        <f>'2.40-a,b,c,d,e'!G1482</f>
        <v>1160.0036621094034</v>
      </c>
      <c r="H1482" s="157">
        <f t="shared" si="161"/>
        <v>7512.6167031914983</v>
      </c>
      <c r="I1482" s="157">
        <f t="shared" si="162"/>
        <v>0</v>
      </c>
      <c r="J1482" s="157">
        <f t="shared" si="163"/>
        <v>7512.6167031914983</v>
      </c>
      <c r="K1482" s="157">
        <f t="shared" si="164"/>
        <v>0</v>
      </c>
      <c r="L1482" s="157">
        <f t="shared" si="165"/>
        <v>7512.6167031914983</v>
      </c>
      <c r="M1482" s="167">
        <f t="shared" si="166"/>
        <v>0</v>
      </c>
      <c r="N1482" s="167">
        <f t="shared" si="167"/>
        <v>0</v>
      </c>
    </row>
    <row r="1483" spans="1:14" ht="15" customHeight="1" x14ac:dyDescent="0.2">
      <c r="A1483" s="152"/>
      <c r="B1483" s="152"/>
      <c r="C1483" s="152"/>
      <c r="D1483" s="152"/>
      <c r="E1483" s="153">
        <f>'2.40-a,b,c,d,e'!E1483</f>
        <v>38930.166666666664</v>
      </c>
      <c r="F1483" s="157">
        <f>'2.40-a,b,c,d,e'!F1483</f>
        <v>74.910003662109304</v>
      </c>
      <c r="G1483" s="157">
        <f>'2.40-a,b,c,d,e'!G1483</f>
        <v>510.0021362303977</v>
      </c>
      <c r="H1483" s="157">
        <f t="shared" si="161"/>
        <v>8022.6188394218962</v>
      </c>
      <c r="I1483" s="157">
        <f t="shared" si="162"/>
        <v>0</v>
      </c>
      <c r="J1483" s="157">
        <f t="shared" si="163"/>
        <v>8022.6188394218962</v>
      </c>
      <c r="K1483" s="157">
        <f t="shared" si="164"/>
        <v>0</v>
      </c>
      <c r="L1483" s="157">
        <f t="shared" si="165"/>
        <v>8022.6188394218962</v>
      </c>
      <c r="M1483" s="167">
        <f t="shared" si="166"/>
        <v>0</v>
      </c>
      <c r="N1483" s="167">
        <f t="shared" si="167"/>
        <v>0</v>
      </c>
    </row>
    <row r="1484" spans="1:14" ht="15" customHeight="1" x14ac:dyDescent="0.2">
      <c r="A1484" s="152"/>
      <c r="B1484" s="152"/>
      <c r="C1484" s="152"/>
      <c r="D1484" s="152"/>
      <c r="E1484" s="153">
        <f>'2.40-a,b,c,d,e'!E1484</f>
        <v>38931.166666666664</v>
      </c>
      <c r="F1484" s="157">
        <f>'2.40-a,b,c,d,e'!F1484</f>
        <v>75.809997558593693</v>
      </c>
      <c r="G1484" s="157">
        <f>'2.40-a,b,c,d,e'!G1484</f>
        <v>899.99389648438921</v>
      </c>
      <c r="H1484" s="157">
        <f t="shared" si="161"/>
        <v>8922.6127359062848</v>
      </c>
      <c r="I1484" s="157">
        <f t="shared" si="162"/>
        <v>0</v>
      </c>
      <c r="J1484" s="157">
        <f t="shared" si="163"/>
        <v>8922.6127359062848</v>
      </c>
      <c r="K1484" s="157">
        <f t="shared" si="164"/>
        <v>759.99450683589475</v>
      </c>
      <c r="L1484" s="157">
        <f t="shared" si="165"/>
        <v>8162.61822907039</v>
      </c>
      <c r="M1484" s="167">
        <f t="shared" si="166"/>
        <v>0</v>
      </c>
      <c r="N1484" s="167">
        <f t="shared" si="167"/>
        <v>0</v>
      </c>
    </row>
    <row r="1485" spans="1:14" ht="15" customHeight="1" x14ac:dyDescent="0.2">
      <c r="A1485" s="152"/>
      <c r="B1485" s="152"/>
      <c r="C1485" s="152"/>
      <c r="D1485" s="152"/>
      <c r="E1485" s="153">
        <f>'2.40-a,b,c,d,e'!E1485</f>
        <v>38932.166666666664</v>
      </c>
      <c r="F1485" s="157">
        <f>'2.40-a,b,c,d,e'!F1485</f>
        <v>75.459999084472599</v>
      </c>
      <c r="G1485" s="157">
        <f>'2.40-a,b,c,d,e'!G1485</f>
        <v>-349.99847412109375</v>
      </c>
      <c r="H1485" s="157">
        <f t="shared" si="161"/>
        <v>7812.6197549492963</v>
      </c>
      <c r="I1485" s="157">
        <f t="shared" si="162"/>
        <v>0</v>
      </c>
      <c r="J1485" s="157">
        <f t="shared" si="163"/>
        <v>7812.6197549492963</v>
      </c>
      <c r="K1485" s="157">
        <f t="shared" si="164"/>
        <v>0</v>
      </c>
      <c r="L1485" s="157">
        <f t="shared" si="165"/>
        <v>7812.6197549492963</v>
      </c>
      <c r="M1485" s="167">
        <f t="shared" si="166"/>
        <v>0</v>
      </c>
      <c r="N1485" s="167">
        <f t="shared" si="167"/>
        <v>0</v>
      </c>
    </row>
    <row r="1486" spans="1:14" ht="15" customHeight="1" x14ac:dyDescent="0.2">
      <c r="A1486" s="152"/>
      <c r="B1486" s="152"/>
      <c r="C1486" s="152"/>
      <c r="D1486" s="152"/>
      <c r="E1486" s="153">
        <f>'2.40-a,b,c,d,e'!E1486</f>
        <v>38933.166666666664</v>
      </c>
      <c r="F1486" s="157">
        <f>'2.40-a,b,c,d,e'!F1486</f>
        <v>74.760002136230398</v>
      </c>
      <c r="G1486" s="157">
        <f>'2.40-a,b,c,d,e'!G1486</f>
        <v>-699.99694824220171</v>
      </c>
      <c r="H1486" s="157">
        <f t="shared" si="161"/>
        <v>7112.6228067070942</v>
      </c>
      <c r="I1486" s="157">
        <f t="shared" si="162"/>
        <v>0</v>
      </c>
      <c r="J1486" s="157">
        <f t="shared" si="163"/>
        <v>7112.6228067070942</v>
      </c>
      <c r="K1486" s="157">
        <f t="shared" si="164"/>
        <v>0</v>
      </c>
      <c r="L1486" s="157">
        <f t="shared" si="165"/>
        <v>7112.6228067070942</v>
      </c>
      <c r="M1486" s="167">
        <f t="shared" si="166"/>
        <v>0</v>
      </c>
      <c r="N1486" s="167">
        <f t="shared" si="167"/>
        <v>0</v>
      </c>
    </row>
    <row r="1487" spans="1:14" ht="15" customHeight="1" x14ac:dyDescent="0.2">
      <c r="A1487" s="152"/>
      <c r="B1487" s="152"/>
      <c r="C1487" s="152"/>
      <c r="D1487" s="152"/>
      <c r="E1487" s="153">
        <f>'2.40-a,b,c,d,e'!E1487</f>
        <v>38936.166666666664</v>
      </c>
      <c r="F1487" s="157">
        <f>'2.40-a,b,c,d,e'!F1487</f>
        <v>76.980003356933594</v>
      </c>
      <c r="G1487" s="157">
        <f>'2.40-a,b,c,d,e'!G1487</f>
        <v>2220.0012207031959</v>
      </c>
      <c r="H1487" s="157">
        <f t="shared" si="161"/>
        <v>9332.6240274102893</v>
      </c>
      <c r="I1487" s="157">
        <f t="shared" si="162"/>
        <v>0</v>
      </c>
      <c r="J1487" s="157">
        <f t="shared" si="163"/>
        <v>9332.6240274102893</v>
      </c>
      <c r="K1487" s="157">
        <f t="shared" si="164"/>
        <v>1170.0057983398992</v>
      </c>
      <c r="L1487" s="157">
        <f t="shared" si="165"/>
        <v>8162.61822907039</v>
      </c>
      <c r="M1487" s="167">
        <f t="shared" si="166"/>
        <v>0</v>
      </c>
      <c r="N1487" s="167">
        <f t="shared" si="167"/>
        <v>0</v>
      </c>
    </row>
    <row r="1488" spans="1:14" ht="15" customHeight="1" x14ac:dyDescent="0.2">
      <c r="A1488" s="152"/>
      <c r="B1488" s="152"/>
      <c r="C1488" s="152"/>
      <c r="D1488" s="152"/>
      <c r="E1488" s="153">
        <f>'2.40-a,b,c,d,e'!E1488</f>
        <v>38937.166666666664</v>
      </c>
      <c r="F1488" s="157">
        <f>'2.40-a,b,c,d,e'!F1488</f>
        <v>76.309997558593693</v>
      </c>
      <c r="G1488" s="157">
        <f>'2.40-a,b,c,d,e'!G1488</f>
        <v>-670.00579833990059</v>
      </c>
      <c r="H1488" s="157">
        <f t="shared" si="161"/>
        <v>7492.612430730489</v>
      </c>
      <c r="I1488" s="157">
        <f t="shared" si="162"/>
        <v>0</v>
      </c>
      <c r="J1488" s="157">
        <f t="shared" si="163"/>
        <v>7492.612430730489</v>
      </c>
      <c r="K1488" s="157">
        <f t="shared" si="164"/>
        <v>0</v>
      </c>
      <c r="L1488" s="157">
        <f t="shared" si="165"/>
        <v>7492.612430730489</v>
      </c>
      <c r="M1488" s="167">
        <f t="shared" si="166"/>
        <v>0</v>
      </c>
      <c r="N1488" s="167">
        <f t="shared" si="167"/>
        <v>0</v>
      </c>
    </row>
    <row r="1489" spans="1:14" ht="15" customHeight="1" x14ac:dyDescent="0.2">
      <c r="A1489" s="152"/>
      <c r="B1489" s="152"/>
      <c r="C1489" s="152"/>
      <c r="D1489" s="152"/>
      <c r="E1489" s="153">
        <f>'2.40-a,b,c,d,e'!E1489</f>
        <v>38938.166666666664</v>
      </c>
      <c r="F1489" s="157">
        <f>'2.40-a,b,c,d,e'!F1489</f>
        <v>76.349998474121094</v>
      </c>
      <c r="G1489" s="157">
        <f>'2.40-a,b,c,d,e'!G1489</f>
        <v>40.000915527400593</v>
      </c>
      <c r="H1489" s="157">
        <f t="shared" si="161"/>
        <v>7532.6133462578891</v>
      </c>
      <c r="I1489" s="157">
        <f t="shared" si="162"/>
        <v>0</v>
      </c>
      <c r="J1489" s="157">
        <f t="shared" si="163"/>
        <v>7532.6133462578891</v>
      </c>
      <c r="K1489" s="157">
        <f t="shared" si="164"/>
        <v>0</v>
      </c>
      <c r="L1489" s="157">
        <f t="shared" si="165"/>
        <v>7532.6133462578891</v>
      </c>
      <c r="M1489" s="167">
        <f t="shared" si="166"/>
        <v>0</v>
      </c>
      <c r="N1489" s="167">
        <f t="shared" si="167"/>
        <v>0</v>
      </c>
    </row>
    <row r="1490" spans="1:14" ht="15" customHeight="1" x14ac:dyDescent="0.2">
      <c r="A1490" s="152"/>
      <c r="B1490" s="152"/>
      <c r="C1490" s="152"/>
      <c r="D1490" s="152"/>
      <c r="E1490" s="153">
        <f>'2.40-a,b,c,d,e'!E1490</f>
        <v>38939.166666666664</v>
      </c>
      <c r="F1490" s="157">
        <f>'2.40-a,b,c,d,e'!F1490</f>
        <v>74</v>
      </c>
      <c r="G1490" s="157">
        <f>'2.40-a,b,c,d,e'!G1490</f>
        <v>-2349.9984741210938</v>
      </c>
      <c r="H1490" s="157">
        <f t="shared" si="161"/>
        <v>5182.6148721367954</v>
      </c>
      <c r="I1490" s="157">
        <f t="shared" si="162"/>
        <v>2980.0033569335947</v>
      </c>
      <c r="J1490" s="157">
        <f t="shared" si="163"/>
        <v>8162.61822907039</v>
      </c>
      <c r="K1490" s="157">
        <f t="shared" si="164"/>
        <v>0</v>
      </c>
      <c r="L1490" s="157">
        <f t="shared" si="165"/>
        <v>8162.61822907039</v>
      </c>
      <c r="M1490" s="167">
        <f t="shared" si="166"/>
        <v>1</v>
      </c>
      <c r="N1490" s="167">
        <f t="shared" si="167"/>
        <v>0</v>
      </c>
    </row>
    <row r="1491" spans="1:14" ht="15" customHeight="1" x14ac:dyDescent="0.2">
      <c r="A1491" s="152"/>
      <c r="B1491" s="152"/>
      <c r="C1491" s="152"/>
      <c r="D1491" s="152"/>
      <c r="E1491" s="153">
        <f>'2.40-a,b,c,d,e'!E1491</f>
        <v>38940.166666666664</v>
      </c>
      <c r="F1491" s="157">
        <f>'2.40-a,b,c,d,e'!F1491</f>
        <v>74.349998474121094</v>
      </c>
      <c r="G1491" s="157">
        <f>'2.40-a,b,c,d,e'!G1491</f>
        <v>349.99847412109375</v>
      </c>
      <c r="H1491" s="157">
        <f t="shared" si="161"/>
        <v>8512.6167031914847</v>
      </c>
      <c r="I1491" s="157">
        <f t="shared" si="162"/>
        <v>0</v>
      </c>
      <c r="J1491" s="157">
        <f t="shared" si="163"/>
        <v>8512.6167031914847</v>
      </c>
      <c r="K1491" s="157">
        <f t="shared" si="164"/>
        <v>349.99847412109466</v>
      </c>
      <c r="L1491" s="157">
        <f t="shared" si="165"/>
        <v>8162.61822907039</v>
      </c>
      <c r="M1491" s="167">
        <f t="shared" si="166"/>
        <v>0</v>
      </c>
      <c r="N1491" s="167">
        <f t="shared" si="167"/>
        <v>0</v>
      </c>
    </row>
    <row r="1492" spans="1:14" ht="15" customHeight="1" x14ac:dyDescent="0.2">
      <c r="A1492" s="152"/>
      <c r="B1492" s="152"/>
      <c r="C1492" s="152"/>
      <c r="D1492" s="152"/>
      <c r="E1492" s="153">
        <f>'2.40-a,b,c,d,e'!E1492</f>
        <v>38943.166666666664</v>
      </c>
      <c r="F1492" s="157">
        <f>'2.40-a,b,c,d,e'!F1492</f>
        <v>73.529998779296804</v>
      </c>
      <c r="G1492" s="157">
        <f>'2.40-a,b,c,d,e'!G1492</f>
        <v>-819.9996948242898</v>
      </c>
      <c r="H1492" s="157">
        <f t="shared" si="161"/>
        <v>7342.6185342461004</v>
      </c>
      <c r="I1492" s="157">
        <f t="shared" si="162"/>
        <v>0</v>
      </c>
      <c r="J1492" s="157">
        <f t="shared" si="163"/>
        <v>7342.6185342461004</v>
      </c>
      <c r="K1492" s="157">
        <f t="shared" si="164"/>
        <v>0</v>
      </c>
      <c r="L1492" s="157">
        <f t="shared" si="165"/>
        <v>7342.6185342461004</v>
      </c>
      <c r="M1492" s="167">
        <f t="shared" si="166"/>
        <v>0</v>
      </c>
      <c r="N1492" s="167">
        <f t="shared" si="167"/>
        <v>0</v>
      </c>
    </row>
    <row r="1493" spans="1:14" ht="15" customHeight="1" x14ac:dyDescent="0.2">
      <c r="A1493" s="152"/>
      <c r="B1493" s="152"/>
      <c r="C1493" s="152"/>
      <c r="D1493" s="152"/>
      <c r="E1493" s="153">
        <f>'2.40-a,b,c,d,e'!E1493</f>
        <v>38944.166666666664</v>
      </c>
      <c r="F1493" s="157">
        <f>'2.40-a,b,c,d,e'!F1493</f>
        <v>73.050003051757798</v>
      </c>
      <c r="G1493" s="157">
        <f>'2.40-a,b,c,d,e'!G1493</f>
        <v>-479.99572753900566</v>
      </c>
      <c r="H1493" s="157">
        <f t="shared" si="161"/>
        <v>6862.6228067070952</v>
      </c>
      <c r="I1493" s="157">
        <f t="shared" si="162"/>
        <v>0</v>
      </c>
      <c r="J1493" s="157">
        <f t="shared" si="163"/>
        <v>6862.6228067070952</v>
      </c>
      <c r="K1493" s="157">
        <f t="shared" si="164"/>
        <v>0</v>
      </c>
      <c r="L1493" s="157">
        <f t="shared" si="165"/>
        <v>6862.6228067070952</v>
      </c>
      <c r="M1493" s="167">
        <f t="shared" si="166"/>
        <v>0</v>
      </c>
      <c r="N1493" s="167">
        <f t="shared" si="167"/>
        <v>0</v>
      </c>
    </row>
    <row r="1494" spans="1:14" ht="15" customHeight="1" x14ac:dyDescent="0.2">
      <c r="A1494" s="152"/>
      <c r="B1494" s="152"/>
      <c r="C1494" s="152"/>
      <c r="D1494" s="152"/>
      <c r="E1494" s="153">
        <f>'2.40-a,b,c,d,e'!E1494</f>
        <v>38945.166666666664</v>
      </c>
      <c r="F1494" s="157">
        <f>'2.40-a,b,c,d,e'!F1494</f>
        <v>71.889999389648395</v>
      </c>
      <c r="G1494" s="157">
        <f>'2.40-a,b,c,d,e'!G1494</f>
        <v>-1160.0036621094034</v>
      </c>
      <c r="H1494" s="157">
        <f t="shared" si="161"/>
        <v>5702.619144597692</v>
      </c>
      <c r="I1494" s="157">
        <f t="shared" si="162"/>
        <v>2459.9990844726981</v>
      </c>
      <c r="J1494" s="157">
        <f t="shared" si="163"/>
        <v>8162.61822907039</v>
      </c>
      <c r="K1494" s="157">
        <f t="shared" si="164"/>
        <v>0</v>
      </c>
      <c r="L1494" s="157">
        <f t="shared" si="165"/>
        <v>8162.61822907039</v>
      </c>
      <c r="M1494" s="167">
        <f t="shared" si="166"/>
        <v>1</v>
      </c>
      <c r="N1494" s="167">
        <f t="shared" si="167"/>
        <v>0</v>
      </c>
    </row>
    <row r="1495" spans="1:14" ht="15" customHeight="1" x14ac:dyDescent="0.2">
      <c r="A1495" s="152"/>
      <c r="B1495" s="152"/>
      <c r="C1495" s="152"/>
      <c r="D1495" s="152"/>
      <c r="E1495" s="153">
        <f>'2.40-a,b,c,d,e'!E1495</f>
        <v>38946.166666666664</v>
      </c>
      <c r="F1495" s="157">
        <f>'2.40-a,b,c,d,e'!F1495</f>
        <v>70.059997558593693</v>
      </c>
      <c r="G1495" s="157">
        <f>'2.40-a,b,c,d,e'!G1495</f>
        <v>-1830.0018310547016</v>
      </c>
      <c r="H1495" s="157">
        <f t="shared" si="161"/>
        <v>6332.6163980156889</v>
      </c>
      <c r="I1495" s="157">
        <f t="shared" si="162"/>
        <v>0</v>
      </c>
      <c r="J1495" s="157">
        <f t="shared" si="163"/>
        <v>6332.6163980156889</v>
      </c>
      <c r="K1495" s="157">
        <f t="shared" si="164"/>
        <v>0</v>
      </c>
      <c r="L1495" s="157">
        <f t="shared" si="165"/>
        <v>6332.6163980156889</v>
      </c>
      <c r="M1495" s="167">
        <f t="shared" si="166"/>
        <v>0</v>
      </c>
      <c r="N1495" s="167">
        <f t="shared" si="167"/>
        <v>0</v>
      </c>
    </row>
    <row r="1496" spans="1:14" ht="15" customHeight="1" x14ac:dyDescent="0.2">
      <c r="A1496" s="152"/>
      <c r="B1496" s="152"/>
      <c r="C1496" s="152"/>
      <c r="D1496" s="152"/>
      <c r="E1496" s="153">
        <f>'2.40-a,b,c,d,e'!E1496</f>
        <v>38947.166666666664</v>
      </c>
      <c r="F1496" s="157">
        <f>'2.40-a,b,c,d,e'!F1496</f>
        <v>71.139999389648395</v>
      </c>
      <c r="G1496" s="157">
        <f>'2.40-a,b,c,d,e'!G1496</f>
        <v>1080.0018310547016</v>
      </c>
      <c r="H1496" s="157">
        <f t="shared" si="161"/>
        <v>7412.618229070391</v>
      </c>
      <c r="I1496" s="157">
        <f t="shared" si="162"/>
        <v>0</v>
      </c>
      <c r="J1496" s="157">
        <f t="shared" si="163"/>
        <v>7412.618229070391</v>
      </c>
      <c r="K1496" s="157">
        <f t="shared" si="164"/>
        <v>0</v>
      </c>
      <c r="L1496" s="157">
        <f t="shared" si="165"/>
        <v>7412.618229070391</v>
      </c>
      <c r="M1496" s="167">
        <f t="shared" si="166"/>
        <v>0</v>
      </c>
      <c r="N1496" s="167">
        <f t="shared" si="167"/>
        <v>0</v>
      </c>
    </row>
    <row r="1497" spans="1:14" ht="15" customHeight="1" x14ac:dyDescent="0.2">
      <c r="A1497" s="152"/>
      <c r="B1497" s="152"/>
      <c r="C1497" s="152"/>
      <c r="D1497" s="152"/>
      <c r="E1497" s="153">
        <f>'2.40-a,b,c,d,e'!E1497</f>
        <v>38950.166666666664</v>
      </c>
      <c r="F1497" s="157">
        <f>'2.40-a,b,c,d,e'!F1497</f>
        <v>72.449996948242102</v>
      </c>
      <c r="G1497" s="157">
        <f>'2.40-a,b,c,d,e'!G1497</f>
        <v>1309.9975585937073</v>
      </c>
      <c r="H1497" s="157">
        <f t="shared" si="161"/>
        <v>8722.6157876640973</v>
      </c>
      <c r="I1497" s="157">
        <f t="shared" si="162"/>
        <v>0</v>
      </c>
      <c r="J1497" s="157">
        <f t="shared" si="163"/>
        <v>8722.6157876640973</v>
      </c>
      <c r="K1497" s="157">
        <f t="shared" si="164"/>
        <v>559.99755859370725</v>
      </c>
      <c r="L1497" s="157">
        <f t="shared" si="165"/>
        <v>8162.61822907039</v>
      </c>
      <c r="M1497" s="167">
        <f t="shared" si="166"/>
        <v>0</v>
      </c>
      <c r="N1497" s="167">
        <f t="shared" si="167"/>
        <v>0</v>
      </c>
    </row>
    <row r="1498" spans="1:14" ht="15" customHeight="1" x14ac:dyDescent="0.2">
      <c r="A1498" s="152"/>
      <c r="B1498" s="152"/>
      <c r="C1498" s="152"/>
      <c r="D1498" s="152"/>
      <c r="E1498" s="153">
        <f>'2.40-a,b,c,d,e'!E1498</f>
        <v>38951.166666666664</v>
      </c>
      <c r="F1498" s="157">
        <f>'2.40-a,b,c,d,e'!F1498</f>
        <v>72.629997253417898</v>
      </c>
      <c r="G1498" s="157">
        <f>'2.40-a,b,c,d,e'!G1498</f>
        <v>180.00030517579546</v>
      </c>
      <c r="H1498" s="157">
        <f t="shared" si="161"/>
        <v>8342.6185342461849</v>
      </c>
      <c r="I1498" s="157">
        <f t="shared" si="162"/>
        <v>0</v>
      </c>
      <c r="J1498" s="157">
        <f t="shared" si="163"/>
        <v>8342.6185342461849</v>
      </c>
      <c r="K1498" s="157">
        <f t="shared" si="164"/>
        <v>180.00030517579489</v>
      </c>
      <c r="L1498" s="157">
        <f t="shared" si="165"/>
        <v>8162.61822907039</v>
      </c>
      <c r="M1498" s="167">
        <f t="shared" si="166"/>
        <v>0</v>
      </c>
      <c r="N1498" s="167">
        <f t="shared" si="167"/>
        <v>0</v>
      </c>
    </row>
    <row r="1499" spans="1:14" ht="15" customHeight="1" x14ac:dyDescent="0.2">
      <c r="A1499" s="152"/>
      <c r="B1499" s="152"/>
      <c r="C1499" s="152"/>
      <c r="D1499" s="152"/>
      <c r="E1499" s="153">
        <f>'2.40-a,b,c,d,e'!E1499</f>
        <v>38952.166666666664</v>
      </c>
      <c r="F1499" s="157">
        <f>'2.40-a,b,c,d,e'!F1499</f>
        <v>71.760002136230398</v>
      </c>
      <c r="G1499" s="157">
        <f>'2.40-a,b,c,d,e'!G1499</f>
        <v>-869.9951171875</v>
      </c>
      <c r="H1499" s="157">
        <f t="shared" si="161"/>
        <v>7292.62311188289</v>
      </c>
      <c r="I1499" s="157">
        <f t="shared" si="162"/>
        <v>0</v>
      </c>
      <c r="J1499" s="157">
        <f t="shared" si="163"/>
        <v>7292.62311188289</v>
      </c>
      <c r="K1499" s="157">
        <f t="shared" si="164"/>
        <v>0</v>
      </c>
      <c r="L1499" s="157">
        <f t="shared" si="165"/>
        <v>7292.62311188289</v>
      </c>
      <c r="M1499" s="167">
        <f t="shared" si="166"/>
        <v>0</v>
      </c>
      <c r="N1499" s="167">
        <f t="shared" si="167"/>
        <v>0</v>
      </c>
    </row>
    <row r="1500" spans="1:14" ht="15" customHeight="1" x14ac:dyDescent="0.2">
      <c r="A1500" s="152"/>
      <c r="B1500" s="152"/>
      <c r="C1500" s="152"/>
      <c r="D1500" s="152"/>
      <c r="E1500" s="153">
        <f>'2.40-a,b,c,d,e'!E1500</f>
        <v>38953.166666666664</v>
      </c>
      <c r="F1500" s="157">
        <f>'2.40-a,b,c,d,e'!F1500</f>
        <v>72.360000610351506</v>
      </c>
      <c r="G1500" s="157">
        <f>'2.40-a,b,c,d,e'!G1500</f>
        <v>599.99847412110796</v>
      </c>
      <c r="H1500" s="157">
        <f t="shared" si="161"/>
        <v>7892.6215860039983</v>
      </c>
      <c r="I1500" s="157">
        <f t="shared" si="162"/>
        <v>0</v>
      </c>
      <c r="J1500" s="157">
        <f t="shared" si="163"/>
        <v>7892.6215860039983</v>
      </c>
      <c r="K1500" s="157">
        <f t="shared" si="164"/>
        <v>0</v>
      </c>
      <c r="L1500" s="157">
        <f t="shared" si="165"/>
        <v>7892.6215860039983</v>
      </c>
      <c r="M1500" s="167">
        <f t="shared" si="166"/>
        <v>0</v>
      </c>
      <c r="N1500" s="167">
        <f t="shared" si="167"/>
        <v>0</v>
      </c>
    </row>
    <row r="1501" spans="1:14" ht="15" customHeight="1" x14ac:dyDescent="0.2">
      <c r="A1501" s="152"/>
      <c r="B1501" s="152"/>
      <c r="C1501" s="152"/>
      <c r="D1501" s="152"/>
      <c r="E1501" s="153">
        <f>'2.40-a,b,c,d,e'!E1501</f>
        <v>38954.166666666664</v>
      </c>
      <c r="F1501" s="157">
        <f>'2.40-a,b,c,d,e'!F1501</f>
        <v>72.510002136230398</v>
      </c>
      <c r="G1501" s="157">
        <f>'2.40-a,b,c,d,e'!G1501</f>
        <v>150.00152587889204</v>
      </c>
      <c r="H1501" s="157">
        <f t="shared" si="161"/>
        <v>8042.62311188289</v>
      </c>
      <c r="I1501" s="157">
        <f t="shared" si="162"/>
        <v>0</v>
      </c>
      <c r="J1501" s="157">
        <f t="shared" si="163"/>
        <v>8042.62311188289</v>
      </c>
      <c r="K1501" s="157">
        <f t="shared" si="164"/>
        <v>0</v>
      </c>
      <c r="L1501" s="157">
        <f t="shared" si="165"/>
        <v>8042.62311188289</v>
      </c>
      <c r="M1501" s="167">
        <f t="shared" si="166"/>
        <v>0</v>
      </c>
      <c r="N1501" s="167">
        <f t="shared" si="167"/>
        <v>0</v>
      </c>
    </row>
    <row r="1502" spans="1:14" ht="15" customHeight="1" x14ac:dyDescent="0.2">
      <c r="A1502" s="152"/>
      <c r="B1502" s="152"/>
      <c r="C1502" s="152"/>
      <c r="D1502" s="152"/>
      <c r="E1502" s="153">
        <f>'2.40-a,b,c,d,e'!E1502</f>
        <v>38957.166666666664</v>
      </c>
      <c r="F1502" s="157">
        <f>'2.40-a,b,c,d,e'!F1502</f>
        <v>70.610000610351506</v>
      </c>
      <c r="G1502" s="157">
        <f>'2.40-a,b,c,d,e'!G1502</f>
        <v>-1900.0015258788922</v>
      </c>
      <c r="H1502" s="157">
        <f t="shared" si="161"/>
        <v>6142.6215860039974</v>
      </c>
      <c r="I1502" s="157">
        <f t="shared" si="162"/>
        <v>0</v>
      </c>
      <c r="J1502" s="157">
        <f t="shared" si="163"/>
        <v>6142.6215860039974</v>
      </c>
      <c r="K1502" s="157">
        <f t="shared" si="164"/>
        <v>0</v>
      </c>
      <c r="L1502" s="157">
        <f t="shared" si="165"/>
        <v>6142.6215860039974</v>
      </c>
      <c r="M1502" s="167">
        <f t="shared" si="166"/>
        <v>0</v>
      </c>
      <c r="N1502" s="167">
        <f t="shared" si="167"/>
        <v>0</v>
      </c>
    </row>
    <row r="1503" spans="1:14" ht="15" customHeight="1" x14ac:dyDescent="0.2">
      <c r="A1503" s="152"/>
      <c r="B1503" s="152"/>
      <c r="C1503" s="152"/>
      <c r="D1503" s="152"/>
      <c r="E1503" s="153">
        <f>'2.40-a,b,c,d,e'!E1503</f>
        <v>38958.166666666664</v>
      </c>
      <c r="F1503" s="157">
        <f>'2.40-a,b,c,d,e'!F1503</f>
        <v>69.709999084472599</v>
      </c>
      <c r="G1503" s="157">
        <f>'2.40-a,b,c,d,e'!G1503</f>
        <v>-900.00152587890625</v>
      </c>
      <c r="H1503" s="157">
        <f t="shared" si="161"/>
        <v>5242.6200601250912</v>
      </c>
      <c r="I1503" s="157">
        <f t="shared" si="162"/>
        <v>2919.9981689452989</v>
      </c>
      <c r="J1503" s="157">
        <f t="shared" si="163"/>
        <v>8162.61822907039</v>
      </c>
      <c r="K1503" s="157">
        <f t="shared" si="164"/>
        <v>0</v>
      </c>
      <c r="L1503" s="157">
        <f t="shared" si="165"/>
        <v>8162.61822907039</v>
      </c>
      <c r="M1503" s="167">
        <f t="shared" si="166"/>
        <v>1</v>
      </c>
      <c r="N1503" s="167">
        <f t="shared" si="167"/>
        <v>0</v>
      </c>
    </row>
    <row r="1504" spans="1:14" ht="15" customHeight="1" x14ac:dyDescent="0.2">
      <c r="A1504" s="152"/>
      <c r="B1504" s="152"/>
      <c r="C1504" s="152"/>
      <c r="D1504" s="152"/>
      <c r="E1504" s="153">
        <f>'2.40-a,b,c,d,e'!E1504</f>
        <v>38959.166666666664</v>
      </c>
      <c r="F1504" s="157">
        <f>'2.40-a,b,c,d,e'!F1504</f>
        <v>70.029998779296804</v>
      </c>
      <c r="G1504" s="157">
        <f>'2.40-a,b,c,d,e'!G1504</f>
        <v>319.99969482420454</v>
      </c>
      <c r="H1504" s="157">
        <f t="shared" si="161"/>
        <v>8482.6179238945952</v>
      </c>
      <c r="I1504" s="157">
        <f t="shared" si="162"/>
        <v>0</v>
      </c>
      <c r="J1504" s="157">
        <f t="shared" si="163"/>
        <v>8482.6179238945952</v>
      </c>
      <c r="K1504" s="157">
        <f t="shared" si="164"/>
        <v>319.99969482420511</v>
      </c>
      <c r="L1504" s="157">
        <f t="shared" si="165"/>
        <v>8162.61822907039</v>
      </c>
      <c r="M1504" s="167">
        <f t="shared" si="166"/>
        <v>0</v>
      </c>
      <c r="N1504" s="167">
        <f t="shared" si="167"/>
        <v>0</v>
      </c>
    </row>
    <row r="1505" spans="1:14" ht="15" customHeight="1" x14ac:dyDescent="0.2">
      <c r="A1505" s="152"/>
      <c r="B1505" s="152"/>
      <c r="C1505" s="152"/>
      <c r="D1505" s="152"/>
      <c r="E1505" s="153">
        <f>'2.40-a,b,c,d,e'!E1505</f>
        <v>38960.166666666664</v>
      </c>
      <c r="F1505" s="157">
        <f>'2.40-a,b,c,d,e'!F1505</f>
        <v>70.260002136230398</v>
      </c>
      <c r="G1505" s="157">
        <f>'2.40-a,b,c,d,e'!G1505</f>
        <v>230.00335693359375</v>
      </c>
      <c r="H1505" s="157">
        <f t="shared" si="161"/>
        <v>8392.6215860039847</v>
      </c>
      <c r="I1505" s="157">
        <f t="shared" si="162"/>
        <v>0</v>
      </c>
      <c r="J1505" s="157">
        <f t="shared" si="163"/>
        <v>8392.6215860039847</v>
      </c>
      <c r="K1505" s="157">
        <f t="shared" si="164"/>
        <v>230.00335693359466</v>
      </c>
      <c r="L1505" s="157">
        <f t="shared" si="165"/>
        <v>8162.61822907039</v>
      </c>
      <c r="M1505" s="167">
        <f t="shared" si="166"/>
        <v>0</v>
      </c>
      <c r="N1505" s="167">
        <f t="shared" si="167"/>
        <v>0</v>
      </c>
    </row>
    <row r="1506" spans="1:14" ht="15" customHeight="1" x14ac:dyDescent="0.2">
      <c r="A1506" s="152"/>
      <c r="B1506" s="152"/>
      <c r="C1506" s="152"/>
      <c r="D1506" s="152"/>
      <c r="E1506" s="153">
        <f>'2.40-a,b,c,d,e'!E1506</f>
        <v>38961.166666666664</v>
      </c>
      <c r="F1506" s="157">
        <f>'2.40-a,b,c,d,e'!F1506</f>
        <v>69.190002441406193</v>
      </c>
      <c r="G1506" s="157">
        <f>'2.40-a,b,c,d,e'!G1506</f>
        <v>-1069.9996948242047</v>
      </c>
      <c r="H1506" s="157">
        <f t="shared" si="161"/>
        <v>7092.6185342461849</v>
      </c>
      <c r="I1506" s="157">
        <f t="shared" si="162"/>
        <v>0</v>
      </c>
      <c r="J1506" s="157">
        <f t="shared" si="163"/>
        <v>7092.6185342461849</v>
      </c>
      <c r="K1506" s="157">
        <f t="shared" si="164"/>
        <v>0</v>
      </c>
      <c r="L1506" s="157">
        <f t="shared" si="165"/>
        <v>7092.6185342461849</v>
      </c>
      <c r="M1506" s="167">
        <f t="shared" si="166"/>
        <v>0</v>
      </c>
      <c r="N1506" s="167">
        <f t="shared" si="167"/>
        <v>0</v>
      </c>
    </row>
    <row r="1507" spans="1:14" ht="15" customHeight="1" x14ac:dyDescent="0.2">
      <c r="A1507" s="152"/>
      <c r="B1507" s="152"/>
      <c r="C1507" s="152"/>
      <c r="D1507" s="152"/>
      <c r="E1507" s="153">
        <f>'2.40-a,b,c,d,e'!E1507</f>
        <v>38964.166666666664</v>
      </c>
      <c r="F1507" s="157">
        <f>'2.40-a,b,c,d,e'!F1507</f>
        <v>68.019996643066406</v>
      </c>
      <c r="G1507" s="157">
        <f>'2.40-a,b,c,d,e'!G1507</f>
        <v>-1170.0057983397869</v>
      </c>
      <c r="H1507" s="157">
        <f t="shared" si="161"/>
        <v>5922.6127359063976</v>
      </c>
      <c r="I1507" s="157">
        <f t="shared" si="162"/>
        <v>2240.0054931639925</v>
      </c>
      <c r="J1507" s="157">
        <f t="shared" si="163"/>
        <v>8162.61822907039</v>
      </c>
      <c r="K1507" s="157">
        <f t="shared" si="164"/>
        <v>0</v>
      </c>
      <c r="L1507" s="157">
        <f t="shared" si="165"/>
        <v>8162.61822907039</v>
      </c>
      <c r="M1507" s="167">
        <f t="shared" si="166"/>
        <v>1</v>
      </c>
      <c r="N1507" s="167">
        <f t="shared" si="167"/>
        <v>0</v>
      </c>
    </row>
    <row r="1508" spans="1:14" ht="15" customHeight="1" x14ac:dyDescent="0.2">
      <c r="A1508" s="152"/>
      <c r="B1508" s="152"/>
      <c r="C1508" s="152"/>
      <c r="D1508" s="152"/>
      <c r="E1508" s="153">
        <f>'2.40-a,b,c,d,e'!E1508</f>
        <v>38965.166666666664</v>
      </c>
      <c r="F1508" s="157">
        <f>'2.40-a,b,c,d,e'!F1508</f>
        <v>68.599998474121094</v>
      </c>
      <c r="G1508" s="157">
        <f>'2.40-a,b,c,d,e'!G1508</f>
        <v>580.0018310546875</v>
      </c>
      <c r="H1508" s="157">
        <f t="shared" si="161"/>
        <v>8742.6200601250785</v>
      </c>
      <c r="I1508" s="157">
        <f t="shared" si="162"/>
        <v>0</v>
      </c>
      <c r="J1508" s="157">
        <f t="shared" si="163"/>
        <v>8742.6200601250785</v>
      </c>
      <c r="K1508" s="157">
        <f t="shared" si="164"/>
        <v>580.00183105468841</v>
      </c>
      <c r="L1508" s="157">
        <f t="shared" si="165"/>
        <v>8162.61822907039</v>
      </c>
      <c r="M1508" s="167">
        <f t="shared" si="166"/>
        <v>0</v>
      </c>
      <c r="N1508" s="167">
        <f t="shared" si="167"/>
        <v>0</v>
      </c>
    </row>
    <row r="1509" spans="1:14" ht="15" customHeight="1" x14ac:dyDescent="0.2">
      <c r="A1509" s="152"/>
      <c r="B1509" s="152"/>
      <c r="C1509" s="152"/>
      <c r="D1509" s="152"/>
      <c r="E1509" s="153">
        <f>'2.40-a,b,c,d,e'!E1509</f>
        <v>38966.166666666664</v>
      </c>
      <c r="F1509" s="157">
        <f>'2.40-a,b,c,d,e'!F1509</f>
        <v>67.5</v>
      </c>
      <c r="G1509" s="157">
        <f>'2.40-a,b,c,d,e'!G1509</f>
        <v>-1099.9984741210938</v>
      </c>
      <c r="H1509" s="157">
        <f t="shared" si="161"/>
        <v>7062.6197549492963</v>
      </c>
      <c r="I1509" s="157">
        <f t="shared" si="162"/>
        <v>0</v>
      </c>
      <c r="J1509" s="157">
        <f t="shared" si="163"/>
        <v>7062.6197549492963</v>
      </c>
      <c r="K1509" s="157">
        <f t="shared" si="164"/>
        <v>0</v>
      </c>
      <c r="L1509" s="157">
        <f t="shared" si="165"/>
        <v>7062.6197549492963</v>
      </c>
      <c r="M1509" s="167">
        <f t="shared" si="166"/>
        <v>0</v>
      </c>
      <c r="N1509" s="167">
        <f t="shared" si="167"/>
        <v>0</v>
      </c>
    </row>
    <row r="1510" spans="1:14" ht="15" customHeight="1" x14ac:dyDescent="0.2">
      <c r="A1510" s="152"/>
      <c r="B1510" s="152"/>
      <c r="C1510" s="152"/>
      <c r="D1510" s="152"/>
      <c r="E1510" s="153">
        <f>'2.40-a,b,c,d,e'!E1510</f>
        <v>38967.166666666664</v>
      </c>
      <c r="F1510" s="157">
        <f>'2.40-a,b,c,d,e'!F1510</f>
        <v>67.319999694824205</v>
      </c>
      <c r="G1510" s="157">
        <f>'2.40-a,b,c,d,e'!G1510</f>
        <v>-180.00030517579546</v>
      </c>
      <c r="H1510" s="157">
        <f t="shared" si="161"/>
        <v>6882.6194497735005</v>
      </c>
      <c r="I1510" s="157">
        <f t="shared" si="162"/>
        <v>0</v>
      </c>
      <c r="J1510" s="157">
        <f t="shared" si="163"/>
        <v>6882.6194497735005</v>
      </c>
      <c r="K1510" s="157">
        <f t="shared" si="164"/>
        <v>0</v>
      </c>
      <c r="L1510" s="157">
        <f t="shared" si="165"/>
        <v>6882.6194497735005</v>
      </c>
      <c r="M1510" s="167">
        <f t="shared" si="166"/>
        <v>0</v>
      </c>
      <c r="N1510" s="167">
        <f t="shared" si="167"/>
        <v>0</v>
      </c>
    </row>
    <row r="1511" spans="1:14" ht="15" customHeight="1" x14ac:dyDescent="0.2">
      <c r="A1511" s="152"/>
      <c r="B1511" s="152"/>
      <c r="C1511" s="152"/>
      <c r="D1511" s="152"/>
      <c r="E1511" s="153">
        <f>'2.40-a,b,c,d,e'!E1511</f>
        <v>38968.166666666664</v>
      </c>
      <c r="F1511" s="157">
        <f>'2.40-a,b,c,d,e'!F1511</f>
        <v>66.25</v>
      </c>
      <c r="G1511" s="157">
        <f>'2.40-a,b,c,d,e'!G1511</f>
        <v>-1069.9996948242047</v>
      </c>
      <c r="H1511" s="157">
        <f t="shared" si="161"/>
        <v>5812.6197549492954</v>
      </c>
      <c r="I1511" s="157">
        <f t="shared" si="162"/>
        <v>2349.9984741210947</v>
      </c>
      <c r="J1511" s="157">
        <f t="shared" si="163"/>
        <v>8162.61822907039</v>
      </c>
      <c r="K1511" s="157">
        <f t="shared" si="164"/>
        <v>0</v>
      </c>
      <c r="L1511" s="157">
        <f t="shared" si="165"/>
        <v>8162.61822907039</v>
      </c>
      <c r="M1511" s="167">
        <f t="shared" si="166"/>
        <v>1</v>
      </c>
      <c r="N1511" s="167">
        <f t="shared" si="167"/>
        <v>0</v>
      </c>
    </row>
    <row r="1512" spans="1:14" ht="15" customHeight="1" x14ac:dyDescent="0.2">
      <c r="A1512" s="152"/>
      <c r="B1512" s="152"/>
      <c r="C1512" s="152"/>
      <c r="D1512" s="152"/>
      <c r="E1512" s="153">
        <f>'2.40-a,b,c,d,e'!E1512</f>
        <v>38971.166666666664</v>
      </c>
      <c r="F1512" s="157">
        <f>'2.40-a,b,c,d,e'!F1512</f>
        <v>65.610000610351506</v>
      </c>
      <c r="G1512" s="157">
        <f>'2.40-a,b,c,d,e'!G1512</f>
        <v>-639.99938964849434</v>
      </c>
      <c r="H1512" s="157">
        <f t="shared" si="161"/>
        <v>7522.6188394218952</v>
      </c>
      <c r="I1512" s="157">
        <f t="shared" si="162"/>
        <v>0</v>
      </c>
      <c r="J1512" s="157">
        <f t="shared" si="163"/>
        <v>7522.6188394218952</v>
      </c>
      <c r="K1512" s="157">
        <f t="shared" si="164"/>
        <v>0</v>
      </c>
      <c r="L1512" s="157">
        <f t="shared" si="165"/>
        <v>7522.6188394218952</v>
      </c>
      <c r="M1512" s="167">
        <f t="shared" si="166"/>
        <v>0</v>
      </c>
      <c r="N1512" s="167">
        <f t="shared" si="167"/>
        <v>0</v>
      </c>
    </row>
    <row r="1513" spans="1:14" ht="15" customHeight="1" x14ac:dyDescent="0.2">
      <c r="A1513" s="152"/>
      <c r="B1513" s="152"/>
      <c r="C1513" s="152"/>
      <c r="D1513" s="152"/>
      <c r="E1513" s="153">
        <f>'2.40-a,b,c,d,e'!E1513</f>
        <v>38972.166666666664</v>
      </c>
      <c r="F1513" s="157">
        <f>'2.40-a,b,c,d,e'!F1513</f>
        <v>63.759998321533203</v>
      </c>
      <c r="G1513" s="157">
        <f>'2.40-a,b,c,d,e'!G1513</f>
        <v>-1850.0022888183025</v>
      </c>
      <c r="H1513" s="157">
        <f t="shared" si="161"/>
        <v>5672.6165506035923</v>
      </c>
      <c r="I1513" s="157">
        <f t="shared" si="162"/>
        <v>2490.0016784667978</v>
      </c>
      <c r="J1513" s="157">
        <f t="shared" si="163"/>
        <v>8162.61822907039</v>
      </c>
      <c r="K1513" s="157">
        <f t="shared" si="164"/>
        <v>0</v>
      </c>
      <c r="L1513" s="157">
        <f t="shared" si="165"/>
        <v>8162.61822907039</v>
      </c>
      <c r="M1513" s="167">
        <f t="shared" si="166"/>
        <v>1</v>
      </c>
      <c r="N1513" s="167">
        <f t="shared" si="167"/>
        <v>0</v>
      </c>
    </row>
    <row r="1514" spans="1:14" ht="15" customHeight="1" x14ac:dyDescent="0.2">
      <c r="A1514" s="152"/>
      <c r="B1514" s="152"/>
      <c r="C1514" s="152"/>
      <c r="D1514" s="152"/>
      <c r="E1514" s="153">
        <f>'2.40-a,b,c,d,e'!E1514</f>
        <v>38973.166666666664</v>
      </c>
      <c r="F1514" s="157">
        <f>'2.40-a,b,c,d,e'!F1514</f>
        <v>63.970001220703097</v>
      </c>
      <c r="G1514" s="157">
        <f>'2.40-a,b,c,d,e'!G1514</f>
        <v>210.00289916989345</v>
      </c>
      <c r="H1514" s="157">
        <f t="shared" si="161"/>
        <v>8372.6211282402837</v>
      </c>
      <c r="I1514" s="157">
        <f t="shared" si="162"/>
        <v>0</v>
      </c>
      <c r="J1514" s="157">
        <f t="shared" si="163"/>
        <v>8372.6211282402837</v>
      </c>
      <c r="K1514" s="157">
        <f t="shared" si="164"/>
        <v>210.00289916989368</v>
      </c>
      <c r="L1514" s="157">
        <f t="shared" si="165"/>
        <v>8162.61822907039</v>
      </c>
      <c r="M1514" s="167">
        <f t="shared" si="166"/>
        <v>0</v>
      </c>
      <c r="N1514" s="167">
        <f t="shared" si="167"/>
        <v>0</v>
      </c>
    </row>
    <row r="1515" spans="1:14" ht="15" customHeight="1" x14ac:dyDescent="0.2">
      <c r="A1515" s="152"/>
      <c r="B1515" s="152"/>
      <c r="C1515" s="152"/>
      <c r="D1515" s="152"/>
      <c r="E1515" s="153">
        <f>'2.40-a,b,c,d,e'!E1515</f>
        <v>38974.166666666664</v>
      </c>
      <c r="F1515" s="157">
        <f>'2.40-a,b,c,d,e'!F1515</f>
        <v>63.220001220703097</v>
      </c>
      <c r="G1515" s="157">
        <f>'2.40-a,b,c,d,e'!G1515</f>
        <v>-750</v>
      </c>
      <c r="H1515" s="157">
        <f t="shared" si="161"/>
        <v>7412.61822907039</v>
      </c>
      <c r="I1515" s="157">
        <f t="shared" si="162"/>
        <v>0</v>
      </c>
      <c r="J1515" s="157">
        <f t="shared" si="163"/>
        <v>7412.61822907039</v>
      </c>
      <c r="K1515" s="157">
        <f t="shared" si="164"/>
        <v>0</v>
      </c>
      <c r="L1515" s="157">
        <f t="shared" si="165"/>
        <v>7412.61822907039</v>
      </c>
      <c r="M1515" s="167">
        <f t="shared" si="166"/>
        <v>0</v>
      </c>
      <c r="N1515" s="167">
        <f t="shared" si="167"/>
        <v>0</v>
      </c>
    </row>
    <row r="1516" spans="1:14" ht="15" customHeight="1" x14ac:dyDescent="0.2">
      <c r="A1516" s="152"/>
      <c r="B1516" s="152"/>
      <c r="C1516" s="152"/>
      <c r="D1516" s="152"/>
      <c r="E1516" s="153">
        <f>'2.40-a,b,c,d,e'!E1516</f>
        <v>38975.166666666664</v>
      </c>
      <c r="F1516" s="157">
        <f>'2.40-a,b,c,d,e'!F1516</f>
        <v>63.330001831054602</v>
      </c>
      <c r="G1516" s="157">
        <f>'2.40-a,b,c,d,e'!G1516</f>
        <v>110.00061035150566</v>
      </c>
      <c r="H1516" s="157">
        <f t="shared" si="161"/>
        <v>7522.6188394218952</v>
      </c>
      <c r="I1516" s="157">
        <f t="shared" si="162"/>
        <v>0</v>
      </c>
      <c r="J1516" s="157">
        <f t="shared" si="163"/>
        <v>7522.6188394218952</v>
      </c>
      <c r="K1516" s="157">
        <f t="shared" si="164"/>
        <v>0</v>
      </c>
      <c r="L1516" s="157">
        <f t="shared" si="165"/>
        <v>7522.6188394218952</v>
      </c>
      <c r="M1516" s="167">
        <f t="shared" si="166"/>
        <v>0</v>
      </c>
      <c r="N1516" s="167">
        <f t="shared" si="167"/>
        <v>0</v>
      </c>
    </row>
    <row r="1517" spans="1:14" ht="15" customHeight="1" x14ac:dyDescent="0.2">
      <c r="A1517" s="152"/>
      <c r="B1517" s="152"/>
      <c r="C1517" s="152"/>
      <c r="D1517" s="152"/>
      <c r="E1517" s="153">
        <f>'2.40-a,b,c,d,e'!E1517</f>
        <v>38978.166666666664</v>
      </c>
      <c r="F1517" s="157">
        <f>'2.40-a,b,c,d,e'!F1517</f>
        <v>63.799999237060497</v>
      </c>
      <c r="G1517" s="157">
        <f>'2.40-a,b,c,d,e'!G1517</f>
        <v>469.9974060058949</v>
      </c>
      <c r="H1517" s="157">
        <f t="shared" si="161"/>
        <v>7992.6162454277901</v>
      </c>
      <c r="I1517" s="157">
        <f t="shared" si="162"/>
        <v>0</v>
      </c>
      <c r="J1517" s="157">
        <f t="shared" si="163"/>
        <v>7992.6162454277901</v>
      </c>
      <c r="K1517" s="157">
        <f t="shared" si="164"/>
        <v>0</v>
      </c>
      <c r="L1517" s="157">
        <f t="shared" si="165"/>
        <v>7992.6162454277901</v>
      </c>
      <c r="M1517" s="167">
        <f t="shared" si="166"/>
        <v>0</v>
      </c>
      <c r="N1517" s="167">
        <f t="shared" si="167"/>
        <v>0</v>
      </c>
    </row>
    <row r="1518" spans="1:14" ht="15" customHeight="1" x14ac:dyDescent="0.2">
      <c r="A1518" s="152"/>
      <c r="B1518" s="152"/>
      <c r="C1518" s="152"/>
      <c r="D1518" s="152"/>
      <c r="E1518" s="153">
        <f>'2.40-a,b,c,d,e'!E1518</f>
        <v>38979.166666666664</v>
      </c>
      <c r="F1518" s="157">
        <f>'2.40-a,b,c,d,e'!F1518</f>
        <v>61.659999847412102</v>
      </c>
      <c r="G1518" s="157">
        <f>'2.40-a,b,c,d,e'!G1518</f>
        <v>-2139.9993896483948</v>
      </c>
      <c r="H1518" s="157">
        <f t="shared" si="161"/>
        <v>5852.6168557793953</v>
      </c>
      <c r="I1518" s="157">
        <f t="shared" si="162"/>
        <v>2310.0013732909947</v>
      </c>
      <c r="J1518" s="157">
        <f t="shared" si="163"/>
        <v>8162.61822907039</v>
      </c>
      <c r="K1518" s="157">
        <f t="shared" si="164"/>
        <v>0</v>
      </c>
      <c r="L1518" s="157">
        <f t="shared" si="165"/>
        <v>8162.61822907039</v>
      </c>
      <c r="M1518" s="167">
        <f t="shared" si="166"/>
        <v>1</v>
      </c>
      <c r="N1518" s="167">
        <f t="shared" si="167"/>
        <v>0</v>
      </c>
    </row>
    <row r="1519" spans="1:14" ht="15" customHeight="1" x14ac:dyDescent="0.2">
      <c r="A1519" s="152"/>
      <c r="B1519" s="152"/>
      <c r="C1519" s="152"/>
      <c r="D1519" s="152"/>
      <c r="E1519" s="153">
        <f>'2.40-a,b,c,d,e'!E1519</f>
        <v>38980.166666666664</v>
      </c>
      <c r="F1519" s="157">
        <f>'2.40-a,b,c,d,e'!F1519</f>
        <v>60.459999084472599</v>
      </c>
      <c r="G1519" s="157">
        <f>'2.40-a,b,c,d,e'!G1519</f>
        <v>-1200.0007629395029</v>
      </c>
      <c r="H1519" s="157">
        <f t="shared" si="161"/>
        <v>6962.6174661308869</v>
      </c>
      <c r="I1519" s="157">
        <f t="shared" si="162"/>
        <v>0</v>
      </c>
      <c r="J1519" s="157">
        <f t="shared" si="163"/>
        <v>6962.6174661308869</v>
      </c>
      <c r="K1519" s="157">
        <f t="shared" si="164"/>
        <v>0</v>
      </c>
      <c r="L1519" s="157">
        <f t="shared" si="165"/>
        <v>6962.6174661308869</v>
      </c>
      <c r="M1519" s="167">
        <f t="shared" si="166"/>
        <v>0</v>
      </c>
      <c r="N1519" s="167">
        <f t="shared" si="167"/>
        <v>0</v>
      </c>
    </row>
    <row r="1520" spans="1:14" ht="15" customHeight="1" x14ac:dyDescent="0.2">
      <c r="A1520" s="152"/>
      <c r="B1520" s="152"/>
      <c r="C1520" s="152"/>
      <c r="D1520" s="152"/>
      <c r="E1520" s="153">
        <f>'2.40-a,b,c,d,e'!E1520</f>
        <v>38981.166666666664</v>
      </c>
      <c r="F1520" s="157">
        <f>'2.40-a,b,c,d,e'!F1520</f>
        <v>61.590000152587798</v>
      </c>
      <c r="G1520" s="157">
        <f>'2.40-a,b,c,d,e'!G1520</f>
        <v>1130.0010681151989</v>
      </c>
      <c r="H1520" s="157">
        <f t="shared" si="161"/>
        <v>8092.6185342460858</v>
      </c>
      <c r="I1520" s="157">
        <f t="shared" si="162"/>
        <v>0</v>
      </c>
      <c r="J1520" s="157">
        <f t="shared" si="163"/>
        <v>8092.6185342460858</v>
      </c>
      <c r="K1520" s="157">
        <f t="shared" si="164"/>
        <v>0</v>
      </c>
      <c r="L1520" s="157">
        <f t="shared" si="165"/>
        <v>8092.6185342460858</v>
      </c>
      <c r="M1520" s="167">
        <f t="shared" si="166"/>
        <v>0</v>
      </c>
      <c r="N1520" s="167">
        <f t="shared" si="167"/>
        <v>0</v>
      </c>
    </row>
    <row r="1521" spans="1:14" ht="15" customHeight="1" x14ac:dyDescent="0.2">
      <c r="A1521" s="152"/>
      <c r="B1521" s="152"/>
      <c r="C1521" s="152"/>
      <c r="D1521" s="152"/>
      <c r="E1521" s="153">
        <f>'2.40-a,b,c,d,e'!E1521</f>
        <v>38982.166666666664</v>
      </c>
      <c r="F1521" s="157">
        <f>'2.40-a,b,c,d,e'!F1521</f>
        <v>60.549999237060497</v>
      </c>
      <c r="G1521" s="157">
        <f>'2.40-a,b,c,d,e'!G1521</f>
        <v>-1040.000915527301</v>
      </c>
      <c r="H1521" s="157">
        <f t="shared" si="161"/>
        <v>7052.6176187187848</v>
      </c>
      <c r="I1521" s="157">
        <f t="shared" si="162"/>
        <v>0</v>
      </c>
      <c r="J1521" s="157">
        <f t="shared" si="163"/>
        <v>7052.6176187187848</v>
      </c>
      <c r="K1521" s="157">
        <f t="shared" si="164"/>
        <v>0</v>
      </c>
      <c r="L1521" s="157">
        <f t="shared" si="165"/>
        <v>7052.6176187187848</v>
      </c>
      <c r="M1521" s="167">
        <f t="shared" si="166"/>
        <v>0</v>
      </c>
      <c r="N1521" s="167">
        <f t="shared" si="167"/>
        <v>0</v>
      </c>
    </row>
    <row r="1522" spans="1:14" ht="15" customHeight="1" x14ac:dyDescent="0.2">
      <c r="A1522" s="152"/>
      <c r="B1522" s="152"/>
      <c r="C1522" s="152"/>
      <c r="D1522" s="152"/>
      <c r="E1522" s="153">
        <f>'2.40-a,b,c,d,e'!E1522</f>
        <v>38985.166666666664</v>
      </c>
      <c r="F1522" s="157">
        <f>'2.40-a,b,c,d,e'!F1522</f>
        <v>61.450000762939403</v>
      </c>
      <c r="G1522" s="157">
        <f>'2.40-a,b,c,d,e'!G1522</f>
        <v>900.00152587890625</v>
      </c>
      <c r="H1522" s="157">
        <f t="shared" si="161"/>
        <v>7952.619144597691</v>
      </c>
      <c r="I1522" s="157">
        <f t="shared" si="162"/>
        <v>0</v>
      </c>
      <c r="J1522" s="157">
        <f t="shared" si="163"/>
        <v>7952.619144597691</v>
      </c>
      <c r="K1522" s="157">
        <f t="shared" si="164"/>
        <v>0</v>
      </c>
      <c r="L1522" s="157">
        <f t="shared" si="165"/>
        <v>7952.619144597691</v>
      </c>
      <c r="M1522" s="167">
        <f t="shared" si="166"/>
        <v>0</v>
      </c>
      <c r="N1522" s="167">
        <f t="shared" si="167"/>
        <v>0</v>
      </c>
    </row>
    <row r="1523" spans="1:14" ht="15" customHeight="1" x14ac:dyDescent="0.2">
      <c r="A1523" s="152"/>
      <c r="B1523" s="152"/>
      <c r="C1523" s="152"/>
      <c r="D1523" s="152"/>
      <c r="E1523" s="153">
        <f>'2.40-a,b,c,d,e'!E1523</f>
        <v>38986.166666666664</v>
      </c>
      <c r="F1523" s="157">
        <f>'2.40-a,b,c,d,e'!F1523</f>
        <v>61.009998321533203</v>
      </c>
      <c r="G1523" s="157">
        <f>'2.40-a,b,c,d,e'!G1523</f>
        <v>-440.00244140620026</v>
      </c>
      <c r="H1523" s="157">
        <f t="shared" si="161"/>
        <v>7512.6167031914911</v>
      </c>
      <c r="I1523" s="157">
        <f t="shared" si="162"/>
        <v>0</v>
      </c>
      <c r="J1523" s="157">
        <f t="shared" si="163"/>
        <v>7512.6167031914911</v>
      </c>
      <c r="K1523" s="157">
        <f t="shared" si="164"/>
        <v>0</v>
      </c>
      <c r="L1523" s="157">
        <f t="shared" si="165"/>
        <v>7512.6167031914911</v>
      </c>
      <c r="M1523" s="167">
        <f t="shared" si="166"/>
        <v>0</v>
      </c>
      <c r="N1523" s="167">
        <f t="shared" si="167"/>
        <v>0</v>
      </c>
    </row>
    <row r="1524" spans="1:14" ht="15" customHeight="1" x14ac:dyDescent="0.2">
      <c r="A1524" s="152"/>
      <c r="B1524" s="152"/>
      <c r="C1524" s="152"/>
      <c r="D1524" s="152"/>
      <c r="E1524" s="153">
        <f>'2.40-a,b,c,d,e'!E1524</f>
        <v>38987.166666666664</v>
      </c>
      <c r="F1524" s="157">
        <f>'2.40-a,b,c,d,e'!F1524</f>
        <v>62.959999084472599</v>
      </c>
      <c r="G1524" s="157">
        <f>'2.40-a,b,c,d,e'!G1524</f>
        <v>1950.0007629393963</v>
      </c>
      <c r="H1524" s="157">
        <f t="shared" si="161"/>
        <v>9462.6174661308869</v>
      </c>
      <c r="I1524" s="157">
        <f t="shared" si="162"/>
        <v>0</v>
      </c>
      <c r="J1524" s="157">
        <f t="shared" si="163"/>
        <v>9462.6174661308869</v>
      </c>
      <c r="K1524" s="157">
        <f t="shared" si="164"/>
        <v>1299.9992370604969</v>
      </c>
      <c r="L1524" s="157">
        <f t="shared" si="165"/>
        <v>8162.61822907039</v>
      </c>
      <c r="M1524" s="167">
        <f t="shared" si="166"/>
        <v>0</v>
      </c>
      <c r="N1524" s="167">
        <f t="shared" si="167"/>
        <v>0</v>
      </c>
    </row>
    <row r="1525" spans="1:14" ht="15" customHeight="1" x14ac:dyDescent="0.2">
      <c r="A1525" s="152"/>
      <c r="B1525" s="152"/>
      <c r="C1525" s="152"/>
      <c r="D1525" s="152"/>
      <c r="E1525" s="153">
        <f>'2.40-a,b,c,d,e'!E1525</f>
        <v>38988.166666666664</v>
      </c>
      <c r="F1525" s="157">
        <f>'2.40-a,b,c,d,e'!F1525</f>
        <v>62.759998321533203</v>
      </c>
      <c r="G1525" s="157">
        <f>'2.40-a,b,c,d,e'!G1525</f>
        <v>-200.00076293939628</v>
      </c>
      <c r="H1525" s="157">
        <f t="shared" si="161"/>
        <v>7962.6174661309942</v>
      </c>
      <c r="I1525" s="157">
        <f t="shared" si="162"/>
        <v>0</v>
      </c>
      <c r="J1525" s="157">
        <f t="shared" si="163"/>
        <v>7962.6174661309942</v>
      </c>
      <c r="K1525" s="157">
        <f t="shared" si="164"/>
        <v>0</v>
      </c>
      <c r="L1525" s="157">
        <f t="shared" si="165"/>
        <v>7962.6174661309942</v>
      </c>
      <c r="M1525" s="167">
        <f t="shared" si="166"/>
        <v>0</v>
      </c>
      <c r="N1525" s="167">
        <f t="shared" si="167"/>
        <v>0</v>
      </c>
    </row>
    <row r="1526" spans="1:14" ht="15" customHeight="1" x14ac:dyDescent="0.2">
      <c r="A1526" s="152"/>
      <c r="B1526" s="152"/>
      <c r="C1526" s="152"/>
      <c r="D1526" s="152"/>
      <c r="E1526" s="153">
        <f>'2.40-a,b,c,d,e'!E1526</f>
        <v>38989.166666666664</v>
      </c>
      <c r="F1526" s="157">
        <f>'2.40-a,b,c,d,e'!F1526</f>
        <v>62.909999847412102</v>
      </c>
      <c r="G1526" s="157">
        <f>'2.40-a,b,c,d,e'!G1526</f>
        <v>150.00152587889914</v>
      </c>
      <c r="H1526" s="157">
        <f t="shared" si="161"/>
        <v>8112.6189920098932</v>
      </c>
      <c r="I1526" s="157">
        <f t="shared" si="162"/>
        <v>0</v>
      </c>
      <c r="J1526" s="157">
        <f t="shared" si="163"/>
        <v>8112.6189920098932</v>
      </c>
      <c r="K1526" s="157">
        <f t="shared" si="164"/>
        <v>0</v>
      </c>
      <c r="L1526" s="157">
        <f t="shared" si="165"/>
        <v>8112.6189920098932</v>
      </c>
      <c r="M1526" s="167">
        <f t="shared" si="166"/>
        <v>0</v>
      </c>
      <c r="N1526" s="167">
        <f t="shared" si="167"/>
        <v>0</v>
      </c>
    </row>
    <row r="1527" spans="1:14" ht="15" customHeight="1" x14ac:dyDescent="0.2">
      <c r="A1527" s="152"/>
      <c r="B1527" s="152"/>
      <c r="C1527" s="152"/>
      <c r="D1527" s="152"/>
      <c r="E1527" s="153">
        <f>'2.40-a,b,c,d,e'!E1527</f>
        <v>38992.166666666664</v>
      </c>
      <c r="F1527" s="157">
        <f>'2.40-a,b,c,d,e'!F1527</f>
        <v>61.029998779296797</v>
      </c>
      <c r="G1527" s="157">
        <f>'2.40-a,b,c,d,e'!G1527</f>
        <v>-1880.0010681153053</v>
      </c>
      <c r="H1527" s="157">
        <f t="shared" si="161"/>
        <v>6232.6179238945879</v>
      </c>
      <c r="I1527" s="157">
        <f t="shared" si="162"/>
        <v>0</v>
      </c>
      <c r="J1527" s="157">
        <f t="shared" si="163"/>
        <v>6232.6179238945879</v>
      </c>
      <c r="K1527" s="157">
        <f t="shared" si="164"/>
        <v>0</v>
      </c>
      <c r="L1527" s="157">
        <f t="shared" si="165"/>
        <v>6232.6179238945879</v>
      </c>
      <c r="M1527" s="167">
        <f t="shared" si="166"/>
        <v>0</v>
      </c>
      <c r="N1527" s="167">
        <f t="shared" si="167"/>
        <v>0</v>
      </c>
    </row>
    <row r="1528" spans="1:14" ht="15" customHeight="1" x14ac:dyDescent="0.2">
      <c r="A1528" s="152"/>
      <c r="B1528" s="152"/>
      <c r="C1528" s="152"/>
      <c r="D1528" s="152"/>
      <c r="E1528" s="153">
        <f>'2.40-a,b,c,d,e'!E1528</f>
        <v>38993.166666666664</v>
      </c>
      <c r="F1528" s="157">
        <f>'2.40-a,b,c,d,e'!F1528</f>
        <v>58.680000305175703</v>
      </c>
      <c r="G1528" s="157">
        <f>'2.40-a,b,c,d,e'!G1528</f>
        <v>-2349.9984741210938</v>
      </c>
      <c r="H1528" s="157">
        <f t="shared" si="161"/>
        <v>3882.6194497734941</v>
      </c>
      <c r="I1528" s="157">
        <f t="shared" si="162"/>
        <v>4279.9987792968959</v>
      </c>
      <c r="J1528" s="157">
        <f t="shared" si="163"/>
        <v>8162.61822907039</v>
      </c>
      <c r="K1528" s="157">
        <f t="shared" si="164"/>
        <v>0</v>
      </c>
      <c r="L1528" s="157">
        <f t="shared" si="165"/>
        <v>8162.61822907039</v>
      </c>
      <c r="M1528" s="167">
        <f t="shared" si="166"/>
        <v>1</v>
      </c>
      <c r="N1528" s="167">
        <f t="shared" si="167"/>
        <v>0</v>
      </c>
    </row>
    <row r="1529" spans="1:14" ht="15" customHeight="1" x14ac:dyDescent="0.2">
      <c r="A1529" s="152"/>
      <c r="B1529" s="152"/>
      <c r="C1529" s="152"/>
      <c r="D1529" s="152"/>
      <c r="E1529" s="153">
        <f>'2.40-a,b,c,d,e'!E1529</f>
        <v>38994.166666666664</v>
      </c>
      <c r="F1529" s="157">
        <f>'2.40-a,b,c,d,e'!F1529</f>
        <v>59.409999847412102</v>
      </c>
      <c r="G1529" s="157">
        <f>'2.40-a,b,c,d,e'!G1529</f>
        <v>729.99954223639918</v>
      </c>
      <c r="H1529" s="157">
        <f t="shared" si="161"/>
        <v>8892.61777130679</v>
      </c>
      <c r="I1529" s="157">
        <f t="shared" si="162"/>
        <v>0</v>
      </c>
      <c r="J1529" s="157">
        <f t="shared" si="163"/>
        <v>8892.61777130679</v>
      </c>
      <c r="K1529" s="157">
        <f t="shared" si="164"/>
        <v>729.99954223639998</v>
      </c>
      <c r="L1529" s="157">
        <f t="shared" si="165"/>
        <v>8162.61822907039</v>
      </c>
      <c r="M1529" s="167">
        <f t="shared" si="166"/>
        <v>0</v>
      </c>
      <c r="N1529" s="167">
        <f t="shared" si="167"/>
        <v>0</v>
      </c>
    </row>
    <row r="1530" spans="1:14" ht="15" customHeight="1" x14ac:dyDescent="0.2">
      <c r="A1530" s="152"/>
      <c r="B1530" s="152"/>
      <c r="C1530" s="152"/>
      <c r="D1530" s="152"/>
      <c r="E1530" s="153">
        <f>'2.40-a,b,c,d,e'!E1530</f>
        <v>38995.166666666664</v>
      </c>
      <c r="F1530" s="157">
        <f>'2.40-a,b,c,d,e'!F1530</f>
        <v>60.029998779296797</v>
      </c>
      <c r="G1530" s="157">
        <f>'2.40-a,b,c,d,e'!G1530</f>
        <v>619.99893188469457</v>
      </c>
      <c r="H1530" s="157">
        <f t="shared" si="161"/>
        <v>8782.6171609550838</v>
      </c>
      <c r="I1530" s="157">
        <f t="shared" si="162"/>
        <v>0</v>
      </c>
      <c r="J1530" s="157">
        <f t="shared" si="163"/>
        <v>8782.6171609550838</v>
      </c>
      <c r="K1530" s="157">
        <f t="shared" si="164"/>
        <v>619.99893188469377</v>
      </c>
      <c r="L1530" s="157">
        <f t="shared" si="165"/>
        <v>8162.61822907039</v>
      </c>
      <c r="M1530" s="167">
        <f t="shared" si="166"/>
        <v>0</v>
      </c>
      <c r="N1530" s="167">
        <f t="shared" si="167"/>
        <v>0</v>
      </c>
    </row>
    <row r="1531" spans="1:14" ht="15" customHeight="1" x14ac:dyDescent="0.2">
      <c r="A1531" s="152"/>
      <c r="B1531" s="152"/>
      <c r="C1531" s="152"/>
      <c r="D1531" s="152"/>
      <c r="E1531" s="153">
        <f>'2.40-a,b,c,d,e'!E1531</f>
        <v>38996.166666666664</v>
      </c>
      <c r="F1531" s="157">
        <f>'2.40-a,b,c,d,e'!F1531</f>
        <v>59.759998321533203</v>
      </c>
      <c r="G1531" s="157">
        <f>'2.40-a,b,c,d,e'!G1531</f>
        <v>-270.00045776359372</v>
      </c>
      <c r="H1531" s="157">
        <f t="shared" si="161"/>
        <v>7892.6177713067964</v>
      </c>
      <c r="I1531" s="157">
        <f t="shared" si="162"/>
        <v>0</v>
      </c>
      <c r="J1531" s="157">
        <f t="shared" si="163"/>
        <v>7892.6177713067964</v>
      </c>
      <c r="K1531" s="157">
        <f t="shared" si="164"/>
        <v>0</v>
      </c>
      <c r="L1531" s="157">
        <f t="shared" si="165"/>
        <v>7892.6177713067964</v>
      </c>
      <c r="M1531" s="167">
        <f t="shared" si="166"/>
        <v>0</v>
      </c>
      <c r="N1531" s="167">
        <f t="shared" si="167"/>
        <v>0</v>
      </c>
    </row>
    <row r="1532" spans="1:14" ht="15" customHeight="1" x14ac:dyDescent="0.2">
      <c r="A1532" s="152"/>
      <c r="B1532" s="152"/>
      <c r="C1532" s="152"/>
      <c r="D1532" s="152"/>
      <c r="E1532" s="153">
        <f>'2.40-a,b,c,d,e'!E1532</f>
        <v>38999.166666666664</v>
      </c>
      <c r="F1532" s="157">
        <f>'2.40-a,b,c,d,e'!F1532</f>
        <v>59.959999084472599</v>
      </c>
      <c r="G1532" s="157">
        <f>'2.40-a,b,c,d,e'!G1532</f>
        <v>200.00076293939628</v>
      </c>
      <c r="H1532" s="157">
        <f t="shared" si="161"/>
        <v>8092.6185342461922</v>
      </c>
      <c r="I1532" s="157">
        <f t="shared" si="162"/>
        <v>0</v>
      </c>
      <c r="J1532" s="157">
        <f t="shared" si="163"/>
        <v>8092.6185342461922</v>
      </c>
      <c r="K1532" s="157">
        <f t="shared" si="164"/>
        <v>0</v>
      </c>
      <c r="L1532" s="157">
        <f t="shared" si="165"/>
        <v>8092.6185342461922</v>
      </c>
      <c r="M1532" s="167">
        <f t="shared" si="166"/>
        <v>0</v>
      </c>
      <c r="N1532" s="167">
        <f t="shared" si="167"/>
        <v>0</v>
      </c>
    </row>
    <row r="1533" spans="1:14" ht="15" customHeight="1" x14ac:dyDescent="0.2">
      <c r="A1533" s="152"/>
      <c r="B1533" s="152"/>
      <c r="C1533" s="152"/>
      <c r="D1533" s="152"/>
      <c r="E1533" s="153">
        <f>'2.40-a,b,c,d,e'!E1533</f>
        <v>39000.166666666664</v>
      </c>
      <c r="F1533" s="157">
        <f>'2.40-a,b,c,d,e'!F1533</f>
        <v>58.520000457763601</v>
      </c>
      <c r="G1533" s="157">
        <f>'2.40-a,b,c,d,e'!G1533</f>
        <v>-1439.9986267089985</v>
      </c>
      <c r="H1533" s="157">
        <f t="shared" si="161"/>
        <v>6652.6199075371933</v>
      </c>
      <c r="I1533" s="157">
        <f t="shared" si="162"/>
        <v>0</v>
      </c>
      <c r="J1533" s="157">
        <f t="shared" si="163"/>
        <v>6652.6199075371933</v>
      </c>
      <c r="K1533" s="157">
        <f t="shared" si="164"/>
        <v>0</v>
      </c>
      <c r="L1533" s="157">
        <f t="shared" si="165"/>
        <v>6652.6199075371933</v>
      </c>
      <c r="M1533" s="167">
        <f t="shared" si="166"/>
        <v>0</v>
      </c>
      <c r="N1533" s="167">
        <f t="shared" si="167"/>
        <v>0</v>
      </c>
    </row>
    <row r="1534" spans="1:14" ht="15" customHeight="1" x14ac:dyDescent="0.2">
      <c r="A1534" s="152"/>
      <c r="B1534" s="152"/>
      <c r="C1534" s="152"/>
      <c r="D1534" s="152"/>
      <c r="E1534" s="153">
        <f>'2.40-a,b,c,d,e'!E1534</f>
        <v>39001.166666666664</v>
      </c>
      <c r="F1534" s="157">
        <f>'2.40-a,b,c,d,e'!F1534</f>
        <v>57.590000152587798</v>
      </c>
      <c r="G1534" s="157">
        <f>'2.40-a,b,c,d,e'!G1534</f>
        <v>-930.00030517580262</v>
      </c>
      <c r="H1534" s="157">
        <f t="shared" si="161"/>
        <v>5722.6196023613902</v>
      </c>
      <c r="I1534" s="157">
        <f t="shared" si="162"/>
        <v>2439.9986267089998</v>
      </c>
      <c r="J1534" s="157">
        <f t="shared" si="163"/>
        <v>8162.61822907039</v>
      </c>
      <c r="K1534" s="157">
        <f t="shared" si="164"/>
        <v>0</v>
      </c>
      <c r="L1534" s="157">
        <f t="shared" si="165"/>
        <v>8162.61822907039</v>
      </c>
      <c r="M1534" s="167">
        <f t="shared" si="166"/>
        <v>1</v>
      </c>
      <c r="N1534" s="167">
        <f t="shared" si="167"/>
        <v>0</v>
      </c>
    </row>
    <row r="1535" spans="1:14" ht="15" customHeight="1" x14ac:dyDescent="0.2">
      <c r="A1535" s="152"/>
      <c r="B1535" s="152"/>
      <c r="C1535" s="152"/>
      <c r="D1535" s="152"/>
      <c r="E1535" s="153">
        <f>'2.40-a,b,c,d,e'!E1535</f>
        <v>39002.166666666664</v>
      </c>
      <c r="F1535" s="157">
        <f>'2.40-a,b,c,d,e'!F1535</f>
        <v>57.860000610351499</v>
      </c>
      <c r="G1535" s="157">
        <f>'2.40-a,b,c,d,e'!G1535</f>
        <v>270.0004577637003</v>
      </c>
      <c r="H1535" s="157">
        <f t="shared" si="161"/>
        <v>8432.6186868340901</v>
      </c>
      <c r="I1535" s="157">
        <f t="shared" si="162"/>
        <v>0</v>
      </c>
      <c r="J1535" s="157">
        <f t="shared" si="163"/>
        <v>8432.6186868340901</v>
      </c>
      <c r="K1535" s="157">
        <f t="shared" si="164"/>
        <v>270.00045776370007</v>
      </c>
      <c r="L1535" s="157">
        <f t="shared" si="165"/>
        <v>8162.61822907039</v>
      </c>
      <c r="M1535" s="167">
        <f t="shared" si="166"/>
        <v>0</v>
      </c>
      <c r="N1535" s="167">
        <f t="shared" si="167"/>
        <v>0</v>
      </c>
    </row>
    <row r="1536" spans="1:14" ht="15" customHeight="1" x14ac:dyDescent="0.2">
      <c r="A1536" s="152"/>
      <c r="B1536" s="152"/>
      <c r="C1536" s="152"/>
      <c r="D1536" s="152"/>
      <c r="E1536" s="153">
        <f>'2.40-a,b,c,d,e'!E1536</f>
        <v>39003.166666666664</v>
      </c>
      <c r="F1536" s="157">
        <f>'2.40-a,b,c,d,e'!F1536</f>
        <v>58.569999694824197</v>
      </c>
      <c r="G1536" s="157">
        <f>'2.40-a,b,c,d,e'!G1536</f>
        <v>709.99908447269888</v>
      </c>
      <c r="H1536" s="157">
        <f t="shared" si="161"/>
        <v>8872.617313543089</v>
      </c>
      <c r="I1536" s="157">
        <f t="shared" si="162"/>
        <v>0</v>
      </c>
      <c r="J1536" s="157">
        <f t="shared" si="163"/>
        <v>8872.617313543089</v>
      </c>
      <c r="K1536" s="157">
        <f t="shared" si="164"/>
        <v>709.999084472699</v>
      </c>
      <c r="L1536" s="157">
        <f t="shared" si="165"/>
        <v>8162.61822907039</v>
      </c>
      <c r="M1536" s="167">
        <f t="shared" si="166"/>
        <v>0</v>
      </c>
      <c r="N1536" s="167">
        <f t="shared" si="167"/>
        <v>0</v>
      </c>
    </row>
    <row r="1537" spans="1:14" ht="15" customHeight="1" x14ac:dyDescent="0.2">
      <c r="A1537" s="152"/>
      <c r="B1537" s="152"/>
      <c r="C1537" s="152"/>
      <c r="D1537" s="152"/>
      <c r="E1537" s="153">
        <f>'2.40-a,b,c,d,e'!E1537</f>
        <v>39006.166666666664</v>
      </c>
      <c r="F1537" s="157">
        <f>'2.40-a,b,c,d,e'!F1537</f>
        <v>59.939998626708899</v>
      </c>
      <c r="G1537" s="157">
        <f>'2.40-a,b,c,d,e'!G1537</f>
        <v>1369.9989318847017</v>
      </c>
      <c r="H1537" s="157">
        <f t="shared" si="161"/>
        <v>9532.6171609550911</v>
      </c>
      <c r="I1537" s="157">
        <f t="shared" si="162"/>
        <v>0</v>
      </c>
      <c r="J1537" s="157">
        <f t="shared" si="163"/>
        <v>9532.6171609550911</v>
      </c>
      <c r="K1537" s="157">
        <f t="shared" si="164"/>
        <v>1369.9989318847011</v>
      </c>
      <c r="L1537" s="157">
        <f t="shared" si="165"/>
        <v>8162.61822907039</v>
      </c>
      <c r="M1537" s="167">
        <f t="shared" si="166"/>
        <v>0</v>
      </c>
      <c r="N1537" s="167">
        <f t="shared" si="167"/>
        <v>0</v>
      </c>
    </row>
    <row r="1538" spans="1:14" ht="15" customHeight="1" x14ac:dyDescent="0.2">
      <c r="A1538" s="152"/>
      <c r="B1538" s="152"/>
      <c r="C1538" s="152"/>
      <c r="D1538" s="152"/>
      <c r="E1538" s="153">
        <f>'2.40-a,b,c,d,e'!E1538</f>
        <v>39007.166666666664</v>
      </c>
      <c r="F1538" s="157">
        <f>'2.40-a,b,c,d,e'!F1538</f>
        <v>58.930000305175703</v>
      </c>
      <c r="G1538" s="157">
        <f>'2.40-a,b,c,d,e'!G1538</f>
        <v>-1009.9983215331961</v>
      </c>
      <c r="H1538" s="157">
        <f t="shared" si="161"/>
        <v>7152.6199075371942</v>
      </c>
      <c r="I1538" s="157">
        <f t="shared" si="162"/>
        <v>0</v>
      </c>
      <c r="J1538" s="157">
        <f t="shared" si="163"/>
        <v>7152.6199075371942</v>
      </c>
      <c r="K1538" s="157">
        <f t="shared" si="164"/>
        <v>0</v>
      </c>
      <c r="L1538" s="157">
        <f t="shared" si="165"/>
        <v>7152.6199075371942</v>
      </c>
      <c r="M1538" s="167">
        <f t="shared" si="166"/>
        <v>0</v>
      </c>
      <c r="N1538" s="167">
        <f t="shared" si="167"/>
        <v>0</v>
      </c>
    </row>
    <row r="1539" spans="1:14" ht="15" customHeight="1" x14ac:dyDescent="0.2">
      <c r="A1539" s="152"/>
      <c r="B1539" s="152"/>
      <c r="C1539" s="152"/>
      <c r="D1539" s="152"/>
      <c r="E1539" s="153">
        <f>'2.40-a,b,c,d,e'!E1539</f>
        <v>39008.166666666664</v>
      </c>
      <c r="F1539" s="157">
        <f>'2.40-a,b,c,d,e'!F1539</f>
        <v>57.650001525878899</v>
      </c>
      <c r="G1539" s="157">
        <f>'2.40-a,b,c,d,e'!G1539</f>
        <v>-1279.9987792968041</v>
      </c>
      <c r="H1539" s="157">
        <f t="shared" si="161"/>
        <v>5872.6211282403901</v>
      </c>
      <c r="I1539" s="157">
        <f t="shared" si="162"/>
        <v>2289.9971008299999</v>
      </c>
      <c r="J1539" s="157">
        <f t="shared" si="163"/>
        <v>8162.61822907039</v>
      </c>
      <c r="K1539" s="157">
        <f t="shared" si="164"/>
        <v>0</v>
      </c>
      <c r="L1539" s="157">
        <f t="shared" si="165"/>
        <v>8162.61822907039</v>
      </c>
      <c r="M1539" s="167">
        <f t="shared" si="166"/>
        <v>1</v>
      </c>
      <c r="N1539" s="167">
        <f t="shared" si="167"/>
        <v>0</v>
      </c>
    </row>
    <row r="1540" spans="1:14" ht="15" customHeight="1" x14ac:dyDescent="0.2">
      <c r="A1540" s="152"/>
      <c r="B1540" s="152"/>
      <c r="C1540" s="152"/>
      <c r="D1540" s="152"/>
      <c r="E1540" s="153">
        <f>'2.40-a,b,c,d,e'!E1540</f>
        <v>39009.166666666664</v>
      </c>
      <c r="F1540" s="157">
        <f>'2.40-a,b,c,d,e'!F1540</f>
        <v>58.5</v>
      </c>
      <c r="G1540" s="157">
        <f>'2.40-a,b,c,d,e'!G1540</f>
        <v>849.9984741211008</v>
      </c>
      <c r="H1540" s="157">
        <f t="shared" ref="H1540:H1603" si="168">L1539+G1540</f>
        <v>9012.6167031914902</v>
      </c>
      <c r="I1540" s="157">
        <f t="shared" ref="I1540:I1603" si="169">IF(H1540&lt;$B$13,$B$14-H1540,0)</f>
        <v>0</v>
      </c>
      <c r="J1540" s="157">
        <f t="shared" ref="J1540:J1603" si="170">H1540+I1540</f>
        <v>9012.6167031914902</v>
      </c>
      <c r="K1540" s="157">
        <f t="shared" ref="K1540:K1603" si="171">MAX(J1540-$B$14,0)</f>
        <v>849.99847412110012</v>
      </c>
      <c r="L1540" s="157">
        <f t="shared" ref="L1540:L1603" si="172">J1540-K1540</f>
        <v>8162.61822907039</v>
      </c>
      <c r="M1540" s="167">
        <f t="shared" ref="M1540:M1603" si="173">IF(I1540&gt;0,1,0)</f>
        <v>0</v>
      </c>
      <c r="N1540" s="167">
        <f t="shared" ref="N1540:N1603" si="174">IF(H1540&lt;0,1,0)</f>
        <v>0</v>
      </c>
    </row>
    <row r="1541" spans="1:14" ht="15" customHeight="1" x14ac:dyDescent="0.2">
      <c r="A1541" s="152"/>
      <c r="B1541" s="152"/>
      <c r="C1541" s="152"/>
      <c r="D1541" s="152"/>
      <c r="E1541" s="153">
        <f>'2.40-a,b,c,d,e'!E1541</f>
        <v>39010.166666666664</v>
      </c>
      <c r="F1541" s="157">
        <f>'2.40-a,b,c,d,e'!F1541</f>
        <v>56.819999694824197</v>
      </c>
      <c r="G1541" s="157">
        <f>'2.40-a,b,c,d,e'!G1541</f>
        <v>-1680.0003051758026</v>
      </c>
      <c r="H1541" s="157">
        <f t="shared" si="168"/>
        <v>6482.6179238945879</v>
      </c>
      <c r="I1541" s="157">
        <f t="shared" si="169"/>
        <v>0</v>
      </c>
      <c r="J1541" s="157">
        <f t="shared" si="170"/>
        <v>6482.6179238945879</v>
      </c>
      <c r="K1541" s="157">
        <f t="shared" si="171"/>
        <v>0</v>
      </c>
      <c r="L1541" s="157">
        <f t="shared" si="172"/>
        <v>6482.6179238945879</v>
      </c>
      <c r="M1541" s="167">
        <f t="shared" si="173"/>
        <v>0</v>
      </c>
      <c r="N1541" s="167">
        <f t="shared" si="174"/>
        <v>0</v>
      </c>
    </row>
    <row r="1542" spans="1:14" ht="15" customHeight="1" x14ac:dyDescent="0.2">
      <c r="A1542" s="152"/>
      <c r="B1542" s="152"/>
      <c r="C1542" s="152"/>
      <c r="D1542" s="152"/>
      <c r="E1542" s="153">
        <f>'2.40-a,b,c,d,e'!E1542</f>
        <v>39013.166666666664</v>
      </c>
      <c r="F1542" s="157">
        <f>'2.40-a,b,c,d,e'!F1542</f>
        <v>58.810001373291001</v>
      </c>
      <c r="G1542" s="157">
        <f>'2.40-a,b,c,d,e'!G1542</f>
        <v>1990.0016784668039</v>
      </c>
      <c r="H1542" s="157">
        <f t="shared" si="168"/>
        <v>8472.619602361392</v>
      </c>
      <c r="I1542" s="157">
        <f t="shared" si="169"/>
        <v>0</v>
      </c>
      <c r="J1542" s="157">
        <f t="shared" si="170"/>
        <v>8472.619602361392</v>
      </c>
      <c r="K1542" s="157">
        <f t="shared" si="171"/>
        <v>310.00137329100198</v>
      </c>
      <c r="L1542" s="157">
        <f t="shared" si="172"/>
        <v>8162.61822907039</v>
      </c>
      <c r="M1542" s="167">
        <f t="shared" si="173"/>
        <v>0</v>
      </c>
      <c r="N1542" s="167">
        <f t="shared" si="174"/>
        <v>0</v>
      </c>
    </row>
    <row r="1543" spans="1:14" ht="15" customHeight="1" x14ac:dyDescent="0.2">
      <c r="A1543" s="152"/>
      <c r="B1543" s="152"/>
      <c r="C1543" s="152"/>
      <c r="D1543" s="152"/>
      <c r="E1543" s="153">
        <f>'2.40-a,b,c,d,e'!E1543</f>
        <v>39014.166666666664</v>
      </c>
      <c r="F1543" s="157">
        <f>'2.40-a,b,c,d,e'!F1543</f>
        <v>59.349998474121001</v>
      </c>
      <c r="G1543" s="157">
        <f>'2.40-a,b,c,d,e'!G1543</f>
        <v>539.99710082999991</v>
      </c>
      <c r="H1543" s="157">
        <f t="shared" si="168"/>
        <v>8702.615329900389</v>
      </c>
      <c r="I1543" s="157">
        <f t="shared" si="169"/>
        <v>0</v>
      </c>
      <c r="J1543" s="157">
        <f t="shared" si="170"/>
        <v>8702.615329900389</v>
      </c>
      <c r="K1543" s="157">
        <f t="shared" si="171"/>
        <v>539.997100829999</v>
      </c>
      <c r="L1543" s="157">
        <f t="shared" si="172"/>
        <v>8162.61822907039</v>
      </c>
      <c r="M1543" s="167">
        <f t="shared" si="173"/>
        <v>0</v>
      </c>
      <c r="N1543" s="167">
        <f t="shared" si="174"/>
        <v>0</v>
      </c>
    </row>
    <row r="1544" spans="1:14" ht="15" customHeight="1" x14ac:dyDescent="0.2">
      <c r="A1544" s="152"/>
      <c r="B1544" s="152"/>
      <c r="C1544" s="152"/>
      <c r="D1544" s="152"/>
      <c r="E1544" s="153">
        <f>'2.40-a,b,c,d,e'!E1544</f>
        <v>39015.166666666664</v>
      </c>
      <c r="F1544" s="157">
        <f>'2.40-a,b,c,d,e'!F1544</f>
        <v>61.400001525878899</v>
      </c>
      <c r="G1544" s="157">
        <f>'2.40-a,b,c,d,e'!G1544</f>
        <v>2050.003051757898</v>
      </c>
      <c r="H1544" s="157">
        <f t="shared" si="168"/>
        <v>10212.621280828287</v>
      </c>
      <c r="I1544" s="157">
        <f t="shared" si="169"/>
        <v>0</v>
      </c>
      <c r="J1544" s="157">
        <f t="shared" si="170"/>
        <v>10212.621280828287</v>
      </c>
      <c r="K1544" s="157">
        <f t="shared" si="171"/>
        <v>2050.0030517578971</v>
      </c>
      <c r="L1544" s="157">
        <f t="shared" si="172"/>
        <v>8162.61822907039</v>
      </c>
      <c r="M1544" s="167">
        <f t="shared" si="173"/>
        <v>0</v>
      </c>
      <c r="N1544" s="167">
        <f t="shared" si="174"/>
        <v>0</v>
      </c>
    </row>
    <row r="1545" spans="1:14" ht="15" customHeight="1" x14ac:dyDescent="0.2">
      <c r="A1545" s="152"/>
      <c r="B1545" s="152"/>
      <c r="C1545" s="152"/>
      <c r="D1545" s="152"/>
      <c r="E1545" s="153">
        <f>'2.40-a,b,c,d,e'!E1545</f>
        <v>39016.166666666664</v>
      </c>
      <c r="F1545" s="157">
        <f>'2.40-a,b,c,d,e'!F1545</f>
        <v>60.360000610351499</v>
      </c>
      <c r="G1545" s="157">
        <f>'2.40-a,b,c,d,e'!G1545</f>
        <v>-1040.0009155274006</v>
      </c>
      <c r="H1545" s="157">
        <f t="shared" si="168"/>
        <v>7122.617313542989</v>
      </c>
      <c r="I1545" s="157">
        <f t="shared" si="169"/>
        <v>0</v>
      </c>
      <c r="J1545" s="157">
        <f t="shared" si="170"/>
        <v>7122.617313542989</v>
      </c>
      <c r="K1545" s="157">
        <f t="shared" si="171"/>
        <v>0</v>
      </c>
      <c r="L1545" s="157">
        <f t="shared" si="172"/>
        <v>7122.617313542989</v>
      </c>
      <c r="M1545" s="167">
        <f t="shared" si="173"/>
        <v>0</v>
      </c>
      <c r="N1545" s="167">
        <f t="shared" si="174"/>
        <v>0</v>
      </c>
    </row>
    <row r="1546" spans="1:14" ht="15" customHeight="1" x14ac:dyDescent="0.2">
      <c r="A1546" s="152"/>
      <c r="B1546" s="152"/>
      <c r="C1546" s="152"/>
      <c r="D1546" s="152"/>
      <c r="E1546" s="153">
        <f>'2.40-a,b,c,d,e'!E1546</f>
        <v>39017.166666666664</v>
      </c>
      <c r="F1546" s="157">
        <f>'2.40-a,b,c,d,e'!F1546</f>
        <v>60.75</v>
      </c>
      <c r="G1546" s="157">
        <f>'2.40-a,b,c,d,e'!G1546</f>
        <v>389.99938964850145</v>
      </c>
      <c r="H1546" s="157">
        <f t="shared" si="168"/>
        <v>7512.6167031914902</v>
      </c>
      <c r="I1546" s="157">
        <f t="shared" si="169"/>
        <v>0</v>
      </c>
      <c r="J1546" s="157">
        <f t="shared" si="170"/>
        <v>7512.6167031914902</v>
      </c>
      <c r="K1546" s="157">
        <f t="shared" si="171"/>
        <v>0</v>
      </c>
      <c r="L1546" s="157">
        <f t="shared" si="172"/>
        <v>7512.6167031914902</v>
      </c>
      <c r="M1546" s="167">
        <f t="shared" si="173"/>
        <v>0</v>
      </c>
      <c r="N1546" s="167">
        <f t="shared" si="174"/>
        <v>0</v>
      </c>
    </row>
    <row r="1547" spans="1:14" ht="15" customHeight="1" x14ac:dyDescent="0.2">
      <c r="A1547" s="152"/>
      <c r="B1547" s="152"/>
      <c r="C1547" s="152"/>
      <c r="D1547" s="152"/>
      <c r="E1547" s="153">
        <f>'2.40-a,b,c,d,e'!E1547</f>
        <v>39020.208333333336</v>
      </c>
      <c r="F1547" s="157">
        <f>'2.40-a,b,c,d,e'!F1547</f>
        <v>58.360000610351499</v>
      </c>
      <c r="G1547" s="157">
        <f>'2.40-a,b,c,d,e'!G1547</f>
        <v>-2389.9993896485016</v>
      </c>
      <c r="H1547" s="157">
        <f t="shared" si="168"/>
        <v>5122.617313542989</v>
      </c>
      <c r="I1547" s="157">
        <f t="shared" si="169"/>
        <v>3040.000915527401</v>
      </c>
      <c r="J1547" s="157">
        <f t="shared" si="170"/>
        <v>8162.61822907039</v>
      </c>
      <c r="K1547" s="157">
        <f t="shared" si="171"/>
        <v>0</v>
      </c>
      <c r="L1547" s="157">
        <f t="shared" si="172"/>
        <v>8162.61822907039</v>
      </c>
      <c r="M1547" s="167">
        <f t="shared" si="173"/>
        <v>1</v>
      </c>
      <c r="N1547" s="167">
        <f t="shared" si="174"/>
        <v>0</v>
      </c>
    </row>
    <row r="1548" spans="1:14" ht="15" customHeight="1" x14ac:dyDescent="0.2">
      <c r="A1548" s="152"/>
      <c r="B1548" s="152"/>
      <c r="C1548" s="152"/>
      <c r="D1548" s="152"/>
      <c r="E1548" s="153">
        <f>'2.40-a,b,c,d,e'!E1548</f>
        <v>39021.208333333336</v>
      </c>
      <c r="F1548" s="157">
        <f>'2.40-a,b,c,d,e'!F1548</f>
        <v>58.7299995422363</v>
      </c>
      <c r="G1548" s="157">
        <f>'2.40-a,b,c,d,e'!G1548</f>
        <v>369.99893188480115</v>
      </c>
      <c r="H1548" s="157">
        <f t="shared" si="168"/>
        <v>8532.6171609551911</v>
      </c>
      <c r="I1548" s="157">
        <f t="shared" si="169"/>
        <v>0</v>
      </c>
      <c r="J1548" s="157">
        <f t="shared" si="170"/>
        <v>8532.6171609551911</v>
      </c>
      <c r="K1548" s="157">
        <f t="shared" si="171"/>
        <v>369.9989318848011</v>
      </c>
      <c r="L1548" s="157">
        <f t="shared" si="172"/>
        <v>8162.61822907039</v>
      </c>
      <c r="M1548" s="167">
        <f t="shared" si="173"/>
        <v>0</v>
      </c>
      <c r="N1548" s="167">
        <f t="shared" si="174"/>
        <v>0</v>
      </c>
    </row>
    <row r="1549" spans="1:14" ht="15" customHeight="1" x14ac:dyDescent="0.2">
      <c r="A1549" s="152"/>
      <c r="B1549" s="152"/>
      <c r="C1549" s="152"/>
      <c r="D1549" s="152"/>
      <c r="E1549" s="153">
        <f>'2.40-a,b,c,d,e'!E1549</f>
        <v>39022.208333333336</v>
      </c>
      <c r="F1549" s="157">
        <f>'2.40-a,b,c,d,e'!F1549</f>
        <v>58.709999084472599</v>
      </c>
      <c r="G1549" s="157">
        <f>'2.40-a,b,c,d,e'!G1549</f>
        <v>-20.000457763700297</v>
      </c>
      <c r="H1549" s="157">
        <f t="shared" si="168"/>
        <v>8142.61777130669</v>
      </c>
      <c r="I1549" s="157">
        <f t="shared" si="169"/>
        <v>0</v>
      </c>
      <c r="J1549" s="157">
        <f t="shared" si="170"/>
        <v>8142.61777130669</v>
      </c>
      <c r="K1549" s="157">
        <f t="shared" si="171"/>
        <v>0</v>
      </c>
      <c r="L1549" s="157">
        <f t="shared" si="172"/>
        <v>8142.61777130669</v>
      </c>
      <c r="M1549" s="167">
        <f t="shared" si="173"/>
        <v>0</v>
      </c>
      <c r="N1549" s="167">
        <f t="shared" si="174"/>
        <v>0</v>
      </c>
    </row>
    <row r="1550" spans="1:14" ht="15" customHeight="1" x14ac:dyDescent="0.2">
      <c r="A1550" s="152"/>
      <c r="B1550" s="152"/>
      <c r="C1550" s="152"/>
      <c r="D1550" s="152"/>
      <c r="E1550" s="153">
        <f>'2.40-a,b,c,d,e'!E1550</f>
        <v>39023.208333333336</v>
      </c>
      <c r="F1550" s="157">
        <f>'2.40-a,b,c,d,e'!F1550</f>
        <v>57.880001068115199</v>
      </c>
      <c r="G1550" s="157">
        <f>'2.40-a,b,c,d,e'!G1550</f>
        <v>-829.9980163574005</v>
      </c>
      <c r="H1550" s="157">
        <f t="shared" si="168"/>
        <v>7312.6197549492899</v>
      </c>
      <c r="I1550" s="157">
        <f t="shared" si="169"/>
        <v>0</v>
      </c>
      <c r="J1550" s="157">
        <f t="shared" si="170"/>
        <v>7312.6197549492899</v>
      </c>
      <c r="K1550" s="157">
        <f t="shared" si="171"/>
        <v>0</v>
      </c>
      <c r="L1550" s="157">
        <f t="shared" si="172"/>
        <v>7312.6197549492899</v>
      </c>
      <c r="M1550" s="167">
        <f t="shared" si="173"/>
        <v>0</v>
      </c>
      <c r="N1550" s="167">
        <f t="shared" si="174"/>
        <v>0</v>
      </c>
    </row>
    <row r="1551" spans="1:14" ht="15" customHeight="1" x14ac:dyDescent="0.2">
      <c r="A1551" s="152"/>
      <c r="B1551" s="152"/>
      <c r="C1551" s="152"/>
      <c r="D1551" s="152"/>
      <c r="E1551" s="153">
        <f>'2.40-a,b,c,d,e'!E1551</f>
        <v>39024.208333333336</v>
      </c>
      <c r="F1551" s="157">
        <f>'2.40-a,b,c,d,e'!F1551</f>
        <v>59.139999389648402</v>
      </c>
      <c r="G1551" s="157">
        <f>'2.40-a,b,c,d,e'!G1551</f>
        <v>1259.9983215332031</v>
      </c>
      <c r="H1551" s="157">
        <f t="shared" si="168"/>
        <v>8572.6180764824931</v>
      </c>
      <c r="I1551" s="157">
        <f t="shared" si="169"/>
        <v>0</v>
      </c>
      <c r="J1551" s="157">
        <f t="shared" si="170"/>
        <v>8572.6180764824931</v>
      </c>
      <c r="K1551" s="157">
        <f t="shared" si="171"/>
        <v>409.99984741210301</v>
      </c>
      <c r="L1551" s="157">
        <f t="shared" si="172"/>
        <v>8162.61822907039</v>
      </c>
      <c r="M1551" s="167">
        <f t="shared" si="173"/>
        <v>0</v>
      </c>
      <c r="N1551" s="167">
        <f t="shared" si="174"/>
        <v>0</v>
      </c>
    </row>
    <row r="1552" spans="1:14" ht="15" customHeight="1" x14ac:dyDescent="0.2">
      <c r="A1552" s="152"/>
      <c r="B1552" s="152"/>
      <c r="C1552" s="152"/>
      <c r="D1552" s="152"/>
      <c r="E1552" s="153">
        <f>'2.40-a,b,c,d,e'!E1552</f>
        <v>39027.208333333336</v>
      </c>
      <c r="F1552" s="157">
        <f>'2.40-a,b,c,d,e'!F1552</f>
        <v>60.020000457763601</v>
      </c>
      <c r="G1552" s="157">
        <f>'2.40-a,b,c,d,e'!G1552</f>
        <v>880.0010681151989</v>
      </c>
      <c r="H1552" s="157">
        <f t="shared" si="168"/>
        <v>9042.6192971855889</v>
      </c>
      <c r="I1552" s="157">
        <f t="shared" si="169"/>
        <v>0</v>
      </c>
      <c r="J1552" s="157">
        <f t="shared" si="170"/>
        <v>9042.6192971855889</v>
      </c>
      <c r="K1552" s="157">
        <f t="shared" si="171"/>
        <v>880.0010681151989</v>
      </c>
      <c r="L1552" s="157">
        <f t="shared" si="172"/>
        <v>8162.61822907039</v>
      </c>
      <c r="M1552" s="167">
        <f t="shared" si="173"/>
        <v>0</v>
      </c>
      <c r="N1552" s="167">
        <f t="shared" si="174"/>
        <v>0</v>
      </c>
    </row>
    <row r="1553" spans="1:14" ht="15" customHeight="1" x14ac:dyDescent="0.2">
      <c r="A1553" s="152"/>
      <c r="B1553" s="152"/>
      <c r="C1553" s="152"/>
      <c r="D1553" s="152"/>
      <c r="E1553" s="153">
        <f>'2.40-a,b,c,d,e'!E1553</f>
        <v>39028.208333333336</v>
      </c>
      <c r="F1553" s="157">
        <f>'2.40-a,b,c,d,e'!F1553</f>
        <v>58.930000305175703</v>
      </c>
      <c r="G1553" s="157">
        <f>'2.40-a,b,c,d,e'!G1553</f>
        <v>-1090.0001525878977</v>
      </c>
      <c r="H1553" s="157">
        <f t="shared" si="168"/>
        <v>7072.6180764824921</v>
      </c>
      <c r="I1553" s="157">
        <f t="shared" si="169"/>
        <v>0</v>
      </c>
      <c r="J1553" s="157">
        <f t="shared" si="170"/>
        <v>7072.6180764824921</v>
      </c>
      <c r="K1553" s="157">
        <f t="shared" si="171"/>
        <v>0</v>
      </c>
      <c r="L1553" s="157">
        <f t="shared" si="172"/>
        <v>7072.6180764824921</v>
      </c>
      <c r="M1553" s="167">
        <f t="shared" si="173"/>
        <v>0</v>
      </c>
      <c r="N1553" s="167">
        <f t="shared" si="174"/>
        <v>0</v>
      </c>
    </row>
    <row r="1554" spans="1:14" ht="15" customHeight="1" x14ac:dyDescent="0.2">
      <c r="A1554" s="152"/>
      <c r="B1554" s="152"/>
      <c r="C1554" s="152"/>
      <c r="D1554" s="152"/>
      <c r="E1554" s="153">
        <f>'2.40-a,b,c,d,e'!E1554</f>
        <v>39029.208333333336</v>
      </c>
      <c r="F1554" s="157">
        <f>'2.40-a,b,c,d,e'!F1554</f>
        <v>59.830001831054602</v>
      </c>
      <c r="G1554" s="157">
        <f>'2.40-a,b,c,d,e'!G1554</f>
        <v>900.0015258788992</v>
      </c>
      <c r="H1554" s="157">
        <f t="shared" si="168"/>
        <v>7972.6196023613911</v>
      </c>
      <c r="I1554" s="157">
        <f t="shared" si="169"/>
        <v>0</v>
      </c>
      <c r="J1554" s="157">
        <f t="shared" si="170"/>
        <v>7972.6196023613911</v>
      </c>
      <c r="K1554" s="157">
        <f t="shared" si="171"/>
        <v>0</v>
      </c>
      <c r="L1554" s="157">
        <f t="shared" si="172"/>
        <v>7972.6196023613911</v>
      </c>
      <c r="M1554" s="167">
        <f t="shared" si="173"/>
        <v>0</v>
      </c>
      <c r="N1554" s="167">
        <f t="shared" si="174"/>
        <v>0</v>
      </c>
    </row>
    <row r="1555" spans="1:14" ht="15" customHeight="1" x14ac:dyDescent="0.2">
      <c r="A1555" s="152"/>
      <c r="B1555" s="152"/>
      <c r="C1555" s="152"/>
      <c r="D1555" s="152"/>
      <c r="E1555" s="153">
        <f>'2.40-a,b,c,d,e'!E1555</f>
        <v>39030.208333333336</v>
      </c>
      <c r="F1555" s="157">
        <f>'2.40-a,b,c,d,e'!F1555</f>
        <v>61.159999847412102</v>
      </c>
      <c r="G1555" s="157">
        <f>'2.40-a,b,c,d,e'!G1555</f>
        <v>1329.9980163575001</v>
      </c>
      <c r="H1555" s="157">
        <f t="shared" si="168"/>
        <v>9302.6176187188903</v>
      </c>
      <c r="I1555" s="157">
        <f t="shared" si="169"/>
        <v>0</v>
      </c>
      <c r="J1555" s="157">
        <f t="shared" si="170"/>
        <v>9302.6176187188903</v>
      </c>
      <c r="K1555" s="157">
        <f t="shared" si="171"/>
        <v>1139.9993896485003</v>
      </c>
      <c r="L1555" s="157">
        <f t="shared" si="172"/>
        <v>8162.61822907039</v>
      </c>
      <c r="M1555" s="167">
        <f t="shared" si="173"/>
        <v>0</v>
      </c>
      <c r="N1555" s="167">
        <f t="shared" si="174"/>
        <v>0</v>
      </c>
    </row>
    <row r="1556" spans="1:14" ht="15" customHeight="1" x14ac:dyDescent="0.2">
      <c r="A1556" s="152"/>
      <c r="B1556" s="152"/>
      <c r="C1556" s="152"/>
      <c r="D1556" s="152"/>
      <c r="E1556" s="153">
        <f>'2.40-a,b,c,d,e'!E1556</f>
        <v>39031.208333333336</v>
      </c>
      <c r="F1556" s="157">
        <f>'2.40-a,b,c,d,e'!F1556</f>
        <v>59.590000152587798</v>
      </c>
      <c r="G1556" s="157">
        <f>'2.40-a,b,c,d,e'!G1556</f>
        <v>-1569.999694824304</v>
      </c>
      <c r="H1556" s="157">
        <f t="shared" si="168"/>
        <v>6592.6185342460858</v>
      </c>
      <c r="I1556" s="157">
        <f t="shared" si="169"/>
        <v>0</v>
      </c>
      <c r="J1556" s="157">
        <f t="shared" si="170"/>
        <v>6592.6185342460858</v>
      </c>
      <c r="K1556" s="157">
        <f t="shared" si="171"/>
        <v>0</v>
      </c>
      <c r="L1556" s="157">
        <f t="shared" si="172"/>
        <v>6592.6185342460858</v>
      </c>
      <c r="M1556" s="167">
        <f t="shared" si="173"/>
        <v>0</v>
      </c>
      <c r="N1556" s="167">
        <f t="shared" si="174"/>
        <v>0</v>
      </c>
    </row>
    <row r="1557" spans="1:14" ht="15" customHeight="1" x14ac:dyDescent="0.2">
      <c r="A1557" s="152"/>
      <c r="B1557" s="152"/>
      <c r="C1557" s="152"/>
      <c r="D1557" s="152"/>
      <c r="E1557" s="153">
        <f>'2.40-a,b,c,d,e'!E1557</f>
        <v>39034.208333333336</v>
      </c>
      <c r="F1557" s="157">
        <f>'2.40-a,b,c,d,e'!F1557</f>
        <v>58.580001831054602</v>
      </c>
      <c r="G1557" s="157">
        <f>'2.40-a,b,c,d,e'!G1557</f>
        <v>-1009.9983215331961</v>
      </c>
      <c r="H1557" s="157">
        <f t="shared" si="168"/>
        <v>5582.62021271289</v>
      </c>
      <c r="I1557" s="157">
        <f t="shared" si="169"/>
        <v>2579.9980163575001</v>
      </c>
      <c r="J1557" s="157">
        <f t="shared" si="170"/>
        <v>8162.61822907039</v>
      </c>
      <c r="K1557" s="157">
        <f t="shared" si="171"/>
        <v>0</v>
      </c>
      <c r="L1557" s="157">
        <f t="shared" si="172"/>
        <v>8162.61822907039</v>
      </c>
      <c r="M1557" s="167">
        <f t="shared" si="173"/>
        <v>1</v>
      </c>
      <c r="N1557" s="167">
        <f t="shared" si="174"/>
        <v>0</v>
      </c>
    </row>
    <row r="1558" spans="1:14" ht="15" customHeight="1" x14ac:dyDescent="0.2">
      <c r="A1558" s="152"/>
      <c r="B1558" s="152"/>
      <c r="C1558" s="152"/>
      <c r="D1558" s="152"/>
      <c r="E1558" s="153">
        <f>'2.40-a,b,c,d,e'!E1558</f>
        <v>39035.208333333336</v>
      </c>
      <c r="F1558" s="157">
        <f>'2.40-a,b,c,d,e'!F1558</f>
        <v>58.279998779296797</v>
      </c>
      <c r="G1558" s="157">
        <f>'2.40-a,b,c,d,e'!G1558</f>
        <v>-300.00305175780539</v>
      </c>
      <c r="H1558" s="157">
        <f t="shared" si="168"/>
        <v>7862.6151773125848</v>
      </c>
      <c r="I1558" s="157">
        <f t="shared" si="169"/>
        <v>0</v>
      </c>
      <c r="J1558" s="157">
        <f t="shared" si="170"/>
        <v>7862.6151773125848</v>
      </c>
      <c r="K1558" s="157">
        <f t="shared" si="171"/>
        <v>0</v>
      </c>
      <c r="L1558" s="157">
        <f t="shared" si="172"/>
        <v>7862.6151773125848</v>
      </c>
      <c r="M1558" s="167">
        <f t="shared" si="173"/>
        <v>0</v>
      </c>
      <c r="N1558" s="167">
        <f t="shared" si="174"/>
        <v>0</v>
      </c>
    </row>
    <row r="1559" spans="1:14" ht="15" customHeight="1" x14ac:dyDescent="0.2">
      <c r="A1559" s="152"/>
      <c r="B1559" s="152"/>
      <c r="C1559" s="152"/>
      <c r="D1559" s="152"/>
      <c r="E1559" s="153">
        <f>'2.40-a,b,c,d,e'!E1559</f>
        <v>39036.208333333336</v>
      </c>
      <c r="F1559" s="157">
        <f>'2.40-a,b,c,d,e'!F1559</f>
        <v>58.759998321533203</v>
      </c>
      <c r="G1559" s="157">
        <f>'2.40-a,b,c,d,e'!G1559</f>
        <v>479.99954223640628</v>
      </c>
      <c r="H1559" s="157">
        <f t="shared" si="168"/>
        <v>8342.6147195489903</v>
      </c>
      <c r="I1559" s="157">
        <f t="shared" si="169"/>
        <v>0</v>
      </c>
      <c r="J1559" s="157">
        <f t="shared" si="170"/>
        <v>8342.6147195489903</v>
      </c>
      <c r="K1559" s="157">
        <f t="shared" si="171"/>
        <v>179.99649047860021</v>
      </c>
      <c r="L1559" s="157">
        <f t="shared" si="172"/>
        <v>8162.61822907039</v>
      </c>
      <c r="M1559" s="167">
        <f t="shared" si="173"/>
        <v>0</v>
      </c>
      <c r="N1559" s="167">
        <f t="shared" si="174"/>
        <v>0</v>
      </c>
    </row>
    <row r="1560" spans="1:14" ht="15" customHeight="1" x14ac:dyDescent="0.2">
      <c r="A1560" s="152"/>
      <c r="B1560" s="152"/>
      <c r="C1560" s="152"/>
      <c r="D1560" s="152"/>
      <c r="E1560" s="153">
        <f>'2.40-a,b,c,d,e'!E1560</f>
        <v>39037.208333333336</v>
      </c>
      <c r="F1560" s="157">
        <f>'2.40-a,b,c,d,e'!F1560</f>
        <v>56.259998321533203</v>
      </c>
      <c r="G1560" s="157">
        <f>'2.40-a,b,c,d,e'!G1560</f>
        <v>-2500</v>
      </c>
      <c r="H1560" s="157">
        <f t="shared" si="168"/>
        <v>5662.61822907039</v>
      </c>
      <c r="I1560" s="157">
        <f t="shared" si="169"/>
        <v>2500</v>
      </c>
      <c r="J1560" s="157">
        <f t="shared" si="170"/>
        <v>8162.61822907039</v>
      </c>
      <c r="K1560" s="157">
        <f t="shared" si="171"/>
        <v>0</v>
      </c>
      <c r="L1560" s="157">
        <f t="shared" si="172"/>
        <v>8162.61822907039</v>
      </c>
      <c r="M1560" s="167">
        <f t="shared" si="173"/>
        <v>1</v>
      </c>
      <c r="N1560" s="167">
        <f t="shared" si="174"/>
        <v>0</v>
      </c>
    </row>
    <row r="1561" spans="1:14" ht="15" customHeight="1" x14ac:dyDescent="0.2">
      <c r="A1561" s="152"/>
      <c r="B1561" s="152"/>
      <c r="C1561" s="152"/>
      <c r="D1561" s="152"/>
      <c r="E1561" s="153">
        <f>'2.40-a,b,c,d,e'!E1561</f>
        <v>39038.208333333336</v>
      </c>
      <c r="F1561" s="157">
        <f>'2.40-a,b,c,d,e'!F1561</f>
        <v>55.810001373291001</v>
      </c>
      <c r="G1561" s="157">
        <f>'2.40-a,b,c,d,e'!G1561</f>
        <v>-449.99694824220171</v>
      </c>
      <c r="H1561" s="157">
        <f t="shared" si="168"/>
        <v>7712.621280828188</v>
      </c>
      <c r="I1561" s="157">
        <f t="shared" si="169"/>
        <v>0</v>
      </c>
      <c r="J1561" s="157">
        <f t="shared" si="170"/>
        <v>7712.621280828188</v>
      </c>
      <c r="K1561" s="157">
        <f t="shared" si="171"/>
        <v>0</v>
      </c>
      <c r="L1561" s="157">
        <f t="shared" si="172"/>
        <v>7712.621280828188</v>
      </c>
      <c r="M1561" s="167">
        <f t="shared" si="173"/>
        <v>0</v>
      </c>
      <c r="N1561" s="167">
        <f t="shared" si="174"/>
        <v>0</v>
      </c>
    </row>
    <row r="1562" spans="1:14" ht="15" customHeight="1" x14ac:dyDescent="0.2">
      <c r="A1562" s="152"/>
      <c r="B1562" s="152"/>
      <c r="C1562" s="152"/>
      <c r="D1562" s="152"/>
      <c r="E1562" s="153">
        <f>'2.40-a,b,c,d,e'!E1562</f>
        <v>39041.208333333336</v>
      </c>
      <c r="F1562" s="157">
        <f>'2.40-a,b,c,d,e'!F1562</f>
        <v>58.799999237060497</v>
      </c>
      <c r="G1562" s="157">
        <f>'2.40-a,b,c,d,e'!G1562</f>
        <v>2989.9978637694958</v>
      </c>
      <c r="H1562" s="157">
        <f t="shared" si="168"/>
        <v>10702.619144597684</v>
      </c>
      <c r="I1562" s="157">
        <f t="shared" si="169"/>
        <v>0</v>
      </c>
      <c r="J1562" s="157">
        <f t="shared" si="170"/>
        <v>10702.619144597684</v>
      </c>
      <c r="K1562" s="157">
        <f t="shared" si="171"/>
        <v>2540.0009155272937</v>
      </c>
      <c r="L1562" s="157">
        <f t="shared" si="172"/>
        <v>8162.61822907039</v>
      </c>
      <c r="M1562" s="167">
        <f t="shared" si="173"/>
        <v>0</v>
      </c>
      <c r="N1562" s="167">
        <f t="shared" si="174"/>
        <v>0</v>
      </c>
    </row>
    <row r="1563" spans="1:14" ht="15" customHeight="1" x14ac:dyDescent="0.2">
      <c r="A1563" s="152"/>
      <c r="B1563" s="152"/>
      <c r="C1563" s="152"/>
      <c r="D1563" s="152"/>
      <c r="E1563" s="153">
        <f>'2.40-a,b,c,d,e'!E1563</f>
        <v>39042.208333333336</v>
      </c>
      <c r="F1563" s="157">
        <f>'2.40-a,b,c,d,e'!F1563</f>
        <v>60.169998168945298</v>
      </c>
      <c r="G1563" s="157">
        <f>'2.40-a,b,c,d,e'!G1563</f>
        <v>1369.9989318848011</v>
      </c>
      <c r="H1563" s="157">
        <f t="shared" si="168"/>
        <v>9532.6171609551911</v>
      </c>
      <c r="I1563" s="157">
        <f t="shared" si="169"/>
        <v>0</v>
      </c>
      <c r="J1563" s="157">
        <f t="shared" si="170"/>
        <v>9532.6171609551911</v>
      </c>
      <c r="K1563" s="157">
        <f t="shared" si="171"/>
        <v>1369.9989318848011</v>
      </c>
      <c r="L1563" s="157">
        <f t="shared" si="172"/>
        <v>8162.61822907039</v>
      </c>
      <c r="M1563" s="167">
        <f t="shared" si="173"/>
        <v>0</v>
      </c>
      <c r="N1563" s="167">
        <f t="shared" si="174"/>
        <v>0</v>
      </c>
    </row>
    <row r="1564" spans="1:14" ht="15" customHeight="1" x14ac:dyDescent="0.2">
      <c r="A1564" s="152"/>
      <c r="B1564" s="152"/>
      <c r="C1564" s="152"/>
      <c r="D1564" s="152"/>
      <c r="E1564" s="153">
        <f>'2.40-a,b,c,d,e'!E1564</f>
        <v>39043.208333333336</v>
      </c>
      <c r="F1564" s="157">
        <f>'2.40-a,b,c,d,e'!F1564</f>
        <v>59.240001678466797</v>
      </c>
      <c r="G1564" s="157">
        <f>'2.40-a,b,c,d,e'!G1564</f>
        <v>-929.99649047850141</v>
      </c>
      <c r="H1564" s="157">
        <f t="shared" si="168"/>
        <v>7232.621738591889</v>
      </c>
      <c r="I1564" s="157">
        <f t="shared" si="169"/>
        <v>0</v>
      </c>
      <c r="J1564" s="157">
        <f t="shared" si="170"/>
        <v>7232.621738591889</v>
      </c>
      <c r="K1564" s="157">
        <f t="shared" si="171"/>
        <v>0</v>
      </c>
      <c r="L1564" s="157">
        <f t="shared" si="172"/>
        <v>7232.621738591889</v>
      </c>
      <c r="M1564" s="167">
        <f t="shared" si="173"/>
        <v>0</v>
      </c>
      <c r="N1564" s="167">
        <f t="shared" si="174"/>
        <v>0</v>
      </c>
    </row>
    <row r="1565" spans="1:14" ht="15" customHeight="1" x14ac:dyDescent="0.2">
      <c r="A1565" s="152"/>
      <c r="B1565" s="152"/>
      <c r="C1565" s="152"/>
      <c r="D1565" s="152"/>
      <c r="E1565" s="153">
        <f>'2.40-a,b,c,d,e'!E1565</f>
        <v>39048.208333333336</v>
      </c>
      <c r="F1565" s="157">
        <f>'2.40-a,b,c,d,e'!F1565</f>
        <v>60.319999694824197</v>
      </c>
      <c r="G1565" s="157">
        <f>'2.40-a,b,c,d,e'!G1565</f>
        <v>1079.9980163574005</v>
      </c>
      <c r="H1565" s="157">
        <f t="shared" si="168"/>
        <v>8312.6197549492899</v>
      </c>
      <c r="I1565" s="157">
        <f t="shared" si="169"/>
        <v>0</v>
      </c>
      <c r="J1565" s="157">
        <f t="shared" si="170"/>
        <v>8312.6197549492899</v>
      </c>
      <c r="K1565" s="157">
        <f t="shared" si="171"/>
        <v>150.00152587889988</v>
      </c>
      <c r="L1565" s="157">
        <f t="shared" si="172"/>
        <v>8162.61822907039</v>
      </c>
      <c r="M1565" s="167">
        <f t="shared" si="173"/>
        <v>0</v>
      </c>
      <c r="N1565" s="167">
        <f t="shared" si="174"/>
        <v>0</v>
      </c>
    </row>
    <row r="1566" spans="1:14" ht="15" customHeight="1" x14ac:dyDescent="0.2">
      <c r="A1566" s="152"/>
      <c r="B1566" s="152"/>
      <c r="C1566" s="152"/>
      <c r="D1566" s="152"/>
      <c r="E1566" s="153">
        <f>'2.40-a,b,c,d,e'!E1566</f>
        <v>39049.208333333336</v>
      </c>
      <c r="F1566" s="157">
        <f>'2.40-a,b,c,d,e'!F1566</f>
        <v>60.990001678466797</v>
      </c>
      <c r="G1566" s="157">
        <f>'2.40-a,b,c,d,e'!G1566</f>
        <v>670.0019836425995</v>
      </c>
      <c r="H1566" s="157">
        <f t="shared" si="168"/>
        <v>8832.6202127129891</v>
      </c>
      <c r="I1566" s="157">
        <f t="shared" si="169"/>
        <v>0</v>
      </c>
      <c r="J1566" s="157">
        <f t="shared" si="170"/>
        <v>8832.6202127129891</v>
      </c>
      <c r="K1566" s="157">
        <f t="shared" si="171"/>
        <v>670.00198364259904</v>
      </c>
      <c r="L1566" s="157">
        <f t="shared" si="172"/>
        <v>8162.61822907039</v>
      </c>
      <c r="M1566" s="167">
        <f t="shared" si="173"/>
        <v>0</v>
      </c>
      <c r="N1566" s="167">
        <f t="shared" si="174"/>
        <v>0</v>
      </c>
    </row>
    <row r="1567" spans="1:14" ht="15" customHeight="1" x14ac:dyDescent="0.2">
      <c r="A1567" s="152"/>
      <c r="B1567" s="152"/>
      <c r="C1567" s="152"/>
      <c r="D1567" s="152"/>
      <c r="E1567" s="153">
        <f>'2.40-a,b,c,d,e'!E1567</f>
        <v>39050.208333333336</v>
      </c>
      <c r="F1567" s="157">
        <f>'2.40-a,b,c,d,e'!F1567</f>
        <v>62.459999084472599</v>
      </c>
      <c r="G1567" s="157">
        <f>'2.40-a,b,c,d,e'!G1567</f>
        <v>1469.9974060058025</v>
      </c>
      <c r="H1567" s="157">
        <f t="shared" si="168"/>
        <v>9632.6156350761921</v>
      </c>
      <c r="I1567" s="157">
        <f t="shared" si="169"/>
        <v>0</v>
      </c>
      <c r="J1567" s="157">
        <f t="shared" si="170"/>
        <v>9632.6156350761921</v>
      </c>
      <c r="K1567" s="157">
        <f t="shared" si="171"/>
        <v>1469.9974060058021</v>
      </c>
      <c r="L1567" s="157">
        <f t="shared" si="172"/>
        <v>8162.61822907039</v>
      </c>
      <c r="M1567" s="167">
        <f t="shared" si="173"/>
        <v>0</v>
      </c>
      <c r="N1567" s="167">
        <f t="shared" si="174"/>
        <v>0</v>
      </c>
    </row>
    <row r="1568" spans="1:14" ht="15" customHeight="1" x14ac:dyDescent="0.2">
      <c r="A1568" s="152"/>
      <c r="B1568" s="152"/>
      <c r="C1568" s="152"/>
      <c r="D1568" s="152"/>
      <c r="E1568" s="153">
        <f>'2.40-a,b,c,d,e'!E1568</f>
        <v>39051.208333333336</v>
      </c>
      <c r="F1568" s="157">
        <f>'2.40-a,b,c,d,e'!F1568</f>
        <v>63.130001068115199</v>
      </c>
      <c r="G1568" s="157">
        <f>'2.40-a,b,c,d,e'!G1568</f>
        <v>670.0019836425995</v>
      </c>
      <c r="H1568" s="157">
        <f t="shared" si="168"/>
        <v>8832.6202127129891</v>
      </c>
      <c r="I1568" s="157">
        <f t="shared" si="169"/>
        <v>0</v>
      </c>
      <c r="J1568" s="157">
        <f t="shared" si="170"/>
        <v>8832.6202127129891</v>
      </c>
      <c r="K1568" s="157">
        <f t="shared" si="171"/>
        <v>670.00198364259904</v>
      </c>
      <c r="L1568" s="157">
        <f t="shared" si="172"/>
        <v>8162.61822907039</v>
      </c>
      <c r="M1568" s="167">
        <f t="shared" si="173"/>
        <v>0</v>
      </c>
      <c r="N1568" s="167">
        <f t="shared" si="174"/>
        <v>0</v>
      </c>
    </row>
    <row r="1569" spans="1:14" ht="15" customHeight="1" x14ac:dyDescent="0.2">
      <c r="A1569" s="152"/>
      <c r="B1569" s="152"/>
      <c r="C1569" s="152"/>
      <c r="D1569" s="152"/>
      <c r="E1569" s="153">
        <f>'2.40-a,b,c,d,e'!E1569</f>
        <v>39052.208333333336</v>
      </c>
      <c r="F1569" s="157">
        <f>'2.40-a,b,c,d,e'!F1569</f>
        <v>63.430000305175703</v>
      </c>
      <c r="G1569" s="157">
        <f>'2.40-a,b,c,d,e'!G1569</f>
        <v>299.99923706050424</v>
      </c>
      <c r="H1569" s="157">
        <f t="shared" si="168"/>
        <v>8462.6174661308942</v>
      </c>
      <c r="I1569" s="157">
        <f t="shared" si="169"/>
        <v>0</v>
      </c>
      <c r="J1569" s="157">
        <f t="shared" si="170"/>
        <v>8462.6174661308942</v>
      </c>
      <c r="K1569" s="157">
        <f t="shared" si="171"/>
        <v>299.99923706050413</v>
      </c>
      <c r="L1569" s="157">
        <f t="shared" si="172"/>
        <v>8162.61822907039</v>
      </c>
      <c r="M1569" s="167">
        <f t="shared" si="173"/>
        <v>0</v>
      </c>
      <c r="N1569" s="167">
        <f t="shared" si="174"/>
        <v>0</v>
      </c>
    </row>
    <row r="1570" spans="1:14" ht="15" customHeight="1" x14ac:dyDescent="0.2">
      <c r="A1570" s="152"/>
      <c r="B1570" s="152"/>
      <c r="C1570" s="152"/>
      <c r="D1570" s="152"/>
      <c r="E1570" s="153">
        <f>'2.40-a,b,c,d,e'!E1570</f>
        <v>39055.208333333336</v>
      </c>
      <c r="F1570" s="157">
        <f>'2.40-a,b,c,d,e'!F1570</f>
        <v>62.439998626708899</v>
      </c>
      <c r="G1570" s="157">
        <f>'2.40-a,b,c,d,e'!G1570</f>
        <v>-990.00167846680392</v>
      </c>
      <c r="H1570" s="157">
        <f t="shared" si="168"/>
        <v>7172.6165506035859</v>
      </c>
      <c r="I1570" s="157">
        <f t="shared" si="169"/>
        <v>0</v>
      </c>
      <c r="J1570" s="157">
        <f t="shared" si="170"/>
        <v>7172.6165506035859</v>
      </c>
      <c r="K1570" s="157">
        <f t="shared" si="171"/>
        <v>0</v>
      </c>
      <c r="L1570" s="157">
        <f t="shared" si="172"/>
        <v>7172.6165506035859</v>
      </c>
      <c r="M1570" s="167">
        <f t="shared" si="173"/>
        <v>0</v>
      </c>
      <c r="N1570" s="167">
        <f t="shared" si="174"/>
        <v>0</v>
      </c>
    </row>
    <row r="1571" spans="1:14" ht="15" customHeight="1" x14ac:dyDescent="0.2">
      <c r="A1571" s="152"/>
      <c r="B1571" s="152"/>
      <c r="C1571" s="152"/>
      <c r="D1571" s="152"/>
      <c r="E1571" s="153">
        <f>'2.40-a,b,c,d,e'!E1571</f>
        <v>39056.208333333336</v>
      </c>
      <c r="F1571" s="157">
        <f>'2.40-a,b,c,d,e'!F1571</f>
        <v>62.430000305175703</v>
      </c>
      <c r="G1571" s="157">
        <f>'2.40-a,b,c,d,e'!G1571</f>
        <v>-9.9983215331960196</v>
      </c>
      <c r="H1571" s="157">
        <f t="shared" si="168"/>
        <v>7162.61822907039</v>
      </c>
      <c r="I1571" s="157">
        <f t="shared" si="169"/>
        <v>0</v>
      </c>
      <c r="J1571" s="157">
        <f t="shared" si="170"/>
        <v>7162.61822907039</v>
      </c>
      <c r="K1571" s="157">
        <f t="shared" si="171"/>
        <v>0</v>
      </c>
      <c r="L1571" s="157">
        <f t="shared" si="172"/>
        <v>7162.61822907039</v>
      </c>
      <c r="M1571" s="167">
        <f t="shared" si="173"/>
        <v>0</v>
      </c>
      <c r="N1571" s="167">
        <f t="shared" si="174"/>
        <v>0</v>
      </c>
    </row>
    <row r="1572" spans="1:14" ht="15" customHeight="1" x14ac:dyDescent="0.2">
      <c r="A1572" s="152"/>
      <c r="B1572" s="152"/>
      <c r="C1572" s="152"/>
      <c r="D1572" s="152"/>
      <c r="E1572" s="153">
        <f>'2.40-a,b,c,d,e'!E1572</f>
        <v>39057.208333333336</v>
      </c>
      <c r="F1572" s="157">
        <f>'2.40-a,b,c,d,e'!F1572</f>
        <v>62.189998626708899</v>
      </c>
      <c r="G1572" s="157">
        <f>'2.40-a,b,c,d,e'!G1572</f>
        <v>-240.00167846680398</v>
      </c>
      <c r="H1572" s="157">
        <f t="shared" si="168"/>
        <v>6922.6165506035859</v>
      </c>
      <c r="I1572" s="157">
        <f t="shared" si="169"/>
        <v>0</v>
      </c>
      <c r="J1572" s="157">
        <f t="shared" si="170"/>
        <v>6922.6165506035859</v>
      </c>
      <c r="K1572" s="157">
        <f t="shared" si="171"/>
        <v>0</v>
      </c>
      <c r="L1572" s="157">
        <f t="shared" si="172"/>
        <v>6922.6165506035859</v>
      </c>
      <c r="M1572" s="167">
        <f t="shared" si="173"/>
        <v>0</v>
      </c>
      <c r="N1572" s="167">
        <f t="shared" si="174"/>
        <v>0</v>
      </c>
    </row>
    <row r="1573" spans="1:14" ht="15" customHeight="1" x14ac:dyDescent="0.2">
      <c r="A1573" s="152"/>
      <c r="B1573" s="152"/>
      <c r="C1573" s="152"/>
      <c r="D1573" s="152"/>
      <c r="E1573" s="153">
        <f>'2.40-a,b,c,d,e'!E1573</f>
        <v>39058.208333333336</v>
      </c>
      <c r="F1573" s="157">
        <f>'2.40-a,b,c,d,e'!F1573</f>
        <v>62.490001678466797</v>
      </c>
      <c r="G1573" s="157">
        <f>'2.40-a,b,c,d,e'!G1573</f>
        <v>300.00305175789777</v>
      </c>
      <c r="H1573" s="157">
        <f t="shared" si="168"/>
        <v>7222.6196023614839</v>
      </c>
      <c r="I1573" s="157">
        <f t="shared" si="169"/>
        <v>0</v>
      </c>
      <c r="J1573" s="157">
        <f t="shared" si="170"/>
        <v>7222.6196023614839</v>
      </c>
      <c r="K1573" s="157">
        <f t="shared" si="171"/>
        <v>0</v>
      </c>
      <c r="L1573" s="157">
        <f t="shared" si="172"/>
        <v>7222.6196023614839</v>
      </c>
      <c r="M1573" s="167">
        <f t="shared" si="173"/>
        <v>0</v>
      </c>
      <c r="N1573" s="167">
        <f t="shared" si="174"/>
        <v>0</v>
      </c>
    </row>
    <row r="1574" spans="1:14" ht="15" customHeight="1" x14ac:dyDescent="0.2">
      <c r="A1574" s="152"/>
      <c r="B1574" s="152"/>
      <c r="C1574" s="152"/>
      <c r="D1574" s="152"/>
      <c r="E1574" s="153">
        <f>'2.40-a,b,c,d,e'!E1574</f>
        <v>39059.208333333336</v>
      </c>
      <c r="F1574" s="157">
        <f>'2.40-a,b,c,d,e'!F1574</f>
        <v>62.029998779296797</v>
      </c>
      <c r="G1574" s="157">
        <f>'2.40-a,b,c,d,e'!G1574</f>
        <v>-460.00289917000003</v>
      </c>
      <c r="H1574" s="157">
        <f t="shared" si="168"/>
        <v>6762.6167031914838</v>
      </c>
      <c r="I1574" s="157">
        <f t="shared" si="169"/>
        <v>0</v>
      </c>
      <c r="J1574" s="157">
        <f t="shared" si="170"/>
        <v>6762.6167031914838</v>
      </c>
      <c r="K1574" s="157">
        <f t="shared" si="171"/>
        <v>0</v>
      </c>
      <c r="L1574" s="157">
        <f t="shared" si="172"/>
        <v>6762.6167031914838</v>
      </c>
      <c r="M1574" s="167">
        <f t="shared" si="173"/>
        <v>0</v>
      </c>
      <c r="N1574" s="167">
        <f t="shared" si="174"/>
        <v>0</v>
      </c>
    </row>
    <row r="1575" spans="1:14" ht="15" customHeight="1" x14ac:dyDescent="0.2">
      <c r="A1575" s="152"/>
      <c r="B1575" s="152"/>
      <c r="C1575" s="152"/>
      <c r="D1575" s="152"/>
      <c r="E1575" s="153">
        <f>'2.40-a,b,c,d,e'!E1575</f>
        <v>39062.208333333336</v>
      </c>
      <c r="F1575" s="157">
        <f>'2.40-a,b,c,d,e'!F1575</f>
        <v>61.220001220703097</v>
      </c>
      <c r="G1575" s="157">
        <f>'2.40-a,b,c,d,e'!G1575</f>
        <v>-809.99755859370021</v>
      </c>
      <c r="H1575" s="157">
        <f t="shared" si="168"/>
        <v>5952.6191445977838</v>
      </c>
      <c r="I1575" s="157">
        <f t="shared" si="169"/>
        <v>2209.9990844726062</v>
      </c>
      <c r="J1575" s="157">
        <f t="shared" si="170"/>
        <v>8162.61822907039</v>
      </c>
      <c r="K1575" s="157">
        <f t="shared" si="171"/>
        <v>0</v>
      </c>
      <c r="L1575" s="157">
        <f t="shared" si="172"/>
        <v>8162.61822907039</v>
      </c>
      <c r="M1575" s="167">
        <f t="shared" si="173"/>
        <v>1</v>
      </c>
      <c r="N1575" s="167">
        <f t="shared" si="174"/>
        <v>0</v>
      </c>
    </row>
    <row r="1576" spans="1:14" ht="15" customHeight="1" x14ac:dyDescent="0.2">
      <c r="A1576" s="152"/>
      <c r="B1576" s="152"/>
      <c r="C1576" s="152"/>
      <c r="D1576" s="152"/>
      <c r="E1576" s="153">
        <f>'2.40-a,b,c,d,e'!E1576</f>
        <v>39063.208333333336</v>
      </c>
      <c r="F1576" s="157">
        <f>'2.40-a,b,c,d,e'!F1576</f>
        <v>61.020000457763601</v>
      </c>
      <c r="G1576" s="157">
        <f>'2.40-a,b,c,d,e'!G1576</f>
        <v>-200.00076293949576</v>
      </c>
      <c r="H1576" s="157">
        <f t="shared" si="168"/>
        <v>7962.6174661308942</v>
      </c>
      <c r="I1576" s="157">
        <f t="shared" si="169"/>
        <v>0</v>
      </c>
      <c r="J1576" s="157">
        <f t="shared" si="170"/>
        <v>7962.6174661308942</v>
      </c>
      <c r="K1576" s="157">
        <f t="shared" si="171"/>
        <v>0</v>
      </c>
      <c r="L1576" s="157">
        <f t="shared" si="172"/>
        <v>7962.6174661308942</v>
      </c>
      <c r="M1576" s="167">
        <f t="shared" si="173"/>
        <v>0</v>
      </c>
      <c r="N1576" s="167">
        <f t="shared" si="174"/>
        <v>0</v>
      </c>
    </row>
    <row r="1577" spans="1:14" ht="15" customHeight="1" x14ac:dyDescent="0.2">
      <c r="A1577" s="152"/>
      <c r="B1577" s="152"/>
      <c r="C1577" s="152"/>
      <c r="D1577" s="152"/>
      <c r="E1577" s="153">
        <f>'2.40-a,b,c,d,e'!E1577</f>
        <v>39064.208333333336</v>
      </c>
      <c r="F1577" s="157">
        <f>'2.40-a,b,c,d,e'!F1577</f>
        <v>61.369998931884702</v>
      </c>
      <c r="G1577" s="157">
        <f>'2.40-a,b,c,d,e'!G1577</f>
        <v>349.99847412110086</v>
      </c>
      <c r="H1577" s="157">
        <f t="shared" si="168"/>
        <v>8312.6159402519952</v>
      </c>
      <c r="I1577" s="157">
        <f t="shared" si="169"/>
        <v>0</v>
      </c>
      <c r="J1577" s="157">
        <f t="shared" si="170"/>
        <v>8312.6159402519952</v>
      </c>
      <c r="K1577" s="157">
        <f t="shared" si="171"/>
        <v>149.99771118160515</v>
      </c>
      <c r="L1577" s="157">
        <f t="shared" si="172"/>
        <v>8162.61822907039</v>
      </c>
      <c r="M1577" s="167">
        <f t="shared" si="173"/>
        <v>0</v>
      </c>
      <c r="N1577" s="167">
        <f t="shared" si="174"/>
        <v>0</v>
      </c>
    </row>
    <row r="1578" spans="1:14" ht="15" customHeight="1" x14ac:dyDescent="0.2">
      <c r="A1578" s="152"/>
      <c r="B1578" s="152"/>
      <c r="C1578" s="152"/>
      <c r="D1578" s="152"/>
      <c r="E1578" s="153">
        <f>'2.40-a,b,c,d,e'!E1578</f>
        <v>39065.208333333336</v>
      </c>
      <c r="F1578" s="157">
        <f>'2.40-a,b,c,d,e'!F1578</f>
        <v>62.509998321533203</v>
      </c>
      <c r="G1578" s="157">
        <f>'2.40-a,b,c,d,e'!G1578</f>
        <v>1139.9993896485014</v>
      </c>
      <c r="H1578" s="157">
        <f t="shared" si="168"/>
        <v>9302.6176187188921</v>
      </c>
      <c r="I1578" s="157">
        <f t="shared" si="169"/>
        <v>0</v>
      </c>
      <c r="J1578" s="157">
        <f t="shared" si="170"/>
        <v>9302.6176187188921</v>
      </c>
      <c r="K1578" s="157">
        <f t="shared" si="171"/>
        <v>1139.9993896485021</v>
      </c>
      <c r="L1578" s="157">
        <f t="shared" si="172"/>
        <v>8162.61822907039</v>
      </c>
      <c r="M1578" s="167">
        <f t="shared" si="173"/>
        <v>0</v>
      </c>
      <c r="N1578" s="167">
        <f t="shared" si="174"/>
        <v>0</v>
      </c>
    </row>
    <row r="1579" spans="1:14" ht="15" customHeight="1" x14ac:dyDescent="0.2">
      <c r="A1579" s="152"/>
      <c r="B1579" s="152"/>
      <c r="C1579" s="152"/>
      <c r="D1579" s="152"/>
      <c r="E1579" s="153">
        <f>'2.40-a,b,c,d,e'!E1579</f>
        <v>39066.208333333336</v>
      </c>
      <c r="F1579" s="157">
        <f>'2.40-a,b,c,d,e'!F1579</f>
        <v>63.430000305175703</v>
      </c>
      <c r="G1579" s="157">
        <f>'2.40-a,b,c,d,e'!G1579</f>
        <v>920.00198364249991</v>
      </c>
      <c r="H1579" s="157">
        <f t="shared" si="168"/>
        <v>9082.620212712889</v>
      </c>
      <c r="I1579" s="157">
        <f t="shared" si="169"/>
        <v>0</v>
      </c>
      <c r="J1579" s="157">
        <f t="shared" si="170"/>
        <v>9082.620212712889</v>
      </c>
      <c r="K1579" s="157">
        <f t="shared" si="171"/>
        <v>920.001983642499</v>
      </c>
      <c r="L1579" s="157">
        <f t="shared" si="172"/>
        <v>8162.61822907039</v>
      </c>
      <c r="M1579" s="167">
        <f t="shared" si="173"/>
        <v>0</v>
      </c>
      <c r="N1579" s="167">
        <f t="shared" si="174"/>
        <v>0</v>
      </c>
    </row>
    <row r="1580" spans="1:14" ht="15" customHeight="1" x14ac:dyDescent="0.2">
      <c r="A1580" s="152"/>
      <c r="B1580" s="152"/>
      <c r="C1580" s="152"/>
      <c r="D1580" s="152"/>
      <c r="E1580" s="153">
        <f>'2.40-a,b,c,d,e'!E1580</f>
        <v>39069.208333333336</v>
      </c>
      <c r="F1580" s="157">
        <f>'2.40-a,b,c,d,e'!F1580</f>
        <v>62.209999084472599</v>
      </c>
      <c r="G1580" s="157">
        <f>'2.40-a,b,c,d,e'!G1580</f>
        <v>-1220.0012207031036</v>
      </c>
      <c r="H1580" s="157">
        <f t="shared" si="168"/>
        <v>6942.617008367286</v>
      </c>
      <c r="I1580" s="157">
        <f t="shared" si="169"/>
        <v>0</v>
      </c>
      <c r="J1580" s="157">
        <f t="shared" si="170"/>
        <v>6942.617008367286</v>
      </c>
      <c r="K1580" s="157">
        <f t="shared" si="171"/>
        <v>0</v>
      </c>
      <c r="L1580" s="157">
        <f t="shared" si="172"/>
        <v>6942.617008367286</v>
      </c>
      <c r="M1580" s="167">
        <f t="shared" si="173"/>
        <v>0</v>
      </c>
      <c r="N1580" s="167">
        <f t="shared" si="174"/>
        <v>0</v>
      </c>
    </row>
    <row r="1581" spans="1:14" ht="15" customHeight="1" x14ac:dyDescent="0.2">
      <c r="A1581" s="152"/>
      <c r="B1581" s="152"/>
      <c r="C1581" s="152"/>
      <c r="D1581" s="152"/>
      <c r="E1581" s="153">
        <f>'2.40-a,b,c,d,e'!E1581</f>
        <v>39070.208333333336</v>
      </c>
      <c r="F1581" s="157">
        <f>'2.40-a,b,c,d,e'!F1581</f>
        <v>63.150001525878899</v>
      </c>
      <c r="G1581" s="157">
        <f>'2.40-a,b,c,d,e'!G1581</f>
        <v>940.00244140629979</v>
      </c>
      <c r="H1581" s="157">
        <f t="shared" si="168"/>
        <v>7882.619449773586</v>
      </c>
      <c r="I1581" s="157">
        <f t="shared" si="169"/>
        <v>0</v>
      </c>
      <c r="J1581" s="157">
        <f t="shared" si="170"/>
        <v>7882.619449773586</v>
      </c>
      <c r="K1581" s="157">
        <f t="shared" si="171"/>
        <v>0</v>
      </c>
      <c r="L1581" s="157">
        <f t="shared" si="172"/>
        <v>7882.619449773586</v>
      </c>
      <c r="M1581" s="167">
        <f t="shared" si="173"/>
        <v>0</v>
      </c>
      <c r="N1581" s="167">
        <f t="shared" si="174"/>
        <v>0</v>
      </c>
    </row>
    <row r="1582" spans="1:14" ht="15" customHeight="1" x14ac:dyDescent="0.2">
      <c r="A1582" s="152"/>
      <c r="B1582" s="152"/>
      <c r="C1582" s="152"/>
      <c r="D1582" s="152"/>
      <c r="E1582" s="153">
        <f>'2.40-a,b,c,d,e'!E1582</f>
        <v>39071.208333333336</v>
      </c>
      <c r="F1582" s="157">
        <f>'2.40-a,b,c,d,e'!F1582</f>
        <v>63.720001220703097</v>
      </c>
      <c r="G1582" s="157">
        <f>'2.40-a,b,c,d,e'!G1582</f>
        <v>569.99969482419738</v>
      </c>
      <c r="H1582" s="157">
        <f t="shared" si="168"/>
        <v>8452.6191445977838</v>
      </c>
      <c r="I1582" s="157">
        <f t="shared" si="169"/>
        <v>0</v>
      </c>
      <c r="J1582" s="157">
        <f t="shared" si="170"/>
        <v>8452.6191445977838</v>
      </c>
      <c r="K1582" s="157">
        <f t="shared" si="171"/>
        <v>290.00091552739377</v>
      </c>
      <c r="L1582" s="157">
        <f t="shared" si="172"/>
        <v>8162.61822907039</v>
      </c>
      <c r="M1582" s="167">
        <f t="shared" si="173"/>
        <v>0</v>
      </c>
      <c r="N1582" s="167">
        <f t="shared" si="174"/>
        <v>0</v>
      </c>
    </row>
    <row r="1583" spans="1:14" ht="15" customHeight="1" x14ac:dyDescent="0.2">
      <c r="A1583" s="152"/>
      <c r="B1583" s="152"/>
      <c r="C1583" s="152"/>
      <c r="D1583" s="152"/>
      <c r="E1583" s="153">
        <f>'2.40-a,b,c,d,e'!E1583</f>
        <v>39072.208333333336</v>
      </c>
      <c r="F1583" s="157">
        <f>'2.40-a,b,c,d,e'!F1583</f>
        <v>62.659999847412102</v>
      </c>
      <c r="G1583" s="157">
        <f>'2.40-a,b,c,d,e'!G1583</f>
        <v>-1060.0013732909943</v>
      </c>
      <c r="H1583" s="157">
        <f t="shared" si="168"/>
        <v>7102.6168557793953</v>
      </c>
      <c r="I1583" s="157">
        <f t="shared" si="169"/>
        <v>0</v>
      </c>
      <c r="J1583" s="157">
        <f t="shared" si="170"/>
        <v>7102.6168557793953</v>
      </c>
      <c r="K1583" s="157">
        <f t="shared" si="171"/>
        <v>0</v>
      </c>
      <c r="L1583" s="157">
        <f t="shared" si="172"/>
        <v>7102.6168557793953</v>
      </c>
      <c r="M1583" s="167">
        <f t="shared" si="173"/>
        <v>0</v>
      </c>
      <c r="N1583" s="167">
        <f t="shared" si="174"/>
        <v>0</v>
      </c>
    </row>
    <row r="1584" spans="1:14" ht="15" customHeight="1" x14ac:dyDescent="0.2">
      <c r="A1584" s="152"/>
      <c r="B1584" s="152"/>
      <c r="C1584" s="152"/>
      <c r="D1584" s="152"/>
      <c r="E1584" s="153">
        <f>'2.40-a,b,c,d,e'!E1584</f>
        <v>39073.208333333336</v>
      </c>
      <c r="F1584" s="157">
        <f>'2.40-a,b,c,d,e'!F1584</f>
        <v>62.409999847412102</v>
      </c>
      <c r="G1584" s="157">
        <f>'2.40-a,b,c,d,e'!G1584</f>
        <v>-250</v>
      </c>
      <c r="H1584" s="157">
        <f t="shared" si="168"/>
        <v>6852.6168557793953</v>
      </c>
      <c r="I1584" s="157">
        <f t="shared" si="169"/>
        <v>0</v>
      </c>
      <c r="J1584" s="157">
        <f t="shared" si="170"/>
        <v>6852.6168557793953</v>
      </c>
      <c r="K1584" s="157">
        <f t="shared" si="171"/>
        <v>0</v>
      </c>
      <c r="L1584" s="157">
        <f t="shared" si="172"/>
        <v>6852.6168557793953</v>
      </c>
      <c r="M1584" s="167">
        <f t="shared" si="173"/>
        <v>0</v>
      </c>
      <c r="N1584" s="167">
        <f t="shared" si="174"/>
        <v>0</v>
      </c>
    </row>
    <row r="1585" spans="1:14" ht="15" customHeight="1" x14ac:dyDescent="0.2">
      <c r="A1585" s="152"/>
      <c r="B1585" s="152"/>
      <c r="C1585" s="152"/>
      <c r="D1585" s="152"/>
      <c r="E1585" s="153">
        <f>'2.40-a,b,c,d,e'!E1585</f>
        <v>39077.208333333336</v>
      </c>
      <c r="F1585" s="157">
        <f>'2.40-a,b,c,d,e'!F1585</f>
        <v>61.099998474121001</v>
      </c>
      <c r="G1585" s="157">
        <f>'2.40-a,b,c,d,e'!G1585</f>
        <v>-1310.0013732911009</v>
      </c>
      <c r="H1585" s="157">
        <f t="shared" si="168"/>
        <v>5542.6154824882942</v>
      </c>
      <c r="I1585" s="157">
        <f t="shared" si="169"/>
        <v>2620.0027465820958</v>
      </c>
      <c r="J1585" s="157">
        <f t="shared" si="170"/>
        <v>8162.61822907039</v>
      </c>
      <c r="K1585" s="157">
        <f t="shared" si="171"/>
        <v>0</v>
      </c>
      <c r="L1585" s="157">
        <f t="shared" si="172"/>
        <v>8162.61822907039</v>
      </c>
      <c r="M1585" s="167">
        <f t="shared" si="173"/>
        <v>1</v>
      </c>
      <c r="N1585" s="167">
        <f t="shared" si="174"/>
        <v>0</v>
      </c>
    </row>
    <row r="1586" spans="1:14" ht="15" customHeight="1" x14ac:dyDescent="0.2">
      <c r="A1586" s="152"/>
      <c r="B1586" s="152"/>
      <c r="C1586" s="152"/>
      <c r="D1586" s="152"/>
      <c r="E1586" s="153">
        <f>'2.40-a,b,c,d,e'!E1586</f>
        <v>39078.208333333336</v>
      </c>
      <c r="F1586" s="157">
        <f>'2.40-a,b,c,d,e'!F1586</f>
        <v>60.340000152587798</v>
      </c>
      <c r="G1586" s="157">
        <f>'2.40-a,b,c,d,e'!G1586</f>
        <v>-759.99832153320313</v>
      </c>
      <c r="H1586" s="157">
        <f t="shared" si="168"/>
        <v>7402.6199075371869</v>
      </c>
      <c r="I1586" s="157">
        <f t="shared" si="169"/>
        <v>0</v>
      </c>
      <c r="J1586" s="157">
        <f t="shared" si="170"/>
        <v>7402.6199075371869</v>
      </c>
      <c r="K1586" s="157">
        <f t="shared" si="171"/>
        <v>0</v>
      </c>
      <c r="L1586" s="157">
        <f t="shared" si="172"/>
        <v>7402.6199075371869</v>
      </c>
      <c r="M1586" s="167">
        <f t="shared" si="173"/>
        <v>0</v>
      </c>
      <c r="N1586" s="167">
        <f t="shared" si="174"/>
        <v>0</v>
      </c>
    </row>
    <row r="1587" spans="1:14" ht="15" customHeight="1" x14ac:dyDescent="0.2">
      <c r="A1587" s="152"/>
      <c r="B1587" s="152"/>
      <c r="C1587" s="152"/>
      <c r="D1587" s="152"/>
      <c r="E1587" s="153">
        <f>'2.40-a,b,c,d,e'!E1587</f>
        <v>39079.208333333336</v>
      </c>
      <c r="F1587" s="157">
        <f>'2.40-a,b,c,d,e'!F1587</f>
        <v>60.529998779296797</v>
      </c>
      <c r="G1587" s="157">
        <f>'2.40-a,b,c,d,e'!G1587</f>
        <v>189.99862670899859</v>
      </c>
      <c r="H1587" s="157">
        <f t="shared" si="168"/>
        <v>7592.6185342461858</v>
      </c>
      <c r="I1587" s="157">
        <f t="shared" si="169"/>
        <v>0</v>
      </c>
      <c r="J1587" s="157">
        <f t="shared" si="170"/>
        <v>7592.6185342461858</v>
      </c>
      <c r="K1587" s="157">
        <f t="shared" si="171"/>
        <v>0</v>
      </c>
      <c r="L1587" s="157">
        <f t="shared" si="172"/>
        <v>7592.6185342461858</v>
      </c>
      <c r="M1587" s="167">
        <f t="shared" si="173"/>
        <v>0</v>
      </c>
      <c r="N1587" s="167">
        <f t="shared" si="174"/>
        <v>0</v>
      </c>
    </row>
    <row r="1588" spans="1:14" ht="15" customHeight="1" x14ac:dyDescent="0.2">
      <c r="A1588" s="152"/>
      <c r="B1588" s="152"/>
      <c r="C1588" s="152"/>
      <c r="D1588" s="152"/>
      <c r="E1588" s="153">
        <f>'2.40-a,b,c,d,e'!E1588</f>
        <v>39080.208333333336</v>
      </c>
      <c r="F1588" s="157">
        <f>'2.40-a,b,c,d,e'!F1588</f>
        <v>61.049999237060497</v>
      </c>
      <c r="G1588" s="157">
        <f>'2.40-a,b,c,d,e'!G1588</f>
        <v>520.0004577637003</v>
      </c>
      <c r="H1588" s="157">
        <f t="shared" si="168"/>
        <v>8112.6189920098859</v>
      </c>
      <c r="I1588" s="157">
        <f t="shared" si="169"/>
        <v>0</v>
      </c>
      <c r="J1588" s="157">
        <f t="shared" si="170"/>
        <v>8112.6189920098859</v>
      </c>
      <c r="K1588" s="157">
        <f t="shared" si="171"/>
        <v>0</v>
      </c>
      <c r="L1588" s="157">
        <f t="shared" si="172"/>
        <v>8112.6189920098859</v>
      </c>
      <c r="M1588" s="167">
        <f t="shared" si="173"/>
        <v>0</v>
      </c>
      <c r="N1588" s="167">
        <f t="shared" si="174"/>
        <v>0</v>
      </c>
    </row>
    <row r="1589" spans="1:14" ht="15" customHeight="1" x14ac:dyDescent="0.2">
      <c r="A1589" s="152"/>
      <c r="B1589" s="152"/>
      <c r="C1589" s="152"/>
      <c r="D1589" s="152"/>
      <c r="E1589" s="153">
        <f>'2.40-a,b,c,d,e'!E1589</f>
        <v>39084.208333333336</v>
      </c>
      <c r="F1589" s="157">
        <f>'2.40-a,b,c,d,e'!F1589</f>
        <v>61.049999237060497</v>
      </c>
      <c r="G1589" s="157">
        <f>'2.40-a,b,c,d,e'!G1589</f>
        <v>0</v>
      </c>
      <c r="H1589" s="157">
        <f t="shared" si="168"/>
        <v>8112.6189920098859</v>
      </c>
      <c r="I1589" s="157">
        <f t="shared" si="169"/>
        <v>0</v>
      </c>
      <c r="J1589" s="157">
        <f t="shared" si="170"/>
        <v>8112.6189920098859</v>
      </c>
      <c r="K1589" s="157">
        <f t="shared" si="171"/>
        <v>0</v>
      </c>
      <c r="L1589" s="157">
        <f t="shared" si="172"/>
        <v>8112.6189920098859</v>
      </c>
      <c r="M1589" s="167">
        <f t="shared" si="173"/>
        <v>0</v>
      </c>
      <c r="N1589" s="167">
        <f t="shared" si="174"/>
        <v>0</v>
      </c>
    </row>
    <row r="1590" spans="1:14" ht="15" customHeight="1" x14ac:dyDescent="0.2">
      <c r="A1590" s="152"/>
      <c r="B1590" s="152"/>
      <c r="C1590" s="152"/>
      <c r="D1590" s="152"/>
      <c r="E1590" s="153">
        <f>'2.40-a,b,c,d,e'!E1590</f>
        <v>39085.208333333336</v>
      </c>
      <c r="F1590" s="157">
        <f>'2.40-a,b,c,d,e'!F1590</f>
        <v>58.319999694824197</v>
      </c>
      <c r="G1590" s="157">
        <f>'2.40-a,b,c,d,e'!G1590</f>
        <v>-2729.9995422362999</v>
      </c>
      <c r="H1590" s="157">
        <f t="shared" si="168"/>
        <v>5382.619449773586</v>
      </c>
      <c r="I1590" s="157">
        <f t="shared" si="169"/>
        <v>2779.9987792968041</v>
      </c>
      <c r="J1590" s="157">
        <f t="shared" si="170"/>
        <v>8162.61822907039</v>
      </c>
      <c r="K1590" s="157">
        <f t="shared" si="171"/>
        <v>0</v>
      </c>
      <c r="L1590" s="157">
        <f t="shared" si="172"/>
        <v>8162.61822907039</v>
      </c>
      <c r="M1590" s="167">
        <f t="shared" si="173"/>
        <v>1</v>
      </c>
      <c r="N1590" s="167">
        <f t="shared" si="174"/>
        <v>0</v>
      </c>
    </row>
    <row r="1591" spans="1:14" ht="15" customHeight="1" x14ac:dyDescent="0.2">
      <c r="A1591" s="152"/>
      <c r="B1591" s="152"/>
      <c r="C1591" s="152"/>
      <c r="D1591" s="152"/>
      <c r="E1591" s="153">
        <f>'2.40-a,b,c,d,e'!E1591</f>
        <v>39086.208333333336</v>
      </c>
      <c r="F1591" s="157">
        <f>'2.40-a,b,c,d,e'!F1591</f>
        <v>55.590000152587798</v>
      </c>
      <c r="G1591" s="157">
        <f>'2.40-a,b,c,d,e'!G1591</f>
        <v>-2729.9995422363991</v>
      </c>
      <c r="H1591" s="157">
        <f t="shared" si="168"/>
        <v>5432.618686833991</v>
      </c>
      <c r="I1591" s="157">
        <f t="shared" si="169"/>
        <v>2729.9995422363991</v>
      </c>
      <c r="J1591" s="157">
        <f t="shared" si="170"/>
        <v>8162.61822907039</v>
      </c>
      <c r="K1591" s="157">
        <f t="shared" si="171"/>
        <v>0</v>
      </c>
      <c r="L1591" s="157">
        <f t="shared" si="172"/>
        <v>8162.61822907039</v>
      </c>
      <c r="M1591" s="167">
        <f t="shared" si="173"/>
        <v>1</v>
      </c>
      <c r="N1591" s="167">
        <f t="shared" si="174"/>
        <v>0</v>
      </c>
    </row>
    <row r="1592" spans="1:14" ht="15" customHeight="1" x14ac:dyDescent="0.2">
      <c r="A1592" s="152"/>
      <c r="B1592" s="152"/>
      <c r="C1592" s="152"/>
      <c r="D1592" s="152"/>
      <c r="E1592" s="153">
        <f>'2.40-a,b,c,d,e'!E1592</f>
        <v>39087.208333333336</v>
      </c>
      <c r="F1592" s="157">
        <f>'2.40-a,b,c,d,e'!F1592</f>
        <v>56.310001373291001</v>
      </c>
      <c r="G1592" s="157">
        <f>'2.40-a,b,c,d,e'!G1592</f>
        <v>720.00122070320322</v>
      </c>
      <c r="H1592" s="157">
        <f t="shared" si="168"/>
        <v>8882.6194497735924</v>
      </c>
      <c r="I1592" s="157">
        <f t="shared" si="169"/>
        <v>0</v>
      </c>
      <c r="J1592" s="157">
        <f t="shared" si="170"/>
        <v>8882.6194497735924</v>
      </c>
      <c r="K1592" s="157">
        <f t="shared" si="171"/>
        <v>720.00122070320231</v>
      </c>
      <c r="L1592" s="157">
        <f t="shared" si="172"/>
        <v>8162.61822907039</v>
      </c>
      <c r="M1592" s="167">
        <f t="shared" si="173"/>
        <v>0</v>
      </c>
      <c r="N1592" s="167">
        <f t="shared" si="174"/>
        <v>0</v>
      </c>
    </row>
    <row r="1593" spans="1:14" ht="15" customHeight="1" x14ac:dyDescent="0.2">
      <c r="A1593" s="152"/>
      <c r="B1593" s="152"/>
      <c r="C1593" s="152"/>
      <c r="D1593" s="152"/>
      <c r="E1593" s="153">
        <f>'2.40-a,b,c,d,e'!E1593</f>
        <v>39090.208333333336</v>
      </c>
      <c r="F1593" s="157">
        <f>'2.40-a,b,c,d,e'!F1593</f>
        <v>56.090000152587798</v>
      </c>
      <c r="G1593" s="157">
        <f>'2.40-a,b,c,d,e'!G1593</f>
        <v>-220.00122070320316</v>
      </c>
      <c r="H1593" s="157">
        <f t="shared" si="168"/>
        <v>7942.6170083671868</v>
      </c>
      <c r="I1593" s="157">
        <f t="shared" si="169"/>
        <v>0</v>
      </c>
      <c r="J1593" s="157">
        <f t="shared" si="170"/>
        <v>7942.6170083671868</v>
      </c>
      <c r="K1593" s="157">
        <f t="shared" si="171"/>
        <v>0</v>
      </c>
      <c r="L1593" s="157">
        <f t="shared" si="172"/>
        <v>7942.6170083671868</v>
      </c>
      <c r="M1593" s="167">
        <f t="shared" si="173"/>
        <v>0</v>
      </c>
      <c r="N1593" s="167">
        <f t="shared" si="174"/>
        <v>0</v>
      </c>
    </row>
    <row r="1594" spans="1:14" ht="15" customHeight="1" x14ac:dyDescent="0.2">
      <c r="A1594" s="152"/>
      <c r="B1594" s="152"/>
      <c r="C1594" s="152"/>
      <c r="D1594" s="152"/>
      <c r="E1594" s="153">
        <f>'2.40-a,b,c,d,e'!E1594</f>
        <v>39091.208333333336</v>
      </c>
      <c r="F1594" s="157">
        <f>'2.40-a,b,c,d,e'!F1594</f>
        <v>55.639999389648402</v>
      </c>
      <c r="G1594" s="157">
        <f>'2.40-a,b,c,d,e'!G1594</f>
        <v>-450.00076293939628</v>
      </c>
      <c r="H1594" s="157">
        <f t="shared" si="168"/>
        <v>7492.616245427791</v>
      </c>
      <c r="I1594" s="157">
        <f t="shared" si="169"/>
        <v>0</v>
      </c>
      <c r="J1594" s="157">
        <f t="shared" si="170"/>
        <v>7492.616245427791</v>
      </c>
      <c r="K1594" s="157">
        <f t="shared" si="171"/>
        <v>0</v>
      </c>
      <c r="L1594" s="157">
        <f t="shared" si="172"/>
        <v>7492.616245427791</v>
      </c>
      <c r="M1594" s="167">
        <f t="shared" si="173"/>
        <v>0</v>
      </c>
      <c r="N1594" s="167">
        <f t="shared" si="174"/>
        <v>0</v>
      </c>
    </row>
    <row r="1595" spans="1:14" ht="15" customHeight="1" x14ac:dyDescent="0.2">
      <c r="A1595" s="152"/>
      <c r="B1595" s="152"/>
      <c r="C1595" s="152"/>
      <c r="D1595" s="152"/>
      <c r="E1595" s="153">
        <f>'2.40-a,b,c,d,e'!E1595</f>
        <v>39092.208333333336</v>
      </c>
      <c r="F1595" s="157">
        <f>'2.40-a,b,c,d,e'!F1595</f>
        <v>54.020000457763601</v>
      </c>
      <c r="G1595" s="157">
        <f>'2.40-a,b,c,d,e'!G1595</f>
        <v>-1619.9989318848011</v>
      </c>
      <c r="H1595" s="157">
        <f t="shared" si="168"/>
        <v>5872.6173135429899</v>
      </c>
      <c r="I1595" s="157">
        <f t="shared" si="169"/>
        <v>2290.0009155274001</v>
      </c>
      <c r="J1595" s="157">
        <f t="shared" si="170"/>
        <v>8162.61822907039</v>
      </c>
      <c r="K1595" s="157">
        <f t="shared" si="171"/>
        <v>0</v>
      </c>
      <c r="L1595" s="157">
        <f t="shared" si="172"/>
        <v>8162.61822907039</v>
      </c>
      <c r="M1595" s="167">
        <f t="shared" si="173"/>
        <v>1</v>
      </c>
      <c r="N1595" s="167">
        <f t="shared" si="174"/>
        <v>0</v>
      </c>
    </row>
    <row r="1596" spans="1:14" ht="15" customHeight="1" x14ac:dyDescent="0.2">
      <c r="A1596" s="152"/>
      <c r="B1596" s="152"/>
      <c r="C1596" s="152"/>
      <c r="D1596" s="152"/>
      <c r="E1596" s="153">
        <f>'2.40-a,b,c,d,e'!E1596</f>
        <v>39093.208333333336</v>
      </c>
      <c r="F1596" s="157">
        <f>'2.40-a,b,c,d,e'!F1596</f>
        <v>51.880001068115199</v>
      </c>
      <c r="G1596" s="157">
        <f>'2.40-a,b,c,d,e'!G1596</f>
        <v>-2139.999389648402</v>
      </c>
      <c r="H1596" s="157">
        <f t="shared" si="168"/>
        <v>6022.618839421988</v>
      </c>
      <c r="I1596" s="157">
        <f t="shared" si="169"/>
        <v>2139.999389648402</v>
      </c>
      <c r="J1596" s="157">
        <f t="shared" si="170"/>
        <v>8162.61822907039</v>
      </c>
      <c r="K1596" s="157">
        <f t="shared" si="171"/>
        <v>0</v>
      </c>
      <c r="L1596" s="157">
        <f t="shared" si="172"/>
        <v>8162.61822907039</v>
      </c>
      <c r="M1596" s="167">
        <f t="shared" si="173"/>
        <v>1</v>
      </c>
      <c r="N1596" s="167">
        <f t="shared" si="174"/>
        <v>0</v>
      </c>
    </row>
    <row r="1597" spans="1:14" ht="15" customHeight="1" x14ac:dyDescent="0.2">
      <c r="A1597" s="152"/>
      <c r="B1597" s="152"/>
      <c r="C1597" s="152"/>
      <c r="D1597" s="152"/>
      <c r="E1597" s="153">
        <f>'2.40-a,b,c,d,e'!E1597</f>
        <v>39094.208333333336</v>
      </c>
      <c r="F1597" s="157">
        <f>'2.40-a,b,c,d,e'!F1597</f>
        <v>52.990001678466797</v>
      </c>
      <c r="G1597" s="157">
        <f>'2.40-a,b,c,d,e'!G1597</f>
        <v>1110.000610351598</v>
      </c>
      <c r="H1597" s="157">
        <f t="shared" si="168"/>
        <v>9272.618839421988</v>
      </c>
      <c r="I1597" s="157">
        <f t="shared" si="169"/>
        <v>0</v>
      </c>
      <c r="J1597" s="157">
        <f t="shared" si="170"/>
        <v>9272.618839421988</v>
      </c>
      <c r="K1597" s="157">
        <f t="shared" si="171"/>
        <v>1110.000610351598</v>
      </c>
      <c r="L1597" s="157">
        <f t="shared" si="172"/>
        <v>8162.61822907039</v>
      </c>
      <c r="M1597" s="167">
        <f t="shared" si="173"/>
        <v>0</v>
      </c>
      <c r="N1597" s="167">
        <f t="shared" si="174"/>
        <v>0</v>
      </c>
    </row>
    <row r="1598" spans="1:14" ht="15" customHeight="1" x14ac:dyDescent="0.2">
      <c r="A1598" s="152"/>
      <c r="B1598" s="152"/>
      <c r="C1598" s="152"/>
      <c r="D1598" s="152"/>
      <c r="E1598" s="153">
        <f>'2.40-a,b,c,d,e'!E1598</f>
        <v>39098.208333333336</v>
      </c>
      <c r="F1598" s="157">
        <f>'2.40-a,b,c,d,e'!F1598</f>
        <v>51.209999084472599</v>
      </c>
      <c r="G1598" s="157">
        <f>'2.40-a,b,c,d,e'!G1598</f>
        <v>-1780.0025939941975</v>
      </c>
      <c r="H1598" s="157">
        <f t="shared" si="168"/>
        <v>6382.6156350761921</v>
      </c>
      <c r="I1598" s="157">
        <f t="shared" si="169"/>
        <v>0</v>
      </c>
      <c r="J1598" s="157">
        <f t="shared" si="170"/>
        <v>6382.6156350761921</v>
      </c>
      <c r="K1598" s="157">
        <f t="shared" si="171"/>
        <v>0</v>
      </c>
      <c r="L1598" s="157">
        <f t="shared" si="172"/>
        <v>6382.6156350761921</v>
      </c>
      <c r="M1598" s="167">
        <f t="shared" si="173"/>
        <v>0</v>
      </c>
      <c r="N1598" s="167">
        <f t="shared" si="174"/>
        <v>0</v>
      </c>
    </row>
    <row r="1599" spans="1:14" ht="15" customHeight="1" x14ac:dyDescent="0.2">
      <c r="A1599" s="152"/>
      <c r="B1599" s="152"/>
      <c r="C1599" s="152"/>
      <c r="D1599" s="152"/>
      <c r="E1599" s="153">
        <f>'2.40-a,b,c,d,e'!E1599</f>
        <v>39099.208333333336</v>
      </c>
      <c r="F1599" s="157">
        <f>'2.40-a,b,c,d,e'!F1599</f>
        <v>52.240001678466797</v>
      </c>
      <c r="G1599" s="157">
        <f>'2.40-a,b,c,d,e'!G1599</f>
        <v>1030.0025939941975</v>
      </c>
      <c r="H1599" s="157">
        <f t="shared" si="168"/>
        <v>7412.6182290703891</v>
      </c>
      <c r="I1599" s="157">
        <f t="shared" si="169"/>
        <v>0</v>
      </c>
      <c r="J1599" s="157">
        <f t="shared" si="170"/>
        <v>7412.6182290703891</v>
      </c>
      <c r="K1599" s="157">
        <f t="shared" si="171"/>
        <v>0</v>
      </c>
      <c r="L1599" s="157">
        <f t="shared" si="172"/>
        <v>7412.6182290703891</v>
      </c>
      <c r="M1599" s="167">
        <f t="shared" si="173"/>
        <v>0</v>
      </c>
      <c r="N1599" s="167">
        <f t="shared" si="174"/>
        <v>0</v>
      </c>
    </row>
    <row r="1600" spans="1:14" ht="15" customHeight="1" x14ac:dyDescent="0.2">
      <c r="A1600" s="152"/>
      <c r="B1600" s="152"/>
      <c r="C1600" s="152"/>
      <c r="D1600" s="152"/>
      <c r="E1600" s="153">
        <f>'2.40-a,b,c,d,e'!E1600</f>
        <v>39100.208333333336</v>
      </c>
      <c r="F1600" s="157">
        <f>'2.40-a,b,c,d,e'!F1600</f>
        <v>50.4799995422363</v>
      </c>
      <c r="G1600" s="157">
        <f>'2.40-a,b,c,d,e'!G1600</f>
        <v>-1760.0021362304972</v>
      </c>
      <c r="H1600" s="157">
        <f t="shared" si="168"/>
        <v>5652.6160928398922</v>
      </c>
      <c r="I1600" s="157">
        <f t="shared" si="169"/>
        <v>2510.0021362304979</v>
      </c>
      <c r="J1600" s="157">
        <f t="shared" si="170"/>
        <v>8162.61822907039</v>
      </c>
      <c r="K1600" s="157">
        <f t="shared" si="171"/>
        <v>0</v>
      </c>
      <c r="L1600" s="157">
        <f t="shared" si="172"/>
        <v>8162.61822907039</v>
      </c>
      <c r="M1600" s="167">
        <f t="shared" si="173"/>
        <v>1</v>
      </c>
      <c r="N1600" s="167">
        <f t="shared" si="174"/>
        <v>0</v>
      </c>
    </row>
    <row r="1601" spans="1:14" ht="15" customHeight="1" x14ac:dyDescent="0.2">
      <c r="A1601" s="152"/>
      <c r="B1601" s="152"/>
      <c r="C1601" s="152"/>
      <c r="D1601" s="152"/>
      <c r="E1601" s="153">
        <f>'2.40-a,b,c,d,e'!E1601</f>
        <v>39101.208333333336</v>
      </c>
      <c r="F1601" s="157">
        <f>'2.40-a,b,c,d,e'!F1601</f>
        <v>51.990001678466797</v>
      </c>
      <c r="G1601" s="157">
        <f>'2.40-a,b,c,d,e'!G1601</f>
        <v>1510.0021362304972</v>
      </c>
      <c r="H1601" s="157">
        <f t="shared" si="168"/>
        <v>9672.620365300887</v>
      </c>
      <c r="I1601" s="157">
        <f t="shared" si="169"/>
        <v>0</v>
      </c>
      <c r="J1601" s="157">
        <f t="shared" si="170"/>
        <v>9672.620365300887</v>
      </c>
      <c r="K1601" s="157">
        <f t="shared" si="171"/>
        <v>1510.0021362304969</v>
      </c>
      <c r="L1601" s="157">
        <f t="shared" si="172"/>
        <v>8162.61822907039</v>
      </c>
      <c r="M1601" s="167">
        <f t="shared" si="173"/>
        <v>0</v>
      </c>
      <c r="N1601" s="167">
        <f t="shared" si="174"/>
        <v>0</v>
      </c>
    </row>
    <row r="1602" spans="1:14" ht="15" customHeight="1" x14ac:dyDescent="0.2">
      <c r="A1602" s="152"/>
      <c r="B1602" s="152"/>
      <c r="C1602" s="152"/>
      <c r="D1602" s="152"/>
      <c r="E1602" s="153">
        <f>'2.40-a,b,c,d,e'!E1602</f>
        <v>39104.208333333336</v>
      </c>
      <c r="F1602" s="157">
        <f>'2.40-a,b,c,d,e'!F1602</f>
        <v>51.130001068115199</v>
      </c>
      <c r="G1602" s="157">
        <f>'2.40-a,b,c,d,e'!G1602</f>
        <v>-860.00061035159797</v>
      </c>
      <c r="H1602" s="157">
        <f t="shared" si="168"/>
        <v>7302.6176187187921</v>
      </c>
      <c r="I1602" s="157">
        <f t="shared" si="169"/>
        <v>0</v>
      </c>
      <c r="J1602" s="157">
        <f t="shared" si="170"/>
        <v>7302.6176187187921</v>
      </c>
      <c r="K1602" s="157">
        <f t="shared" si="171"/>
        <v>0</v>
      </c>
      <c r="L1602" s="157">
        <f t="shared" si="172"/>
        <v>7302.6176187187921</v>
      </c>
      <c r="M1602" s="167">
        <f t="shared" si="173"/>
        <v>0</v>
      </c>
      <c r="N1602" s="167">
        <f t="shared" si="174"/>
        <v>0</v>
      </c>
    </row>
    <row r="1603" spans="1:14" ht="15" customHeight="1" x14ac:dyDescent="0.2">
      <c r="A1603" s="152"/>
      <c r="B1603" s="152"/>
      <c r="C1603" s="152"/>
      <c r="D1603" s="152"/>
      <c r="E1603" s="153">
        <f>'2.40-a,b,c,d,e'!E1603</f>
        <v>39105.208333333336</v>
      </c>
      <c r="F1603" s="157">
        <f>'2.40-a,b,c,d,e'!F1603</f>
        <v>55.040000915527301</v>
      </c>
      <c r="G1603" s="157">
        <f>'2.40-a,b,c,d,e'!G1603</f>
        <v>3909.9998474121021</v>
      </c>
      <c r="H1603" s="157">
        <f t="shared" si="168"/>
        <v>11212.617466130894</v>
      </c>
      <c r="I1603" s="157">
        <f t="shared" si="169"/>
        <v>0</v>
      </c>
      <c r="J1603" s="157">
        <f t="shared" si="170"/>
        <v>11212.617466130894</v>
      </c>
      <c r="K1603" s="157">
        <f t="shared" si="171"/>
        <v>3049.9992370605041</v>
      </c>
      <c r="L1603" s="157">
        <f t="shared" si="172"/>
        <v>8162.61822907039</v>
      </c>
      <c r="M1603" s="167">
        <f t="shared" si="173"/>
        <v>0</v>
      </c>
      <c r="N1603" s="167">
        <f t="shared" si="174"/>
        <v>0</v>
      </c>
    </row>
    <row r="1604" spans="1:14" ht="15" customHeight="1" x14ac:dyDescent="0.2">
      <c r="A1604" s="152"/>
      <c r="B1604" s="152"/>
      <c r="C1604" s="152"/>
      <c r="D1604" s="152"/>
      <c r="E1604" s="153">
        <f>'2.40-a,b,c,d,e'!E1604</f>
        <v>39106.208333333336</v>
      </c>
      <c r="F1604" s="157">
        <f>'2.40-a,b,c,d,e'!F1604</f>
        <v>55.369998931884702</v>
      </c>
      <c r="G1604" s="157">
        <f>'2.40-a,b,c,d,e'!G1604</f>
        <v>329.99801635740056</v>
      </c>
      <c r="H1604" s="157">
        <f t="shared" ref="H1604:H1667" si="175">L1603+G1604</f>
        <v>8492.616245427791</v>
      </c>
      <c r="I1604" s="157">
        <f t="shared" ref="I1604:I1667" si="176">IF(H1604&lt;$B$13,$B$14-H1604,0)</f>
        <v>0</v>
      </c>
      <c r="J1604" s="157">
        <f t="shared" ref="J1604:J1667" si="177">H1604+I1604</f>
        <v>8492.616245427791</v>
      </c>
      <c r="K1604" s="157">
        <f t="shared" ref="K1604:K1667" si="178">MAX(J1604-$B$14,0)</f>
        <v>329.99801635740096</v>
      </c>
      <c r="L1604" s="157">
        <f t="shared" ref="L1604:L1667" si="179">J1604-K1604</f>
        <v>8162.61822907039</v>
      </c>
      <c r="M1604" s="167">
        <f t="shared" ref="M1604:M1667" si="180">IF(I1604&gt;0,1,0)</f>
        <v>0</v>
      </c>
      <c r="N1604" s="167">
        <f t="shared" ref="N1604:N1667" si="181">IF(H1604&lt;0,1,0)</f>
        <v>0</v>
      </c>
    </row>
    <row r="1605" spans="1:14" ht="15" customHeight="1" x14ac:dyDescent="0.2">
      <c r="A1605" s="152"/>
      <c r="B1605" s="152"/>
      <c r="C1605" s="152"/>
      <c r="D1605" s="152"/>
      <c r="E1605" s="153">
        <f>'2.40-a,b,c,d,e'!E1605</f>
        <v>39107.208333333336</v>
      </c>
      <c r="F1605" s="157">
        <f>'2.40-a,b,c,d,e'!F1605</f>
        <v>54.2299995422363</v>
      </c>
      <c r="G1605" s="157">
        <f>'2.40-a,b,c,d,e'!G1605</f>
        <v>-1139.999389648402</v>
      </c>
      <c r="H1605" s="157">
        <f t="shared" si="175"/>
        <v>7022.618839421988</v>
      </c>
      <c r="I1605" s="157">
        <f t="shared" si="176"/>
        <v>0</v>
      </c>
      <c r="J1605" s="157">
        <f t="shared" si="177"/>
        <v>7022.618839421988</v>
      </c>
      <c r="K1605" s="157">
        <f t="shared" si="178"/>
        <v>0</v>
      </c>
      <c r="L1605" s="157">
        <f t="shared" si="179"/>
        <v>7022.618839421988</v>
      </c>
      <c r="M1605" s="167">
        <f t="shared" si="180"/>
        <v>0</v>
      </c>
      <c r="N1605" s="167">
        <f t="shared" si="181"/>
        <v>0</v>
      </c>
    </row>
    <row r="1606" spans="1:14" ht="15" customHeight="1" x14ac:dyDescent="0.2">
      <c r="A1606" s="152"/>
      <c r="B1606" s="152"/>
      <c r="C1606" s="152"/>
      <c r="D1606" s="152"/>
      <c r="E1606" s="153">
        <f>'2.40-a,b,c,d,e'!E1606</f>
        <v>39108.208333333336</v>
      </c>
      <c r="F1606" s="157">
        <f>'2.40-a,b,c,d,e'!F1606</f>
        <v>55.419998168945298</v>
      </c>
      <c r="G1606" s="157">
        <f>'2.40-a,b,c,d,e'!G1606</f>
        <v>1189.9986267089985</v>
      </c>
      <c r="H1606" s="157">
        <f t="shared" si="175"/>
        <v>8212.6174661309869</v>
      </c>
      <c r="I1606" s="157">
        <f t="shared" si="176"/>
        <v>0</v>
      </c>
      <c r="J1606" s="157">
        <f t="shared" si="177"/>
        <v>8212.6174661309869</v>
      </c>
      <c r="K1606" s="157">
        <f t="shared" si="178"/>
        <v>49.999237060596897</v>
      </c>
      <c r="L1606" s="157">
        <f t="shared" si="179"/>
        <v>8162.61822907039</v>
      </c>
      <c r="M1606" s="167">
        <f t="shared" si="180"/>
        <v>0</v>
      </c>
      <c r="N1606" s="167">
        <f t="shared" si="181"/>
        <v>0</v>
      </c>
    </row>
    <row r="1607" spans="1:14" ht="15" customHeight="1" x14ac:dyDescent="0.2">
      <c r="A1607" s="152"/>
      <c r="B1607" s="152"/>
      <c r="C1607" s="152"/>
      <c r="D1607" s="152"/>
      <c r="E1607" s="153">
        <f>'2.40-a,b,c,d,e'!E1607</f>
        <v>39111.208333333336</v>
      </c>
      <c r="F1607" s="157">
        <f>'2.40-a,b,c,d,e'!F1607</f>
        <v>54.009998321533203</v>
      </c>
      <c r="G1607" s="157">
        <f>'2.40-a,b,c,d,e'!G1607</f>
        <v>-1409.9998474120953</v>
      </c>
      <c r="H1607" s="157">
        <f t="shared" si="175"/>
        <v>6752.6183816582943</v>
      </c>
      <c r="I1607" s="157">
        <f t="shared" si="176"/>
        <v>0</v>
      </c>
      <c r="J1607" s="157">
        <f t="shared" si="177"/>
        <v>6752.6183816582943</v>
      </c>
      <c r="K1607" s="157">
        <f t="shared" si="178"/>
        <v>0</v>
      </c>
      <c r="L1607" s="157">
        <f t="shared" si="179"/>
        <v>6752.6183816582943</v>
      </c>
      <c r="M1607" s="167">
        <f t="shared" si="180"/>
        <v>0</v>
      </c>
      <c r="N1607" s="167">
        <f t="shared" si="181"/>
        <v>0</v>
      </c>
    </row>
    <row r="1608" spans="1:14" ht="15" customHeight="1" x14ac:dyDescent="0.2">
      <c r="A1608" s="152"/>
      <c r="B1608" s="152"/>
      <c r="C1608" s="152"/>
      <c r="D1608" s="152"/>
      <c r="E1608" s="153">
        <f>'2.40-a,b,c,d,e'!E1608</f>
        <v>39112.208333333336</v>
      </c>
      <c r="F1608" s="157">
        <f>'2.40-a,b,c,d,e'!F1608</f>
        <v>56.970001220703097</v>
      </c>
      <c r="G1608" s="157">
        <f>'2.40-a,b,c,d,e'!G1608</f>
        <v>2960.0028991698937</v>
      </c>
      <c r="H1608" s="157">
        <f t="shared" si="175"/>
        <v>9712.6212808281889</v>
      </c>
      <c r="I1608" s="157">
        <f t="shared" si="176"/>
        <v>0</v>
      </c>
      <c r="J1608" s="157">
        <f t="shared" si="177"/>
        <v>9712.6212808281889</v>
      </c>
      <c r="K1608" s="157">
        <f t="shared" si="178"/>
        <v>1550.0030517577989</v>
      </c>
      <c r="L1608" s="157">
        <f t="shared" si="179"/>
        <v>8162.61822907039</v>
      </c>
      <c r="M1608" s="167">
        <f t="shared" si="180"/>
        <v>0</v>
      </c>
      <c r="N1608" s="167">
        <f t="shared" si="181"/>
        <v>0</v>
      </c>
    </row>
    <row r="1609" spans="1:14" ht="15" customHeight="1" x14ac:dyDescent="0.2">
      <c r="A1609" s="152"/>
      <c r="B1609" s="152"/>
      <c r="C1609" s="152"/>
      <c r="D1609" s="152"/>
      <c r="E1609" s="153">
        <f>'2.40-a,b,c,d,e'!E1609</f>
        <v>39113.208333333336</v>
      </c>
      <c r="F1609" s="157">
        <f>'2.40-a,b,c,d,e'!F1609</f>
        <v>58.139999389648402</v>
      </c>
      <c r="G1609" s="157">
        <f>'2.40-a,b,c,d,e'!G1609</f>
        <v>1169.9981689453055</v>
      </c>
      <c r="H1609" s="157">
        <f t="shared" si="175"/>
        <v>9332.6163980156962</v>
      </c>
      <c r="I1609" s="157">
        <f t="shared" si="176"/>
        <v>0</v>
      </c>
      <c r="J1609" s="157">
        <f t="shared" si="177"/>
        <v>9332.6163980156962</v>
      </c>
      <c r="K1609" s="157">
        <f t="shared" si="178"/>
        <v>1169.9981689453061</v>
      </c>
      <c r="L1609" s="157">
        <f t="shared" si="179"/>
        <v>8162.61822907039</v>
      </c>
      <c r="M1609" s="167">
        <f t="shared" si="180"/>
        <v>0</v>
      </c>
      <c r="N1609" s="167">
        <f t="shared" si="181"/>
        <v>0</v>
      </c>
    </row>
    <row r="1610" spans="1:14" ht="15" customHeight="1" x14ac:dyDescent="0.2">
      <c r="A1610" s="152"/>
      <c r="B1610" s="152"/>
      <c r="C1610" s="152"/>
      <c r="D1610" s="152"/>
      <c r="E1610" s="153">
        <f>'2.40-a,b,c,d,e'!E1610</f>
        <v>39114.208333333336</v>
      </c>
      <c r="F1610" s="157">
        <f>'2.40-a,b,c,d,e'!F1610</f>
        <v>57.299999237060497</v>
      </c>
      <c r="G1610" s="157">
        <f>'2.40-a,b,c,d,e'!G1610</f>
        <v>-840.00015258790484</v>
      </c>
      <c r="H1610" s="157">
        <f t="shared" si="175"/>
        <v>7322.6180764824849</v>
      </c>
      <c r="I1610" s="157">
        <f t="shared" si="176"/>
        <v>0</v>
      </c>
      <c r="J1610" s="157">
        <f t="shared" si="177"/>
        <v>7322.6180764824849</v>
      </c>
      <c r="K1610" s="157">
        <f t="shared" si="178"/>
        <v>0</v>
      </c>
      <c r="L1610" s="157">
        <f t="shared" si="179"/>
        <v>7322.6180764824849</v>
      </c>
      <c r="M1610" s="167">
        <f t="shared" si="180"/>
        <v>0</v>
      </c>
      <c r="N1610" s="167">
        <f t="shared" si="181"/>
        <v>0</v>
      </c>
    </row>
    <row r="1611" spans="1:14" ht="15" customHeight="1" x14ac:dyDescent="0.2">
      <c r="A1611" s="152"/>
      <c r="B1611" s="152"/>
      <c r="C1611" s="152"/>
      <c r="D1611" s="152"/>
      <c r="E1611" s="153">
        <f>'2.40-a,b,c,d,e'!E1611</f>
        <v>39115.208333333336</v>
      </c>
      <c r="F1611" s="157">
        <f>'2.40-a,b,c,d,e'!F1611</f>
        <v>59.020000457763601</v>
      </c>
      <c r="G1611" s="157">
        <f>'2.40-a,b,c,d,e'!G1611</f>
        <v>1720.0012207031036</v>
      </c>
      <c r="H1611" s="157">
        <f t="shared" si="175"/>
        <v>9042.6192971855889</v>
      </c>
      <c r="I1611" s="157">
        <f t="shared" si="176"/>
        <v>0</v>
      </c>
      <c r="J1611" s="157">
        <f t="shared" si="177"/>
        <v>9042.6192971855889</v>
      </c>
      <c r="K1611" s="157">
        <f t="shared" si="178"/>
        <v>880.0010681151989</v>
      </c>
      <c r="L1611" s="157">
        <f t="shared" si="179"/>
        <v>8162.61822907039</v>
      </c>
      <c r="M1611" s="167">
        <f t="shared" si="180"/>
        <v>0</v>
      </c>
      <c r="N1611" s="167">
        <f t="shared" si="181"/>
        <v>0</v>
      </c>
    </row>
    <row r="1612" spans="1:14" ht="15" customHeight="1" x14ac:dyDescent="0.2">
      <c r="A1612" s="152"/>
      <c r="B1612" s="152"/>
      <c r="C1612" s="152"/>
      <c r="D1612" s="152"/>
      <c r="E1612" s="153">
        <f>'2.40-a,b,c,d,e'!E1612</f>
        <v>39118.208333333336</v>
      </c>
      <c r="F1612" s="157">
        <f>'2.40-a,b,c,d,e'!F1612</f>
        <v>58.740001678466797</v>
      </c>
      <c r="G1612" s="157">
        <f>'2.40-a,b,c,d,e'!G1612</f>
        <v>-279.99877929680395</v>
      </c>
      <c r="H1612" s="157">
        <f t="shared" si="175"/>
        <v>7882.619449773586</v>
      </c>
      <c r="I1612" s="157">
        <f t="shared" si="176"/>
        <v>0</v>
      </c>
      <c r="J1612" s="157">
        <f t="shared" si="177"/>
        <v>7882.619449773586</v>
      </c>
      <c r="K1612" s="157">
        <f t="shared" si="178"/>
        <v>0</v>
      </c>
      <c r="L1612" s="157">
        <f t="shared" si="179"/>
        <v>7882.619449773586</v>
      </c>
      <c r="M1612" s="167">
        <f t="shared" si="180"/>
        <v>0</v>
      </c>
      <c r="N1612" s="167">
        <f t="shared" si="181"/>
        <v>0</v>
      </c>
    </row>
    <row r="1613" spans="1:14" ht="15" customHeight="1" x14ac:dyDescent="0.2">
      <c r="A1613" s="152"/>
      <c r="B1613" s="152"/>
      <c r="C1613" s="152"/>
      <c r="D1613" s="152"/>
      <c r="E1613" s="153">
        <f>'2.40-a,b,c,d,e'!E1613</f>
        <v>39119.208333333336</v>
      </c>
      <c r="F1613" s="157">
        <f>'2.40-a,b,c,d,e'!F1613</f>
        <v>58.880001068115199</v>
      </c>
      <c r="G1613" s="157">
        <f>'2.40-a,b,c,d,e'!G1613</f>
        <v>139.99938964840197</v>
      </c>
      <c r="H1613" s="157">
        <f t="shared" si="175"/>
        <v>8022.618839421988</v>
      </c>
      <c r="I1613" s="157">
        <f t="shared" si="176"/>
        <v>0</v>
      </c>
      <c r="J1613" s="157">
        <f t="shared" si="177"/>
        <v>8022.618839421988</v>
      </c>
      <c r="K1613" s="157">
        <f t="shared" si="178"/>
        <v>0</v>
      </c>
      <c r="L1613" s="157">
        <f t="shared" si="179"/>
        <v>8022.618839421988</v>
      </c>
      <c r="M1613" s="167">
        <f t="shared" si="180"/>
        <v>0</v>
      </c>
      <c r="N1613" s="167">
        <f t="shared" si="181"/>
        <v>0</v>
      </c>
    </row>
    <row r="1614" spans="1:14" ht="15" customHeight="1" x14ac:dyDescent="0.2">
      <c r="A1614" s="152"/>
      <c r="B1614" s="152"/>
      <c r="C1614" s="152"/>
      <c r="D1614" s="152"/>
      <c r="E1614" s="153">
        <f>'2.40-a,b,c,d,e'!E1614</f>
        <v>39120.208333333336</v>
      </c>
      <c r="F1614" s="157">
        <f>'2.40-a,b,c,d,e'!F1614</f>
        <v>57.709999084472599</v>
      </c>
      <c r="G1614" s="157">
        <f>'2.40-a,b,c,d,e'!G1614</f>
        <v>-1170.0019836425995</v>
      </c>
      <c r="H1614" s="157">
        <f t="shared" si="175"/>
        <v>6852.6168557793881</v>
      </c>
      <c r="I1614" s="157">
        <f t="shared" si="176"/>
        <v>0</v>
      </c>
      <c r="J1614" s="157">
        <f t="shared" si="177"/>
        <v>6852.6168557793881</v>
      </c>
      <c r="K1614" s="157">
        <f t="shared" si="178"/>
        <v>0</v>
      </c>
      <c r="L1614" s="157">
        <f t="shared" si="179"/>
        <v>6852.6168557793881</v>
      </c>
      <c r="M1614" s="167">
        <f t="shared" si="180"/>
        <v>0</v>
      </c>
      <c r="N1614" s="167">
        <f t="shared" si="181"/>
        <v>0</v>
      </c>
    </row>
    <row r="1615" spans="1:14" ht="15" customHeight="1" x14ac:dyDescent="0.2">
      <c r="A1615" s="152"/>
      <c r="B1615" s="152"/>
      <c r="C1615" s="152"/>
      <c r="D1615" s="152"/>
      <c r="E1615" s="153">
        <f>'2.40-a,b,c,d,e'!E1615</f>
        <v>39121.208333333336</v>
      </c>
      <c r="F1615" s="157">
        <f>'2.40-a,b,c,d,e'!F1615</f>
        <v>59.709999084472599</v>
      </c>
      <c r="G1615" s="157">
        <f>'2.40-a,b,c,d,e'!G1615</f>
        <v>2000</v>
      </c>
      <c r="H1615" s="157">
        <f t="shared" si="175"/>
        <v>8852.6168557793881</v>
      </c>
      <c r="I1615" s="157">
        <f t="shared" si="176"/>
        <v>0</v>
      </c>
      <c r="J1615" s="157">
        <f t="shared" si="177"/>
        <v>8852.6168557793881</v>
      </c>
      <c r="K1615" s="157">
        <f t="shared" si="178"/>
        <v>689.99862670899802</v>
      </c>
      <c r="L1615" s="157">
        <f t="shared" si="179"/>
        <v>8162.61822907039</v>
      </c>
      <c r="M1615" s="167">
        <f t="shared" si="180"/>
        <v>0</v>
      </c>
      <c r="N1615" s="167">
        <f t="shared" si="181"/>
        <v>0</v>
      </c>
    </row>
    <row r="1616" spans="1:14" ht="15" customHeight="1" x14ac:dyDescent="0.2">
      <c r="A1616" s="152"/>
      <c r="B1616" s="152"/>
      <c r="C1616" s="152"/>
      <c r="D1616" s="152"/>
      <c r="E1616" s="153">
        <f>'2.40-a,b,c,d,e'!E1616</f>
        <v>39122.208333333336</v>
      </c>
      <c r="F1616" s="157">
        <f>'2.40-a,b,c,d,e'!F1616</f>
        <v>59.889999389648402</v>
      </c>
      <c r="G1616" s="157">
        <f>'2.40-a,b,c,d,e'!G1616</f>
        <v>180.00030517580257</v>
      </c>
      <c r="H1616" s="157">
        <f t="shared" si="175"/>
        <v>8342.6185342461922</v>
      </c>
      <c r="I1616" s="157">
        <f t="shared" si="176"/>
        <v>0</v>
      </c>
      <c r="J1616" s="157">
        <f t="shared" si="177"/>
        <v>8342.6185342461922</v>
      </c>
      <c r="K1616" s="157">
        <f t="shared" si="178"/>
        <v>180.00030517580217</v>
      </c>
      <c r="L1616" s="157">
        <f t="shared" si="179"/>
        <v>8162.61822907039</v>
      </c>
      <c r="M1616" s="167">
        <f t="shared" si="180"/>
        <v>0</v>
      </c>
      <c r="N1616" s="167">
        <f t="shared" si="181"/>
        <v>0</v>
      </c>
    </row>
    <row r="1617" spans="1:14" ht="15" customHeight="1" x14ac:dyDescent="0.2">
      <c r="A1617" s="152"/>
      <c r="B1617" s="152"/>
      <c r="C1617" s="152"/>
      <c r="D1617" s="152"/>
      <c r="E1617" s="153">
        <f>'2.40-a,b,c,d,e'!E1617</f>
        <v>39125.208333333336</v>
      </c>
      <c r="F1617" s="157">
        <f>'2.40-a,b,c,d,e'!F1617</f>
        <v>57.810001373291001</v>
      </c>
      <c r="G1617" s="157">
        <f>'2.40-a,b,c,d,e'!G1617</f>
        <v>-2079.9980163574005</v>
      </c>
      <c r="H1617" s="157">
        <f t="shared" si="175"/>
        <v>6082.6202127129891</v>
      </c>
      <c r="I1617" s="157">
        <f t="shared" si="176"/>
        <v>2079.998016357401</v>
      </c>
      <c r="J1617" s="157">
        <f t="shared" si="177"/>
        <v>8162.61822907039</v>
      </c>
      <c r="K1617" s="157">
        <f t="shared" si="178"/>
        <v>0</v>
      </c>
      <c r="L1617" s="157">
        <f t="shared" si="179"/>
        <v>8162.61822907039</v>
      </c>
      <c r="M1617" s="167">
        <f t="shared" si="180"/>
        <v>1</v>
      </c>
      <c r="N1617" s="167">
        <f t="shared" si="181"/>
        <v>0</v>
      </c>
    </row>
    <row r="1618" spans="1:14" ht="15" customHeight="1" x14ac:dyDescent="0.2">
      <c r="A1618" s="152"/>
      <c r="B1618" s="152"/>
      <c r="C1618" s="152"/>
      <c r="D1618" s="152"/>
      <c r="E1618" s="153">
        <f>'2.40-a,b,c,d,e'!E1618</f>
        <v>39126.208333333336</v>
      </c>
      <c r="F1618" s="157">
        <f>'2.40-a,b,c,d,e'!F1618</f>
        <v>59.060001373291001</v>
      </c>
      <c r="G1618" s="157">
        <f>'2.40-a,b,c,d,e'!G1618</f>
        <v>1250</v>
      </c>
      <c r="H1618" s="157">
        <f t="shared" si="175"/>
        <v>9412.618229070391</v>
      </c>
      <c r="I1618" s="157">
        <f t="shared" si="176"/>
        <v>0</v>
      </c>
      <c r="J1618" s="157">
        <f t="shared" si="177"/>
        <v>9412.618229070391</v>
      </c>
      <c r="K1618" s="157">
        <f t="shared" si="178"/>
        <v>1250.0000000000009</v>
      </c>
      <c r="L1618" s="157">
        <f t="shared" si="179"/>
        <v>8162.61822907039</v>
      </c>
      <c r="M1618" s="167">
        <f t="shared" si="180"/>
        <v>0</v>
      </c>
      <c r="N1618" s="167">
        <f t="shared" si="181"/>
        <v>0</v>
      </c>
    </row>
    <row r="1619" spans="1:14" ht="15" customHeight="1" x14ac:dyDescent="0.2">
      <c r="A1619" s="152"/>
      <c r="B1619" s="152"/>
      <c r="C1619" s="152"/>
      <c r="D1619" s="152"/>
      <c r="E1619" s="153">
        <f>'2.40-a,b,c,d,e'!E1619</f>
        <v>39127.208333333336</v>
      </c>
      <c r="F1619" s="157">
        <f>'2.40-a,b,c,d,e'!F1619</f>
        <v>58</v>
      </c>
      <c r="G1619" s="157">
        <f>'2.40-a,b,c,d,e'!G1619</f>
        <v>-1060.0013732910015</v>
      </c>
      <c r="H1619" s="157">
        <f t="shared" si="175"/>
        <v>7102.6168557793881</v>
      </c>
      <c r="I1619" s="157">
        <f t="shared" si="176"/>
        <v>0</v>
      </c>
      <c r="J1619" s="157">
        <f t="shared" si="177"/>
        <v>7102.6168557793881</v>
      </c>
      <c r="K1619" s="157">
        <f t="shared" si="178"/>
        <v>0</v>
      </c>
      <c r="L1619" s="157">
        <f t="shared" si="179"/>
        <v>7102.6168557793881</v>
      </c>
      <c r="M1619" s="167">
        <f t="shared" si="180"/>
        <v>0</v>
      </c>
      <c r="N1619" s="167">
        <f t="shared" si="181"/>
        <v>0</v>
      </c>
    </row>
    <row r="1620" spans="1:14" ht="15" customHeight="1" x14ac:dyDescent="0.2">
      <c r="A1620" s="152"/>
      <c r="B1620" s="152"/>
      <c r="C1620" s="152"/>
      <c r="D1620" s="152"/>
      <c r="E1620" s="153">
        <f>'2.40-a,b,c,d,e'!E1620</f>
        <v>39128.208333333336</v>
      </c>
      <c r="F1620" s="157">
        <f>'2.40-a,b,c,d,e'!F1620</f>
        <v>57.990001678466797</v>
      </c>
      <c r="G1620" s="157">
        <f>'2.40-a,b,c,d,e'!G1620</f>
        <v>-9.998321533203125</v>
      </c>
      <c r="H1620" s="157">
        <f t="shared" si="175"/>
        <v>7092.6185342461849</v>
      </c>
      <c r="I1620" s="157">
        <f t="shared" si="176"/>
        <v>0</v>
      </c>
      <c r="J1620" s="157">
        <f t="shared" si="177"/>
        <v>7092.6185342461849</v>
      </c>
      <c r="K1620" s="157">
        <f t="shared" si="178"/>
        <v>0</v>
      </c>
      <c r="L1620" s="157">
        <f t="shared" si="179"/>
        <v>7092.6185342461849</v>
      </c>
      <c r="M1620" s="167">
        <f t="shared" si="180"/>
        <v>0</v>
      </c>
      <c r="N1620" s="167">
        <f t="shared" si="181"/>
        <v>0</v>
      </c>
    </row>
    <row r="1621" spans="1:14" ht="15" customHeight="1" x14ac:dyDescent="0.2">
      <c r="A1621" s="152"/>
      <c r="B1621" s="152"/>
      <c r="C1621" s="152"/>
      <c r="D1621" s="152"/>
      <c r="E1621" s="153">
        <f>'2.40-a,b,c,d,e'!E1621</f>
        <v>39129.208333333336</v>
      </c>
      <c r="F1621" s="157">
        <f>'2.40-a,b,c,d,e'!F1621</f>
        <v>59.389999389648402</v>
      </c>
      <c r="G1621" s="157">
        <f>'2.40-a,b,c,d,e'!G1621</f>
        <v>1399.9977111816052</v>
      </c>
      <c r="H1621" s="157">
        <f t="shared" si="175"/>
        <v>8492.616245427791</v>
      </c>
      <c r="I1621" s="157">
        <f t="shared" si="176"/>
        <v>0</v>
      </c>
      <c r="J1621" s="157">
        <f t="shared" si="177"/>
        <v>8492.616245427791</v>
      </c>
      <c r="K1621" s="157">
        <f t="shared" si="178"/>
        <v>329.99801635740096</v>
      </c>
      <c r="L1621" s="157">
        <f t="shared" si="179"/>
        <v>8162.61822907039</v>
      </c>
      <c r="M1621" s="167">
        <f t="shared" si="180"/>
        <v>0</v>
      </c>
      <c r="N1621" s="167">
        <f t="shared" si="181"/>
        <v>0</v>
      </c>
    </row>
    <row r="1622" spans="1:14" ht="15" customHeight="1" x14ac:dyDescent="0.2">
      <c r="A1622" s="152"/>
      <c r="B1622" s="152"/>
      <c r="C1622" s="152"/>
      <c r="D1622" s="152"/>
      <c r="E1622" s="153">
        <f>'2.40-a,b,c,d,e'!E1622</f>
        <v>39133.208333333336</v>
      </c>
      <c r="F1622" s="157">
        <f>'2.40-a,b,c,d,e'!F1622</f>
        <v>58.069999694824197</v>
      </c>
      <c r="G1622" s="157">
        <f>'2.40-a,b,c,d,e'!G1622</f>
        <v>-1319.9996948242047</v>
      </c>
      <c r="H1622" s="157">
        <f t="shared" si="175"/>
        <v>6842.6185342461849</v>
      </c>
      <c r="I1622" s="157">
        <f t="shared" si="176"/>
        <v>0</v>
      </c>
      <c r="J1622" s="157">
        <f t="shared" si="177"/>
        <v>6842.6185342461849</v>
      </c>
      <c r="K1622" s="157">
        <f t="shared" si="178"/>
        <v>0</v>
      </c>
      <c r="L1622" s="157">
        <f t="shared" si="179"/>
        <v>6842.6185342461849</v>
      </c>
      <c r="M1622" s="167">
        <f t="shared" si="180"/>
        <v>0</v>
      </c>
      <c r="N1622" s="167">
        <f t="shared" si="181"/>
        <v>0</v>
      </c>
    </row>
    <row r="1623" spans="1:14" ht="15" customHeight="1" x14ac:dyDescent="0.2">
      <c r="A1623" s="152"/>
      <c r="B1623" s="152"/>
      <c r="C1623" s="152"/>
      <c r="D1623" s="152"/>
      <c r="E1623" s="153">
        <f>'2.40-a,b,c,d,e'!E1623</f>
        <v>39134.208333333336</v>
      </c>
      <c r="F1623" s="157">
        <f>'2.40-a,b,c,d,e'!F1623</f>
        <v>60.069999694824197</v>
      </c>
      <c r="G1623" s="157">
        <f>'2.40-a,b,c,d,e'!G1623</f>
        <v>2000</v>
      </c>
      <c r="H1623" s="157">
        <f t="shared" si="175"/>
        <v>8842.6185342461849</v>
      </c>
      <c r="I1623" s="157">
        <f t="shared" si="176"/>
        <v>0</v>
      </c>
      <c r="J1623" s="157">
        <f t="shared" si="177"/>
        <v>8842.6185342461849</v>
      </c>
      <c r="K1623" s="157">
        <f t="shared" si="178"/>
        <v>680.00030517579489</v>
      </c>
      <c r="L1623" s="157">
        <f t="shared" si="179"/>
        <v>8162.61822907039</v>
      </c>
      <c r="M1623" s="167">
        <f t="shared" si="180"/>
        <v>0</v>
      </c>
      <c r="N1623" s="167">
        <f t="shared" si="181"/>
        <v>0</v>
      </c>
    </row>
    <row r="1624" spans="1:14" ht="15" customHeight="1" x14ac:dyDescent="0.2">
      <c r="A1624" s="152"/>
      <c r="B1624" s="152"/>
      <c r="C1624" s="152"/>
      <c r="D1624" s="152"/>
      <c r="E1624" s="153">
        <f>'2.40-a,b,c,d,e'!E1624</f>
        <v>39135.208333333336</v>
      </c>
      <c r="F1624" s="157">
        <f>'2.40-a,b,c,d,e'!F1624</f>
        <v>60.950000762939403</v>
      </c>
      <c r="G1624" s="157">
        <f>'2.40-a,b,c,d,e'!G1624</f>
        <v>880.00106811520595</v>
      </c>
      <c r="H1624" s="157">
        <f t="shared" si="175"/>
        <v>9042.6192971855962</v>
      </c>
      <c r="I1624" s="157">
        <f t="shared" si="176"/>
        <v>0</v>
      </c>
      <c r="J1624" s="157">
        <f t="shared" si="177"/>
        <v>9042.6192971855962</v>
      </c>
      <c r="K1624" s="157">
        <f t="shared" si="178"/>
        <v>880.00106811520618</v>
      </c>
      <c r="L1624" s="157">
        <f t="shared" si="179"/>
        <v>8162.61822907039</v>
      </c>
      <c r="M1624" s="167">
        <f t="shared" si="180"/>
        <v>0</v>
      </c>
      <c r="N1624" s="167">
        <f t="shared" si="181"/>
        <v>0</v>
      </c>
    </row>
    <row r="1625" spans="1:14" ht="15" customHeight="1" x14ac:dyDescent="0.2">
      <c r="A1625" s="152"/>
      <c r="B1625" s="152"/>
      <c r="C1625" s="152"/>
      <c r="D1625" s="152"/>
      <c r="E1625" s="153">
        <f>'2.40-a,b,c,d,e'!E1625</f>
        <v>39136.208333333336</v>
      </c>
      <c r="F1625" s="157">
        <f>'2.40-a,b,c,d,e'!F1625</f>
        <v>61.139999389648402</v>
      </c>
      <c r="G1625" s="157">
        <f>'2.40-a,b,c,d,e'!G1625</f>
        <v>189.99862670899859</v>
      </c>
      <c r="H1625" s="157">
        <f t="shared" si="175"/>
        <v>8352.6168557793881</v>
      </c>
      <c r="I1625" s="157">
        <f t="shared" si="176"/>
        <v>0</v>
      </c>
      <c r="J1625" s="157">
        <f t="shared" si="177"/>
        <v>8352.6168557793881</v>
      </c>
      <c r="K1625" s="157">
        <f t="shared" si="178"/>
        <v>189.99862670899802</v>
      </c>
      <c r="L1625" s="157">
        <f t="shared" si="179"/>
        <v>8162.61822907039</v>
      </c>
      <c r="M1625" s="167">
        <f t="shared" si="180"/>
        <v>0</v>
      </c>
      <c r="N1625" s="167">
        <f t="shared" si="181"/>
        <v>0</v>
      </c>
    </row>
    <row r="1626" spans="1:14" ht="15" customHeight="1" x14ac:dyDescent="0.2">
      <c r="A1626" s="152"/>
      <c r="B1626" s="152"/>
      <c r="C1626" s="152"/>
      <c r="D1626" s="152"/>
      <c r="E1626" s="153">
        <f>'2.40-a,b,c,d,e'!E1626</f>
        <v>39139.208333333336</v>
      </c>
      <c r="F1626" s="157">
        <f>'2.40-a,b,c,d,e'!F1626</f>
        <v>61.389999389648402</v>
      </c>
      <c r="G1626" s="157">
        <f>'2.40-a,b,c,d,e'!G1626</f>
        <v>250</v>
      </c>
      <c r="H1626" s="157">
        <f t="shared" si="175"/>
        <v>8412.618229070391</v>
      </c>
      <c r="I1626" s="157">
        <f t="shared" si="176"/>
        <v>0</v>
      </c>
      <c r="J1626" s="157">
        <f t="shared" si="177"/>
        <v>8412.618229070391</v>
      </c>
      <c r="K1626" s="157">
        <f t="shared" si="178"/>
        <v>250.00000000000091</v>
      </c>
      <c r="L1626" s="157">
        <f t="shared" si="179"/>
        <v>8162.61822907039</v>
      </c>
      <c r="M1626" s="167">
        <f t="shared" si="180"/>
        <v>0</v>
      </c>
      <c r="N1626" s="167">
        <f t="shared" si="181"/>
        <v>0</v>
      </c>
    </row>
    <row r="1627" spans="1:14" ht="15" customHeight="1" x14ac:dyDescent="0.2">
      <c r="A1627" s="152"/>
      <c r="B1627" s="152"/>
      <c r="C1627" s="152"/>
      <c r="D1627" s="152"/>
      <c r="E1627" s="153">
        <f>'2.40-a,b,c,d,e'!E1627</f>
        <v>39140.208333333336</v>
      </c>
      <c r="F1627" s="157">
        <f>'2.40-a,b,c,d,e'!F1627</f>
        <v>61.459999084472599</v>
      </c>
      <c r="G1627" s="157">
        <f>'2.40-a,b,c,d,e'!G1627</f>
        <v>69.999694824197434</v>
      </c>
      <c r="H1627" s="157">
        <f t="shared" si="175"/>
        <v>8232.6179238945879</v>
      </c>
      <c r="I1627" s="157">
        <f t="shared" si="176"/>
        <v>0</v>
      </c>
      <c r="J1627" s="157">
        <f t="shared" si="177"/>
        <v>8232.6179238945879</v>
      </c>
      <c r="K1627" s="157">
        <f t="shared" si="178"/>
        <v>69.999694824197832</v>
      </c>
      <c r="L1627" s="157">
        <f t="shared" si="179"/>
        <v>8162.61822907039</v>
      </c>
      <c r="M1627" s="167">
        <f t="shared" si="180"/>
        <v>0</v>
      </c>
      <c r="N1627" s="167">
        <f t="shared" si="181"/>
        <v>0</v>
      </c>
    </row>
    <row r="1628" spans="1:14" ht="15" customHeight="1" x14ac:dyDescent="0.2">
      <c r="A1628" s="152"/>
      <c r="B1628" s="152"/>
      <c r="C1628" s="152"/>
      <c r="D1628" s="152"/>
      <c r="E1628" s="153">
        <f>'2.40-a,b,c,d,e'!E1628</f>
        <v>39141.208333333336</v>
      </c>
      <c r="F1628" s="157">
        <f>'2.40-a,b,c,d,e'!F1628</f>
        <v>61.790000915527301</v>
      </c>
      <c r="G1628" s="157">
        <f>'2.40-a,b,c,d,e'!G1628</f>
        <v>330.00183105470171</v>
      </c>
      <c r="H1628" s="157">
        <f t="shared" si="175"/>
        <v>8492.6200601250912</v>
      </c>
      <c r="I1628" s="157">
        <f t="shared" si="176"/>
        <v>0</v>
      </c>
      <c r="J1628" s="157">
        <f t="shared" si="177"/>
        <v>8492.6200601250912</v>
      </c>
      <c r="K1628" s="157">
        <f t="shared" si="178"/>
        <v>330.00183105470114</v>
      </c>
      <c r="L1628" s="157">
        <f t="shared" si="179"/>
        <v>8162.61822907039</v>
      </c>
      <c r="M1628" s="167">
        <f t="shared" si="180"/>
        <v>0</v>
      </c>
      <c r="N1628" s="167">
        <f t="shared" si="181"/>
        <v>0</v>
      </c>
    </row>
    <row r="1629" spans="1:14" ht="15" customHeight="1" x14ac:dyDescent="0.2">
      <c r="A1629" s="152"/>
      <c r="B1629" s="152"/>
      <c r="C1629" s="152"/>
      <c r="D1629" s="152"/>
      <c r="E1629" s="153">
        <f>'2.40-a,b,c,d,e'!E1629</f>
        <v>39142.208333333336</v>
      </c>
      <c r="F1629" s="157">
        <f>'2.40-a,b,c,d,e'!F1629</f>
        <v>62</v>
      </c>
      <c r="G1629" s="157">
        <f>'2.40-a,b,c,d,e'!G1629</f>
        <v>209.99908447269888</v>
      </c>
      <c r="H1629" s="157">
        <f t="shared" si="175"/>
        <v>8372.617313543089</v>
      </c>
      <c r="I1629" s="157">
        <f t="shared" si="176"/>
        <v>0</v>
      </c>
      <c r="J1629" s="157">
        <f t="shared" si="177"/>
        <v>8372.617313543089</v>
      </c>
      <c r="K1629" s="157">
        <f t="shared" si="178"/>
        <v>209.999084472699</v>
      </c>
      <c r="L1629" s="157">
        <f t="shared" si="179"/>
        <v>8162.61822907039</v>
      </c>
      <c r="M1629" s="167">
        <f t="shared" si="180"/>
        <v>0</v>
      </c>
      <c r="N1629" s="167">
        <f t="shared" si="181"/>
        <v>0</v>
      </c>
    </row>
    <row r="1630" spans="1:14" ht="15" customHeight="1" x14ac:dyDescent="0.2">
      <c r="A1630" s="152"/>
      <c r="B1630" s="152"/>
      <c r="C1630" s="152"/>
      <c r="D1630" s="152"/>
      <c r="E1630" s="153">
        <f>'2.40-a,b,c,d,e'!E1630</f>
        <v>39143.208333333336</v>
      </c>
      <c r="F1630" s="157">
        <f>'2.40-a,b,c,d,e'!F1630</f>
        <v>61.639999389648402</v>
      </c>
      <c r="G1630" s="157">
        <f>'2.40-a,b,c,d,e'!G1630</f>
        <v>-360.00061035159803</v>
      </c>
      <c r="H1630" s="157">
        <f t="shared" si="175"/>
        <v>7802.6176187187921</v>
      </c>
      <c r="I1630" s="157">
        <f t="shared" si="176"/>
        <v>0</v>
      </c>
      <c r="J1630" s="157">
        <f t="shared" si="177"/>
        <v>7802.6176187187921</v>
      </c>
      <c r="K1630" s="157">
        <f t="shared" si="178"/>
        <v>0</v>
      </c>
      <c r="L1630" s="157">
        <f t="shared" si="179"/>
        <v>7802.6176187187921</v>
      </c>
      <c r="M1630" s="167">
        <f t="shared" si="180"/>
        <v>0</v>
      </c>
      <c r="N1630" s="167">
        <f t="shared" si="181"/>
        <v>0</v>
      </c>
    </row>
    <row r="1631" spans="1:14" ht="15" customHeight="1" x14ac:dyDescent="0.2">
      <c r="A1631" s="152"/>
      <c r="B1631" s="152"/>
      <c r="C1631" s="152"/>
      <c r="D1631" s="152"/>
      <c r="E1631" s="153">
        <f>'2.40-a,b,c,d,e'!E1631</f>
        <v>39146.208333333336</v>
      </c>
      <c r="F1631" s="157">
        <f>'2.40-a,b,c,d,e'!F1631</f>
        <v>60.069999694824197</v>
      </c>
      <c r="G1631" s="157">
        <f>'2.40-a,b,c,d,e'!G1631</f>
        <v>-1569.9996948242047</v>
      </c>
      <c r="H1631" s="157">
        <f t="shared" si="175"/>
        <v>6232.6179238945879</v>
      </c>
      <c r="I1631" s="157">
        <f t="shared" si="176"/>
        <v>0</v>
      </c>
      <c r="J1631" s="157">
        <f t="shared" si="177"/>
        <v>6232.6179238945879</v>
      </c>
      <c r="K1631" s="157">
        <f t="shared" si="178"/>
        <v>0</v>
      </c>
      <c r="L1631" s="157">
        <f t="shared" si="179"/>
        <v>6232.6179238945879</v>
      </c>
      <c r="M1631" s="167">
        <f t="shared" si="180"/>
        <v>0</v>
      </c>
      <c r="N1631" s="167">
        <f t="shared" si="181"/>
        <v>0</v>
      </c>
    </row>
    <row r="1632" spans="1:14" ht="15" customHeight="1" x14ac:dyDescent="0.2">
      <c r="A1632" s="152"/>
      <c r="B1632" s="152"/>
      <c r="C1632" s="152"/>
      <c r="D1632" s="152"/>
      <c r="E1632" s="153">
        <f>'2.40-a,b,c,d,e'!E1632</f>
        <v>39147.208333333336</v>
      </c>
      <c r="F1632" s="157">
        <f>'2.40-a,b,c,d,e'!F1632</f>
        <v>60.689998626708899</v>
      </c>
      <c r="G1632" s="157">
        <f>'2.40-a,b,c,d,e'!G1632</f>
        <v>619.99893188470173</v>
      </c>
      <c r="H1632" s="157">
        <f t="shared" si="175"/>
        <v>6852.6168557792898</v>
      </c>
      <c r="I1632" s="157">
        <f t="shared" si="176"/>
        <v>0</v>
      </c>
      <c r="J1632" s="157">
        <f t="shared" si="177"/>
        <v>6852.6168557792898</v>
      </c>
      <c r="K1632" s="157">
        <f t="shared" si="178"/>
        <v>0</v>
      </c>
      <c r="L1632" s="157">
        <f t="shared" si="179"/>
        <v>6852.6168557792898</v>
      </c>
      <c r="M1632" s="167">
        <f t="shared" si="180"/>
        <v>0</v>
      </c>
      <c r="N1632" s="167">
        <f t="shared" si="181"/>
        <v>0</v>
      </c>
    </row>
    <row r="1633" spans="1:14" ht="15" customHeight="1" x14ac:dyDescent="0.2">
      <c r="A1633" s="152"/>
      <c r="B1633" s="152"/>
      <c r="C1633" s="152"/>
      <c r="D1633" s="152"/>
      <c r="E1633" s="153">
        <f>'2.40-a,b,c,d,e'!E1633</f>
        <v>39148.208333333336</v>
      </c>
      <c r="F1633" s="157">
        <f>'2.40-a,b,c,d,e'!F1633</f>
        <v>61.819999694824197</v>
      </c>
      <c r="G1633" s="157">
        <f>'2.40-a,b,c,d,e'!G1633</f>
        <v>1130.0010681152983</v>
      </c>
      <c r="H1633" s="157">
        <f t="shared" si="175"/>
        <v>7982.6179238945879</v>
      </c>
      <c r="I1633" s="157">
        <f t="shared" si="176"/>
        <v>0</v>
      </c>
      <c r="J1633" s="157">
        <f t="shared" si="177"/>
        <v>7982.6179238945879</v>
      </c>
      <c r="K1633" s="157">
        <f t="shared" si="178"/>
        <v>0</v>
      </c>
      <c r="L1633" s="157">
        <f t="shared" si="179"/>
        <v>7982.6179238945879</v>
      </c>
      <c r="M1633" s="167">
        <f t="shared" si="180"/>
        <v>0</v>
      </c>
      <c r="N1633" s="167">
        <f t="shared" si="181"/>
        <v>0</v>
      </c>
    </row>
    <row r="1634" spans="1:14" ht="15" customHeight="1" x14ac:dyDescent="0.2">
      <c r="A1634" s="152"/>
      <c r="B1634" s="152"/>
      <c r="C1634" s="152"/>
      <c r="D1634" s="152"/>
      <c r="E1634" s="153">
        <f>'2.40-a,b,c,d,e'!E1634</f>
        <v>39149.208333333336</v>
      </c>
      <c r="F1634" s="157">
        <f>'2.40-a,b,c,d,e'!F1634</f>
        <v>61.639999389648402</v>
      </c>
      <c r="G1634" s="157">
        <f>'2.40-a,b,c,d,e'!G1634</f>
        <v>-180.00030517579546</v>
      </c>
      <c r="H1634" s="157">
        <f t="shared" si="175"/>
        <v>7802.6176187187921</v>
      </c>
      <c r="I1634" s="157">
        <f t="shared" si="176"/>
        <v>0</v>
      </c>
      <c r="J1634" s="157">
        <f t="shared" si="177"/>
        <v>7802.6176187187921</v>
      </c>
      <c r="K1634" s="157">
        <f t="shared" si="178"/>
        <v>0</v>
      </c>
      <c r="L1634" s="157">
        <f t="shared" si="179"/>
        <v>7802.6176187187921</v>
      </c>
      <c r="M1634" s="167">
        <f t="shared" si="180"/>
        <v>0</v>
      </c>
      <c r="N1634" s="167">
        <f t="shared" si="181"/>
        <v>0</v>
      </c>
    </row>
    <row r="1635" spans="1:14" ht="15" customHeight="1" x14ac:dyDescent="0.2">
      <c r="A1635" s="152"/>
      <c r="B1635" s="152"/>
      <c r="C1635" s="152"/>
      <c r="D1635" s="152"/>
      <c r="E1635" s="153">
        <f>'2.40-a,b,c,d,e'!E1635</f>
        <v>39150.208333333336</v>
      </c>
      <c r="F1635" s="157">
        <f>'2.40-a,b,c,d,e'!F1635</f>
        <v>60.049999237060497</v>
      </c>
      <c r="G1635" s="157">
        <f>'2.40-a,b,c,d,e'!G1635</f>
        <v>-1590.0001525879047</v>
      </c>
      <c r="H1635" s="157">
        <f t="shared" si="175"/>
        <v>6212.6174661308869</v>
      </c>
      <c r="I1635" s="157">
        <f t="shared" si="176"/>
        <v>0</v>
      </c>
      <c r="J1635" s="157">
        <f t="shared" si="177"/>
        <v>6212.6174661308869</v>
      </c>
      <c r="K1635" s="157">
        <f t="shared" si="178"/>
        <v>0</v>
      </c>
      <c r="L1635" s="157">
        <f t="shared" si="179"/>
        <v>6212.6174661308869</v>
      </c>
      <c r="M1635" s="167">
        <f t="shared" si="180"/>
        <v>0</v>
      </c>
      <c r="N1635" s="167">
        <f t="shared" si="181"/>
        <v>0</v>
      </c>
    </row>
    <row r="1636" spans="1:14" ht="15" customHeight="1" x14ac:dyDescent="0.2">
      <c r="A1636" s="152"/>
      <c r="B1636" s="152"/>
      <c r="C1636" s="152"/>
      <c r="D1636" s="152"/>
      <c r="E1636" s="153">
        <f>'2.40-a,b,c,d,e'!E1636</f>
        <v>39153.166666666664</v>
      </c>
      <c r="F1636" s="157">
        <f>'2.40-a,b,c,d,e'!F1636</f>
        <v>58.909999847412102</v>
      </c>
      <c r="G1636" s="157">
        <f>'2.40-a,b,c,d,e'!G1636</f>
        <v>-1139.9993896483948</v>
      </c>
      <c r="H1636" s="157">
        <f t="shared" si="175"/>
        <v>5072.6180764824921</v>
      </c>
      <c r="I1636" s="157">
        <f t="shared" si="176"/>
        <v>3090.0001525878979</v>
      </c>
      <c r="J1636" s="157">
        <f t="shared" si="177"/>
        <v>8162.61822907039</v>
      </c>
      <c r="K1636" s="157">
        <f t="shared" si="178"/>
        <v>0</v>
      </c>
      <c r="L1636" s="157">
        <f t="shared" si="179"/>
        <v>8162.61822907039</v>
      </c>
      <c r="M1636" s="167">
        <f t="shared" si="180"/>
        <v>1</v>
      </c>
      <c r="N1636" s="167">
        <f t="shared" si="181"/>
        <v>0</v>
      </c>
    </row>
    <row r="1637" spans="1:14" ht="15" customHeight="1" x14ac:dyDescent="0.2">
      <c r="A1637" s="152"/>
      <c r="B1637" s="152"/>
      <c r="C1637" s="152"/>
      <c r="D1637" s="152"/>
      <c r="E1637" s="153">
        <f>'2.40-a,b,c,d,e'!E1637</f>
        <v>39154.166666666664</v>
      </c>
      <c r="F1637" s="157">
        <f>'2.40-a,b,c,d,e'!F1637</f>
        <v>57.930000305175703</v>
      </c>
      <c r="G1637" s="157">
        <f>'2.40-a,b,c,d,e'!G1637</f>
        <v>-979.99954223639918</v>
      </c>
      <c r="H1637" s="157">
        <f t="shared" si="175"/>
        <v>7182.618686833991</v>
      </c>
      <c r="I1637" s="157">
        <f t="shared" si="176"/>
        <v>0</v>
      </c>
      <c r="J1637" s="157">
        <f t="shared" si="177"/>
        <v>7182.618686833991</v>
      </c>
      <c r="K1637" s="157">
        <f t="shared" si="178"/>
        <v>0</v>
      </c>
      <c r="L1637" s="157">
        <f t="shared" si="179"/>
        <v>7182.618686833991</v>
      </c>
      <c r="M1637" s="167">
        <f t="shared" si="180"/>
        <v>0</v>
      </c>
      <c r="N1637" s="167">
        <f t="shared" si="181"/>
        <v>0</v>
      </c>
    </row>
    <row r="1638" spans="1:14" ht="15" customHeight="1" x14ac:dyDescent="0.2">
      <c r="A1638" s="152"/>
      <c r="B1638" s="152"/>
      <c r="C1638" s="152"/>
      <c r="D1638" s="152"/>
      <c r="E1638" s="153">
        <f>'2.40-a,b,c,d,e'!E1638</f>
        <v>39155.166666666664</v>
      </c>
      <c r="F1638" s="157">
        <f>'2.40-a,b,c,d,e'!F1638</f>
        <v>58.159999847412102</v>
      </c>
      <c r="G1638" s="157">
        <f>'2.40-a,b,c,d,e'!G1638</f>
        <v>229.99954223639918</v>
      </c>
      <c r="H1638" s="157">
        <f t="shared" si="175"/>
        <v>7412.61822907039</v>
      </c>
      <c r="I1638" s="157">
        <f t="shared" si="176"/>
        <v>0</v>
      </c>
      <c r="J1638" s="157">
        <f t="shared" si="177"/>
        <v>7412.61822907039</v>
      </c>
      <c r="K1638" s="157">
        <f t="shared" si="178"/>
        <v>0</v>
      </c>
      <c r="L1638" s="157">
        <f t="shared" si="179"/>
        <v>7412.61822907039</v>
      </c>
      <c r="M1638" s="167">
        <f t="shared" si="180"/>
        <v>0</v>
      </c>
      <c r="N1638" s="167">
        <f t="shared" si="181"/>
        <v>0</v>
      </c>
    </row>
    <row r="1639" spans="1:14" ht="15" customHeight="1" x14ac:dyDescent="0.2">
      <c r="A1639" s="152"/>
      <c r="B1639" s="152"/>
      <c r="C1639" s="152"/>
      <c r="D1639" s="152"/>
      <c r="E1639" s="153">
        <f>'2.40-a,b,c,d,e'!E1639</f>
        <v>39156.166666666664</v>
      </c>
      <c r="F1639" s="157">
        <f>'2.40-a,b,c,d,e'!F1639</f>
        <v>57.549999237060497</v>
      </c>
      <c r="G1639" s="157">
        <f>'2.40-a,b,c,d,e'!G1639</f>
        <v>-610.00061035160513</v>
      </c>
      <c r="H1639" s="157">
        <f t="shared" si="175"/>
        <v>6802.6176187187848</v>
      </c>
      <c r="I1639" s="157">
        <f t="shared" si="176"/>
        <v>0</v>
      </c>
      <c r="J1639" s="157">
        <f t="shared" si="177"/>
        <v>6802.6176187187848</v>
      </c>
      <c r="K1639" s="157">
        <f t="shared" si="178"/>
        <v>0</v>
      </c>
      <c r="L1639" s="157">
        <f t="shared" si="179"/>
        <v>6802.6176187187848</v>
      </c>
      <c r="M1639" s="167">
        <f t="shared" si="180"/>
        <v>0</v>
      </c>
      <c r="N1639" s="167">
        <f t="shared" si="181"/>
        <v>0</v>
      </c>
    </row>
    <row r="1640" spans="1:14" ht="15" customHeight="1" x14ac:dyDescent="0.2">
      <c r="A1640" s="152"/>
      <c r="B1640" s="152"/>
      <c r="C1640" s="152"/>
      <c r="D1640" s="152"/>
      <c r="E1640" s="153">
        <f>'2.40-a,b,c,d,e'!E1640</f>
        <v>39157.166666666664</v>
      </c>
      <c r="F1640" s="157">
        <f>'2.40-a,b,c,d,e'!F1640</f>
        <v>57.110000610351499</v>
      </c>
      <c r="G1640" s="157">
        <f>'2.40-a,b,c,d,e'!G1640</f>
        <v>-439.99862670899859</v>
      </c>
      <c r="H1640" s="157">
        <f t="shared" si="175"/>
        <v>6362.6189920097859</v>
      </c>
      <c r="I1640" s="157">
        <f t="shared" si="176"/>
        <v>0</v>
      </c>
      <c r="J1640" s="157">
        <f t="shared" si="177"/>
        <v>6362.6189920097859</v>
      </c>
      <c r="K1640" s="157">
        <f t="shared" si="178"/>
        <v>0</v>
      </c>
      <c r="L1640" s="157">
        <f t="shared" si="179"/>
        <v>6362.6189920097859</v>
      </c>
      <c r="M1640" s="167">
        <f t="shared" si="180"/>
        <v>0</v>
      </c>
      <c r="N1640" s="167">
        <f t="shared" si="181"/>
        <v>0</v>
      </c>
    </row>
    <row r="1641" spans="1:14" ht="15" customHeight="1" x14ac:dyDescent="0.2">
      <c r="A1641" s="152"/>
      <c r="B1641" s="152"/>
      <c r="C1641" s="152"/>
      <c r="D1641" s="152"/>
      <c r="E1641" s="153">
        <f>'2.40-a,b,c,d,e'!E1641</f>
        <v>39160.166666666664</v>
      </c>
      <c r="F1641" s="157">
        <f>'2.40-a,b,c,d,e'!F1641</f>
        <v>56.590000152587798</v>
      </c>
      <c r="G1641" s="157">
        <f>'2.40-a,b,c,d,e'!G1641</f>
        <v>-520.0004577637003</v>
      </c>
      <c r="H1641" s="157">
        <f t="shared" si="175"/>
        <v>5842.6185342460858</v>
      </c>
      <c r="I1641" s="157">
        <f t="shared" si="176"/>
        <v>2319.9996948243042</v>
      </c>
      <c r="J1641" s="157">
        <f t="shared" si="177"/>
        <v>8162.61822907039</v>
      </c>
      <c r="K1641" s="157">
        <f t="shared" si="178"/>
        <v>0</v>
      </c>
      <c r="L1641" s="157">
        <f t="shared" si="179"/>
        <v>8162.61822907039</v>
      </c>
      <c r="M1641" s="167">
        <f t="shared" si="180"/>
        <v>1</v>
      </c>
      <c r="N1641" s="167">
        <f t="shared" si="181"/>
        <v>0</v>
      </c>
    </row>
    <row r="1642" spans="1:14" ht="15" customHeight="1" x14ac:dyDescent="0.2">
      <c r="A1642" s="152"/>
      <c r="B1642" s="152"/>
      <c r="C1642" s="152"/>
      <c r="D1642" s="152"/>
      <c r="E1642" s="153">
        <f>'2.40-a,b,c,d,e'!E1642</f>
        <v>39161.166666666664</v>
      </c>
      <c r="F1642" s="157">
        <f>'2.40-a,b,c,d,e'!F1642</f>
        <v>56.7299995422363</v>
      </c>
      <c r="G1642" s="157">
        <f>'2.40-a,b,c,d,e'!G1642</f>
        <v>139.99938964850145</v>
      </c>
      <c r="H1642" s="157">
        <f t="shared" si="175"/>
        <v>8302.6176187188921</v>
      </c>
      <c r="I1642" s="157">
        <f t="shared" si="176"/>
        <v>0</v>
      </c>
      <c r="J1642" s="157">
        <f t="shared" si="177"/>
        <v>8302.6176187188921</v>
      </c>
      <c r="K1642" s="157">
        <f t="shared" si="178"/>
        <v>139.99938964850207</v>
      </c>
      <c r="L1642" s="157">
        <f t="shared" si="179"/>
        <v>8162.61822907039</v>
      </c>
      <c r="M1642" s="167">
        <f t="shared" si="180"/>
        <v>0</v>
      </c>
      <c r="N1642" s="167">
        <f t="shared" si="181"/>
        <v>0</v>
      </c>
    </row>
    <row r="1643" spans="1:14" ht="15" customHeight="1" x14ac:dyDescent="0.2">
      <c r="A1643" s="152"/>
      <c r="B1643" s="152"/>
      <c r="C1643" s="152"/>
      <c r="D1643" s="152"/>
      <c r="E1643" s="153">
        <f>'2.40-a,b,c,d,e'!E1643</f>
        <v>39162.166666666664</v>
      </c>
      <c r="F1643" s="157">
        <f>'2.40-a,b,c,d,e'!F1643</f>
        <v>59.610000610351499</v>
      </c>
      <c r="G1643" s="157">
        <f>'2.40-a,b,c,d,e'!G1643</f>
        <v>2880.0010681151989</v>
      </c>
      <c r="H1643" s="157">
        <f t="shared" si="175"/>
        <v>11042.619297185589</v>
      </c>
      <c r="I1643" s="157">
        <f t="shared" si="176"/>
        <v>0</v>
      </c>
      <c r="J1643" s="157">
        <f t="shared" si="177"/>
        <v>11042.619297185589</v>
      </c>
      <c r="K1643" s="157">
        <f t="shared" si="178"/>
        <v>2880.0010681151989</v>
      </c>
      <c r="L1643" s="157">
        <f t="shared" si="179"/>
        <v>8162.61822907039</v>
      </c>
      <c r="M1643" s="167">
        <f t="shared" si="180"/>
        <v>0</v>
      </c>
      <c r="N1643" s="167">
        <f t="shared" si="181"/>
        <v>0</v>
      </c>
    </row>
    <row r="1644" spans="1:14" ht="15" customHeight="1" x14ac:dyDescent="0.2">
      <c r="A1644" s="152"/>
      <c r="B1644" s="152"/>
      <c r="C1644" s="152"/>
      <c r="D1644" s="152"/>
      <c r="E1644" s="153">
        <f>'2.40-a,b,c,d,e'!E1644</f>
        <v>39163.166666666664</v>
      </c>
      <c r="F1644" s="157">
        <f>'2.40-a,b,c,d,e'!F1644</f>
        <v>61.689998626708899</v>
      </c>
      <c r="G1644" s="157">
        <f>'2.40-a,b,c,d,e'!G1644</f>
        <v>2079.9980163574005</v>
      </c>
      <c r="H1644" s="157">
        <f t="shared" si="175"/>
        <v>10242.616245427791</v>
      </c>
      <c r="I1644" s="157">
        <f t="shared" si="176"/>
        <v>0</v>
      </c>
      <c r="J1644" s="157">
        <f t="shared" si="177"/>
        <v>10242.616245427791</v>
      </c>
      <c r="K1644" s="157">
        <f t="shared" si="178"/>
        <v>2079.998016357401</v>
      </c>
      <c r="L1644" s="157">
        <f t="shared" si="179"/>
        <v>8162.61822907039</v>
      </c>
      <c r="M1644" s="167">
        <f t="shared" si="180"/>
        <v>0</v>
      </c>
      <c r="N1644" s="167">
        <f t="shared" si="181"/>
        <v>0</v>
      </c>
    </row>
    <row r="1645" spans="1:14" ht="15" customHeight="1" x14ac:dyDescent="0.2">
      <c r="A1645" s="152"/>
      <c r="B1645" s="152"/>
      <c r="C1645" s="152"/>
      <c r="D1645" s="152"/>
      <c r="E1645" s="153">
        <f>'2.40-a,b,c,d,e'!E1645</f>
        <v>39164.166666666664</v>
      </c>
      <c r="F1645" s="157">
        <f>'2.40-a,b,c,d,e'!F1645</f>
        <v>62.279998779296797</v>
      </c>
      <c r="G1645" s="157">
        <f>'2.40-a,b,c,d,e'!G1645</f>
        <v>590.00015258789767</v>
      </c>
      <c r="H1645" s="157">
        <f t="shared" si="175"/>
        <v>8752.618381658287</v>
      </c>
      <c r="I1645" s="157">
        <f t="shared" si="176"/>
        <v>0</v>
      </c>
      <c r="J1645" s="157">
        <f t="shared" si="177"/>
        <v>8752.618381658287</v>
      </c>
      <c r="K1645" s="157">
        <f t="shared" si="178"/>
        <v>590.00015258789699</v>
      </c>
      <c r="L1645" s="157">
        <f t="shared" si="179"/>
        <v>8162.61822907039</v>
      </c>
      <c r="M1645" s="167">
        <f t="shared" si="180"/>
        <v>0</v>
      </c>
      <c r="N1645" s="167">
        <f t="shared" si="181"/>
        <v>0</v>
      </c>
    </row>
    <row r="1646" spans="1:14" ht="15" customHeight="1" x14ac:dyDescent="0.2">
      <c r="A1646" s="152"/>
      <c r="B1646" s="152"/>
      <c r="C1646" s="152"/>
      <c r="D1646" s="152"/>
      <c r="E1646" s="153">
        <f>'2.40-a,b,c,d,e'!E1646</f>
        <v>39167.166666666664</v>
      </c>
      <c r="F1646" s="157">
        <f>'2.40-a,b,c,d,e'!F1646</f>
        <v>62.909999847412102</v>
      </c>
      <c r="G1646" s="157">
        <f>'2.40-a,b,c,d,e'!G1646</f>
        <v>630.00106811530543</v>
      </c>
      <c r="H1646" s="157">
        <f t="shared" si="175"/>
        <v>8792.6192971856963</v>
      </c>
      <c r="I1646" s="157">
        <f t="shared" si="176"/>
        <v>0</v>
      </c>
      <c r="J1646" s="157">
        <f t="shared" si="177"/>
        <v>8792.6192971856963</v>
      </c>
      <c r="K1646" s="157">
        <f t="shared" si="178"/>
        <v>630.00106811530623</v>
      </c>
      <c r="L1646" s="157">
        <f t="shared" si="179"/>
        <v>8162.61822907039</v>
      </c>
      <c r="M1646" s="167">
        <f t="shared" si="180"/>
        <v>0</v>
      </c>
      <c r="N1646" s="167">
        <f t="shared" si="181"/>
        <v>0</v>
      </c>
    </row>
    <row r="1647" spans="1:14" ht="15" customHeight="1" x14ac:dyDescent="0.2">
      <c r="A1647" s="152"/>
      <c r="B1647" s="152"/>
      <c r="C1647" s="152"/>
      <c r="D1647" s="152"/>
      <c r="E1647" s="153">
        <f>'2.40-a,b,c,d,e'!E1647</f>
        <v>39168.166666666664</v>
      </c>
      <c r="F1647" s="157">
        <f>'2.40-a,b,c,d,e'!F1647</f>
        <v>62.930000305175703</v>
      </c>
      <c r="G1647" s="157">
        <f>'2.40-a,b,c,d,e'!G1647</f>
        <v>20.000457763600821</v>
      </c>
      <c r="H1647" s="157">
        <f t="shared" si="175"/>
        <v>8182.618686833991</v>
      </c>
      <c r="I1647" s="157">
        <f t="shared" si="176"/>
        <v>0</v>
      </c>
      <c r="J1647" s="157">
        <f t="shared" si="177"/>
        <v>8182.618686833991</v>
      </c>
      <c r="K1647" s="157">
        <f t="shared" si="178"/>
        <v>20.000457763600934</v>
      </c>
      <c r="L1647" s="157">
        <f t="shared" si="179"/>
        <v>8162.61822907039</v>
      </c>
      <c r="M1647" s="167">
        <f t="shared" si="180"/>
        <v>0</v>
      </c>
      <c r="N1647" s="167">
        <f t="shared" si="181"/>
        <v>0</v>
      </c>
    </row>
    <row r="1648" spans="1:14" ht="15" customHeight="1" x14ac:dyDescent="0.2">
      <c r="A1648" s="152"/>
      <c r="B1648" s="152"/>
      <c r="C1648" s="152"/>
      <c r="D1648" s="152"/>
      <c r="E1648" s="153">
        <f>'2.40-a,b,c,d,e'!E1648</f>
        <v>39169.166666666664</v>
      </c>
      <c r="F1648" s="157">
        <f>'2.40-a,b,c,d,e'!F1648</f>
        <v>64.080001831054602</v>
      </c>
      <c r="G1648" s="157">
        <f>'2.40-a,b,c,d,e'!G1648</f>
        <v>1150.0015258788992</v>
      </c>
      <c r="H1648" s="157">
        <f t="shared" si="175"/>
        <v>9312.6197549492899</v>
      </c>
      <c r="I1648" s="157">
        <f t="shared" si="176"/>
        <v>0</v>
      </c>
      <c r="J1648" s="157">
        <f t="shared" si="177"/>
        <v>9312.6197549492899</v>
      </c>
      <c r="K1648" s="157">
        <f t="shared" si="178"/>
        <v>1150.0015258788999</v>
      </c>
      <c r="L1648" s="157">
        <f t="shared" si="179"/>
        <v>8162.61822907039</v>
      </c>
      <c r="M1648" s="167">
        <f t="shared" si="180"/>
        <v>0</v>
      </c>
      <c r="N1648" s="167">
        <f t="shared" si="181"/>
        <v>0</v>
      </c>
    </row>
    <row r="1649" spans="1:14" ht="15" customHeight="1" x14ac:dyDescent="0.2">
      <c r="A1649" s="152"/>
      <c r="B1649" s="152"/>
      <c r="C1649" s="152"/>
      <c r="D1649" s="152"/>
      <c r="E1649" s="153">
        <f>'2.40-a,b,c,d,e'!E1649</f>
        <v>39170.166666666664</v>
      </c>
      <c r="F1649" s="157">
        <f>'2.40-a,b,c,d,e'!F1649</f>
        <v>66.029998779296804</v>
      </c>
      <c r="G1649" s="157">
        <f>'2.40-a,b,c,d,e'!G1649</f>
        <v>1949.9969482422016</v>
      </c>
      <c r="H1649" s="157">
        <f t="shared" si="175"/>
        <v>10112.615177312591</v>
      </c>
      <c r="I1649" s="157">
        <f t="shared" si="176"/>
        <v>0</v>
      </c>
      <c r="J1649" s="157">
        <f t="shared" si="177"/>
        <v>10112.615177312591</v>
      </c>
      <c r="K1649" s="157">
        <f t="shared" si="178"/>
        <v>1949.9969482422011</v>
      </c>
      <c r="L1649" s="157">
        <f t="shared" si="179"/>
        <v>8162.61822907039</v>
      </c>
      <c r="M1649" s="167">
        <f t="shared" si="180"/>
        <v>0</v>
      </c>
      <c r="N1649" s="167">
        <f t="shared" si="181"/>
        <v>0</v>
      </c>
    </row>
    <row r="1650" spans="1:14" ht="15" customHeight="1" x14ac:dyDescent="0.2">
      <c r="A1650" s="152"/>
      <c r="B1650" s="152"/>
      <c r="C1650" s="152"/>
      <c r="D1650" s="152"/>
      <c r="E1650" s="153">
        <f>'2.40-a,b,c,d,e'!E1650</f>
        <v>39171.166666666664</v>
      </c>
      <c r="F1650" s="157">
        <f>'2.40-a,b,c,d,e'!F1650</f>
        <v>65.870002746582003</v>
      </c>
      <c r="G1650" s="157">
        <f>'2.40-a,b,c,d,e'!G1650</f>
        <v>-159.99603271480112</v>
      </c>
      <c r="H1650" s="157">
        <f t="shared" si="175"/>
        <v>8002.622196355589</v>
      </c>
      <c r="I1650" s="157">
        <f t="shared" si="176"/>
        <v>0</v>
      </c>
      <c r="J1650" s="157">
        <f t="shared" si="177"/>
        <v>8002.622196355589</v>
      </c>
      <c r="K1650" s="157">
        <f t="shared" si="178"/>
        <v>0</v>
      </c>
      <c r="L1650" s="157">
        <f t="shared" si="179"/>
        <v>8002.622196355589</v>
      </c>
      <c r="M1650" s="167">
        <f t="shared" si="180"/>
        <v>0</v>
      </c>
      <c r="N1650" s="167">
        <f t="shared" si="181"/>
        <v>0</v>
      </c>
    </row>
    <row r="1651" spans="1:14" ht="15" customHeight="1" x14ac:dyDescent="0.2">
      <c r="A1651" s="152"/>
      <c r="B1651" s="152"/>
      <c r="C1651" s="152"/>
      <c r="D1651" s="152"/>
      <c r="E1651" s="153">
        <f>'2.40-a,b,c,d,e'!E1651</f>
        <v>39174.166666666664</v>
      </c>
      <c r="F1651" s="157">
        <f>'2.40-a,b,c,d,e'!F1651</f>
        <v>65.940002441406193</v>
      </c>
      <c r="G1651" s="157">
        <f>'2.40-a,b,c,d,e'!G1651</f>
        <v>69.999694824190328</v>
      </c>
      <c r="H1651" s="157">
        <f t="shared" si="175"/>
        <v>8072.6218911797796</v>
      </c>
      <c r="I1651" s="157">
        <f t="shared" si="176"/>
        <v>0</v>
      </c>
      <c r="J1651" s="157">
        <f t="shared" si="177"/>
        <v>8072.6218911797796</v>
      </c>
      <c r="K1651" s="157">
        <f t="shared" si="178"/>
        <v>0</v>
      </c>
      <c r="L1651" s="157">
        <f t="shared" si="179"/>
        <v>8072.6218911797796</v>
      </c>
      <c r="M1651" s="167">
        <f t="shared" si="180"/>
        <v>0</v>
      </c>
      <c r="N1651" s="167">
        <f t="shared" si="181"/>
        <v>0</v>
      </c>
    </row>
    <row r="1652" spans="1:14" ht="15" customHeight="1" x14ac:dyDescent="0.2">
      <c r="A1652" s="152"/>
      <c r="B1652" s="152"/>
      <c r="C1652" s="152"/>
      <c r="D1652" s="152"/>
      <c r="E1652" s="153">
        <f>'2.40-a,b,c,d,e'!E1652</f>
        <v>39175.166666666664</v>
      </c>
      <c r="F1652" s="157">
        <f>'2.40-a,b,c,d,e'!F1652</f>
        <v>64.639999389648395</v>
      </c>
      <c r="G1652" s="157">
        <f>'2.40-a,b,c,d,e'!G1652</f>
        <v>-1300.0030517577984</v>
      </c>
      <c r="H1652" s="157">
        <f t="shared" si="175"/>
        <v>6772.6188394219807</v>
      </c>
      <c r="I1652" s="157">
        <f t="shared" si="176"/>
        <v>0</v>
      </c>
      <c r="J1652" s="157">
        <f t="shared" si="177"/>
        <v>6772.6188394219807</v>
      </c>
      <c r="K1652" s="157">
        <f t="shared" si="178"/>
        <v>0</v>
      </c>
      <c r="L1652" s="157">
        <f t="shared" si="179"/>
        <v>6772.6188394219807</v>
      </c>
      <c r="M1652" s="167">
        <f t="shared" si="180"/>
        <v>0</v>
      </c>
      <c r="N1652" s="167">
        <f t="shared" si="181"/>
        <v>0</v>
      </c>
    </row>
    <row r="1653" spans="1:14" ht="15" customHeight="1" x14ac:dyDescent="0.2">
      <c r="A1653" s="152"/>
      <c r="B1653" s="152"/>
      <c r="C1653" s="152"/>
      <c r="D1653" s="152"/>
      <c r="E1653" s="153">
        <f>'2.40-a,b,c,d,e'!E1653</f>
        <v>39176.166666666664</v>
      </c>
      <c r="F1653" s="157">
        <f>'2.40-a,b,c,d,e'!F1653</f>
        <v>64.379997253417898</v>
      </c>
      <c r="G1653" s="157">
        <f>'2.40-a,b,c,d,e'!G1653</f>
        <v>-260.00213623049717</v>
      </c>
      <c r="H1653" s="157">
        <f t="shared" si="175"/>
        <v>6512.6167031914838</v>
      </c>
      <c r="I1653" s="157">
        <f t="shared" si="176"/>
        <v>0</v>
      </c>
      <c r="J1653" s="157">
        <f t="shared" si="177"/>
        <v>6512.6167031914838</v>
      </c>
      <c r="K1653" s="157">
        <f t="shared" si="178"/>
        <v>0</v>
      </c>
      <c r="L1653" s="157">
        <f t="shared" si="179"/>
        <v>6512.6167031914838</v>
      </c>
      <c r="M1653" s="167">
        <f t="shared" si="180"/>
        <v>0</v>
      </c>
      <c r="N1653" s="167">
        <f t="shared" si="181"/>
        <v>0</v>
      </c>
    </row>
    <row r="1654" spans="1:14" ht="15" customHeight="1" x14ac:dyDescent="0.2">
      <c r="A1654" s="152"/>
      <c r="B1654" s="152"/>
      <c r="C1654" s="152"/>
      <c r="D1654" s="152"/>
      <c r="E1654" s="153">
        <f>'2.40-a,b,c,d,e'!E1654</f>
        <v>39177.166666666664</v>
      </c>
      <c r="F1654" s="157">
        <f>'2.40-a,b,c,d,e'!F1654</f>
        <v>64.279998779296804</v>
      </c>
      <c r="G1654" s="157">
        <f>'2.40-a,b,c,d,e'!G1654</f>
        <v>-99.99847412109375</v>
      </c>
      <c r="H1654" s="157">
        <f t="shared" si="175"/>
        <v>6412.61822907039</v>
      </c>
      <c r="I1654" s="157">
        <f t="shared" si="176"/>
        <v>0</v>
      </c>
      <c r="J1654" s="157">
        <f t="shared" si="177"/>
        <v>6412.61822907039</v>
      </c>
      <c r="K1654" s="157">
        <f t="shared" si="178"/>
        <v>0</v>
      </c>
      <c r="L1654" s="157">
        <f t="shared" si="179"/>
        <v>6412.61822907039</v>
      </c>
      <c r="M1654" s="167">
        <f t="shared" si="180"/>
        <v>0</v>
      </c>
      <c r="N1654" s="167">
        <f t="shared" si="181"/>
        <v>0</v>
      </c>
    </row>
    <row r="1655" spans="1:14" ht="15" customHeight="1" x14ac:dyDescent="0.2">
      <c r="A1655" s="152"/>
      <c r="B1655" s="152"/>
      <c r="C1655" s="152"/>
      <c r="D1655" s="152"/>
      <c r="E1655" s="153">
        <f>'2.40-a,b,c,d,e'!E1655</f>
        <v>39181.166666666664</v>
      </c>
      <c r="F1655" s="157">
        <f>'2.40-a,b,c,d,e'!F1655</f>
        <v>61.509998321533203</v>
      </c>
      <c r="G1655" s="157">
        <f>'2.40-a,b,c,d,e'!G1655</f>
        <v>-2770.0004577636009</v>
      </c>
      <c r="H1655" s="157">
        <f t="shared" si="175"/>
        <v>3642.6177713067891</v>
      </c>
      <c r="I1655" s="157">
        <f t="shared" si="176"/>
        <v>4520.0004577636009</v>
      </c>
      <c r="J1655" s="157">
        <f t="shared" si="177"/>
        <v>8162.61822907039</v>
      </c>
      <c r="K1655" s="157">
        <f t="shared" si="178"/>
        <v>0</v>
      </c>
      <c r="L1655" s="157">
        <f t="shared" si="179"/>
        <v>8162.61822907039</v>
      </c>
      <c r="M1655" s="167">
        <f t="shared" si="180"/>
        <v>1</v>
      </c>
      <c r="N1655" s="167">
        <f t="shared" si="181"/>
        <v>0</v>
      </c>
    </row>
    <row r="1656" spans="1:14" ht="15" customHeight="1" x14ac:dyDescent="0.2">
      <c r="A1656" s="152"/>
      <c r="B1656" s="152"/>
      <c r="C1656" s="152"/>
      <c r="D1656" s="152"/>
      <c r="E1656" s="153">
        <f>'2.40-a,b,c,d,e'!E1656</f>
        <v>39182.166666666664</v>
      </c>
      <c r="F1656" s="157">
        <f>'2.40-a,b,c,d,e'!F1656</f>
        <v>61.889999389648402</v>
      </c>
      <c r="G1656" s="157">
        <f>'2.40-a,b,c,d,e'!G1656</f>
        <v>380.00106811519885</v>
      </c>
      <c r="H1656" s="157">
        <f t="shared" si="175"/>
        <v>8542.6192971855889</v>
      </c>
      <c r="I1656" s="157">
        <f t="shared" si="176"/>
        <v>0</v>
      </c>
      <c r="J1656" s="157">
        <f t="shared" si="177"/>
        <v>8542.6192971855889</v>
      </c>
      <c r="K1656" s="157">
        <f t="shared" si="178"/>
        <v>380.0010681151989</v>
      </c>
      <c r="L1656" s="157">
        <f t="shared" si="179"/>
        <v>8162.61822907039</v>
      </c>
      <c r="M1656" s="167">
        <f t="shared" si="180"/>
        <v>0</v>
      </c>
      <c r="N1656" s="167">
        <f t="shared" si="181"/>
        <v>0</v>
      </c>
    </row>
    <row r="1657" spans="1:14" ht="15" customHeight="1" x14ac:dyDescent="0.2">
      <c r="A1657" s="152"/>
      <c r="B1657" s="152"/>
      <c r="C1657" s="152"/>
      <c r="D1657" s="152"/>
      <c r="E1657" s="153">
        <f>'2.40-a,b,c,d,e'!E1657</f>
        <v>39183.166666666664</v>
      </c>
      <c r="F1657" s="157">
        <f>'2.40-a,b,c,d,e'!F1657</f>
        <v>62.009998321533203</v>
      </c>
      <c r="G1657" s="157">
        <f>'2.40-a,b,c,d,e'!G1657</f>
        <v>119.99893188480115</v>
      </c>
      <c r="H1657" s="157">
        <f t="shared" si="175"/>
        <v>8282.6171609551911</v>
      </c>
      <c r="I1657" s="157">
        <f t="shared" si="176"/>
        <v>0</v>
      </c>
      <c r="J1657" s="157">
        <f t="shared" si="177"/>
        <v>8282.6171609551911</v>
      </c>
      <c r="K1657" s="157">
        <f t="shared" si="178"/>
        <v>119.9989318848011</v>
      </c>
      <c r="L1657" s="157">
        <f t="shared" si="179"/>
        <v>8162.61822907039</v>
      </c>
      <c r="M1657" s="167">
        <f t="shared" si="180"/>
        <v>0</v>
      </c>
      <c r="N1657" s="167">
        <f t="shared" si="181"/>
        <v>0</v>
      </c>
    </row>
    <row r="1658" spans="1:14" ht="15" customHeight="1" x14ac:dyDescent="0.2">
      <c r="A1658" s="152"/>
      <c r="B1658" s="152"/>
      <c r="C1658" s="152"/>
      <c r="D1658" s="152"/>
      <c r="E1658" s="153">
        <f>'2.40-a,b,c,d,e'!E1658</f>
        <v>39184.166666666664</v>
      </c>
      <c r="F1658" s="157">
        <f>'2.40-a,b,c,d,e'!F1658</f>
        <v>63.849998474121001</v>
      </c>
      <c r="G1658" s="157">
        <f>'2.40-a,b,c,d,e'!G1658</f>
        <v>1840.0001525877983</v>
      </c>
      <c r="H1658" s="157">
        <f t="shared" si="175"/>
        <v>10002.618381658189</v>
      </c>
      <c r="I1658" s="157">
        <f t="shared" si="176"/>
        <v>0</v>
      </c>
      <c r="J1658" s="157">
        <f t="shared" si="177"/>
        <v>10002.618381658189</v>
      </c>
      <c r="K1658" s="157">
        <f t="shared" si="178"/>
        <v>1840.0001525877988</v>
      </c>
      <c r="L1658" s="157">
        <f t="shared" si="179"/>
        <v>8162.61822907039</v>
      </c>
      <c r="M1658" s="167">
        <f t="shared" si="180"/>
        <v>0</v>
      </c>
      <c r="N1658" s="167">
        <f t="shared" si="181"/>
        <v>0</v>
      </c>
    </row>
    <row r="1659" spans="1:14" ht="15" customHeight="1" x14ac:dyDescent="0.2">
      <c r="A1659" s="152"/>
      <c r="B1659" s="152"/>
      <c r="C1659" s="152"/>
      <c r="D1659" s="152"/>
      <c r="E1659" s="153">
        <f>'2.40-a,b,c,d,e'!E1659</f>
        <v>39185.166666666664</v>
      </c>
      <c r="F1659" s="157">
        <f>'2.40-a,b,c,d,e'!F1659</f>
        <v>63.630001068115199</v>
      </c>
      <c r="G1659" s="157">
        <f>'2.40-a,b,c,d,e'!G1659</f>
        <v>-219.99740600580253</v>
      </c>
      <c r="H1659" s="157">
        <f t="shared" si="175"/>
        <v>7942.620823064588</v>
      </c>
      <c r="I1659" s="157">
        <f t="shared" si="176"/>
        <v>0</v>
      </c>
      <c r="J1659" s="157">
        <f t="shared" si="177"/>
        <v>7942.620823064588</v>
      </c>
      <c r="K1659" s="157">
        <f t="shared" si="178"/>
        <v>0</v>
      </c>
      <c r="L1659" s="157">
        <f t="shared" si="179"/>
        <v>7942.620823064588</v>
      </c>
      <c r="M1659" s="167">
        <f t="shared" si="180"/>
        <v>0</v>
      </c>
      <c r="N1659" s="167">
        <f t="shared" si="181"/>
        <v>0</v>
      </c>
    </row>
    <row r="1660" spans="1:14" ht="15" customHeight="1" x14ac:dyDescent="0.2">
      <c r="A1660" s="152"/>
      <c r="B1660" s="152"/>
      <c r="C1660" s="152"/>
      <c r="D1660" s="152"/>
      <c r="E1660" s="153">
        <f>'2.40-a,b,c,d,e'!E1660</f>
        <v>39188.166666666664</v>
      </c>
      <c r="F1660" s="157">
        <f>'2.40-a,b,c,d,e'!F1660</f>
        <v>63.610000610351499</v>
      </c>
      <c r="G1660" s="157">
        <f>'2.40-a,b,c,d,e'!G1660</f>
        <v>-20.000457763700297</v>
      </c>
      <c r="H1660" s="157">
        <f t="shared" si="175"/>
        <v>7922.6203653008879</v>
      </c>
      <c r="I1660" s="157">
        <f t="shared" si="176"/>
        <v>0</v>
      </c>
      <c r="J1660" s="157">
        <f t="shared" si="177"/>
        <v>7922.6203653008879</v>
      </c>
      <c r="K1660" s="157">
        <f t="shared" si="178"/>
        <v>0</v>
      </c>
      <c r="L1660" s="157">
        <f t="shared" si="179"/>
        <v>7922.6203653008879</v>
      </c>
      <c r="M1660" s="167">
        <f t="shared" si="180"/>
        <v>0</v>
      </c>
      <c r="N1660" s="167">
        <f t="shared" si="181"/>
        <v>0</v>
      </c>
    </row>
    <row r="1661" spans="1:14" ht="15" customHeight="1" x14ac:dyDescent="0.2">
      <c r="A1661" s="152"/>
      <c r="B1661" s="152"/>
      <c r="C1661" s="152"/>
      <c r="D1661" s="152"/>
      <c r="E1661" s="153">
        <f>'2.40-a,b,c,d,e'!E1661</f>
        <v>39189.166666666664</v>
      </c>
      <c r="F1661" s="157">
        <f>'2.40-a,b,c,d,e'!F1661</f>
        <v>63.099998474121001</v>
      </c>
      <c r="G1661" s="157">
        <f>'2.40-a,b,c,d,e'!G1661</f>
        <v>-510.00213623049717</v>
      </c>
      <c r="H1661" s="157">
        <f t="shared" si="175"/>
        <v>7412.618229070391</v>
      </c>
      <c r="I1661" s="157">
        <f t="shared" si="176"/>
        <v>0</v>
      </c>
      <c r="J1661" s="157">
        <f t="shared" si="177"/>
        <v>7412.618229070391</v>
      </c>
      <c r="K1661" s="157">
        <f t="shared" si="178"/>
        <v>0</v>
      </c>
      <c r="L1661" s="157">
        <f t="shared" si="179"/>
        <v>7412.618229070391</v>
      </c>
      <c r="M1661" s="167">
        <f t="shared" si="180"/>
        <v>0</v>
      </c>
      <c r="N1661" s="167">
        <f t="shared" si="181"/>
        <v>0</v>
      </c>
    </row>
    <row r="1662" spans="1:14" ht="15" customHeight="1" x14ac:dyDescent="0.2">
      <c r="A1662" s="152"/>
      <c r="B1662" s="152"/>
      <c r="C1662" s="152"/>
      <c r="D1662" s="152"/>
      <c r="E1662" s="153">
        <f>'2.40-a,b,c,d,e'!E1662</f>
        <v>39190.166666666664</v>
      </c>
      <c r="F1662" s="157">
        <f>'2.40-a,b,c,d,e'!F1662</f>
        <v>63.130001068115199</v>
      </c>
      <c r="G1662" s="157">
        <f>'2.40-a,b,c,d,e'!G1662</f>
        <v>30.002593994197468</v>
      </c>
      <c r="H1662" s="157">
        <f t="shared" si="175"/>
        <v>7442.620823064588</v>
      </c>
      <c r="I1662" s="157">
        <f t="shared" si="176"/>
        <v>0</v>
      </c>
      <c r="J1662" s="157">
        <f t="shared" si="177"/>
        <v>7442.620823064588</v>
      </c>
      <c r="K1662" s="157">
        <f t="shared" si="178"/>
        <v>0</v>
      </c>
      <c r="L1662" s="157">
        <f t="shared" si="179"/>
        <v>7442.620823064588</v>
      </c>
      <c r="M1662" s="167">
        <f t="shared" si="180"/>
        <v>0</v>
      </c>
      <c r="N1662" s="167">
        <f t="shared" si="181"/>
        <v>0</v>
      </c>
    </row>
    <row r="1663" spans="1:14" ht="15" customHeight="1" x14ac:dyDescent="0.2">
      <c r="A1663" s="152"/>
      <c r="B1663" s="152"/>
      <c r="C1663" s="152"/>
      <c r="D1663" s="152"/>
      <c r="E1663" s="153">
        <f>'2.40-a,b,c,d,e'!E1663</f>
        <v>39191.166666666664</v>
      </c>
      <c r="F1663" s="157">
        <f>'2.40-a,b,c,d,e'!F1663</f>
        <v>61.830001831054602</v>
      </c>
      <c r="G1663" s="157">
        <f>'2.40-a,b,c,d,e'!G1663</f>
        <v>-1299.9992370605967</v>
      </c>
      <c r="H1663" s="157">
        <f t="shared" si="175"/>
        <v>6142.6215860039911</v>
      </c>
      <c r="I1663" s="157">
        <f t="shared" si="176"/>
        <v>0</v>
      </c>
      <c r="J1663" s="157">
        <f t="shared" si="177"/>
        <v>6142.6215860039911</v>
      </c>
      <c r="K1663" s="157">
        <f t="shared" si="178"/>
        <v>0</v>
      </c>
      <c r="L1663" s="157">
        <f t="shared" si="179"/>
        <v>6142.6215860039911</v>
      </c>
      <c r="M1663" s="167">
        <f t="shared" si="180"/>
        <v>0</v>
      </c>
      <c r="N1663" s="167">
        <f t="shared" si="181"/>
        <v>0</v>
      </c>
    </row>
    <row r="1664" spans="1:14" ht="15" customHeight="1" x14ac:dyDescent="0.2">
      <c r="A1664" s="152"/>
      <c r="B1664" s="152"/>
      <c r="C1664" s="152"/>
      <c r="D1664" s="152"/>
      <c r="E1664" s="153">
        <f>'2.40-a,b,c,d,e'!E1664</f>
        <v>39192.166666666664</v>
      </c>
      <c r="F1664" s="157">
        <f>'2.40-a,b,c,d,e'!F1664</f>
        <v>63.380001068115199</v>
      </c>
      <c r="G1664" s="157">
        <f>'2.40-a,b,c,d,e'!G1664</f>
        <v>1549.9992370605967</v>
      </c>
      <c r="H1664" s="157">
        <f t="shared" si="175"/>
        <v>7692.620823064588</v>
      </c>
      <c r="I1664" s="157">
        <f t="shared" si="176"/>
        <v>0</v>
      </c>
      <c r="J1664" s="157">
        <f t="shared" si="177"/>
        <v>7692.620823064588</v>
      </c>
      <c r="K1664" s="157">
        <f t="shared" si="178"/>
        <v>0</v>
      </c>
      <c r="L1664" s="157">
        <f t="shared" si="179"/>
        <v>7692.620823064588</v>
      </c>
      <c r="M1664" s="167">
        <f t="shared" si="180"/>
        <v>0</v>
      </c>
      <c r="N1664" s="167">
        <f t="shared" si="181"/>
        <v>0</v>
      </c>
    </row>
    <row r="1665" spans="1:14" ht="15" customHeight="1" x14ac:dyDescent="0.2">
      <c r="A1665" s="152"/>
      <c r="B1665" s="152"/>
      <c r="C1665" s="152"/>
      <c r="D1665" s="152"/>
      <c r="E1665" s="153">
        <f>'2.40-a,b,c,d,e'!E1665</f>
        <v>39195.166666666664</v>
      </c>
      <c r="F1665" s="157">
        <f>'2.40-a,b,c,d,e'!F1665</f>
        <v>65.889999389648395</v>
      </c>
      <c r="G1665" s="157">
        <f>'2.40-a,b,c,d,e'!G1665</f>
        <v>2509.9983215331958</v>
      </c>
      <c r="H1665" s="157">
        <f t="shared" si="175"/>
        <v>10202.619144597784</v>
      </c>
      <c r="I1665" s="157">
        <f t="shared" si="176"/>
        <v>0</v>
      </c>
      <c r="J1665" s="157">
        <f t="shared" si="177"/>
        <v>10202.619144597784</v>
      </c>
      <c r="K1665" s="157">
        <f t="shared" si="178"/>
        <v>2040.0009155273938</v>
      </c>
      <c r="L1665" s="157">
        <f t="shared" si="179"/>
        <v>8162.61822907039</v>
      </c>
      <c r="M1665" s="167">
        <f t="shared" si="180"/>
        <v>0</v>
      </c>
      <c r="N1665" s="167">
        <f t="shared" si="181"/>
        <v>0</v>
      </c>
    </row>
    <row r="1666" spans="1:14" ht="15" customHeight="1" x14ac:dyDescent="0.2">
      <c r="A1666" s="152"/>
      <c r="B1666" s="152"/>
      <c r="C1666" s="152"/>
      <c r="D1666" s="152"/>
      <c r="E1666" s="153">
        <f>'2.40-a,b,c,d,e'!E1666</f>
        <v>39196.166666666664</v>
      </c>
      <c r="F1666" s="157">
        <f>'2.40-a,b,c,d,e'!F1666</f>
        <v>64.580001831054602</v>
      </c>
      <c r="G1666" s="157">
        <f>'2.40-a,b,c,d,e'!G1666</f>
        <v>-1309.9975585937927</v>
      </c>
      <c r="H1666" s="157">
        <f t="shared" si="175"/>
        <v>6852.6206704765973</v>
      </c>
      <c r="I1666" s="157">
        <f t="shared" si="176"/>
        <v>0</v>
      </c>
      <c r="J1666" s="157">
        <f t="shared" si="177"/>
        <v>6852.6206704765973</v>
      </c>
      <c r="K1666" s="157">
        <f t="shared" si="178"/>
        <v>0</v>
      </c>
      <c r="L1666" s="157">
        <f t="shared" si="179"/>
        <v>6852.6206704765973</v>
      </c>
      <c r="M1666" s="167">
        <f t="shared" si="180"/>
        <v>0</v>
      </c>
      <c r="N1666" s="167">
        <f t="shared" si="181"/>
        <v>0</v>
      </c>
    </row>
    <row r="1667" spans="1:14" ht="15" customHeight="1" x14ac:dyDescent="0.2">
      <c r="A1667" s="152"/>
      <c r="B1667" s="152"/>
      <c r="C1667" s="152"/>
      <c r="D1667" s="152"/>
      <c r="E1667" s="153">
        <f>'2.40-a,b,c,d,e'!E1667</f>
        <v>39197.166666666664</v>
      </c>
      <c r="F1667" s="157">
        <f>'2.40-a,b,c,d,e'!F1667</f>
        <v>65.839996337890597</v>
      </c>
      <c r="G1667" s="157">
        <f>'2.40-a,b,c,d,e'!G1667</f>
        <v>1259.9945068359943</v>
      </c>
      <c r="H1667" s="157">
        <f t="shared" si="175"/>
        <v>8112.6151773125912</v>
      </c>
      <c r="I1667" s="157">
        <f t="shared" si="176"/>
        <v>0</v>
      </c>
      <c r="J1667" s="157">
        <f t="shared" si="177"/>
        <v>8112.6151773125912</v>
      </c>
      <c r="K1667" s="157">
        <f t="shared" si="178"/>
        <v>0</v>
      </c>
      <c r="L1667" s="157">
        <f t="shared" si="179"/>
        <v>8112.6151773125912</v>
      </c>
      <c r="M1667" s="167">
        <f t="shared" si="180"/>
        <v>0</v>
      </c>
      <c r="N1667" s="167">
        <f t="shared" si="181"/>
        <v>0</v>
      </c>
    </row>
    <row r="1668" spans="1:14" ht="15" customHeight="1" x14ac:dyDescent="0.2">
      <c r="A1668" s="152"/>
      <c r="B1668" s="152"/>
      <c r="C1668" s="152"/>
      <c r="D1668" s="152"/>
      <c r="E1668" s="153">
        <f>'2.40-a,b,c,d,e'!E1668</f>
        <v>39198.166666666664</v>
      </c>
      <c r="F1668" s="157">
        <f>'2.40-a,b,c,d,e'!F1668</f>
        <v>65.059997558593693</v>
      </c>
      <c r="G1668" s="157">
        <f>'2.40-a,b,c,d,e'!G1668</f>
        <v>-779.99877929690342</v>
      </c>
      <c r="H1668" s="157">
        <f t="shared" ref="H1668:H1731" si="182">L1667+G1668</f>
        <v>7332.616398015688</v>
      </c>
      <c r="I1668" s="157">
        <f t="shared" ref="I1668:I1731" si="183">IF(H1668&lt;$B$13,$B$14-H1668,0)</f>
        <v>0</v>
      </c>
      <c r="J1668" s="157">
        <f t="shared" ref="J1668:J1731" si="184">H1668+I1668</f>
        <v>7332.616398015688</v>
      </c>
      <c r="K1668" s="157">
        <f t="shared" ref="K1668:K1731" si="185">MAX(J1668-$B$14,0)</f>
        <v>0</v>
      </c>
      <c r="L1668" s="157">
        <f t="shared" ref="L1668:L1731" si="186">J1668-K1668</f>
        <v>7332.616398015688</v>
      </c>
      <c r="M1668" s="167">
        <f t="shared" ref="M1668:M1731" si="187">IF(I1668&gt;0,1,0)</f>
        <v>0</v>
      </c>
      <c r="N1668" s="167">
        <f t="shared" ref="N1668:N1731" si="188">IF(H1668&lt;0,1,0)</f>
        <v>0</v>
      </c>
    </row>
    <row r="1669" spans="1:14" ht="15" customHeight="1" x14ac:dyDescent="0.2">
      <c r="A1669" s="152"/>
      <c r="B1669" s="152"/>
      <c r="C1669" s="152"/>
      <c r="D1669" s="152"/>
      <c r="E1669" s="153">
        <f>'2.40-a,b,c,d,e'!E1669</f>
        <v>39199.166666666664</v>
      </c>
      <c r="F1669" s="157">
        <f>'2.40-a,b,c,d,e'!F1669</f>
        <v>66.459999084472599</v>
      </c>
      <c r="G1669" s="157">
        <f>'2.40-a,b,c,d,e'!G1669</f>
        <v>1400.0015258789063</v>
      </c>
      <c r="H1669" s="157">
        <f t="shared" si="182"/>
        <v>8732.6179238945952</v>
      </c>
      <c r="I1669" s="157">
        <f t="shared" si="183"/>
        <v>0</v>
      </c>
      <c r="J1669" s="157">
        <f t="shared" si="184"/>
        <v>8732.6179238945952</v>
      </c>
      <c r="K1669" s="157">
        <f t="shared" si="185"/>
        <v>569.99969482420511</v>
      </c>
      <c r="L1669" s="157">
        <f t="shared" si="186"/>
        <v>8162.61822907039</v>
      </c>
      <c r="M1669" s="167">
        <f t="shared" si="187"/>
        <v>0</v>
      </c>
      <c r="N1669" s="167">
        <f t="shared" si="188"/>
        <v>0</v>
      </c>
    </row>
    <row r="1670" spans="1:14" ht="15" customHeight="1" x14ac:dyDescent="0.2">
      <c r="A1670" s="152"/>
      <c r="B1670" s="152"/>
      <c r="C1670" s="152"/>
      <c r="D1670" s="152"/>
      <c r="E1670" s="153">
        <f>'2.40-a,b,c,d,e'!E1670</f>
        <v>39202.166666666664</v>
      </c>
      <c r="F1670" s="157">
        <f>'2.40-a,b,c,d,e'!F1670</f>
        <v>65.709999084472599</v>
      </c>
      <c r="G1670" s="157">
        <f>'2.40-a,b,c,d,e'!G1670</f>
        <v>-750</v>
      </c>
      <c r="H1670" s="157">
        <f t="shared" si="182"/>
        <v>7412.61822907039</v>
      </c>
      <c r="I1670" s="157">
        <f t="shared" si="183"/>
        <v>0</v>
      </c>
      <c r="J1670" s="157">
        <f t="shared" si="184"/>
        <v>7412.61822907039</v>
      </c>
      <c r="K1670" s="157">
        <f t="shared" si="185"/>
        <v>0</v>
      </c>
      <c r="L1670" s="157">
        <f t="shared" si="186"/>
        <v>7412.61822907039</v>
      </c>
      <c r="M1670" s="167">
        <f t="shared" si="187"/>
        <v>0</v>
      </c>
      <c r="N1670" s="167">
        <f t="shared" si="188"/>
        <v>0</v>
      </c>
    </row>
    <row r="1671" spans="1:14" ht="15" customHeight="1" x14ac:dyDescent="0.2">
      <c r="A1671" s="152"/>
      <c r="B1671" s="152"/>
      <c r="C1671" s="152"/>
      <c r="D1671" s="152"/>
      <c r="E1671" s="153">
        <f>'2.40-a,b,c,d,e'!E1671</f>
        <v>39203.166666666664</v>
      </c>
      <c r="F1671" s="157">
        <f>'2.40-a,b,c,d,e'!F1671</f>
        <v>64.400001525878906</v>
      </c>
      <c r="G1671" s="157">
        <f>'2.40-a,b,c,d,e'!G1671</f>
        <v>-1309.9975585936932</v>
      </c>
      <c r="H1671" s="157">
        <f t="shared" si="182"/>
        <v>6102.6206704766973</v>
      </c>
      <c r="I1671" s="157">
        <f t="shared" si="183"/>
        <v>2059.9975585936927</v>
      </c>
      <c r="J1671" s="157">
        <f t="shared" si="184"/>
        <v>8162.61822907039</v>
      </c>
      <c r="K1671" s="157">
        <f t="shared" si="185"/>
        <v>0</v>
      </c>
      <c r="L1671" s="157">
        <f t="shared" si="186"/>
        <v>8162.61822907039</v>
      </c>
      <c r="M1671" s="167">
        <f t="shared" si="187"/>
        <v>1</v>
      </c>
      <c r="N1671" s="167">
        <f t="shared" si="188"/>
        <v>0</v>
      </c>
    </row>
    <row r="1672" spans="1:14" ht="15" customHeight="1" x14ac:dyDescent="0.2">
      <c r="A1672" s="152"/>
      <c r="B1672" s="152"/>
      <c r="C1672" s="152"/>
      <c r="D1672" s="152"/>
      <c r="E1672" s="153">
        <f>'2.40-a,b,c,d,e'!E1672</f>
        <v>39204.166666666664</v>
      </c>
      <c r="F1672" s="157">
        <f>'2.40-a,b,c,d,e'!F1672</f>
        <v>63.680000305175703</v>
      </c>
      <c r="G1672" s="157">
        <f>'2.40-a,b,c,d,e'!G1672</f>
        <v>-720.00122070320322</v>
      </c>
      <c r="H1672" s="157">
        <f t="shared" si="182"/>
        <v>7442.6170083671868</v>
      </c>
      <c r="I1672" s="157">
        <f t="shared" si="183"/>
        <v>0</v>
      </c>
      <c r="J1672" s="157">
        <f t="shared" si="184"/>
        <v>7442.6170083671868</v>
      </c>
      <c r="K1672" s="157">
        <f t="shared" si="185"/>
        <v>0</v>
      </c>
      <c r="L1672" s="157">
        <f t="shared" si="186"/>
        <v>7442.6170083671868</v>
      </c>
      <c r="M1672" s="167">
        <f t="shared" si="187"/>
        <v>0</v>
      </c>
      <c r="N1672" s="167">
        <f t="shared" si="188"/>
        <v>0</v>
      </c>
    </row>
    <row r="1673" spans="1:14" ht="15" customHeight="1" x14ac:dyDescent="0.2">
      <c r="A1673" s="152"/>
      <c r="B1673" s="152"/>
      <c r="C1673" s="152"/>
      <c r="D1673" s="152"/>
      <c r="E1673" s="153">
        <f>'2.40-a,b,c,d,e'!E1673</f>
        <v>39205.166666666664</v>
      </c>
      <c r="F1673" s="157">
        <f>'2.40-a,b,c,d,e'!F1673</f>
        <v>63.189998626708899</v>
      </c>
      <c r="G1673" s="157">
        <f>'2.40-a,b,c,d,e'!G1673</f>
        <v>-490.00167846680398</v>
      </c>
      <c r="H1673" s="157">
        <f t="shared" si="182"/>
        <v>6952.6153299003827</v>
      </c>
      <c r="I1673" s="157">
        <f t="shared" si="183"/>
        <v>0</v>
      </c>
      <c r="J1673" s="157">
        <f t="shared" si="184"/>
        <v>6952.6153299003827</v>
      </c>
      <c r="K1673" s="157">
        <f t="shared" si="185"/>
        <v>0</v>
      </c>
      <c r="L1673" s="157">
        <f t="shared" si="186"/>
        <v>6952.6153299003827</v>
      </c>
      <c r="M1673" s="167">
        <f t="shared" si="187"/>
        <v>0</v>
      </c>
      <c r="N1673" s="167">
        <f t="shared" si="188"/>
        <v>0</v>
      </c>
    </row>
    <row r="1674" spans="1:14" ht="15" customHeight="1" x14ac:dyDescent="0.2">
      <c r="A1674" s="152"/>
      <c r="B1674" s="152"/>
      <c r="C1674" s="152"/>
      <c r="D1674" s="152"/>
      <c r="E1674" s="153">
        <f>'2.40-a,b,c,d,e'!E1674</f>
        <v>39206.166666666664</v>
      </c>
      <c r="F1674" s="157">
        <f>'2.40-a,b,c,d,e'!F1674</f>
        <v>61.930000305175703</v>
      </c>
      <c r="G1674" s="157">
        <f>'2.40-a,b,c,d,e'!G1674</f>
        <v>-1259.9983215331961</v>
      </c>
      <c r="H1674" s="157">
        <f t="shared" si="182"/>
        <v>5692.6170083671868</v>
      </c>
      <c r="I1674" s="157">
        <f t="shared" si="183"/>
        <v>2470.0012207032032</v>
      </c>
      <c r="J1674" s="157">
        <f t="shared" si="184"/>
        <v>8162.61822907039</v>
      </c>
      <c r="K1674" s="157">
        <f t="shared" si="185"/>
        <v>0</v>
      </c>
      <c r="L1674" s="157">
        <f t="shared" si="186"/>
        <v>8162.61822907039</v>
      </c>
      <c r="M1674" s="167">
        <f t="shared" si="187"/>
        <v>1</v>
      </c>
      <c r="N1674" s="167">
        <f t="shared" si="188"/>
        <v>0</v>
      </c>
    </row>
    <row r="1675" spans="1:14" ht="15" customHeight="1" x14ac:dyDescent="0.2">
      <c r="A1675" s="152"/>
      <c r="B1675" s="152"/>
      <c r="C1675" s="152"/>
      <c r="D1675" s="152"/>
      <c r="E1675" s="153">
        <f>'2.40-a,b,c,d,e'!E1675</f>
        <v>39209.166666666664</v>
      </c>
      <c r="F1675" s="157">
        <f>'2.40-a,b,c,d,e'!F1675</f>
        <v>61.470001220703097</v>
      </c>
      <c r="G1675" s="157">
        <f>'2.40-a,b,c,d,e'!G1675</f>
        <v>-459.99908447260651</v>
      </c>
      <c r="H1675" s="157">
        <f t="shared" si="182"/>
        <v>7702.6191445977838</v>
      </c>
      <c r="I1675" s="157">
        <f t="shared" si="183"/>
        <v>0</v>
      </c>
      <c r="J1675" s="157">
        <f t="shared" si="184"/>
        <v>7702.6191445977838</v>
      </c>
      <c r="K1675" s="157">
        <f t="shared" si="185"/>
        <v>0</v>
      </c>
      <c r="L1675" s="157">
        <f t="shared" si="186"/>
        <v>7702.6191445977838</v>
      </c>
      <c r="M1675" s="167">
        <f t="shared" si="187"/>
        <v>0</v>
      </c>
      <c r="N1675" s="167">
        <f t="shared" si="188"/>
        <v>0</v>
      </c>
    </row>
    <row r="1676" spans="1:14" ht="15" customHeight="1" x14ac:dyDescent="0.2">
      <c r="A1676" s="152"/>
      <c r="B1676" s="152"/>
      <c r="C1676" s="152"/>
      <c r="D1676" s="152"/>
      <c r="E1676" s="153">
        <f>'2.40-a,b,c,d,e'!E1676</f>
        <v>39210.166666666664</v>
      </c>
      <c r="F1676" s="157">
        <f>'2.40-a,b,c,d,e'!F1676</f>
        <v>62.259998321533203</v>
      </c>
      <c r="G1676" s="157">
        <f>'2.40-a,b,c,d,e'!G1676</f>
        <v>789.99710083010655</v>
      </c>
      <c r="H1676" s="157">
        <f t="shared" si="182"/>
        <v>8492.616245427891</v>
      </c>
      <c r="I1676" s="157">
        <f t="shared" si="183"/>
        <v>0</v>
      </c>
      <c r="J1676" s="157">
        <f t="shared" si="184"/>
        <v>8492.616245427891</v>
      </c>
      <c r="K1676" s="157">
        <f t="shared" si="185"/>
        <v>329.998016357501</v>
      </c>
      <c r="L1676" s="157">
        <f t="shared" si="186"/>
        <v>8162.61822907039</v>
      </c>
      <c r="M1676" s="167">
        <f t="shared" si="187"/>
        <v>0</v>
      </c>
      <c r="N1676" s="167">
        <f t="shared" si="188"/>
        <v>0</v>
      </c>
    </row>
    <row r="1677" spans="1:14" ht="15" customHeight="1" x14ac:dyDescent="0.2">
      <c r="A1677" s="152"/>
      <c r="B1677" s="152"/>
      <c r="C1677" s="152"/>
      <c r="D1677" s="152"/>
      <c r="E1677" s="153">
        <f>'2.40-a,b,c,d,e'!E1677</f>
        <v>39211.166666666664</v>
      </c>
      <c r="F1677" s="157">
        <f>'2.40-a,b,c,d,e'!F1677</f>
        <v>61.549999237060497</v>
      </c>
      <c r="G1677" s="157">
        <f>'2.40-a,b,c,d,e'!G1677</f>
        <v>-709.99908447270604</v>
      </c>
      <c r="H1677" s="157">
        <f t="shared" si="182"/>
        <v>7452.6191445976838</v>
      </c>
      <c r="I1677" s="157">
        <f t="shared" si="183"/>
        <v>0</v>
      </c>
      <c r="J1677" s="157">
        <f t="shared" si="184"/>
        <v>7452.6191445976838</v>
      </c>
      <c r="K1677" s="157">
        <f t="shared" si="185"/>
        <v>0</v>
      </c>
      <c r="L1677" s="157">
        <f t="shared" si="186"/>
        <v>7452.6191445976838</v>
      </c>
      <c r="M1677" s="167">
        <f t="shared" si="187"/>
        <v>0</v>
      </c>
      <c r="N1677" s="167">
        <f t="shared" si="188"/>
        <v>0</v>
      </c>
    </row>
    <row r="1678" spans="1:14" ht="15" customHeight="1" x14ac:dyDescent="0.2">
      <c r="A1678" s="152"/>
      <c r="B1678" s="152"/>
      <c r="C1678" s="152"/>
      <c r="D1678" s="152"/>
      <c r="E1678" s="153">
        <f>'2.40-a,b,c,d,e'!E1678</f>
        <v>39212.166666666664</v>
      </c>
      <c r="F1678" s="157">
        <f>'2.40-a,b,c,d,e'!F1678</f>
        <v>61.810001373291001</v>
      </c>
      <c r="G1678" s="157">
        <f>'2.40-a,b,c,d,e'!G1678</f>
        <v>260.00213623050428</v>
      </c>
      <c r="H1678" s="157">
        <f t="shared" si="182"/>
        <v>7712.621280828188</v>
      </c>
      <c r="I1678" s="157">
        <f t="shared" si="183"/>
        <v>0</v>
      </c>
      <c r="J1678" s="157">
        <f t="shared" si="184"/>
        <v>7712.621280828188</v>
      </c>
      <c r="K1678" s="157">
        <f t="shared" si="185"/>
        <v>0</v>
      </c>
      <c r="L1678" s="157">
        <f t="shared" si="186"/>
        <v>7712.621280828188</v>
      </c>
      <c r="M1678" s="167">
        <f t="shared" si="187"/>
        <v>0</v>
      </c>
      <c r="N1678" s="167">
        <f t="shared" si="188"/>
        <v>0</v>
      </c>
    </row>
    <row r="1679" spans="1:14" ht="15" customHeight="1" x14ac:dyDescent="0.2">
      <c r="A1679" s="152"/>
      <c r="B1679" s="152"/>
      <c r="C1679" s="152"/>
      <c r="D1679" s="152"/>
      <c r="E1679" s="153">
        <f>'2.40-a,b,c,d,e'!E1679</f>
        <v>39213.166666666664</v>
      </c>
      <c r="F1679" s="157">
        <f>'2.40-a,b,c,d,e'!F1679</f>
        <v>62.369998931884702</v>
      </c>
      <c r="G1679" s="157">
        <f>'2.40-a,b,c,d,e'!G1679</f>
        <v>559.99755859370021</v>
      </c>
      <c r="H1679" s="157">
        <f t="shared" si="182"/>
        <v>8272.618839421888</v>
      </c>
      <c r="I1679" s="157">
        <f t="shared" si="183"/>
        <v>0</v>
      </c>
      <c r="J1679" s="157">
        <f t="shared" si="184"/>
        <v>8272.618839421888</v>
      </c>
      <c r="K1679" s="157">
        <f t="shared" si="185"/>
        <v>110.00061035149793</v>
      </c>
      <c r="L1679" s="157">
        <f t="shared" si="186"/>
        <v>8162.61822907039</v>
      </c>
      <c r="M1679" s="167">
        <f t="shared" si="187"/>
        <v>0</v>
      </c>
      <c r="N1679" s="167">
        <f t="shared" si="188"/>
        <v>0</v>
      </c>
    </row>
    <row r="1680" spans="1:14" ht="15" customHeight="1" x14ac:dyDescent="0.2">
      <c r="A1680" s="152"/>
      <c r="B1680" s="152"/>
      <c r="C1680" s="152"/>
      <c r="D1680" s="152"/>
      <c r="E1680" s="153">
        <f>'2.40-a,b,c,d,e'!E1680</f>
        <v>39216.166666666664</v>
      </c>
      <c r="F1680" s="157">
        <f>'2.40-a,b,c,d,e'!F1680</f>
        <v>62.459999084472599</v>
      </c>
      <c r="G1680" s="157">
        <f>'2.40-a,b,c,d,e'!G1680</f>
        <v>90.00015258789773</v>
      </c>
      <c r="H1680" s="157">
        <f t="shared" si="182"/>
        <v>8252.618381658287</v>
      </c>
      <c r="I1680" s="157">
        <f t="shared" si="183"/>
        <v>0</v>
      </c>
      <c r="J1680" s="157">
        <f t="shared" si="184"/>
        <v>8252.618381658287</v>
      </c>
      <c r="K1680" s="157">
        <f t="shared" si="185"/>
        <v>90.000152587896991</v>
      </c>
      <c r="L1680" s="157">
        <f t="shared" si="186"/>
        <v>8162.61822907039</v>
      </c>
      <c r="M1680" s="167">
        <f t="shared" si="187"/>
        <v>0</v>
      </c>
      <c r="N1680" s="167">
        <f t="shared" si="188"/>
        <v>0</v>
      </c>
    </row>
    <row r="1681" spans="1:14" ht="15" customHeight="1" x14ac:dyDescent="0.2">
      <c r="A1681" s="152"/>
      <c r="B1681" s="152"/>
      <c r="C1681" s="152"/>
      <c r="D1681" s="152"/>
      <c r="E1681" s="153">
        <f>'2.40-a,b,c,d,e'!E1681</f>
        <v>39217.166666666664</v>
      </c>
      <c r="F1681" s="157">
        <f>'2.40-a,b,c,d,e'!F1681</f>
        <v>63.169998168945298</v>
      </c>
      <c r="G1681" s="157">
        <f>'2.40-a,b,c,d,e'!G1681</f>
        <v>709.99908447269888</v>
      </c>
      <c r="H1681" s="157">
        <f t="shared" si="182"/>
        <v>8872.617313543089</v>
      </c>
      <c r="I1681" s="157">
        <f t="shared" si="183"/>
        <v>0</v>
      </c>
      <c r="J1681" s="157">
        <f t="shared" si="184"/>
        <v>8872.617313543089</v>
      </c>
      <c r="K1681" s="157">
        <f t="shared" si="185"/>
        <v>709.999084472699</v>
      </c>
      <c r="L1681" s="157">
        <f t="shared" si="186"/>
        <v>8162.61822907039</v>
      </c>
      <c r="M1681" s="167">
        <f t="shared" si="187"/>
        <v>0</v>
      </c>
      <c r="N1681" s="167">
        <f t="shared" si="188"/>
        <v>0</v>
      </c>
    </row>
    <row r="1682" spans="1:14" ht="15" customHeight="1" x14ac:dyDescent="0.2">
      <c r="A1682" s="152"/>
      <c r="B1682" s="152"/>
      <c r="C1682" s="152"/>
      <c r="D1682" s="152"/>
      <c r="E1682" s="153">
        <f>'2.40-a,b,c,d,e'!E1682</f>
        <v>39218.166666666664</v>
      </c>
      <c r="F1682" s="157">
        <f>'2.40-a,b,c,d,e'!F1682</f>
        <v>62.549999237060497</v>
      </c>
      <c r="G1682" s="157">
        <f>'2.40-a,b,c,d,e'!G1682</f>
        <v>-619.9989318848011</v>
      </c>
      <c r="H1682" s="157">
        <f t="shared" si="182"/>
        <v>7542.6192971855889</v>
      </c>
      <c r="I1682" s="157">
        <f t="shared" si="183"/>
        <v>0</v>
      </c>
      <c r="J1682" s="157">
        <f t="shared" si="184"/>
        <v>7542.6192971855889</v>
      </c>
      <c r="K1682" s="157">
        <f t="shared" si="185"/>
        <v>0</v>
      </c>
      <c r="L1682" s="157">
        <f t="shared" si="186"/>
        <v>7542.6192971855889</v>
      </c>
      <c r="M1682" s="167">
        <f t="shared" si="187"/>
        <v>0</v>
      </c>
      <c r="N1682" s="167">
        <f t="shared" si="188"/>
        <v>0</v>
      </c>
    </row>
    <row r="1683" spans="1:14" ht="15" customHeight="1" x14ac:dyDescent="0.2">
      <c r="A1683" s="152"/>
      <c r="B1683" s="152"/>
      <c r="C1683" s="152"/>
      <c r="D1683" s="152"/>
      <c r="E1683" s="153">
        <f>'2.40-a,b,c,d,e'!E1683</f>
        <v>39219.166666666664</v>
      </c>
      <c r="F1683" s="157">
        <f>'2.40-a,b,c,d,e'!F1683</f>
        <v>64.860000610351506</v>
      </c>
      <c r="G1683" s="157">
        <f>'2.40-a,b,c,d,e'!G1683</f>
        <v>2310.0013732910083</v>
      </c>
      <c r="H1683" s="157">
        <f t="shared" si="182"/>
        <v>9852.6206704765973</v>
      </c>
      <c r="I1683" s="157">
        <f t="shared" si="183"/>
        <v>0</v>
      </c>
      <c r="J1683" s="157">
        <f t="shared" si="184"/>
        <v>9852.6206704765973</v>
      </c>
      <c r="K1683" s="157">
        <f t="shared" si="185"/>
        <v>1690.0024414062073</v>
      </c>
      <c r="L1683" s="157">
        <f t="shared" si="186"/>
        <v>8162.61822907039</v>
      </c>
      <c r="M1683" s="167">
        <f t="shared" si="187"/>
        <v>0</v>
      </c>
      <c r="N1683" s="167">
        <f t="shared" si="188"/>
        <v>0</v>
      </c>
    </row>
    <row r="1684" spans="1:14" ht="15" customHeight="1" x14ac:dyDescent="0.2">
      <c r="A1684" s="152"/>
      <c r="B1684" s="152"/>
      <c r="C1684" s="152"/>
      <c r="D1684" s="152"/>
      <c r="E1684" s="153">
        <f>'2.40-a,b,c,d,e'!E1684</f>
        <v>39220.166666666664</v>
      </c>
      <c r="F1684" s="157">
        <f>'2.40-a,b,c,d,e'!F1684</f>
        <v>64.940002441406193</v>
      </c>
      <c r="G1684" s="157">
        <f>'2.40-a,b,c,d,e'!G1684</f>
        <v>80.0018310546875</v>
      </c>
      <c r="H1684" s="157">
        <f t="shared" si="182"/>
        <v>8242.6200601250785</v>
      </c>
      <c r="I1684" s="157">
        <f t="shared" si="183"/>
        <v>0</v>
      </c>
      <c r="J1684" s="157">
        <f t="shared" si="184"/>
        <v>8242.6200601250785</v>
      </c>
      <c r="K1684" s="157">
        <f t="shared" si="185"/>
        <v>80.001831054688409</v>
      </c>
      <c r="L1684" s="157">
        <f t="shared" si="186"/>
        <v>8162.61822907039</v>
      </c>
      <c r="M1684" s="167">
        <f t="shared" si="187"/>
        <v>0</v>
      </c>
      <c r="N1684" s="167">
        <f t="shared" si="188"/>
        <v>0</v>
      </c>
    </row>
    <row r="1685" spans="1:14" ht="15" customHeight="1" x14ac:dyDescent="0.2">
      <c r="A1685" s="152"/>
      <c r="B1685" s="152"/>
      <c r="C1685" s="152"/>
      <c r="D1685" s="152"/>
      <c r="E1685" s="153">
        <f>'2.40-a,b,c,d,e'!E1685</f>
        <v>39223.166666666664</v>
      </c>
      <c r="F1685" s="157">
        <f>'2.40-a,b,c,d,e'!F1685</f>
        <v>66.269996643066406</v>
      </c>
      <c r="G1685" s="157">
        <f>'2.40-a,b,c,d,e'!G1685</f>
        <v>1329.9942016602131</v>
      </c>
      <c r="H1685" s="157">
        <f t="shared" si="182"/>
        <v>9492.6124307306036</v>
      </c>
      <c r="I1685" s="157">
        <f t="shared" si="183"/>
        <v>0</v>
      </c>
      <c r="J1685" s="157">
        <f t="shared" si="184"/>
        <v>9492.6124307306036</v>
      </c>
      <c r="K1685" s="157">
        <f t="shared" si="185"/>
        <v>1329.9942016602135</v>
      </c>
      <c r="L1685" s="157">
        <f t="shared" si="186"/>
        <v>8162.61822907039</v>
      </c>
      <c r="M1685" s="167">
        <f t="shared" si="187"/>
        <v>0</v>
      </c>
      <c r="N1685" s="167">
        <f t="shared" si="188"/>
        <v>0</v>
      </c>
    </row>
    <row r="1686" spans="1:14" ht="15" customHeight="1" x14ac:dyDescent="0.2">
      <c r="A1686" s="152"/>
      <c r="B1686" s="152"/>
      <c r="C1686" s="152"/>
      <c r="D1686" s="152"/>
      <c r="E1686" s="153">
        <f>'2.40-a,b,c,d,e'!E1686</f>
        <v>39224.166666666664</v>
      </c>
      <c r="F1686" s="157">
        <f>'2.40-a,b,c,d,e'!F1686</f>
        <v>64.970001220703097</v>
      </c>
      <c r="G1686" s="157">
        <f>'2.40-a,b,c,d,e'!G1686</f>
        <v>-1299.9954223633097</v>
      </c>
      <c r="H1686" s="157">
        <f t="shared" si="182"/>
        <v>6862.6228067070806</v>
      </c>
      <c r="I1686" s="157">
        <f t="shared" si="183"/>
        <v>0</v>
      </c>
      <c r="J1686" s="157">
        <f t="shared" si="184"/>
        <v>6862.6228067070806</v>
      </c>
      <c r="K1686" s="157">
        <f t="shared" si="185"/>
        <v>0</v>
      </c>
      <c r="L1686" s="157">
        <f t="shared" si="186"/>
        <v>6862.6228067070806</v>
      </c>
      <c r="M1686" s="167">
        <f t="shared" si="187"/>
        <v>0</v>
      </c>
      <c r="N1686" s="167">
        <f t="shared" si="188"/>
        <v>0</v>
      </c>
    </row>
    <row r="1687" spans="1:14" ht="15" customHeight="1" x14ac:dyDescent="0.2">
      <c r="A1687" s="152"/>
      <c r="B1687" s="152"/>
      <c r="C1687" s="152"/>
      <c r="D1687" s="152"/>
      <c r="E1687" s="153">
        <f>'2.40-a,b,c,d,e'!E1687</f>
        <v>39225.166666666664</v>
      </c>
      <c r="F1687" s="157">
        <f>'2.40-a,b,c,d,e'!F1687</f>
        <v>65.769996643066406</v>
      </c>
      <c r="G1687" s="157">
        <f>'2.40-a,b,c,d,e'!G1687</f>
        <v>799.99542236330967</v>
      </c>
      <c r="H1687" s="157">
        <f t="shared" si="182"/>
        <v>7662.61822907039</v>
      </c>
      <c r="I1687" s="157">
        <f t="shared" si="183"/>
        <v>0</v>
      </c>
      <c r="J1687" s="157">
        <f t="shared" si="184"/>
        <v>7662.61822907039</v>
      </c>
      <c r="K1687" s="157">
        <f t="shared" si="185"/>
        <v>0</v>
      </c>
      <c r="L1687" s="157">
        <f t="shared" si="186"/>
        <v>7662.61822907039</v>
      </c>
      <c r="M1687" s="167">
        <f t="shared" si="187"/>
        <v>0</v>
      </c>
      <c r="N1687" s="167">
        <f t="shared" si="188"/>
        <v>0</v>
      </c>
    </row>
    <row r="1688" spans="1:14" ht="15" customHeight="1" x14ac:dyDescent="0.2">
      <c r="A1688" s="152"/>
      <c r="B1688" s="152"/>
      <c r="C1688" s="152"/>
      <c r="D1688" s="152"/>
      <c r="E1688" s="153">
        <f>'2.40-a,b,c,d,e'!E1688</f>
        <v>39226.166666666664</v>
      </c>
      <c r="F1688" s="157">
        <f>'2.40-a,b,c,d,e'!F1688</f>
        <v>64.180000305175696</v>
      </c>
      <c r="G1688" s="157">
        <f>'2.40-a,b,c,d,e'!G1688</f>
        <v>-1589.9963378907103</v>
      </c>
      <c r="H1688" s="157">
        <f t="shared" si="182"/>
        <v>6072.6218911796796</v>
      </c>
      <c r="I1688" s="157">
        <f t="shared" si="183"/>
        <v>2089.9963378907105</v>
      </c>
      <c r="J1688" s="157">
        <f t="shared" si="184"/>
        <v>8162.61822907039</v>
      </c>
      <c r="K1688" s="157">
        <f t="shared" si="185"/>
        <v>0</v>
      </c>
      <c r="L1688" s="157">
        <f t="shared" si="186"/>
        <v>8162.61822907039</v>
      </c>
      <c r="M1688" s="167">
        <f t="shared" si="187"/>
        <v>1</v>
      </c>
      <c r="N1688" s="167">
        <f t="shared" si="188"/>
        <v>0</v>
      </c>
    </row>
    <row r="1689" spans="1:14" ht="15" customHeight="1" x14ac:dyDescent="0.2">
      <c r="A1689" s="152"/>
      <c r="B1689" s="152"/>
      <c r="C1689" s="152"/>
      <c r="D1689" s="152"/>
      <c r="E1689" s="153">
        <f>'2.40-a,b,c,d,e'!E1689</f>
        <v>39227.166666666664</v>
      </c>
      <c r="F1689" s="157">
        <f>'2.40-a,b,c,d,e'!F1689</f>
        <v>65.199996948242102</v>
      </c>
      <c r="G1689" s="157">
        <f>'2.40-a,b,c,d,e'!G1689</f>
        <v>1019.9966430664063</v>
      </c>
      <c r="H1689" s="157">
        <f t="shared" si="182"/>
        <v>9182.6148721367972</v>
      </c>
      <c r="I1689" s="157">
        <f t="shared" si="183"/>
        <v>0</v>
      </c>
      <c r="J1689" s="157">
        <f t="shared" si="184"/>
        <v>9182.6148721367972</v>
      </c>
      <c r="K1689" s="157">
        <f t="shared" si="185"/>
        <v>1019.9966430664072</v>
      </c>
      <c r="L1689" s="157">
        <f t="shared" si="186"/>
        <v>8162.61822907039</v>
      </c>
      <c r="M1689" s="167">
        <f t="shared" si="187"/>
        <v>0</v>
      </c>
      <c r="N1689" s="167">
        <f t="shared" si="188"/>
        <v>0</v>
      </c>
    </row>
    <row r="1690" spans="1:14" ht="15" customHeight="1" x14ac:dyDescent="0.2">
      <c r="A1690" s="152"/>
      <c r="B1690" s="152"/>
      <c r="C1690" s="152"/>
      <c r="D1690" s="152"/>
      <c r="E1690" s="153">
        <f>'2.40-a,b,c,d,e'!E1690</f>
        <v>39231.166666666664</v>
      </c>
      <c r="F1690" s="157">
        <f>'2.40-a,b,c,d,e'!F1690</f>
        <v>63.150001525878899</v>
      </c>
      <c r="G1690" s="157">
        <f>'2.40-a,b,c,d,e'!G1690</f>
        <v>-2049.995422363203</v>
      </c>
      <c r="H1690" s="157">
        <f t="shared" si="182"/>
        <v>6112.622806707187</v>
      </c>
      <c r="I1690" s="157">
        <f t="shared" si="183"/>
        <v>2049.995422363203</v>
      </c>
      <c r="J1690" s="157">
        <f t="shared" si="184"/>
        <v>8162.61822907039</v>
      </c>
      <c r="K1690" s="157">
        <f t="shared" si="185"/>
        <v>0</v>
      </c>
      <c r="L1690" s="157">
        <f t="shared" si="186"/>
        <v>8162.61822907039</v>
      </c>
      <c r="M1690" s="167">
        <f t="shared" si="187"/>
        <v>1</v>
      </c>
      <c r="N1690" s="167">
        <f t="shared" si="188"/>
        <v>0</v>
      </c>
    </row>
    <row r="1691" spans="1:14" ht="15" customHeight="1" x14ac:dyDescent="0.2">
      <c r="A1691" s="152"/>
      <c r="B1691" s="152"/>
      <c r="C1691" s="152"/>
      <c r="D1691" s="152"/>
      <c r="E1691" s="153">
        <f>'2.40-a,b,c,d,e'!E1691</f>
        <v>39232.166666666664</v>
      </c>
      <c r="F1691" s="157">
        <f>'2.40-a,b,c,d,e'!F1691</f>
        <v>63.490001678466797</v>
      </c>
      <c r="G1691" s="157">
        <f>'2.40-a,b,c,d,e'!G1691</f>
        <v>340.00015258789773</v>
      </c>
      <c r="H1691" s="157">
        <f t="shared" si="182"/>
        <v>8502.618381658287</v>
      </c>
      <c r="I1691" s="157">
        <f t="shared" si="183"/>
        <v>0</v>
      </c>
      <c r="J1691" s="157">
        <f t="shared" si="184"/>
        <v>8502.618381658287</v>
      </c>
      <c r="K1691" s="157">
        <f t="shared" si="185"/>
        <v>340.00015258789699</v>
      </c>
      <c r="L1691" s="157">
        <f t="shared" si="186"/>
        <v>8162.61822907039</v>
      </c>
      <c r="M1691" s="167">
        <f t="shared" si="187"/>
        <v>0</v>
      </c>
      <c r="N1691" s="167">
        <f t="shared" si="188"/>
        <v>0</v>
      </c>
    </row>
    <row r="1692" spans="1:14" ht="15" customHeight="1" x14ac:dyDescent="0.2">
      <c r="A1692" s="152"/>
      <c r="B1692" s="152"/>
      <c r="C1692" s="152"/>
      <c r="D1692" s="152"/>
      <c r="E1692" s="153">
        <f>'2.40-a,b,c,d,e'!E1692</f>
        <v>39233.166666666664</v>
      </c>
      <c r="F1692" s="157">
        <f>'2.40-a,b,c,d,e'!F1692</f>
        <v>64.010002136230398</v>
      </c>
      <c r="G1692" s="157">
        <f>'2.40-a,b,c,d,e'!G1692</f>
        <v>520.00045776360082</v>
      </c>
      <c r="H1692" s="157">
        <f t="shared" si="182"/>
        <v>8682.6186868339901</v>
      </c>
      <c r="I1692" s="157">
        <f t="shared" si="183"/>
        <v>0</v>
      </c>
      <c r="J1692" s="157">
        <f t="shared" si="184"/>
        <v>8682.6186868339901</v>
      </c>
      <c r="K1692" s="157">
        <f t="shared" si="185"/>
        <v>520.00045776360002</v>
      </c>
      <c r="L1692" s="157">
        <f t="shared" si="186"/>
        <v>8162.61822907039</v>
      </c>
      <c r="M1692" s="167">
        <f t="shared" si="187"/>
        <v>0</v>
      </c>
      <c r="N1692" s="167">
        <f t="shared" si="188"/>
        <v>0</v>
      </c>
    </row>
    <row r="1693" spans="1:14" ht="15" customHeight="1" x14ac:dyDescent="0.2">
      <c r="A1693" s="152"/>
      <c r="B1693" s="152"/>
      <c r="C1693" s="152"/>
      <c r="D1693" s="152"/>
      <c r="E1693" s="153">
        <f>'2.40-a,b,c,d,e'!E1693</f>
        <v>39234.166666666664</v>
      </c>
      <c r="F1693" s="157">
        <f>'2.40-a,b,c,d,e'!F1693</f>
        <v>65.080001831054602</v>
      </c>
      <c r="G1693" s="157">
        <f>'2.40-a,b,c,d,e'!G1693</f>
        <v>1069.9996948242047</v>
      </c>
      <c r="H1693" s="157">
        <f t="shared" si="182"/>
        <v>9232.6179238945952</v>
      </c>
      <c r="I1693" s="157">
        <f t="shared" si="183"/>
        <v>0</v>
      </c>
      <c r="J1693" s="157">
        <f t="shared" si="184"/>
        <v>9232.6179238945952</v>
      </c>
      <c r="K1693" s="157">
        <f t="shared" si="185"/>
        <v>1069.9996948242051</v>
      </c>
      <c r="L1693" s="157">
        <f t="shared" si="186"/>
        <v>8162.61822907039</v>
      </c>
      <c r="M1693" s="167">
        <f t="shared" si="187"/>
        <v>0</v>
      </c>
      <c r="N1693" s="167">
        <f t="shared" si="188"/>
        <v>0</v>
      </c>
    </row>
    <row r="1694" spans="1:14" ht="15" customHeight="1" x14ac:dyDescent="0.2">
      <c r="A1694" s="152"/>
      <c r="B1694" s="152"/>
      <c r="C1694" s="152"/>
      <c r="D1694" s="152"/>
      <c r="E1694" s="153">
        <f>'2.40-a,b,c,d,e'!E1694</f>
        <v>39237.166666666664</v>
      </c>
      <c r="F1694" s="157">
        <f>'2.40-a,b,c,d,e'!F1694</f>
        <v>66.209999084472599</v>
      </c>
      <c r="G1694" s="157">
        <f>'2.40-a,b,c,d,e'!G1694</f>
        <v>1129.9972534179972</v>
      </c>
      <c r="H1694" s="157">
        <f t="shared" si="182"/>
        <v>9292.615482488387</v>
      </c>
      <c r="I1694" s="157">
        <f t="shared" si="183"/>
        <v>0</v>
      </c>
      <c r="J1694" s="157">
        <f t="shared" si="184"/>
        <v>9292.615482488387</v>
      </c>
      <c r="K1694" s="157">
        <f t="shared" si="185"/>
        <v>1129.9972534179969</v>
      </c>
      <c r="L1694" s="157">
        <f t="shared" si="186"/>
        <v>8162.61822907039</v>
      </c>
      <c r="M1694" s="167">
        <f t="shared" si="187"/>
        <v>0</v>
      </c>
      <c r="N1694" s="167">
        <f t="shared" si="188"/>
        <v>0</v>
      </c>
    </row>
    <row r="1695" spans="1:14" ht="15" customHeight="1" x14ac:dyDescent="0.2">
      <c r="A1695" s="152"/>
      <c r="B1695" s="152"/>
      <c r="C1695" s="152"/>
      <c r="D1695" s="152"/>
      <c r="E1695" s="153">
        <f>'2.40-a,b,c,d,e'!E1695</f>
        <v>39238.166666666664</v>
      </c>
      <c r="F1695" s="157">
        <f>'2.40-a,b,c,d,e'!F1695</f>
        <v>65.610000610351506</v>
      </c>
      <c r="G1695" s="157">
        <f>'2.40-a,b,c,d,e'!G1695</f>
        <v>-599.99847412109375</v>
      </c>
      <c r="H1695" s="157">
        <f t="shared" si="182"/>
        <v>7562.6197549492963</v>
      </c>
      <c r="I1695" s="157">
        <f t="shared" si="183"/>
        <v>0</v>
      </c>
      <c r="J1695" s="157">
        <f t="shared" si="184"/>
        <v>7562.6197549492963</v>
      </c>
      <c r="K1695" s="157">
        <f t="shared" si="185"/>
        <v>0</v>
      </c>
      <c r="L1695" s="157">
        <f t="shared" si="186"/>
        <v>7562.6197549492963</v>
      </c>
      <c r="M1695" s="167">
        <f t="shared" si="187"/>
        <v>0</v>
      </c>
      <c r="N1695" s="167">
        <f t="shared" si="188"/>
        <v>0</v>
      </c>
    </row>
    <row r="1696" spans="1:14" ht="15" customHeight="1" x14ac:dyDescent="0.2">
      <c r="A1696" s="152"/>
      <c r="B1696" s="152"/>
      <c r="C1696" s="152"/>
      <c r="D1696" s="152"/>
      <c r="E1696" s="153">
        <f>'2.40-a,b,c,d,e'!E1696</f>
        <v>39239.166666666664</v>
      </c>
      <c r="F1696" s="157">
        <f>'2.40-a,b,c,d,e'!F1696</f>
        <v>65.959999084472599</v>
      </c>
      <c r="G1696" s="157">
        <f>'2.40-a,b,c,d,e'!G1696</f>
        <v>349.99847412109375</v>
      </c>
      <c r="H1696" s="157">
        <f t="shared" si="182"/>
        <v>7912.61822907039</v>
      </c>
      <c r="I1696" s="157">
        <f t="shared" si="183"/>
        <v>0</v>
      </c>
      <c r="J1696" s="157">
        <f t="shared" si="184"/>
        <v>7912.61822907039</v>
      </c>
      <c r="K1696" s="157">
        <f t="shared" si="185"/>
        <v>0</v>
      </c>
      <c r="L1696" s="157">
        <f t="shared" si="186"/>
        <v>7912.61822907039</v>
      </c>
      <c r="M1696" s="167">
        <f t="shared" si="187"/>
        <v>0</v>
      </c>
      <c r="N1696" s="167">
        <f t="shared" si="188"/>
        <v>0</v>
      </c>
    </row>
    <row r="1697" spans="1:14" ht="15" customHeight="1" x14ac:dyDescent="0.2">
      <c r="A1697" s="152"/>
      <c r="B1697" s="152"/>
      <c r="C1697" s="152"/>
      <c r="D1697" s="152"/>
      <c r="E1697" s="153">
        <f>'2.40-a,b,c,d,e'!E1697</f>
        <v>39240.166666666664</v>
      </c>
      <c r="F1697" s="157">
        <f>'2.40-a,b,c,d,e'!F1697</f>
        <v>66.930000305175696</v>
      </c>
      <c r="G1697" s="157">
        <f>'2.40-a,b,c,d,e'!G1697</f>
        <v>970.00122070309658</v>
      </c>
      <c r="H1697" s="157">
        <f t="shared" si="182"/>
        <v>8882.6194497734868</v>
      </c>
      <c r="I1697" s="157">
        <f t="shared" si="183"/>
        <v>0</v>
      </c>
      <c r="J1697" s="157">
        <f t="shared" si="184"/>
        <v>8882.6194497734868</v>
      </c>
      <c r="K1697" s="157">
        <f t="shared" si="185"/>
        <v>720.00122070309681</v>
      </c>
      <c r="L1697" s="157">
        <f t="shared" si="186"/>
        <v>8162.61822907039</v>
      </c>
      <c r="M1697" s="167">
        <f t="shared" si="187"/>
        <v>0</v>
      </c>
      <c r="N1697" s="167">
        <f t="shared" si="188"/>
        <v>0</v>
      </c>
    </row>
    <row r="1698" spans="1:14" ht="15" customHeight="1" x14ac:dyDescent="0.2">
      <c r="A1698" s="152"/>
      <c r="B1698" s="152"/>
      <c r="C1698" s="152"/>
      <c r="D1698" s="152"/>
      <c r="E1698" s="153">
        <f>'2.40-a,b,c,d,e'!E1698</f>
        <v>39241.166666666664</v>
      </c>
      <c r="F1698" s="157">
        <f>'2.40-a,b,c,d,e'!F1698</f>
        <v>64.760002136230398</v>
      </c>
      <c r="G1698" s="157">
        <f>'2.40-a,b,c,d,e'!G1698</f>
        <v>-2169.9981689452984</v>
      </c>
      <c r="H1698" s="157">
        <f t="shared" si="182"/>
        <v>5992.6200601250912</v>
      </c>
      <c r="I1698" s="157">
        <f t="shared" si="183"/>
        <v>2169.9981689452989</v>
      </c>
      <c r="J1698" s="157">
        <f t="shared" si="184"/>
        <v>8162.61822907039</v>
      </c>
      <c r="K1698" s="157">
        <f t="shared" si="185"/>
        <v>0</v>
      </c>
      <c r="L1698" s="157">
        <f t="shared" si="186"/>
        <v>8162.61822907039</v>
      </c>
      <c r="M1698" s="167">
        <f t="shared" si="187"/>
        <v>1</v>
      </c>
      <c r="N1698" s="167">
        <f t="shared" si="188"/>
        <v>0</v>
      </c>
    </row>
    <row r="1699" spans="1:14" ht="15" customHeight="1" x14ac:dyDescent="0.2">
      <c r="A1699" s="152"/>
      <c r="B1699" s="152"/>
      <c r="C1699" s="152"/>
      <c r="D1699" s="152"/>
      <c r="E1699" s="153">
        <f>'2.40-a,b,c,d,e'!E1699</f>
        <v>39244.166666666664</v>
      </c>
      <c r="F1699" s="157">
        <f>'2.40-a,b,c,d,e'!F1699</f>
        <v>65.970001220703097</v>
      </c>
      <c r="G1699" s="157">
        <f>'2.40-a,b,c,d,e'!G1699</f>
        <v>1209.999084472699</v>
      </c>
      <c r="H1699" s="157">
        <f t="shared" si="182"/>
        <v>9372.617313543089</v>
      </c>
      <c r="I1699" s="157">
        <f t="shared" si="183"/>
        <v>0</v>
      </c>
      <c r="J1699" s="157">
        <f t="shared" si="184"/>
        <v>9372.617313543089</v>
      </c>
      <c r="K1699" s="157">
        <f t="shared" si="185"/>
        <v>1209.999084472699</v>
      </c>
      <c r="L1699" s="157">
        <f t="shared" si="186"/>
        <v>8162.61822907039</v>
      </c>
      <c r="M1699" s="167">
        <f t="shared" si="187"/>
        <v>0</v>
      </c>
      <c r="N1699" s="167">
        <f t="shared" si="188"/>
        <v>0</v>
      </c>
    </row>
    <row r="1700" spans="1:14" ht="15" customHeight="1" x14ac:dyDescent="0.2">
      <c r="A1700" s="152"/>
      <c r="B1700" s="152"/>
      <c r="C1700" s="152"/>
      <c r="D1700" s="152"/>
      <c r="E1700" s="153">
        <f>'2.40-a,b,c,d,e'!E1700</f>
        <v>39245.166666666664</v>
      </c>
      <c r="F1700" s="157">
        <f>'2.40-a,b,c,d,e'!F1700</f>
        <v>65.349998474121094</v>
      </c>
      <c r="G1700" s="157">
        <f>'2.40-a,b,c,d,e'!G1700</f>
        <v>-620.00274658200283</v>
      </c>
      <c r="H1700" s="157">
        <f t="shared" si="182"/>
        <v>7542.615482488387</v>
      </c>
      <c r="I1700" s="157">
        <f t="shared" si="183"/>
        <v>0</v>
      </c>
      <c r="J1700" s="157">
        <f t="shared" si="184"/>
        <v>7542.615482488387</v>
      </c>
      <c r="K1700" s="157">
        <f t="shared" si="185"/>
        <v>0</v>
      </c>
      <c r="L1700" s="157">
        <f t="shared" si="186"/>
        <v>7542.615482488387</v>
      </c>
      <c r="M1700" s="167">
        <f t="shared" si="187"/>
        <v>0</v>
      </c>
      <c r="N1700" s="167">
        <f t="shared" si="188"/>
        <v>0</v>
      </c>
    </row>
    <row r="1701" spans="1:14" ht="15" customHeight="1" x14ac:dyDescent="0.2">
      <c r="A1701" s="152"/>
      <c r="B1701" s="152"/>
      <c r="C1701" s="152"/>
      <c r="D1701" s="152"/>
      <c r="E1701" s="153">
        <f>'2.40-a,b,c,d,e'!E1701</f>
        <v>39246.166666666664</v>
      </c>
      <c r="F1701" s="157">
        <f>'2.40-a,b,c,d,e'!F1701</f>
        <v>66.260002136230398</v>
      </c>
      <c r="G1701" s="157">
        <f>'2.40-a,b,c,d,e'!G1701</f>
        <v>910.00366210930395</v>
      </c>
      <c r="H1701" s="157">
        <f t="shared" si="182"/>
        <v>8452.619144597691</v>
      </c>
      <c r="I1701" s="157">
        <f t="shared" si="183"/>
        <v>0</v>
      </c>
      <c r="J1701" s="157">
        <f t="shared" si="184"/>
        <v>8452.619144597691</v>
      </c>
      <c r="K1701" s="157">
        <f t="shared" si="185"/>
        <v>290.000915527301</v>
      </c>
      <c r="L1701" s="157">
        <f t="shared" si="186"/>
        <v>8162.61822907039</v>
      </c>
      <c r="M1701" s="167">
        <f t="shared" si="187"/>
        <v>0</v>
      </c>
      <c r="N1701" s="167">
        <f t="shared" si="188"/>
        <v>0</v>
      </c>
    </row>
    <row r="1702" spans="1:14" ht="15" customHeight="1" x14ac:dyDescent="0.2">
      <c r="A1702" s="152"/>
      <c r="B1702" s="152"/>
      <c r="C1702" s="152"/>
      <c r="D1702" s="152"/>
      <c r="E1702" s="153">
        <f>'2.40-a,b,c,d,e'!E1702</f>
        <v>39247.166666666664</v>
      </c>
      <c r="F1702" s="157">
        <f>'2.40-a,b,c,d,e'!F1702</f>
        <v>67.650001525878906</v>
      </c>
      <c r="G1702" s="157">
        <f>'2.40-a,b,c,d,e'!G1702</f>
        <v>1389.9993896485084</v>
      </c>
      <c r="H1702" s="157">
        <f t="shared" si="182"/>
        <v>9552.6176187188976</v>
      </c>
      <c r="I1702" s="157">
        <f t="shared" si="183"/>
        <v>0</v>
      </c>
      <c r="J1702" s="157">
        <f t="shared" si="184"/>
        <v>9552.6176187188976</v>
      </c>
      <c r="K1702" s="157">
        <f t="shared" si="185"/>
        <v>1389.9993896485075</v>
      </c>
      <c r="L1702" s="157">
        <f t="shared" si="186"/>
        <v>8162.61822907039</v>
      </c>
      <c r="M1702" s="167">
        <f t="shared" si="187"/>
        <v>0</v>
      </c>
      <c r="N1702" s="167">
        <f t="shared" si="188"/>
        <v>0</v>
      </c>
    </row>
    <row r="1703" spans="1:14" ht="15" customHeight="1" x14ac:dyDescent="0.2">
      <c r="A1703" s="152"/>
      <c r="B1703" s="152"/>
      <c r="C1703" s="152"/>
      <c r="D1703" s="152"/>
      <c r="E1703" s="153">
        <f>'2.40-a,b,c,d,e'!E1703</f>
        <v>39248.166666666664</v>
      </c>
      <c r="F1703" s="157">
        <f>'2.40-a,b,c,d,e'!F1703</f>
        <v>68</v>
      </c>
      <c r="G1703" s="157">
        <f>'2.40-a,b,c,d,e'!G1703</f>
        <v>349.99847412109375</v>
      </c>
      <c r="H1703" s="157">
        <f t="shared" si="182"/>
        <v>8512.6167031914847</v>
      </c>
      <c r="I1703" s="157">
        <f t="shared" si="183"/>
        <v>0</v>
      </c>
      <c r="J1703" s="157">
        <f t="shared" si="184"/>
        <v>8512.6167031914847</v>
      </c>
      <c r="K1703" s="157">
        <f t="shared" si="185"/>
        <v>349.99847412109466</v>
      </c>
      <c r="L1703" s="157">
        <f t="shared" si="186"/>
        <v>8162.61822907039</v>
      </c>
      <c r="M1703" s="167">
        <f t="shared" si="187"/>
        <v>0</v>
      </c>
      <c r="N1703" s="167">
        <f t="shared" si="188"/>
        <v>0</v>
      </c>
    </row>
    <row r="1704" spans="1:14" ht="15" customHeight="1" x14ac:dyDescent="0.2">
      <c r="A1704" s="152"/>
      <c r="B1704" s="152"/>
      <c r="C1704" s="152"/>
      <c r="D1704" s="152"/>
      <c r="E1704" s="153">
        <f>'2.40-a,b,c,d,e'!E1704</f>
        <v>39251.166666666664</v>
      </c>
      <c r="F1704" s="157">
        <f>'2.40-a,b,c,d,e'!F1704</f>
        <v>69.089996337890597</v>
      </c>
      <c r="G1704" s="157">
        <f>'2.40-a,b,c,d,e'!G1704</f>
        <v>1089.9963378905966</v>
      </c>
      <c r="H1704" s="157">
        <f t="shared" si="182"/>
        <v>9252.6145669609868</v>
      </c>
      <c r="I1704" s="157">
        <f t="shared" si="183"/>
        <v>0</v>
      </c>
      <c r="J1704" s="157">
        <f t="shared" si="184"/>
        <v>9252.6145669609868</v>
      </c>
      <c r="K1704" s="157">
        <f t="shared" si="185"/>
        <v>1089.9963378905968</v>
      </c>
      <c r="L1704" s="157">
        <f t="shared" si="186"/>
        <v>8162.61822907039</v>
      </c>
      <c r="M1704" s="167">
        <f t="shared" si="187"/>
        <v>0</v>
      </c>
      <c r="N1704" s="167">
        <f t="shared" si="188"/>
        <v>0</v>
      </c>
    </row>
    <row r="1705" spans="1:14" ht="15" customHeight="1" x14ac:dyDescent="0.2">
      <c r="A1705" s="152"/>
      <c r="B1705" s="152"/>
      <c r="C1705" s="152"/>
      <c r="D1705" s="152"/>
      <c r="E1705" s="153">
        <f>'2.40-a,b,c,d,e'!E1705</f>
        <v>39252.166666666664</v>
      </c>
      <c r="F1705" s="157">
        <f>'2.40-a,b,c,d,e'!F1705</f>
        <v>69.099998474121094</v>
      </c>
      <c r="G1705" s="157">
        <f>'2.40-a,b,c,d,e'!G1705</f>
        <v>10.002136230497172</v>
      </c>
      <c r="H1705" s="157">
        <f t="shared" si="182"/>
        <v>8172.620365300887</v>
      </c>
      <c r="I1705" s="157">
        <f t="shared" si="183"/>
        <v>0</v>
      </c>
      <c r="J1705" s="157">
        <f t="shared" si="184"/>
        <v>8172.620365300887</v>
      </c>
      <c r="K1705" s="157">
        <f t="shared" si="185"/>
        <v>10.002136230496944</v>
      </c>
      <c r="L1705" s="157">
        <f t="shared" si="186"/>
        <v>8162.61822907039</v>
      </c>
      <c r="M1705" s="167">
        <f t="shared" si="187"/>
        <v>0</v>
      </c>
      <c r="N1705" s="167">
        <f t="shared" si="188"/>
        <v>0</v>
      </c>
    </row>
    <row r="1706" spans="1:14" ht="15" customHeight="1" x14ac:dyDescent="0.2">
      <c r="A1706" s="152"/>
      <c r="B1706" s="152"/>
      <c r="C1706" s="152"/>
      <c r="D1706" s="152"/>
      <c r="E1706" s="153">
        <f>'2.40-a,b,c,d,e'!E1706</f>
        <v>39253.166666666664</v>
      </c>
      <c r="F1706" s="157">
        <f>'2.40-a,b,c,d,e'!F1706</f>
        <v>68.190002441406193</v>
      </c>
      <c r="G1706" s="157">
        <f>'2.40-a,b,c,d,e'!G1706</f>
        <v>-909.99603271490059</v>
      </c>
      <c r="H1706" s="157">
        <f t="shared" si="182"/>
        <v>7252.622196355489</v>
      </c>
      <c r="I1706" s="157">
        <f t="shared" si="183"/>
        <v>0</v>
      </c>
      <c r="J1706" s="157">
        <f t="shared" si="184"/>
        <v>7252.622196355489</v>
      </c>
      <c r="K1706" s="157">
        <f t="shared" si="185"/>
        <v>0</v>
      </c>
      <c r="L1706" s="157">
        <f t="shared" si="186"/>
        <v>7252.622196355489</v>
      </c>
      <c r="M1706" s="167">
        <f t="shared" si="187"/>
        <v>0</v>
      </c>
      <c r="N1706" s="167">
        <f t="shared" si="188"/>
        <v>0</v>
      </c>
    </row>
    <row r="1707" spans="1:14" ht="15" customHeight="1" x14ac:dyDescent="0.2">
      <c r="A1707" s="152"/>
      <c r="B1707" s="152"/>
      <c r="C1707" s="152"/>
      <c r="D1707" s="152"/>
      <c r="E1707" s="153">
        <f>'2.40-a,b,c,d,e'!E1707</f>
        <v>39254.166666666664</v>
      </c>
      <c r="F1707" s="157">
        <f>'2.40-a,b,c,d,e'!F1707</f>
        <v>68.650001525878906</v>
      </c>
      <c r="G1707" s="157">
        <f>'2.40-a,b,c,d,e'!G1707</f>
        <v>459.99908447271309</v>
      </c>
      <c r="H1707" s="157">
        <f t="shared" si="182"/>
        <v>7712.6212808282016</v>
      </c>
      <c r="I1707" s="157">
        <f t="shared" si="183"/>
        <v>0</v>
      </c>
      <c r="J1707" s="157">
        <f t="shared" si="184"/>
        <v>7712.6212808282016</v>
      </c>
      <c r="K1707" s="157">
        <f t="shared" si="185"/>
        <v>0</v>
      </c>
      <c r="L1707" s="157">
        <f t="shared" si="186"/>
        <v>7712.6212808282016</v>
      </c>
      <c r="M1707" s="167">
        <f t="shared" si="187"/>
        <v>0</v>
      </c>
      <c r="N1707" s="167">
        <f t="shared" si="188"/>
        <v>0</v>
      </c>
    </row>
    <row r="1708" spans="1:14" ht="15" customHeight="1" x14ac:dyDescent="0.2">
      <c r="A1708" s="152"/>
      <c r="B1708" s="152"/>
      <c r="C1708" s="152"/>
      <c r="D1708" s="152"/>
      <c r="E1708" s="153">
        <f>'2.40-a,b,c,d,e'!E1708</f>
        <v>39255.166666666664</v>
      </c>
      <c r="F1708" s="157">
        <f>'2.40-a,b,c,d,e'!F1708</f>
        <v>69.139999389648395</v>
      </c>
      <c r="G1708" s="157">
        <f>'2.40-a,b,c,d,e'!G1708</f>
        <v>489.99786376948862</v>
      </c>
      <c r="H1708" s="157">
        <f t="shared" si="182"/>
        <v>8202.619144597691</v>
      </c>
      <c r="I1708" s="157">
        <f t="shared" si="183"/>
        <v>0</v>
      </c>
      <c r="J1708" s="157">
        <f t="shared" si="184"/>
        <v>8202.619144597691</v>
      </c>
      <c r="K1708" s="157">
        <f t="shared" si="185"/>
        <v>40.000915527301004</v>
      </c>
      <c r="L1708" s="157">
        <f t="shared" si="186"/>
        <v>8162.61822907039</v>
      </c>
      <c r="M1708" s="167">
        <f t="shared" si="187"/>
        <v>0</v>
      </c>
      <c r="N1708" s="167">
        <f t="shared" si="188"/>
        <v>0</v>
      </c>
    </row>
    <row r="1709" spans="1:14" ht="15" customHeight="1" x14ac:dyDescent="0.2">
      <c r="A1709" s="152"/>
      <c r="B1709" s="152"/>
      <c r="C1709" s="152"/>
      <c r="D1709" s="152"/>
      <c r="E1709" s="153">
        <f>'2.40-a,b,c,d,e'!E1709</f>
        <v>39258.166666666664</v>
      </c>
      <c r="F1709" s="157">
        <f>'2.40-a,b,c,d,e'!F1709</f>
        <v>69.180000305175696</v>
      </c>
      <c r="G1709" s="157">
        <f>'2.40-a,b,c,d,e'!G1709</f>
        <v>40.000915527301117</v>
      </c>
      <c r="H1709" s="157">
        <f t="shared" si="182"/>
        <v>8202.619144597691</v>
      </c>
      <c r="I1709" s="157">
        <f t="shared" si="183"/>
        <v>0</v>
      </c>
      <c r="J1709" s="157">
        <f t="shared" si="184"/>
        <v>8202.619144597691</v>
      </c>
      <c r="K1709" s="157">
        <f t="shared" si="185"/>
        <v>40.000915527301004</v>
      </c>
      <c r="L1709" s="157">
        <f t="shared" si="186"/>
        <v>8162.61822907039</v>
      </c>
      <c r="M1709" s="167">
        <f t="shared" si="187"/>
        <v>0</v>
      </c>
      <c r="N1709" s="167">
        <f t="shared" si="188"/>
        <v>0</v>
      </c>
    </row>
    <row r="1710" spans="1:14" ht="15" customHeight="1" x14ac:dyDescent="0.2">
      <c r="A1710" s="152"/>
      <c r="B1710" s="152"/>
      <c r="C1710" s="152"/>
      <c r="D1710" s="152"/>
      <c r="E1710" s="153">
        <f>'2.40-a,b,c,d,e'!E1710</f>
        <v>39259.166666666664</v>
      </c>
      <c r="F1710" s="157">
        <f>'2.40-a,b,c,d,e'!F1710</f>
        <v>67.769996643066406</v>
      </c>
      <c r="G1710" s="157">
        <f>'2.40-a,b,c,d,e'!G1710</f>
        <v>-1410.0036621092897</v>
      </c>
      <c r="H1710" s="157">
        <f t="shared" si="182"/>
        <v>6752.6145669611005</v>
      </c>
      <c r="I1710" s="157">
        <f t="shared" si="183"/>
        <v>0</v>
      </c>
      <c r="J1710" s="157">
        <f t="shared" si="184"/>
        <v>6752.6145669611005</v>
      </c>
      <c r="K1710" s="157">
        <f t="shared" si="185"/>
        <v>0</v>
      </c>
      <c r="L1710" s="157">
        <f t="shared" si="186"/>
        <v>6752.6145669611005</v>
      </c>
      <c r="M1710" s="167">
        <f t="shared" si="187"/>
        <v>0</v>
      </c>
      <c r="N1710" s="167">
        <f t="shared" si="188"/>
        <v>0</v>
      </c>
    </row>
    <row r="1711" spans="1:14" ht="15" customHeight="1" x14ac:dyDescent="0.2">
      <c r="A1711" s="152"/>
      <c r="B1711" s="152"/>
      <c r="C1711" s="152"/>
      <c r="D1711" s="152"/>
      <c r="E1711" s="153">
        <f>'2.40-a,b,c,d,e'!E1711</f>
        <v>39260.166666666664</v>
      </c>
      <c r="F1711" s="157">
        <f>'2.40-a,b,c,d,e'!F1711</f>
        <v>68.970001220703097</v>
      </c>
      <c r="G1711" s="157">
        <f>'2.40-a,b,c,d,e'!G1711</f>
        <v>1200.0045776366903</v>
      </c>
      <c r="H1711" s="157">
        <f t="shared" si="182"/>
        <v>7952.6191445977911</v>
      </c>
      <c r="I1711" s="157">
        <f t="shared" si="183"/>
        <v>0</v>
      </c>
      <c r="J1711" s="157">
        <f t="shared" si="184"/>
        <v>7952.6191445977911</v>
      </c>
      <c r="K1711" s="157">
        <f t="shared" si="185"/>
        <v>0</v>
      </c>
      <c r="L1711" s="157">
        <f t="shared" si="186"/>
        <v>7952.6191445977911</v>
      </c>
      <c r="M1711" s="167">
        <f t="shared" si="187"/>
        <v>0</v>
      </c>
      <c r="N1711" s="167">
        <f t="shared" si="188"/>
        <v>0</v>
      </c>
    </row>
    <row r="1712" spans="1:14" ht="15" customHeight="1" x14ac:dyDescent="0.2">
      <c r="A1712" s="152"/>
      <c r="B1712" s="152"/>
      <c r="C1712" s="152"/>
      <c r="D1712" s="152"/>
      <c r="E1712" s="153">
        <f>'2.40-a,b,c,d,e'!E1712</f>
        <v>39261.166666666664</v>
      </c>
      <c r="F1712" s="157">
        <f>'2.40-a,b,c,d,e'!F1712</f>
        <v>69.569999694824205</v>
      </c>
      <c r="G1712" s="157">
        <f>'2.40-a,b,c,d,e'!G1712</f>
        <v>599.99847412110796</v>
      </c>
      <c r="H1712" s="157">
        <f t="shared" si="182"/>
        <v>8552.6176187188994</v>
      </c>
      <c r="I1712" s="157">
        <f t="shared" si="183"/>
        <v>0</v>
      </c>
      <c r="J1712" s="157">
        <f t="shared" si="184"/>
        <v>8552.6176187188994</v>
      </c>
      <c r="K1712" s="157">
        <f t="shared" si="185"/>
        <v>389.99938964850935</v>
      </c>
      <c r="L1712" s="157">
        <f t="shared" si="186"/>
        <v>8162.61822907039</v>
      </c>
      <c r="M1712" s="167">
        <f t="shared" si="187"/>
        <v>0</v>
      </c>
      <c r="N1712" s="167">
        <f t="shared" si="188"/>
        <v>0</v>
      </c>
    </row>
    <row r="1713" spans="1:14" ht="15" customHeight="1" x14ac:dyDescent="0.2">
      <c r="A1713" s="152"/>
      <c r="B1713" s="152"/>
      <c r="C1713" s="152"/>
      <c r="D1713" s="152"/>
      <c r="E1713" s="153">
        <f>'2.40-a,b,c,d,e'!E1713</f>
        <v>39262.166666666664</v>
      </c>
      <c r="F1713" s="157">
        <f>'2.40-a,b,c,d,e'!F1713</f>
        <v>70.680000305175696</v>
      </c>
      <c r="G1713" s="157">
        <f>'2.40-a,b,c,d,e'!G1713</f>
        <v>1110.0006103514916</v>
      </c>
      <c r="H1713" s="157">
        <f t="shared" si="182"/>
        <v>9272.6188394218807</v>
      </c>
      <c r="I1713" s="157">
        <f t="shared" si="183"/>
        <v>0</v>
      </c>
      <c r="J1713" s="157">
        <f t="shared" si="184"/>
        <v>9272.6188394218807</v>
      </c>
      <c r="K1713" s="157">
        <f t="shared" si="185"/>
        <v>1110.0006103514906</v>
      </c>
      <c r="L1713" s="157">
        <f t="shared" si="186"/>
        <v>8162.61822907039</v>
      </c>
      <c r="M1713" s="167">
        <f t="shared" si="187"/>
        <v>0</v>
      </c>
      <c r="N1713" s="167">
        <f t="shared" si="188"/>
        <v>0</v>
      </c>
    </row>
    <row r="1714" spans="1:14" ht="15" customHeight="1" x14ac:dyDescent="0.2">
      <c r="A1714" s="152"/>
      <c r="B1714" s="152"/>
      <c r="C1714" s="152"/>
      <c r="D1714" s="152"/>
      <c r="E1714" s="153">
        <f>'2.40-a,b,c,d,e'!E1714</f>
        <v>39265.166666666664</v>
      </c>
      <c r="F1714" s="157">
        <f>'2.40-a,b,c,d,e'!F1714</f>
        <v>71.089996337890597</v>
      </c>
      <c r="G1714" s="157">
        <f>'2.40-a,b,c,d,e'!G1714</f>
        <v>409.99603271490059</v>
      </c>
      <c r="H1714" s="157">
        <f t="shared" si="182"/>
        <v>8572.6142617852911</v>
      </c>
      <c r="I1714" s="157">
        <f t="shared" si="183"/>
        <v>0</v>
      </c>
      <c r="J1714" s="157">
        <f t="shared" si="184"/>
        <v>8572.6142617852911</v>
      </c>
      <c r="K1714" s="157">
        <f t="shared" si="185"/>
        <v>409.99603271490105</v>
      </c>
      <c r="L1714" s="157">
        <f t="shared" si="186"/>
        <v>8162.61822907039</v>
      </c>
      <c r="M1714" s="167">
        <f t="shared" si="187"/>
        <v>0</v>
      </c>
      <c r="N1714" s="167">
        <f t="shared" si="188"/>
        <v>0</v>
      </c>
    </row>
    <row r="1715" spans="1:14" ht="15" customHeight="1" x14ac:dyDescent="0.2">
      <c r="A1715" s="152"/>
      <c r="B1715" s="152"/>
      <c r="C1715" s="152"/>
      <c r="D1715" s="152"/>
      <c r="E1715" s="153">
        <f>'2.40-a,b,c,d,e'!E1715</f>
        <v>39266.5625</v>
      </c>
      <c r="F1715" s="157">
        <f>'2.40-a,b,c,d,e'!F1715</f>
        <v>71.410003662109304</v>
      </c>
      <c r="G1715" s="157">
        <f>'2.40-a,b,c,d,e'!G1715</f>
        <v>320.00732421870737</v>
      </c>
      <c r="H1715" s="157">
        <f t="shared" si="182"/>
        <v>8482.6255532890973</v>
      </c>
      <c r="I1715" s="157">
        <f t="shared" si="183"/>
        <v>0</v>
      </c>
      <c r="J1715" s="157">
        <f t="shared" si="184"/>
        <v>8482.6255532890973</v>
      </c>
      <c r="K1715" s="157">
        <f t="shared" si="185"/>
        <v>320.00732421870725</v>
      </c>
      <c r="L1715" s="157">
        <f t="shared" si="186"/>
        <v>8162.61822907039</v>
      </c>
      <c r="M1715" s="167">
        <f t="shared" si="187"/>
        <v>0</v>
      </c>
      <c r="N1715" s="167">
        <f t="shared" si="188"/>
        <v>0</v>
      </c>
    </row>
    <row r="1716" spans="1:14" ht="15" customHeight="1" x14ac:dyDescent="0.2">
      <c r="A1716" s="152"/>
      <c r="B1716" s="152"/>
      <c r="C1716" s="152"/>
      <c r="D1716" s="152"/>
      <c r="E1716" s="153">
        <f>'2.40-a,b,c,d,e'!E1716</f>
        <v>39268.166666666664</v>
      </c>
      <c r="F1716" s="157">
        <f>'2.40-a,b,c,d,e'!F1716</f>
        <v>71.809997558593693</v>
      </c>
      <c r="G1716" s="157">
        <f>'2.40-a,b,c,d,e'!G1716</f>
        <v>399.99389648438921</v>
      </c>
      <c r="H1716" s="157">
        <f t="shared" si="182"/>
        <v>8562.6121255547787</v>
      </c>
      <c r="I1716" s="157">
        <f t="shared" si="183"/>
        <v>0</v>
      </c>
      <c r="J1716" s="157">
        <f t="shared" si="184"/>
        <v>8562.6121255547787</v>
      </c>
      <c r="K1716" s="157">
        <f t="shared" si="185"/>
        <v>399.99389648438864</v>
      </c>
      <c r="L1716" s="157">
        <f t="shared" si="186"/>
        <v>8162.61822907039</v>
      </c>
      <c r="M1716" s="167">
        <f t="shared" si="187"/>
        <v>0</v>
      </c>
      <c r="N1716" s="167">
        <f t="shared" si="188"/>
        <v>0</v>
      </c>
    </row>
    <row r="1717" spans="1:14" ht="15" customHeight="1" x14ac:dyDescent="0.2">
      <c r="A1717" s="152"/>
      <c r="B1717" s="152"/>
      <c r="C1717" s="152"/>
      <c r="D1717" s="152"/>
      <c r="E1717" s="153">
        <f>'2.40-a,b,c,d,e'!E1717</f>
        <v>39269.166666666664</v>
      </c>
      <c r="F1717" s="157">
        <f>'2.40-a,b,c,d,e'!F1717</f>
        <v>72.809997558593693</v>
      </c>
      <c r="G1717" s="157">
        <f>'2.40-a,b,c,d,e'!G1717</f>
        <v>1000</v>
      </c>
      <c r="H1717" s="157">
        <f t="shared" si="182"/>
        <v>9162.618229070391</v>
      </c>
      <c r="I1717" s="157">
        <f t="shared" si="183"/>
        <v>0</v>
      </c>
      <c r="J1717" s="157">
        <f t="shared" si="184"/>
        <v>9162.618229070391</v>
      </c>
      <c r="K1717" s="157">
        <f t="shared" si="185"/>
        <v>1000.0000000000009</v>
      </c>
      <c r="L1717" s="157">
        <f t="shared" si="186"/>
        <v>8162.61822907039</v>
      </c>
      <c r="M1717" s="167">
        <f t="shared" si="187"/>
        <v>0</v>
      </c>
      <c r="N1717" s="167">
        <f t="shared" si="188"/>
        <v>0</v>
      </c>
    </row>
    <row r="1718" spans="1:14" ht="15" customHeight="1" x14ac:dyDescent="0.2">
      <c r="A1718" s="152"/>
      <c r="B1718" s="152"/>
      <c r="C1718" s="152"/>
      <c r="D1718" s="152"/>
      <c r="E1718" s="153">
        <f>'2.40-a,b,c,d,e'!E1718</f>
        <v>39272.166666666664</v>
      </c>
      <c r="F1718" s="157">
        <f>'2.40-a,b,c,d,e'!F1718</f>
        <v>72.190002441406193</v>
      </c>
      <c r="G1718" s="157">
        <f>'2.40-a,b,c,d,e'!G1718</f>
        <v>-619.9951171875</v>
      </c>
      <c r="H1718" s="157">
        <f t="shared" si="182"/>
        <v>7542.62311188289</v>
      </c>
      <c r="I1718" s="157">
        <f t="shared" si="183"/>
        <v>0</v>
      </c>
      <c r="J1718" s="157">
        <f t="shared" si="184"/>
        <v>7542.62311188289</v>
      </c>
      <c r="K1718" s="157">
        <f t="shared" si="185"/>
        <v>0</v>
      </c>
      <c r="L1718" s="157">
        <f t="shared" si="186"/>
        <v>7542.62311188289</v>
      </c>
      <c r="M1718" s="167">
        <f t="shared" si="187"/>
        <v>0</v>
      </c>
      <c r="N1718" s="167">
        <f t="shared" si="188"/>
        <v>0</v>
      </c>
    </row>
    <row r="1719" spans="1:14" ht="15" customHeight="1" x14ac:dyDescent="0.2">
      <c r="A1719" s="152"/>
      <c r="B1719" s="152"/>
      <c r="C1719" s="152"/>
      <c r="D1719" s="152"/>
      <c r="E1719" s="153">
        <f>'2.40-a,b,c,d,e'!E1719</f>
        <v>39273.166666666664</v>
      </c>
      <c r="F1719" s="157">
        <f>'2.40-a,b,c,d,e'!F1719</f>
        <v>72.809997558593693</v>
      </c>
      <c r="G1719" s="157">
        <f>'2.40-a,b,c,d,e'!G1719</f>
        <v>619.9951171875</v>
      </c>
      <c r="H1719" s="157">
        <f t="shared" si="182"/>
        <v>8162.61822907039</v>
      </c>
      <c r="I1719" s="157">
        <f t="shared" si="183"/>
        <v>0</v>
      </c>
      <c r="J1719" s="157">
        <f t="shared" si="184"/>
        <v>8162.61822907039</v>
      </c>
      <c r="K1719" s="157">
        <f t="shared" si="185"/>
        <v>0</v>
      </c>
      <c r="L1719" s="157">
        <f t="shared" si="186"/>
        <v>8162.61822907039</v>
      </c>
      <c r="M1719" s="167">
        <f t="shared" si="187"/>
        <v>0</v>
      </c>
      <c r="N1719" s="167">
        <f t="shared" si="188"/>
        <v>0</v>
      </c>
    </row>
    <row r="1720" spans="1:14" ht="15" customHeight="1" x14ac:dyDescent="0.2">
      <c r="A1720" s="152"/>
      <c r="B1720" s="152"/>
      <c r="C1720" s="152"/>
      <c r="D1720" s="152"/>
      <c r="E1720" s="153">
        <f>'2.40-a,b,c,d,e'!E1720</f>
        <v>39274.166666666664</v>
      </c>
      <c r="F1720" s="157">
        <f>'2.40-a,b,c,d,e'!F1720</f>
        <v>72.559997558593693</v>
      </c>
      <c r="G1720" s="157">
        <f>'2.40-a,b,c,d,e'!G1720</f>
        <v>-250</v>
      </c>
      <c r="H1720" s="157">
        <f t="shared" si="182"/>
        <v>7912.61822907039</v>
      </c>
      <c r="I1720" s="157">
        <f t="shared" si="183"/>
        <v>0</v>
      </c>
      <c r="J1720" s="157">
        <f t="shared" si="184"/>
        <v>7912.61822907039</v>
      </c>
      <c r="K1720" s="157">
        <f t="shared" si="185"/>
        <v>0</v>
      </c>
      <c r="L1720" s="157">
        <f t="shared" si="186"/>
        <v>7912.61822907039</v>
      </c>
      <c r="M1720" s="167">
        <f t="shared" si="187"/>
        <v>0</v>
      </c>
      <c r="N1720" s="167">
        <f t="shared" si="188"/>
        <v>0</v>
      </c>
    </row>
    <row r="1721" spans="1:14" ht="15" customHeight="1" x14ac:dyDescent="0.2">
      <c r="A1721" s="152"/>
      <c r="B1721" s="152"/>
      <c r="C1721" s="152"/>
      <c r="D1721" s="152"/>
      <c r="E1721" s="153">
        <f>'2.40-a,b,c,d,e'!E1721</f>
        <v>39275.166666666664</v>
      </c>
      <c r="F1721" s="157">
        <f>'2.40-a,b,c,d,e'!F1721</f>
        <v>72.5</v>
      </c>
      <c r="G1721" s="157">
        <f>'2.40-a,b,c,d,e'!G1721</f>
        <v>-59.997558593693157</v>
      </c>
      <c r="H1721" s="157">
        <f t="shared" si="182"/>
        <v>7852.6206704766973</v>
      </c>
      <c r="I1721" s="157">
        <f t="shared" si="183"/>
        <v>0</v>
      </c>
      <c r="J1721" s="157">
        <f t="shared" si="184"/>
        <v>7852.6206704766973</v>
      </c>
      <c r="K1721" s="157">
        <f t="shared" si="185"/>
        <v>0</v>
      </c>
      <c r="L1721" s="157">
        <f t="shared" si="186"/>
        <v>7852.6206704766973</v>
      </c>
      <c r="M1721" s="167">
        <f t="shared" si="187"/>
        <v>0</v>
      </c>
      <c r="N1721" s="167">
        <f t="shared" si="188"/>
        <v>0</v>
      </c>
    </row>
    <row r="1722" spans="1:14" ht="15" customHeight="1" x14ac:dyDescent="0.2">
      <c r="A1722" s="152"/>
      <c r="B1722" s="152"/>
      <c r="C1722" s="152"/>
      <c r="D1722" s="152"/>
      <c r="E1722" s="153">
        <f>'2.40-a,b,c,d,e'!E1722</f>
        <v>39276.166666666664</v>
      </c>
      <c r="F1722" s="157">
        <f>'2.40-a,b,c,d,e'!F1722</f>
        <v>73.930000305175696</v>
      </c>
      <c r="G1722" s="157">
        <f>'2.40-a,b,c,d,e'!G1722</f>
        <v>1430.000305175696</v>
      </c>
      <c r="H1722" s="157">
        <f t="shared" si="182"/>
        <v>9282.6209756523931</v>
      </c>
      <c r="I1722" s="157">
        <f t="shared" si="183"/>
        <v>0</v>
      </c>
      <c r="J1722" s="157">
        <f t="shared" si="184"/>
        <v>9282.6209756523931</v>
      </c>
      <c r="K1722" s="157">
        <f t="shared" si="185"/>
        <v>1120.0027465820031</v>
      </c>
      <c r="L1722" s="157">
        <f t="shared" si="186"/>
        <v>8162.61822907039</v>
      </c>
      <c r="M1722" s="167">
        <f t="shared" si="187"/>
        <v>0</v>
      </c>
      <c r="N1722" s="167">
        <f t="shared" si="188"/>
        <v>0</v>
      </c>
    </row>
    <row r="1723" spans="1:14" ht="15" customHeight="1" x14ac:dyDescent="0.2">
      <c r="A1723" s="152"/>
      <c r="B1723" s="152"/>
      <c r="C1723" s="152"/>
      <c r="D1723" s="152"/>
      <c r="E1723" s="153">
        <f>'2.40-a,b,c,d,e'!E1723</f>
        <v>39279.166666666664</v>
      </c>
      <c r="F1723" s="157">
        <f>'2.40-a,b,c,d,e'!F1723</f>
        <v>74.150001525878906</v>
      </c>
      <c r="G1723" s="157">
        <f>'2.40-a,b,c,d,e'!G1723</f>
        <v>220.00122070321027</v>
      </c>
      <c r="H1723" s="157">
        <f t="shared" si="182"/>
        <v>8382.6194497735996</v>
      </c>
      <c r="I1723" s="157">
        <f t="shared" si="183"/>
        <v>0</v>
      </c>
      <c r="J1723" s="157">
        <f t="shared" si="184"/>
        <v>8382.6194497735996</v>
      </c>
      <c r="K1723" s="157">
        <f t="shared" si="185"/>
        <v>220.00122070320958</v>
      </c>
      <c r="L1723" s="157">
        <f t="shared" si="186"/>
        <v>8162.61822907039</v>
      </c>
      <c r="M1723" s="167">
        <f t="shared" si="187"/>
        <v>0</v>
      </c>
      <c r="N1723" s="167">
        <f t="shared" si="188"/>
        <v>0</v>
      </c>
    </row>
    <row r="1724" spans="1:14" ht="15" customHeight="1" x14ac:dyDescent="0.2">
      <c r="A1724" s="152"/>
      <c r="B1724" s="152"/>
      <c r="C1724" s="152"/>
      <c r="D1724" s="152"/>
      <c r="E1724" s="153">
        <f>'2.40-a,b,c,d,e'!E1724</f>
        <v>39280.166666666664</v>
      </c>
      <c r="F1724" s="157">
        <f>'2.40-a,b,c,d,e'!F1724</f>
        <v>74.019996643066406</v>
      </c>
      <c r="G1724" s="157">
        <f>'2.40-a,b,c,d,e'!G1724</f>
        <v>-130.0048828125</v>
      </c>
      <c r="H1724" s="157">
        <f t="shared" si="182"/>
        <v>8032.61334625789</v>
      </c>
      <c r="I1724" s="157">
        <f t="shared" si="183"/>
        <v>0</v>
      </c>
      <c r="J1724" s="157">
        <f t="shared" si="184"/>
        <v>8032.61334625789</v>
      </c>
      <c r="K1724" s="157">
        <f t="shared" si="185"/>
        <v>0</v>
      </c>
      <c r="L1724" s="157">
        <f t="shared" si="186"/>
        <v>8032.61334625789</v>
      </c>
      <c r="M1724" s="167">
        <f t="shared" si="187"/>
        <v>0</v>
      </c>
      <c r="N1724" s="167">
        <f t="shared" si="188"/>
        <v>0</v>
      </c>
    </row>
    <row r="1725" spans="1:14" ht="15" customHeight="1" x14ac:dyDescent="0.2">
      <c r="A1725" s="152"/>
      <c r="B1725" s="152"/>
      <c r="C1725" s="152"/>
      <c r="D1725" s="152"/>
      <c r="E1725" s="153">
        <f>'2.40-a,b,c,d,e'!E1725</f>
        <v>39281.166666666664</v>
      </c>
      <c r="F1725" s="157">
        <f>'2.40-a,b,c,d,e'!F1725</f>
        <v>75.050003051757798</v>
      </c>
      <c r="G1725" s="157">
        <f>'2.40-a,b,c,d,e'!G1725</f>
        <v>1030.0064086913922</v>
      </c>
      <c r="H1725" s="157">
        <f t="shared" si="182"/>
        <v>9062.6197549492827</v>
      </c>
      <c r="I1725" s="157">
        <f t="shared" si="183"/>
        <v>0</v>
      </c>
      <c r="J1725" s="157">
        <f t="shared" si="184"/>
        <v>9062.6197549492827</v>
      </c>
      <c r="K1725" s="157">
        <f t="shared" si="185"/>
        <v>900.00152587889261</v>
      </c>
      <c r="L1725" s="157">
        <f t="shared" si="186"/>
        <v>8162.61822907039</v>
      </c>
      <c r="M1725" s="167">
        <f t="shared" si="187"/>
        <v>0</v>
      </c>
      <c r="N1725" s="167">
        <f t="shared" si="188"/>
        <v>0</v>
      </c>
    </row>
    <row r="1726" spans="1:14" ht="15" customHeight="1" x14ac:dyDescent="0.2">
      <c r="A1726" s="152"/>
      <c r="B1726" s="152"/>
      <c r="C1726" s="152"/>
      <c r="D1726" s="152"/>
      <c r="E1726" s="153">
        <f>'2.40-a,b,c,d,e'!E1726</f>
        <v>39282.166666666664</v>
      </c>
      <c r="F1726" s="157">
        <f>'2.40-a,b,c,d,e'!F1726</f>
        <v>75.919998168945298</v>
      </c>
      <c r="G1726" s="157">
        <f>'2.40-a,b,c,d,e'!G1726</f>
        <v>869.9951171875</v>
      </c>
      <c r="H1726" s="157">
        <f t="shared" si="182"/>
        <v>9032.613346257891</v>
      </c>
      <c r="I1726" s="157">
        <f t="shared" si="183"/>
        <v>0</v>
      </c>
      <c r="J1726" s="157">
        <f t="shared" si="184"/>
        <v>9032.613346257891</v>
      </c>
      <c r="K1726" s="157">
        <f t="shared" si="185"/>
        <v>869.99511718750091</v>
      </c>
      <c r="L1726" s="157">
        <f t="shared" si="186"/>
        <v>8162.61822907039</v>
      </c>
      <c r="M1726" s="167">
        <f t="shared" si="187"/>
        <v>0</v>
      </c>
      <c r="N1726" s="167">
        <f t="shared" si="188"/>
        <v>0</v>
      </c>
    </row>
    <row r="1727" spans="1:14" ht="15" customHeight="1" x14ac:dyDescent="0.2">
      <c r="A1727" s="152"/>
      <c r="B1727" s="152"/>
      <c r="C1727" s="152"/>
      <c r="D1727" s="152"/>
      <c r="E1727" s="153">
        <f>'2.40-a,b,c,d,e'!E1727</f>
        <v>39283.166666666664</v>
      </c>
      <c r="F1727" s="157">
        <f>'2.40-a,b,c,d,e'!F1727</f>
        <v>75.569999694824205</v>
      </c>
      <c r="G1727" s="157">
        <f>'2.40-a,b,c,d,e'!G1727</f>
        <v>-349.99847412109375</v>
      </c>
      <c r="H1727" s="157">
        <f t="shared" si="182"/>
        <v>7812.6197549492963</v>
      </c>
      <c r="I1727" s="157">
        <f t="shared" si="183"/>
        <v>0</v>
      </c>
      <c r="J1727" s="157">
        <f t="shared" si="184"/>
        <v>7812.6197549492963</v>
      </c>
      <c r="K1727" s="157">
        <f t="shared" si="185"/>
        <v>0</v>
      </c>
      <c r="L1727" s="157">
        <f t="shared" si="186"/>
        <v>7812.6197549492963</v>
      </c>
      <c r="M1727" s="167">
        <f t="shared" si="187"/>
        <v>0</v>
      </c>
      <c r="N1727" s="167">
        <f t="shared" si="188"/>
        <v>0</v>
      </c>
    </row>
    <row r="1728" spans="1:14" ht="15" customHeight="1" x14ac:dyDescent="0.2">
      <c r="A1728" s="152"/>
      <c r="B1728" s="152"/>
      <c r="C1728" s="152"/>
      <c r="D1728" s="152"/>
      <c r="E1728" s="153">
        <f>'2.40-a,b,c,d,e'!E1728</f>
        <v>39286.166666666664</v>
      </c>
      <c r="F1728" s="157">
        <f>'2.40-a,b,c,d,e'!F1728</f>
        <v>74.889999389648395</v>
      </c>
      <c r="G1728" s="157">
        <f>'2.40-a,b,c,d,e'!G1728</f>
        <v>-680.00030517580967</v>
      </c>
      <c r="H1728" s="157">
        <f t="shared" si="182"/>
        <v>7132.6194497734868</v>
      </c>
      <c r="I1728" s="157">
        <f t="shared" si="183"/>
        <v>0</v>
      </c>
      <c r="J1728" s="157">
        <f t="shared" si="184"/>
        <v>7132.6194497734868</v>
      </c>
      <c r="K1728" s="157">
        <f t="shared" si="185"/>
        <v>0</v>
      </c>
      <c r="L1728" s="157">
        <f t="shared" si="186"/>
        <v>7132.6194497734868</v>
      </c>
      <c r="M1728" s="167">
        <f t="shared" si="187"/>
        <v>0</v>
      </c>
      <c r="N1728" s="167">
        <f t="shared" si="188"/>
        <v>0</v>
      </c>
    </row>
    <row r="1729" spans="1:14" ht="15" customHeight="1" x14ac:dyDescent="0.2">
      <c r="A1729" s="152"/>
      <c r="B1729" s="152"/>
      <c r="C1729" s="152"/>
      <c r="D1729" s="152"/>
      <c r="E1729" s="153">
        <f>'2.40-a,b,c,d,e'!E1729</f>
        <v>39287.166666666664</v>
      </c>
      <c r="F1729" s="157">
        <f>'2.40-a,b,c,d,e'!F1729</f>
        <v>73.559997558593693</v>
      </c>
      <c r="G1729" s="157">
        <f>'2.40-a,b,c,d,e'!G1729</f>
        <v>-1330.0018310547016</v>
      </c>
      <c r="H1729" s="157">
        <f t="shared" si="182"/>
        <v>5802.6176187187848</v>
      </c>
      <c r="I1729" s="157">
        <f t="shared" si="183"/>
        <v>2360.0006103516052</v>
      </c>
      <c r="J1729" s="157">
        <f t="shared" si="184"/>
        <v>8162.61822907039</v>
      </c>
      <c r="K1729" s="157">
        <f t="shared" si="185"/>
        <v>0</v>
      </c>
      <c r="L1729" s="157">
        <f t="shared" si="186"/>
        <v>8162.61822907039</v>
      </c>
      <c r="M1729" s="167">
        <f t="shared" si="187"/>
        <v>1</v>
      </c>
      <c r="N1729" s="167">
        <f t="shared" si="188"/>
        <v>0</v>
      </c>
    </row>
    <row r="1730" spans="1:14" ht="15" customHeight="1" x14ac:dyDescent="0.2">
      <c r="A1730" s="152"/>
      <c r="B1730" s="152"/>
      <c r="C1730" s="152"/>
      <c r="D1730" s="152"/>
      <c r="E1730" s="153">
        <f>'2.40-a,b,c,d,e'!E1730</f>
        <v>39288.166666666664</v>
      </c>
      <c r="F1730" s="157">
        <f>'2.40-a,b,c,d,e'!F1730</f>
        <v>75.879997253417898</v>
      </c>
      <c r="G1730" s="157">
        <f>'2.40-a,b,c,d,e'!G1730</f>
        <v>2319.9996948242047</v>
      </c>
      <c r="H1730" s="157">
        <f t="shared" si="182"/>
        <v>10482.617923894595</v>
      </c>
      <c r="I1730" s="157">
        <f t="shared" si="183"/>
        <v>0</v>
      </c>
      <c r="J1730" s="157">
        <f t="shared" si="184"/>
        <v>10482.617923894595</v>
      </c>
      <c r="K1730" s="157">
        <f t="shared" si="185"/>
        <v>2319.9996948242051</v>
      </c>
      <c r="L1730" s="157">
        <f t="shared" si="186"/>
        <v>8162.61822907039</v>
      </c>
      <c r="M1730" s="167">
        <f t="shared" si="187"/>
        <v>0</v>
      </c>
      <c r="N1730" s="167">
        <f t="shared" si="188"/>
        <v>0</v>
      </c>
    </row>
    <row r="1731" spans="1:14" ht="15" customHeight="1" x14ac:dyDescent="0.2">
      <c r="A1731" s="152"/>
      <c r="B1731" s="152"/>
      <c r="C1731" s="152"/>
      <c r="D1731" s="152"/>
      <c r="E1731" s="153">
        <f>'2.40-a,b,c,d,e'!E1731</f>
        <v>39289.166666666664</v>
      </c>
      <c r="F1731" s="157">
        <f>'2.40-a,b,c,d,e'!F1731</f>
        <v>74.949996948242102</v>
      </c>
      <c r="G1731" s="157">
        <f>'2.40-a,b,c,d,e'!G1731</f>
        <v>-930.00030517579546</v>
      </c>
      <c r="H1731" s="157">
        <f t="shared" si="182"/>
        <v>7232.6179238945942</v>
      </c>
      <c r="I1731" s="157">
        <f t="shared" si="183"/>
        <v>0</v>
      </c>
      <c r="J1731" s="157">
        <f t="shared" si="184"/>
        <v>7232.6179238945942</v>
      </c>
      <c r="K1731" s="157">
        <f t="shared" si="185"/>
        <v>0</v>
      </c>
      <c r="L1731" s="157">
        <f t="shared" si="186"/>
        <v>7232.6179238945942</v>
      </c>
      <c r="M1731" s="167">
        <f t="shared" si="187"/>
        <v>0</v>
      </c>
      <c r="N1731" s="167">
        <f t="shared" si="188"/>
        <v>0</v>
      </c>
    </row>
    <row r="1732" spans="1:14" ht="15" customHeight="1" x14ac:dyDescent="0.2">
      <c r="A1732" s="152"/>
      <c r="B1732" s="152"/>
      <c r="C1732" s="152"/>
      <c r="D1732" s="152"/>
      <c r="E1732" s="153">
        <f>'2.40-a,b,c,d,e'!E1732</f>
        <v>39290.166666666664</v>
      </c>
      <c r="F1732" s="157">
        <f>'2.40-a,b,c,d,e'!F1732</f>
        <v>77.019996643066406</v>
      </c>
      <c r="G1732" s="157">
        <f>'2.40-a,b,c,d,e'!G1732</f>
        <v>2069.9996948243042</v>
      </c>
      <c r="H1732" s="157">
        <f t="shared" ref="H1732:H1795" si="189">L1731+G1732</f>
        <v>9302.6176187188976</v>
      </c>
      <c r="I1732" s="157">
        <f t="shared" ref="I1732:I1795" si="190">IF(H1732&lt;$B$13,$B$14-H1732,0)</f>
        <v>0</v>
      </c>
      <c r="J1732" s="157">
        <f t="shared" ref="J1732:J1795" si="191">H1732+I1732</f>
        <v>9302.6176187188976</v>
      </c>
      <c r="K1732" s="157">
        <f t="shared" ref="K1732:K1795" si="192">MAX(J1732-$B$14,0)</f>
        <v>1139.9993896485075</v>
      </c>
      <c r="L1732" s="157">
        <f t="shared" ref="L1732:L1795" si="193">J1732-K1732</f>
        <v>8162.61822907039</v>
      </c>
      <c r="M1732" s="167">
        <f t="shared" ref="M1732:M1795" si="194">IF(I1732&gt;0,1,0)</f>
        <v>0</v>
      </c>
      <c r="N1732" s="167">
        <f t="shared" ref="N1732:N1795" si="195">IF(H1732&lt;0,1,0)</f>
        <v>0</v>
      </c>
    </row>
    <row r="1733" spans="1:14" ht="15" customHeight="1" x14ac:dyDescent="0.2">
      <c r="A1733" s="152"/>
      <c r="B1733" s="152"/>
      <c r="C1733" s="152"/>
      <c r="D1733" s="152"/>
      <c r="E1733" s="153">
        <f>'2.40-a,b,c,d,e'!E1733</f>
        <v>39293.166666666664</v>
      </c>
      <c r="F1733" s="157">
        <f>'2.40-a,b,c,d,e'!F1733</f>
        <v>76.830001831054602</v>
      </c>
      <c r="G1733" s="157">
        <f>'2.40-a,b,c,d,e'!G1733</f>
        <v>-189.99481201180402</v>
      </c>
      <c r="H1733" s="157">
        <f t="shared" si="189"/>
        <v>7972.6234170585858</v>
      </c>
      <c r="I1733" s="157">
        <f t="shared" si="190"/>
        <v>0</v>
      </c>
      <c r="J1733" s="157">
        <f t="shared" si="191"/>
        <v>7972.6234170585858</v>
      </c>
      <c r="K1733" s="157">
        <f t="shared" si="192"/>
        <v>0</v>
      </c>
      <c r="L1733" s="157">
        <f t="shared" si="193"/>
        <v>7972.6234170585858</v>
      </c>
      <c r="M1733" s="167">
        <f t="shared" si="194"/>
        <v>0</v>
      </c>
      <c r="N1733" s="167">
        <f t="shared" si="195"/>
        <v>0</v>
      </c>
    </row>
    <row r="1734" spans="1:14" ht="15" customHeight="1" x14ac:dyDescent="0.2">
      <c r="A1734" s="152"/>
      <c r="B1734" s="152"/>
      <c r="C1734" s="152"/>
      <c r="D1734" s="152"/>
      <c r="E1734" s="153">
        <f>'2.40-a,b,c,d,e'!E1734</f>
        <v>39294.166666666664</v>
      </c>
      <c r="F1734" s="157">
        <f>'2.40-a,b,c,d,e'!F1734</f>
        <v>78.209999084472599</v>
      </c>
      <c r="G1734" s="157">
        <f>'2.40-a,b,c,d,e'!G1734</f>
        <v>1379.9972534179972</v>
      </c>
      <c r="H1734" s="157">
        <f t="shared" si="189"/>
        <v>9352.6206704765827</v>
      </c>
      <c r="I1734" s="157">
        <f t="shared" si="190"/>
        <v>0</v>
      </c>
      <c r="J1734" s="157">
        <f t="shared" si="191"/>
        <v>9352.6206704765827</v>
      </c>
      <c r="K1734" s="157">
        <f t="shared" si="192"/>
        <v>1190.0024414061927</v>
      </c>
      <c r="L1734" s="157">
        <f t="shared" si="193"/>
        <v>8162.61822907039</v>
      </c>
      <c r="M1734" s="167">
        <f t="shared" si="194"/>
        <v>0</v>
      </c>
      <c r="N1734" s="167">
        <f t="shared" si="195"/>
        <v>0</v>
      </c>
    </row>
    <row r="1735" spans="1:14" ht="15" customHeight="1" x14ac:dyDescent="0.2">
      <c r="A1735" s="152"/>
      <c r="B1735" s="152"/>
      <c r="C1735" s="152"/>
      <c r="D1735" s="152"/>
      <c r="E1735" s="153">
        <f>'2.40-a,b,c,d,e'!E1735</f>
        <v>39295.166666666664</v>
      </c>
      <c r="F1735" s="157">
        <f>'2.40-a,b,c,d,e'!F1735</f>
        <v>76.529998779296804</v>
      </c>
      <c r="G1735" s="157">
        <f>'2.40-a,b,c,d,e'!G1735</f>
        <v>-1680.0003051757953</v>
      </c>
      <c r="H1735" s="157">
        <f t="shared" si="189"/>
        <v>6482.6179238945952</v>
      </c>
      <c r="I1735" s="157">
        <f t="shared" si="190"/>
        <v>0</v>
      </c>
      <c r="J1735" s="157">
        <f t="shared" si="191"/>
        <v>6482.6179238945952</v>
      </c>
      <c r="K1735" s="157">
        <f t="shared" si="192"/>
        <v>0</v>
      </c>
      <c r="L1735" s="157">
        <f t="shared" si="193"/>
        <v>6482.6179238945952</v>
      </c>
      <c r="M1735" s="167">
        <f t="shared" si="194"/>
        <v>0</v>
      </c>
      <c r="N1735" s="167">
        <f t="shared" si="195"/>
        <v>0</v>
      </c>
    </row>
    <row r="1736" spans="1:14" ht="15" customHeight="1" x14ac:dyDescent="0.2">
      <c r="A1736" s="152"/>
      <c r="B1736" s="152"/>
      <c r="C1736" s="152"/>
      <c r="D1736" s="152"/>
      <c r="E1736" s="153">
        <f>'2.40-a,b,c,d,e'!E1736</f>
        <v>39296.166666666664</v>
      </c>
      <c r="F1736" s="157">
        <f>'2.40-a,b,c,d,e'!F1736</f>
        <v>76.860000610351506</v>
      </c>
      <c r="G1736" s="157">
        <f>'2.40-a,b,c,d,e'!G1736</f>
        <v>330.00183105470171</v>
      </c>
      <c r="H1736" s="157">
        <f t="shared" si="189"/>
        <v>6812.6197549492972</v>
      </c>
      <c r="I1736" s="157">
        <f t="shared" si="190"/>
        <v>0</v>
      </c>
      <c r="J1736" s="157">
        <f t="shared" si="191"/>
        <v>6812.6197549492972</v>
      </c>
      <c r="K1736" s="157">
        <f t="shared" si="192"/>
        <v>0</v>
      </c>
      <c r="L1736" s="157">
        <f t="shared" si="193"/>
        <v>6812.6197549492972</v>
      </c>
      <c r="M1736" s="167">
        <f t="shared" si="194"/>
        <v>0</v>
      </c>
      <c r="N1736" s="167">
        <f t="shared" si="195"/>
        <v>0</v>
      </c>
    </row>
    <row r="1737" spans="1:14" ht="15" customHeight="1" x14ac:dyDescent="0.2">
      <c r="A1737" s="152"/>
      <c r="B1737" s="152"/>
      <c r="C1737" s="152"/>
      <c r="D1737" s="152"/>
      <c r="E1737" s="153">
        <f>'2.40-a,b,c,d,e'!E1737</f>
        <v>39297.166666666664</v>
      </c>
      <c r="F1737" s="157">
        <f>'2.40-a,b,c,d,e'!F1737</f>
        <v>75.480003356933594</v>
      </c>
      <c r="G1737" s="157">
        <f>'2.40-a,b,c,d,e'!G1737</f>
        <v>-1379.9972534179119</v>
      </c>
      <c r="H1737" s="157">
        <f t="shared" si="189"/>
        <v>5432.6225015313848</v>
      </c>
      <c r="I1737" s="157">
        <f t="shared" si="190"/>
        <v>2729.9957275390052</v>
      </c>
      <c r="J1737" s="157">
        <f t="shared" si="191"/>
        <v>8162.61822907039</v>
      </c>
      <c r="K1737" s="157">
        <f t="shared" si="192"/>
        <v>0</v>
      </c>
      <c r="L1737" s="157">
        <f t="shared" si="193"/>
        <v>8162.61822907039</v>
      </c>
      <c r="M1737" s="167">
        <f t="shared" si="194"/>
        <v>1</v>
      </c>
      <c r="N1737" s="167">
        <f t="shared" si="195"/>
        <v>0</v>
      </c>
    </row>
    <row r="1738" spans="1:14" ht="15" customHeight="1" x14ac:dyDescent="0.2">
      <c r="A1738" s="152"/>
      <c r="B1738" s="152"/>
      <c r="C1738" s="152"/>
      <c r="D1738" s="152"/>
      <c r="E1738" s="153">
        <f>'2.40-a,b,c,d,e'!E1738</f>
        <v>39300.166666666664</v>
      </c>
      <c r="F1738" s="157">
        <f>'2.40-a,b,c,d,e'!F1738</f>
        <v>72.059997558593693</v>
      </c>
      <c r="G1738" s="157">
        <f>'2.40-a,b,c,d,e'!G1738</f>
        <v>-3420.0057983399006</v>
      </c>
      <c r="H1738" s="157">
        <f t="shared" si="189"/>
        <v>4742.612430730489</v>
      </c>
      <c r="I1738" s="157">
        <f t="shared" si="190"/>
        <v>3420.005798339901</v>
      </c>
      <c r="J1738" s="157">
        <f t="shared" si="191"/>
        <v>8162.61822907039</v>
      </c>
      <c r="K1738" s="157">
        <f t="shared" si="192"/>
        <v>0</v>
      </c>
      <c r="L1738" s="157">
        <f t="shared" si="193"/>
        <v>8162.61822907039</v>
      </c>
      <c r="M1738" s="167">
        <f t="shared" si="194"/>
        <v>1</v>
      </c>
      <c r="N1738" s="167">
        <f t="shared" si="195"/>
        <v>0</v>
      </c>
    </row>
    <row r="1739" spans="1:14" ht="15" customHeight="1" x14ac:dyDescent="0.2">
      <c r="A1739" s="152"/>
      <c r="B1739" s="152"/>
      <c r="C1739" s="152"/>
      <c r="D1739" s="152"/>
      <c r="E1739" s="153">
        <f>'2.40-a,b,c,d,e'!E1739</f>
        <v>39301.166666666664</v>
      </c>
      <c r="F1739" s="157">
        <f>'2.40-a,b,c,d,e'!F1739</f>
        <v>72.419998168945298</v>
      </c>
      <c r="G1739" s="157">
        <f>'2.40-a,b,c,d,e'!G1739</f>
        <v>360.00061035160513</v>
      </c>
      <c r="H1739" s="157">
        <f t="shared" si="189"/>
        <v>8522.6188394219953</v>
      </c>
      <c r="I1739" s="157">
        <f t="shared" si="190"/>
        <v>0</v>
      </c>
      <c r="J1739" s="157">
        <f t="shared" si="191"/>
        <v>8522.6188394219953</v>
      </c>
      <c r="K1739" s="157">
        <f t="shared" si="192"/>
        <v>360.00061035160525</v>
      </c>
      <c r="L1739" s="157">
        <f t="shared" si="193"/>
        <v>8162.61822907039</v>
      </c>
      <c r="M1739" s="167">
        <f t="shared" si="194"/>
        <v>0</v>
      </c>
      <c r="N1739" s="167">
        <f t="shared" si="195"/>
        <v>0</v>
      </c>
    </row>
    <row r="1740" spans="1:14" ht="15" customHeight="1" x14ac:dyDescent="0.2">
      <c r="A1740" s="152"/>
      <c r="B1740" s="152"/>
      <c r="C1740" s="152"/>
      <c r="D1740" s="152"/>
      <c r="E1740" s="153">
        <f>'2.40-a,b,c,d,e'!E1740</f>
        <v>39302.166666666664</v>
      </c>
      <c r="F1740" s="157">
        <f>'2.40-a,b,c,d,e'!F1740</f>
        <v>72.150001525878906</v>
      </c>
      <c r="G1740" s="157">
        <f>'2.40-a,b,c,d,e'!G1740</f>
        <v>-269.99664306639204</v>
      </c>
      <c r="H1740" s="157">
        <f t="shared" si="189"/>
        <v>7892.6215860039983</v>
      </c>
      <c r="I1740" s="157">
        <f t="shared" si="190"/>
        <v>0</v>
      </c>
      <c r="J1740" s="157">
        <f t="shared" si="191"/>
        <v>7892.6215860039983</v>
      </c>
      <c r="K1740" s="157">
        <f t="shared" si="192"/>
        <v>0</v>
      </c>
      <c r="L1740" s="157">
        <f t="shared" si="193"/>
        <v>7892.6215860039983</v>
      </c>
      <c r="M1740" s="167">
        <f t="shared" si="194"/>
        <v>0</v>
      </c>
      <c r="N1740" s="167">
        <f t="shared" si="195"/>
        <v>0</v>
      </c>
    </row>
    <row r="1741" spans="1:14" ht="15" customHeight="1" x14ac:dyDescent="0.2">
      <c r="A1741" s="152"/>
      <c r="B1741" s="152"/>
      <c r="C1741" s="152"/>
      <c r="D1741" s="152"/>
      <c r="E1741" s="153">
        <f>'2.40-a,b,c,d,e'!E1741</f>
        <v>39303.166666666664</v>
      </c>
      <c r="F1741" s="157">
        <f>'2.40-a,b,c,d,e'!F1741</f>
        <v>71.589996337890597</v>
      </c>
      <c r="G1741" s="157">
        <f>'2.40-a,b,c,d,e'!G1741</f>
        <v>-560.00518798830967</v>
      </c>
      <c r="H1741" s="157">
        <f t="shared" si="189"/>
        <v>7332.6163980156889</v>
      </c>
      <c r="I1741" s="157">
        <f t="shared" si="190"/>
        <v>0</v>
      </c>
      <c r="J1741" s="157">
        <f t="shared" si="191"/>
        <v>7332.6163980156889</v>
      </c>
      <c r="K1741" s="157">
        <f t="shared" si="192"/>
        <v>0</v>
      </c>
      <c r="L1741" s="157">
        <f t="shared" si="193"/>
        <v>7332.6163980156889</v>
      </c>
      <c r="M1741" s="167">
        <f t="shared" si="194"/>
        <v>0</v>
      </c>
      <c r="N1741" s="167">
        <f t="shared" si="195"/>
        <v>0</v>
      </c>
    </row>
    <row r="1742" spans="1:14" ht="15" customHeight="1" x14ac:dyDescent="0.2">
      <c r="A1742" s="152"/>
      <c r="B1742" s="152"/>
      <c r="C1742" s="152"/>
      <c r="D1742" s="152"/>
      <c r="E1742" s="153">
        <f>'2.40-a,b,c,d,e'!E1742</f>
        <v>39304.166666666664</v>
      </c>
      <c r="F1742" s="157">
        <f>'2.40-a,b,c,d,e'!F1742</f>
        <v>71.470001220703097</v>
      </c>
      <c r="G1742" s="157">
        <f>'2.40-a,b,c,d,e'!G1742</f>
        <v>-119.9951171875</v>
      </c>
      <c r="H1742" s="157">
        <f t="shared" si="189"/>
        <v>7212.6212808281889</v>
      </c>
      <c r="I1742" s="157">
        <f t="shared" si="190"/>
        <v>0</v>
      </c>
      <c r="J1742" s="157">
        <f t="shared" si="191"/>
        <v>7212.6212808281889</v>
      </c>
      <c r="K1742" s="157">
        <f t="shared" si="192"/>
        <v>0</v>
      </c>
      <c r="L1742" s="157">
        <f t="shared" si="193"/>
        <v>7212.6212808281889</v>
      </c>
      <c r="M1742" s="167">
        <f t="shared" si="194"/>
        <v>0</v>
      </c>
      <c r="N1742" s="167">
        <f t="shared" si="195"/>
        <v>0</v>
      </c>
    </row>
    <row r="1743" spans="1:14" ht="15" customHeight="1" x14ac:dyDescent="0.2">
      <c r="A1743" s="152"/>
      <c r="B1743" s="152"/>
      <c r="C1743" s="152"/>
      <c r="D1743" s="152"/>
      <c r="E1743" s="153">
        <f>'2.40-a,b,c,d,e'!E1743</f>
        <v>39307.166666666664</v>
      </c>
      <c r="F1743" s="157">
        <f>'2.40-a,b,c,d,e'!F1743</f>
        <v>71.620002746582003</v>
      </c>
      <c r="G1743" s="157">
        <f>'2.40-a,b,c,d,e'!G1743</f>
        <v>150.00152587890625</v>
      </c>
      <c r="H1743" s="157">
        <f t="shared" si="189"/>
        <v>7362.6228067070952</v>
      </c>
      <c r="I1743" s="157">
        <f t="shared" si="190"/>
        <v>0</v>
      </c>
      <c r="J1743" s="157">
        <f t="shared" si="191"/>
        <v>7362.6228067070952</v>
      </c>
      <c r="K1743" s="157">
        <f t="shared" si="192"/>
        <v>0</v>
      </c>
      <c r="L1743" s="157">
        <f t="shared" si="193"/>
        <v>7362.6228067070952</v>
      </c>
      <c r="M1743" s="167">
        <f t="shared" si="194"/>
        <v>0</v>
      </c>
      <c r="N1743" s="167">
        <f t="shared" si="195"/>
        <v>0</v>
      </c>
    </row>
    <row r="1744" spans="1:14" ht="15" customHeight="1" x14ac:dyDescent="0.2">
      <c r="A1744" s="152"/>
      <c r="B1744" s="152"/>
      <c r="C1744" s="152"/>
      <c r="D1744" s="152"/>
      <c r="E1744" s="153">
        <f>'2.40-a,b,c,d,e'!E1744</f>
        <v>39308.166666666664</v>
      </c>
      <c r="F1744" s="157">
        <f>'2.40-a,b,c,d,e'!F1744</f>
        <v>72.379997253417898</v>
      </c>
      <c r="G1744" s="157">
        <f>'2.40-a,b,c,d,e'!G1744</f>
        <v>759.99450683589487</v>
      </c>
      <c r="H1744" s="157">
        <f t="shared" si="189"/>
        <v>8122.6173135429899</v>
      </c>
      <c r="I1744" s="157">
        <f t="shared" si="190"/>
        <v>0</v>
      </c>
      <c r="J1744" s="157">
        <f t="shared" si="191"/>
        <v>8122.6173135429899</v>
      </c>
      <c r="K1744" s="157">
        <f t="shared" si="192"/>
        <v>0</v>
      </c>
      <c r="L1744" s="157">
        <f t="shared" si="193"/>
        <v>8122.6173135429899</v>
      </c>
      <c r="M1744" s="167">
        <f t="shared" si="194"/>
        <v>0</v>
      </c>
      <c r="N1744" s="167">
        <f t="shared" si="195"/>
        <v>0</v>
      </c>
    </row>
    <row r="1745" spans="1:14" ht="15" customHeight="1" x14ac:dyDescent="0.2">
      <c r="A1745" s="152"/>
      <c r="B1745" s="152"/>
      <c r="C1745" s="152"/>
      <c r="D1745" s="152"/>
      <c r="E1745" s="153">
        <f>'2.40-a,b,c,d,e'!E1745</f>
        <v>39309.166666666664</v>
      </c>
      <c r="F1745" s="157">
        <f>'2.40-a,b,c,d,e'!F1745</f>
        <v>73.330001831054602</v>
      </c>
      <c r="G1745" s="157">
        <f>'2.40-a,b,c,d,e'!G1745</f>
        <v>950.00457763670454</v>
      </c>
      <c r="H1745" s="157">
        <f t="shared" si="189"/>
        <v>9072.621891179695</v>
      </c>
      <c r="I1745" s="157">
        <f t="shared" si="190"/>
        <v>0</v>
      </c>
      <c r="J1745" s="157">
        <f t="shared" si="191"/>
        <v>9072.621891179695</v>
      </c>
      <c r="K1745" s="157">
        <f t="shared" si="192"/>
        <v>910.00366210930497</v>
      </c>
      <c r="L1745" s="157">
        <f t="shared" si="193"/>
        <v>8162.61822907039</v>
      </c>
      <c r="M1745" s="167">
        <f t="shared" si="194"/>
        <v>0</v>
      </c>
      <c r="N1745" s="167">
        <f t="shared" si="195"/>
        <v>0</v>
      </c>
    </row>
    <row r="1746" spans="1:14" ht="15" customHeight="1" x14ac:dyDescent="0.2">
      <c r="A1746" s="152"/>
      <c r="B1746" s="152"/>
      <c r="C1746" s="152"/>
      <c r="D1746" s="152"/>
      <c r="E1746" s="153">
        <f>'2.40-a,b,c,d,e'!E1746</f>
        <v>39310.166666666664</v>
      </c>
      <c r="F1746" s="157">
        <f>'2.40-a,b,c,d,e'!F1746</f>
        <v>71</v>
      </c>
      <c r="G1746" s="157">
        <f>'2.40-a,b,c,d,e'!G1746</f>
        <v>-2330.001831054602</v>
      </c>
      <c r="H1746" s="157">
        <f t="shared" si="189"/>
        <v>5832.616398015788</v>
      </c>
      <c r="I1746" s="157">
        <f t="shared" si="190"/>
        <v>2330.001831054602</v>
      </c>
      <c r="J1746" s="157">
        <f t="shared" si="191"/>
        <v>8162.61822907039</v>
      </c>
      <c r="K1746" s="157">
        <f t="shared" si="192"/>
        <v>0</v>
      </c>
      <c r="L1746" s="157">
        <f t="shared" si="193"/>
        <v>8162.61822907039</v>
      </c>
      <c r="M1746" s="167">
        <f t="shared" si="194"/>
        <v>1</v>
      </c>
      <c r="N1746" s="167">
        <f t="shared" si="195"/>
        <v>0</v>
      </c>
    </row>
    <row r="1747" spans="1:14" ht="15" customHeight="1" x14ac:dyDescent="0.2">
      <c r="A1747" s="152"/>
      <c r="B1747" s="152"/>
      <c r="C1747" s="152"/>
      <c r="D1747" s="152"/>
      <c r="E1747" s="153">
        <f>'2.40-a,b,c,d,e'!E1747</f>
        <v>39311.166666666664</v>
      </c>
      <c r="F1747" s="157">
        <f>'2.40-a,b,c,d,e'!F1747</f>
        <v>71.980003356933594</v>
      </c>
      <c r="G1747" s="157">
        <f>'2.40-a,b,c,d,e'!G1747</f>
        <v>980.00335693359375</v>
      </c>
      <c r="H1747" s="157">
        <f t="shared" si="189"/>
        <v>9142.6215860039847</v>
      </c>
      <c r="I1747" s="157">
        <f t="shared" si="190"/>
        <v>0</v>
      </c>
      <c r="J1747" s="157">
        <f t="shared" si="191"/>
        <v>9142.6215860039847</v>
      </c>
      <c r="K1747" s="157">
        <f t="shared" si="192"/>
        <v>980.00335693359466</v>
      </c>
      <c r="L1747" s="157">
        <f t="shared" si="193"/>
        <v>8162.61822907039</v>
      </c>
      <c r="M1747" s="167">
        <f t="shared" si="194"/>
        <v>0</v>
      </c>
      <c r="N1747" s="167">
        <f t="shared" si="195"/>
        <v>0</v>
      </c>
    </row>
    <row r="1748" spans="1:14" ht="15" customHeight="1" x14ac:dyDescent="0.2">
      <c r="A1748" s="152"/>
      <c r="B1748" s="152"/>
      <c r="C1748" s="152"/>
      <c r="D1748" s="152"/>
      <c r="E1748" s="153">
        <f>'2.40-a,b,c,d,e'!E1748</f>
        <v>39314.166666666664</v>
      </c>
      <c r="F1748" s="157">
        <f>'2.40-a,b,c,d,e'!F1748</f>
        <v>71.120002746582003</v>
      </c>
      <c r="G1748" s="157">
        <f>'2.40-a,b,c,d,e'!G1748</f>
        <v>-860.00061035159092</v>
      </c>
      <c r="H1748" s="157">
        <f t="shared" si="189"/>
        <v>7302.6176187187993</v>
      </c>
      <c r="I1748" s="157">
        <f t="shared" si="190"/>
        <v>0</v>
      </c>
      <c r="J1748" s="157">
        <f t="shared" si="191"/>
        <v>7302.6176187187993</v>
      </c>
      <c r="K1748" s="157">
        <f t="shared" si="192"/>
        <v>0</v>
      </c>
      <c r="L1748" s="157">
        <f t="shared" si="193"/>
        <v>7302.6176187187993</v>
      </c>
      <c r="M1748" s="167">
        <f t="shared" si="194"/>
        <v>0</v>
      </c>
      <c r="N1748" s="167">
        <f t="shared" si="195"/>
        <v>0</v>
      </c>
    </row>
    <row r="1749" spans="1:14" ht="15" customHeight="1" x14ac:dyDescent="0.2">
      <c r="A1749" s="152"/>
      <c r="B1749" s="152"/>
      <c r="C1749" s="152"/>
      <c r="D1749" s="152"/>
      <c r="E1749" s="153">
        <f>'2.40-a,b,c,d,e'!E1749</f>
        <v>39315.166666666664</v>
      </c>
      <c r="F1749" s="157">
        <f>'2.40-a,b,c,d,e'!F1749</f>
        <v>69.470001220703097</v>
      </c>
      <c r="G1749" s="157">
        <f>'2.40-a,b,c,d,e'!G1749</f>
        <v>-1650.0015258789063</v>
      </c>
      <c r="H1749" s="157">
        <f t="shared" si="189"/>
        <v>5652.6160928398931</v>
      </c>
      <c r="I1749" s="157">
        <f t="shared" si="190"/>
        <v>2510.0021362304969</v>
      </c>
      <c r="J1749" s="157">
        <f t="shared" si="191"/>
        <v>8162.61822907039</v>
      </c>
      <c r="K1749" s="157">
        <f t="shared" si="192"/>
        <v>0</v>
      </c>
      <c r="L1749" s="157">
        <f t="shared" si="193"/>
        <v>8162.61822907039</v>
      </c>
      <c r="M1749" s="167">
        <f t="shared" si="194"/>
        <v>1</v>
      </c>
      <c r="N1749" s="167">
        <f t="shared" si="195"/>
        <v>0</v>
      </c>
    </row>
    <row r="1750" spans="1:14" ht="15" customHeight="1" x14ac:dyDescent="0.2">
      <c r="A1750" s="152"/>
      <c r="B1750" s="152"/>
      <c r="C1750" s="152"/>
      <c r="D1750" s="152"/>
      <c r="E1750" s="153">
        <f>'2.40-a,b,c,d,e'!E1750</f>
        <v>39316.166666666664</v>
      </c>
      <c r="F1750" s="157">
        <f>'2.40-a,b,c,d,e'!F1750</f>
        <v>69.260002136230398</v>
      </c>
      <c r="G1750" s="157">
        <f>'2.40-a,b,c,d,e'!G1750</f>
        <v>-209.99908447269888</v>
      </c>
      <c r="H1750" s="157">
        <f t="shared" si="189"/>
        <v>7952.619144597691</v>
      </c>
      <c r="I1750" s="157">
        <f t="shared" si="190"/>
        <v>0</v>
      </c>
      <c r="J1750" s="157">
        <f t="shared" si="191"/>
        <v>7952.619144597691</v>
      </c>
      <c r="K1750" s="157">
        <f t="shared" si="192"/>
        <v>0</v>
      </c>
      <c r="L1750" s="157">
        <f t="shared" si="193"/>
        <v>7952.619144597691</v>
      </c>
      <c r="M1750" s="167">
        <f t="shared" si="194"/>
        <v>0</v>
      </c>
      <c r="N1750" s="167">
        <f t="shared" si="195"/>
        <v>0</v>
      </c>
    </row>
    <row r="1751" spans="1:14" ht="15" customHeight="1" x14ac:dyDescent="0.2">
      <c r="A1751" s="152"/>
      <c r="B1751" s="152"/>
      <c r="C1751" s="152"/>
      <c r="D1751" s="152"/>
      <c r="E1751" s="153">
        <f>'2.40-a,b,c,d,e'!E1751</f>
        <v>39317.166666666664</v>
      </c>
      <c r="F1751" s="157">
        <f>'2.40-a,b,c,d,e'!F1751</f>
        <v>69.830001831054602</v>
      </c>
      <c r="G1751" s="157">
        <f>'2.40-a,b,c,d,e'!G1751</f>
        <v>569.99969482420454</v>
      </c>
      <c r="H1751" s="157">
        <f t="shared" si="189"/>
        <v>8522.6188394218952</v>
      </c>
      <c r="I1751" s="157">
        <f t="shared" si="190"/>
        <v>0</v>
      </c>
      <c r="J1751" s="157">
        <f t="shared" si="191"/>
        <v>8522.6188394218952</v>
      </c>
      <c r="K1751" s="157">
        <f t="shared" si="192"/>
        <v>360.0006103515052</v>
      </c>
      <c r="L1751" s="157">
        <f t="shared" si="193"/>
        <v>8162.61822907039</v>
      </c>
      <c r="M1751" s="167">
        <f t="shared" si="194"/>
        <v>0</v>
      </c>
      <c r="N1751" s="167">
        <f t="shared" si="195"/>
        <v>0</v>
      </c>
    </row>
    <row r="1752" spans="1:14" ht="15" customHeight="1" x14ac:dyDescent="0.2">
      <c r="A1752" s="152"/>
      <c r="B1752" s="152"/>
      <c r="C1752" s="152"/>
      <c r="D1752" s="152"/>
      <c r="E1752" s="153">
        <f>'2.40-a,b,c,d,e'!E1752</f>
        <v>39318.166666666664</v>
      </c>
      <c r="F1752" s="157">
        <f>'2.40-a,b,c,d,e'!F1752</f>
        <v>71.089996337890597</v>
      </c>
      <c r="G1752" s="157">
        <f>'2.40-a,b,c,d,e'!G1752</f>
        <v>1259.9945068359943</v>
      </c>
      <c r="H1752" s="157">
        <f t="shared" si="189"/>
        <v>9422.6127359063848</v>
      </c>
      <c r="I1752" s="157">
        <f t="shared" si="190"/>
        <v>0</v>
      </c>
      <c r="J1752" s="157">
        <f t="shared" si="191"/>
        <v>9422.6127359063848</v>
      </c>
      <c r="K1752" s="157">
        <f t="shared" si="192"/>
        <v>1259.9945068359948</v>
      </c>
      <c r="L1752" s="157">
        <f t="shared" si="193"/>
        <v>8162.61822907039</v>
      </c>
      <c r="M1752" s="167">
        <f t="shared" si="194"/>
        <v>0</v>
      </c>
      <c r="N1752" s="167">
        <f t="shared" si="195"/>
        <v>0</v>
      </c>
    </row>
    <row r="1753" spans="1:14" ht="15" customHeight="1" x14ac:dyDescent="0.2">
      <c r="A1753" s="152"/>
      <c r="B1753" s="152"/>
      <c r="C1753" s="152"/>
      <c r="D1753" s="152"/>
      <c r="E1753" s="153">
        <f>'2.40-a,b,c,d,e'!E1753</f>
        <v>39321.166666666664</v>
      </c>
      <c r="F1753" s="157">
        <f>'2.40-a,b,c,d,e'!F1753</f>
        <v>71.970001220703097</v>
      </c>
      <c r="G1753" s="157">
        <f>'2.40-a,b,c,d,e'!G1753</f>
        <v>880.0048828125</v>
      </c>
      <c r="H1753" s="157">
        <f t="shared" si="189"/>
        <v>9042.623111882891</v>
      </c>
      <c r="I1753" s="157">
        <f t="shared" si="190"/>
        <v>0</v>
      </c>
      <c r="J1753" s="157">
        <f t="shared" si="191"/>
        <v>9042.623111882891</v>
      </c>
      <c r="K1753" s="157">
        <f t="shared" si="192"/>
        <v>880.00488281250091</v>
      </c>
      <c r="L1753" s="157">
        <f t="shared" si="193"/>
        <v>8162.61822907039</v>
      </c>
      <c r="M1753" s="167">
        <f t="shared" si="194"/>
        <v>0</v>
      </c>
      <c r="N1753" s="167">
        <f t="shared" si="195"/>
        <v>0</v>
      </c>
    </row>
    <row r="1754" spans="1:14" ht="15" customHeight="1" x14ac:dyDescent="0.2">
      <c r="A1754" s="152"/>
      <c r="B1754" s="152"/>
      <c r="C1754" s="152"/>
      <c r="D1754" s="152"/>
      <c r="E1754" s="153">
        <f>'2.40-a,b,c,d,e'!E1754</f>
        <v>39322.166666666664</v>
      </c>
      <c r="F1754" s="157">
        <f>'2.40-a,b,c,d,e'!F1754</f>
        <v>71.730003356933594</v>
      </c>
      <c r="G1754" s="157">
        <f>'2.40-a,b,c,d,e'!G1754</f>
        <v>-239.99786376950283</v>
      </c>
      <c r="H1754" s="157">
        <f t="shared" si="189"/>
        <v>7922.620365300887</v>
      </c>
      <c r="I1754" s="157">
        <f t="shared" si="190"/>
        <v>0</v>
      </c>
      <c r="J1754" s="157">
        <f t="shared" si="191"/>
        <v>7922.620365300887</v>
      </c>
      <c r="K1754" s="157">
        <f t="shared" si="192"/>
        <v>0</v>
      </c>
      <c r="L1754" s="157">
        <f t="shared" si="193"/>
        <v>7922.620365300887</v>
      </c>
      <c r="M1754" s="167">
        <f t="shared" si="194"/>
        <v>0</v>
      </c>
      <c r="N1754" s="167">
        <f t="shared" si="195"/>
        <v>0</v>
      </c>
    </row>
    <row r="1755" spans="1:14" ht="15" customHeight="1" x14ac:dyDescent="0.2">
      <c r="A1755" s="152"/>
      <c r="B1755" s="152"/>
      <c r="C1755" s="152"/>
      <c r="D1755" s="152"/>
      <c r="E1755" s="153">
        <f>'2.40-a,b,c,d,e'!E1755</f>
        <v>39323.166666666664</v>
      </c>
      <c r="F1755" s="157">
        <f>'2.40-a,b,c,d,e'!F1755</f>
        <v>73.510002136230398</v>
      </c>
      <c r="G1755" s="157">
        <f>'2.40-a,b,c,d,e'!G1755</f>
        <v>1779.9987792968041</v>
      </c>
      <c r="H1755" s="157">
        <f t="shared" si="189"/>
        <v>9702.619144597691</v>
      </c>
      <c r="I1755" s="157">
        <f t="shared" si="190"/>
        <v>0</v>
      </c>
      <c r="J1755" s="157">
        <f t="shared" si="191"/>
        <v>9702.619144597691</v>
      </c>
      <c r="K1755" s="157">
        <f t="shared" si="192"/>
        <v>1540.000915527301</v>
      </c>
      <c r="L1755" s="157">
        <f t="shared" si="193"/>
        <v>8162.61822907039</v>
      </c>
      <c r="M1755" s="167">
        <f t="shared" si="194"/>
        <v>0</v>
      </c>
      <c r="N1755" s="167">
        <f t="shared" si="195"/>
        <v>0</v>
      </c>
    </row>
    <row r="1756" spans="1:14" ht="15" customHeight="1" x14ac:dyDescent="0.2">
      <c r="A1756" s="152"/>
      <c r="B1756" s="152"/>
      <c r="C1756" s="152"/>
      <c r="D1756" s="152"/>
      <c r="E1756" s="153">
        <f>'2.40-a,b,c,d,e'!E1756</f>
        <v>39324.166666666664</v>
      </c>
      <c r="F1756" s="157">
        <f>'2.40-a,b,c,d,e'!F1756</f>
        <v>73.360000610351506</v>
      </c>
      <c r="G1756" s="157">
        <f>'2.40-a,b,c,d,e'!G1756</f>
        <v>-150.00152587889204</v>
      </c>
      <c r="H1756" s="157">
        <f t="shared" si="189"/>
        <v>8012.6167031914983</v>
      </c>
      <c r="I1756" s="157">
        <f t="shared" si="190"/>
        <v>0</v>
      </c>
      <c r="J1756" s="157">
        <f t="shared" si="191"/>
        <v>8012.6167031914983</v>
      </c>
      <c r="K1756" s="157">
        <f t="shared" si="192"/>
        <v>0</v>
      </c>
      <c r="L1756" s="157">
        <f t="shared" si="193"/>
        <v>8012.6167031914983</v>
      </c>
      <c r="M1756" s="167">
        <f t="shared" si="194"/>
        <v>0</v>
      </c>
      <c r="N1756" s="167">
        <f t="shared" si="195"/>
        <v>0</v>
      </c>
    </row>
    <row r="1757" spans="1:14" ht="15" customHeight="1" x14ac:dyDescent="0.2">
      <c r="A1757" s="152"/>
      <c r="B1757" s="152"/>
      <c r="C1757" s="152"/>
      <c r="D1757" s="152"/>
      <c r="E1757" s="153">
        <f>'2.40-a,b,c,d,e'!E1757</f>
        <v>39325.166666666664</v>
      </c>
      <c r="F1757" s="157">
        <f>'2.40-a,b,c,d,e'!F1757</f>
        <v>74.040000915527301</v>
      </c>
      <c r="G1757" s="157">
        <f>'2.40-a,b,c,d,e'!G1757</f>
        <v>680.00030517579546</v>
      </c>
      <c r="H1757" s="157">
        <f t="shared" si="189"/>
        <v>8692.6170083672932</v>
      </c>
      <c r="I1757" s="157">
        <f t="shared" si="190"/>
        <v>0</v>
      </c>
      <c r="J1757" s="157">
        <f t="shared" si="191"/>
        <v>8692.6170083672932</v>
      </c>
      <c r="K1757" s="157">
        <f t="shared" si="192"/>
        <v>529.99877929690319</v>
      </c>
      <c r="L1757" s="157">
        <f t="shared" si="193"/>
        <v>8162.61822907039</v>
      </c>
      <c r="M1757" s="167">
        <f t="shared" si="194"/>
        <v>0</v>
      </c>
      <c r="N1757" s="167">
        <f t="shared" si="195"/>
        <v>0</v>
      </c>
    </row>
    <row r="1758" spans="1:14" ht="15" customHeight="1" x14ac:dyDescent="0.2">
      <c r="A1758" s="152"/>
      <c r="B1758" s="152"/>
      <c r="C1758" s="152"/>
      <c r="D1758" s="152"/>
      <c r="E1758" s="153">
        <f>'2.40-a,b,c,d,e'!E1758</f>
        <v>39329.166666666664</v>
      </c>
      <c r="F1758" s="157">
        <f>'2.40-a,b,c,d,e'!F1758</f>
        <v>75.080001831054602</v>
      </c>
      <c r="G1758" s="157">
        <f>'2.40-a,b,c,d,e'!G1758</f>
        <v>1040.000915527301</v>
      </c>
      <c r="H1758" s="157">
        <f t="shared" si="189"/>
        <v>9202.619144597691</v>
      </c>
      <c r="I1758" s="157">
        <f t="shared" si="190"/>
        <v>0</v>
      </c>
      <c r="J1758" s="157">
        <f t="shared" si="191"/>
        <v>9202.619144597691</v>
      </c>
      <c r="K1758" s="157">
        <f t="shared" si="192"/>
        <v>1040.000915527301</v>
      </c>
      <c r="L1758" s="157">
        <f t="shared" si="193"/>
        <v>8162.61822907039</v>
      </c>
      <c r="M1758" s="167">
        <f t="shared" si="194"/>
        <v>0</v>
      </c>
      <c r="N1758" s="167">
        <f t="shared" si="195"/>
        <v>0</v>
      </c>
    </row>
    <row r="1759" spans="1:14" ht="15" customHeight="1" x14ac:dyDescent="0.2">
      <c r="A1759" s="152"/>
      <c r="B1759" s="152"/>
      <c r="C1759" s="152"/>
      <c r="D1759" s="152"/>
      <c r="E1759" s="153">
        <f>'2.40-a,b,c,d,e'!E1759</f>
        <v>39330.166666666664</v>
      </c>
      <c r="F1759" s="157">
        <f>'2.40-a,b,c,d,e'!F1759</f>
        <v>75.730003356933594</v>
      </c>
      <c r="G1759" s="157">
        <f>'2.40-a,b,c,d,e'!G1759</f>
        <v>650.00152587899152</v>
      </c>
      <c r="H1759" s="157">
        <f t="shared" si="189"/>
        <v>8812.6197549493809</v>
      </c>
      <c r="I1759" s="157">
        <f t="shared" si="190"/>
        <v>0</v>
      </c>
      <c r="J1759" s="157">
        <f t="shared" si="191"/>
        <v>8812.6197549493809</v>
      </c>
      <c r="K1759" s="157">
        <f t="shared" si="192"/>
        <v>650.00152587899083</v>
      </c>
      <c r="L1759" s="157">
        <f t="shared" si="193"/>
        <v>8162.61822907039</v>
      </c>
      <c r="M1759" s="167">
        <f t="shared" si="194"/>
        <v>0</v>
      </c>
      <c r="N1759" s="167">
        <f t="shared" si="195"/>
        <v>0</v>
      </c>
    </row>
    <row r="1760" spans="1:14" ht="15" customHeight="1" x14ac:dyDescent="0.2">
      <c r="A1760" s="152"/>
      <c r="B1760" s="152"/>
      <c r="C1760" s="152"/>
      <c r="D1760" s="152"/>
      <c r="E1760" s="153">
        <f>'2.40-a,b,c,d,e'!E1760</f>
        <v>39331.166666666664</v>
      </c>
      <c r="F1760" s="157">
        <f>'2.40-a,b,c,d,e'!F1760</f>
        <v>76.300003051757798</v>
      </c>
      <c r="G1760" s="157">
        <f>'2.40-a,b,c,d,e'!G1760</f>
        <v>569.99969482420454</v>
      </c>
      <c r="H1760" s="157">
        <f t="shared" si="189"/>
        <v>8732.6179238945952</v>
      </c>
      <c r="I1760" s="157">
        <f t="shared" si="190"/>
        <v>0</v>
      </c>
      <c r="J1760" s="157">
        <f t="shared" si="191"/>
        <v>8732.6179238945952</v>
      </c>
      <c r="K1760" s="157">
        <f t="shared" si="192"/>
        <v>569.99969482420511</v>
      </c>
      <c r="L1760" s="157">
        <f t="shared" si="193"/>
        <v>8162.61822907039</v>
      </c>
      <c r="M1760" s="167">
        <f t="shared" si="194"/>
        <v>0</v>
      </c>
      <c r="N1760" s="167">
        <f t="shared" si="195"/>
        <v>0</v>
      </c>
    </row>
    <row r="1761" spans="1:14" ht="15" customHeight="1" x14ac:dyDescent="0.2">
      <c r="A1761" s="152"/>
      <c r="B1761" s="152"/>
      <c r="C1761" s="152"/>
      <c r="D1761" s="152"/>
      <c r="E1761" s="153">
        <f>'2.40-a,b,c,d,e'!E1761</f>
        <v>39332.166666666664</v>
      </c>
      <c r="F1761" s="157">
        <f>'2.40-a,b,c,d,e'!F1761</f>
        <v>76.699996948242102</v>
      </c>
      <c r="G1761" s="157">
        <f>'2.40-a,b,c,d,e'!G1761</f>
        <v>399.99389648430395</v>
      </c>
      <c r="H1761" s="157">
        <f t="shared" si="189"/>
        <v>8562.6121255546932</v>
      </c>
      <c r="I1761" s="157">
        <f t="shared" si="190"/>
        <v>0</v>
      </c>
      <c r="J1761" s="157">
        <f t="shared" si="191"/>
        <v>8562.6121255546932</v>
      </c>
      <c r="K1761" s="157">
        <f t="shared" si="192"/>
        <v>399.99389648430315</v>
      </c>
      <c r="L1761" s="157">
        <f t="shared" si="193"/>
        <v>8162.61822907039</v>
      </c>
      <c r="M1761" s="167">
        <f t="shared" si="194"/>
        <v>0</v>
      </c>
      <c r="N1761" s="167">
        <f t="shared" si="195"/>
        <v>0</v>
      </c>
    </row>
    <row r="1762" spans="1:14" ht="15" customHeight="1" x14ac:dyDescent="0.2">
      <c r="A1762" s="152"/>
      <c r="B1762" s="152"/>
      <c r="C1762" s="152"/>
      <c r="D1762" s="152"/>
      <c r="E1762" s="153">
        <f>'2.40-a,b,c,d,e'!E1762</f>
        <v>39335.166666666664</v>
      </c>
      <c r="F1762" s="157">
        <f>'2.40-a,b,c,d,e'!F1762</f>
        <v>77.489997863769503</v>
      </c>
      <c r="G1762" s="157">
        <f>'2.40-a,b,c,d,e'!G1762</f>
        <v>790.00091552740059</v>
      </c>
      <c r="H1762" s="157">
        <f t="shared" si="189"/>
        <v>8952.6191445977911</v>
      </c>
      <c r="I1762" s="157">
        <f t="shared" si="190"/>
        <v>0</v>
      </c>
      <c r="J1762" s="157">
        <f t="shared" si="191"/>
        <v>8952.6191445977911</v>
      </c>
      <c r="K1762" s="157">
        <f t="shared" si="192"/>
        <v>790.00091552740105</v>
      </c>
      <c r="L1762" s="157">
        <f t="shared" si="193"/>
        <v>8162.61822907039</v>
      </c>
      <c r="M1762" s="167">
        <f t="shared" si="194"/>
        <v>0</v>
      </c>
      <c r="N1762" s="167">
        <f t="shared" si="195"/>
        <v>0</v>
      </c>
    </row>
    <row r="1763" spans="1:14" ht="15" customHeight="1" x14ac:dyDescent="0.2">
      <c r="A1763" s="152"/>
      <c r="B1763" s="152"/>
      <c r="C1763" s="152"/>
      <c r="D1763" s="152"/>
      <c r="E1763" s="153">
        <f>'2.40-a,b,c,d,e'!E1763</f>
        <v>39336.166666666664</v>
      </c>
      <c r="F1763" s="157">
        <f>'2.40-a,b,c,d,e'!F1763</f>
        <v>78.230003356933594</v>
      </c>
      <c r="G1763" s="157">
        <f>'2.40-a,b,c,d,e'!G1763</f>
        <v>740.00549316409092</v>
      </c>
      <c r="H1763" s="157">
        <f t="shared" si="189"/>
        <v>8902.6237222344807</v>
      </c>
      <c r="I1763" s="157">
        <f t="shared" si="190"/>
        <v>0</v>
      </c>
      <c r="J1763" s="157">
        <f t="shared" si="191"/>
        <v>8902.6237222344807</v>
      </c>
      <c r="K1763" s="157">
        <f t="shared" si="192"/>
        <v>740.00549316409069</v>
      </c>
      <c r="L1763" s="157">
        <f t="shared" si="193"/>
        <v>8162.61822907039</v>
      </c>
      <c r="M1763" s="167">
        <f t="shared" si="194"/>
        <v>0</v>
      </c>
      <c r="N1763" s="167">
        <f t="shared" si="195"/>
        <v>0</v>
      </c>
    </row>
    <row r="1764" spans="1:14" ht="15" customHeight="1" x14ac:dyDescent="0.2">
      <c r="A1764" s="152"/>
      <c r="B1764" s="152"/>
      <c r="C1764" s="152"/>
      <c r="D1764" s="152"/>
      <c r="E1764" s="153">
        <f>'2.40-a,b,c,d,e'!E1764</f>
        <v>39337.166666666664</v>
      </c>
      <c r="F1764" s="157">
        <f>'2.40-a,b,c,d,e'!F1764</f>
        <v>79.910003662109304</v>
      </c>
      <c r="G1764" s="157">
        <f>'2.40-a,b,c,d,e'!G1764</f>
        <v>1680.0003051757103</v>
      </c>
      <c r="H1764" s="157">
        <f t="shared" si="189"/>
        <v>9842.6185342460994</v>
      </c>
      <c r="I1764" s="157">
        <f t="shared" si="190"/>
        <v>0</v>
      </c>
      <c r="J1764" s="157">
        <f t="shared" si="191"/>
        <v>9842.6185342460994</v>
      </c>
      <c r="K1764" s="157">
        <f t="shared" si="192"/>
        <v>1680.0003051757094</v>
      </c>
      <c r="L1764" s="157">
        <f t="shared" si="193"/>
        <v>8162.61822907039</v>
      </c>
      <c r="M1764" s="167">
        <f t="shared" si="194"/>
        <v>0</v>
      </c>
      <c r="N1764" s="167">
        <f t="shared" si="195"/>
        <v>0</v>
      </c>
    </row>
    <row r="1765" spans="1:14" ht="15" customHeight="1" x14ac:dyDescent="0.2">
      <c r="A1765" s="152"/>
      <c r="B1765" s="152"/>
      <c r="C1765" s="152"/>
      <c r="D1765" s="152"/>
      <c r="E1765" s="153">
        <f>'2.40-a,b,c,d,e'!E1765</f>
        <v>39338.166666666664</v>
      </c>
      <c r="F1765" s="157">
        <f>'2.40-a,b,c,d,e'!F1765</f>
        <v>80.089996337890597</v>
      </c>
      <c r="G1765" s="157">
        <f>'2.40-a,b,c,d,e'!G1765</f>
        <v>179.99267578129263</v>
      </c>
      <c r="H1765" s="157">
        <f t="shared" si="189"/>
        <v>8342.6109048516828</v>
      </c>
      <c r="I1765" s="157">
        <f t="shared" si="190"/>
        <v>0</v>
      </c>
      <c r="J1765" s="157">
        <f t="shared" si="191"/>
        <v>8342.6109048516828</v>
      </c>
      <c r="K1765" s="157">
        <f t="shared" si="192"/>
        <v>179.99267578129275</v>
      </c>
      <c r="L1765" s="157">
        <f t="shared" si="193"/>
        <v>8162.61822907039</v>
      </c>
      <c r="M1765" s="167">
        <f t="shared" si="194"/>
        <v>0</v>
      </c>
      <c r="N1765" s="167">
        <f t="shared" si="195"/>
        <v>0</v>
      </c>
    </row>
    <row r="1766" spans="1:14" ht="15" customHeight="1" x14ac:dyDescent="0.2">
      <c r="A1766" s="152"/>
      <c r="B1766" s="152"/>
      <c r="C1766" s="152"/>
      <c r="D1766" s="152"/>
      <c r="E1766" s="153">
        <f>'2.40-a,b,c,d,e'!E1766</f>
        <v>39339.166666666664</v>
      </c>
      <c r="F1766" s="157">
        <f>'2.40-a,b,c,d,e'!F1766</f>
        <v>79.099998474121094</v>
      </c>
      <c r="G1766" s="157">
        <f>'2.40-a,b,c,d,e'!G1766</f>
        <v>-989.99786376950283</v>
      </c>
      <c r="H1766" s="157">
        <f t="shared" si="189"/>
        <v>7172.620365300887</v>
      </c>
      <c r="I1766" s="157">
        <f t="shared" si="190"/>
        <v>0</v>
      </c>
      <c r="J1766" s="157">
        <f t="shared" si="191"/>
        <v>7172.620365300887</v>
      </c>
      <c r="K1766" s="157">
        <f t="shared" si="192"/>
        <v>0</v>
      </c>
      <c r="L1766" s="157">
        <f t="shared" si="193"/>
        <v>7172.620365300887</v>
      </c>
      <c r="M1766" s="167">
        <f t="shared" si="194"/>
        <v>0</v>
      </c>
      <c r="N1766" s="167">
        <f t="shared" si="195"/>
        <v>0</v>
      </c>
    </row>
    <row r="1767" spans="1:14" ht="15" customHeight="1" x14ac:dyDescent="0.2">
      <c r="A1767" s="152"/>
      <c r="B1767" s="152"/>
      <c r="C1767" s="152"/>
      <c r="D1767" s="152"/>
      <c r="E1767" s="153">
        <f>'2.40-a,b,c,d,e'!E1767</f>
        <v>39342.166666666664</v>
      </c>
      <c r="F1767" s="157">
        <f>'2.40-a,b,c,d,e'!F1767</f>
        <v>80.569999694824205</v>
      </c>
      <c r="G1767" s="157">
        <f>'2.40-a,b,c,d,e'!G1767</f>
        <v>1470.0012207031109</v>
      </c>
      <c r="H1767" s="157">
        <f t="shared" si="189"/>
        <v>8642.6215860039974</v>
      </c>
      <c r="I1767" s="157">
        <f t="shared" si="190"/>
        <v>0</v>
      </c>
      <c r="J1767" s="157">
        <f t="shared" si="191"/>
        <v>8642.6215860039974</v>
      </c>
      <c r="K1767" s="157">
        <f t="shared" si="192"/>
        <v>480.00335693360739</v>
      </c>
      <c r="L1767" s="157">
        <f t="shared" si="193"/>
        <v>8162.61822907039</v>
      </c>
      <c r="M1767" s="167">
        <f t="shared" si="194"/>
        <v>0</v>
      </c>
      <c r="N1767" s="167">
        <f t="shared" si="195"/>
        <v>0</v>
      </c>
    </row>
    <row r="1768" spans="1:14" ht="15" customHeight="1" x14ac:dyDescent="0.2">
      <c r="A1768" s="152"/>
      <c r="B1768" s="152"/>
      <c r="C1768" s="152"/>
      <c r="D1768" s="152"/>
      <c r="E1768" s="153">
        <f>'2.40-a,b,c,d,e'!E1768</f>
        <v>39343.166666666664</v>
      </c>
      <c r="F1768" s="157">
        <f>'2.40-a,b,c,d,e'!F1768</f>
        <v>81.510002136230398</v>
      </c>
      <c r="G1768" s="157">
        <f>'2.40-a,b,c,d,e'!G1768</f>
        <v>940.00244140619316</v>
      </c>
      <c r="H1768" s="157">
        <f t="shared" si="189"/>
        <v>9102.6206704765827</v>
      </c>
      <c r="I1768" s="157">
        <f t="shared" si="190"/>
        <v>0</v>
      </c>
      <c r="J1768" s="157">
        <f t="shared" si="191"/>
        <v>9102.6206704765827</v>
      </c>
      <c r="K1768" s="157">
        <f t="shared" si="192"/>
        <v>940.0024414061927</v>
      </c>
      <c r="L1768" s="157">
        <f t="shared" si="193"/>
        <v>8162.61822907039</v>
      </c>
      <c r="M1768" s="167">
        <f t="shared" si="194"/>
        <v>0</v>
      </c>
      <c r="N1768" s="167">
        <f t="shared" si="195"/>
        <v>0</v>
      </c>
    </row>
    <row r="1769" spans="1:14" ht="15" customHeight="1" x14ac:dyDescent="0.2">
      <c r="A1769" s="152"/>
      <c r="B1769" s="152"/>
      <c r="C1769" s="152"/>
      <c r="D1769" s="152"/>
      <c r="E1769" s="153">
        <f>'2.40-a,b,c,d,e'!E1769</f>
        <v>39344.166666666664</v>
      </c>
      <c r="F1769" s="157">
        <f>'2.40-a,b,c,d,e'!F1769</f>
        <v>81.930000305175696</v>
      </c>
      <c r="G1769" s="157">
        <f>'2.40-a,b,c,d,e'!G1769</f>
        <v>419.99816894529829</v>
      </c>
      <c r="H1769" s="157">
        <f t="shared" si="189"/>
        <v>8582.6163980156889</v>
      </c>
      <c r="I1769" s="157">
        <f t="shared" si="190"/>
        <v>0</v>
      </c>
      <c r="J1769" s="157">
        <f t="shared" si="191"/>
        <v>8582.6163980156889</v>
      </c>
      <c r="K1769" s="157">
        <f t="shared" si="192"/>
        <v>419.99816894529886</v>
      </c>
      <c r="L1769" s="157">
        <f t="shared" si="193"/>
        <v>8162.61822907039</v>
      </c>
      <c r="M1769" s="167">
        <f t="shared" si="194"/>
        <v>0</v>
      </c>
      <c r="N1769" s="167">
        <f t="shared" si="195"/>
        <v>0</v>
      </c>
    </row>
    <row r="1770" spans="1:14" ht="15" customHeight="1" x14ac:dyDescent="0.2">
      <c r="A1770" s="152"/>
      <c r="B1770" s="152"/>
      <c r="C1770" s="152"/>
      <c r="D1770" s="152"/>
      <c r="E1770" s="153">
        <f>'2.40-a,b,c,d,e'!E1770</f>
        <v>39345.166666666664</v>
      </c>
      <c r="F1770" s="157">
        <f>'2.40-a,b,c,d,e'!F1770</f>
        <v>83.319999694824205</v>
      </c>
      <c r="G1770" s="157">
        <f>'2.40-a,b,c,d,e'!G1770</f>
        <v>1389.9993896485084</v>
      </c>
      <c r="H1770" s="157">
        <f t="shared" si="189"/>
        <v>9552.6176187188976</v>
      </c>
      <c r="I1770" s="157">
        <f t="shared" si="190"/>
        <v>0</v>
      </c>
      <c r="J1770" s="157">
        <f t="shared" si="191"/>
        <v>9552.6176187188976</v>
      </c>
      <c r="K1770" s="157">
        <f t="shared" si="192"/>
        <v>1389.9993896485075</v>
      </c>
      <c r="L1770" s="157">
        <f t="shared" si="193"/>
        <v>8162.61822907039</v>
      </c>
      <c r="M1770" s="167">
        <f t="shared" si="194"/>
        <v>0</v>
      </c>
      <c r="N1770" s="167">
        <f t="shared" si="195"/>
        <v>0</v>
      </c>
    </row>
    <row r="1771" spans="1:14" ht="15" customHeight="1" x14ac:dyDescent="0.2">
      <c r="A1771" s="152"/>
      <c r="B1771" s="152"/>
      <c r="C1771" s="152"/>
      <c r="D1771" s="152"/>
      <c r="E1771" s="153">
        <f>'2.40-a,b,c,d,e'!E1771</f>
        <v>39346.166666666664</v>
      </c>
      <c r="F1771" s="157">
        <f>'2.40-a,b,c,d,e'!F1771</f>
        <v>81.620002746582003</v>
      </c>
      <c r="G1771" s="157">
        <f>'2.40-a,b,c,d,e'!G1771</f>
        <v>-1699.9969482422016</v>
      </c>
      <c r="H1771" s="157">
        <f t="shared" si="189"/>
        <v>6462.6212808281889</v>
      </c>
      <c r="I1771" s="157">
        <f t="shared" si="190"/>
        <v>0</v>
      </c>
      <c r="J1771" s="157">
        <f t="shared" si="191"/>
        <v>6462.6212808281889</v>
      </c>
      <c r="K1771" s="157">
        <f t="shared" si="192"/>
        <v>0</v>
      </c>
      <c r="L1771" s="157">
        <f t="shared" si="193"/>
        <v>6462.6212808281889</v>
      </c>
      <c r="M1771" s="167">
        <f t="shared" si="194"/>
        <v>0</v>
      </c>
      <c r="N1771" s="167">
        <f t="shared" si="195"/>
        <v>0</v>
      </c>
    </row>
    <row r="1772" spans="1:14" ht="15" customHeight="1" x14ac:dyDescent="0.2">
      <c r="A1772" s="152"/>
      <c r="B1772" s="152"/>
      <c r="C1772" s="152"/>
      <c r="D1772" s="152"/>
      <c r="E1772" s="153">
        <f>'2.40-a,b,c,d,e'!E1772</f>
        <v>39349.166666666664</v>
      </c>
      <c r="F1772" s="157">
        <f>'2.40-a,b,c,d,e'!F1772</f>
        <v>80.949996948242102</v>
      </c>
      <c r="G1772" s="157">
        <f>'2.40-a,b,c,d,e'!G1772</f>
        <v>-670.00579833990059</v>
      </c>
      <c r="H1772" s="157">
        <f t="shared" si="189"/>
        <v>5792.6154824882888</v>
      </c>
      <c r="I1772" s="157">
        <f t="shared" si="190"/>
        <v>2370.0027465821013</v>
      </c>
      <c r="J1772" s="157">
        <f t="shared" si="191"/>
        <v>8162.61822907039</v>
      </c>
      <c r="K1772" s="157">
        <f t="shared" si="192"/>
        <v>0</v>
      </c>
      <c r="L1772" s="157">
        <f t="shared" si="193"/>
        <v>8162.61822907039</v>
      </c>
      <c r="M1772" s="167">
        <f t="shared" si="194"/>
        <v>1</v>
      </c>
      <c r="N1772" s="167">
        <f t="shared" si="195"/>
        <v>0</v>
      </c>
    </row>
    <row r="1773" spans="1:14" ht="15" customHeight="1" x14ac:dyDescent="0.2">
      <c r="A1773" s="152"/>
      <c r="B1773" s="152"/>
      <c r="C1773" s="152"/>
      <c r="D1773" s="152"/>
      <c r="E1773" s="153">
        <f>'2.40-a,b,c,d,e'!E1773</f>
        <v>39350.166666666664</v>
      </c>
      <c r="F1773" s="157">
        <f>'2.40-a,b,c,d,e'!F1773</f>
        <v>79.529998779296804</v>
      </c>
      <c r="G1773" s="157">
        <f>'2.40-a,b,c,d,e'!G1773</f>
        <v>-1419.9981689452984</v>
      </c>
      <c r="H1773" s="157">
        <f t="shared" si="189"/>
        <v>6742.6200601250912</v>
      </c>
      <c r="I1773" s="157">
        <f t="shared" si="190"/>
        <v>0</v>
      </c>
      <c r="J1773" s="157">
        <f t="shared" si="191"/>
        <v>6742.6200601250912</v>
      </c>
      <c r="K1773" s="157">
        <f t="shared" si="192"/>
        <v>0</v>
      </c>
      <c r="L1773" s="157">
        <f t="shared" si="193"/>
        <v>6742.6200601250912</v>
      </c>
      <c r="M1773" s="167">
        <f t="shared" si="194"/>
        <v>0</v>
      </c>
      <c r="N1773" s="167">
        <f t="shared" si="195"/>
        <v>0</v>
      </c>
    </row>
    <row r="1774" spans="1:14" ht="15" customHeight="1" x14ac:dyDescent="0.2">
      <c r="A1774" s="152"/>
      <c r="B1774" s="152"/>
      <c r="C1774" s="152"/>
      <c r="D1774" s="152"/>
      <c r="E1774" s="153">
        <f>'2.40-a,b,c,d,e'!E1774</f>
        <v>39351.166666666664</v>
      </c>
      <c r="F1774" s="157">
        <f>'2.40-a,b,c,d,e'!F1774</f>
        <v>80.300003051757798</v>
      </c>
      <c r="G1774" s="157">
        <f>'2.40-a,b,c,d,e'!G1774</f>
        <v>770.00427246099434</v>
      </c>
      <c r="H1774" s="157">
        <f t="shared" si="189"/>
        <v>7512.6243325860851</v>
      </c>
      <c r="I1774" s="157">
        <f t="shared" si="190"/>
        <v>0</v>
      </c>
      <c r="J1774" s="157">
        <f t="shared" si="191"/>
        <v>7512.6243325860851</v>
      </c>
      <c r="K1774" s="157">
        <f t="shared" si="192"/>
        <v>0</v>
      </c>
      <c r="L1774" s="157">
        <f t="shared" si="193"/>
        <v>7512.6243325860851</v>
      </c>
      <c r="M1774" s="167">
        <f t="shared" si="194"/>
        <v>0</v>
      </c>
      <c r="N1774" s="167">
        <f t="shared" si="195"/>
        <v>0</v>
      </c>
    </row>
    <row r="1775" spans="1:14" ht="15" customHeight="1" x14ac:dyDescent="0.2">
      <c r="A1775" s="152"/>
      <c r="B1775" s="152"/>
      <c r="C1775" s="152"/>
      <c r="D1775" s="152"/>
      <c r="E1775" s="153">
        <f>'2.40-a,b,c,d,e'!E1775</f>
        <v>39352.166666666664</v>
      </c>
      <c r="F1775" s="157">
        <f>'2.40-a,b,c,d,e'!F1775</f>
        <v>82.879997253417898</v>
      </c>
      <c r="G1775" s="157">
        <f>'2.40-a,b,c,d,e'!G1775</f>
        <v>2579.9942016600994</v>
      </c>
      <c r="H1775" s="157">
        <f t="shared" si="189"/>
        <v>10092.618534246185</v>
      </c>
      <c r="I1775" s="157">
        <f t="shared" si="190"/>
        <v>0</v>
      </c>
      <c r="J1775" s="157">
        <f t="shared" si="191"/>
        <v>10092.618534246185</v>
      </c>
      <c r="K1775" s="157">
        <f t="shared" si="192"/>
        <v>1930.0003051757949</v>
      </c>
      <c r="L1775" s="157">
        <f t="shared" si="193"/>
        <v>8162.61822907039</v>
      </c>
      <c r="M1775" s="167">
        <f t="shared" si="194"/>
        <v>0</v>
      </c>
      <c r="N1775" s="167">
        <f t="shared" si="195"/>
        <v>0</v>
      </c>
    </row>
    <row r="1776" spans="1:14" ht="15" customHeight="1" x14ac:dyDescent="0.2">
      <c r="A1776" s="152"/>
      <c r="B1776" s="152"/>
      <c r="C1776" s="152"/>
      <c r="D1776" s="152"/>
      <c r="E1776" s="153">
        <f>'2.40-a,b,c,d,e'!E1776</f>
        <v>39353.166666666664</v>
      </c>
      <c r="F1776" s="157">
        <f>'2.40-a,b,c,d,e'!F1776</f>
        <v>81.660003662109304</v>
      </c>
      <c r="G1776" s="157">
        <f>'2.40-a,b,c,d,e'!G1776</f>
        <v>-1219.9935913085938</v>
      </c>
      <c r="H1776" s="157">
        <f t="shared" si="189"/>
        <v>6942.6246377617963</v>
      </c>
      <c r="I1776" s="157">
        <f t="shared" si="190"/>
        <v>0</v>
      </c>
      <c r="J1776" s="157">
        <f t="shared" si="191"/>
        <v>6942.6246377617963</v>
      </c>
      <c r="K1776" s="157">
        <f t="shared" si="192"/>
        <v>0</v>
      </c>
      <c r="L1776" s="157">
        <f t="shared" si="193"/>
        <v>6942.6246377617963</v>
      </c>
      <c r="M1776" s="167">
        <f t="shared" si="194"/>
        <v>0</v>
      </c>
      <c r="N1776" s="167">
        <f t="shared" si="195"/>
        <v>0</v>
      </c>
    </row>
    <row r="1777" spans="1:14" ht="15" customHeight="1" x14ac:dyDescent="0.2">
      <c r="A1777" s="152"/>
      <c r="B1777" s="152"/>
      <c r="C1777" s="152"/>
      <c r="D1777" s="152"/>
      <c r="E1777" s="153">
        <f>'2.40-a,b,c,d,e'!E1777</f>
        <v>39356.166666666664</v>
      </c>
      <c r="F1777" s="157">
        <f>'2.40-a,b,c,d,e'!F1777</f>
        <v>80.239997863769503</v>
      </c>
      <c r="G1777" s="157">
        <f>'2.40-a,b,c,d,e'!G1777</f>
        <v>-1420.005798339801</v>
      </c>
      <c r="H1777" s="157">
        <f t="shared" si="189"/>
        <v>5522.6188394219953</v>
      </c>
      <c r="I1777" s="157">
        <f t="shared" si="190"/>
        <v>2639.9993896483948</v>
      </c>
      <c r="J1777" s="157">
        <f t="shared" si="191"/>
        <v>8162.61822907039</v>
      </c>
      <c r="K1777" s="157">
        <f t="shared" si="192"/>
        <v>0</v>
      </c>
      <c r="L1777" s="157">
        <f t="shared" si="193"/>
        <v>8162.61822907039</v>
      </c>
      <c r="M1777" s="167">
        <f t="shared" si="194"/>
        <v>1</v>
      </c>
      <c r="N1777" s="167">
        <f t="shared" si="195"/>
        <v>0</v>
      </c>
    </row>
    <row r="1778" spans="1:14" ht="15" customHeight="1" x14ac:dyDescent="0.2">
      <c r="A1778" s="152"/>
      <c r="B1778" s="152"/>
      <c r="C1778" s="152"/>
      <c r="D1778" s="152"/>
      <c r="E1778" s="153">
        <f>'2.40-a,b,c,d,e'!E1778</f>
        <v>39357.166666666664</v>
      </c>
      <c r="F1778" s="157">
        <f>'2.40-a,b,c,d,e'!F1778</f>
        <v>80.050003051757798</v>
      </c>
      <c r="G1778" s="157">
        <f>'2.40-a,b,c,d,e'!G1778</f>
        <v>-189.99481201170454</v>
      </c>
      <c r="H1778" s="157">
        <f t="shared" si="189"/>
        <v>7972.6234170586858</v>
      </c>
      <c r="I1778" s="157">
        <f t="shared" si="190"/>
        <v>0</v>
      </c>
      <c r="J1778" s="157">
        <f t="shared" si="191"/>
        <v>7972.6234170586858</v>
      </c>
      <c r="K1778" s="157">
        <f t="shared" si="192"/>
        <v>0</v>
      </c>
      <c r="L1778" s="157">
        <f t="shared" si="193"/>
        <v>7972.6234170586858</v>
      </c>
      <c r="M1778" s="167">
        <f t="shared" si="194"/>
        <v>0</v>
      </c>
      <c r="N1778" s="167">
        <f t="shared" si="195"/>
        <v>0</v>
      </c>
    </row>
    <row r="1779" spans="1:14" ht="15" customHeight="1" x14ac:dyDescent="0.2">
      <c r="A1779" s="152"/>
      <c r="B1779" s="152"/>
      <c r="C1779" s="152"/>
      <c r="D1779" s="152"/>
      <c r="E1779" s="153">
        <f>'2.40-a,b,c,d,e'!E1779</f>
        <v>39358.166666666664</v>
      </c>
      <c r="F1779" s="157">
        <f>'2.40-a,b,c,d,e'!F1779</f>
        <v>79.940002441406193</v>
      </c>
      <c r="G1779" s="157">
        <f>'2.40-a,b,c,d,e'!G1779</f>
        <v>-110.00061035160513</v>
      </c>
      <c r="H1779" s="157">
        <f t="shared" si="189"/>
        <v>7862.6228067070806</v>
      </c>
      <c r="I1779" s="157">
        <f t="shared" si="190"/>
        <v>0</v>
      </c>
      <c r="J1779" s="157">
        <f t="shared" si="191"/>
        <v>7862.6228067070806</v>
      </c>
      <c r="K1779" s="157">
        <f t="shared" si="192"/>
        <v>0</v>
      </c>
      <c r="L1779" s="157">
        <f t="shared" si="193"/>
        <v>7862.6228067070806</v>
      </c>
      <c r="M1779" s="167">
        <f t="shared" si="194"/>
        <v>0</v>
      </c>
      <c r="N1779" s="167">
        <f t="shared" si="195"/>
        <v>0</v>
      </c>
    </row>
    <row r="1780" spans="1:14" ht="15" customHeight="1" x14ac:dyDescent="0.2">
      <c r="A1780" s="152"/>
      <c r="B1780" s="152"/>
      <c r="C1780" s="152"/>
      <c r="D1780" s="152"/>
      <c r="E1780" s="153">
        <f>'2.40-a,b,c,d,e'!E1780</f>
        <v>39359.166666666664</v>
      </c>
      <c r="F1780" s="157">
        <f>'2.40-a,b,c,d,e'!F1780</f>
        <v>81.440002441406193</v>
      </c>
      <c r="G1780" s="157">
        <f>'2.40-a,b,c,d,e'!G1780</f>
        <v>1500</v>
      </c>
      <c r="H1780" s="157">
        <f t="shared" si="189"/>
        <v>9362.6228067070806</v>
      </c>
      <c r="I1780" s="157">
        <f t="shared" si="190"/>
        <v>0</v>
      </c>
      <c r="J1780" s="157">
        <f t="shared" si="191"/>
        <v>9362.6228067070806</v>
      </c>
      <c r="K1780" s="157">
        <f t="shared" si="192"/>
        <v>1200.0045776366906</v>
      </c>
      <c r="L1780" s="157">
        <f t="shared" si="193"/>
        <v>8162.61822907039</v>
      </c>
      <c r="M1780" s="167">
        <f t="shared" si="194"/>
        <v>0</v>
      </c>
      <c r="N1780" s="167">
        <f t="shared" si="195"/>
        <v>0</v>
      </c>
    </row>
    <row r="1781" spans="1:14" ht="15" customHeight="1" x14ac:dyDescent="0.2">
      <c r="A1781" s="152"/>
      <c r="B1781" s="152"/>
      <c r="C1781" s="152"/>
      <c r="D1781" s="152"/>
      <c r="E1781" s="153">
        <f>'2.40-a,b,c,d,e'!E1781</f>
        <v>39360.166666666664</v>
      </c>
      <c r="F1781" s="157">
        <f>'2.40-a,b,c,d,e'!F1781</f>
        <v>81.220001220703097</v>
      </c>
      <c r="G1781" s="157">
        <f>'2.40-a,b,c,d,e'!G1781</f>
        <v>-220.00122070309658</v>
      </c>
      <c r="H1781" s="157">
        <f t="shared" si="189"/>
        <v>7942.6170083672932</v>
      </c>
      <c r="I1781" s="157">
        <f t="shared" si="190"/>
        <v>0</v>
      </c>
      <c r="J1781" s="157">
        <f t="shared" si="191"/>
        <v>7942.6170083672932</v>
      </c>
      <c r="K1781" s="157">
        <f t="shared" si="192"/>
        <v>0</v>
      </c>
      <c r="L1781" s="157">
        <f t="shared" si="193"/>
        <v>7942.6170083672932</v>
      </c>
      <c r="M1781" s="167">
        <f t="shared" si="194"/>
        <v>0</v>
      </c>
      <c r="N1781" s="167">
        <f t="shared" si="195"/>
        <v>0</v>
      </c>
    </row>
    <row r="1782" spans="1:14" ht="15" customHeight="1" x14ac:dyDescent="0.2">
      <c r="A1782" s="152"/>
      <c r="B1782" s="152"/>
      <c r="C1782" s="152"/>
      <c r="D1782" s="152"/>
      <c r="E1782" s="153">
        <f>'2.40-a,b,c,d,e'!E1782</f>
        <v>39363.166666666664</v>
      </c>
      <c r="F1782" s="157">
        <f>'2.40-a,b,c,d,e'!F1782</f>
        <v>79.019996643066406</v>
      </c>
      <c r="G1782" s="157">
        <f>'2.40-a,b,c,d,e'!G1782</f>
        <v>-2200.0045776366906</v>
      </c>
      <c r="H1782" s="157">
        <f t="shared" si="189"/>
        <v>5742.6124307306027</v>
      </c>
      <c r="I1782" s="157">
        <f t="shared" si="190"/>
        <v>2420.0057983397874</v>
      </c>
      <c r="J1782" s="157">
        <f t="shared" si="191"/>
        <v>8162.61822907039</v>
      </c>
      <c r="K1782" s="157">
        <f t="shared" si="192"/>
        <v>0</v>
      </c>
      <c r="L1782" s="157">
        <f t="shared" si="193"/>
        <v>8162.61822907039</v>
      </c>
      <c r="M1782" s="167">
        <f t="shared" si="194"/>
        <v>1</v>
      </c>
      <c r="N1782" s="167">
        <f t="shared" si="195"/>
        <v>0</v>
      </c>
    </row>
    <row r="1783" spans="1:14" ht="15" customHeight="1" x14ac:dyDescent="0.2">
      <c r="A1783" s="152"/>
      <c r="B1783" s="152"/>
      <c r="C1783" s="152"/>
      <c r="D1783" s="152"/>
      <c r="E1783" s="153">
        <f>'2.40-a,b,c,d,e'!E1783</f>
        <v>39364.166666666664</v>
      </c>
      <c r="F1783" s="157">
        <f>'2.40-a,b,c,d,e'!F1783</f>
        <v>80.260002136230398</v>
      </c>
      <c r="G1783" s="157">
        <f>'2.40-a,b,c,d,e'!G1783</f>
        <v>1240.0054931639916</v>
      </c>
      <c r="H1783" s="157">
        <f t="shared" si="189"/>
        <v>9402.6237222343807</v>
      </c>
      <c r="I1783" s="157">
        <f t="shared" si="190"/>
        <v>0</v>
      </c>
      <c r="J1783" s="157">
        <f t="shared" si="191"/>
        <v>9402.6237222343807</v>
      </c>
      <c r="K1783" s="157">
        <f t="shared" si="192"/>
        <v>1240.0054931639906</v>
      </c>
      <c r="L1783" s="157">
        <f t="shared" si="193"/>
        <v>8162.61822907039</v>
      </c>
      <c r="M1783" s="167">
        <f t="shared" si="194"/>
        <v>0</v>
      </c>
      <c r="N1783" s="167">
        <f t="shared" si="195"/>
        <v>0</v>
      </c>
    </row>
    <row r="1784" spans="1:14" ht="15" customHeight="1" x14ac:dyDescent="0.2">
      <c r="A1784" s="152"/>
      <c r="B1784" s="152"/>
      <c r="C1784" s="152"/>
      <c r="D1784" s="152"/>
      <c r="E1784" s="153">
        <f>'2.40-a,b,c,d,e'!E1784</f>
        <v>39365.166666666664</v>
      </c>
      <c r="F1784" s="157">
        <f>'2.40-a,b,c,d,e'!F1784</f>
        <v>81.300003051757798</v>
      </c>
      <c r="G1784" s="157">
        <f>'2.40-a,b,c,d,e'!G1784</f>
        <v>1040.0009155274006</v>
      </c>
      <c r="H1784" s="157">
        <f t="shared" si="189"/>
        <v>9202.6191445977911</v>
      </c>
      <c r="I1784" s="157">
        <f t="shared" si="190"/>
        <v>0</v>
      </c>
      <c r="J1784" s="157">
        <f t="shared" si="191"/>
        <v>9202.6191445977911</v>
      </c>
      <c r="K1784" s="157">
        <f t="shared" si="192"/>
        <v>1040.000915527401</v>
      </c>
      <c r="L1784" s="157">
        <f t="shared" si="193"/>
        <v>8162.61822907039</v>
      </c>
      <c r="M1784" s="167">
        <f t="shared" si="194"/>
        <v>0</v>
      </c>
      <c r="N1784" s="167">
        <f t="shared" si="195"/>
        <v>0</v>
      </c>
    </row>
    <row r="1785" spans="1:14" ht="15" customHeight="1" x14ac:dyDescent="0.2">
      <c r="A1785" s="152"/>
      <c r="B1785" s="152"/>
      <c r="C1785" s="152"/>
      <c r="D1785" s="152"/>
      <c r="E1785" s="153">
        <f>'2.40-a,b,c,d,e'!E1785</f>
        <v>39366.166666666664</v>
      </c>
      <c r="F1785" s="157">
        <f>'2.40-a,b,c,d,e'!F1785</f>
        <v>83.080001831054602</v>
      </c>
      <c r="G1785" s="157">
        <f>'2.40-a,b,c,d,e'!G1785</f>
        <v>1779.9987792968041</v>
      </c>
      <c r="H1785" s="157">
        <f t="shared" si="189"/>
        <v>9942.6170083671932</v>
      </c>
      <c r="I1785" s="157">
        <f t="shared" si="190"/>
        <v>0</v>
      </c>
      <c r="J1785" s="157">
        <f t="shared" si="191"/>
        <v>9942.6170083671932</v>
      </c>
      <c r="K1785" s="157">
        <f t="shared" si="192"/>
        <v>1779.9987792968031</v>
      </c>
      <c r="L1785" s="157">
        <f t="shared" si="193"/>
        <v>8162.61822907039</v>
      </c>
      <c r="M1785" s="167">
        <f t="shared" si="194"/>
        <v>0</v>
      </c>
      <c r="N1785" s="167">
        <f t="shared" si="195"/>
        <v>0</v>
      </c>
    </row>
    <row r="1786" spans="1:14" ht="15" customHeight="1" x14ac:dyDescent="0.2">
      <c r="A1786" s="152"/>
      <c r="B1786" s="152"/>
      <c r="C1786" s="152"/>
      <c r="D1786" s="152"/>
      <c r="E1786" s="153">
        <f>'2.40-a,b,c,d,e'!E1786</f>
        <v>39367.166666666664</v>
      </c>
      <c r="F1786" s="157">
        <f>'2.40-a,b,c,d,e'!F1786</f>
        <v>83.690002441406193</v>
      </c>
      <c r="G1786" s="157">
        <f>'2.40-a,b,c,d,e'!G1786</f>
        <v>610.00061035159092</v>
      </c>
      <c r="H1786" s="157">
        <f t="shared" si="189"/>
        <v>8772.6188394219807</v>
      </c>
      <c r="I1786" s="157">
        <f t="shared" si="190"/>
        <v>0</v>
      </c>
      <c r="J1786" s="157">
        <f t="shared" si="191"/>
        <v>8772.6188394219807</v>
      </c>
      <c r="K1786" s="157">
        <f t="shared" si="192"/>
        <v>610.00061035159069</v>
      </c>
      <c r="L1786" s="157">
        <f t="shared" si="193"/>
        <v>8162.61822907039</v>
      </c>
      <c r="M1786" s="167">
        <f t="shared" si="194"/>
        <v>0</v>
      </c>
      <c r="N1786" s="167">
        <f t="shared" si="195"/>
        <v>0</v>
      </c>
    </row>
    <row r="1787" spans="1:14" ht="15" customHeight="1" x14ac:dyDescent="0.2">
      <c r="A1787" s="152"/>
      <c r="B1787" s="152"/>
      <c r="C1787" s="152"/>
      <c r="D1787" s="152"/>
      <c r="E1787" s="153">
        <f>'2.40-a,b,c,d,e'!E1787</f>
        <v>39370.166666666664</v>
      </c>
      <c r="F1787" s="157">
        <f>'2.40-a,b,c,d,e'!F1787</f>
        <v>86.129997253417898</v>
      </c>
      <c r="G1787" s="157">
        <f>'2.40-a,b,c,d,e'!G1787</f>
        <v>2439.9948120117047</v>
      </c>
      <c r="H1787" s="157">
        <f t="shared" si="189"/>
        <v>10602.613041082095</v>
      </c>
      <c r="I1787" s="157">
        <f t="shared" si="190"/>
        <v>0</v>
      </c>
      <c r="J1787" s="157">
        <f t="shared" si="191"/>
        <v>10602.613041082095</v>
      </c>
      <c r="K1787" s="157">
        <f t="shared" si="192"/>
        <v>2439.9948120117051</v>
      </c>
      <c r="L1787" s="157">
        <f t="shared" si="193"/>
        <v>8162.61822907039</v>
      </c>
      <c r="M1787" s="167">
        <f t="shared" si="194"/>
        <v>0</v>
      </c>
      <c r="N1787" s="167">
        <f t="shared" si="195"/>
        <v>0</v>
      </c>
    </row>
    <row r="1788" spans="1:14" ht="15" customHeight="1" x14ac:dyDescent="0.2">
      <c r="A1788" s="152"/>
      <c r="B1788" s="152"/>
      <c r="C1788" s="152"/>
      <c r="D1788" s="152"/>
      <c r="E1788" s="153">
        <f>'2.40-a,b,c,d,e'!E1788</f>
        <v>39371.166666666664</v>
      </c>
      <c r="F1788" s="157">
        <f>'2.40-a,b,c,d,e'!F1788</f>
        <v>87.610000610351506</v>
      </c>
      <c r="G1788" s="157">
        <f>'2.40-a,b,c,d,e'!G1788</f>
        <v>1480.0033569336078</v>
      </c>
      <c r="H1788" s="157">
        <f t="shared" si="189"/>
        <v>9642.6215860039974</v>
      </c>
      <c r="I1788" s="157">
        <f t="shared" si="190"/>
        <v>0</v>
      </c>
      <c r="J1788" s="157">
        <f t="shared" si="191"/>
        <v>9642.6215860039974</v>
      </c>
      <c r="K1788" s="157">
        <f t="shared" si="192"/>
        <v>1480.0033569336074</v>
      </c>
      <c r="L1788" s="157">
        <f t="shared" si="193"/>
        <v>8162.61822907039</v>
      </c>
      <c r="M1788" s="167">
        <f t="shared" si="194"/>
        <v>0</v>
      </c>
      <c r="N1788" s="167">
        <f t="shared" si="195"/>
        <v>0</v>
      </c>
    </row>
    <row r="1789" spans="1:14" ht="15" customHeight="1" x14ac:dyDescent="0.2">
      <c r="A1789" s="152"/>
      <c r="B1789" s="152"/>
      <c r="C1789" s="152"/>
      <c r="D1789" s="152"/>
      <c r="E1789" s="153">
        <f>'2.40-a,b,c,d,e'!E1789</f>
        <v>39372.166666666664</v>
      </c>
      <c r="F1789" s="157">
        <f>'2.40-a,b,c,d,e'!F1789</f>
        <v>87.400001525878906</v>
      </c>
      <c r="G1789" s="157">
        <f>'2.40-a,b,c,d,e'!G1789</f>
        <v>-209.99908447259941</v>
      </c>
      <c r="H1789" s="157">
        <f t="shared" si="189"/>
        <v>7952.6191445977911</v>
      </c>
      <c r="I1789" s="157">
        <f t="shared" si="190"/>
        <v>0</v>
      </c>
      <c r="J1789" s="157">
        <f t="shared" si="191"/>
        <v>7952.6191445977911</v>
      </c>
      <c r="K1789" s="157">
        <f t="shared" si="192"/>
        <v>0</v>
      </c>
      <c r="L1789" s="157">
        <f t="shared" si="193"/>
        <v>7952.6191445977911</v>
      </c>
      <c r="M1789" s="167">
        <f t="shared" si="194"/>
        <v>0</v>
      </c>
      <c r="N1789" s="167">
        <f t="shared" si="195"/>
        <v>0</v>
      </c>
    </row>
    <row r="1790" spans="1:14" ht="15" customHeight="1" x14ac:dyDescent="0.2">
      <c r="A1790" s="152"/>
      <c r="B1790" s="152"/>
      <c r="C1790" s="152"/>
      <c r="D1790" s="152"/>
      <c r="E1790" s="153">
        <f>'2.40-a,b,c,d,e'!E1790</f>
        <v>39373.166666666664</v>
      </c>
      <c r="F1790" s="157">
        <f>'2.40-a,b,c,d,e'!F1790</f>
        <v>89.470001220703097</v>
      </c>
      <c r="G1790" s="157">
        <f>'2.40-a,b,c,d,e'!G1790</f>
        <v>2069.9996948241906</v>
      </c>
      <c r="H1790" s="157">
        <f t="shared" si="189"/>
        <v>10022.618839421983</v>
      </c>
      <c r="I1790" s="157">
        <f t="shared" si="190"/>
        <v>0</v>
      </c>
      <c r="J1790" s="157">
        <f t="shared" si="191"/>
        <v>10022.618839421983</v>
      </c>
      <c r="K1790" s="157">
        <f t="shared" si="192"/>
        <v>1860.0006103515925</v>
      </c>
      <c r="L1790" s="157">
        <f t="shared" si="193"/>
        <v>8162.61822907039</v>
      </c>
      <c r="M1790" s="167">
        <f t="shared" si="194"/>
        <v>0</v>
      </c>
      <c r="N1790" s="167">
        <f t="shared" si="195"/>
        <v>0</v>
      </c>
    </row>
    <row r="1791" spans="1:14" ht="15" customHeight="1" x14ac:dyDescent="0.2">
      <c r="A1791" s="152"/>
      <c r="B1791" s="152"/>
      <c r="C1791" s="152"/>
      <c r="D1791" s="152"/>
      <c r="E1791" s="153">
        <f>'2.40-a,b,c,d,e'!E1791</f>
        <v>39374.166666666664</v>
      </c>
      <c r="F1791" s="157">
        <f>'2.40-a,b,c,d,e'!F1791</f>
        <v>88.599998474121094</v>
      </c>
      <c r="G1791" s="157">
        <f>'2.40-a,b,c,d,e'!G1791</f>
        <v>-870.00274658200283</v>
      </c>
      <c r="H1791" s="157">
        <f t="shared" si="189"/>
        <v>7292.615482488387</v>
      </c>
      <c r="I1791" s="157">
        <f t="shared" si="190"/>
        <v>0</v>
      </c>
      <c r="J1791" s="157">
        <f t="shared" si="191"/>
        <v>7292.615482488387</v>
      </c>
      <c r="K1791" s="157">
        <f t="shared" si="192"/>
        <v>0</v>
      </c>
      <c r="L1791" s="157">
        <f t="shared" si="193"/>
        <v>7292.615482488387</v>
      </c>
      <c r="M1791" s="167">
        <f t="shared" si="194"/>
        <v>0</v>
      </c>
      <c r="N1791" s="167">
        <f t="shared" si="195"/>
        <v>0</v>
      </c>
    </row>
    <row r="1792" spans="1:14" ht="15" customHeight="1" x14ac:dyDescent="0.2">
      <c r="A1792" s="152"/>
      <c r="B1792" s="152"/>
      <c r="C1792" s="152"/>
      <c r="D1792" s="152"/>
      <c r="E1792" s="153">
        <f>'2.40-a,b,c,d,e'!E1792</f>
        <v>39377.166666666664</v>
      </c>
      <c r="F1792" s="157">
        <f>'2.40-a,b,c,d,e'!F1792</f>
        <v>87.559997558593693</v>
      </c>
      <c r="G1792" s="157">
        <f>'2.40-a,b,c,d,e'!G1792</f>
        <v>-1040.0009155274006</v>
      </c>
      <c r="H1792" s="157">
        <f t="shared" si="189"/>
        <v>6252.6145669609868</v>
      </c>
      <c r="I1792" s="157">
        <f t="shared" si="190"/>
        <v>0</v>
      </c>
      <c r="J1792" s="157">
        <f t="shared" si="191"/>
        <v>6252.6145669609868</v>
      </c>
      <c r="K1792" s="157">
        <f t="shared" si="192"/>
        <v>0</v>
      </c>
      <c r="L1792" s="157">
        <f t="shared" si="193"/>
        <v>6252.6145669609868</v>
      </c>
      <c r="M1792" s="167">
        <f t="shared" si="194"/>
        <v>0</v>
      </c>
      <c r="N1792" s="167">
        <f t="shared" si="195"/>
        <v>0</v>
      </c>
    </row>
    <row r="1793" spans="1:14" ht="15" customHeight="1" x14ac:dyDescent="0.2">
      <c r="A1793" s="152"/>
      <c r="B1793" s="152"/>
      <c r="C1793" s="152"/>
      <c r="D1793" s="152"/>
      <c r="E1793" s="153">
        <f>'2.40-a,b,c,d,e'!E1793</f>
        <v>39378.166666666664</v>
      </c>
      <c r="F1793" s="157">
        <f>'2.40-a,b,c,d,e'!F1793</f>
        <v>85.269996643066406</v>
      </c>
      <c r="G1793" s="157">
        <f>'2.40-a,b,c,d,e'!G1793</f>
        <v>-2290.0009155272869</v>
      </c>
      <c r="H1793" s="157">
        <f t="shared" si="189"/>
        <v>3962.6136514336999</v>
      </c>
      <c r="I1793" s="157">
        <f t="shared" si="190"/>
        <v>4200.0045776366896</v>
      </c>
      <c r="J1793" s="157">
        <f t="shared" si="191"/>
        <v>8162.6182290703891</v>
      </c>
      <c r="K1793" s="157">
        <f t="shared" si="192"/>
        <v>0</v>
      </c>
      <c r="L1793" s="157">
        <f t="shared" si="193"/>
        <v>8162.6182290703891</v>
      </c>
      <c r="M1793" s="167">
        <f t="shared" si="194"/>
        <v>1</v>
      </c>
      <c r="N1793" s="167">
        <f t="shared" si="195"/>
        <v>0</v>
      </c>
    </row>
    <row r="1794" spans="1:14" ht="15" customHeight="1" x14ac:dyDescent="0.2">
      <c r="A1794" s="152"/>
      <c r="B1794" s="152"/>
      <c r="C1794" s="152"/>
      <c r="D1794" s="152"/>
      <c r="E1794" s="153">
        <f>'2.40-a,b,c,d,e'!E1794</f>
        <v>39379.166666666664</v>
      </c>
      <c r="F1794" s="157">
        <f>'2.40-a,b,c,d,e'!F1794</f>
        <v>87.099998474121094</v>
      </c>
      <c r="G1794" s="157">
        <f>'2.40-a,b,c,d,e'!G1794</f>
        <v>1830.0018310546875</v>
      </c>
      <c r="H1794" s="157">
        <f t="shared" si="189"/>
        <v>9992.6200601250766</v>
      </c>
      <c r="I1794" s="157">
        <f t="shared" si="190"/>
        <v>0</v>
      </c>
      <c r="J1794" s="157">
        <f t="shared" si="191"/>
        <v>9992.6200601250766</v>
      </c>
      <c r="K1794" s="157">
        <f t="shared" si="192"/>
        <v>1830.0018310546866</v>
      </c>
      <c r="L1794" s="157">
        <f t="shared" si="193"/>
        <v>8162.61822907039</v>
      </c>
      <c r="M1794" s="167">
        <f t="shared" si="194"/>
        <v>0</v>
      </c>
      <c r="N1794" s="167">
        <f t="shared" si="195"/>
        <v>0</v>
      </c>
    </row>
    <row r="1795" spans="1:14" ht="15" customHeight="1" x14ac:dyDescent="0.2">
      <c r="A1795" s="152"/>
      <c r="B1795" s="152"/>
      <c r="C1795" s="152"/>
      <c r="D1795" s="152"/>
      <c r="E1795" s="153">
        <f>'2.40-a,b,c,d,e'!E1795</f>
        <v>39380.166666666664</v>
      </c>
      <c r="F1795" s="157">
        <f>'2.40-a,b,c,d,e'!F1795</f>
        <v>90.459999084472599</v>
      </c>
      <c r="G1795" s="157">
        <f>'2.40-a,b,c,d,e'!G1795</f>
        <v>3360.0006103515057</v>
      </c>
      <c r="H1795" s="157">
        <f t="shared" si="189"/>
        <v>11522.618839421895</v>
      </c>
      <c r="I1795" s="157">
        <f t="shared" si="190"/>
        <v>0</v>
      </c>
      <c r="J1795" s="157">
        <f t="shared" si="191"/>
        <v>11522.618839421895</v>
      </c>
      <c r="K1795" s="157">
        <f t="shared" si="192"/>
        <v>3360.0006103515052</v>
      </c>
      <c r="L1795" s="157">
        <f t="shared" si="193"/>
        <v>8162.61822907039</v>
      </c>
      <c r="M1795" s="167">
        <f t="shared" si="194"/>
        <v>0</v>
      </c>
      <c r="N1795" s="167">
        <f t="shared" si="195"/>
        <v>0</v>
      </c>
    </row>
    <row r="1796" spans="1:14" ht="15" customHeight="1" x14ac:dyDescent="0.2">
      <c r="A1796" s="152"/>
      <c r="B1796" s="152"/>
      <c r="C1796" s="152"/>
      <c r="D1796" s="152"/>
      <c r="E1796" s="153">
        <f>'2.40-a,b,c,d,e'!E1796</f>
        <v>39381.166666666664</v>
      </c>
      <c r="F1796" s="157">
        <f>'2.40-a,b,c,d,e'!F1796</f>
        <v>91.860000610351506</v>
      </c>
      <c r="G1796" s="157">
        <f>'2.40-a,b,c,d,e'!G1796</f>
        <v>1400.0015258789063</v>
      </c>
      <c r="H1796" s="157">
        <f t="shared" ref="H1796:H1859" si="196">L1795+G1796</f>
        <v>9562.6197549492972</v>
      </c>
      <c r="I1796" s="157">
        <f t="shared" ref="I1796:I1859" si="197">IF(H1796&lt;$B$13,$B$14-H1796,0)</f>
        <v>0</v>
      </c>
      <c r="J1796" s="157">
        <f t="shared" ref="J1796:J1859" si="198">H1796+I1796</f>
        <v>9562.6197549492972</v>
      </c>
      <c r="K1796" s="157">
        <f t="shared" ref="K1796:K1859" si="199">MAX(J1796-$B$14,0)</f>
        <v>1400.0015258789072</v>
      </c>
      <c r="L1796" s="157">
        <f t="shared" ref="L1796:L1859" si="200">J1796-K1796</f>
        <v>8162.61822907039</v>
      </c>
      <c r="M1796" s="167">
        <f t="shared" ref="M1796:M1859" si="201">IF(I1796&gt;0,1,0)</f>
        <v>0</v>
      </c>
      <c r="N1796" s="167">
        <f t="shared" ref="N1796:N1859" si="202">IF(H1796&lt;0,1,0)</f>
        <v>0</v>
      </c>
    </row>
    <row r="1797" spans="1:14" ht="15" customHeight="1" x14ac:dyDescent="0.2">
      <c r="A1797" s="152"/>
      <c r="B1797" s="152"/>
      <c r="C1797" s="152"/>
      <c r="D1797" s="152"/>
      <c r="E1797" s="153">
        <f>'2.40-a,b,c,d,e'!E1797</f>
        <v>39384.166666666664</v>
      </c>
      <c r="F1797" s="157">
        <f>'2.40-a,b,c,d,e'!F1797</f>
        <v>93.529998779296804</v>
      </c>
      <c r="G1797" s="157">
        <f>'2.40-a,b,c,d,e'!G1797</f>
        <v>1669.9981689452984</v>
      </c>
      <c r="H1797" s="157">
        <f t="shared" si="196"/>
        <v>9832.6163980156889</v>
      </c>
      <c r="I1797" s="157">
        <f t="shared" si="197"/>
        <v>0</v>
      </c>
      <c r="J1797" s="157">
        <f t="shared" si="198"/>
        <v>9832.6163980156889</v>
      </c>
      <c r="K1797" s="157">
        <f t="shared" si="199"/>
        <v>1669.9981689452989</v>
      </c>
      <c r="L1797" s="157">
        <f t="shared" si="200"/>
        <v>8162.61822907039</v>
      </c>
      <c r="M1797" s="167">
        <f t="shared" si="201"/>
        <v>0</v>
      </c>
      <c r="N1797" s="167">
        <f t="shared" si="202"/>
        <v>0</v>
      </c>
    </row>
    <row r="1798" spans="1:14" ht="15" customHeight="1" x14ac:dyDescent="0.2">
      <c r="A1798" s="152"/>
      <c r="B1798" s="152"/>
      <c r="C1798" s="152"/>
      <c r="D1798" s="152"/>
      <c r="E1798" s="153">
        <f>'2.40-a,b,c,d,e'!E1798</f>
        <v>39385.166666666664</v>
      </c>
      <c r="F1798" s="157">
        <f>'2.40-a,b,c,d,e'!F1798</f>
        <v>90.379997253417898</v>
      </c>
      <c r="G1798" s="157">
        <f>'2.40-a,b,c,d,e'!G1798</f>
        <v>-3150.0015258789063</v>
      </c>
      <c r="H1798" s="157">
        <f t="shared" si="196"/>
        <v>5012.6167031914838</v>
      </c>
      <c r="I1798" s="157">
        <f t="shared" si="197"/>
        <v>3150.0015258789063</v>
      </c>
      <c r="J1798" s="157">
        <f t="shared" si="198"/>
        <v>8162.61822907039</v>
      </c>
      <c r="K1798" s="157">
        <f t="shared" si="199"/>
        <v>0</v>
      </c>
      <c r="L1798" s="157">
        <f t="shared" si="200"/>
        <v>8162.61822907039</v>
      </c>
      <c r="M1798" s="167">
        <f t="shared" si="201"/>
        <v>1</v>
      </c>
      <c r="N1798" s="167">
        <f t="shared" si="202"/>
        <v>0</v>
      </c>
    </row>
    <row r="1799" spans="1:14" ht="15" customHeight="1" x14ac:dyDescent="0.2">
      <c r="A1799" s="152"/>
      <c r="B1799" s="152"/>
      <c r="C1799" s="152"/>
      <c r="D1799" s="152"/>
      <c r="E1799" s="153">
        <f>'2.40-a,b,c,d,e'!E1799</f>
        <v>39386.166666666664</v>
      </c>
      <c r="F1799" s="157">
        <f>'2.40-a,b,c,d,e'!F1799</f>
        <v>94.529998779296804</v>
      </c>
      <c r="G1799" s="157">
        <f>'2.40-a,b,c,d,e'!G1799</f>
        <v>4150.0015258789063</v>
      </c>
      <c r="H1799" s="157">
        <f t="shared" si="196"/>
        <v>12312.619754949297</v>
      </c>
      <c r="I1799" s="157">
        <f t="shared" si="197"/>
        <v>0</v>
      </c>
      <c r="J1799" s="157">
        <f t="shared" si="198"/>
        <v>12312.619754949297</v>
      </c>
      <c r="K1799" s="157">
        <f t="shared" si="199"/>
        <v>4150.0015258789072</v>
      </c>
      <c r="L1799" s="157">
        <f t="shared" si="200"/>
        <v>8162.61822907039</v>
      </c>
      <c r="M1799" s="167">
        <f t="shared" si="201"/>
        <v>0</v>
      </c>
      <c r="N1799" s="167">
        <f t="shared" si="202"/>
        <v>0</v>
      </c>
    </row>
    <row r="1800" spans="1:14" ht="15" customHeight="1" x14ac:dyDescent="0.2">
      <c r="A1800" s="152"/>
      <c r="B1800" s="152"/>
      <c r="C1800" s="152"/>
      <c r="D1800" s="152"/>
      <c r="E1800" s="153">
        <f>'2.40-a,b,c,d,e'!E1800</f>
        <v>39387.166666666664</v>
      </c>
      <c r="F1800" s="157">
        <f>'2.40-a,b,c,d,e'!F1800</f>
        <v>93.489997863769503</v>
      </c>
      <c r="G1800" s="157">
        <f>'2.40-a,b,c,d,e'!G1800</f>
        <v>-1040.000915527301</v>
      </c>
      <c r="H1800" s="157">
        <f t="shared" si="196"/>
        <v>7122.617313543089</v>
      </c>
      <c r="I1800" s="157">
        <f t="shared" si="197"/>
        <v>0</v>
      </c>
      <c r="J1800" s="157">
        <f t="shared" si="198"/>
        <v>7122.617313543089</v>
      </c>
      <c r="K1800" s="157">
        <f t="shared" si="199"/>
        <v>0</v>
      </c>
      <c r="L1800" s="157">
        <f t="shared" si="200"/>
        <v>7122.617313543089</v>
      </c>
      <c r="M1800" s="167">
        <f t="shared" si="201"/>
        <v>0</v>
      </c>
      <c r="N1800" s="167">
        <f t="shared" si="202"/>
        <v>0</v>
      </c>
    </row>
    <row r="1801" spans="1:14" ht="15" customHeight="1" x14ac:dyDescent="0.2">
      <c r="A1801" s="152"/>
      <c r="B1801" s="152"/>
      <c r="C1801" s="152"/>
      <c r="D1801" s="152"/>
      <c r="E1801" s="153">
        <f>'2.40-a,b,c,d,e'!E1801</f>
        <v>39388.166666666664</v>
      </c>
      <c r="F1801" s="157">
        <f>'2.40-a,b,c,d,e'!F1801</f>
        <v>95.930000305175696</v>
      </c>
      <c r="G1801" s="157">
        <f>'2.40-a,b,c,d,e'!G1801</f>
        <v>2440.0024414061932</v>
      </c>
      <c r="H1801" s="157">
        <f t="shared" si="196"/>
        <v>9562.6197549492827</v>
      </c>
      <c r="I1801" s="157">
        <f t="shared" si="197"/>
        <v>0</v>
      </c>
      <c r="J1801" s="157">
        <f t="shared" si="198"/>
        <v>9562.6197549492827</v>
      </c>
      <c r="K1801" s="157">
        <f t="shared" si="199"/>
        <v>1400.0015258788926</v>
      </c>
      <c r="L1801" s="157">
        <f t="shared" si="200"/>
        <v>8162.61822907039</v>
      </c>
      <c r="M1801" s="167">
        <f t="shared" si="201"/>
        <v>0</v>
      </c>
      <c r="N1801" s="167">
        <f t="shared" si="202"/>
        <v>0</v>
      </c>
    </row>
    <row r="1802" spans="1:14" ht="15" customHeight="1" x14ac:dyDescent="0.2">
      <c r="A1802" s="152"/>
      <c r="B1802" s="152"/>
      <c r="C1802" s="152"/>
      <c r="D1802" s="152"/>
      <c r="E1802" s="153">
        <f>'2.40-a,b,c,d,e'!E1802</f>
        <v>39391.208333333336</v>
      </c>
      <c r="F1802" s="157">
        <f>'2.40-a,b,c,d,e'!F1802</f>
        <v>93.980003356933594</v>
      </c>
      <c r="G1802" s="157">
        <f>'2.40-a,b,c,d,e'!G1802</f>
        <v>-1949.9969482421022</v>
      </c>
      <c r="H1802" s="157">
        <f t="shared" si="196"/>
        <v>6212.621280828288</v>
      </c>
      <c r="I1802" s="157">
        <f t="shared" si="197"/>
        <v>0</v>
      </c>
      <c r="J1802" s="157">
        <f t="shared" si="198"/>
        <v>6212.621280828288</v>
      </c>
      <c r="K1802" s="157">
        <f t="shared" si="199"/>
        <v>0</v>
      </c>
      <c r="L1802" s="157">
        <f t="shared" si="200"/>
        <v>6212.621280828288</v>
      </c>
      <c r="M1802" s="167">
        <f t="shared" si="201"/>
        <v>0</v>
      </c>
      <c r="N1802" s="167">
        <f t="shared" si="202"/>
        <v>0</v>
      </c>
    </row>
    <row r="1803" spans="1:14" ht="15" customHeight="1" x14ac:dyDescent="0.2">
      <c r="A1803" s="152"/>
      <c r="B1803" s="152"/>
      <c r="C1803" s="152"/>
      <c r="D1803" s="152"/>
      <c r="E1803" s="153">
        <f>'2.40-a,b,c,d,e'!E1803</f>
        <v>39392.208333333336</v>
      </c>
      <c r="F1803" s="157">
        <f>'2.40-a,b,c,d,e'!F1803</f>
        <v>96.699996948242102</v>
      </c>
      <c r="G1803" s="157">
        <f>'2.40-a,b,c,d,e'!G1803</f>
        <v>2719.9935913085083</v>
      </c>
      <c r="H1803" s="157">
        <f t="shared" si="196"/>
        <v>8932.6148721367972</v>
      </c>
      <c r="I1803" s="157">
        <f t="shared" si="197"/>
        <v>0</v>
      </c>
      <c r="J1803" s="157">
        <f t="shared" si="198"/>
        <v>8932.6148721367972</v>
      </c>
      <c r="K1803" s="157">
        <f t="shared" si="199"/>
        <v>769.99664306640716</v>
      </c>
      <c r="L1803" s="157">
        <f t="shared" si="200"/>
        <v>8162.61822907039</v>
      </c>
      <c r="M1803" s="167">
        <f t="shared" si="201"/>
        <v>0</v>
      </c>
      <c r="N1803" s="167">
        <f t="shared" si="202"/>
        <v>0</v>
      </c>
    </row>
    <row r="1804" spans="1:14" ht="15" customHeight="1" x14ac:dyDescent="0.2">
      <c r="A1804" s="152"/>
      <c r="B1804" s="152"/>
      <c r="C1804" s="152"/>
      <c r="D1804" s="152"/>
      <c r="E1804" s="153">
        <f>'2.40-a,b,c,d,e'!E1804</f>
        <v>39393.208333333336</v>
      </c>
      <c r="F1804" s="157">
        <f>'2.40-a,b,c,d,e'!F1804</f>
        <v>96.370002746582003</v>
      </c>
      <c r="G1804" s="157">
        <f>'2.40-a,b,c,d,e'!G1804</f>
        <v>-329.99420166009941</v>
      </c>
      <c r="H1804" s="157">
        <f t="shared" si="196"/>
        <v>7832.6240274102911</v>
      </c>
      <c r="I1804" s="157">
        <f t="shared" si="197"/>
        <v>0</v>
      </c>
      <c r="J1804" s="157">
        <f t="shared" si="198"/>
        <v>7832.6240274102911</v>
      </c>
      <c r="K1804" s="157">
        <f t="shared" si="199"/>
        <v>0</v>
      </c>
      <c r="L1804" s="157">
        <f t="shared" si="200"/>
        <v>7832.6240274102911</v>
      </c>
      <c r="M1804" s="167">
        <f t="shared" si="201"/>
        <v>0</v>
      </c>
      <c r="N1804" s="167">
        <f t="shared" si="202"/>
        <v>0</v>
      </c>
    </row>
    <row r="1805" spans="1:14" ht="15" customHeight="1" x14ac:dyDescent="0.2">
      <c r="A1805" s="152"/>
      <c r="B1805" s="152"/>
      <c r="C1805" s="152"/>
      <c r="D1805" s="152"/>
      <c r="E1805" s="153">
        <f>'2.40-a,b,c,d,e'!E1805</f>
        <v>39394.208333333336</v>
      </c>
      <c r="F1805" s="157">
        <f>'2.40-a,b,c,d,e'!F1805</f>
        <v>95.459999084472599</v>
      </c>
      <c r="G1805" s="157">
        <f>'2.40-a,b,c,d,e'!G1805</f>
        <v>-910.00366210940342</v>
      </c>
      <c r="H1805" s="157">
        <f t="shared" si="196"/>
        <v>6922.6203653008879</v>
      </c>
      <c r="I1805" s="157">
        <f t="shared" si="197"/>
        <v>0</v>
      </c>
      <c r="J1805" s="157">
        <f t="shared" si="198"/>
        <v>6922.6203653008879</v>
      </c>
      <c r="K1805" s="157">
        <f t="shared" si="199"/>
        <v>0</v>
      </c>
      <c r="L1805" s="157">
        <f t="shared" si="200"/>
        <v>6922.6203653008879</v>
      </c>
      <c r="M1805" s="167">
        <f t="shared" si="201"/>
        <v>0</v>
      </c>
      <c r="N1805" s="167">
        <f t="shared" si="202"/>
        <v>0</v>
      </c>
    </row>
    <row r="1806" spans="1:14" ht="15" customHeight="1" x14ac:dyDescent="0.2">
      <c r="A1806" s="152"/>
      <c r="B1806" s="152"/>
      <c r="C1806" s="152"/>
      <c r="D1806" s="152"/>
      <c r="E1806" s="153">
        <f>'2.40-a,b,c,d,e'!E1806</f>
        <v>39395.208333333336</v>
      </c>
      <c r="F1806" s="157">
        <f>'2.40-a,b,c,d,e'!F1806</f>
        <v>96.319999694824205</v>
      </c>
      <c r="G1806" s="157">
        <f>'2.40-a,b,c,d,e'!G1806</f>
        <v>860.00061035160513</v>
      </c>
      <c r="H1806" s="157">
        <f t="shared" si="196"/>
        <v>7782.6209756524931</v>
      </c>
      <c r="I1806" s="157">
        <f t="shared" si="197"/>
        <v>0</v>
      </c>
      <c r="J1806" s="157">
        <f t="shared" si="198"/>
        <v>7782.6209756524931</v>
      </c>
      <c r="K1806" s="157">
        <f t="shared" si="199"/>
        <v>0</v>
      </c>
      <c r="L1806" s="157">
        <f t="shared" si="200"/>
        <v>7782.6209756524931</v>
      </c>
      <c r="M1806" s="167">
        <f t="shared" si="201"/>
        <v>0</v>
      </c>
      <c r="N1806" s="167">
        <f t="shared" si="202"/>
        <v>0</v>
      </c>
    </row>
    <row r="1807" spans="1:14" ht="15" customHeight="1" x14ac:dyDescent="0.2">
      <c r="A1807" s="152"/>
      <c r="B1807" s="152"/>
      <c r="C1807" s="152"/>
      <c r="D1807" s="152"/>
      <c r="E1807" s="153">
        <f>'2.40-a,b,c,d,e'!E1807</f>
        <v>39398.208333333336</v>
      </c>
      <c r="F1807" s="157">
        <f>'2.40-a,b,c,d,e'!F1807</f>
        <v>94.620002746582003</v>
      </c>
      <c r="G1807" s="157">
        <f>'2.40-a,b,c,d,e'!G1807</f>
        <v>-1699.9969482422016</v>
      </c>
      <c r="H1807" s="157">
        <f t="shared" si="196"/>
        <v>6082.6240274102911</v>
      </c>
      <c r="I1807" s="157">
        <f t="shared" si="197"/>
        <v>2079.994201660099</v>
      </c>
      <c r="J1807" s="157">
        <f t="shared" si="198"/>
        <v>8162.61822907039</v>
      </c>
      <c r="K1807" s="157">
        <f t="shared" si="199"/>
        <v>0</v>
      </c>
      <c r="L1807" s="157">
        <f t="shared" si="200"/>
        <v>8162.61822907039</v>
      </c>
      <c r="M1807" s="167">
        <f t="shared" si="201"/>
        <v>1</v>
      </c>
      <c r="N1807" s="167">
        <f t="shared" si="202"/>
        <v>0</v>
      </c>
    </row>
    <row r="1808" spans="1:14" ht="15" customHeight="1" x14ac:dyDescent="0.2">
      <c r="A1808" s="152"/>
      <c r="B1808" s="152"/>
      <c r="C1808" s="152"/>
      <c r="D1808" s="152"/>
      <c r="E1808" s="153">
        <f>'2.40-a,b,c,d,e'!E1808</f>
        <v>39399.208333333336</v>
      </c>
      <c r="F1808" s="157">
        <f>'2.40-a,b,c,d,e'!F1808</f>
        <v>91.169998168945298</v>
      </c>
      <c r="G1808" s="157">
        <f>'2.40-a,b,c,d,e'!G1808</f>
        <v>-3450.0045776367047</v>
      </c>
      <c r="H1808" s="157">
        <f t="shared" si="196"/>
        <v>4712.6136514336849</v>
      </c>
      <c r="I1808" s="157">
        <f t="shared" si="197"/>
        <v>3450.0045776367051</v>
      </c>
      <c r="J1808" s="157">
        <f t="shared" si="198"/>
        <v>8162.61822907039</v>
      </c>
      <c r="K1808" s="157">
        <f t="shared" si="199"/>
        <v>0</v>
      </c>
      <c r="L1808" s="157">
        <f t="shared" si="200"/>
        <v>8162.61822907039</v>
      </c>
      <c r="M1808" s="167">
        <f t="shared" si="201"/>
        <v>1</v>
      </c>
      <c r="N1808" s="167">
        <f t="shared" si="202"/>
        <v>0</v>
      </c>
    </row>
    <row r="1809" spans="1:14" ht="15" customHeight="1" x14ac:dyDescent="0.2">
      <c r="A1809" s="152"/>
      <c r="B1809" s="152"/>
      <c r="C1809" s="152"/>
      <c r="D1809" s="152"/>
      <c r="E1809" s="153">
        <f>'2.40-a,b,c,d,e'!E1809</f>
        <v>39400.208333333336</v>
      </c>
      <c r="F1809" s="157">
        <f>'2.40-a,b,c,d,e'!F1809</f>
        <v>94.089996337890597</v>
      </c>
      <c r="G1809" s="157">
        <f>'2.40-a,b,c,d,e'!G1809</f>
        <v>2919.9981689452984</v>
      </c>
      <c r="H1809" s="157">
        <f t="shared" si="196"/>
        <v>11082.616398015689</v>
      </c>
      <c r="I1809" s="157">
        <f t="shared" si="197"/>
        <v>0</v>
      </c>
      <c r="J1809" s="157">
        <f t="shared" si="198"/>
        <v>11082.616398015689</v>
      </c>
      <c r="K1809" s="157">
        <f t="shared" si="199"/>
        <v>2919.9981689452989</v>
      </c>
      <c r="L1809" s="157">
        <f t="shared" si="200"/>
        <v>8162.61822907039</v>
      </c>
      <c r="M1809" s="167">
        <f t="shared" si="201"/>
        <v>0</v>
      </c>
      <c r="N1809" s="167">
        <f t="shared" si="202"/>
        <v>0</v>
      </c>
    </row>
    <row r="1810" spans="1:14" ht="15" customHeight="1" x14ac:dyDescent="0.2">
      <c r="A1810" s="152"/>
      <c r="B1810" s="152"/>
      <c r="C1810" s="152"/>
      <c r="D1810" s="152"/>
      <c r="E1810" s="153">
        <f>'2.40-a,b,c,d,e'!E1810</f>
        <v>39401.208333333336</v>
      </c>
      <c r="F1810" s="157">
        <f>'2.40-a,b,c,d,e'!F1810</f>
        <v>93.430000305175696</v>
      </c>
      <c r="G1810" s="157">
        <f>'2.40-a,b,c,d,e'!G1810</f>
        <v>-659.99603271490059</v>
      </c>
      <c r="H1810" s="157">
        <f t="shared" si="196"/>
        <v>7502.622196355489</v>
      </c>
      <c r="I1810" s="157">
        <f t="shared" si="197"/>
        <v>0</v>
      </c>
      <c r="J1810" s="157">
        <f t="shared" si="198"/>
        <v>7502.622196355489</v>
      </c>
      <c r="K1810" s="157">
        <f t="shared" si="199"/>
        <v>0</v>
      </c>
      <c r="L1810" s="157">
        <f t="shared" si="200"/>
        <v>7502.622196355489</v>
      </c>
      <c r="M1810" s="167">
        <f t="shared" si="201"/>
        <v>0</v>
      </c>
      <c r="N1810" s="167">
        <f t="shared" si="202"/>
        <v>0</v>
      </c>
    </row>
    <row r="1811" spans="1:14" ht="15" customHeight="1" x14ac:dyDescent="0.2">
      <c r="A1811" s="152"/>
      <c r="B1811" s="152"/>
      <c r="C1811" s="152"/>
      <c r="D1811" s="152"/>
      <c r="E1811" s="153">
        <f>'2.40-a,b,c,d,e'!E1811</f>
        <v>39402.208333333336</v>
      </c>
      <c r="F1811" s="157">
        <f>'2.40-a,b,c,d,e'!F1811</f>
        <v>95.099998474121094</v>
      </c>
      <c r="G1811" s="157">
        <f>'2.40-a,b,c,d,e'!G1811</f>
        <v>1669.9981689453978</v>
      </c>
      <c r="H1811" s="157">
        <f t="shared" si="196"/>
        <v>9172.620365300887</v>
      </c>
      <c r="I1811" s="157">
        <f t="shared" si="197"/>
        <v>0</v>
      </c>
      <c r="J1811" s="157">
        <f t="shared" si="198"/>
        <v>9172.620365300887</v>
      </c>
      <c r="K1811" s="157">
        <f t="shared" si="199"/>
        <v>1010.0021362304969</v>
      </c>
      <c r="L1811" s="157">
        <f t="shared" si="200"/>
        <v>8162.61822907039</v>
      </c>
      <c r="M1811" s="167">
        <f t="shared" si="201"/>
        <v>0</v>
      </c>
      <c r="N1811" s="167">
        <f t="shared" si="202"/>
        <v>0</v>
      </c>
    </row>
    <row r="1812" spans="1:14" ht="15" customHeight="1" x14ac:dyDescent="0.2">
      <c r="A1812" s="152"/>
      <c r="B1812" s="152"/>
      <c r="C1812" s="152"/>
      <c r="D1812" s="152"/>
      <c r="E1812" s="153">
        <f>'2.40-a,b,c,d,e'!E1812</f>
        <v>39405.208333333336</v>
      </c>
      <c r="F1812" s="157">
        <f>'2.40-a,b,c,d,e'!F1812</f>
        <v>94.639999389648395</v>
      </c>
      <c r="G1812" s="157">
        <f>'2.40-a,b,c,d,e'!G1812</f>
        <v>-459.99908447269888</v>
      </c>
      <c r="H1812" s="157">
        <f t="shared" si="196"/>
        <v>7702.619144597691</v>
      </c>
      <c r="I1812" s="157">
        <f t="shared" si="197"/>
        <v>0</v>
      </c>
      <c r="J1812" s="157">
        <f t="shared" si="198"/>
        <v>7702.619144597691</v>
      </c>
      <c r="K1812" s="157">
        <f t="shared" si="199"/>
        <v>0</v>
      </c>
      <c r="L1812" s="157">
        <f t="shared" si="200"/>
        <v>7702.619144597691</v>
      </c>
      <c r="M1812" s="167">
        <f t="shared" si="201"/>
        <v>0</v>
      </c>
      <c r="N1812" s="167">
        <f t="shared" si="202"/>
        <v>0</v>
      </c>
    </row>
    <row r="1813" spans="1:14" ht="15" customHeight="1" x14ac:dyDescent="0.2">
      <c r="A1813" s="152"/>
      <c r="B1813" s="152"/>
      <c r="C1813" s="152"/>
      <c r="D1813" s="152"/>
      <c r="E1813" s="153">
        <f>'2.40-a,b,c,d,e'!E1813</f>
        <v>39406.208333333336</v>
      </c>
      <c r="F1813" s="157">
        <f>'2.40-a,b,c,d,e'!F1813</f>
        <v>98.029998779296804</v>
      </c>
      <c r="G1813" s="157">
        <f>'2.40-a,b,c,d,e'!G1813</f>
        <v>3389.9993896484093</v>
      </c>
      <c r="H1813" s="157">
        <f t="shared" si="196"/>
        <v>11092.618534246099</v>
      </c>
      <c r="I1813" s="157">
        <f t="shared" si="197"/>
        <v>0</v>
      </c>
      <c r="J1813" s="157">
        <f t="shared" si="198"/>
        <v>11092.618534246099</v>
      </c>
      <c r="K1813" s="157">
        <f t="shared" si="199"/>
        <v>2930.0003051757094</v>
      </c>
      <c r="L1813" s="157">
        <f t="shared" si="200"/>
        <v>8162.61822907039</v>
      </c>
      <c r="M1813" s="167">
        <f t="shared" si="201"/>
        <v>0</v>
      </c>
      <c r="N1813" s="167">
        <f t="shared" si="202"/>
        <v>0</v>
      </c>
    </row>
    <row r="1814" spans="1:14" ht="15" customHeight="1" x14ac:dyDescent="0.2">
      <c r="A1814" s="152"/>
      <c r="B1814" s="152"/>
      <c r="C1814" s="152"/>
      <c r="D1814" s="152"/>
      <c r="E1814" s="153">
        <f>'2.40-a,b,c,d,e'!E1814</f>
        <v>39407.208333333336</v>
      </c>
      <c r="F1814" s="157">
        <f>'2.40-a,b,c,d,e'!F1814</f>
        <v>97.290000915527301</v>
      </c>
      <c r="G1814" s="157">
        <f>'2.40-a,b,c,d,e'!G1814</f>
        <v>-739.99786376950283</v>
      </c>
      <c r="H1814" s="157">
        <f t="shared" si="196"/>
        <v>7422.620365300887</v>
      </c>
      <c r="I1814" s="157">
        <f t="shared" si="197"/>
        <v>0</v>
      </c>
      <c r="J1814" s="157">
        <f t="shared" si="198"/>
        <v>7422.620365300887</v>
      </c>
      <c r="K1814" s="157">
        <f t="shared" si="199"/>
        <v>0</v>
      </c>
      <c r="L1814" s="157">
        <f t="shared" si="200"/>
        <v>7422.620365300887</v>
      </c>
      <c r="M1814" s="167">
        <f t="shared" si="201"/>
        <v>0</v>
      </c>
      <c r="N1814" s="167">
        <f t="shared" si="202"/>
        <v>0</v>
      </c>
    </row>
    <row r="1815" spans="1:14" ht="15" customHeight="1" x14ac:dyDescent="0.2">
      <c r="A1815" s="152"/>
      <c r="B1815" s="152"/>
      <c r="C1815" s="152"/>
      <c r="D1815" s="152"/>
      <c r="E1815" s="153">
        <f>'2.40-a,b,c,d,e'!E1815</f>
        <v>39409.604166666664</v>
      </c>
      <c r="F1815" s="157">
        <f>'2.40-a,b,c,d,e'!F1815</f>
        <v>98.180000305175696</v>
      </c>
      <c r="G1815" s="157">
        <f>'2.40-a,b,c,d,e'!G1815</f>
        <v>889.99938964839487</v>
      </c>
      <c r="H1815" s="157">
        <f t="shared" si="196"/>
        <v>8312.6197549492827</v>
      </c>
      <c r="I1815" s="157">
        <f t="shared" si="197"/>
        <v>0</v>
      </c>
      <c r="J1815" s="157">
        <f t="shared" si="198"/>
        <v>8312.6197549492827</v>
      </c>
      <c r="K1815" s="157">
        <f t="shared" si="199"/>
        <v>150.00152587889261</v>
      </c>
      <c r="L1815" s="157">
        <f t="shared" si="200"/>
        <v>8162.61822907039</v>
      </c>
      <c r="M1815" s="167">
        <f t="shared" si="201"/>
        <v>0</v>
      </c>
      <c r="N1815" s="167">
        <f t="shared" si="202"/>
        <v>0</v>
      </c>
    </row>
    <row r="1816" spans="1:14" ht="15" customHeight="1" x14ac:dyDescent="0.2">
      <c r="A1816" s="152"/>
      <c r="B1816" s="152"/>
      <c r="C1816" s="152"/>
      <c r="D1816" s="152"/>
      <c r="E1816" s="153">
        <f>'2.40-a,b,c,d,e'!E1816</f>
        <v>39412.208333333336</v>
      </c>
      <c r="F1816" s="157">
        <f>'2.40-a,b,c,d,e'!F1816</f>
        <v>97.699996948242102</v>
      </c>
      <c r="G1816" s="157">
        <f>'2.40-a,b,c,d,e'!G1816</f>
        <v>-480.00335693359375</v>
      </c>
      <c r="H1816" s="157">
        <f t="shared" si="196"/>
        <v>7682.6148721367963</v>
      </c>
      <c r="I1816" s="157">
        <f t="shared" si="197"/>
        <v>0</v>
      </c>
      <c r="J1816" s="157">
        <f t="shared" si="198"/>
        <v>7682.6148721367963</v>
      </c>
      <c r="K1816" s="157">
        <f t="shared" si="199"/>
        <v>0</v>
      </c>
      <c r="L1816" s="157">
        <f t="shared" si="200"/>
        <v>7682.6148721367963</v>
      </c>
      <c r="M1816" s="167">
        <f t="shared" si="201"/>
        <v>0</v>
      </c>
      <c r="N1816" s="167">
        <f t="shared" si="202"/>
        <v>0</v>
      </c>
    </row>
    <row r="1817" spans="1:14" ht="15" customHeight="1" x14ac:dyDescent="0.2">
      <c r="A1817" s="152"/>
      <c r="B1817" s="152"/>
      <c r="C1817" s="152"/>
      <c r="D1817" s="152"/>
      <c r="E1817" s="153">
        <f>'2.40-a,b,c,d,e'!E1817</f>
        <v>39413.208333333336</v>
      </c>
      <c r="F1817" s="157">
        <f>'2.40-a,b,c,d,e'!F1817</f>
        <v>94.419998168945298</v>
      </c>
      <c r="G1817" s="157">
        <f>'2.40-a,b,c,d,e'!G1817</f>
        <v>-3279.9987792968041</v>
      </c>
      <c r="H1817" s="157">
        <f t="shared" si="196"/>
        <v>4402.6160928399922</v>
      </c>
      <c r="I1817" s="157">
        <f t="shared" si="197"/>
        <v>3760.0021362303978</v>
      </c>
      <c r="J1817" s="157">
        <f t="shared" si="198"/>
        <v>8162.61822907039</v>
      </c>
      <c r="K1817" s="157">
        <f t="shared" si="199"/>
        <v>0</v>
      </c>
      <c r="L1817" s="157">
        <f t="shared" si="200"/>
        <v>8162.61822907039</v>
      </c>
      <c r="M1817" s="167">
        <f t="shared" si="201"/>
        <v>1</v>
      </c>
      <c r="N1817" s="167">
        <f t="shared" si="202"/>
        <v>0</v>
      </c>
    </row>
    <row r="1818" spans="1:14" ht="15" customHeight="1" x14ac:dyDescent="0.2">
      <c r="A1818" s="152"/>
      <c r="B1818" s="152"/>
      <c r="C1818" s="152"/>
      <c r="D1818" s="152"/>
      <c r="E1818" s="153">
        <f>'2.40-a,b,c,d,e'!E1818</f>
        <v>39414.208333333336</v>
      </c>
      <c r="F1818" s="157">
        <f>'2.40-a,b,c,d,e'!F1818</f>
        <v>90.620002746582003</v>
      </c>
      <c r="G1818" s="157">
        <f>'2.40-a,b,c,d,e'!G1818</f>
        <v>-3799.9954223632953</v>
      </c>
      <c r="H1818" s="157">
        <f t="shared" si="196"/>
        <v>4362.6228067070952</v>
      </c>
      <c r="I1818" s="157">
        <f t="shared" si="197"/>
        <v>3799.9954223632949</v>
      </c>
      <c r="J1818" s="157">
        <f t="shared" si="198"/>
        <v>8162.61822907039</v>
      </c>
      <c r="K1818" s="157">
        <f t="shared" si="199"/>
        <v>0</v>
      </c>
      <c r="L1818" s="157">
        <f t="shared" si="200"/>
        <v>8162.61822907039</v>
      </c>
      <c r="M1818" s="167">
        <f t="shared" si="201"/>
        <v>1</v>
      </c>
      <c r="N1818" s="167">
        <f t="shared" si="202"/>
        <v>0</v>
      </c>
    </row>
    <row r="1819" spans="1:14" ht="15" customHeight="1" x14ac:dyDescent="0.2">
      <c r="A1819" s="152"/>
      <c r="B1819" s="152"/>
      <c r="C1819" s="152"/>
      <c r="D1819" s="152"/>
      <c r="E1819" s="153">
        <f>'2.40-a,b,c,d,e'!E1819</f>
        <v>39415.208333333336</v>
      </c>
      <c r="F1819" s="157">
        <f>'2.40-a,b,c,d,e'!F1819</f>
        <v>91.010002136230398</v>
      </c>
      <c r="G1819" s="157">
        <f>'2.40-a,b,c,d,e'!G1819</f>
        <v>389.99938964839487</v>
      </c>
      <c r="H1819" s="157">
        <f t="shared" si="196"/>
        <v>8552.6176187187848</v>
      </c>
      <c r="I1819" s="157">
        <f t="shared" si="197"/>
        <v>0</v>
      </c>
      <c r="J1819" s="157">
        <f t="shared" si="198"/>
        <v>8552.6176187187848</v>
      </c>
      <c r="K1819" s="157">
        <f t="shared" si="199"/>
        <v>389.99938964839475</v>
      </c>
      <c r="L1819" s="157">
        <f t="shared" si="200"/>
        <v>8162.61822907039</v>
      </c>
      <c r="M1819" s="167">
        <f t="shared" si="201"/>
        <v>0</v>
      </c>
      <c r="N1819" s="167">
        <f t="shared" si="202"/>
        <v>0</v>
      </c>
    </row>
    <row r="1820" spans="1:14" ht="15" customHeight="1" x14ac:dyDescent="0.2">
      <c r="A1820" s="152"/>
      <c r="B1820" s="152"/>
      <c r="C1820" s="152"/>
      <c r="D1820" s="152"/>
      <c r="E1820" s="153">
        <f>'2.40-a,b,c,d,e'!E1820</f>
        <v>39416.208333333336</v>
      </c>
      <c r="F1820" s="157">
        <f>'2.40-a,b,c,d,e'!F1820</f>
        <v>88.709999084472599</v>
      </c>
      <c r="G1820" s="157">
        <f>'2.40-a,b,c,d,e'!G1820</f>
        <v>-2300.0030517577984</v>
      </c>
      <c r="H1820" s="157">
        <f t="shared" si="196"/>
        <v>5862.6151773125912</v>
      </c>
      <c r="I1820" s="157">
        <f t="shared" si="197"/>
        <v>2300.0030517577989</v>
      </c>
      <c r="J1820" s="157">
        <f t="shared" si="198"/>
        <v>8162.61822907039</v>
      </c>
      <c r="K1820" s="157">
        <f t="shared" si="199"/>
        <v>0</v>
      </c>
      <c r="L1820" s="157">
        <f t="shared" si="200"/>
        <v>8162.61822907039</v>
      </c>
      <c r="M1820" s="167">
        <f t="shared" si="201"/>
        <v>1</v>
      </c>
      <c r="N1820" s="167">
        <f t="shared" si="202"/>
        <v>0</v>
      </c>
    </row>
    <row r="1821" spans="1:14" ht="15" customHeight="1" x14ac:dyDescent="0.2">
      <c r="A1821" s="152"/>
      <c r="B1821" s="152"/>
      <c r="C1821" s="152"/>
      <c r="D1821" s="152"/>
      <c r="E1821" s="153">
        <f>'2.40-a,b,c,d,e'!E1821</f>
        <v>39419.208333333336</v>
      </c>
      <c r="F1821" s="157">
        <f>'2.40-a,b,c,d,e'!F1821</f>
        <v>89.309997558593693</v>
      </c>
      <c r="G1821" s="157">
        <f>'2.40-a,b,c,d,e'!G1821</f>
        <v>599.99847412109375</v>
      </c>
      <c r="H1821" s="157">
        <f t="shared" si="196"/>
        <v>8762.6167031914847</v>
      </c>
      <c r="I1821" s="157">
        <f t="shared" si="197"/>
        <v>0</v>
      </c>
      <c r="J1821" s="157">
        <f t="shared" si="198"/>
        <v>8762.6167031914847</v>
      </c>
      <c r="K1821" s="157">
        <f t="shared" si="199"/>
        <v>599.99847412109466</v>
      </c>
      <c r="L1821" s="157">
        <f t="shared" si="200"/>
        <v>8162.61822907039</v>
      </c>
      <c r="M1821" s="167">
        <f t="shared" si="201"/>
        <v>0</v>
      </c>
      <c r="N1821" s="167">
        <f t="shared" si="202"/>
        <v>0</v>
      </c>
    </row>
    <row r="1822" spans="1:14" ht="15" customHeight="1" x14ac:dyDescent="0.2">
      <c r="A1822" s="152"/>
      <c r="B1822" s="152"/>
      <c r="C1822" s="152"/>
      <c r="D1822" s="152"/>
      <c r="E1822" s="153">
        <f>'2.40-a,b,c,d,e'!E1822</f>
        <v>39420.208333333336</v>
      </c>
      <c r="F1822" s="157">
        <f>'2.40-a,b,c,d,e'!F1822</f>
        <v>88.319999694824205</v>
      </c>
      <c r="G1822" s="157">
        <f>'2.40-a,b,c,d,e'!G1822</f>
        <v>-989.99786376948862</v>
      </c>
      <c r="H1822" s="157">
        <f t="shared" si="196"/>
        <v>7172.6203653009015</v>
      </c>
      <c r="I1822" s="157">
        <f t="shared" si="197"/>
        <v>0</v>
      </c>
      <c r="J1822" s="157">
        <f t="shared" si="198"/>
        <v>7172.6203653009015</v>
      </c>
      <c r="K1822" s="157">
        <f t="shared" si="199"/>
        <v>0</v>
      </c>
      <c r="L1822" s="157">
        <f t="shared" si="200"/>
        <v>7172.6203653009015</v>
      </c>
      <c r="M1822" s="167">
        <f t="shared" si="201"/>
        <v>0</v>
      </c>
      <c r="N1822" s="167">
        <f t="shared" si="202"/>
        <v>0</v>
      </c>
    </row>
    <row r="1823" spans="1:14" ht="15" customHeight="1" x14ac:dyDescent="0.2">
      <c r="A1823" s="152"/>
      <c r="B1823" s="152"/>
      <c r="C1823" s="152"/>
      <c r="D1823" s="152"/>
      <c r="E1823" s="153">
        <f>'2.40-a,b,c,d,e'!E1823</f>
        <v>39421.208333333336</v>
      </c>
      <c r="F1823" s="157">
        <f>'2.40-a,b,c,d,e'!F1823</f>
        <v>87.489997863769503</v>
      </c>
      <c r="G1823" s="157">
        <f>'2.40-a,b,c,d,e'!G1823</f>
        <v>-830.00183105470171</v>
      </c>
      <c r="H1823" s="157">
        <f t="shared" si="196"/>
        <v>6342.6185342461995</v>
      </c>
      <c r="I1823" s="157">
        <f t="shared" si="197"/>
        <v>0</v>
      </c>
      <c r="J1823" s="157">
        <f t="shared" si="198"/>
        <v>6342.6185342461995</v>
      </c>
      <c r="K1823" s="157">
        <f t="shared" si="199"/>
        <v>0</v>
      </c>
      <c r="L1823" s="157">
        <f t="shared" si="200"/>
        <v>6342.6185342461995</v>
      </c>
      <c r="M1823" s="167">
        <f t="shared" si="201"/>
        <v>0</v>
      </c>
      <c r="N1823" s="167">
        <f t="shared" si="202"/>
        <v>0</v>
      </c>
    </row>
    <row r="1824" spans="1:14" ht="15" customHeight="1" x14ac:dyDescent="0.2">
      <c r="A1824" s="152"/>
      <c r="B1824" s="152"/>
      <c r="C1824" s="152"/>
      <c r="D1824" s="152"/>
      <c r="E1824" s="153">
        <f>'2.40-a,b,c,d,e'!E1824</f>
        <v>39422.208333333336</v>
      </c>
      <c r="F1824" s="157">
        <f>'2.40-a,b,c,d,e'!F1824</f>
        <v>90.230003356933594</v>
      </c>
      <c r="G1824" s="157">
        <f>'2.40-a,b,c,d,e'!G1824</f>
        <v>2740.0054931640907</v>
      </c>
      <c r="H1824" s="157">
        <f t="shared" si="196"/>
        <v>9082.6240274102893</v>
      </c>
      <c r="I1824" s="157">
        <f t="shared" si="197"/>
        <v>0</v>
      </c>
      <c r="J1824" s="157">
        <f t="shared" si="198"/>
        <v>9082.6240274102893</v>
      </c>
      <c r="K1824" s="157">
        <f t="shared" si="199"/>
        <v>920.00579833989923</v>
      </c>
      <c r="L1824" s="157">
        <f t="shared" si="200"/>
        <v>8162.61822907039</v>
      </c>
      <c r="M1824" s="167">
        <f t="shared" si="201"/>
        <v>0</v>
      </c>
      <c r="N1824" s="167">
        <f t="shared" si="202"/>
        <v>0</v>
      </c>
    </row>
    <row r="1825" spans="1:14" ht="15" customHeight="1" x14ac:dyDescent="0.2">
      <c r="A1825" s="152"/>
      <c r="B1825" s="152"/>
      <c r="C1825" s="152"/>
      <c r="D1825" s="152"/>
      <c r="E1825" s="153">
        <f>'2.40-a,b,c,d,e'!E1825</f>
        <v>39423.208333333336</v>
      </c>
      <c r="F1825" s="157">
        <f>'2.40-a,b,c,d,e'!F1825</f>
        <v>88.279998779296804</v>
      </c>
      <c r="G1825" s="157">
        <f>'2.40-a,b,c,d,e'!G1825</f>
        <v>-1950.0045776367897</v>
      </c>
      <c r="H1825" s="157">
        <f t="shared" si="196"/>
        <v>6212.6136514336004</v>
      </c>
      <c r="I1825" s="157">
        <f t="shared" si="197"/>
        <v>0</v>
      </c>
      <c r="J1825" s="157">
        <f t="shared" si="198"/>
        <v>6212.6136514336004</v>
      </c>
      <c r="K1825" s="157">
        <f t="shared" si="199"/>
        <v>0</v>
      </c>
      <c r="L1825" s="157">
        <f t="shared" si="200"/>
        <v>6212.6136514336004</v>
      </c>
      <c r="M1825" s="167">
        <f t="shared" si="201"/>
        <v>0</v>
      </c>
      <c r="N1825" s="167">
        <f t="shared" si="202"/>
        <v>0</v>
      </c>
    </row>
    <row r="1826" spans="1:14" ht="15" customHeight="1" x14ac:dyDescent="0.2">
      <c r="A1826" s="152"/>
      <c r="B1826" s="152"/>
      <c r="C1826" s="152"/>
      <c r="D1826" s="152"/>
      <c r="E1826" s="153">
        <f>'2.40-a,b,c,d,e'!E1826</f>
        <v>39426.208333333336</v>
      </c>
      <c r="F1826" s="157">
        <f>'2.40-a,b,c,d,e'!F1826</f>
        <v>87.860000610351506</v>
      </c>
      <c r="G1826" s="157">
        <f>'2.40-a,b,c,d,e'!G1826</f>
        <v>-419.99816894529829</v>
      </c>
      <c r="H1826" s="157">
        <f t="shared" si="196"/>
        <v>5792.6154824883024</v>
      </c>
      <c r="I1826" s="157">
        <f t="shared" si="197"/>
        <v>2370.0027465820876</v>
      </c>
      <c r="J1826" s="157">
        <f t="shared" si="198"/>
        <v>8162.61822907039</v>
      </c>
      <c r="K1826" s="157">
        <f t="shared" si="199"/>
        <v>0</v>
      </c>
      <c r="L1826" s="157">
        <f t="shared" si="200"/>
        <v>8162.61822907039</v>
      </c>
      <c r="M1826" s="167">
        <f t="shared" si="201"/>
        <v>1</v>
      </c>
      <c r="N1826" s="167">
        <f t="shared" si="202"/>
        <v>0</v>
      </c>
    </row>
    <row r="1827" spans="1:14" ht="15" customHeight="1" x14ac:dyDescent="0.2">
      <c r="A1827" s="152"/>
      <c r="B1827" s="152"/>
      <c r="C1827" s="152"/>
      <c r="D1827" s="152"/>
      <c r="E1827" s="153">
        <f>'2.40-a,b,c,d,e'!E1827</f>
        <v>39427.208333333336</v>
      </c>
      <c r="F1827" s="157">
        <f>'2.40-a,b,c,d,e'!F1827</f>
        <v>90.019996643066406</v>
      </c>
      <c r="G1827" s="157">
        <f>'2.40-a,b,c,d,e'!G1827</f>
        <v>2159.9960327149006</v>
      </c>
      <c r="H1827" s="157">
        <f t="shared" si="196"/>
        <v>10322.614261785291</v>
      </c>
      <c r="I1827" s="157">
        <f t="shared" si="197"/>
        <v>0</v>
      </c>
      <c r="J1827" s="157">
        <f t="shared" si="198"/>
        <v>10322.614261785291</v>
      </c>
      <c r="K1827" s="157">
        <f t="shared" si="199"/>
        <v>2159.996032714901</v>
      </c>
      <c r="L1827" s="157">
        <f t="shared" si="200"/>
        <v>8162.61822907039</v>
      </c>
      <c r="M1827" s="167">
        <f t="shared" si="201"/>
        <v>0</v>
      </c>
      <c r="N1827" s="167">
        <f t="shared" si="202"/>
        <v>0</v>
      </c>
    </row>
    <row r="1828" spans="1:14" ht="15" customHeight="1" x14ac:dyDescent="0.2">
      <c r="A1828" s="152"/>
      <c r="B1828" s="152"/>
      <c r="C1828" s="152"/>
      <c r="D1828" s="152"/>
      <c r="E1828" s="153">
        <f>'2.40-a,b,c,d,e'!E1828</f>
        <v>39428.208333333336</v>
      </c>
      <c r="F1828" s="157">
        <f>'2.40-a,b,c,d,e'!F1828</f>
        <v>94.389999389648395</v>
      </c>
      <c r="G1828" s="157">
        <f>'2.40-a,b,c,d,e'!G1828</f>
        <v>4370.0027465819885</v>
      </c>
      <c r="H1828" s="157">
        <f t="shared" si="196"/>
        <v>12532.620975652379</v>
      </c>
      <c r="I1828" s="157">
        <f t="shared" si="197"/>
        <v>0</v>
      </c>
      <c r="J1828" s="157">
        <f t="shared" si="198"/>
        <v>12532.620975652379</v>
      </c>
      <c r="K1828" s="157">
        <f t="shared" si="199"/>
        <v>4370.0027465819885</v>
      </c>
      <c r="L1828" s="157">
        <f t="shared" si="200"/>
        <v>8162.61822907039</v>
      </c>
      <c r="M1828" s="167">
        <f t="shared" si="201"/>
        <v>0</v>
      </c>
      <c r="N1828" s="167">
        <f t="shared" si="202"/>
        <v>0</v>
      </c>
    </row>
    <row r="1829" spans="1:14" ht="15" customHeight="1" x14ac:dyDescent="0.2">
      <c r="A1829" s="152"/>
      <c r="B1829" s="152"/>
      <c r="C1829" s="152"/>
      <c r="D1829" s="152"/>
      <c r="E1829" s="153">
        <f>'2.40-a,b,c,d,e'!E1829</f>
        <v>39429.208333333336</v>
      </c>
      <c r="F1829" s="157">
        <f>'2.40-a,b,c,d,e'!F1829</f>
        <v>92.25</v>
      </c>
      <c r="G1829" s="157">
        <f>'2.40-a,b,c,d,e'!G1829</f>
        <v>-2139.9993896483948</v>
      </c>
      <c r="H1829" s="157">
        <f t="shared" si="196"/>
        <v>6022.6188394219953</v>
      </c>
      <c r="I1829" s="157">
        <f t="shared" si="197"/>
        <v>2139.9993896483948</v>
      </c>
      <c r="J1829" s="157">
        <f t="shared" si="198"/>
        <v>8162.61822907039</v>
      </c>
      <c r="K1829" s="157">
        <f t="shared" si="199"/>
        <v>0</v>
      </c>
      <c r="L1829" s="157">
        <f t="shared" si="200"/>
        <v>8162.61822907039</v>
      </c>
      <c r="M1829" s="167">
        <f t="shared" si="201"/>
        <v>1</v>
      </c>
      <c r="N1829" s="167">
        <f t="shared" si="202"/>
        <v>0</v>
      </c>
    </row>
    <row r="1830" spans="1:14" ht="15" customHeight="1" x14ac:dyDescent="0.2">
      <c r="A1830" s="152"/>
      <c r="B1830" s="152"/>
      <c r="C1830" s="152"/>
      <c r="D1830" s="152"/>
      <c r="E1830" s="153">
        <f>'2.40-a,b,c,d,e'!E1830</f>
        <v>39430.208333333336</v>
      </c>
      <c r="F1830" s="157">
        <f>'2.40-a,b,c,d,e'!F1830</f>
        <v>91.269996643066406</v>
      </c>
      <c r="G1830" s="157">
        <f>'2.40-a,b,c,d,e'!G1830</f>
        <v>-980.00335693359375</v>
      </c>
      <c r="H1830" s="157">
        <f t="shared" si="196"/>
        <v>7182.6148721367963</v>
      </c>
      <c r="I1830" s="157">
        <f t="shared" si="197"/>
        <v>0</v>
      </c>
      <c r="J1830" s="157">
        <f t="shared" si="198"/>
        <v>7182.6148721367963</v>
      </c>
      <c r="K1830" s="157">
        <f t="shared" si="199"/>
        <v>0</v>
      </c>
      <c r="L1830" s="157">
        <f t="shared" si="200"/>
        <v>7182.6148721367963</v>
      </c>
      <c r="M1830" s="167">
        <f t="shared" si="201"/>
        <v>0</v>
      </c>
      <c r="N1830" s="167">
        <f t="shared" si="202"/>
        <v>0</v>
      </c>
    </row>
    <row r="1831" spans="1:14" ht="15" customHeight="1" x14ac:dyDescent="0.2">
      <c r="A1831" s="152"/>
      <c r="B1831" s="152"/>
      <c r="C1831" s="152"/>
      <c r="D1831" s="152"/>
      <c r="E1831" s="153">
        <f>'2.40-a,b,c,d,e'!E1831</f>
        <v>39433.208333333336</v>
      </c>
      <c r="F1831" s="157">
        <f>'2.40-a,b,c,d,e'!F1831</f>
        <v>90.629997253417898</v>
      </c>
      <c r="G1831" s="157">
        <f>'2.40-a,b,c,d,e'!G1831</f>
        <v>-639.99938964850855</v>
      </c>
      <c r="H1831" s="157">
        <f t="shared" si="196"/>
        <v>6542.6154824882879</v>
      </c>
      <c r="I1831" s="157">
        <f t="shared" si="197"/>
        <v>0</v>
      </c>
      <c r="J1831" s="157">
        <f t="shared" si="198"/>
        <v>6542.6154824882879</v>
      </c>
      <c r="K1831" s="157">
        <f t="shared" si="199"/>
        <v>0</v>
      </c>
      <c r="L1831" s="157">
        <f t="shared" si="200"/>
        <v>6542.6154824882879</v>
      </c>
      <c r="M1831" s="167">
        <f t="shared" si="201"/>
        <v>0</v>
      </c>
      <c r="N1831" s="167">
        <f t="shared" si="202"/>
        <v>0</v>
      </c>
    </row>
    <row r="1832" spans="1:14" ht="15" customHeight="1" x14ac:dyDescent="0.2">
      <c r="A1832" s="152"/>
      <c r="B1832" s="152"/>
      <c r="C1832" s="152"/>
      <c r="D1832" s="152"/>
      <c r="E1832" s="153">
        <f>'2.40-a,b,c,d,e'!E1832</f>
        <v>39434.208333333336</v>
      </c>
      <c r="F1832" s="157">
        <f>'2.40-a,b,c,d,e'!F1832</f>
        <v>90.489997863769503</v>
      </c>
      <c r="G1832" s="157">
        <f>'2.40-a,b,c,d,e'!G1832</f>
        <v>-139.99938964839487</v>
      </c>
      <c r="H1832" s="157">
        <f t="shared" si="196"/>
        <v>6402.6160928398931</v>
      </c>
      <c r="I1832" s="157">
        <f t="shared" si="197"/>
        <v>0</v>
      </c>
      <c r="J1832" s="157">
        <f t="shared" si="198"/>
        <v>6402.6160928398931</v>
      </c>
      <c r="K1832" s="157">
        <f t="shared" si="199"/>
        <v>0</v>
      </c>
      <c r="L1832" s="157">
        <f t="shared" si="200"/>
        <v>6402.6160928398931</v>
      </c>
      <c r="M1832" s="167">
        <f t="shared" si="201"/>
        <v>0</v>
      </c>
      <c r="N1832" s="167">
        <f t="shared" si="202"/>
        <v>0</v>
      </c>
    </row>
    <row r="1833" spans="1:14" ht="15" customHeight="1" x14ac:dyDescent="0.2">
      <c r="A1833" s="152"/>
      <c r="B1833" s="152"/>
      <c r="C1833" s="152"/>
      <c r="D1833" s="152"/>
      <c r="E1833" s="153">
        <f>'2.40-a,b,c,d,e'!E1833</f>
        <v>39435.208333333336</v>
      </c>
      <c r="F1833" s="157">
        <f>'2.40-a,b,c,d,e'!F1833</f>
        <v>91.239997863769503</v>
      </c>
      <c r="G1833" s="157">
        <f>'2.40-a,b,c,d,e'!G1833</f>
        <v>750</v>
      </c>
      <c r="H1833" s="157">
        <f t="shared" si="196"/>
        <v>7152.6160928398931</v>
      </c>
      <c r="I1833" s="157">
        <f t="shared" si="197"/>
        <v>0</v>
      </c>
      <c r="J1833" s="157">
        <f t="shared" si="198"/>
        <v>7152.6160928398931</v>
      </c>
      <c r="K1833" s="157">
        <f t="shared" si="199"/>
        <v>0</v>
      </c>
      <c r="L1833" s="157">
        <f t="shared" si="200"/>
        <v>7152.6160928398931</v>
      </c>
      <c r="M1833" s="167">
        <f t="shared" si="201"/>
        <v>0</v>
      </c>
      <c r="N1833" s="167">
        <f t="shared" si="202"/>
        <v>0</v>
      </c>
    </row>
    <row r="1834" spans="1:14" ht="15" customHeight="1" x14ac:dyDescent="0.2">
      <c r="A1834" s="152"/>
      <c r="B1834" s="152"/>
      <c r="C1834" s="152"/>
      <c r="D1834" s="152"/>
      <c r="E1834" s="153">
        <f>'2.40-a,b,c,d,e'!E1834</f>
        <v>39436.208333333336</v>
      </c>
      <c r="F1834" s="157">
        <f>'2.40-a,b,c,d,e'!F1834</f>
        <v>91.059997558593693</v>
      </c>
      <c r="G1834" s="157">
        <f>'2.40-a,b,c,d,e'!G1834</f>
        <v>-180.00030517580967</v>
      </c>
      <c r="H1834" s="157">
        <f t="shared" si="196"/>
        <v>6972.6157876640837</v>
      </c>
      <c r="I1834" s="157">
        <f t="shared" si="197"/>
        <v>0</v>
      </c>
      <c r="J1834" s="157">
        <f t="shared" si="198"/>
        <v>6972.6157876640837</v>
      </c>
      <c r="K1834" s="157">
        <f t="shared" si="199"/>
        <v>0</v>
      </c>
      <c r="L1834" s="157">
        <f t="shared" si="200"/>
        <v>6972.6157876640837</v>
      </c>
      <c r="M1834" s="167">
        <f t="shared" si="201"/>
        <v>0</v>
      </c>
      <c r="N1834" s="167">
        <f t="shared" si="202"/>
        <v>0</v>
      </c>
    </row>
    <row r="1835" spans="1:14" ht="15" customHeight="1" x14ac:dyDescent="0.2">
      <c r="A1835" s="152"/>
      <c r="B1835" s="152"/>
      <c r="C1835" s="152"/>
      <c r="D1835" s="152"/>
      <c r="E1835" s="153">
        <f>'2.40-a,b,c,d,e'!E1835</f>
        <v>39437.208333333336</v>
      </c>
      <c r="F1835" s="157">
        <f>'2.40-a,b,c,d,e'!F1835</f>
        <v>93.309997558593693</v>
      </c>
      <c r="G1835" s="157">
        <f>'2.40-a,b,c,d,e'!G1835</f>
        <v>2250</v>
      </c>
      <c r="H1835" s="157">
        <f t="shared" si="196"/>
        <v>9222.6157876640827</v>
      </c>
      <c r="I1835" s="157">
        <f t="shared" si="197"/>
        <v>0</v>
      </c>
      <c r="J1835" s="157">
        <f t="shared" si="198"/>
        <v>9222.6157876640827</v>
      </c>
      <c r="K1835" s="157">
        <f t="shared" si="199"/>
        <v>1059.9975585936927</v>
      </c>
      <c r="L1835" s="157">
        <f t="shared" si="200"/>
        <v>8162.61822907039</v>
      </c>
      <c r="M1835" s="167">
        <f t="shared" si="201"/>
        <v>0</v>
      </c>
      <c r="N1835" s="167">
        <f t="shared" si="202"/>
        <v>0</v>
      </c>
    </row>
    <row r="1836" spans="1:14" ht="15" customHeight="1" x14ac:dyDescent="0.2">
      <c r="A1836" s="152"/>
      <c r="B1836" s="152"/>
      <c r="C1836" s="152"/>
      <c r="D1836" s="152"/>
      <c r="E1836" s="153">
        <f>'2.40-a,b,c,d,e'!E1836</f>
        <v>39440.604166666664</v>
      </c>
      <c r="F1836" s="157">
        <f>'2.40-a,b,c,d,e'!F1836</f>
        <v>94.129997253417898</v>
      </c>
      <c r="G1836" s="157">
        <f>'2.40-a,b,c,d,e'!G1836</f>
        <v>819.99969482420454</v>
      </c>
      <c r="H1836" s="157">
        <f t="shared" si="196"/>
        <v>8982.6179238945952</v>
      </c>
      <c r="I1836" s="157">
        <f t="shared" si="197"/>
        <v>0</v>
      </c>
      <c r="J1836" s="157">
        <f t="shared" si="198"/>
        <v>8982.6179238945952</v>
      </c>
      <c r="K1836" s="157">
        <f t="shared" si="199"/>
        <v>819.99969482420511</v>
      </c>
      <c r="L1836" s="157">
        <f t="shared" si="200"/>
        <v>8162.61822907039</v>
      </c>
      <c r="M1836" s="167">
        <f t="shared" si="201"/>
        <v>0</v>
      </c>
      <c r="N1836" s="167">
        <f t="shared" si="202"/>
        <v>0</v>
      </c>
    </row>
    <row r="1837" spans="1:14" ht="15" customHeight="1" x14ac:dyDescent="0.2">
      <c r="A1837" s="152"/>
      <c r="B1837" s="152"/>
      <c r="C1837" s="152"/>
      <c r="D1837" s="152"/>
      <c r="E1837" s="153">
        <f>'2.40-a,b,c,d,e'!E1837</f>
        <v>39442.208333333336</v>
      </c>
      <c r="F1837" s="157">
        <f>'2.40-a,b,c,d,e'!F1837</f>
        <v>95.970001220703097</v>
      </c>
      <c r="G1837" s="157">
        <f>'2.40-a,b,c,d,e'!G1837</f>
        <v>1840.003967285199</v>
      </c>
      <c r="H1837" s="157">
        <f t="shared" si="196"/>
        <v>10002.622196355589</v>
      </c>
      <c r="I1837" s="157">
        <f t="shared" si="197"/>
        <v>0</v>
      </c>
      <c r="J1837" s="157">
        <f t="shared" si="198"/>
        <v>10002.622196355589</v>
      </c>
      <c r="K1837" s="157">
        <f t="shared" si="199"/>
        <v>1840.003967285199</v>
      </c>
      <c r="L1837" s="157">
        <f t="shared" si="200"/>
        <v>8162.61822907039</v>
      </c>
      <c r="M1837" s="167">
        <f t="shared" si="201"/>
        <v>0</v>
      </c>
      <c r="N1837" s="167">
        <f t="shared" si="202"/>
        <v>0</v>
      </c>
    </row>
    <row r="1838" spans="1:14" ht="15" customHeight="1" x14ac:dyDescent="0.2">
      <c r="A1838" s="152"/>
      <c r="B1838" s="152"/>
      <c r="C1838" s="152"/>
      <c r="D1838" s="152"/>
      <c r="E1838" s="153">
        <f>'2.40-a,b,c,d,e'!E1838</f>
        <v>39443.208333333336</v>
      </c>
      <c r="F1838" s="157">
        <f>'2.40-a,b,c,d,e'!F1838</f>
        <v>96.620002746582003</v>
      </c>
      <c r="G1838" s="157">
        <f>'2.40-a,b,c,d,e'!G1838</f>
        <v>650.00152587890625</v>
      </c>
      <c r="H1838" s="157">
        <f t="shared" si="196"/>
        <v>8812.6197549492972</v>
      </c>
      <c r="I1838" s="157">
        <f t="shared" si="197"/>
        <v>0</v>
      </c>
      <c r="J1838" s="157">
        <f t="shared" si="198"/>
        <v>8812.6197549492972</v>
      </c>
      <c r="K1838" s="157">
        <f t="shared" si="199"/>
        <v>650.00152587890716</v>
      </c>
      <c r="L1838" s="157">
        <f t="shared" si="200"/>
        <v>8162.61822907039</v>
      </c>
      <c r="M1838" s="167">
        <f t="shared" si="201"/>
        <v>0</v>
      </c>
      <c r="N1838" s="167">
        <f t="shared" si="202"/>
        <v>0</v>
      </c>
    </row>
    <row r="1839" spans="1:14" ht="15" customHeight="1" x14ac:dyDescent="0.2">
      <c r="A1839" s="152"/>
      <c r="B1839" s="152"/>
      <c r="C1839" s="152"/>
      <c r="D1839" s="152"/>
      <c r="E1839" s="153">
        <f>'2.40-a,b,c,d,e'!E1839</f>
        <v>39444.208333333336</v>
      </c>
      <c r="F1839" s="157">
        <f>'2.40-a,b,c,d,e'!F1839</f>
        <v>96</v>
      </c>
      <c r="G1839" s="157">
        <f>'2.40-a,b,c,d,e'!G1839</f>
        <v>-620.00274658200283</v>
      </c>
      <c r="H1839" s="157">
        <f t="shared" si="196"/>
        <v>7542.615482488387</v>
      </c>
      <c r="I1839" s="157">
        <f t="shared" si="197"/>
        <v>0</v>
      </c>
      <c r="J1839" s="157">
        <f t="shared" si="198"/>
        <v>7542.615482488387</v>
      </c>
      <c r="K1839" s="157">
        <f t="shared" si="199"/>
        <v>0</v>
      </c>
      <c r="L1839" s="157">
        <f t="shared" si="200"/>
        <v>7542.615482488387</v>
      </c>
      <c r="M1839" s="167">
        <f t="shared" si="201"/>
        <v>0</v>
      </c>
      <c r="N1839" s="167">
        <f t="shared" si="202"/>
        <v>0</v>
      </c>
    </row>
    <row r="1840" spans="1:14" ht="15" customHeight="1" x14ac:dyDescent="0.2">
      <c r="A1840" s="152"/>
      <c r="B1840" s="152"/>
      <c r="C1840" s="152"/>
      <c r="D1840" s="152"/>
      <c r="E1840" s="153">
        <f>'2.40-a,b,c,d,e'!E1840</f>
        <v>39447.208333333336</v>
      </c>
      <c r="F1840" s="157">
        <f>'2.40-a,b,c,d,e'!F1840</f>
        <v>95.980003356933594</v>
      </c>
      <c r="G1840" s="157">
        <f>'2.40-a,b,c,d,e'!G1840</f>
        <v>-19.99664306640625</v>
      </c>
      <c r="H1840" s="157">
        <f t="shared" si="196"/>
        <v>7522.6188394219807</v>
      </c>
      <c r="I1840" s="157">
        <f t="shared" si="197"/>
        <v>0</v>
      </c>
      <c r="J1840" s="157">
        <f t="shared" si="198"/>
        <v>7522.6188394219807</v>
      </c>
      <c r="K1840" s="157">
        <f t="shared" si="199"/>
        <v>0</v>
      </c>
      <c r="L1840" s="157">
        <f t="shared" si="200"/>
        <v>7522.6188394219807</v>
      </c>
      <c r="M1840" s="167">
        <f t="shared" si="201"/>
        <v>0</v>
      </c>
      <c r="N1840" s="167">
        <f t="shared" si="202"/>
        <v>0</v>
      </c>
    </row>
    <row r="1841" spans="1:14" ht="15" customHeight="1" x14ac:dyDescent="0.2">
      <c r="A1841" s="152"/>
      <c r="B1841" s="152"/>
      <c r="C1841" s="152"/>
      <c r="D1841" s="152"/>
      <c r="E1841" s="153">
        <f>'2.40-a,b,c,d,e'!E1841</f>
        <v>39449.208333333336</v>
      </c>
      <c r="F1841" s="157">
        <f>'2.40-a,b,c,d,e'!F1841</f>
        <v>99.620002746582003</v>
      </c>
      <c r="G1841" s="157">
        <f>'2.40-a,b,c,d,e'!G1841</f>
        <v>3639.9993896484093</v>
      </c>
      <c r="H1841" s="157">
        <f t="shared" si="196"/>
        <v>11162.618229070391</v>
      </c>
      <c r="I1841" s="157">
        <f t="shared" si="197"/>
        <v>0</v>
      </c>
      <c r="J1841" s="157">
        <f t="shared" si="198"/>
        <v>11162.618229070391</v>
      </c>
      <c r="K1841" s="157">
        <f t="shared" si="199"/>
        <v>3000.0000000000009</v>
      </c>
      <c r="L1841" s="157">
        <f t="shared" si="200"/>
        <v>8162.61822907039</v>
      </c>
      <c r="M1841" s="167">
        <f t="shared" si="201"/>
        <v>0</v>
      </c>
      <c r="N1841" s="167">
        <f t="shared" si="202"/>
        <v>0</v>
      </c>
    </row>
    <row r="1842" spans="1:14" ht="15" customHeight="1" x14ac:dyDescent="0.2">
      <c r="A1842" s="152"/>
      <c r="B1842" s="152"/>
      <c r="C1842" s="152"/>
      <c r="D1842" s="152"/>
      <c r="E1842" s="153">
        <f>'2.40-a,b,c,d,e'!E1842</f>
        <v>39450.208333333336</v>
      </c>
      <c r="F1842" s="157">
        <f>'2.40-a,b,c,d,e'!F1842</f>
        <v>99.180000305175696</v>
      </c>
      <c r="G1842" s="157">
        <f>'2.40-a,b,c,d,e'!G1842</f>
        <v>-440.00244140630684</v>
      </c>
      <c r="H1842" s="157">
        <f t="shared" si="196"/>
        <v>7722.6157876640827</v>
      </c>
      <c r="I1842" s="157">
        <f t="shared" si="197"/>
        <v>0</v>
      </c>
      <c r="J1842" s="157">
        <f t="shared" si="198"/>
        <v>7722.6157876640827</v>
      </c>
      <c r="K1842" s="157">
        <f t="shared" si="199"/>
        <v>0</v>
      </c>
      <c r="L1842" s="157">
        <f t="shared" si="200"/>
        <v>7722.6157876640827</v>
      </c>
      <c r="M1842" s="167">
        <f t="shared" si="201"/>
        <v>0</v>
      </c>
      <c r="N1842" s="167">
        <f t="shared" si="202"/>
        <v>0</v>
      </c>
    </row>
    <row r="1843" spans="1:14" ht="15" customHeight="1" x14ac:dyDescent="0.2">
      <c r="A1843" s="152"/>
      <c r="B1843" s="152"/>
      <c r="C1843" s="152"/>
      <c r="D1843" s="152"/>
      <c r="E1843" s="153">
        <f>'2.40-a,b,c,d,e'!E1843</f>
        <v>39451.208333333336</v>
      </c>
      <c r="F1843" s="157">
        <f>'2.40-a,b,c,d,e'!F1843</f>
        <v>97.910003662109304</v>
      </c>
      <c r="G1843" s="157">
        <f>'2.40-a,b,c,d,e'!G1843</f>
        <v>-1269.9966430663922</v>
      </c>
      <c r="H1843" s="157">
        <f t="shared" si="196"/>
        <v>6452.619144597691</v>
      </c>
      <c r="I1843" s="157">
        <f t="shared" si="197"/>
        <v>0</v>
      </c>
      <c r="J1843" s="157">
        <f t="shared" si="198"/>
        <v>6452.619144597691</v>
      </c>
      <c r="K1843" s="157">
        <f t="shared" si="199"/>
        <v>0</v>
      </c>
      <c r="L1843" s="157">
        <f t="shared" si="200"/>
        <v>6452.619144597691</v>
      </c>
      <c r="M1843" s="167">
        <f t="shared" si="201"/>
        <v>0</v>
      </c>
      <c r="N1843" s="167">
        <f t="shared" si="202"/>
        <v>0</v>
      </c>
    </row>
    <row r="1844" spans="1:14" ht="15" customHeight="1" x14ac:dyDescent="0.2">
      <c r="A1844" s="152"/>
      <c r="B1844" s="152"/>
      <c r="C1844" s="152"/>
      <c r="D1844" s="152"/>
      <c r="E1844" s="153">
        <f>'2.40-a,b,c,d,e'!E1844</f>
        <v>39454.208333333336</v>
      </c>
      <c r="F1844" s="157">
        <f>'2.40-a,b,c,d,e'!F1844</f>
        <v>95.089996337890597</v>
      </c>
      <c r="G1844" s="157">
        <f>'2.40-a,b,c,d,e'!G1844</f>
        <v>-2820.0073242187073</v>
      </c>
      <c r="H1844" s="157">
        <f t="shared" si="196"/>
        <v>3632.6118203789838</v>
      </c>
      <c r="I1844" s="157">
        <f t="shared" si="197"/>
        <v>4530.0064086914063</v>
      </c>
      <c r="J1844" s="157">
        <f t="shared" si="198"/>
        <v>8162.61822907039</v>
      </c>
      <c r="K1844" s="157">
        <f t="shared" si="199"/>
        <v>0</v>
      </c>
      <c r="L1844" s="157">
        <f t="shared" si="200"/>
        <v>8162.61822907039</v>
      </c>
      <c r="M1844" s="167">
        <f t="shared" si="201"/>
        <v>1</v>
      </c>
      <c r="N1844" s="167">
        <f t="shared" si="202"/>
        <v>0</v>
      </c>
    </row>
    <row r="1845" spans="1:14" ht="15" customHeight="1" x14ac:dyDescent="0.2">
      <c r="A1845" s="152"/>
      <c r="B1845" s="152"/>
      <c r="C1845" s="152"/>
      <c r="D1845" s="152"/>
      <c r="E1845" s="153">
        <f>'2.40-a,b,c,d,e'!E1845</f>
        <v>39455.208333333336</v>
      </c>
      <c r="F1845" s="157">
        <f>'2.40-a,b,c,d,e'!F1845</f>
        <v>96.330001831054602</v>
      </c>
      <c r="G1845" s="157">
        <f>'2.40-a,b,c,d,e'!G1845</f>
        <v>1240.0054931640057</v>
      </c>
      <c r="H1845" s="157">
        <f t="shared" si="196"/>
        <v>9402.6237222343952</v>
      </c>
      <c r="I1845" s="157">
        <f t="shared" si="197"/>
        <v>0</v>
      </c>
      <c r="J1845" s="157">
        <f t="shared" si="198"/>
        <v>9402.6237222343952</v>
      </c>
      <c r="K1845" s="157">
        <f t="shared" si="199"/>
        <v>1240.0054931640052</v>
      </c>
      <c r="L1845" s="157">
        <f t="shared" si="200"/>
        <v>8162.61822907039</v>
      </c>
      <c r="M1845" s="167">
        <f t="shared" si="201"/>
        <v>0</v>
      </c>
      <c r="N1845" s="167">
        <f t="shared" si="202"/>
        <v>0</v>
      </c>
    </row>
    <row r="1846" spans="1:14" ht="15" customHeight="1" x14ac:dyDescent="0.2">
      <c r="A1846" s="152"/>
      <c r="B1846" s="152"/>
      <c r="C1846" s="152"/>
      <c r="D1846" s="152"/>
      <c r="E1846" s="153">
        <f>'2.40-a,b,c,d,e'!E1846</f>
        <v>39456.208333333336</v>
      </c>
      <c r="F1846" s="157">
        <f>'2.40-a,b,c,d,e'!F1846</f>
        <v>95.669998168945298</v>
      </c>
      <c r="G1846" s="157">
        <f>'2.40-a,b,c,d,e'!G1846</f>
        <v>-660.00366210930395</v>
      </c>
      <c r="H1846" s="157">
        <f t="shared" si="196"/>
        <v>7502.614566961086</v>
      </c>
      <c r="I1846" s="157">
        <f t="shared" si="197"/>
        <v>0</v>
      </c>
      <c r="J1846" s="157">
        <f t="shared" si="198"/>
        <v>7502.614566961086</v>
      </c>
      <c r="K1846" s="157">
        <f t="shared" si="199"/>
        <v>0</v>
      </c>
      <c r="L1846" s="157">
        <f t="shared" si="200"/>
        <v>7502.614566961086</v>
      </c>
      <c r="M1846" s="167">
        <f t="shared" si="201"/>
        <v>0</v>
      </c>
      <c r="N1846" s="167">
        <f t="shared" si="202"/>
        <v>0</v>
      </c>
    </row>
    <row r="1847" spans="1:14" ht="15" customHeight="1" x14ac:dyDescent="0.2">
      <c r="A1847" s="152"/>
      <c r="B1847" s="152"/>
      <c r="C1847" s="152"/>
      <c r="D1847" s="152"/>
      <c r="E1847" s="153">
        <f>'2.40-a,b,c,d,e'!E1847</f>
        <v>39457.208333333336</v>
      </c>
      <c r="F1847" s="157">
        <f>'2.40-a,b,c,d,e'!F1847</f>
        <v>93.709999084472599</v>
      </c>
      <c r="G1847" s="157">
        <f>'2.40-a,b,c,d,e'!G1847</f>
        <v>-1959.999084472699</v>
      </c>
      <c r="H1847" s="157">
        <f t="shared" si="196"/>
        <v>5542.615482488387</v>
      </c>
      <c r="I1847" s="157">
        <f t="shared" si="197"/>
        <v>2620.0027465820031</v>
      </c>
      <c r="J1847" s="157">
        <f t="shared" si="198"/>
        <v>8162.61822907039</v>
      </c>
      <c r="K1847" s="157">
        <f t="shared" si="199"/>
        <v>0</v>
      </c>
      <c r="L1847" s="157">
        <f t="shared" si="200"/>
        <v>8162.61822907039</v>
      </c>
      <c r="M1847" s="167">
        <f t="shared" si="201"/>
        <v>1</v>
      </c>
      <c r="N1847" s="167">
        <f t="shared" si="202"/>
        <v>0</v>
      </c>
    </row>
    <row r="1848" spans="1:14" ht="15" customHeight="1" x14ac:dyDescent="0.2">
      <c r="A1848" s="152"/>
      <c r="B1848" s="152"/>
      <c r="C1848" s="152"/>
      <c r="D1848" s="152"/>
      <c r="E1848" s="153">
        <f>'2.40-a,b,c,d,e'!E1848</f>
        <v>39458.208333333336</v>
      </c>
      <c r="F1848" s="157">
        <f>'2.40-a,b,c,d,e'!F1848</f>
        <v>92.690002441406193</v>
      </c>
      <c r="G1848" s="157">
        <f>'2.40-a,b,c,d,e'!G1848</f>
        <v>-1019.9966430664063</v>
      </c>
      <c r="H1848" s="157">
        <f t="shared" si="196"/>
        <v>7142.6215860039838</v>
      </c>
      <c r="I1848" s="157">
        <f t="shared" si="197"/>
        <v>0</v>
      </c>
      <c r="J1848" s="157">
        <f t="shared" si="198"/>
        <v>7142.6215860039838</v>
      </c>
      <c r="K1848" s="157">
        <f t="shared" si="199"/>
        <v>0</v>
      </c>
      <c r="L1848" s="157">
        <f t="shared" si="200"/>
        <v>7142.6215860039838</v>
      </c>
      <c r="M1848" s="167">
        <f t="shared" si="201"/>
        <v>0</v>
      </c>
      <c r="N1848" s="167">
        <f t="shared" si="202"/>
        <v>0</v>
      </c>
    </row>
    <row r="1849" spans="1:14" ht="15" customHeight="1" x14ac:dyDescent="0.2">
      <c r="A1849" s="152"/>
      <c r="B1849" s="152"/>
      <c r="C1849" s="152"/>
      <c r="D1849" s="152"/>
      <c r="E1849" s="153">
        <f>'2.40-a,b,c,d,e'!E1849</f>
        <v>39461.208333333336</v>
      </c>
      <c r="F1849" s="157">
        <f>'2.40-a,b,c,d,e'!F1849</f>
        <v>94.199996948242102</v>
      </c>
      <c r="G1849" s="157">
        <f>'2.40-a,b,c,d,e'!G1849</f>
        <v>1509.9945068359091</v>
      </c>
      <c r="H1849" s="157">
        <f t="shared" si="196"/>
        <v>8652.6160928398931</v>
      </c>
      <c r="I1849" s="157">
        <f t="shared" si="197"/>
        <v>0</v>
      </c>
      <c r="J1849" s="157">
        <f t="shared" si="198"/>
        <v>8652.6160928398931</v>
      </c>
      <c r="K1849" s="157">
        <f t="shared" si="199"/>
        <v>489.99786376950306</v>
      </c>
      <c r="L1849" s="157">
        <f t="shared" si="200"/>
        <v>8162.61822907039</v>
      </c>
      <c r="M1849" s="167">
        <f t="shared" si="201"/>
        <v>0</v>
      </c>
      <c r="N1849" s="167">
        <f t="shared" si="202"/>
        <v>0</v>
      </c>
    </row>
    <row r="1850" spans="1:14" ht="15" customHeight="1" x14ac:dyDescent="0.2">
      <c r="A1850" s="152"/>
      <c r="B1850" s="152"/>
      <c r="C1850" s="152"/>
      <c r="D1850" s="152"/>
      <c r="E1850" s="153">
        <f>'2.40-a,b,c,d,e'!E1850</f>
        <v>39462.208333333336</v>
      </c>
      <c r="F1850" s="157">
        <f>'2.40-a,b,c,d,e'!F1850</f>
        <v>91.900001525878906</v>
      </c>
      <c r="G1850" s="157">
        <f>'2.40-a,b,c,d,e'!G1850</f>
        <v>-2299.9954223631958</v>
      </c>
      <c r="H1850" s="157">
        <f t="shared" si="196"/>
        <v>5862.6228067071943</v>
      </c>
      <c r="I1850" s="157">
        <f t="shared" si="197"/>
        <v>2299.9954223631958</v>
      </c>
      <c r="J1850" s="157">
        <f t="shared" si="198"/>
        <v>8162.61822907039</v>
      </c>
      <c r="K1850" s="157">
        <f t="shared" si="199"/>
        <v>0</v>
      </c>
      <c r="L1850" s="157">
        <f t="shared" si="200"/>
        <v>8162.61822907039</v>
      </c>
      <c r="M1850" s="167">
        <f t="shared" si="201"/>
        <v>1</v>
      </c>
      <c r="N1850" s="167">
        <f t="shared" si="202"/>
        <v>0</v>
      </c>
    </row>
    <row r="1851" spans="1:14" ht="15" customHeight="1" x14ac:dyDescent="0.2">
      <c r="A1851" s="152"/>
      <c r="B1851" s="152"/>
      <c r="C1851" s="152"/>
      <c r="D1851" s="152"/>
      <c r="E1851" s="153">
        <f>'2.40-a,b,c,d,e'!E1851</f>
        <v>39463.208333333336</v>
      </c>
      <c r="F1851" s="157">
        <f>'2.40-a,b,c,d,e'!F1851</f>
        <v>90.839996337890597</v>
      </c>
      <c r="G1851" s="157">
        <f>'2.40-a,b,c,d,e'!G1851</f>
        <v>-1060.0051879883097</v>
      </c>
      <c r="H1851" s="157">
        <f t="shared" si="196"/>
        <v>7102.6130410820806</v>
      </c>
      <c r="I1851" s="157">
        <f t="shared" si="197"/>
        <v>0</v>
      </c>
      <c r="J1851" s="157">
        <f t="shared" si="198"/>
        <v>7102.6130410820806</v>
      </c>
      <c r="K1851" s="157">
        <f t="shared" si="199"/>
        <v>0</v>
      </c>
      <c r="L1851" s="157">
        <f t="shared" si="200"/>
        <v>7102.6130410820806</v>
      </c>
      <c r="M1851" s="167">
        <f t="shared" si="201"/>
        <v>0</v>
      </c>
      <c r="N1851" s="167">
        <f t="shared" si="202"/>
        <v>0</v>
      </c>
    </row>
    <row r="1852" spans="1:14" ht="15" customHeight="1" x14ac:dyDescent="0.2">
      <c r="A1852" s="152"/>
      <c r="B1852" s="152"/>
      <c r="C1852" s="152"/>
      <c r="D1852" s="152"/>
      <c r="E1852" s="153">
        <f>'2.40-a,b,c,d,e'!E1852</f>
        <v>39464.208333333336</v>
      </c>
      <c r="F1852" s="157">
        <f>'2.40-a,b,c,d,e'!F1852</f>
        <v>90.129997253417898</v>
      </c>
      <c r="G1852" s="157">
        <f>'2.40-a,b,c,d,e'!G1852</f>
        <v>-709.99908447269888</v>
      </c>
      <c r="H1852" s="157">
        <f t="shared" si="196"/>
        <v>6392.6139566093816</v>
      </c>
      <c r="I1852" s="157">
        <f t="shared" si="197"/>
        <v>0</v>
      </c>
      <c r="J1852" s="157">
        <f t="shared" si="198"/>
        <v>6392.6139566093816</v>
      </c>
      <c r="K1852" s="157">
        <f t="shared" si="199"/>
        <v>0</v>
      </c>
      <c r="L1852" s="157">
        <f t="shared" si="200"/>
        <v>6392.6139566093816</v>
      </c>
      <c r="M1852" s="167">
        <f t="shared" si="201"/>
        <v>0</v>
      </c>
      <c r="N1852" s="167">
        <f t="shared" si="202"/>
        <v>0</v>
      </c>
    </row>
    <row r="1853" spans="1:14" ht="15" customHeight="1" x14ac:dyDescent="0.2">
      <c r="A1853" s="152"/>
      <c r="B1853" s="152"/>
      <c r="C1853" s="152"/>
      <c r="D1853" s="152"/>
      <c r="E1853" s="153">
        <f>'2.40-a,b,c,d,e'!E1853</f>
        <v>39465.208333333336</v>
      </c>
      <c r="F1853" s="157">
        <f>'2.40-a,b,c,d,e'!F1853</f>
        <v>90.569999694824205</v>
      </c>
      <c r="G1853" s="157">
        <f>'2.40-a,b,c,d,e'!G1853</f>
        <v>440.00244140630684</v>
      </c>
      <c r="H1853" s="157">
        <f t="shared" si="196"/>
        <v>6832.6163980156889</v>
      </c>
      <c r="I1853" s="157">
        <f t="shared" si="197"/>
        <v>0</v>
      </c>
      <c r="J1853" s="157">
        <f t="shared" si="198"/>
        <v>6832.6163980156889</v>
      </c>
      <c r="K1853" s="157">
        <f t="shared" si="199"/>
        <v>0</v>
      </c>
      <c r="L1853" s="157">
        <f t="shared" si="200"/>
        <v>6832.6163980156889</v>
      </c>
      <c r="M1853" s="167">
        <f t="shared" si="201"/>
        <v>0</v>
      </c>
      <c r="N1853" s="167">
        <f t="shared" si="202"/>
        <v>0</v>
      </c>
    </row>
    <row r="1854" spans="1:14" ht="15" customHeight="1" x14ac:dyDescent="0.2">
      <c r="A1854" s="152"/>
      <c r="B1854" s="152"/>
      <c r="C1854" s="152"/>
      <c r="D1854" s="152"/>
      <c r="E1854" s="153">
        <f>'2.40-a,b,c,d,e'!E1854</f>
        <v>39469.208333333336</v>
      </c>
      <c r="F1854" s="157">
        <f>'2.40-a,b,c,d,e'!F1854</f>
        <v>89.849998474121094</v>
      </c>
      <c r="G1854" s="157">
        <f>'2.40-a,b,c,d,e'!G1854</f>
        <v>-720.00122070311079</v>
      </c>
      <c r="H1854" s="157">
        <f t="shared" si="196"/>
        <v>6112.6151773125785</v>
      </c>
      <c r="I1854" s="157">
        <f t="shared" si="197"/>
        <v>2050.0030517578116</v>
      </c>
      <c r="J1854" s="157">
        <f t="shared" si="198"/>
        <v>8162.61822907039</v>
      </c>
      <c r="K1854" s="157">
        <f t="shared" si="199"/>
        <v>0</v>
      </c>
      <c r="L1854" s="157">
        <f t="shared" si="200"/>
        <v>8162.61822907039</v>
      </c>
      <c r="M1854" s="167">
        <f t="shared" si="201"/>
        <v>1</v>
      </c>
      <c r="N1854" s="167">
        <f t="shared" si="202"/>
        <v>0</v>
      </c>
    </row>
    <row r="1855" spans="1:14" ht="15" customHeight="1" x14ac:dyDescent="0.2">
      <c r="A1855" s="152"/>
      <c r="B1855" s="152"/>
      <c r="C1855" s="152"/>
      <c r="D1855" s="152"/>
      <c r="E1855" s="153">
        <f>'2.40-a,b,c,d,e'!E1855</f>
        <v>39470.208333333336</v>
      </c>
      <c r="F1855" s="157">
        <f>'2.40-a,b,c,d,e'!F1855</f>
        <v>86.989997863769503</v>
      </c>
      <c r="G1855" s="157">
        <f>'2.40-a,b,c,d,e'!G1855</f>
        <v>-2860.0006103515907</v>
      </c>
      <c r="H1855" s="157">
        <f t="shared" si="196"/>
        <v>5302.6176187187993</v>
      </c>
      <c r="I1855" s="157">
        <f t="shared" si="197"/>
        <v>2860.0006103515907</v>
      </c>
      <c r="J1855" s="157">
        <f t="shared" si="198"/>
        <v>8162.61822907039</v>
      </c>
      <c r="K1855" s="157">
        <f t="shared" si="199"/>
        <v>0</v>
      </c>
      <c r="L1855" s="157">
        <f t="shared" si="200"/>
        <v>8162.61822907039</v>
      </c>
      <c r="M1855" s="167">
        <f t="shared" si="201"/>
        <v>1</v>
      </c>
      <c r="N1855" s="167">
        <f t="shared" si="202"/>
        <v>0</v>
      </c>
    </row>
    <row r="1856" spans="1:14" ht="15" customHeight="1" x14ac:dyDescent="0.2">
      <c r="A1856" s="152"/>
      <c r="B1856" s="152"/>
      <c r="C1856" s="152"/>
      <c r="D1856" s="152"/>
      <c r="E1856" s="153">
        <f>'2.40-a,b,c,d,e'!E1856</f>
        <v>39471.208333333336</v>
      </c>
      <c r="F1856" s="157">
        <f>'2.40-a,b,c,d,e'!F1856</f>
        <v>89.410003662109304</v>
      </c>
      <c r="G1856" s="157">
        <f>'2.40-a,b,c,d,e'!G1856</f>
        <v>2420.005798339801</v>
      </c>
      <c r="H1856" s="157">
        <f t="shared" si="196"/>
        <v>10582.624027410191</v>
      </c>
      <c r="I1856" s="157">
        <f t="shared" si="197"/>
        <v>0</v>
      </c>
      <c r="J1856" s="157">
        <f t="shared" si="198"/>
        <v>10582.624027410191</v>
      </c>
      <c r="K1856" s="157">
        <f t="shared" si="199"/>
        <v>2420.005798339801</v>
      </c>
      <c r="L1856" s="157">
        <f t="shared" si="200"/>
        <v>8162.61822907039</v>
      </c>
      <c r="M1856" s="167">
        <f t="shared" si="201"/>
        <v>0</v>
      </c>
      <c r="N1856" s="167">
        <f t="shared" si="202"/>
        <v>0</v>
      </c>
    </row>
    <row r="1857" spans="1:14" ht="15" customHeight="1" x14ac:dyDescent="0.2">
      <c r="A1857" s="152"/>
      <c r="B1857" s="152"/>
      <c r="C1857" s="152"/>
      <c r="D1857" s="152"/>
      <c r="E1857" s="153">
        <f>'2.40-a,b,c,d,e'!E1857</f>
        <v>39472.208333333336</v>
      </c>
      <c r="F1857" s="157">
        <f>'2.40-a,b,c,d,e'!F1857</f>
        <v>90.709999084472599</v>
      </c>
      <c r="G1857" s="157">
        <f>'2.40-a,b,c,d,e'!G1857</f>
        <v>1299.9954223632953</v>
      </c>
      <c r="H1857" s="157">
        <f t="shared" si="196"/>
        <v>9462.6136514336849</v>
      </c>
      <c r="I1857" s="157">
        <f t="shared" si="197"/>
        <v>0</v>
      </c>
      <c r="J1857" s="157">
        <f t="shared" si="198"/>
        <v>9462.6136514336849</v>
      </c>
      <c r="K1857" s="157">
        <f t="shared" si="199"/>
        <v>1299.9954223632949</v>
      </c>
      <c r="L1857" s="157">
        <f t="shared" si="200"/>
        <v>8162.61822907039</v>
      </c>
      <c r="M1857" s="167">
        <f t="shared" si="201"/>
        <v>0</v>
      </c>
      <c r="N1857" s="167">
        <f t="shared" si="202"/>
        <v>0</v>
      </c>
    </row>
    <row r="1858" spans="1:14" ht="15" customHeight="1" x14ac:dyDescent="0.2">
      <c r="A1858" s="152"/>
      <c r="B1858" s="152"/>
      <c r="C1858" s="152"/>
      <c r="D1858" s="152"/>
      <c r="E1858" s="153">
        <f>'2.40-a,b,c,d,e'!E1858</f>
        <v>39475.208333333336</v>
      </c>
      <c r="F1858" s="157">
        <f>'2.40-a,b,c,d,e'!F1858</f>
        <v>90.989997863769503</v>
      </c>
      <c r="G1858" s="157">
        <f>'2.40-a,b,c,d,e'!G1858</f>
        <v>279.99877929690342</v>
      </c>
      <c r="H1858" s="157">
        <f t="shared" si="196"/>
        <v>8442.6170083672932</v>
      </c>
      <c r="I1858" s="157">
        <f t="shared" si="197"/>
        <v>0</v>
      </c>
      <c r="J1858" s="157">
        <f t="shared" si="198"/>
        <v>8442.6170083672932</v>
      </c>
      <c r="K1858" s="157">
        <f t="shared" si="199"/>
        <v>279.99877929690319</v>
      </c>
      <c r="L1858" s="157">
        <f t="shared" si="200"/>
        <v>8162.61822907039</v>
      </c>
      <c r="M1858" s="167">
        <f t="shared" si="201"/>
        <v>0</v>
      </c>
      <c r="N1858" s="167">
        <f t="shared" si="202"/>
        <v>0</v>
      </c>
    </row>
    <row r="1859" spans="1:14" ht="15" customHeight="1" x14ac:dyDescent="0.2">
      <c r="A1859" s="152"/>
      <c r="B1859" s="152"/>
      <c r="C1859" s="152"/>
      <c r="D1859" s="152"/>
      <c r="E1859" s="153">
        <f>'2.40-a,b,c,d,e'!E1859</f>
        <v>39476.208333333336</v>
      </c>
      <c r="F1859" s="157">
        <f>'2.40-a,b,c,d,e'!F1859</f>
        <v>91.639999389648395</v>
      </c>
      <c r="G1859" s="157">
        <f>'2.40-a,b,c,d,e'!G1859</f>
        <v>650.00152587889204</v>
      </c>
      <c r="H1859" s="157">
        <f t="shared" si="196"/>
        <v>8812.6197549492827</v>
      </c>
      <c r="I1859" s="157">
        <f t="shared" si="197"/>
        <v>0</v>
      </c>
      <c r="J1859" s="157">
        <f t="shared" si="198"/>
        <v>8812.6197549492827</v>
      </c>
      <c r="K1859" s="157">
        <f t="shared" si="199"/>
        <v>650.00152587889261</v>
      </c>
      <c r="L1859" s="157">
        <f t="shared" si="200"/>
        <v>8162.61822907039</v>
      </c>
      <c r="M1859" s="167">
        <f t="shared" si="201"/>
        <v>0</v>
      </c>
      <c r="N1859" s="167">
        <f t="shared" si="202"/>
        <v>0</v>
      </c>
    </row>
    <row r="1860" spans="1:14" ht="15" customHeight="1" x14ac:dyDescent="0.2">
      <c r="A1860" s="152"/>
      <c r="B1860" s="152"/>
      <c r="C1860" s="152"/>
      <c r="D1860" s="152"/>
      <c r="E1860" s="153">
        <f>'2.40-a,b,c,d,e'!E1860</f>
        <v>39477.208333333336</v>
      </c>
      <c r="F1860" s="157">
        <f>'2.40-a,b,c,d,e'!F1860</f>
        <v>92.330001831054602</v>
      </c>
      <c r="G1860" s="157">
        <f>'2.40-a,b,c,d,e'!G1860</f>
        <v>690.00244140620737</v>
      </c>
      <c r="H1860" s="157">
        <f t="shared" ref="H1860:H1923" si="203">L1859+G1860</f>
        <v>8852.6206704765973</v>
      </c>
      <c r="I1860" s="157">
        <f t="shared" ref="I1860:I1923" si="204">IF(H1860&lt;$B$13,$B$14-H1860,0)</f>
        <v>0</v>
      </c>
      <c r="J1860" s="157">
        <f t="shared" ref="J1860:J1923" si="205">H1860+I1860</f>
        <v>8852.6206704765973</v>
      </c>
      <c r="K1860" s="157">
        <f t="shared" ref="K1860:K1923" si="206">MAX(J1860-$B$14,0)</f>
        <v>690.00244140620725</v>
      </c>
      <c r="L1860" s="157">
        <f t="shared" ref="L1860:L1923" si="207">J1860-K1860</f>
        <v>8162.61822907039</v>
      </c>
      <c r="M1860" s="167">
        <f t="shared" ref="M1860:M1923" si="208">IF(I1860&gt;0,1,0)</f>
        <v>0</v>
      </c>
      <c r="N1860" s="167">
        <f t="shared" ref="N1860:N1923" si="209">IF(H1860&lt;0,1,0)</f>
        <v>0</v>
      </c>
    </row>
    <row r="1861" spans="1:14" ht="15" customHeight="1" x14ac:dyDescent="0.2">
      <c r="A1861" s="152"/>
      <c r="B1861" s="152"/>
      <c r="C1861" s="152"/>
      <c r="D1861" s="152"/>
      <c r="E1861" s="153">
        <f>'2.40-a,b,c,d,e'!E1861</f>
        <v>39478.208333333336</v>
      </c>
      <c r="F1861" s="157">
        <f>'2.40-a,b,c,d,e'!F1861</f>
        <v>91.75</v>
      </c>
      <c r="G1861" s="157">
        <f>'2.40-a,b,c,d,e'!G1861</f>
        <v>-580.00183105460223</v>
      </c>
      <c r="H1861" s="157">
        <f t="shared" si="203"/>
        <v>7582.616398015788</v>
      </c>
      <c r="I1861" s="157">
        <f t="shared" si="204"/>
        <v>0</v>
      </c>
      <c r="J1861" s="157">
        <f t="shared" si="205"/>
        <v>7582.616398015788</v>
      </c>
      <c r="K1861" s="157">
        <f t="shared" si="206"/>
        <v>0</v>
      </c>
      <c r="L1861" s="157">
        <f t="shared" si="207"/>
        <v>7582.616398015788</v>
      </c>
      <c r="M1861" s="167">
        <f t="shared" si="208"/>
        <v>0</v>
      </c>
      <c r="N1861" s="167">
        <f t="shared" si="209"/>
        <v>0</v>
      </c>
    </row>
    <row r="1862" spans="1:14" ht="15" customHeight="1" x14ac:dyDescent="0.2">
      <c r="A1862" s="152"/>
      <c r="B1862" s="152"/>
      <c r="C1862" s="152"/>
      <c r="D1862" s="152"/>
      <c r="E1862" s="153">
        <f>'2.40-a,b,c,d,e'!E1862</f>
        <v>39479.208333333336</v>
      </c>
      <c r="F1862" s="157">
        <f>'2.40-a,b,c,d,e'!F1862</f>
        <v>88.959999084472599</v>
      </c>
      <c r="G1862" s="157">
        <f>'2.40-a,b,c,d,e'!G1862</f>
        <v>-2790.0009155274006</v>
      </c>
      <c r="H1862" s="157">
        <f t="shared" si="203"/>
        <v>4792.615482488387</v>
      </c>
      <c r="I1862" s="157">
        <f t="shared" si="204"/>
        <v>3370.0027465820031</v>
      </c>
      <c r="J1862" s="157">
        <f t="shared" si="205"/>
        <v>8162.61822907039</v>
      </c>
      <c r="K1862" s="157">
        <f t="shared" si="206"/>
        <v>0</v>
      </c>
      <c r="L1862" s="157">
        <f t="shared" si="207"/>
        <v>8162.61822907039</v>
      </c>
      <c r="M1862" s="167">
        <f t="shared" si="208"/>
        <v>1</v>
      </c>
      <c r="N1862" s="167">
        <f t="shared" si="209"/>
        <v>0</v>
      </c>
    </row>
    <row r="1863" spans="1:14" ht="15" customHeight="1" x14ac:dyDescent="0.2">
      <c r="A1863" s="152"/>
      <c r="B1863" s="152"/>
      <c r="C1863" s="152"/>
      <c r="D1863" s="152"/>
      <c r="E1863" s="153">
        <f>'2.40-a,b,c,d,e'!E1863</f>
        <v>39482.208333333336</v>
      </c>
      <c r="F1863" s="157">
        <f>'2.40-a,b,c,d,e'!F1863</f>
        <v>90.019996643066406</v>
      </c>
      <c r="G1863" s="157">
        <f>'2.40-a,b,c,d,e'!G1863</f>
        <v>1059.9975585938068</v>
      </c>
      <c r="H1863" s="157">
        <f t="shared" si="203"/>
        <v>9222.6157876641973</v>
      </c>
      <c r="I1863" s="157">
        <f t="shared" si="204"/>
        <v>0</v>
      </c>
      <c r="J1863" s="157">
        <f t="shared" si="205"/>
        <v>9222.6157876641973</v>
      </c>
      <c r="K1863" s="157">
        <f t="shared" si="206"/>
        <v>1059.9975585938073</v>
      </c>
      <c r="L1863" s="157">
        <f t="shared" si="207"/>
        <v>8162.61822907039</v>
      </c>
      <c r="M1863" s="167">
        <f t="shared" si="208"/>
        <v>0</v>
      </c>
      <c r="N1863" s="167">
        <f t="shared" si="209"/>
        <v>0</v>
      </c>
    </row>
    <row r="1864" spans="1:14" ht="15" customHeight="1" x14ac:dyDescent="0.2">
      <c r="A1864" s="152"/>
      <c r="B1864" s="152"/>
      <c r="C1864" s="152"/>
      <c r="D1864" s="152"/>
      <c r="E1864" s="153">
        <f>'2.40-a,b,c,d,e'!E1864</f>
        <v>39483.208333333336</v>
      </c>
      <c r="F1864" s="157">
        <f>'2.40-a,b,c,d,e'!F1864</f>
        <v>88.410003662109304</v>
      </c>
      <c r="G1864" s="157">
        <f>'2.40-a,b,c,d,e'!G1864</f>
        <v>-1609.9929809571022</v>
      </c>
      <c r="H1864" s="157">
        <f t="shared" si="203"/>
        <v>6552.6252481132879</v>
      </c>
      <c r="I1864" s="157">
        <f t="shared" si="204"/>
        <v>0</v>
      </c>
      <c r="J1864" s="157">
        <f t="shared" si="205"/>
        <v>6552.6252481132879</v>
      </c>
      <c r="K1864" s="157">
        <f t="shared" si="206"/>
        <v>0</v>
      </c>
      <c r="L1864" s="157">
        <f t="shared" si="207"/>
        <v>6552.6252481132879</v>
      </c>
      <c r="M1864" s="167">
        <f t="shared" si="208"/>
        <v>0</v>
      </c>
      <c r="N1864" s="167">
        <f t="shared" si="209"/>
        <v>0</v>
      </c>
    </row>
    <row r="1865" spans="1:14" ht="15" customHeight="1" x14ac:dyDescent="0.2">
      <c r="A1865" s="152"/>
      <c r="B1865" s="152"/>
      <c r="C1865" s="152"/>
      <c r="D1865" s="152"/>
      <c r="E1865" s="153">
        <f>'2.40-a,b,c,d,e'!E1865</f>
        <v>39484.208333333336</v>
      </c>
      <c r="F1865" s="157">
        <f>'2.40-a,b,c,d,e'!F1865</f>
        <v>87.139999389648395</v>
      </c>
      <c r="G1865" s="157">
        <f>'2.40-a,b,c,d,e'!G1865</f>
        <v>-1270.0042724609091</v>
      </c>
      <c r="H1865" s="157">
        <f t="shared" si="203"/>
        <v>5282.6209756523785</v>
      </c>
      <c r="I1865" s="157">
        <f t="shared" si="204"/>
        <v>2879.9972534180115</v>
      </c>
      <c r="J1865" s="157">
        <f t="shared" si="205"/>
        <v>8162.61822907039</v>
      </c>
      <c r="K1865" s="157">
        <f t="shared" si="206"/>
        <v>0</v>
      </c>
      <c r="L1865" s="157">
        <f t="shared" si="207"/>
        <v>8162.61822907039</v>
      </c>
      <c r="M1865" s="167">
        <f t="shared" si="208"/>
        <v>1</v>
      </c>
      <c r="N1865" s="167">
        <f t="shared" si="209"/>
        <v>0</v>
      </c>
    </row>
    <row r="1866" spans="1:14" ht="15" customHeight="1" x14ac:dyDescent="0.2">
      <c r="A1866" s="152"/>
      <c r="B1866" s="152"/>
      <c r="C1866" s="152"/>
      <c r="D1866" s="152"/>
      <c r="E1866" s="153">
        <f>'2.40-a,b,c,d,e'!E1866</f>
        <v>39485.208333333336</v>
      </c>
      <c r="F1866" s="157">
        <f>'2.40-a,b,c,d,e'!F1866</f>
        <v>88.110000610351506</v>
      </c>
      <c r="G1866" s="157">
        <f>'2.40-a,b,c,d,e'!G1866</f>
        <v>970.00122070311079</v>
      </c>
      <c r="H1866" s="157">
        <f t="shared" si="203"/>
        <v>9132.6194497735014</v>
      </c>
      <c r="I1866" s="157">
        <f t="shared" si="204"/>
        <v>0</v>
      </c>
      <c r="J1866" s="157">
        <f t="shared" si="205"/>
        <v>9132.6194497735014</v>
      </c>
      <c r="K1866" s="157">
        <f t="shared" si="206"/>
        <v>970.00122070311136</v>
      </c>
      <c r="L1866" s="157">
        <f t="shared" si="207"/>
        <v>8162.61822907039</v>
      </c>
      <c r="M1866" s="167">
        <f t="shared" si="208"/>
        <v>0</v>
      </c>
      <c r="N1866" s="167">
        <f t="shared" si="209"/>
        <v>0</v>
      </c>
    </row>
    <row r="1867" spans="1:14" ht="15" customHeight="1" x14ac:dyDescent="0.2">
      <c r="A1867" s="152"/>
      <c r="B1867" s="152"/>
      <c r="C1867" s="152"/>
      <c r="D1867" s="152"/>
      <c r="E1867" s="153">
        <f>'2.40-a,b,c,d,e'!E1867</f>
        <v>39486.208333333336</v>
      </c>
      <c r="F1867" s="157">
        <f>'2.40-a,b,c,d,e'!F1867</f>
        <v>91.769996643066406</v>
      </c>
      <c r="G1867" s="157">
        <f>'2.40-a,b,c,d,e'!G1867</f>
        <v>3659.9960327149006</v>
      </c>
      <c r="H1867" s="157">
        <f t="shared" si="203"/>
        <v>11822.614261785291</v>
      </c>
      <c r="I1867" s="157">
        <f t="shared" si="204"/>
        <v>0</v>
      </c>
      <c r="J1867" s="157">
        <f t="shared" si="205"/>
        <v>11822.614261785291</v>
      </c>
      <c r="K1867" s="157">
        <f t="shared" si="206"/>
        <v>3659.996032714901</v>
      </c>
      <c r="L1867" s="157">
        <f t="shared" si="207"/>
        <v>8162.61822907039</v>
      </c>
      <c r="M1867" s="167">
        <f t="shared" si="208"/>
        <v>0</v>
      </c>
      <c r="N1867" s="167">
        <f t="shared" si="209"/>
        <v>0</v>
      </c>
    </row>
    <row r="1868" spans="1:14" ht="15" customHeight="1" x14ac:dyDescent="0.2">
      <c r="A1868" s="152"/>
      <c r="B1868" s="152"/>
      <c r="C1868" s="152"/>
      <c r="D1868" s="152"/>
      <c r="E1868" s="153">
        <f>'2.40-a,b,c,d,e'!E1868</f>
        <v>39489.208333333336</v>
      </c>
      <c r="F1868" s="157">
        <f>'2.40-a,b,c,d,e'!F1868</f>
        <v>93.589996337890597</v>
      </c>
      <c r="G1868" s="157">
        <f>'2.40-a,b,c,d,e'!G1868</f>
        <v>1819.9996948241903</v>
      </c>
      <c r="H1868" s="157">
        <f t="shared" si="203"/>
        <v>9982.6179238945806</v>
      </c>
      <c r="I1868" s="157">
        <f t="shared" si="204"/>
        <v>0</v>
      </c>
      <c r="J1868" s="157">
        <f t="shared" si="205"/>
        <v>9982.6179238945806</v>
      </c>
      <c r="K1868" s="157">
        <f t="shared" si="206"/>
        <v>1819.9996948241906</v>
      </c>
      <c r="L1868" s="157">
        <f t="shared" si="207"/>
        <v>8162.61822907039</v>
      </c>
      <c r="M1868" s="167">
        <f t="shared" si="208"/>
        <v>0</v>
      </c>
      <c r="N1868" s="167">
        <f t="shared" si="209"/>
        <v>0</v>
      </c>
    </row>
    <row r="1869" spans="1:14" ht="15" customHeight="1" x14ac:dyDescent="0.2">
      <c r="A1869" s="152"/>
      <c r="B1869" s="152"/>
      <c r="C1869" s="152"/>
      <c r="D1869" s="152"/>
      <c r="E1869" s="153">
        <f>'2.40-a,b,c,d,e'!E1869</f>
        <v>39490.208333333336</v>
      </c>
      <c r="F1869" s="157">
        <f>'2.40-a,b,c,d,e'!F1869</f>
        <v>92.779998779296804</v>
      </c>
      <c r="G1869" s="157">
        <f>'2.40-a,b,c,d,e'!G1869</f>
        <v>-809.99755859379263</v>
      </c>
      <c r="H1869" s="157">
        <f t="shared" si="203"/>
        <v>7352.6206704765973</v>
      </c>
      <c r="I1869" s="157">
        <f t="shared" si="204"/>
        <v>0</v>
      </c>
      <c r="J1869" s="157">
        <f t="shared" si="205"/>
        <v>7352.6206704765973</v>
      </c>
      <c r="K1869" s="157">
        <f t="shared" si="206"/>
        <v>0</v>
      </c>
      <c r="L1869" s="157">
        <f t="shared" si="207"/>
        <v>7352.6206704765973</v>
      </c>
      <c r="M1869" s="167">
        <f t="shared" si="208"/>
        <v>0</v>
      </c>
      <c r="N1869" s="167">
        <f t="shared" si="209"/>
        <v>0</v>
      </c>
    </row>
    <row r="1870" spans="1:14" ht="15" customHeight="1" x14ac:dyDescent="0.2">
      <c r="A1870" s="152"/>
      <c r="B1870" s="152"/>
      <c r="C1870" s="152"/>
      <c r="D1870" s="152"/>
      <c r="E1870" s="153">
        <f>'2.40-a,b,c,d,e'!E1870</f>
        <v>39491.208333333336</v>
      </c>
      <c r="F1870" s="157">
        <f>'2.40-a,b,c,d,e'!F1870</f>
        <v>93.269996643066406</v>
      </c>
      <c r="G1870" s="157">
        <f>'2.40-a,b,c,d,e'!G1870</f>
        <v>489.9978637696023</v>
      </c>
      <c r="H1870" s="157">
        <f t="shared" si="203"/>
        <v>7842.6185342461995</v>
      </c>
      <c r="I1870" s="157">
        <f t="shared" si="204"/>
        <v>0</v>
      </c>
      <c r="J1870" s="157">
        <f t="shared" si="205"/>
        <v>7842.6185342461995</v>
      </c>
      <c r="K1870" s="157">
        <f t="shared" si="206"/>
        <v>0</v>
      </c>
      <c r="L1870" s="157">
        <f t="shared" si="207"/>
        <v>7842.6185342461995</v>
      </c>
      <c r="M1870" s="167">
        <f t="shared" si="208"/>
        <v>0</v>
      </c>
      <c r="N1870" s="167">
        <f t="shared" si="209"/>
        <v>0</v>
      </c>
    </row>
    <row r="1871" spans="1:14" ht="15" customHeight="1" x14ac:dyDescent="0.2">
      <c r="A1871" s="152"/>
      <c r="B1871" s="152"/>
      <c r="C1871" s="152"/>
      <c r="D1871" s="152"/>
      <c r="E1871" s="153">
        <f>'2.40-a,b,c,d,e'!E1871</f>
        <v>39492.208333333336</v>
      </c>
      <c r="F1871" s="157">
        <f>'2.40-a,b,c,d,e'!F1871</f>
        <v>95.459999084472599</v>
      </c>
      <c r="G1871" s="157">
        <f>'2.40-a,b,c,d,e'!G1871</f>
        <v>2190.0024414061932</v>
      </c>
      <c r="H1871" s="157">
        <f t="shared" si="203"/>
        <v>10032.620975652393</v>
      </c>
      <c r="I1871" s="157">
        <f t="shared" si="204"/>
        <v>0</v>
      </c>
      <c r="J1871" s="157">
        <f t="shared" si="205"/>
        <v>10032.620975652393</v>
      </c>
      <c r="K1871" s="157">
        <f t="shared" si="206"/>
        <v>1870.0027465820031</v>
      </c>
      <c r="L1871" s="157">
        <f t="shared" si="207"/>
        <v>8162.61822907039</v>
      </c>
      <c r="M1871" s="167">
        <f t="shared" si="208"/>
        <v>0</v>
      </c>
      <c r="N1871" s="167">
        <f t="shared" si="209"/>
        <v>0</v>
      </c>
    </row>
    <row r="1872" spans="1:14" ht="15" customHeight="1" x14ac:dyDescent="0.2">
      <c r="A1872" s="152"/>
      <c r="B1872" s="152"/>
      <c r="C1872" s="152"/>
      <c r="D1872" s="152"/>
      <c r="E1872" s="153">
        <f>'2.40-a,b,c,d,e'!E1872</f>
        <v>39493.208333333336</v>
      </c>
      <c r="F1872" s="157">
        <f>'2.40-a,b,c,d,e'!F1872</f>
        <v>95.5</v>
      </c>
      <c r="G1872" s="157">
        <f>'2.40-a,b,c,d,e'!G1872</f>
        <v>40.000915527400593</v>
      </c>
      <c r="H1872" s="157">
        <f t="shared" si="203"/>
        <v>8202.6191445977911</v>
      </c>
      <c r="I1872" s="157">
        <f t="shared" si="204"/>
        <v>0</v>
      </c>
      <c r="J1872" s="157">
        <f t="shared" si="205"/>
        <v>8202.6191445977911</v>
      </c>
      <c r="K1872" s="157">
        <f t="shared" si="206"/>
        <v>40.000915527401048</v>
      </c>
      <c r="L1872" s="157">
        <f t="shared" si="207"/>
        <v>8162.61822907039</v>
      </c>
      <c r="M1872" s="167">
        <f t="shared" si="208"/>
        <v>0</v>
      </c>
      <c r="N1872" s="167">
        <f t="shared" si="209"/>
        <v>0</v>
      </c>
    </row>
    <row r="1873" spans="1:14" ht="15" customHeight="1" x14ac:dyDescent="0.2">
      <c r="A1873" s="152"/>
      <c r="B1873" s="152"/>
      <c r="C1873" s="152"/>
      <c r="D1873" s="152"/>
      <c r="E1873" s="153">
        <f>'2.40-a,b,c,d,e'!E1873</f>
        <v>39497.208333333336</v>
      </c>
      <c r="F1873" s="157">
        <f>'2.40-a,b,c,d,e'!F1873</f>
        <v>100.01000213623</v>
      </c>
      <c r="G1873" s="157">
        <f>'2.40-a,b,c,d,e'!G1873</f>
        <v>4510.0021362299995</v>
      </c>
      <c r="H1873" s="157">
        <f t="shared" si="203"/>
        <v>12672.62036530039</v>
      </c>
      <c r="I1873" s="157">
        <f t="shared" si="204"/>
        <v>0</v>
      </c>
      <c r="J1873" s="157">
        <f t="shared" si="205"/>
        <v>12672.62036530039</v>
      </c>
      <c r="K1873" s="157">
        <f t="shared" si="206"/>
        <v>4510.0021362300004</v>
      </c>
      <c r="L1873" s="157">
        <f t="shared" si="207"/>
        <v>8162.61822907039</v>
      </c>
      <c r="M1873" s="167">
        <f t="shared" si="208"/>
        <v>0</v>
      </c>
      <c r="N1873" s="167">
        <f t="shared" si="209"/>
        <v>0</v>
      </c>
    </row>
    <row r="1874" spans="1:14" ht="15" customHeight="1" x14ac:dyDescent="0.2">
      <c r="A1874" s="152"/>
      <c r="B1874" s="152"/>
      <c r="C1874" s="152"/>
      <c r="D1874" s="152"/>
      <c r="E1874" s="153">
        <f>'2.40-a,b,c,d,e'!E1874</f>
        <v>39498.208333333336</v>
      </c>
      <c r="F1874" s="157">
        <f>'2.40-a,b,c,d,e'!F1874</f>
        <v>100.73999786376901</v>
      </c>
      <c r="G1874" s="157">
        <f>'2.40-a,b,c,d,e'!G1874</f>
        <v>729.99572753900566</v>
      </c>
      <c r="H1874" s="157">
        <f t="shared" si="203"/>
        <v>8892.6139566093952</v>
      </c>
      <c r="I1874" s="157">
        <f t="shared" si="204"/>
        <v>0</v>
      </c>
      <c r="J1874" s="157">
        <f t="shared" si="205"/>
        <v>8892.6139566093952</v>
      </c>
      <c r="K1874" s="157">
        <f t="shared" si="206"/>
        <v>729.9957275390052</v>
      </c>
      <c r="L1874" s="157">
        <f t="shared" si="207"/>
        <v>8162.61822907039</v>
      </c>
      <c r="M1874" s="167">
        <f t="shared" si="208"/>
        <v>0</v>
      </c>
      <c r="N1874" s="167">
        <f t="shared" si="209"/>
        <v>0</v>
      </c>
    </row>
    <row r="1875" spans="1:14" ht="15" customHeight="1" x14ac:dyDescent="0.2">
      <c r="A1875" s="152"/>
      <c r="B1875" s="152"/>
      <c r="C1875" s="152"/>
      <c r="D1875" s="152"/>
      <c r="E1875" s="153">
        <f>'2.40-a,b,c,d,e'!E1875</f>
        <v>39499.208333333336</v>
      </c>
      <c r="F1875" s="157">
        <f>'2.40-a,b,c,d,e'!F1875</f>
        <v>98.230003356933594</v>
      </c>
      <c r="G1875" s="157">
        <f>'2.40-a,b,c,d,e'!G1875</f>
        <v>-2509.9945068354118</v>
      </c>
      <c r="H1875" s="157">
        <f t="shared" si="203"/>
        <v>5652.6237222349782</v>
      </c>
      <c r="I1875" s="157">
        <f t="shared" si="204"/>
        <v>2509.9945068354118</v>
      </c>
      <c r="J1875" s="157">
        <f t="shared" si="205"/>
        <v>8162.61822907039</v>
      </c>
      <c r="K1875" s="157">
        <f t="shared" si="206"/>
        <v>0</v>
      </c>
      <c r="L1875" s="157">
        <f t="shared" si="207"/>
        <v>8162.61822907039</v>
      </c>
      <c r="M1875" s="167">
        <f t="shared" si="208"/>
        <v>1</v>
      </c>
      <c r="N1875" s="167">
        <f t="shared" si="209"/>
        <v>0</v>
      </c>
    </row>
    <row r="1876" spans="1:14" ht="15" customHeight="1" x14ac:dyDescent="0.2">
      <c r="A1876" s="152"/>
      <c r="B1876" s="152"/>
      <c r="C1876" s="152"/>
      <c r="D1876" s="152"/>
      <c r="E1876" s="153">
        <f>'2.40-a,b,c,d,e'!E1876</f>
        <v>39500.208333333336</v>
      </c>
      <c r="F1876" s="157">
        <f>'2.40-a,b,c,d,e'!F1876</f>
        <v>98.809997558593693</v>
      </c>
      <c r="G1876" s="157">
        <f>'2.40-a,b,c,d,e'!G1876</f>
        <v>579.99420166009941</v>
      </c>
      <c r="H1876" s="157">
        <f t="shared" si="203"/>
        <v>8742.612430730489</v>
      </c>
      <c r="I1876" s="157">
        <f t="shared" si="204"/>
        <v>0</v>
      </c>
      <c r="J1876" s="157">
        <f t="shared" si="205"/>
        <v>8742.612430730489</v>
      </c>
      <c r="K1876" s="157">
        <f t="shared" si="206"/>
        <v>579.99420166009895</v>
      </c>
      <c r="L1876" s="157">
        <f t="shared" si="207"/>
        <v>8162.61822907039</v>
      </c>
      <c r="M1876" s="167">
        <f t="shared" si="208"/>
        <v>0</v>
      </c>
      <c r="N1876" s="167">
        <f t="shared" si="209"/>
        <v>0</v>
      </c>
    </row>
    <row r="1877" spans="1:14" ht="15" customHeight="1" x14ac:dyDescent="0.2">
      <c r="A1877" s="152"/>
      <c r="B1877" s="152"/>
      <c r="C1877" s="152"/>
      <c r="D1877" s="152"/>
      <c r="E1877" s="153">
        <f>'2.40-a,b,c,d,e'!E1877</f>
        <v>39503.208333333336</v>
      </c>
      <c r="F1877" s="157">
        <f>'2.40-a,b,c,d,e'!F1877</f>
        <v>99.230003356933594</v>
      </c>
      <c r="G1877" s="157">
        <f>'2.40-a,b,c,d,e'!G1877</f>
        <v>420.00579833990059</v>
      </c>
      <c r="H1877" s="157">
        <f t="shared" si="203"/>
        <v>8582.6240274102911</v>
      </c>
      <c r="I1877" s="157">
        <f t="shared" si="204"/>
        <v>0</v>
      </c>
      <c r="J1877" s="157">
        <f t="shared" si="205"/>
        <v>8582.6240274102911</v>
      </c>
      <c r="K1877" s="157">
        <f t="shared" si="206"/>
        <v>420.00579833990105</v>
      </c>
      <c r="L1877" s="157">
        <f t="shared" si="207"/>
        <v>8162.61822907039</v>
      </c>
      <c r="M1877" s="167">
        <f t="shared" si="208"/>
        <v>0</v>
      </c>
      <c r="N1877" s="167">
        <f t="shared" si="209"/>
        <v>0</v>
      </c>
    </row>
    <row r="1878" spans="1:14" ht="15" customHeight="1" x14ac:dyDescent="0.2">
      <c r="A1878" s="152"/>
      <c r="B1878" s="152"/>
      <c r="C1878" s="152"/>
      <c r="D1878" s="152"/>
      <c r="E1878" s="153">
        <f>'2.40-a,b,c,d,e'!E1878</f>
        <v>39504.208333333336</v>
      </c>
      <c r="F1878" s="157">
        <f>'2.40-a,b,c,d,e'!F1878</f>
        <v>100.879997253417</v>
      </c>
      <c r="G1878" s="157">
        <f>'2.40-a,b,c,d,e'!G1878</f>
        <v>1649.9938964834087</v>
      </c>
      <c r="H1878" s="157">
        <f t="shared" si="203"/>
        <v>9812.6121255537983</v>
      </c>
      <c r="I1878" s="157">
        <f t="shared" si="204"/>
        <v>0</v>
      </c>
      <c r="J1878" s="157">
        <f t="shared" si="205"/>
        <v>9812.6121255537983</v>
      </c>
      <c r="K1878" s="157">
        <f t="shared" si="206"/>
        <v>1649.9938964834082</v>
      </c>
      <c r="L1878" s="157">
        <f t="shared" si="207"/>
        <v>8162.61822907039</v>
      </c>
      <c r="M1878" s="167">
        <f t="shared" si="208"/>
        <v>0</v>
      </c>
      <c r="N1878" s="167">
        <f t="shared" si="209"/>
        <v>0</v>
      </c>
    </row>
    <row r="1879" spans="1:14" ht="15" customHeight="1" x14ac:dyDescent="0.2">
      <c r="A1879" s="152"/>
      <c r="B1879" s="152"/>
      <c r="C1879" s="152"/>
      <c r="D1879" s="152"/>
      <c r="E1879" s="153">
        <f>'2.40-a,b,c,d,e'!E1879</f>
        <v>39505.208333333336</v>
      </c>
      <c r="F1879" s="157">
        <f>'2.40-a,b,c,d,e'!F1879</f>
        <v>99.639999389648395</v>
      </c>
      <c r="G1879" s="157">
        <f>'2.40-a,b,c,d,e'!G1879</f>
        <v>-1239.9978637686077</v>
      </c>
      <c r="H1879" s="157">
        <f t="shared" si="203"/>
        <v>6922.6203653017819</v>
      </c>
      <c r="I1879" s="157">
        <f t="shared" si="204"/>
        <v>0</v>
      </c>
      <c r="J1879" s="157">
        <f t="shared" si="205"/>
        <v>6922.6203653017819</v>
      </c>
      <c r="K1879" s="157">
        <f t="shared" si="206"/>
        <v>0</v>
      </c>
      <c r="L1879" s="157">
        <f t="shared" si="207"/>
        <v>6922.6203653017819</v>
      </c>
      <c r="M1879" s="167">
        <f t="shared" si="208"/>
        <v>0</v>
      </c>
      <c r="N1879" s="167">
        <f t="shared" si="209"/>
        <v>0</v>
      </c>
    </row>
    <row r="1880" spans="1:14" ht="15" customHeight="1" x14ac:dyDescent="0.2">
      <c r="A1880" s="152"/>
      <c r="B1880" s="152"/>
      <c r="C1880" s="152"/>
      <c r="D1880" s="152"/>
      <c r="E1880" s="153">
        <f>'2.40-a,b,c,d,e'!E1880</f>
        <v>39506.208333333336</v>
      </c>
      <c r="F1880" s="157">
        <f>'2.40-a,b,c,d,e'!F1880</f>
        <v>102.58999633789</v>
      </c>
      <c r="G1880" s="157">
        <f>'2.40-a,b,c,d,e'!G1880</f>
        <v>2949.996948241605</v>
      </c>
      <c r="H1880" s="157">
        <f t="shared" si="203"/>
        <v>9872.6173135433874</v>
      </c>
      <c r="I1880" s="157">
        <f t="shared" si="204"/>
        <v>0</v>
      </c>
      <c r="J1880" s="157">
        <f t="shared" si="205"/>
        <v>9872.6173135433874</v>
      </c>
      <c r="K1880" s="157">
        <f t="shared" si="206"/>
        <v>1709.9990844729973</v>
      </c>
      <c r="L1880" s="157">
        <f t="shared" si="207"/>
        <v>8162.61822907039</v>
      </c>
      <c r="M1880" s="167">
        <f t="shared" si="208"/>
        <v>0</v>
      </c>
      <c r="N1880" s="167">
        <f t="shared" si="209"/>
        <v>0</v>
      </c>
    </row>
    <row r="1881" spans="1:14" ht="15" customHeight="1" x14ac:dyDescent="0.2">
      <c r="A1881" s="152"/>
      <c r="B1881" s="152"/>
      <c r="C1881" s="152"/>
      <c r="D1881" s="152"/>
      <c r="E1881" s="153">
        <f>'2.40-a,b,c,d,e'!E1881</f>
        <v>39507.208333333336</v>
      </c>
      <c r="F1881" s="157">
        <f>'2.40-a,b,c,d,e'!F1881</f>
        <v>101.83999633789</v>
      </c>
      <c r="G1881" s="157">
        <f>'2.40-a,b,c,d,e'!G1881</f>
        <v>-750</v>
      </c>
      <c r="H1881" s="157">
        <f t="shared" si="203"/>
        <v>7412.61822907039</v>
      </c>
      <c r="I1881" s="157">
        <f t="shared" si="204"/>
        <v>0</v>
      </c>
      <c r="J1881" s="157">
        <f t="shared" si="205"/>
        <v>7412.61822907039</v>
      </c>
      <c r="K1881" s="157">
        <f t="shared" si="206"/>
        <v>0</v>
      </c>
      <c r="L1881" s="157">
        <f t="shared" si="207"/>
        <v>7412.61822907039</v>
      </c>
      <c r="M1881" s="167">
        <f t="shared" si="208"/>
        <v>0</v>
      </c>
      <c r="N1881" s="167">
        <f t="shared" si="209"/>
        <v>0</v>
      </c>
    </row>
    <row r="1882" spans="1:14" ht="15" customHeight="1" x14ac:dyDescent="0.2">
      <c r="A1882" s="152"/>
      <c r="B1882" s="152"/>
      <c r="C1882" s="152"/>
      <c r="D1882" s="152"/>
      <c r="E1882" s="153">
        <f>'2.40-a,b,c,d,e'!E1882</f>
        <v>39510.208333333336</v>
      </c>
      <c r="F1882" s="157">
        <f>'2.40-a,b,c,d,e'!F1882</f>
        <v>102.449996948242</v>
      </c>
      <c r="G1882" s="157">
        <f>'2.40-a,b,c,d,e'!G1882</f>
        <v>610.00061035200304</v>
      </c>
      <c r="H1882" s="157">
        <f t="shared" si="203"/>
        <v>8022.6188394223927</v>
      </c>
      <c r="I1882" s="157">
        <f t="shared" si="204"/>
        <v>0</v>
      </c>
      <c r="J1882" s="157">
        <f t="shared" si="205"/>
        <v>8022.6188394223927</v>
      </c>
      <c r="K1882" s="157">
        <f t="shared" si="206"/>
        <v>0</v>
      </c>
      <c r="L1882" s="157">
        <f t="shared" si="207"/>
        <v>8022.6188394223927</v>
      </c>
      <c r="M1882" s="167">
        <f t="shared" si="208"/>
        <v>0</v>
      </c>
      <c r="N1882" s="167">
        <f t="shared" si="209"/>
        <v>0</v>
      </c>
    </row>
    <row r="1883" spans="1:14" ht="15" customHeight="1" x14ac:dyDescent="0.2">
      <c r="A1883" s="152"/>
      <c r="B1883" s="152"/>
      <c r="C1883" s="152"/>
      <c r="D1883" s="152"/>
      <c r="E1883" s="153">
        <f>'2.40-a,b,c,d,e'!E1883</f>
        <v>39511.208333333336</v>
      </c>
      <c r="F1883" s="157">
        <f>'2.40-a,b,c,d,e'!F1883</f>
        <v>99.519996643066406</v>
      </c>
      <c r="G1883" s="157">
        <f>'2.40-a,b,c,d,e'!G1883</f>
        <v>-2930.0003051755966</v>
      </c>
      <c r="H1883" s="157">
        <f t="shared" si="203"/>
        <v>5092.6185342467961</v>
      </c>
      <c r="I1883" s="157">
        <f t="shared" si="204"/>
        <v>3069.9996948235939</v>
      </c>
      <c r="J1883" s="157">
        <f t="shared" si="205"/>
        <v>8162.61822907039</v>
      </c>
      <c r="K1883" s="157">
        <f t="shared" si="206"/>
        <v>0</v>
      </c>
      <c r="L1883" s="157">
        <f t="shared" si="207"/>
        <v>8162.61822907039</v>
      </c>
      <c r="M1883" s="167">
        <f t="shared" si="208"/>
        <v>1</v>
      </c>
      <c r="N1883" s="167">
        <f t="shared" si="209"/>
        <v>0</v>
      </c>
    </row>
    <row r="1884" spans="1:14" ht="15" customHeight="1" x14ac:dyDescent="0.2">
      <c r="A1884" s="152"/>
      <c r="B1884" s="152"/>
      <c r="C1884" s="152"/>
      <c r="D1884" s="152"/>
      <c r="E1884" s="153">
        <f>'2.40-a,b,c,d,e'!E1884</f>
        <v>39512.208333333336</v>
      </c>
      <c r="F1884" s="157">
        <f>'2.40-a,b,c,d,e'!F1884</f>
        <v>104.51999664306599</v>
      </c>
      <c r="G1884" s="157">
        <f>'2.40-a,b,c,d,e'!G1884</f>
        <v>4999.999999999588</v>
      </c>
      <c r="H1884" s="157">
        <f t="shared" si="203"/>
        <v>13162.618229069978</v>
      </c>
      <c r="I1884" s="157">
        <f t="shared" si="204"/>
        <v>0</v>
      </c>
      <c r="J1884" s="157">
        <f t="shared" si="205"/>
        <v>13162.618229069978</v>
      </c>
      <c r="K1884" s="157">
        <f t="shared" si="206"/>
        <v>4999.999999999588</v>
      </c>
      <c r="L1884" s="157">
        <f t="shared" si="207"/>
        <v>8162.61822907039</v>
      </c>
      <c r="M1884" s="167">
        <f t="shared" si="208"/>
        <v>0</v>
      </c>
      <c r="N1884" s="167">
        <f t="shared" si="209"/>
        <v>0</v>
      </c>
    </row>
    <row r="1885" spans="1:14" ht="15" customHeight="1" x14ac:dyDescent="0.2">
      <c r="A1885" s="152"/>
      <c r="B1885" s="152"/>
      <c r="C1885" s="152"/>
      <c r="D1885" s="152"/>
      <c r="E1885" s="153">
        <f>'2.40-a,b,c,d,e'!E1885</f>
        <v>39513.208333333336</v>
      </c>
      <c r="F1885" s="157">
        <f>'2.40-a,b,c,d,e'!F1885</f>
        <v>105.470001220703</v>
      </c>
      <c r="G1885" s="157">
        <f>'2.40-a,b,c,d,e'!G1885</f>
        <v>950.00457763700297</v>
      </c>
      <c r="H1885" s="157">
        <f t="shared" si="203"/>
        <v>9112.6228067073935</v>
      </c>
      <c r="I1885" s="157">
        <f t="shared" si="204"/>
        <v>0</v>
      </c>
      <c r="J1885" s="157">
        <f t="shared" si="205"/>
        <v>9112.6228067073935</v>
      </c>
      <c r="K1885" s="157">
        <f t="shared" si="206"/>
        <v>950.00457763700342</v>
      </c>
      <c r="L1885" s="157">
        <f t="shared" si="207"/>
        <v>8162.61822907039</v>
      </c>
      <c r="M1885" s="167">
        <f t="shared" si="208"/>
        <v>0</v>
      </c>
      <c r="N1885" s="167">
        <f t="shared" si="209"/>
        <v>0</v>
      </c>
    </row>
    <row r="1886" spans="1:14" ht="15" customHeight="1" x14ac:dyDescent="0.2">
      <c r="A1886" s="152"/>
      <c r="B1886" s="152"/>
      <c r="C1886" s="152"/>
      <c r="D1886" s="152"/>
      <c r="E1886" s="153">
        <f>'2.40-a,b,c,d,e'!E1886</f>
        <v>39514.208333333336</v>
      </c>
      <c r="F1886" s="157">
        <f>'2.40-a,b,c,d,e'!F1886</f>
        <v>105.150001525878</v>
      </c>
      <c r="G1886" s="157">
        <f>'2.40-a,b,c,d,e'!G1886</f>
        <v>-319.99969482500035</v>
      </c>
      <c r="H1886" s="157">
        <f t="shared" si="203"/>
        <v>7842.61853424539</v>
      </c>
      <c r="I1886" s="157">
        <f t="shared" si="204"/>
        <v>0</v>
      </c>
      <c r="J1886" s="157">
        <f t="shared" si="205"/>
        <v>7842.61853424539</v>
      </c>
      <c r="K1886" s="157">
        <f t="shared" si="206"/>
        <v>0</v>
      </c>
      <c r="L1886" s="157">
        <f t="shared" si="207"/>
        <v>7842.61853424539</v>
      </c>
      <c r="M1886" s="167">
        <f t="shared" si="208"/>
        <v>0</v>
      </c>
      <c r="N1886" s="167">
        <f t="shared" si="209"/>
        <v>0</v>
      </c>
    </row>
    <row r="1887" spans="1:14" ht="15" customHeight="1" x14ac:dyDescent="0.2">
      <c r="A1887" s="152"/>
      <c r="B1887" s="152"/>
      <c r="C1887" s="152"/>
      <c r="D1887" s="152"/>
      <c r="E1887" s="153">
        <f>'2.40-a,b,c,d,e'!E1887</f>
        <v>39517.166666666664</v>
      </c>
      <c r="F1887" s="157">
        <f>'2.40-a,b,c,d,e'!F1887</f>
        <v>107.900001525878</v>
      </c>
      <c r="G1887" s="157">
        <f>'2.40-a,b,c,d,e'!G1887</f>
        <v>2750</v>
      </c>
      <c r="H1887" s="157">
        <f t="shared" si="203"/>
        <v>10592.61853424539</v>
      </c>
      <c r="I1887" s="157">
        <f t="shared" si="204"/>
        <v>0</v>
      </c>
      <c r="J1887" s="157">
        <f t="shared" si="205"/>
        <v>10592.61853424539</v>
      </c>
      <c r="K1887" s="157">
        <f t="shared" si="206"/>
        <v>2430.000305175</v>
      </c>
      <c r="L1887" s="157">
        <f t="shared" si="207"/>
        <v>8162.61822907039</v>
      </c>
      <c r="M1887" s="167">
        <f t="shared" si="208"/>
        <v>0</v>
      </c>
      <c r="N1887" s="167">
        <f t="shared" si="209"/>
        <v>0</v>
      </c>
    </row>
    <row r="1888" spans="1:14" ht="15" customHeight="1" x14ac:dyDescent="0.2">
      <c r="A1888" s="152"/>
      <c r="B1888" s="152"/>
      <c r="C1888" s="152"/>
      <c r="D1888" s="152"/>
      <c r="E1888" s="153">
        <f>'2.40-a,b,c,d,e'!E1888</f>
        <v>39518.166666666664</v>
      </c>
      <c r="F1888" s="157">
        <f>'2.40-a,b,c,d,e'!F1888</f>
        <v>108.75</v>
      </c>
      <c r="G1888" s="157">
        <f>'2.40-a,b,c,d,e'!G1888</f>
        <v>849.99847412200324</v>
      </c>
      <c r="H1888" s="157">
        <f t="shared" si="203"/>
        <v>9012.6167031923942</v>
      </c>
      <c r="I1888" s="157">
        <f t="shared" si="204"/>
        <v>0</v>
      </c>
      <c r="J1888" s="157">
        <f t="shared" si="205"/>
        <v>9012.6167031923942</v>
      </c>
      <c r="K1888" s="157">
        <f t="shared" si="206"/>
        <v>849.99847412200415</v>
      </c>
      <c r="L1888" s="157">
        <f t="shared" si="207"/>
        <v>8162.61822907039</v>
      </c>
      <c r="M1888" s="167">
        <f t="shared" si="208"/>
        <v>0</v>
      </c>
      <c r="N1888" s="167">
        <f t="shared" si="209"/>
        <v>0</v>
      </c>
    </row>
    <row r="1889" spans="1:14" ht="15" customHeight="1" x14ac:dyDescent="0.2">
      <c r="A1889" s="152"/>
      <c r="B1889" s="152"/>
      <c r="C1889" s="152"/>
      <c r="D1889" s="152"/>
      <c r="E1889" s="153">
        <f>'2.40-a,b,c,d,e'!E1889</f>
        <v>39519.166666666664</v>
      </c>
      <c r="F1889" s="157">
        <f>'2.40-a,b,c,d,e'!F1889</f>
        <v>109.919998168945</v>
      </c>
      <c r="G1889" s="157">
        <f>'2.40-a,b,c,d,e'!G1889</f>
        <v>1169.9981689449999</v>
      </c>
      <c r="H1889" s="157">
        <f t="shared" si="203"/>
        <v>9332.6163980153906</v>
      </c>
      <c r="I1889" s="157">
        <f t="shared" si="204"/>
        <v>0</v>
      </c>
      <c r="J1889" s="157">
        <f t="shared" si="205"/>
        <v>9332.6163980153906</v>
      </c>
      <c r="K1889" s="157">
        <f t="shared" si="206"/>
        <v>1169.9981689450005</v>
      </c>
      <c r="L1889" s="157">
        <f t="shared" si="207"/>
        <v>8162.61822907039</v>
      </c>
      <c r="M1889" s="167">
        <f t="shared" si="208"/>
        <v>0</v>
      </c>
      <c r="N1889" s="167">
        <f t="shared" si="209"/>
        <v>0</v>
      </c>
    </row>
    <row r="1890" spans="1:14" ht="15" customHeight="1" x14ac:dyDescent="0.2">
      <c r="A1890" s="152"/>
      <c r="B1890" s="152"/>
      <c r="C1890" s="152"/>
      <c r="D1890" s="152"/>
      <c r="E1890" s="153">
        <f>'2.40-a,b,c,d,e'!E1890</f>
        <v>39520.166666666664</v>
      </c>
      <c r="F1890" s="157">
        <f>'2.40-a,b,c,d,e'!F1890</f>
        <v>110.33000183105401</v>
      </c>
      <c r="G1890" s="157">
        <f>'2.40-a,b,c,d,e'!G1890</f>
        <v>410.00366210900552</v>
      </c>
      <c r="H1890" s="157">
        <f t="shared" si="203"/>
        <v>8572.6218911793949</v>
      </c>
      <c r="I1890" s="157">
        <f t="shared" si="204"/>
        <v>0</v>
      </c>
      <c r="J1890" s="157">
        <f t="shared" si="205"/>
        <v>8572.6218911793949</v>
      </c>
      <c r="K1890" s="157">
        <f t="shared" si="206"/>
        <v>410.00366210900484</v>
      </c>
      <c r="L1890" s="157">
        <f t="shared" si="207"/>
        <v>8162.61822907039</v>
      </c>
      <c r="M1890" s="167">
        <f t="shared" si="208"/>
        <v>0</v>
      </c>
      <c r="N1890" s="167">
        <f t="shared" si="209"/>
        <v>0</v>
      </c>
    </row>
    <row r="1891" spans="1:14" ht="15" customHeight="1" x14ac:dyDescent="0.2">
      <c r="A1891" s="152"/>
      <c r="B1891" s="152"/>
      <c r="C1891" s="152"/>
      <c r="D1891" s="152"/>
      <c r="E1891" s="153">
        <f>'2.40-a,b,c,d,e'!E1891</f>
        <v>39521.166666666664</v>
      </c>
      <c r="F1891" s="157">
        <f>'2.40-a,b,c,d,e'!F1891</f>
        <v>110.209999084472</v>
      </c>
      <c r="G1891" s="157">
        <f>'2.40-a,b,c,d,e'!G1891</f>
        <v>-120.00274658200283</v>
      </c>
      <c r="H1891" s="157">
        <f t="shared" si="203"/>
        <v>8042.615482488387</v>
      </c>
      <c r="I1891" s="157">
        <f t="shared" si="204"/>
        <v>0</v>
      </c>
      <c r="J1891" s="157">
        <f t="shared" si="205"/>
        <v>8042.615482488387</v>
      </c>
      <c r="K1891" s="157">
        <f t="shared" si="206"/>
        <v>0</v>
      </c>
      <c r="L1891" s="157">
        <f t="shared" si="207"/>
        <v>8042.615482488387</v>
      </c>
      <c r="M1891" s="167">
        <f t="shared" si="208"/>
        <v>0</v>
      </c>
      <c r="N1891" s="167">
        <f t="shared" si="209"/>
        <v>0</v>
      </c>
    </row>
    <row r="1892" spans="1:14" ht="15" customHeight="1" x14ac:dyDescent="0.2">
      <c r="A1892" s="152"/>
      <c r="B1892" s="152"/>
      <c r="C1892" s="152"/>
      <c r="D1892" s="152"/>
      <c r="E1892" s="153">
        <f>'2.40-a,b,c,d,e'!E1892</f>
        <v>39524.166666666664</v>
      </c>
      <c r="F1892" s="157">
        <f>'2.40-a,b,c,d,e'!F1892</f>
        <v>105.680000305175</v>
      </c>
      <c r="G1892" s="157">
        <f>'2.40-a,b,c,d,e'!G1892</f>
        <v>-4529.9987792970032</v>
      </c>
      <c r="H1892" s="157">
        <f t="shared" si="203"/>
        <v>3512.6167031913837</v>
      </c>
      <c r="I1892" s="157">
        <f t="shared" si="204"/>
        <v>4650.0015258790063</v>
      </c>
      <c r="J1892" s="157">
        <f t="shared" si="205"/>
        <v>8162.61822907039</v>
      </c>
      <c r="K1892" s="157">
        <f t="shared" si="206"/>
        <v>0</v>
      </c>
      <c r="L1892" s="157">
        <f t="shared" si="207"/>
        <v>8162.61822907039</v>
      </c>
      <c r="M1892" s="167">
        <f t="shared" si="208"/>
        <v>1</v>
      </c>
      <c r="N1892" s="167">
        <f t="shared" si="209"/>
        <v>0</v>
      </c>
    </row>
    <row r="1893" spans="1:14" ht="15" customHeight="1" x14ac:dyDescent="0.2">
      <c r="A1893" s="152"/>
      <c r="B1893" s="152"/>
      <c r="C1893" s="152"/>
      <c r="D1893" s="152"/>
      <c r="E1893" s="153">
        <f>'2.40-a,b,c,d,e'!E1893</f>
        <v>39525.166666666664</v>
      </c>
      <c r="F1893" s="157">
        <f>'2.40-a,b,c,d,e'!F1893</f>
        <v>109.419998168945</v>
      </c>
      <c r="G1893" s="157">
        <f>'2.40-a,b,c,d,e'!G1893</f>
        <v>3739.9978637700001</v>
      </c>
      <c r="H1893" s="157">
        <f t="shared" si="203"/>
        <v>11902.61609284039</v>
      </c>
      <c r="I1893" s="157">
        <f t="shared" si="204"/>
        <v>0</v>
      </c>
      <c r="J1893" s="157">
        <f t="shared" si="205"/>
        <v>11902.61609284039</v>
      </c>
      <c r="K1893" s="157">
        <f t="shared" si="206"/>
        <v>3739.9978637699996</v>
      </c>
      <c r="L1893" s="157">
        <f t="shared" si="207"/>
        <v>8162.61822907039</v>
      </c>
      <c r="M1893" s="167">
        <f t="shared" si="208"/>
        <v>0</v>
      </c>
      <c r="N1893" s="167">
        <f t="shared" si="209"/>
        <v>0</v>
      </c>
    </row>
    <row r="1894" spans="1:14" ht="15" customHeight="1" x14ac:dyDescent="0.2">
      <c r="A1894" s="152"/>
      <c r="B1894" s="152"/>
      <c r="C1894" s="152"/>
      <c r="D1894" s="152"/>
      <c r="E1894" s="153">
        <f>'2.40-a,b,c,d,e'!E1894</f>
        <v>39526.166666666664</v>
      </c>
      <c r="F1894" s="157">
        <f>'2.40-a,b,c,d,e'!F1894</f>
        <v>104.480003356933</v>
      </c>
      <c r="G1894" s="157">
        <f>'2.40-a,b,c,d,e'!G1894</f>
        <v>-4939.9948120120025</v>
      </c>
      <c r="H1894" s="157">
        <f t="shared" si="203"/>
        <v>3222.6234170583875</v>
      </c>
      <c r="I1894" s="157">
        <f t="shared" si="204"/>
        <v>4939.9948120120025</v>
      </c>
      <c r="J1894" s="157">
        <f t="shared" si="205"/>
        <v>8162.61822907039</v>
      </c>
      <c r="K1894" s="157">
        <f t="shared" si="206"/>
        <v>0</v>
      </c>
      <c r="L1894" s="157">
        <f t="shared" si="207"/>
        <v>8162.61822907039</v>
      </c>
      <c r="M1894" s="167">
        <f t="shared" si="208"/>
        <v>1</v>
      </c>
      <c r="N1894" s="167">
        <f t="shared" si="209"/>
        <v>0</v>
      </c>
    </row>
    <row r="1895" spans="1:14" ht="15" customHeight="1" x14ac:dyDescent="0.2">
      <c r="A1895" s="152"/>
      <c r="B1895" s="152"/>
      <c r="C1895" s="152"/>
      <c r="D1895" s="152"/>
      <c r="E1895" s="153">
        <f>'2.40-a,b,c,d,e'!E1895</f>
        <v>39527.166666666664</v>
      </c>
      <c r="F1895" s="157">
        <f>'2.40-a,b,c,d,e'!F1895</f>
        <v>101.83999633789</v>
      </c>
      <c r="G1895" s="157">
        <f>'2.40-a,b,c,d,e'!G1895</f>
        <v>-2640.0070190429969</v>
      </c>
      <c r="H1895" s="157">
        <f t="shared" si="203"/>
        <v>5522.6112100273931</v>
      </c>
      <c r="I1895" s="157">
        <f t="shared" si="204"/>
        <v>2640.0070190429969</v>
      </c>
      <c r="J1895" s="157">
        <f t="shared" si="205"/>
        <v>8162.61822907039</v>
      </c>
      <c r="K1895" s="157">
        <f t="shared" si="206"/>
        <v>0</v>
      </c>
      <c r="L1895" s="157">
        <f t="shared" si="207"/>
        <v>8162.61822907039</v>
      </c>
      <c r="M1895" s="167">
        <f t="shared" si="208"/>
        <v>1</v>
      </c>
      <c r="N1895" s="167">
        <f t="shared" si="209"/>
        <v>0</v>
      </c>
    </row>
    <row r="1896" spans="1:14" ht="15" customHeight="1" x14ac:dyDescent="0.2">
      <c r="A1896" s="152"/>
      <c r="B1896" s="152"/>
      <c r="C1896" s="152"/>
      <c r="D1896" s="152"/>
      <c r="E1896" s="153">
        <f>'2.40-a,b,c,d,e'!E1896</f>
        <v>39531.166666666664</v>
      </c>
      <c r="F1896" s="157">
        <f>'2.40-a,b,c,d,e'!F1896</f>
        <v>100.86000061035099</v>
      </c>
      <c r="G1896" s="157">
        <f>'2.40-a,b,c,d,e'!G1896</f>
        <v>-979.99572753900566</v>
      </c>
      <c r="H1896" s="157">
        <f t="shared" si="203"/>
        <v>7182.6225015313848</v>
      </c>
      <c r="I1896" s="157">
        <f t="shared" si="204"/>
        <v>0</v>
      </c>
      <c r="J1896" s="157">
        <f t="shared" si="205"/>
        <v>7182.6225015313848</v>
      </c>
      <c r="K1896" s="157">
        <f t="shared" si="206"/>
        <v>0</v>
      </c>
      <c r="L1896" s="157">
        <f t="shared" si="207"/>
        <v>7182.6225015313848</v>
      </c>
      <c r="M1896" s="167">
        <f t="shared" si="208"/>
        <v>0</v>
      </c>
      <c r="N1896" s="167">
        <f t="shared" si="209"/>
        <v>0</v>
      </c>
    </row>
    <row r="1897" spans="1:14" ht="15" customHeight="1" x14ac:dyDescent="0.2">
      <c r="A1897" s="152"/>
      <c r="B1897" s="152"/>
      <c r="C1897" s="152"/>
      <c r="D1897" s="152"/>
      <c r="E1897" s="153">
        <f>'2.40-a,b,c,d,e'!E1897</f>
        <v>39532.166666666664</v>
      </c>
      <c r="F1897" s="157">
        <f>'2.40-a,b,c,d,e'!F1897</f>
        <v>101.220001220703</v>
      </c>
      <c r="G1897" s="157">
        <f>'2.40-a,b,c,d,e'!G1897</f>
        <v>360.00061035200304</v>
      </c>
      <c r="H1897" s="157">
        <f t="shared" si="203"/>
        <v>7542.6231118833875</v>
      </c>
      <c r="I1897" s="157">
        <f t="shared" si="204"/>
        <v>0</v>
      </c>
      <c r="J1897" s="157">
        <f t="shared" si="205"/>
        <v>7542.6231118833875</v>
      </c>
      <c r="K1897" s="157">
        <f t="shared" si="206"/>
        <v>0</v>
      </c>
      <c r="L1897" s="157">
        <f t="shared" si="207"/>
        <v>7542.6231118833875</v>
      </c>
      <c r="M1897" s="167">
        <f t="shared" si="208"/>
        <v>0</v>
      </c>
      <c r="N1897" s="167">
        <f t="shared" si="209"/>
        <v>0</v>
      </c>
    </row>
    <row r="1898" spans="1:14" ht="15" customHeight="1" x14ac:dyDescent="0.2">
      <c r="A1898" s="152"/>
      <c r="B1898" s="152"/>
      <c r="C1898" s="152"/>
      <c r="D1898" s="152"/>
      <c r="E1898" s="153">
        <f>'2.40-a,b,c,d,e'!E1898</f>
        <v>39533.166666666664</v>
      </c>
      <c r="F1898" s="157">
        <f>'2.40-a,b,c,d,e'!F1898</f>
        <v>105.900001525878</v>
      </c>
      <c r="G1898" s="157">
        <f>'2.40-a,b,c,d,e'!G1898</f>
        <v>4680.000305175</v>
      </c>
      <c r="H1898" s="157">
        <f t="shared" si="203"/>
        <v>12222.623417058388</v>
      </c>
      <c r="I1898" s="157">
        <f t="shared" si="204"/>
        <v>0</v>
      </c>
      <c r="J1898" s="157">
        <f t="shared" si="205"/>
        <v>12222.623417058388</v>
      </c>
      <c r="K1898" s="157">
        <f t="shared" si="206"/>
        <v>4060.0051879879984</v>
      </c>
      <c r="L1898" s="157">
        <f t="shared" si="207"/>
        <v>8162.61822907039</v>
      </c>
      <c r="M1898" s="167">
        <f t="shared" si="208"/>
        <v>0</v>
      </c>
      <c r="N1898" s="167">
        <f t="shared" si="209"/>
        <v>0</v>
      </c>
    </row>
    <row r="1899" spans="1:14" ht="15" customHeight="1" x14ac:dyDescent="0.2">
      <c r="A1899" s="152"/>
      <c r="B1899" s="152"/>
      <c r="C1899" s="152"/>
      <c r="D1899" s="152"/>
      <c r="E1899" s="153">
        <f>'2.40-a,b,c,d,e'!E1899</f>
        <v>39534.166666666664</v>
      </c>
      <c r="F1899" s="157">
        <f>'2.40-a,b,c,d,e'!F1899</f>
        <v>107.58000183105401</v>
      </c>
      <c r="G1899" s="157">
        <f>'2.40-a,b,c,d,e'!G1899</f>
        <v>1680.0003051760086</v>
      </c>
      <c r="H1899" s="157">
        <f t="shared" si="203"/>
        <v>9842.6185342463978</v>
      </c>
      <c r="I1899" s="157">
        <f t="shared" si="204"/>
        <v>0</v>
      </c>
      <c r="J1899" s="157">
        <f t="shared" si="205"/>
        <v>9842.6185342463978</v>
      </c>
      <c r="K1899" s="157">
        <f t="shared" si="206"/>
        <v>1680.0003051760077</v>
      </c>
      <c r="L1899" s="157">
        <f t="shared" si="207"/>
        <v>8162.61822907039</v>
      </c>
      <c r="M1899" s="167">
        <f t="shared" si="208"/>
        <v>0</v>
      </c>
      <c r="N1899" s="167">
        <f t="shared" si="209"/>
        <v>0</v>
      </c>
    </row>
    <row r="1900" spans="1:14" ht="15" customHeight="1" x14ac:dyDescent="0.2">
      <c r="A1900" s="152"/>
      <c r="B1900" s="152"/>
      <c r="C1900" s="152"/>
      <c r="D1900" s="152"/>
      <c r="E1900" s="153">
        <f>'2.40-a,b,c,d,e'!E1900</f>
        <v>39535.166666666664</v>
      </c>
      <c r="F1900" s="157">
        <f>'2.40-a,b,c,d,e'!F1900</f>
        <v>105.620002746582</v>
      </c>
      <c r="G1900" s="157">
        <f>'2.40-a,b,c,d,e'!G1900</f>
        <v>-1959.9990844720026</v>
      </c>
      <c r="H1900" s="157">
        <f t="shared" si="203"/>
        <v>6202.6191445983877</v>
      </c>
      <c r="I1900" s="157">
        <f t="shared" si="204"/>
        <v>0</v>
      </c>
      <c r="J1900" s="157">
        <f t="shared" si="205"/>
        <v>6202.6191445983877</v>
      </c>
      <c r="K1900" s="157">
        <f t="shared" si="206"/>
        <v>0</v>
      </c>
      <c r="L1900" s="157">
        <f t="shared" si="207"/>
        <v>6202.6191445983877</v>
      </c>
      <c r="M1900" s="167">
        <f t="shared" si="208"/>
        <v>0</v>
      </c>
      <c r="N1900" s="167">
        <f t="shared" si="209"/>
        <v>0</v>
      </c>
    </row>
    <row r="1901" spans="1:14" ht="15" customHeight="1" x14ac:dyDescent="0.2">
      <c r="A1901" s="152"/>
      <c r="B1901" s="152"/>
      <c r="C1901" s="152"/>
      <c r="D1901" s="152"/>
      <c r="E1901" s="153">
        <f>'2.40-a,b,c,d,e'!E1901</f>
        <v>39538.166666666664</v>
      </c>
      <c r="F1901" s="157">
        <f>'2.40-a,b,c,d,e'!F1901</f>
        <v>101.58000183105401</v>
      </c>
      <c r="G1901" s="157">
        <f>'2.40-a,b,c,d,e'!G1901</f>
        <v>-4040.0009155279977</v>
      </c>
      <c r="H1901" s="157">
        <f t="shared" si="203"/>
        <v>2162.61822907039</v>
      </c>
      <c r="I1901" s="157">
        <f t="shared" si="204"/>
        <v>6000</v>
      </c>
      <c r="J1901" s="157">
        <f t="shared" si="205"/>
        <v>8162.61822907039</v>
      </c>
      <c r="K1901" s="157">
        <f t="shared" si="206"/>
        <v>0</v>
      </c>
      <c r="L1901" s="157">
        <f t="shared" si="207"/>
        <v>8162.61822907039</v>
      </c>
      <c r="M1901" s="167">
        <f t="shared" si="208"/>
        <v>1</v>
      </c>
      <c r="N1901" s="167">
        <f t="shared" si="209"/>
        <v>0</v>
      </c>
    </row>
    <row r="1902" spans="1:14" ht="15" customHeight="1" x14ac:dyDescent="0.2">
      <c r="A1902" s="152"/>
      <c r="B1902" s="152"/>
      <c r="C1902" s="152"/>
      <c r="D1902" s="152"/>
      <c r="E1902" s="153">
        <f>'2.40-a,b,c,d,e'!E1902</f>
        <v>39539.166666666664</v>
      </c>
      <c r="F1902" s="157">
        <f>'2.40-a,b,c,d,e'!F1902</f>
        <v>100.980003356933</v>
      </c>
      <c r="G1902" s="157">
        <f>'2.40-a,b,c,d,e'!G1902</f>
        <v>-599.99847412100848</v>
      </c>
      <c r="H1902" s="157">
        <f t="shared" si="203"/>
        <v>7562.6197549493818</v>
      </c>
      <c r="I1902" s="157">
        <f t="shared" si="204"/>
        <v>0</v>
      </c>
      <c r="J1902" s="157">
        <f t="shared" si="205"/>
        <v>7562.6197549493818</v>
      </c>
      <c r="K1902" s="157">
        <f t="shared" si="206"/>
        <v>0</v>
      </c>
      <c r="L1902" s="157">
        <f t="shared" si="207"/>
        <v>7562.6197549493818</v>
      </c>
      <c r="M1902" s="167">
        <f t="shared" si="208"/>
        <v>0</v>
      </c>
      <c r="N1902" s="167">
        <f t="shared" si="209"/>
        <v>0</v>
      </c>
    </row>
    <row r="1903" spans="1:14" ht="15" customHeight="1" x14ac:dyDescent="0.2">
      <c r="A1903" s="152"/>
      <c r="B1903" s="152"/>
      <c r="C1903" s="152"/>
      <c r="D1903" s="152"/>
      <c r="E1903" s="153">
        <f>'2.40-a,b,c,d,e'!E1903</f>
        <v>39540.166666666664</v>
      </c>
      <c r="F1903" s="157">
        <f>'2.40-a,b,c,d,e'!F1903</f>
        <v>104.83000183105401</v>
      </c>
      <c r="G1903" s="157">
        <f>'2.40-a,b,c,d,e'!G1903</f>
        <v>3849.9984741210083</v>
      </c>
      <c r="H1903" s="157">
        <f t="shared" si="203"/>
        <v>11412.618229070391</v>
      </c>
      <c r="I1903" s="157">
        <f t="shared" si="204"/>
        <v>0</v>
      </c>
      <c r="J1903" s="157">
        <f t="shared" si="205"/>
        <v>11412.618229070391</v>
      </c>
      <c r="K1903" s="157">
        <f t="shared" si="206"/>
        <v>3250.0000000000009</v>
      </c>
      <c r="L1903" s="157">
        <f t="shared" si="207"/>
        <v>8162.61822907039</v>
      </c>
      <c r="M1903" s="167">
        <f t="shared" si="208"/>
        <v>0</v>
      </c>
      <c r="N1903" s="167">
        <f t="shared" si="209"/>
        <v>0</v>
      </c>
    </row>
    <row r="1904" spans="1:14" ht="15" customHeight="1" x14ac:dyDescent="0.2">
      <c r="A1904" s="152"/>
      <c r="B1904" s="152"/>
      <c r="C1904" s="152"/>
      <c r="D1904" s="152"/>
      <c r="E1904" s="153">
        <f>'2.40-a,b,c,d,e'!E1904</f>
        <v>39541.166666666664</v>
      </c>
      <c r="F1904" s="157">
        <f>'2.40-a,b,c,d,e'!F1904</f>
        <v>103.83000183105401</v>
      </c>
      <c r="G1904" s="157">
        <f>'2.40-a,b,c,d,e'!G1904</f>
        <v>-1000</v>
      </c>
      <c r="H1904" s="157">
        <f t="shared" si="203"/>
        <v>7162.61822907039</v>
      </c>
      <c r="I1904" s="157">
        <f t="shared" si="204"/>
        <v>0</v>
      </c>
      <c r="J1904" s="157">
        <f t="shared" si="205"/>
        <v>7162.61822907039</v>
      </c>
      <c r="K1904" s="157">
        <f t="shared" si="206"/>
        <v>0</v>
      </c>
      <c r="L1904" s="157">
        <f t="shared" si="207"/>
        <v>7162.61822907039</v>
      </c>
      <c r="M1904" s="167">
        <f t="shared" si="208"/>
        <v>0</v>
      </c>
      <c r="N1904" s="167">
        <f t="shared" si="209"/>
        <v>0</v>
      </c>
    </row>
    <row r="1905" spans="1:14" ht="15" customHeight="1" x14ac:dyDescent="0.2">
      <c r="A1905" s="152"/>
      <c r="B1905" s="152"/>
      <c r="C1905" s="152"/>
      <c r="D1905" s="152"/>
      <c r="E1905" s="153">
        <f>'2.40-a,b,c,d,e'!E1905</f>
        <v>39542.166666666664</v>
      </c>
      <c r="F1905" s="157">
        <f>'2.40-a,b,c,d,e'!F1905</f>
        <v>106.230003356933</v>
      </c>
      <c r="G1905" s="157">
        <f>'2.40-a,b,c,d,e'!G1905</f>
        <v>2400.0015258789917</v>
      </c>
      <c r="H1905" s="157">
        <f t="shared" si="203"/>
        <v>9562.6197549493809</v>
      </c>
      <c r="I1905" s="157">
        <f t="shared" si="204"/>
        <v>0</v>
      </c>
      <c r="J1905" s="157">
        <f t="shared" si="205"/>
        <v>9562.6197549493809</v>
      </c>
      <c r="K1905" s="157">
        <f t="shared" si="206"/>
        <v>1400.0015258789908</v>
      </c>
      <c r="L1905" s="157">
        <f t="shared" si="207"/>
        <v>8162.61822907039</v>
      </c>
      <c r="M1905" s="167">
        <f t="shared" si="208"/>
        <v>0</v>
      </c>
      <c r="N1905" s="167">
        <f t="shared" si="209"/>
        <v>0</v>
      </c>
    </row>
    <row r="1906" spans="1:14" ht="15" customHeight="1" x14ac:dyDescent="0.2">
      <c r="A1906" s="152"/>
      <c r="B1906" s="152"/>
      <c r="C1906" s="152"/>
      <c r="D1906" s="152"/>
      <c r="E1906" s="153">
        <f>'2.40-a,b,c,d,e'!E1906</f>
        <v>39545.166666666664</v>
      </c>
      <c r="F1906" s="157">
        <f>'2.40-a,b,c,d,e'!F1906</f>
        <v>109.08999633789</v>
      </c>
      <c r="G1906" s="157">
        <f>'2.40-a,b,c,d,e'!G1906</f>
        <v>2859.9929809570031</v>
      </c>
      <c r="H1906" s="157">
        <f t="shared" si="203"/>
        <v>11022.611210027393</v>
      </c>
      <c r="I1906" s="157">
        <f t="shared" si="204"/>
        <v>0</v>
      </c>
      <c r="J1906" s="157">
        <f t="shared" si="205"/>
        <v>11022.611210027393</v>
      </c>
      <c r="K1906" s="157">
        <f t="shared" si="206"/>
        <v>2859.9929809570031</v>
      </c>
      <c r="L1906" s="157">
        <f t="shared" si="207"/>
        <v>8162.61822907039</v>
      </c>
      <c r="M1906" s="167">
        <f t="shared" si="208"/>
        <v>0</v>
      </c>
      <c r="N1906" s="167">
        <f t="shared" si="209"/>
        <v>0</v>
      </c>
    </row>
    <row r="1907" spans="1:14" ht="15" customHeight="1" x14ac:dyDescent="0.2">
      <c r="A1907" s="152"/>
      <c r="B1907" s="152"/>
      <c r="C1907" s="152"/>
      <c r="D1907" s="152"/>
      <c r="E1907" s="153">
        <f>'2.40-a,b,c,d,e'!E1907</f>
        <v>39546.166666666664</v>
      </c>
      <c r="F1907" s="157">
        <f>'2.40-a,b,c,d,e'!F1907</f>
        <v>108.5</v>
      </c>
      <c r="G1907" s="157">
        <f>'2.40-a,b,c,d,e'!G1907</f>
        <v>-589.99633788999972</v>
      </c>
      <c r="H1907" s="157">
        <f t="shared" si="203"/>
        <v>7572.6218911803899</v>
      </c>
      <c r="I1907" s="157">
        <f t="shared" si="204"/>
        <v>0</v>
      </c>
      <c r="J1907" s="157">
        <f t="shared" si="205"/>
        <v>7572.6218911803899</v>
      </c>
      <c r="K1907" s="157">
        <f t="shared" si="206"/>
        <v>0</v>
      </c>
      <c r="L1907" s="157">
        <f t="shared" si="207"/>
        <v>7572.6218911803899</v>
      </c>
      <c r="M1907" s="167">
        <f t="shared" si="208"/>
        <v>0</v>
      </c>
      <c r="N1907" s="167">
        <f t="shared" si="209"/>
        <v>0</v>
      </c>
    </row>
    <row r="1908" spans="1:14" ht="15" customHeight="1" x14ac:dyDescent="0.2">
      <c r="A1908" s="152"/>
      <c r="B1908" s="152"/>
      <c r="C1908" s="152"/>
      <c r="D1908" s="152"/>
      <c r="E1908" s="153">
        <f>'2.40-a,b,c,d,e'!E1908</f>
        <v>39547.166666666664</v>
      </c>
      <c r="F1908" s="157">
        <f>'2.40-a,b,c,d,e'!F1908</f>
        <v>110.870002746582</v>
      </c>
      <c r="G1908" s="157">
        <f>'2.40-a,b,c,d,e'!G1908</f>
        <v>2370.0027465820031</v>
      </c>
      <c r="H1908" s="157">
        <f t="shared" si="203"/>
        <v>9942.6246377623938</v>
      </c>
      <c r="I1908" s="157">
        <f t="shared" si="204"/>
        <v>0</v>
      </c>
      <c r="J1908" s="157">
        <f t="shared" si="205"/>
        <v>9942.6246377623938</v>
      </c>
      <c r="K1908" s="157">
        <f t="shared" si="206"/>
        <v>1780.0064086920038</v>
      </c>
      <c r="L1908" s="157">
        <f t="shared" si="207"/>
        <v>8162.61822907039</v>
      </c>
      <c r="M1908" s="167">
        <f t="shared" si="208"/>
        <v>0</v>
      </c>
      <c r="N1908" s="167">
        <f t="shared" si="209"/>
        <v>0</v>
      </c>
    </row>
    <row r="1909" spans="1:14" ht="15" customHeight="1" x14ac:dyDescent="0.2">
      <c r="A1909" s="152"/>
      <c r="B1909" s="152"/>
      <c r="C1909" s="152"/>
      <c r="D1909" s="152"/>
      <c r="E1909" s="153">
        <f>'2.40-a,b,c,d,e'!E1909</f>
        <v>39548.166666666664</v>
      </c>
      <c r="F1909" s="157">
        <f>'2.40-a,b,c,d,e'!F1909</f>
        <v>110.11000061035099</v>
      </c>
      <c r="G1909" s="157">
        <f>'2.40-a,b,c,d,e'!G1909</f>
        <v>-760.00213623100876</v>
      </c>
      <c r="H1909" s="157">
        <f t="shared" si="203"/>
        <v>7402.6160928393811</v>
      </c>
      <c r="I1909" s="157">
        <f t="shared" si="204"/>
        <v>0</v>
      </c>
      <c r="J1909" s="157">
        <f t="shared" si="205"/>
        <v>7402.6160928393811</v>
      </c>
      <c r="K1909" s="157">
        <f t="shared" si="206"/>
        <v>0</v>
      </c>
      <c r="L1909" s="157">
        <f t="shared" si="207"/>
        <v>7402.6160928393811</v>
      </c>
      <c r="M1909" s="167">
        <f t="shared" si="208"/>
        <v>0</v>
      </c>
      <c r="N1909" s="167">
        <f t="shared" si="209"/>
        <v>0</v>
      </c>
    </row>
    <row r="1910" spans="1:14" ht="15" customHeight="1" x14ac:dyDescent="0.2">
      <c r="A1910" s="152"/>
      <c r="B1910" s="152"/>
      <c r="C1910" s="152"/>
      <c r="D1910" s="152"/>
      <c r="E1910" s="153">
        <f>'2.40-a,b,c,d,e'!E1910</f>
        <v>39549.166666666664</v>
      </c>
      <c r="F1910" s="157">
        <f>'2.40-a,b,c,d,e'!F1910</f>
        <v>110.139999389648</v>
      </c>
      <c r="G1910" s="157">
        <f>'2.40-a,b,c,d,e'!G1910</f>
        <v>29.998779297002898</v>
      </c>
      <c r="H1910" s="157">
        <f t="shared" si="203"/>
        <v>7432.6148721363843</v>
      </c>
      <c r="I1910" s="157">
        <f t="shared" si="204"/>
        <v>0</v>
      </c>
      <c r="J1910" s="157">
        <f t="shared" si="205"/>
        <v>7432.6148721363843</v>
      </c>
      <c r="K1910" s="157">
        <f t="shared" si="206"/>
        <v>0</v>
      </c>
      <c r="L1910" s="157">
        <f t="shared" si="207"/>
        <v>7432.6148721363843</v>
      </c>
      <c r="M1910" s="167">
        <f t="shared" si="208"/>
        <v>0</v>
      </c>
      <c r="N1910" s="167">
        <f t="shared" si="209"/>
        <v>0</v>
      </c>
    </row>
    <row r="1911" spans="1:14" ht="15" customHeight="1" x14ac:dyDescent="0.2">
      <c r="A1911" s="152"/>
      <c r="B1911" s="152"/>
      <c r="C1911" s="152"/>
      <c r="D1911" s="152"/>
      <c r="E1911" s="153">
        <f>'2.40-a,b,c,d,e'!E1911</f>
        <v>39552.166666666664</v>
      </c>
      <c r="F1911" s="157">
        <f>'2.40-a,b,c,d,e'!F1911</f>
        <v>111.76000213623</v>
      </c>
      <c r="G1911" s="157">
        <f>'2.40-a,b,c,d,e'!G1911</f>
        <v>1620.0027465820028</v>
      </c>
      <c r="H1911" s="157">
        <f t="shared" si="203"/>
        <v>9052.6176187183864</v>
      </c>
      <c r="I1911" s="157">
        <f t="shared" si="204"/>
        <v>0</v>
      </c>
      <c r="J1911" s="157">
        <f t="shared" si="205"/>
        <v>9052.6176187183864</v>
      </c>
      <c r="K1911" s="157">
        <f t="shared" si="206"/>
        <v>889.9993896479964</v>
      </c>
      <c r="L1911" s="157">
        <f t="shared" si="207"/>
        <v>8162.61822907039</v>
      </c>
      <c r="M1911" s="167">
        <f t="shared" si="208"/>
        <v>0</v>
      </c>
      <c r="N1911" s="167">
        <f t="shared" si="209"/>
        <v>0</v>
      </c>
    </row>
    <row r="1912" spans="1:14" ht="15" customHeight="1" x14ac:dyDescent="0.2">
      <c r="A1912" s="152"/>
      <c r="B1912" s="152"/>
      <c r="C1912" s="152"/>
      <c r="D1912" s="152"/>
      <c r="E1912" s="153">
        <f>'2.40-a,b,c,d,e'!E1912</f>
        <v>39553.166666666664</v>
      </c>
      <c r="F1912" s="157">
        <f>'2.40-a,b,c,d,e'!F1912</f>
        <v>113.790000915527</v>
      </c>
      <c r="G1912" s="157">
        <f>'2.40-a,b,c,d,e'!G1912</f>
        <v>2029.9987792970028</v>
      </c>
      <c r="H1912" s="157">
        <f t="shared" si="203"/>
        <v>10192.617008367393</v>
      </c>
      <c r="I1912" s="157">
        <f t="shared" si="204"/>
        <v>0</v>
      </c>
      <c r="J1912" s="157">
        <f t="shared" si="205"/>
        <v>10192.617008367393</v>
      </c>
      <c r="K1912" s="157">
        <f t="shared" si="206"/>
        <v>2029.9987792970032</v>
      </c>
      <c r="L1912" s="157">
        <f t="shared" si="207"/>
        <v>8162.61822907039</v>
      </c>
      <c r="M1912" s="167">
        <f t="shared" si="208"/>
        <v>0</v>
      </c>
      <c r="N1912" s="167">
        <f t="shared" si="209"/>
        <v>0</v>
      </c>
    </row>
    <row r="1913" spans="1:14" ht="15" customHeight="1" x14ac:dyDescent="0.2">
      <c r="A1913" s="152"/>
      <c r="B1913" s="152"/>
      <c r="C1913" s="152"/>
      <c r="D1913" s="152"/>
      <c r="E1913" s="153">
        <f>'2.40-a,b,c,d,e'!E1913</f>
        <v>39554.166666666664</v>
      </c>
      <c r="F1913" s="157">
        <f>'2.40-a,b,c,d,e'!F1913</f>
        <v>114.930000305175</v>
      </c>
      <c r="G1913" s="157">
        <f>'2.40-a,b,c,d,e'!G1913</f>
        <v>1139.9993896479968</v>
      </c>
      <c r="H1913" s="157">
        <f t="shared" si="203"/>
        <v>9302.6176187183864</v>
      </c>
      <c r="I1913" s="157">
        <f t="shared" si="204"/>
        <v>0</v>
      </c>
      <c r="J1913" s="157">
        <f t="shared" si="205"/>
        <v>9302.6176187183864</v>
      </c>
      <c r="K1913" s="157">
        <f t="shared" si="206"/>
        <v>1139.9993896479964</v>
      </c>
      <c r="L1913" s="157">
        <f t="shared" si="207"/>
        <v>8162.61822907039</v>
      </c>
      <c r="M1913" s="167">
        <f t="shared" si="208"/>
        <v>0</v>
      </c>
      <c r="N1913" s="167">
        <f t="shared" si="209"/>
        <v>0</v>
      </c>
    </row>
    <row r="1914" spans="1:14" ht="15" customHeight="1" x14ac:dyDescent="0.2">
      <c r="A1914" s="152"/>
      <c r="B1914" s="152"/>
      <c r="C1914" s="152"/>
      <c r="D1914" s="152"/>
      <c r="E1914" s="153">
        <f>'2.40-a,b,c,d,e'!E1914</f>
        <v>39555.166666666664</v>
      </c>
      <c r="F1914" s="157">
        <f>'2.40-a,b,c,d,e'!F1914</f>
        <v>114.86000061035099</v>
      </c>
      <c r="G1914" s="157">
        <f>'2.40-a,b,c,d,e'!G1914</f>
        <v>-69.999694824005587</v>
      </c>
      <c r="H1914" s="157">
        <f t="shared" si="203"/>
        <v>8092.6185342463841</v>
      </c>
      <c r="I1914" s="157">
        <f t="shared" si="204"/>
        <v>0</v>
      </c>
      <c r="J1914" s="157">
        <f t="shared" si="205"/>
        <v>8092.6185342463841</v>
      </c>
      <c r="K1914" s="157">
        <f t="shared" si="206"/>
        <v>0</v>
      </c>
      <c r="L1914" s="157">
        <f t="shared" si="207"/>
        <v>8092.6185342463841</v>
      </c>
      <c r="M1914" s="167">
        <f t="shared" si="208"/>
        <v>0</v>
      </c>
      <c r="N1914" s="167">
        <f t="shared" si="209"/>
        <v>0</v>
      </c>
    </row>
    <row r="1915" spans="1:14" ht="15" customHeight="1" x14ac:dyDescent="0.2">
      <c r="A1915" s="152"/>
      <c r="B1915" s="152"/>
      <c r="C1915" s="152"/>
      <c r="D1915" s="152"/>
      <c r="E1915" s="153">
        <f>'2.40-a,b,c,d,e'!E1915</f>
        <v>39556.166666666664</v>
      </c>
      <c r="F1915" s="157">
        <f>'2.40-a,b,c,d,e'!F1915</f>
        <v>116.69000244140599</v>
      </c>
      <c r="G1915" s="157">
        <f>'2.40-a,b,c,d,e'!G1915</f>
        <v>1830.0018310550001</v>
      </c>
      <c r="H1915" s="157">
        <f t="shared" si="203"/>
        <v>9922.6203653013836</v>
      </c>
      <c r="I1915" s="157">
        <f t="shared" si="204"/>
        <v>0</v>
      </c>
      <c r="J1915" s="157">
        <f t="shared" si="205"/>
        <v>9922.6203653013836</v>
      </c>
      <c r="K1915" s="157">
        <f t="shared" si="206"/>
        <v>1760.0021362309935</v>
      </c>
      <c r="L1915" s="157">
        <f t="shared" si="207"/>
        <v>8162.61822907039</v>
      </c>
      <c r="M1915" s="167">
        <f t="shared" si="208"/>
        <v>0</v>
      </c>
      <c r="N1915" s="167">
        <f t="shared" si="209"/>
        <v>0</v>
      </c>
    </row>
    <row r="1916" spans="1:14" ht="15" customHeight="1" x14ac:dyDescent="0.2">
      <c r="A1916" s="152"/>
      <c r="B1916" s="152"/>
      <c r="C1916" s="152"/>
      <c r="D1916" s="152"/>
      <c r="E1916" s="153">
        <f>'2.40-a,b,c,d,e'!E1916</f>
        <v>39559.166666666664</v>
      </c>
      <c r="F1916" s="157">
        <f>'2.40-a,b,c,d,e'!F1916</f>
        <v>117.480003356933</v>
      </c>
      <c r="G1916" s="157">
        <f>'2.40-a,b,c,d,e'!G1916</f>
        <v>790.00091552700269</v>
      </c>
      <c r="H1916" s="157">
        <f t="shared" si="203"/>
        <v>8952.6191445973927</v>
      </c>
      <c r="I1916" s="157">
        <f t="shared" si="204"/>
        <v>0</v>
      </c>
      <c r="J1916" s="157">
        <f t="shared" si="205"/>
        <v>8952.6191445973927</v>
      </c>
      <c r="K1916" s="157">
        <f t="shared" si="206"/>
        <v>790.00091552700269</v>
      </c>
      <c r="L1916" s="157">
        <f t="shared" si="207"/>
        <v>8162.61822907039</v>
      </c>
      <c r="M1916" s="167">
        <f t="shared" si="208"/>
        <v>0</v>
      </c>
      <c r="N1916" s="167">
        <f t="shared" si="209"/>
        <v>0</v>
      </c>
    </row>
    <row r="1917" spans="1:14" ht="15" customHeight="1" x14ac:dyDescent="0.2">
      <c r="A1917" s="152"/>
      <c r="B1917" s="152"/>
      <c r="C1917" s="152"/>
      <c r="D1917" s="152"/>
      <c r="E1917" s="153">
        <f>'2.40-a,b,c,d,e'!E1917</f>
        <v>39560.166666666664</v>
      </c>
      <c r="F1917" s="157">
        <f>'2.40-a,b,c,d,e'!F1917</f>
        <v>119.370002746582</v>
      </c>
      <c r="G1917" s="157">
        <f>'2.40-a,b,c,d,e'!G1917</f>
        <v>1889.9993896490059</v>
      </c>
      <c r="H1917" s="157">
        <f t="shared" si="203"/>
        <v>10052.617618719396</v>
      </c>
      <c r="I1917" s="157">
        <f t="shared" si="204"/>
        <v>0</v>
      </c>
      <c r="J1917" s="157">
        <f t="shared" si="205"/>
        <v>10052.617618719396</v>
      </c>
      <c r="K1917" s="157">
        <f t="shared" si="206"/>
        <v>1889.9993896490059</v>
      </c>
      <c r="L1917" s="157">
        <f t="shared" si="207"/>
        <v>8162.61822907039</v>
      </c>
      <c r="M1917" s="167">
        <f t="shared" si="208"/>
        <v>0</v>
      </c>
      <c r="N1917" s="167">
        <f t="shared" si="209"/>
        <v>0</v>
      </c>
    </row>
    <row r="1918" spans="1:14" ht="15" customHeight="1" x14ac:dyDescent="0.2">
      <c r="A1918" s="152"/>
      <c r="B1918" s="152"/>
      <c r="C1918" s="152"/>
      <c r="D1918" s="152"/>
      <c r="E1918" s="153">
        <f>'2.40-a,b,c,d,e'!E1918</f>
        <v>39561.166666666664</v>
      </c>
      <c r="F1918" s="157">
        <f>'2.40-a,b,c,d,e'!F1918</f>
        <v>118.300003051757</v>
      </c>
      <c r="G1918" s="157">
        <f>'2.40-a,b,c,d,e'!G1918</f>
        <v>-1069.9996948250005</v>
      </c>
      <c r="H1918" s="157">
        <f t="shared" si="203"/>
        <v>7092.61853424539</v>
      </c>
      <c r="I1918" s="157">
        <f t="shared" si="204"/>
        <v>0</v>
      </c>
      <c r="J1918" s="157">
        <f t="shared" si="205"/>
        <v>7092.61853424539</v>
      </c>
      <c r="K1918" s="157">
        <f t="shared" si="206"/>
        <v>0</v>
      </c>
      <c r="L1918" s="157">
        <f t="shared" si="207"/>
        <v>7092.61853424539</v>
      </c>
      <c r="M1918" s="167">
        <f t="shared" si="208"/>
        <v>0</v>
      </c>
      <c r="N1918" s="167">
        <f t="shared" si="209"/>
        <v>0</v>
      </c>
    </row>
    <row r="1919" spans="1:14" ht="15" customHeight="1" x14ac:dyDescent="0.2">
      <c r="A1919" s="152"/>
      <c r="B1919" s="152"/>
      <c r="C1919" s="152"/>
      <c r="D1919" s="152"/>
      <c r="E1919" s="153">
        <f>'2.40-a,b,c,d,e'!E1919</f>
        <v>39562.166666666664</v>
      </c>
      <c r="F1919" s="157">
        <f>'2.40-a,b,c,d,e'!F1919</f>
        <v>116.059997558593</v>
      </c>
      <c r="G1919" s="157">
        <f>'2.40-a,b,c,d,e'!G1919</f>
        <v>-2240.0054931640057</v>
      </c>
      <c r="H1919" s="157">
        <f t="shared" si="203"/>
        <v>4852.6130410813839</v>
      </c>
      <c r="I1919" s="157">
        <f t="shared" si="204"/>
        <v>3310.0051879890061</v>
      </c>
      <c r="J1919" s="157">
        <f t="shared" si="205"/>
        <v>8162.61822907039</v>
      </c>
      <c r="K1919" s="157">
        <f t="shared" si="206"/>
        <v>0</v>
      </c>
      <c r="L1919" s="157">
        <f t="shared" si="207"/>
        <v>8162.61822907039</v>
      </c>
      <c r="M1919" s="167">
        <f t="shared" si="208"/>
        <v>1</v>
      </c>
      <c r="N1919" s="167">
        <f t="shared" si="209"/>
        <v>0</v>
      </c>
    </row>
    <row r="1920" spans="1:14" ht="15" customHeight="1" x14ac:dyDescent="0.2">
      <c r="A1920" s="152"/>
      <c r="B1920" s="152"/>
      <c r="C1920" s="152"/>
      <c r="D1920" s="152"/>
      <c r="E1920" s="153">
        <f>'2.40-a,b,c,d,e'!E1920</f>
        <v>39563.166666666664</v>
      </c>
      <c r="F1920" s="157">
        <f>'2.40-a,b,c,d,e'!F1920</f>
        <v>118.51999664306599</v>
      </c>
      <c r="G1920" s="157">
        <f>'2.40-a,b,c,d,e'!G1920</f>
        <v>2459.9990844729973</v>
      </c>
      <c r="H1920" s="157">
        <f t="shared" si="203"/>
        <v>10622.617313543387</v>
      </c>
      <c r="I1920" s="157">
        <f t="shared" si="204"/>
        <v>0</v>
      </c>
      <c r="J1920" s="157">
        <f t="shared" si="205"/>
        <v>10622.617313543387</v>
      </c>
      <c r="K1920" s="157">
        <f t="shared" si="206"/>
        <v>2459.9990844729973</v>
      </c>
      <c r="L1920" s="157">
        <f t="shared" si="207"/>
        <v>8162.61822907039</v>
      </c>
      <c r="M1920" s="167">
        <f t="shared" si="208"/>
        <v>0</v>
      </c>
      <c r="N1920" s="167">
        <f t="shared" si="209"/>
        <v>0</v>
      </c>
    </row>
    <row r="1921" spans="1:14" ht="15" customHeight="1" x14ac:dyDescent="0.2">
      <c r="A1921" s="152"/>
      <c r="B1921" s="152"/>
      <c r="C1921" s="152"/>
      <c r="D1921" s="152"/>
      <c r="E1921" s="153">
        <f>'2.40-a,b,c,d,e'!E1921</f>
        <v>39566.166666666664</v>
      </c>
      <c r="F1921" s="157">
        <f>'2.40-a,b,c,d,e'!F1921</f>
        <v>118.75</v>
      </c>
      <c r="G1921" s="157">
        <f>'2.40-a,b,c,d,e'!G1921</f>
        <v>230.00335693400586</v>
      </c>
      <c r="H1921" s="157">
        <f t="shared" si="203"/>
        <v>8392.6215860043958</v>
      </c>
      <c r="I1921" s="157">
        <f t="shared" si="204"/>
        <v>0</v>
      </c>
      <c r="J1921" s="157">
        <f t="shared" si="205"/>
        <v>8392.6215860043958</v>
      </c>
      <c r="K1921" s="157">
        <f t="shared" si="206"/>
        <v>230.00335693400575</v>
      </c>
      <c r="L1921" s="157">
        <f t="shared" si="207"/>
        <v>8162.61822907039</v>
      </c>
      <c r="M1921" s="167">
        <f t="shared" si="208"/>
        <v>0</v>
      </c>
      <c r="N1921" s="167">
        <f t="shared" si="209"/>
        <v>0</v>
      </c>
    </row>
    <row r="1922" spans="1:14" ht="15" customHeight="1" x14ac:dyDescent="0.2">
      <c r="A1922" s="152"/>
      <c r="B1922" s="152"/>
      <c r="C1922" s="152"/>
      <c r="D1922" s="152"/>
      <c r="E1922" s="153">
        <f>'2.40-a,b,c,d,e'!E1922</f>
        <v>39567.166666666664</v>
      </c>
      <c r="F1922" s="157">
        <f>'2.40-a,b,c,d,e'!F1922</f>
        <v>115.629997253417</v>
      </c>
      <c r="G1922" s="157">
        <f>'2.40-a,b,c,d,e'!G1922</f>
        <v>-3120.0027465829976</v>
      </c>
      <c r="H1922" s="157">
        <f t="shared" si="203"/>
        <v>5042.615482487392</v>
      </c>
      <c r="I1922" s="157">
        <f t="shared" si="204"/>
        <v>3120.002746582998</v>
      </c>
      <c r="J1922" s="157">
        <f t="shared" si="205"/>
        <v>8162.61822907039</v>
      </c>
      <c r="K1922" s="157">
        <f t="shared" si="206"/>
        <v>0</v>
      </c>
      <c r="L1922" s="157">
        <f t="shared" si="207"/>
        <v>8162.61822907039</v>
      </c>
      <c r="M1922" s="167">
        <f t="shared" si="208"/>
        <v>1</v>
      </c>
      <c r="N1922" s="167">
        <f t="shared" si="209"/>
        <v>0</v>
      </c>
    </row>
    <row r="1923" spans="1:14" ht="15" customHeight="1" x14ac:dyDescent="0.2">
      <c r="A1923" s="152"/>
      <c r="B1923" s="152"/>
      <c r="C1923" s="152"/>
      <c r="D1923" s="152"/>
      <c r="E1923" s="153">
        <f>'2.40-a,b,c,d,e'!E1923</f>
        <v>39568.166666666664</v>
      </c>
      <c r="F1923" s="157">
        <f>'2.40-a,b,c,d,e'!F1923</f>
        <v>113.459999084472</v>
      </c>
      <c r="G1923" s="157">
        <f>'2.40-a,b,c,d,e'!G1923</f>
        <v>-2169.9981689449996</v>
      </c>
      <c r="H1923" s="157">
        <f t="shared" si="203"/>
        <v>5992.6200601253904</v>
      </c>
      <c r="I1923" s="157">
        <f t="shared" si="204"/>
        <v>2169.9981689449996</v>
      </c>
      <c r="J1923" s="157">
        <f t="shared" si="205"/>
        <v>8162.61822907039</v>
      </c>
      <c r="K1923" s="157">
        <f t="shared" si="206"/>
        <v>0</v>
      </c>
      <c r="L1923" s="157">
        <f t="shared" si="207"/>
        <v>8162.61822907039</v>
      </c>
      <c r="M1923" s="167">
        <f t="shared" si="208"/>
        <v>1</v>
      </c>
      <c r="N1923" s="167">
        <f t="shared" si="209"/>
        <v>0</v>
      </c>
    </row>
    <row r="1924" spans="1:14" ht="15" customHeight="1" x14ac:dyDescent="0.2">
      <c r="A1924" s="152"/>
      <c r="B1924" s="152"/>
      <c r="C1924" s="152"/>
      <c r="D1924" s="152"/>
      <c r="E1924" s="153">
        <f>'2.40-a,b,c,d,e'!E1924</f>
        <v>39569.166666666664</v>
      </c>
      <c r="F1924" s="157">
        <f>'2.40-a,b,c,d,e'!F1924</f>
        <v>112.51999664306599</v>
      </c>
      <c r="G1924" s="157">
        <f>'2.40-a,b,c,d,e'!G1924</f>
        <v>-940.00244140600842</v>
      </c>
      <c r="H1924" s="157">
        <f t="shared" ref="H1924:H1987" si="210">L1923+G1924</f>
        <v>7222.615787664382</v>
      </c>
      <c r="I1924" s="157">
        <f t="shared" ref="I1924:I1987" si="211">IF(H1924&lt;$B$13,$B$14-H1924,0)</f>
        <v>0</v>
      </c>
      <c r="J1924" s="157">
        <f t="shared" ref="J1924:J1987" si="212">H1924+I1924</f>
        <v>7222.615787664382</v>
      </c>
      <c r="K1924" s="157">
        <f t="shared" ref="K1924:K1987" si="213">MAX(J1924-$B$14,0)</f>
        <v>0</v>
      </c>
      <c r="L1924" s="157">
        <f t="shared" ref="L1924:L1987" si="214">J1924-K1924</f>
        <v>7222.615787664382</v>
      </c>
      <c r="M1924" s="167">
        <f t="shared" ref="M1924:M1987" si="215">IF(I1924&gt;0,1,0)</f>
        <v>0</v>
      </c>
      <c r="N1924" s="167">
        <f t="shared" ref="N1924:N1987" si="216">IF(H1924&lt;0,1,0)</f>
        <v>0</v>
      </c>
    </row>
    <row r="1925" spans="1:14" ht="15" customHeight="1" x14ac:dyDescent="0.2">
      <c r="A1925" s="152"/>
      <c r="B1925" s="152"/>
      <c r="C1925" s="152"/>
      <c r="D1925" s="152"/>
      <c r="E1925" s="153">
        <f>'2.40-a,b,c,d,e'!E1925</f>
        <v>39570.166666666664</v>
      </c>
      <c r="F1925" s="157">
        <f>'2.40-a,b,c,d,e'!F1925</f>
        <v>116.31999969482401</v>
      </c>
      <c r="G1925" s="157">
        <f>'2.40-a,b,c,d,e'!G1925</f>
        <v>3800.0030517580117</v>
      </c>
      <c r="H1925" s="157">
        <f t="shared" si="210"/>
        <v>11022.618839422394</v>
      </c>
      <c r="I1925" s="157">
        <f t="shared" si="211"/>
        <v>0</v>
      </c>
      <c r="J1925" s="157">
        <f t="shared" si="212"/>
        <v>11022.618839422394</v>
      </c>
      <c r="K1925" s="157">
        <f t="shared" si="213"/>
        <v>2860.0006103520036</v>
      </c>
      <c r="L1925" s="157">
        <f t="shared" si="214"/>
        <v>8162.61822907039</v>
      </c>
      <c r="M1925" s="167">
        <f t="shared" si="215"/>
        <v>0</v>
      </c>
      <c r="N1925" s="167">
        <f t="shared" si="216"/>
        <v>0</v>
      </c>
    </row>
    <row r="1926" spans="1:14" ht="15" customHeight="1" x14ac:dyDescent="0.2">
      <c r="A1926" s="152"/>
      <c r="B1926" s="152"/>
      <c r="C1926" s="152"/>
      <c r="D1926" s="152"/>
      <c r="E1926" s="153">
        <f>'2.40-a,b,c,d,e'!E1926</f>
        <v>39573.166666666664</v>
      </c>
      <c r="F1926" s="157">
        <f>'2.40-a,b,c,d,e'!F1926</f>
        <v>119.970001220703</v>
      </c>
      <c r="G1926" s="157">
        <f>'2.40-a,b,c,d,e'!G1926</f>
        <v>3650.0015258789917</v>
      </c>
      <c r="H1926" s="157">
        <f t="shared" si="210"/>
        <v>11812.619754949381</v>
      </c>
      <c r="I1926" s="157">
        <f t="shared" si="211"/>
        <v>0</v>
      </c>
      <c r="J1926" s="157">
        <f t="shared" si="212"/>
        <v>11812.619754949381</v>
      </c>
      <c r="K1926" s="157">
        <f t="shared" si="213"/>
        <v>3650.0015258789908</v>
      </c>
      <c r="L1926" s="157">
        <f t="shared" si="214"/>
        <v>8162.61822907039</v>
      </c>
      <c r="M1926" s="167">
        <f t="shared" si="215"/>
        <v>0</v>
      </c>
      <c r="N1926" s="167">
        <f t="shared" si="216"/>
        <v>0</v>
      </c>
    </row>
    <row r="1927" spans="1:14" ht="15" customHeight="1" x14ac:dyDescent="0.2">
      <c r="A1927" s="152"/>
      <c r="B1927" s="152"/>
      <c r="C1927" s="152"/>
      <c r="D1927" s="152"/>
      <c r="E1927" s="153">
        <f>'2.40-a,b,c,d,e'!E1927</f>
        <v>39574.166666666664</v>
      </c>
      <c r="F1927" s="157">
        <f>'2.40-a,b,c,d,e'!F1927</f>
        <v>121.83999633789</v>
      </c>
      <c r="G1927" s="157">
        <f>'2.40-a,b,c,d,e'!G1927</f>
        <v>1869.9951171870025</v>
      </c>
      <c r="H1927" s="157">
        <f t="shared" si="210"/>
        <v>10032.613346257393</v>
      </c>
      <c r="I1927" s="157">
        <f t="shared" si="211"/>
        <v>0</v>
      </c>
      <c r="J1927" s="157">
        <f t="shared" si="212"/>
        <v>10032.613346257393</v>
      </c>
      <c r="K1927" s="157">
        <f t="shared" si="213"/>
        <v>1869.9951171870025</v>
      </c>
      <c r="L1927" s="157">
        <f t="shared" si="214"/>
        <v>8162.61822907039</v>
      </c>
      <c r="M1927" s="167">
        <f t="shared" si="215"/>
        <v>0</v>
      </c>
      <c r="N1927" s="167">
        <f t="shared" si="216"/>
        <v>0</v>
      </c>
    </row>
    <row r="1928" spans="1:14" ht="15" customHeight="1" x14ac:dyDescent="0.2">
      <c r="A1928" s="152"/>
      <c r="B1928" s="152"/>
      <c r="C1928" s="152"/>
      <c r="D1928" s="152"/>
      <c r="E1928" s="153">
        <f>'2.40-a,b,c,d,e'!E1928</f>
        <v>39575.166666666664</v>
      </c>
      <c r="F1928" s="157">
        <f>'2.40-a,b,c,d,e'!F1928</f>
        <v>123.52999877929599</v>
      </c>
      <c r="G1928" s="157">
        <f>'2.40-a,b,c,d,e'!G1928</f>
        <v>1690.0024414059942</v>
      </c>
      <c r="H1928" s="157">
        <f t="shared" si="210"/>
        <v>9852.6206704763845</v>
      </c>
      <c r="I1928" s="157">
        <f t="shared" si="211"/>
        <v>0</v>
      </c>
      <c r="J1928" s="157">
        <f t="shared" si="212"/>
        <v>9852.6206704763845</v>
      </c>
      <c r="K1928" s="157">
        <f t="shared" si="213"/>
        <v>1690.0024414059944</v>
      </c>
      <c r="L1928" s="157">
        <f t="shared" si="214"/>
        <v>8162.61822907039</v>
      </c>
      <c r="M1928" s="167">
        <f t="shared" si="215"/>
        <v>0</v>
      </c>
      <c r="N1928" s="167">
        <f t="shared" si="216"/>
        <v>0</v>
      </c>
    </row>
    <row r="1929" spans="1:14" ht="15" customHeight="1" x14ac:dyDescent="0.2">
      <c r="A1929" s="152"/>
      <c r="B1929" s="152"/>
      <c r="C1929" s="152"/>
      <c r="D1929" s="152"/>
      <c r="E1929" s="153">
        <f>'2.40-a,b,c,d,e'!E1929</f>
        <v>39576.166666666664</v>
      </c>
      <c r="F1929" s="157">
        <f>'2.40-a,b,c,d,e'!F1929</f>
        <v>123.69000244140599</v>
      </c>
      <c r="G1929" s="157">
        <f>'2.40-a,b,c,d,e'!G1929</f>
        <v>160.00366211000028</v>
      </c>
      <c r="H1929" s="157">
        <f t="shared" si="210"/>
        <v>8322.6218911803899</v>
      </c>
      <c r="I1929" s="157">
        <f t="shared" si="211"/>
        <v>0</v>
      </c>
      <c r="J1929" s="157">
        <f t="shared" si="212"/>
        <v>8322.6218911803899</v>
      </c>
      <c r="K1929" s="157">
        <f t="shared" si="213"/>
        <v>160.00366210999982</v>
      </c>
      <c r="L1929" s="157">
        <f t="shared" si="214"/>
        <v>8162.61822907039</v>
      </c>
      <c r="M1929" s="167">
        <f t="shared" si="215"/>
        <v>0</v>
      </c>
      <c r="N1929" s="167">
        <f t="shared" si="216"/>
        <v>0</v>
      </c>
    </row>
    <row r="1930" spans="1:14" ht="15" customHeight="1" x14ac:dyDescent="0.2">
      <c r="A1930" s="152"/>
      <c r="B1930" s="152"/>
      <c r="C1930" s="152"/>
      <c r="D1930" s="152"/>
      <c r="E1930" s="153">
        <f>'2.40-a,b,c,d,e'!E1930</f>
        <v>39577.166666666664</v>
      </c>
      <c r="F1930" s="157">
        <f>'2.40-a,b,c,d,e'!F1930</f>
        <v>125.959999084472</v>
      </c>
      <c r="G1930" s="157">
        <f>'2.40-a,b,c,d,e'!G1930</f>
        <v>2269.9966430660083</v>
      </c>
      <c r="H1930" s="157">
        <f t="shared" si="210"/>
        <v>10432.614872136399</v>
      </c>
      <c r="I1930" s="157">
        <f t="shared" si="211"/>
        <v>0</v>
      </c>
      <c r="J1930" s="157">
        <f t="shared" si="212"/>
        <v>10432.614872136399</v>
      </c>
      <c r="K1930" s="157">
        <f t="shared" si="213"/>
        <v>2269.9966430660088</v>
      </c>
      <c r="L1930" s="157">
        <f t="shared" si="214"/>
        <v>8162.61822907039</v>
      </c>
      <c r="M1930" s="167">
        <f t="shared" si="215"/>
        <v>0</v>
      </c>
      <c r="N1930" s="167">
        <f t="shared" si="216"/>
        <v>0</v>
      </c>
    </row>
    <row r="1931" spans="1:14" ht="15" customHeight="1" x14ac:dyDescent="0.2">
      <c r="A1931" s="152"/>
      <c r="B1931" s="152"/>
      <c r="C1931" s="152"/>
      <c r="D1931" s="152"/>
      <c r="E1931" s="153">
        <f>'2.40-a,b,c,d,e'!E1931</f>
        <v>39580.166666666664</v>
      </c>
      <c r="F1931" s="157">
        <f>'2.40-a,b,c,d,e'!F1931</f>
        <v>124.230003356933</v>
      </c>
      <c r="G1931" s="157">
        <f>'2.40-a,b,c,d,e'!G1931</f>
        <v>-1729.9957275390057</v>
      </c>
      <c r="H1931" s="157">
        <f t="shared" si="210"/>
        <v>6432.6225015313848</v>
      </c>
      <c r="I1931" s="157">
        <f t="shared" si="211"/>
        <v>0</v>
      </c>
      <c r="J1931" s="157">
        <f t="shared" si="212"/>
        <v>6432.6225015313848</v>
      </c>
      <c r="K1931" s="157">
        <f t="shared" si="213"/>
        <v>0</v>
      </c>
      <c r="L1931" s="157">
        <f t="shared" si="214"/>
        <v>6432.6225015313848</v>
      </c>
      <c r="M1931" s="167">
        <f t="shared" si="215"/>
        <v>0</v>
      </c>
      <c r="N1931" s="167">
        <f t="shared" si="216"/>
        <v>0</v>
      </c>
    </row>
    <row r="1932" spans="1:14" ht="15" customHeight="1" x14ac:dyDescent="0.2">
      <c r="A1932" s="152"/>
      <c r="B1932" s="152"/>
      <c r="C1932" s="152"/>
      <c r="D1932" s="152"/>
      <c r="E1932" s="153">
        <f>'2.40-a,b,c,d,e'!E1932</f>
        <v>39581.166666666664</v>
      </c>
      <c r="F1932" s="157">
        <f>'2.40-a,b,c,d,e'!F1932</f>
        <v>125.800003051757</v>
      </c>
      <c r="G1932" s="157">
        <f>'2.40-a,b,c,d,e'!G1932</f>
        <v>1569.9996948240055</v>
      </c>
      <c r="H1932" s="157">
        <f t="shared" si="210"/>
        <v>8002.6221963553908</v>
      </c>
      <c r="I1932" s="157">
        <f t="shared" si="211"/>
        <v>0</v>
      </c>
      <c r="J1932" s="157">
        <f t="shared" si="212"/>
        <v>8002.6221963553908</v>
      </c>
      <c r="K1932" s="157">
        <f t="shared" si="213"/>
        <v>0</v>
      </c>
      <c r="L1932" s="157">
        <f t="shared" si="214"/>
        <v>8002.6221963553908</v>
      </c>
      <c r="M1932" s="167">
        <f t="shared" si="215"/>
        <v>0</v>
      </c>
      <c r="N1932" s="167">
        <f t="shared" si="216"/>
        <v>0</v>
      </c>
    </row>
    <row r="1933" spans="1:14" ht="15" customHeight="1" x14ac:dyDescent="0.2">
      <c r="A1933" s="152"/>
      <c r="B1933" s="152"/>
      <c r="C1933" s="152"/>
      <c r="D1933" s="152"/>
      <c r="E1933" s="153">
        <f>'2.40-a,b,c,d,e'!E1933</f>
        <v>39582.166666666664</v>
      </c>
      <c r="F1933" s="157">
        <f>'2.40-a,b,c,d,e'!F1933</f>
        <v>124.220001220703</v>
      </c>
      <c r="G1933" s="157">
        <f>'2.40-a,b,c,d,e'!G1933</f>
        <v>-1580.0018310540054</v>
      </c>
      <c r="H1933" s="157">
        <f t="shared" si="210"/>
        <v>6422.6203653013854</v>
      </c>
      <c r="I1933" s="157">
        <f t="shared" si="211"/>
        <v>0</v>
      </c>
      <c r="J1933" s="157">
        <f t="shared" si="212"/>
        <v>6422.6203653013854</v>
      </c>
      <c r="K1933" s="157">
        <f t="shared" si="213"/>
        <v>0</v>
      </c>
      <c r="L1933" s="157">
        <f t="shared" si="214"/>
        <v>6422.6203653013854</v>
      </c>
      <c r="M1933" s="167">
        <f t="shared" si="215"/>
        <v>0</v>
      </c>
      <c r="N1933" s="167">
        <f t="shared" si="216"/>
        <v>0</v>
      </c>
    </row>
    <row r="1934" spans="1:14" ht="15" customHeight="1" x14ac:dyDescent="0.2">
      <c r="A1934" s="152"/>
      <c r="B1934" s="152"/>
      <c r="C1934" s="152"/>
      <c r="D1934" s="152"/>
      <c r="E1934" s="153">
        <f>'2.40-a,b,c,d,e'!E1934</f>
        <v>39583.166666666664</v>
      </c>
      <c r="F1934" s="157">
        <f>'2.40-a,b,c,d,e'!F1934</f>
        <v>124.120002746582</v>
      </c>
      <c r="G1934" s="157">
        <f>'2.40-a,b,c,d,e'!G1934</f>
        <v>-99.998474120994274</v>
      </c>
      <c r="H1934" s="157">
        <f t="shared" si="210"/>
        <v>6322.6218911803908</v>
      </c>
      <c r="I1934" s="157">
        <f t="shared" si="211"/>
        <v>0</v>
      </c>
      <c r="J1934" s="157">
        <f t="shared" si="212"/>
        <v>6322.6218911803908</v>
      </c>
      <c r="K1934" s="157">
        <f t="shared" si="213"/>
        <v>0</v>
      </c>
      <c r="L1934" s="157">
        <f t="shared" si="214"/>
        <v>6322.6218911803908</v>
      </c>
      <c r="M1934" s="167">
        <f t="shared" si="215"/>
        <v>0</v>
      </c>
      <c r="N1934" s="167">
        <f t="shared" si="216"/>
        <v>0</v>
      </c>
    </row>
    <row r="1935" spans="1:14" ht="15" customHeight="1" x14ac:dyDescent="0.2">
      <c r="A1935" s="152"/>
      <c r="B1935" s="152"/>
      <c r="C1935" s="152"/>
      <c r="D1935" s="152"/>
      <c r="E1935" s="153">
        <f>'2.40-a,b,c,d,e'!E1935</f>
        <v>39584.166666666664</v>
      </c>
      <c r="F1935" s="157">
        <f>'2.40-a,b,c,d,e'!F1935</f>
        <v>126.290000915527</v>
      </c>
      <c r="G1935" s="157">
        <f>'2.40-a,b,c,d,e'!G1935</f>
        <v>2169.9981689449996</v>
      </c>
      <c r="H1935" s="157">
        <f t="shared" si="210"/>
        <v>8492.6200601253913</v>
      </c>
      <c r="I1935" s="157">
        <f t="shared" si="211"/>
        <v>0</v>
      </c>
      <c r="J1935" s="157">
        <f t="shared" si="212"/>
        <v>8492.6200601253913</v>
      </c>
      <c r="K1935" s="157">
        <f t="shared" si="213"/>
        <v>330.00183105500128</v>
      </c>
      <c r="L1935" s="157">
        <f t="shared" si="214"/>
        <v>8162.61822907039</v>
      </c>
      <c r="M1935" s="167">
        <f t="shared" si="215"/>
        <v>0</v>
      </c>
      <c r="N1935" s="167">
        <f t="shared" si="216"/>
        <v>0</v>
      </c>
    </row>
    <row r="1936" spans="1:14" ht="15" customHeight="1" x14ac:dyDescent="0.2">
      <c r="A1936" s="152"/>
      <c r="B1936" s="152"/>
      <c r="C1936" s="152"/>
      <c r="D1936" s="152"/>
      <c r="E1936" s="153">
        <f>'2.40-a,b,c,d,e'!E1936</f>
        <v>39587.166666666664</v>
      </c>
      <c r="F1936" s="157">
        <f>'2.40-a,b,c,d,e'!F1936</f>
        <v>127.050003051757</v>
      </c>
      <c r="G1936" s="157">
        <f>'2.40-a,b,c,d,e'!G1936</f>
        <v>760.00213622999979</v>
      </c>
      <c r="H1936" s="157">
        <f t="shared" si="210"/>
        <v>8922.6203653003904</v>
      </c>
      <c r="I1936" s="157">
        <f t="shared" si="211"/>
        <v>0</v>
      </c>
      <c r="J1936" s="157">
        <f t="shared" si="212"/>
        <v>8922.6203653003904</v>
      </c>
      <c r="K1936" s="157">
        <f t="shared" si="213"/>
        <v>760.00213623000036</v>
      </c>
      <c r="L1936" s="157">
        <f t="shared" si="214"/>
        <v>8162.61822907039</v>
      </c>
      <c r="M1936" s="167">
        <f t="shared" si="215"/>
        <v>0</v>
      </c>
      <c r="N1936" s="167">
        <f t="shared" si="216"/>
        <v>0</v>
      </c>
    </row>
    <row r="1937" spans="1:14" ht="15" customHeight="1" x14ac:dyDescent="0.2">
      <c r="A1937" s="152"/>
      <c r="B1937" s="152"/>
      <c r="C1937" s="152"/>
      <c r="D1937" s="152"/>
      <c r="E1937" s="153">
        <f>'2.40-a,b,c,d,e'!E1937</f>
        <v>39588.166666666664</v>
      </c>
      <c r="F1937" s="157">
        <f>'2.40-a,b,c,d,e'!F1937</f>
        <v>129.07000732421801</v>
      </c>
      <c r="G1937" s="157">
        <f>'2.40-a,b,c,d,e'!G1937</f>
        <v>2020.0042724610084</v>
      </c>
      <c r="H1937" s="157">
        <f t="shared" si="210"/>
        <v>10182.622501531398</v>
      </c>
      <c r="I1937" s="157">
        <f t="shared" si="211"/>
        <v>0</v>
      </c>
      <c r="J1937" s="157">
        <f t="shared" si="212"/>
        <v>10182.622501531398</v>
      </c>
      <c r="K1937" s="157">
        <f t="shared" si="213"/>
        <v>2020.0042724610075</v>
      </c>
      <c r="L1937" s="157">
        <f t="shared" si="214"/>
        <v>8162.61822907039</v>
      </c>
      <c r="M1937" s="167">
        <f t="shared" si="215"/>
        <v>0</v>
      </c>
      <c r="N1937" s="167">
        <f t="shared" si="216"/>
        <v>0</v>
      </c>
    </row>
    <row r="1938" spans="1:14" ht="15" customHeight="1" x14ac:dyDescent="0.2">
      <c r="A1938" s="152"/>
      <c r="B1938" s="152"/>
      <c r="C1938" s="152"/>
      <c r="D1938" s="152"/>
      <c r="E1938" s="153">
        <f>'2.40-a,b,c,d,e'!E1938</f>
        <v>39589.166666666664</v>
      </c>
      <c r="F1938" s="157">
        <f>'2.40-a,b,c,d,e'!F1938</f>
        <v>133.169998168945</v>
      </c>
      <c r="G1938" s="157">
        <f>'2.40-a,b,c,d,e'!G1938</f>
        <v>4099.9908447269891</v>
      </c>
      <c r="H1938" s="157">
        <f t="shared" si="210"/>
        <v>12262.609073797379</v>
      </c>
      <c r="I1938" s="157">
        <f t="shared" si="211"/>
        <v>0</v>
      </c>
      <c r="J1938" s="157">
        <f t="shared" si="212"/>
        <v>12262.609073797379</v>
      </c>
      <c r="K1938" s="157">
        <f t="shared" si="213"/>
        <v>4099.9908447269891</v>
      </c>
      <c r="L1938" s="157">
        <f t="shared" si="214"/>
        <v>8162.61822907039</v>
      </c>
      <c r="M1938" s="167">
        <f t="shared" si="215"/>
        <v>0</v>
      </c>
      <c r="N1938" s="167">
        <f t="shared" si="216"/>
        <v>0</v>
      </c>
    </row>
    <row r="1939" spans="1:14" ht="15" customHeight="1" x14ac:dyDescent="0.2">
      <c r="A1939" s="152"/>
      <c r="B1939" s="152"/>
      <c r="C1939" s="152"/>
      <c r="D1939" s="152"/>
      <c r="E1939" s="153">
        <f>'2.40-a,b,c,d,e'!E1939</f>
        <v>39590.166666666664</v>
      </c>
      <c r="F1939" s="157">
        <f>'2.40-a,b,c,d,e'!F1939</f>
        <v>130.80999755859301</v>
      </c>
      <c r="G1939" s="157">
        <f>'2.40-a,b,c,d,e'!G1939</f>
        <v>-2360.0006103519891</v>
      </c>
      <c r="H1939" s="157">
        <f t="shared" si="210"/>
        <v>5802.617618718401</v>
      </c>
      <c r="I1939" s="157">
        <f t="shared" si="211"/>
        <v>2360.0006103519891</v>
      </c>
      <c r="J1939" s="157">
        <f t="shared" si="212"/>
        <v>8162.61822907039</v>
      </c>
      <c r="K1939" s="157">
        <f t="shared" si="213"/>
        <v>0</v>
      </c>
      <c r="L1939" s="157">
        <f t="shared" si="214"/>
        <v>8162.61822907039</v>
      </c>
      <c r="M1939" s="167">
        <f t="shared" si="215"/>
        <v>1</v>
      </c>
      <c r="N1939" s="167">
        <f t="shared" si="216"/>
        <v>0</v>
      </c>
    </row>
    <row r="1940" spans="1:14" ht="15" customHeight="1" x14ac:dyDescent="0.2">
      <c r="A1940" s="152"/>
      <c r="B1940" s="152"/>
      <c r="C1940" s="152"/>
      <c r="D1940" s="152"/>
      <c r="E1940" s="153">
        <f>'2.40-a,b,c,d,e'!E1940</f>
        <v>39591.166666666664</v>
      </c>
      <c r="F1940" s="157">
        <f>'2.40-a,b,c,d,e'!F1940</f>
        <v>132.19000244140599</v>
      </c>
      <c r="G1940" s="157">
        <f>'2.40-a,b,c,d,e'!G1940</f>
        <v>1380.0048828129832</v>
      </c>
      <c r="H1940" s="157">
        <f t="shared" si="210"/>
        <v>9542.623111883373</v>
      </c>
      <c r="I1940" s="157">
        <f t="shared" si="211"/>
        <v>0</v>
      </c>
      <c r="J1940" s="157">
        <f t="shared" si="212"/>
        <v>9542.623111883373</v>
      </c>
      <c r="K1940" s="157">
        <f t="shared" si="213"/>
        <v>1380.0048828129829</v>
      </c>
      <c r="L1940" s="157">
        <f t="shared" si="214"/>
        <v>8162.61822907039</v>
      </c>
      <c r="M1940" s="167">
        <f t="shared" si="215"/>
        <v>0</v>
      </c>
      <c r="N1940" s="167">
        <f t="shared" si="216"/>
        <v>0</v>
      </c>
    </row>
    <row r="1941" spans="1:14" ht="15" customHeight="1" x14ac:dyDescent="0.2">
      <c r="A1941" s="152"/>
      <c r="B1941" s="152"/>
      <c r="C1941" s="152"/>
      <c r="D1941" s="152"/>
      <c r="E1941" s="153">
        <f>'2.40-a,b,c,d,e'!E1941</f>
        <v>39595.166666666664</v>
      </c>
      <c r="F1941" s="157">
        <f>'2.40-a,b,c,d,e'!F1941</f>
        <v>128.850006103515</v>
      </c>
      <c r="G1941" s="157">
        <f>'2.40-a,b,c,d,e'!G1941</f>
        <v>-3339.9963378909943</v>
      </c>
      <c r="H1941" s="157">
        <f t="shared" si="210"/>
        <v>4822.6218911793958</v>
      </c>
      <c r="I1941" s="157">
        <f t="shared" si="211"/>
        <v>3339.9963378909943</v>
      </c>
      <c r="J1941" s="157">
        <f t="shared" si="212"/>
        <v>8162.61822907039</v>
      </c>
      <c r="K1941" s="157">
        <f t="shared" si="213"/>
        <v>0</v>
      </c>
      <c r="L1941" s="157">
        <f t="shared" si="214"/>
        <v>8162.61822907039</v>
      </c>
      <c r="M1941" s="167">
        <f t="shared" si="215"/>
        <v>1</v>
      </c>
      <c r="N1941" s="167">
        <f t="shared" si="216"/>
        <v>0</v>
      </c>
    </row>
    <row r="1942" spans="1:14" ht="15" customHeight="1" x14ac:dyDescent="0.2">
      <c r="A1942" s="152"/>
      <c r="B1942" s="152"/>
      <c r="C1942" s="152"/>
      <c r="D1942" s="152"/>
      <c r="E1942" s="153">
        <f>'2.40-a,b,c,d,e'!E1942</f>
        <v>39596.166666666664</v>
      </c>
      <c r="F1942" s="157">
        <f>'2.40-a,b,c,d,e'!F1942</f>
        <v>131.02999877929599</v>
      </c>
      <c r="G1942" s="157">
        <f>'2.40-a,b,c,d,e'!G1942</f>
        <v>2179.9926757809944</v>
      </c>
      <c r="H1942" s="157">
        <f t="shared" si="210"/>
        <v>10342.610904851384</v>
      </c>
      <c r="I1942" s="157">
        <f t="shared" si="211"/>
        <v>0</v>
      </c>
      <c r="J1942" s="157">
        <f t="shared" si="212"/>
        <v>10342.610904851384</v>
      </c>
      <c r="K1942" s="157">
        <f t="shared" si="213"/>
        <v>2179.9926757809944</v>
      </c>
      <c r="L1942" s="157">
        <f t="shared" si="214"/>
        <v>8162.61822907039</v>
      </c>
      <c r="M1942" s="167">
        <f t="shared" si="215"/>
        <v>0</v>
      </c>
      <c r="N1942" s="167">
        <f t="shared" si="216"/>
        <v>0</v>
      </c>
    </row>
    <row r="1943" spans="1:14" ht="15" customHeight="1" x14ac:dyDescent="0.2">
      <c r="A1943" s="152"/>
      <c r="B1943" s="152"/>
      <c r="C1943" s="152"/>
      <c r="D1943" s="152"/>
      <c r="E1943" s="153">
        <f>'2.40-a,b,c,d,e'!E1943</f>
        <v>39597.166666666664</v>
      </c>
      <c r="F1943" s="157">
        <f>'2.40-a,b,c,d,e'!F1943</f>
        <v>126.620002746582</v>
      </c>
      <c r="G1943" s="157">
        <f>'2.40-a,b,c,d,e'!G1943</f>
        <v>-4409.9960327139906</v>
      </c>
      <c r="H1943" s="157">
        <f t="shared" si="210"/>
        <v>3752.6221963563994</v>
      </c>
      <c r="I1943" s="157">
        <f t="shared" si="211"/>
        <v>4409.9960327139906</v>
      </c>
      <c r="J1943" s="157">
        <f t="shared" si="212"/>
        <v>8162.61822907039</v>
      </c>
      <c r="K1943" s="157">
        <f t="shared" si="213"/>
        <v>0</v>
      </c>
      <c r="L1943" s="157">
        <f t="shared" si="214"/>
        <v>8162.61822907039</v>
      </c>
      <c r="M1943" s="167">
        <f t="shared" si="215"/>
        <v>1</v>
      </c>
      <c r="N1943" s="167">
        <f t="shared" si="216"/>
        <v>0</v>
      </c>
    </row>
    <row r="1944" spans="1:14" ht="15" customHeight="1" x14ac:dyDescent="0.2">
      <c r="A1944" s="152"/>
      <c r="B1944" s="152"/>
      <c r="C1944" s="152"/>
      <c r="D1944" s="152"/>
      <c r="E1944" s="153">
        <f>'2.40-a,b,c,d,e'!E1944</f>
        <v>39598.166666666664</v>
      </c>
      <c r="F1944" s="157">
        <f>'2.40-a,b,c,d,e'!F1944</f>
        <v>127.34999847412099</v>
      </c>
      <c r="G1944" s="157">
        <f>'2.40-a,b,c,d,e'!G1944</f>
        <v>729.99572753899145</v>
      </c>
      <c r="H1944" s="157">
        <f t="shared" si="210"/>
        <v>8892.6139566093807</v>
      </c>
      <c r="I1944" s="157">
        <f t="shared" si="211"/>
        <v>0</v>
      </c>
      <c r="J1944" s="157">
        <f t="shared" si="212"/>
        <v>8892.6139566093807</v>
      </c>
      <c r="K1944" s="157">
        <f t="shared" si="213"/>
        <v>729.99572753899065</v>
      </c>
      <c r="L1944" s="157">
        <f t="shared" si="214"/>
        <v>8162.61822907039</v>
      </c>
      <c r="M1944" s="167">
        <f t="shared" si="215"/>
        <v>0</v>
      </c>
      <c r="N1944" s="167">
        <f t="shared" si="216"/>
        <v>0</v>
      </c>
    </row>
    <row r="1945" spans="1:14" ht="15" customHeight="1" x14ac:dyDescent="0.2">
      <c r="A1945" s="152"/>
      <c r="B1945" s="152"/>
      <c r="C1945" s="152"/>
      <c r="D1945" s="152"/>
      <c r="E1945" s="153">
        <f>'2.40-a,b,c,d,e'!E1945</f>
        <v>39601.166666666664</v>
      </c>
      <c r="F1945" s="157">
        <f>'2.40-a,b,c,d,e'!F1945</f>
        <v>127.76000213623</v>
      </c>
      <c r="G1945" s="157">
        <f>'2.40-a,b,c,d,e'!G1945</f>
        <v>410.00366210900552</v>
      </c>
      <c r="H1945" s="157">
        <f t="shared" si="210"/>
        <v>8572.6218911793949</v>
      </c>
      <c r="I1945" s="157">
        <f t="shared" si="211"/>
        <v>0</v>
      </c>
      <c r="J1945" s="157">
        <f t="shared" si="212"/>
        <v>8572.6218911793949</v>
      </c>
      <c r="K1945" s="157">
        <f t="shared" si="213"/>
        <v>410.00366210900484</v>
      </c>
      <c r="L1945" s="157">
        <f t="shared" si="214"/>
        <v>8162.61822907039</v>
      </c>
      <c r="M1945" s="167">
        <f t="shared" si="215"/>
        <v>0</v>
      </c>
      <c r="N1945" s="167">
        <f t="shared" si="216"/>
        <v>0</v>
      </c>
    </row>
    <row r="1946" spans="1:14" ht="15" customHeight="1" x14ac:dyDescent="0.2">
      <c r="A1946" s="152"/>
      <c r="B1946" s="152"/>
      <c r="C1946" s="152"/>
      <c r="D1946" s="152"/>
      <c r="E1946" s="153">
        <f>'2.40-a,b,c,d,e'!E1946</f>
        <v>39602.166666666664</v>
      </c>
      <c r="F1946" s="157">
        <f>'2.40-a,b,c,d,e'!F1946</f>
        <v>124.309997558593</v>
      </c>
      <c r="G1946" s="157">
        <f>'2.40-a,b,c,d,e'!G1946</f>
        <v>-3450.004577637003</v>
      </c>
      <c r="H1946" s="157">
        <f t="shared" si="210"/>
        <v>4712.6136514333866</v>
      </c>
      <c r="I1946" s="157">
        <f t="shared" si="211"/>
        <v>3450.0045776370034</v>
      </c>
      <c r="J1946" s="157">
        <f t="shared" si="212"/>
        <v>8162.61822907039</v>
      </c>
      <c r="K1946" s="157">
        <f t="shared" si="213"/>
        <v>0</v>
      </c>
      <c r="L1946" s="157">
        <f t="shared" si="214"/>
        <v>8162.61822907039</v>
      </c>
      <c r="M1946" s="167">
        <f t="shared" si="215"/>
        <v>1</v>
      </c>
      <c r="N1946" s="167">
        <f t="shared" si="216"/>
        <v>0</v>
      </c>
    </row>
    <row r="1947" spans="1:14" ht="15" customHeight="1" x14ac:dyDescent="0.2">
      <c r="A1947" s="152"/>
      <c r="B1947" s="152"/>
      <c r="C1947" s="152"/>
      <c r="D1947" s="152"/>
      <c r="E1947" s="153">
        <f>'2.40-a,b,c,d,e'!E1947</f>
        <v>39603.166666666664</v>
      </c>
      <c r="F1947" s="157">
        <f>'2.40-a,b,c,d,e'!F1947</f>
        <v>122.300003051757</v>
      </c>
      <c r="G1947" s="157">
        <f>'2.40-a,b,c,d,e'!G1947</f>
        <v>-2009.9945068359943</v>
      </c>
      <c r="H1947" s="157">
        <f t="shared" si="210"/>
        <v>6152.6237222343952</v>
      </c>
      <c r="I1947" s="157">
        <f t="shared" si="211"/>
        <v>0</v>
      </c>
      <c r="J1947" s="157">
        <f t="shared" si="212"/>
        <v>6152.6237222343952</v>
      </c>
      <c r="K1947" s="157">
        <f t="shared" si="213"/>
        <v>0</v>
      </c>
      <c r="L1947" s="157">
        <f t="shared" si="214"/>
        <v>6152.6237222343952</v>
      </c>
      <c r="M1947" s="167">
        <f t="shared" si="215"/>
        <v>0</v>
      </c>
      <c r="N1947" s="167">
        <f t="shared" si="216"/>
        <v>0</v>
      </c>
    </row>
    <row r="1948" spans="1:14" ht="15" customHeight="1" x14ac:dyDescent="0.2">
      <c r="A1948" s="152"/>
      <c r="B1948" s="152"/>
      <c r="C1948" s="152"/>
      <c r="D1948" s="152"/>
      <c r="E1948" s="153">
        <f>'2.40-a,b,c,d,e'!E1948</f>
        <v>39604.166666666664</v>
      </c>
      <c r="F1948" s="157">
        <f>'2.40-a,b,c,d,e'!F1948</f>
        <v>127.790000915527</v>
      </c>
      <c r="G1948" s="157">
        <f>'2.40-a,b,c,d,e'!G1948</f>
        <v>5489.9978637700005</v>
      </c>
      <c r="H1948" s="157">
        <f t="shared" si="210"/>
        <v>11642.621586004396</v>
      </c>
      <c r="I1948" s="157">
        <f t="shared" si="211"/>
        <v>0</v>
      </c>
      <c r="J1948" s="157">
        <f t="shared" si="212"/>
        <v>11642.621586004396</v>
      </c>
      <c r="K1948" s="157">
        <f t="shared" si="213"/>
        <v>3480.0033569340058</v>
      </c>
      <c r="L1948" s="157">
        <f t="shared" si="214"/>
        <v>8162.61822907039</v>
      </c>
      <c r="M1948" s="167">
        <f t="shared" si="215"/>
        <v>0</v>
      </c>
      <c r="N1948" s="167">
        <f t="shared" si="216"/>
        <v>0</v>
      </c>
    </row>
    <row r="1949" spans="1:14" ht="15" customHeight="1" x14ac:dyDescent="0.2">
      <c r="A1949" s="152"/>
      <c r="B1949" s="152"/>
      <c r="C1949" s="152"/>
      <c r="D1949" s="152"/>
      <c r="E1949" s="153">
        <f>'2.40-a,b,c,d,e'!E1949</f>
        <v>39605.166666666664</v>
      </c>
      <c r="F1949" s="157">
        <f>'2.40-a,b,c,d,e'!F1949</f>
        <v>138.53999328613199</v>
      </c>
      <c r="G1949" s="157">
        <f>'2.40-a,b,c,d,e'!G1949</f>
        <v>10749.992370604985</v>
      </c>
      <c r="H1949" s="157">
        <f t="shared" si="210"/>
        <v>18912.610599675376</v>
      </c>
      <c r="I1949" s="157">
        <f t="shared" si="211"/>
        <v>0</v>
      </c>
      <c r="J1949" s="157">
        <f t="shared" si="212"/>
        <v>18912.610599675376</v>
      </c>
      <c r="K1949" s="157">
        <f t="shared" si="213"/>
        <v>10749.992370604985</v>
      </c>
      <c r="L1949" s="157">
        <f t="shared" si="214"/>
        <v>8162.618229070391</v>
      </c>
      <c r="M1949" s="167">
        <f t="shared" si="215"/>
        <v>0</v>
      </c>
      <c r="N1949" s="167">
        <f t="shared" si="216"/>
        <v>0</v>
      </c>
    </row>
    <row r="1950" spans="1:14" ht="15" customHeight="1" x14ac:dyDescent="0.2">
      <c r="A1950" s="152"/>
      <c r="B1950" s="152"/>
      <c r="C1950" s="152"/>
      <c r="D1950" s="152"/>
      <c r="E1950" s="153">
        <f>'2.40-a,b,c,d,e'!E1950</f>
        <v>39608.166666666664</v>
      </c>
      <c r="F1950" s="157">
        <f>'2.40-a,b,c,d,e'!F1950</f>
        <v>134.350006103515</v>
      </c>
      <c r="G1950" s="157">
        <f>'2.40-a,b,c,d,e'!G1950</f>
        <v>-4189.9871826169883</v>
      </c>
      <c r="H1950" s="157">
        <f t="shared" si="210"/>
        <v>3972.6310464534026</v>
      </c>
      <c r="I1950" s="157">
        <f t="shared" si="211"/>
        <v>4189.9871826169874</v>
      </c>
      <c r="J1950" s="157">
        <f t="shared" si="212"/>
        <v>8162.61822907039</v>
      </c>
      <c r="K1950" s="157">
        <f t="shared" si="213"/>
        <v>0</v>
      </c>
      <c r="L1950" s="157">
        <f t="shared" si="214"/>
        <v>8162.61822907039</v>
      </c>
      <c r="M1950" s="167">
        <f t="shared" si="215"/>
        <v>1</v>
      </c>
      <c r="N1950" s="167">
        <f t="shared" si="216"/>
        <v>0</v>
      </c>
    </row>
    <row r="1951" spans="1:14" ht="15" customHeight="1" x14ac:dyDescent="0.2">
      <c r="A1951" s="152"/>
      <c r="B1951" s="152"/>
      <c r="C1951" s="152"/>
      <c r="D1951" s="152"/>
      <c r="E1951" s="153">
        <f>'2.40-a,b,c,d,e'!E1951</f>
        <v>39609.166666666664</v>
      </c>
      <c r="F1951" s="157">
        <f>'2.40-a,b,c,d,e'!F1951</f>
        <v>131.30999755859301</v>
      </c>
      <c r="G1951" s="157">
        <f>'2.40-a,b,c,d,e'!G1951</f>
        <v>-3040.0085449219887</v>
      </c>
      <c r="H1951" s="157">
        <f t="shared" si="210"/>
        <v>5122.6096841484014</v>
      </c>
      <c r="I1951" s="157">
        <f t="shared" si="211"/>
        <v>3040.0085449219887</v>
      </c>
      <c r="J1951" s="157">
        <f t="shared" si="212"/>
        <v>8162.61822907039</v>
      </c>
      <c r="K1951" s="157">
        <f t="shared" si="213"/>
        <v>0</v>
      </c>
      <c r="L1951" s="157">
        <f t="shared" si="214"/>
        <v>8162.61822907039</v>
      </c>
      <c r="M1951" s="167">
        <f t="shared" si="215"/>
        <v>1</v>
      </c>
      <c r="N1951" s="167">
        <f t="shared" si="216"/>
        <v>0</v>
      </c>
    </row>
    <row r="1952" spans="1:14" ht="15" customHeight="1" x14ac:dyDescent="0.2">
      <c r="A1952" s="152"/>
      <c r="B1952" s="152"/>
      <c r="C1952" s="152"/>
      <c r="D1952" s="152"/>
      <c r="E1952" s="153">
        <f>'2.40-a,b,c,d,e'!E1952</f>
        <v>39610.166666666664</v>
      </c>
      <c r="F1952" s="157">
        <f>'2.40-a,b,c,d,e'!F1952</f>
        <v>136.38000488281199</v>
      </c>
      <c r="G1952" s="157">
        <f>'2.40-a,b,c,d,e'!G1952</f>
        <v>5070.0073242189774</v>
      </c>
      <c r="H1952" s="157">
        <f t="shared" si="210"/>
        <v>13232.625553289367</v>
      </c>
      <c r="I1952" s="157">
        <f t="shared" si="211"/>
        <v>0</v>
      </c>
      <c r="J1952" s="157">
        <f t="shared" si="212"/>
        <v>13232.625553289367</v>
      </c>
      <c r="K1952" s="157">
        <f t="shared" si="213"/>
        <v>5070.0073242189765</v>
      </c>
      <c r="L1952" s="157">
        <f t="shared" si="214"/>
        <v>8162.61822907039</v>
      </c>
      <c r="M1952" s="167">
        <f t="shared" si="215"/>
        <v>0</v>
      </c>
      <c r="N1952" s="167">
        <f t="shared" si="216"/>
        <v>0</v>
      </c>
    </row>
    <row r="1953" spans="1:14" ht="15" customHeight="1" x14ac:dyDescent="0.2">
      <c r="A1953" s="152"/>
      <c r="B1953" s="152"/>
      <c r="C1953" s="152"/>
      <c r="D1953" s="152"/>
      <c r="E1953" s="153">
        <f>'2.40-a,b,c,d,e'!E1953</f>
        <v>39611.166666666664</v>
      </c>
      <c r="F1953" s="157">
        <f>'2.40-a,b,c,d,e'!F1953</f>
        <v>136.74000549316401</v>
      </c>
      <c r="G1953" s="157">
        <f>'2.40-a,b,c,d,e'!G1953</f>
        <v>360.00061035201725</v>
      </c>
      <c r="H1953" s="157">
        <f t="shared" si="210"/>
        <v>8522.6188394224082</v>
      </c>
      <c r="I1953" s="157">
        <f t="shared" si="211"/>
        <v>0</v>
      </c>
      <c r="J1953" s="157">
        <f t="shared" si="212"/>
        <v>8522.6188394224082</v>
      </c>
      <c r="K1953" s="157">
        <f t="shared" si="213"/>
        <v>360.00061035201816</v>
      </c>
      <c r="L1953" s="157">
        <f t="shared" si="214"/>
        <v>8162.61822907039</v>
      </c>
      <c r="M1953" s="167">
        <f t="shared" si="215"/>
        <v>0</v>
      </c>
      <c r="N1953" s="167">
        <f t="shared" si="216"/>
        <v>0</v>
      </c>
    </row>
    <row r="1954" spans="1:14" ht="15" customHeight="1" x14ac:dyDescent="0.2">
      <c r="A1954" s="152"/>
      <c r="B1954" s="152"/>
      <c r="C1954" s="152"/>
      <c r="D1954" s="152"/>
      <c r="E1954" s="153">
        <f>'2.40-a,b,c,d,e'!E1954</f>
        <v>39612.166666666664</v>
      </c>
      <c r="F1954" s="157">
        <f>'2.40-a,b,c,d,e'!F1954</f>
        <v>134.86000061035099</v>
      </c>
      <c r="G1954" s="157">
        <f>'2.40-a,b,c,d,e'!G1954</f>
        <v>-1880.0048828130116</v>
      </c>
      <c r="H1954" s="157">
        <f t="shared" si="210"/>
        <v>6282.613346257378</v>
      </c>
      <c r="I1954" s="157">
        <f t="shared" si="211"/>
        <v>0</v>
      </c>
      <c r="J1954" s="157">
        <f t="shared" si="212"/>
        <v>6282.613346257378</v>
      </c>
      <c r="K1954" s="157">
        <f t="shared" si="213"/>
        <v>0</v>
      </c>
      <c r="L1954" s="157">
        <f t="shared" si="214"/>
        <v>6282.613346257378</v>
      </c>
      <c r="M1954" s="167">
        <f t="shared" si="215"/>
        <v>0</v>
      </c>
      <c r="N1954" s="167">
        <f t="shared" si="216"/>
        <v>0</v>
      </c>
    </row>
    <row r="1955" spans="1:14" ht="15" customHeight="1" x14ac:dyDescent="0.2">
      <c r="A1955" s="152"/>
      <c r="B1955" s="152"/>
      <c r="C1955" s="152"/>
      <c r="D1955" s="152"/>
      <c r="E1955" s="153">
        <f>'2.40-a,b,c,d,e'!E1955</f>
        <v>39615.166666666664</v>
      </c>
      <c r="F1955" s="157">
        <f>'2.40-a,b,c,d,e'!F1955</f>
        <v>134.61000061035099</v>
      </c>
      <c r="G1955" s="157">
        <f>'2.40-a,b,c,d,e'!G1955</f>
        <v>-250</v>
      </c>
      <c r="H1955" s="157">
        <f t="shared" si="210"/>
        <v>6032.613346257378</v>
      </c>
      <c r="I1955" s="157">
        <f t="shared" si="211"/>
        <v>2130.004882813012</v>
      </c>
      <c r="J1955" s="157">
        <f t="shared" si="212"/>
        <v>8162.61822907039</v>
      </c>
      <c r="K1955" s="157">
        <f t="shared" si="213"/>
        <v>0</v>
      </c>
      <c r="L1955" s="157">
        <f t="shared" si="214"/>
        <v>8162.61822907039</v>
      </c>
      <c r="M1955" s="167">
        <f t="shared" si="215"/>
        <v>1</v>
      </c>
      <c r="N1955" s="167">
        <f t="shared" si="216"/>
        <v>0</v>
      </c>
    </row>
    <row r="1956" spans="1:14" ht="15" customHeight="1" x14ac:dyDescent="0.2">
      <c r="A1956" s="152"/>
      <c r="B1956" s="152"/>
      <c r="C1956" s="152"/>
      <c r="D1956" s="152"/>
      <c r="E1956" s="153">
        <f>'2.40-a,b,c,d,e'!E1956</f>
        <v>39616.166666666664</v>
      </c>
      <c r="F1956" s="157">
        <f>'2.40-a,b,c,d,e'!F1956</f>
        <v>134.009994506835</v>
      </c>
      <c r="G1956" s="157">
        <f>'2.40-a,b,c,d,e'!G1956</f>
        <v>-600.00610351599448</v>
      </c>
      <c r="H1956" s="157">
        <f t="shared" si="210"/>
        <v>7562.6121255543958</v>
      </c>
      <c r="I1956" s="157">
        <f t="shared" si="211"/>
        <v>0</v>
      </c>
      <c r="J1956" s="157">
        <f t="shared" si="212"/>
        <v>7562.6121255543958</v>
      </c>
      <c r="K1956" s="157">
        <f t="shared" si="213"/>
        <v>0</v>
      </c>
      <c r="L1956" s="157">
        <f t="shared" si="214"/>
        <v>7562.6121255543958</v>
      </c>
      <c r="M1956" s="167">
        <f t="shared" si="215"/>
        <v>0</v>
      </c>
      <c r="N1956" s="167">
        <f t="shared" si="216"/>
        <v>0</v>
      </c>
    </row>
    <row r="1957" spans="1:14" ht="15" customHeight="1" x14ac:dyDescent="0.2">
      <c r="A1957" s="152"/>
      <c r="B1957" s="152"/>
      <c r="C1957" s="152"/>
      <c r="D1957" s="152"/>
      <c r="E1957" s="153">
        <f>'2.40-a,b,c,d,e'!E1957</f>
        <v>39617.166666666664</v>
      </c>
      <c r="F1957" s="157">
        <f>'2.40-a,b,c,d,e'!F1957</f>
        <v>136.67999267578099</v>
      </c>
      <c r="G1957" s="157">
        <f>'2.40-a,b,c,d,e'!G1957</f>
        <v>2669.9981689459946</v>
      </c>
      <c r="H1957" s="157">
        <f t="shared" si="210"/>
        <v>10232.610294500391</v>
      </c>
      <c r="I1957" s="157">
        <f t="shared" si="211"/>
        <v>0</v>
      </c>
      <c r="J1957" s="157">
        <f t="shared" si="212"/>
        <v>10232.610294500391</v>
      </c>
      <c r="K1957" s="157">
        <f t="shared" si="213"/>
        <v>2069.9920654300013</v>
      </c>
      <c r="L1957" s="157">
        <f t="shared" si="214"/>
        <v>8162.61822907039</v>
      </c>
      <c r="M1957" s="167">
        <f t="shared" si="215"/>
        <v>0</v>
      </c>
      <c r="N1957" s="167">
        <f t="shared" si="216"/>
        <v>0</v>
      </c>
    </row>
    <row r="1958" spans="1:14" ht="15" customHeight="1" x14ac:dyDescent="0.2">
      <c r="A1958" s="152"/>
      <c r="B1958" s="152"/>
      <c r="C1958" s="152"/>
      <c r="D1958" s="152"/>
      <c r="E1958" s="153">
        <f>'2.40-a,b,c,d,e'!E1958</f>
        <v>39618.166666666664</v>
      </c>
      <c r="F1958" s="157">
        <f>'2.40-a,b,c,d,e'!F1958</f>
        <v>131.92999267578099</v>
      </c>
      <c r="G1958" s="157">
        <f>'2.40-a,b,c,d,e'!G1958</f>
        <v>-4750</v>
      </c>
      <c r="H1958" s="157">
        <f t="shared" si="210"/>
        <v>3412.61822907039</v>
      </c>
      <c r="I1958" s="157">
        <f t="shared" si="211"/>
        <v>4750</v>
      </c>
      <c r="J1958" s="157">
        <f t="shared" si="212"/>
        <v>8162.61822907039</v>
      </c>
      <c r="K1958" s="157">
        <f t="shared" si="213"/>
        <v>0</v>
      </c>
      <c r="L1958" s="157">
        <f t="shared" si="214"/>
        <v>8162.61822907039</v>
      </c>
      <c r="M1958" s="167">
        <f t="shared" si="215"/>
        <v>1</v>
      </c>
      <c r="N1958" s="167">
        <f t="shared" si="216"/>
        <v>0</v>
      </c>
    </row>
    <row r="1959" spans="1:14" ht="15" customHeight="1" x14ac:dyDescent="0.2">
      <c r="A1959" s="152"/>
      <c r="B1959" s="152"/>
      <c r="C1959" s="152"/>
      <c r="D1959" s="152"/>
      <c r="E1959" s="153">
        <f>'2.40-a,b,c,d,e'!E1959</f>
        <v>39619.166666666664</v>
      </c>
      <c r="F1959" s="157">
        <f>'2.40-a,b,c,d,e'!F1959</f>
        <v>134.61999511718699</v>
      </c>
      <c r="G1959" s="157">
        <f>'2.40-a,b,c,d,e'!G1959</f>
        <v>2690.0024414059944</v>
      </c>
      <c r="H1959" s="157">
        <f t="shared" si="210"/>
        <v>10852.620670476384</v>
      </c>
      <c r="I1959" s="157">
        <f t="shared" si="211"/>
        <v>0</v>
      </c>
      <c r="J1959" s="157">
        <f t="shared" si="212"/>
        <v>10852.620670476384</v>
      </c>
      <c r="K1959" s="157">
        <f t="shared" si="213"/>
        <v>2690.0024414059944</v>
      </c>
      <c r="L1959" s="157">
        <f t="shared" si="214"/>
        <v>8162.61822907039</v>
      </c>
      <c r="M1959" s="167">
        <f t="shared" si="215"/>
        <v>0</v>
      </c>
      <c r="N1959" s="167">
        <f t="shared" si="216"/>
        <v>0</v>
      </c>
    </row>
    <row r="1960" spans="1:14" ht="15" customHeight="1" x14ac:dyDescent="0.2">
      <c r="A1960" s="152"/>
      <c r="B1960" s="152"/>
      <c r="C1960" s="152"/>
      <c r="D1960" s="152"/>
      <c r="E1960" s="153">
        <f>'2.40-a,b,c,d,e'!E1960</f>
        <v>39622.166666666664</v>
      </c>
      <c r="F1960" s="157">
        <f>'2.40-a,b,c,d,e'!F1960</f>
        <v>136.74000549316401</v>
      </c>
      <c r="G1960" s="157">
        <f>'2.40-a,b,c,d,e'!G1960</f>
        <v>2120.0103759770172</v>
      </c>
      <c r="H1960" s="157">
        <f t="shared" si="210"/>
        <v>10282.628605047408</v>
      </c>
      <c r="I1960" s="157">
        <f t="shared" si="211"/>
        <v>0</v>
      </c>
      <c r="J1960" s="157">
        <f t="shared" si="212"/>
        <v>10282.628605047408</v>
      </c>
      <c r="K1960" s="157">
        <f t="shared" si="213"/>
        <v>2120.0103759770182</v>
      </c>
      <c r="L1960" s="157">
        <f t="shared" si="214"/>
        <v>8162.61822907039</v>
      </c>
      <c r="M1960" s="167">
        <f t="shared" si="215"/>
        <v>0</v>
      </c>
      <c r="N1960" s="167">
        <f t="shared" si="216"/>
        <v>0</v>
      </c>
    </row>
    <row r="1961" spans="1:14" ht="15" customHeight="1" x14ac:dyDescent="0.2">
      <c r="A1961" s="152"/>
      <c r="B1961" s="152"/>
      <c r="C1961" s="152"/>
      <c r="D1961" s="152"/>
      <c r="E1961" s="153">
        <f>'2.40-a,b,c,d,e'!E1961</f>
        <v>39623.166666666664</v>
      </c>
      <c r="F1961" s="157">
        <f>'2.40-a,b,c,d,e'!F1961</f>
        <v>137</v>
      </c>
      <c r="G1961" s="157">
        <f>'2.40-a,b,c,d,e'!G1961</f>
        <v>259.99450683599434</v>
      </c>
      <c r="H1961" s="157">
        <f t="shared" si="210"/>
        <v>8422.6127359063848</v>
      </c>
      <c r="I1961" s="157">
        <f t="shared" si="211"/>
        <v>0</v>
      </c>
      <c r="J1961" s="157">
        <f t="shared" si="212"/>
        <v>8422.6127359063848</v>
      </c>
      <c r="K1961" s="157">
        <f t="shared" si="213"/>
        <v>259.9945068359948</v>
      </c>
      <c r="L1961" s="157">
        <f t="shared" si="214"/>
        <v>8162.61822907039</v>
      </c>
      <c r="M1961" s="167">
        <f t="shared" si="215"/>
        <v>0</v>
      </c>
      <c r="N1961" s="167">
        <f t="shared" si="216"/>
        <v>0</v>
      </c>
    </row>
    <row r="1962" spans="1:14" ht="15" customHeight="1" x14ac:dyDescent="0.2">
      <c r="A1962" s="152"/>
      <c r="B1962" s="152"/>
      <c r="C1962" s="152"/>
      <c r="D1962" s="152"/>
      <c r="E1962" s="153">
        <f>'2.40-a,b,c,d,e'!E1962</f>
        <v>39624.166666666664</v>
      </c>
      <c r="F1962" s="157">
        <f>'2.40-a,b,c,d,e'!F1962</f>
        <v>134.55000305175699</v>
      </c>
      <c r="G1962" s="157">
        <f>'2.40-a,b,c,d,e'!G1962</f>
        <v>-2449.9969482430115</v>
      </c>
      <c r="H1962" s="157">
        <f t="shared" si="210"/>
        <v>5712.6212808273785</v>
      </c>
      <c r="I1962" s="157">
        <f t="shared" si="211"/>
        <v>2449.9969482430115</v>
      </c>
      <c r="J1962" s="157">
        <f t="shared" si="212"/>
        <v>8162.61822907039</v>
      </c>
      <c r="K1962" s="157">
        <f t="shared" si="213"/>
        <v>0</v>
      </c>
      <c r="L1962" s="157">
        <f t="shared" si="214"/>
        <v>8162.61822907039</v>
      </c>
      <c r="M1962" s="167">
        <f t="shared" si="215"/>
        <v>1</v>
      </c>
      <c r="N1962" s="167">
        <f t="shared" si="216"/>
        <v>0</v>
      </c>
    </row>
    <row r="1963" spans="1:14" ht="15" customHeight="1" x14ac:dyDescent="0.2">
      <c r="A1963" s="152"/>
      <c r="B1963" s="152"/>
      <c r="C1963" s="152"/>
      <c r="D1963" s="152"/>
      <c r="E1963" s="153">
        <f>'2.40-a,b,c,d,e'!E1963</f>
        <v>39625.166666666664</v>
      </c>
      <c r="F1963" s="157">
        <f>'2.40-a,b,c,d,e'!F1963</f>
        <v>139.63999938964801</v>
      </c>
      <c r="G1963" s="157">
        <f>'2.40-a,b,c,d,e'!G1963</f>
        <v>5089.9963378910234</v>
      </c>
      <c r="H1963" s="157">
        <f t="shared" si="210"/>
        <v>13252.614566961412</v>
      </c>
      <c r="I1963" s="157">
        <f t="shared" si="211"/>
        <v>0</v>
      </c>
      <c r="J1963" s="157">
        <f t="shared" si="212"/>
        <v>13252.614566961412</v>
      </c>
      <c r="K1963" s="157">
        <f t="shared" si="213"/>
        <v>5089.9963378910224</v>
      </c>
      <c r="L1963" s="157">
        <f t="shared" si="214"/>
        <v>8162.61822907039</v>
      </c>
      <c r="M1963" s="167">
        <f t="shared" si="215"/>
        <v>0</v>
      </c>
      <c r="N1963" s="167">
        <f t="shared" si="216"/>
        <v>0</v>
      </c>
    </row>
    <row r="1964" spans="1:14" ht="15" customHeight="1" x14ac:dyDescent="0.2">
      <c r="A1964" s="152"/>
      <c r="B1964" s="152"/>
      <c r="C1964" s="152"/>
      <c r="D1964" s="152"/>
      <c r="E1964" s="153">
        <f>'2.40-a,b,c,d,e'!E1964</f>
        <v>39626.166666666664</v>
      </c>
      <c r="F1964" s="157">
        <f>'2.40-a,b,c,d,e'!F1964</f>
        <v>140.21000671386699</v>
      </c>
      <c r="G1964" s="157">
        <f>'2.40-a,b,c,d,e'!G1964</f>
        <v>570.00732421897737</v>
      </c>
      <c r="H1964" s="157">
        <f t="shared" si="210"/>
        <v>8732.6255532893665</v>
      </c>
      <c r="I1964" s="157">
        <f t="shared" si="211"/>
        <v>0</v>
      </c>
      <c r="J1964" s="157">
        <f t="shared" si="212"/>
        <v>8732.6255532893665</v>
      </c>
      <c r="K1964" s="157">
        <f t="shared" si="213"/>
        <v>570.00732421897646</v>
      </c>
      <c r="L1964" s="157">
        <f t="shared" si="214"/>
        <v>8162.61822907039</v>
      </c>
      <c r="M1964" s="167">
        <f t="shared" si="215"/>
        <v>0</v>
      </c>
      <c r="N1964" s="167">
        <f t="shared" si="216"/>
        <v>0</v>
      </c>
    </row>
    <row r="1965" spans="1:14" ht="15" customHeight="1" x14ac:dyDescent="0.2">
      <c r="A1965" s="152"/>
      <c r="B1965" s="152"/>
      <c r="C1965" s="152"/>
      <c r="D1965" s="152"/>
      <c r="E1965" s="153">
        <f>'2.40-a,b,c,d,e'!E1965</f>
        <v>39629.166666666664</v>
      </c>
      <c r="F1965" s="157">
        <f>'2.40-a,b,c,d,e'!F1965</f>
        <v>140</v>
      </c>
      <c r="G1965" s="157">
        <f>'2.40-a,b,c,d,e'!G1965</f>
        <v>-210.00671386698855</v>
      </c>
      <c r="H1965" s="157">
        <f t="shared" si="210"/>
        <v>7952.6115152034017</v>
      </c>
      <c r="I1965" s="157">
        <f t="shared" si="211"/>
        <v>0</v>
      </c>
      <c r="J1965" s="157">
        <f t="shared" si="212"/>
        <v>7952.6115152034017</v>
      </c>
      <c r="K1965" s="157">
        <f t="shared" si="213"/>
        <v>0</v>
      </c>
      <c r="L1965" s="157">
        <f t="shared" si="214"/>
        <v>7952.6115152034017</v>
      </c>
      <c r="M1965" s="167">
        <f t="shared" si="215"/>
        <v>0</v>
      </c>
      <c r="N1965" s="167">
        <f t="shared" si="216"/>
        <v>0</v>
      </c>
    </row>
    <row r="1966" spans="1:14" ht="15" customHeight="1" x14ac:dyDescent="0.2">
      <c r="A1966" s="152"/>
      <c r="B1966" s="152"/>
      <c r="C1966" s="152"/>
      <c r="D1966" s="152"/>
      <c r="E1966" s="153">
        <f>'2.40-a,b,c,d,e'!E1966</f>
        <v>39630.166666666664</v>
      </c>
      <c r="F1966" s="157">
        <f>'2.40-a,b,c,d,e'!F1966</f>
        <v>140.97000122070301</v>
      </c>
      <c r="G1966" s="157">
        <f>'2.40-a,b,c,d,e'!G1966</f>
        <v>970.00122070301131</v>
      </c>
      <c r="H1966" s="157">
        <f t="shared" si="210"/>
        <v>8922.6127359064121</v>
      </c>
      <c r="I1966" s="157">
        <f t="shared" si="211"/>
        <v>0</v>
      </c>
      <c r="J1966" s="157">
        <f t="shared" si="212"/>
        <v>8922.6127359064121</v>
      </c>
      <c r="K1966" s="157">
        <f t="shared" si="213"/>
        <v>759.99450683602208</v>
      </c>
      <c r="L1966" s="157">
        <f t="shared" si="214"/>
        <v>8162.61822907039</v>
      </c>
      <c r="M1966" s="167">
        <f t="shared" si="215"/>
        <v>0</v>
      </c>
      <c r="N1966" s="167">
        <f t="shared" si="216"/>
        <v>0</v>
      </c>
    </row>
    <row r="1967" spans="1:14" ht="15" customHeight="1" x14ac:dyDescent="0.2">
      <c r="A1967" s="152"/>
      <c r="B1967" s="152"/>
      <c r="C1967" s="152"/>
      <c r="D1967" s="152"/>
      <c r="E1967" s="153">
        <f>'2.40-a,b,c,d,e'!E1967</f>
        <v>39631.166666666664</v>
      </c>
      <c r="F1967" s="157">
        <f>'2.40-a,b,c,d,e'!F1967</f>
        <v>143.57000732421801</v>
      </c>
      <c r="G1967" s="157">
        <f>'2.40-a,b,c,d,e'!G1967</f>
        <v>2600.0061035149997</v>
      </c>
      <c r="H1967" s="157">
        <f t="shared" si="210"/>
        <v>10762.62433258539</v>
      </c>
      <c r="I1967" s="157">
        <f t="shared" si="211"/>
        <v>0</v>
      </c>
      <c r="J1967" s="157">
        <f t="shared" si="212"/>
        <v>10762.62433258539</v>
      </c>
      <c r="K1967" s="157">
        <f t="shared" si="213"/>
        <v>2600.0061035150002</v>
      </c>
      <c r="L1967" s="157">
        <f t="shared" si="214"/>
        <v>8162.61822907039</v>
      </c>
      <c r="M1967" s="167">
        <f t="shared" si="215"/>
        <v>0</v>
      </c>
      <c r="N1967" s="167">
        <f t="shared" si="216"/>
        <v>0</v>
      </c>
    </row>
    <row r="1968" spans="1:14" ht="15" customHeight="1" x14ac:dyDescent="0.2">
      <c r="A1968" s="152"/>
      <c r="B1968" s="152"/>
      <c r="C1968" s="152"/>
      <c r="D1968" s="152"/>
      <c r="E1968" s="153">
        <f>'2.40-a,b,c,d,e'!E1968</f>
        <v>39632.5625</v>
      </c>
      <c r="F1968" s="157">
        <f>'2.40-a,b,c,d,e'!F1968</f>
        <v>145.28999328613199</v>
      </c>
      <c r="G1968" s="157">
        <f>'2.40-a,b,c,d,e'!G1968</f>
        <v>1719.9859619139772</v>
      </c>
      <c r="H1968" s="157">
        <f t="shared" si="210"/>
        <v>9882.604190984368</v>
      </c>
      <c r="I1968" s="157">
        <f t="shared" si="211"/>
        <v>0</v>
      </c>
      <c r="J1968" s="157">
        <f t="shared" si="212"/>
        <v>9882.604190984368</v>
      </c>
      <c r="K1968" s="157">
        <f t="shared" si="213"/>
        <v>1719.9859619139779</v>
      </c>
      <c r="L1968" s="157">
        <f t="shared" si="214"/>
        <v>8162.61822907039</v>
      </c>
      <c r="M1968" s="167">
        <f t="shared" si="215"/>
        <v>0</v>
      </c>
      <c r="N1968" s="167">
        <f t="shared" si="216"/>
        <v>0</v>
      </c>
    </row>
    <row r="1969" spans="1:14" ht="15" customHeight="1" x14ac:dyDescent="0.2">
      <c r="A1969" s="152"/>
      <c r="B1969" s="152"/>
      <c r="C1969" s="152"/>
      <c r="D1969" s="152"/>
      <c r="E1969" s="153">
        <f>'2.40-a,b,c,d,e'!E1969</f>
        <v>39636.166666666664</v>
      </c>
      <c r="F1969" s="157">
        <f>'2.40-a,b,c,d,e'!F1969</f>
        <v>141.36999511718699</v>
      </c>
      <c r="G1969" s="157">
        <f>'2.40-a,b,c,d,e'!G1969</f>
        <v>-3919.9981689449996</v>
      </c>
      <c r="H1969" s="157">
        <f t="shared" si="210"/>
        <v>4242.6200601253904</v>
      </c>
      <c r="I1969" s="157">
        <f t="shared" si="211"/>
        <v>3919.9981689449996</v>
      </c>
      <c r="J1969" s="157">
        <f t="shared" si="212"/>
        <v>8162.61822907039</v>
      </c>
      <c r="K1969" s="157">
        <f t="shared" si="213"/>
        <v>0</v>
      </c>
      <c r="L1969" s="157">
        <f t="shared" si="214"/>
        <v>8162.61822907039</v>
      </c>
      <c r="M1969" s="167">
        <f t="shared" si="215"/>
        <v>1</v>
      </c>
      <c r="N1969" s="167">
        <f t="shared" si="216"/>
        <v>0</v>
      </c>
    </row>
    <row r="1970" spans="1:14" ht="15" customHeight="1" x14ac:dyDescent="0.2">
      <c r="A1970" s="152"/>
      <c r="B1970" s="152"/>
      <c r="C1970" s="152"/>
      <c r="D1970" s="152"/>
      <c r="E1970" s="153">
        <f>'2.40-a,b,c,d,e'!E1970</f>
        <v>39637.166666666664</v>
      </c>
      <c r="F1970" s="157">
        <f>'2.40-a,b,c,d,e'!F1970</f>
        <v>136.03999328613199</v>
      </c>
      <c r="G1970" s="157">
        <f>'2.40-a,b,c,d,e'!G1970</f>
        <v>-5330.0018310550004</v>
      </c>
      <c r="H1970" s="157">
        <f t="shared" si="210"/>
        <v>2832.6163980153897</v>
      </c>
      <c r="I1970" s="157">
        <f t="shared" si="211"/>
        <v>5330.0018310550004</v>
      </c>
      <c r="J1970" s="157">
        <f t="shared" si="212"/>
        <v>8162.61822907039</v>
      </c>
      <c r="K1970" s="157">
        <f t="shared" si="213"/>
        <v>0</v>
      </c>
      <c r="L1970" s="157">
        <f t="shared" si="214"/>
        <v>8162.61822907039</v>
      </c>
      <c r="M1970" s="167">
        <f t="shared" si="215"/>
        <v>1</v>
      </c>
      <c r="N1970" s="167">
        <f t="shared" si="216"/>
        <v>0</v>
      </c>
    </row>
    <row r="1971" spans="1:14" ht="15" customHeight="1" x14ac:dyDescent="0.2">
      <c r="A1971" s="152"/>
      <c r="B1971" s="152"/>
      <c r="C1971" s="152"/>
      <c r="D1971" s="152"/>
      <c r="E1971" s="153">
        <f>'2.40-a,b,c,d,e'!E1971</f>
        <v>39638.166666666664</v>
      </c>
      <c r="F1971" s="157">
        <f>'2.40-a,b,c,d,e'!F1971</f>
        <v>136.05000305175699</v>
      </c>
      <c r="G1971" s="157">
        <f>'2.40-a,b,c,d,e'!G1971</f>
        <v>10.009765625</v>
      </c>
      <c r="H1971" s="157">
        <f t="shared" si="210"/>
        <v>8172.62799469539</v>
      </c>
      <c r="I1971" s="157">
        <f t="shared" si="211"/>
        <v>0</v>
      </c>
      <c r="J1971" s="157">
        <f t="shared" si="212"/>
        <v>8172.62799469539</v>
      </c>
      <c r="K1971" s="157">
        <f t="shared" si="213"/>
        <v>10.009765625</v>
      </c>
      <c r="L1971" s="157">
        <f t="shared" si="214"/>
        <v>8162.61822907039</v>
      </c>
      <c r="M1971" s="167">
        <f t="shared" si="215"/>
        <v>0</v>
      </c>
      <c r="N1971" s="167">
        <f t="shared" si="216"/>
        <v>0</v>
      </c>
    </row>
    <row r="1972" spans="1:14" ht="15" customHeight="1" x14ac:dyDescent="0.2">
      <c r="A1972" s="152"/>
      <c r="B1972" s="152"/>
      <c r="C1972" s="152"/>
      <c r="D1972" s="152"/>
      <c r="E1972" s="153">
        <f>'2.40-a,b,c,d,e'!E1972</f>
        <v>39639.166666666664</v>
      </c>
      <c r="F1972" s="157">
        <f>'2.40-a,b,c,d,e'!F1972</f>
        <v>141.64999389648401</v>
      </c>
      <c r="G1972" s="157">
        <f>'2.40-a,b,c,d,e'!G1972</f>
        <v>5599.9908447270172</v>
      </c>
      <c r="H1972" s="157">
        <f t="shared" si="210"/>
        <v>13762.609073797408</v>
      </c>
      <c r="I1972" s="157">
        <f t="shared" si="211"/>
        <v>0</v>
      </c>
      <c r="J1972" s="157">
        <f t="shared" si="212"/>
        <v>13762.609073797408</v>
      </c>
      <c r="K1972" s="157">
        <f t="shared" si="213"/>
        <v>5599.9908447270182</v>
      </c>
      <c r="L1972" s="157">
        <f t="shared" si="214"/>
        <v>8162.61822907039</v>
      </c>
      <c r="M1972" s="167">
        <f t="shared" si="215"/>
        <v>0</v>
      </c>
      <c r="N1972" s="167">
        <f t="shared" si="216"/>
        <v>0</v>
      </c>
    </row>
    <row r="1973" spans="1:14" ht="15" customHeight="1" x14ac:dyDescent="0.2">
      <c r="A1973" s="152"/>
      <c r="B1973" s="152"/>
      <c r="C1973" s="152"/>
      <c r="D1973" s="152"/>
      <c r="E1973" s="153">
        <f>'2.40-a,b,c,d,e'!E1973</f>
        <v>39640.166666666664</v>
      </c>
      <c r="F1973" s="157">
        <f>'2.40-a,b,c,d,e'!F1973</f>
        <v>145.08000183105401</v>
      </c>
      <c r="G1973" s="157">
        <f>'2.40-a,b,c,d,e'!G1973</f>
        <v>3430.0079345699996</v>
      </c>
      <c r="H1973" s="157">
        <f t="shared" si="210"/>
        <v>11592.626163640391</v>
      </c>
      <c r="I1973" s="157">
        <f t="shared" si="211"/>
        <v>0</v>
      </c>
      <c r="J1973" s="157">
        <f t="shared" si="212"/>
        <v>11592.626163640391</v>
      </c>
      <c r="K1973" s="157">
        <f t="shared" si="213"/>
        <v>3430.0079345700005</v>
      </c>
      <c r="L1973" s="157">
        <f t="shared" si="214"/>
        <v>8162.61822907039</v>
      </c>
      <c r="M1973" s="167">
        <f t="shared" si="215"/>
        <v>0</v>
      </c>
      <c r="N1973" s="167">
        <f t="shared" si="216"/>
        <v>0</v>
      </c>
    </row>
    <row r="1974" spans="1:14" ht="15" customHeight="1" x14ac:dyDescent="0.2">
      <c r="A1974" s="152"/>
      <c r="B1974" s="152"/>
      <c r="C1974" s="152"/>
      <c r="D1974" s="152"/>
      <c r="E1974" s="153">
        <f>'2.40-a,b,c,d,e'!E1974</f>
        <v>39643.166666666664</v>
      </c>
      <c r="F1974" s="157">
        <f>'2.40-a,b,c,d,e'!F1974</f>
        <v>145.17999267578099</v>
      </c>
      <c r="G1974" s="157">
        <f>'2.40-a,b,c,d,e'!G1974</f>
        <v>99.990844726988826</v>
      </c>
      <c r="H1974" s="157">
        <f t="shared" si="210"/>
        <v>8262.6090737973791</v>
      </c>
      <c r="I1974" s="157">
        <f t="shared" si="211"/>
        <v>0</v>
      </c>
      <c r="J1974" s="157">
        <f t="shared" si="212"/>
        <v>8262.6090737973791</v>
      </c>
      <c r="K1974" s="157">
        <f t="shared" si="213"/>
        <v>99.990844726989053</v>
      </c>
      <c r="L1974" s="157">
        <f t="shared" si="214"/>
        <v>8162.61822907039</v>
      </c>
      <c r="M1974" s="167">
        <f t="shared" si="215"/>
        <v>0</v>
      </c>
      <c r="N1974" s="167">
        <f t="shared" si="216"/>
        <v>0</v>
      </c>
    </row>
    <row r="1975" spans="1:14" ht="15" customHeight="1" x14ac:dyDescent="0.2">
      <c r="A1975" s="152"/>
      <c r="B1975" s="152"/>
      <c r="C1975" s="152"/>
      <c r="D1975" s="152"/>
      <c r="E1975" s="153">
        <f>'2.40-a,b,c,d,e'!E1975</f>
        <v>39644.166666666664</v>
      </c>
      <c r="F1975" s="157">
        <f>'2.40-a,b,c,d,e'!F1975</f>
        <v>138.74000549316401</v>
      </c>
      <c r="G1975" s="157">
        <f>'2.40-a,b,c,d,e'!G1975</f>
        <v>-6439.9871826169883</v>
      </c>
      <c r="H1975" s="157">
        <f t="shared" si="210"/>
        <v>1722.6310464534017</v>
      </c>
      <c r="I1975" s="157">
        <f t="shared" si="211"/>
        <v>6439.9871826169883</v>
      </c>
      <c r="J1975" s="157">
        <f t="shared" si="212"/>
        <v>8162.61822907039</v>
      </c>
      <c r="K1975" s="157">
        <f t="shared" si="213"/>
        <v>0</v>
      </c>
      <c r="L1975" s="157">
        <f t="shared" si="214"/>
        <v>8162.61822907039</v>
      </c>
      <c r="M1975" s="167">
        <f t="shared" si="215"/>
        <v>1</v>
      </c>
      <c r="N1975" s="167">
        <f t="shared" si="216"/>
        <v>0</v>
      </c>
    </row>
    <row r="1976" spans="1:14" ht="15" customHeight="1" x14ac:dyDescent="0.2">
      <c r="A1976" s="152"/>
      <c r="B1976" s="152"/>
      <c r="C1976" s="152"/>
      <c r="D1976" s="152"/>
      <c r="E1976" s="153">
        <f>'2.40-a,b,c,d,e'!E1976</f>
        <v>39645.166666666664</v>
      </c>
      <c r="F1976" s="157">
        <f>'2.40-a,b,c,d,e'!F1976</f>
        <v>134.600006103515</v>
      </c>
      <c r="G1976" s="157">
        <f>'2.40-a,b,c,d,e'!G1976</f>
        <v>-4139.9993896490059</v>
      </c>
      <c r="H1976" s="157">
        <f t="shared" si="210"/>
        <v>4022.6188394213841</v>
      </c>
      <c r="I1976" s="157">
        <f t="shared" si="211"/>
        <v>4139.9993896490059</v>
      </c>
      <c r="J1976" s="157">
        <f t="shared" si="212"/>
        <v>8162.61822907039</v>
      </c>
      <c r="K1976" s="157">
        <f t="shared" si="213"/>
        <v>0</v>
      </c>
      <c r="L1976" s="157">
        <f t="shared" si="214"/>
        <v>8162.61822907039</v>
      </c>
      <c r="M1976" s="167">
        <f t="shared" si="215"/>
        <v>1</v>
      </c>
      <c r="N1976" s="167">
        <f t="shared" si="216"/>
        <v>0</v>
      </c>
    </row>
    <row r="1977" spans="1:14" ht="15" customHeight="1" x14ac:dyDescent="0.2">
      <c r="A1977" s="152"/>
      <c r="B1977" s="152"/>
      <c r="C1977" s="152"/>
      <c r="D1977" s="152"/>
      <c r="E1977" s="153">
        <f>'2.40-a,b,c,d,e'!E1977</f>
        <v>39646.166666666664</v>
      </c>
      <c r="F1977" s="157">
        <f>'2.40-a,b,c,d,e'!F1977</f>
        <v>129.28999328613199</v>
      </c>
      <c r="G1977" s="157">
        <f>'2.40-a,b,c,d,e'!G1977</f>
        <v>-5310.0128173830117</v>
      </c>
      <c r="H1977" s="157">
        <f t="shared" si="210"/>
        <v>2852.6054116873784</v>
      </c>
      <c r="I1977" s="157">
        <f t="shared" si="211"/>
        <v>5310.0128173830117</v>
      </c>
      <c r="J1977" s="157">
        <f t="shared" si="212"/>
        <v>8162.61822907039</v>
      </c>
      <c r="K1977" s="157">
        <f t="shared" si="213"/>
        <v>0</v>
      </c>
      <c r="L1977" s="157">
        <f t="shared" si="214"/>
        <v>8162.61822907039</v>
      </c>
      <c r="M1977" s="167">
        <f t="shared" si="215"/>
        <v>1</v>
      </c>
      <c r="N1977" s="167">
        <f t="shared" si="216"/>
        <v>0</v>
      </c>
    </row>
    <row r="1978" spans="1:14" ht="15" customHeight="1" x14ac:dyDescent="0.2">
      <c r="A1978" s="152"/>
      <c r="B1978" s="152"/>
      <c r="C1978" s="152"/>
      <c r="D1978" s="152"/>
      <c r="E1978" s="153">
        <f>'2.40-a,b,c,d,e'!E1978</f>
        <v>39647.166666666664</v>
      </c>
      <c r="F1978" s="157">
        <f>'2.40-a,b,c,d,e'!F1978</f>
        <v>128.88000488281199</v>
      </c>
      <c r="G1978" s="157">
        <f>'2.40-a,b,c,d,e'!G1978</f>
        <v>-409.98840331999986</v>
      </c>
      <c r="H1978" s="157">
        <f t="shared" si="210"/>
        <v>7752.6298257503904</v>
      </c>
      <c r="I1978" s="157">
        <f t="shared" si="211"/>
        <v>0</v>
      </c>
      <c r="J1978" s="157">
        <f t="shared" si="212"/>
        <v>7752.6298257503904</v>
      </c>
      <c r="K1978" s="157">
        <f t="shared" si="213"/>
        <v>0</v>
      </c>
      <c r="L1978" s="157">
        <f t="shared" si="214"/>
        <v>7752.6298257503904</v>
      </c>
      <c r="M1978" s="167">
        <f t="shared" si="215"/>
        <v>0</v>
      </c>
      <c r="N1978" s="167">
        <f t="shared" si="216"/>
        <v>0</v>
      </c>
    </row>
    <row r="1979" spans="1:14" ht="15" customHeight="1" x14ac:dyDescent="0.2">
      <c r="A1979" s="152"/>
      <c r="B1979" s="152"/>
      <c r="C1979" s="152"/>
      <c r="D1979" s="152"/>
      <c r="E1979" s="153">
        <f>'2.40-a,b,c,d,e'!E1979</f>
        <v>39650.166666666664</v>
      </c>
      <c r="F1979" s="157">
        <f>'2.40-a,b,c,d,e'!F1979</f>
        <v>131.03999328613199</v>
      </c>
      <c r="G1979" s="157">
        <f>'2.40-a,b,c,d,e'!G1979</f>
        <v>2159.9884033199996</v>
      </c>
      <c r="H1979" s="157">
        <f t="shared" si="210"/>
        <v>9912.618229070391</v>
      </c>
      <c r="I1979" s="157">
        <f t="shared" si="211"/>
        <v>0</v>
      </c>
      <c r="J1979" s="157">
        <f t="shared" si="212"/>
        <v>9912.618229070391</v>
      </c>
      <c r="K1979" s="157">
        <f t="shared" si="213"/>
        <v>1750.0000000000009</v>
      </c>
      <c r="L1979" s="157">
        <f t="shared" si="214"/>
        <v>8162.61822907039</v>
      </c>
      <c r="M1979" s="167">
        <f t="shared" si="215"/>
        <v>0</v>
      </c>
      <c r="N1979" s="167">
        <f t="shared" si="216"/>
        <v>0</v>
      </c>
    </row>
    <row r="1980" spans="1:14" ht="15" customHeight="1" x14ac:dyDescent="0.2">
      <c r="A1980" s="152"/>
      <c r="B1980" s="152"/>
      <c r="C1980" s="152"/>
      <c r="D1980" s="152"/>
      <c r="E1980" s="153">
        <f>'2.40-a,b,c,d,e'!E1980</f>
        <v>39651.166666666664</v>
      </c>
      <c r="F1980" s="157">
        <f>'2.40-a,b,c,d,e'!F1980</f>
        <v>127.949996948242</v>
      </c>
      <c r="G1980" s="157">
        <f>'2.40-a,b,c,d,e'!G1980</f>
        <v>-3089.9963378899856</v>
      </c>
      <c r="H1980" s="157">
        <f t="shared" si="210"/>
        <v>5072.6218911804044</v>
      </c>
      <c r="I1980" s="157">
        <f t="shared" si="211"/>
        <v>3089.9963378899856</v>
      </c>
      <c r="J1980" s="157">
        <f t="shared" si="212"/>
        <v>8162.61822907039</v>
      </c>
      <c r="K1980" s="157">
        <f t="shared" si="213"/>
        <v>0</v>
      </c>
      <c r="L1980" s="157">
        <f t="shared" si="214"/>
        <v>8162.61822907039</v>
      </c>
      <c r="M1980" s="167">
        <f t="shared" si="215"/>
        <v>1</v>
      </c>
      <c r="N1980" s="167">
        <f t="shared" si="216"/>
        <v>0</v>
      </c>
    </row>
    <row r="1981" spans="1:14" ht="15" customHeight="1" x14ac:dyDescent="0.2">
      <c r="A1981" s="152"/>
      <c r="B1981" s="152"/>
      <c r="C1981" s="152"/>
      <c r="D1981" s="152"/>
      <c r="E1981" s="153">
        <f>'2.40-a,b,c,d,e'!E1981</f>
        <v>39652.166666666664</v>
      </c>
      <c r="F1981" s="157">
        <f>'2.40-a,b,c,d,e'!F1981</f>
        <v>124.44000244140599</v>
      </c>
      <c r="G1981" s="157">
        <f>'2.40-a,b,c,d,e'!G1981</f>
        <v>-3509.9945068360084</v>
      </c>
      <c r="H1981" s="157">
        <f t="shared" si="210"/>
        <v>4652.6237222343816</v>
      </c>
      <c r="I1981" s="157">
        <f t="shared" si="211"/>
        <v>3509.9945068360084</v>
      </c>
      <c r="J1981" s="157">
        <f t="shared" si="212"/>
        <v>8162.61822907039</v>
      </c>
      <c r="K1981" s="157">
        <f t="shared" si="213"/>
        <v>0</v>
      </c>
      <c r="L1981" s="157">
        <f t="shared" si="214"/>
        <v>8162.61822907039</v>
      </c>
      <c r="M1981" s="167">
        <f t="shared" si="215"/>
        <v>1</v>
      </c>
      <c r="N1981" s="167">
        <f t="shared" si="216"/>
        <v>0</v>
      </c>
    </row>
    <row r="1982" spans="1:14" ht="15" customHeight="1" x14ac:dyDescent="0.2">
      <c r="A1982" s="152"/>
      <c r="B1982" s="152"/>
      <c r="C1982" s="152"/>
      <c r="D1982" s="152"/>
      <c r="E1982" s="153">
        <f>'2.40-a,b,c,d,e'!E1982</f>
        <v>39653.166666666664</v>
      </c>
      <c r="F1982" s="157">
        <f>'2.40-a,b,c,d,e'!F1982</f>
        <v>125.48999786376901</v>
      </c>
      <c r="G1982" s="157">
        <f>'2.40-a,b,c,d,e'!G1982</f>
        <v>1049.9954223630111</v>
      </c>
      <c r="H1982" s="157">
        <f t="shared" si="210"/>
        <v>9212.6136514334012</v>
      </c>
      <c r="I1982" s="157">
        <f t="shared" si="211"/>
        <v>0</v>
      </c>
      <c r="J1982" s="157">
        <f t="shared" si="212"/>
        <v>9212.6136514334012</v>
      </c>
      <c r="K1982" s="157">
        <f t="shared" si="213"/>
        <v>1049.9954223630111</v>
      </c>
      <c r="L1982" s="157">
        <f t="shared" si="214"/>
        <v>8162.61822907039</v>
      </c>
      <c r="M1982" s="167">
        <f t="shared" si="215"/>
        <v>0</v>
      </c>
      <c r="N1982" s="167">
        <f t="shared" si="216"/>
        <v>0</v>
      </c>
    </row>
    <row r="1983" spans="1:14" ht="15" customHeight="1" x14ac:dyDescent="0.2">
      <c r="A1983" s="152"/>
      <c r="B1983" s="152"/>
      <c r="C1983" s="152"/>
      <c r="D1983" s="152"/>
      <c r="E1983" s="153">
        <f>'2.40-a,b,c,d,e'!E1983</f>
        <v>39654.166666666664</v>
      </c>
      <c r="F1983" s="157">
        <f>'2.40-a,b,c,d,e'!F1983</f>
        <v>123.26000213623</v>
      </c>
      <c r="G1983" s="157">
        <f>'2.40-a,b,c,d,e'!G1983</f>
        <v>-2229.9957275390057</v>
      </c>
      <c r="H1983" s="157">
        <f t="shared" si="210"/>
        <v>5932.6225015313848</v>
      </c>
      <c r="I1983" s="157">
        <f t="shared" si="211"/>
        <v>2229.9957275390052</v>
      </c>
      <c r="J1983" s="157">
        <f t="shared" si="212"/>
        <v>8162.61822907039</v>
      </c>
      <c r="K1983" s="157">
        <f t="shared" si="213"/>
        <v>0</v>
      </c>
      <c r="L1983" s="157">
        <f t="shared" si="214"/>
        <v>8162.61822907039</v>
      </c>
      <c r="M1983" s="167">
        <f t="shared" si="215"/>
        <v>1</v>
      </c>
      <c r="N1983" s="167">
        <f t="shared" si="216"/>
        <v>0</v>
      </c>
    </row>
    <row r="1984" spans="1:14" ht="15" customHeight="1" x14ac:dyDescent="0.2">
      <c r="A1984" s="152"/>
      <c r="B1984" s="152"/>
      <c r="C1984" s="152"/>
      <c r="D1984" s="152"/>
      <c r="E1984" s="153">
        <f>'2.40-a,b,c,d,e'!E1984</f>
        <v>39657.166666666664</v>
      </c>
      <c r="F1984" s="157">
        <f>'2.40-a,b,c,d,e'!F1984</f>
        <v>124.730003356933</v>
      </c>
      <c r="G1984" s="157">
        <f>'2.40-a,b,c,d,e'!G1984</f>
        <v>1470.0012207029972</v>
      </c>
      <c r="H1984" s="157">
        <f t="shared" si="210"/>
        <v>9632.6194497733868</v>
      </c>
      <c r="I1984" s="157">
        <f t="shared" si="211"/>
        <v>0</v>
      </c>
      <c r="J1984" s="157">
        <f t="shared" si="212"/>
        <v>9632.6194497733868</v>
      </c>
      <c r="K1984" s="157">
        <f t="shared" si="213"/>
        <v>1470.0012207029968</v>
      </c>
      <c r="L1984" s="157">
        <f t="shared" si="214"/>
        <v>8162.61822907039</v>
      </c>
      <c r="M1984" s="167">
        <f t="shared" si="215"/>
        <v>0</v>
      </c>
      <c r="N1984" s="167">
        <f t="shared" si="216"/>
        <v>0</v>
      </c>
    </row>
    <row r="1985" spans="1:14" ht="15" customHeight="1" x14ac:dyDescent="0.2">
      <c r="A1985" s="152"/>
      <c r="B1985" s="152"/>
      <c r="C1985" s="152"/>
      <c r="D1985" s="152"/>
      <c r="E1985" s="153">
        <f>'2.40-a,b,c,d,e'!E1985</f>
        <v>39658.166666666664</v>
      </c>
      <c r="F1985" s="157">
        <f>'2.40-a,b,c,d,e'!F1985</f>
        <v>122.19000244140599</v>
      </c>
      <c r="G1985" s="157">
        <f>'2.40-a,b,c,d,e'!G1985</f>
        <v>-2540.0009155270027</v>
      </c>
      <c r="H1985" s="157">
        <f t="shared" si="210"/>
        <v>5622.6173135433874</v>
      </c>
      <c r="I1985" s="157">
        <f t="shared" si="211"/>
        <v>2540.0009155270027</v>
      </c>
      <c r="J1985" s="157">
        <f t="shared" si="212"/>
        <v>8162.61822907039</v>
      </c>
      <c r="K1985" s="157">
        <f t="shared" si="213"/>
        <v>0</v>
      </c>
      <c r="L1985" s="157">
        <f t="shared" si="214"/>
        <v>8162.61822907039</v>
      </c>
      <c r="M1985" s="167">
        <f t="shared" si="215"/>
        <v>1</v>
      </c>
      <c r="N1985" s="167">
        <f t="shared" si="216"/>
        <v>0</v>
      </c>
    </row>
    <row r="1986" spans="1:14" ht="15" customHeight="1" x14ac:dyDescent="0.2">
      <c r="A1986" s="152"/>
      <c r="B1986" s="152"/>
      <c r="C1986" s="152"/>
      <c r="D1986" s="152"/>
      <c r="E1986" s="153">
        <f>'2.40-a,b,c,d,e'!E1986</f>
        <v>39659.166666666664</v>
      </c>
      <c r="F1986" s="157">
        <f>'2.40-a,b,c,d,e'!F1986</f>
        <v>126.76999664306599</v>
      </c>
      <c r="G1986" s="157">
        <f>'2.40-a,b,c,d,e'!G1986</f>
        <v>4579.9942016599998</v>
      </c>
      <c r="H1986" s="157">
        <f t="shared" si="210"/>
        <v>12742.612430730391</v>
      </c>
      <c r="I1986" s="157">
        <f t="shared" si="211"/>
        <v>0</v>
      </c>
      <c r="J1986" s="157">
        <f t="shared" si="212"/>
        <v>12742.612430730391</v>
      </c>
      <c r="K1986" s="157">
        <f t="shared" si="213"/>
        <v>4579.9942016600007</v>
      </c>
      <c r="L1986" s="157">
        <f t="shared" si="214"/>
        <v>8162.61822907039</v>
      </c>
      <c r="M1986" s="167">
        <f t="shared" si="215"/>
        <v>0</v>
      </c>
      <c r="N1986" s="167">
        <f t="shared" si="216"/>
        <v>0</v>
      </c>
    </row>
    <row r="1987" spans="1:14" ht="15" customHeight="1" x14ac:dyDescent="0.2">
      <c r="A1987" s="152"/>
      <c r="B1987" s="152"/>
      <c r="C1987" s="152"/>
      <c r="D1987" s="152"/>
      <c r="E1987" s="153">
        <f>'2.40-a,b,c,d,e'!E1987</f>
        <v>39660.166666666664</v>
      </c>
      <c r="F1987" s="157">
        <f>'2.40-a,b,c,d,e'!F1987</f>
        <v>124.08000183105401</v>
      </c>
      <c r="G1987" s="157">
        <f>'2.40-a,b,c,d,e'!G1987</f>
        <v>-2689.9948120119889</v>
      </c>
      <c r="H1987" s="157">
        <f t="shared" si="210"/>
        <v>5472.6234170584012</v>
      </c>
      <c r="I1987" s="157">
        <f t="shared" si="211"/>
        <v>2689.9948120119889</v>
      </c>
      <c r="J1987" s="157">
        <f t="shared" si="212"/>
        <v>8162.61822907039</v>
      </c>
      <c r="K1987" s="157">
        <f t="shared" si="213"/>
        <v>0</v>
      </c>
      <c r="L1987" s="157">
        <f t="shared" si="214"/>
        <v>8162.61822907039</v>
      </c>
      <c r="M1987" s="167">
        <f t="shared" si="215"/>
        <v>1</v>
      </c>
      <c r="N1987" s="167">
        <f t="shared" si="216"/>
        <v>0</v>
      </c>
    </row>
    <row r="1988" spans="1:14" ht="15" customHeight="1" x14ac:dyDescent="0.2">
      <c r="A1988" s="152"/>
      <c r="B1988" s="152"/>
      <c r="C1988" s="152"/>
      <c r="D1988" s="152"/>
      <c r="E1988" s="153">
        <f>'2.40-a,b,c,d,e'!E1988</f>
        <v>39661.166666666664</v>
      </c>
      <c r="F1988" s="157">
        <f>'2.40-a,b,c,d,e'!F1988</f>
        <v>125.09999847412099</v>
      </c>
      <c r="G1988" s="157">
        <f>'2.40-a,b,c,d,e'!G1988</f>
        <v>1019.9966430669889</v>
      </c>
      <c r="H1988" s="157">
        <f t="shared" ref="H1988:H2051" si="217">L1987+G1988</f>
        <v>9182.6148721373793</v>
      </c>
      <c r="I1988" s="157">
        <f t="shared" ref="I1988:I2051" si="218">IF(H1988&lt;$B$13,$B$14-H1988,0)</f>
        <v>0</v>
      </c>
      <c r="J1988" s="157">
        <f t="shared" ref="J1988:J2051" si="219">H1988+I1988</f>
        <v>9182.6148721373793</v>
      </c>
      <c r="K1988" s="157">
        <f t="shared" ref="K1988:K2051" si="220">MAX(J1988-$B$14,0)</f>
        <v>1019.9966430669892</v>
      </c>
      <c r="L1988" s="157">
        <f t="shared" ref="L1988:L2051" si="221">J1988-K1988</f>
        <v>8162.61822907039</v>
      </c>
      <c r="M1988" s="167">
        <f t="shared" ref="M1988:M2051" si="222">IF(I1988&gt;0,1,0)</f>
        <v>0</v>
      </c>
      <c r="N1988" s="167">
        <f t="shared" ref="N1988:N2051" si="223">IF(H1988&lt;0,1,0)</f>
        <v>0</v>
      </c>
    </row>
    <row r="1989" spans="1:14" ht="15" customHeight="1" x14ac:dyDescent="0.2">
      <c r="A1989" s="152"/>
      <c r="B1989" s="152"/>
      <c r="C1989" s="152"/>
      <c r="D1989" s="152"/>
      <c r="E1989" s="153">
        <f>'2.40-a,b,c,d,e'!E1989</f>
        <v>39664.166666666664</v>
      </c>
      <c r="F1989" s="157">
        <f>'2.40-a,b,c,d,e'!F1989</f>
        <v>121.41000366210901</v>
      </c>
      <c r="G1989" s="157">
        <f>'2.40-a,b,c,d,e'!G1989</f>
        <v>-3689.9948120119889</v>
      </c>
      <c r="H1989" s="157">
        <f t="shared" si="217"/>
        <v>4472.6234170584012</v>
      </c>
      <c r="I1989" s="157">
        <f t="shared" si="218"/>
        <v>3689.9948120119889</v>
      </c>
      <c r="J1989" s="157">
        <f t="shared" si="219"/>
        <v>8162.61822907039</v>
      </c>
      <c r="K1989" s="157">
        <f t="shared" si="220"/>
        <v>0</v>
      </c>
      <c r="L1989" s="157">
        <f t="shared" si="221"/>
        <v>8162.61822907039</v>
      </c>
      <c r="M1989" s="167">
        <f t="shared" si="222"/>
        <v>1</v>
      </c>
      <c r="N1989" s="167">
        <f t="shared" si="223"/>
        <v>0</v>
      </c>
    </row>
    <row r="1990" spans="1:14" ht="15" customHeight="1" x14ac:dyDescent="0.2">
      <c r="A1990" s="152"/>
      <c r="B1990" s="152"/>
      <c r="C1990" s="152"/>
      <c r="D1990" s="152"/>
      <c r="E1990" s="153">
        <f>'2.40-a,b,c,d,e'!E1990</f>
        <v>39665.166666666664</v>
      </c>
      <c r="F1990" s="157">
        <f>'2.40-a,b,c,d,e'!F1990</f>
        <v>119.169998168945</v>
      </c>
      <c r="G1990" s="157">
        <f>'2.40-a,b,c,d,e'!G1990</f>
        <v>-2240.0054931640057</v>
      </c>
      <c r="H1990" s="157">
        <f t="shared" si="217"/>
        <v>5922.6127359063848</v>
      </c>
      <c r="I1990" s="157">
        <f t="shared" si="218"/>
        <v>2240.0054931640052</v>
      </c>
      <c r="J1990" s="157">
        <f t="shared" si="219"/>
        <v>8162.61822907039</v>
      </c>
      <c r="K1990" s="157">
        <f t="shared" si="220"/>
        <v>0</v>
      </c>
      <c r="L1990" s="157">
        <f t="shared" si="221"/>
        <v>8162.61822907039</v>
      </c>
      <c r="M1990" s="167">
        <f t="shared" si="222"/>
        <v>1</v>
      </c>
      <c r="N1990" s="167">
        <f t="shared" si="223"/>
        <v>0</v>
      </c>
    </row>
    <row r="1991" spans="1:14" ht="15" customHeight="1" x14ac:dyDescent="0.2">
      <c r="A1991" s="152"/>
      <c r="B1991" s="152"/>
      <c r="C1991" s="152"/>
      <c r="D1991" s="152"/>
      <c r="E1991" s="153">
        <f>'2.40-a,b,c,d,e'!E1991</f>
        <v>39666.166666666664</v>
      </c>
      <c r="F1991" s="157">
        <f>'2.40-a,b,c,d,e'!F1991</f>
        <v>118.58000183105401</v>
      </c>
      <c r="G1991" s="157">
        <f>'2.40-a,b,c,d,e'!G1991</f>
        <v>-589.99633789099448</v>
      </c>
      <c r="H1991" s="157">
        <f t="shared" si="217"/>
        <v>7572.6218911793958</v>
      </c>
      <c r="I1991" s="157">
        <f t="shared" si="218"/>
        <v>0</v>
      </c>
      <c r="J1991" s="157">
        <f t="shared" si="219"/>
        <v>7572.6218911793958</v>
      </c>
      <c r="K1991" s="157">
        <f t="shared" si="220"/>
        <v>0</v>
      </c>
      <c r="L1991" s="157">
        <f t="shared" si="221"/>
        <v>7572.6218911793958</v>
      </c>
      <c r="M1991" s="167">
        <f t="shared" si="222"/>
        <v>0</v>
      </c>
      <c r="N1991" s="167">
        <f t="shared" si="223"/>
        <v>0</v>
      </c>
    </row>
    <row r="1992" spans="1:14" ht="15" customHeight="1" x14ac:dyDescent="0.2">
      <c r="A1992" s="152"/>
      <c r="B1992" s="152"/>
      <c r="C1992" s="152"/>
      <c r="D1992" s="152"/>
      <c r="E1992" s="153">
        <f>'2.40-a,b,c,d,e'!E1992</f>
        <v>39667.166666666664</v>
      </c>
      <c r="F1992" s="157">
        <f>'2.40-a,b,c,d,e'!F1992</f>
        <v>120.01999664306599</v>
      </c>
      <c r="G1992" s="157">
        <f>'2.40-a,b,c,d,e'!G1992</f>
        <v>1439.9948120119889</v>
      </c>
      <c r="H1992" s="157">
        <f t="shared" si="217"/>
        <v>9012.6167031913847</v>
      </c>
      <c r="I1992" s="157">
        <f t="shared" si="218"/>
        <v>0</v>
      </c>
      <c r="J1992" s="157">
        <f t="shared" si="219"/>
        <v>9012.6167031913847</v>
      </c>
      <c r="K1992" s="157">
        <f t="shared" si="220"/>
        <v>849.99847412099462</v>
      </c>
      <c r="L1992" s="157">
        <f t="shared" si="221"/>
        <v>8162.61822907039</v>
      </c>
      <c r="M1992" s="167">
        <f t="shared" si="222"/>
        <v>0</v>
      </c>
      <c r="N1992" s="167">
        <f t="shared" si="223"/>
        <v>0</v>
      </c>
    </row>
    <row r="1993" spans="1:14" ht="15" customHeight="1" x14ac:dyDescent="0.2">
      <c r="A1993" s="152"/>
      <c r="B1993" s="152"/>
      <c r="C1993" s="152"/>
      <c r="D1993" s="152"/>
      <c r="E1993" s="153">
        <f>'2.40-a,b,c,d,e'!E1993</f>
        <v>39668.166666666664</v>
      </c>
      <c r="F1993" s="157">
        <f>'2.40-a,b,c,d,e'!F1993</f>
        <v>115.199996948242</v>
      </c>
      <c r="G1993" s="157">
        <f>'2.40-a,b,c,d,e'!G1993</f>
        <v>-4819.9996948239914</v>
      </c>
      <c r="H1993" s="157">
        <f t="shared" si="217"/>
        <v>3342.6185342463987</v>
      </c>
      <c r="I1993" s="157">
        <f t="shared" si="218"/>
        <v>4819.9996948239914</v>
      </c>
      <c r="J1993" s="157">
        <f t="shared" si="219"/>
        <v>8162.61822907039</v>
      </c>
      <c r="K1993" s="157">
        <f t="shared" si="220"/>
        <v>0</v>
      </c>
      <c r="L1993" s="157">
        <f t="shared" si="221"/>
        <v>8162.61822907039</v>
      </c>
      <c r="M1993" s="167">
        <f t="shared" si="222"/>
        <v>1</v>
      </c>
      <c r="N1993" s="167">
        <f t="shared" si="223"/>
        <v>0</v>
      </c>
    </row>
    <row r="1994" spans="1:14" ht="15" customHeight="1" x14ac:dyDescent="0.2">
      <c r="A1994" s="152"/>
      <c r="B1994" s="152"/>
      <c r="C1994" s="152"/>
      <c r="D1994" s="152"/>
      <c r="E1994" s="153">
        <f>'2.40-a,b,c,d,e'!E1994</f>
        <v>39671.166666666664</v>
      </c>
      <c r="F1994" s="157">
        <f>'2.40-a,b,c,d,e'!F1994</f>
        <v>114.449996948242</v>
      </c>
      <c r="G1994" s="157">
        <f>'2.40-a,b,c,d,e'!G1994</f>
        <v>-750</v>
      </c>
      <c r="H1994" s="157">
        <f t="shared" si="217"/>
        <v>7412.61822907039</v>
      </c>
      <c r="I1994" s="157">
        <f t="shared" si="218"/>
        <v>0</v>
      </c>
      <c r="J1994" s="157">
        <f t="shared" si="219"/>
        <v>7412.61822907039</v>
      </c>
      <c r="K1994" s="157">
        <f t="shared" si="220"/>
        <v>0</v>
      </c>
      <c r="L1994" s="157">
        <f t="shared" si="221"/>
        <v>7412.61822907039</v>
      </c>
      <c r="M1994" s="167">
        <f t="shared" si="222"/>
        <v>0</v>
      </c>
      <c r="N1994" s="167">
        <f t="shared" si="223"/>
        <v>0</v>
      </c>
    </row>
    <row r="1995" spans="1:14" ht="15" customHeight="1" x14ac:dyDescent="0.2">
      <c r="A1995" s="152"/>
      <c r="B1995" s="152"/>
      <c r="C1995" s="152"/>
      <c r="D1995" s="152"/>
      <c r="E1995" s="153">
        <f>'2.40-a,b,c,d,e'!E1995</f>
        <v>39672.166666666664</v>
      </c>
      <c r="F1995" s="157">
        <f>'2.40-a,b,c,d,e'!F1995</f>
        <v>113.01000213623</v>
      </c>
      <c r="G1995" s="157">
        <f>'2.40-a,b,c,d,e'!G1995</f>
        <v>-1439.994812012003</v>
      </c>
      <c r="H1995" s="157">
        <f t="shared" si="217"/>
        <v>5972.6234170583866</v>
      </c>
      <c r="I1995" s="157">
        <f t="shared" si="218"/>
        <v>2189.9948120120034</v>
      </c>
      <c r="J1995" s="157">
        <f t="shared" si="219"/>
        <v>8162.61822907039</v>
      </c>
      <c r="K1995" s="157">
        <f t="shared" si="220"/>
        <v>0</v>
      </c>
      <c r="L1995" s="157">
        <f t="shared" si="221"/>
        <v>8162.61822907039</v>
      </c>
      <c r="M1995" s="167">
        <f t="shared" si="222"/>
        <v>1</v>
      </c>
      <c r="N1995" s="167">
        <f t="shared" si="223"/>
        <v>0</v>
      </c>
    </row>
    <row r="1996" spans="1:14" ht="15" customHeight="1" x14ac:dyDescent="0.2">
      <c r="A1996" s="152"/>
      <c r="B1996" s="152"/>
      <c r="C1996" s="152"/>
      <c r="D1996" s="152"/>
      <c r="E1996" s="153">
        <f>'2.40-a,b,c,d,e'!E1996</f>
        <v>39673.166666666664</v>
      </c>
      <c r="F1996" s="157">
        <f>'2.40-a,b,c,d,e'!F1996</f>
        <v>116</v>
      </c>
      <c r="G1996" s="157">
        <f>'2.40-a,b,c,d,e'!G1996</f>
        <v>2989.9978637700001</v>
      </c>
      <c r="H1996" s="157">
        <f t="shared" si="217"/>
        <v>11152.61609284039</v>
      </c>
      <c r="I1996" s="157">
        <f t="shared" si="218"/>
        <v>0</v>
      </c>
      <c r="J1996" s="157">
        <f t="shared" si="219"/>
        <v>11152.61609284039</v>
      </c>
      <c r="K1996" s="157">
        <f t="shared" si="220"/>
        <v>2989.9978637699996</v>
      </c>
      <c r="L1996" s="157">
        <f t="shared" si="221"/>
        <v>8162.61822907039</v>
      </c>
      <c r="M1996" s="167">
        <f t="shared" si="222"/>
        <v>0</v>
      </c>
      <c r="N1996" s="167">
        <f t="shared" si="223"/>
        <v>0</v>
      </c>
    </row>
    <row r="1997" spans="1:14" ht="15" customHeight="1" x14ac:dyDescent="0.2">
      <c r="A1997" s="152"/>
      <c r="B1997" s="152"/>
      <c r="C1997" s="152"/>
      <c r="D1997" s="152"/>
      <c r="E1997" s="153">
        <f>'2.40-a,b,c,d,e'!E1997</f>
        <v>39674.166666666664</v>
      </c>
      <c r="F1997" s="157">
        <f>'2.40-a,b,c,d,e'!F1997</f>
        <v>115.01000213623</v>
      </c>
      <c r="G1997" s="157">
        <f>'2.40-a,b,c,d,e'!G1997</f>
        <v>-989.99786377000021</v>
      </c>
      <c r="H1997" s="157">
        <f t="shared" si="217"/>
        <v>7172.6203653003895</v>
      </c>
      <c r="I1997" s="157">
        <f t="shared" si="218"/>
        <v>0</v>
      </c>
      <c r="J1997" s="157">
        <f t="shared" si="219"/>
        <v>7172.6203653003895</v>
      </c>
      <c r="K1997" s="157">
        <f t="shared" si="220"/>
        <v>0</v>
      </c>
      <c r="L1997" s="157">
        <f t="shared" si="221"/>
        <v>7172.6203653003895</v>
      </c>
      <c r="M1997" s="167">
        <f t="shared" si="222"/>
        <v>0</v>
      </c>
      <c r="N1997" s="167">
        <f t="shared" si="223"/>
        <v>0</v>
      </c>
    </row>
    <row r="1998" spans="1:14" ht="15" customHeight="1" x14ac:dyDescent="0.2">
      <c r="A1998" s="152"/>
      <c r="B1998" s="152"/>
      <c r="C1998" s="152"/>
      <c r="D1998" s="152"/>
      <c r="E1998" s="153">
        <f>'2.40-a,b,c,d,e'!E1998</f>
        <v>39675.166666666664</v>
      </c>
      <c r="F1998" s="157">
        <f>'2.40-a,b,c,d,e'!F1998</f>
        <v>113.76999664306599</v>
      </c>
      <c r="G1998" s="157">
        <f>'2.40-a,b,c,d,e'!G1998</f>
        <v>-1240.0054931640057</v>
      </c>
      <c r="H1998" s="157">
        <f t="shared" si="217"/>
        <v>5932.6148721363843</v>
      </c>
      <c r="I1998" s="157">
        <f t="shared" si="218"/>
        <v>2230.0033569340058</v>
      </c>
      <c r="J1998" s="157">
        <f t="shared" si="219"/>
        <v>8162.61822907039</v>
      </c>
      <c r="K1998" s="157">
        <f t="shared" si="220"/>
        <v>0</v>
      </c>
      <c r="L1998" s="157">
        <f t="shared" si="221"/>
        <v>8162.61822907039</v>
      </c>
      <c r="M1998" s="167">
        <f t="shared" si="222"/>
        <v>1</v>
      </c>
      <c r="N1998" s="167">
        <f t="shared" si="223"/>
        <v>0</v>
      </c>
    </row>
    <row r="1999" spans="1:14" ht="15" customHeight="1" x14ac:dyDescent="0.2">
      <c r="A1999" s="152"/>
      <c r="B1999" s="152"/>
      <c r="C1999" s="152"/>
      <c r="D1999" s="152"/>
      <c r="E1999" s="153">
        <f>'2.40-a,b,c,d,e'!E1999</f>
        <v>39678.166666666664</v>
      </c>
      <c r="F1999" s="157">
        <f>'2.40-a,b,c,d,e'!F1999</f>
        <v>112.870002746582</v>
      </c>
      <c r="G1999" s="157">
        <f>'2.40-a,b,c,d,e'!G1999</f>
        <v>-899.99389648399131</v>
      </c>
      <c r="H1999" s="157">
        <f t="shared" si="217"/>
        <v>7262.6243325863989</v>
      </c>
      <c r="I1999" s="157">
        <f t="shared" si="218"/>
        <v>0</v>
      </c>
      <c r="J1999" s="157">
        <f t="shared" si="219"/>
        <v>7262.6243325863989</v>
      </c>
      <c r="K1999" s="157">
        <f t="shared" si="220"/>
        <v>0</v>
      </c>
      <c r="L1999" s="157">
        <f t="shared" si="221"/>
        <v>7262.6243325863989</v>
      </c>
      <c r="M1999" s="167">
        <f t="shared" si="222"/>
        <v>0</v>
      </c>
      <c r="N1999" s="167">
        <f t="shared" si="223"/>
        <v>0</v>
      </c>
    </row>
    <row r="2000" spans="1:14" ht="15" customHeight="1" x14ac:dyDescent="0.2">
      <c r="A2000" s="152"/>
      <c r="B2000" s="152"/>
      <c r="C2000" s="152"/>
      <c r="D2000" s="152"/>
      <c r="E2000" s="153">
        <f>'2.40-a,b,c,d,e'!E2000</f>
        <v>39679.166666666664</v>
      </c>
      <c r="F2000" s="157">
        <f>'2.40-a,b,c,d,e'!F2000</f>
        <v>114.52999877929599</v>
      </c>
      <c r="G2000" s="157">
        <f>'2.40-a,b,c,d,e'!G2000</f>
        <v>1659.9960327139911</v>
      </c>
      <c r="H2000" s="157">
        <f t="shared" si="217"/>
        <v>8922.6203653003904</v>
      </c>
      <c r="I2000" s="157">
        <f t="shared" si="218"/>
        <v>0</v>
      </c>
      <c r="J2000" s="157">
        <f t="shared" si="219"/>
        <v>8922.6203653003904</v>
      </c>
      <c r="K2000" s="157">
        <f t="shared" si="220"/>
        <v>760.00213623000036</v>
      </c>
      <c r="L2000" s="157">
        <f t="shared" si="221"/>
        <v>8162.61822907039</v>
      </c>
      <c r="M2000" s="167">
        <f t="shared" si="222"/>
        <v>0</v>
      </c>
      <c r="N2000" s="167">
        <f t="shared" si="223"/>
        <v>0</v>
      </c>
    </row>
    <row r="2001" spans="1:14" ht="15" customHeight="1" x14ac:dyDescent="0.2">
      <c r="A2001" s="152"/>
      <c r="B2001" s="152"/>
      <c r="C2001" s="152"/>
      <c r="D2001" s="152"/>
      <c r="E2001" s="153">
        <f>'2.40-a,b,c,d,e'!E2001</f>
        <v>39680.166666666664</v>
      </c>
      <c r="F2001" s="157">
        <f>'2.40-a,b,c,d,e'!F2001</f>
        <v>114.980003356933</v>
      </c>
      <c r="G2001" s="157">
        <f>'2.40-a,b,c,d,e'!G2001</f>
        <v>450.00457763700297</v>
      </c>
      <c r="H2001" s="157">
        <f t="shared" si="217"/>
        <v>8612.6228067073935</v>
      </c>
      <c r="I2001" s="157">
        <f t="shared" si="218"/>
        <v>0</v>
      </c>
      <c r="J2001" s="157">
        <f t="shared" si="219"/>
        <v>8612.6228067073935</v>
      </c>
      <c r="K2001" s="157">
        <f t="shared" si="220"/>
        <v>450.00457763700342</v>
      </c>
      <c r="L2001" s="157">
        <f t="shared" si="221"/>
        <v>8162.61822907039</v>
      </c>
      <c r="M2001" s="167">
        <f t="shared" si="222"/>
        <v>0</v>
      </c>
      <c r="N2001" s="167">
        <f t="shared" si="223"/>
        <v>0</v>
      </c>
    </row>
    <row r="2002" spans="1:14" ht="15" customHeight="1" x14ac:dyDescent="0.2">
      <c r="A2002" s="152"/>
      <c r="B2002" s="152"/>
      <c r="C2002" s="152"/>
      <c r="D2002" s="152"/>
      <c r="E2002" s="153">
        <f>'2.40-a,b,c,d,e'!E2002</f>
        <v>39681.166666666664</v>
      </c>
      <c r="F2002" s="157">
        <f>'2.40-a,b,c,d,e'!F2002</f>
        <v>121.180000305175</v>
      </c>
      <c r="G2002" s="157">
        <f>'2.40-a,b,c,d,e'!G2002</f>
        <v>6199.9969482420029</v>
      </c>
      <c r="H2002" s="157">
        <f t="shared" si="217"/>
        <v>14362.615177312393</v>
      </c>
      <c r="I2002" s="157">
        <f t="shared" si="218"/>
        <v>0</v>
      </c>
      <c r="J2002" s="157">
        <f t="shared" si="219"/>
        <v>14362.615177312393</v>
      </c>
      <c r="K2002" s="157">
        <f t="shared" si="220"/>
        <v>6199.9969482420029</v>
      </c>
      <c r="L2002" s="157">
        <f t="shared" si="221"/>
        <v>8162.61822907039</v>
      </c>
      <c r="M2002" s="167">
        <f t="shared" si="222"/>
        <v>0</v>
      </c>
      <c r="N2002" s="167">
        <f t="shared" si="223"/>
        <v>0</v>
      </c>
    </row>
    <row r="2003" spans="1:14" ht="15" customHeight="1" x14ac:dyDescent="0.2">
      <c r="A2003" s="152"/>
      <c r="B2003" s="152"/>
      <c r="C2003" s="152"/>
      <c r="D2003" s="152"/>
      <c r="E2003" s="153">
        <f>'2.40-a,b,c,d,e'!E2003</f>
        <v>39682.166666666664</v>
      </c>
      <c r="F2003" s="157">
        <f>'2.40-a,b,c,d,e'!F2003</f>
        <v>114.58999633789</v>
      </c>
      <c r="G2003" s="157">
        <f>'2.40-a,b,c,d,e'!G2003</f>
        <v>-6590.0039672849998</v>
      </c>
      <c r="H2003" s="157">
        <f t="shared" si="217"/>
        <v>1572.6142617853902</v>
      </c>
      <c r="I2003" s="157">
        <f t="shared" si="218"/>
        <v>6590.0039672849998</v>
      </c>
      <c r="J2003" s="157">
        <f t="shared" si="219"/>
        <v>8162.61822907039</v>
      </c>
      <c r="K2003" s="157">
        <f t="shared" si="220"/>
        <v>0</v>
      </c>
      <c r="L2003" s="157">
        <f t="shared" si="221"/>
        <v>8162.61822907039</v>
      </c>
      <c r="M2003" s="167">
        <f t="shared" si="222"/>
        <v>1</v>
      </c>
      <c r="N2003" s="167">
        <f t="shared" si="223"/>
        <v>0</v>
      </c>
    </row>
    <row r="2004" spans="1:14" ht="15" customHeight="1" x14ac:dyDescent="0.2">
      <c r="A2004" s="152"/>
      <c r="B2004" s="152"/>
      <c r="C2004" s="152"/>
      <c r="D2004" s="152"/>
      <c r="E2004" s="153">
        <f>'2.40-a,b,c,d,e'!E2004</f>
        <v>39685.166666666664</v>
      </c>
      <c r="F2004" s="157">
        <f>'2.40-a,b,c,d,e'!F2004</f>
        <v>115.11000061035099</v>
      </c>
      <c r="G2004" s="157">
        <f>'2.40-a,b,c,d,e'!G2004</f>
        <v>520.00427246099434</v>
      </c>
      <c r="H2004" s="157">
        <f t="shared" si="217"/>
        <v>8682.6225015313848</v>
      </c>
      <c r="I2004" s="157">
        <f t="shared" si="218"/>
        <v>0</v>
      </c>
      <c r="J2004" s="157">
        <f t="shared" si="219"/>
        <v>8682.6225015313848</v>
      </c>
      <c r="K2004" s="157">
        <f t="shared" si="220"/>
        <v>520.0042724609948</v>
      </c>
      <c r="L2004" s="157">
        <f t="shared" si="221"/>
        <v>8162.61822907039</v>
      </c>
      <c r="M2004" s="167">
        <f t="shared" si="222"/>
        <v>0</v>
      </c>
      <c r="N2004" s="167">
        <f t="shared" si="223"/>
        <v>0</v>
      </c>
    </row>
    <row r="2005" spans="1:14" ht="15" customHeight="1" x14ac:dyDescent="0.2">
      <c r="A2005" s="152"/>
      <c r="B2005" s="152"/>
      <c r="C2005" s="152"/>
      <c r="D2005" s="152"/>
      <c r="E2005" s="153">
        <f>'2.40-a,b,c,d,e'!E2005</f>
        <v>39686.166666666664</v>
      </c>
      <c r="F2005" s="157">
        <f>'2.40-a,b,c,d,e'!F2005</f>
        <v>116.26999664306599</v>
      </c>
      <c r="G2005" s="157">
        <f>'2.40-a,b,c,d,e'!G2005</f>
        <v>1159.9960327150002</v>
      </c>
      <c r="H2005" s="157">
        <f t="shared" si="217"/>
        <v>9322.6142617853911</v>
      </c>
      <c r="I2005" s="157">
        <f t="shared" si="218"/>
        <v>0</v>
      </c>
      <c r="J2005" s="157">
        <f t="shared" si="219"/>
        <v>9322.6142617853911</v>
      </c>
      <c r="K2005" s="157">
        <f t="shared" si="220"/>
        <v>1159.9960327150011</v>
      </c>
      <c r="L2005" s="157">
        <f t="shared" si="221"/>
        <v>8162.61822907039</v>
      </c>
      <c r="M2005" s="167">
        <f t="shared" si="222"/>
        <v>0</v>
      </c>
      <c r="N2005" s="167">
        <f t="shared" si="223"/>
        <v>0</v>
      </c>
    </row>
    <row r="2006" spans="1:14" ht="15" customHeight="1" x14ac:dyDescent="0.2">
      <c r="A2006" s="152"/>
      <c r="B2006" s="152"/>
      <c r="C2006" s="152"/>
      <c r="D2006" s="152"/>
      <c r="E2006" s="153">
        <f>'2.40-a,b,c,d,e'!E2006</f>
        <v>39687.166666666664</v>
      </c>
      <c r="F2006" s="157">
        <f>'2.40-a,b,c,d,e'!F2006</f>
        <v>118.150001525878</v>
      </c>
      <c r="G2006" s="157">
        <f>'2.40-a,b,c,d,e'!G2006</f>
        <v>1880.0048828120025</v>
      </c>
      <c r="H2006" s="157">
        <f t="shared" si="217"/>
        <v>10042.623111882393</v>
      </c>
      <c r="I2006" s="157">
        <f t="shared" si="218"/>
        <v>0</v>
      </c>
      <c r="J2006" s="157">
        <f t="shared" si="219"/>
        <v>10042.623111882393</v>
      </c>
      <c r="K2006" s="157">
        <f t="shared" si="220"/>
        <v>1880.0048828120025</v>
      </c>
      <c r="L2006" s="157">
        <f t="shared" si="221"/>
        <v>8162.61822907039</v>
      </c>
      <c r="M2006" s="167">
        <f t="shared" si="222"/>
        <v>0</v>
      </c>
      <c r="N2006" s="167">
        <f t="shared" si="223"/>
        <v>0</v>
      </c>
    </row>
    <row r="2007" spans="1:14" ht="15" customHeight="1" x14ac:dyDescent="0.2">
      <c r="A2007" s="152"/>
      <c r="B2007" s="152"/>
      <c r="C2007" s="152"/>
      <c r="D2007" s="152"/>
      <c r="E2007" s="153">
        <f>'2.40-a,b,c,d,e'!E2007</f>
        <v>39688.166666666664</v>
      </c>
      <c r="F2007" s="157">
        <f>'2.40-a,b,c,d,e'!F2007</f>
        <v>115.58999633789</v>
      </c>
      <c r="G2007" s="157">
        <f>'2.40-a,b,c,d,e'!G2007</f>
        <v>-2560.005187987997</v>
      </c>
      <c r="H2007" s="157">
        <f t="shared" si="217"/>
        <v>5602.6130410823935</v>
      </c>
      <c r="I2007" s="157">
        <f t="shared" si="218"/>
        <v>2560.0051879879966</v>
      </c>
      <c r="J2007" s="157">
        <f t="shared" si="219"/>
        <v>8162.61822907039</v>
      </c>
      <c r="K2007" s="157">
        <f t="shared" si="220"/>
        <v>0</v>
      </c>
      <c r="L2007" s="157">
        <f t="shared" si="221"/>
        <v>8162.61822907039</v>
      </c>
      <c r="M2007" s="167">
        <f t="shared" si="222"/>
        <v>1</v>
      </c>
      <c r="N2007" s="167">
        <f t="shared" si="223"/>
        <v>0</v>
      </c>
    </row>
    <row r="2008" spans="1:14" ht="15" customHeight="1" x14ac:dyDescent="0.2">
      <c r="A2008" s="152"/>
      <c r="B2008" s="152"/>
      <c r="C2008" s="152"/>
      <c r="D2008" s="152"/>
      <c r="E2008" s="153">
        <f>'2.40-a,b,c,d,e'!E2008</f>
        <v>39689.166666666664</v>
      </c>
      <c r="F2008" s="157">
        <f>'2.40-a,b,c,d,e'!F2008</f>
        <v>115.459999084472</v>
      </c>
      <c r="G2008" s="157">
        <f>'2.40-a,b,c,d,e'!G2008</f>
        <v>-129.99725341799717</v>
      </c>
      <c r="H2008" s="157">
        <f t="shared" si="217"/>
        <v>8032.6209756523931</v>
      </c>
      <c r="I2008" s="157">
        <f t="shared" si="218"/>
        <v>0</v>
      </c>
      <c r="J2008" s="157">
        <f t="shared" si="219"/>
        <v>8032.6209756523931</v>
      </c>
      <c r="K2008" s="157">
        <f t="shared" si="220"/>
        <v>0</v>
      </c>
      <c r="L2008" s="157">
        <f t="shared" si="221"/>
        <v>8032.6209756523931</v>
      </c>
      <c r="M2008" s="167">
        <f t="shared" si="222"/>
        <v>0</v>
      </c>
      <c r="N2008" s="167">
        <f t="shared" si="223"/>
        <v>0</v>
      </c>
    </row>
    <row r="2009" spans="1:14" ht="15" customHeight="1" x14ac:dyDescent="0.2">
      <c r="A2009" s="152"/>
      <c r="B2009" s="152"/>
      <c r="C2009" s="152"/>
      <c r="D2009" s="152"/>
      <c r="E2009" s="153">
        <f>'2.40-a,b,c,d,e'!E2009</f>
        <v>39693.166666666664</v>
      </c>
      <c r="F2009" s="157">
        <f>'2.40-a,b,c,d,e'!F2009</f>
        <v>109.709999084472</v>
      </c>
      <c r="G2009" s="157">
        <f>'2.40-a,b,c,d,e'!G2009</f>
        <v>-5750</v>
      </c>
      <c r="H2009" s="157">
        <f t="shared" si="217"/>
        <v>2282.6209756523931</v>
      </c>
      <c r="I2009" s="157">
        <f t="shared" si="218"/>
        <v>5879.9972534179969</v>
      </c>
      <c r="J2009" s="157">
        <f t="shared" si="219"/>
        <v>8162.61822907039</v>
      </c>
      <c r="K2009" s="157">
        <f t="shared" si="220"/>
        <v>0</v>
      </c>
      <c r="L2009" s="157">
        <f t="shared" si="221"/>
        <v>8162.61822907039</v>
      </c>
      <c r="M2009" s="167">
        <f t="shared" si="222"/>
        <v>1</v>
      </c>
      <c r="N2009" s="167">
        <f t="shared" si="223"/>
        <v>0</v>
      </c>
    </row>
    <row r="2010" spans="1:14" ht="15" customHeight="1" x14ac:dyDescent="0.2">
      <c r="A2010" s="152"/>
      <c r="B2010" s="152"/>
      <c r="C2010" s="152"/>
      <c r="D2010" s="152"/>
      <c r="E2010" s="153">
        <f>'2.40-a,b,c,d,e'!E2010</f>
        <v>39694.166666666664</v>
      </c>
      <c r="F2010" s="157">
        <f>'2.40-a,b,c,d,e'!F2010</f>
        <v>109.34999847412099</v>
      </c>
      <c r="G2010" s="157">
        <f>'2.40-a,b,c,d,e'!G2010</f>
        <v>-360.00061035100828</v>
      </c>
      <c r="H2010" s="157">
        <f t="shared" si="217"/>
        <v>7802.6176187193814</v>
      </c>
      <c r="I2010" s="157">
        <f t="shared" si="218"/>
        <v>0</v>
      </c>
      <c r="J2010" s="157">
        <f t="shared" si="219"/>
        <v>7802.6176187193814</v>
      </c>
      <c r="K2010" s="157">
        <f t="shared" si="220"/>
        <v>0</v>
      </c>
      <c r="L2010" s="157">
        <f t="shared" si="221"/>
        <v>7802.6176187193814</v>
      </c>
      <c r="M2010" s="167">
        <f t="shared" si="222"/>
        <v>0</v>
      </c>
      <c r="N2010" s="167">
        <f t="shared" si="223"/>
        <v>0</v>
      </c>
    </row>
    <row r="2011" spans="1:14" ht="15" customHeight="1" x14ac:dyDescent="0.2">
      <c r="A2011" s="152"/>
      <c r="B2011" s="152"/>
      <c r="C2011" s="152"/>
      <c r="D2011" s="152"/>
      <c r="E2011" s="153">
        <f>'2.40-a,b,c,d,e'!E2011</f>
        <v>39695.166666666664</v>
      </c>
      <c r="F2011" s="157">
        <f>'2.40-a,b,c,d,e'!F2011</f>
        <v>107.889999389648</v>
      </c>
      <c r="G2011" s="157">
        <f>'2.40-a,b,c,d,e'!G2011</f>
        <v>-1459.9990844729973</v>
      </c>
      <c r="H2011" s="157">
        <f t="shared" si="217"/>
        <v>6342.6185342463841</v>
      </c>
      <c r="I2011" s="157">
        <f t="shared" si="218"/>
        <v>0</v>
      </c>
      <c r="J2011" s="157">
        <f t="shared" si="219"/>
        <v>6342.6185342463841</v>
      </c>
      <c r="K2011" s="157">
        <f t="shared" si="220"/>
        <v>0</v>
      </c>
      <c r="L2011" s="157">
        <f t="shared" si="221"/>
        <v>6342.6185342463841</v>
      </c>
      <c r="M2011" s="167">
        <f t="shared" si="222"/>
        <v>0</v>
      </c>
      <c r="N2011" s="167">
        <f t="shared" si="223"/>
        <v>0</v>
      </c>
    </row>
    <row r="2012" spans="1:14" ht="15" customHeight="1" x14ac:dyDescent="0.2">
      <c r="A2012" s="152"/>
      <c r="B2012" s="152"/>
      <c r="C2012" s="152"/>
      <c r="D2012" s="152"/>
      <c r="E2012" s="153">
        <f>'2.40-a,b,c,d,e'!E2012</f>
        <v>39696.166666666664</v>
      </c>
      <c r="F2012" s="157">
        <f>'2.40-a,b,c,d,e'!F2012</f>
        <v>106.230003356933</v>
      </c>
      <c r="G2012" s="157">
        <f>'2.40-a,b,c,d,e'!G2012</f>
        <v>-1659.9960327150002</v>
      </c>
      <c r="H2012" s="157">
        <f t="shared" si="217"/>
        <v>4682.6225015313839</v>
      </c>
      <c r="I2012" s="157">
        <f t="shared" si="218"/>
        <v>3479.9957275390061</v>
      </c>
      <c r="J2012" s="157">
        <f t="shared" si="219"/>
        <v>8162.61822907039</v>
      </c>
      <c r="K2012" s="157">
        <f t="shared" si="220"/>
        <v>0</v>
      </c>
      <c r="L2012" s="157">
        <f t="shared" si="221"/>
        <v>8162.61822907039</v>
      </c>
      <c r="M2012" s="167">
        <f t="shared" si="222"/>
        <v>1</v>
      </c>
      <c r="N2012" s="167">
        <f t="shared" si="223"/>
        <v>0</v>
      </c>
    </row>
    <row r="2013" spans="1:14" ht="15" customHeight="1" x14ac:dyDescent="0.2">
      <c r="A2013" s="152"/>
      <c r="B2013" s="152"/>
      <c r="C2013" s="152"/>
      <c r="D2013" s="152"/>
      <c r="E2013" s="153">
        <f>'2.40-a,b,c,d,e'!E2013</f>
        <v>39699.166666666664</v>
      </c>
      <c r="F2013" s="157">
        <f>'2.40-a,b,c,d,e'!F2013</f>
        <v>106.33999633789</v>
      </c>
      <c r="G2013" s="157">
        <f>'2.40-a,b,c,d,e'!G2013</f>
        <v>109.99298095700283</v>
      </c>
      <c r="H2013" s="157">
        <f t="shared" si="217"/>
        <v>8272.6112100273931</v>
      </c>
      <c r="I2013" s="157">
        <f t="shared" si="218"/>
        <v>0</v>
      </c>
      <c r="J2013" s="157">
        <f t="shared" si="219"/>
        <v>8272.6112100273931</v>
      </c>
      <c r="K2013" s="157">
        <f t="shared" si="220"/>
        <v>109.99298095700306</v>
      </c>
      <c r="L2013" s="157">
        <f t="shared" si="221"/>
        <v>8162.61822907039</v>
      </c>
      <c r="M2013" s="167">
        <f t="shared" si="222"/>
        <v>0</v>
      </c>
      <c r="N2013" s="167">
        <f t="shared" si="223"/>
        <v>0</v>
      </c>
    </row>
    <row r="2014" spans="1:14" ht="15" customHeight="1" x14ac:dyDescent="0.2">
      <c r="A2014" s="152"/>
      <c r="B2014" s="152"/>
      <c r="C2014" s="152"/>
      <c r="D2014" s="152"/>
      <c r="E2014" s="153">
        <f>'2.40-a,b,c,d,e'!E2014</f>
        <v>39700.166666666664</v>
      </c>
      <c r="F2014" s="157">
        <f>'2.40-a,b,c,d,e'!F2014</f>
        <v>103.26000213623</v>
      </c>
      <c r="G2014" s="157">
        <f>'2.40-a,b,c,d,e'!G2014</f>
        <v>-3079.9942016599998</v>
      </c>
      <c r="H2014" s="157">
        <f t="shared" si="217"/>
        <v>5082.6240274103902</v>
      </c>
      <c r="I2014" s="157">
        <f t="shared" si="218"/>
        <v>3079.9942016599998</v>
      </c>
      <c r="J2014" s="157">
        <f t="shared" si="219"/>
        <v>8162.61822907039</v>
      </c>
      <c r="K2014" s="157">
        <f t="shared" si="220"/>
        <v>0</v>
      </c>
      <c r="L2014" s="157">
        <f t="shared" si="221"/>
        <v>8162.61822907039</v>
      </c>
      <c r="M2014" s="167">
        <f t="shared" si="222"/>
        <v>1</v>
      </c>
      <c r="N2014" s="167">
        <f t="shared" si="223"/>
        <v>0</v>
      </c>
    </row>
    <row r="2015" spans="1:14" ht="15" customHeight="1" x14ac:dyDescent="0.2">
      <c r="A2015" s="152"/>
      <c r="B2015" s="152"/>
      <c r="C2015" s="152"/>
      <c r="D2015" s="152"/>
      <c r="E2015" s="153">
        <f>'2.40-a,b,c,d,e'!E2015</f>
        <v>39701.166666666664</v>
      </c>
      <c r="F2015" s="157">
        <f>'2.40-a,b,c,d,e'!F2015</f>
        <v>102.58000183105401</v>
      </c>
      <c r="G2015" s="157">
        <f>'2.40-a,b,c,d,e'!G2015</f>
        <v>-680.00030517599441</v>
      </c>
      <c r="H2015" s="157">
        <f t="shared" si="217"/>
        <v>7482.617923894396</v>
      </c>
      <c r="I2015" s="157">
        <f t="shared" si="218"/>
        <v>0</v>
      </c>
      <c r="J2015" s="157">
        <f t="shared" si="219"/>
        <v>7482.617923894396</v>
      </c>
      <c r="K2015" s="157">
        <f t="shared" si="220"/>
        <v>0</v>
      </c>
      <c r="L2015" s="157">
        <f t="shared" si="221"/>
        <v>7482.617923894396</v>
      </c>
      <c r="M2015" s="167">
        <f t="shared" si="222"/>
        <v>0</v>
      </c>
      <c r="N2015" s="167">
        <f t="shared" si="223"/>
        <v>0</v>
      </c>
    </row>
    <row r="2016" spans="1:14" ht="15" customHeight="1" x14ac:dyDescent="0.2">
      <c r="A2016" s="152"/>
      <c r="B2016" s="152"/>
      <c r="C2016" s="152"/>
      <c r="D2016" s="152"/>
      <c r="E2016" s="153">
        <f>'2.40-a,b,c,d,e'!E2016</f>
        <v>39702.166666666664</v>
      </c>
      <c r="F2016" s="157">
        <f>'2.40-a,b,c,d,e'!F2016</f>
        <v>100.870002746582</v>
      </c>
      <c r="G2016" s="157">
        <f>'2.40-a,b,c,d,e'!G2016</f>
        <v>-1709.9990844720026</v>
      </c>
      <c r="H2016" s="157">
        <f t="shared" si="217"/>
        <v>5772.6188394223936</v>
      </c>
      <c r="I2016" s="157">
        <f t="shared" si="218"/>
        <v>2389.9993896479964</v>
      </c>
      <c r="J2016" s="157">
        <f t="shared" si="219"/>
        <v>8162.61822907039</v>
      </c>
      <c r="K2016" s="157">
        <f t="shared" si="220"/>
        <v>0</v>
      </c>
      <c r="L2016" s="157">
        <f t="shared" si="221"/>
        <v>8162.61822907039</v>
      </c>
      <c r="M2016" s="167">
        <f t="shared" si="222"/>
        <v>1</v>
      </c>
      <c r="N2016" s="167">
        <f t="shared" si="223"/>
        <v>0</v>
      </c>
    </row>
    <row r="2017" spans="1:14" ht="15" customHeight="1" x14ac:dyDescent="0.2">
      <c r="A2017" s="152"/>
      <c r="B2017" s="152"/>
      <c r="C2017" s="152"/>
      <c r="D2017" s="152"/>
      <c r="E2017" s="153">
        <f>'2.40-a,b,c,d,e'!E2017</f>
        <v>39703.166666666664</v>
      </c>
      <c r="F2017" s="157">
        <f>'2.40-a,b,c,d,e'!F2017</f>
        <v>101.180000305175</v>
      </c>
      <c r="G2017" s="157">
        <f>'2.40-a,b,c,d,e'!G2017</f>
        <v>309.99755859299682</v>
      </c>
      <c r="H2017" s="157">
        <f t="shared" si="217"/>
        <v>8472.6157876633861</v>
      </c>
      <c r="I2017" s="157">
        <f t="shared" si="218"/>
        <v>0</v>
      </c>
      <c r="J2017" s="157">
        <f t="shared" si="219"/>
        <v>8472.6157876633861</v>
      </c>
      <c r="K2017" s="157">
        <f t="shared" si="220"/>
        <v>309.99755859299603</v>
      </c>
      <c r="L2017" s="157">
        <f t="shared" si="221"/>
        <v>8162.61822907039</v>
      </c>
      <c r="M2017" s="167">
        <f t="shared" si="222"/>
        <v>0</v>
      </c>
      <c r="N2017" s="167">
        <f t="shared" si="223"/>
        <v>0</v>
      </c>
    </row>
    <row r="2018" spans="1:14" ht="15" customHeight="1" x14ac:dyDescent="0.2">
      <c r="A2018" s="152"/>
      <c r="B2018" s="152"/>
      <c r="C2018" s="152"/>
      <c r="D2018" s="152"/>
      <c r="E2018" s="153">
        <f>'2.40-a,b,c,d,e'!E2018</f>
        <v>39706.166666666664</v>
      </c>
      <c r="F2018" s="157">
        <f>'2.40-a,b,c,d,e'!F2018</f>
        <v>95.709999084472599</v>
      </c>
      <c r="G2018" s="157">
        <f>'2.40-a,b,c,d,e'!G2018</f>
        <v>-5470.0012207024001</v>
      </c>
      <c r="H2018" s="157">
        <f t="shared" si="217"/>
        <v>2692.6170083679899</v>
      </c>
      <c r="I2018" s="157">
        <f t="shared" si="218"/>
        <v>5470.0012207024001</v>
      </c>
      <c r="J2018" s="157">
        <f t="shared" si="219"/>
        <v>8162.61822907039</v>
      </c>
      <c r="K2018" s="157">
        <f t="shared" si="220"/>
        <v>0</v>
      </c>
      <c r="L2018" s="157">
        <f t="shared" si="221"/>
        <v>8162.61822907039</v>
      </c>
      <c r="M2018" s="167">
        <f t="shared" si="222"/>
        <v>1</v>
      </c>
      <c r="N2018" s="167">
        <f t="shared" si="223"/>
        <v>0</v>
      </c>
    </row>
    <row r="2019" spans="1:14" ht="15" customHeight="1" x14ac:dyDescent="0.2">
      <c r="A2019" s="152"/>
      <c r="B2019" s="152"/>
      <c r="C2019" s="152"/>
      <c r="D2019" s="152"/>
      <c r="E2019" s="153">
        <f>'2.40-a,b,c,d,e'!E2019</f>
        <v>39707.166666666664</v>
      </c>
      <c r="F2019" s="157">
        <f>'2.40-a,b,c,d,e'!F2019</f>
        <v>91.150001525878906</v>
      </c>
      <c r="G2019" s="157">
        <f>'2.40-a,b,c,d,e'!G2019</f>
        <v>-4559.9975585936936</v>
      </c>
      <c r="H2019" s="157">
        <f t="shared" si="217"/>
        <v>3602.6206704766964</v>
      </c>
      <c r="I2019" s="157">
        <f t="shared" si="218"/>
        <v>4559.9975585936936</v>
      </c>
      <c r="J2019" s="157">
        <f t="shared" si="219"/>
        <v>8162.61822907039</v>
      </c>
      <c r="K2019" s="157">
        <f t="shared" si="220"/>
        <v>0</v>
      </c>
      <c r="L2019" s="157">
        <f t="shared" si="221"/>
        <v>8162.61822907039</v>
      </c>
      <c r="M2019" s="167">
        <f t="shared" si="222"/>
        <v>1</v>
      </c>
      <c r="N2019" s="167">
        <f t="shared" si="223"/>
        <v>0</v>
      </c>
    </row>
    <row r="2020" spans="1:14" ht="15" customHeight="1" x14ac:dyDescent="0.2">
      <c r="A2020" s="152"/>
      <c r="B2020" s="152"/>
      <c r="C2020" s="152"/>
      <c r="D2020" s="152"/>
      <c r="E2020" s="153">
        <f>'2.40-a,b,c,d,e'!E2020</f>
        <v>39708.166666666664</v>
      </c>
      <c r="F2020" s="157">
        <f>'2.40-a,b,c,d,e'!F2020</f>
        <v>97.160003662109304</v>
      </c>
      <c r="G2020" s="157">
        <f>'2.40-a,b,c,d,e'!G2020</f>
        <v>6010.0021362303978</v>
      </c>
      <c r="H2020" s="157">
        <f t="shared" si="217"/>
        <v>14172.620365300787</v>
      </c>
      <c r="I2020" s="157">
        <f t="shared" si="218"/>
        <v>0</v>
      </c>
      <c r="J2020" s="157">
        <f t="shared" si="219"/>
        <v>14172.620365300787</v>
      </c>
      <c r="K2020" s="157">
        <f t="shared" si="220"/>
        <v>6010.0021362303969</v>
      </c>
      <c r="L2020" s="157">
        <f t="shared" si="221"/>
        <v>8162.61822907039</v>
      </c>
      <c r="M2020" s="167">
        <f t="shared" si="222"/>
        <v>0</v>
      </c>
      <c r="N2020" s="167">
        <f t="shared" si="223"/>
        <v>0</v>
      </c>
    </row>
    <row r="2021" spans="1:14" ht="15" customHeight="1" x14ac:dyDescent="0.2">
      <c r="A2021" s="152"/>
      <c r="B2021" s="152"/>
      <c r="C2021" s="152"/>
      <c r="D2021" s="152"/>
      <c r="E2021" s="153">
        <f>'2.40-a,b,c,d,e'!E2021</f>
        <v>39709.166666666664</v>
      </c>
      <c r="F2021" s="157">
        <f>'2.40-a,b,c,d,e'!F2021</f>
        <v>97.879997253417898</v>
      </c>
      <c r="G2021" s="157">
        <f>'2.40-a,b,c,d,e'!G2021</f>
        <v>719.99359130859375</v>
      </c>
      <c r="H2021" s="157">
        <f t="shared" si="217"/>
        <v>8882.6118203789847</v>
      </c>
      <c r="I2021" s="157">
        <f t="shared" si="218"/>
        <v>0</v>
      </c>
      <c r="J2021" s="157">
        <f t="shared" si="219"/>
        <v>8882.6118203789847</v>
      </c>
      <c r="K2021" s="157">
        <f t="shared" si="220"/>
        <v>719.99359130859466</v>
      </c>
      <c r="L2021" s="157">
        <f t="shared" si="221"/>
        <v>8162.61822907039</v>
      </c>
      <c r="M2021" s="167">
        <f t="shared" si="222"/>
        <v>0</v>
      </c>
      <c r="N2021" s="167">
        <f t="shared" si="223"/>
        <v>0</v>
      </c>
    </row>
    <row r="2022" spans="1:14" ht="15" customHeight="1" x14ac:dyDescent="0.2">
      <c r="A2022" s="152"/>
      <c r="B2022" s="152"/>
      <c r="C2022" s="152"/>
      <c r="D2022" s="152"/>
      <c r="E2022" s="153">
        <f>'2.40-a,b,c,d,e'!E2022</f>
        <v>39710.166666666664</v>
      </c>
      <c r="F2022" s="157">
        <f>'2.40-a,b,c,d,e'!F2022</f>
        <v>104.550003051757</v>
      </c>
      <c r="G2022" s="157">
        <f>'2.40-a,b,c,d,e'!G2022</f>
        <v>6670.0057983391052</v>
      </c>
      <c r="H2022" s="157">
        <f t="shared" si="217"/>
        <v>14832.624027409496</v>
      </c>
      <c r="I2022" s="157">
        <f t="shared" si="218"/>
        <v>0</v>
      </c>
      <c r="J2022" s="157">
        <f t="shared" si="219"/>
        <v>14832.624027409496</v>
      </c>
      <c r="K2022" s="157">
        <f t="shared" si="220"/>
        <v>6670.0057983391061</v>
      </c>
      <c r="L2022" s="157">
        <f t="shared" si="221"/>
        <v>8162.61822907039</v>
      </c>
      <c r="M2022" s="167">
        <f t="shared" si="222"/>
        <v>0</v>
      </c>
      <c r="N2022" s="167">
        <f t="shared" si="223"/>
        <v>0</v>
      </c>
    </row>
    <row r="2023" spans="1:14" ht="15" customHeight="1" x14ac:dyDescent="0.2">
      <c r="A2023" s="152"/>
      <c r="B2023" s="152"/>
      <c r="C2023" s="152"/>
      <c r="D2023" s="152"/>
      <c r="E2023" s="153">
        <f>'2.40-a,b,c,d,e'!E2023</f>
        <v>39713.166666666664</v>
      </c>
      <c r="F2023" s="157">
        <f>'2.40-a,b,c,d,e'!F2023</f>
        <v>120.919998168945</v>
      </c>
      <c r="G2023" s="157">
        <f>'2.40-a,b,c,d,e'!G2023</f>
        <v>16369.995117187997</v>
      </c>
      <c r="H2023" s="157">
        <f t="shared" si="217"/>
        <v>24532.613346258386</v>
      </c>
      <c r="I2023" s="157">
        <f t="shared" si="218"/>
        <v>0</v>
      </c>
      <c r="J2023" s="157">
        <f t="shared" si="219"/>
        <v>24532.613346258386</v>
      </c>
      <c r="K2023" s="157">
        <f t="shared" si="220"/>
        <v>16369.995117187995</v>
      </c>
      <c r="L2023" s="157">
        <f t="shared" si="221"/>
        <v>8162.618229070391</v>
      </c>
      <c r="M2023" s="167">
        <f t="shared" si="222"/>
        <v>0</v>
      </c>
      <c r="N2023" s="167">
        <f t="shared" si="223"/>
        <v>0</v>
      </c>
    </row>
    <row r="2024" spans="1:14" ht="15" customHeight="1" x14ac:dyDescent="0.2">
      <c r="A2024" s="152"/>
      <c r="B2024" s="152"/>
      <c r="C2024" s="152"/>
      <c r="D2024" s="152"/>
      <c r="E2024" s="153">
        <f>'2.40-a,b,c,d,e'!E2024</f>
        <v>39714.166666666664</v>
      </c>
      <c r="F2024" s="157">
        <f>'2.40-a,b,c,d,e'!F2024</f>
        <v>106.61000061035099</v>
      </c>
      <c r="G2024" s="157">
        <f>'2.40-a,b,c,d,e'!G2024</f>
        <v>-14309.997558594006</v>
      </c>
      <c r="H2024" s="157">
        <f t="shared" si="217"/>
        <v>-6147.3793295236155</v>
      </c>
      <c r="I2024" s="157">
        <f t="shared" si="218"/>
        <v>14309.997558594005</v>
      </c>
      <c r="J2024" s="157">
        <f t="shared" si="219"/>
        <v>8162.6182290703891</v>
      </c>
      <c r="K2024" s="157">
        <f t="shared" si="220"/>
        <v>0</v>
      </c>
      <c r="L2024" s="157">
        <f t="shared" si="221"/>
        <v>8162.6182290703891</v>
      </c>
      <c r="M2024" s="167">
        <f t="shared" si="222"/>
        <v>1</v>
      </c>
      <c r="N2024" s="167">
        <f t="shared" si="223"/>
        <v>1</v>
      </c>
    </row>
    <row r="2025" spans="1:14" ht="15" customHeight="1" x14ac:dyDescent="0.2">
      <c r="A2025" s="152"/>
      <c r="B2025" s="152"/>
      <c r="C2025" s="152"/>
      <c r="D2025" s="152"/>
      <c r="E2025" s="153">
        <f>'2.40-a,b,c,d,e'!E2025</f>
        <v>39715.166666666664</v>
      </c>
      <c r="F2025" s="157">
        <f>'2.40-a,b,c,d,e'!F2025</f>
        <v>105.730003356933</v>
      </c>
      <c r="G2025" s="157">
        <f>'2.40-a,b,c,d,e'!G2025</f>
        <v>-879.99725341799717</v>
      </c>
      <c r="H2025" s="157">
        <f t="shared" si="217"/>
        <v>7282.6209756523922</v>
      </c>
      <c r="I2025" s="157">
        <f t="shared" si="218"/>
        <v>0</v>
      </c>
      <c r="J2025" s="157">
        <f t="shared" si="219"/>
        <v>7282.6209756523922</v>
      </c>
      <c r="K2025" s="157">
        <f t="shared" si="220"/>
        <v>0</v>
      </c>
      <c r="L2025" s="157">
        <f t="shared" si="221"/>
        <v>7282.6209756523922</v>
      </c>
      <c r="M2025" s="167">
        <f t="shared" si="222"/>
        <v>0</v>
      </c>
      <c r="N2025" s="167">
        <f t="shared" si="223"/>
        <v>0</v>
      </c>
    </row>
    <row r="2026" spans="1:14" ht="15" customHeight="1" x14ac:dyDescent="0.2">
      <c r="A2026" s="152"/>
      <c r="B2026" s="152"/>
      <c r="C2026" s="152"/>
      <c r="D2026" s="152"/>
      <c r="E2026" s="153">
        <f>'2.40-a,b,c,d,e'!E2026</f>
        <v>39716.166666666664</v>
      </c>
      <c r="F2026" s="157">
        <f>'2.40-a,b,c,d,e'!F2026</f>
        <v>108.01999664306599</v>
      </c>
      <c r="G2026" s="157">
        <f>'2.40-a,b,c,d,e'!G2026</f>
        <v>2289.9932861329971</v>
      </c>
      <c r="H2026" s="157">
        <f t="shared" si="217"/>
        <v>9572.6142617853893</v>
      </c>
      <c r="I2026" s="157">
        <f t="shared" si="218"/>
        <v>0</v>
      </c>
      <c r="J2026" s="157">
        <f t="shared" si="219"/>
        <v>9572.6142617853893</v>
      </c>
      <c r="K2026" s="157">
        <f t="shared" si="220"/>
        <v>1409.9960327149993</v>
      </c>
      <c r="L2026" s="157">
        <f t="shared" si="221"/>
        <v>8162.61822907039</v>
      </c>
      <c r="M2026" s="167">
        <f t="shared" si="222"/>
        <v>0</v>
      </c>
      <c r="N2026" s="167">
        <f t="shared" si="223"/>
        <v>0</v>
      </c>
    </row>
    <row r="2027" spans="1:14" ht="15" customHeight="1" x14ac:dyDescent="0.2">
      <c r="A2027" s="152"/>
      <c r="B2027" s="152"/>
      <c r="C2027" s="152"/>
      <c r="D2027" s="152"/>
      <c r="E2027" s="153">
        <f>'2.40-a,b,c,d,e'!E2027</f>
        <v>39717.166666666664</v>
      </c>
      <c r="F2027" s="157">
        <f>'2.40-a,b,c,d,e'!F2027</f>
        <v>106.889999389648</v>
      </c>
      <c r="G2027" s="157">
        <f>'2.40-a,b,c,d,e'!G2027</f>
        <v>-1129.9972534179972</v>
      </c>
      <c r="H2027" s="157">
        <f t="shared" si="217"/>
        <v>7032.6209756523931</v>
      </c>
      <c r="I2027" s="157">
        <f t="shared" si="218"/>
        <v>0</v>
      </c>
      <c r="J2027" s="157">
        <f t="shared" si="219"/>
        <v>7032.6209756523931</v>
      </c>
      <c r="K2027" s="157">
        <f t="shared" si="220"/>
        <v>0</v>
      </c>
      <c r="L2027" s="157">
        <f t="shared" si="221"/>
        <v>7032.6209756523931</v>
      </c>
      <c r="M2027" s="167">
        <f t="shared" si="222"/>
        <v>0</v>
      </c>
      <c r="N2027" s="167">
        <f t="shared" si="223"/>
        <v>0</v>
      </c>
    </row>
    <row r="2028" spans="1:14" ht="15" customHeight="1" x14ac:dyDescent="0.2">
      <c r="A2028" s="152"/>
      <c r="B2028" s="152"/>
      <c r="C2028" s="152"/>
      <c r="D2028" s="152"/>
      <c r="E2028" s="153">
        <f>'2.40-a,b,c,d,e'!E2028</f>
        <v>39720.166666666664</v>
      </c>
      <c r="F2028" s="157">
        <f>'2.40-a,b,c,d,e'!F2028</f>
        <v>96.370002746582003</v>
      </c>
      <c r="G2028" s="157">
        <f>'2.40-a,b,c,d,e'!G2028</f>
        <v>-10519.996643065993</v>
      </c>
      <c r="H2028" s="157">
        <f t="shared" si="217"/>
        <v>-3487.3756674136002</v>
      </c>
      <c r="I2028" s="157">
        <f t="shared" si="218"/>
        <v>11649.993896483989</v>
      </c>
      <c r="J2028" s="157">
        <f t="shared" si="219"/>
        <v>8162.6182290703891</v>
      </c>
      <c r="K2028" s="157">
        <f t="shared" si="220"/>
        <v>0</v>
      </c>
      <c r="L2028" s="157">
        <f t="shared" si="221"/>
        <v>8162.6182290703891</v>
      </c>
      <c r="M2028" s="167">
        <f t="shared" si="222"/>
        <v>1</v>
      </c>
      <c r="N2028" s="167">
        <f t="shared" si="223"/>
        <v>1</v>
      </c>
    </row>
    <row r="2029" spans="1:14" ht="15" customHeight="1" x14ac:dyDescent="0.2">
      <c r="A2029" s="152"/>
      <c r="B2029" s="152"/>
      <c r="C2029" s="152"/>
      <c r="D2029" s="152"/>
      <c r="E2029" s="153">
        <f>'2.40-a,b,c,d,e'!E2029</f>
        <v>39721.166666666664</v>
      </c>
      <c r="F2029" s="157">
        <f>'2.40-a,b,c,d,e'!F2029</f>
        <v>100.639999389648</v>
      </c>
      <c r="G2029" s="157">
        <f>'2.40-a,b,c,d,e'!G2029</f>
        <v>4269.9966430659942</v>
      </c>
      <c r="H2029" s="157">
        <f t="shared" si="217"/>
        <v>12432.614872136382</v>
      </c>
      <c r="I2029" s="157">
        <f t="shared" si="218"/>
        <v>0</v>
      </c>
      <c r="J2029" s="157">
        <f t="shared" si="219"/>
        <v>12432.614872136382</v>
      </c>
      <c r="K2029" s="157">
        <f t="shared" si="220"/>
        <v>4269.9966430659924</v>
      </c>
      <c r="L2029" s="157">
        <f t="shared" si="221"/>
        <v>8162.61822907039</v>
      </c>
      <c r="M2029" s="167">
        <f t="shared" si="222"/>
        <v>0</v>
      </c>
      <c r="N2029" s="167">
        <f t="shared" si="223"/>
        <v>0</v>
      </c>
    </row>
    <row r="2030" spans="1:14" ht="15" customHeight="1" x14ac:dyDescent="0.2">
      <c r="A2030" s="152"/>
      <c r="B2030" s="152"/>
      <c r="C2030" s="152"/>
      <c r="D2030" s="152"/>
      <c r="E2030" s="153">
        <f>'2.40-a,b,c,d,e'!E2030</f>
        <v>39722.166666666664</v>
      </c>
      <c r="F2030" s="157">
        <f>'2.40-a,b,c,d,e'!F2030</f>
        <v>98.529998779296804</v>
      </c>
      <c r="G2030" s="157">
        <f>'2.40-a,b,c,d,e'!G2030</f>
        <v>-2110.0006103511932</v>
      </c>
      <c r="H2030" s="157">
        <f t="shared" si="217"/>
        <v>6052.6176187191968</v>
      </c>
      <c r="I2030" s="157">
        <f t="shared" si="218"/>
        <v>2110.0006103511932</v>
      </c>
      <c r="J2030" s="157">
        <f t="shared" si="219"/>
        <v>8162.61822907039</v>
      </c>
      <c r="K2030" s="157">
        <f t="shared" si="220"/>
        <v>0</v>
      </c>
      <c r="L2030" s="157">
        <f t="shared" si="221"/>
        <v>8162.61822907039</v>
      </c>
      <c r="M2030" s="167">
        <f t="shared" si="222"/>
        <v>1</v>
      </c>
      <c r="N2030" s="167">
        <f t="shared" si="223"/>
        <v>0</v>
      </c>
    </row>
    <row r="2031" spans="1:14" ht="15" customHeight="1" x14ac:dyDescent="0.2">
      <c r="A2031" s="152"/>
      <c r="B2031" s="152"/>
      <c r="C2031" s="152"/>
      <c r="D2031" s="152"/>
      <c r="E2031" s="153">
        <f>'2.40-a,b,c,d,e'!E2031</f>
        <v>39723.166666666664</v>
      </c>
      <c r="F2031" s="157">
        <f>'2.40-a,b,c,d,e'!F2031</f>
        <v>93.970001220703097</v>
      </c>
      <c r="G2031" s="157">
        <f>'2.40-a,b,c,d,e'!G2031</f>
        <v>-4559.9975585937073</v>
      </c>
      <c r="H2031" s="157">
        <f t="shared" si="217"/>
        <v>3602.6206704766828</v>
      </c>
      <c r="I2031" s="157">
        <f t="shared" si="218"/>
        <v>4559.9975585937073</v>
      </c>
      <c r="J2031" s="157">
        <f t="shared" si="219"/>
        <v>8162.61822907039</v>
      </c>
      <c r="K2031" s="157">
        <f t="shared" si="220"/>
        <v>0</v>
      </c>
      <c r="L2031" s="157">
        <f t="shared" si="221"/>
        <v>8162.61822907039</v>
      </c>
      <c r="M2031" s="167">
        <f t="shared" si="222"/>
        <v>1</v>
      </c>
      <c r="N2031" s="167">
        <f t="shared" si="223"/>
        <v>0</v>
      </c>
    </row>
    <row r="2032" spans="1:14" ht="15" customHeight="1" x14ac:dyDescent="0.2">
      <c r="A2032" s="152"/>
      <c r="B2032" s="152"/>
      <c r="C2032" s="152"/>
      <c r="D2032" s="152"/>
      <c r="E2032" s="153">
        <f>'2.40-a,b,c,d,e'!E2032</f>
        <v>39724.166666666664</v>
      </c>
      <c r="F2032" s="157">
        <f>'2.40-a,b,c,d,e'!F2032</f>
        <v>93.879997253417898</v>
      </c>
      <c r="G2032" s="157">
        <f>'2.40-a,b,c,d,e'!G2032</f>
        <v>-90.003967285198883</v>
      </c>
      <c r="H2032" s="157">
        <f t="shared" si="217"/>
        <v>8072.614261785191</v>
      </c>
      <c r="I2032" s="157">
        <f t="shared" si="218"/>
        <v>0</v>
      </c>
      <c r="J2032" s="157">
        <f t="shared" si="219"/>
        <v>8072.614261785191</v>
      </c>
      <c r="K2032" s="157">
        <f t="shared" si="220"/>
        <v>0</v>
      </c>
      <c r="L2032" s="157">
        <f t="shared" si="221"/>
        <v>8072.614261785191</v>
      </c>
      <c r="M2032" s="167">
        <f t="shared" si="222"/>
        <v>0</v>
      </c>
      <c r="N2032" s="167">
        <f t="shared" si="223"/>
        <v>0</v>
      </c>
    </row>
    <row r="2033" spans="1:14" ht="15" customHeight="1" x14ac:dyDescent="0.2">
      <c r="A2033" s="152"/>
      <c r="B2033" s="152"/>
      <c r="C2033" s="152"/>
      <c r="D2033" s="152"/>
      <c r="E2033" s="153">
        <f>'2.40-a,b,c,d,e'!E2033</f>
        <v>39727.166666666664</v>
      </c>
      <c r="F2033" s="157">
        <f>'2.40-a,b,c,d,e'!F2033</f>
        <v>87.809997558593693</v>
      </c>
      <c r="G2033" s="157">
        <f>'2.40-a,b,c,d,e'!G2033</f>
        <v>-6069.9996948242042</v>
      </c>
      <c r="H2033" s="157">
        <f t="shared" si="217"/>
        <v>2002.6145669609868</v>
      </c>
      <c r="I2033" s="157">
        <f t="shared" si="218"/>
        <v>6160.0036621094032</v>
      </c>
      <c r="J2033" s="157">
        <f t="shared" si="219"/>
        <v>8162.61822907039</v>
      </c>
      <c r="K2033" s="157">
        <f t="shared" si="220"/>
        <v>0</v>
      </c>
      <c r="L2033" s="157">
        <f t="shared" si="221"/>
        <v>8162.61822907039</v>
      </c>
      <c r="M2033" s="167">
        <f t="shared" si="222"/>
        <v>1</v>
      </c>
      <c r="N2033" s="167">
        <f t="shared" si="223"/>
        <v>0</v>
      </c>
    </row>
    <row r="2034" spans="1:14" ht="15" customHeight="1" x14ac:dyDescent="0.2">
      <c r="A2034" s="152"/>
      <c r="B2034" s="152"/>
      <c r="C2034" s="152"/>
      <c r="D2034" s="152"/>
      <c r="E2034" s="153">
        <f>'2.40-a,b,c,d,e'!E2034</f>
        <v>39728.166666666664</v>
      </c>
      <c r="F2034" s="157">
        <f>'2.40-a,b,c,d,e'!F2034</f>
        <v>90.059997558593693</v>
      </c>
      <c r="G2034" s="157">
        <f>'2.40-a,b,c,d,e'!G2034</f>
        <v>2250</v>
      </c>
      <c r="H2034" s="157">
        <f t="shared" si="217"/>
        <v>10412.618229070391</v>
      </c>
      <c r="I2034" s="157">
        <f t="shared" si="218"/>
        <v>0</v>
      </c>
      <c r="J2034" s="157">
        <f t="shared" si="219"/>
        <v>10412.618229070391</v>
      </c>
      <c r="K2034" s="157">
        <f t="shared" si="220"/>
        <v>2250.0000000000009</v>
      </c>
      <c r="L2034" s="157">
        <f t="shared" si="221"/>
        <v>8162.61822907039</v>
      </c>
      <c r="M2034" s="167">
        <f t="shared" si="222"/>
        <v>0</v>
      </c>
      <c r="N2034" s="167">
        <f t="shared" si="223"/>
        <v>0</v>
      </c>
    </row>
    <row r="2035" spans="1:14" ht="15" customHeight="1" x14ac:dyDescent="0.2">
      <c r="A2035" s="152"/>
      <c r="B2035" s="152"/>
      <c r="C2035" s="152"/>
      <c r="D2035" s="152"/>
      <c r="E2035" s="153">
        <f>'2.40-a,b,c,d,e'!E2035</f>
        <v>39729.166666666664</v>
      </c>
      <c r="F2035" s="157">
        <f>'2.40-a,b,c,d,e'!F2035</f>
        <v>88.949996948242102</v>
      </c>
      <c r="G2035" s="157">
        <f>'2.40-a,b,c,d,e'!G2035</f>
        <v>-1110.0006103515909</v>
      </c>
      <c r="H2035" s="157">
        <f t="shared" si="217"/>
        <v>7052.6176187187993</v>
      </c>
      <c r="I2035" s="157">
        <f t="shared" si="218"/>
        <v>0</v>
      </c>
      <c r="J2035" s="157">
        <f t="shared" si="219"/>
        <v>7052.6176187187993</v>
      </c>
      <c r="K2035" s="157">
        <f t="shared" si="220"/>
        <v>0</v>
      </c>
      <c r="L2035" s="157">
        <f t="shared" si="221"/>
        <v>7052.6176187187993</v>
      </c>
      <c r="M2035" s="167">
        <f t="shared" si="222"/>
        <v>0</v>
      </c>
      <c r="N2035" s="167">
        <f t="shared" si="223"/>
        <v>0</v>
      </c>
    </row>
    <row r="2036" spans="1:14" ht="15" customHeight="1" x14ac:dyDescent="0.2">
      <c r="A2036" s="152"/>
      <c r="B2036" s="152"/>
      <c r="C2036" s="152"/>
      <c r="D2036" s="152"/>
      <c r="E2036" s="153">
        <f>'2.40-a,b,c,d,e'!E2036</f>
        <v>39730.166666666664</v>
      </c>
      <c r="F2036" s="157">
        <f>'2.40-a,b,c,d,e'!F2036</f>
        <v>86.589996337890597</v>
      </c>
      <c r="G2036" s="157">
        <f>'2.40-a,b,c,d,e'!G2036</f>
        <v>-2360.0006103515057</v>
      </c>
      <c r="H2036" s="157">
        <f t="shared" si="217"/>
        <v>4692.6170083672932</v>
      </c>
      <c r="I2036" s="157">
        <f t="shared" si="218"/>
        <v>3470.0012207030968</v>
      </c>
      <c r="J2036" s="157">
        <f t="shared" si="219"/>
        <v>8162.61822907039</v>
      </c>
      <c r="K2036" s="157">
        <f t="shared" si="220"/>
        <v>0</v>
      </c>
      <c r="L2036" s="157">
        <f t="shared" si="221"/>
        <v>8162.61822907039</v>
      </c>
      <c r="M2036" s="167">
        <f t="shared" si="222"/>
        <v>1</v>
      </c>
      <c r="N2036" s="167">
        <f t="shared" si="223"/>
        <v>0</v>
      </c>
    </row>
    <row r="2037" spans="1:14" ht="15" customHeight="1" x14ac:dyDescent="0.2">
      <c r="A2037" s="152"/>
      <c r="B2037" s="152"/>
      <c r="C2037" s="152"/>
      <c r="D2037" s="152"/>
      <c r="E2037" s="153">
        <f>'2.40-a,b,c,d,e'!E2037</f>
        <v>39731.166666666664</v>
      </c>
      <c r="F2037" s="157">
        <f>'2.40-a,b,c,d,e'!F2037</f>
        <v>77.699996948242102</v>
      </c>
      <c r="G2037" s="157">
        <f>'2.40-a,b,c,d,e'!G2037</f>
        <v>-8889.9993896484939</v>
      </c>
      <c r="H2037" s="157">
        <f t="shared" si="217"/>
        <v>-727.38116057810385</v>
      </c>
      <c r="I2037" s="157">
        <f t="shared" si="218"/>
        <v>8889.9993896484939</v>
      </c>
      <c r="J2037" s="157">
        <f t="shared" si="219"/>
        <v>8162.61822907039</v>
      </c>
      <c r="K2037" s="157">
        <f t="shared" si="220"/>
        <v>0</v>
      </c>
      <c r="L2037" s="157">
        <f t="shared" si="221"/>
        <v>8162.61822907039</v>
      </c>
      <c r="M2037" s="167">
        <f t="shared" si="222"/>
        <v>1</v>
      </c>
      <c r="N2037" s="167">
        <f t="shared" si="223"/>
        <v>1</v>
      </c>
    </row>
    <row r="2038" spans="1:14" ht="15" customHeight="1" x14ac:dyDescent="0.2">
      <c r="A2038" s="152"/>
      <c r="B2038" s="152"/>
      <c r="C2038" s="152"/>
      <c r="D2038" s="152"/>
      <c r="E2038" s="153">
        <f>'2.40-a,b,c,d,e'!E2038</f>
        <v>39734.166666666664</v>
      </c>
      <c r="F2038" s="157">
        <f>'2.40-a,b,c,d,e'!F2038</f>
        <v>81.190002441406193</v>
      </c>
      <c r="G2038" s="157">
        <f>'2.40-a,b,c,d,e'!G2038</f>
        <v>3490.0054931640907</v>
      </c>
      <c r="H2038" s="157">
        <f t="shared" si="217"/>
        <v>11652.623722234481</v>
      </c>
      <c r="I2038" s="157">
        <f t="shared" si="218"/>
        <v>0</v>
      </c>
      <c r="J2038" s="157">
        <f t="shared" si="219"/>
        <v>11652.623722234481</v>
      </c>
      <c r="K2038" s="157">
        <f t="shared" si="220"/>
        <v>3490.0054931640907</v>
      </c>
      <c r="L2038" s="157">
        <f t="shared" si="221"/>
        <v>8162.61822907039</v>
      </c>
      <c r="M2038" s="167">
        <f t="shared" si="222"/>
        <v>0</v>
      </c>
      <c r="N2038" s="167">
        <f t="shared" si="223"/>
        <v>0</v>
      </c>
    </row>
    <row r="2039" spans="1:14" ht="15" customHeight="1" x14ac:dyDescent="0.2">
      <c r="A2039" s="152"/>
      <c r="B2039" s="152"/>
      <c r="C2039" s="152"/>
      <c r="D2039" s="152"/>
      <c r="E2039" s="153">
        <f>'2.40-a,b,c,d,e'!E2039</f>
        <v>39735.166666666664</v>
      </c>
      <c r="F2039" s="157">
        <f>'2.40-a,b,c,d,e'!F2039</f>
        <v>78.629997253417898</v>
      </c>
      <c r="G2039" s="157">
        <f>'2.40-a,b,c,d,e'!G2039</f>
        <v>-2560.0051879882953</v>
      </c>
      <c r="H2039" s="157">
        <f t="shared" si="217"/>
        <v>5602.6130410820952</v>
      </c>
      <c r="I2039" s="157">
        <f t="shared" si="218"/>
        <v>2560.0051879882949</v>
      </c>
      <c r="J2039" s="157">
        <f t="shared" si="219"/>
        <v>8162.61822907039</v>
      </c>
      <c r="K2039" s="157">
        <f t="shared" si="220"/>
        <v>0</v>
      </c>
      <c r="L2039" s="157">
        <f t="shared" si="221"/>
        <v>8162.61822907039</v>
      </c>
      <c r="M2039" s="167">
        <f t="shared" si="222"/>
        <v>1</v>
      </c>
      <c r="N2039" s="167">
        <f t="shared" si="223"/>
        <v>0</v>
      </c>
    </row>
    <row r="2040" spans="1:14" ht="15" customHeight="1" x14ac:dyDescent="0.2">
      <c r="A2040" s="152"/>
      <c r="B2040" s="152"/>
      <c r="C2040" s="152"/>
      <c r="D2040" s="152"/>
      <c r="E2040" s="153">
        <f>'2.40-a,b,c,d,e'!E2040</f>
        <v>39736.166666666664</v>
      </c>
      <c r="F2040" s="157">
        <f>'2.40-a,b,c,d,e'!F2040</f>
        <v>74.540000915527301</v>
      </c>
      <c r="G2040" s="157">
        <f>'2.40-a,b,c,d,e'!G2040</f>
        <v>-4089.9963378905968</v>
      </c>
      <c r="H2040" s="157">
        <f t="shared" si="217"/>
        <v>4072.6218911797932</v>
      </c>
      <c r="I2040" s="157">
        <f t="shared" si="218"/>
        <v>4089.9963378905968</v>
      </c>
      <c r="J2040" s="157">
        <f t="shared" si="219"/>
        <v>8162.61822907039</v>
      </c>
      <c r="K2040" s="157">
        <f t="shared" si="220"/>
        <v>0</v>
      </c>
      <c r="L2040" s="157">
        <f t="shared" si="221"/>
        <v>8162.61822907039</v>
      </c>
      <c r="M2040" s="167">
        <f t="shared" si="222"/>
        <v>1</v>
      </c>
      <c r="N2040" s="167">
        <f t="shared" si="223"/>
        <v>0</v>
      </c>
    </row>
    <row r="2041" spans="1:14" ht="15" customHeight="1" x14ac:dyDescent="0.2">
      <c r="A2041" s="152"/>
      <c r="B2041" s="152"/>
      <c r="C2041" s="152"/>
      <c r="D2041" s="152"/>
      <c r="E2041" s="153">
        <f>'2.40-a,b,c,d,e'!E2041</f>
        <v>39737.166666666664</v>
      </c>
      <c r="F2041" s="157">
        <f>'2.40-a,b,c,d,e'!F2041</f>
        <v>69.849998474121094</v>
      </c>
      <c r="G2041" s="157">
        <f>'2.40-a,b,c,d,e'!G2041</f>
        <v>-4690.0024414062073</v>
      </c>
      <c r="H2041" s="157">
        <f t="shared" si="217"/>
        <v>3472.6157876641828</v>
      </c>
      <c r="I2041" s="157">
        <f t="shared" si="218"/>
        <v>4690.0024414062073</v>
      </c>
      <c r="J2041" s="157">
        <f t="shared" si="219"/>
        <v>8162.61822907039</v>
      </c>
      <c r="K2041" s="157">
        <f t="shared" si="220"/>
        <v>0</v>
      </c>
      <c r="L2041" s="157">
        <f t="shared" si="221"/>
        <v>8162.61822907039</v>
      </c>
      <c r="M2041" s="167">
        <f t="shared" si="222"/>
        <v>1</v>
      </c>
      <c r="N2041" s="167">
        <f t="shared" si="223"/>
        <v>0</v>
      </c>
    </row>
    <row r="2042" spans="1:14" ht="15" customHeight="1" x14ac:dyDescent="0.2">
      <c r="A2042" s="152"/>
      <c r="B2042" s="152"/>
      <c r="C2042" s="152"/>
      <c r="D2042" s="152"/>
      <c r="E2042" s="153">
        <f>'2.40-a,b,c,d,e'!E2042</f>
        <v>39738.166666666664</v>
      </c>
      <c r="F2042" s="157">
        <f>'2.40-a,b,c,d,e'!F2042</f>
        <v>71.849998474121094</v>
      </c>
      <c r="G2042" s="157">
        <f>'2.40-a,b,c,d,e'!G2042</f>
        <v>2000</v>
      </c>
      <c r="H2042" s="157">
        <f t="shared" si="217"/>
        <v>10162.618229070391</v>
      </c>
      <c r="I2042" s="157">
        <f t="shared" si="218"/>
        <v>0</v>
      </c>
      <c r="J2042" s="157">
        <f t="shared" si="219"/>
        <v>10162.618229070391</v>
      </c>
      <c r="K2042" s="157">
        <f t="shared" si="220"/>
        <v>2000.0000000000009</v>
      </c>
      <c r="L2042" s="157">
        <f t="shared" si="221"/>
        <v>8162.61822907039</v>
      </c>
      <c r="M2042" s="167">
        <f t="shared" si="222"/>
        <v>0</v>
      </c>
      <c r="N2042" s="167">
        <f t="shared" si="223"/>
        <v>0</v>
      </c>
    </row>
    <row r="2043" spans="1:14" ht="15" customHeight="1" x14ac:dyDescent="0.2">
      <c r="A2043" s="152"/>
      <c r="B2043" s="152"/>
      <c r="C2043" s="152"/>
      <c r="D2043" s="152"/>
      <c r="E2043" s="153">
        <f>'2.40-a,b,c,d,e'!E2043</f>
        <v>39741.166666666664</v>
      </c>
      <c r="F2043" s="157">
        <f>'2.40-a,b,c,d,e'!F2043</f>
        <v>74.25</v>
      </c>
      <c r="G2043" s="157">
        <f>'2.40-a,b,c,d,e'!G2043</f>
        <v>2400.0015258789063</v>
      </c>
      <c r="H2043" s="157">
        <f t="shared" si="217"/>
        <v>10562.619754949297</v>
      </c>
      <c r="I2043" s="157">
        <f t="shared" si="218"/>
        <v>0</v>
      </c>
      <c r="J2043" s="157">
        <f t="shared" si="219"/>
        <v>10562.619754949297</v>
      </c>
      <c r="K2043" s="157">
        <f t="shared" si="220"/>
        <v>2400.0015258789072</v>
      </c>
      <c r="L2043" s="157">
        <f t="shared" si="221"/>
        <v>8162.61822907039</v>
      </c>
      <c r="M2043" s="167">
        <f t="shared" si="222"/>
        <v>0</v>
      </c>
      <c r="N2043" s="167">
        <f t="shared" si="223"/>
        <v>0</v>
      </c>
    </row>
    <row r="2044" spans="1:14" ht="15" customHeight="1" x14ac:dyDescent="0.2">
      <c r="A2044" s="152"/>
      <c r="B2044" s="152"/>
      <c r="C2044" s="152"/>
      <c r="D2044" s="152"/>
      <c r="E2044" s="153">
        <f>'2.40-a,b,c,d,e'!E2044</f>
        <v>39742.166666666664</v>
      </c>
      <c r="F2044" s="157">
        <f>'2.40-a,b,c,d,e'!F2044</f>
        <v>70.889999389648395</v>
      </c>
      <c r="G2044" s="157">
        <f>'2.40-a,b,c,d,e'!G2044</f>
        <v>-3360.0006103516052</v>
      </c>
      <c r="H2044" s="157">
        <f t="shared" si="217"/>
        <v>4802.6176187187848</v>
      </c>
      <c r="I2044" s="157">
        <f t="shared" si="218"/>
        <v>3360.0006103516052</v>
      </c>
      <c r="J2044" s="157">
        <f t="shared" si="219"/>
        <v>8162.61822907039</v>
      </c>
      <c r="K2044" s="157">
        <f t="shared" si="220"/>
        <v>0</v>
      </c>
      <c r="L2044" s="157">
        <f t="shared" si="221"/>
        <v>8162.61822907039</v>
      </c>
      <c r="M2044" s="167">
        <f t="shared" si="222"/>
        <v>1</v>
      </c>
      <c r="N2044" s="167">
        <f t="shared" si="223"/>
        <v>0</v>
      </c>
    </row>
    <row r="2045" spans="1:14" ht="15" customHeight="1" x14ac:dyDescent="0.2">
      <c r="A2045" s="152"/>
      <c r="B2045" s="152"/>
      <c r="C2045" s="152"/>
      <c r="D2045" s="152"/>
      <c r="E2045" s="153">
        <f>'2.40-a,b,c,d,e'!E2045</f>
        <v>39743.166666666664</v>
      </c>
      <c r="F2045" s="157">
        <f>'2.40-a,b,c,d,e'!F2045</f>
        <v>66.75</v>
      </c>
      <c r="G2045" s="157">
        <f>'2.40-a,b,c,d,e'!G2045</f>
        <v>-4139.9993896483948</v>
      </c>
      <c r="H2045" s="157">
        <f t="shared" si="217"/>
        <v>4022.6188394219953</v>
      </c>
      <c r="I2045" s="157">
        <f t="shared" si="218"/>
        <v>4139.9993896483948</v>
      </c>
      <c r="J2045" s="157">
        <f t="shared" si="219"/>
        <v>8162.61822907039</v>
      </c>
      <c r="K2045" s="157">
        <f t="shared" si="220"/>
        <v>0</v>
      </c>
      <c r="L2045" s="157">
        <f t="shared" si="221"/>
        <v>8162.61822907039</v>
      </c>
      <c r="M2045" s="167">
        <f t="shared" si="222"/>
        <v>1</v>
      </c>
      <c r="N2045" s="167">
        <f t="shared" si="223"/>
        <v>0</v>
      </c>
    </row>
    <row r="2046" spans="1:14" ht="15" customHeight="1" x14ac:dyDescent="0.2">
      <c r="A2046" s="152"/>
      <c r="B2046" s="152"/>
      <c r="C2046" s="152"/>
      <c r="D2046" s="152"/>
      <c r="E2046" s="153">
        <f>'2.40-a,b,c,d,e'!E2046</f>
        <v>39744.166666666664</v>
      </c>
      <c r="F2046" s="157">
        <f>'2.40-a,b,c,d,e'!F2046</f>
        <v>67.839996337890597</v>
      </c>
      <c r="G2046" s="157">
        <f>'2.40-a,b,c,d,e'!G2046</f>
        <v>1089.9963378905966</v>
      </c>
      <c r="H2046" s="157">
        <f t="shared" si="217"/>
        <v>9252.6145669609868</v>
      </c>
      <c r="I2046" s="157">
        <f t="shared" si="218"/>
        <v>0</v>
      </c>
      <c r="J2046" s="157">
        <f t="shared" si="219"/>
        <v>9252.6145669609868</v>
      </c>
      <c r="K2046" s="157">
        <f t="shared" si="220"/>
        <v>1089.9963378905968</v>
      </c>
      <c r="L2046" s="157">
        <f t="shared" si="221"/>
        <v>8162.61822907039</v>
      </c>
      <c r="M2046" s="167">
        <f t="shared" si="222"/>
        <v>0</v>
      </c>
      <c r="N2046" s="167">
        <f t="shared" si="223"/>
        <v>0</v>
      </c>
    </row>
    <row r="2047" spans="1:14" ht="15" customHeight="1" x14ac:dyDescent="0.2">
      <c r="A2047" s="152"/>
      <c r="B2047" s="152"/>
      <c r="C2047" s="152"/>
      <c r="D2047" s="152"/>
      <c r="E2047" s="153">
        <f>'2.40-a,b,c,d,e'!E2047</f>
        <v>39745.166666666664</v>
      </c>
      <c r="F2047" s="157">
        <f>'2.40-a,b,c,d,e'!F2047</f>
        <v>64.150001525878906</v>
      </c>
      <c r="G2047" s="157">
        <f>'2.40-a,b,c,d,e'!G2047</f>
        <v>-3689.9948120116906</v>
      </c>
      <c r="H2047" s="157">
        <f t="shared" si="217"/>
        <v>4472.6234170586995</v>
      </c>
      <c r="I2047" s="157">
        <f t="shared" si="218"/>
        <v>3689.9948120116906</v>
      </c>
      <c r="J2047" s="157">
        <f t="shared" si="219"/>
        <v>8162.61822907039</v>
      </c>
      <c r="K2047" s="157">
        <f t="shared" si="220"/>
        <v>0</v>
      </c>
      <c r="L2047" s="157">
        <f t="shared" si="221"/>
        <v>8162.61822907039</v>
      </c>
      <c r="M2047" s="167">
        <f t="shared" si="222"/>
        <v>1</v>
      </c>
      <c r="N2047" s="167">
        <f t="shared" si="223"/>
        <v>0</v>
      </c>
    </row>
    <row r="2048" spans="1:14" ht="15" customHeight="1" x14ac:dyDescent="0.2">
      <c r="A2048" s="152"/>
      <c r="B2048" s="152"/>
      <c r="C2048" s="152"/>
      <c r="D2048" s="152"/>
      <c r="E2048" s="153">
        <f>'2.40-a,b,c,d,e'!E2048</f>
        <v>39748.166666666664</v>
      </c>
      <c r="F2048" s="157">
        <f>'2.40-a,b,c,d,e'!F2048</f>
        <v>63.220001220703097</v>
      </c>
      <c r="G2048" s="157">
        <f>'2.40-a,b,c,d,e'!G2048</f>
        <v>-930.00030517580967</v>
      </c>
      <c r="H2048" s="157">
        <f t="shared" si="217"/>
        <v>7232.6179238945806</v>
      </c>
      <c r="I2048" s="157">
        <f t="shared" si="218"/>
        <v>0</v>
      </c>
      <c r="J2048" s="157">
        <f t="shared" si="219"/>
        <v>7232.6179238945806</v>
      </c>
      <c r="K2048" s="157">
        <f t="shared" si="220"/>
        <v>0</v>
      </c>
      <c r="L2048" s="157">
        <f t="shared" si="221"/>
        <v>7232.6179238945806</v>
      </c>
      <c r="M2048" s="167">
        <f t="shared" si="222"/>
        <v>0</v>
      </c>
      <c r="N2048" s="167">
        <f t="shared" si="223"/>
        <v>0</v>
      </c>
    </row>
    <row r="2049" spans="1:14" ht="15" customHeight="1" x14ac:dyDescent="0.2">
      <c r="A2049" s="152"/>
      <c r="B2049" s="152"/>
      <c r="C2049" s="152"/>
      <c r="D2049" s="152"/>
      <c r="E2049" s="153">
        <f>'2.40-a,b,c,d,e'!E2049</f>
        <v>39749.166666666664</v>
      </c>
      <c r="F2049" s="157">
        <f>'2.40-a,b,c,d,e'!F2049</f>
        <v>62.7299995422363</v>
      </c>
      <c r="G2049" s="157">
        <f>'2.40-a,b,c,d,e'!G2049</f>
        <v>-490.00167846679688</v>
      </c>
      <c r="H2049" s="157">
        <f t="shared" si="217"/>
        <v>6742.6162454277837</v>
      </c>
      <c r="I2049" s="157">
        <f t="shared" si="218"/>
        <v>0</v>
      </c>
      <c r="J2049" s="157">
        <f t="shared" si="219"/>
        <v>6742.6162454277837</v>
      </c>
      <c r="K2049" s="157">
        <f t="shared" si="220"/>
        <v>0</v>
      </c>
      <c r="L2049" s="157">
        <f t="shared" si="221"/>
        <v>6742.6162454277837</v>
      </c>
      <c r="M2049" s="167">
        <f t="shared" si="222"/>
        <v>0</v>
      </c>
      <c r="N2049" s="167">
        <f t="shared" si="223"/>
        <v>0</v>
      </c>
    </row>
    <row r="2050" spans="1:14" ht="15" customHeight="1" x14ac:dyDescent="0.2">
      <c r="A2050" s="152"/>
      <c r="B2050" s="152"/>
      <c r="C2050" s="152"/>
      <c r="D2050" s="152"/>
      <c r="E2050" s="153">
        <f>'2.40-a,b,c,d,e'!E2050</f>
        <v>39750.166666666664</v>
      </c>
      <c r="F2050" s="157">
        <f>'2.40-a,b,c,d,e'!F2050</f>
        <v>67.5</v>
      </c>
      <c r="G2050" s="157">
        <f>'2.40-a,b,c,d,e'!G2050</f>
        <v>4770.0004577637001</v>
      </c>
      <c r="H2050" s="157">
        <f t="shared" si="217"/>
        <v>11512.616703191485</v>
      </c>
      <c r="I2050" s="157">
        <f t="shared" si="218"/>
        <v>0</v>
      </c>
      <c r="J2050" s="157">
        <f t="shared" si="219"/>
        <v>11512.616703191485</v>
      </c>
      <c r="K2050" s="157">
        <f t="shared" si="220"/>
        <v>3349.9984741210947</v>
      </c>
      <c r="L2050" s="157">
        <f t="shared" si="221"/>
        <v>8162.61822907039</v>
      </c>
      <c r="M2050" s="167">
        <f t="shared" si="222"/>
        <v>0</v>
      </c>
      <c r="N2050" s="167">
        <f t="shared" si="223"/>
        <v>0</v>
      </c>
    </row>
    <row r="2051" spans="1:14" ht="15" customHeight="1" x14ac:dyDescent="0.2">
      <c r="A2051" s="152"/>
      <c r="B2051" s="152"/>
      <c r="C2051" s="152"/>
      <c r="D2051" s="152"/>
      <c r="E2051" s="153">
        <f>'2.40-a,b,c,d,e'!E2051</f>
        <v>39751.166666666664</v>
      </c>
      <c r="F2051" s="157">
        <f>'2.40-a,b,c,d,e'!F2051</f>
        <v>65.959999084472599</v>
      </c>
      <c r="G2051" s="157">
        <f>'2.40-a,b,c,d,e'!G2051</f>
        <v>-1540.0009155274006</v>
      </c>
      <c r="H2051" s="157">
        <f t="shared" si="217"/>
        <v>6622.617313542989</v>
      </c>
      <c r="I2051" s="157">
        <f t="shared" si="218"/>
        <v>0</v>
      </c>
      <c r="J2051" s="157">
        <f t="shared" si="219"/>
        <v>6622.617313542989</v>
      </c>
      <c r="K2051" s="157">
        <f t="shared" si="220"/>
        <v>0</v>
      </c>
      <c r="L2051" s="157">
        <f t="shared" si="221"/>
        <v>6622.617313542989</v>
      </c>
      <c r="M2051" s="167">
        <f t="shared" si="222"/>
        <v>0</v>
      </c>
      <c r="N2051" s="167">
        <f t="shared" si="223"/>
        <v>0</v>
      </c>
    </row>
    <row r="2052" spans="1:14" ht="15" customHeight="1" x14ac:dyDescent="0.2">
      <c r="A2052" s="152"/>
      <c r="B2052" s="152"/>
      <c r="C2052" s="152"/>
      <c r="D2052" s="152"/>
      <c r="E2052" s="153">
        <f>'2.40-a,b,c,d,e'!E2052</f>
        <v>39752.166666666664</v>
      </c>
      <c r="F2052" s="157">
        <f>'2.40-a,b,c,d,e'!F2052</f>
        <v>67.809997558593693</v>
      </c>
      <c r="G2052" s="157">
        <f>'2.40-a,b,c,d,e'!G2052</f>
        <v>1849.9984741210938</v>
      </c>
      <c r="H2052" s="157">
        <f t="shared" ref="H2052:H2115" si="224">L2051+G2052</f>
        <v>8472.6157876640827</v>
      </c>
      <c r="I2052" s="157">
        <f t="shared" ref="I2052:I2115" si="225">IF(H2052&lt;$B$13,$B$14-H2052,0)</f>
        <v>0</v>
      </c>
      <c r="J2052" s="157">
        <f t="shared" ref="J2052:J2115" si="226">H2052+I2052</f>
        <v>8472.6157876640827</v>
      </c>
      <c r="K2052" s="157">
        <f t="shared" ref="K2052:K2115" si="227">MAX(J2052-$B$14,0)</f>
        <v>309.9975585936927</v>
      </c>
      <c r="L2052" s="157">
        <f t="shared" ref="L2052:L2115" si="228">J2052-K2052</f>
        <v>8162.61822907039</v>
      </c>
      <c r="M2052" s="167">
        <f t="shared" ref="M2052:M2115" si="229">IF(I2052&gt;0,1,0)</f>
        <v>0</v>
      </c>
      <c r="N2052" s="167">
        <f t="shared" ref="N2052:N2115" si="230">IF(H2052&lt;0,1,0)</f>
        <v>0</v>
      </c>
    </row>
    <row r="2053" spans="1:14" ht="15" customHeight="1" x14ac:dyDescent="0.2">
      <c r="A2053" s="152"/>
      <c r="B2053" s="152"/>
      <c r="C2053" s="152"/>
      <c r="D2053" s="152"/>
      <c r="E2053" s="153">
        <f>'2.40-a,b,c,d,e'!E2053</f>
        <v>39755.208333333336</v>
      </c>
      <c r="F2053" s="157">
        <f>'2.40-a,b,c,d,e'!F2053</f>
        <v>63.909999847412102</v>
      </c>
      <c r="G2053" s="157">
        <f>'2.40-a,b,c,d,e'!G2053</f>
        <v>-3899.9977111815911</v>
      </c>
      <c r="H2053" s="157">
        <f t="shared" si="224"/>
        <v>4262.6205178887994</v>
      </c>
      <c r="I2053" s="157">
        <f t="shared" si="225"/>
        <v>3899.9977111815906</v>
      </c>
      <c r="J2053" s="157">
        <f t="shared" si="226"/>
        <v>8162.61822907039</v>
      </c>
      <c r="K2053" s="157">
        <f t="shared" si="227"/>
        <v>0</v>
      </c>
      <c r="L2053" s="157">
        <f t="shared" si="228"/>
        <v>8162.61822907039</v>
      </c>
      <c r="M2053" s="167">
        <f t="shared" si="229"/>
        <v>1</v>
      </c>
      <c r="N2053" s="167">
        <f t="shared" si="230"/>
        <v>0</v>
      </c>
    </row>
    <row r="2054" spans="1:14" ht="15" customHeight="1" x14ac:dyDescent="0.2">
      <c r="A2054" s="152"/>
      <c r="B2054" s="152"/>
      <c r="C2054" s="152"/>
      <c r="D2054" s="152"/>
      <c r="E2054" s="153">
        <f>'2.40-a,b,c,d,e'!E2054</f>
        <v>39756.208333333336</v>
      </c>
      <c r="F2054" s="157">
        <f>'2.40-a,b,c,d,e'!F2054</f>
        <v>70.529998779296804</v>
      </c>
      <c r="G2054" s="157">
        <f>'2.40-a,b,c,d,e'!G2054</f>
        <v>6619.998931884702</v>
      </c>
      <c r="H2054" s="157">
        <f t="shared" si="224"/>
        <v>14782.617160955091</v>
      </c>
      <c r="I2054" s="157">
        <f t="shared" si="225"/>
        <v>0</v>
      </c>
      <c r="J2054" s="157">
        <f t="shared" si="226"/>
        <v>14782.617160955091</v>
      </c>
      <c r="K2054" s="157">
        <f t="shared" si="227"/>
        <v>6619.9989318847011</v>
      </c>
      <c r="L2054" s="157">
        <f t="shared" si="228"/>
        <v>8162.61822907039</v>
      </c>
      <c r="M2054" s="167">
        <f t="shared" si="229"/>
        <v>0</v>
      </c>
      <c r="N2054" s="167">
        <f t="shared" si="230"/>
        <v>0</v>
      </c>
    </row>
    <row r="2055" spans="1:14" ht="15" customHeight="1" x14ac:dyDescent="0.2">
      <c r="A2055" s="152"/>
      <c r="B2055" s="152"/>
      <c r="C2055" s="152"/>
      <c r="D2055" s="152"/>
      <c r="E2055" s="153">
        <f>'2.40-a,b,c,d,e'!E2055</f>
        <v>39757.208333333336</v>
      </c>
      <c r="F2055" s="157">
        <f>'2.40-a,b,c,d,e'!F2055</f>
        <v>65.300003051757798</v>
      </c>
      <c r="G2055" s="157">
        <f>'2.40-a,b,c,d,e'!G2055</f>
        <v>-5229.9957275390061</v>
      </c>
      <c r="H2055" s="157">
        <f t="shared" si="224"/>
        <v>2932.6225015313839</v>
      </c>
      <c r="I2055" s="157">
        <f t="shared" si="225"/>
        <v>5229.9957275390061</v>
      </c>
      <c r="J2055" s="157">
        <f t="shared" si="226"/>
        <v>8162.61822907039</v>
      </c>
      <c r="K2055" s="157">
        <f t="shared" si="227"/>
        <v>0</v>
      </c>
      <c r="L2055" s="157">
        <f t="shared" si="228"/>
        <v>8162.61822907039</v>
      </c>
      <c r="M2055" s="167">
        <f t="shared" si="229"/>
        <v>1</v>
      </c>
      <c r="N2055" s="167">
        <f t="shared" si="230"/>
        <v>0</v>
      </c>
    </row>
    <row r="2056" spans="1:14" ht="15" customHeight="1" x14ac:dyDescent="0.2">
      <c r="A2056" s="152"/>
      <c r="B2056" s="152"/>
      <c r="C2056" s="152"/>
      <c r="D2056" s="152"/>
      <c r="E2056" s="153">
        <f>'2.40-a,b,c,d,e'!E2056</f>
        <v>39758.208333333336</v>
      </c>
      <c r="F2056" s="157">
        <f>'2.40-a,b,c,d,e'!F2056</f>
        <v>60.770000457763601</v>
      </c>
      <c r="G2056" s="157">
        <f>'2.40-a,b,c,d,e'!G2056</f>
        <v>-4530.002593994197</v>
      </c>
      <c r="H2056" s="157">
        <f t="shared" si="224"/>
        <v>3632.615635076193</v>
      </c>
      <c r="I2056" s="157">
        <f t="shared" si="225"/>
        <v>4530.002593994197</v>
      </c>
      <c r="J2056" s="157">
        <f t="shared" si="226"/>
        <v>8162.61822907039</v>
      </c>
      <c r="K2056" s="157">
        <f t="shared" si="227"/>
        <v>0</v>
      </c>
      <c r="L2056" s="157">
        <f t="shared" si="228"/>
        <v>8162.61822907039</v>
      </c>
      <c r="M2056" s="167">
        <f t="shared" si="229"/>
        <v>1</v>
      </c>
      <c r="N2056" s="167">
        <f t="shared" si="230"/>
        <v>0</v>
      </c>
    </row>
    <row r="2057" spans="1:14" ht="15" customHeight="1" x14ac:dyDescent="0.2">
      <c r="A2057" s="152"/>
      <c r="B2057" s="152"/>
      <c r="C2057" s="152"/>
      <c r="D2057" s="152"/>
      <c r="E2057" s="153">
        <f>'2.40-a,b,c,d,e'!E2057</f>
        <v>39759.208333333336</v>
      </c>
      <c r="F2057" s="157">
        <f>'2.40-a,b,c,d,e'!F2057</f>
        <v>61.040000915527301</v>
      </c>
      <c r="G2057" s="157">
        <f>'2.40-a,b,c,d,e'!G2057</f>
        <v>270.0004577637003</v>
      </c>
      <c r="H2057" s="157">
        <f t="shared" si="224"/>
        <v>8432.6186868340901</v>
      </c>
      <c r="I2057" s="157">
        <f t="shared" si="225"/>
        <v>0</v>
      </c>
      <c r="J2057" s="157">
        <f t="shared" si="226"/>
        <v>8432.6186868340901</v>
      </c>
      <c r="K2057" s="157">
        <f t="shared" si="227"/>
        <v>270.00045776370007</v>
      </c>
      <c r="L2057" s="157">
        <f t="shared" si="228"/>
        <v>8162.61822907039</v>
      </c>
      <c r="M2057" s="167">
        <f t="shared" si="229"/>
        <v>0</v>
      </c>
      <c r="N2057" s="167">
        <f t="shared" si="230"/>
        <v>0</v>
      </c>
    </row>
    <row r="2058" spans="1:14" ht="15" customHeight="1" x14ac:dyDescent="0.2">
      <c r="A2058" s="152"/>
      <c r="B2058" s="152"/>
      <c r="C2058" s="152"/>
      <c r="D2058" s="152"/>
      <c r="E2058" s="153">
        <f>'2.40-a,b,c,d,e'!E2058</f>
        <v>39762.208333333336</v>
      </c>
      <c r="F2058" s="157">
        <f>'2.40-a,b,c,d,e'!F2058</f>
        <v>62.409999847412102</v>
      </c>
      <c r="G2058" s="157">
        <f>'2.40-a,b,c,d,e'!G2058</f>
        <v>1369.9989318848011</v>
      </c>
      <c r="H2058" s="157">
        <f t="shared" si="224"/>
        <v>9532.6171609551911</v>
      </c>
      <c r="I2058" s="157">
        <f t="shared" si="225"/>
        <v>0</v>
      </c>
      <c r="J2058" s="157">
        <f t="shared" si="226"/>
        <v>9532.6171609551911</v>
      </c>
      <c r="K2058" s="157">
        <f t="shared" si="227"/>
        <v>1369.9989318848011</v>
      </c>
      <c r="L2058" s="157">
        <f t="shared" si="228"/>
        <v>8162.61822907039</v>
      </c>
      <c r="M2058" s="167">
        <f t="shared" si="229"/>
        <v>0</v>
      </c>
      <c r="N2058" s="167">
        <f t="shared" si="230"/>
        <v>0</v>
      </c>
    </row>
    <row r="2059" spans="1:14" ht="15" customHeight="1" x14ac:dyDescent="0.2">
      <c r="A2059" s="152"/>
      <c r="B2059" s="152"/>
      <c r="C2059" s="152"/>
      <c r="D2059" s="152"/>
      <c r="E2059" s="153">
        <f>'2.40-a,b,c,d,e'!E2059</f>
        <v>39763.208333333336</v>
      </c>
      <c r="F2059" s="157">
        <f>'2.40-a,b,c,d,e'!F2059</f>
        <v>59.330001831054602</v>
      </c>
      <c r="G2059" s="157">
        <f>'2.40-a,b,c,d,e'!G2059</f>
        <v>-3079.9980163575001</v>
      </c>
      <c r="H2059" s="157">
        <f t="shared" si="224"/>
        <v>5082.62021271289</v>
      </c>
      <c r="I2059" s="157">
        <f t="shared" si="225"/>
        <v>3079.9980163575001</v>
      </c>
      <c r="J2059" s="157">
        <f t="shared" si="226"/>
        <v>8162.61822907039</v>
      </c>
      <c r="K2059" s="157">
        <f t="shared" si="227"/>
        <v>0</v>
      </c>
      <c r="L2059" s="157">
        <f t="shared" si="228"/>
        <v>8162.61822907039</v>
      </c>
      <c r="M2059" s="167">
        <f t="shared" si="229"/>
        <v>1</v>
      </c>
      <c r="N2059" s="167">
        <f t="shared" si="230"/>
        <v>0</v>
      </c>
    </row>
    <row r="2060" spans="1:14" ht="15" customHeight="1" x14ac:dyDescent="0.2">
      <c r="A2060" s="152"/>
      <c r="B2060" s="152"/>
      <c r="C2060" s="152"/>
      <c r="D2060" s="152"/>
      <c r="E2060" s="153">
        <f>'2.40-a,b,c,d,e'!E2060</f>
        <v>39764.208333333336</v>
      </c>
      <c r="F2060" s="157">
        <f>'2.40-a,b,c,d,e'!F2060</f>
        <v>56.159999847412102</v>
      </c>
      <c r="G2060" s="157">
        <f>'2.40-a,b,c,d,e'!G2060</f>
        <v>-3170.0019836424999</v>
      </c>
      <c r="H2060" s="157">
        <f t="shared" si="224"/>
        <v>4992.6162454278901</v>
      </c>
      <c r="I2060" s="157">
        <f t="shared" si="225"/>
        <v>3170.0019836424999</v>
      </c>
      <c r="J2060" s="157">
        <f t="shared" si="226"/>
        <v>8162.61822907039</v>
      </c>
      <c r="K2060" s="157">
        <f t="shared" si="227"/>
        <v>0</v>
      </c>
      <c r="L2060" s="157">
        <f t="shared" si="228"/>
        <v>8162.61822907039</v>
      </c>
      <c r="M2060" s="167">
        <f t="shared" si="229"/>
        <v>1</v>
      </c>
      <c r="N2060" s="167">
        <f t="shared" si="230"/>
        <v>0</v>
      </c>
    </row>
    <row r="2061" spans="1:14" ht="15" customHeight="1" x14ac:dyDescent="0.2">
      <c r="A2061" s="152"/>
      <c r="B2061" s="152"/>
      <c r="C2061" s="152"/>
      <c r="D2061" s="152"/>
      <c r="E2061" s="153">
        <f>'2.40-a,b,c,d,e'!E2061</f>
        <v>39765.208333333336</v>
      </c>
      <c r="F2061" s="157">
        <f>'2.40-a,b,c,d,e'!F2061</f>
        <v>58.240001678466797</v>
      </c>
      <c r="G2061" s="157">
        <f>'2.40-a,b,c,d,e'!G2061</f>
        <v>2080.0018310546948</v>
      </c>
      <c r="H2061" s="157">
        <f t="shared" si="224"/>
        <v>10242.620060125086</v>
      </c>
      <c r="I2061" s="157">
        <f t="shared" si="225"/>
        <v>0</v>
      </c>
      <c r="J2061" s="157">
        <f t="shared" si="226"/>
        <v>10242.620060125086</v>
      </c>
      <c r="K2061" s="157">
        <f t="shared" si="227"/>
        <v>2080.0018310546957</v>
      </c>
      <c r="L2061" s="157">
        <f t="shared" si="228"/>
        <v>8162.61822907039</v>
      </c>
      <c r="M2061" s="167">
        <f t="shared" si="229"/>
        <v>0</v>
      </c>
      <c r="N2061" s="167">
        <f t="shared" si="230"/>
        <v>0</v>
      </c>
    </row>
    <row r="2062" spans="1:14" ht="15" customHeight="1" x14ac:dyDescent="0.2">
      <c r="A2062" s="152"/>
      <c r="B2062" s="152"/>
      <c r="C2062" s="152"/>
      <c r="D2062" s="152"/>
      <c r="E2062" s="153">
        <f>'2.40-a,b,c,d,e'!E2062</f>
        <v>39766.208333333336</v>
      </c>
      <c r="F2062" s="157">
        <f>'2.40-a,b,c,d,e'!F2062</f>
        <v>57.040000915527301</v>
      </c>
      <c r="G2062" s="157">
        <f>'2.40-a,b,c,d,e'!G2062</f>
        <v>-1200.0007629394959</v>
      </c>
      <c r="H2062" s="157">
        <f t="shared" si="224"/>
        <v>6962.6174661308942</v>
      </c>
      <c r="I2062" s="157">
        <f t="shared" si="225"/>
        <v>0</v>
      </c>
      <c r="J2062" s="157">
        <f t="shared" si="226"/>
        <v>6962.6174661308942</v>
      </c>
      <c r="K2062" s="157">
        <f t="shared" si="227"/>
        <v>0</v>
      </c>
      <c r="L2062" s="157">
        <f t="shared" si="228"/>
        <v>6962.6174661308942</v>
      </c>
      <c r="M2062" s="167">
        <f t="shared" si="229"/>
        <v>0</v>
      </c>
      <c r="N2062" s="167">
        <f t="shared" si="230"/>
        <v>0</v>
      </c>
    </row>
    <row r="2063" spans="1:14" ht="15" customHeight="1" x14ac:dyDescent="0.2">
      <c r="A2063" s="152"/>
      <c r="B2063" s="152"/>
      <c r="C2063" s="152"/>
      <c r="D2063" s="152"/>
      <c r="E2063" s="153">
        <f>'2.40-a,b,c,d,e'!E2063</f>
        <v>39769.208333333336</v>
      </c>
      <c r="F2063" s="157">
        <f>'2.40-a,b,c,d,e'!F2063</f>
        <v>54.950000762939403</v>
      </c>
      <c r="G2063" s="157">
        <f>'2.40-a,b,c,d,e'!G2063</f>
        <v>-2090.0001525878979</v>
      </c>
      <c r="H2063" s="157">
        <f t="shared" si="224"/>
        <v>4872.6173135429963</v>
      </c>
      <c r="I2063" s="157">
        <f t="shared" si="225"/>
        <v>3290.0009155273938</v>
      </c>
      <c r="J2063" s="157">
        <f t="shared" si="226"/>
        <v>8162.61822907039</v>
      </c>
      <c r="K2063" s="157">
        <f t="shared" si="227"/>
        <v>0</v>
      </c>
      <c r="L2063" s="157">
        <f t="shared" si="228"/>
        <v>8162.61822907039</v>
      </c>
      <c r="M2063" s="167">
        <f t="shared" si="229"/>
        <v>1</v>
      </c>
      <c r="N2063" s="167">
        <f t="shared" si="230"/>
        <v>0</v>
      </c>
    </row>
    <row r="2064" spans="1:14" ht="15" customHeight="1" x14ac:dyDescent="0.2">
      <c r="A2064" s="152"/>
      <c r="B2064" s="152"/>
      <c r="C2064" s="152"/>
      <c r="D2064" s="152"/>
      <c r="E2064" s="153">
        <f>'2.40-a,b,c,d,e'!E2064</f>
        <v>39770.208333333336</v>
      </c>
      <c r="F2064" s="157">
        <f>'2.40-a,b,c,d,e'!F2064</f>
        <v>54.389999389648402</v>
      </c>
      <c r="G2064" s="157">
        <f>'2.40-a,b,c,d,e'!G2064</f>
        <v>-560.00137329100141</v>
      </c>
      <c r="H2064" s="157">
        <f t="shared" si="224"/>
        <v>7602.616855779389</v>
      </c>
      <c r="I2064" s="157">
        <f t="shared" si="225"/>
        <v>0</v>
      </c>
      <c r="J2064" s="157">
        <f t="shared" si="226"/>
        <v>7602.616855779389</v>
      </c>
      <c r="K2064" s="157">
        <f t="shared" si="227"/>
        <v>0</v>
      </c>
      <c r="L2064" s="157">
        <f t="shared" si="228"/>
        <v>7602.616855779389</v>
      </c>
      <c r="M2064" s="167">
        <f t="shared" si="229"/>
        <v>0</v>
      </c>
      <c r="N2064" s="167">
        <f t="shared" si="230"/>
        <v>0</v>
      </c>
    </row>
    <row r="2065" spans="1:14" ht="15" customHeight="1" x14ac:dyDescent="0.2">
      <c r="A2065" s="152"/>
      <c r="B2065" s="152"/>
      <c r="C2065" s="152"/>
      <c r="D2065" s="152"/>
      <c r="E2065" s="153">
        <f>'2.40-a,b,c,d,e'!E2065</f>
        <v>39771.208333333336</v>
      </c>
      <c r="F2065" s="157">
        <f>'2.40-a,b,c,d,e'!F2065</f>
        <v>53.619998931884702</v>
      </c>
      <c r="G2065" s="157">
        <f>'2.40-a,b,c,d,e'!G2065</f>
        <v>-770.0004577637003</v>
      </c>
      <c r="H2065" s="157">
        <f t="shared" si="224"/>
        <v>6832.6163980156889</v>
      </c>
      <c r="I2065" s="157">
        <f t="shared" si="225"/>
        <v>0</v>
      </c>
      <c r="J2065" s="157">
        <f t="shared" si="226"/>
        <v>6832.6163980156889</v>
      </c>
      <c r="K2065" s="157">
        <f t="shared" si="227"/>
        <v>0</v>
      </c>
      <c r="L2065" s="157">
        <f t="shared" si="228"/>
        <v>6832.6163980156889</v>
      </c>
      <c r="M2065" s="167">
        <f t="shared" si="229"/>
        <v>0</v>
      </c>
      <c r="N2065" s="167">
        <f t="shared" si="230"/>
        <v>0</v>
      </c>
    </row>
    <row r="2066" spans="1:14" ht="15" customHeight="1" x14ac:dyDescent="0.2">
      <c r="A2066" s="152"/>
      <c r="B2066" s="152"/>
      <c r="C2066" s="152"/>
      <c r="D2066" s="152"/>
      <c r="E2066" s="153">
        <f>'2.40-a,b,c,d,e'!E2066</f>
        <v>39772.208333333336</v>
      </c>
      <c r="F2066" s="157">
        <f>'2.40-a,b,c,d,e'!F2066</f>
        <v>49.619998931884702</v>
      </c>
      <c r="G2066" s="157">
        <f>'2.40-a,b,c,d,e'!G2066</f>
        <v>-4000</v>
      </c>
      <c r="H2066" s="157">
        <f t="shared" si="224"/>
        <v>2832.6163980156889</v>
      </c>
      <c r="I2066" s="157">
        <f t="shared" si="225"/>
        <v>5330.0018310547011</v>
      </c>
      <c r="J2066" s="157">
        <f t="shared" si="226"/>
        <v>8162.61822907039</v>
      </c>
      <c r="K2066" s="157">
        <f t="shared" si="227"/>
        <v>0</v>
      </c>
      <c r="L2066" s="157">
        <f t="shared" si="228"/>
        <v>8162.61822907039</v>
      </c>
      <c r="M2066" s="167">
        <f t="shared" si="229"/>
        <v>1</v>
      </c>
      <c r="N2066" s="167">
        <f t="shared" si="230"/>
        <v>0</v>
      </c>
    </row>
    <row r="2067" spans="1:14" ht="15" customHeight="1" x14ac:dyDescent="0.2">
      <c r="A2067" s="152"/>
      <c r="B2067" s="152"/>
      <c r="C2067" s="152"/>
      <c r="D2067" s="152"/>
      <c r="E2067" s="153">
        <f>'2.40-a,b,c,d,e'!E2067</f>
        <v>39773.208333333336</v>
      </c>
      <c r="F2067" s="157">
        <f>'2.40-a,b,c,d,e'!F2067</f>
        <v>49.930000305175703</v>
      </c>
      <c r="G2067" s="157">
        <f>'2.40-a,b,c,d,e'!G2067</f>
        <v>310.00137329100141</v>
      </c>
      <c r="H2067" s="157">
        <f t="shared" si="224"/>
        <v>8472.619602361392</v>
      </c>
      <c r="I2067" s="157">
        <f t="shared" si="225"/>
        <v>0</v>
      </c>
      <c r="J2067" s="157">
        <f t="shared" si="226"/>
        <v>8472.619602361392</v>
      </c>
      <c r="K2067" s="157">
        <f t="shared" si="227"/>
        <v>310.00137329100198</v>
      </c>
      <c r="L2067" s="157">
        <f t="shared" si="228"/>
        <v>8162.61822907039</v>
      </c>
      <c r="M2067" s="167">
        <f t="shared" si="229"/>
        <v>0</v>
      </c>
      <c r="N2067" s="167">
        <f t="shared" si="230"/>
        <v>0</v>
      </c>
    </row>
    <row r="2068" spans="1:14" ht="15" customHeight="1" x14ac:dyDescent="0.2">
      <c r="A2068" s="152"/>
      <c r="B2068" s="152"/>
      <c r="C2068" s="152"/>
      <c r="D2068" s="152"/>
      <c r="E2068" s="153">
        <f>'2.40-a,b,c,d,e'!E2068</f>
        <v>39776.208333333336</v>
      </c>
      <c r="F2068" s="157">
        <f>'2.40-a,b,c,d,e'!F2068</f>
        <v>54.5</v>
      </c>
      <c r="G2068" s="157">
        <f>'2.40-a,b,c,d,e'!G2068</f>
        <v>4569.999694824297</v>
      </c>
      <c r="H2068" s="157">
        <f t="shared" si="224"/>
        <v>12732.617923894686</v>
      </c>
      <c r="I2068" s="157">
        <f t="shared" si="225"/>
        <v>0</v>
      </c>
      <c r="J2068" s="157">
        <f t="shared" si="226"/>
        <v>12732.617923894686</v>
      </c>
      <c r="K2068" s="157">
        <f t="shared" si="227"/>
        <v>4569.9996948242961</v>
      </c>
      <c r="L2068" s="157">
        <f t="shared" si="228"/>
        <v>8162.61822907039</v>
      </c>
      <c r="M2068" s="167">
        <f t="shared" si="229"/>
        <v>0</v>
      </c>
      <c r="N2068" s="167">
        <f t="shared" si="230"/>
        <v>0</v>
      </c>
    </row>
    <row r="2069" spans="1:14" ht="15" customHeight="1" x14ac:dyDescent="0.2">
      <c r="A2069" s="152"/>
      <c r="B2069" s="152"/>
      <c r="C2069" s="152"/>
      <c r="D2069" s="152"/>
      <c r="E2069" s="153">
        <f>'2.40-a,b,c,d,e'!E2069</f>
        <v>39777.208333333336</v>
      </c>
      <c r="F2069" s="157">
        <f>'2.40-a,b,c,d,e'!F2069</f>
        <v>50.770000457763601</v>
      </c>
      <c r="G2069" s="157">
        <f>'2.40-a,b,c,d,e'!G2069</f>
        <v>-3729.9995422363991</v>
      </c>
      <c r="H2069" s="157">
        <f t="shared" si="224"/>
        <v>4432.618686833991</v>
      </c>
      <c r="I2069" s="157">
        <f t="shared" si="225"/>
        <v>3729.9995422363991</v>
      </c>
      <c r="J2069" s="157">
        <f t="shared" si="226"/>
        <v>8162.61822907039</v>
      </c>
      <c r="K2069" s="157">
        <f t="shared" si="227"/>
        <v>0</v>
      </c>
      <c r="L2069" s="157">
        <f t="shared" si="228"/>
        <v>8162.61822907039</v>
      </c>
      <c r="M2069" s="167">
        <f t="shared" si="229"/>
        <v>1</v>
      </c>
      <c r="N2069" s="167">
        <f t="shared" si="230"/>
        <v>0</v>
      </c>
    </row>
    <row r="2070" spans="1:14" ht="15" customHeight="1" x14ac:dyDescent="0.2">
      <c r="A2070" s="152"/>
      <c r="B2070" s="152"/>
      <c r="C2070" s="152"/>
      <c r="D2070" s="152"/>
      <c r="E2070" s="153">
        <f>'2.40-a,b,c,d,e'!E2070</f>
        <v>39778.208333333336</v>
      </c>
      <c r="F2070" s="157">
        <f>'2.40-a,b,c,d,e'!F2070</f>
        <v>54.439998626708899</v>
      </c>
      <c r="G2070" s="157">
        <f>'2.40-a,b,c,d,e'!G2070</f>
        <v>3669.9981689452984</v>
      </c>
      <c r="H2070" s="157">
        <f t="shared" si="224"/>
        <v>11832.616398015689</v>
      </c>
      <c r="I2070" s="157">
        <f t="shared" si="225"/>
        <v>0</v>
      </c>
      <c r="J2070" s="157">
        <f t="shared" si="226"/>
        <v>11832.616398015689</v>
      </c>
      <c r="K2070" s="157">
        <f t="shared" si="227"/>
        <v>3669.9981689452989</v>
      </c>
      <c r="L2070" s="157">
        <f t="shared" si="228"/>
        <v>8162.61822907039</v>
      </c>
      <c r="M2070" s="167">
        <f t="shared" si="229"/>
        <v>0</v>
      </c>
      <c r="N2070" s="167">
        <f t="shared" si="230"/>
        <v>0</v>
      </c>
    </row>
    <row r="2071" spans="1:14" ht="15" customHeight="1" x14ac:dyDescent="0.2">
      <c r="A2071" s="152"/>
      <c r="B2071" s="152"/>
      <c r="C2071" s="152"/>
      <c r="D2071" s="152"/>
      <c r="E2071" s="153">
        <f>'2.40-a,b,c,d,e'!E2071</f>
        <v>39780.604166666664</v>
      </c>
      <c r="F2071" s="157">
        <f>'2.40-a,b,c,d,e'!F2071</f>
        <v>54.430000305175703</v>
      </c>
      <c r="G2071" s="157">
        <f>'2.40-a,b,c,d,e'!G2071</f>
        <v>-9.9983215331960196</v>
      </c>
      <c r="H2071" s="157">
        <f t="shared" si="224"/>
        <v>8152.6199075371942</v>
      </c>
      <c r="I2071" s="157">
        <f t="shared" si="225"/>
        <v>0</v>
      </c>
      <c r="J2071" s="157">
        <f t="shared" si="226"/>
        <v>8152.6199075371942</v>
      </c>
      <c r="K2071" s="157">
        <f t="shared" si="227"/>
        <v>0</v>
      </c>
      <c r="L2071" s="157">
        <f t="shared" si="228"/>
        <v>8152.6199075371942</v>
      </c>
      <c r="M2071" s="167">
        <f t="shared" si="229"/>
        <v>0</v>
      </c>
      <c r="N2071" s="167">
        <f t="shared" si="230"/>
        <v>0</v>
      </c>
    </row>
    <row r="2072" spans="1:14" ht="15" customHeight="1" x14ac:dyDescent="0.2">
      <c r="A2072" s="152"/>
      <c r="B2072" s="152"/>
      <c r="C2072" s="152"/>
      <c r="D2072" s="152"/>
      <c r="E2072" s="153">
        <f>'2.40-a,b,c,d,e'!E2072</f>
        <v>39783.208333333336</v>
      </c>
      <c r="F2072" s="157">
        <f>'2.40-a,b,c,d,e'!F2072</f>
        <v>49.279998779296797</v>
      </c>
      <c r="G2072" s="157">
        <f>'2.40-a,b,c,d,e'!G2072</f>
        <v>-5150.0015258789063</v>
      </c>
      <c r="H2072" s="157">
        <f t="shared" si="224"/>
        <v>3002.6183816582879</v>
      </c>
      <c r="I2072" s="157">
        <f t="shared" si="225"/>
        <v>5159.9998474121021</v>
      </c>
      <c r="J2072" s="157">
        <f t="shared" si="226"/>
        <v>8162.61822907039</v>
      </c>
      <c r="K2072" s="157">
        <f t="shared" si="227"/>
        <v>0</v>
      </c>
      <c r="L2072" s="157">
        <f t="shared" si="228"/>
        <v>8162.61822907039</v>
      </c>
      <c r="M2072" s="167">
        <f t="shared" si="229"/>
        <v>1</v>
      </c>
      <c r="N2072" s="167">
        <f t="shared" si="230"/>
        <v>0</v>
      </c>
    </row>
    <row r="2073" spans="1:14" ht="15" customHeight="1" x14ac:dyDescent="0.2">
      <c r="A2073" s="152"/>
      <c r="B2073" s="152"/>
      <c r="C2073" s="152"/>
      <c r="D2073" s="152"/>
      <c r="E2073" s="153">
        <f>'2.40-a,b,c,d,e'!E2073</f>
        <v>39784.208333333336</v>
      </c>
      <c r="F2073" s="157">
        <f>'2.40-a,b,c,d,e'!F2073</f>
        <v>46.959999084472599</v>
      </c>
      <c r="G2073" s="157">
        <f>'2.40-a,b,c,d,e'!G2073</f>
        <v>-2319.9996948241974</v>
      </c>
      <c r="H2073" s="157">
        <f t="shared" si="224"/>
        <v>5842.6185342461922</v>
      </c>
      <c r="I2073" s="157">
        <f t="shared" si="225"/>
        <v>2319.9996948241978</v>
      </c>
      <c r="J2073" s="157">
        <f t="shared" si="226"/>
        <v>8162.61822907039</v>
      </c>
      <c r="K2073" s="157">
        <f t="shared" si="227"/>
        <v>0</v>
      </c>
      <c r="L2073" s="157">
        <f t="shared" si="228"/>
        <v>8162.61822907039</v>
      </c>
      <c r="M2073" s="167">
        <f t="shared" si="229"/>
        <v>1</v>
      </c>
      <c r="N2073" s="167">
        <f t="shared" si="230"/>
        <v>0</v>
      </c>
    </row>
    <row r="2074" spans="1:14" ht="15" customHeight="1" x14ac:dyDescent="0.2">
      <c r="A2074" s="152"/>
      <c r="B2074" s="152"/>
      <c r="C2074" s="152"/>
      <c r="D2074" s="152"/>
      <c r="E2074" s="153">
        <f>'2.40-a,b,c,d,e'!E2074</f>
        <v>39785.208333333336</v>
      </c>
      <c r="F2074" s="157">
        <f>'2.40-a,b,c,d,e'!F2074</f>
        <v>46.790000915527301</v>
      </c>
      <c r="G2074" s="157">
        <f>'2.40-a,b,c,d,e'!G2074</f>
        <v>-169.99816894529829</v>
      </c>
      <c r="H2074" s="157">
        <f t="shared" si="224"/>
        <v>7992.6200601250921</v>
      </c>
      <c r="I2074" s="157">
        <f t="shared" si="225"/>
        <v>0</v>
      </c>
      <c r="J2074" s="157">
        <f t="shared" si="226"/>
        <v>7992.6200601250921</v>
      </c>
      <c r="K2074" s="157">
        <f t="shared" si="227"/>
        <v>0</v>
      </c>
      <c r="L2074" s="157">
        <f t="shared" si="228"/>
        <v>7992.6200601250921</v>
      </c>
      <c r="M2074" s="167">
        <f t="shared" si="229"/>
        <v>0</v>
      </c>
      <c r="N2074" s="167">
        <f t="shared" si="230"/>
        <v>0</v>
      </c>
    </row>
    <row r="2075" spans="1:14" ht="15" customHeight="1" x14ac:dyDescent="0.2">
      <c r="A2075" s="152"/>
      <c r="B2075" s="152"/>
      <c r="C2075" s="152"/>
      <c r="D2075" s="152"/>
      <c r="E2075" s="153">
        <f>'2.40-a,b,c,d,e'!E2075</f>
        <v>39786.208333333336</v>
      </c>
      <c r="F2075" s="157">
        <f>'2.40-a,b,c,d,e'!F2075</f>
        <v>43.669998168945298</v>
      </c>
      <c r="G2075" s="157">
        <f>'2.40-a,b,c,d,e'!G2075</f>
        <v>-3120.0027465820031</v>
      </c>
      <c r="H2075" s="157">
        <f t="shared" si="224"/>
        <v>4872.617313543089</v>
      </c>
      <c r="I2075" s="157">
        <f t="shared" si="225"/>
        <v>3290.000915527301</v>
      </c>
      <c r="J2075" s="157">
        <f t="shared" si="226"/>
        <v>8162.61822907039</v>
      </c>
      <c r="K2075" s="157">
        <f t="shared" si="227"/>
        <v>0</v>
      </c>
      <c r="L2075" s="157">
        <f t="shared" si="228"/>
        <v>8162.61822907039</v>
      </c>
      <c r="M2075" s="167">
        <f t="shared" si="229"/>
        <v>1</v>
      </c>
      <c r="N2075" s="167">
        <f t="shared" si="230"/>
        <v>0</v>
      </c>
    </row>
    <row r="2076" spans="1:14" ht="15" customHeight="1" x14ac:dyDescent="0.2">
      <c r="A2076" s="152"/>
      <c r="B2076" s="152"/>
      <c r="C2076" s="152"/>
      <c r="D2076" s="152"/>
      <c r="E2076" s="153">
        <f>'2.40-a,b,c,d,e'!E2076</f>
        <v>39787.208333333336</v>
      </c>
      <c r="F2076" s="157">
        <f>'2.40-a,b,c,d,e'!F2076</f>
        <v>40.810001373291001</v>
      </c>
      <c r="G2076" s="157">
        <f>'2.40-a,b,c,d,e'!G2076</f>
        <v>-2859.9967956542969</v>
      </c>
      <c r="H2076" s="157">
        <f t="shared" si="224"/>
        <v>5302.6214334160932</v>
      </c>
      <c r="I2076" s="157">
        <f t="shared" si="225"/>
        <v>2859.9967956542969</v>
      </c>
      <c r="J2076" s="157">
        <f t="shared" si="226"/>
        <v>8162.61822907039</v>
      </c>
      <c r="K2076" s="157">
        <f t="shared" si="227"/>
        <v>0</v>
      </c>
      <c r="L2076" s="157">
        <f t="shared" si="228"/>
        <v>8162.61822907039</v>
      </c>
      <c r="M2076" s="167">
        <f t="shared" si="229"/>
        <v>1</v>
      </c>
      <c r="N2076" s="167">
        <f t="shared" si="230"/>
        <v>0</v>
      </c>
    </row>
    <row r="2077" spans="1:14" ht="15" customHeight="1" x14ac:dyDescent="0.2">
      <c r="A2077" s="152"/>
      <c r="B2077" s="152"/>
      <c r="C2077" s="152"/>
      <c r="D2077" s="152"/>
      <c r="E2077" s="153">
        <f>'2.40-a,b,c,d,e'!E2077</f>
        <v>39790.208333333336</v>
      </c>
      <c r="F2077" s="157">
        <f>'2.40-a,b,c,d,e'!F2077</f>
        <v>43.709999084472599</v>
      </c>
      <c r="G2077" s="157">
        <f>'2.40-a,b,c,d,e'!G2077</f>
        <v>2899.9977111815979</v>
      </c>
      <c r="H2077" s="157">
        <f t="shared" si="224"/>
        <v>11062.615940251988</v>
      </c>
      <c r="I2077" s="157">
        <f t="shared" si="225"/>
        <v>0</v>
      </c>
      <c r="J2077" s="157">
        <f t="shared" si="226"/>
        <v>11062.615940251988</v>
      </c>
      <c r="K2077" s="157">
        <f t="shared" si="227"/>
        <v>2899.9977111815979</v>
      </c>
      <c r="L2077" s="157">
        <f t="shared" si="228"/>
        <v>8162.61822907039</v>
      </c>
      <c r="M2077" s="167">
        <f t="shared" si="229"/>
        <v>0</v>
      </c>
      <c r="N2077" s="167">
        <f t="shared" si="230"/>
        <v>0</v>
      </c>
    </row>
    <row r="2078" spans="1:14" ht="15" customHeight="1" x14ac:dyDescent="0.2">
      <c r="A2078" s="152"/>
      <c r="B2078" s="152"/>
      <c r="C2078" s="152"/>
      <c r="D2078" s="152"/>
      <c r="E2078" s="153">
        <f>'2.40-a,b,c,d,e'!E2078</f>
        <v>39791.208333333336</v>
      </c>
      <c r="F2078" s="157">
        <f>'2.40-a,b,c,d,e'!F2078</f>
        <v>42.069999694824197</v>
      </c>
      <c r="G2078" s="157">
        <f>'2.40-a,b,c,d,e'!G2078</f>
        <v>-1639.999389648402</v>
      </c>
      <c r="H2078" s="157">
        <f t="shared" si="224"/>
        <v>6522.618839421988</v>
      </c>
      <c r="I2078" s="157">
        <f t="shared" si="225"/>
        <v>0</v>
      </c>
      <c r="J2078" s="157">
        <f t="shared" si="226"/>
        <v>6522.618839421988</v>
      </c>
      <c r="K2078" s="157">
        <f t="shared" si="227"/>
        <v>0</v>
      </c>
      <c r="L2078" s="157">
        <f t="shared" si="228"/>
        <v>6522.618839421988</v>
      </c>
      <c r="M2078" s="167">
        <f t="shared" si="229"/>
        <v>0</v>
      </c>
      <c r="N2078" s="167">
        <f t="shared" si="230"/>
        <v>0</v>
      </c>
    </row>
    <row r="2079" spans="1:14" ht="15" customHeight="1" x14ac:dyDescent="0.2">
      <c r="A2079" s="152"/>
      <c r="B2079" s="152"/>
      <c r="C2079" s="152"/>
      <c r="D2079" s="152"/>
      <c r="E2079" s="153">
        <f>'2.40-a,b,c,d,e'!E2079</f>
        <v>39792.208333333336</v>
      </c>
      <c r="F2079" s="157">
        <f>'2.40-a,b,c,d,e'!F2079</f>
        <v>43.520000457763601</v>
      </c>
      <c r="G2079" s="157">
        <f>'2.40-a,b,c,d,e'!G2079</f>
        <v>1450.0007629394033</v>
      </c>
      <c r="H2079" s="157">
        <f t="shared" si="224"/>
        <v>7972.6196023613911</v>
      </c>
      <c r="I2079" s="157">
        <f t="shared" si="225"/>
        <v>0</v>
      </c>
      <c r="J2079" s="157">
        <f t="shared" si="226"/>
        <v>7972.6196023613911</v>
      </c>
      <c r="K2079" s="157">
        <f t="shared" si="227"/>
        <v>0</v>
      </c>
      <c r="L2079" s="157">
        <f t="shared" si="228"/>
        <v>7972.6196023613911</v>
      </c>
      <c r="M2079" s="167">
        <f t="shared" si="229"/>
        <v>0</v>
      </c>
      <c r="N2079" s="167">
        <f t="shared" si="230"/>
        <v>0</v>
      </c>
    </row>
    <row r="2080" spans="1:14" ht="15" customHeight="1" x14ac:dyDescent="0.2">
      <c r="A2080" s="152"/>
      <c r="B2080" s="152"/>
      <c r="C2080" s="152"/>
      <c r="D2080" s="152"/>
      <c r="E2080" s="153">
        <f>'2.40-a,b,c,d,e'!E2080</f>
        <v>39793.208333333336</v>
      </c>
      <c r="F2080" s="157">
        <f>'2.40-a,b,c,d,e'!F2080</f>
        <v>47.9799995422363</v>
      </c>
      <c r="G2080" s="157">
        <f>'2.40-a,b,c,d,e'!G2080</f>
        <v>4459.999084472699</v>
      </c>
      <c r="H2080" s="157">
        <f t="shared" si="224"/>
        <v>12432.61868683409</v>
      </c>
      <c r="I2080" s="157">
        <f t="shared" si="225"/>
        <v>0</v>
      </c>
      <c r="J2080" s="157">
        <f t="shared" si="226"/>
        <v>12432.61868683409</v>
      </c>
      <c r="K2080" s="157">
        <f t="shared" si="227"/>
        <v>4270.0004577637001</v>
      </c>
      <c r="L2080" s="157">
        <f t="shared" si="228"/>
        <v>8162.61822907039</v>
      </c>
      <c r="M2080" s="167">
        <f t="shared" si="229"/>
        <v>0</v>
      </c>
      <c r="N2080" s="167">
        <f t="shared" si="230"/>
        <v>0</v>
      </c>
    </row>
    <row r="2081" spans="1:14" ht="15" customHeight="1" x14ac:dyDescent="0.2">
      <c r="A2081" s="152"/>
      <c r="B2081" s="152"/>
      <c r="C2081" s="152"/>
      <c r="D2081" s="152"/>
      <c r="E2081" s="153">
        <f>'2.40-a,b,c,d,e'!E2081</f>
        <v>39794.208333333336</v>
      </c>
      <c r="F2081" s="157">
        <f>'2.40-a,b,c,d,e'!F2081</f>
        <v>46.279998779296797</v>
      </c>
      <c r="G2081" s="157">
        <f>'2.40-a,b,c,d,e'!G2081</f>
        <v>-1700.0007629395029</v>
      </c>
      <c r="H2081" s="157">
        <f t="shared" si="224"/>
        <v>6462.6174661308869</v>
      </c>
      <c r="I2081" s="157">
        <f t="shared" si="225"/>
        <v>0</v>
      </c>
      <c r="J2081" s="157">
        <f t="shared" si="226"/>
        <v>6462.6174661308869</v>
      </c>
      <c r="K2081" s="157">
        <f t="shared" si="227"/>
        <v>0</v>
      </c>
      <c r="L2081" s="157">
        <f t="shared" si="228"/>
        <v>6462.6174661308869</v>
      </c>
      <c r="M2081" s="167">
        <f t="shared" si="229"/>
        <v>0</v>
      </c>
      <c r="N2081" s="167">
        <f t="shared" si="230"/>
        <v>0</v>
      </c>
    </row>
    <row r="2082" spans="1:14" ht="15" customHeight="1" x14ac:dyDescent="0.2">
      <c r="A2082" s="152"/>
      <c r="B2082" s="152"/>
      <c r="C2082" s="152"/>
      <c r="D2082" s="152"/>
      <c r="E2082" s="153">
        <f>'2.40-a,b,c,d,e'!E2082</f>
        <v>39797.208333333336</v>
      </c>
      <c r="F2082" s="157">
        <f>'2.40-a,b,c,d,e'!F2082</f>
        <v>44.509998321533203</v>
      </c>
      <c r="G2082" s="157">
        <f>'2.40-a,b,c,d,e'!G2082</f>
        <v>-1770.0004577635937</v>
      </c>
      <c r="H2082" s="157">
        <f t="shared" si="224"/>
        <v>4692.6170083672932</v>
      </c>
      <c r="I2082" s="157">
        <f t="shared" si="225"/>
        <v>3470.0012207030968</v>
      </c>
      <c r="J2082" s="157">
        <f t="shared" si="226"/>
        <v>8162.61822907039</v>
      </c>
      <c r="K2082" s="157">
        <f t="shared" si="227"/>
        <v>0</v>
      </c>
      <c r="L2082" s="157">
        <f t="shared" si="228"/>
        <v>8162.61822907039</v>
      </c>
      <c r="M2082" s="167">
        <f t="shared" si="229"/>
        <v>1</v>
      </c>
      <c r="N2082" s="167">
        <f t="shared" si="230"/>
        <v>0</v>
      </c>
    </row>
    <row r="2083" spans="1:14" ht="15" customHeight="1" x14ac:dyDescent="0.2">
      <c r="A2083" s="152"/>
      <c r="B2083" s="152"/>
      <c r="C2083" s="152"/>
      <c r="D2083" s="152"/>
      <c r="E2083" s="153">
        <f>'2.40-a,b,c,d,e'!E2083</f>
        <v>39798.208333333336</v>
      </c>
      <c r="F2083" s="157">
        <f>'2.40-a,b,c,d,e'!F2083</f>
        <v>43.599998474121001</v>
      </c>
      <c r="G2083" s="157">
        <f>'2.40-a,b,c,d,e'!G2083</f>
        <v>-909.99984741220169</v>
      </c>
      <c r="H2083" s="157">
        <f t="shared" si="224"/>
        <v>7252.6183816581888</v>
      </c>
      <c r="I2083" s="157">
        <f t="shared" si="225"/>
        <v>0</v>
      </c>
      <c r="J2083" s="157">
        <f t="shared" si="226"/>
        <v>7252.6183816581888</v>
      </c>
      <c r="K2083" s="157">
        <f t="shared" si="227"/>
        <v>0</v>
      </c>
      <c r="L2083" s="157">
        <f t="shared" si="228"/>
        <v>7252.6183816581888</v>
      </c>
      <c r="M2083" s="167">
        <f t="shared" si="229"/>
        <v>0</v>
      </c>
      <c r="N2083" s="167">
        <f t="shared" si="230"/>
        <v>0</v>
      </c>
    </row>
    <row r="2084" spans="1:14" ht="15" customHeight="1" x14ac:dyDescent="0.2">
      <c r="A2084" s="152"/>
      <c r="B2084" s="152"/>
      <c r="C2084" s="152"/>
      <c r="D2084" s="152"/>
      <c r="E2084" s="153">
        <f>'2.40-a,b,c,d,e'!E2084</f>
        <v>39799.208333333336</v>
      </c>
      <c r="F2084" s="157">
        <f>'2.40-a,b,c,d,e'!F2084</f>
        <v>40.060001373291001</v>
      </c>
      <c r="G2084" s="157">
        <f>'2.40-a,b,c,d,e'!G2084</f>
        <v>-3539.9971008299999</v>
      </c>
      <c r="H2084" s="157">
        <f t="shared" si="224"/>
        <v>3712.6212808281889</v>
      </c>
      <c r="I2084" s="157">
        <f t="shared" si="225"/>
        <v>4449.9969482422011</v>
      </c>
      <c r="J2084" s="157">
        <f t="shared" si="226"/>
        <v>8162.61822907039</v>
      </c>
      <c r="K2084" s="157">
        <f t="shared" si="227"/>
        <v>0</v>
      </c>
      <c r="L2084" s="157">
        <f t="shared" si="228"/>
        <v>8162.61822907039</v>
      </c>
      <c r="M2084" s="167">
        <f t="shared" si="229"/>
        <v>1</v>
      </c>
      <c r="N2084" s="167">
        <f t="shared" si="230"/>
        <v>0</v>
      </c>
    </row>
    <row r="2085" spans="1:14" ht="15" customHeight="1" x14ac:dyDescent="0.2">
      <c r="A2085" s="152"/>
      <c r="B2085" s="152"/>
      <c r="C2085" s="152"/>
      <c r="D2085" s="152"/>
      <c r="E2085" s="153">
        <f>'2.40-a,b,c,d,e'!E2085</f>
        <v>39800.208333333336</v>
      </c>
      <c r="F2085" s="157">
        <f>'2.40-a,b,c,d,e'!F2085</f>
        <v>36.220001220703097</v>
      </c>
      <c r="G2085" s="157">
        <f>'2.40-a,b,c,d,e'!G2085</f>
        <v>-3840.0001525879047</v>
      </c>
      <c r="H2085" s="157">
        <f t="shared" si="224"/>
        <v>4322.6180764824858</v>
      </c>
      <c r="I2085" s="157">
        <f t="shared" si="225"/>
        <v>3840.0001525879043</v>
      </c>
      <c r="J2085" s="157">
        <f t="shared" si="226"/>
        <v>8162.61822907039</v>
      </c>
      <c r="K2085" s="157">
        <f t="shared" si="227"/>
        <v>0</v>
      </c>
      <c r="L2085" s="157">
        <f t="shared" si="228"/>
        <v>8162.61822907039</v>
      </c>
      <c r="M2085" s="167">
        <f t="shared" si="229"/>
        <v>1</v>
      </c>
      <c r="N2085" s="167">
        <f t="shared" si="230"/>
        <v>0</v>
      </c>
    </row>
    <row r="2086" spans="1:14" ht="15" customHeight="1" x14ac:dyDescent="0.2">
      <c r="A2086" s="152"/>
      <c r="B2086" s="152"/>
      <c r="C2086" s="152"/>
      <c r="D2086" s="152"/>
      <c r="E2086" s="153">
        <f>'2.40-a,b,c,d,e'!E2086</f>
        <v>39801.208333333336</v>
      </c>
      <c r="F2086" s="157">
        <f>'2.40-a,b,c,d,e'!F2086</f>
        <v>33.869998931884702</v>
      </c>
      <c r="G2086" s="157">
        <f>'2.40-a,b,c,d,e'!G2086</f>
        <v>-2350.0022888183948</v>
      </c>
      <c r="H2086" s="157">
        <f t="shared" si="224"/>
        <v>5812.6159402519952</v>
      </c>
      <c r="I2086" s="157">
        <f t="shared" si="225"/>
        <v>2350.0022888183948</v>
      </c>
      <c r="J2086" s="157">
        <f t="shared" si="226"/>
        <v>8162.61822907039</v>
      </c>
      <c r="K2086" s="157">
        <f t="shared" si="227"/>
        <v>0</v>
      </c>
      <c r="L2086" s="157">
        <f t="shared" si="228"/>
        <v>8162.61822907039</v>
      </c>
      <c r="M2086" s="167">
        <f t="shared" si="229"/>
        <v>1</v>
      </c>
      <c r="N2086" s="167">
        <f t="shared" si="230"/>
        <v>0</v>
      </c>
    </row>
    <row r="2087" spans="1:14" ht="15" customHeight="1" x14ac:dyDescent="0.2">
      <c r="A2087" s="152"/>
      <c r="B2087" s="152"/>
      <c r="C2087" s="152"/>
      <c r="D2087" s="152"/>
      <c r="E2087" s="153">
        <f>'2.40-a,b,c,d,e'!E2087</f>
        <v>39804.208333333336</v>
      </c>
      <c r="F2087" s="157">
        <f>'2.40-a,b,c,d,e'!F2087</f>
        <v>39.909999847412102</v>
      </c>
      <c r="G2087" s="157">
        <f>'2.40-a,b,c,d,e'!G2087</f>
        <v>6040.0009155274001</v>
      </c>
      <c r="H2087" s="157">
        <f t="shared" si="224"/>
        <v>14202.619144597789</v>
      </c>
      <c r="I2087" s="157">
        <f t="shared" si="225"/>
        <v>0</v>
      </c>
      <c r="J2087" s="157">
        <f t="shared" si="226"/>
        <v>14202.619144597789</v>
      </c>
      <c r="K2087" s="157">
        <f t="shared" si="227"/>
        <v>6040.0009155273992</v>
      </c>
      <c r="L2087" s="157">
        <f t="shared" si="228"/>
        <v>8162.61822907039</v>
      </c>
      <c r="M2087" s="167">
        <f t="shared" si="229"/>
        <v>0</v>
      </c>
      <c r="N2087" s="167">
        <f t="shared" si="230"/>
        <v>0</v>
      </c>
    </row>
    <row r="2088" spans="1:14" ht="15" customHeight="1" x14ac:dyDescent="0.2">
      <c r="A2088" s="152"/>
      <c r="B2088" s="152"/>
      <c r="C2088" s="152"/>
      <c r="D2088" s="152"/>
      <c r="E2088" s="153">
        <f>'2.40-a,b,c,d,e'!E2088</f>
        <v>39805.208333333336</v>
      </c>
      <c r="F2088" s="157">
        <f>'2.40-a,b,c,d,e'!F2088</f>
        <v>38.9799995422363</v>
      </c>
      <c r="G2088" s="157">
        <f>'2.40-a,b,c,d,e'!G2088</f>
        <v>-930.00030517580262</v>
      </c>
      <c r="H2088" s="157">
        <f t="shared" si="224"/>
        <v>7232.6179238945879</v>
      </c>
      <c r="I2088" s="157">
        <f t="shared" si="225"/>
        <v>0</v>
      </c>
      <c r="J2088" s="157">
        <f t="shared" si="226"/>
        <v>7232.6179238945879</v>
      </c>
      <c r="K2088" s="157">
        <f t="shared" si="227"/>
        <v>0</v>
      </c>
      <c r="L2088" s="157">
        <f t="shared" si="228"/>
        <v>7232.6179238945879</v>
      </c>
      <c r="M2088" s="167">
        <f t="shared" si="229"/>
        <v>0</v>
      </c>
      <c r="N2088" s="167">
        <f t="shared" si="230"/>
        <v>0</v>
      </c>
    </row>
    <row r="2089" spans="1:14" ht="15" customHeight="1" x14ac:dyDescent="0.2">
      <c r="A2089" s="152"/>
      <c r="B2089" s="152"/>
      <c r="C2089" s="152"/>
      <c r="D2089" s="152"/>
      <c r="E2089" s="153">
        <f>'2.40-a,b,c,d,e'!E2089</f>
        <v>39806.604166666664</v>
      </c>
      <c r="F2089" s="157">
        <f>'2.40-a,b,c,d,e'!F2089</f>
        <v>35.349998474121001</v>
      </c>
      <c r="G2089" s="157">
        <f>'2.40-a,b,c,d,e'!G2089</f>
        <v>-3630.0010681152985</v>
      </c>
      <c r="H2089" s="157">
        <f t="shared" si="224"/>
        <v>3602.6168557792894</v>
      </c>
      <c r="I2089" s="157">
        <f t="shared" si="225"/>
        <v>4560.0013732911011</v>
      </c>
      <c r="J2089" s="157">
        <f t="shared" si="226"/>
        <v>8162.618229070391</v>
      </c>
      <c r="K2089" s="157">
        <f t="shared" si="227"/>
        <v>9.0949470177292824E-13</v>
      </c>
      <c r="L2089" s="157">
        <f t="shared" si="228"/>
        <v>8162.61822907039</v>
      </c>
      <c r="M2089" s="167">
        <f t="shared" si="229"/>
        <v>1</v>
      </c>
      <c r="N2089" s="167">
        <f t="shared" si="230"/>
        <v>0</v>
      </c>
    </row>
    <row r="2090" spans="1:14" ht="15" customHeight="1" x14ac:dyDescent="0.2">
      <c r="A2090" s="152"/>
      <c r="B2090" s="152"/>
      <c r="C2090" s="152"/>
      <c r="D2090" s="152"/>
      <c r="E2090" s="153">
        <f>'2.40-a,b,c,d,e'!E2090</f>
        <v>39808.208333333336</v>
      </c>
      <c r="F2090" s="157">
        <f>'2.40-a,b,c,d,e'!F2090</f>
        <v>37.709999084472599</v>
      </c>
      <c r="G2090" s="157">
        <f>'2.40-a,b,c,d,e'!G2090</f>
        <v>2360.000610351598</v>
      </c>
      <c r="H2090" s="157">
        <f t="shared" si="224"/>
        <v>10522.618839421988</v>
      </c>
      <c r="I2090" s="157">
        <f t="shared" si="225"/>
        <v>0</v>
      </c>
      <c r="J2090" s="157">
        <f t="shared" si="226"/>
        <v>10522.618839421988</v>
      </c>
      <c r="K2090" s="157">
        <f t="shared" si="227"/>
        <v>2360.000610351598</v>
      </c>
      <c r="L2090" s="157">
        <f t="shared" si="228"/>
        <v>8162.61822907039</v>
      </c>
      <c r="M2090" s="167">
        <f t="shared" si="229"/>
        <v>0</v>
      </c>
      <c r="N2090" s="167">
        <f t="shared" si="230"/>
        <v>0</v>
      </c>
    </row>
    <row r="2091" spans="1:14" ht="15" customHeight="1" x14ac:dyDescent="0.2">
      <c r="A2091" s="152"/>
      <c r="B2091" s="152"/>
      <c r="C2091" s="152"/>
      <c r="D2091" s="152"/>
      <c r="E2091" s="153">
        <f>'2.40-a,b,c,d,e'!E2091</f>
        <v>39811.208333333336</v>
      </c>
      <c r="F2091" s="157">
        <f>'2.40-a,b,c,d,e'!F2091</f>
        <v>40.020000457763601</v>
      </c>
      <c r="G2091" s="157">
        <f>'2.40-a,b,c,d,e'!G2091</f>
        <v>2310.0013732910015</v>
      </c>
      <c r="H2091" s="157">
        <f t="shared" si="224"/>
        <v>10472.619602361392</v>
      </c>
      <c r="I2091" s="157">
        <f t="shared" si="225"/>
        <v>0</v>
      </c>
      <c r="J2091" s="157">
        <f t="shared" si="226"/>
        <v>10472.619602361392</v>
      </c>
      <c r="K2091" s="157">
        <f t="shared" si="227"/>
        <v>2310.001373291002</v>
      </c>
      <c r="L2091" s="157">
        <f t="shared" si="228"/>
        <v>8162.61822907039</v>
      </c>
      <c r="M2091" s="167">
        <f t="shared" si="229"/>
        <v>0</v>
      </c>
      <c r="N2091" s="167">
        <f t="shared" si="230"/>
        <v>0</v>
      </c>
    </row>
    <row r="2092" spans="1:14" ht="15" customHeight="1" x14ac:dyDescent="0.2">
      <c r="A2092" s="152"/>
      <c r="B2092" s="152"/>
      <c r="C2092" s="152"/>
      <c r="D2092" s="152"/>
      <c r="E2092" s="153">
        <f>'2.40-a,b,c,d,e'!E2092</f>
        <v>39812.208333333336</v>
      </c>
      <c r="F2092" s="157">
        <f>'2.40-a,b,c,d,e'!F2092</f>
        <v>39.029998779296797</v>
      </c>
      <c r="G2092" s="157">
        <f>'2.40-a,b,c,d,e'!G2092</f>
        <v>-990.00167846680392</v>
      </c>
      <c r="H2092" s="157">
        <f t="shared" si="224"/>
        <v>7172.6165506035859</v>
      </c>
      <c r="I2092" s="157">
        <f t="shared" si="225"/>
        <v>0</v>
      </c>
      <c r="J2092" s="157">
        <f t="shared" si="226"/>
        <v>7172.6165506035859</v>
      </c>
      <c r="K2092" s="157">
        <f t="shared" si="227"/>
        <v>0</v>
      </c>
      <c r="L2092" s="157">
        <f t="shared" si="228"/>
        <v>7172.6165506035859</v>
      </c>
      <c r="M2092" s="167">
        <f t="shared" si="229"/>
        <v>0</v>
      </c>
      <c r="N2092" s="167">
        <f t="shared" si="230"/>
        <v>0</v>
      </c>
    </row>
    <row r="2093" spans="1:14" ht="15" customHeight="1" x14ac:dyDescent="0.2">
      <c r="A2093" s="152"/>
      <c r="B2093" s="152"/>
      <c r="C2093" s="152"/>
      <c r="D2093" s="152"/>
      <c r="E2093" s="153">
        <f>'2.40-a,b,c,d,e'!E2093</f>
        <v>39813.604166666664</v>
      </c>
      <c r="F2093" s="157">
        <f>'2.40-a,b,c,d,e'!F2093</f>
        <v>44.599998474121001</v>
      </c>
      <c r="G2093" s="157">
        <f>'2.40-a,b,c,d,e'!G2093</f>
        <v>5569.9996948242042</v>
      </c>
      <c r="H2093" s="157">
        <f t="shared" si="224"/>
        <v>12742.616245427791</v>
      </c>
      <c r="I2093" s="157">
        <f t="shared" si="225"/>
        <v>0</v>
      </c>
      <c r="J2093" s="157">
        <f t="shared" si="226"/>
        <v>12742.616245427791</v>
      </c>
      <c r="K2093" s="157">
        <f t="shared" si="227"/>
        <v>4579.998016357401</v>
      </c>
      <c r="L2093" s="157">
        <f t="shared" si="228"/>
        <v>8162.61822907039</v>
      </c>
      <c r="M2093" s="167">
        <f t="shared" si="229"/>
        <v>0</v>
      </c>
      <c r="N2093" s="167">
        <f t="shared" si="230"/>
        <v>0</v>
      </c>
    </row>
    <row r="2094" spans="1:14" ht="15" customHeight="1" x14ac:dyDescent="0.2">
      <c r="A2094" s="152"/>
      <c r="B2094" s="152"/>
      <c r="C2094" s="152"/>
      <c r="D2094" s="152"/>
      <c r="E2094" s="153">
        <f>'2.40-a,b,c,d,e'!E2094</f>
        <v>39815.208333333336</v>
      </c>
      <c r="F2094" s="157">
        <f>'2.40-a,b,c,d,e'!F2094</f>
        <v>46.340000152587798</v>
      </c>
      <c r="G2094" s="157">
        <f>'2.40-a,b,c,d,e'!G2094</f>
        <v>1740.0016784667969</v>
      </c>
      <c r="H2094" s="157">
        <f t="shared" si="224"/>
        <v>9902.6199075371878</v>
      </c>
      <c r="I2094" s="157">
        <f t="shared" si="225"/>
        <v>0</v>
      </c>
      <c r="J2094" s="157">
        <f t="shared" si="226"/>
        <v>9902.6199075371878</v>
      </c>
      <c r="K2094" s="157">
        <f t="shared" si="227"/>
        <v>1740.0016784667978</v>
      </c>
      <c r="L2094" s="157">
        <f t="shared" si="228"/>
        <v>8162.61822907039</v>
      </c>
      <c r="M2094" s="167">
        <f t="shared" si="229"/>
        <v>0</v>
      </c>
      <c r="N2094" s="167">
        <f t="shared" si="230"/>
        <v>0</v>
      </c>
    </row>
    <row r="2095" spans="1:14" ht="15" customHeight="1" x14ac:dyDescent="0.2">
      <c r="A2095" s="152"/>
      <c r="B2095" s="152"/>
      <c r="C2095" s="152"/>
      <c r="D2095" s="152"/>
      <c r="E2095" s="153">
        <f>'2.40-a,b,c,d,e'!E2095</f>
        <v>39818.208333333336</v>
      </c>
      <c r="F2095" s="157">
        <f>'2.40-a,b,c,d,e'!F2095</f>
        <v>48.810001373291001</v>
      </c>
      <c r="G2095" s="157">
        <f>'2.40-a,b,c,d,e'!G2095</f>
        <v>2470.0012207032032</v>
      </c>
      <c r="H2095" s="157">
        <f t="shared" si="224"/>
        <v>10632.619449773592</v>
      </c>
      <c r="I2095" s="157">
        <f t="shared" si="225"/>
        <v>0</v>
      </c>
      <c r="J2095" s="157">
        <f t="shared" si="226"/>
        <v>10632.619449773592</v>
      </c>
      <c r="K2095" s="157">
        <f t="shared" si="227"/>
        <v>2470.0012207032023</v>
      </c>
      <c r="L2095" s="157">
        <f t="shared" si="228"/>
        <v>8162.61822907039</v>
      </c>
      <c r="M2095" s="167">
        <f t="shared" si="229"/>
        <v>0</v>
      </c>
      <c r="N2095" s="167">
        <f t="shared" si="230"/>
        <v>0</v>
      </c>
    </row>
    <row r="2096" spans="1:14" ht="15" customHeight="1" x14ac:dyDescent="0.2">
      <c r="A2096" s="152"/>
      <c r="B2096" s="152"/>
      <c r="C2096" s="152"/>
      <c r="D2096" s="152"/>
      <c r="E2096" s="153">
        <f>'2.40-a,b,c,d,e'!E2096</f>
        <v>39819.208333333336</v>
      </c>
      <c r="F2096" s="157">
        <f>'2.40-a,b,c,d,e'!F2096</f>
        <v>48.580001831054602</v>
      </c>
      <c r="G2096" s="157">
        <f>'2.40-a,b,c,d,e'!G2096</f>
        <v>-229.99954223639918</v>
      </c>
      <c r="H2096" s="157">
        <f t="shared" si="224"/>
        <v>7932.618686833991</v>
      </c>
      <c r="I2096" s="157">
        <f t="shared" si="225"/>
        <v>0</v>
      </c>
      <c r="J2096" s="157">
        <f t="shared" si="226"/>
        <v>7932.618686833991</v>
      </c>
      <c r="K2096" s="157">
        <f t="shared" si="227"/>
        <v>0</v>
      </c>
      <c r="L2096" s="157">
        <f t="shared" si="228"/>
        <v>7932.618686833991</v>
      </c>
      <c r="M2096" s="167">
        <f t="shared" si="229"/>
        <v>0</v>
      </c>
      <c r="N2096" s="167">
        <f t="shared" si="230"/>
        <v>0</v>
      </c>
    </row>
    <row r="2097" spans="1:14" ht="15" customHeight="1" x14ac:dyDescent="0.2">
      <c r="A2097" s="152"/>
      <c r="B2097" s="152"/>
      <c r="C2097" s="152"/>
      <c r="D2097" s="152"/>
      <c r="E2097" s="153">
        <f>'2.40-a,b,c,d,e'!E2097</f>
        <v>39820.208333333336</v>
      </c>
      <c r="F2097" s="157">
        <f>'2.40-a,b,c,d,e'!F2097</f>
        <v>42.630001068115199</v>
      </c>
      <c r="G2097" s="157">
        <f>'2.40-a,b,c,d,e'!G2097</f>
        <v>-5950.0007629394031</v>
      </c>
      <c r="H2097" s="157">
        <f t="shared" si="224"/>
        <v>1982.6179238945879</v>
      </c>
      <c r="I2097" s="157">
        <f t="shared" si="225"/>
        <v>6180.0003051758022</v>
      </c>
      <c r="J2097" s="157">
        <f t="shared" si="226"/>
        <v>8162.61822907039</v>
      </c>
      <c r="K2097" s="157">
        <f t="shared" si="227"/>
        <v>0</v>
      </c>
      <c r="L2097" s="157">
        <f t="shared" si="228"/>
        <v>8162.61822907039</v>
      </c>
      <c r="M2097" s="167">
        <f t="shared" si="229"/>
        <v>1</v>
      </c>
      <c r="N2097" s="167">
        <f t="shared" si="230"/>
        <v>0</v>
      </c>
    </row>
    <row r="2098" spans="1:14" ht="15" customHeight="1" x14ac:dyDescent="0.2">
      <c r="A2098" s="152"/>
      <c r="B2098" s="152"/>
      <c r="C2098" s="152"/>
      <c r="D2098" s="152"/>
      <c r="E2098" s="153">
        <f>'2.40-a,b,c,d,e'!E2098</f>
        <v>39821.208333333336</v>
      </c>
      <c r="F2098" s="157">
        <f>'2.40-a,b,c,d,e'!F2098</f>
        <v>41.700000762939403</v>
      </c>
      <c r="G2098" s="157">
        <f>'2.40-a,b,c,d,e'!G2098</f>
        <v>-930.00030517579546</v>
      </c>
      <c r="H2098" s="157">
        <f t="shared" si="224"/>
        <v>7232.6179238945942</v>
      </c>
      <c r="I2098" s="157">
        <f t="shared" si="225"/>
        <v>0</v>
      </c>
      <c r="J2098" s="157">
        <f t="shared" si="226"/>
        <v>7232.6179238945942</v>
      </c>
      <c r="K2098" s="157">
        <f t="shared" si="227"/>
        <v>0</v>
      </c>
      <c r="L2098" s="157">
        <f t="shared" si="228"/>
        <v>7232.6179238945942</v>
      </c>
      <c r="M2098" s="167">
        <f t="shared" si="229"/>
        <v>0</v>
      </c>
      <c r="N2098" s="167">
        <f t="shared" si="230"/>
        <v>0</v>
      </c>
    </row>
    <row r="2099" spans="1:14" ht="15" customHeight="1" x14ac:dyDescent="0.2">
      <c r="A2099" s="152"/>
      <c r="B2099" s="152"/>
      <c r="C2099" s="152"/>
      <c r="D2099" s="152"/>
      <c r="E2099" s="153">
        <f>'2.40-a,b,c,d,e'!E2099</f>
        <v>39822.208333333336</v>
      </c>
      <c r="F2099" s="157">
        <f>'2.40-a,b,c,d,e'!F2099</f>
        <v>40.830001831054602</v>
      </c>
      <c r="G2099" s="157">
        <f>'2.40-a,b,c,d,e'!G2099</f>
        <v>-869.9989318848011</v>
      </c>
      <c r="H2099" s="157">
        <f t="shared" si="224"/>
        <v>6362.6189920097931</v>
      </c>
      <c r="I2099" s="157">
        <f t="shared" si="225"/>
        <v>0</v>
      </c>
      <c r="J2099" s="157">
        <f t="shared" si="226"/>
        <v>6362.6189920097931</v>
      </c>
      <c r="K2099" s="157">
        <f t="shared" si="227"/>
        <v>0</v>
      </c>
      <c r="L2099" s="157">
        <f t="shared" si="228"/>
        <v>6362.6189920097931</v>
      </c>
      <c r="M2099" s="167">
        <f t="shared" si="229"/>
        <v>0</v>
      </c>
      <c r="N2099" s="167">
        <f t="shared" si="230"/>
        <v>0</v>
      </c>
    </row>
    <row r="2100" spans="1:14" ht="15" customHeight="1" x14ac:dyDescent="0.2">
      <c r="A2100" s="152"/>
      <c r="B2100" s="152"/>
      <c r="C2100" s="152"/>
      <c r="D2100" s="152"/>
      <c r="E2100" s="153">
        <f>'2.40-a,b,c,d,e'!E2100</f>
        <v>39825.208333333336</v>
      </c>
      <c r="F2100" s="157">
        <f>'2.40-a,b,c,d,e'!F2100</f>
        <v>37.590000152587798</v>
      </c>
      <c r="G2100" s="157">
        <f>'2.40-a,b,c,d,e'!G2100</f>
        <v>-3240.0016784668042</v>
      </c>
      <c r="H2100" s="157">
        <f t="shared" si="224"/>
        <v>3122.617313542989</v>
      </c>
      <c r="I2100" s="157">
        <f t="shared" si="225"/>
        <v>5040.000915527401</v>
      </c>
      <c r="J2100" s="157">
        <f t="shared" si="226"/>
        <v>8162.61822907039</v>
      </c>
      <c r="K2100" s="157">
        <f t="shared" si="227"/>
        <v>0</v>
      </c>
      <c r="L2100" s="157">
        <f t="shared" si="228"/>
        <v>8162.61822907039</v>
      </c>
      <c r="M2100" s="167">
        <f t="shared" si="229"/>
        <v>1</v>
      </c>
      <c r="N2100" s="167">
        <f t="shared" si="230"/>
        <v>0</v>
      </c>
    </row>
    <row r="2101" spans="1:14" ht="15" customHeight="1" x14ac:dyDescent="0.2">
      <c r="A2101" s="152"/>
      <c r="B2101" s="152"/>
      <c r="C2101" s="152"/>
      <c r="D2101" s="152"/>
      <c r="E2101" s="153">
        <f>'2.40-a,b,c,d,e'!E2101</f>
        <v>39826.208333333336</v>
      </c>
      <c r="F2101" s="157">
        <f>'2.40-a,b,c,d,e'!F2101</f>
        <v>37.779998779296797</v>
      </c>
      <c r="G2101" s="157">
        <f>'2.40-a,b,c,d,e'!G2101</f>
        <v>189.99862670899859</v>
      </c>
      <c r="H2101" s="157">
        <f t="shared" si="224"/>
        <v>8352.6168557793881</v>
      </c>
      <c r="I2101" s="157">
        <f t="shared" si="225"/>
        <v>0</v>
      </c>
      <c r="J2101" s="157">
        <f t="shared" si="226"/>
        <v>8352.6168557793881</v>
      </c>
      <c r="K2101" s="157">
        <f t="shared" si="227"/>
        <v>189.99862670899802</v>
      </c>
      <c r="L2101" s="157">
        <f t="shared" si="228"/>
        <v>8162.61822907039</v>
      </c>
      <c r="M2101" s="167">
        <f t="shared" si="229"/>
        <v>0</v>
      </c>
      <c r="N2101" s="167">
        <f t="shared" si="230"/>
        <v>0</v>
      </c>
    </row>
    <row r="2102" spans="1:14" ht="15" customHeight="1" x14ac:dyDescent="0.2">
      <c r="A2102" s="152"/>
      <c r="B2102" s="152"/>
      <c r="C2102" s="152"/>
      <c r="D2102" s="152"/>
      <c r="E2102" s="153">
        <f>'2.40-a,b,c,d,e'!E2102</f>
        <v>39827.208333333336</v>
      </c>
      <c r="F2102" s="157">
        <f>'2.40-a,b,c,d,e'!F2102</f>
        <v>37.279998779296797</v>
      </c>
      <c r="G2102" s="157">
        <f>'2.40-a,b,c,d,e'!G2102</f>
        <v>-500</v>
      </c>
      <c r="H2102" s="157">
        <f t="shared" si="224"/>
        <v>7662.61822907039</v>
      </c>
      <c r="I2102" s="157">
        <f t="shared" si="225"/>
        <v>0</v>
      </c>
      <c r="J2102" s="157">
        <f t="shared" si="226"/>
        <v>7662.61822907039</v>
      </c>
      <c r="K2102" s="157">
        <f t="shared" si="227"/>
        <v>0</v>
      </c>
      <c r="L2102" s="157">
        <f t="shared" si="228"/>
        <v>7662.61822907039</v>
      </c>
      <c r="M2102" s="167">
        <f t="shared" si="229"/>
        <v>0</v>
      </c>
      <c r="N2102" s="167">
        <f t="shared" si="230"/>
        <v>0</v>
      </c>
    </row>
    <row r="2103" spans="1:14" ht="15" customHeight="1" x14ac:dyDescent="0.2">
      <c r="A2103" s="152"/>
      <c r="B2103" s="152"/>
      <c r="C2103" s="152"/>
      <c r="D2103" s="152"/>
      <c r="E2103" s="153">
        <f>'2.40-a,b,c,d,e'!E2103</f>
        <v>39828.208333333336</v>
      </c>
      <c r="F2103" s="157">
        <f>'2.40-a,b,c,d,e'!F2103</f>
        <v>35.400001525878899</v>
      </c>
      <c r="G2103" s="157">
        <f>'2.40-a,b,c,d,e'!G2103</f>
        <v>-1879.9972534178978</v>
      </c>
      <c r="H2103" s="157">
        <f t="shared" si="224"/>
        <v>5782.6209756524922</v>
      </c>
      <c r="I2103" s="157">
        <f t="shared" si="225"/>
        <v>2379.9972534178978</v>
      </c>
      <c r="J2103" s="157">
        <f t="shared" si="226"/>
        <v>8162.61822907039</v>
      </c>
      <c r="K2103" s="157">
        <f t="shared" si="227"/>
        <v>0</v>
      </c>
      <c r="L2103" s="157">
        <f t="shared" si="228"/>
        <v>8162.61822907039</v>
      </c>
      <c r="M2103" s="167">
        <f t="shared" si="229"/>
        <v>1</v>
      </c>
      <c r="N2103" s="167">
        <f t="shared" si="230"/>
        <v>0</v>
      </c>
    </row>
    <row r="2104" spans="1:14" ht="15" customHeight="1" x14ac:dyDescent="0.2">
      <c r="A2104" s="152"/>
      <c r="B2104" s="152"/>
      <c r="C2104" s="152"/>
      <c r="D2104" s="152"/>
      <c r="E2104" s="153">
        <f>'2.40-a,b,c,d,e'!E2104</f>
        <v>39829.208333333336</v>
      </c>
      <c r="F2104" s="157">
        <f>'2.40-a,b,c,d,e'!F2104</f>
        <v>36.509998321533203</v>
      </c>
      <c r="G2104" s="157">
        <f>'2.40-a,b,c,d,e'!G2104</f>
        <v>1109.9967956543039</v>
      </c>
      <c r="H2104" s="157">
        <f t="shared" si="224"/>
        <v>9272.6150247246933</v>
      </c>
      <c r="I2104" s="157">
        <f t="shared" si="225"/>
        <v>0</v>
      </c>
      <c r="J2104" s="157">
        <f t="shared" si="226"/>
        <v>9272.6150247246933</v>
      </c>
      <c r="K2104" s="157">
        <f t="shared" si="227"/>
        <v>1109.9967956543032</v>
      </c>
      <c r="L2104" s="157">
        <f t="shared" si="228"/>
        <v>8162.61822907039</v>
      </c>
      <c r="M2104" s="167">
        <f t="shared" si="229"/>
        <v>0</v>
      </c>
      <c r="N2104" s="167">
        <f t="shared" si="230"/>
        <v>0</v>
      </c>
    </row>
    <row r="2105" spans="1:14" ht="15" customHeight="1" x14ac:dyDescent="0.2">
      <c r="A2105" s="152"/>
      <c r="B2105" s="152"/>
      <c r="C2105" s="152"/>
      <c r="D2105" s="152"/>
      <c r="E2105" s="153">
        <f>'2.40-a,b,c,d,e'!E2105</f>
        <v>39833.208333333336</v>
      </c>
      <c r="F2105" s="157">
        <f>'2.40-a,b,c,d,e'!F2105</f>
        <v>38.740001678466797</v>
      </c>
      <c r="G2105" s="157">
        <f>'2.40-a,b,c,d,e'!G2105</f>
        <v>2230.0033569335938</v>
      </c>
      <c r="H2105" s="157">
        <f t="shared" si="224"/>
        <v>10392.621586003985</v>
      </c>
      <c r="I2105" s="157">
        <f t="shared" si="225"/>
        <v>0</v>
      </c>
      <c r="J2105" s="157">
        <f t="shared" si="226"/>
        <v>10392.621586003985</v>
      </c>
      <c r="K2105" s="157">
        <f t="shared" si="227"/>
        <v>2230.0033569335947</v>
      </c>
      <c r="L2105" s="157">
        <f t="shared" si="228"/>
        <v>8162.61822907039</v>
      </c>
      <c r="M2105" s="167">
        <f t="shared" si="229"/>
        <v>0</v>
      </c>
      <c r="N2105" s="167">
        <f t="shared" si="230"/>
        <v>0</v>
      </c>
    </row>
    <row r="2106" spans="1:14" ht="15" customHeight="1" x14ac:dyDescent="0.2">
      <c r="A2106" s="152"/>
      <c r="B2106" s="152"/>
      <c r="C2106" s="152"/>
      <c r="D2106" s="152"/>
      <c r="E2106" s="153">
        <f>'2.40-a,b,c,d,e'!E2106</f>
        <v>39834.208333333336</v>
      </c>
      <c r="F2106" s="157">
        <f>'2.40-a,b,c,d,e'!F2106</f>
        <v>43.549999237060497</v>
      </c>
      <c r="G2106" s="157">
        <f>'2.40-a,b,c,d,e'!G2106</f>
        <v>4809.9975585937</v>
      </c>
      <c r="H2106" s="157">
        <f t="shared" si="224"/>
        <v>12972.61578766409</v>
      </c>
      <c r="I2106" s="157">
        <f t="shared" si="225"/>
        <v>0</v>
      </c>
      <c r="J2106" s="157">
        <f t="shared" si="226"/>
        <v>12972.61578766409</v>
      </c>
      <c r="K2106" s="157">
        <f t="shared" si="227"/>
        <v>4809.9975585937</v>
      </c>
      <c r="L2106" s="157">
        <f t="shared" si="228"/>
        <v>8162.61822907039</v>
      </c>
      <c r="M2106" s="167">
        <f t="shared" si="229"/>
        <v>0</v>
      </c>
      <c r="N2106" s="167">
        <f t="shared" si="230"/>
        <v>0</v>
      </c>
    </row>
    <row r="2107" spans="1:14" ht="15" customHeight="1" x14ac:dyDescent="0.2">
      <c r="A2107" s="152"/>
      <c r="B2107" s="152"/>
      <c r="C2107" s="152"/>
      <c r="D2107" s="152"/>
      <c r="E2107" s="153">
        <f>'2.40-a,b,c,d,e'!E2107</f>
        <v>39835.208333333336</v>
      </c>
      <c r="F2107" s="157">
        <f>'2.40-a,b,c,d,e'!F2107</f>
        <v>43.669998168945298</v>
      </c>
      <c r="G2107" s="157">
        <f>'2.40-a,b,c,d,e'!G2107</f>
        <v>119.99893188480115</v>
      </c>
      <c r="H2107" s="157">
        <f t="shared" si="224"/>
        <v>8282.6171609551911</v>
      </c>
      <c r="I2107" s="157">
        <f t="shared" si="225"/>
        <v>0</v>
      </c>
      <c r="J2107" s="157">
        <f t="shared" si="226"/>
        <v>8282.6171609551911</v>
      </c>
      <c r="K2107" s="157">
        <f t="shared" si="227"/>
        <v>119.9989318848011</v>
      </c>
      <c r="L2107" s="157">
        <f t="shared" si="228"/>
        <v>8162.61822907039</v>
      </c>
      <c r="M2107" s="167">
        <f t="shared" si="229"/>
        <v>0</v>
      </c>
      <c r="N2107" s="167">
        <f t="shared" si="230"/>
        <v>0</v>
      </c>
    </row>
    <row r="2108" spans="1:14" ht="15" customHeight="1" x14ac:dyDescent="0.2">
      <c r="A2108" s="152"/>
      <c r="B2108" s="152"/>
      <c r="C2108" s="152"/>
      <c r="D2108" s="152"/>
      <c r="E2108" s="153">
        <f>'2.40-a,b,c,d,e'!E2108</f>
        <v>39836.208333333336</v>
      </c>
      <c r="F2108" s="157">
        <f>'2.40-a,b,c,d,e'!F2108</f>
        <v>46.470001220703097</v>
      </c>
      <c r="G2108" s="157">
        <f>'2.40-a,b,c,d,e'!G2108</f>
        <v>2800.0030517577984</v>
      </c>
      <c r="H2108" s="157">
        <f t="shared" si="224"/>
        <v>10962.621280828189</v>
      </c>
      <c r="I2108" s="157">
        <f t="shared" si="225"/>
        <v>0</v>
      </c>
      <c r="J2108" s="157">
        <f t="shared" si="226"/>
        <v>10962.621280828189</v>
      </c>
      <c r="K2108" s="157">
        <f t="shared" si="227"/>
        <v>2800.0030517577989</v>
      </c>
      <c r="L2108" s="157">
        <f t="shared" si="228"/>
        <v>8162.61822907039</v>
      </c>
      <c r="M2108" s="167">
        <f t="shared" si="229"/>
        <v>0</v>
      </c>
      <c r="N2108" s="167">
        <f t="shared" si="230"/>
        <v>0</v>
      </c>
    </row>
    <row r="2109" spans="1:14" ht="15" customHeight="1" x14ac:dyDescent="0.2">
      <c r="A2109" s="152"/>
      <c r="B2109" s="152"/>
      <c r="C2109" s="152"/>
      <c r="D2109" s="152"/>
      <c r="E2109" s="153">
        <f>'2.40-a,b,c,d,e'!E2109</f>
        <v>39839.208333333336</v>
      </c>
      <c r="F2109" s="157">
        <f>'2.40-a,b,c,d,e'!F2109</f>
        <v>45.7299995422363</v>
      </c>
      <c r="G2109" s="157">
        <f>'2.40-a,b,c,d,e'!G2109</f>
        <v>-740.00167846679688</v>
      </c>
      <c r="H2109" s="157">
        <f t="shared" si="224"/>
        <v>7422.6165506035932</v>
      </c>
      <c r="I2109" s="157">
        <f t="shared" si="225"/>
        <v>0</v>
      </c>
      <c r="J2109" s="157">
        <f t="shared" si="226"/>
        <v>7422.6165506035932</v>
      </c>
      <c r="K2109" s="157">
        <f t="shared" si="227"/>
        <v>0</v>
      </c>
      <c r="L2109" s="157">
        <f t="shared" si="228"/>
        <v>7422.6165506035932</v>
      </c>
      <c r="M2109" s="167">
        <f t="shared" si="229"/>
        <v>0</v>
      </c>
      <c r="N2109" s="167">
        <f t="shared" si="230"/>
        <v>0</v>
      </c>
    </row>
    <row r="2110" spans="1:14" ht="15" customHeight="1" x14ac:dyDescent="0.2">
      <c r="A2110" s="152"/>
      <c r="B2110" s="152"/>
      <c r="C2110" s="152"/>
      <c r="D2110" s="152"/>
      <c r="E2110" s="153">
        <f>'2.40-a,b,c,d,e'!E2110</f>
        <v>39840.208333333336</v>
      </c>
      <c r="F2110" s="157">
        <f>'2.40-a,b,c,d,e'!F2110</f>
        <v>41.580001831054602</v>
      </c>
      <c r="G2110" s="157">
        <f>'2.40-a,b,c,d,e'!G2110</f>
        <v>-4149.997711181697</v>
      </c>
      <c r="H2110" s="157">
        <f t="shared" si="224"/>
        <v>3272.6188394218962</v>
      </c>
      <c r="I2110" s="157">
        <f t="shared" si="225"/>
        <v>4889.9993896484939</v>
      </c>
      <c r="J2110" s="157">
        <f t="shared" si="226"/>
        <v>8162.61822907039</v>
      </c>
      <c r="K2110" s="157">
        <f t="shared" si="227"/>
        <v>0</v>
      </c>
      <c r="L2110" s="157">
        <f t="shared" si="228"/>
        <v>8162.61822907039</v>
      </c>
      <c r="M2110" s="167">
        <f t="shared" si="229"/>
        <v>1</v>
      </c>
      <c r="N2110" s="167">
        <f t="shared" si="230"/>
        <v>0</v>
      </c>
    </row>
    <row r="2111" spans="1:14" ht="15" customHeight="1" x14ac:dyDescent="0.2">
      <c r="A2111" s="152"/>
      <c r="B2111" s="152"/>
      <c r="C2111" s="152"/>
      <c r="D2111" s="152"/>
      <c r="E2111" s="153">
        <f>'2.40-a,b,c,d,e'!E2111</f>
        <v>39841.208333333336</v>
      </c>
      <c r="F2111" s="157">
        <f>'2.40-a,b,c,d,e'!F2111</f>
        <v>42.159999847412102</v>
      </c>
      <c r="G2111" s="157">
        <f>'2.40-a,b,c,d,e'!G2111</f>
        <v>579.99801635750009</v>
      </c>
      <c r="H2111" s="157">
        <f t="shared" si="224"/>
        <v>8742.6162454278892</v>
      </c>
      <c r="I2111" s="157">
        <f t="shared" si="225"/>
        <v>0</v>
      </c>
      <c r="J2111" s="157">
        <f t="shared" si="226"/>
        <v>8742.6162454278892</v>
      </c>
      <c r="K2111" s="157">
        <f t="shared" si="227"/>
        <v>579.99801635749918</v>
      </c>
      <c r="L2111" s="157">
        <f t="shared" si="228"/>
        <v>8162.61822907039</v>
      </c>
      <c r="M2111" s="167">
        <f t="shared" si="229"/>
        <v>0</v>
      </c>
      <c r="N2111" s="167">
        <f t="shared" si="230"/>
        <v>0</v>
      </c>
    </row>
    <row r="2112" spans="1:14" ht="15" customHeight="1" x14ac:dyDescent="0.2">
      <c r="A2112" s="152"/>
      <c r="B2112" s="152"/>
      <c r="C2112" s="152"/>
      <c r="D2112" s="152"/>
      <c r="E2112" s="153">
        <f>'2.40-a,b,c,d,e'!E2112</f>
        <v>39842.208333333336</v>
      </c>
      <c r="F2112" s="157">
        <f>'2.40-a,b,c,d,e'!F2112</f>
        <v>41.439998626708899</v>
      </c>
      <c r="G2112" s="157">
        <f>'2.40-a,b,c,d,e'!G2112</f>
        <v>-720.00122070320322</v>
      </c>
      <c r="H2112" s="157">
        <f t="shared" si="224"/>
        <v>7442.6170083671868</v>
      </c>
      <c r="I2112" s="157">
        <f t="shared" si="225"/>
        <v>0</v>
      </c>
      <c r="J2112" s="157">
        <f t="shared" si="226"/>
        <v>7442.6170083671868</v>
      </c>
      <c r="K2112" s="157">
        <f t="shared" si="227"/>
        <v>0</v>
      </c>
      <c r="L2112" s="157">
        <f t="shared" si="228"/>
        <v>7442.6170083671868</v>
      </c>
      <c r="M2112" s="167">
        <f t="shared" si="229"/>
        <v>0</v>
      </c>
      <c r="N2112" s="167">
        <f t="shared" si="230"/>
        <v>0</v>
      </c>
    </row>
    <row r="2113" spans="1:14" ht="15" customHeight="1" x14ac:dyDescent="0.2">
      <c r="A2113" s="152"/>
      <c r="B2113" s="152"/>
      <c r="C2113" s="152"/>
      <c r="D2113" s="152"/>
      <c r="E2113" s="153">
        <f>'2.40-a,b,c,d,e'!E2113</f>
        <v>39843.208333333336</v>
      </c>
      <c r="F2113" s="157">
        <f>'2.40-a,b,c,d,e'!F2113</f>
        <v>41.680000305175703</v>
      </c>
      <c r="G2113" s="157">
        <f>'2.40-a,b,c,d,e'!G2113</f>
        <v>240.00167846680398</v>
      </c>
      <c r="H2113" s="157">
        <f t="shared" si="224"/>
        <v>7682.618686833991</v>
      </c>
      <c r="I2113" s="157">
        <f t="shared" si="225"/>
        <v>0</v>
      </c>
      <c r="J2113" s="157">
        <f t="shared" si="226"/>
        <v>7682.618686833991</v>
      </c>
      <c r="K2113" s="157">
        <f t="shared" si="227"/>
        <v>0</v>
      </c>
      <c r="L2113" s="157">
        <f t="shared" si="228"/>
        <v>7682.618686833991</v>
      </c>
      <c r="M2113" s="167">
        <f t="shared" si="229"/>
        <v>0</v>
      </c>
      <c r="N2113" s="167">
        <f t="shared" si="230"/>
        <v>0</v>
      </c>
    </row>
    <row r="2114" spans="1:14" ht="15" customHeight="1" x14ac:dyDescent="0.2">
      <c r="A2114" s="152"/>
      <c r="B2114" s="152"/>
      <c r="C2114" s="152"/>
      <c r="D2114" s="152"/>
      <c r="E2114" s="153">
        <f>'2.40-a,b,c,d,e'!E2114</f>
        <v>39846.208333333336</v>
      </c>
      <c r="F2114" s="157">
        <f>'2.40-a,b,c,d,e'!F2114</f>
        <v>40.080001831054602</v>
      </c>
      <c r="G2114" s="157">
        <f>'2.40-a,b,c,d,e'!G2114</f>
        <v>-1599.9984741211008</v>
      </c>
      <c r="H2114" s="157">
        <f t="shared" si="224"/>
        <v>6082.62021271289</v>
      </c>
      <c r="I2114" s="157">
        <f t="shared" si="225"/>
        <v>2079.9980163575001</v>
      </c>
      <c r="J2114" s="157">
        <f t="shared" si="226"/>
        <v>8162.61822907039</v>
      </c>
      <c r="K2114" s="157">
        <f t="shared" si="227"/>
        <v>0</v>
      </c>
      <c r="L2114" s="157">
        <f t="shared" si="228"/>
        <v>8162.61822907039</v>
      </c>
      <c r="M2114" s="167">
        <f t="shared" si="229"/>
        <v>1</v>
      </c>
      <c r="N2114" s="167">
        <f t="shared" si="230"/>
        <v>0</v>
      </c>
    </row>
    <row r="2115" spans="1:14" ht="15" customHeight="1" x14ac:dyDescent="0.2">
      <c r="A2115" s="152"/>
      <c r="B2115" s="152"/>
      <c r="C2115" s="152"/>
      <c r="D2115" s="152"/>
      <c r="E2115" s="153">
        <f>'2.40-a,b,c,d,e'!E2115</f>
        <v>39847.208333333336</v>
      </c>
      <c r="F2115" s="157">
        <f>'2.40-a,b,c,d,e'!F2115</f>
        <v>40.779998779296797</v>
      </c>
      <c r="G2115" s="157">
        <f>'2.40-a,b,c,d,e'!G2115</f>
        <v>699.99694824219455</v>
      </c>
      <c r="H2115" s="157">
        <f t="shared" si="224"/>
        <v>8862.6151773125839</v>
      </c>
      <c r="I2115" s="157">
        <f t="shared" si="225"/>
        <v>0</v>
      </c>
      <c r="J2115" s="157">
        <f t="shared" si="226"/>
        <v>8862.6151773125839</v>
      </c>
      <c r="K2115" s="157">
        <f t="shared" si="227"/>
        <v>699.99694824219387</v>
      </c>
      <c r="L2115" s="157">
        <f t="shared" si="228"/>
        <v>8162.61822907039</v>
      </c>
      <c r="M2115" s="167">
        <f t="shared" si="229"/>
        <v>0</v>
      </c>
      <c r="N2115" s="167">
        <f t="shared" si="230"/>
        <v>0</v>
      </c>
    </row>
    <row r="2116" spans="1:14" ht="15" customHeight="1" x14ac:dyDescent="0.2">
      <c r="A2116" s="152"/>
      <c r="B2116" s="152"/>
      <c r="C2116" s="152"/>
      <c r="D2116" s="152"/>
      <c r="E2116" s="153">
        <f>'2.40-a,b,c,d,e'!E2116</f>
        <v>39848.208333333336</v>
      </c>
      <c r="F2116" s="157">
        <f>'2.40-a,b,c,d,e'!F2116</f>
        <v>40.319999694824197</v>
      </c>
      <c r="G2116" s="157">
        <f>'2.40-a,b,c,d,e'!G2116</f>
        <v>-459.99908447259941</v>
      </c>
      <c r="H2116" s="157">
        <f t="shared" ref="H2116:H2179" si="231">L2115+G2116</f>
        <v>7702.6191445977911</v>
      </c>
      <c r="I2116" s="157">
        <f t="shared" ref="I2116:I2179" si="232">IF(H2116&lt;$B$13,$B$14-H2116,0)</f>
        <v>0</v>
      </c>
      <c r="J2116" s="157">
        <f t="shared" ref="J2116:J2179" si="233">H2116+I2116</f>
        <v>7702.6191445977911</v>
      </c>
      <c r="K2116" s="157">
        <f t="shared" ref="K2116:K2179" si="234">MAX(J2116-$B$14,0)</f>
        <v>0</v>
      </c>
      <c r="L2116" s="157">
        <f t="shared" ref="L2116:L2179" si="235">J2116-K2116</f>
        <v>7702.6191445977911</v>
      </c>
      <c r="M2116" s="167">
        <f t="shared" ref="M2116:M2179" si="236">IF(I2116&gt;0,1,0)</f>
        <v>0</v>
      </c>
      <c r="N2116" s="167">
        <f t="shared" ref="N2116:N2179" si="237">IF(H2116&lt;0,1,0)</f>
        <v>0</v>
      </c>
    </row>
    <row r="2117" spans="1:14" ht="15" customHeight="1" x14ac:dyDescent="0.2">
      <c r="A2117" s="152"/>
      <c r="B2117" s="152"/>
      <c r="C2117" s="152"/>
      <c r="D2117" s="152"/>
      <c r="E2117" s="153">
        <f>'2.40-a,b,c,d,e'!E2117</f>
        <v>39849.208333333336</v>
      </c>
      <c r="F2117" s="157">
        <f>'2.40-a,b,c,d,e'!F2117</f>
        <v>41.169998168945298</v>
      </c>
      <c r="G2117" s="157">
        <f>'2.40-a,b,c,d,e'!G2117</f>
        <v>849.9984741211008</v>
      </c>
      <c r="H2117" s="157">
        <f t="shared" si="231"/>
        <v>8552.6176187188921</v>
      </c>
      <c r="I2117" s="157">
        <f t="shared" si="232"/>
        <v>0</v>
      </c>
      <c r="J2117" s="157">
        <f t="shared" si="233"/>
        <v>8552.6176187188921</v>
      </c>
      <c r="K2117" s="157">
        <f t="shared" si="234"/>
        <v>389.99938964850207</v>
      </c>
      <c r="L2117" s="157">
        <f t="shared" si="235"/>
        <v>8162.61822907039</v>
      </c>
      <c r="M2117" s="167">
        <f t="shared" si="236"/>
        <v>0</v>
      </c>
      <c r="N2117" s="167">
        <f t="shared" si="237"/>
        <v>0</v>
      </c>
    </row>
    <row r="2118" spans="1:14" ht="15" customHeight="1" x14ac:dyDescent="0.2">
      <c r="A2118" s="152"/>
      <c r="B2118" s="152"/>
      <c r="C2118" s="152"/>
      <c r="D2118" s="152"/>
      <c r="E2118" s="153">
        <f>'2.40-a,b,c,d,e'!E2118</f>
        <v>39850.208333333336</v>
      </c>
      <c r="F2118" s="157">
        <f>'2.40-a,b,c,d,e'!F2118</f>
        <v>40.169998168945298</v>
      </c>
      <c r="G2118" s="157">
        <f>'2.40-a,b,c,d,e'!G2118</f>
        <v>-1000</v>
      </c>
      <c r="H2118" s="157">
        <f t="shared" si="231"/>
        <v>7162.61822907039</v>
      </c>
      <c r="I2118" s="157">
        <f t="shared" si="232"/>
        <v>0</v>
      </c>
      <c r="J2118" s="157">
        <f t="shared" si="233"/>
        <v>7162.61822907039</v>
      </c>
      <c r="K2118" s="157">
        <f t="shared" si="234"/>
        <v>0</v>
      </c>
      <c r="L2118" s="157">
        <f t="shared" si="235"/>
        <v>7162.61822907039</v>
      </c>
      <c r="M2118" s="167">
        <f t="shared" si="236"/>
        <v>0</v>
      </c>
      <c r="N2118" s="167">
        <f t="shared" si="237"/>
        <v>0</v>
      </c>
    </row>
    <row r="2119" spans="1:14" ht="15" customHeight="1" x14ac:dyDescent="0.2">
      <c r="A2119" s="152"/>
      <c r="B2119" s="152"/>
      <c r="C2119" s="152"/>
      <c r="D2119" s="152"/>
      <c r="E2119" s="153">
        <f>'2.40-a,b,c,d,e'!E2119</f>
        <v>39853.208333333336</v>
      </c>
      <c r="F2119" s="157">
        <f>'2.40-a,b,c,d,e'!F2119</f>
        <v>39.560001373291001</v>
      </c>
      <c r="G2119" s="157">
        <f>'2.40-a,b,c,d,e'!G2119</f>
        <v>-609.99679565429688</v>
      </c>
      <c r="H2119" s="157">
        <f t="shared" si="231"/>
        <v>6552.6214334160932</v>
      </c>
      <c r="I2119" s="157">
        <f t="shared" si="232"/>
        <v>0</v>
      </c>
      <c r="J2119" s="157">
        <f t="shared" si="233"/>
        <v>6552.6214334160932</v>
      </c>
      <c r="K2119" s="157">
        <f t="shared" si="234"/>
        <v>0</v>
      </c>
      <c r="L2119" s="157">
        <f t="shared" si="235"/>
        <v>6552.6214334160932</v>
      </c>
      <c r="M2119" s="167">
        <f t="shared" si="236"/>
        <v>0</v>
      </c>
      <c r="N2119" s="167">
        <f t="shared" si="237"/>
        <v>0</v>
      </c>
    </row>
    <row r="2120" spans="1:14" ht="15" customHeight="1" x14ac:dyDescent="0.2">
      <c r="A2120" s="152"/>
      <c r="B2120" s="152"/>
      <c r="C2120" s="152"/>
      <c r="D2120" s="152"/>
      <c r="E2120" s="153">
        <f>'2.40-a,b,c,d,e'!E2120</f>
        <v>39854.208333333336</v>
      </c>
      <c r="F2120" s="157">
        <f>'2.40-a,b,c,d,e'!F2120</f>
        <v>37.549999237060497</v>
      </c>
      <c r="G2120" s="157">
        <f>'2.40-a,b,c,d,e'!G2120</f>
        <v>-2010.0021362305042</v>
      </c>
      <c r="H2120" s="157">
        <f t="shared" si="231"/>
        <v>4542.6192971855889</v>
      </c>
      <c r="I2120" s="157">
        <f t="shared" si="232"/>
        <v>3619.9989318848011</v>
      </c>
      <c r="J2120" s="157">
        <f t="shared" si="233"/>
        <v>8162.61822907039</v>
      </c>
      <c r="K2120" s="157">
        <f t="shared" si="234"/>
        <v>0</v>
      </c>
      <c r="L2120" s="157">
        <f t="shared" si="235"/>
        <v>8162.61822907039</v>
      </c>
      <c r="M2120" s="167">
        <f t="shared" si="236"/>
        <v>1</v>
      </c>
      <c r="N2120" s="167">
        <f t="shared" si="237"/>
        <v>0</v>
      </c>
    </row>
    <row r="2121" spans="1:14" ht="15" customHeight="1" x14ac:dyDescent="0.2">
      <c r="A2121" s="152"/>
      <c r="B2121" s="152"/>
      <c r="C2121" s="152"/>
      <c r="D2121" s="152"/>
      <c r="E2121" s="153">
        <f>'2.40-a,b,c,d,e'!E2121</f>
        <v>39855.208333333336</v>
      </c>
      <c r="F2121" s="157">
        <f>'2.40-a,b,c,d,e'!F2121</f>
        <v>35.939998626708899</v>
      </c>
      <c r="G2121" s="157">
        <f>'2.40-a,b,c,d,e'!G2121</f>
        <v>-1610.000610351598</v>
      </c>
      <c r="H2121" s="157">
        <f t="shared" si="231"/>
        <v>6552.6176187187921</v>
      </c>
      <c r="I2121" s="157">
        <f t="shared" si="232"/>
        <v>0</v>
      </c>
      <c r="J2121" s="157">
        <f t="shared" si="233"/>
        <v>6552.6176187187921</v>
      </c>
      <c r="K2121" s="157">
        <f t="shared" si="234"/>
        <v>0</v>
      </c>
      <c r="L2121" s="157">
        <f t="shared" si="235"/>
        <v>6552.6176187187921</v>
      </c>
      <c r="M2121" s="167">
        <f t="shared" si="236"/>
        <v>0</v>
      </c>
      <c r="N2121" s="167">
        <f t="shared" si="237"/>
        <v>0</v>
      </c>
    </row>
    <row r="2122" spans="1:14" ht="15" customHeight="1" x14ac:dyDescent="0.2">
      <c r="A2122" s="152"/>
      <c r="B2122" s="152"/>
      <c r="C2122" s="152"/>
      <c r="D2122" s="152"/>
      <c r="E2122" s="153">
        <f>'2.40-a,b,c,d,e'!E2122</f>
        <v>39856.208333333336</v>
      </c>
      <c r="F2122" s="157">
        <f>'2.40-a,b,c,d,e'!F2122</f>
        <v>33.9799995422363</v>
      </c>
      <c r="G2122" s="157">
        <f>'2.40-a,b,c,d,e'!G2122</f>
        <v>-1959.9990844725994</v>
      </c>
      <c r="H2122" s="157">
        <f t="shared" si="231"/>
        <v>4592.6185342461922</v>
      </c>
      <c r="I2122" s="157">
        <f t="shared" si="232"/>
        <v>3569.9996948241978</v>
      </c>
      <c r="J2122" s="157">
        <f t="shared" si="233"/>
        <v>8162.61822907039</v>
      </c>
      <c r="K2122" s="157">
        <f t="shared" si="234"/>
        <v>0</v>
      </c>
      <c r="L2122" s="157">
        <f t="shared" si="235"/>
        <v>8162.61822907039</v>
      </c>
      <c r="M2122" s="167">
        <f t="shared" si="236"/>
        <v>1</v>
      </c>
      <c r="N2122" s="167">
        <f t="shared" si="237"/>
        <v>0</v>
      </c>
    </row>
    <row r="2123" spans="1:14" ht="15" customHeight="1" x14ac:dyDescent="0.2">
      <c r="A2123" s="152"/>
      <c r="B2123" s="152"/>
      <c r="C2123" s="152"/>
      <c r="D2123" s="152"/>
      <c r="E2123" s="153">
        <f>'2.40-a,b,c,d,e'!E2123</f>
        <v>39857.208333333336</v>
      </c>
      <c r="F2123" s="157">
        <f>'2.40-a,b,c,d,e'!F2123</f>
        <v>37.509998321533203</v>
      </c>
      <c r="G2123" s="157">
        <f>'2.40-a,b,c,d,e'!G2123</f>
        <v>3529.9987792969032</v>
      </c>
      <c r="H2123" s="157">
        <f t="shared" si="231"/>
        <v>11692.617008367293</v>
      </c>
      <c r="I2123" s="157">
        <f t="shared" si="232"/>
        <v>0</v>
      </c>
      <c r="J2123" s="157">
        <f t="shared" si="233"/>
        <v>11692.617008367293</v>
      </c>
      <c r="K2123" s="157">
        <f t="shared" si="234"/>
        <v>3529.9987792969032</v>
      </c>
      <c r="L2123" s="157">
        <f t="shared" si="235"/>
        <v>8162.61822907039</v>
      </c>
      <c r="M2123" s="167">
        <f t="shared" si="236"/>
        <v>0</v>
      </c>
      <c r="N2123" s="167">
        <f t="shared" si="237"/>
        <v>0</v>
      </c>
    </row>
    <row r="2124" spans="1:14" ht="15" customHeight="1" x14ac:dyDescent="0.2">
      <c r="A2124" s="152"/>
      <c r="B2124" s="152"/>
      <c r="C2124" s="152"/>
      <c r="D2124" s="152"/>
      <c r="E2124" s="153">
        <f>'2.40-a,b,c,d,e'!E2124</f>
        <v>39861.208333333336</v>
      </c>
      <c r="F2124" s="157">
        <f>'2.40-a,b,c,d,e'!F2124</f>
        <v>34.930000305175703</v>
      </c>
      <c r="G2124" s="157">
        <f>'2.40-a,b,c,d,e'!G2124</f>
        <v>-2579.9980163575001</v>
      </c>
      <c r="H2124" s="157">
        <f t="shared" si="231"/>
        <v>5582.62021271289</v>
      </c>
      <c r="I2124" s="157">
        <f t="shared" si="232"/>
        <v>2579.9980163575001</v>
      </c>
      <c r="J2124" s="157">
        <f t="shared" si="233"/>
        <v>8162.61822907039</v>
      </c>
      <c r="K2124" s="157">
        <f t="shared" si="234"/>
        <v>0</v>
      </c>
      <c r="L2124" s="157">
        <f t="shared" si="235"/>
        <v>8162.61822907039</v>
      </c>
      <c r="M2124" s="167">
        <f t="shared" si="236"/>
        <v>1</v>
      </c>
      <c r="N2124" s="167">
        <f t="shared" si="237"/>
        <v>0</v>
      </c>
    </row>
    <row r="2125" spans="1:14" ht="15" customHeight="1" x14ac:dyDescent="0.2">
      <c r="A2125" s="152"/>
      <c r="B2125" s="152"/>
      <c r="C2125" s="152"/>
      <c r="D2125" s="152"/>
      <c r="E2125" s="153">
        <f>'2.40-a,b,c,d,e'!E2125</f>
        <v>39862.208333333336</v>
      </c>
      <c r="F2125" s="157">
        <f>'2.40-a,b,c,d,e'!F2125</f>
        <v>34.619998931884702</v>
      </c>
      <c r="G2125" s="157">
        <f>'2.40-a,b,c,d,e'!G2125</f>
        <v>-310.00137329100141</v>
      </c>
      <c r="H2125" s="157">
        <f t="shared" si="231"/>
        <v>7852.616855779389</v>
      </c>
      <c r="I2125" s="157">
        <f t="shared" si="232"/>
        <v>0</v>
      </c>
      <c r="J2125" s="157">
        <f t="shared" si="233"/>
        <v>7852.616855779389</v>
      </c>
      <c r="K2125" s="157">
        <f t="shared" si="234"/>
        <v>0</v>
      </c>
      <c r="L2125" s="157">
        <f t="shared" si="235"/>
        <v>7852.616855779389</v>
      </c>
      <c r="M2125" s="167">
        <f t="shared" si="236"/>
        <v>0</v>
      </c>
      <c r="N2125" s="167">
        <f t="shared" si="237"/>
        <v>0</v>
      </c>
    </row>
    <row r="2126" spans="1:14" ht="15" customHeight="1" x14ac:dyDescent="0.2">
      <c r="A2126" s="152"/>
      <c r="B2126" s="152"/>
      <c r="C2126" s="152"/>
      <c r="D2126" s="152"/>
      <c r="E2126" s="153">
        <f>'2.40-a,b,c,d,e'!E2126</f>
        <v>39863.208333333336</v>
      </c>
      <c r="F2126" s="157">
        <f>'2.40-a,b,c,d,e'!F2126</f>
        <v>39.4799995422363</v>
      </c>
      <c r="G2126" s="157">
        <f>'2.40-a,b,c,d,e'!G2126</f>
        <v>4860.000610351598</v>
      </c>
      <c r="H2126" s="157">
        <f t="shared" si="231"/>
        <v>12712.617466130987</v>
      </c>
      <c r="I2126" s="157">
        <f t="shared" si="232"/>
        <v>0</v>
      </c>
      <c r="J2126" s="157">
        <f t="shared" si="233"/>
        <v>12712.617466130987</v>
      </c>
      <c r="K2126" s="157">
        <f t="shared" si="234"/>
        <v>4549.9992370605969</v>
      </c>
      <c r="L2126" s="157">
        <f t="shared" si="235"/>
        <v>8162.61822907039</v>
      </c>
      <c r="M2126" s="167">
        <f t="shared" si="236"/>
        <v>0</v>
      </c>
      <c r="N2126" s="167">
        <f t="shared" si="237"/>
        <v>0</v>
      </c>
    </row>
    <row r="2127" spans="1:14" ht="15" customHeight="1" x14ac:dyDescent="0.2">
      <c r="A2127" s="152"/>
      <c r="B2127" s="152"/>
      <c r="C2127" s="152"/>
      <c r="D2127" s="152"/>
      <c r="E2127" s="153">
        <f>'2.40-a,b,c,d,e'!E2127</f>
        <v>39864.208333333336</v>
      </c>
      <c r="F2127" s="157">
        <f>'2.40-a,b,c,d,e'!F2127</f>
        <v>38.939998626708899</v>
      </c>
      <c r="G2127" s="157">
        <f>'2.40-a,b,c,d,e'!G2127</f>
        <v>-540.00091552740059</v>
      </c>
      <c r="H2127" s="157">
        <f t="shared" si="231"/>
        <v>7622.617313542989</v>
      </c>
      <c r="I2127" s="157">
        <f t="shared" si="232"/>
        <v>0</v>
      </c>
      <c r="J2127" s="157">
        <f t="shared" si="233"/>
        <v>7622.617313542989</v>
      </c>
      <c r="K2127" s="157">
        <f t="shared" si="234"/>
        <v>0</v>
      </c>
      <c r="L2127" s="157">
        <f t="shared" si="235"/>
        <v>7622.617313542989</v>
      </c>
      <c r="M2127" s="167">
        <f t="shared" si="236"/>
        <v>0</v>
      </c>
      <c r="N2127" s="167">
        <f t="shared" si="237"/>
        <v>0</v>
      </c>
    </row>
    <row r="2128" spans="1:14" ht="15" customHeight="1" x14ac:dyDescent="0.2">
      <c r="A2128" s="152"/>
      <c r="B2128" s="152"/>
      <c r="C2128" s="152"/>
      <c r="D2128" s="152"/>
      <c r="E2128" s="153">
        <f>'2.40-a,b,c,d,e'!E2128</f>
        <v>39867.208333333336</v>
      </c>
      <c r="F2128" s="157">
        <f>'2.40-a,b,c,d,e'!F2128</f>
        <v>38.439998626708899</v>
      </c>
      <c r="G2128" s="157">
        <f>'2.40-a,b,c,d,e'!G2128</f>
        <v>-500</v>
      </c>
      <c r="H2128" s="157">
        <f t="shared" si="231"/>
        <v>7122.617313542989</v>
      </c>
      <c r="I2128" s="157">
        <f t="shared" si="232"/>
        <v>0</v>
      </c>
      <c r="J2128" s="157">
        <f t="shared" si="233"/>
        <v>7122.617313542989</v>
      </c>
      <c r="K2128" s="157">
        <f t="shared" si="234"/>
        <v>0</v>
      </c>
      <c r="L2128" s="157">
        <f t="shared" si="235"/>
        <v>7122.617313542989</v>
      </c>
      <c r="M2128" s="167">
        <f t="shared" si="236"/>
        <v>0</v>
      </c>
      <c r="N2128" s="167">
        <f t="shared" si="237"/>
        <v>0</v>
      </c>
    </row>
    <row r="2129" spans="1:14" ht="15" customHeight="1" x14ac:dyDescent="0.2">
      <c r="A2129" s="152"/>
      <c r="B2129" s="152"/>
      <c r="C2129" s="152"/>
      <c r="D2129" s="152"/>
      <c r="E2129" s="153">
        <f>'2.40-a,b,c,d,e'!E2129</f>
        <v>39868.208333333336</v>
      </c>
      <c r="F2129" s="157">
        <f>'2.40-a,b,c,d,e'!F2129</f>
        <v>39.959999084472599</v>
      </c>
      <c r="G2129" s="157">
        <f>'2.40-a,b,c,d,e'!G2129</f>
        <v>1520.0004577637003</v>
      </c>
      <c r="H2129" s="157">
        <f t="shared" si="231"/>
        <v>8642.61777130669</v>
      </c>
      <c r="I2129" s="157">
        <f t="shared" si="232"/>
        <v>0</v>
      </c>
      <c r="J2129" s="157">
        <f t="shared" si="233"/>
        <v>8642.61777130669</v>
      </c>
      <c r="K2129" s="157">
        <f t="shared" si="234"/>
        <v>479.99954223629993</v>
      </c>
      <c r="L2129" s="157">
        <f t="shared" si="235"/>
        <v>8162.61822907039</v>
      </c>
      <c r="M2129" s="167">
        <f t="shared" si="236"/>
        <v>0</v>
      </c>
      <c r="N2129" s="167">
        <f t="shared" si="237"/>
        <v>0</v>
      </c>
    </row>
    <row r="2130" spans="1:14" ht="15" customHeight="1" x14ac:dyDescent="0.2">
      <c r="A2130" s="152"/>
      <c r="B2130" s="152"/>
      <c r="C2130" s="152"/>
      <c r="D2130" s="152"/>
      <c r="E2130" s="153">
        <f>'2.40-a,b,c,d,e'!E2130</f>
        <v>39869.208333333336</v>
      </c>
      <c r="F2130" s="157">
        <f>'2.40-a,b,c,d,e'!F2130</f>
        <v>42.5</v>
      </c>
      <c r="G2130" s="157">
        <f>'2.40-a,b,c,d,e'!G2130</f>
        <v>2540.0009155274006</v>
      </c>
      <c r="H2130" s="157">
        <f t="shared" si="231"/>
        <v>10702.619144597791</v>
      </c>
      <c r="I2130" s="157">
        <f t="shared" si="232"/>
        <v>0</v>
      </c>
      <c r="J2130" s="157">
        <f t="shared" si="233"/>
        <v>10702.619144597791</v>
      </c>
      <c r="K2130" s="157">
        <f t="shared" si="234"/>
        <v>2540.000915527401</v>
      </c>
      <c r="L2130" s="157">
        <f t="shared" si="235"/>
        <v>8162.61822907039</v>
      </c>
      <c r="M2130" s="167">
        <f t="shared" si="236"/>
        <v>0</v>
      </c>
      <c r="N2130" s="167">
        <f t="shared" si="237"/>
        <v>0</v>
      </c>
    </row>
    <row r="2131" spans="1:14" ht="15" customHeight="1" x14ac:dyDescent="0.2">
      <c r="A2131" s="152"/>
      <c r="B2131" s="152"/>
      <c r="C2131" s="152"/>
      <c r="D2131" s="152"/>
      <c r="E2131" s="153">
        <f>'2.40-a,b,c,d,e'!E2131</f>
        <v>39870.208333333336</v>
      </c>
      <c r="F2131" s="157">
        <f>'2.40-a,b,c,d,e'!F2131</f>
        <v>45.220001220703097</v>
      </c>
      <c r="G2131" s="157">
        <f>'2.40-a,b,c,d,e'!G2131</f>
        <v>2720.0012207030968</v>
      </c>
      <c r="H2131" s="157">
        <f t="shared" si="231"/>
        <v>10882.619449773487</v>
      </c>
      <c r="I2131" s="157">
        <f t="shared" si="232"/>
        <v>0</v>
      </c>
      <c r="J2131" s="157">
        <f t="shared" si="233"/>
        <v>10882.619449773487</v>
      </c>
      <c r="K2131" s="157">
        <f t="shared" si="234"/>
        <v>2720.0012207030968</v>
      </c>
      <c r="L2131" s="157">
        <f t="shared" si="235"/>
        <v>8162.61822907039</v>
      </c>
      <c r="M2131" s="167">
        <f t="shared" si="236"/>
        <v>0</v>
      </c>
      <c r="N2131" s="167">
        <f t="shared" si="237"/>
        <v>0</v>
      </c>
    </row>
    <row r="2132" spans="1:14" ht="15" customHeight="1" x14ac:dyDescent="0.2">
      <c r="A2132" s="152"/>
      <c r="B2132" s="152"/>
      <c r="C2132" s="152"/>
      <c r="D2132" s="152"/>
      <c r="E2132" s="153">
        <f>'2.40-a,b,c,d,e'!E2132</f>
        <v>39871.208333333336</v>
      </c>
      <c r="F2132" s="157">
        <f>'2.40-a,b,c,d,e'!F2132</f>
        <v>44.759998321533203</v>
      </c>
      <c r="G2132" s="157">
        <f>'2.40-a,b,c,d,e'!G2132</f>
        <v>-460.00289916989345</v>
      </c>
      <c r="H2132" s="157">
        <f t="shared" si="231"/>
        <v>7702.6153299004964</v>
      </c>
      <c r="I2132" s="157">
        <f t="shared" si="232"/>
        <v>0</v>
      </c>
      <c r="J2132" s="157">
        <f t="shared" si="233"/>
        <v>7702.6153299004964</v>
      </c>
      <c r="K2132" s="157">
        <f t="shared" si="234"/>
        <v>0</v>
      </c>
      <c r="L2132" s="157">
        <f t="shared" si="235"/>
        <v>7702.6153299004964</v>
      </c>
      <c r="M2132" s="167">
        <f t="shared" si="236"/>
        <v>0</v>
      </c>
      <c r="N2132" s="167">
        <f t="shared" si="237"/>
        <v>0</v>
      </c>
    </row>
    <row r="2133" spans="1:14" ht="15" customHeight="1" x14ac:dyDescent="0.2">
      <c r="A2133" s="152"/>
      <c r="B2133" s="152"/>
      <c r="C2133" s="152"/>
      <c r="D2133" s="152"/>
      <c r="E2133" s="153">
        <f>'2.40-a,b,c,d,e'!E2133</f>
        <v>39874.208333333336</v>
      </c>
      <c r="F2133" s="157">
        <f>'2.40-a,b,c,d,e'!F2133</f>
        <v>40.150001525878899</v>
      </c>
      <c r="G2133" s="157">
        <f>'2.40-a,b,c,d,e'!G2133</f>
        <v>-4609.9967956543042</v>
      </c>
      <c r="H2133" s="157">
        <f t="shared" si="231"/>
        <v>3092.6185342461922</v>
      </c>
      <c r="I2133" s="157">
        <f t="shared" si="232"/>
        <v>5069.9996948241978</v>
      </c>
      <c r="J2133" s="157">
        <f t="shared" si="233"/>
        <v>8162.61822907039</v>
      </c>
      <c r="K2133" s="157">
        <f t="shared" si="234"/>
        <v>0</v>
      </c>
      <c r="L2133" s="157">
        <f t="shared" si="235"/>
        <v>8162.61822907039</v>
      </c>
      <c r="M2133" s="167">
        <f t="shared" si="236"/>
        <v>1</v>
      </c>
      <c r="N2133" s="167">
        <f t="shared" si="237"/>
        <v>0</v>
      </c>
    </row>
    <row r="2134" spans="1:14" ht="15" customHeight="1" x14ac:dyDescent="0.2">
      <c r="A2134" s="152"/>
      <c r="B2134" s="152"/>
      <c r="C2134" s="152"/>
      <c r="D2134" s="152"/>
      <c r="E2134" s="153">
        <f>'2.40-a,b,c,d,e'!E2134</f>
        <v>39875.208333333336</v>
      </c>
      <c r="F2134" s="157">
        <f>'2.40-a,b,c,d,e'!F2134</f>
        <v>41.650001525878899</v>
      </c>
      <c r="G2134" s="157">
        <f>'2.40-a,b,c,d,e'!G2134</f>
        <v>1500</v>
      </c>
      <c r="H2134" s="157">
        <f t="shared" si="231"/>
        <v>9662.618229070391</v>
      </c>
      <c r="I2134" s="157">
        <f t="shared" si="232"/>
        <v>0</v>
      </c>
      <c r="J2134" s="157">
        <f t="shared" si="233"/>
        <v>9662.618229070391</v>
      </c>
      <c r="K2134" s="157">
        <f t="shared" si="234"/>
        <v>1500.0000000000009</v>
      </c>
      <c r="L2134" s="157">
        <f t="shared" si="235"/>
        <v>8162.61822907039</v>
      </c>
      <c r="M2134" s="167">
        <f t="shared" si="236"/>
        <v>0</v>
      </c>
      <c r="N2134" s="167">
        <f t="shared" si="237"/>
        <v>0</v>
      </c>
    </row>
    <row r="2135" spans="1:14" ht="15" customHeight="1" x14ac:dyDescent="0.2">
      <c r="A2135" s="152"/>
      <c r="B2135" s="152"/>
      <c r="C2135" s="152"/>
      <c r="D2135" s="152"/>
      <c r="E2135" s="153">
        <f>'2.40-a,b,c,d,e'!E2135</f>
        <v>39876.208333333336</v>
      </c>
      <c r="F2135" s="157">
        <f>'2.40-a,b,c,d,e'!F2135</f>
        <v>45.380001068115199</v>
      </c>
      <c r="G2135" s="157">
        <f>'2.40-a,b,c,d,e'!G2135</f>
        <v>3729.9995422362999</v>
      </c>
      <c r="H2135" s="157">
        <f t="shared" si="231"/>
        <v>11892.61777130669</v>
      </c>
      <c r="I2135" s="157">
        <f t="shared" si="232"/>
        <v>0</v>
      </c>
      <c r="J2135" s="157">
        <f t="shared" si="233"/>
        <v>11892.61777130669</v>
      </c>
      <c r="K2135" s="157">
        <f t="shared" si="234"/>
        <v>3729.9995422362999</v>
      </c>
      <c r="L2135" s="157">
        <f t="shared" si="235"/>
        <v>8162.61822907039</v>
      </c>
      <c r="M2135" s="167">
        <f t="shared" si="236"/>
        <v>0</v>
      </c>
      <c r="N2135" s="167">
        <f t="shared" si="237"/>
        <v>0</v>
      </c>
    </row>
    <row r="2136" spans="1:14" ht="15" customHeight="1" x14ac:dyDescent="0.2">
      <c r="A2136" s="152"/>
      <c r="B2136" s="152"/>
      <c r="C2136" s="152"/>
      <c r="D2136" s="152"/>
      <c r="E2136" s="153">
        <f>'2.40-a,b,c,d,e'!E2136</f>
        <v>39877.208333333336</v>
      </c>
      <c r="F2136" s="157">
        <f>'2.40-a,b,c,d,e'!F2136</f>
        <v>43.610000610351499</v>
      </c>
      <c r="G2136" s="157">
        <f>'2.40-a,b,c,d,e'!G2136</f>
        <v>-1770.0004577637003</v>
      </c>
      <c r="H2136" s="157">
        <f t="shared" si="231"/>
        <v>6392.61777130669</v>
      </c>
      <c r="I2136" s="157">
        <f t="shared" si="232"/>
        <v>0</v>
      </c>
      <c r="J2136" s="157">
        <f t="shared" si="233"/>
        <v>6392.61777130669</v>
      </c>
      <c r="K2136" s="157">
        <f t="shared" si="234"/>
        <v>0</v>
      </c>
      <c r="L2136" s="157">
        <f t="shared" si="235"/>
        <v>6392.61777130669</v>
      </c>
      <c r="M2136" s="167">
        <f t="shared" si="236"/>
        <v>0</v>
      </c>
      <c r="N2136" s="167">
        <f t="shared" si="237"/>
        <v>0</v>
      </c>
    </row>
    <row r="2137" spans="1:14" ht="15" customHeight="1" x14ac:dyDescent="0.2">
      <c r="A2137" s="152"/>
      <c r="B2137" s="152"/>
      <c r="C2137" s="152"/>
      <c r="D2137" s="152"/>
      <c r="E2137" s="153">
        <f>'2.40-a,b,c,d,e'!E2137</f>
        <v>39878.208333333336</v>
      </c>
      <c r="F2137" s="157">
        <f>'2.40-a,b,c,d,e'!F2137</f>
        <v>45.520000457763601</v>
      </c>
      <c r="G2137" s="157">
        <f>'2.40-a,b,c,d,e'!G2137</f>
        <v>1909.9998474121023</v>
      </c>
      <c r="H2137" s="157">
        <f t="shared" si="231"/>
        <v>8302.6176187187921</v>
      </c>
      <c r="I2137" s="157">
        <f t="shared" si="232"/>
        <v>0</v>
      </c>
      <c r="J2137" s="157">
        <f t="shared" si="233"/>
        <v>8302.6176187187921</v>
      </c>
      <c r="K2137" s="157">
        <f t="shared" si="234"/>
        <v>139.99938964840203</v>
      </c>
      <c r="L2137" s="157">
        <f t="shared" si="235"/>
        <v>8162.61822907039</v>
      </c>
      <c r="M2137" s="167">
        <f t="shared" si="236"/>
        <v>0</v>
      </c>
      <c r="N2137" s="167">
        <f t="shared" si="237"/>
        <v>0</v>
      </c>
    </row>
    <row r="2138" spans="1:14" ht="15" customHeight="1" x14ac:dyDescent="0.2">
      <c r="A2138" s="152"/>
      <c r="B2138" s="152"/>
      <c r="C2138" s="152"/>
      <c r="D2138" s="152"/>
      <c r="E2138" s="153">
        <f>'2.40-a,b,c,d,e'!E2138</f>
        <v>39881.166666666664</v>
      </c>
      <c r="F2138" s="157">
        <f>'2.40-a,b,c,d,e'!F2138</f>
        <v>47.069999694824197</v>
      </c>
      <c r="G2138" s="157">
        <f>'2.40-a,b,c,d,e'!G2138</f>
        <v>1549.9992370605967</v>
      </c>
      <c r="H2138" s="157">
        <f t="shared" si="231"/>
        <v>9712.6174661309869</v>
      </c>
      <c r="I2138" s="157">
        <f t="shared" si="232"/>
        <v>0</v>
      </c>
      <c r="J2138" s="157">
        <f t="shared" si="233"/>
        <v>9712.6174661309869</v>
      </c>
      <c r="K2138" s="157">
        <f t="shared" si="234"/>
        <v>1549.9992370605969</v>
      </c>
      <c r="L2138" s="157">
        <f t="shared" si="235"/>
        <v>8162.61822907039</v>
      </c>
      <c r="M2138" s="167">
        <f t="shared" si="236"/>
        <v>0</v>
      </c>
      <c r="N2138" s="167">
        <f t="shared" si="237"/>
        <v>0</v>
      </c>
    </row>
    <row r="2139" spans="1:14" ht="15" customHeight="1" x14ac:dyDescent="0.2">
      <c r="A2139" s="152"/>
      <c r="B2139" s="152"/>
      <c r="C2139" s="152"/>
      <c r="D2139" s="152"/>
      <c r="E2139" s="153">
        <f>'2.40-a,b,c,d,e'!E2139</f>
        <v>39882.166666666664</v>
      </c>
      <c r="F2139" s="157">
        <f>'2.40-a,b,c,d,e'!F2139</f>
        <v>45.709999084472599</v>
      </c>
      <c r="G2139" s="157">
        <f>'2.40-a,b,c,d,e'!G2139</f>
        <v>-1360.000610351598</v>
      </c>
      <c r="H2139" s="157">
        <f t="shared" si="231"/>
        <v>6802.6176187187921</v>
      </c>
      <c r="I2139" s="157">
        <f t="shared" si="232"/>
        <v>0</v>
      </c>
      <c r="J2139" s="157">
        <f t="shared" si="233"/>
        <v>6802.6176187187921</v>
      </c>
      <c r="K2139" s="157">
        <f t="shared" si="234"/>
        <v>0</v>
      </c>
      <c r="L2139" s="157">
        <f t="shared" si="235"/>
        <v>6802.6176187187921</v>
      </c>
      <c r="M2139" s="167">
        <f t="shared" si="236"/>
        <v>0</v>
      </c>
      <c r="N2139" s="167">
        <f t="shared" si="237"/>
        <v>0</v>
      </c>
    </row>
    <row r="2140" spans="1:14" ht="15" customHeight="1" x14ac:dyDescent="0.2">
      <c r="A2140" s="152"/>
      <c r="B2140" s="152"/>
      <c r="C2140" s="152"/>
      <c r="D2140" s="152"/>
      <c r="E2140" s="153">
        <f>'2.40-a,b,c,d,e'!E2140</f>
        <v>39883.166666666664</v>
      </c>
      <c r="F2140" s="157">
        <f>'2.40-a,b,c,d,e'!F2140</f>
        <v>42.330001831054602</v>
      </c>
      <c r="G2140" s="157">
        <f>'2.40-a,b,c,d,e'!G2140</f>
        <v>-3379.9972534179969</v>
      </c>
      <c r="H2140" s="157">
        <f t="shared" si="231"/>
        <v>3422.6203653007951</v>
      </c>
      <c r="I2140" s="157">
        <f t="shared" si="232"/>
        <v>4739.9978637695949</v>
      </c>
      <c r="J2140" s="157">
        <f t="shared" si="233"/>
        <v>8162.61822907039</v>
      </c>
      <c r="K2140" s="157">
        <f t="shared" si="234"/>
        <v>0</v>
      </c>
      <c r="L2140" s="157">
        <f t="shared" si="235"/>
        <v>8162.61822907039</v>
      </c>
      <c r="M2140" s="167">
        <f t="shared" si="236"/>
        <v>1</v>
      </c>
      <c r="N2140" s="167">
        <f t="shared" si="237"/>
        <v>0</v>
      </c>
    </row>
    <row r="2141" spans="1:14" ht="15" customHeight="1" x14ac:dyDescent="0.2">
      <c r="A2141" s="152"/>
      <c r="B2141" s="152"/>
      <c r="C2141" s="152"/>
      <c r="D2141" s="152"/>
      <c r="E2141" s="153">
        <f>'2.40-a,b,c,d,e'!E2141</f>
        <v>39884.166666666664</v>
      </c>
      <c r="F2141" s="157">
        <f>'2.40-a,b,c,d,e'!F2141</f>
        <v>47.029998779296797</v>
      </c>
      <c r="G2141" s="157">
        <f>'2.40-a,b,c,d,e'!G2141</f>
        <v>4699.9969482421948</v>
      </c>
      <c r="H2141" s="157">
        <f t="shared" si="231"/>
        <v>12862.615177312586</v>
      </c>
      <c r="I2141" s="157">
        <f t="shared" si="232"/>
        <v>0</v>
      </c>
      <c r="J2141" s="157">
        <f t="shared" si="233"/>
        <v>12862.615177312586</v>
      </c>
      <c r="K2141" s="157">
        <f t="shared" si="234"/>
        <v>4699.9969482421957</v>
      </c>
      <c r="L2141" s="157">
        <f t="shared" si="235"/>
        <v>8162.61822907039</v>
      </c>
      <c r="M2141" s="167">
        <f t="shared" si="236"/>
        <v>0</v>
      </c>
      <c r="N2141" s="167">
        <f t="shared" si="237"/>
        <v>0</v>
      </c>
    </row>
    <row r="2142" spans="1:14" ht="15" customHeight="1" x14ac:dyDescent="0.2">
      <c r="A2142" s="152"/>
      <c r="B2142" s="152"/>
      <c r="C2142" s="152"/>
      <c r="D2142" s="152"/>
      <c r="E2142" s="153">
        <f>'2.40-a,b,c,d,e'!E2142</f>
        <v>39885.166666666664</v>
      </c>
      <c r="F2142" s="157">
        <f>'2.40-a,b,c,d,e'!F2142</f>
        <v>46.25</v>
      </c>
      <c r="G2142" s="157">
        <f>'2.40-a,b,c,d,e'!G2142</f>
        <v>-779.99877929679678</v>
      </c>
      <c r="H2142" s="157">
        <f t="shared" si="231"/>
        <v>7382.6194497735933</v>
      </c>
      <c r="I2142" s="157">
        <f t="shared" si="232"/>
        <v>0</v>
      </c>
      <c r="J2142" s="157">
        <f t="shared" si="233"/>
        <v>7382.6194497735933</v>
      </c>
      <c r="K2142" s="157">
        <f t="shared" si="234"/>
        <v>0</v>
      </c>
      <c r="L2142" s="157">
        <f t="shared" si="235"/>
        <v>7382.6194497735933</v>
      </c>
      <c r="M2142" s="167">
        <f t="shared" si="236"/>
        <v>0</v>
      </c>
      <c r="N2142" s="167">
        <f t="shared" si="237"/>
        <v>0</v>
      </c>
    </row>
    <row r="2143" spans="1:14" ht="15" customHeight="1" x14ac:dyDescent="0.2">
      <c r="A2143" s="152"/>
      <c r="B2143" s="152"/>
      <c r="C2143" s="152"/>
      <c r="D2143" s="152"/>
      <c r="E2143" s="153">
        <f>'2.40-a,b,c,d,e'!E2143</f>
        <v>39888.166666666664</v>
      </c>
      <c r="F2143" s="157">
        <f>'2.40-a,b,c,d,e'!F2143</f>
        <v>47.349998474121001</v>
      </c>
      <c r="G2143" s="157">
        <f>'2.40-a,b,c,d,e'!G2143</f>
        <v>1099.9984741210014</v>
      </c>
      <c r="H2143" s="157">
        <f t="shared" si="231"/>
        <v>8482.6179238945952</v>
      </c>
      <c r="I2143" s="157">
        <f t="shared" si="232"/>
        <v>0</v>
      </c>
      <c r="J2143" s="157">
        <f t="shared" si="233"/>
        <v>8482.6179238945952</v>
      </c>
      <c r="K2143" s="157">
        <f t="shared" si="234"/>
        <v>319.99969482420511</v>
      </c>
      <c r="L2143" s="157">
        <f t="shared" si="235"/>
        <v>8162.61822907039</v>
      </c>
      <c r="M2143" s="167">
        <f t="shared" si="236"/>
        <v>0</v>
      </c>
      <c r="N2143" s="167">
        <f t="shared" si="237"/>
        <v>0</v>
      </c>
    </row>
    <row r="2144" spans="1:14" ht="15" customHeight="1" x14ac:dyDescent="0.2">
      <c r="A2144" s="152"/>
      <c r="B2144" s="152"/>
      <c r="C2144" s="152"/>
      <c r="D2144" s="152"/>
      <c r="E2144" s="153">
        <f>'2.40-a,b,c,d,e'!E2144</f>
        <v>39889.166666666664</v>
      </c>
      <c r="F2144" s="157">
        <f>'2.40-a,b,c,d,e'!F2144</f>
        <v>49.159999847412102</v>
      </c>
      <c r="G2144" s="157">
        <f>'2.40-a,b,c,d,e'!G2144</f>
        <v>1810.0013732911009</v>
      </c>
      <c r="H2144" s="157">
        <f t="shared" si="231"/>
        <v>9972.6196023614903</v>
      </c>
      <c r="I2144" s="157">
        <f t="shared" si="232"/>
        <v>0</v>
      </c>
      <c r="J2144" s="157">
        <f t="shared" si="233"/>
        <v>9972.6196023614903</v>
      </c>
      <c r="K2144" s="157">
        <f t="shared" si="234"/>
        <v>1810.0013732911002</v>
      </c>
      <c r="L2144" s="157">
        <f t="shared" si="235"/>
        <v>8162.61822907039</v>
      </c>
      <c r="M2144" s="167">
        <f t="shared" si="236"/>
        <v>0</v>
      </c>
      <c r="N2144" s="167">
        <f t="shared" si="237"/>
        <v>0</v>
      </c>
    </row>
    <row r="2145" spans="1:14" ht="15" customHeight="1" x14ac:dyDescent="0.2">
      <c r="A2145" s="152"/>
      <c r="B2145" s="152"/>
      <c r="C2145" s="152"/>
      <c r="D2145" s="152"/>
      <c r="E2145" s="153">
        <f>'2.40-a,b,c,d,e'!E2145</f>
        <v>39890.166666666664</v>
      </c>
      <c r="F2145" s="157">
        <f>'2.40-a,b,c,d,e'!F2145</f>
        <v>48.139999389648402</v>
      </c>
      <c r="G2145" s="157">
        <f>'2.40-a,b,c,d,e'!G2145</f>
        <v>-1020.0004577637003</v>
      </c>
      <c r="H2145" s="157">
        <f t="shared" si="231"/>
        <v>7142.61777130669</v>
      </c>
      <c r="I2145" s="157">
        <f t="shared" si="232"/>
        <v>0</v>
      </c>
      <c r="J2145" s="157">
        <f t="shared" si="233"/>
        <v>7142.61777130669</v>
      </c>
      <c r="K2145" s="157">
        <f t="shared" si="234"/>
        <v>0</v>
      </c>
      <c r="L2145" s="157">
        <f t="shared" si="235"/>
        <v>7142.61777130669</v>
      </c>
      <c r="M2145" s="167">
        <f t="shared" si="236"/>
        <v>0</v>
      </c>
      <c r="N2145" s="167">
        <f t="shared" si="237"/>
        <v>0</v>
      </c>
    </row>
    <row r="2146" spans="1:14" ht="15" customHeight="1" x14ac:dyDescent="0.2">
      <c r="A2146" s="152"/>
      <c r="B2146" s="152"/>
      <c r="C2146" s="152"/>
      <c r="D2146" s="152"/>
      <c r="E2146" s="153">
        <f>'2.40-a,b,c,d,e'!E2146</f>
        <v>39891.166666666664</v>
      </c>
      <c r="F2146" s="157">
        <f>'2.40-a,b,c,d,e'!F2146</f>
        <v>51.610000610351499</v>
      </c>
      <c r="G2146" s="157">
        <f>'2.40-a,b,c,d,e'!G2146</f>
        <v>3470.0012207030968</v>
      </c>
      <c r="H2146" s="157">
        <f t="shared" si="231"/>
        <v>10612.618992009786</v>
      </c>
      <c r="I2146" s="157">
        <f t="shared" si="232"/>
        <v>0</v>
      </c>
      <c r="J2146" s="157">
        <f t="shared" si="233"/>
        <v>10612.618992009786</v>
      </c>
      <c r="K2146" s="157">
        <f t="shared" si="234"/>
        <v>2450.0007629393958</v>
      </c>
      <c r="L2146" s="157">
        <f t="shared" si="235"/>
        <v>8162.61822907039</v>
      </c>
      <c r="M2146" s="167">
        <f t="shared" si="236"/>
        <v>0</v>
      </c>
      <c r="N2146" s="167">
        <f t="shared" si="237"/>
        <v>0</v>
      </c>
    </row>
    <row r="2147" spans="1:14" ht="15" customHeight="1" x14ac:dyDescent="0.2">
      <c r="A2147" s="152"/>
      <c r="B2147" s="152"/>
      <c r="C2147" s="152"/>
      <c r="D2147" s="152"/>
      <c r="E2147" s="153">
        <f>'2.40-a,b,c,d,e'!E2147</f>
        <v>39892.166666666664</v>
      </c>
      <c r="F2147" s="157">
        <f>'2.40-a,b,c,d,e'!F2147</f>
        <v>51.060001373291001</v>
      </c>
      <c r="G2147" s="157">
        <f>'2.40-a,b,c,d,e'!G2147</f>
        <v>-549.99923706049708</v>
      </c>
      <c r="H2147" s="157">
        <f t="shared" si="231"/>
        <v>7612.6189920098932</v>
      </c>
      <c r="I2147" s="157">
        <f t="shared" si="232"/>
        <v>0</v>
      </c>
      <c r="J2147" s="157">
        <f t="shared" si="233"/>
        <v>7612.6189920098932</v>
      </c>
      <c r="K2147" s="157">
        <f t="shared" si="234"/>
        <v>0</v>
      </c>
      <c r="L2147" s="157">
        <f t="shared" si="235"/>
        <v>7612.6189920098932</v>
      </c>
      <c r="M2147" s="167">
        <f t="shared" si="236"/>
        <v>0</v>
      </c>
      <c r="N2147" s="167">
        <f t="shared" si="237"/>
        <v>0</v>
      </c>
    </row>
    <row r="2148" spans="1:14" ht="15" customHeight="1" x14ac:dyDescent="0.2">
      <c r="A2148" s="152"/>
      <c r="B2148" s="152"/>
      <c r="C2148" s="152"/>
      <c r="D2148" s="152"/>
      <c r="E2148" s="153">
        <f>'2.40-a,b,c,d,e'!E2148</f>
        <v>39895.166666666664</v>
      </c>
      <c r="F2148" s="157">
        <f>'2.40-a,b,c,d,e'!F2148</f>
        <v>53.799999237060497</v>
      </c>
      <c r="G2148" s="157">
        <f>'2.40-a,b,c,d,e'!G2148</f>
        <v>2739.9978637694958</v>
      </c>
      <c r="H2148" s="157">
        <f t="shared" si="231"/>
        <v>10352.61685577939</v>
      </c>
      <c r="I2148" s="157">
        <f t="shared" si="232"/>
        <v>0</v>
      </c>
      <c r="J2148" s="157">
        <f t="shared" si="233"/>
        <v>10352.61685577939</v>
      </c>
      <c r="K2148" s="157">
        <f t="shared" si="234"/>
        <v>2189.9986267089998</v>
      </c>
      <c r="L2148" s="157">
        <f t="shared" si="235"/>
        <v>8162.61822907039</v>
      </c>
      <c r="M2148" s="167">
        <f t="shared" si="236"/>
        <v>0</v>
      </c>
      <c r="N2148" s="167">
        <f t="shared" si="237"/>
        <v>0</v>
      </c>
    </row>
    <row r="2149" spans="1:14" ht="15" customHeight="1" x14ac:dyDescent="0.2">
      <c r="A2149" s="152"/>
      <c r="B2149" s="152"/>
      <c r="C2149" s="152"/>
      <c r="D2149" s="152"/>
      <c r="E2149" s="153">
        <f>'2.40-a,b,c,d,e'!E2149</f>
        <v>39896.166666666664</v>
      </c>
      <c r="F2149" s="157">
        <f>'2.40-a,b,c,d,e'!F2149</f>
        <v>53.9799995422363</v>
      </c>
      <c r="G2149" s="157">
        <f>'2.40-a,b,c,d,e'!G2149</f>
        <v>180.00030517580257</v>
      </c>
      <c r="H2149" s="157">
        <f t="shared" si="231"/>
        <v>8342.6185342461922</v>
      </c>
      <c r="I2149" s="157">
        <f t="shared" si="232"/>
        <v>0</v>
      </c>
      <c r="J2149" s="157">
        <f t="shared" si="233"/>
        <v>8342.6185342461922</v>
      </c>
      <c r="K2149" s="157">
        <f t="shared" si="234"/>
        <v>180.00030517580217</v>
      </c>
      <c r="L2149" s="157">
        <f t="shared" si="235"/>
        <v>8162.61822907039</v>
      </c>
      <c r="M2149" s="167">
        <f t="shared" si="236"/>
        <v>0</v>
      </c>
      <c r="N2149" s="167">
        <f t="shared" si="237"/>
        <v>0</v>
      </c>
    </row>
    <row r="2150" spans="1:14" ht="15" customHeight="1" x14ac:dyDescent="0.2">
      <c r="A2150" s="152"/>
      <c r="B2150" s="152"/>
      <c r="C2150" s="152"/>
      <c r="D2150" s="152"/>
      <c r="E2150" s="153">
        <f>'2.40-a,b,c,d,e'!E2150</f>
        <v>39897.166666666664</v>
      </c>
      <c r="F2150" s="157">
        <f>'2.40-a,b,c,d,e'!F2150</f>
        <v>52.770000457763601</v>
      </c>
      <c r="G2150" s="157">
        <f>'2.40-a,b,c,d,e'!G2150</f>
        <v>-1209.999084472699</v>
      </c>
      <c r="H2150" s="157">
        <f t="shared" si="231"/>
        <v>6952.619144597691</v>
      </c>
      <c r="I2150" s="157">
        <f t="shared" si="232"/>
        <v>0</v>
      </c>
      <c r="J2150" s="157">
        <f t="shared" si="233"/>
        <v>6952.619144597691</v>
      </c>
      <c r="K2150" s="157">
        <f t="shared" si="234"/>
        <v>0</v>
      </c>
      <c r="L2150" s="157">
        <f t="shared" si="235"/>
        <v>6952.619144597691</v>
      </c>
      <c r="M2150" s="167">
        <f t="shared" si="236"/>
        <v>0</v>
      </c>
      <c r="N2150" s="167">
        <f t="shared" si="237"/>
        <v>0</v>
      </c>
    </row>
    <row r="2151" spans="1:14" ht="15" customHeight="1" x14ac:dyDescent="0.2">
      <c r="A2151" s="152"/>
      <c r="B2151" s="152"/>
      <c r="C2151" s="152"/>
      <c r="D2151" s="152"/>
      <c r="E2151" s="153">
        <f>'2.40-a,b,c,d,e'!E2151</f>
        <v>39898.166666666664</v>
      </c>
      <c r="F2151" s="157">
        <f>'2.40-a,b,c,d,e'!F2151</f>
        <v>54.340000152587798</v>
      </c>
      <c r="G2151" s="157">
        <f>'2.40-a,b,c,d,e'!G2151</f>
        <v>1569.9996948241974</v>
      </c>
      <c r="H2151" s="157">
        <f t="shared" si="231"/>
        <v>8522.618839421888</v>
      </c>
      <c r="I2151" s="157">
        <f t="shared" si="232"/>
        <v>0</v>
      </c>
      <c r="J2151" s="157">
        <f t="shared" si="233"/>
        <v>8522.618839421888</v>
      </c>
      <c r="K2151" s="157">
        <f t="shared" si="234"/>
        <v>360.00061035149793</v>
      </c>
      <c r="L2151" s="157">
        <f t="shared" si="235"/>
        <v>8162.61822907039</v>
      </c>
      <c r="M2151" s="167">
        <f t="shared" si="236"/>
        <v>0</v>
      </c>
      <c r="N2151" s="167">
        <f t="shared" si="237"/>
        <v>0</v>
      </c>
    </row>
    <row r="2152" spans="1:14" ht="15" customHeight="1" x14ac:dyDescent="0.2">
      <c r="A2152" s="152"/>
      <c r="B2152" s="152"/>
      <c r="C2152" s="152"/>
      <c r="D2152" s="152"/>
      <c r="E2152" s="153">
        <f>'2.40-a,b,c,d,e'!E2152</f>
        <v>39899.166666666664</v>
      </c>
      <c r="F2152" s="157">
        <f>'2.40-a,b,c,d,e'!F2152</f>
        <v>52.380001068115199</v>
      </c>
      <c r="G2152" s="157">
        <f>'2.40-a,b,c,d,e'!G2152</f>
        <v>-1959.9990844725994</v>
      </c>
      <c r="H2152" s="157">
        <f t="shared" si="231"/>
        <v>6202.6191445977911</v>
      </c>
      <c r="I2152" s="157">
        <f t="shared" si="232"/>
        <v>0</v>
      </c>
      <c r="J2152" s="157">
        <f t="shared" si="233"/>
        <v>6202.6191445977911</v>
      </c>
      <c r="K2152" s="157">
        <f t="shared" si="234"/>
        <v>0</v>
      </c>
      <c r="L2152" s="157">
        <f t="shared" si="235"/>
        <v>6202.6191445977911</v>
      </c>
      <c r="M2152" s="167">
        <f t="shared" si="236"/>
        <v>0</v>
      </c>
      <c r="N2152" s="167">
        <f t="shared" si="237"/>
        <v>0</v>
      </c>
    </row>
    <row r="2153" spans="1:14" ht="15" customHeight="1" x14ac:dyDescent="0.2">
      <c r="A2153" s="152"/>
      <c r="B2153" s="152"/>
      <c r="C2153" s="152"/>
      <c r="D2153" s="152"/>
      <c r="E2153" s="153">
        <f>'2.40-a,b,c,d,e'!E2153</f>
        <v>39902.166666666664</v>
      </c>
      <c r="F2153" s="157">
        <f>'2.40-a,b,c,d,e'!F2153</f>
        <v>48.409999847412102</v>
      </c>
      <c r="G2153" s="157">
        <f>'2.40-a,b,c,d,e'!G2153</f>
        <v>-3970.0012207030968</v>
      </c>
      <c r="H2153" s="157">
        <f t="shared" si="231"/>
        <v>2232.6179238946943</v>
      </c>
      <c r="I2153" s="157">
        <f t="shared" si="232"/>
        <v>5930.0003051756958</v>
      </c>
      <c r="J2153" s="157">
        <f t="shared" si="233"/>
        <v>8162.61822907039</v>
      </c>
      <c r="K2153" s="157">
        <f t="shared" si="234"/>
        <v>0</v>
      </c>
      <c r="L2153" s="157">
        <f t="shared" si="235"/>
        <v>8162.61822907039</v>
      </c>
      <c r="M2153" s="167">
        <f t="shared" si="236"/>
        <v>1</v>
      </c>
      <c r="N2153" s="167">
        <f t="shared" si="237"/>
        <v>0</v>
      </c>
    </row>
    <row r="2154" spans="1:14" ht="15" customHeight="1" x14ac:dyDescent="0.2">
      <c r="A2154" s="152"/>
      <c r="B2154" s="152"/>
      <c r="C2154" s="152"/>
      <c r="D2154" s="152"/>
      <c r="E2154" s="153">
        <f>'2.40-a,b,c,d,e'!E2154</f>
        <v>39903.166666666664</v>
      </c>
      <c r="F2154" s="157">
        <f>'2.40-a,b,c,d,e'!F2154</f>
        <v>49.659999847412102</v>
      </c>
      <c r="G2154" s="157">
        <f>'2.40-a,b,c,d,e'!G2154</f>
        <v>1250</v>
      </c>
      <c r="H2154" s="157">
        <f t="shared" si="231"/>
        <v>9412.618229070391</v>
      </c>
      <c r="I2154" s="157">
        <f t="shared" si="232"/>
        <v>0</v>
      </c>
      <c r="J2154" s="157">
        <f t="shared" si="233"/>
        <v>9412.618229070391</v>
      </c>
      <c r="K2154" s="157">
        <f t="shared" si="234"/>
        <v>1250.0000000000009</v>
      </c>
      <c r="L2154" s="157">
        <f t="shared" si="235"/>
        <v>8162.61822907039</v>
      </c>
      <c r="M2154" s="167">
        <f t="shared" si="236"/>
        <v>0</v>
      </c>
      <c r="N2154" s="167">
        <f t="shared" si="237"/>
        <v>0</v>
      </c>
    </row>
    <row r="2155" spans="1:14" ht="15" customHeight="1" x14ac:dyDescent="0.2">
      <c r="A2155" s="152"/>
      <c r="B2155" s="152"/>
      <c r="C2155" s="152"/>
      <c r="D2155" s="152"/>
      <c r="E2155" s="153">
        <f>'2.40-a,b,c,d,e'!E2155</f>
        <v>39904.166666666664</v>
      </c>
      <c r="F2155" s="157">
        <f>'2.40-a,b,c,d,e'!F2155</f>
        <v>48.389999389648402</v>
      </c>
      <c r="G2155" s="157">
        <f>'2.40-a,b,c,d,e'!G2155</f>
        <v>-1270.0004577637003</v>
      </c>
      <c r="H2155" s="157">
        <f t="shared" si="231"/>
        <v>6892.61777130669</v>
      </c>
      <c r="I2155" s="157">
        <f t="shared" si="232"/>
        <v>0</v>
      </c>
      <c r="J2155" s="157">
        <f t="shared" si="233"/>
        <v>6892.61777130669</v>
      </c>
      <c r="K2155" s="157">
        <f t="shared" si="234"/>
        <v>0</v>
      </c>
      <c r="L2155" s="157">
        <f t="shared" si="235"/>
        <v>6892.61777130669</v>
      </c>
      <c r="M2155" s="167">
        <f t="shared" si="236"/>
        <v>0</v>
      </c>
      <c r="N2155" s="167">
        <f t="shared" si="237"/>
        <v>0</v>
      </c>
    </row>
    <row r="2156" spans="1:14" ht="15" customHeight="1" x14ac:dyDescent="0.2">
      <c r="A2156" s="152"/>
      <c r="B2156" s="152"/>
      <c r="C2156" s="152"/>
      <c r="D2156" s="152"/>
      <c r="E2156" s="153">
        <f>'2.40-a,b,c,d,e'!E2156</f>
        <v>39905.166666666664</v>
      </c>
      <c r="F2156" s="157">
        <f>'2.40-a,b,c,d,e'!F2156</f>
        <v>52.639999389648402</v>
      </c>
      <c r="G2156" s="157">
        <f>'2.40-a,b,c,d,e'!G2156</f>
        <v>4250</v>
      </c>
      <c r="H2156" s="157">
        <f t="shared" si="231"/>
        <v>11142.61777130669</v>
      </c>
      <c r="I2156" s="157">
        <f t="shared" si="232"/>
        <v>0</v>
      </c>
      <c r="J2156" s="157">
        <f t="shared" si="233"/>
        <v>11142.61777130669</v>
      </c>
      <c r="K2156" s="157">
        <f t="shared" si="234"/>
        <v>2979.9995422362999</v>
      </c>
      <c r="L2156" s="157">
        <f t="shared" si="235"/>
        <v>8162.61822907039</v>
      </c>
      <c r="M2156" s="167">
        <f t="shared" si="236"/>
        <v>0</v>
      </c>
      <c r="N2156" s="167">
        <f t="shared" si="237"/>
        <v>0</v>
      </c>
    </row>
    <row r="2157" spans="1:14" ht="15" customHeight="1" x14ac:dyDescent="0.2">
      <c r="A2157" s="152"/>
      <c r="B2157" s="152"/>
      <c r="C2157" s="152"/>
      <c r="D2157" s="152"/>
      <c r="E2157" s="153">
        <f>'2.40-a,b,c,d,e'!E2157</f>
        <v>39906.166666666664</v>
      </c>
      <c r="F2157" s="157">
        <f>'2.40-a,b,c,d,e'!F2157</f>
        <v>52.509998321533203</v>
      </c>
      <c r="G2157" s="157">
        <f>'2.40-a,b,c,d,e'!G2157</f>
        <v>-130.00106811519885</v>
      </c>
      <c r="H2157" s="157">
        <f t="shared" si="231"/>
        <v>8032.6171609551911</v>
      </c>
      <c r="I2157" s="157">
        <f t="shared" si="232"/>
        <v>0</v>
      </c>
      <c r="J2157" s="157">
        <f t="shared" si="233"/>
        <v>8032.6171609551911</v>
      </c>
      <c r="K2157" s="157">
        <f t="shared" si="234"/>
        <v>0</v>
      </c>
      <c r="L2157" s="157">
        <f t="shared" si="235"/>
        <v>8032.6171609551911</v>
      </c>
      <c r="M2157" s="167">
        <f t="shared" si="236"/>
        <v>0</v>
      </c>
      <c r="N2157" s="167">
        <f t="shared" si="237"/>
        <v>0</v>
      </c>
    </row>
    <row r="2158" spans="1:14" ht="15" customHeight="1" x14ac:dyDescent="0.2">
      <c r="A2158" s="152"/>
      <c r="B2158" s="152"/>
      <c r="C2158" s="152"/>
      <c r="D2158" s="152"/>
      <c r="E2158" s="153">
        <f>'2.40-a,b,c,d,e'!E2158</f>
        <v>39909.166666666664</v>
      </c>
      <c r="F2158" s="157">
        <f>'2.40-a,b,c,d,e'!F2158</f>
        <v>51.049999237060497</v>
      </c>
      <c r="G2158" s="157">
        <f>'2.40-a,b,c,d,e'!G2158</f>
        <v>-1459.999084472706</v>
      </c>
      <c r="H2158" s="157">
        <f t="shared" si="231"/>
        <v>6572.6180764824849</v>
      </c>
      <c r="I2158" s="157">
        <f t="shared" si="232"/>
        <v>0</v>
      </c>
      <c r="J2158" s="157">
        <f t="shared" si="233"/>
        <v>6572.6180764824849</v>
      </c>
      <c r="K2158" s="157">
        <f t="shared" si="234"/>
        <v>0</v>
      </c>
      <c r="L2158" s="157">
        <f t="shared" si="235"/>
        <v>6572.6180764824849</v>
      </c>
      <c r="M2158" s="167">
        <f t="shared" si="236"/>
        <v>0</v>
      </c>
      <c r="N2158" s="167">
        <f t="shared" si="237"/>
        <v>0</v>
      </c>
    </row>
    <row r="2159" spans="1:14" ht="15" customHeight="1" x14ac:dyDescent="0.2">
      <c r="A2159" s="152"/>
      <c r="B2159" s="152"/>
      <c r="C2159" s="152"/>
      <c r="D2159" s="152"/>
      <c r="E2159" s="153">
        <f>'2.40-a,b,c,d,e'!E2159</f>
        <v>39910.166666666664</v>
      </c>
      <c r="F2159" s="157">
        <f>'2.40-a,b,c,d,e'!F2159</f>
        <v>49.150001525878899</v>
      </c>
      <c r="G2159" s="157">
        <f>'2.40-a,b,c,d,e'!G2159</f>
        <v>-1899.9977111815979</v>
      </c>
      <c r="H2159" s="157">
        <f t="shared" si="231"/>
        <v>4672.620365300887</v>
      </c>
      <c r="I2159" s="157">
        <f t="shared" si="232"/>
        <v>3489.9978637695031</v>
      </c>
      <c r="J2159" s="157">
        <f t="shared" si="233"/>
        <v>8162.61822907039</v>
      </c>
      <c r="K2159" s="157">
        <f t="shared" si="234"/>
        <v>0</v>
      </c>
      <c r="L2159" s="157">
        <f t="shared" si="235"/>
        <v>8162.61822907039</v>
      </c>
      <c r="M2159" s="167">
        <f t="shared" si="236"/>
        <v>1</v>
      </c>
      <c r="N2159" s="167">
        <f t="shared" si="237"/>
        <v>0</v>
      </c>
    </row>
    <row r="2160" spans="1:14" ht="15" customHeight="1" x14ac:dyDescent="0.2">
      <c r="A2160" s="152"/>
      <c r="B2160" s="152"/>
      <c r="C2160" s="152"/>
      <c r="D2160" s="152"/>
      <c r="E2160" s="153">
        <f>'2.40-a,b,c,d,e'!E2160</f>
        <v>39911.166666666664</v>
      </c>
      <c r="F2160" s="157">
        <f>'2.40-a,b,c,d,e'!F2160</f>
        <v>49.380001068115199</v>
      </c>
      <c r="G2160" s="157">
        <f>'2.40-a,b,c,d,e'!G2160</f>
        <v>229.9995422362997</v>
      </c>
      <c r="H2160" s="157">
        <f t="shared" si="231"/>
        <v>8392.61777130669</v>
      </c>
      <c r="I2160" s="157">
        <f t="shared" si="232"/>
        <v>0</v>
      </c>
      <c r="J2160" s="157">
        <f t="shared" si="233"/>
        <v>8392.61777130669</v>
      </c>
      <c r="K2160" s="157">
        <f t="shared" si="234"/>
        <v>229.99954223629993</v>
      </c>
      <c r="L2160" s="157">
        <f t="shared" si="235"/>
        <v>8162.61822907039</v>
      </c>
      <c r="M2160" s="167">
        <f t="shared" si="236"/>
        <v>0</v>
      </c>
      <c r="N2160" s="167">
        <f t="shared" si="237"/>
        <v>0</v>
      </c>
    </row>
    <row r="2161" spans="1:14" ht="15" customHeight="1" x14ac:dyDescent="0.2">
      <c r="A2161" s="152"/>
      <c r="B2161" s="152"/>
      <c r="C2161" s="152"/>
      <c r="D2161" s="152"/>
      <c r="E2161" s="153">
        <f>'2.40-a,b,c,d,e'!E2161</f>
        <v>39912.166666666664</v>
      </c>
      <c r="F2161" s="157">
        <f>'2.40-a,b,c,d,e'!F2161</f>
        <v>52.240001678466797</v>
      </c>
      <c r="G2161" s="157">
        <f>'2.40-a,b,c,d,e'!G2161</f>
        <v>2860.000610351598</v>
      </c>
      <c r="H2161" s="157">
        <f t="shared" si="231"/>
        <v>11022.618839421988</v>
      </c>
      <c r="I2161" s="157">
        <f t="shared" si="232"/>
        <v>0</v>
      </c>
      <c r="J2161" s="157">
        <f t="shared" si="233"/>
        <v>11022.618839421988</v>
      </c>
      <c r="K2161" s="157">
        <f t="shared" si="234"/>
        <v>2860.000610351598</v>
      </c>
      <c r="L2161" s="157">
        <f t="shared" si="235"/>
        <v>8162.61822907039</v>
      </c>
      <c r="M2161" s="167">
        <f t="shared" si="236"/>
        <v>0</v>
      </c>
      <c r="N2161" s="167">
        <f t="shared" si="237"/>
        <v>0</v>
      </c>
    </row>
    <row r="2162" spans="1:14" ht="15" customHeight="1" x14ac:dyDescent="0.2">
      <c r="A2162" s="152"/>
      <c r="B2162" s="152"/>
      <c r="C2162" s="152"/>
      <c r="D2162" s="152"/>
      <c r="E2162" s="153">
        <f>'2.40-a,b,c,d,e'!E2162</f>
        <v>39916.166666666664</v>
      </c>
      <c r="F2162" s="157">
        <f>'2.40-a,b,c,d,e'!F2162</f>
        <v>50.049999237060497</v>
      </c>
      <c r="G2162" s="157">
        <f>'2.40-a,b,c,d,e'!G2162</f>
        <v>-2190.0024414062996</v>
      </c>
      <c r="H2162" s="157">
        <f t="shared" si="231"/>
        <v>5972.61578766409</v>
      </c>
      <c r="I2162" s="157">
        <f t="shared" si="232"/>
        <v>2190.0024414063</v>
      </c>
      <c r="J2162" s="157">
        <f t="shared" si="233"/>
        <v>8162.61822907039</v>
      </c>
      <c r="K2162" s="157">
        <f t="shared" si="234"/>
        <v>0</v>
      </c>
      <c r="L2162" s="157">
        <f t="shared" si="235"/>
        <v>8162.61822907039</v>
      </c>
      <c r="M2162" s="167">
        <f t="shared" si="236"/>
        <v>1</v>
      </c>
      <c r="N2162" s="167">
        <f t="shared" si="237"/>
        <v>0</v>
      </c>
    </row>
    <row r="2163" spans="1:14" ht="15" customHeight="1" x14ac:dyDescent="0.2">
      <c r="A2163" s="152"/>
      <c r="B2163" s="152"/>
      <c r="C2163" s="152"/>
      <c r="D2163" s="152"/>
      <c r="E2163" s="153">
        <f>'2.40-a,b,c,d,e'!E2163</f>
        <v>39917.166666666664</v>
      </c>
      <c r="F2163" s="157">
        <f>'2.40-a,b,c,d,e'!F2163</f>
        <v>49.409999847412102</v>
      </c>
      <c r="G2163" s="157">
        <f>'2.40-a,b,c,d,e'!G2163</f>
        <v>-639.99938964839487</v>
      </c>
      <c r="H2163" s="157">
        <f t="shared" si="231"/>
        <v>7522.6188394219953</v>
      </c>
      <c r="I2163" s="157">
        <f t="shared" si="232"/>
        <v>0</v>
      </c>
      <c r="J2163" s="157">
        <f t="shared" si="233"/>
        <v>7522.6188394219953</v>
      </c>
      <c r="K2163" s="157">
        <f t="shared" si="234"/>
        <v>0</v>
      </c>
      <c r="L2163" s="157">
        <f t="shared" si="235"/>
        <v>7522.6188394219953</v>
      </c>
      <c r="M2163" s="167">
        <f t="shared" si="236"/>
        <v>0</v>
      </c>
      <c r="N2163" s="167">
        <f t="shared" si="237"/>
        <v>0</v>
      </c>
    </row>
    <row r="2164" spans="1:14" ht="15" customHeight="1" x14ac:dyDescent="0.2">
      <c r="A2164" s="152"/>
      <c r="B2164" s="152"/>
      <c r="C2164" s="152"/>
      <c r="D2164" s="152"/>
      <c r="E2164" s="153">
        <f>'2.40-a,b,c,d,e'!E2164</f>
        <v>39918.166666666664</v>
      </c>
      <c r="F2164" s="157">
        <f>'2.40-a,b,c,d,e'!F2164</f>
        <v>49.25</v>
      </c>
      <c r="G2164" s="157">
        <f>'2.40-a,b,c,d,e'!G2164</f>
        <v>-159.99984741210227</v>
      </c>
      <c r="H2164" s="157">
        <f t="shared" si="231"/>
        <v>7362.6189920098932</v>
      </c>
      <c r="I2164" s="157">
        <f t="shared" si="232"/>
        <v>0</v>
      </c>
      <c r="J2164" s="157">
        <f t="shared" si="233"/>
        <v>7362.6189920098932</v>
      </c>
      <c r="K2164" s="157">
        <f t="shared" si="234"/>
        <v>0</v>
      </c>
      <c r="L2164" s="157">
        <f t="shared" si="235"/>
        <v>7362.6189920098932</v>
      </c>
      <c r="M2164" s="167">
        <f t="shared" si="236"/>
        <v>0</v>
      </c>
      <c r="N2164" s="167">
        <f t="shared" si="237"/>
        <v>0</v>
      </c>
    </row>
    <row r="2165" spans="1:14" ht="15" customHeight="1" x14ac:dyDescent="0.2">
      <c r="A2165" s="152"/>
      <c r="B2165" s="152"/>
      <c r="C2165" s="152"/>
      <c r="D2165" s="152"/>
      <c r="E2165" s="153">
        <f>'2.40-a,b,c,d,e'!E2165</f>
        <v>39919.166666666664</v>
      </c>
      <c r="F2165" s="157">
        <f>'2.40-a,b,c,d,e'!F2165</f>
        <v>49.9799995422363</v>
      </c>
      <c r="G2165" s="157">
        <f>'2.40-a,b,c,d,e'!G2165</f>
        <v>729.9995422362997</v>
      </c>
      <c r="H2165" s="157">
        <f t="shared" si="231"/>
        <v>8092.6185342461931</v>
      </c>
      <c r="I2165" s="157">
        <f t="shared" si="232"/>
        <v>0</v>
      </c>
      <c r="J2165" s="157">
        <f t="shared" si="233"/>
        <v>8092.6185342461931</v>
      </c>
      <c r="K2165" s="157">
        <f t="shared" si="234"/>
        <v>0</v>
      </c>
      <c r="L2165" s="157">
        <f t="shared" si="235"/>
        <v>8092.6185342461931</v>
      </c>
      <c r="M2165" s="167">
        <f t="shared" si="236"/>
        <v>0</v>
      </c>
      <c r="N2165" s="167">
        <f t="shared" si="237"/>
        <v>0</v>
      </c>
    </row>
    <row r="2166" spans="1:14" ht="15" customHeight="1" x14ac:dyDescent="0.2">
      <c r="A2166" s="152"/>
      <c r="B2166" s="152"/>
      <c r="C2166" s="152"/>
      <c r="D2166" s="152"/>
      <c r="E2166" s="153">
        <f>'2.40-a,b,c,d,e'!E2166</f>
        <v>39920.166666666664</v>
      </c>
      <c r="F2166" s="157">
        <f>'2.40-a,b,c,d,e'!F2166</f>
        <v>50.330001831054602</v>
      </c>
      <c r="G2166" s="157">
        <f>'2.40-a,b,c,d,e'!G2166</f>
        <v>350.00228881830253</v>
      </c>
      <c r="H2166" s="157">
        <f t="shared" si="231"/>
        <v>8442.6208230644952</v>
      </c>
      <c r="I2166" s="157">
        <f t="shared" si="232"/>
        <v>0</v>
      </c>
      <c r="J2166" s="157">
        <f t="shared" si="233"/>
        <v>8442.6208230644952</v>
      </c>
      <c r="K2166" s="157">
        <f t="shared" si="234"/>
        <v>280.00259399410515</v>
      </c>
      <c r="L2166" s="157">
        <f t="shared" si="235"/>
        <v>8162.61822907039</v>
      </c>
      <c r="M2166" s="167">
        <f t="shared" si="236"/>
        <v>0</v>
      </c>
      <c r="N2166" s="167">
        <f t="shared" si="237"/>
        <v>0</v>
      </c>
    </row>
    <row r="2167" spans="1:14" ht="15" customHeight="1" x14ac:dyDescent="0.2">
      <c r="A2167" s="152"/>
      <c r="B2167" s="152"/>
      <c r="C2167" s="152"/>
      <c r="D2167" s="152"/>
      <c r="E2167" s="153">
        <f>'2.40-a,b,c,d,e'!E2167</f>
        <v>39923.166666666664</v>
      </c>
      <c r="F2167" s="157">
        <f>'2.40-a,b,c,d,e'!F2167</f>
        <v>45.880001068115199</v>
      </c>
      <c r="G2167" s="157">
        <f>'2.40-a,b,c,d,e'!G2167</f>
        <v>-4450.0007629394031</v>
      </c>
      <c r="H2167" s="157">
        <f t="shared" si="231"/>
        <v>3712.6174661309869</v>
      </c>
      <c r="I2167" s="157">
        <f t="shared" si="232"/>
        <v>4450.0007629394031</v>
      </c>
      <c r="J2167" s="157">
        <f t="shared" si="233"/>
        <v>8162.61822907039</v>
      </c>
      <c r="K2167" s="157">
        <f t="shared" si="234"/>
        <v>0</v>
      </c>
      <c r="L2167" s="157">
        <f t="shared" si="235"/>
        <v>8162.61822907039</v>
      </c>
      <c r="M2167" s="167">
        <f t="shared" si="236"/>
        <v>1</v>
      </c>
      <c r="N2167" s="167">
        <f t="shared" si="237"/>
        <v>0</v>
      </c>
    </row>
    <row r="2168" spans="1:14" ht="15" customHeight="1" x14ac:dyDescent="0.2">
      <c r="A2168" s="152"/>
      <c r="B2168" s="152"/>
      <c r="C2168" s="152"/>
      <c r="D2168" s="152"/>
      <c r="E2168" s="153">
        <f>'2.40-a,b,c,d,e'!E2168</f>
        <v>39924.166666666664</v>
      </c>
      <c r="F2168" s="157">
        <f>'2.40-a,b,c,d,e'!F2168</f>
        <v>46.509998321533203</v>
      </c>
      <c r="G2168" s="157">
        <f>'2.40-a,b,c,d,e'!G2168</f>
        <v>629.99725341800422</v>
      </c>
      <c r="H2168" s="157">
        <f t="shared" si="231"/>
        <v>8792.6154824883943</v>
      </c>
      <c r="I2168" s="157">
        <f t="shared" si="232"/>
        <v>0</v>
      </c>
      <c r="J2168" s="157">
        <f t="shared" si="233"/>
        <v>8792.6154824883943</v>
      </c>
      <c r="K2168" s="157">
        <f t="shared" si="234"/>
        <v>629.99725341800422</v>
      </c>
      <c r="L2168" s="157">
        <f t="shared" si="235"/>
        <v>8162.61822907039</v>
      </c>
      <c r="M2168" s="167">
        <f t="shared" si="236"/>
        <v>0</v>
      </c>
      <c r="N2168" s="167">
        <f t="shared" si="237"/>
        <v>0</v>
      </c>
    </row>
    <row r="2169" spans="1:14" ht="15" customHeight="1" x14ac:dyDescent="0.2">
      <c r="A2169" s="152"/>
      <c r="B2169" s="152"/>
      <c r="C2169" s="152"/>
      <c r="D2169" s="152"/>
      <c r="E2169" s="153">
        <f>'2.40-a,b,c,d,e'!E2169</f>
        <v>39925.166666666664</v>
      </c>
      <c r="F2169" s="157">
        <f>'2.40-a,b,c,d,e'!F2169</f>
        <v>48.849998474121001</v>
      </c>
      <c r="G2169" s="157">
        <f>'2.40-a,b,c,d,e'!G2169</f>
        <v>2340.0001525877983</v>
      </c>
      <c r="H2169" s="157">
        <f t="shared" si="231"/>
        <v>10502.618381658189</v>
      </c>
      <c r="I2169" s="157">
        <f t="shared" si="232"/>
        <v>0</v>
      </c>
      <c r="J2169" s="157">
        <f t="shared" si="233"/>
        <v>10502.618381658189</v>
      </c>
      <c r="K2169" s="157">
        <f t="shared" si="234"/>
        <v>2340.0001525877988</v>
      </c>
      <c r="L2169" s="157">
        <f t="shared" si="235"/>
        <v>8162.61822907039</v>
      </c>
      <c r="M2169" s="167">
        <f t="shared" si="236"/>
        <v>0</v>
      </c>
      <c r="N2169" s="167">
        <f t="shared" si="237"/>
        <v>0</v>
      </c>
    </row>
    <row r="2170" spans="1:14" ht="15" customHeight="1" x14ac:dyDescent="0.2">
      <c r="A2170" s="152"/>
      <c r="B2170" s="152"/>
      <c r="C2170" s="152"/>
      <c r="D2170" s="152"/>
      <c r="E2170" s="153">
        <f>'2.40-a,b,c,d,e'!E2170</f>
        <v>39926.166666666664</v>
      </c>
      <c r="F2170" s="157">
        <f>'2.40-a,b,c,d,e'!F2170</f>
        <v>49.619998931884702</v>
      </c>
      <c r="G2170" s="157">
        <f>'2.40-a,b,c,d,e'!G2170</f>
        <v>770.0004577637003</v>
      </c>
      <c r="H2170" s="157">
        <f t="shared" si="231"/>
        <v>8932.6186868340901</v>
      </c>
      <c r="I2170" s="157">
        <f t="shared" si="232"/>
        <v>0</v>
      </c>
      <c r="J2170" s="157">
        <f t="shared" si="233"/>
        <v>8932.6186868340901</v>
      </c>
      <c r="K2170" s="157">
        <f t="shared" si="234"/>
        <v>770.00045776370007</v>
      </c>
      <c r="L2170" s="157">
        <f t="shared" si="235"/>
        <v>8162.61822907039</v>
      </c>
      <c r="M2170" s="167">
        <f t="shared" si="236"/>
        <v>0</v>
      </c>
      <c r="N2170" s="167">
        <f t="shared" si="237"/>
        <v>0</v>
      </c>
    </row>
    <row r="2171" spans="1:14" ht="15" customHeight="1" x14ac:dyDescent="0.2">
      <c r="A2171" s="152"/>
      <c r="B2171" s="152"/>
      <c r="C2171" s="152"/>
      <c r="D2171" s="152"/>
      <c r="E2171" s="153">
        <f>'2.40-a,b,c,d,e'!E2171</f>
        <v>39927.166666666664</v>
      </c>
      <c r="F2171" s="157">
        <f>'2.40-a,b,c,d,e'!F2171</f>
        <v>51.549999237060497</v>
      </c>
      <c r="G2171" s="157">
        <f>'2.40-a,b,c,d,e'!G2171</f>
        <v>1930.0003051757953</v>
      </c>
      <c r="H2171" s="157">
        <f t="shared" si="231"/>
        <v>10092.618534246185</v>
      </c>
      <c r="I2171" s="157">
        <f t="shared" si="232"/>
        <v>0</v>
      </c>
      <c r="J2171" s="157">
        <f t="shared" si="233"/>
        <v>10092.618534246185</v>
      </c>
      <c r="K2171" s="157">
        <f t="shared" si="234"/>
        <v>1930.0003051757949</v>
      </c>
      <c r="L2171" s="157">
        <f t="shared" si="235"/>
        <v>8162.61822907039</v>
      </c>
      <c r="M2171" s="167">
        <f t="shared" si="236"/>
        <v>0</v>
      </c>
      <c r="N2171" s="167">
        <f t="shared" si="237"/>
        <v>0</v>
      </c>
    </row>
    <row r="2172" spans="1:14" ht="15" customHeight="1" x14ac:dyDescent="0.2">
      <c r="A2172" s="152"/>
      <c r="B2172" s="152"/>
      <c r="C2172" s="152"/>
      <c r="D2172" s="152"/>
      <c r="E2172" s="153">
        <f>'2.40-a,b,c,d,e'!E2172</f>
        <v>39930.166666666664</v>
      </c>
      <c r="F2172" s="157">
        <f>'2.40-a,b,c,d,e'!F2172</f>
        <v>50.139999389648402</v>
      </c>
      <c r="G2172" s="157">
        <f>'2.40-a,b,c,d,e'!G2172</f>
        <v>-1409.9998474120953</v>
      </c>
      <c r="H2172" s="157">
        <f t="shared" si="231"/>
        <v>6752.6183816582943</v>
      </c>
      <c r="I2172" s="157">
        <f t="shared" si="232"/>
        <v>0</v>
      </c>
      <c r="J2172" s="157">
        <f t="shared" si="233"/>
        <v>6752.6183816582943</v>
      </c>
      <c r="K2172" s="157">
        <f t="shared" si="234"/>
        <v>0</v>
      </c>
      <c r="L2172" s="157">
        <f t="shared" si="235"/>
        <v>6752.6183816582943</v>
      </c>
      <c r="M2172" s="167">
        <f t="shared" si="236"/>
        <v>0</v>
      </c>
      <c r="N2172" s="167">
        <f t="shared" si="237"/>
        <v>0</v>
      </c>
    </row>
    <row r="2173" spans="1:14" ht="15" customHeight="1" x14ac:dyDescent="0.2">
      <c r="A2173" s="152"/>
      <c r="B2173" s="152"/>
      <c r="C2173" s="152"/>
      <c r="D2173" s="152"/>
      <c r="E2173" s="153">
        <f>'2.40-a,b,c,d,e'!E2173</f>
        <v>39931.166666666664</v>
      </c>
      <c r="F2173" s="157">
        <f>'2.40-a,b,c,d,e'!F2173</f>
        <v>49.919998168945298</v>
      </c>
      <c r="G2173" s="157">
        <f>'2.40-a,b,c,d,e'!G2173</f>
        <v>-220.00122070310368</v>
      </c>
      <c r="H2173" s="157">
        <f t="shared" si="231"/>
        <v>6532.6171609551902</v>
      </c>
      <c r="I2173" s="157">
        <f t="shared" si="232"/>
        <v>0</v>
      </c>
      <c r="J2173" s="157">
        <f t="shared" si="233"/>
        <v>6532.6171609551902</v>
      </c>
      <c r="K2173" s="157">
        <f t="shared" si="234"/>
        <v>0</v>
      </c>
      <c r="L2173" s="157">
        <f t="shared" si="235"/>
        <v>6532.6171609551902</v>
      </c>
      <c r="M2173" s="167">
        <f t="shared" si="236"/>
        <v>0</v>
      </c>
      <c r="N2173" s="167">
        <f t="shared" si="237"/>
        <v>0</v>
      </c>
    </row>
    <row r="2174" spans="1:14" ht="15" customHeight="1" x14ac:dyDescent="0.2">
      <c r="A2174" s="152"/>
      <c r="B2174" s="152"/>
      <c r="C2174" s="152"/>
      <c r="D2174" s="152"/>
      <c r="E2174" s="153">
        <f>'2.40-a,b,c,d,e'!E2174</f>
        <v>39932.166666666664</v>
      </c>
      <c r="F2174" s="157">
        <f>'2.40-a,b,c,d,e'!F2174</f>
        <v>50.970001220703097</v>
      </c>
      <c r="G2174" s="157">
        <f>'2.40-a,b,c,d,e'!G2174</f>
        <v>1050.0030517577984</v>
      </c>
      <c r="H2174" s="157">
        <f t="shared" si="231"/>
        <v>7582.6202127129891</v>
      </c>
      <c r="I2174" s="157">
        <f t="shared" si="232"/>
        <v>0</v>
      </c>
      <c r="J2174" s="157">
        <f t="shared" si="233"/>
        <v>7582.6202127129891</v>
      </c>
      <c r="K2174" s="157">
        <f t="shared" si="234"/>
        <v>0</v>
      </c>
      <c r="L2174" s="157">
        <f t="shared" si="235"/>
        <v>7582.6202127129891</v>
      </c>
      <c r="M2174" s="167">
        <f t="shared" si="236"/>
        <v>0</v>
      </c>
      <c r="N2174" s="167">
        <f t="shared" si="237"/>
        <v>0</v>
      </c>
    </row>
    <row r="2175" spans="1:14" ht="15" customHeight="1" x14ac:dyDescent="0.2">
      <c r="A2175" s="152"/>
      <c r="B2175" s="152"/>
      <c r="C2175" s="152"/>
      <c r="D2175" s="152"/>
      <c r="E2175" s="153">
        <f>'2.40-a,b,c,d,e'!E2175</f>
        <v>39933.166666666664</v>
      </c>
      <c r="F2175" s="157">
        <f>'2.40-a,b,c,d,e'!F2175</f>
        <v>51.119998931884702</v>
      </c>
      <c r="G2175" s="157">
        <f>'2.40-a,b,c,d,e'!G2175</f>
        <v>149.9977111816051</v>
      </c>
      <c r="H2175" s="157">
        <f t="shared" si="231"/>
        <v>7732.6179238945942</v>
      </c>
      <c r="I2175" s="157">
        <f t="shared" si="232"/>
        <v>0</v>
      </c>
      <c r="J2175" s="157">
        <f t="shared" si="233"/>
        <v>7732.6179238945942</v>
      </c>
      <c r="K2175" s="157">
        <f t="shared" si="234"/>
        <v>0</v>
      </c>
      <c r="L2175" s="157">
        <f t="shared" si="235"/>
        <v>7732.6179238945942</v>
      </c>
      <c r="M2175" s="167">
        <f t="shared" si="236"/>
        <v>0</v>
      </c>
      <c r="N2175" s="167">
        <f t="shared" si="237"/>
        <v>0</v>
      </c>
    </row>
    <row r="2176" spans="1:14" ht="15" customHeight="1" x14ac:dyDescent="0.2">
      <c r="A2176" s="152"/>
      <c r="B2176" s="152"/>
      <c r="C2176" s="152"/>
      <c r="D2176" s="152"/>
      <c r="E2176" s="153">
        <f>'2.40-a,b,c,d,e'!E2176</f>
        <v>39934.166666666664</v>
      </c>
      <c r="F2176" s="157">
        <f>'2.40-a,b,c,d,e'!F2176</f>
        <v>53.200000762939403</v>
      </c>
      <c r="G2176" s="157">
        <f>'2.40-a,b,c,d,e'!G2176</f>
        <v>2080.0018310547016</v>
      </c>
      <c r="H2176" s="157">
        <f t="shared" si="231"/>
        <v>9812.6197549492954</v>
      </c>
      <c r="I2176" s="157">
        <f t="shared" si="232"/>
        <v>0</v>
      </c>
      <c r="J2176" s="157">
        <f t="shared" si="233"/>
        <v>9812.6197549492954</v>
      </c>
      <c r="K2176" s="157">
        <f t="shared" si="234"/>
        <v>1650.0015258789053</v>
      </c>
      <c r="L2176" s="157">
        <f t="shared" si="235"/>
        <v>8162.61822907039</v>
      </c>
      <c r="M2176" s="167">
        <f t="shared" si="236"/>
        <v>0</v>
      </c>
      <c r="N2176" s="167">
        <f t="shared" si="237"/>
        <v>0</v>
      </c>
    </row>
    <row r="2177" spans="1:14" ht="15" customHeight="1" x14ac:dyDescent="0.2">
      <c r="A2177" s="152"/>
      <c r="B2177" s="152"/>
      <c r="C2177" s="152"/>
      <c r="D2177" s="152"/>
      <c r="E2177" s="153">
        <f>'2.40-a,b,c,d,e'!E2177</f>
        <v>39937.166666666664</v>
      </c>
      <c r="F2177" s="157">
        <f>'2.40-a,b,c,d,e'!F2177</f>
        <v>54.470001220703097</v>
      </c>
      <c r="G2177" s="157">
        <f>'2.40-a,b,c,d,e'!G2177</f>
        <v>1270.0004577636932</v>
      </c>
      <c r="H2177" s="157">
        <f t="shared" si="231"/>
        <v>9432.6186868340828</v>
      </c>
      <c r="I2177" s="157">
        <f t="shared" si="232"/>
        <v>0</v>
      </c>
      <c r="J2177" s="157">
        <f t="shared" si="233"/>
        <v>9432.6186868340828</v>
      </c>
      <c r="K2177" s="157">
        <f t="shared" si="234"/>
        <v>1270.0004577636928</v>
      </c>
      <c r="L2177" s="157">
        <f t="shared" si="235"/>
        <v>8162.61822907039</v>
      </c>
      <c r="M2177" s="167">
        <f t="shared" si="236"/>
        <v>0</v>
      </c>
      <c r="N2177" s="167">
        <f t="shared" si="237"/>
        <v>0</v>
      </c>
    </row>
    <row r="2178" spans="1:14" ht="15" customHeight="1" x14ac:dyDescent="0.2">
      <c r="A2178" s="152"/>
      <c r="B2178" s="152"/>
      <c r="C2178" s="152"/>
      <c r="D2178" s="152"/>
      <c r="E2178" s="153">
        <f>'2.40-a,b,c,d,e'!E2178</f>
        <v>39938.166666666664</v>
      </c>
      <c r="F2178" s="157">
        <f>'2.40-a,b,c,d,e'!F2178</f>
        <v>53.840000152587798</v>
      </c>
      <c r="G2178" s="157">
        <f>'2.40-a,b,c,d,e'!G2178</f>
        <v>-630.00106811529827</v>
      </c>
      <c r="H2178" s="157">
        <f t="shared" si="231"/>
        <v>7532.617160955092</v>
      </c>
      <c r="I2178" s="157">
        <f t="shared" si="232"/>
        <v>0</v>
      </c>
      <c r="J2178" s="157">
        <f t="shared" si="233"/>
        <v>7532.617160955092</v>
      </c>
      <c r="K2178" s="157">
        <f t="shared" si="234"/>
        <v>0</v>
      </c>
      <c r="L2178" s="157">
        <f t="shared" si="235"/>
        <v>7532.617160955092</v>
      </c>
      <c r="M2178" s="167">
        <f t="shared" si="236"/>
        <v>0</v>
      </c>
      <c r="N2178" s="167">
        <f t="shared" si="237"/>
        <v>0</v>
      </c>
    </row>
    <row r="2179" spans="1:14" ht="15" customHeight="1" x14ac:dyDescent="0.2">
      <c r="A2179" s="152"/>
      <c r="B2179" s="152"/>
      <c r="C2179" s="152"/>
      <c r="D2179" s="152"/>
      <c r="E2179" s="153">
        <f>'2.40-a,b,c,d,e'!E2179</f>
        <v>39939.166666666664</v>
      </c>
      <c r="F2179" s="157">
        <f>'2.40-a,b,c,d,e'!F2179</f>
        <v>56.340000152587798</v>
      </c>
      <c r="G2179" s="157">
        <f>'2.40-a,b,c,d,e'!G2179</f>
        <v>2500</v>
      </c>
      <c r="H2179" s="157">
        <f t="shared" si="231"/>
        <v>10032.617160955091</v>
      </c>
      <c r="I2179" s="157">
        <f t="shared" si="232"/>
        <v>0</v>
      </c>
      <c r="J2179" s="157">
        <f t="shared" si="233"/>
        <v>10032.617160955091</v>
      </c>
      <c r="K2179" s="157">
        <f t="shared" si="234"/>
        <v>1869.9989318847011</v>
      </c>
      <c r="L2179" s="157">
        <f t="shared" si="235"/>
        <v>8162.61822907039</v>
      </c>
      <c r="M2179" s="167">
        <f t="shared" si="236"/>
        <v>0</v>
      </c>
      <c r="N2179" s="167">
        <f t="shared" si="237"/>
        <v>0</v>
      </c>
    </row>
    <row r="2180" spans="1:14" ht="15" customHeight="1" x14ac:dyDescent="0.2">
      <c r="A2180" s="152"/>
      <c r="B2180" s="152"/>
      <c r="C2180" s="152"/>
      <c r="D2180" s="152"/>
      <c r="E2180" s="153">
        <f>'2.40-a,b,c,d,e'!E2180</f>
        <v>39940.166666666664</v>
      </c>
      <c r="F2180" s="157">
        <f>'2.40-a,b,c,d,e'!F2180</f>
        <v>56.709999084472599</v>
      </c>
      <c r="G2180" s="157">
        <f>'2.40-a,b,c,d,e'!G2180</f>
        <v>369.99893188480115</v>
      </c>
      <c r="H2180" s="157">
        <f t="shared" ref="H2180:H2243" si="238">L2179+G2180</f>
        <v>8532.6171609551911</v>
      </c>
      <c r="I2180" s="157">
        <f t="shared" ref="I2180:I2243" si="239">IF(H2180&lt;$B$13,$B$14-H2180,0)</f>
        <v>0</v>
      </c>
      <c r="J2180" s="157">
        <f t="shared" ref="J2180:J2243" si="240">H2180+I2180</f>
        <v>8532.6171609551911</v>
      </c>
      <c r="K2180" s="157">
        <f t="shared" ref="K2180:K2243" si="241">MAX(J2180-$B$14,0)</f>
        <v>369.9989318848011</v>
      </c>
      <c r="L2180" s="157">
        <f t="shared" ref="L2180:L2243" si="242">J2180-K2180</f>
        <v>8162.61822907039</v>
      </c>
      <c r="M2180" s="167">
        <f t="shared" ref="M2180:M2243" si="243">IF(I2180&gt;0,1,0)</f>
        <v>0</v>
      </c>
      <c r="N2180" s="167">
        <f t="shared" ref="N2180:N2243" si="244">IF(H2180&lt;0,1,0)</f>
        <v>0</v>
      </c>
    </row>
    <row r="2181" spans="1:14" ht="15" customHeight="1" x14ac:dyDescent="0.2">
      <c r="A2181" s="152"/>
      <c r="B2181" s="152"/>
      <c r="C2181" s="152"/>
      <c r="D2181" s="152"/>
      <c r="E2181" s="153">
        <f>'2.40-a,b,c,d,e'!E2181</f>
        <v>39941.166666666664</v>
      </c>
      <c r="F2181" s="157">
        <f>'2.40-a,b,c,d,e'!F2181</f>
        <v>58.630001068115199</v>
      </c>
      <c r="G2181" s="157">
        <f>'2.40-a,b,c,d,e'!G2181</f>
        <v>1920.0019836425995</v>
      </c>
      <c r="H2181" s="157">
        <f t="shared" si="238"/>
        <v>10082.620212712989</v>
      </c>
      <c r="I2181" s="157">
        <f t="shared" si="239"/>
        <v>0</v>
      </c>
      <c r="J2181" s="157">
        <f t="shared" si="240"/>
        <v>10082.620212712989</v>
      </c>
      <c r="K2181" s="157">
        <f t="shared" si="241"/>
        <v>1920.001983642599</v>
      </c>
      <c r="L2181" s="157">
        <f t="shared" si="242"/>
        <v>8162.61822907039</v>
      </c>
      <c r="M2181" s="167">
        <f t="shared" si="243"/>
        <v>0</v>
      </c>
      <c r="N2181" s="167">
        <f t="shared" si="244"/>
        <v>0</v>
      </c>
    </row>
    <row r="2182" spans="1:14" ht="15" customHeight="1" x14ac:dyDescent="0.2">
      <c r="A2182" s="152"/>
      <c r="B2182" s="152"/>
      <c r="C2182" s="152"/>
      <c r="D2182" s="152"/>
      <c r="E2182" s="153">
        <f>'2.40-a,b,c,d,e'!E2182</f>
        <v>39944.166666666664</v>
      </c>
      <c r="F2182" s="157">
        <f>'2.40-a,b,c,d,e'!F2182</f>
        <v>58.5</v>
      </c>
      <c r="G2182" s="157">
        <f>'2.40-a,b,c,d,e'!G2182</f>
        <v>-130.00106811519885</v>
      </c>
      <c r="H2182" s="157">
        <f t="shared" si="238"/>
        <v>8032.6171609551911</v>
      </c>
      <c r="I2182" s="157">
        <f t="shared" si="239"/>
        <v>0</v>
      </c>
      <c r="J2182" s="157">
        <f t="shared" si="240"/>
        <v>8032.6171609551911</v>
      </c>
      <c r="K2182" s="157">
        <f t="shared" si="241"/>
        <v>0</v>
      </c>
      <c r="L2182" s="157">
        <f t="shared" si="242"/>
        <v>8032.6171609551911</v>
      </c>
      <c r="M2182" s="167">
        <f t="shared" si="243"/>
        <v>0</v>
      </c>
      <c r="N2182" s="167">
        <f t="shared" si="244"/>
        <v>0</v>
      </c>
    </row>
    <row r="2183" spans="1:14" ht="15" customHeight="1" x14ac:dyDescent="0.2">
      <c r="A2183" s="152"/>
      <c r="B2183" s="152"/>
      <c r="C2183" s="152"/>
      <c r="D2183" s="152"/>
      <c r="E2183" s="153">
        <f>'2.40-a,b,c,d,e'!E2183</f>
        <v>39945.166666666664</v>
      </c>
      <c r="F2183" s="157">
        <f>'2.40-a,b,c,d,e'!F2183</f>
        <v>58.849998474121001</v>
      </c>
      <c r="G2183" s="157">
        <f>'2.40-a,b,c,d,e'!G2183</f>
        <v>349.99847412100138</v>
      </c>
      <c r="H2183" s="157">
        <f t="shared" si="238"/>
        <v>8382.6156350761921</v>
      </c>
      <c r="I2183" s="157">
        <f t="shared" si="239"/>
        <v>0</v>
      </c>
      <c r="J2183" s="157">
        <f t="shared" si="240"/>
        <v>8382.6156350761921</v>
      </c>
      <c r="K2183" s="157">
        <f t="shared" si="241"/>
        <v>219.99740600580208</v>
      </c>
      <c r="L2183" s="157">
        <f t="shared" si="242"/>
        <v>8162.61822907039</v>
      </c>
      <c r="M2183" s="167">
        <f t="shared" si="243"/>
        <v>0</v>
      </c>
      <c r="N2183" s="167">
        <f t="shared" si="244"/>
        <v>0</v>
      </c>
    </row>
    <row r="2184" spans="1:14" ht="15" customHeight="1" x14ac:dyDescent="0.2">
      <c r="A2184" s="152"/>
      <c r="B2184" s="152"/>
      <c r="C2184" s="152"/>
      <c r="D2184" s="152"/>
      <c r="E2184" s="153">
        <f>'2.40-a,b,c,d,e'!E2184</f>
        <v>39946.166666666664</v>
      </c>
      <c r="F2184" s="157">
        <f>'2.40-a,b,c,d,e'!F2184</f>
        <v>58.020000457763601</v>
      </c>
      <c r="G2184" s="157">
        <f>'2.40-a,b,c,d,e'!G2184</f>
        <v>-829.9980163574005</v>
      </c>
      <c r="H2184" s="157">
        <f t="shared" si="238"/>
        <v>7332.6202127129891</v>
      </c>
      <c r="I2184" s="157">
        <f t="shared" si="239"/>
        <v>0</v>
      </c>
      <c r="J2184" s="157">
        <f t="shared" si="240"/>
        <v>7332.6202127129891</v>
      </c>
      <c r="K2184" s="157">
        <f t="shared" si="241"/>
        <v>0</v>
      </c>
      <c r="L2184" s="157">
        <f t="shared" si="242"/>
        <v>7332.6202127129891</v>
      </c>
      <c r="M2184" s="167">
        <f t="shared" si="243"/>
        <v>0</v>
      </c>
      <c r="N2184" s="167">
        <f t="shared" si="244"/>
        <v>0</v>
      </c>
    </row>
    <row r="2185" spans="1:14" ht="15" customHeight="1" x14ac:dyDescent="0.2">
      <c r="A2185" s="152"/>
      <c r="B2185" s="152"/>
      <c r="C2185" s="152"/>
      <c r="D2185" s="152"/>
      <c r="E2185" s="153">
        <f>'2.40-a,b,c,d,e'!E2185</f>
        <v>39947.166666666664</v>
      </c>
      <c r="F2185" s="157">
        <f>'2.40-a,b,c,d,e'!F2185</f>
        <v>58.619998931884702</v>
      </c>
      <c r="G2185" s="157">
        <f>'2.40-a,b,c,d,e'!G2185</f>
        <v>599.9984741211008</v>
      </c>
      <c r="H2185" s="157">
        <f t="shared" si="238"/>
        <v>7932.6186868340901</v>
      </c>
      <c r="I2185" s="157">
        <f t="shared" si="239"/>
        <v>0</v>
      </c>
      <c r="J2185" s="157">
        <f t="shared" si="240"/>
        <v>7932.6186868340901</v>
      </c>
      <c r="K2185" s="157">
        <f t="shared" si="241"/>
        <v>0</v>
      </c>
      <c r="L2185" s="157">
        <f t="shared" si="242"/>
        <v>7932.6186868340901</v>
      </c>
      <c r="M2185" s="167">
        <f t="shared" si="243"/>
        <v>0</v>
      </c>
      <c r="N2185" s="167">
        <f t="shared" si="244"/>
        <v>0</v>
      </c>
    </row>
    <row r="2186" spans="1:14" ht="15" customHeight="1" x14ac:dyDescent="0.2">
      <c r="A2186" s="152"/>
      <c r="B2186" s="152"/>
      <c r="C2186" s="152"/>
      <c r="D2186" s="152"/>
      <c r="E2186" s="153">
        <f>'2.40-a,b,c,d,e'!E2186</f>
        <v>39948.166666666664</v>
      </c>
      <c r="F2186" s="157">
        <f>'2.40-a,b,c,d,e'!F2186</f>
        <v>56.340000152587798</v>
      </c>
      <c r="G2186" s="157">
        <f>'2.40-a,b,c,d,e'!G2186</f>
        <v>-2279.9987792969032</v>
      </c>
      <c r="H2186" s="157">
        <f t="shared" si="238"/>
        <v>5652.6199075371869</v>
      </c>
      <c r="I2186" s="157">
        <f t="shared" si="239"/>
        <v>2509.9983215332031</v>
      </c>
      <c r="J2186" s="157">
        <f t="shared" si="240"/>
        <v>8162.61822907039</v>
      </c>
      <c r="K2186" s="157">
        <f t="shared" si="241"/>
        <v>0</v>
      </c>
      <c r="L2186" s="157">
        <f t="shared" si="242"/>
        <v>8162.61822907039</v>
      </c>
      <c r="M2186" s="167">
        <f t="shared" si="243"/>
        <v>1</v>
      </c>
      <c r="N2186" s="167">
        <f t="shared" si="244"/>
        <v>0</v>
      </c>
    </row>
    <row r="2187" spans="1:14" ht="15" customHeight="1" x14ac:dyDescent="0.2">
      <c r="A2187" s="152"/>
      <c r="B2187" s="152"/>
      <c r="C2187" s="152"/>
      <c r="D2187" s="152"/>
      <c r="E2187" s="153">
        <f>'2.40-a,b,c,d,e'!E2187</f>
        <v>39951.166666666664</v>
      </c>
      <c r="F2187" s="157">
        <f>'2.40-a,b,c,d,e'!F2187</f>
        <v>59.029998779296797</v>
      </c>
      <c r="G2187" s="157">
        <f>'2.40-a,b,c,d,e'!G2187</f>
        <v>2689.9986267089985</v>
      </c>
      <c r="H2187" s="157">
        <f t="shared" si="238"/>
        <v>10852.616855779388</v>
      </c>
      <c r="I2187" s="157">
        <f t="shared" si="239"/>
        <v>0</v>
      </c>
      <c r="J2187" s="157">
        <f t="shared" si="240"/>
        <v>10852.616855779388</v>
      </c>
      <c r="K2187" s="157">
        <f t="shared" si="241"/>
        <v>2689.998626708998</v>
      </c>
      <c r="L2187" s="157">
        <f t="shared" si="242"/>
        <v>8162.61822907039</v>
      </c>
      <c r="M2187" s="167">
        <f t="shared" si="243"/>
        <v>0</v>
      </c>
      <c r="N2187" s="167">
        <f t="shared" si="244"/>
        <v>0</v>
      </c>
    </row>
    <row r="2188" spans="1:14" ht="15" customHeight="1" x14ac:dyDescent="0.2">
      <c r="A2188" s="152"/>
      <c r="B2188" s="152"/>
      <c r="C2188" s="152"/>
      <c r="D2188" s="152"/>
      <c r="E2188" s="153">
        <f>'2.40-a,b,c,d,e'!E2188</f>
        <v>39952.166666666664</v>
      </c>
      <c r="F2188" s="157">
        <f>'2.40-a,b,c,d,e'!F2188</f>
        <v>59.650001525878899</v>
      </c>
      <c r="G2188" s="157">
        <f>'2.40-a,b,c,d,e'!G2188</f>
        <v>620.0027465821023</v>
      </c>
      <c r="H2188" s="157">
        <f t="shared" si="238"/>
        <v>8782.6209756524931</v>
      </c>
      <c r="I2188" s="157">
        <f t="shared" si="239"/>
        <v>0</v>
      </c>
      <c r="J2188" s="157">
        <f t="shared" si="240"/>
        <v>8782.6209756524931</v>
      </c>
      <c r="K2188" s="157">
        <f t="shared" si="241"/>
        <v>620.0027465821031</v>
      </c>
      <c r="L2188" s="157">
        <f t="shared" si="242"/>
        <v>8162.61822907039</v>
      </c>
      <c r="M2188" s="167">
        <f t="shared" si="243"/>
        <v>0</v>
      </c>
      <c r="N2188" s="167">
        <f t="shared" si="244"/>
        <v>0</v>
      </c>
    </row>
    <row r="2189" spans="1:14" ht="15" customHeight="1" x14ac:dyDescent="0.2">
      <c r="A2189" s="152"/>
      <c r="B2189" s="152"/>
      <c r="C2189" s="152"/>
      <c r="D2189" s="152"/>
      <c r="E2189" s="153">
        <f>'2.40-a,b,c,d,e'!E2189</f>
        <v>39953.166666666664</v>
      </c>
      <c r="F2189" s="157">
        <f>'2.40-a,b,c,d,e'!F2189</f>
        <v>62.040000915527301</v>
      </c>
      <c r="G2189" s="157">
        <f>'2.40-a,b,c,d,e'!G2189</f>
        <v>2389.999389648402</v>
      </c>
      <c r="H2189" s="157">
        <f t="shared" si="238"/>
        <v>10552.617618718792</v>
      </c>
      <c r="I2189" s="157">
        <f t="shared" si="239"/>
        <v>0</v>
      </c>
      <c r="J2189" s="157">
        <f t="shared" si="240"/>
        <v>10552.617618718792</v>
      </c>
      <c r="K2189" s="157">
        <f t="shared" si="241"/>
        <v>2389.999389648402</v>
      </c>
      <c r="L2189" s="157">
        <f t="shared" si="242"/>
        <v>8162.61822907039</v>
      </c>
      <c r="M2189" s="167">
        <f t="shared" si="243"/>
        <v>0</v>
      </c>
      <c r="N2189" s="167">
        <f t="shared" si="244"/>
        <v>0</v>
      </c>
    </row>
    <row r="2190" spans="1:14" ht="15" customHeight="1" x14ac:dyDescent="0.2">
      <c r="A2190" s="152"/>
      <c r="B2190" s="152"/>
      <c r="C2190" s="152"/>
      <c r="D2190" s="152"/>
      <c r="E2190" s="153">
        <f>'2.40-a,b,c,d,e'!E2190</f>
        <v>39954.166666666664</v>
      </c>
      <c r="F2190" s="157">
        <f>'2.40-a,b,c,d,e'!F2190</f>
        <v>61.049999237060497</v>
      </c>
      <c r="G2190" s="157">
        <f>'2.40-a,b,c,d,e'!G2190</f>
        <v>-990.00167846680392</v>
      </c>
      <c r="H2190" s="157">
        <f t="shared" si="238"/>
        <v>7172.6165506035859</v>
      </c>
      <c r="I2190" s="157">
        <f t="shared" si="239"/>
        <v>0</v>
      </c>
      <c r="J2190" s="157">
        <f t="shared" si="240"/>
        <v>7172.6165506035859</v>
      </c>
      <c r="K2190" s="157">
        <f t="shared" si="241"/>
        <v>0</v>
      </c>
      <c r="L2190" s="157">
        <f t="shared" si="242"/>
        <v>7172.6165506035859</v>
      </c>
      <c r="M2190" s="167">
        <f t="shared" si="243"/>
        <v>0</v>
      </c>
      <c r="N2190" s="167">
        <f t="shared" si="244"/>
        <v>0</v>
      </c>
    </row>
    <row r="2191" spans="1:14" ht="15" customHeight="1" x14ac:dyDescent="0.2">
      <c r="A2191" s="152"/>
      <c r="B2191" s="152"/>
      <c r="C2191" s="152"/>
      <c r="D2191" s="152"/>
      <c r="E2191" s="153">
        <f>'2.40-a,b,c,d,e'!E2191</f>
        <v>39955.166666666664</v>
      </c>
      <c r="F2191" s="157">
        <f>'2.40-a,b,c,d,e'!F2191</f>
        <v>61.669998168945298</v>
      </c>
      <c r="G2191" s="157">
        <f>'2.40-a,b,c,d,e'!G2191</f>
        <v>619.9989318848011</v>
      </c>
      <c r="H2191" s="157">
        <f t="shared" si="238"/>
        <v>7792.615482488387</v>
      </c>
      <c r="I2191" s="157">
        <f t="shared" si="239"/>
        <v>0</v>
      </c>
      <c r="J2191" s="157">
        <f t="shared" si="240"/>
        <v>7792.615482488387</v>
      </c>
      <c r="K2191" s="157">
        <f t="shared" si="241"/>
        <v>0</v>
      </c>
      <c r="L2191" s="157">
        <f t="shared" si="242"/>
        <v>7792.615482488387</v>
      </c>
      <c r="M2191" s="167">
        <f t="shared" si="243"/>
        <v>0</v>
      </c>
      <c r="N2191" s="167">
        <f t="shared" si="244"/>
        <v>0</v>
      </c>
    </row>
    <row r="2192" spans="1:14" ht="15" customHeight="1" x14ac:dyDescent="0.2">
      <c r="A2192" s="152"/>
      <c r="B2192" s="152"/>
      <c r="C2192" s="152"/>
      <c r="D2192" s="152"/>
      <c r="E2192" s="153">
        <f>'2.40-a,b,c,d,e'!E2192</f>
        <v>39959.166666666664</v>
      </c>
      <c r="F2192" s="157">
        <f>'2.40-a,b,c,d,e'!F2192</f>
        <v>62.450000762939403</v>
      </c>
      <c r="G2192" s="157">
        <f>'2.40-a,b,c,d,e'!G2192</f>
        <v>780.00259399410515</v>
      </c>
      <c r="H2192" s="157">
        <f t="shared" si="238"/>
        <v>8572.6180764824931</v>
      </c>
      <c r="I2192" s="157">
        <f t="shared" si="239"/>
        <v>0</v>
      </c>
      <c r="J2192" s="157">
        <f t="shared" si="240"/>
        <v>8572.6180764824931</v>
      </c>
      <c r="K2192" s="157">
        <f t="shared" si="241"/>
        <v>409.99984741210301</v>
      </c>
      <c r="L2192" s="157">
        <f t="shared" si="242"/>
        <v>8162.61822907039</v>
      </c>
      <c r="M2192" s="167">
        <f t="shared" si="243"/>
        <v>0</v>
      </c>
      <c r="N2192" s="167">
        <f t="shared" si="244"/>
        <v>0</v>
      </c>
    </row>
    <row r="2193" spans="1:14" ht="15" customHeight="1" x14ac:dyDescent="0.2">
      <c r="A2193" s="152"/>
      <c r="B2193" s="152"/>
      <c r="C2193" s="152"/>
      <c r="D2193" s="152"/>
      <c r="E2193" s="153">
        <f>'2.40-a,b,c,d,e'!E2193</f>
        <v>39960.166666666664</v>
      </c>
      <c r="F2193" s="157">
        <f>'2.40-a,b,c,d,e'!F2193</f>
        <v>63.450000762939403</v>
      </c>
      <c r="G2193" s="157">
        <f>'2.40-a,b,c,d,e'!G2193</f>
        <v>1000</v>
      </c>
      <c r="H2193" s="157">
        <f t="shared" si="238"/>
        <v>9162.618229070391</v>
      </c>
      <c r="I2193" s="157">
        <f t="shared" si="239"/>
        <v>0</v>
      </c>
      <c r="J2193" s="157">
        <f t="shared" si="240"/>
        <v>9162.618229070391</v>
      </c>
      <c r="K2193" s="157">
        <f t="shared" si="241"/>
        <v>1000.0000000000009</v>
      </c>
      <c r="L2193" s="157">
        <f t="shared" si="242"/>
        <v>8162.61822907039</v>
      </c>
      <c r="M2193" s="167">
        <f t="shared" si="243"/>
        <v>0</v>
      </c>
      <c r="N2193" s="167">
        <f t="shared" si="244"/>
        <v>0</v>
      </c>
    </row>
    <row r="2194" spans="1:14" ht="15" customHeight="1" x14ac:dyDescent="0.2">
      <c r="A2194" s="152"/>
      <c r="B2194" s="152"/>
      <c r="C2194" s="152"/>
      <c r="D2194" s="152"/>
      <c r="E2194" s="153">
        <f>'2.40-a,b,c,d,e'!E2194</f>
        <v>39961.166666666664</v>
      </c>
      <c r="F2194" s="157">
        <f>'2.40-a,b,c,d,e'!F2194</f>
        <v>65.080001831054602</v>
      </c>
      <c r="G2194" s="157">
        <f>'2.40-a,b,c,d,e'!G2194</f>
        <v>1630.0010681151989</v>
      </c>
      <c r="H2194" s="157">
        <f t="shared" si="238"/>
        <v>9792.6192971855889</v>
      </c>
      <c r="I2194" s="157">
        <f t="shared" si="239"/>
        <v>0</v>
      </c>
      <c r="J2194" s="157">
        <f t="shared" si="240"/>
        <v>9792.6192971855889</v>
      </c>
      <c r="K2194" s="157">
        <f t="shared" si="241"/>
        <v>1630.0010681151989</v>
      </c>
      <c r="L2194" s="157">
        <f t="shared" si="242"/>
        <v>8162.61822907039</v>
      </c>
      <c r="M2194" s="167">
        <f t="shared" si="243"/>
        <v>0</v>
      </c>
      <c r="N2194" s="167">
        <f t="shared" si="244"/>
        <v>0</v>
      </c>
    </row>
    <row r="2195" spans="1:14" ht="15" customHeight="1" x14ac:dyDescent="0.2">
      <c r="A2195" s="152"/>
      <c r="B2195" s="152"/>
      <c r="C2195" s="152"/>
      <c r="D2195" s="152"/>
      <c r="E2195" s="153">
        <f>'2.40-a,b,c,d,e'!E2195</f>
        <v>39962.166666666664</v>
      </c>
      <c r="F2195" s="157">
        <f>'2.40-a,b,c,d,e'!F2195</f>
        <v>66.309997558593693</v>
      </c>
      <c r="G2195" s="157">
        <f>'2.40-a,b,c,d,e'!G2195</f>
        <v>1229.9957275390909</v>
      </c>
      <c r="H2195" s="157">
        <f t="shared" si="238"/>
        <v>9392.6139566094807</v>
      </c>
      <c r="I2195" s="157">
        <f t="shared" si="239"/>
        <v>0</v>
      </c>
      <c r="J2195" s="157">
        <f t="shared" si="240"/>
        <v>9392.6139566094807</v>
      </c>
      <c r="K2195" s="157">
        <f t="shared" si="241"/>
        <v>1229.9957275390907</v>
      </c>
      <c r="L2195" s="157">
        <f t="shared" si="242"/>
        <v>8162.61822907039</v>
      </c>
      <c r="M2195" s="167">
        <f t="shared" si="243"/>
        <v>0</v>
      </c>
      <c r="N2195" s="167">
        <f t="shared" si="244"/>
        <v>0</v>
      </c>
    </row>
    <row r="2196" spans="1:14" ht="15" customHeight="1" x14ac:dyDescent="0.2">
      <c r="A2196" s="152"/>
      <c r="B2196" s="152"/>
      <c r="C2196" s="152"/>
      <c r="D2196" s="152"/>
      <c r="E2196" s="153">
        <f>'2.40-a,b,c,d,e'!E2196</f>
        <v>39965.166666666664</v>
      </c>
      <c r="F2196" s="157">
        <f>'2.40-a,b,c,d,e'!F2196</f>
        <v>68.580001831054602</v>
      </c>
      <c r="G2196" s="157">
        <f>'2.40-a,b,c,d,e'!G2196</f>
        <v>2270.0042724609093</v>
      </c>
      <c r="H2196" s="157">
        <f t="shared" si="238"/>
        <v>10432.622501531299</v>
      </c>
      <c r="I2196" s="157">
        <f t="shared" si="239"/>
        <v>0</v>
      </c>
      <c r="J2196" s="157">
        <f t="shared" si="240"/>
        <v>10432.622501531299</v>
      </c>
      <c r="K2196" s="157">
        <f t="shared" si="241"/>
        <v>2270.0042724609093</v>
      </c>
      <c r="L2196" s="157">
        <f t="shared" si="242"/>
        <v>8162.61822907039</v>
      </c>
      <c r="M2196" s="167">
        <f t="shared" si="243"/>
        <v>0</v>
      </c>
      <c r="N2196" s="167">
        <f t="shared" si="244"/>
        <v>0</v>
      </c>
    </row>
    <row r="2197" spans="1:14" ht="15" customHeight="1" x14ac:dyDescent="0.2">
      <c r="A2197" s="152"/>
      <c r="B2197" s="152"/>
      <c r="C2197" s="152"/>
      <c r="D2197" s="152"/>
      <c r="E2197" s="153">
        <f>'2.40-a,b,c,d,e'!E2197</f>
        <v>39966.166666666664</v>
      </c>
      <c r="F2197" s="157">
        <f>'2.40-a,b,c,d,e'!F2197</f>
        <v>68.550003051757798</v>
      </c>
      <c r="G2197" s="157">
        <f>'2.40-a,b,c,d,e'!G2197</f>
        <v>-29.998779296803946</v>
      </c>
      <c r="H2197" s="157">
        <f t="shared" si="238"/>
        <v>8132.619449773586</v>
      </c>
      <c r="I2197" s="157">
        <f t="shared" si="239"/>
        <v>0</v>
      </c>
      <c r="J2197" s="157">
        <f t="shared" si="240"/>
        <v>8132.619449773586</v>
      </c>
      <c r="K2197" s="157">
        <f t="shared" si="241"/>
        <v>0</v>
      </c>
      <c r="L2197" s="157">
        <f t="shared" si="242"/>
        <v>8132.619449773586</v>
      </c>
      <c r="M2197" s="167">
        <f t="shared" si="243"/>
        <v>0</v>
      </c>
      <c r="N2197" s="167">
        <f t="shared" si="244"/>
        <v>0</v>
      </c>
    </row>
    <row r="2198" spans="1:14" ht="15" customHeight="1" x14ac:dyDescent="0.2">
      <c r="A2198" s="152"/>
      <c r="B2198" s="152"/>
      <c r="C2198" s="152"/>
      <c r="D2198" s="152"/>
      <c r="E2198" s="153">
        <f>'2.40-a,b,c,d,e'!E2198</f>
        <v>39967.166666666664</v>
      </c>
      <c r="F2198" s="157">
        <f>'2.40-a,b,c,d,e'!F2198</f>
        <v>66.120002746582003</v>
      </c>
      <c r="G2198" s="157">
        <f>'2.40-a,b,c,d,e'!G2198</f>
        <v>-2430.0003051757953</v>
      </c>
      <c r="H2198" s="157">
        <f t="shared" si="238"/>
        <v>5702.6191445977911</v>
      </c>
      <c r="I2198" s="157">
        <f t="shared" si="239"/>
        <v>2459.999084472599</v>
      </c>
      <c r="J2198" s="157">
        <f t="shared" si="240"/>
        <v>8162.61822907039</v>
      </c>
      <c r="K2198" s="157">
        <f t="shared" si="241"/>
        <v>0</v>
      </c>
      <c r="L2198" s="157">
        <f t="shared" si="242"/>
        <v>8162.61822907039</v>
      </c>
      <c r="M2198" s="167">
        <f t="shared" si="243"/>
        <v>1</v>
      </c>
      <c r="N2198" s="167">
        <f t="shared" si="244"/>
        <v>0</v>
      </c>
    </row>
    <row r="2199" spans="1:14" ht="15" customHeight="1" x14ac:dyDescent="0.2">
      <c r="A2199" s="152"/>
      <c r="B2199" s="152"/>
      <c r="C2199" s="152"/>
      <c r="D2199" s="152"/>
      <c r="E2199" s="153">
        <f>'2.40-a,b,c,d,e'!E2199</f>
        <v>39968.166666666664</v>
      </c>
      <c r="F2199" s="157">
        <f>'2.40-a,b,c,d,e'!F2199</f>
        <v>68.809997558593693</v>
      </c>
      <c r="G2199" s="157">
        <f>'2.40-a,b,c,d,e'!G2199</f>
        <v>2689.9948120116906</v>
      </c>
      <c r="H2199" s="157">
        <f t="shared" si="238"/>
        <v>10852.613041082081</v>
      </c>
      <c r="I2199" s="157">
        <f t="shared" si="239"/>
        <v>0</v>
      </c>
      <c r="J2199" s="157">
        <f t="shared" si="240"/>
        <v>10852.613041082081</v>
      </c>
      <c r="K2199" s="157">
        <f t="shared" si="241"/>
        <v>2689.9948120116906</v>
      </c>
      <c r="L2199" s="157">
        <f t="shared" si="242"/>
        <v>8162.61822907039</v>
      </c>
      <c r="M2199" s="167">
        <f t="shared" si="243"/>
        <v>0</v>
      </c>
      <c r="N2199" s="167">
        <f t="shared" si="244"/>
        <v>0</v>
      </c>
    </row>
    <row r="2200" spans="1:14" ht="15" customHeight="1" x14ac:dyDescent="0.2">
      <c r="A2200" s="152"/>
      <c r="B2200" s="152"/>
      <c r="C2200" s="152"/>
      <c r="D2200" s="152"/>
      <c r="E2200" s="153">
        <f>'2.40-a,b,c,d,e'!E2200</f>
        <v>39969.166666666664</v>
      </c>
      <c r="F2200" s="157">
        <f>'2.40-a,b,c,d,e'!F2200</f>
        <v>68.440002441406193</v>
      </c>
      <c r="G2200" s="157">
        <f>'2.40-a,b,c,d,e'!G2200</f>
        <v>-369.9951171875</v>
      </c>
      <c r="H2200" s="157">
        <f t="shared" si="238"/>
        <v>7792.62311188289</v>
      </c>
      <c r="I2200" s="157">
        <f t="shared" si="239"/>
        <v>0</v>
      </c>
      <c r="J2200" s="157">
        <f t="shared" si="240"/>
        <v>7792.62311188289</v>
      </c>
      <c r="K2200" s="157">
        <f t="shared" si="241"/>
        <v>0</v>
      </c>
      <c r="L2200" s="157">
        <f t="shared" si="242"/>
        <v>7792.62311188289</v>
      </c>
      <c r="M2200" s="167">
        <f t="shared" si="243"/>
        <v>0</v>
      </c>
      <c r="N2200" s="167">
        <f t="shared" si="244"/>
        <v>0</v>
      </c>
    </row>
    <row r="2201" spans="1:14" ht="15" customHeight="1" x14ac:dyDescent="0.2">
      <c r="A2201" s="152"/>
      <c r="B2201" s="152"/>
      <c r="C2201" s="152"/>
      <c r="D2201" s="152"/>
      <c r="E2201" s="153">
        <f>'2.40-a,b,c,d,e'!E2201</f>
        <v>39972.166666666664</v>
      </c>
      <c r="F2201" s="157">
        <f>'2.40-a,b,c,d,e'!F2201</f>
        <v>68.089996337890597</v>
      </c>
      <c r="G2201" s="157">
        <f>'2.40-a,b,c,d,e'!G2201</f>
        <v>-350.00610351559658</v>
      </c>
      <c r="H2201" s="157">
        <f t="shared" si="238"/>
        <v>7442.6170083672932</v>
      </c>
      <c r="I2201" s="157">
        <f t="shared" si="239"/>
        <v>0</v>
      </c>
      <c r="J2201" s="157">
        <f t="shared" si="240"/>
        <v>7442.6170083672932</v>
      </c>
      <c r="K2201" s="157">
        <f t="shared" si="241"/>
        <v>0</v>
      </c>
      <c r="L2201" s="157">
        <f t="shared" si="242"/>
        <v>7442.6170083672932</v>
      </c>
      <c r="M2201" s="167">
        <f t="shared" si="243"/>
        <v>0</v>
      </c>
      <c r="N2201" s="167">
        <f t="shared" si="244"/>
        <v>0</v>
      </c>
    </row>
    <row r="2202" spans="1:14" ht="15" customHeight="1" x14ac:dyDescent="0.2">
      <c r="A2202" s="152"/>
      <c r="B2202" s="152"/>
      <c r="C2202" s="152"/>
      <c r="D2202" s="152"/>
      <c r="E2202" s="153">
        <f>'2.40-a,b,c,d,e'!E2202</f>
        <v>39973.166666666664</v>
      </c>
      <c r="F2202" s="157">
        <f>'2.40-a,b,c,d,e'!F2202</f>
        <v>70.010002136230398</v>
      </c>
      <c r="G2202" s="157">
        <f>'2.40-a,b,c,d,e'!G2202</f>
        <v>1920.005798339801</v>
      </c>
      <c r="H2202" s="157">
        <f t="shared" si="238"/>
        <v>9362.6228067070952</v>
      </c>
      <c r="I2202" s="157">
        <f t="shared" si="239"/>
        <v>0</v>
      </c>
      <c r="J2202" s="157">
        <f t="shared" si="240"/>
        <v>9362.6228067070952</v>
      </c>
      <c r="K2202" s="157">
        <f t="shared" si="241"/>
        <v>1200.0045776367051</v>
      </c>
      <c r="L2202" s="157">
        <f t="shared" si="242"/>
        <v>8162.61822907039</v>
      </c>
      <c r="M2202" s="167">
        <f t="shared" si="243"/>
        <v>0</v>
      </c>
      <c r="N2202" s="167">
        <f t="shared" si="244"/>
        <v>0</v>
      </c>
    </row>
    <row r="2203" spans="1:14" ht="15" customHeight="1" x14ac:dyDescent="0.2">
      <c r="A2203" s="152"/>
      <c r="B2203" s="152"/>
      <c r="C2203" s="152"/>
      <c r="D2203" s="152"/>
      <c r="E2203" s="153">
        <f>'2.40-a,b,c,d,e'!E2203</f>
        <v>39974.166666666664</v>
      </c>
      <c r="F2203" s="157">
        <f>'2.40-a,b,c,d,e'!F2203</f>
        <v>71.330001831054602</v>
      </c>
      <c r="G2203" s="157">
        <f>'2.40-a,b,c,d,e'!G2203</f>
        <v>1319.9996948242047</v>
      </c>
      <c r="H2203" s="157">
        <f t="shared" si="238"/>
        <v>9482.6179238945952</v>
      </c>
      <c r="I2203" s="157">
        <f t="shared" si="239"/>
        <v>0</v>
      </c>
      <c r="J2203" s="157">
        <f t="shared" si="240"/>
        <v>9482.6179238945952</v>
      </c>
      <c r="K2203" s="157">
        <f t="shared" si="241"/>
        <v>1319.9996948242051</v>
      </c>
      <c r="L2203" s="157">
        <f t="shared" si="242"/>
        <v>8162.61822907039</v>
      </c>
      <c r="M2203" s="167">
        <f t="shared" si="243"/>
        <v>0</v>
      </c>
      <c r="N2203" s="167">
        <f t="shared" si="244"/>
        <v>0</v>
      </c>
    </row>
    <row r="2204" spans="1:14" ht="15" customHeight="1" x14ac:dyDescent="0.2">
      <c r="A2204" s="152"/>
      <c r="B2204" s="152"/>
      <c r="C2204" s="152"/>
      <c r="D2204" s="152"/>
      <c r="E2204" s="153">
        <f>'2.40-a,b,c,d,e'!E2204</f>
        <v>39975.166666666664</v>
      </c>
      <c r="F2204" s="157">
        <f>'2.40-a,b,c,d,e'!F2204</f>
        <v>72.680000305175696</v>
      </c>
      <c r="G2204" s="157">
        <f>'2.40-a,b,c,d,e'!G2204</f>
        <v>1349.9984741210938</v>
      </c>
      <c r="H2204" s="157">
        <f t="shared" si="238"/>
        <v>9512.6167031914847</v>
      </c>
      <c r="I2204" s="157">
        <f t="shared" si="239"/>
        <v>0</v>
      </c>
      <c r="J2204" s="157">
        <f t="shared" si="240"/>
        <v>9512.6167031914847</v>
      </c>
      <c r="K2204" s="157">
        <f t="shared" si="241"/>
        <v>1349.9984741210947</v>
      </c>
      <c r="L2204" s="157">
        <f t="shared" si="242"/>
        <v>8162.61822907039</v>
      </c>
      <c r="M2204" s="167">
        <f t="shared" si="243"/>
        <v>0</v>
      </c>
      <c r="N2204" s="167">
        <f t="shared" si="244"/>
        <v>0</v>
      </c>
    </row>
    <row r="2205" spans="1:14" ht="15" customHeight="1" x14ac:dyDescent="0.2">
      <c r="A2205" s="152"/>
      <c r="B2205" s="152"/>
      <c r="C2205" s="152"/>
      <c r="D2205" s="152"/>
      <c r="E2205" s="153">
        <f>'2.40-a,b,c,d,e'!E2205</f>
        <v>39976.166666666664</v>
      </c>
      <c r="F2205" s="157">
        <f>'2.40-a,b,c,d,e'!F2205</f>
        <v>72.040000915527301</v>
      </c>
      <c r="G2205" s="157">
        <f>'2.40-a,b,c,d,e'!G2205</f>
        <v>-639.99938964839487</v>
      </c>
      <c r="H2205" s="157">
        <f t="shared" si="238"/>
        <v>7522.6188394219953</v>
      </c>
      <c r="I2205" s="157">
        <f t="shared" si="239"/>
        <v>0</v>
      </c>
      <c r="J2205" s="157">
        <f t="shared" si="240"/>
        <v>7522.6188394219953</v>
      </c>
      <c r="K2205" s="157">
        <f t="shared" si="241"/>
        <v>0</v>
      </c>
      <c r="L2205" s="157">
        <f t="shared" si="242"/>
        <v>7522.6188394219953</v>
      </c>
      <c r="M2205" s="167">
        <f t="shared" si="243"/>
        <v>0</v>
      </c>
      <c r="N2205" s="167">
        <f t="shared" si="244"/>
        <v>0</v>
      </c>
    </row>
    <row r="2206" spans="1:14" ht="15" customHeight="1" x14ac:dyDescent="0.2">
      <c r="A2206" s="152"/>
      <c r="B2206" s="152"/>
      <c r="C2206" s="152"/>
      <c r="D2206" s="152"/>
      <c r="E2206" s="153">
        <f>'2.40-a,b,c,d,e'!E2206</f>
        <v>39979.166666666664</v>
      </c>
      <c r="F2206" s="157">
        <f>'2.40-a,b,c,d,e'!F2206</f>
        <v>70.620002746582003</v>
      </c>
      <c r="G2206" s="157">
        <f>'2.40-a,b,c,d,e'!G2206</f>
        <v>-1419.9981689452984</v>
      </c>
      <c r="H2206" s="157">
        <f t="shared" si="238"/>
        <v>6102.6206704766973</v>
      </c>
      <c r="I2206" s="157">
        <f t="shared" si="239"/>
        <v>2059.9975585936927</v>
      </c>
      <c r="J2206" s="157">
        <f t="shared" si="240"/>
        <v>8162.61822907039</v>
      </c>
      <c r="K2206" s="157">
        <f t="shared" si="241"/>
        <v>0</v>
      </c>
      <c r="L2206" s="157">
        <f t="shared" si="242"/>
        <v>8162.61822907039</v>
      </c>
      <c r="M2206" s="167">
        <f t="shared" si="243"/>
        <v>1</v>
      </c>
      <c r="N2206" s="167">
        <f t="shared" si="244"/>
        <v>0</v>
      </c>
    </row>
    <row r="2207" spans="1:14" ht="15" customHeight="1" x14ac:dyDescent="0.2">
      <c r="A2207" s="152"/>
      <c r="B2207" s="152"/>
      <c r="C2207" s="152"/>
      <c r="D2207" s="152"/>
      <c r="E2207" s="153">
        <f>'2.40-a,b,c,d,e'!E2207</f>
        <v>39980.166666666664</v>
      </c>
      <c r="F2207" s="157">
        <f>'2.40-a,b,c,d,e'!F2207</f>
        <v>70.470001220703097</v>
      </c>
      <c r="G2207" s="157">
        <f>'2.40-a,b,c,d,e'!G2207</f>
        <v>-150.00152587890625</v>
      </c>
      <c r="H2207" s="157">
        <f t="shared" si="238"/>
        <v>8012.6167031914838</v>
      </c>
      <c r="I2207" s="157">
        <f t="shared" si="239"/>
        <v>0</v>
      </c>
      <c r="J2207" s="157">
        <f t="shared" si="240"/>
        <v>8012.6167031914838</v>
      </c>
      <c r="K2207" s="157">
        <f t="shared" si="241"/>
        <v>0</v>
      </c>
      <c r="L2207" s="157">
        <f t="shared" si="242"/>
        <v>8012.6167031914838</v>
      </c>
      <c r="M2207" s="167">
        <f t="shared" si="243"/>
        <v>0</v>
      </c>
      <c r="N2207" s="167">
        <f t="shared" si="244"/>
        <v>0</v>
      </c>
    </row>
    <row r="2208" spans="1:14" ht="15" customHeight="1" x14ac:dyDescent="0.2">
      <c r="A2208" s="152"/>
      <c r="B2208" s="152"/>
      <c r="C2208" s="152"/>
      <c r="D2208" s="152"/>
      <c r="E2208" s="153">
        <f>'2.40-a,b,c,d,e'!E2208</f>
        <v>39981.166666666664</v>
      </c>
      <c r="F2208" s="157">
        <f>'2.40-a,b,c,d,e'!F2208</f>
        <v>71.029998779296804</v>
      </c>
      <c r="G2208" s="157">
        <f>'2.40-a,b,c,d,e'!G2208</f>
        <v>559.99755859370737</v>
      </c>
      <c r="H2208" s="157">
        <f t="shared" si="238"/>
        <v>8572.614261785191</v>
      </c>
      <c r="I2208" s="157">
        <f t="shared" si="239"/>
        <v>0</v>
      </c>
      <c r="J2208" s="157">
        <f t="shared" si="240"/>
        <v>8572.614261785191</v>
      </c>
      <c r="K2208" s="157">
        <f t="shared" si="241"/>
        <v>409.996032714801</v>
      </c>
      <c r="L2208" s="157">
        <f t="shared" si="242"/>
        <v>8162.61822907039</v>
      </c>
      <c r="M2208" s="167">
        <f t="shared" si="243"/>
        <v>0</v>
      </c>
      <c r="N2208" s="167">
        <f t="shared" si="244"/>
        <v>0</v>
      </c>
    </row>
    <row r="2209" spans="1:14" ht="15" customHeight="1" x14ac:dyDescent="0.2">
      <c r="A2209" s="152"/>
      <c r="B2209" s="152"/>
      <c r="C2209" s="152"/>
      <c r="D2209" s="152"/>
      <c r="E2209" s="153">
        <f>'2.40-a,b,c,d,e'!E2209</f>
        <v>39982.166666666664</v>
      </c>
      <c r="F2209" s="157">
        <f>'2.40-a,b,c,d,e'!F2209</f>
        <v>71.370002746582003</v>
      </c>
      <c r="G2209" s="157">
        <f>'2.40-a,b,c,d,e'!G2209</f>
        <v>340.00396728519888</v>
      </c>
      <c r="H2209" s="157">
        <f t="shared" si="238"/>
        <v>8502.622196355589</v>
      </c>
      <c r="I2209" s="157">
        <f t="shared" si="239"/>
        <v>0</v>
      </c>
      <c r="J2209" s="157">
        <f t="shared" si="240"/>
        <v>8502.622196355589</v>
      </c>
      <c r="K2209" s="157">
        <f t="shared" si="241"/>
        <v>340.003967285199</v>
      </c>
      <c r="L2209" s="157">
        <f t="shared" si="242"/>
        <v>8162.61822907039</v>
      </c>
      <c r="M2209" s="167">
        <f t="shared" si="243"/>
        <v>0</v>
      </c>
      <c r="N2209" s="167">
        <f t="shared" si="244"/>
        <v>0</v>
      </c>
    </row>
    <row r="2210" spans="1:14" ht="15" customHeight="1" x14ac:dyDescent="0.2">
      <c r="A2210" s="152"/>
      <c r="B2210" s="152"/>
      <c r="C2210" s="152"/>
      <c r="D2210" s="152"/>
      <c r="E2210" s="153">
        <f>'2.40-a,b,c,d,e'!E2210</f>
        <v>39983.166666666664</v>
      </c>
      <c r="F2210" s="157">
        <f>'2.40-a,b,c,d,e'!F2210</f>
        <v>69.550003051757798</v>
      </c>
      <c r="G2210" s="157">
        <f>'2.40-a,b,c,d,e'!G2210</f>
        <v>-1819.9996948242047</v>
      </c>
      <c r="H2210" s="157">
        <f t="shared" si="238"/>
        <v>6342.6185342461849</v>
      </c>
      <c r="I2210" s="157">
        <f t="shared" si="239"/>
        <v>0</v>
      </c>
      <c r="J2210" s="157">
        <f t="shared" si="240"/>
        <v>6342.6185342461849</v>
      </c>
      <c r="K2210" s="157">
        <f t="shared" si="241"/>
        <v>0</v>
      </c>
      <c r="L2210" s="157">
        <f t="shared" si="242"/>
        <v>6342.6185342461849</v>
      </c>
      <c r="M2210" s="167">
        <f t="shared" si="243"/>
        <v>0</v>
      </c>
      <c r="N2210" s="167">
        <f t="shared" si="244"/>
        <v>0</v>
      </c>
    </row>
    <row r="2211" spans="1:14" ht="15" customHeight="1" x14ac:dyDescent="0.2">
      <c r="A2211" s="152"/>
      <c r="B2211" s="152"/>
      <c r="C2211" s="152"/>
      <c r="D2211" s="152"/>
      <c r="E2211" s="153">
        <f>'2.40-a,b,c,d,e'!E2211</f>
        <v>39986.166666666664</v>
      </c>
      <c r="F2211" s="157">
        <f>'2.40-a,b,c,d,e'!F2211</f>
        <v>66.930000305175696</v>
      </c>
      <c r="G2211" s="157">
        <f>'2.40-a,b,c,d,e'!G2211</f>
        <v>-2620.0027465821022</v>
      </c>
      <c r="H2211" s="157">
        <f t="shared" si="238"/>
        <v>3722.6157876640827</v>
      </c>
      <c r="I2211" s="157">
        <f t="shared" si="239"/>
        <v>4440.0024414063073</v>
      </c>
      <c r="J2211" s="157">
        <f t="shared" si="240"/>
        <v>8162.61822907039</v>
      </c>
      <c r="K2211" s="157">
        <f t="shared" si="241"/>
        <v>0</v>
      </c>
      <c r="L2211" s="157">
        <f t="shared" si="242"/>
        <v>8162.61822907039</v>
      </c>
      <c r="M2211" s="167">
        <f t="shared" si="243"/>
        <v>1</v>
      </c>
      <c r="N2211" s="167">
        <f t="shared" si="244"/>
        <v>0</v>
      </c>
    </row>
    <row r="2212" spans="1:14" ht="15" customHeight="1" x14ac:dyDescent="0.2">
      <c r="A2212" s="152"/>
      <c r="B2212" s="152"/>
      <c r="C2212" s="152"/>
      <c r="D2212" s="152"/>
      <c r="E2212" s="153">
        <f>'2.40-a,b,c,d,e'!E2212</f>
        <v>39987.166666666664</v>
      </c>
      <c r="F2212" s="157">
        <f>'2.40-a,b,c,d,e'!F2212</f>
        <v>69.239997863769503</v>
      </c>
      <c r="G2212" s="157">
        <f>'2.40-a,b,c,d,e'!G2212</f>
        <v>2309.9975585938068</v>
      </c>
      <c r="H2212" s="157">
        <f t="shared" si="238"/>
        <v>10472.615787664197</v>
      </c>
      <c r="I2212" s="157">
        <f t="shared" si="239"/>
        <v>0</v>
      </c>
      <c r="J2212" s="157">
        <f t="shared" si="240"/>
        <v>10472.615787664197</v>
      </c>
      <c r="K2212" s="157">
        <f t="shared" si="241"/>
        <v>2309.9975585938073</v>
      </c>
      <c r="L2212" s="157">
        <f t="shared" si="242"/>
        <v>8162.61822907039</v>
      </c>
      <c r="M2212" s="167">
        <f t="shared" si="243"/>
        <v>0</v>
      </c>
      <c r="N2212" s="167">
        <f t="shared" si="244"/>
        <v>0</v>
      </c>
    </row>
    <row r="2213" spans="1:14" ht="15" customHeight="1" x14ac:dyDescent="0.2">
      <c r="A2213" s="152"/>
      <c r="B2213" s="152"/>
      <c r="C2213" s="152"/>
      <c r="D2213" s="152"/>
      <c r="E2213" s="153">
        <f>'2.40-a,b,c,d,e'!E2213</f>
        <v>39988.166666666664</v>
      </c>
      <c r="F2213" s="157">
        <f>'2.40-a,b,c,d,e'!F2213</f>
        <v>68.669998168945298</v>
      </c>
      <c r="G2213" s="157">
        <f>'2.40-a,b,c,d,e'!G2213</f>
        <v>-569.99969482420454</v>
      </c>
      <c r="H2213" s="157">
        <f t="shared" si="238"/>
        <v>7592.6185342461858</v>
      </c>
      <c r="I2213" s="157">
        <f t="shared" si="239"/>
        <v>0</v>
      </c>
      <c r="J2213" s="157">
        <f t="shared" si="240"/>
        <v>7592.6185342461858</v>
      </c>
      <c r="K2213" s="157">
        <f t="shared" si="241"/>
        <v>0</v>
      </c>
      <c r="L2213" s="157">
        <f t="shared" si="242"/>
        <v>7592.6185342461858</v>
      </c>
      <c r="M2213" s="167">
        <f t="shared" si="243"/>
        <v>0</v>
      </c>
      <c r="N2213" s="167">
        <f t="shared" si="244"/>
        <v>0</v>
      </c>
    </row>
    <row r="2214" spans="1:14" ht="15" customHeight="1" x14ac:dyDescent="0.2">
      <c r="A2214" s="152"/>
      <c r="B2214" s="152"/>
      <c r="C2214" s="152"/>
      <c r="D2214" s="152"/>
      <c r="E2214" s="153">
        <f>'2.40-a,b,c,d,e'!E2214</f>
        <v>39989.166666666664</v>
      </c>
      <c r="F2214" s="157">
        <f>'2.40-a,b,c,d,e'!F2214</f>
        <v>70.230003356933594</v>
      </c>
      <c r="G2214" s="157">
        <f>'2.40-a,b,c,d,e'!G2214</f>
        <v>1560.0051879882953</v>
      </c>
      <c r="H2214" s="157">
        <f t="shared" si="238"/>
        <v>9152.6237222344807</v>
      </c>
      <c r="I2214" s="157">
        <f t="shared" si="239"/>
        <v>0</v>
      </c>
      <c r="J2214" s="157">
        <f t="shared" si="240"/>
        <v>9152.6237222344807</v>
      </c>
      <c r="K2214" s="157">
        <f t="shared" si="241"/>
        <v>990.00549316409069</v>
      </c>
      <c r="L2214" s="157">
        <f t="shared" si="242"/>
        <v>8162.61822907039</v>
      </c>
      <c r="M2214" s="167">
        <f t="shared" si="243"/>
        <v>0</v>
      </c>
      <c r="N2214" s="167">
        <f t="shared" si="244"/>
        <v>0</v>
      </c>
    </row>
    <row r="2215" spans="1:14" ht="15" customHeight="1" x14ac:dyDescent="0.2">
      <c r="A2215" s="152"/>
      <c r="B2215" s="152"/>
      <c r="C2215" s="152"/>
      <c r="D2215" s="152"/>
      <c r="E2215" s="153">
        <f>'2.40-a,b,c,d,e'!E2215</f>
        <v>39990.166666666664</v>
      </c>
      <c r="F2215" s="157">
        <f>'2.40-a,b,c,d,e'!F2215</f>
        <v>69.160003662109304</v>
      </c>
      <c r="G2215" s="157">
        <f>'2.40-a,b,c,d,e'!G2215</f>
        <v>-1069.9996948242897</v>
      </c>
      <c r="H2215" s="157">
        <f t="shared" si="238"/>
        <v>7092.6185342461004</v>
      </c>
      <c r="I2215" s="157">
        <f t="shared" si="239"/>
        <v>0</v>
      </c>
      <c r="J2215" s="157">
        <f t="shared" si="240"/>
        <v>7092.6185342461004</v>
      </c>
      <c r="K2215" s="157">
        <f t="shared" si="241"/>
        <v>0</v>
      </c>
      <c r="L2215" s="157">
        <f t="shared" si="242"/>
        <v>7092.6185342461004</v>
      </c>
      <c r="M2215" s="167">
        <f t="shared" si="243"/>
        <v>0</v>
      </c>
      <c r="N2215" s="167">
        <f t="shared" si="244"/>
        <v>0</v>
      </c>
    </row>
    <row r="2216" spans="1:14" ht="15" customHeight="1" x14ac:dyDescent="0.2">
      <c r="A2216" s="152"/>
      <c r="B2216" s="152"/>
      <c r="C2216" s="152"/>
      <c r="D2216" s="152"/>
      <c r="E2216" s="153">
        <f>'2.40-a,b,c,d,e'!E2216</f>
        <v>39993.166666666664</v>
      </c>
      <c r="F2216" s="157">
        <f>'2.40-a,b,c,d,e'!F2216</f>
        <v>71.489997863769503</v>
      </c>
      <c r="G2216" s="157">
        <f>'2.40-a,b,c,d,e'!G2216</f>
        <v>2329.994201660199</v>
      </c>
      <c r="H2216" s="157">
        <f t="shared" si="238"/>
        <v>9422.6127359062993</v>
      </c>
      <c r="I2216" s="157">
        <f t="shared" si="239"/>
        <v>0</v>
      </c>
      <c r="J2216" s="157">
        <f t="shared" si="240"/>
        <v>9422.6127359062993</v>
      </c>
      <c r="K2216" s="157">
        <f t="shared" si="241"/>
        <v>1259.9945068359093</v>
      </c>
      <c r="L2216" s="157">
        <f t="shared" si="242"/>
        <v>8162.61822907039</v>
      </c>
      <c r="M2216" s="167">
        <f t="shared" si="243"/>
        <v>0</v>
      </c>
      <c r="N2216" s="167">
        <f t="shared" si="244"/>
        <v>0</v>
      </c>
    </row>
    <row r="2217" spans="1:14" ht="15" customHeight="1" x14ac:dyDescent="0.2">
      <c r="A2217" s="152"/>
      <c r="B2217" s="152"/>
      <c r="C2217" s="152"/>
      <c r="D2217" s="152"/>
      <c r="E2217" s="153">
        <f>'2.40-a,b,c,d,e'!E2217</f>
        <v>39994.166666666664</v>
      </c>
      <c r="F2217" s="157">
        <f>'2.40-a,b,c,d,e'!F2217</f>
        <v>69.889999389648395</v>
      </c>
      <c r="G2217" s="157">
        <f>'2.40-a,b,c,d,e'!G2217</f>
        <v>-1599.9984741211078</v>
      </c>
      <c r="H2217" s="157">
        <f t="shared" si="238"/>
        <v>6562.6197549492827</v>
      </c>
      <c r="I2217" s="157">
        <f t="shared" si="239"/>
        <v>0</v>
      </c>
      <c r="J2217" s="157">
        <f t="shared" si="240"/>
        <v>6562.6197549492827</v>
      </c>
      <c r="K2217" s="157">
        <f t="shared" si="241"/>
        <v>0</v>
      </c>
      <c r="L2217" s="157">
        <f t="shared" si="242"/>
        <v>6562.6197549492827</v>
      </c>
      <c r="M2217" s="167">
        <f t="shared" si="243"/>
        <v>0</v>
      </c>
      <c r="N2217" s="167">
        <f t="shared" si="244"/>
        <v>0</v>
      </c>
    </row>
    <row r="2218" spans="1:14" ht="15" customHeight="1" x14ac:dyDescent="0.2">
      <c r="A2218" s="152"/>
      <c r="B2218" s="152"/>
      <c r="C2218" s="152"/>
      <c r="D2218" s="152"/>
      <c r="E2218" s="153">
        <f>'2.40-a,b,c,d,e'!E2218</f>
        <v>39995.166666666664</v>
      </c>
      <c r="F2218" s="157">
        <f>'2.40-a,b,c,d,e'!F2218</f>
        <v>69.309997558593693</v>
      </c>
      <c r="G2218" s="157">
        <f>'2.40-a,b,c,d,e'!G2218</f>
        <v>-580.00183105470171</v>
      </c>
      <c r="H2218" s="157">
        <f t="shared" si="238"/>
        <v>5982.6179238945806</v>
      </c>
      <c r="I2218" s="157">
        <f t="shared" si="239"/>
        <v>2180.0003051758094</v>
      </c>
      <c r="J2218" s="157">
        <f t="shared" si="240"/>
        <v>8162.61822907039</v>
      </c>
      <c r="K2218" s="157">
        <f t="shared" si="241"/>
        <v>0</v>
      </c>
      <c r="L2218" s="157">
        <f t="shared" si="242"/>
        <v>8162.61822907039</v>
      </c>
      <c r="M2218" s="167">
        <f t="shared" si="243"/>
        <v>1</v>
      </c>
      <c r="N2218" s="167">
        <f t="shared" si="244"/>
        <v>0</v>
      </c>
    </row>
    <row r="2219" spans="1:14" ht="15" customHeight="1" x14ac:dyDescent="0.2">
      <c r="A2219" s="152"/>
      <c r="B2219" s="152"/>
      <c r="C2219" s="152"/>
      <c r="D2219" s="152"/>
      <c r="E2219" s="153">
        <f>'2.40-a,b,c,d,e'!E2219</f>
        <v>39996.166666666664</v>
      </c>
      <c r="F2219" s="157">
        <f>'2.40-a,b,c,d,e'!F2219</f>
        <v>66.730003356933594</v>
      </c>
      <c r="G2219" s="157">
        <f>'2.40-a,b,c,d,e'!G2219</f>
        <v>-2579.9942016600994</v>
      </c>
      <c r="H2219" s="157">
        <f t="shared" si="238"/>
        <v>5582.6240274102911</v>
      </c>
      <c r="I2219" s="157">
        <f t="shared" si="239"/>
        <v>2579.994201660099</v>
      </c>
      <c r="J2219" s="157">
        <f t="shared" si="240"/>
        <v>8162.61822907039</v>
      </c>
      <c r="K2219" s="157">
        <f t="shared" si="241"/>
        <v>0</v>
      </c>
      <c r="L2219" s="157">
        <f t="shared" si="242"/>
        <v>8162.61822907039</v>
      </c>
      <c r="M2219" s="167">
        <f t="shared" si="243"/>
        <v>1</v>
      </c>
      <c r="N2219" s="167">
        <f t="shared" si="244"/>
        <v>0</v>
      </c>
    </row>
    <row r="2220" spans="1:14" ht="15" customHeight="1" x14ac:dyDescent="0.2">
      <c r="A2220" s="152"/>
      <c r="B2220" s="152"/>
      <c r="C2220" s="152"/>
      <c r="D2220" s="152"/>
      <c r="E2220" s="153">
        <f>'2.40-a,b,c,d,e'!E2220</f>
        <v>40000.166666666664</v>
      </c>
      <c r="F2220" s="157">
        <f>'2.40-a,b,c,d,e'!F2220</f>
        <v>64.050003051757798</v>
      </c>
      <c r="G2220" s="157">
        <f>'2.40-a,b,c,d,e'!G2220</f>
        <v>-2680.0003051757953</v>
      </c>
      <c r="H2220" s="157">
        <f t="shared" si="238"/>
        <v>5482.6179238945952</v>
      </c>
      <c r="I2220" s="157">
        <f t="shared" si="239"/>
        <v>2680.0003051757949</v>
      </c>
      <c r="J2220" s="157">
        <f t="shared" si="240"/>
        <v>8162.61822907039</v>
      </c>
      <c r="K2220" s="157">
        <f t="shared" si="241"/>
        <v>0</v>
      </c>
      <c r="L2220" s="157">
        <f t="shared" si="242"/>
        <v>8162.61822907039</v>
      </c>
      <c r="M2220" s="167">
        <f t="shared" si="243"/>
        <v>1</v>
      </c>
      <c r="N2220" s="167">
        <f t="shared" si="244"/>
        <v>0</v>
      </c>
    </row>
    <row r="2221" spans="1:14" ht="15" customHeight="1" x14ac:dyDescent="0.2">
      <c r="A2221" s="152"/>
      <c r="B2221" s="152"/>
      <c r="C2221" s="152"/>
      <c r="D2221" s="152"/>
      <c r="E2221" s="153">
        <f>'2.40-a,b,c,d,e'!E2221</f>
        <v>40001.166666666664</v>
      </c>
      <c r="F2221" s="157">
        <f>'2.40-a,b,c,d,e'!F2221</f>
        <v>62.930000305175703</v>
      </c>
      <c r="G2221" s="157">
        <f>'2.40-a,b,c,d,e'!G2221</f>
        <v>-1120.0027465820951</v>
      </c>
      <c r="H2221" s="157">
        <f t="shared" si="238"/>
        <v>7042.6154824882951</v>
      </c>
      <c r="I2221" s="157">
        <f t="shared" si="239"/>
        <v>0</v>
      </c>
      <c r="J2221" s="157">
        <f t="shared" si="240"/>
        <v>7042.6154824882951</v>
      </c>
      <c r="K2221" s="157">
        <f t="shared" si="241"/>
        <v>0</v>
      </c>
      <c r="L2221" s="157">
        <f t="shared" si="242"/>
        <v>7042.6154824882951</v>
      </c>
      <c r="M2221" s="167">
        <f t="shared" si="243"/>
        <v>0</v>
      </c>
      <c r="N2221" s="167">
        <f t="shared" si="244"/>
        <v>0</v>
      </c>
    </row>
    <row r="2222" spans="1:14" ht="15" customHeight="1" x14ac:dyDescent="0.2">
      <c r="A2222" s="152"/>
      <c r="B2222" s="152"/>
      <c r="C2222" s="152"/>
      <c r="D2222" s="152"/>
      <c r="E2222" s="153">
        <f>'2.40-a,b,c,d,e'!E2222</f>
        <v>40002.166666666664</v>
      </c>
      <c r="F2222" s="157">
        <f>'2.40-a,b,c,d,e'!F2222</f>
        <v>60.139999389648402</v>
      </c>
      <c r="G2222" s="157">
        <f>'2.40-a,b,c,d,e'!G2222</f>
        <v>-2790.000915527301</v>
      </c>
      <c r="H2222" s="157">
        <f t="shared" si="238"/>
        <v>4252.6145669609941</v>
      </c>
      <c r="I2222" s="157">
        <f t="shared" si="239"/>
        <v>3910.0036621093959</v>
      </c>
      <c r="J2222" s="157">
        <f t="shared" si="240"/>
        <v>8162.61822907039</v>
      </c>
      <c r="K2222" s="157">
        <f t="shared" si="241"/>
        <v>0</v>
      </c>
      <c r="L2222" s="157">
        <f t="shared" si="242"/>
        <v>8162.61822907039</v>
      </c>
      <c r="M2222" s="167">
        <f t="shared" si="243"/>
        <v>1</v>
      </c>
      <c r="N2222" s="167">
        <f t="shared" si="244"/>
        <v>0</v>
      </c>
    </row>
    <row r="2223" spans="1:14" ht="15" customHeight="1" x14ac:dyDescent="0.2">
      <c r="A2223" s="152"/>
      <c r="B2223" s="152"/>
      <c r="C2223" s="152"/>
      <c r="D2223" s="152"/>
      <c r="E2223" s="153">
        <f>'2.40-a,b,c,d,e'!E2223</f>
        <v>40003.166666666664</v>
      </c>
      <c r="F2223" s="157">
        <f>'2.40-a,b,c,d,e'!F2223</f>
        <v>60.409999847412102</v>
      </c>
      <c r="G2223" s="157">
        <f>'2.40-a,b,c,d,e'!G2223</f>
        <v>270.0004577637003</v>
      </c>
      <c r="H2223" s="157">
        <f t="shared" si="238"/>
        <v>8432.6186868340901</v>
      </c>
      <c r="I2223" s="157">
        <f t="shared" si="239"/>
        <v>0</v>
      </c>
      <c r="J2223" s="157">
        <f t="shared" si="240"/>
        <v>8432.6186868340901</v>
      </c>
      <c r="K2223" s="157">
        <f t="shared" si="241"/>
        <v>270.00045776370007</v>
      </c>
      <c r="L2223" s="157">
        <f t="shared" si="242"/>
        <v>8162.61822907039</v>
      </c>
      <c r="M2223" s="167">
        <f t="shared" si="243"/>
        <v>0</v>
      </c>
      <c r="N2223" s="167">
        <f t="shared" si="244"/>
        <v>0</v>
      </c>
    </row>
    <row r="2224" spans="1:14" ht="15" customHeight="1" x14ac:dyDescent="0.2">
      <c r="A2224" s="152"/>
      <c r="B2224" s="152"/>
      <c r="C2224" s="152"/>
      <c r="D2224" s="152"/>
      <c r="E2224" s="153">
        <f>'2.40-a,b,c,d,e'!E2224</f>
        <v>40004.166666666664</v>
      </c>
      <c r="F2224" s="157">
        <f>'2.40-a,b,c,d,e'!F2224</f>
        <v>59.889999389648402</v>
      </c>
      <c r="G2224" s="157">
        <f>'2.40-a,b,c,d,e'!G2224</f>
        <v>-520.0004577637003</v>
      </c>
      <c r="H2224" s="157">
        <f t="shared" si="238"/>
        <v>7642.61777130669</v>
      </c>
      <c r="I2224" s="157">
        <f t="shared" si="239"/>
        <v>0</v>
      </c>
      <c r="J2224" s="157">
        <f t="shared" si="240"/>
        <v>7642.61777130669</v>
      </c>
      <c r="K2224" s="157">
        <f t="shared" si="241"/>
        <v>0</v>
      </c>
      <c r="L2224" s="157">
        <f t="shared" si="242"/>
        <v>7642.61777130669</v>
      </c>
      <c r="M2224" s="167">
        <f t="shared" si="243"/>
        <v>0</v>
      </c>
      <c r="N2224" s="167">
        <f t="shared" si="244"/>
        <v>0</v>
      </c>
    </row>
    <row r="2225" spans="1:14" ht="15" customHeight="1" x14ac:dyDescent="0.2">
      <c r="A2225" s="152"/>
      <c r="B2225" s="152"/>
      <c r="C2225" s="152"/>
      <c r="D2225" s="152"/>
      <c r="E2225" s="153">
        <f>'2.40-a,b,c,d,e'!E2225</f>
        <v>40007.166666666664</v>
      </c>
      <c r="F2225" s="157">
        <f>'2.40-a,b,c,d,e'!F2225</f>
        <v>59.689998626708899</v>
      </c>
      <c r="G2225" s="157">
        <f>'2.40-a,b,c,d,e'!G2225</f>
        <v>-200.00076293950286</v>
      </c>
      <c r="H2225" s="157">
        <f t="shared" si="238"/>
        <v>7442.6170083671868</v>
      </c>
      <c r="I2225" s="157">
        <f t="shared" si="239"/>
        <v>0</v>
      </c>
      <c r="J2225" s="157">
        <f t="shared" si="240"/>
        <v>7442.6170083671868</v>
      </c>
      <c r="K2225" s="157">
        <f t="shared" si="241"/>
        <v>0</v>
      </c>
      <c r="L2225" s="157">
        <f t="shared" si="242"/>
        <v>7442.6170083671868</v>
      </c>
      <c r="M2225" s="167">
        <f t="shared" si="243"/>
        <v>0</v>
      </c>
      <c r="N2225" s="167">
        <f t="shared" si="244"/>
        <v>0</v>
      </c>
    </row>
    <row r="2226" spans="1:14" ht="15" customHeight="1" x14ac:dyDescent="0.2">
      <c r="A2226" s="152"/>
      <c r="B2226" s="152"/>
      <c r="C2226" s="152"/>
      <c r="D2226" s="152"/>
      <c r="E2226" s="153">
        <f>'2.40-a,b,c,d,e'!E2226</f>
        <v>40008.166666666664</v>
      </c>
      <c r="F2226" s="157">
        <f>'2.40-a,b,c,d,e'!F2226</f>
        <v>59.520000457763601</v>
      </c>
      <c r="G2226" s="157">
        <f>'2.40-a,b,c,d,e'!G2226</f>
        <v>-169.99816894529829</v>
      </c>
      <c r="H2226" s="157">
        <f t="shared" si="238"/>
        <v>7272.6188394218889</v>
      </c>
      <c r="I2226" s="157">
        <f t="shared" si="239"/>
        <v>0</v>
      </c>
      <c r="J2226" s="157">
        <f t="shared" si="240"/>
        <v>7272.6188394218889</v>
      </c>
      <c r="K2226" s="157">
        <f t="shared" si="241"/>
        <v>0</v>
      </c>
      <c r="L2226" s="157">
        <f t="shared" si="242"/>
        <v>7272.6188394218889</v>
      </c>
      <c r="M2226" s="167">
        <f t="shared" si="243"/>
        <v>0</v>
      </c>
      <c r="N2226" s="167">
        <f t="shared" si="244"/>
        <v>0</v>
      </c>
    </row>
    <row r="2227" spans="1:14" ht="15" customHeight="1" x14ac:dyDescent="0.2">
      <c r="A2227" s="152"/>
      <c r="B2227" s="152"/>
      <c r="C2227" s="152"/>
      <c r="D2227" s="152"/>
      <c r="E2227" s="153">
        <f>'2.40-a,b,c,d,e'!E2227</f>
        <v>40009.166666666664</v>
      </c>
      <c r="F2227" s="157">
        <f>'2.40-a,b,c,d,e'!F2227</f>
        <v>61.540000915527301</v>
      </c>
      <c r="G2227" s="157">
        <f>'2.40-a,b,c,d,e'!G2227</f>
        <v>2020.0004577637003</v>
      </c>
      <c r="H2227" s="157">
        <f t="shared" si="238"/>
        <v>9292.6192971855889</v>
      </c>
      <c r="I2227" s="157">
        <f t="shared" si="239"/>
        <v>0</v>
      </c>
      <c r="J2227" s="157">
        <f t="shared" si="240"/>
        <v>9292.6192971855889</v>
      </c>
      <c r="K2227" s="157">
        <f t="shared" si="241"/>
        <v>1130.0010681151989</v>
      </c>
      <c r="L2227" s="157">
        <f t="shared" si="242"/>
        <v>8162.61822907039</v>
      </c>
      <c r="M2227" s="167">
        <f t="shared" si="243"/>
        <v>0</v>
      </c>
      <c r="N2227" s="167">
        <f t="shared" si="244"/>
        <v>0</v>
      </c>
    </row>
    <row r="2228" spans="1:14" ht="15" customHeight="1" x14ac:dyDescent="0.2">
      <c r="A2228" s="152"/>
      <c r="B2228" s="152"/>
      <c r="C2228" s="152"/>
      <c r="D2228" s="152"/>
      <c r="E2228" s="153">
        <f>'2.40-a,b,c,d,e'!E2228</f>
        <v>40010.166666666664</v>
      </c>
      <c r="F2228" s="157">
        <f>'2.40-a,b,c,d,e'!F2228</f>
        <v>62.020000457763601</v>
      </c>
      <c r="G2228" s="157">
        <f>'2.40-a,b,c,d,e'!G2228</f>
        <v>479.9995422362997</v>
      </c>
      <c r="H2228" s="157">
        <f t="shared" si="238"/>
        <v>8642.61777130669</v>
      </c>
      <c r="I2228" s="157">
        <f t="shared" si="239"/>
        <v>0</v>
      </c>
      <c r="J2228" s="157">
        <f t="shared" si="240"/>
        <v>8642.61777130669</v>
      </c>
      <c r="K2228" s="157">
        <f t="shared" si="241"/>
        <v>479.99954223629993</v>
      </c>
      <c r="L2228" s="157">
        <f t="shared" si="242"/>
        <v>8162.61822907039</v>
      </c>
      <c r="M2228" s="167">
        <f t="shared" si="243"/>
        <v>0</v>
      </c>
      <c r="N2228" s="167">
        <f t="shared" si="244"/>
        <v>0</v>
      </c>
    </row>
    <row r="2229" spans="1:14" ht="15" customHeight="1" x14ac:dyDescent="0.2">
      <c r="A2229" s="152"/>
      <c r="B2229" s="152"/>
      <c r="C2229" s="152"/>
      <c r="D2229" s="152"/>
      <c r="E2229" s="153">
        <f>'2.40-a,b,c,d,e'!E2229</f>
        <v>40011.166666666664</v>
      </c>
      <c r="F2229" s="157">
        <f>'2.40-a,b,c,d,e'!F2229</f>
        <v>63.560001373291001</v>
      </c>
      <c r="G2229" s="157">
        <f>'2.40-a,b,c,d,e'!G2229</f>
        <v>1540.0009155274006</v>
      </c>
      <c r="H2229" s="157">
        <f t="shared" si="238"/>
        <v>9702.6191445977911</v>
      </c>
      <c r="I2229" s="157">
        <f t="shared" si="239"/>
        <v>0</v>
      </c>
      <c r="J2229" s="157">
        <f t="shared" si="240"/>
        <v>9702.6191445977911</v>
      </c>
      <c r="K2229" s="157">
        <f t="shared" si="241"/>
        <v>1540.000915527401</v>
      </c>
      <c r="L2229" s="157">
        <f t="shared" si="242"/>
        <v>8162.61822907039</v>
      </c>
      <c r="M2229" s="167">
        <f t="shared" si="243"/>
        <v>0</v>
      </c>
      <c r="N2229" s="167">
        <f t="shared" si="244"/>
        <v>0</v>
      </c>
    </row>
    <row r="2230" spans="1:14" ht="15" customHeight="1" x14ac:dyDescent="0.2">
      <c r="A2230" s="152"/>
      <c r="B2230" s="152"/>
      <c r="C2230" s="152"/>
      <c r="D2230" s="152"/>
      <c r="E2230" s="153">
        <f>'2.40-a,b,c,d,e'!E2230</f>
        <v>40014.166666666664</v>
      </c>
      <c r="F2230" s="157">
        <f>'2.40-a,b,c,d,e'!F2230</f>
        <v>63.9799995422363</v>
      </c>
      <c r="G2230" s="157">
        <f>'2.40-a,b,c,d,e'!G2230</f>
        <v>419.99816894529829</v>
      </c>
      <c r="H2230" s="157">
        <f t="shared" si="238"/>
        <v>8582.6163980156889</v>
      </c>
      <c r="I2230" s="157">
        <f t="shared" si="239"/>
        <v>0</v>
      </c>
      <c r="J2230" s="157">
        <f t="shared" si="240"/>
        <v>8582.6163980156889</v>
      </c>
      <c r="K2230" s="157">
        <f t="shared" si="241"/>
        <v>419.99816894529886</v>
      </c>
      <c r="L2230" s="157">
        <f t="shared" si="242"/>
        <v>8162.61822907039</v>
      </c>
      <c r="M2230" s="167">
        <f t="shared" si="243"/>
        <v>0</v>
      </c>
      <c r="N2230" s="167">
        <f t="shared" si="244"/>
        <v>0</v>
      </c>
    </row>
    <row r="2231" spans="1:14" ht="15" customHeight="1" x14ac:dyDescent="0.2">
      <c r="A2231" s="152"/>
      <c r="B2231" s="152"/>
      <c r="C2231" s="152"/>
      <c r="D2231" s="152"/>
      <c r="E2231" s="153">
        <f>'2.40-a,b,c,d,e'!E2231</f>
        <v>40015.166666666664</v>
      </c>
      <c r="F2231" s="157">
        <f>'2.40-a,b,c,d,e'!F2231</f>
        <v>64.720001220703097</v>
      </c>
      <c r="G2231" s="157">
        <f>'2.40-a,b,c,d,e'!G2231</f>
        <v>740.00167846679688</v>
      </c>
      <c r="H2231" s="157">
        <f t="shared" si="238"/>
        <v>8902.6199075371878</v>
      </c>
      <c r="I2231" s="157">
        <f t="shared" si="239"/>
        <v>0</v>
      </c>
      <c r="J2231" s="157">
        <f t="shared" si="240"/>
        <v>8902.6199075371878</v>
      </c>
      <c r="K2231" s="157">
        <f t="shared" si="241"/>
        <v>740.00167846679778</v>
      </c>
      <c r="L2231" s="157">
        <f t="shared" si="242"/>
        <v>8162.61822907039</v>
      </c>
      <c r="M2231" s="167">
        <f t="shared" si="243"/>
        <v>0</v>
      </c>
      <c r="N2231" s="167">
        <f t="shared" si="244"/>
        <v>0</v>
      </c>
    </row>
    <row r="2232" spans="1:14" ht="15" customHeight="1" x14ac:dyDescent="0.2">
      <c r="A2232" s="152"/>
      <c r="B2232" s="152"/>
      <c r="C2232" s="152"/>
      <c r="D2232" s="152"/>
      <c r="E2232" s="153">
        <f>'2.40-a,b,c,d,e'!E2232</f>
        <v>40016.166666666664</v>
      </c>
      <c r="F2232" s="157">
        <f>'2.40-a,b,c,d,e'!F2232</f>
        <v>65.400001525878906</v>
      </c>
      <c r="G2232" s="157">
        <f>'2.40-a,b,c,d,e'!G2232</f>
        <v>680.00030517580967</v>
      </c>
      <c r="H2232" s="157">
        <f t="shared" si="238"/>
        <v>8842.6185342461995</v>
      </c>
      <c r="I2232" s="157">
        <f t="shared" si="239"/>
        <v>0</v>
      </c>
      <c r="J2232" s="157">
        <f t="shared" si="240"/>
        <v>8842.6185342461995</v>
      </c>
      <c r="K2232" s="157">
        <f t="shared" si="241"/>
        <v>680.00030517580944</v>
      </c>
      <c r="L2232" s="157">
        <f t="shared" si="242"/>
        <v>8162.61822907039</v>
      </c>
      <c r="M2232" s="167">
        <f t="shared" si="243"/>
        <v>0</v>
      </c>
      <c r="N2232" s="167">
        <f t="shared" si="244"/>
        <v>0</v>
      </c>
    </row>
    <row r="2233" spans="1:14" ht="15" customHeight="1" x14ac:dyDescent="0.2">
      <c r="A2233" s="152"/>
      <c r="B2233" s="152"/>
      <c r="C2233" s="152"/>
      <c r="D2233" s="152"/>
      <c r="E2233" s="153">
        <f>'2.40-a,b,c,d,e'!E2233</f>
        <v>40017.166666666664</v>
      </c>
      <c r="F2233" s="157">
        <f>'2.40-a,b,c,d,e'!F2233</f>
        <v>67.160003662109304</v>
      </c>
      <c r="G2233" s="157">
        <f>'2.40-a,b,c,d,e'!G2233</f>
        <v>1760.0021362303978</v>
      </c>
      <c r="H2233" s="157">
        <f t="shared" si="238"/>
        <v>9922.6203653007869</v>
      </c>
      <c r="I2233" s="157">
        <f t="shared" si="239"/>
        <v>0</v>
      </c>
      <c r="J2233" s="157">
        <f t="shared" si="240"/>
        <v>9922.6203653007869</v>
      </c>
      <c r="K2233" s="157">
        <f t="shared" si="241"/>
        <v>1760.0021362303969</v>
      </c>
      <c r="L2233" s="157">
        <f t="shared" si="242"/>
        <v>8162.61822907039</v>
      </c>
      <c r="M2233" s="167">
        <f t="shared" si="243"/>
        <v>0</v>
      </c>
      <c r="N2233" s="167">
        <f t="shared" si="244"/>
        <v>0</v>
      </c>
    </row>
    <row r="2234" spans="1:14" ht="15" customHeight="1" x14ac:dyDescent="0.2">
      <c r="A2234" s="152"/>
      <c r="B2234" s="152"/>
      <c r="C2234" s="152"/>
      <c r="D2234" s="152"/>
      <c r="E2234" s="153">
        <f>'2.40-a,b,c,d,e'!E2234</f>
        <v>40018.166666666664</v>
      </c>
      <c r="F2234" s="157">
        <f>'2.40-a,b,c,d,e'!F2234</f>
        <v>68.050003051757798</v>
      </c>
      <c r="G2234" s="157">
        <f>'2.40-a,b,c,d,e'!G2234</f>
        <v>889.99938964849434</v>
      </c>
      <c r="H2234" s="157">
        <f t="shared" si="238"/>
        <v>9052.6176187188848</v>
      </c>
      <c r="I2234" s="157">
        <f t="shared" si="239"/>
        <v>0</v>
      </c>
      <c r="J2234" s="157">
        <f t="shared" si="240"/>
        <v>9052.6176187188848</v>
      </c>
      <c r="K2234" s="157">
        <f t="shared" si="241"/>
        <v>889.9993896484948</v>
      </c>
      <c r="L2234" s="157">
        <f t="shared" si="242"/>
        <v>8162.61822907039</v>
      </c>
      <c r="M2234" s="167">
        <f t="shared" si="243"/>
        <v>0</v>
      </c>
      <c r="N2234" s="167">
        <f t="shared" si="244"/>
        <v>0</v>
      </c>
    </row>
    <row r="2235" spans="1:14" ht="15" customHeight="1" x14ac:dyDescent="0.2">
      <c r="A2235" s="152"/>
      <c r="B2235" s="152"/>
      <c r="C2235" s="152"/>
      <c r="D2235" s="152"/>
      <c r="E2235" s="153">
        <f>'2.40-a,b,c,d,e'!E2235</f>
        <v>40021.166666666664</v>
      </c>
      <c r="F2235" s="157">
        <f>'2.40-a,b,c,d,e'!F2235</f>
        <v>68.379997253417898</v>
      </c>
      <c r="G2235" s="157">
        <f>'2.40-a,b,c,d,e'!G2235</f>
        <v>329.99420166009941</v>
      </c>
      <c r="H2235" s="157">
        <f t="shared" si="238"/>
        <v>8492.612430730489</v>
      </c>
      <c r="I2235" s="157">
        <f t="shared" si="239"/>
        <v>0</v>
      </c>
      <c r="J2235" s="157">
        <f t="shared" si="240"/>
        <v>8492.612430730489</v>
      </c>
      <c r="K2235" s="157">
        <f t="shared" si="241"/>
        <v>329.99420166009895</v>
      </c>
      <c r="L2235" s="157">
        <f t="shared" si="242"/>
        <v>8162.61822907039</v>
      </c>
      <c r="M2235" s="167">
        <f t="shared" si="243"/>
        <v>0</v>
      </c>
      <c r="N2235" s="167">
        <f t="shared" si="244"/>
        <v>0</v>
      </c>
    </row>
    <row r="2236" spans="1:14" ht="15" customHeight="1" x14ac:dyDescent="0.2">
      <c r="A2236" s="152"/>
      <c r="B2236" s="152"/>
      <c r="C2236" s="152"/>
      <c r="D2236" s="152"/>
      <c r="E2236" s="153">
        <f>'2.40-a,b,c,d,e'!E2236</f>
        <v>40022.166666666664</v>
      </c>
      <c r="F2236" s="157">
        <f>'2.40-a,b,c,d,e'!F2236</f>
        <v>67.230003356933594</v>
      </c>
      <c r="G2236" s="157">
        <f>'2.40-a,b,c,d,e'!G2236</f>
        <v>-1149.9938964843041</v>
      </c>
      <c r="H2236" s="157">
        <f t="shared" si="238"/>
        <v>7012.624332586086</v>
      </c>
      <c r="I2236" s="157">
        <f t="shared" si="239"/>
        <v>0</v>
      </c>
      <c r="J2236" s="157">
        <f t="shared" si="240"/>
        <v>7012.624332586086</v>
      </c>
      <c r="K2236" s="157">
        <f t="shared" si="241"/>
        <v>0</v>
      </c>
      <c r="L2236" s="157">
        <f t="shared" si="242"/>
        <v>7012.624332586086</v>
      </c>
      <c r="M2236" s="167">
        <f t="shared" si="243"/>
        <v>0</v>
      </c>
      <c r="N2236" s="167">
        <f t="shared" si="244"/>
        <v>0</v>
      </c>
    </row>
    <row r="2237" spans="1:14" ht="15" customHeight="1" x14ac:dyDescent="0.2">
      <c r="A2237" s="152"/>
      <c r="B2237" s="152"/>
      <c r="C2237" s="152"/>
      <c r="D2237" s="152"/>
      <c r="E2237" s="153">
        <f>'2.40-a,b,c,d,e'!E2237</f>
        <v>40023.166666666664</v>
      </c>
      <c r="F2237" s="157">
        <f>'2.40-a,b,c,d,e'!F2237</f>
        <v>63.349998474121001</v>
      </c>
      <c r="G2237" s="157">
        <f>'2.40-a,b,c,d,e'!G2237</f>
        <v>-3880.0048828125923</v>
      </c>
      <c r="H2237" s="157">
        <f t="shared" si="238"/>
        <v>3132.6194497734937</v>
      </c>
      <c r="I2237" s="157">
        <f t="shared" si="239"/>
        <v>5029.9987792968968</v>
      </c>
      <c r="J2237" s="157">
        <f t="shared" si="240"/>
        <v>8162.618229070391</v>
      </c>
      <c r="K2237" s="157">
        <f t="shared" si="241"/>
        <v>9.0949470177292824E-13</v>
      </c>
      <c r="L2237" s="157">
        <f t="shared" si="242"/>
        <v>8162.61822907039</v>
      </c>
      <c r="M2237" s="167">
        <f t="shared" si="243"/>
        <v>1</v>
      </c>
      <c r="N2237" s="167">
        <f t="shared" si="244"/>
        <v>0</v>
      </c>
    </row>
    <row r="2238" spans="1:14" ht="15" customHeight="1" x14ac:dyDescent="0.2">
      <c r="A2238" s="152"/>
      <c r="B2238" s="152"/>
      <c r="C2238" s="152"/>
      <c r="D2238" s="152"/>
      <c r="E2238" s="153">
        <f>'2.40-a,b,c,d,e'!E2238</f>
        <v>40024.166666666664</v>
      </c>
      <c r="F2238" s="157">
        <f>'2.40-a,b,c,d,e'!F2238</f>
        <v>66.940002441406193</v>
      </c>
      <c r="G2238" s="157">
        <f>'2.40-a,b,c,d,e'!G2238</f>
        <v>3590.0039672851917</v>
      </c>
      <c r="H2238" s="157">
        <f t="shared" si="238"/>
        <v>11752.622196355582</v>
      </c>
      <c r="I2238" s="157">
        <f t="shared" si="239"/>
        <v>0</v>
      </c>
      <c r="J2238" s="157">
        <f t="shared" si="240"/>
        <v>11752.622196355582</v>
      </c>
      <c r="K2238" s="157">
        <f t="shared" si="241"/>
        <v>3590.0039672851917</v>
      </c>
      <c r="L2238" s="157">
        <f t="shared" si="242"/>
        <v>8162.61822907039</v>
      </c>
      <c r="M2238" s="167">
        <f t="shared" si="243"/>
        <v>0</v>
      </c>
      <c r="N2238" s="167">
        <f t="shared" si="244"/>
        <v>0</v>
      </c>
    </row>
    <row r="2239" spans="1:14" ht="15" customHeight="1" x14ac:dyDescent="0.2">
      <c r="A2239" s="152"/>
      <c r="B2239" s="152"/>
      <c r="C2239" s="152"/>
      <c r="D2239" s="152"/>
      <c r="E2239" s="153">
        <f>'2.40-a,b,c,d,e'!E2239</f>
        <v>40025.166666666664</v>
      </c>
      <c r="F2239" s="157">
        <f>'2.40-a,b,c,d,e'!F2239</f>
        <v>69.449996948242102</v>
      </c>
      <c r="G2239" s="157">
        <f>'2.40-a,b,c,d,e'!G2239</f>
        <v>2509.9945068359093</v>
      </c>
      <c r="H2239" s="157">
        <f t="shared" si="238"/>
        <v>10672.612735906299</v>
      </c>
      <c r="I2239" s="157">
        <f t="shared" si="239"/>
        <v>0</v>
      </c>
      <c r="J2239" s="157">
        <f t="shared" si="240"/>
        <v>10672.612735906299</v>
      </c>
      <c r="K2239" s="157">
        <f t="shared" si="241"/>
        <v>2509.9945068359093</v>
      </c>
      <c r="L2239" s="157">
        <f t="shared" si="242"/>
        <v>8162.61822907039</v>
      </c>
      <c r="M2239" s="167">
        <f t="shared" si="243"/>
        <v>0</v>
      </c>
      <c r="N2239" s="167">
        <f t="shared" si="244"/>
        <v>0</v>
      </c>
    </row>
    <row r="2240" spans="1:14" ht="15" customHeight="1" x14ac:dyDescent="0.2">
      <c r="A2240" s="152"/>
      <c r="B2240" s="152"/>
      <c r="C2240" s="152"/>
      <c r="D2240" s="152"/>
      <c r="E2240" s="153">
        <f>'2.40-a,b,c,d,e'!E2240</f>
        <v>40028.166666666664</v>
      </c>
      <c r="F2240" s="157">
        <f>'2.40-a,b,c,d,e'!F2240</f>
        <v>71.580001831054602</v>
      </c>
      <c r="G2240" s="157">
        <f>'2.40-a,b,c,d,e'!G2240</f>
        <v>2130.0048828125</v>
      </c>
      <c r="H2240" s="157">
        <f t="shared" si="238"/>
        <v>10292.623111882891</v>
      </c>
      <c r="I2240" s="157">
        <f t="shared" si="239"/>
        <v>0</v>
      </c>
      <c r="J2240" s="157">
        <f t="shared" si="240"/>
        <v>10292.623111882891</v>
      </c>
      <c r="K2240" s="157">
        <f t="shared" si="241"/>
        <v>2130.0048828125009</v>
      </c>
      <c r="L2240" s="157">
        <f t="shared" si="242"/>
        <v>8162.61822907039</v>
      </c>
      <c r="M2240" s="167">
        <f t="shared" si="243"/>
        <v>0</v>
      </c>
      <c r="N2240" s="167">
        <f t="shared" si="244"/>
        <v>0</v>
      </c>
    </row>
    <row r="2241" spans="1:14" ht="15" customHeight="1" x14ac:dyDescent="0.2">
      <c r="A2241" s="152"/>
      <c r="B2241" s="152"/>
      <c r="C2241" s="152"/>
      <c r="D2241" s="152"/>
      <c r="E2241" s="153">
        <f>'2.40-a,b,c,d,e'!E2241</f>
        <v>40029.166666666664</v>
      </c>
      <c r="F2241" s="157">
        <f>'2.40-a,b,c,d,e'!F2241</f>
        <v>71.419998168945298</v>
      </c>
      <c r="G2241" s="157">
        <f>'2.40-a,b,c,d,e'!G2241</f>
        <v>-160.00366210930395</v>
      </c>
      <c r="H2241" s="157">
        <f t="shared" si="238"/>
        <v>8002.614566961086</v>
      </c>
      <c r="I2241" s="157">
        <f t="shared" si="239"/>
        <v>0</v>
      </c>
      <c r="J2241" s="157">
        <f t="shared" si="240"/>
        <v>8002.614566961086</v>
      </c>
      <c r="K2241" s="157">
        <f t="shared" si="241"/>
        <v>0</v>
      </c>
      <c r="L2241" s="157">
        <f t="shared" si="242"/>
        <v>8002.614566961086</v>
      </c>
      <c r="M2241" s="167">
        <f t="shared" si="243"/>
        <v>0</v>
      </c>
      <c r="N2241" s="167">
        <f t="shared" si="244"/>
        <v>0</v>
      </c>
    </row>
    <row r="2242" spans="1:14" ht="15" customHeight="1" x14ac:dyDescent="0.2">
      <c r="A2242" s="152"/>
      <c r="B2242" s="152"/>
      <c r="C2242" s="152"/>
      <c r="D2242" s="152"/>
      <c r="E2242" s="153">
        <f>'2.40-a,b,c,d,e'!E2242</f>
        <v>40030.166666666664</v>
      </c>
      <c r="F2242" s="157">
        <f>'2.40-a,b,c,d,e'!F2242</f>
        <v>71.970001220703097</v>
      </c>
      <c r="G2242" s="157">
        <f>'2.40-a,b,c,d,e'!G2242</f>
        <v>550.00305175779829</v>
      </c>
      <c r="H2242" s="157">
        <f t="shared" si="238"/>
        <v>8552.6176187188848</v>
      </c>
      <c r="I2242" s="157">
        <f t="shared" si="239"/>
        <v>0</v>
      </c>
      <c r="J2242" s="157">
        <f t="shared" si="240"/>
        <v>8552.6176187188848</v>
      </c>
      <c r="K2242" s="157">
        <f t="shared" si="241"/>
        <v>389.9993896484948</v>
      </c>
      <c r="L2242" s="157">
        <f t="shared" si="242"/>
        <v>8162.61822907039</v>
      </c>
      <c r="M2242" s="167">
        <f t="shared" si="243"/>
        <v>0</v>
      </c>
      <c r="N2242" s="167">
        <f t="shared" si="244"/>
        <v>0</v>
      </c>
    </row>
    <row r="2243" spans="1:14" ht="15" customHeight="1" x14ac:dyDescent="0.2">
      <c r="A2243" s="152"/>
      <c r="B2243" s="152"/>
      <c r="C2243" s="152"/>
      <c r="D2243" s="152"/>
      <c r="E2243" s="153">
        <f>'2.40-a,b,c,d,e'!E2243</f>
        <v>40031.166666666664</v>
      </c>
      <c r="F2243" s="157">
        <f>'2.40-a,b,c,d,e'!F2243</f>
        <v>71.940002441406193</v>
      </c>
      <c r="G2243" s="157">
        <f>'2.40-a,b,c,d,e'!G2243</f>
        <v>-29.998779296903422</v>
      </c>
      <c r="H2243" s="157">
        <f t="shared" si="238"/>
        <v>8132.6194497734868</v>
      </c>
      <c r="I2243" s="157">
        <f t="shared" si="239"/>
        <v>0</v>
      </c>
      <c r="J2243" s="157">
        <f t="shared" si="240"/>
        <v>8132.6194497734868</v>
      </c>
      <c r="K2243" s="157">
        <f t="shared" si="241"/>
        <v>0</v>
      </c>
      <c r="L2243" s="157">
        <f t="shared" si="242"/>
        <v>8132.6194497734868</v>
      </c>
      <c r="M2243" s="167">
        <f t="shared" si="243"/>
        <v>0</v>
      </c>
      <c r="N2243" s="167">
        <f t="shared" si="244"/>
        <v>0</v>
      </c>
    </row>
    <row r="2244" spans="1:14" ht="15" customHeight="1" x14ac:dyDescent="0.2">
      <c r="A2244" s="152"/>
      <c r="B2244" s="152"/>
      <c r="C2244" s="152"/>
      <c r="D2244" s="152"/>
      <c r="E2244" s="153">
        <f>'2.40-a,b,c,d,e'!E2244</f>
        <v>40032.166666666664</v>
      </c>
      <c r="F2244" s="157">
        <f>'2.40-a,b,c,d,e'!F2244</f>
        <v>70.930000305175696</v>
      </c>
      <c r="G2244" s="157">
        <f>'2.40-a,b,c,d,e'!G2244</f>
        <v>-1010.0021362304972</v>
      </c>
      <c r="H2244" s="157">
        <f t="shared" ref="H2244:H2307" si="245">L2243+G2244</f>
        <v>7122.6173135429899</v>
      </c>
      <c r="I2244" s="157">
        <f t="shared" ref="I2244:I2307" si="246">IF(H2244&lt;$B$13,$B$14-H2244,0)</f>
        <v>0</v>
      </c>
      <c r="J2244" s="157">
        <f t="shared" ref="J2244:J2307" si="247">H2244+I2244</f>
        <v>7122.6173135429899</v>
      </c>
      <c r="K2244" s="157">
        <f t="shared" ref="K2244:K2307" si="248">MAX(J2244-$B$14,0)</f>
        <v>0</v>
      </c>
      <c r="L2244" s="157">
        <f t="shared" ref="L2244:L2307" si="249">J2244-K2244</f>
        <v>7122.6173135429899</v>
      </c>
      <c r="M2244" s="167">
        <f t="shared" ref="M2244:M2307" si="250">IF(I2244&gt;0,1,0)</f>
        <v>0</v>
      </c>
      <c r="N2244" s="167">
        <f t="shared" ref="N2244:N2307" si="251">IF(H2244&lt;0,1,0)</f>
        <v>0</v>
      </c>
    </row>
    <row r="2245" spans="1:14" ht="15" customHeight="1" x14ac:dyDescent="0.2">
      <c r="A2245" s="152"/>
      <c r="B2245" s="152"/>
      <c r="C2245" s="152"/>
      <c r="D2245" s="152"/>
      <c r="E2245" s="153">
        <f>'2.40-a,b,c,d,e'!E2245</f>
        <v>40035.166666666664</v>
      </c>
      <c r="F2245" s="157">
        <f>'2.40-a,b,c,d,e'!F2245</f>
        <v>70.599998474121094</v>
      </c>
      <c r="G2245" s="157">
        <f>'2.40-a,b,c,d,e'!G2245</f>
        <v>-330.00183105460223</v>
      </c>
      <c r="H2245" s="157">
        <f t="shared" si="245"/>
        <v>6792.6154824883879</v>
      </c>
      <c r="I2245" s="157">
        <f t="shared" si="246"/>
        <v>0</v>
      </c>
      <c r="J2245" s="157">
        <f t="shared" si="247"/>
        <v>6792.6154824883879</v>
      </c>
      <c r="K2245" s="157">
        <f t="shared" si="248"/>
        <v>0</v>
      </c>
      <c r="L2245" s="157">
        <f t="shared" si="249"/>
        <v>6792.6154824883879</v>
      </c>
      <c r="M2245" s="167">
        <f t="shared" si="250"/>
        <v>0</v>
      </c>
      <c r="N2245" s="167">
        <f t="shared" si="251"/>
        <v>0</v>
      </c>
    </row>
    <row r="2246" spans="1:14" ht="15" customHeight="1" x14ac:dyDescent="0.2">
      <c r="A2246" s="152"/>
      <c r="B2246" s="152"/>
      <c r="C2246" s="152"/>
      <c r="D2246" s="152"/>
      <c r="E2246" s="153">
        <f>'2.40-a,b,c,d,e'!E2246</f>
        <v>40036.166666666664</v>
      </c>
      <c r="F2246" s="157">
        <f>'2.40-a,b,c,d,e'!F2246</f>
        <v>69.449996948242102</v>
      </c>
      <c r="G2246" s="157">
        <f>'2.40-a,b,c,d,e'!G2246</f>
        <v>-1150.0015258789915</v>
      </c>
      <c r="H2246" s="157">
        <f t="shared" si="245"/>
        <v>5642.6139566093962</v>
      </c>
      <c r="I2246" s="157">
        <f t="shared" si="246"/>
        <v>2520.0042724609939</v>
      </c>
      <c r="J2246" s="157">
        <f t="shared" si="247"/>
        <v>8162.61822907039</v>
      </c>
      <c r="K2246" s="157">
        <f t="shared" si="248"/>
        <v>0</v>
      </c>
      <c r="L2246" s="157">
        <f t="shared" si="249"/>
        <v>8162.61822907039</v>
      </c>
      <c r="M2246" s="167">
        <f t="shared" si="250"/>
        <v>1</v>
      </c>
      <c r="N2246" s="167">
        <f t="shared" si="251"/>
        <v>0</v>
      </c>
    </row>
    <row r="2247" spans="1:14" ht="15" customHeight="1" x14ac:dyDescent="0.2">
      <c r="A2247" s="152"/>
      <c r="B2247" s="152"/>
      <c r="C2247" s="152"/>
      <c r="D2247" s="152"/>
      <c r="E2247" s="153">
        <f>'2.40-a,b,c,d,e'!E2247</f>
        <v>40037.166666666664</v>
      </c>
      <c r="F2247" s="157">
        <f>'2.40-a,b,c,d,e'!F2247</f>
        <v>70.160003662109304</v>
      </c>
      <c r="G2247" s="157">
        <f>'2.40-a,b,c,d,e'!G2247</f>
        <v>710.00671386720171</v>
      </c>
      <c r="H2247" s="157">
        <f t="shared" si="245"/>
        <v>8872.6249429375912</v>
      </c>
      <c r="I2247" s="157">
        <f t="shared" si="246"/>
        <v>0</v>
      </c>
      <c r="J2247" s="157">
        <f t="shared" si="247"/>
        <v>8872.6249429375912</v>
      </c>
      <c r="K2247" s="157">
        <f t="shared" si="248"/>
        <v>710.00671386720114</v>
      </c>
      <c r="L2247" s="157">
        <f t="shared" si="249"/>
        <v>8162.61822907039</v>
      </c>
      <c r="M2247" s="167">
        <f t="shared" si="250"/>
        <v>0</v>
      </c>
      <c r="N2247" s="167">
        <f t="shared" si="251"/>
        <v>0</v>
      </c>
    </row>
    <row r="2248" spans="1:14" ht="15" customHeight="1" x14ac:dyDescent="0.2">
      <c r="A2248" s="152"/>
      <c r="B2248" s="152"/>
      <c r="C2248" s="152"/>
      <c r="D2248" s="152"/>
      <c r="E2248" s="153">
        <f>'2.40-a,b,c,d,e'!E2248</f>
        <v>40038.166666666664</v>
      </c>
      <c r="F2248" s="157">
        <f>'2.40-a,b,c,d,e'!F2248</f>
        <v>70.519996643066406</v>
      </c>
      <c r="G2248" s="157">
        <f>'2.40-a,b,c,d,e'!G2248</f>
        <v>359.9929809571023</v>
      </c>
      <c r="H2248" s="157">
        <f t="shared" si="245"/>
        <v>8522.6112100274931</v>
      </c>
      <c r="I2248" s="157">
        <f t="shared" si="246"/>
        <v>0</v>
      </c>
      <c r="J2248" s="157">
        <f t="shared" si="247"/>
        <v>8522.6112100274931</v>
      </c>
      <c r="K2248" s="157">
        <f t="shared" si="248"/>
        <v>359.9929809571031</v>
      </c>
      <c r="L2248" s="157">
        <f t="shared" si="249"/>
        <v>8162.61822907039</v>
      </c>
      <c r="M2248" s="167">
        <f t="shared" si="250"/>
        <v>0</v>
      </c>
      <c r="N2248" s="167">
        <f t="shared" si="251"/>
        <v>0</v>
      </c>
    </row>
    <row r="2249" spans="1:14" ht="15" customHeight="1" x14ac:dyDescent="0.2">
      <c r="A2249" s="152"/>
      <c r="B2249" s="152"/>
      <c r="C2249" s="152"/>
      <c r="D2249" s="152"/>
      <c r="E2249" s="153">
        <f>'2.40-a,b,c,d,e'!E2249</f>
        <v>40039.166666666664</v>
      </c>
      <c r="F2249" s="157">
        <f>'2.40-a,b,c,d,e'!F2249</f>
        <v>67.510002136230398</v>
      </c>
      <c r="G2249" s="157">
        <f>'2.40-a,b,c,d,e'!G2249</f>
        <v>-3009.9945068360084</v>
      </c>
      <c r="H2249" s="157">
        <f t="shared" si="245"/>
        <v>5152.6237222343816</v>
      </c>
      <c r="I2249" s="157">
        <f t="shared" si="246"/>
        <v>3009.9945068360084</v>
      </c>
      <c r="J2249" s="157">
        <f t="shared" si="247"/>
        <v>8162.61822907039</v>
      </c>
      <c r="K2249" s="157">
        <f t="shared" si="248"/>
        <v>0</v>
      </c>
      <c r="L2249" s="157">
        <f t="shared" si="249"/>
        <v>8162.61822907039</v>
      </c>
      <c r="M2249" s="167">
        <f t="shared" si="250"/>
        <v>1</v>
      </c>
      <c r="N2249" s="167">
        <f t="shared" si="251"/>
        <v>0</v>
      </c>
    </row>
    <row r="2250" spans="1:14" ht="15" customHeight="1" x14ac:dyDescent="0.2">
      <c r="A2250" s="152"/>
      <c r="B2250" s="152"/>
      <c r="C2250" s="152"/>
      <c r="D2250" s="152"/>
      <c r="E2250" s="153">
        <f>'2.40-a,b,c,d,e'!E2250</f>
        <v>40042.166666666664</v>
      </c>
      <c r="F2250" s="157">
        <f>'2.40-a,b,c,d,e'!F2250</f>
        <v>66.75</v>
      </c>
      <c r="G2250" s="157">
        <f>'2.40-a,b,c,d,e'!G2250</f>
        <v>-760.0021362303977</v>
      </c>
      <c r="H2250" s="157">
        <f t="shared" si="245"/>
        <v>7402.6160928399922</v>
      </c>
      <c r="I2250" s="157">
        <f t="shared" si="246"/>
        <v>0</v>
      </c>
      <c r="J2250" s="157">
        <f t="shared" si="247"/>
        <v>7402.6160928399922</v>
      </c>
      <c r="K2250" s="157">
        <f t="shared" si="248"/>
        <v>0</v>
      </c>
      <c r="L2250" s="157">
        <f t="shared" si="249"/>
        <v>7402.6160928399922</v>
      </c>
      <c r="M2250" s="167">
        <f t="shared" si="250"/>
        <v>0</v>
      </c>
      <c r="N2250" s="167">
        <f t="shared" si="251"/>
        <v>0</v>
      </c>
    </row>
    <row r="2251" spans="1:14" ht="15" customHeight="1" x14ac:dyDescent="0.2">
      <c r="A2251" s="152"/>
      <c r="B2251" s="152"/>
      <c r="C2251" s="152"/>
      <c r="D2251" s="152"/>
      <c r="E2251" s="153">
        <f>'2.40-a,b,c,d,e'!E2251</f>
        <v>40043.166666666664</v>
      </c>
      <c r="F2251" s="157">
        <f>'2.40-a,b,c,d,e'!F2251</f>
        <v>69.190002441406193</v>
      </c>
      <c r="G2251" s="157">
        <f>'2.40-a,b,c,d,e'!G2251</f>
        <v>2440.0024414061932</v>
      </c>
      <c r="H2251" s="157">
        <f t="shared" si="245"/>
        <v>9842.6185342461849</v>
      </c>
      <c r="I2251" s="157">
        <f t="shared" si="246"/>
        <v>0</v>
      </c>
      <c r="J2251" s="157">
        <f t="shared" si="247"/>
        <v>9842.6185342461849</v>
      </c>
      <c r="K2251" s="157">
        <f t="shared" si="248"/>
        <v>1680.0003051757949</v>
      </c>
      <c r="L2251" s="157">
        <f t="shared" si="249"/>
        <v>8162.61822907039</v>
      </c>
      <c r="M2251" s="167">
        <f t="shared" si="250"/>
        <v>0</v>
      </c>
      <c r="N2251" s="167">
        <f t="shared" si="251"/>
        <v>0</v>
      </c>
    </row>
    <row r="2252" spans="1:14" ht="15" customHeight="1" x14ac:dyDescent="0.2">
      <c r="A2252" s="152"/>
      <c r="B2252" s="152"/>
      <c r="C2252" s="152"/>
      <c r="D2252" s="152"/>
      <c r="E2252" s="153">
        <f>'2.40-a,b,c,d,e'!E2252</f>
        <v>40044.166666666664</v>
      </c>
      <c r="F2252" s="157">
        <f>'2.40-a,b,c,d,e'!F2252</f>
        <v>72.419998168945298</v>
      </c>
      <c r="G2252" s="157">
        <f>'2.40-a,b,c,d,e'!G2252</f>
        <v>3229.9957275391052</v>
      </c>
      <c r="H2252" s="157">
        <f t="shared" si="245"/>
        <v>11392.613956609495</v>
      </c>
      <c r="I2252" s="157">
        <f t="shared" si="246"/>
        <v>0</v>
      </c>
      <c r="J2252" s="157">
        <f t="shared" si="247"/>
        <v>11392.613956609495</v>
      </c>
      <c r="K2252" s="157">
        <f t="shared" si="248"/>
        <v>3229.9957275391052</v>
      </c>
      <c r="L2252" s="157">
        <f t="shared" si="249"/>
        <v>8162.61822907039</v>
      </c>
      <c r="M2252" s="167">
        <f t="shared" si="250"/>
        <v>0</v>
      </c>
      <c r="N2252" s="167">
        <f t="shared" si="251"/>
        <v>0</v>
      </c>
    </row>
    <row r="2253" spans="1:14" ht="15" customHeight="1" x14ac:dyDescent="0.2">
      <c r="A2253" s="152"/>
      <c r="B2253" s="152"/>
      <c r="C2253" s="152"/>
      <c r="D2253" s="152"/>
      <c r="E2253" s="153">
        <f>'2.40-a,b,c,d,e'!E2253</f>
        <v>40045.166666666664</v>
      </c>
      <c r="F2253" s="157">
        <f>'2.40-a,b,c,d,e'!F2253</f>
        <v>72.540000915527301</v>
      </c>
      <c r="G2253" s="157">
        <f>'2.40-a,b,c,d,e'!G2253</f>
        <v>120.00274658200283</v>
      </c>
      <c r="H2253" s="157">
        <f t="shared" si="245"/>
        <v>8282.6209756523931</v>
      </c>
      <c r="I2253" s="157">
        <f t="shared" si="246"/>
        <v>0</v>
      </c>
      <c r="J2253" s="157">
        <f t="shared" si="247"/>
        <v>8282.6209756523931</v>
      </c>
      <c r="K2253" s="157">
        <f t="shared" si="248"/>
        <v>120.00274658200306</v>
      </c>
      <c r="L2253" s="157">
        <f t="shared" si="249"/>
        <v>8162.61822907039</v>
      </c>
      <c r="M2253" s="167">
        <f t="shared" si="250"/>
        <v>0</v>
      </c>
      <c r="N2253" s="167">
        <f t="shared" si="251"/>
        <v>0</v>
      </c>
    </row>
    <row r="2254" spans="1:14" ht="15" customHeight="1" x14ac:dyDescent="0.2">
      <c r="A2254" s="152"/>
      <c r="B2254" s="152"/>
      <c r="C2254" s="152"/>
      <c r="D2254" s="152"/>
      <c r="E2254" s="153">
        <f>'2.40-a,b,c,d,e'!E2254</f>
        <v>40046.166666666664</v>
      </c>
      <c r="F2254" s="157">
        <f>'2.40-a,b,c,d,e'!F2254</f>
        <v>73.889999389648395</v>
      </c>
      <c r="G2254" s="157">
        <f>'2.40-a,b,c,d,e'!G2254</f>
        <v>1349.9984741210938</v>
      </c>
      <c r="H2254" s="157">
        <f t="shared" si="245"/>
        <v>9512.6167031914847</v>
      </c>
      <c r="I2254" s="157">
        <f t="shared" si="246"/>
        <v>0</v>
      </c>
      <c r="J2254" s="157">
        <f t="shared" si="247"/>
        <v>9512.6167031914847</v>
      </c>
      <c r="K2254" s="157">
        <f t="shared" si="248"/>
        <v>1349.9984741210947</v>
      </c>
      <c r="L2254" s="157">
        <f t="shared" si="249"/>
        <v>8162.61822907039</v>
      </c>
      <c r="M2254" s="167">
        <f t="shared" si="250"/>
        <v>0</v>
      </c>
      <c r="N2254" s="167">
        <f t="shared" si="251"/>
        <v>0</v>
      </c>
    </row>
    <row r="2255" spans="1:14" ht="15" customHeight="1" x14ac:dyDescent="0.2">
      <c r="A2255" s="152"/>
      <c r="B2255" s="152"/>
      <c r="C2255" s="152"/>
      <c r="D2255" s="152"/>
      <c r="E2255" s="153">
        <f>'2.40-a,b,c,d,e'!E2255</f>
        <v>40049.166666666664</v>
      </c>
      <c r="F2255" s="157">
        <f>'2.40-a,b,c,d,e'!F2255</f>
        <v>74.370002746582003</v>
      </c>
      <c r="G2255" s="157">
        <f>'2.40-a,b,c,d,e'!G2255</f>
        <v>480.00335693360796</v>
      </c>
      <c r="H2255" s="157">
        <f t="shared" si="245"/>
        <v>8642.6215860039974</v>
      </c>
      <c r="I2255" s="157">
        <f t="shared" si="246"/>
        <v>0</v>
      </c>
      <c r="J2255" s="157">
        <f t="shared" si="247"/>
        <v>8642.6215860039974</v>
      </c>
      <c r="K2255" s="157">
        <f t="shared" si="248"/>
        <v>480.00335693360739</v>
      </c>
      <c r="L2255" s="157">
        <f t="shared" si="249"/>
        <v>8162.61822907039</v>
      </c>
      <c r="M2255" s="167">
        <f t="shared" si="250"/>
        <v>0</v>
      </c>
      <c r="N2255" s="167">
        <f t="shared" si="251"/>
        <v>0</v>
      </c>
    </row>
    <row r="2256" spans="1:14" ht="15" customHeight="1" x14ac:dyDescent="0.2">
      <c r="A2256" s="152"/>
      <c r="B2256" s="152"/>
      <c r="C2256" s="152"/>
      <c r="D2256" s="152"/>
      <c r="E2256" s="153">
        <f>'2.40-a,b,c,d,e'!E2256</f>
        <v>40050.166666666664</v>
      </c>
      <c r="F2256" s="157">
        <f>'2.40-a,b,c,d,e'!F2256</f>
        <v>72.050003051757798</v>
      </c>
      <c r="G2256" s="157">
        <f>'2.40-a,b,c,d,e'!G2256</f>
        <v>-2319.9996948242047</v>
      </c>
      <c r="H2256" s="157">
        <f t="shared" si="245"/>
        <v>5842.6185342461849</v>
      </c>
      <c r="I2256" s="157">
        <f t="shared" si="246"/>
        <v>2319.9996948242051</v>
      </c>
      <c r="J2256" s="157">
        <f t="shared" si="247"/>
        <v>8162.61822907039</v>
      </c>
      <c r="K2256" s="157">
        <f t="shared" si="248"/>
        <v>0</v>
      </c>
      <c r="L2256" s="157">
        <f t="shared" si="249"/>
        <v>8162.61822907039</v>
      </c>
      <c r="M2256" s="167">
        <f t="shared" si="250"/>
        <v>1</v>
      </c>
      <c r="N2256" s="167">
        <f t="shared" si="251"/>
        <v>0</v>
      </c>
    </row>
    <row r="2257" spans="1:14" ht="15" customHeight="1" x14ac:dyDescent="0.2">
      <c r="A2257" s="152"/>
      <c r="B2257" s="152"/>
      <c r="C2257" s="152"/>
      <c r="D2257" s="152"/>
      <c r="E2257" s="153">
        <f>'2.40-a,b,c,d,e'!E2257</f>
        <v>40051.166666666664</v>
      </c>
      <c r="F2257" s="157">
        <f>'2.40-a,b,c,d,e'!F2257</f>
        <v>71.430000305175696</v>
      </c>
      <c r="G2257" s="157">
        <f>'2.40-a,b,c,d,e'!G2257</f>
        <v>-620.0027465821023</v>
      </c>
      <c r="H2257" s="157">
        <f t="shared" si="245"/>
        <v>7542.6154824882879</v>
      </c>
      <c r="I2257" s="157">
        <f t="shared" si="246"/>
        <v>0</v>
      </c>
      <c r="J2257" s="157">
        <f t="shared" si="247"/>
        <v>7542.6154824882879</v>
      </c>
      <c r="K2257" s="157">
        <f t="shared" si="248"/>
        <v>0</v>
      </c>
      <c r="L2257" s="157">
        <f t="shared" si="249"/>
        <v>7542.6154824882879</v>
      </c>
      <c r="M2257" s="167">
        <f t="shared" si="250"/>
        <v>0</v>
      </c>
      <c r="N2257" s="167">
        <f t="shared" si="251"/>
        <v>0</v>
      </c>
    </row>
    <row r="2258" spans="1:14" ht="15" customHeight="1" x14ac:dyDescent="0.2">
      <c r="A2258" s="152"/>
      <c r="B2258" s="152"/>
      <c r="C2258" s="152"/>
      <c r="D2258" s="152"/>
      <c r="E2258" s="153">
        <f>'2.40-a,b,c,d,e'!E2258</f>
        <v>40052.166666666664</v>
      </c>
      <c r="F2258" s="157">
        <f>'2.40-a,b,c,d,e'!F2258</f>
        <v>72.489997863769503</v>
      </c>
      <c r="G2258" s="157">
        <f>'2.40-a,b,c,d,e'!G2258</f>
        <v>1059.9975585938068</v>
      </c>
      <c r="H2258" s="157">
        <f t="shared" si="245"/>
        <v>8602.6130410820952</v>
      </c>
      <c r="I2258" s="157">
        <f t="shared" si="246"/>
        <v>0</v>
      </c>
      <c r="J2258" s="157">
        <f t="shared" si="247"/>
        <v>8602.6130410820952</v>
      </c>
      <c r="K2258" s="157">
        <f t="shared" si="248"/>
        <v>439.99481201170511</v>
      </c>
      <c r="L2258" s="157">
        <f t="shared" si="249"/>
        <v>8162.61822907039</v>
      </c>
      <c r="M2258" s="167">
        <f t="shared" si="250"/>
        <v>0</v>
      </c>
      <c r="N2258" s="167">
        <f t="shared" si="251"/>
        <v>0</v>
      </c>
    </row>
    <row r="2259" spans="1:14" ht="15" customHeight="1" x14ac:dyDescent="0.2">
      <c r="A2259" s="152"/>
      <c r="B2259" s="152"/>
      <c r="C2259" s="152"/>
      <c r="D2259" s="152"/>
      <c r="E2259" s="153">
        <f>'2.40-a,b,c,d,e'!E2259</f>
        <v>40053.166666666664</v>
      </c>
      <c r="F2259" s="157">
        <f>'2.40-a,b,c,d,e'!F2259</f>
        <v>72.739997863769503</v>
      </c>
      <c r="G2259" s="157">
        <f>'2.40-a,b,c,d,e'!G2259</f>
        <v>250</v>
      </c>
      <c r="H2259" s="157">
        <f t="shared" si="245"/>
        <v>8412.618229070391</v>
      </c>
      <c r="I2259" s="157">
        <f t="shared" si="246"/>
        <v>0</v>
      </c>
      <c r="J2259" s="157">
        <f t="shared" si="247"/>
        <v>8412.618229070391</v>
      </c>
      <c r="K2259" s="157">
        <f t="shared" si="248"/>
        <v>250.00000000000091</v>
      </c>
      <c r="L2259" s="157">
        <f t="shared" si="249"/>
        <v>8162.61822907039</v>
      </c>
      <c r="M2259" s="167">
        <f t="shared" si="250"/>
        <v>0</v>
      </c>
      <c r="N2259" s="167">
        <f t="shared" si="251"/>
        <v>0</v>
      </c>
    </row>
    <row r="2260" spans="1:14" ht="15" customHeight="1" x14ac:dyDescent="0.2">
      <c r="A2260" s="152"/>
      <c r="B2260" s="152"/>
      <c r="C2260" s="152"/>
      <c r="D2260" s="152"/>
      <c r="E2260" s="153">
        <f>'2.40-a,b,c,d,e'!E2260</f>
        <v>40056.166666666664</v>
      </c>
      <c r="F2260" s="157">
        <f>'2.40-a,b,c,d,e'!F2260</f>
        <v>69.959999084472599</v>
      </c>
      <c r="G2260" s="157">
        <f>'2.40-a,b,c,d,e'!G2260</f>
        <v>-2779.9987792969032</v>
      </c>
      <c r="H2260" s="157">
        <f t="shared" si="245"/>
        <v>5382.6194497734868</v>
      </c>
      <c r="I2260" s="157">
        <f t="shared" si="246"/>
        <v>2779.9987792969032</v>
      </c>
      <c r="J2260" s="157">
        <f t="shared" si="247"/>
        <v>8162.61822907039</v>
      </c>
      <c r="K2260" s="157">
        <f t="shared" si="248"/>
        <v>0</v>
      </c>
      <c r="L2260" s="157">
        <f t="shared" si="249"/>
        <v>8162.61822907039</v>
      </c>
      <c r="M2260" s="167">
        <f t="shared" si="250"/>
        <v>1</v>
      </c>
      <c r="N2260" s="167">
        <f t="shared" si="251"/>
        <v>0</v>
      </c>
    </row>
    <row r="2261" spans="1:14" ht="15" customHeight="1" x14ac:dyDescent="0.2">
      <c r="A2261" s="152"/>
      <c r="B2261" s="152"/>
      <c r="C2261" s="152"/>
      <c r="D2261" s="152"/>
      <c r="E2261" s="153">
        <f>'2.40-a,b,c,d,e'!E2261</f>
        <v>40057.166666666664</v>
      </c>
      <c r="F2261" s="157">
        <f>'2.40-a,b,c,d,e'!F2261</f>
        <v>68.050003051757798</v>
      </c>
      <c r="G2261" s="157">
        <f>'2.40-a,b,c,d,e'!G2261</f>
        <v>-1909.996032714801</v>
      </c>
      <c r="H2261" s="157">
        <f t="shared" si="245"/>
        <v>6252.622196355589</v>
      </c>
      <c r="I2261" s="157">
        <f t="shared" si="246"/>
        <v>0</v>
      </c>
      <c r="J2261" s="157">
        <f t="shared" si="247"/>
        <v>6252.622196355589</v>
      </c>
      <c r="K2261" s="157">
        <f t="shared" si="248"/>
        <v>0</v>
      </c>
      <c r="L2261" s="157">
        <f t="shared" si="249"/>
        <v>6252.622196355589</v>
      </c>
      <c r="M2261" s="167">
        <f t="shared" si="250"/>
        <v>0</v>
      </c>
      <c r="N2261" s="167">
        <f t="shared" si="251"/>
        <v>0</v>
      </c>
    </row>
    <row r="2262" spans="1:14" ht="15" customHeight="1" x14ac:dyDescent="0.2">
      <c r="A2262" s="152"/>
      <c r="B2262" s="152"/>
      <c r="C2262" s="152"/>
      <c r="D2262" s="152"/>
      <c r="E2262" s="153">
        <f>'2.40-a,b,c,d,e'!E2262</f>
        <v>40058.166666666664</v>
      </c>
      <c r="F2262" s="157">
        <f>'2.40-a,b,c,d,e'!F2262</f>
        <v>68.050003051757798</v>
      </c>
      <c r="G2262" s="157">
        <f>'2.40-a,b,c,d,e'!G2262</f>
        <v>0</v>
      </c>
      <c r="H2262" s="157">
        <f t="shared" si="245"/>
        <v>6252.622196355589</v>
      </c>
      <c r="I2262" s="157">
        <f t="shared" si="246"/>
        <v>0</v>
      </c>
      <c r="J2262" s="157">
        <f t="shared" si="247"/>
        <v>6252.622196355589</v>
      </c>
      <c r="K2262" s="157">
        <f t="shared" si="248"/>
        <v>0</v>
      </c>
      <c r="L2262" s="157">
        <f t="shared" si="249"/>
        <v>6252.622196355589</v>
      </c>
      <c r="M2262" s="167">
        <f t="shared" si="250"/>
        <v>0</v>
      </c>
      <c r="N2262" s="167">
        <f t="shared" si="251"/>
        <v>0</v>
      </c>
    </row>
    <row r="2263" spans="1:14" ht="15" customHeight="1" x14ac:dyDescent="0.2">
      <c r="A2263" s="152"/>
      <c r="B2263" s="152"/>
      <c r="C2263" s="152"/>
      <c r="D2263" s="152"/>
      <c r="E2263" s="153">
        <f>'2.40-a,b,c,d,e'!E2263</f>
        <v>40059.166666666664</v>
      </c>
      <c r="F2263" s="157">
        <f>'2.40-a,b,c,d,e'!F2263</f>
        <v>67.959999084472599</v>
      </c>
      <c r="G2263" s="157">
        <f>'2.40-a,b,c,d,e'!G2263</f>
        <v>-90.003967285198883</v>
      </c>
      <c r="H2263" s="157">
        <f t="shared" si="245"/>
        <v>6162.61822907039</v>
      </c>
      <c r="I2263" s="157">
        <f t="shared" si="246"/>
        <v>0</v>
      </c>
      <c r="J2263" s="157">
        <f t="shared" si="247"/>
        <v>6162.61822907039</v>
      </c>
      <c r="K2263" s="157">
        <f t="shared" si="248"/>
        <v>0</v>
      </c>
      <c r="L2263" s="157">
        <f t="shared" si="249"/>
        <v>6162.61822907039</v>
      </c>
      <c r="M2263" s="167">
        <f t="shared" si="250"/>
        <v>0</v>
      </c>
      <c r="N2263" s="167">
        <f t="shared" si="251"/>
        <v>0</v>
      </c>
    </row>
    <row r="2264" spans="1:14" ht="15" customHeight="1" x14ac:dyDescent="0.2">
      <c r="A2264" s="152"/>
      <c r="B2264" s="152"/>
      <c r="C2264" s="152"/>
      <c r="D2264" s="152"/>
      <c r="E2264" s="153">
        <f>'2.40-a,b,c,d,e'!E2264</f>
        <v>40060.166666666664</v>
      </c>
      <c r="F2264" s="157">
        <f>'2.40-a,b,c,d,e'!F2264</f>
        <v>68.019996643066406</v>
      </c>
      <c r="G2264" s="157">
        <f>'2.40-a,b,c,d,e'!G2264</f>
        <v>59.997558593806843</v>
      </c>
      <c r="H2264" s="157">
        <f t="shared" si="245"/>
        <v>6222.6157876641973</v>
      </c>
      <c r="I2264" s="157">
        <f t="shared" si="246"/>
        <v>0</v>
      </c>
      <c r="J2264" s="157">
        <f t="shared" si="247"/>
        <v>6222.6157876641973</v>
      </c>
      <c r="K2264" s="157">
        <f t="shared" si="248"/>
        <v>0</v>
      </c>
      <c r="L2264" s="157">
        <f t="shared" si="249"/>
        <v>6222.6157876641973</v>
      </c>
      <c r="M2264" s="167">
        <f t="shared" si="250"/>
        <v>0</v>
      </c>
      <c r="N2264" s="167">
        <f t="shared" si="251"/>
        <v>0</v>
      </c>
    </row>
    <row r="2265" spans="1:14" ht="15" customHeight="1" x14ac:dyDescent="0.2">
      <c r="A2265" s="152"/>
      <c r="B2265" s="152"/>
      <c r="C2265" s="152"/>
      <c r="D2265" s="152"/>
      <c r="E2265" s="153">
        <f>'2.40-a,b,c,d,e'!E2265</f>
        <v>40064.166666666664</v>
      </c>
      <c r="F2265" s="157">
        <f>'2.40-a,b,c,d,e'!F2265</f>
        <v>71.099998474121094</v>
      </c>
      <c r="G2265" s="157">
        <f>'2.40-a,b,c,d,e'!G2265</f>
        <v>3080.0018310546875</v>
      </c>
      <c r="H2265" s="157">
        <f t="shared" si="245"/>
        <v>9302.6176187188848</v>
      </c>
      <c r="I2265" s="157">
        <f t="shared" si="246"/>
        <v>0</v>
      </c>
      <c r="J2265" s="157">
        <f t="shared" si="247"/>
        <v>9302.6176187188848</v>
      </c>
      <c r="K2265" s="157">
        <f t="shared" si="248"/>
        <v>1139.9993896484948</v>
      </c>
      <c r="L2265" s="157">
        <f t="shared" si="249"/>
        <v>8162.61822907039</v>
      </c>
      <c r="M2265" s="167">
        <f t="shared" si="250"/>
        <v>0</v>
      </c>
      <c r="N2265" s="167">
        <f t="shared" si="251"/>
        <v>0</v>
      </c>
    </row>
    <row r="2266" spans="1:14" ht="15" customHeight="1" x14ac:dyDescent="0.2">
      <c r="A2266" s="152"/>
      <c r="B2266" s="152"/>
      <c r="C2266" s="152"/>
      <c r="D2266" s="152"/>
      <c r="E2266" s="153">
        <f>'2.40-a,b,c,d,e'!E2266</f>
        <v>40065.166666666664</v>
      </c>
      <c r="F2266" s="157">
        <f>'2.40-a,b,c,d,e'!F2266</f>
        <v>71.309997558593693</v>
      </c>
      <c r="G2266" s="157">
        <f>'2.40-a,b,c,d,e'!G2266</f>
        <v>209.99908447259941</v>
      </c>
      <c r="H2266" s="157">
        <f t="shared" si="245"/>
        <v>8372.617313542989</v>
      </c>
      <c r="I2266" s="157">
        <f t="shared" si="246"/>
        <v>0</v>
      </c>
      <c r="J2266" s="157">
        <f t="shared" si="247"/>
        <v>8372.617313542989</v>
      </c>
      <c r="K2266" s="157">
        <f t="shared" si="248"/>
        <v>209.99908447259895</v>
      </c>
      <c r="L2266" s="157">
        <f t="shared" si="249"/>
        <v>8162.61822907039</v>
      </c>
      <c r="M2266" s="167">
        <f t="shared" si="250"/>
        <v>0</v>
      </c>
      <c r="N2266" s="167">
        <f t="shared" si="251"/>
        <v>0</v>
      </c>
    </row>
    <row r="2267" spans="1:14" ht="15" customHeight="1" x14ac:dyDescent="0.2">
      <c r="A2267" s="152"/>
      <c r="B2267" s="152"/>
      <c r="C2267" s="152"/>
      <c r="D2267" s="152"/>
      <c r="E2267" s="153">
        <f>'2.40-a,b,c,d,e'!E2267</f>
        <v>40066.166666666664</v>
      </c>
      <c r="F2267" s="157">
        <f>'2.40-a,b,c,d,e'!F2267</f>
        <v>71.940002441406193</v>
      </c>
      <c r="G2267" s="157">
        <f>'2.40-a,b,c,d,e'!G2267</f>
        <v>630.0048828125</v>
      </c>
      <c r="H2267" s="157">
        <f t="shared" si="245"/>
        <v>8792.623111882891</v>
      </c>
      <c r="I2267" s="157">
        <f t="shared" si="246"/>
        <v>0</v>
      </c>
      <c r="J2267" s="157">
        <f t="shared" si="247"/>
        <v>8792.623111882891</v>
      </c>
      <c r="K2267" s="157">
        <f t="shared" si="248"/>
        <v>630.00488281250091</v>
      </c>
      <c r="L2267" s="157">
        <f t="shared" si="249"/>
        <v>8162.61822907039</v>
      </c>
      <c r="M2267" s="167">
        <f t="shared" si="250"/>
        <v>0</v>
      </c>
      <c r="N2267" s="167">
        <f t="shared" si="251"/>
        <v>0</v>
      </c>
    </row>
    <row r="2268" spans="1:14" ht="15" customHeight="1" x14ac:dyDescent="0.2">
      <c r="A2268" s="152"/>
      <c r="B2268" s="152"/>
      <c r="C2268" s="152"/>
      <c r="D2268" s="152"/>
      <c r="E2268" s="153">
        <f>'2.40-a,b,c,d,e'!E2268</f>
        <v>40067.166666666664</v>
      </c>
      <c r="F2268" s="157">
        <f>'2.40-a,b,c,d,e'!F2268</f>
        <v>69.290000915527301</v>
      </c>
      <c r="G2268" s="157">
        <f>'2.40-a,b,c,d,e'!G2268</f>
        <v>-2650.0015258788922</v>
      </c>
      <c r="H2268" s="157">
        <f t="shared" si="245"/>
        <v>5512.6167031914974</v>
      </c>
      <c r="I2268" s="157">
        <f t="shared" si="246"/>
        <v>2650.0015258788926</v>
      </c>
      <c r="J2268" s="157">
        <f t="shared" si="247"/>
        <v>8162.61822907039</v>
      </c>
      <c r="K2268" s="157">
        <f t="shared" si="248"/>
        <v>0</v>
      </c>
      <c r="L2268" s="157">
        <f t="shared" si="249"/>
        <v>8162.61822907039</v>
      </c>
      <c r="M2268" s="167">
        <f t="shared" si="250"/>
        <v>1</v>
      </c>
      <c r="N2268" s="167">
        <f t="shared" si="251"/>
        <v>0</v>
      </c>
    </row>
    <row r="2269" spans="1:14" ht="15" customHeight="1" x14ac:dyDescent="0.2">
      <c r="A2269" s="152"/>
      <c r="B2269" s="152"/>
      <c r="C2269" s="152"/>
      <c r="D2269" s="152"/>
      <c r="E2269" s="153">
        <f>'2.40-a,b,c,d,e'!E2269</f>
        <v>40070.166666666664</v>
      </c>
      <c r="F2269" s="157">
        <f>'2.40-a,b,c,d,e'!F2269</f>
        <v>68.860000610351506</v>
      </c>
      <c r="G2269" s="157">
        <f>'2.40-a,b,c,d,e'!G2269</f>
        <v>-430.00030517579546</v>
      </c>
      <c r="H2269" s="157">
        <f t="shared" si="245"/>
        <v>7732.6179238945942</v>
      </c>
      <c r="I2269" s="157">
        <f t="shared" si="246"/>
        <v>0</v>
      </c>
      <c r="J2269" s="157">
        <f t="shared" si="247"/>
        <v>7732.6179238945942</v>
      </c>
      <c r="K2269" s="157">
        <f t="shared" si="248"/>
        <v>0</v>
      </c>
      <c r="L2269" s="157">
        <f t="shared" si="249"/>
        <v>7732.6179238945942</v>
      </c>
      <c r="M2269" s="167">
        <f t="shared" si="250"/>
        <v>0</v>
      </c>
      <c r="N2269" s="167">
        <f t="shared" si="251"/>
        <v>0</v>
      </c>
    </row>
    <row r="2270" spans="1:14" ht="15" customHeight="1" x14ac:dyDescent="0.2">
      <c r="A2270" s="152"/>
      <c r="B2270" s="152"/>
      <c r="C2270" s="152"/>
      <c r="D2270" s="152"/>
      <c r="E2270" s="153">
        <f>'2.40-a,b,c,d,e'!E2270</f>
        <v>40071.166666666664</v>
      </c>
      <c r="F2270" s="157">
        <f>'2.40-a,b,c,d,e'!F2270</f>
        <v>70.930000305175696</v>
      </c>
      <c r="G2270" s="157">
        <f>'2.40-a,b,c,d,e'!G2270</f>
        <v>2069.9996948241906</v>
      </c>
      <c r="H2270" s="157">
        <f t="shared" si="245"/>
        <v>9802.6176187187848</v>
      </c>
      <c r="I2270" s="157">
        <f t="shared" si="246"/>
        <v>0</v>
      </c>
      <c r="J2270" s="157">
        <f t="shared" si="247"/>
        <v>9802.6176187187848</v>
      </c>
      <c r="K2270" s="157">
        <f t="shared" si="248"/>
        <v>1639.9993896483948</v>
      </c>
      <c r="L2270" s="157">
        <f t="shared" si="249"/>
        <v>8162.61822907039</v>
      </c>
      <c r="M2270" s="167">
        <f t="shared" si="250"/>
        <v>0</v>
      </c>
      <c r="N2270" s="167">
        <f t="shared" si="251"/>
        <v>0</v>
      </c>
    </row>
    <row r="2271" spans="1:14" ht="15" customHeight="1" x14ac:dyDescent="0.2">
      <c r="A2271" s="152"/>
      <c r="B2271" s="152"/>
      <c r="C2271" s="152"/>
      <c r="D2271" s="152"/>
      <c r="E2271" s="153">
        <f>'2.40-a,b,c,d,e'!E2271</f>
        <v>40072.166666666664</v>
      </c>
      <c r="F2271" s="157">
        <f>'2.40-a,b,c,d,e'!F2271</f>
        <v>72.510002136230398</v>
      </c>
      <c r="G2271" s="157">
        <f>'2.40-a,b,c,d,e'!G2271</f>
        <v>1580.0018310547016</v>
      </c>
      <c r="H2271" s="157">
        <f t="shared" si="245"/>
        <v>9742.6200601250912</v>
      </c>
      <c r="I2271" s="157">
        <f t="shared" si="246"/>
        <v>0</v>
      </c>
      <c r="J2271" s="157">
        <f t="shared" si="247"/>
        <v>9742.6200601250912</v>
      </c>
      <c r="K2271" s="157">
        <f t="shared" si="248"/>
        <v>1580.0018310547011</v>
      </c>
      <c r="L2271" s="157">
        <f t="shared" si="249"/>
        <v>8162.61822907039</v>
      </c>
      <c r="M2271" s="167">
        <f t="shared" si="250"/>
        <v>0</v>
      </c>
      <c r="N2271" s="167">
        <f t="shared" si="251"/>
        <v>0</v>
      </c>
    </row>
    <row r="2272" spans="1:14" ht="15" customHeight="1" x14ac:dyDescent="0.2">
      <c r="A2272" s="152"/>
      <c r="B2272" s="152"/>
      <c r="C2272" s="152"/>
      <c r="D2272" s="152"/>
      <c r="E2272" s="153">
        <f>'2.40-a,b,c,d,e'!E2272</f>
        <v>40073.166666666664</v>
      </c>
      <c r="F2272" s="157">
        <f>'2.40-a,b,c,d,e'!F2272</f>
        <v>72.470001220703097</v>
      </c>
      <c r="G2272" s="157">
        <f>'2.40-a,b,c,d,e'!G2272</f>
        <v>-40.000915527301117</v>
      </c>
      <c r="H2272" s="157">
        <f t="shared" si="245"/>
        <v>8122.617313543089</v>
      </c>
      <c r="I2272" s="157">
        <f t="shared" si="246"/>
        <v>0</v>
      </c>
      <c r="J2272" s="157">
        <f t="shared" si="247"/>
        <v>8122.617313543089</v>
      </c>
      <c r="K2272" s="157">
        <f t="shared" si="248"/>
        <v>0</v>
      </c>
      <c r="L2272" s="157">
        <f t="shared" si="249"/>
        <v>8122.617313543089</v>
      </c>
      <c r="M2272" s="167">
        <f t="shared" si="250"/>
        <v>0</v>
      </c>
      <c r="N2272" s="167">
        <f t="shared" si="251"/>
        <v>0</v>
      </c>
    </row>
    <row r="2273" spans="1:14" ht="15" customHeight="1" x14ac:dyDescent="0.2">
      <c r="A2273" s="152"/>
      <c r="B2273" s="152"/>
      <c r="C2273" s="152"/>
      <c r="D2273" s="152"/>
      <c r="E2273" s="153">
        <f>'2.40-a,b,c,d,e'!E2273</f>
        <v>40074.166666666664</v>
      </c>
      <c r="F2273" s="157">
        <f>'2.40-a,b,c,d,e'!F2273</f>
        <v>72.040000915527301</v>
      </c>
      <c r="G2273" s="157">
        <f>'2.40-a,b,c,d,e'!G2273</f>
        <v>-430.00030517579546</v>
      </c>
      <c r="H2273" s="157">
        <f t="shared" si="245"/>
        <v>7692.6170083672932</v>
      </c>
      <c r="I2273" s="157">
        <f t="shared" si="246"/>
        <v>0</v>
      </c>
      <c r="J2273" s="157">
        <f t="shared" si="247"/>
        <v>7692.6170083672932</v>
      </c>
      <c r="K2273" s="157">
        <f t="shared" si="248"/>
        <v>0</v>
      </c>
      <c r="L2273" s="157">
        <f t="shared" si="249"/>
        <v>7692.6170083672932</v>
      </c>
      <c r="M2273" s="167">
        <f t="shared" si="250"/>
        <v>0</v>
      </c>
      <c r="N2273" s="167">
        <f t="shared" si="251"/>
        <v>0</v>
      </c>
    </row>
    <row r="2274" spans="1:14" ht="15" customHeight="1" x14ac:dyDescent="0.2">
      <c r="A2274" s="152"/>
      <c r="B2274" s="152"/>
      <c r="C2274" s="152"/>
      <c r="D2274" s="152"/>
      <c r="E2274" s="153">
        <f>'2.40-a,b,c,d,e'!E2274</f>
        <v>40077.166666666664</v>
      </c>
      <c r="F2274" s="157">
        <f>'2.40-a,b,c,d,e'!F2274</f>
        <v>69.709999084472599</v>
      </c>
      <c r="G2274" s="157">
        <f>'2.40-a,b,c,d,e'!G2274</f>
        <v>-2330.0018310547016</v>
      </c>
      <c r="H2274" s="157">
        <f t="shared" si="245"/>
        <v>5362.6151773125912</v>
      </c>
      <c r="I2274" s="157">
        <f t="shared" si="246"/>
        <v>2800.0030517577989</v>
      </c>
      <c r="J2274" s="157">
        <f t="shared" si="247"/>
        <v>8162.61822907039</v>
      </c>
      <c r="K2274" s="157">
        <f t="shared" si="248"/>
        <v>0</v>
      </c>
      <c r="L2274" s="157">
        <f t="shared" si="249"/>
        <v>8162.61822907039</v>
      </c>
      <c r="M2274" s="167">
        <f t="shared" si="250"/>
        <v>1</v>
      </c>
      <c r="N2274" s="167">
        <f t="shared" si="251"/>
        <v>0</v>
      </c>
    </row>
    <row r="2275" spans="1:14" ht="15" customHeight="1" x14ac:dyDescent="0.2">
      <c r="A2275" s="152"/>
      <c r="B2275" s="152"/>
      <c r="C2275" s="152"/>
      <c r="D2275" s="152"/>
      <c r="E2275" s="153">
        <f>'2.40-a,b,c,d,e'!E2275</f>
        <v>40078.166666666664</v>
      </c>
      <c r="F2275" s="157">
        <f>'2.40-a,b,c,d,e'!F2275</f>
        <v>71.550003051757798</v>
      </c>
      <c r="G2275" s="157">
        <f>'2.40-a,b,c,d,e'!G2275</f>
        <v>1840.003967285199</v>
      </c>
      <c r="H2275" s="157">
        <f t="shared" si="245"/>
        <v>10002.622196355589</v>
      </c>
      <c r="I2275" s="157">
        <f t="shared" si="246"/>
        <v>0</v>
      </c>
      <c r="J2275" s="157">
        <f t="shared" si="247"/>
        <v>10002.622196355589</v>
      </c>
      <c r="K2275" s="157">
        <f t="shared" si="248"/>
        <v>1840.003967285199</v>
      </c>
      <c r="L2275" s="157">
        <f t="shared" si="249"/>
        <v>8162.61822907039</v>
      </c>
      <c r="M2275" s="167">
        <f t="shared" si="250"/>
        <v>0</v>
      </c>
      <c r="N2275" s="167">
        <f t="shared" si="251"/>
        <v>0</v>
      </c>
    </row>
    <row r="2276" spans="1:14" ht="15" customHeight="1" x14ac:dyDescent="0.2">
      <c r="A2276" s="152"/>
      <c r="B2276" s="152"/>
      <c r="C2276" s="152"/>
      <c r="D2276" s="152"/>
      <c r="E2276" s="153">
        <f>'2.40-a,b,c,d,e'!E2276</f>
        <v>40079.166666666664</v>
      </c>
      <c r="F2276" s="157">
        <f>'2.40-a,b,c,d,e'!F2276</f>
        <v>68.970001220703097</v>
      </c>
      <c r="G2276" s="157">
        <f>'2.40-a,b,c,d,e'!G2276</f>
        <v>-2580.0018310547016</v>
      </c>
      <c r="H2276" s="157">
        <f t="shared" si="245"/>
        <v>5582.6163980156889</v>
      </c>
      <c r="I2276" s="157">
        <f t="shared" si="246"/>
        <v>2580.0018310547011</v>
      </c>
      <c r="J2276" s="157">
        <f t="shared" si="247"/>
        <v>8162.61822907039</v>
      </c>
      <c r="K2276" s="157">
        <f t="shared" si="248"/>
        <v>0</v>
      </c>
      <c r="L2276" s="157">
        <f t="shared" si="249"/>
        <v>8162.61822907039</v>
      </c>
      <c r="M2276" s="167">
        <f t="shared" si="250"/>
        <v>1</v>
      </c>
      <c r="N2276" s="167">
        <f t="shared" si="251"/>
        <v>0</v>
      </c>
    </row>
    <row r="2277" spans="1:14" ht="15" customHeight="1" x14ac:dyDescent="0.2">
      <c r="A2277" s="152"/>
      <c r="B2277" s="152"/>
      <c r="C2277" s="152"/>
      <c r="D2277" s="152"/>
      <c r="E2277" s="153">
        <f>'2.40-a,b,c,d,e'!E2277</f>
        <v>40080.166666666664</v>
      </c>
      <c r="F2277" s="157">
        <f>'2.40-a,b,c,d,e'!F2277</f>
        <v>65.889999389648395</v>
      </c>
      <c r="G2277" s="157">
        <f>'2.40-a,b,c,d,e'!G2277</f>
        <v>-3080.0018310547016</v>
      </c>
      <c r="H2277" s="157">
        <f t="shared" si="245"/>
        <v>5082.6163980156889</v>
      </c>
      <c r="I2277" s="157">
        <f t="shared" si="246"/>
        <v>3080.0018310547011</v>
      </c>
      <c r="J2277" s="157">
        <f t="shared" si="247"/>
        <v>8162.61822907039</v>
      </c>
      <c r="K2277" s="157">
        <f t="shared" si="248"/>
        <v>0</v>
      </c>
      <c r="L2277" s="157">
        <f t="shared" si="249"/>
        <v>8162.61822907039</v>
      </c>
      <c r="M2277" s="167">
        <f t="shared" si="250"/>
        <v>1</v>
      </c>
      <c r="N2277" s="167">
        <f t="shared" si="251"/>
        <v>0</v>
      </c>
    </row>
    <row r="2278" spans="1:14" ht="15" customHeight="1" x14ac:dyDescent="0.2">
      <c r="A2278" s="152"/>
      <c r="B2278" s="152"/>
      <c r="C2278" s="152"/>
      <c r="D2278" s="152"/>
      <c r="E2278" s="153">
        <f>'2.40-a,b,c,d,e'!E2278</f>
        <v>40081.166666666664</v>
      </c>
      <c r="F2278" s="157">
        <f>'2.40-a,b,c,d,e'!F2278</f>
        <v>66.019996643066406</v>
      </c>
      <c r="G2278" s="157">
        <f>'2.40-a,b,c,d,e'!G2278</f>
        <v>129.99725341801138</v>
      </c>
      <c r="H2278" s="157">
        <f t="shared" si="245"/>
        <v>8292.6154824884015</v>
      </c>
      <c r="I2278" s="157">
        <f t="shared" si="246"/>
        <v>0</v>
      </c>
      <c r="J2278" s="157">
        <f t="shared" si="247"/>
        <v>8292.6154824884015</v>
      </c>
      <c r="K2278" s="157">
        <f t="shared" si="248"/>
        <v>129.9972534180115</v>
      </c>
      <c r="L2278" s="157">
        <f t="shared" si="249"/>
        <v>8162.61822907039</v>
      </c>
      <c r="M2278" s="167">
        <f t="shared" si="250"/>
        <v>0</v>
      </c>
      <c r="N2278" s="167">
        <f t="shared" si="251"/>
        <v>0</v>
      </c>
    </row>
    <row r="2279" spans="1:14" ht="15" customHeight="1" x14ac:dyDescent="0.2">
      <c r="A2279" s="152"/>
      <c r="B2279" s="152"/>
      <c r="C2279" s="152"/>
      <c r="D2279" s="152"/>
      <c r="E2279" s="153">
        <f>'2.40-a,b,c,d,e'!E2279</f>
        <v>40084.166666666664</v>
      </c>
      <c r="F2279" s="157">
        <f>'2.40-a,b,c,d,e'!F2279</f>
        <v>66.839996337890597</v>
      </c>
      <c r="G2279" s="157">
        <f>'2.40-a,b,c,d,e'!G2279</f>
        <v>819.99969482419033</v>
      </c>
      <c r="H2279" s="157">
        <f t="shared" si="245"/>
        <v>8982.6179238945806</v>
      </c>
      <c r="I2279" s="157">
        <f t="shared" si="246"/>
        <v>0</v>
      </c>
      <c r="J2279" s="157">
        <f t="shared" si="247"/>
        <v>8982.6179238945806</v>
      </c>
      <c r="K2279" s="157">
        <f t="shared" si="248"/>
        <v>819.99969482419056</v>
      </c>
      <c r="L2279" s="157">
        <f t="shared" si="249"/>
        <v>8162.61822907039</v>
      </c>
      <c r="M2279" s="167">
        <f t="shared" si="250"/>
        <v>0</v>
      </c>
      <c r="N2279" s="167">
        <f t="shared" si="251"/>
        <v>0</v>
      </c>
    </row>
    <row r="2280" spans="1:14" ht="15" customHeight="1" x14ac:dyDescent="0.2">
      <c r="A2280" s="152"/>
      <c r="B2280" s="152"/>
      <c r="C2280" s="152"/>
      <c r="D2280" s="152"/>
      <c r="E2280" s="153">
        <f>'2.40-a,b,c,d,e'!E2280</f>
        <v>40085.166666666664</v>
      </c>
      <c r="F2280" s="157">
        <f>'2.40-a,b,c,d,e'!F2280</f>
        <v>66.709999084472599</v>
      </c>
      <c r="G2280" s="157">
        <f>'2.40-a,b,c,d,e'!G2280</f>
        <v>-129.99725341799717</v>
      </c>
      <c r="H2280" s="157">
        <f t="shared" si="245"/>
        <v>8032.6209756523931</v>
      </c>
      <c r="I2280" s="157">
        <f t="shared" si="246"/>
        <v>0</v>
      </c>
      <c r="J2280" s="157">
        <f t="shared" si="247"/>
        <v>8032.6209756523931</v>
      </c>
      <c r="K2280" s="157">
        <f t="shared" si="248"/>
        <v>0</v>
      </c>
      <c r="L2280" s="157">
        <f t="shared" si="249"/>
        <v>8032.6209756523931</v>
      </c>
      <c r="M2280" s="167">
        <f t="shared" si="250"/>
        <v>0</v>
      </c>
      <c r="N2280" s="167">
        <f t="shared" si="251"/>
        <v>0</v>
      </c>
    </row>
    <row r="2281" spans="1:14" ht="15" customHeight="1" x14ac:dyDescent="0.2">
      <c r="A2281" s="152"/>
      <c r="B2281" s="152"/>
      <c r="C2281" s="152"/>
      <c r="D2281" s="152"/>
      <c r="E2281" s="153">
        <f>'2.40-a,b,c,d,e'!E2281</f>
        <v>40086.166666666664</v>
      </c>
      <c r="F2281" s="157">
        <f>'2.40-a,b,c,d,e'!F2281</f>
        <v>70.610000610351506</v>
      </c>
      <c r="G2281" s="157">
        <f>'2.40-a,b,c,d,e'!G2281</f>
        <v>3900.0015258789063</v>
      </c>
      <c r="H2281" s="157">
        <f t="shared" si="245"/>
        <v>11932.622501531299</v>
      </c>
      <c r="I2281" s="157">
        <f t="shared" si="246"/>
        <v>0</v>
      </c>
      <c r="J2281" s="157">
        <f t="shared" si="247"/>
        <v>11932.622501531299</v>
      </c>
      <c r="K2281" s="157">
        <f t="shared" si="248"/>
        <v>3770.0042724609093</v>
      </c>
      <c r="L2281" s="157">
        <f t="shared" si="249"/>
        <v>8162.61822907039</v>
      </c>
      <c r="M2281" s="167">
        <f t="shared" si="250"/>
        <v>0</v>
      </c>
      <c r="N2281" s="167">
        <f t="shared" si="251"/>
        <v>0</v>
      </c>
    </row>
    <row r="2282" spans="1:14" ht="15" customHeight="1" x14ac:dyDescent="0.2">
      <c r="A2282" s="152"/>
      <c r="B2282" s="152"/>
      <c r="C2282" s="152"/>
      <c r="D2282" s="152"/>
      <c r="E2282" s="153">
        <f>'2.40-a,b,c,d,e'!E2282</f>
        <v>40087.166666666664</v>
      </c>
      <c r="F2282" s="157">
        <f>'2.40-a,b,c,d,e'!F2282</f>
        <v>70.819999694824205</v>
      </c>
      <c r="G2282" s="157">
        <f>'2.40-a,b,c,d,e'!G2282</f>
        <v>209.99908447269888</v>
      </c>
      <c r="H2282" s="157">
        <f t="shared" si="245"/>
        <v>8372.617313543089</v>
      </c>
      <c r="I2282" s="157">
        <f t="shared" si="246"/>
        <v>0</v>
      </c>
      <c r="J2282" s="157">
        <f t="shared" si="247"/>
        <v>8372.617313543089</v>
      </c>
      <c r="K2282" s="157">
        <f t="shared" si="248"/>
        <v>209.999084472699</v>
      </c>
      <c r="L2282" s="157">
        <f t="shared" si="249"/>
        <v>8162.61822907039</v>
      </c>
      <c r="M2282" s="167">
        <f t="shared" si="250"/>
        <v>0</v>
      </c>
      <c r="N2282" s="167">
        <f t="shared" si="251"/>
        <v>0</v>
      </c>
    </row>
    <row r="2283" spans="1:14" ht="15" customHeight="1" x14ac:dyDescent="0.2">
      <c r="A2283" s="152"/>
      <c r="B2283" s="152"/>
      <c r="C2283" s="152"/>
      <c r="D2283" s="152"/>
      <c r="E2283" s="153">
        <f>'2.40-a,b,c,d,e'!E2283</f>
        <v>40088.166666666664</v>
      </c>
      <c r="F2283" s="157">
        <f>'2.40-a,b,c,d,e'!F2283</f>
        <v>69.949996948242102</v>
      </c>
      <c r="G2283" s="157">
        <f>'2.40-a,b,c,d,e'!G2283</f>
        <v>-870.0027465821023</v>
      </c>
      <c r="H2283" s="157">
        <f t="shared" si="245"/>
        <v>7292.6154824882879</v>
      </c>
      <c r="I2283" s="157">
        <f t="shared" si="246"/>
        <v>0</v>
      </c>
      <c r="J2283" s="157">
        <f t="shared" si="247"/>
        <v>7292.6154824882879</v>
      </c>
      <c r="K2283" s="157">
        <f t="shared" si="248"/>
        <v>0</v>
      </c>
      <c r="L2283" s="157">
        <f t="shared" si="249"/>
        <v>7292.6154824882879</v>
      </c>
      <c r="M2283" s="167">
        <f t="shared" si="250"/>
        <v>0</v>
      </c>
      <c r="N2283" s="167">
        <f t="shared" si="251"/>
        <v>0</v>
      </c>
    </row>
    <row r="2284" spans="1:14" ht="15" customHeight="1" x14ac:dyDescent="0.2">
      <c r="A2284" s="152"/>
      <c r="B2284" s="152"/>
      <c r="C2284" s="152"/>
      <c r="D2284" s="152"/>
      <c r="E2284" s="153">
        <f>'2.40-a,b,c,d,e'!E2284</f>
        <v>40091.166666666664</v>
      </c>
      <c r="F2284" s="157">
        <f>'2.40-a,b,c,d,e'!F2284</f>
        <v>70.410003662109304</v>
      </c>
      <c r="G2284" s="157">
        <f>'2.40-a,b,c,d,e'!G2284</f>
        <v>460.00671386720171</v>
      </c>
      <c r="H2284" s="157">
        <f t="shared" si="245"/>
        <v>7752.6221963554899</v>
      </c>
      <c r="I2284" s="157">
        <f t="shared" si="246"/>
        <v>0</v>
      </c>
      <c r="J2284" s="157">
        <f t="shared" si="247"/>
        <v>7752.6221963554899</v>
      </c>
      <c r="K2284" s="157">
        <f t="shared" si="248"/>
        <v>0</v>
      </c>
      <c r="L2284" s="157">
        <f t="shared" si="249"/>
        <v>7752.6221963554899</v>
      </c>
      <c r="M2284" s="167">
        <f t="shared" si="250"/>
        <v>0</v>
      </c>
      <c r="N2284" s="167">
        <f t="shared" si="251"/>
        <v>0</v>
      </c>
    </row>
    <row r="2285" spans="1:14" ht="15" customHeight="1" x14ac:dyDescent="0.2">
      <c r="A2285" s="152"/>
      <c r="B2285" s="152"/>
      <c r="C2285" s="152"/>
      <c r="D2285" s="152"/>
      <c r="E2285" s="153">
        <f>'2.40-a,b,c,d,e'!E2285</f>
        <v>40092.166666666664</v>
      </c>
      <c r="F2285" s="157">
        <f>'2.40-a,b,c,d,e'!F2285</f>
        <v>70.879997253417898</v>
      </c>
      <c r="G2285" s="157">
        <f>'2.40-a,b,c,d,e'!G2285</f>
        <v>469.99359130859375</v>
      </c>
      <c r="H2285" s="157">
        <f t="shared" si="245"/>
        <v>8222.6157876640827</v>
      </c>
      <c r="I2285" s="157">
        <f t="shared" si="246"/>
        <v>0</v>
      </c>
      <c r="J2285" s="157">
        <f t="shared" si="247"/>
        <v>8222.6157876640827</v>
      </c>
      <c r="K2285" s="157">
        <f t="shared" si="248"/>
        <v>59.997558593692702</v>
      </c>
      <c r="L2285" s="157">
        <f t="shared" si="249"/>
        <v>8162.61822907039</v>
      </c>
      <c r="M2285" s="167">
        <f t="shared" si="250"/>
        <v>0</v>
      </c>
      <c r="N2285" s="167">
        <f t="shared" si="251"/>
        <v>0</v>
      </c>
    </row>
    <row r="2286" spans="1:14" ht="15" customHeight="1" x14ac:dyDescent="0.2">
      <c r="A2286" s="152"/>
      <c r="B2286" s="152"/>
      <c r="C2286" s="152"/>
      <c r="D2286" s="152"/>
      <c r="E2286" s="153">
        <f>'2.40-a,b,c,d,e'!E2286</f>
        <v>40093.166666666664</v>
      </c>
      <c r="F2286" s="157">
        <f>'2.40-a,b,c,d,e'!F2286</f>
        <v>69.569999694824205</v>
      </c>
      <c r="G2286" s="157">
        <f>'2.40-a,b,c,d,e'!G2286</f>
        <v>-1309.9975585936932</v>
      </c>
      <c r="H2286" s="157">
        <f t="shared" si="245"/>
        <v>6852.6206704766973</v>
      </c>
      <c r="I2286" s="157">
        <f t="shared" si="246"/>
        <v>0</v>
      </c>
      <c r="J2286" s="157">
        <f t="shared" si="247"/>
        <v>6852.6206704766973</v>
      </c>
      <c r="K2286" s="157">
        <f t="shared" si="248"/>
        <v>0</v>
      </c>
      <c r="L2286" s="157">
        <f t="shared" si="249"/>
        <v>6852.6206704766973</v>
      </c>
      <c r="M2286" s="167">
        <f t="shared" si="250"/>
        <v>0</v>
      </c>
      <c r="N2286" s="167">
        <f t="shared" si="251"/>
        <v>0</v>
      </c>
    </row>
    <row r="2287" spans="1:14" ht="15" customHeight="1" x14ac:dyDescent="0.2">
      <c r="A2287" s="152"/>
      <c r="B2287" s="152"/>
      <c r="C2287" s="152"/>
      <c r="D2287" s="152"/>
      <c r="E2287" s="153">
        <f>'2.40-a,b,c,d,e'!E2287</f>
        <v>40094.166666666664</v>
      </c>
      <c r="F2287" s="157">
        <f>'2.40-a,b,c,d,e'!F2287</f>
        <v>71.690002441406193</v>
      </c>
      <c r="G2287" s="157">
        <f>'2.40-a,b,c,d,e'!G2287</f>
        <v>2120.0027465819885</v>
      </c>
      <c r="H2287" s="157">
        <f t="shared" si="245"/>
        <v>8972.6234170586868</v>
      </c>
      <c r="I2287" s="157">
        <f t="shared" si="246"/>
        <v>0</v>
      </c>
      <c r="J2287" s="157">
        <f t="shared" si="247"/>
        <v>8972.6234170586868</v>
      </c>
      <c r="K2287" s="157">
        <f t="shared" si="248"/>
        <v>810.00518798829671</v>
      </c>
      <c r="L2287" s="157">
        <f t="shared" si="249"/>
        <v>8162.61822907039</v>
      </c>
      <c r="M2287" s="167">
        <f t="shared" si="250"/>
        <v>0</v>
      </c>
      <c r="N2287" s="167">
        <f t="shared" si="251"/>
        <v>0</v>
      </c>
    </row>
    <row r="2288" spans="1:14" ht="15" customHeight="1" x14ac:dyDescent="0.2">
      <c r="A2288" s="152"/>
      <c r="B2288" s="152"/>
      <c r="C2288" s="152"/>
      <c r="D2288" s="152"/>
      <c r="E2288" s="153">
        <f>'2.40-a,b,c,d,e'!E2288</f>
        <v>40095.166666666664</v>
      </c>
      <c r="F2288" s="157">
        <f>'2.40-a,b,c,d,e'!F2288</f>
        <v>71.769996643066406</v>
      </c>
      <c r="G2288" s="157">
        <f>'2.40-a,b,c,d,e'!G2288</f>
        <v>79.994201660213093</v>
      </c>
      <c r="H2288" s="157">
        <f t="shared" si="245"/>
        <v>8242.6124307306036</v>
      </c>
      <c r="I2288" s="157">
        <f t="shared" si="246"/>
        <v>0</v>
      </c>
      <c r="J2288" s="157">
        <f t="shared" si="247"/>
        <v>8242.6124307306036</v>
      </c>
      <c r="K2288" s="157">
        <f t="shared" si="248"/>
        <v>79.994201660213548</v>
      </c>
      <c r="L2288" s="157">
        <f t="shared" si="249"/>
        <v>8162.61822907039</v>
      </c>
      <c r="M2288" s="167">
        <f t="shared" si="250"/>
        <v>0</v>
      </c>
      <c r="N2288" s="167">
        <f t="shared" si="251"/>
        <v>0</v>
      </c>
    </row>
    <row r="2289" spans="1:14" ht="15" customHeight="1" x14ac:dyDescent="0.2">
      <c r="A2289" s="152"/>
      <c r="B2289" s="152"/>
      <c r="C2289" s="152"/>
      <c r="D2289" s="152"/>
      <c r="E2289" s="153">
        <f>'2.40-a,b,c,d,e'!E2289</f>
        <v>40098.166666666664</v>
      </c>
      <c r="F2289" s="157">
        <f>'2.40-a,b,c,d,e'!F2289</f>
        <v>73.269996643066406</v>
      </c>
      <c r="G2289" s="157">
        <f>'2.40-a,b,c,d,e'!G2289</f>
        <v>1500</v>
      </c>
      <c r="H2289" s="157">
        <f t="shared" si="245"/>
        <v>9662.618229070391</v>
      </c>
      <c r="I2289" s="157">
        <f t="shared" si="246"/>
        <v>0</v>
      </c>
      <c r="J2289" s="157">
        <f t="shared" si="247"/>
        <v>9662.618229070391</v>
      </c>
      <c r="K2289" s="157">
        <f t="shared" si="248"/>
        <v>1500.0000000000009</v>
      </c>
      <c r="L2289" s="157">
        <f t="shared" si="249"/>
        <v>8162.61822907039</v>
      </c>
      <c r="M2289" s="167">
        <f t="shared" si="250"/>
        <v>0</v>
      </c>
      <c r="N2289" s="167">
        <f t="shared" si="251"/>
        <v>0</v>
      </c>
    </row>
    <row r="2290" spans="1:14" ht="15" customHeight="1" x14ac:dyDescent="0.2">
      <c r="A2290" s="152"/>
      <c r="B2290" s="152"/>
      <c r="C2290" s="152"/>
      <c r="D2290" s="152"/>
      <c r="E2290" s="153">
        <f>'2.40-a,b,c,d,e'!E2290</f>
        <v>40099.166666666664</v>
      </c>
      <c r="F2290" s="157">
        <f>'2.40-a,b,c,d,e'!F2290</f>
        <v>74.150001525878906</v>
      </c>
      <c r="G2290" s="157">
        <f>'2.40-a,b,c,d,e'!G2290</f>
        <v>880.0048828125</v>
      </c>
      <c r="H2290" s="157">
        <f t="shared" si="245"/>
        <v>9042.623111882891</v>
      </c>
      <c r="I2290" s="157">
        <f t="shared" si="246"/>
        <v>0</v>
      </c>
      <c r="J2290" s="157">
        <f t="shared" si="247"/>
        <v>9042.623111882891</v>
      </c>
      <c r="K2290" s="157">
        <f t="shared" si="248"/>
        <v>880.00488281250091</v>
      </c>
      <c r="L2290" s="157">
        <f t="shared" si="249"/>
        <v>8162.61822907039</v>
      </c>
      <c r="M2290" s="167">
        <f t="shared" si="250"/>
        <v>0</v>
      </c>
      <c r="N2290" s="167">
        <f t="shared" si="251"/>
        <v>0</v>
      </c>
    </row>
    <row r="2291" spans="1:14" ht="15" customHeight="1" x14ac:dyDescent="0.2">
      <c r="A2291" s="152"/>
      <c r="B2291" s="152"/>
      <c r="C2291" s="152"/>
      <c r="D2291" s="152"/>
      <c r="E2291" s="153">
        <f>'2.40-a,b,c,d,e'!E2291</f>
        <v>40100.166666666664</v>
      </c>
      <c r="F2291" s="157">
        <f>'2.40-a,b,c,d,e'!F2291</f>
        <v>75.180000305175696</v>
      </c>
      <c r="G2291" s="157">
        <f>'2.40-a,b,c,d,e'!G2291</f>
        <v>1029.9987792967897</v>
      </c>
      <c r="H2291" s="157">
        <f t="shared" si="245"/>
        <v>9192.6170083671805</v>
      </c>
      <c r="I2291" s="157">
        <f t="shared" si="246"/>
        <v>0</v>
      </c>
      <c r="J2291" s="157">
        <f t="shared" si="247"/>
        <v>9192.6170083671805</v>
      </c>
      <c r="K2291" s="157">
        <f t="shared" si="248"/>
        <v>1029.9987792967904</v>
      </c>
      <c r="L2291" s="157">
        <f t="shared" si="249"/>
        <v>8162.61822907039</v>
      </c>
      <c r="M2291" s="167">
        <f t="shared" si="250"/>
        <v>0</v>
      </c>
      <c r="N2291" s="167">
        <f t="shared" si="251"/>
        <v>0</v>
      </c>
    </row>
    <row r="2292" spans="1:14" ht="15" customHeight="1" x14ac:dyDescent="0.2">
      <c r="A2292" s="152"/>
      <c r="B2292" s="152"/>
      <c r="C2292" s="152"/>
      <c r="D2292" s="152"/>
      <c r="E2292" s="153">
        <f>'2.40-a,b,c,d,e'!E2292</f>
        <v>40101.166666666664</v>
      </c>
      <c r="F2292" s="157">
        <f>'2.40-a,b,c,d,e'!F2292</f>
        <v>77.580001831054602</v>
      </c>
      <c r="G2292" s="157">
        <f>'2.40-a,b,c,d,e'!G2292</f>
        <v>2400.0015258789063</v>
      </c>
      <c r="H2292" s="157">
        <f t="shared" si="245"/>
        <v>10562.619754949297</v>
      </c>
      <c r="I2292" s="157">
        <f t="shared" si="246"/>
        <v>0</v>
      </c>
      <c r="J2292" s="157">
        <f t="shared" si="247"/>
        <v>10562.619754949297</v>
      </c>
      <c r="K2292" s="157">
        <f t="shared" si="248"/>
        <v>2400.0015258789072</v>
      </c>
      <c r="L2292" s="157">
        <f t="shared" si="249"/>
        <v>8162.61822907039</v>
      </c>
      <c r="M2292" s="167">
        <f t="shared" si="250"/>
        <v>0</v>
      </c>
      <c r="N2292" s="167">
        <f t="shared" si="251"/>
        <v>0</v>
      </c>
    </row>
    <row r="2293" spans="1:14" ht="15" customHeight="1" x14ac:dyDescent="0.2">
      <c r="A2293" s="152"/>
      <c r="B2293" s="152"/>
      <c r="C2293" s="152"/>
      <c r="D2293" s="152"/>
      <c r="E2293" s="153">
        <f>'2.40-a,b,c,d,e'!E2293</f>
        <v>40102.166666666664</v>
      </c>
      <c r="F2293" s="157">
        <f>'2.40-a,b,c,d,e'!F2293</f>
        <v>78.529998779296804</v>
      </c>
      <c r="G2293" s="157">
        <f>'2.40-a,b,c,d,e'!G2293</f>
        <v>949.99694824220171</v>
      </c>
      <c r="H2293" s="157">
        <f t="shared" si="245"/>
        <v>9112.6151773125912</v>
      </c>
      <c r="I2293" s="157">
        <f t="shared" si="246"/>
        <v>0</v>
      </c>
      <c r="J2293" s="157">
        <f t="shared" si="247"/>
        <v>9112.6151773125912</v>
      </c>
      <c r="K2293" s="157">
        <f t="shared" si="248"/>
        <v>949.99694824220114</v>
      </c>
      <c r="L2293" s="157">
        <f t="shared" si="249"/>
        <v>8162.61822907039</v>
      </c>
      <c r="M2293" s="167">
        <f t="shared" si="250"/>
        <v>0</v>
      </c>
      <c r="N2293" s="167">
        <f t="shared" si="251"/>
        <v>0</v>
      </c>
    </row>
    <row r="2294" spans="1:14" ht="15" customHeight="1" x14ac:dyDescent="0.2">
      <c r="A2294" s="152"/>
      <c r="B2294" s="152"/>
      <c r="C2294" s="152"/>
      <c r="D2294" s="152"/>
      <c r="E2294" s="153">
        <f>'2.40-a,b,c,d,e'!E2294</f>
        <v>40105.166666666664</v>
      </c>
      <c r="F2294" s="157">
        <f>'2.40-a,b,c,d,e'!F2294</f>
        <v>79.610000610351506</v>
      </c>
      <c r="G2294" s="157">
        <f>'2.40-a,b,c,d,e'!G2294</f>
        <v>1080.0018310547016</v>
      </c>
      <c r="H2294" s="157">
        <f t="shared" si="245"/>
        <v>9242.6200601250912</v>
      </c>
      <c r="I2294" s="157">
        <f t="shared" si="246"/>
        <v>0</v>
      </c>
      <c r="J2294" s="157">
        <f t="shared" si="247"/>
        <v>9242.6200601250912</v>
      </c>
      <c r="K2294" s="157">
        <f t="shared" si="248"/>
        <v>1080.0018310547011</v>
      </c>
      <c r="L2294" s="157">
        <f t="shared" si="249"/>
        <v>8162.61822907039</v>
      </c>
      <c r="M2294" s="167">
        <f t="shared" si="250"/>
        <v>0</v>
      </c>
      <c r="N2294" s="167">
        <f t="shared" si="251"/>
        <v>0</v>
      </c>
    </row>
    <row r="2295" spans="1:14" ht="15" customHeight="1" x14ac:dyDescent="0.2">
      <c r="A2295" s="152"/>
      <c r="B2295" s="152"/>
      <c r="C2295" s="152"/>
      <c r="D2295" s="152"/>
      <c r="E2295" s="153">
        <f>'2.40-a,b,c,d,e'!E2295</f>
        <v>40106.166666666664</v>
      </c>
      <c r="F2295" s="157">
        <f>'2.40-a,b,c,d,e'!F2295</f>
        <v>79.089996337890597</v>
      </c>
      <c r="G2295" s="157">
        <f>'2.40-a,b,c,d,e'!G2295</f>
        <v>-520.00427246090908</v>
      </c>
      <c r="H2295" s="157">
        <f t="shared" si="245"/>
        <v>7642.6139566094807</v>
      </c>
      <c r="I2295" s="157">
        <f t="shared" si="246"/>
        <v>0</v>
      </c>
      <c r="J2295" s="157">
        <f t="shared" si="247"/>
        <v>7642.6139566094807</v>
      </c>
      <c r="K2295" s="157">
        <f t="shared" si="248"/>
        <v>0</v>
      </c>
      <c r="L2295" s="157">
        <f t="shared" si="249"/>
        <v>7642.6139566094807</v>
      </c>
      <c r="M2295" s="167">
        <f t="shared" si="250"/>
        <v>0</v>
      </c>
      <c r="N2295" s="167">
        <f t="shared" si="251"/>
        <v>0</v>
      </c>
    </row>
    <row r="2296" spans="1:14" ht="15" customHeight="1" x14ac:dyDescent="0.2">
      <c r="A2296" s="152"/>
      <c r="B2296" s="152"/>
      <c r="C2296" s="152"/>
      <c r="D2296" s="152"/>
      <c r="E2296" s="153">
        <f>'2.40-a,b,c,d,e'!E2296</f>
        <v>40107.166666666664</v>
      </c>
      <c r="F2296" s="157">
        <f>'2.40-a,b,c,d,e'!F2296</f>
        <v>81.370002746582003</v>
      </c>
      <c r="G2296" s="157">
        <f>'2.40-a,b,c,d,e'!G2296</f>
        <v>2280.0064086914063</v>
      </c>
      <c r="H2296" s="157">
        <f t="shared" si="245"/>
        <v>9922.620365300887</v>
      </c>
      <c r="I2296" s="157">
        <f t="shared" si="246"/>
        <v>0</v>
      </c>
      <c r="J2296" s="157">
        <f t="shared" si="247"/>
        <v>9922.620365300887</v>
      </c>
      <c r="K2296" s="157">
        <f t="shared" si="248"/>
        <v>1760.0021362304969</v>
      </c>
      <c r="L2296" s="157">
        <f t="shared" si="249"/>
        <v>8162.61822907039</v>
      </c>
      <c r="M2296" s="167">
        <f t="shared" si="250"/>
        <v>0</v>
      </c>
      <c r="N2296" s="167">
        <f t="shared" si="251"/>
        <v>0</v>
      </c>
    </row>
    <row r="2297" spans="1:14" ht="15" customHeight="1" x14ac:dyDescent="0.2">
      <c r="A2297" s="152"/>
      <c r="B2297" s="152"/>
      <c r="C2297" s="152"/>
      <c r="D2297" s="152"/>
      <c r="E2297" s="153">
        <f>'2.40-a,b,c,d,e'!E2297</f>
        <v>40108.166666666664</v>
      </c>
      <c r="F2297" s="157">
        <f>'2.40-a,b,c,d,e'!F2297</f>
        <v>81.190002441406193</v>
      </c>
      <c r="G2297" s="157">
        <f>'2.40-a,b,c,d,e'!G2297</f>
        <v>-180.00030517580967</v>
      </c>
      <c r="H2297" s="157">
        <f t="shared" si="245"/>
        <v>7982.6179238945806</v>
      </c>
      <c r="I2297" s="157">
        <f t="shared" si="246"/>
        <v>0</v>
      </c>
      <c r="J2297" s="157">
        <f t="shared" si="247"/>
        <v>7982.6179238945806</v>
      </c>
      <c r="K2297" s="157">
        <f t="shared" si="248"/>
        <v>0</v>
      </c>
      <c r="L2297" s="157">
        <f t="shared" si="249"/>
        <v>7982.6179238945806</v>
      </c>
      <c r="M2297" s="167">
        <f t="shared" si="250"/>
        <v>0</v>
      </c>
      <c r="N2297" s="167">
        <f t="shared" si="251"/>
        <v>0</v>
      </c>
    </row>
    <row r="2298" spans="1:14" ht="15" customHeight="1" x14ac:dyDescent="0.2">
      <c r="A2298" s="152"/>
      <c r="B2298" s="152"/>
      <c r="C2298" s="152"/>
      <c r="D2298" s="152"/>
      <c r="E2298" s="153">
        <f>'2.40-a,b,c,d,e'!E2298</f>
        <v>40109.166666666664</v>
      </c>
      <c r="F2298" s="157">
        <f>'2.40-a,b,c,d,e'!F2298</f>
        <v>80.5</v>
      </c>
      <c r="G2298" s="157">
        <f>'2.40-a,b,c,d,e'!G2298</f>
        <v>-690.00244140619316</v>
      </c>
      <c r="H2298" s="157">
        <f t="shared" si="245"/>
        <v>7292.615482488387</v>
      </c>
      <c r="I2298" s="157">
        <f t="shared" si="246"/>
        <v>0</v>
      </c>
      <c r="J2298" s="157">
        <f t="shared" si="247"/>
        <v>7292.615482488387</v>
      </c>
      <c r="K2298" s="157">
        <f t="shared" si="248"/>
        <v>0</v>
      </c>
      <c r="L2298" s="157">
        <f t="shared" si="249"/>
        <v>7292.615482488387</v>
      </c>
      <c r="M2298" s="167">
        <f t="shared" si="250"/>
        <v>0</v>
      </c>
      <c r="N2298" s="167">
        <f t="shared" si="251"/>
        <v>0</v>
      </c>
    </row>
    <row r="2299" spans="1:14" ht="15" customHeight="1" x14ac:dyDescent="0.2">
      <c r="A2299" s="152"/>
      <c r="B2299" s="152"/>
      <c r="C2299" s="152"/>
      <c r="D2299" s="152"/>
      <c r="E2299" s="153">
        <f>'2.40-a,b,c,d,e'!E2299</f>
        <v>40112.166666666664</v>
      </c>
      <c r="F2299" s="157">
        <f>'2.40-a,b,c,d,e'!F2299</f>
        <v>78.680000305175696</v>
      </c>
      <c r="G2299" s="157">
        <f>'2.40-a,b,c,d,e'!G2299</f>
        <v>-1819.999694824304</v>
      </c>
      <c r="H2299" s="157">
        <f t="shared" si="245"/>
        <v>5472.6157876640827</v>
      </c>
      <c r="I2299" s="157">
        <f t="shared" si="246"/>
        <v>2690.0024414063073</v>
      </c>
      <c r="J2299" s="157">
        <f t="shared" si="247"/>
        <v>8162.61822907039</v>
      </c>
      <c r="K2299" s="157">
        <f t="shared" si="248"/>
        <v>0</v>
      </c>
      <c r="L2299" s="157">
        <f t="shared" si="249"/>
        <v>8162.61822907039</v>
      </c>
      <c r="M2299" s="167">
        <f t="shared" si="250"/>
        <v>1</v>
      </c>
      <c r="N2299" s="167">
        <f t="shared" si="251"/>
        <v>0</v>
      </c>
    </row>
    <row r="2300" spans="1:14" ht="15" customHeight="1" x14ac:dyDescent="0.2">
      <c r="A2300" s="152"/>
      <c r="B2300" s="152"/>
      <c r="C2300" s="152"/>
      <c r="D2300" s="152"/>
      <c r="E2300" s="153">
        <f>'2.40-a,b,c,d,e'!E2300</f>
        <v>40113.166666666664</v>
      </c>
      <c r="F2300" s="157">
        <f>'2.40-a,b,c,d,e'!F2300</f>
        <v>79.550003051757798</v>
      </c>
      <c r="G2300" s="157">
        <f>'2.40-a,b,c,d,e'!G2300</f>
        <v>870.0027465821023</v>
      </c>
      <c r="H2300" s="157">
        <f t="shared" si="245"/>
        <v>9032.6209756524931</v>
      </c>
      <c r="I2300" s="157">
        <f t="shared" si="246"/>
        <v>0</v>
      </c>
      <c r="J2300" s="157">
        <f t="shared" si="247"/>
        <v>9032.6209756524931</v>
      </c>
      <c r="K2300" s="157">
        <f t="shared" si="248"/>
        <v>870.0027465821031</v>
      </c>
      <c r="L2300" s="157">
        <f t="shared" si="249"/>
        <v>8162.61822907039</v>
      </c>
      <c r="M2300" s="167">
        <f t="shared" si="250"/>
        <v>0</v>
      </c>
      <c r="N2300" s="167">
        <f t="shared" si="251"/>
        <v>0</v>
      </c>
    </row>
    <row r="2301" spans="1:14" ht="15" customHeight="1" x14ac:dyDescent="0.2">
      <c r="A2301" s="152"/>
      <c r="B2301" s="152"/>
      <c r="C2301" s="152"/>
      <c r="D2301" s="152"/>
      <c r="E2301" s="153">
        <f>'2.40-a,b,c,d,e'!E2301</f>
        <v>40114.166666666664</v>
      </c>
      <c r="F2301" s="157">
        <f>'2.40-a,b,c,d,e'!F2301</f>
        <v>77.459999084472599</v>
      </c>
      <c r="G2301" s="157">
        <f>'2.40-a,b,c,d,e'!G2301</f>
        <v>-2090.003967285199</v>
      </c>
      <c r="H2301" s="157">
        <f t="shared" si="245"/>
        <v>6072.614261785191</v>
      </c>
      <c r="I2301" s="157">
        <f t="shared" si="246"/>
        <v>2090.003967285199</v>
      </c>
      <c r="J2301" s="157">
        <f t="shared" si="247"/>
        <v>8162.61822907039</v>
      </c>
      <c r="K2301" s="157">
        <f t="shared" si="248"/>
        <v>0</v>
      </c>
      <c r="L2301" s="157">
        <f t="shared" si="249"/>
        <v>8162.61822907039</v>
      </c>
      <c r="M2301" s="167">
        <f t="shared" si="250"/>
        <v>1</v>
      </c>
      <c r="N2301" s="167">
        <f t="shared" si="251"/>
        <v>0</v>
      </c>
    </row>
    <row r="2302" spans="1:14" ht="15" customHeight="1" x14ac:dyDescent="0.2">
      <c r="A2302" s="152"/>
      <c r="B2302" s="152"/>
      <c r="C2302" s="152"/>
      <c r="D2302" s="152"/>
      <c r="E2302" s="153">
        <f>'2.40-a,b,c,d,e'!E2302</f>
        <v>40115.166666666664</v>
      </c>
      <c r="F2302" s="157">
        <f>'2.40-a,b,c,d,e'!F2302</f>
        <v>79.870002746582003</v>
      </c>
      <c r="G2302" s="157">
        <f>'2.40-a,b,c,d,e'!G2302</f>
        <v>2410.0036621094032</v>
      </c>
      <c r="H2302" s="157">
        <f t="shared" si="245"/>
        <v>10572.621891179793</v>
      </c>
      <c r="I2302" s="157">
        <f t="shared" si="246"/>
        <v>0</v>
      </c>
      <c r="J2302" s="157">
        <f t="shared" si="247"/>
        <v>10572.621891179793</v>
      </c>
      <c r="K2302" s="157">
        <f t="shared" si="248"/>
        <v>2410.0036621094032</v>
      </c>
      <c r="L2302" s="157">
        <f t="shared" si="249"/>
        <v>8162.61822907039</v>
      </c>
      <c r="M2302" s="167">
        <f t="shared" si="250"/>
        <v>0</v>
      </c>
      <c r="N2302" s="167">
        <f t="shared" si="251"/>
        <v>0</v>
      </c>
    </row>
    <row r="2303" spans="1:14" ht="15" customHeight="1" x14ac:dyDescent="0.2">
      <c r="A2303" s="152"/>
      <c r="B2303" s="152"/>
      <c r="C2303" s="152"/>
      <c r="D2303" s="152"/>
      <c r="E2303" s="153">
        <f>'2.40-a,b,c,d,e'!E2303</f>
        <v>40116.166666666664</v>
      </c>
      <c r="F2303" s="157">
        <f>'2.40-a,b,c,d,e'!F2303</f>
        <v>77</v>
      </c>
      <c r="G2303" s="157">
        <f>'2.40-a,b,c,d,e'!G2303</f>
        <v>-2870.0027465820031</v>
      </c>
      <c r="H2303" s="157">
        <f t="shared" si="245"/>
        <v>5292.615482488387</v>
      </c>
      <c r="I2303" s="157">
        <f t="shared" si="246"/>
        <v>2870.0027465820031</v>
      </c>
      <c r="J2303" s="157">
        <f t="shared" si="247"/>
        <v>8162.61822907039</v>
      </c>
      <c r="K2303" s="157">
        <f t="shared" si="248"/>
        <v>0</v>
      </c>
      <c r="L2303" s="157">
        <f t="shared" si="249"/>
        <v>8162.61822907039</v>
      </c>
      <c r="M2303" s="167">
        <f t="shared" si="250"/>
        <v>1</v>
      </c>
      <c r="N2303" s="167">
        <f t="shared" si="251"/>
        <v>0</v>
      </c>
    </row>
    <row r="2304" spans="1:14" ht="15" customHeight="1" x14ac:dyDescent="0.2">
      <c r="A2304" s="152"/>
      <c r="B2304" s="152"/>
      <c r="C2304" s="152"/>
      <c r="D2304" s="152"/>
      <c r="E2304" s="153">
        <f>'2.40-a,b,c,d,e'!E2304</f>
        <v>40119.208333333336</v>
      </c>
      <c r="F2304" s="157">
        <f>'2.40-a,b,c,d,e'!F2304</f>
        <v>78.129997253417898</v>
      </c>
      <c r="G2304" s="157">
        <f>'2.40-a,b,c,d,e'!G2304</f>
        <v>1129.9972534178978</v>
      </c>
      <c r="H2304" s="157">
        <f t="shared" si="245"/>
        <v>9292.6154824882869</v>
      </c>
      <c r="I2304" s="157">
        <f t="shared" si="246"/>
        <v>0</v>
      </c>
      <c r="J2304" s="157">
        <f t="shared" si="247"/>
        <v>9292.6154824882869</v>
      </c>
      <c r="K2304" s="157">
        <f t="shared" si="248"/>
        <v>1129.9972534178969</v>
      </c>
      <c r="L2304" s="157">
        <f t="shared" si="249"/>
        <v>8162.61822907039</v>
      </c>
      <c r="M2304" s="167">
        <f t="shared" si="250"/>
        <v>0</v>
      </c>
      <c r="N2304" s="167">
        <f t="shared" si="251"/>
        <v>0</v>
      </c>
    </row>
    <row r="2305" spans="1:14" ht="15" customHeight="1" x14ac:dyDescent="0.2">
      <c r="A2305" s="152"/>
      <c r="B2305" s="152"/>
      <c r="C2305" s="152"/>
      <c r="D2305" s="152"/>
      <c r="E2305" s="153">
        <f>'2.40-a,b,c,d,e'!E2305</f>
        <v>40120.208333333336</v>
      </c>
      <c r="F2305" s="157">
        <f>'2.40-a,b,c,d,e'!F2305</f>
        <v>79.599998474121094</v>
      </c>
      <c r="G2305" s="157">
        <f>'2.40-a,b,c,d,e'!G2305</f>
        <v>1470.0012207031959</v>
      </c>
      <c r="H2305" s="157">
        <f t="shared" si="245"/>
        <v>9632.6194497735851</v>
      </c>
      <c r="I2305" s="157">
        <f t="shared" si="246"/>
        <v>0</v>
      </c>
      <c r="J2305" s="157">
        <f t="shared" si="247"/>
        <v>9632.6194497735851</v>
      </c>
      <c r="K2305" s="157">
        <f t="shared" si="248"/>
        <v>1470.001220703195</v>
      </c>
      <c r="L2305" s="157">
        <f t="shared" si="249"/>
        <v>8162.61822907039</v>
      </c>
      <c r="M2305" s="167">
        <f t="shared" si="250"/>
        <v>0</v>
      </c>
      <c r="N2305" s="167">
        <f t="shared" si="251"/>
        <v>0</v>
      </c>
    </row>
    <row r="2306" spans="1:14" ht="15" customHeight="1" x14ac:dyDescent="0.2">
      <c r="A2306" s="152"/>
      <c r="B2306" s="152"/>
      <c r="C2306" s="152"/>
      <c r="D2306" s="152"/>
      <c r="E2306" s="153">
        <f>'2.40-a,b,c,d,e'!E2306</f>
        <v>40121.208333333336</v>
      </c>
      <c r="F2306" s="157">
        <f>'2.40-a,b,c,d,e'!F2306</f>
        <v>80.400001525878906</v>
      </c>
      <c r="G2306" s="157">
        <f>'2.40-a,b,c,d,e'!G2306</f>
        <v>800.0030517578125</v>
      </c>
      <c r="H2306" s="157">
        <f t="shared" si="245"/>
        <v>8962.6212808282035</v>
      </c>
      <c r="I2306" s="157">
        <f t="shared" si="246"/>
        <v>0</v>
      </c>
      <c r="J2306" s="157">
        <f t="shared" si="247"/>
        <v>8962.6212808282035</v>
      </c>
      <c r="K2306" s="157">
        <f t="shared" si="248"/>
        <v>800.00305175781341</v>
      </c>
      <c r="L2306" s="157">
        <f t="shared" si="249"/>
        <v>8162.61822907039</v>
      </c>
      <c r="M2306" s="167">
        <f t="shared" si="250"/>
        <v>0</v>
      </c>
      <c r="N2306" s="167">
        <f t="shared" si="251"/>
        <v>0</v>
      </c>
    </row>
    <row r="2307" spans="1:14" ht="15" customHeight="1" x14ac:dyDescent="0.2">
      <c r="A2307" s="152"/>
      <c r="B2307" s="152"/>
      <c r="C2307" s="152"/>
      <c r="D2307" s="152"/>
      <c r="E2307" s="153">
        <f>'2.40-a,b,c,d,e'!E2307</f>
        <v>40122.208333333336</v>
      </c>
      <c r="F2307" s="157">
        <f>'2.40-a,b,c,d,e'!F2307</f>
        <v>79.620002746582003</v>
      </c>
      <c r="G2307" s="157">
        <f>'2.40-a,b,c,d,e'!G2307</f>
        <v>-779.99877929690342</v>
      </c>
      <c r="H2307" s="157">
        <f t="shared" si="245"/>
        <v>7382.6194497734868</v>
      </c>
      <c r="I2307" s="157">
        <f t="shared" si="246"/>
        <v>0</v>
      </c>
      <c r="J2307" s="157">
        <f t="shared" si="247"/>
        <v>7382.6194497734868</v>
      </c>
      <c r="K2307" s="157">
        <f t="shared" si="248"/>
        <v>0</v>
      </c>
      <c r="L2307" s="157">
        <f t="shared" si="249"/>
        <v>7382.6194497734868</v>
      </c>
      <c r="M2307" s="167">
        <f t="shared" si="250"/>
        <v>0</v>
      </c>
      <c r="N2307" s="167">
        <f t="shared" si="251"/>
        <v>0</v>
      </c>
    </row>
    <row r="2308" spans="1:14" ht="15" customHeight="1" x14ac:dyDescent="0.2">
      <c r="A2308" s="152"/>
      <c r="B2308" s="152"/>
      <c r="C2308" s="152"/>
      <c r="D2308" s="152"/>
      <c r="E2308" s="153">
        <f>'2.40-a,b,c,d,e'!E2308</f>
        <v>40123.208333333336</v>
      </c>
      <c r="F2308" s="157">
        <f>'2.40-a,b,c,d,e'!F2308</f>
        <v>77.430000305175696</v>
      </c>
      <c r="G2308" s="157">
        <f>'2.40-a,b,c,d,e'!G2308</f>
        <v>-2190.0024414063068</v>
      </c>
      <c r="H2308" s="157">
        <f t="shared" ref="H2308:H2371" si="252">L2307+G2308</f>
        <v>5192.6170083671805</v>
      </c>
      <c r="I2308" s="157">
        <f t="shared" ref="I2308:I2371" si="253">IF(H2308&lt;$B$13,$B$14-H2308,0)</f>
        <v>2970.0012207032096</v>
      </c>
      <c r="J2308" s="157">
        <f t="shared" ref="J2308:J2371" si="254">H2308+I2308</f>
        <v>8162.61822907039</v>
      </c>
      <c r="K2308" s="157">
        <f t="shared" ref="K2308:K2371" si="255">MAX(J2308-$B$14,0)</f>
        <v>0</v>
      </c>
      <c r="L2308" s="157">
        <f t="shared" ref="L2308:L2371" si="256">J2308-K2308</f>
        <v>8162.61822907039</v>
      </c>
      <c r="M2308" s="167">
        <f t="shared" ref="M2308:M2371" si="257">IF(I2308&gt;0,1,0)</f>
        <v>1</v>
      </c>
      <c r="N2308" s="167">
        <f t="shared" ref="N2308:N2371" si="258">IF(H2308&lt;0,1,0)</f>
        <v>0</v>
      </c>
    </row>
    <row r="2309" spans="1:14" ht="15" customHeight="1" x14ac:dyDescent="0.2">
      <c r="A2309" s="152"/>
      <c r="B2309" s="152"/>
      <c r="C2309" s="152"/>
      <c r="D2309" s="152"/>
      <c r="E2309" s="153">
        <f>'2.40-a,b,c,d,e'!E2309</f>
        <v>40126.208333333336</v>
      </c>
      <c r="F2309" s="157">
        <f>'2.40-a,b,c,d,e'!F2309</f>
        <v>79.430000305175696</v>
      </c>
      <c r="G2309" s="157">
        <f>'2.40-a,b,c,d,e'!G2309</f>
        <v>2000</v>
      </c>
      <c r="H2309" s="157">
        <f t="shared" si="252"/>
        <v>10162.618229070391</v>
      </c>
      <c r="I2309" s="157">
        <f t="shared" si="253"/>
        <v>0</v>
      </c>
      <c r="J2309" s="157">
        <f t="shared" si="254"/>
        <v>10162.618229070391</v>
      </c>
      <c r="K2309" s="157">
        <f t="shared" si="255"/>
        <v>2000.0000000000009</v>
      </c>
      <c r="L2309" s="157">
        <f t="shared" si="256"/>
        <v>8162.61822907039</v>
      </c>
      <c r="M2309" s="167">
        <f t="shared" si="257"/>
        <v>0</v>
      </c>
      <c r="N2309" s="167">
        <f t="shared" si="258"/>
        <v>0</v>
      </c>
    </row>
    <row r="2310" spans="1:14" ht="15" customHeight="1" x14ac:dyDescent="0.2">
      <c r="A2310" s="152"/>
      <c r="B2310" s="152"/>
      <c r="C2310" s="152"/>
      <c r="D2310" s="152"/>
      <c r="E2310" s="153">
        <f>'2.40-a,b,c,d,e'!E2310</f>
        <v>40127.208333333336</v>
      </c>
      <c r="F2310" s="157">
        <f>'2.40-a,b,c,d,e'!F2310</f>
        <v>79.050003051757798</v>
      </c>
      <c r="G2310" s="157">
        <f>'2.40-a,b,c,d,e'!G2310</f>
        <v>-379.9972534178977</v>
      </c>
      <c r="H2310" s="157">
        <f t="shared" si="252"/>
        <v>7782.6209756524922</v>
      </c>
      <c r="I2310" s="157">
        <f t="shared" si="253"/>
        <v>0</v>
      </c>
      <c r="J2310" s="157">
        <f t="shared" si="254"/>
        <v>7782.6209756524922</v>
      </c>
      <c r="K2310" s="157">
        <f t="shared" si="255"/>
        <v>0</v>
      </c>
      <c r="L2310" s="157">
        <f t="shared" si="256"/>
        <v>7782.6209756524922</v>
      </c>
      <c r="M2310" s="167">
        <f t="shared" si="257"/>
        <v>0</v>
      </c>
      <c r="N2310" s="167">
        <f t="shared" si="258"/>
        <v>0</v>
      </c>
    </row>
    <row r="2311" spans="1:14" ht="15" customHeight="1" x14ac:dyDescent="0.2">
      <c r="A2311" s="152"/>
      <c r="B2311" s="152"/>
      <c r="C2311" s="152"/>
      <c r="D2311" s="152"/>
      <c r="E2311" s="153">
        <f>'2.40-a,b,c,d,e'!E2311</f>
        <v>40128.208333333336</v>
      </c>
      <c r="F2311" s="157">
        <f>'2.40-a,b,c,d,e'!F2311</f>
        <v>79.279998779296804</v>
      </c>
      <c r="G2311" s="157">
        <f>'2.40-a,b,c,d,e'!G2311</f>
        <v>229.99572753900566</v>
      </c>
      <c r="H2311" s="157">
        <f t="shared" si="252"/>
        <v>8012.6167031914974</v>
      </c>
      <c r="I2311" s="157">
        <f t="shared" si="253"/>
        <v>0</v>
      </c>
      <c r="J2311" s="157">
        <f t="shared" si="254"/>
        <v>8012.6167031914974</v>
      </c>
      <c r="K2311" s="157">
        <f t="shared" si="255"/>
        <v>0</v>
      </c>
      <c r="L2311" s="157">
        <f t="shared" si="256"/>
        <v>8012.6167031914974</v>
      </c>
      <c r="M2311" s="167">
        <f t="shared" si="257"/>
        <v>0</v>
      </c>
      <c r="N2311" s="167">
        <f t="shared" si="258"/>
        <v>0</v>
      </c>
    </row>
    <row r="2312" spans="1:14" ht="15" customHeight="1" x14ac:dyDescent="0.2">
      <c r="A2312" s="152"/>
      <c r="B2312" s="152"/>
      <c r="C2312" s="152"/>
      <c r="D2312" s="152"/>
      <c r="E2312" s="153">
        <f>'2.40-a,b,c,d,e'!E2312</f>
        <v>40129.208333333336</v>
      </c>
      <c r="F2312" s="157">
        <f>'2.40-a,b,c,d,e'!F2312</f>
        <v>76.940002441406193</v>
      </c>
      <c r="G2312" s="157">
        <f>'2.40-a,b,c,d,e'!G2312</f>
        <v>-2339.9963378906109</v>
      </c>
      <c r="H2312" s="157">
        <f t="shared" si="252"/>
        <v>5672.620365300887</v>
      </c>
      <c r="I2312" s="157">
        <f t="shared" si="253"/>
        <v>2489.9978637695031</v>
      </c>
      <c r="J2312" s="157">
        <f t="shared" si="254"/>
        <v>8162.61822907039</v>
      </c>
      <c r="K2312" s="157">
        <f t="shared" si="255"/>
        <v>0</v>
      </c>
      <c r="L2312" s="157">
        <f t="shared" si="256"/>
        <v>8162.61822907039</v>
      </c>
      <c r="M2312" s="167">
        <f t="shared" si="257"/>
        <v>1</v>
      </c>
      <c r="N2312" s="167">
        <f t="shared" si="258"/>
        <v>0</v>
      </c>
    </row>
    <row r="2313" spans="1:14" ht="15" customHeight="1" x14ac:dyDescent="0.2">
      <c r="A2313" s="152"/>
      <c r="B2313" s="152"/>
      <c r="C2313" s="152"/>
      <c r="D2313" s="152"/>
      <c r="E2313" s="153">
        <f>'2.40-a,b,c,d,e'!E2313</f>
        <v>40130.208333333336</v>
      </c>
      <c r="F2313" s="157">
        <f>'2.40-a,b,c,d,e'!F2313</f>
        <v>76.349998474121094</v>
      </c>
      <c r="G2313" s="157">
        <f>'2.40-a,b,c,d,e'!G2313</f>
        <v>-590.00396728509941</v>
      </c>
      <c r="H2313" s="157">
        <f t="shared" si="252"/>
        <v>7572.6142617852911</v>
      </c>
      <c r="I2313" s="157">
        <f t="shared" si="253"/>
        <v>0</v>
      </c>
      <c r="J2313" s="157">
        <f t="shared" si="254"/>
        <v>7572.6142617852911</v>
      </c>
      <c r="K2313" s="157">
        <f t="shared" si="255"/>
        <v>0</v>
      </c>
      <c r="L2313" s="157">
        <f t="shared" si="256"/>
        <v>7572.6142617852911</v>
      </c>
      <c r="M2313" s="167">
        <f t="shared" si="257"/>
        <v>0</v>
      </c>
      <c r="N2313" s="167">
        <f t="shared" si="258"/>
        <v>0</v>
      </c>
    </row>
    <row r="2314" spans="1:14" ht="15" customHeight="1" x14ac:dyDescent="0.2">
      <c r="A2314" s="152"/>
      <c r="B2314" s="152"/>
      <c r="C2314" s="152"/>
      <c r="D2314" s="152"/>
      <c r="E2314" s="153">
        <f>'2.40-a,b,c,d,e'!E2314</f>
        <v>40133.208333333336</v>
      </c>
      <c r="F2314" s="157">
        <f>'2.40-a,b,c,d,e'!F2314</f>
        <v>78.900001525878906</v>
      </c>
      <c r="G2314" s="157">
        <f>'2.40-a,b,c,d,e'!G2314</f>
        <v>2550.0030517578125</v>
      </c>
      <c r="H2314" s="157">
        <f t="shared" si="252"/>
        <v>10122.617313543104</v>
      </c>
      <c r="I2314" s="157">
        <f t="shared" si="253"/>
        <v>0</v>
      </c>
      <c r="J2314" s="157">
        <f t="shared" si="254"/>
        <v>10122.617313543104</v>
      </c>
      <c r="K2314" s="157">
        <f t="shared" si="255"/>
        <v>1959.9990844727135</v>
      </c>
      <c r="L2314" s="157">
        <f t="shared" si="256"/>
        <v>8162.61822907039</v>
      </c>
      <c r="M2314" s="167">
        <f t="shared" si="257"/>
        <v>0</v>
      </c>
      <c r="N2314" s="167">
        <f t="shared" si="258"/>
        <v>0</v>
      </c>
    </row>
    <row r="2315" spans="1:14" ht="15" customHeight="1" x14ac:dyDescent="0.2">
      <c r="A2315" s="152"/>
      <c r="B2315" s="152"/>
      <c r="C2315" s="152"/>
      <c r="D2315" s="152"/>
      <c r="E2315" s="153">
        <f>'2.40-a,b,c,d,e'!E2315</f>
        <v>40134.208333333336</v>
      </c>
      <c r="F2315" s="157">
        <f>'2.40-a,b,c,d,e'!F2315</f>
        <v>79.139999389648395</v>
      </c>
      <c r="G2315" s="157">
        <f>'2.40-a,b,c,d,e'!G2315</f>
        <v>239.99786376948862</v>
      </c>
      <c r="H2315" s="157">
        <f t="shared" si="252"/>
        <v>8402.6160928398785</v>
      </c>
      <c r="I2315" s="157">
        <f t="shared" si="253"/>
        <v>0</v>
      </c>
      <c r="J2315" s="157">
        <f t="shared" si="254"/>
        <v>8402.6160928398785</v>
      </c>
      <c r="K2315" s="157">
        <f t="shared" si="255"/>
        <v>239.9978637694885</v>
      </c>
      <c r="L2315" s="157">
        <f t="shared" si="256"/>
        <v>8162.61822907039</v>
      </c>
      <c r="M2315" s="167">
        <f t="shared" si="257"/>
        <v>0</v>
      </c>
      <c r="N2315" s="167">
        <f t="shared" si="258"/>
        <v>0</v>
      </c>
    </row>
    <row r="2316" spans="1:14" ht="15" customHeight="1" x14ac:dyDescent="0.2">
      <c r="A2316" s="152"/>
      <c r="B2316" s="152"/>
      <c r="C2316" s="152"/>
      <c r="D2316" s="152"/>
      <c r="E2316" s="153">
        <f>'2.40-a,b,c,d,e'!E2316</f>
        <v>40135.208333333336</v>
      </c>
      <c r="F2316" s="157">
        <f>'2.40-a,b,c,d,e'!F2316</f>
        <v>79.580001831054602</v>
      </c>
      <c r="G2316" s="157">
        <f>'2.40-a,b,c,d,e'!G2316</f>
        <v>440.00244140620737</v>
      </c>
      <c r="H2316" s="157">
        <f t="shared" si="252"/>
        <v>8602.6206704765973</v>
      </c>
      <c r="I2316" s="157">
        <f t="shared" si="253"/>
        <v>0</v>
      </c>
      <c r="J2316" s="157">
        <f t="shared" si="254"/>
        <v>8602.6206704765973</v>
      </c>
      <c r="K2316" s="157">
        <f t="shared" si="255"/>
        <v>440.00244140620725</v>
      </c>
      <c r="L2316" s="157">
        <f t="shared" si="256"/>
        <v>8162.61822907039</v>
      </c>
      <c r="M2316" s="167">
        <f t="shared" si="257"/>
        <v>0</v>
      </c>
      <c r="N2316" s="167">
        <f t="shared" si="258"/>
        <v>0</v>
      </c>
    </row>
    <row r="2317" spans="1:14" ht="15" customHeight="1" x14ac:dyDescent="0.2">
      <c r="A2317" s="152"/>
      <c r="B2317" s="152"/>
      <c r="C2317" s="152"/>
      <c r="D2317" s="152"/>
      <c r="E2317" s="153">
        <f>'2.40-a,b,c,d,e'!E2317</f>
        <v>40136.208333333336</v>
      </c>
      <c r="F2317" s="157">
        <f>'2.40-a,b,c,d,e'!F2317</f>
        <v>77.459999084472599</v>
      </c>
      <c r="G2317" s="157">
        <f>'2.40-a,b,c,d,e'!G2317</f>
        <v>-2120.0027465820031</v>
      </c>
      <c r="H2317" s="157">
        <f t="shared" si="252"/>
        <v>6042.615482488387</v>
      </c>
      <c r="I2317" s="157">
        <f t="shared" si="253"/>
        <v>2120.0027465820031</v>
      </c>
      <c r="J2317" s="157">
        <f t="shared" si="254"/>
        <v>8162.61822907039</v>
      </c>
      <c r="K2317" s="157">
        <f t="shared" si="255"/>
        <v>0</v>
      </c>
      <c r="L2317" s="157">
        <f t="shared" si="256"/>
        <v>8162.61822907039</v>
      </c>
      <c r="M2317" s="167">
        <f t="shared" si="257"/>
        <v>1</v>
      </c>
      <c r="N2317" s="167">
        <f t="shared" si="258"/>
        <v>0</v>
      </c>
    </row>
    <row r="2318" spans="1:14" ht="15" customHeight="1" x14ac:dyDescent="0.2">
      <c r="A2318" s="152"/>
      <c r="B2318" s="152"/>
      <c r="C2318" s="152"/>
      <c r="D2318" s="152"/>
      <c r="E2318" s="153">
        <f>'2.40-a,b,c,d,e'!E2318</f>
        <v>40137.208333333336</v>
      </c>
      <c r="F2318" s="157">
        <f>'2.40-a,b,c,d,e'!F2318</f>
        <v>76.720001220703097</v>
      </c>
      <c r="G2318" s="157">
        <f>'2.40-a,b,c,d,e'!G2318</f>
        <v>-739.99786376950283</v>
      </c>
      <c r="H2318" s="157">
        <f t="shared" si="252"/>
        <v>7422.620365300887</v>
      </c>
      <c r="I2318" s="157">
        <f t="shared" si="253"/>
        <v>0</v>
      </c>
      <c r="J2318" s="157">
        <f t="shared" si="254"/>
        <v>7422.620365300887</v>
      </c>
      <c r="K2318" s="157">
        <f t="shared" si="255"/>
        <v>0</v>
      </c>
      <c r="L2318" s="157">
        <f t="shared" si="256"/>
        <v>7422.620365300887</v>
      </c>
      <c r="M2318" s="167">
        <f t="shared" si="257"/>
        <v>0</v>
      </c>
      <c r="N2318" s="167">
        <f t="shared" si="258"/>
        <v>0</v>
      </c>
    </row>
    <row r="2319" spans="1:14" ht="15" customHeight="1" x14ac:dyDescent="0.2">
      <c r="A2319" s="152"/>
      <c r="B2319" s="152"/>
      <c r="C2319" s="152"/>
      <c r="D2319" s="152"/>
      <c r="E2319" s="153">
        <f>'2.40-a,b,c,d,e'!E2319</f>
        <v>40140.208333333336</v>
      </c>
      <c r="F2319" s="157">
        <f>'2.40-a,b,c,d,e'!F2319</f>
        <v>77.559997558593693</v>
      </c>
      <c r="G2319" s="157">
        <f>'2.40-a,b,c,d,e'!G2319</f>
        <v>839.99633789059658</v>
      </c>
      <c r="H2319" s="157">
        <f t="shared" si="252"/>
        <v>8262.6167031914829</v>
      </c>
      <c r="I2319" s="157">
        <f t="shared" si="253"/>
        <v>0</v>
      </c>
      <c r="J2319" s="157">
        <f t="shared" si="254"/>
        <v>8262.6167031914829</v>
      </c>
      <c r="K2319" s="157">
        <f t="shared" si="255"/>
        <v>99.998474121092841</v>
      </c>
      <c r="L2319" s="157">
        <f t="shared" si="256"/>
        <v>8162.61822907039</v>
      </c>
      <c r="M2319" s="167">
        <f t="shared" si="257"/>
        <v>0</v>
      </c>
      <c r="N2319" s="167">
        <f t="shared" si="258"/>
        <v>0</v>
      </c>
    </row>
    <row r="2320" spans="1:14" ht="15" customHeight="1" x14ac:dyDescent="0.2">
      <c r="A2320" s="152"/>
      <c r="B2320" s="152"/>
      <c r="C2320" s="152"/>
      <c r="D2320" s="152"/>
      <c r="E2320" s="153">
        <f>'2.40-a,b,c,d,e'!E2320</f>
        <v>40141.208333333336</v>
      </c>
      <c r="F2320" s="157">
        <f>'2.40-a,b,c,d,e'!F2320</f>
        <v>76.019996643066406</v>
      </c>
      <c r="G2320" s="157">
        <f>'2.40-a,b,c,d,e'!G2320</f>
        <v>-1540.0009155272869</v>
      </c>
      <c r="H2320" s="157">
        <f t="shared" si="252"/>
        <v>6622.6173135431036</v>
      </c>
      <c r="I2320" s="157">
        <f t="shared" si="253"/>
        <v>0</v>
      </c>
      <c r="J2320" s="157">
        <f t="shared" si="254"/>
        <v>6622.6173135431036</v>
      </c>
      <c r="K2320" s="157">
        <f t="shared" si="255"/>
        <v>0</v>
      </c>
      <c r="L2320" s="157">
        <f t="shared" si="256"/>
        <v>6622.6173135431036</v>
      </c>
      <c r="M2320" s="167">
        <f t="shared" si="257"/>
        <v>0</v>
      </c>
      <c r="N2320" s="167">
        <f t="shared" si="258"/>
        <v>0</v>
      </c>
    </row>
    <row r="2321" spans="1:14" ht="15" customHeight="1" x14ac:dyDescent="0.2">
      <c r="A2321" s="152"/>
      <c r="B2321" s="152"/>
      <c r="C2321" s="152"/>
      <c r="D2321" s="152"/>
      <c r="E2321" s="153">
        <f>'2.40-a,b,c,d,e'!E2321</f>
        <v>40142.208333333336</v>
      </c>
      <c r="F2321" s="157">
        <f>'2.40-a,b,c,d,e'!F2321</f>
        <v>77.959999084472599</v>
      </c>
      <c r="G2321" s="157">
        <f>'2.40-a,b,c,d,e'!G2321</f>
        <v>1940.0024414061932</v>
      </c>
      <c r="H2321" s="157">
        <f t="shared" si="252"/>
        <v>8562.6197549492972</v>
      </c>
      <c r="I2321" s="157">
        <f t="shared" si="253"/>
        <v>0</v>
      </c>
      <c r="J2321" s="157">
        <f t="shared" si="254"/>
        <v>8562.6197549492972</v>
      </c>
      <c r="K2321" s="157">
        <f t="shared" si="255"/>
        <v>400.00152587890716</v>
      </c>
      <c r="L2321" s="157">
        <f t="shared" si="256"/>
        <v>8162.61822907039</v>
      </c>
      <c r="M2321" s="167">
        <f t="shared" si="257"/>
        <v>0</v>
      </c>
      <c r="N2321" s="167">
        <f t="shared" si="258"/>
        <v>0</v>
      </c>
    </row>
    <row r="2322" spans="1:14" ht="15" customHeight="1" x14ac:dyDescent="0.2">
      <c r="A2322" s="152"/>
      <c r="B2322" s="152"/>
      <c r="C2322" s="152"/>
      <c r="D2322" s="152"/>
      <c r="E2322" s="153">
        <f>'2.40-a,b,c,d,e'!E2322</f>
        <v>40144.604166666664</v>
      </c>
      <c r="F2322" s="157">
        <f>'2.40-a,b,c,d,e'!F2322</f>
        <v>76.050003051757798</v>
      </c>
      <c r="G2322" s="157">
        <f>'2.40-a,b,c,d,e'!G2322</f>
        <v>-1909.996032714801</v>
      </c>
      <c r="H2322" s="157">
        <f t="shared" si="252"/>
        <v>6252.622196355589</v>
      </c>
      <c r="I2322" s="157">
        <f t="shared" si="253"/>
        <v>0</v>
      </c>
      <c r="J2322" s="157">
        <f t="shared" si="254"/>
        <v>6252.622196355589</v>
      </c>
      <c r="K2322" s="157">
        <f t="shared" si="255"/>
        <v>0</v>
      </c>
      <c r="L2322" s="157">
        <f t="shared" si="256"/>
        <v>6252.622196355589</v>
      </c>
      <c r="M2322" s="167">
        <f t="shared" si="257"/>
        <v>0</v>
      </c>
      <c r="N2322" s="167">
        <f t="shared" si="258"/>
        <v>0</v>
      </c>
    </row>
    <row r="2323" spans="1:14" ht="15" customHeight="1" x14ac:dyDescent="0.2">
      <c r="A2323" s="152"/>
      <c r="B2323" s="152"/>
      <c r="C2323" s="152"/>
      <c r="D2323" s="152"/>
      <c r="E2323" s="153">
        <f>'2.40-a,b,c,d,e'!E2323</f>
        <v>40147.208333333336</v>
      </c>
      <c r="F2323" s="157">
        <f>'2.40-a,b,c,d,e'!F2323</f>
        <v>77.279998779296804</v>
      </c>
      <c r="G2323" s="157">
        <f>'2.40-a,b,c,d,e'!G2323</f>
        <v>1229.9957275390057</v>
      </c>
      <c r="H2323" s="157">
        <f t="shared" si="252"/>
        <v>7482.6179238945952</v>
      </c>
      <c r="I2323" s="157">
        <f t="shared" si="253"/>
        <v>0</v>
      </c>
      <c r="J2323" s="157">
        <f t="shared" si="254"/>
        <v>7482.6179238945952</v>
      </c>
      <c r="K2323" s="157">
        <f t="shared" si="255"/>
        <v>0</v>
      </c>
      <c r="L2323" s="157">
        <f t="shared" si="256"/>
        <v>7482.6179238945952</v>
      </c>
      <c r="M2323" s="167">
        <f t="shared" si="257"/>
        <v>0</v>
      </c>
      <c r="N2323" s="167">
        <f t="shared" si="258"/>
        <v>0</v>
      </c>
    </row>
    <row r="2324" spans="1:14" ht="15" customHeight="1" x14ac:dyDescent="0.2">
      <c r="A2324" s="152"/>
      <c r="B2324" s="152"/>
      <c r="C2324" s="152"/>
      <c r="D2324" s="152"/>
      <c r="E2324" s="153">
        <f>'2.40-a,b,c,d,e'!E2324</f>
        <v>40148.208333333336</v>
      </c>
      <c r="F2324" s="157">
        <f>'2.40-a,b,c,d,e'!F2324</f>
        <v>78.370002746582003</v>
      </c>
      <c r="G2324" s="157">
        <f>'2.40-a,b,c,d,e'!G2324</f>
        <v>1090.003967285199</v>
      </c>
      <c r="H2324" s="157">
        <f t="shared" si="252"/>
        <v>8572.6218911797951</v>
      </c>
      <c r="I2324" s="157">
        <f t="shared" si="253"/>
        <v>0</v>
      </c>
      <c r="J2324" s="157">
        <f t="shared" si="254"/>
        <v>8572.6218911797951</v>
      </c>
      <c r="K2324" s="157">
        <f t="shared" si="255"/>
        <v>410.00366210940501</v>
      </c>
      <c r="L2324" s="157">
        <f t="shared" si="256"/>
        <v>8162.61822907039</v>
      </c>
      <c r="M2324" s="167">
        <f t="shared" si="257"/>
        <v>0</v>
      </c>
      <c r="N2324" s="167">
        <f t="shared" si="258"/>
        <v>0</v>
      </c>
    </row>
    <row r="2325" spans="1:14" ht="15" customHeight="1" x14ac:dyDescent="0.2">
      <c r="A2325" s="152"/>
      <c r="B2325" s="152"/>
      <c r="C2325" s="152"/>
      <c r="D2325" s="152"/>
      <c r="E2325" s="153">
        <f>'2.40-a,b,c,d,e'!E2325</f>
        <v>40149.208333333336</v>
      </c>
      <c r="F2325" s="157">
        <f>'2.40-a,b,c,d,e'!F2325</f>
        <v>76.599998474121094</v>
      </c>
      <c r="G2325" s="157">
        <f>'2.40-a,b,c,d,e'!G2325</f>
        <v>-1770.0042724609091</v>
      </c>
      <c r="H2325" s="157">
        <f t="shared" si="252"/>
        <v>6392.6139566094807</v>
      </c>
      <c r="I2325" s="157">
        <f t="shared" si="253"/>
        <v>0</v>
      </c>
      <c r="J2325" s="157">
        <f t="shared" si="254"/>
        <v>6392.6139566094807</v>
      </c>
      <c r="K2325" s="157">
        <f t="shared" si="255"/>
        <v>0</v>
      </c>
      <c r="L2325" s="157">
        <f t="shared" si="256"/>
        <v>6392.6139566094807</v>
      </c>
      <c r="M2325" s="167">
        <f t="shared" si="257"/>
        <v>0</v>
      </c>
      <c r="N2325" s="167">
        <f t="shared" si="258"/>
        <v>0</v>
      </c>
    </row>
    <row r="2326" spans="1:14" ht="15" customHeight="1" x14ac:dyDescent="0.2">
      <c r="A2326" s="152"/>
      <c r="B2326" s="152"/>
      <c r="C2326" s="152"/>
      <c r="D2326" s="152"/>
      <c r="E2326" s="153">
        <f>'2.40-a,b,c,d,e'!E2326</f>
        <v>40150.208333333336</v>
      </c>
      <c r="F2326" s="157">
        <f>'2.40-a,b,c,d,e'!F2326</f>
        <v>76.459999084472599</v>
      </c>
      <c r="G2326" s="157">
        <f>'2.40-a,b,c,d,e'!G2326</f>
        <v>-139.99938964849434</v>
      </c>
      <c r="H2326" s="157">
        <f t="shared" si="252"/>
        <v>6252.6145669609868</v>
      </c>
      <c r="I2326" s="157">
        <f t="shared" si="253"/>
        <v>0</v>
      </c>
      <c r="J2326" s="157">
        <f t="shared" si="254"/>
        <v>6252.6145669609868</v>
      </c>
      <c r="K2326" s="157">
        <f t="shared" si="255"/>
        <v>0</v>
      </c>
      <c r="L2326" s="157">
        <f t="shared" si="256"/>
        <v>6252.6145669609868</v>
      </c>
      <c r="M2326" s="167">
        <f t="shared" si="257"/>
        <v>0</v>
      </c>
      <c r="N2326" s="167">
        <f t="shared" si="258"/>
        <v>0</v>
      </c>
    </row>
    <row r="2327" spans="1:14" ht="15" customHeight="1" x14ac:dyDescent="0.2">
      <c r="A2327" s="152"/>
      <c r="B2327" s="152"/>
      <c r="C2327" s="152"/>
      <c r="D2327" s="152"/>
      <c r="E2327" s="153">
        <f>'2.40-a,b,c,d,e'!E2327</f>
        <v>40151.208333333336</v>
      </c>
      <c r="F2327" s="157">
        <f>'2.40-a,b,c,d,e'!F2327</f>
        <v>75.470001220703097</v>
      </c>
      <c r="G2327" s="157">
        <f>'2.40-a,b,c,d,e'!G2327</f>
        <v>-989.99786376950283</v>
      </c>
      <c r="H2327" s="157">
        <f t="shared" si="252"/>
        <v>5262.6167031914838</v>
      </c>
      <c r="I2327" s="157">
        <f t="shared" si="253"/>
        <v>2900.0015258789063</v>
      </c>
      <c r="J2327" s="157">
        <f t="shared" si="254"/>
        <v>8162.61822907039</v>
      </c>
      <c r="K2327" s="157">
        <f t="shared" si="255"/>
        <v>0</v>
      </c>
      <c r="L2327" s="157">
        <f t="shared" si="256"/>
        <v>8162.61822907039</v>
      </c>
      <c r="M2327" s="167">
        <f t="shared" si="257"/>
        <v>1</v>
      </c>
      <c r="N2327" s="167">
        <f t="shared" si="258"/>
        <v>0</v>
      </c>
    </row>
    <row r="2328" spans="1:14" ht="15" customHeight="1" x14ac:dyDescent="0.2">
      <c r="A2328" s="152"/>
      <c r="B2328" s="152"/>
      <c r="C2328" s="152"/>
      <c r="D2328" s="152"/>
      <c r="E2328" s="153">
        <f>'2.40-a,b,c,d,e'!E2328</f>
        <v>40154.208333333336</v>
      </c>
      <c r="F2328" s="157">
        <f>'2.40-a,b,c,d,e'!F2328</f>
        <v>73.930000305175696</v>
      </c>
      <c r="G2328" s="157">
        <f>'2.40-a,b,c,d,e'!G2328</f>
        <v>-1540.0009155274006</v>
      </c>
      <c r="H2328" s="157">
        <f t="shared" si="252"/>
        <v>6622.617313542989</v>
      </c>
      <c r="I2328" s="157">
        <f t="shared" si="253"/>
        <v>0</v>
      </c>
      <c r="J2328" s="157">
        <f t="shared" si="254"/>
        <v>6622.617313542989</v>
      </c>
      <c r="K2328" s="157">
        <f t="shared" si="255"/>
        <v>0</v>
      </c>
      <c r="L2328" s="157">
        <f t="shared" si="256"/>
        <v>6622.617313542989</v>
      </c>
      <c r="M2328" s="167">
        <f t="shared" si="257"/>
        <v>0</v>
      </c>
      <c r="N2328" s="167">
        <f t="shared" si="258"/>
        <v>0</v>
      </c>
    </row>
    <row r="2329" spans="1:14" ht="15" customHeight="1" x14ac:dyDescent="0.2">
      <c r="A2329" s="152"/>
      <c r="B2329" s="152"/>
      <c r="C2329" s="152"/>
      <c r="D2329" s="152"/>
      <c r="E2329" s="153">
        <f>'2.40-a,b,c,d,e'!E2329</f>
        <v>40155.208333333336</v>
      </c>
      <c r="F2329" s="157">
        <f>'2.40-a,b,c,d,e'!F2329</f>
        <v>72.620002746582003</v>
      </c>
      <c r="G2329" s="157">
        <f>'2.40-a,b,c,d,e'!G2329</f>
        <v>-1309.9975585936932</v>
      </c>
      <c r="H2329" s="157">
        <f t="shared" si="252"/>
        <v>5312.6197549492954</v>
      </c>
      <c r="I2329" s="157">
        <f t="shared" si="253"/>
        <v>2849.9984741210947</v>
      </c>
      <c r="J2329" s="157">
        <f t="shared" si="254"/>
        <v>8162.61822907039</v>
      </c>
      <c r="K2329" s="157">
        <f t="shared" si="255"/>
        <v>0</v>
      </c>
      <c r="L2329" s="157">
        <f t="shared" si="256"/>
        <v>8162.61822907039</v>
      </c>
      <c r="M2329" s="167">
        <f t="shared" si="257"/>
        <v>1</v>
      </c>
      <c r="N2329" s="167">
        <f t="shared" si="258"/>
        <v>0</v>
      </c>
    </row>
    <row r="2330" spans="1:14" ht="15" customHeight="1" x14ac:dyDescent="0.2">
      <c r="A2330" s="152"/>
      <c r="B2330" s="152"/>
      <c r="C2330" s="152"/>
      <c r="D2330" s="152"/>
      <c r="E2330" s="153">
        <f>'2.40-a,b,c,d,e'!E2330</f>
        <v>40156.208333333336</v>
      </c>
      <c r="F2330" s="157">
        <f>'2.40-a,b,c,d,e'!F2330</f>
        <v>70.669998168945298</v>
      </c>
      <c r="G2330" s="157">
        <f>'2.40-a,b,c,d,e'!G2330</f>
        <v>-1950.0045776367047</v>
      </c>
      <c r="H2330" s="157">
        <f t="shared" si="252"/>
        <v>6212.6136514336849</v>
      </c>
      <c r="I2330" s="157">
        <f t="shared" si="253"/>
        <v>0</v>
      </c>
      <c r="J2330" s="157">
        <f t="shared" si="254"/>
        <v>6212.6136514336849</v>
      </c>
      <c r="K2330" s="157">
        <f t="shared" si="255"/>
        <v>0</v>
      </c>
      <c r="L2330" s="157">
        <f t="shared" si="256"/>
        <v>6212.6136514336849</v>
      </c>
      <c r="M2330" s="167">
        <f t="shared" si="257"/>
        <v>0</v>
      </c>
      <c r="N2330" s="167">
        <f t="shared" si="258"/>
        <v>0</v>
      </c>
    </row>
    <row r="2331" spans="1:14" ht="15" customHeight="1" x14ac:dyDescent="0.2">
      <c r="A2331" s="152"/>
      <c r="B2331" s="152"/>
      <c r="C2331" s="152"/>
      <c r="D2331" s="152"/>
      <c r="E2331" s="153">
        <f>'2.40-a,b,c,d,e'!E2331</f>
        <v>40157.208333333336</v>
      </c>
      <c r="F2331" s="157">
        <f>'2.40-a,b,c,d,e'!F2331</f>
        <v>70.540000915527301</v>
      </c>
      <c r="G2331" s="157">
        <f>'2.40-a,b,c,d,e'!G2331</f>
        <v>-129.99725341799717</v>
      </c>
      <c r="H2331" s="157">
        <f t="shared" si="252"/>
        <v>6082.616398015688</v>
      </c>
      <c r="I2331" s="157">
        <f t="shared" si="253"/>
        <v>2080.0018310547021</v>
      </c>
      <c r="J2331" s="157">
        <f t="shared" si="254"/>
        <v>8162.61822907039</v>
      </c>
      <c r="K2331" s="157">
        <f t="shared" si="255"/>
        <v>0</v>
      </c>
      <c r="L2331" s="157">
        <f t="shared" si="256"/>
        <v>8162.61822907039</v>
      </c>
      <c r="M2331" s="167">
        <f t="shared" si="257"/>
        <v>1</v>
      </c>
      <c r="N2331" s="167">
        <f t="shared" si="258"/>
        <v>0</v>
      </c>
    </row>
    <row r="2332" spans="1:14" ht="15" customHeight="1" x14ac:dyDescent="0.2">
      <c r="A2332" s="152"/>
      <c r="B2332" s="152"/>
      <c r="C2332" s="152"/>
      <c r="D2332" s="152"/>
      <c r="E2332" s="153">
        <f>'2.40-a,b,c,d,e'!E2332</f>
        <v>40158.208333333336</v>
      </c>
      <c r="F2332" s="157">
        <f>'2.40-a,b,c,d,e'!F2332</f>
        <v>69.870002746582003</v>
      </c>
      <c r="G2332" s="157">
        <f>'2.40-a,b,c,d,e'!G2332</f>
        <v>-669.99816894529829</v>
      </c>
      <c r="H2332" s="157">
        <f t="shared" si="252"/>
        <v>7492.6200601250921</v>
      </c>
      <c r="I2332" s="157">
        <f t="shared" si="253"/>
        <v>0</v>
      </c>
      <c r="J2332" s="157">
        <f t="shared" si="254"/>
        <v>7492.6200601250921</v>
      </c>
      <c r="K2332" s="157">
        <f t="shared" si="255"/>
        <v>0</v>
      </c>
      <c r="L2332" s="157">
        <f t="shared" si="256"/>
        <v>7492.6200601250921</v>
      </c>
      <c r="M2332" s="167">
        <f t="shared" si="257"/>
        <v>0</v>
      </c>
      <c r="N2332" s="167">
        <f t="shared" si="258"/>
        <v>0</v>
      </c>
    </row>
    <row r="2333" spans="1:14" ht="15" customHeight="1" x14ac:dyDescent="0.2">
      <c r="A2333" s="152"/>
      <c r="B2333" s="152"/>
      <c r="C2333" s="152"/>
      <c r="D2333" s="152"/>
      <c r="E2333" s="153">
        <f>'2.40-a,b,c,d,e'!E2333</f>
        <v>40161.208333333336</v>
      </c>
      <c r="F2333" s="157">
        <f>'2.40-a,b,c,d,e'!F2333</f>
        <v>69.510002136230398</v>
      </c>
      <c r="G2333" s="157">
        <f>'2.40-a,b,c,d,e'!G2333</f>
        <v>-360.00061035160513</v>
      </c>
      <c r="H2333" s="157">
        <f t="shared" si="252"/>
        <v>7132.6194497734868</v>
      </c>
      <c r="I2333" s="157">
        <f t="shared" si="253"/>
        <v>0</v>
      </c>
      <c r="J2333" s="157">
        <f t="shared" si="254"/>
        <v>7132.6194497734868</v>
      </c>
      <c r="K2333" s="157">
        <f t="shared" si="255"/>
        <v>0</v>
      </c>
      <c r="L2333" s="157">
        <f t="shared" si="256"/>
        <v>7132.6194497734868</v>
      </c>
      <c r="M2333" s="167">
        <f t="shared" si="257"/>
        <v>0</v>
      </c>
      <c r="N2333" s="167">
        <f t="shared" si="258"/>
        <v>0</v>
      </c>
    </row>
    <row r="2334" spans="1:14" ht="15" customHeight="1" x14ac:dyDescent="0.2">
      <c r="A2334" s="152"/>
      <c r="B2334" s="152"/>
      <c r="C2334" s="152"/>
      <c r="D2334" s="152"/>
      <c r="E2334" s="153">
        <f>'2.40-a,b,c,d,e'!E2334</f>
        <v>40162.208333333336</v>
      </c>
      <c r="F2334" s="157">
        <f>'2.40-a,b,c,d,e'!F2334</f>
        <v>70.690002441406193</v>
      </c>
      <c r="G2334" s="157">
        <f>'2.40-a,b,c,d,e'!G2334</f>
        <v>1180.0003051757953</v>
      </c>
      <c r="H2334" s="157">
        <f t="shared" si="252"/>
        <v>8312.6197549492827</v>
      </c>
      <c r="I2334" s="157">
        <f t="shared" si="253"/>
        <v>0</v>
      </c>
      <c r="J2334" s="157">
        <f t="shared" si="254"/>
        <v>8312.6197549492827</v>
      </c>
      <c r="K2334" s="157">
        <f t="shared" si="255"/>
        <v>150.00152587889261</v>
      </c>
      <c r="L2334" s="157">
        <f t="shared" si="256"/>
        <v>8162.61822907039</v>
      </c>
      <c r="M2334" s="167">
        <f t="shared" si="257"/>
        <v>0</v>
      </c>
      <c r="N2334" s="167">
        <f t="shared" si="258"/>
        <v>0</v>
      </c>
    </row>
    <row r="2335" spans="1:14" ht="15" customHeight="1" x14ac:dyDescent="0.2">
      <c r="A2335" s="152"/>
      <c r="B2335" s="152"/>
      <c r="C2335" s="152"/>
      <c r="D2335" s="152"/>
      <c r="E2335" s="153">
        <f>'2.40-a,b,c,d,e'!E2335</f>
        <v>40163.208333333336</v>
      </c>
      <c r="F2335" s="157">
        <f>'2.40-a,b,c,d,e'!F2335</f>
        <v>72.660003662109304</v>
      </c>
      <c r="G2335" s="157">
        <f>'2.40-a,b,c,d,e'!G2335</f>
        <v>1970.0012207031109</v>
      </c>
      <c r="H2335" s="157">
        <f t="shared" si="252"/>
        <v>10132.619449773501</v>
      </c>
      <c r="I2335" s="157">
        <f t="shared" si="253"/>
        <v>0</v>
      </c>
      <c r="J2335" s="157">
        <f t="shared" si="254"/>
        <v>10132.619449773501</v>
      </c>
      <c r="K2335" s="157">
        <f t="shared" si="255"/>
        <v>1970.0012207031114</v>
      </c>
      <c r="L2335" s="157">
        <f t="shared" si="256"/>
        <v>8162.61822907039</v>
      </c>
      <c r="M2335" s="167">
        <f t="shared" si="257"/>
        <v>0</v>
      </c>
      <c r="N2335" s="167">
        <f t="shared" si="258"/>
        <v>0</v>
      </c>
    </row>
    <row r="2336" spans="1:14" ht="15" customHeight="1" x14ac:dyDescent="0.2">
      <c r="A2336" s="152"/>
      <c r="B2336" s="152"/>
      <c r="C2336" s="152"/>
      <c r="D2336" s="152"/>
      <c r="E2336" s="153">
        <f>'2.40-a,b,c,d,e'!E2336</f>
        <v>40164.208333333336</v>
      </c>
      <c r="F2336" s="157">
        <f>'2.40-a,b,c,d,e'!F2336</f>
        <v>72.650001525878906</v>
      </c>
      <c r="G2336" s="157">
        <f>'2.40-a,b,c,d,e'!G2336</f>
        <v>-10.002136230397696</v>
      </c>
      <c r="H2336" s="157">
        <f t="shared" si="252"/>
        <v>8152.6160928399922</v>
      </c>
      <c r="I2336" s="157">
        <f t="shared" si="253"/>
        <v>0</v>
      </c>
      <c r="J2336" s="157">
        <f t="shared" si="254"/>
        <v>8152.6160928399922</v>
      </c>
      <c r="K2336" s="157">
        <f t="shared" si="255"/>
        <v>0</v>
      </c>
      <c r="L2336" s="157">
        <f t="shared" si="256"/>
        <v>8152.6160928399922</v>
      </c>
      <c r="M2336" s="167">
        <f t="shared" si="257"/>
        <v>0</v>
      </c>
      <c r="N2336" s="167">
        <f t="shared" si="258"/>
        <v>0</v>
      </c>
    </row>
    <row r="2337" spans="1:14" ht="15" customHeight="1" x14ac:dyDescent="0.2">
      <c r="A2337" s="152"/>
      <c r="B2337" s="152"/>
      <c r="C2337" s="152"/>
      <c r="D2337" s="152"/>
      <c r="E2337" s="153">
        <f>'2.40-a,b,c,d,e'!E2337</f>
        <v>40165.208333333336</v>
      </c>
      <c r="F2337" s="157">
        <f>'2.40-a,b,c,d,e'!F2337</f>
        <v>73.360000610351506</v>
      </c>
      <c r="G2337" s="157">
        <f>'2.40-a,b,c,d,e'!G2337</f>
        <v>709.99908447259941</v>
      </c>
      <c r="H2337" s="157">
        <f t="shared" si="252"/>
        <v>8862.6151773125912</v>
      </c>
      <c r="I2337" s="157">
        <f t="shared" si="253"/>
        <v>0</v>
      </c>
      <c r="J2337" s="157">
        <f t="shared" si="254"/>
        <v>8862.6151773125912</v>
      </c>
      <c r="K2337" s="157">
        <f t="shared" si="255"/>
        <v>699.99694824220114</v>
      </c>
      <c r="L2337" s="157">
        <f t="shared" si="256"/>
        <v>8162.61822907039</v>
      </c>
      <c r="M2337" s="167">
        <f t="shared" si="257"/>
        <v>0</v>
      </c>
      <c r="N2337" s="167">
        <f t="shared" si="258"/>
        <v>0</v>
      </c>
    </row>
    <row r="2338" spans="1:14" ht="15" customHeight="1" x14ac:dyDescent="0.2">
      <c r="A2338" s="152"/>
      <c r="B2338" s="152"/>
      <c r="C2338" s="152"/>
      <c r="D2338" s="152"/>
      <c r="E2338" s="153">
        <f>'2.40-a,b,c,d,e'!E2338</f>
        <v>40168.208333333336</v>
      </c>
      <c r="F2338" s="157">
        <f>'2.40-a,b,c,d,e'!F2338</f>
        <v>72.470001220703097</v>
      </c>
      <c r="G2338" s="157">
        <f>'2.40-a,b,c,d,e'!G2338</f>
        <v>-889.99938964840908</v>
      </c>
      <c r="H2338" s="157">
        <f t="shared" si="252"/>
        <v>7272.6188394219807</v>
      </c>
      <c r="I2338" s="157">
        <f t="shared" si="253"/>
        <v>0</v>
      </c>
      <c r="J2338" s="157">
        <f t="shared" si="254"/>
        <v>7272.6188394219807</v>
      </c>
      <c r="K2338" s="157">
        <f t="shared" si="255"/>
        <v>0</v>
      </c>
      <c r="L2338" s="157">
        <f t="shared" si="256"/>
        <v>7272.6188394219807</v>
      </c>
      <c r="M2338" s="167">
        <f t="shared" si="257"/>
        <v>0</v>
      </c>
      <c r="N2338" s="167">
        <f t="shared" si="258"/>
        <v>0</v>
      </c>
    </row>
    <row r="2339" spans="1:14" ht="15" customHeight="1" x14ac:dyDescent="0.2">
      <c r="A2339" s="152"/>
      <c r="B2339" s="152"/>
      <c r="C2339" s="152"/>
      <c r="D2339" s="152"/>
      <c r="E2339" s="153">
        <f>'2.40-a,b,c,d,e'!E2339</f>
        <v>40169.208333333336</v>
      </c>
      <c r="F2339" s="157">
        <f>'2.40-a,b,c,d,e'!F2339</f>
        <v>74.400001525878906</v>
      </c>
      <c r="G2339" s="157">
        <f>'2.40-a,b,c,d,e'!G2339</f>
        <v>1930.0003051758097</v>
      </c>
      <c r="H2339" s="157">
        <f t="shared" si="252"/>
        <v>9202.6191445977911</v>
      </c>
      <c r="I2339" s="157">
        <f t="shared" si="253"/>
        <v>0</v>
      </c>
      <c r="J2339" s="157">
        <f t="shared" si="254"/>
        <v>9202.6191445977911</v>
      </c>
      <c r="K2339" s="157">
        <f t="shared" si="255"/>
        <v>1040.000915527401</v>
      </c>
      <c r="L2339" s="157">
        <f t="shared" si="256"/>
        <v>8162.61822907039</v>
      </c>
      <c r="M2339" s="167">
        <f t="shared" si="257"/>
        <v>0</v>
      </c>
      <c r="N2339" s="167">
        <f t="shared" si="258"/>
        <v>0</v>
      </c>
    </row>
    <row r="2340" spans="1:14" ht="15" customHeight="1" x14ac:dyDescent="0.2">
      <c r="A2340" s="152"/>
      <c r="B2340" s="152"/>
      <c r="C2340" s="152"/>
      <c r="D2340" s="152"/>
      <c r="E2340" s="153">
        <f>'2.40-a,b,c,d,e'!E2340</f>
        <v>40170.208333333336</v>
      </c>
      <c r="F2340" s="157">
        <f>'2.40-a,b,c,d,e'!F2340</f>
        <v>76.669998168945298</v>
      </c>
      <c r="G2340" s="157">
        <f>'2.40-a,b,c,d,e'!G2340</f>
        <v>2269.9966430663922</v>
      </c>
      <c r="H2340" s="157">
        <f t="shared" si="252"/>
        <v>10432.614872136783</v>
      </c>
      <c r="I2340" s="157">
        <f t="shared" si="253"/>
        <v>0</v>
      </c>
      <c r="J2340" s="157">
        <f t="shared" si="254"/>
        <v>10432.614872136783</v>
      </c>
      <c r="K2340" s="157">
        <f t="shared" si="255"/>
        <v>2269.9966430663926</v>
      </c>
      <c r="L2340" s="157">
        <f t="shared" si="256"/>
        <v>8162.61822907039</v>
      </c>
      <c r="M2340" s="167">
        <f t="shared" si="257"/>
        <v>0</v>
      </c>
      <c r="N2340" s="167">
        <f t="shared" si="258"/>
        <v>0</v>
      </c>
    </row>
    <row r="2341" spans="1:14" ht="15" customHeight="1" x14ac:dyDescent="0.2">
      <c r="A2341" s="152"/>
      <c r="B2341" s="152"/>
      <c r="C2341" s="152"/>
      <c r="D2341" s="152"/>
      <c r="E2341" s="153">
        <f>'2.40-a,b,c,d,e'!E2341</f>
        <v>40171.604166666664</v>
      </c>
      <c r="F2341" s="157">
        <f>'2.40-a,b,c,d,e'!F2341</f>
        <v>78.050003051757798</v>
      </c>
      <c r="G2341" s="157">
        <f>'2.40-a,b,c,d,e'!G2341</f>
        <v>1380.0048828125</v>
      </c>
      <c r="H2341" s="157">
        <f t="shared" si="252"/>
        <v>9542.623111882891</v>
      </c>
      <c r="I2341" s="157">
        <f t="shared" si="253"/>
        <v>0</v>
      </c>
      <c r="J2341" s="157">
        <f t="shared" si="254"/>
        <v>9542.623111882891</v>
      </c>
      <c r="K2341" s="157">
        <f t="shared" si="255"/>
        <v>1380.0048828125009</v>
      </c>
      <c r="L2341" s="157">
        <f t="shared" si="256"/>
        <v>8162.61822907039</v>
      </c>
      <c r="M2341" s="167">
        <f t="shared" si="257"/>
        <v>0</v>
      </c>
      <c r="N2341" s="167">
        <f t="shared" si="258"/>
        <v>0</v>
      </c>
    </row>
    <row r="2342" spans="1:14" ht="15" customHeight="1" x14ac:dyDescent="0.2">
      <c r="A2342" s="152"/>
      <c r="B2342" s="152"/>
      <c r="C2342" s="152"/>
      <c r="D2342" s="152"/>
      <c r="E2342" s="153">
        <f>'2.40-a,b,c,d,e'!E2342</f>
        <v>40175.208333333336</v>
      </c>
      <c r="F2342" s="157">
        <f>'2.40-a,b,c,d,e'!F2342</f>
        <v>78.769996643066406</v>
      </c>
      <c r="G2342" s="157">
        <f>'2.40-a,b,c,d,e'!G2342</f>
        <v>719.99359130860796</v>
      </c>
      <c r="H2342" s="157">
        <f t="shared" si="252"/>
        <v>8882.6118203789974</v>
      </c>
      <c r="I2342" s="157">
        <f t="shared" si="253"/>
        <v>0</v>
      </c>
      <c r="J2342" s="157">
        <f t="shared" si="254"/>
        <v>8882.6118203789974</v>
      </c>
      <c r="K2342" s="157">
        <f t="shared" si="255"/>
        <v>719.99359130860739</v>
      </c>
      <c r="L2342" s="157">
        <f t="shared" si="256"/>
        <v>8162.61822907039</v>
      </c>
      <c r="M2342" s="167">
        <f t="shared" si="257"/>
        <v>0</v>
      </c>
      <c r="N2342" s="167">
        <f t="shared" si="258"/>
        <v>0</v>
      </c>
    </row>
    <row r="2343" spans="1:14" ht="15" customHeight="1" x14ac:dyDescent="0.2">
      <c r="A2343" s="152"/>
      <c r="B2343" s="152"/>
      <c r="C2343" s="152"/>
      <c r="D2343" s="152"/>
      <c r="E2343" s="153">
        <f>'2.40-a,b,c,d,e'!E2343</f>
        <v>40176.208333333336</v>
      </c>
      <c r="F2343" s="157">
        <f>'2.40-a,b,c,d,e'!F2343</f>
        <v>78.870002746582003</v>
      </c>
      <c r="G2343" s="157">
        <f>'2.40-a,b,c,d,e'!G2343</f>
        <v>100.00610351559658</v>
      </c>
      <c r="H2343" s="157">
        <f t="shared" si="252"/>
        <v>8262.6243325859868</v>
      </c>
      <c r="I2343" s="157">
        <f t="shared" si="253"/>
        <v>0</v>
      </c>
      <c r="J2343" s="157">
        <f t="shared" si="254"/>
        <v>8262.6243325859868</v>
      </c>
      <c r="K2343" s="157">
        <f t="shared" si="255"/>
        <v>100.00610351559681</v>
      </c>
      <c r="L2343" s="157">
        <f t="shared" si="256"/>
        <v>8162.61822907039</v>
      </c>
      <c r="M2343" s="167">
        <f t="shared" si="257"/>
        <v>0</v>
      </c>
      <c r="N2343" s="167">
        <f t="shared" si="258"/>
        <v>0</v>
      </c>
    </row>
    <row r="2344" spans="1:14" ht="15" customHeight="1" x14ac:dyDescent="0.2">
      <c r="A2344" s="152"/>
      <c r="B2344" s="152"/>
      <c r="C2344" s="152"/>
      <c r="D2344" s="152"/>
      <c r="E2344" s="153">
        <f>'2.40-a,b,c,d,e'!E2344</f>
        <v>40177.208333333336</v>
      </c>
      <c r="F2344" s="157">
        <f>'2.40-a,b,c,d,e'!F2344</f>
        <v>79.279998779296804</v>
      </c>
      <c r="G2344" s="157">
        <f>'2.40-a,b,c,d,e'!G2344</f>
        <v>409.99603271480112</v>
      </c>
      <c r="H2344" s="157">
        <f t="shared" si="252"/>
        <v>8572.614261785191</v>
      </c>
      <c r="I2344" s="157">
        <f t="shared" si="253"/>
        <v>0</v>
      </c>
      <c r="J2344" s="157">
        <f t="shared" si="254"/>
        <v>8572.614261785191</v>
      </c>
      <c r="K2344" s="157">
        <f t="shared" si="255"/>
        <v>409.996032714801</v>
      </c>
      <c r="L2344" s="157">
        <f t="shared" si="256"/>
        <v>8162.61822907039</v>
      </c>
      <c r="M2344" s="167">
        <f t="shared" si="257"/>
        <v>0</v>
      </c>
      <c r="N2344" s="167">
        <f t="shared" si="258"/>
        <v>0</v>
      </c>
    </row>
    <row r="2345" spans="1:14" ht="15" customHeight="1" x14ac:dyDescent="0.2">
      <c r="A2345" s="152"/>
      <c r="B2345" s="152"/>
      <c r="C2345" s="152"/>
      <c r="D2345" s="152"/>
      <c r="E2345" s="153">
        <f>'2.40-a,b,c,d,e'!E2345</f>
        <v>40178.208333333336</v>
      </c>
      <c r="F2345" s="157">
        <f>'2.40-a,b,c,d,e'!F2345</f>
        <v>79.360000610351506</v>
      </c>
      <c r="G2345" s="157">
        <f>'2.40-a,b,c,d,e'!G2345</f>
        <v>80.001831054701711</v>
      </c>
      <c r="H2345" s="157">
        <f t="shared" si="252"/>
        <v>8242.6200601250912</v>
      </c>
      <c r="I2345" s="157">
        <f t="shared" si="253"/>
        <v>0</v>
      </c>
      <c r="J2345" s="157">
        <f t="shared" si="254"/>
        <v>8242.6200601250912</v>
      </c>
      <c r="K2345" s="157">
        <f t="shared" si="255"/>
        <v>80.001831054701142</v>
      </c>
      <c r="L2345" s="157">
        <f t="shared" si="256"/>
        <v>8162.61822907039</v>
      </c>
      <c r="M2345" s="167">
        <f t="shared" si="257"/>
        <v>0</v>
      </c>
      <c r="N2345" s="167">
        <f t="shared" si="258"/>
        <v>0</v>
      </c>
    </row>
    <row r="2346" spans="1:14" ht="15" customHeight="1" x14ac:dyDescent="0.2">
      <c r="A2346" s="152"/>
      <c r="B2346" s="152"/>
      <c r="C2346" s="152"/>
      <c r="D2346" s="152"/>
      <c r="E2346" s="153">
        <f>'2.40-a,b,c,d,e'!E2346</f>
        <v>40182.208333333336</v>
      </c>
      <c r="F2346" s="157">
        <f>'2.40-a,b,c,d,e'!F2346</f>
        <v>81.510002136230398</v>
      </c>
      <c r="G2346" s="157">
        <f>'2.40-a,b,c,d,e'!G2346</f>
        <v>2150.0015258788922</v>
      </c>
      <c r="H2346" s="157">
        <f t="shared" si="252"/>
        <v>10312.619754949283</v>
      </c>
      <c r="I2346" s="157">
        <f t="shared" si="253"/>
        <v>0</v>
      </c>
      <c r="J2346" s="157">
        <f t="shared" si="254"/>
        <v>10312.619754949283</v>
      </c>
      <c r="K2346" s="157">
        <f t="shared" si="255"/>
        <v>2150.0015258788926</v>
      </c>
      <c r="L2346" s="157">
        <f t="shared" si="256"/>
        <v>8162.61822907039</v>
      </c>
      <c r="M2346" s="167">
        <f t="shared" si="257"/>
        <v>0</v>
      </c>
      <c r="N2346" s="167">
        <f t="shared" si="258"/>
        <v>0</v>
      </c>
    </row>
    <row r="2347" spans="1:14" ht="15" customHeight="1" x14ac:dyDescent="0.2">
      <c r="A2347" s="152"/>
      <c r="B2347" s="152"/>
      <c r="C2347" s="152"/>
      <c r="D2347" s="152"/>
      <c r="E2347" s="153">
        <f>'2.40-a,b,c,d,e'!E2347</f>
        <v>40183.208333333336</v>
      </c>
      <c r="F2347" s="157">
        <f>'2.40-a,b,c,d,e'!F2347</f>
        <v>81.769996643066406</v>
      </c>
      <c r="G2347" s="157">
        <f>'2.40-a,b,c,d,e'!G2347</f>
        <v>259.99450683600855</v>
      </c>
      <c r="H2347" s="157">
        <f t="shared" si="252"/>
        <v>8422.6127359063994</v>
      </c>
      <c r="I2347" s="157">
        <f t="shared" si="253"/>
        <v>0</v>
      </c>
      <c r="J2347" s="157">
        <f t="shared" si="254"/>
        <v>8422.6127359063994</v>
      </c>
      <c r="K2347" s="157">
        <f t="shared" si="255"/>
        <v>259.99450683600935</v>
      </c>
      <c r="L2347" s="157">
        <f t="shared" si="256"/>
        <v>8162.61822907039</v>
      </c>
      <c r="M2347" s="167">
        <f t="shared" si="257"/>
        <v>0</v>
      </c>
      <c r="N2347" s="167">
        <f t="shared" si="258"/>
        <v>0</v>
      </c>
    </row>
    <row r="2348" spans="1:14" ht="15" customHeight="1" x14ac:dyDescent="0.2">
      <c r="A2348" s="152"/>
      <c r="B2348" s="152"/>
      <c r="C2348" s="152"/>
      <c r="D2348" s="152"/>
      <c r="E2348" s="153">
        <f>'2.40-a,b,c,d,e'!E2348</f>
        <v>40184.208333333336</v>
      </c>
      <c r="F2348" s="157">
        <f>'2.40-a,b,c,d,e'!F2348</f>
        <v>83.180000305175696</v>
      </c>
      <c r="G2348" s="157">
        <f>'2.40-a,b,c,d,e'!G2348</f>
        <v>1410.0036621092897</v>
      </c>
      <c r="H2348" s="157">
        <f t="shared" si="252"/>
        <v>9572.6218911796805</v>
      </c>
      <c r="I2348" s="157">
        <f t="shared" si="253"/>
        <v>0</v>
      </c>
      <c r="J2348" s="157">
        <f t="shared" si="254"/>
        <v>9572.6218911796805</v>
      </c>
      <c r="K2348" s="157">
        <f t="shared" si="255"/>
        <v>1410.0036621092904</v>
      </c>
      <c r="L2348" s="157">
        <f t="shared" si="256"/>
        <v>8162.61822907039</v>
      </c>
      <c r="M2348" s="167">
        <f t="shared" si="257"/>
        <v>0</v>
      </c>
      <c r="N2348" s="167">
        <f t="shared" si="258"/>
        <v>0</v>
      </c>
    </row>
    <row r="2349" spans="1:14" ht="15" customHeight="1" x14ac:dyDescent="0.2">
      <c r="A2349" s="152"/>
      <c r="B2349" s="152"/>
      <c r="C2349" s="152"/>
      <c r="D2349" s="152"/>
      <c r="E2349" s="153">
        <f>'2.40-a,b,c,d,e'!E2349</f>
        <v>40185.208333333336</v>
      </c>
      <c r="F2349" s="157">
        <f>'2.40-a,b,c,d,e'!F2349</f>
        <v>82.660003662109304</v>
      </c>
      <c r="G2349" s="157">
        <f>'2.40-a,b,c,d,e'!G2349</f>
        <v>-519.99664306639204</v>
      </c>
      <c r="H2349" s="157">
        <f t="shared" si="252"/>
        <v>7642.6215860039983</v>
      </c>
      <c r="I2349" s="157">
        <f t="shared" si="253"/>
        <v>0</v>
      </c>
      <c r="J2349" s="157">
        <f t="shared" si="254"/>
        <v>7642.6215860039983</v>
      </c>
      <c r="K2349" s="157">
        <f t="shared" si="255"/>
        <v>0</v>
      </c>
      <c r="L2349" s="157">
        <f t="shared" si="256"/>
        <v>7642.6215860039983</v>
      </c>
      <c r="M2349" s="167">
        <f t="shared" si="257"/>
        <v>0</v>
      </c>
      <c r="N2349" s="167">
        <f t="shared" si="258"/>
        <v>0</v>
      </c>
    </row>
    <row r="2350" spans="1:14" ht="15" customHeight="1" x14ac:dyDescent="0.2">
      <c r="A2350" s="152"/>
      <c r="B2350" s="152"/>
      <c r="C2350" s="152"/>
      <c r="D2350" s="152"/>
      <c r="E2350" s="153">
        <f>'2.40-a,b,c,d,e'!E2350</f>
        <v>40186.208333333336</v>
      </c>
      <c r="F2350" s="157">
        <f>'2.40-a,b,c,d,e'!F2350</f>
        <v>82.75</v>
      </c>
      <c r="G2350" s="157">
        <f>'2.40-a,b,c,d,e'!G2350</f>
        <v>89.996337890696054</v>
      </c>
      <c r="H2350" s="157">
        <f t="shared" si="252"/>
        <v>7732.6179238946943</v>
      </c>
      <c r="I2350" s="157">
        <f t="shared" si="253"/>
        <v>0</v>
      </c>
      <c r="J2350" s="157">
        <f t="shared" si="254"/>
        <v>7732.6179238946943</v>
      </c>
      <c r="K2350" s="157">
        <f t="shared" si="255"/>
        <v>0</v>
      </c>
      <c r="L2350" s="157">
        <f t="shared" si="256"/>
        <v>7732.6179238946943</v>
      </c>
      <c r="M2350" s="167">
        <f t="shared" si="257"/>
        <v>0</v>
      </c>
      <c r="N2350" s="167">
        <f t="shared" si="258"/>
        <v>0</v>
      </c>
    </row>
    <row r="2351" spans="1:14" ht="15" customHeight="1" x14ac:dyDescent="0.2">
      <c r="A2351" s="152"/>
      <c r="B2351" s="152"/>
      <c r="C2351" s="152"/>
      <c r="D2351" s="152"/>
      <c r="E2351" s="153">
        <f>'2.40-a,b,c,d,e'!E2351</f>
        <v>40189.208333333336</v>
      </c>
      <c r="F2351" s="157">
        <f>'2.40-a,b,c,d,e'!F2351</f>
        <v>82.519996643066406</v>
      </c>
      <c r="G2351" s="157">
        <f>'2.40-a,b,c,d,e'!G2351</f>
        <v>-230.00335693359375</v>
      </c>
      <c r="H2351" s="157">
        <f t="shared" si="252"/>
        <v>7502.6145669611005</v>
      </c>
      <c r="I2351" s="157">
        <f t="shared" si="253"/>
        <v>0</v>
      </c>
      <c r="J2351" s="157">
        <f t="shared" si="254"/>
        <v>7502.6145669611005</v>
      </c>
      <c r="K2351" s="157">
        <f t="shared" si="255"/>
        <v>0</v>
      </c>
      <c r="L2351" s="157">
        <f t="shared" si="256"/>
        <v>7502.6145669611005</v>
      </c>
      <c r="M2351" s="167">
        <f t="shared" si="257"/>
        <v>0</v>
      </c>
      <c r="N2351" s="167">
        <f t="shared" si="258"/>
        <v>0</v>
      </c>
    </row>
    <row r="2352" spans="1:14" ht="15" customHeight="1" x14ac:dyDescent="0.2">
      <c r="A2352" s="152"/>
      <c r="B2352" s="152"/>
      <c r="C2352" s="152"/>
      <c r="D2352" s="152"/>
      <c r="E2352" s="153">
        <f>'2.40-a,b,c,d,e'!E2352</f>
        <v>40190.208333333336</v>
      </c>
      <c r="F2352" s="157">
        <f>'2.40-a,b,c,d,e'!F2352</f>
        <v>80.790000915527301</v>
      </c>
      <c r="G2352" s="157">
        <f>'2.40-a,b,c,d,e'!G2352</f>
        <v>-1729.9957275391052</v>
      </c>
      <c r="H2352" s="157">
        <f t="shared" si="252"/>
        <v>5772.6188394219953</v>
      </c>
      <c r="I2352" s="157">
        <f t="shared" si="253"/>
        <v>2389.9993896483948</v>
      </c>
      <c r="J2352" s="157">
        <f t="shared" si="254"/>
        <v>8162.61822907039</v>
      </c>
      <c r="K2352" s="157">
        <f t="shared" si="255"/>
        <v>0</v>
      </c>
      <c r="L2352" s="157">
        <f t="shared" si="256"/>
        <v>8162.61822907039</v>
      </c>
      <c r="M2352" s="167">
        <f t="shared" si="257"/>
        <v>1</v>
      </c>
      <c r="N2352" s="167">
        <f t="shared" si="258"/>
        <v>0</v>
      </c>
    </row>
    <row r="2353" spans="1:14" ht="15" customHeight="1" x14ac:dyDescent="0.2">
      <c r="A2353" s="152"/>
      <c r="B2353" s="152"/>
      <c r="C2353" s="152"/>
      <c r="D2353" s="152"/>
      <c r="E2353" s="153">
        <f>'2.40-a,b,c,d,e'!E2353</f>
        <v>40191.208333333336</v>
      </c>
      <c r="F2353" s="157">
        <f>'2.40-a,b,c,d,e'!F2353</f>
        <v>79.650001525878906</v>
      </c>
      <c r="G2353" s="157">
        <f>'2.40-a,b,c,d,e'!G2353</f>
        <v>-1139.9993896483948</v>
      </c>
      <c r="H2353" s="157">
        <f t="shared" si="252"/>
        <v>7022.6188394219953</v>
      </c>
      <c r="I2353" s="157">
        <f t="shared" si="253"/>
        <v>0</v>
      </c>
      <c r="J2353" s="157">
        <f t="shared" si="254"/>
        <v>7022.6188394219953</v>
      </c>
      <c r="K2353" s="157">
        <f t="shared" si="255"/>
        <v>0</v>
      </c>
      <c r="L2353" s="157">
        <f t="shared" si="256"/>
        <v>7022.6188394219953</v>
      </c>
      <c r="M2353" s="167">
        <f t="shared" si="257"/>
        <v>0</v>
      </c>
      <c r="N2353" s="167">
        <f t="shared" si="258"/>
        <v>0</v>
      </c>
    </row>
    <row r="2354" spans="1:14" ht="15" customHeight="1" x14ac:dyDescent="0.2">
      <c r="A2354" s="152"/>
      <c r="B2354" s="152"/>
      <c r="C2354" s="152"/>
      <c r="D2354" s="152"/>
      <c r="E2354" s="153">
        <f>'2.40-a,b,c,d,e'!E2354</f>
        <v>40192.208333333336</v>
      </c>
      <c r="F2354" s="157">
        <f>'2.40-a,b,c,d,e'!F2354</f>
        <v>79.389999389648395</v>
      </c>
      <c r="G2354" s="157">
        <f>'2.40-a,b,c,d,e'!G2354</f>
        <v>-260.00213623051138</v>
      </c>
      <c r="H2354" s="157">
        <f t="shared" si="252"/>
        <v>6762.6167031914838</v>
      </c>
      <c r="I2354" s="157">
        <f t="shared" si="253"/>
        <v>0</v>
      </c>
      <c r="J2354" s="157">
        <f t="shared" si="254"/>
        <v>6762.6167031914838</v>
      </c>
      <c r="K2354" s="157">
        <f t="shared" si="255"/>
        <v>0</v>
      </c>
      <c r="L2354" s="157">
        <f t="shared" si="256"/>
        <v>6762.6167031914838</v>
      </c>
      <c r="M2354" s="167">
        <f t="shared" si="257"/>
        <v>0</v>
      </c>
      <c r="N2354" s="167">
        <f t="shared" si="258"/>
        <v>0</v>
      </c>
    </row>
    <row r="2355" spans="1:14" ht="15" customHeight="1" x14ac:dyDescent="0.2">
      <c r="A2355" s="152"/>
      <c r="B2355" s="152"/>
      <c r="C2355" s="152"/>
      <c r="D2355" s="152"/>
      <c r="E2355" s="153">
        <f>'2.40-a,b,c,d,e'!E2355</f>
        <v>40193.208333333336</v>
      </c>
      <c r="F2355" s="157">
        <f>'2.40-a,b,c,d,e'!F2355</f>
        <v>78</v>
      </c>
      <c r="G2355" s="157">
        <f>'2.40-a,b,c,d,e'!G2355</f>
        <v>-1389.9993896483948</v>
      </c>
      <c r="H2355" s="157">
        <f t="shared" si="252"/>
        <v>5372.617313543089</v>
      </c>
      <c r="I2355" s="157">
        <f t="shared" si="253"/>
        <v>2790.000915527301</v>
      </c>
      <c r="J2355" s="157">
        <f t="shared" si="254"/>
        <v>8162.61822907039</v>
      </c>
      <c r="K2355" s="157">
        <f t="shared" si="255"/>
        <v>0</v>
      </c>
      <c r="L2355" s="157">
        <f t="shared" si="256"/>
        <v>8162.61822907039</v>
      </c>
      <c r="M2355" s="167">
        <f t="shared" si="257"/>
        <v>1</v>
      </c>
      <c r="N2355" s="167">
        <f t="shared" si="258"/>
        <v>0</v>
      </c>
    </row>
    <row r="2356" spans="1:14" ht="15" customHeight="1" x14ac:dyDescent="0.2">
      <c r="A2356" s="152"/>
      <c r="B2356" s="152"/>
      <c r="C2356" s="152"/>
      <c r="D2356" s="152"/>
      <c r="E2356" s="153">
        <f>'2.40-a,b,c,d,e'!E2356</f>
        <v>40197.208333333336</v>
      </c>
      <c r="F2356" s="157">
        <f>'2.40-a,b,c,d,e'!F2356</f>
        <v>79.019996643066406</v>
      </c>
      <c r="G2356" s="157">
        <f>'2.40-a,b,c,d,e'!G2356</f>
        <v>1019.9966430664063</v>
      </c>
      <c r="H2356" s="157">
        <f t="shared" si="252"/>
        <v>9182.6148721367972</v>
      </c>
      <c r="I2356" s="157">
        <f t="shared" si="253"/>
        <v>0</v>
      </c>
      <c r="J2356" s="157">
        <f t="shared" si="254"/>
        <v>9182.6148721367972</v>
      </c>
      <c r="K2356" s="157">
        <f t="shared" si="255"/>
        <v>1019.9966430664072</v>
      </c>
      <c r="L2356" s="157">
        <f t="shared" si="256"/>
        <v>8162.61822907039</v>
      </c>
      <c r="M2356" s="167">
        <f t="shared" si="257"/>
        <v>0</v>
      </c>
      <c r="N2356" s="167">
        <f t="shared" si="258"/>
        <v>0</v>
      </c>
    </row>
    <row r="2357" spans="1:14" ht="15" customHeight="1" x14ac:dyDescent="0.2">
      <c r="A2357" s="152"/>
      <c r="B2357" s="152"/>
      <c r="C2357" s="152"/>
      <c r="D2357" s="152"/>
      <c r="E2357" s="153">
        <f>'2.40-a,b,c,d,e'!E2357</f>
        <v>40198.208333333336</v>
      </c>
      <c r="F2357" s="157">
        <f>'2.40-a,b,c,d,e'!F2357</f>
        <v>77.620002746582003</v>
      </c>
      <c r="G2357" s="157">
        <f>'2.40-a,b,c,d,e'!G2357</f>
        <v>-1399.9938964844034</v>
      </c>
      <c r="H2357" s="157">
        <f t="shared" si="252"/>
        <v>6762.6243325859868</v>
      </c>
      <c r="I2357" s="157">
        <f t="shared" si="253"/>
        <v>0</v>
      </c>
      <c r="J2357" s="157">
        <f t="shared" si="254"/>
        <v>6762.6243325859868</v>
      </c>
      <c r="K2357" s="157">
        <f t="shared" si="255"/>
        <v>0</v>
      </c>
      <c r="L2357" s="157">
        <f t="shared" si="256"/>
        <v>6762.6243325859868</v>
      </c>
      <c r="M2357" s="167">
        <f t="shared" si="257"/>
        <v>0</v>
      </c>
      <c r="N2357" s="167">
        <f t="shared" si="258"/>
        <v>0</v>
      </c>
    </row>
    <row r="2358" spans="1:14" ht="15" customHeight="1" x14ac:dyDescent="0.2">
      <c r="A2358" s="152"/>
      <c r="B2358" s="152"/>
      <c r="C2358" s="152"/>
      <c r="D2358" s="152"/>
      <c r="E2358" s="153">
        <f>'2.40-a,b,c,d,e'!E2358</f>
        <v>40199.208333333336</v>
      </c>
      <c r="F2358" s="157">
        <f>'2.40-a,b,c,d,e'!F2358</f>
        <v>76.080001831054602</v>
      </c>
      <c r="G2358" s="157">
        <f>'2.40-a,b,c,d,e'!G2358</f>
        <v>-1540.0009155274006</v>
      </c>
      <c r="H2358" s="157">
        <f t="shared" si="252"/>
        <v>5222.6234170585867</v>
      </c>
      <c r="I2358" s="157">
        <f t="shared" si="253"/>
        <v>2939.9948120118033</v>
      </c>
      <c r="J2358" s="157">
        <f t="shared" si="254"/>
        <v>8162.61822907039</v>
      </c>
      <c r="K2358" s="157">
        <f t="shared" si="255"/>
        <v>0</v>
      </c>
      <c r="L2358" s="157">
        <f t="shared" si="256"/>
        <v>8162.61822907039</v>
      </c>
      <c r="M2358" s="167">
        <f t="shared" si="257"/>
        <v>1</v>
      </c>
      <c r="N2358" s="167">
        <f t="shared" si="258"/>
        <v>0</v>
      </c>
    </row>
    <row r="2359" spans="1:14" ht="15" customHeight="1" x14ac:dyDescent="0.2">
      <c r="A2359" s="152"/>
      <c r="B2359" s="152"/>
      <c r="C2359" s="152"/>
      <c r="D2359" s="152"/>
      <c r="E2359" s="153">
        <f>'2.40-a,b,c,d,e'!E2359</f>
        <v>40200.208333333336</v>
      </c>
      <c r="F2359" s="157">
        <f>'2.40-a,b,c,d,e'!F2359</f>
        <v>74.540000915527301</v>
      </c>
      <c r="G2359" s="157">
        <f>'2.40-a,b,c,d,e'!G2359</f>
        <v>-1540.000915527301</v>
      </c>
      <c r="H2359" s="157">
        <f t="shared" si="252"/>
        <v>6622.617313543089</v>
      </c>
      <c r="I2359" s="157">
        <f t="shared" si="253"/>
        <v>0</v>
      </c>
      <c r="J2359" s="157">
        <f t="shared" si="254"/>
        <v>6622.617313543089</v>
      </c>
      <c r="K2359" s="157">
        <f t="shared" si="255"/>
        <v>0</v>
      </c>
      <c r="L2359" s="157">
        <f t="shared" si="256"/>
        <v>6622.617313543089</v>
      </c>
      <c r="M2359" s="167">
        <f t="shared" si="257"/>
        <v>0</v>
      </c>
      <c r="N2359" s="167">
        <f t="shared" si="258"/>
        <v>0</v>
      </c>
    </row>
    <row r="2360" spans="1:14" ht="15" customHeight="1" x14ac:dyDescent="0.2">
      <c r="A2360" s="152"/>
      <c r="B2360" s="152"/>
      <c r="C2360" s="152"/>
      <c r="D2360" s="152"/>
      <c r="E2360" s="153">
        <f>'2.40-a,b,c,d,e'!E2360</f>
        <v>40203.208333333336</v>
      </c>
      <c r="F2360" s="157">
        <f>'2.40-a,b,c,d,e'!F2360</f>
        <v>75.260002136230398</v>
      </c>
      <c r="G2360" s="157">
        <f>'2.40-a,b,c,d,e'!G2360</f>
        <v>720.00122070309658</v>
      </c>
      <c r="H2360" s="157">
        <f t="shared" si="252"/>
        <v>7342.6185342461858</v>
      </c>
      <c r="I2360" s="157">
        <f t="shared" si="253"/>
        <v>0</v>
      </c>
      <c r="J2360" s="157">
        <f t="shared" si="254"/>
        <v>7342.6185342461858</v>
      </c>
      <c r="K2360" s="157">
        <f t="shared" si="255"/>
        <v>0</v>
      </c>
      <c r="L2360" s="157">
        <f t="shared" si="256"/>
        <v>7342.6185342461858</v>
      </c>
      <c r="M2360" s="167">
        <f t="shared" si="257"/>
        <v>0</v>
      </c>
      <c r="N2360" s="167">
        <f t="shared" si="258"/>
        <v>0</v>
      </c>
    </row>
    <row r="2361" spans="1:14" ht="15" customHeight="1" x14ac:dyDescent="0.2">
      <c r="A2361" s="152"/>
      <c r="B2361" s="152"/>
      <c r="C2361" s="152"/>
      <c r="D2361" s="152"/>
      <c r="E2361" s="153">
        <f>'2.40-a,b,c,d,e'!E2361</f>
        <v>40204.208333333336</v>
      </c>
      <c r="F2361" s="157">
        <f>'2.40-a,b,c,d,e'!F2361</f>
        <v>74.709999084472599</v>
      </c>
      <c r="G2361" s="157">
        <f>'2.40-a,b,c,d,e'!G2361</f>
        <v>-550.00305175779829</v>
      </c>
      <c r="H2361" s="157">
        <f t="shared" si="252"/>
        <v>6792.6154824883879</v>
      </c>
      <c r="I2361" s="157">
        <f t="shared" si="253"/>
        <v>0</v>
      </c>
      <c r="J2361" s="157">
        <f t="shared" si="254"/>
        <v>6792.6154824883879</v>
      </c>
      <c r="K2361" s="157">
        <f t="shared" si="255"/>
        <v>0</v>
      </c>
      <c r="L2361" s="157">
        <f t="shared" si="256"/>
        <v>6792.6154824883879</v>
      </c>
      <c r="M2361" s="167">
        <f t="shared" si="257"/>
        <v>0</v>
      </c>
      <c r="N2361" s="167">
        <f t="shared" si="258"/>
        <v>0</v>
      </c>
    </row>
    <row r="2362" spans="1:14" ht="15" customHeight="1" x14ac:dyDescent="0.2">
      <c r="A2362" s="152"/>
      <c r="B2362" s="152"/>
      <c r="C2362" s="152"/>
      <c r="D2362" s="152"/>
      <c r="E2362" s="153">
        <f>'2.40-a,b,c,d,e'!E2362</f>
        <v>40205.208333333336</v>
      </c>
      <c r="F2362" s="157">
        <f>'2.40-a,b,c,d,e'!F2362</f>
        <v>73.669998168945298</v>
      </c>
      <c r="G2362" s="157">
        <f>'2.40-a,b,c,d,e'!G2362</f>
        <v>-1040.000915527301</v>
      </c>
      <c r="H2362" s="157">
        <f t="shared" si="252"/>
        <v>5752.6145669610869</v>
      </c>
      <c r="I2362" s="157">
        <f t="shared" si="253"/>
        <v>2410.0036621093031</v>
      </c>
      <c r="J2362" s="157">
        <f t="shared" si="254"/>
        <v>8162.61822907039</v>
      </c>
      <c r="K2362" s="157">
        <f t="shared" si="255"/>
        <v>0</v>
      </c>
      <c r="L2362" s="157">
        <f t="shared" si="256"/>
        <v>8162.61822907039</v>
      </c>
      <c r="M2362" s="167">
        <f t="shared" si="257"/>
        <v>1</v>
      </c>
      <c r="N2362" s="167">
        <f t="shared" si="258"/>
        <v>0</v>
      </c>
    </row>
    <row r="2363" spans="1:14" ht="15" customHeight="1" x14ac:dyDescent="0.2">
      <c r="A2363" s="152"/>
      <c r="B2363" s="152"/>
      <c r="C2363" s="152"/>
      <c r="D2363" s="152"/>
      <c r="E2363" s="153">
        <f>'2.40-a,b,c,d,e'!E2363</f>
        <v>40206.208333333336</v>
      </c>
      <c r="F2363" s="157">
        <f>'2.40-a,b,c,d,e'!F2363</f>
        <v>73.639999389648395</v>
      </c>
      <c r="G2363" s="157">
        <f>'2.40-a,b,c,d,e'!G2363</f>
        <v>-29.998779296903422</v>
      </c>
      <c r="H2363" s="157">
        <f t="shared" si="252"/>
        <v>8132.6194497734868</v>
      </c>
      <c r="I2363" s="157">
        <f t="shared" si="253"/>
        <v>0</v>
      </c>
      <c r="J2363" s="157">
        <f t="shared" si="254"/>
        <v>8132.6194497734868</v>
      </c>
      <c r="K2363" s="157">
        <f t="shared" si="255"/>
        <v>0</v>
      </c>
      <c r="L2363" s="157">
        <f t="shared" si="256"/>
        <v>8132.6194497734868</v>
      </c>
      <c r="M2363" s="167">
        <f t="shared" si="257"/>
        <v>0</v>
      </c>
      <c r="N2363" s="167">
        <f t="shared" si="258"/>
        <v>0</v>
      </c>
    </row>
    <row r="2364" spans="1:14" ht="15" customHeight="1" x14ac:dyDescent="0.2">
      <c r="A2364" s="152"/>
      <c r="B2364" s="152"/>
      <c r="C2364" s="152"/>
      <c r="D2364" s="152"/>
      <c r="E2364" s="153">
        <f>'2.40-a,b,c,d,e'!E2364</f>
        <v>40207.208333333336</v>
      </c>
      <c r="F2364" s="157">
        <f>'2.40-a,b,c,d,e'!F2364</f>
        <v>72.889999389648395</v>
      </c>
      <c r="G2364" s="157">
        <f>'2.40-a,b,c,d,e'!G2364</f>
        <v>-750</v>
      </c>
      <c r="H2364" s="157">
        <f t="shared" si="252"/>
        <v>7382.6194497734868</v>
      </c>
      <c r="I2364" s="157">
        <f t="shared" si="253"/>
        <v>0</v>
      </c>
      <c r="J2364" s="157">
        <f t="shared" si="254"/>
        <v>7382.6194497734868</v>
      </c>
      <c r="K2364" s="157">
        <f t="shared" si="255"/>
        <v>0</v>
      </c>
      <c r="L2364" s="157">
        <f t="shared" si="256"/>
        <v>7382.6194497734868</v>
      </c>
      <c r="M2364" s="167">
        <f t="shared" si="257"/>
        <v>0</v>
      </c>
      <c r="N2364" s="167">
        <f t="shared" si="258"/>
        <v>0</v>
      </c>
    </row>
    <row r="2365" spans="1:14" ht="15" customHeight="1" x14ac:dyDescent="0.2">
      <c r="A2365" s="152"/>
      <c r="B2365" s="152"/>
      <c r="C2365" s="152"/>
      <c r="D2365" s="152"/>
      <c r="E2365" s="153">
        <f>'2.40-a,b,c,d,e'!E2365</f>
        <v>40210.208333333336</v>
      </c>
      <c r="F2365" s="157">
        <f>'2.40-a,b,c,d,e'!F2365</f>
        <v>74.430000305175696</v>
      </c>
      <c r="G2365" s="157">
        <f>'2.40-a,b,c,d,e'!G2365</f>
        <v>1540.000915527301</v>
      </c>
      <c r="H2365" s="157">
        <f t="shared" si="252"/>
        <v>8922.6203653007869</v>
      </c>
      <c r="I2365" s="157">
        <f t="shared" si="253"/>
        <v>0</v>
      </c>
      <c r="J2365" s="157">
        <f t="shared" si="254"/>
        <v>8922.6203653007869</v>
      </c>
      <c r="K2365" s="157">
        <f t="shared" si="255"/>
        <v>760.0021362303969</v>
      </c>
      <c r="L2365" s="157">
        <f t="shared" si="256"/>
        <v>8162.61822907039</v>
      </c>
      <c r="M2365" s="167">
        <f t="shared" si="257"/>
        <v>0</v>
      </c>
      <c r="N2365" s="167">
        <f t="shared" si="258"/>
        <v>0</v>
      </c>
    </row>
    <row r="2366" spans="1:14" ht="15" customHeight="1" x14ac:dyDescent="0.2">
      <c r="A2366" s="152"/>
      <c r="B2366" s="152"/>
      <c r="C2366" s="152"/>
      <c r="D2366" s="152"/>
      <c r="E2366" s="153">
        <f>'2.40-a,b,c,d,e'!E2366</f>
        <v>40211.208333333336</v>
      </c>
      <c r="F2366" s="157">
        <f>'2.40-a,b,c,d,e'!F2366</f>
        <v>77.230003356933594</v>
      </c>
      <c r="G2366" s="157">
        <f>'2.40-a,b,c,d,e'!G2366</f>
        <v>2800.003051757898</v>
      </c>
      <c r="H2366" s="157">
        <f t="shared" si="252"/>
        <v>10962.621280828287</v>
      </c>
      <c r="I2366" s="157">
        <f t="shared" si="253"/>
        <v>0</v>
      </c>
      <c r="J2366" s="157">
        <f t="shared" si="254"/>
        <v>10962.621280828287</v>
      </c>
      <c r="K2366" s="157">
        <f t="shared" si="255"/>
        <v>2800.0030517578971</v>
      </c>
      <c r="L2366" s="157">
        <f t="shared" si="256"/>
        <v>8162.61822907039</v>
      </c>
      <c r="M2366" s="167">
        <f t="shared" si="257"/>
        <v>0</v>
      </c>
      <c r="N2366" s="167">
        <f t="shared" si="258"/>
        <v>0</v>
      </c>
    </row>
    <row r="2367" spans="1:14" ht="15" customHeight="1" x14ac:dyDescent="0.2">
      <c r="A2367" s="152"/>
      <c r="B2367" s="152"/>
      <c r="C2367" s="152"/>
      <c r="D2367" s="152"/>
      <c r="E2367" s="153">
        <f>'2.40-a,b,c,d,e'!E2367</f>
        <v>40212.208333333336</v>
      </c>
      <c r="F2367" s="157">
        <f>'2.40-a,b,c,d,e'!F2367</f>
        <v>76.980003356933594</v>
      </c>
      <c r="G2367" s="157">
        <f>'2.40-a,b,c,d,e'!G2367</f>
        <v>-250</v>
      </c>
      <c r="H2367" s="157">
        <f t="shared" si="252"/>
        <v>7912.61822907039</v>
      </c>
      <c r="I2367" s="157">
        <f t="shared" si="253"/>
        <v>0</v>
      </c>
      <c r="J2367" s="157">
        <f t="shared" si="254"/>
        <v>7912.61822907039</v>
      </c>
      <c r="K2367" s="157">
        <f t="shared" si="255"/>
        <v>0</v>
      </c>
      <c r="L2367" s="157">
        <f t="shared" si="256"/>
        <v>7912.61822907039</v>
      </c>
      <c r="M2367" s="167">
        <f t="shared" si="257"/>
        <v>0</v>
      </c>
      <c r="N2367" s="167">
        <f t="shared" si="258"/>
        <v>0</v>
      </c>
    </row>
    <row r="2368" spans="1:14" ht="15" customHeight="1" x14ac:dyDescent="0.2">
      <c r="A2368" s="152"/>
      <c r="B2368" s="152"/>
      <c r="C2368" s="152"/>
      <c r="D2368" s="152"/>
      <c r="E2368" s="153">
        <f>'2.40-a,b,c,d,e'!E2368</f>
        <v>40213.208333333336</v>
      </c>
      <c r="F2368" s="157">
        <f>'2.40-a,b,c,d,e'!F2368</f>
        <v>73.139999389648395</v>
      </c>
      <c r="G2368" s="157">
        <f>'2.40-a,b,c,d,e'!G2368</f>
        <v>-3840.003967285199</v>
      </c>
      <c r="H2368" s="157">
        <f t="shared" si="252"/>
        <v>4072.614261785191</v>
      </c>
      <c r="I2368" s="157">
        <f t="shared" si="253"/>
        <v>4090.003967285199</v>
      </c>
      <c r="J2368" s="157">
        <f t="shared" si="254"/>
        <v>8162.61822907039</v>
      </c>
      <c r="K2368" s="157">
        <f t="shared" si="255"/>
        <v>0</v>
      </c>
      <c r="L2368" s="157">
        <f t="shared" si="256"/>
        <v>8162.61822907039</v>
      </c>
      <c r="M2368" s="167">
        <f t="shared" si="257"/>
        <v>1</v>
      </c>
      <c r="N2368" s="167">
        <f t="shared" si="258"/>
        <v>0</v>
      </c>
    </row>
    <row r="2369" spans="1:14" ht="15" customHeight="1" x14ac:dyDescent="0.2">
      <c r="A2369" s="152"/>
      <c r="B2369" s="152"/>
      <c r="C2369" s="152"/>
      <c r="D2369" s="152"/>
      <c r="E2369" s="153">
        <f>'2.40-a,b,c,d,e'!E2369</f>
        <v>40214.208333333336</v>
      </c>
      <c r="F2369" s="157">
        <f>'2.40-a,b,c,d,e'!F2369</f>
        <v>71.190002441406193</v>
      </c>
      <c r="G2369" s="157">
        <f>'2.40-a,b,c,d,e'!G2369</f>
        <v>-1949.9969482422016</v>
      </c>
      <c r="H2369" s="157">
        <f t="shared" si="252"/>
        <v>6212.6212808281889</v>
      </c>
      <c r="I2369" s="157">
        <f t="shared" si="253"/>
        <v>0</v>
      </c>
      <c r="J2369" s="157">
        <f t="shared" si="254"/>
        <v>6212.6212808281889</v>
      </c>
      <c r="K2369" s="157">
        <f t="shared" si="255"/>
        <v>0</v>
      </c>
      <c r="L2369" s="157">
        <f t="shared" si="256"/>
        <v>6212.6212808281889</v>
      </c>
      <c r="M2369" s="167">
        <f t="shared" si="257"/>
        <v>0</v>
      </c>
      <c r="N2369" s="167">
        <f t="shared" si="258"/>
        <v>0</v>
      </c>
    </row>
    <row r="2370" spans="1:14" ht="15" customHeight="1" x14ac:dyDescent="0.2">
      <c r="A2370" s="152"/>
      <c r="B2370" s="152"/>
      <c r="C2370" s="152"/>
      <c r="D2370" s="152"/>
      <c r="E2370" s="153">
        <f>'2.40-a,b,c,d,e'!E2370</f>
        <v>40217.208333333336</v>
      </c>
      <c r="F2370" s="157">
        <f>'2.40-a,b,c,d,e'!F2370</f>
        <v>71.889999389648395</v>
      </c>
      <c r="G2370" s="157">
        <f>'2.40-a,b,c,d,e'!G2370</f>
        <v>699.99694824220171</v>
      </c>
      <c r="H2370" s="157">
        <f t="shared" si="252"/>
        <v>6912.618229070391</v>
      </c>
      <c r="I2370" s="157">
        <f t="shared" si="253"/>
        <v>0</v>
      </c>
      <c r="J2370" s="157">
        <f t="shared" si="254"/>
        <v>6912.618229070391</v>
      </c>
      <c r="K2370" s="157">
        <f t="shared" si="255"/>
        <v>0</v>
      </c>
      <c r="L2370" s="157">
        <f t="shared" si="256"/>
        <v>6912.618229070391</v>
      </c>
      <c r="M2370" s="167">
        <f t="shared" si="257"/>
        <v>0</v>
      </c>
      <c r="N2370" s="167">
        <f t="shared" si="258"/>
        <v>0</v>
      </c>
    </row>
    <row r="2371" spans="1:14" ht="15" customHeight="1" x14ac:dyDescent="0.2">
      <c r="A2371" s="152"/>
      <c r="B2371" s="152"/>
      <c r="C2371" s="152"/>
      <c r="D2371" s="152"/>
      <c r="E2371" s="153">
        <f>'2.40-a,b,c,d,e'!E2371</f>
        <v>40218.208333333336</v>
      </c>
      <c r="F2371" s="157">
        <f>'2.40-a,b,c,d,e'!F2371</f>
        <v>73.75</v>
      </c>
      <c r="G2371" s="157">
        <f>'2.40-a,b,c,d,e'!G2371</f>
        <v>1860.0006103516052</v>
      </c>
      <c r="H2371" s="157">
        <f t="shared" si="252"/>
        <v>8772.6188394219971</v>
      </c>
      <c r="I2371" s="157">
        <f t="shared" si="253"/>
        <v>0</v>
      </c>
      <c r="J2371" s="157">
        <f t="shared" si="254"/>
        <v>8772.6188394219971</v>
      </c>
      <c r="K2371" s="157">
        <f t="shared" si="255"/>
        <v>610.00061035160707</v>
      </c>
      <c r="L2371" s="157">
        <f t="shared" si="256"/>
        <v>8162.61822907039</v>
      </c>
      <c r="M2371" s="167">
        <f t="shared" si="257"/>
        <v>0</v>
      </c>
      <c r="N2371" s="167">
        <f t="shared" si="258"/>
        <v>0</v>
      </c>
    </row>
    <row r="2372" spans="1:14" ht="15" customHeight="1" x14ac:dyDescent="0.2">
      <c r="A2372" s="152"/>
      <c r="B2372" s="152"/>
      <c r="C2372" s="152"/>
      <c r="D2372" s="152"/>
      <c r="E2372" s="153">
        <f>'2.40-a,b,c,d,e'!E2372</f>
        <v>40219.208333333336</v>
      </c>
      <c r="F2372" s="157">
        <f>'2.40-a,b,c,d,e'!F2372</f>
        <v>74.519996643066406</v>
      </c>
      <c r="G2372" s="157">
        <f>'2.40-a,b,c,d,e'!G2372</f>
        <v>769.99664306640625</v>
      </c>
      <c r="H2372" s="157">
        <f t="shared" ref="H2372:H2435" si="259">L2371+G2372</f>
        <v>8932.6148721367972</v>
      </c>
      <c r="I2372" s="157">
        <f t="shared" ref="I2372:I2435" si="260">IF(H2372&lt;$B$13,$B$14-H2372,0)</f>
        <v>0</v>
      </c>
      <c r="J2372" s="157">
        <f t="shared" ref="J2372:J2435" si="261">H2372+I2372</f>
        <v>8932.6148721367972</v>
      </c>
      <c r="K2372" s="157">
        <f t="shared" ref="K2372:K2435" si="262">MAX(J2372-$B$14,0)</f>
        <v>769.99664306640716</v>
      </c>
      <c r="L2372" s="157">
        <f t="shared" ref="L2372:L2435" si="263">J2372-K2372</f>
        <v>8162.61822907039</v>
      </c>
      <c r="M2372" s="167">
        <f t="shared" ref="M2372:M2435" si="264">IF(I2372&gt;0,1,0)</f>
        <v>0</v>
      </c>
      <c r="N2372" s="167">
        <f t="shared" ref="N2372:N2435" si="265">IF(H2372&lt;0,1,0)</f>
        <v>0</v>
      </c>
    </row>
    <row r="2373" spans="1:14" ht="15" customHeight="1" x14ac:dyDescent="0.2">
      <c r="A2373" s="152"/>
      <c r="B2373" s="152"/>
      <c r="C2373" s="152"/>
      <c r="D2373" s="152"/>
      <c r="E2373" s="153">
        <f>'2.40-a,b,c,d,e'!E2373</f>
        <v>40220.208333333336</v>
      </c>
      <c r="F2373" s="157">
        <f>'2.40-a,b,c,d,e'!F2373</f>
        <v>75.279998779296804</v>
      </c>
      <c r="G2373" s="157">
        <f>'2.40-a,b,c,d,e'!G2373</f>
        <v>760.0021362303977</v>
      </c>
      <c r="H2373" s="157">
        <f t="shared" si="259"/>
        <v>8922.6203653007869</v>
      </c>
      <c r="I2373" s="157">
        <f t="shared" si="260"/>
        <v>0</v>
      </c>
      <c r="J2373" s="157">
        <f t="shared" si="261"/>
        <v>8922.6203653007869</v>
      </c>
      <c r="K2373" s="157">
        <f t="shared" si="262"/>
        <v>760.0021362303969</v>
      </c>
      <c r="L2373" s="157">
        <f t="shared" si="263"/>
        <v>8162.61822907039</v>
      </c>
      <c r="M2373" s="167">
        <f t="shared" si="264"/>
        <v>0</v>
      </c>
      <c r="N2373" s="167">
        <f t="shared" si="265"/>
        <v>0</v>
      </c>
    </row>
    <row r="2374" spans="1:14" ht="15" customHeight="1" x14ac:dyDescent="0.2">
      <c r="A2374" s="152"/>
      <c r="B2374" s="152"/>
      <c r="C2374" s="152"/>
      <c r="D2374" s="152"/>
      <c r="E2374" s="153">
        <f>'2.40-a,b,c,d,e'!E2374</f>
        <v>40221.208333333336</v>
      </c>
      <c r="F2374" s="157">
        <f>'2.40-a,b,c,d,e'!F2374</f>
        <v>74.129997253417898</v>
      </c>
      <c r="G2374" s="157">
        <f>'2.40-a,b,c,d,e'!G2374</f>
        <v>-1150.0015258789063</v>
      </c>
      <c r="H2374" s="157">
        <f t="shared" si="259"/>
        <v>7012.6167031914838</v>
      </c>
      <c r="I2374" s="157">
        <f t="shared" si="260"/>
        <v>0</v>
      </c>
      <c r="J2374" s="157">
        <f t="shared" si="261"/>
        <v>7012.6167031914838</v>
      </c>
      <c r="K2374" s="157">
        <f t="shared" si="262"/>
        <v>0</v>
      </c>
      <c r="L2374" s="157">
        <f t="shared" si="263"/>
        <v>7012.6167031914838</v>
      </c>
      <c r="M2374" s="167">
        <f t="shared" si="264"/>
        <v>0</v>
      </c>
      <c r="N2374" s="167">
        <f t="shared" si="265"/>
        <v>0</v>
      </c>
    </row>
    <row r="2375" spans="1:14" ht="15" customHeight="1" x14ac:dyDescent="0.2">
      <c r="A2375" s="152"/>
      <c r="B2375" s="152"/>
      <c r="C2375" s="152"/>
      <c r="D2375" s="152"/>
      <c r="E2375" s="153">
        <f>'2.40-a,b,c,d,e'!E2375</f>
        <v>40225.208333333336</v>
      </c>
      <c r="F2375" s="157">
        <f>'2.40-a,b,c,d,e'!F2375</f>
        <v>77.010002136230398</v>
      </c>
      <c r="G2375" s="157">
        <f>'2.40-a,b,c,d,e'!G2375</f>
        <v>2880.0048828125</v>
      </c>
      <c r="H2375" s="157">
        <f t="shared" si="259"/>
        <v>9892.6215860039847</v>
      </c>
      <c r="I2375" s="157">
        <f t="shared" si="260"/>
        <v>0</v>
      </c>
      <c r="J2375" s="157">
        <f t="shared" si="261"/>
        <v>9892.6215860039847</v>
      </c>
      <c r="K2375" s="157">
        <f t="shared" si="262"/>
        <v>1730.0033569335947</v>
      </c>
      <c r="L2375" s="157">
        <f t="shared" si="263"/>
        <v>8162.61822907039</v>
      </c>
      <c r="M2375" s="167">
        <f t="shared" si="264"/>
        <v>0</v>
      </c>
      <c r="N2375" s="167">
        <f t="shared" si="265"/>
        <v>0</v>
      </c>
    </row>
    <row r="2376" spans="1:14" ht="15" customHeight="1" x14ac:dyDescent="0.2">
      <c r="A2376" s="152"/>
      <c r="B2376" s="152"/>
      <c r="C2376" s="152"/>
      <c r="D2376" s="152"/>
      <c r="E2376" s="153">
        <f>'2.40-a,b,c,d,e'!E2376</f>
        <v>40226.208333333336</v>
      </c>
      <c r="F2376" s="157">
        <f>'2.40-a,b,c,d,e'!F2376</f>
        <v>77.330001831054602</v>
      </c>
      <c r="G2376" s="157">
        <f>'2.40-a,b,c,d,e'!G2376</f>
        <v>319.99969482420454</v>
      </c>
      <c r="H2376" s="157">
        <f t="shared" si="259"/>
        <v>8482.6179238945952</v>
      </c>
      <c r="I2376" s="157">
        <f t="shared" si="260"/>
        <v>0</v>
      </c>
      <c r="J2376" s="157">
        <f t="shared" si="261"/>
        <v>8482.6179238945952</v>
      </c>
      <c r="K2376" s="157">
        <f t="shared" si="262"/>
        <v>319.99969482420511</v>
      </c>
      <c r="L2376" s="157">
        <f t="shared" si="263"/>
        <v>8162.61822907039</v>
      </c>
      <c r="M2376" s="167">
        <f t="shared" si="264"/>
        <v>0</v>
      </c>
      <c r="N2376" s="167">
        <f t="shared" si="265"/>
        <v>0</v>
      </c>
    </row>
    <row r="2377" spans="1:14" ht="15" customHeight="1" x14ac:dyDescent="0.2">
      <c r="A2377" s="152"/>
      <c r="B2377" s="152"/>
      <c r="C2377" s="152"/>
      <c r="D2377" s="152"/>
      <c r="E2377" s="153">
        <f>'2.40-a,b,c,d,e'!E2377</f>
        <v>40227.208333333336</v>
      </c>
      <c r="F2377" s="157">
        <f>'2.40-a,b,c,d,e'!F2377</f>
        <v>79.059997558593693</v>
      </c>
      <c r="G2377" s="157">
        <f>'2.40-a,b,c,d,e'!G2377</f>
        <v>1729.9957275390909</v>
      </c>
      <c r="H2377" s="157">
        <f t="shared" si="259"/>
        <v>9892.6139566094807</v>
      </c>
      <c r="I2377" s="157">
        <f t="shared" si="260"/>
        <v>0</v>
      </c>
      <c r="J2377" s="157">
        <f t="shared" si="261"/>
        <v>9892.6139566094807</v>
      </c>
      <c r="K2377" s="157">
        <f t="shared" si="262"/>
        <v>1729.9957275390907</v>
      </c>
      <c r="L2377" s="157">
        <f t="shared" si="263"/>
        <v>8162.61822907039</v>
      </c>
      <c r="M2377" s="167">
        <f t="shared" si="264"/>
        <v>0</v>
      </c>
      <c r="N2377" s="167">
        <f t="shared" si="265"/>
        <v>0</v>
      </c>
    </row>
    <row r="2378" spans="1:14" ht="15" customHeight="1" x14ac:dyDescent="0.2">
      <c r="A2378" s="152"/>
      <c r="B2378" s="152"/>
      <c r="C2378" s="152"/>
      <c r="D2378" s="152"/>
      <c r="E2378" s="153">
        <f>'2.40-a,b,c,d,e'!E2378</f>
        <v>40228.208333333336</v>
      </c>
      <c r="F2378" s="157">
        <f>'2.40-a,b,c,d,e'!F2378</f>
        <v>79.809997558593693</v>
      </c>
      <c r="G2378" s="157">
        <f>'2.40-a,b,c,d,e'!G2378</f>
        <v>750</v>
      </c>
      <c r="H2378" s="157">
        <f t="shared" si="259"/>
        <v>8912.618229070391</v>
      </c>
      <c r="I2378" s="157">
        <f t="shared" si="260"/>
        <v>0</v>
      </c>
      <c r="J2378" s="157">
        <f t="shared" si="261"/>
        <v>8912.618229070391</v>
      </c>
      <c r="K2378" s="157">
        <f t="shared" si="262"/>
        <v>750.00000000000091</v>
      </c>
      <c r="L2378" s="157">
        <f t="shared" si="263"/>
        <v>8162.61822907039</v>
      </c>
      <c r="M2378" s="167">
        <f t="shared" si="264"/>
        <v>0</v>
      </c>
      <c r="N2378" s="167">
        <f t="shared" si="265"/>
        <v>0</v>
      </c>
    </row>
    <row r="2379" spans="1:14" ht="15" customHeight="1" x14ac:dyDescent="0.2">
      <c r="A2379" s="152"/>
      <c r="B2379" s="152"/>
      <c r="C2379" s="152"/>
      <c r="D2379" s="152"/>
      <c r="E2379" s="153">
        <f>'2.40-a,b,c,d,e'!E2379</f>
        <v>40231.208333333336</v>
      </c>
      <c r="F2379" s="157">
        <f>'2.40-a,b,c,d,e'!F2379</f>
        <v>80.160003662109304</v>
      </c>
      <c r="G2379" s="157">
        <f>'2.40-a,b,c,d,e'!G2379</f>
        <v>350.00610351561079</v>
      </c>
      <c r="H2379" s="157">
        <f t="shared" si="259"/>
        <v>8512.6243325860014</v>
      </c>
      <c r="I2379" s="157">
        <f t="shared" si="260"/>
        <v>0</v>
      </c>
      <c r="J2379" s="157">
        <f t="shared" si="261"/>
        <v>8512.6243325860014</v>
      </c>
      <c r="K2379" s="157">
        <f t="shared" si="262"/>
        <v>350.00610351561136</v>
      </c>
      <c r="L2379" s="157">
        <f t="shared" si="263"/>
        <v>8162.61822907039</v>
      </c>
      <c r="M2379" s="167">
        <f t="shared" si="264"/>
        <v>0</v>
      </c>
      <c r="N2379" s="167">
        <f t="shared" si="265"/>
        <v>0</v>
      </c>
    </row>
    <row r="2380" spans="1:14" ht="15" customHeight="1" x14ac:dyDescent="0.2">
      <c r="A2380" s="152"/>
      <c r="B2380" s="152"/>
      <c r="C2380" s="152"/>
      <c r="D2380" s="152"/>
      <c r="E2380" s="153">
        <f>'2.40-a,b,c,d,e'!E2380</f>
        <v>40232.208333333336</v>
      </c>
      <c r="F2380" s="157">
        <f>'2.40-a,b,c,d,e'!F2380</f>
        <v>78.860000610351506</v>
      </c>
      <c r="G2380" s="157">
        <f>'2.40-a,b,c,d,e'!G2380</f>
        <v>-1300.0030517577984</v>
      </c>
      <c r="H2380" s="157">
        <f t="shared" si="259"/>
        <v>6862.6151773125912</v>
      </c>
      <c r="I2380" s="157">
        <f t="shared" si="260"/>
        <v>0</v>
      </c>
      <c r="J2380" s="157">
        <f t="shared" si="261"/>
        <v>6862.6151773125912</v>
      </c>
      <c r="K2380" s="157">
        <f t="shared" si="262"/>
        <v>0</v>
      </c>
      <c r="L2380" s="157">
        <f t="shared" si="263"/>
        <v>6862.6151773125912</v>
      </c>
      <c r="M2380" s="167">
        <f t="shared" si="264"/>
        <v>0</v>
      </c>
      <c r="N2380" s="167">
        <f t="shared" si="265"/>
        <v>0</v>
      </c>
    </row>
    <row r="2381" spans="1:14" ht="15" customHeight="1" x14ac:dyDescent="0.2">
      <c r="A2381" s="152"/>
      <c r="B2381" s="152"/>
      <c r="C2381" s="152"/>
      <c r="D2381" s="152"/>
      <c r="E2381" s="153">
        <f>'2.40-a,b,c,d,e'!E2381</f>
        <v>40233.208333333336</v>
      </c>
      <c r="F2381" s="157">
        <f>'2.40-a,b,c,d,e'!F2381</f>
        <v>80</v>
      </c>
      <c r="G2381" s="157">
        <f>'2.40-a,b,c,d,e'!G2381</f>
        <v>1139.9993896484943</v>
      </c>
      <c r="H2381" s="157">
        <f t="shared" si="259"/>
        <v>8002.6145669610851</v>
      </c>
      <c r="I2381" s="157">
        <f t="shared" si="260"/>
        <v>0</v>
      </c>
      <c r="J2381" s="157">
        <f t="shared" si="261"/>
        <v>8002.6145669610851</v>
      </c>
      <c r="K2381" s="157">
        <f t="shared" si="262"/>
        <v>0</v>
      </c>
      <c r="L2381" s="157">
        <f t="shared" si="263"/>
        <v>8002.6145669610851</v>
      </c>
      <c r="M2381" s="167">
        <f t="shared" si="264"/>
        <v>0</v>
      </c>
      <c r="N2381" s="167">
        <f t="shared" si="265"/>
        <v>0</v>
      </c>
    </row>
    <row r="2382" spans="1:14" ht="15" customHeight="1" x14ac:dyDescent="0.2">
      <c r="A2382" s="152"/>
      <c r="B2382" s="152"/>
      <c r="C2382" s="152"/>
      <c r="D2382" s="152"/>
      <c r="E2382" s="153">
        <f>'2.40-a,b,c,d,e'!E2382</f>
        <v>40234.208333333336</v>
      </c>
      <c r="F2382" s="157">
        <f>'2.40-a,b,c,d,e'!F2382</f>
        <v>78.169998168945298</v>
      </c>
      <c r="G2382" s="157">
        <f>'2.40-a,b,c,d,e'!G2382</f>
        <v>-1830.0018310547016</v>
      </c>
      <c r="H2382" s="157">
        <f t="shared" si="259"/>
        <v>6172.612735906383</v>
      </c>
      <c r="I2382" s="157">
        <f t="shared" si="260"/>
        <v>0</v>
      </c>
      <c r="J2382" s="157">
        <f t="shared" si="261"/>
        <v>6172.612735906383</v>
      </c>
      <c r="K2382" s="157">
        <f t="shared" si="262"/>
        <v>0</v>
      </c>
      <c r="L2382" s="157">
        <f t="shared" si="263"/>
        <v>6172.612735906383</v>
      </c>
      <c r="M2382" s="167">
        <f t="shared" si="264"/>
        <v>0</v>
      </c>
      <c r="N2382" s="167">
        <f t="shared" si="265"/>
        <v>0</v>
      </c>
    </row>
    <row r="2383" spans="1:14" ht="15" customHeight="1" x14ac:dyDescent="0.2">
      <c r="A2383" s="152"/>
      <c r="B2383" s="152"/>
      <c r="C2383" s="152"/>
      <c r="D2383" s="152"/>
      <c r="E2383" s="153">
        <f>'2.40-a,b,c,d,e'!E2383</f>
        <v>40235.208333333336</v>
      </c>
      <c r="F2383" s="157">
        <f>'2.40-a,b,c,d,e'!F2383</f>
        <v>79.660003662109304</v>
      </c>
      <c r="G2383" s="157">
        <f>'2.40-a,b,c,d,e'!G2383</f>
        <v>1490.0054931640057</v>
      </c>
      <c r="H2383" s="157">
        <f t="shared" si="259"/>
        <v>7662.6182290703891</v>
      </c>
      <c r="I2383" s="157">
        <f t="shared" si="260"/>
        <v>0</v>
      </c>
      <c r="J2383" s="157">
        <f t="shared" si="261"/>
        <v>7662.6182290703891</v>
      </c>
      <c r="K2383" s="157">
        <f t="shared" si="262"/>
        <v>0</v>
      </c>
      <c r="L2383" s="157">
        <f t="shared" si="263"/>
        <v>7662.6182290703891</v>
      </c>
      <c r="M2383" s="167">
        <f t="shared" si="264"/>
        <v>0</v>
      </c>
      <c r="N2383" s="167">
        <f t="shared" si="265"/>
        <v>0</v>
      </c>
    </row>
    <row r="2384" spans="1:14" ht="15" customHeight="1" x14ac:dyDescent="0.2">
      <c r="A2384" s="152"/>
      <c r="B2384" s="152"/>
      <c r="C2384" s="152"/>
      <c r="D2384" s="152"/>
      <c r="E2384" s="153">
        <f>'2.40-a,b,c,d,e'!E2384</f>
        <v>40238.208333333336</v>
      </c>
      <c r="F2384" s="157">
        <f>'2.40-a,b,c,d,e'!F2384</f>
        <v>78.699996948242102</v>
      </c>
      <c r="G2384" s="157">
        <f>'2.40-a,b,c,d,e'!G2384</f>
        <v>-960.00671386720171</v>
      </c>
      <c r="H2384" s="157">
        <f t="shared" si="259"/>
        <v>6702.6115152031871</v>
      </c>
      <c r="I2384" s="157">
        <f t="shared" si="260"/>
        <v>0</v>
      </c>
      <c r="J2384" s="157">
        <f t="shared" si="261"/>
        <v>6702.6115152031871</v>
      </c>
      <c r="K2384" s="157">
        <f t="shared" si="262"/>
        <v>0</v>
      </c>
      <c r="L2384" s="157">
        <f t="shared" si="263"/>
        <v>6702.6115152031871</v>
      </c>
      <c r="M2384" s="167">
        <f t="shared" si="264"/>
        <v>0</v>
      </c>
      <c r="N2384" s="167">
        <f t="shared" si="265"/>
        <v>0</v>
      </c>
    </row>
    <row r="2385" spans="1:14" ht="15" customHeight="1" x14ac:dyDescent="0.2">
      <c r="A2385" s="152"/>
      <c r="B2385" s="152"/>
      <c r="C2385" s="152"/>
      <c r="D2385" s="152"/>
      <c r="E2385" s="153">
        <f>'2.40-a,b,c,d,e'!E2385</f>
        <v>40239.208333333336</v>
      </c>
      <c r="F2385" s="157">
        <f>'2.40-a,b,c,d,e'!F2385</f>
        <v>79.680000305175696</v>
      </c>
      <c r="G2385" s="157">
        <f>'2.40-a,b,c,d,e'!G2385</f>
        <v>980.00335693359375</v>
      </c>
      <c r="H2385" s="157">
        <f t="shared" si="259"/>
        <v>7682.6148721367808</v>
      </c>
      <c r="I2385" s="157">
        <f t="shared" si="260"/>
        <v>0</v>
      </c>
      <c r="J2385" s="157">
        <f t="shared" si="261"/>
        <v>7682.6148721367808</v>
      </c>
      <c r="K2385" s="157">
        <f t="shared" si="262"/>
        <v>0</v>
      </c>
      <c r="L2385" s="157">
        <f t="shared" si="263"/>
        <v>7682.6148721367808</v>
      </c>
      <c r="M2385" s="167">
        <f t="shared" si="264"/>
        <v>0</v>
      </c>
      <c r="N2385" s="167">
        <f t="shared" si="265"/>
        <v>0</v>
      </c>
    </row>
    <row r="2386" spans="1:14" ht="15" customHeight="1" x14ac:dyDescent="0.2">
      <c r="A2386" s="152"/>
      <c r="B2386" s="152"/>
      <c r="C2386" s="152"/>
      <c r="D2386" s="152"/>
      <c r="E2386" s="153">
        <f>'2.40-a,b,c,d,e'!E2386</f>
        <v>40240.208333333336</v>
      </c>
      <c r="F2386" s="157">
        <f>'2.40-a,b,c,d,e'!F2386</f>
        <v>80.870002746582003</v>
      </c>
      <c r="G2386" s="157">
        <f>'2.40-a,b,c,d,e'!G2386</f>
        <v>1190.0024414063068</v>
      </c>
      <c r="H2386" s="157">
        <f t="shared" si="259"/>
        <v>8872.6173135430872</v>
      </c>
      <c r="I2386" s="157">
        <f t="shared" si="260"/>
        <v>0</v>
      </c>
      <c r="J2386" s="157">
        <f t="shared" si="261"/>
        <v>8872.6173135430872</v>
      </c>
      <c r="K2386" s="157">
        <f t="shared" si="262"/>
        <v>709.99908447269718</v>
      </c>
      <c r="L2386" s="157">
        <f t="shared" si="263"/>
        <v>8162.61822907039</v>
      </c>
      <c r="M2386" s="167">
        <f t="shared" si="264"/>
        <v>0</v>
      </c>
      <c r="N2386" s="167">
        <f t="shared" si="265"/>
        <v>0</v>
      </c>
    </row>
    <row r="2387" spans="1:14" ht="15" customHeight="1" x14ac:dyDescent="0.2">
      <c r="A2387" s="152"/>
      <c r="B2387" s="152"/>
      <c r="C2387" s="152"/>
      <c r="D2387" s="152"/>
      <c r="E2387" s="153">
        <f>'2.40-a,b,c,d,e'!E2387</f>
        <v>40241.208333333336</v>
      </c>
      <c r="F2387" s="157">
        <f>'2.40-a,b,c,d,e'!F2387</f>
        <v>80.209999084472599</v>
      </c>
      <c r="G2387" s="157">
        <f>'2.40-a,b,c,d,e'!G2387</f>
        <v>-660.00366210940342</v>
      </c>
      <c r="H2387" s="157">
        <f t="shared" si="259"/>
        <v>7502.6145669609868</v>
      </c>
      <c r="I2387" s="157">
        <f t="shared" si="260"/>
        <v>0</v>
      </c>
      <c r="J2387" s="157">
        <f t="shared" si="261"/>
        <v>7502.6145669609868</v>
      </c>
      <c r="K2387" s="157">
        <f t="shared" si="262"/>
        <v>0</v>
      </c>
      <c r="L2387" s="157">
        <f t="shared" si="263"/>
        <v>7502.6145669609868</v>
      </c>
      <c r="M2387" s="167">
        <f t="shared" si="264"/>
        <v>0</v>
      </c>
      <c r="N2387" s="167">
        <f t="shared" si="265"/>
        <v>0</v>
      </c>
    </row>
    <row r="2388" spans="1:14" ht="15" customHeight="1" x14ac:dyDescent="0.2">
      <c r="A2388" s="152"/>
      <c r="B2388" s="152"/>
      <c r="C2388" s="152"/>
      <c r="D2388" s="152"/>
      <c r="E2388" s="153">
        <f>'2.40-a,b,c,d,e'!E2388</f>
        <v>40242.208333333336</v>
      </c>
      <c r="F2388" s="157">
        <f>'2.40-a,b,c,d,e'!F2388</f>
        <v>81.5</v>
      </c>
      <c r="G2388" s="157">
        <f>'2.40-a,b,c,d,e'!G2388</f>
        <v>1290.0009155274006</v>
      </c>
      <c r="H2388" s="157">
        <f t="shared" si="259"/>
        <v>8792.615482488387</v>
      </c>
      <c r="I2388" s="157">
        <f t="shared" si="260"/>
        <v>0</v>
      </c>
      <c r="J2388" s="157">
        <f t="shared" si="261"/>
        <v>8792.615482488387</v>
      </c>
      <c r="K2388" s="157">
        <f t="shared" si="262"/>
        <v>629.99725341799694</v>
      </c>
      <c r="L2388" s="157">
        <f t="shared" si="263"/>
        <v>8162.61822907039</v>
      </c>
      <c r="M2388" s="167">
        <f t="shared" si="264"/>
        <v>0</v>
      </c>
      <c r="N2388" s="167">
        <f t="shared" si="265"/>
        <v>0</v>
      </c>
    </row>
    <row r="2389" spans="1:14" ht="15" customHeight="1" x14ac:dyDescent="0.2">
      <c r="A2389" s="152"/>
      <c r="B2389" s="152"/>
      <c r="C2389" s="152"/>
      <c r="D2389" s="152"/>
      <c r="E2389" s="153">
        <f>'2.40-a,b,c,d,e'!E2389</f>
        <v>40245.208333333336</v>
      </c>
      <c r="F2389" s="157">
        <f>'2.40-a,b,c,d,e'!F2389</f>
        <v>81.870002746582003</v>
      </c>
      <c r="G2389" s="157">
        <f>'2.40-a,b,c,d,e'!G2389</f>
        <v>370.00274658200283</v>
      </c>
      <c r="H2389" s="157">
        <f t="shared" si="259"/>
        <v>8532.6209756523931</v>
      </c>
      <c r="I2389" s="157">
        <f t="shared" si="260"/>
        <v>0</v>
      </c>
      <c r="J2389" s="157">
        <f t="shared" si="261"/>
        <v>8532.6209756523931</v>
      </c>
      <c r="K2389" s="157">
        <f t="shared" si="262"/>
        <v>370.00274658200306</v>
      </c>
      <c r="L2389" s="157">
        <f t="shared" si="263"/>
        <v>8162.61822907039</v>
      </c>
      <c r="M2389" s="167">
        <f t="shared" si="264"/>
        <v>0</v>
      </c>
      <c r="N2389" s="167">
        <f t="shared" si="265"/>
        <v>0</v>
      </c>
    </row>
    <row r="2390" spans="1:14" ht="15" customHeight="1" x14ac:dyDescent="0.2">
      <c r="A2390" s="152"/>
      <c r="B2390" s="152"/>
      <c r="C2390" s="152"/>
      <c r="D2390" s="152"/>
      <c r="E2390" s="153">
        <f>'2.40-a,b,c,d,e'!E2390</f>
        <v>40246.208333333336</v>
      </c>
      <c r="F2390" s="157">
        <f>'2.40-a,b,c,d,e'!F2390</f>
        <v>81.489997863769503</v>
      </c>
      <c r="G2390" s="157">
        <f>'2.40-a,b,c,d,e'!G2390</f>
        <v>-380.0048828125</v>
      </c>
      <c r="H2390" s="157">
        <f t="shared" si="259"/>
        <v>7782.61334625789</v>
      </c>
      <c r="I2390" s="157">
        <f t="shared" si="260"/>
        <v>0</v>
      </c>
      <c r="J2390" s="157">
        <f t="shared" si="261"/>
        <v>7782.61334625789</v>
      </c>
      <c r="K2390" s="157">
        <f t="shared" si="262"/>
        <v>0</v>
      </c>
      <c r="L2390" s="157">
        <f t="shared" si="263"/>
        <v>7782.61334625789</v>
      </c>
      <c r="M2390" s="167">
        <f t="shared" si="264"/>
        <v>0</v>
      </c>
      <c r="N2390" s="167">
        <f t="shared" si="265"/>
        <v>0</v>
      </c>
    </row>
    <row r="2391" spans="1:14" ht="15" customHeight="1" x14ac:dyDescent="0.2">
      <c r="A2391" s="152"/>
      <c r="B2391" s="152"/>
      <c r="C2391" s="152"/>
      <c r="D2391" s="152"/>
      <c r="E2391" s="153">
        <f>'2.40-a,b,c,d,e'!E2391</f>
        <v>40247.208333333336</v>
      </c>
      <c r="F2391" s="157">
        <f>'2.40-a,b,c,d,e'!F2391</f>
        <v>82.089996337890597</v>
      </c>
      <c r="G2391" s="157">
        <f>'2.40-a,b,c,d,e'!G2391</f>
        <v>599.99847412109375</v>
      </c>
      <c r="H2391" s="157">
        <f t="shared" si="259"/>
        <v>8382.6118203789847</v>
      </c>
      <c r="I2391" s="157">
        <f t="shared" si="260"/>
        <v>0</v>
      </c>
      <c r="J2391" s="157">
        <f t="shared" si="261"/>
        <v>8382.6118203789847</v>
      </c>
      <c r="K2391" s="157">
        <f t="shared" si="262"/>
        <v>219.99359130859466</v>
      </c>
      <c r="L2391" s="157">
        <f t="shared" si="263"/>
        <v>8162.61822907039</v>
      </c>
      <c r="M2391" s="167">
        <f t="shared" si="264"/>
        <v>0</v>
      </c>
      <c r="N2391" s="167">
        <f t="shared" si="265"/>
        <v>0</v>
      </c>
    </row>
    <row r="2392" spans="1:14" ht="15" customHeight="1" x14ac:dyDescent="0.2">
      <c r="A2392" s="152"/>
      <c r="B2392" s="152"/>
      <c r="C2392" s="152"/>
      <c r="D2392" s="152"/>
      <c r="E2392" s="153">
        <f>'2.40-a,b,c,d,e'!E2392</f>
        <v>40248.208333333336</v>
      </c>
      <c r="F2392" s="157">
        <f>'2.40-a,b,c,d,e'!F2392</f>
        <v>82.110000610351506</v>
      </c>
      <c r="G2392" s="157">
        <f>'2.40-a,b,c,d,e'!G2392</f>
        <v>20.004272460909078</v>
      </c>
      <c r="H2392" s="157">
        <f t="shared" si="259"/>
        <v>8182.6225015312993</v>
      </c>
      <c r="I2392" s="157">
        <f t="shared" si="260"/>
        <v>0</v>
      </c>
      <c r="J2392" s="157">
        <f t="shared" si="261"/>
        <v>8182.6225015312993</v>
      </c>
      <c r="K2392" s="157">
        <f t="shared" si="262"/>
        <v>20.004272460909306</v>
      </c>
      <c r="L2392" s="157">
        <f t="shared" si="263"/>
        <v>8162.61822907039</v>
      </c>
      <c r="M2392" s="167">
        <f t="shared" si="264"/>
        <v>0</v>
      </c>
      <c r="N2392" s="167">
        <f t="shared" si="265"/>
        <v>0</v>
      </c>
    </row>
    <row r="2393" spans="1:14" ht="15" customHeight="1" x14ac:dyDescent="0.2">
      <c r="A2393" s="152"/>
      <c r="B2393" s="152"/>
      <c r="C2393" s="152"/>
      <c r="D2393" s="152"/>
      <c r="E2393" s="153">
        <f>'2.40-a,b,c,d,e'!E2393</f>
        <v>40249.208333333336</v>
      </c>
      <c r="F2393" s="157">
        <f>'2.40-a,b,c,d,e'!F2393</f>
        <v>81.239997863769503</v>
      </c>
      <c r="G2393" s="157">
        <f>'2.40-a,b,c,d,e'!G2393</f>
        <v>-870.00274658200283</v>
      </c>
      <c r="H2393" s="157">
        <f t="shared" si="259"/>
        <v>7292.615482488387</v>
      </c>
      <c r="I2393" s="157">
        <f t="shared" si="260"/>
        <v>0</v>
      </c>
      <c r="J2393" s="157">
        <f t="shared" si="261"/>
        <v>7292.615482488387</v>
      </c>
      <c r="K2393" s="157">
        <f t="shared" si="262"/>
        <v>0</v>
      </c>
      <c r="L2393" s="157">
        <f t="shared" si="263"/>
        <v>7292.615482488387</v>
      </c>
      <c r="M2393" s="167">
        <f t="shared" si="264"/>
        <v>0</v>
      </c>
      <c r="N2393" s="167">
        <f t="shared" si="265"/>
        <v>0</v>
      </c>
    </row>
    <row r="2394" spans="1:14" ht="15" customHeight="1" x14ac:dyDescent="0.2">
      <c r="A2394" s="152"/>
      <c r="B2394" s="152"/>
      <c r="C2394" s="152"/>
      <c r="D2394" s="152"/>
      <c r="E2394" s="153">
        <f>'2.40-a,b,c,d,e'!E2394</f>
        <v>40252.166666666664</v>
      </c>
      <c r="F2394" s="157">
        <f>'2.40-a,b,c,d,e'!F2394</f>
        <v>79.800003051757798</v>
      </c>
      <c r="G2394" s="157">
        <f>'2.40-a,b,c,d,e'!G2394</f>
        <v>-1439.9948120117047</v>
      </c>
      <c r="H2394" s="157">
        <f t="shared" si="259"/>
        <v>5852.6206704766828</v>
      </c>
      <c r="I2394" s="157">
        <f t="shared" si="260"/>
        <v>2309.9975585937073</v>
      </c>
      <c r="J2394" s="157">
        <f t="shared" si="261"/>
        <v>8162.61822907039</v>
      </c>
      <c r="K2394" s="157">
        <f t="shared" si="262"/>
        <v>0</v>
      </c>
      <c r="L2394" s="157">
        <f t="shared" si="263"/>
        <v>8162.61822907039</v>
      </c>
      <c r="M2394" s="167">
        <f t="shared" si="264"/>
        <v>1</v>
      </c>
      <c r="N2394" s="167">
        <f t="shared" si="265"/>
        <v>0</v>
      </c>
    </row>
    <row r="2395" spans="1:14" ht="15" customHeight="1" x14ac:dyDescent="0.2">
      <c r="A2395" s="152"/>
      <c r="B2395" s="152"/>
      <c r="C2395" s="152"/>
      <c r="D2395" s="152"/>
      <c r="E2395" s="153">
        <f>'2.40-a,b,c,d,e'!E2395</f>
        <v>40253.166666666664</v>
      </c>
      <c r="F2395" s="157">
        <f>'2.40-a,b,c,d,e'!F2395</f>
        <v>81.699996948242102</v>
      </c>
      <c r="G2395" s="157">
        <f>'2.40-a,b,c,d,e'!G2395</f>
        <v>1899.9938964843041</v>
      </c>
      <c r="H2395" s="157">
        <f t="shared" si="259"/>
        <v>10062.612125554693</v>
      </c>
      <c r="I2395" s="157">
        <f t="shared" si="260"/>
        <v>0</v>
      </c>
      <c r="J2395" s="157">
        <f t="shared" si="261"/>
        <v>10062.612125554693</v>
      </c>
      <c r="K2395" s="157">
        <f t="shared" si="262"/>
        <v>1899.9938964843031</v>
      </c>
      <c r="L2395" s="157">
        <f t="shared" si="263"/>
        <v>8162.61822907039</v>
      </c>
      <c r="M2395" s="167">
        <f t="shared" si="264"/>
        <v>0</v>
      </c>
      <c r="N2395" s="167">
        <f t="shared" si="265"/>
        <v>0</v>
      </c>
    </row>
    <row r="2396" spans="1:14" ht="15" customHeight="1" x14ac:dyDescent="0.2">
      <c r="A2396" s="152"/>
      <c r="B2396" s="152"/>
      <c r="C2396" s="152"/>
      <c r="D2396" s="152"/>
      <c r="E2396" s="153">
        <f>'2.40-a,b,c,d,e'!E2396</f>
        <v>40254.166666666664</v>
      </c>
      <c r="F2396" s="157">
        <f>'2.40-a,b,c,d,e'!F2396</f>
        <v>82.930000305175696</v>
      </c>
      <c r="G2396" s="157">
        <f>'2.40-a,b,c,d,e'!G2396</f>
        <v>1230.0033569335938</v>
      </c>
      <c r="H2396" s="157">
        <f t="shared" si="259"/>
        <v>9392.6215860039847</v>
      </c>
      <c r="I2396" s="157">
        <f t="shared" si="260"/>
        <v>0</v>
      </c>
      <c r="J2396" s="157">
        <f t="shared" si="261"/>
        <v>9392.6215860039847</v>
      </c>
      <c r="K2396" s="157">
        <f t="shared" si="262"/>
        <v>1230.0033569335947</v>
      </c>
      <c r="L2396" s="157">
        <f t="shared" si="263"/>
        <v>8162.61822907039</v>
      </c>
      <c r="M2396" s="167">
        <f t="shared" si="264"/>
        <v>0</v>
      </c>
      <c r="N2396" s="167">
        <f t="shared" si="265"/>
        <v>0</v>
      </c>
    </row>
    <row r="2397" spans="1:14" ht="15" customHeight="1" x14ac:dyDescent="0.2">
      <c r="A2397" s="152"/>
      <c r="B2397" s="152"/>
      <c r="C2397" s="152"/>
      <c r="D2397" s="152"/>
      <c r="E2397" s="153">
        <f>'2.40-a,b,c,d,e'!E2397</f>
        <v>40255.166666666664</v>
      </c>
      <c r="F2397" s="157">
        <f>'2.40-a,b,c,d,e'!F2397</f>
        <v>82.199996948242102</v>
      </c>
      <c r="G2397" s="157">
        <f>'2.40-a,b,c,d,e'!G2397</f>
        <v>-730.00335693359375</v>
      </c>
      <c r="H2397" s="157">
        <f t="shared" si="259"/>
        <v>7432.6148721367963</v>
      </c>
      <c r="I2397" s="157">
        <f t="shared" si="260"/>
        <v>0</v>
      </c>
      <c r="J2397" s="157">
        <f t="shared" si="261"/>
        <v>7432.6148721367963</v>
      </c>
      <c r="K2397" s="157">
        <f t="shared" si="262"/>
        <v>0</v>
      </c>
      <c r="L2397" s="157">
        <f t="shared" si="263"/>
        <v>7432.6148721367963</v>
      </c>
      <c r="M2397" s="167">
        <f t="shared" si="264"/>
        <v>0</v>
      </c>
      <c r="N2397" s="167">
        <f t="shared" si="265"/>
        <v>0</v>
      </c>
    </row>
    <row r="2398" spans="1:14" ht="15" customHeight="1" x14ac:dyDescent="0.2">
      <c r="A2398" s="152"/>
      <c r="B2398" s="152"/>
      <c r="C2398" s="152"/>
      <c r="D2398" s="152"/>
      <c r="E2398" s="153">
        <f>'2.40-a,b,c,d,e'!E2398</f>
        <v>40256.166666666664</v>
      </c>
      <c r="F2398" s="157">
        <f>'2.40-a,b,c,d,e'!F2398</f>
        <v>80.680000305175696</v>
      </c>
      <c r="G2398" s="157">
        <f>'2.40-a,b,c,d,e'!G2398</f>
        <v>-1519.9966430664063</v>
      </c>
      <c r="H2398" s="157">
        <f t="shared" si="259"/>
        <v>5912.61822907039</v>
      </c>
      <c r="I2398" s="157">
        <f t="shared" si="260"/>
        <v>2250</v>
      </c>
      <c r="J2398" s="157">
        <f t="shared" si="261"/>
        <v>8162.61822907039</v>
      </c>
      <c r="K2398" s="157">
        <f t="shared" si="262"/>
        <v>0</v>
      </c>
      <c r="L2398" s="157">
        <f t="shared" si="263"/>
        <v>8162.61822907039</v>
      </c>
      <c r="M2398" s="167">
        <f t="shared" si="264"/>
        <v>1</v>
      </c>
      <c r="N2398" s="167">
        <f t="shared" si="265"/>
        <v>0</v>
      </c>
    </row>
    <row r="2399" spans="1:14" ht="15" customHeight="1" x14ac:dyDescent="0.2">
      <c r="A2399" s="152"/>
      <c r="B2399" s="152"/>
      <c r="C2399" s="152"/>
      <c r="D2399" s="152"/>
      <c r="E2399" s="153">
        <f>'2.40-a,b,c,d,e'!E2399</f>
        <v>40259.166666666664</v>
      </c>
      <c r="F2399" s="157">
        <f>'2.40-a,b,c,d,e'!F2399</f>
        <v>81.25</v>
      </c>
      <c r="G2399" s="157">
        <f>'2.40-a,b,c,d,e'!G2399</f>
        <v>569.99969482430402</v>
      </c>
      <c r="H2399" s="157">
        <f t="shared" si="259"/>
        <v>8732.6179238946934</v>
      </c>
      <c r="I2399" s="157">
        <f t="shared" si="260"/>
        <v>0</v>
      </c>
      <c r="J2399" s="157">
        <f t="shared" si="261"/>
        <v>8732.6179238946934</v>
      </c>
      <c r="K2399" s="157">
        <f t="shared" si="262"/>
        <v>569.99969482430333</v>
      </c>
      <c r="L2399" s="157">
        <f t="shared" si="263"/>
        <v>8162.61822907039</v>
      </c>
      <c r="M2399" s="167">
        <f t="shared" si="264"/>
        <v>0</v>
      </c>
      <c r="N2399" s="167">
        <f t="shared" si="265"/>
        <v>0</v>
      </c>
    </row>
    <row r="2400" spans="1:14" ht="15" customHeight="1" x14ac:dyDescent="0.2">
      <c r="A2400" s="152"/>
      <c r="B2400" s="152"/>
      <c r="C2400" s="152"/>
      <c r="D2400" s="152"/>
      <c r="E2400" s="153">
        <f>'2.40-a,b,c,d,e'!E2400</f>
        <v>40260.166666666664</v>
      </c>
      <c r="F2400" s="157">
        <f>'2.40-a,b,c,d,e'!F2400</f>
        <v>81.910003662109304</v>
      </c>
      <c r="G2400" s="157">
        <f>'2.40-a,b,c,d,e'!G2400</f>
        <v>660.00366210930395</v>
      </c>
      <c r="H2400" s="157">
        <f t="shared" si="259"/>
        <v>8822.6218911796932</v>
      </c>
      <c r="I2400" s="157">
        <f t="shared" si="260"/>
        <v>0</v>
      </c>
      <c r="J2400" s="157">
        <f t="shared" si="261"/>
        <v>8822.6218911796932</v>
      </c>
      <c r="K2400" s="157">
        <f t="shared" si="262"/>
        <v>660.00366210930315</v>
      </c>
      <c r="L2400" s="157">
        <f t="shared" si="263"/>
        <v>8162.61822907039</v>
      </c>
      <c r="M2400" s="167">
        <f t="shared" si="264"/>
        <v>0</v>
      </c>
      <c r="N2400" s="167">
        <f t="shared" si="265"/>
        <v>0</v>
      </c>
    </row>
    <row r="2401" spans="1:14" ht="15" customHeight="1" x14ac:dyDescent="0.2">
      <c r="A2401" s="152"/>
      <c r="B2401" s="152"/>
      <c r="C2401" s="152"/>
      <c r="D2401" s="152"/>
      <c r="E2401" s="153">
        <f>'2.40-a,b,c,d,e'!E2401</f>
        <v>40261.166666666664</v>
      </c>
      <c r="F2401" s="157">
        <f>'2.40-a,b,c,d,e'!F2401</f>
        <v>80.610000610351506</v>
      </c>
      <c r="G2401" s="157">
        <f>'2.40-a,b,c,d,e'!G2401</f>
        <v>-1300.0030517577984</v>
      </c>
      <c r="H2401" s="157">
        <f t="shared" si="259"/>
        <v>6862.6151773125912</v>
      </c>
      <c r="I2401" s="157">
        <f t="shared" si="260"/>
        <v>0</v>
      </c>
      <c r="J2401" s="157">
        <f t="shared" si="261"/>
        <v>6862.6151773125912</v>
      </c>
      <c r="K2401" s="157">
        <f t="shared" si="262"/>
        <v>0</v>
      </c>
      <c r="L2401" s="157">
        <f t="shared" si="263"/>
        <v>6862.6151773125912</v>
      </c>
      <c r="M2401" s="167">
        <f t="shared" si="264"/>
        <v>0</v>
      </c>
      <c r="N2401" s="167">
        <f t="shared" si="265"/>
        <v>0</v>
      </c>
    </row>
    <row r="2402" spans="1:14" ht="15" customHeight="1" x14ac:dyDescent="0.2">
      <c r="A2402" s="152"/>
      <c r="B2402" s="152"/>
      <c r="C2402" s="152"/>
      <c r="D2402" s="152"/>
      <c r="E2402" s="153">
        <f>'2.40-a,b,c,d,e'!E2402</f>
        <v>40262.166666666664</v>
      </c>
      <c r="F2402" s="157">
        <f>'2.40-a,b,c,d,e'!F2402</f>
        <v>80.529998779296804</v>
      </c>
      <c r="G2402" s="157">
        <f>'2.40-a,b,c,d,e'!G2402</f>
        <v>-80.001831054701711</v>
      </c>
      <c r="H2402" s="157">
        <f t="shared" si="259"/>
        <v>6782.6133462578891</v>
      </c>
      <c r="I2402" s="157">
        <f t="shared" si="260"/>
        <v>0</v>
      </c>
      <c r="J2402" s="157">
        <f t="shared" si="261"/>
        <v>6782.6133462578891</v>
      </c>
      <c r="K2402" s="157">
        <f t="shared" si="262"/>
        <v>0</v>
      </c>
      <c r="L2402" s="157">
        <f t="shared" si="263"/>
        <v>6782.6133462578891</v>
      </c>
      <c r="M2402" s="167">
        <f t="shared" si="264"/>
        <v>0</v>
      </c>
      <c r="N2402" s="167">
        <f t="shared" si="265"/>
        <v>0</v>
      </c>
    </row>
    <row r="2403" spans="1:14" ht="15" customHeight="1" x14ac:dyDescent="0.2">
      <c r="A2403" s="152"/>
      <c r="B2403" s="152"/>
      <c r="C2403" s="152"/>
      <c r="D2403" s="152"/>
      <c r="E2403" s="153">
        <f>'2.40-a,b,c,d,e'!E2403</f>
        <v>40263.166666666664</v>
      </c>
      <c r="F2403" s="157">
        <f>'2.40-a,b,c,d,e'!F2403</f>
        <v>80</v>
      </c>
      <c r="G2403" s="157">
        <f>'2.40-a,b,c,d,e'!G2403</f>
        <v>-529.99877929680395</v>
      </c>
      <c r="H2403" s="157">
        <f t="shared" si="259"/>
        <v>6252.6145669610851</v>
      </c>
      <c r="I2403" s="157">
        <f t="shared" si="260"/>
        <v>0</v>
      </c>
      <c r="J2403" s="157">
        <f t="shared" si="261"/>
        <v>6252.6145669610851</v>
      </c>
      <c r="K2403" s="157">
        <f t="shared" si="262"/>
        <v>0</v>
      </c>
      <c r="L2403" s="157">
        <f t="shared" si="263"/>
        <v>6252.6145669610851</v>
      </c>
      <c r="M2403" s="167">
        <f t="shared" si="264"/>
        <v>0</v>
      </c>
      <c r="N2403" s="167">
        <f t="shared" si="265"/>
        <v>0</v>
      </c>
    </row>
    <row r="2404" spans="1:14" ht="15" customHeight="1" x14ac:dyDescent="0.2">
      <c r="A2404" s="152"/>
      <c r="B2404" s="152"/>
      <c r="C2404" s="152"/>
      <c r="D2404" s="152"/>
      <c r="E2404" s="153">
        <f>'2.40-a,b,c,d,e'!E2404</f>
        <v>40266.166666666664</v>
      </c>
      <c r="F2404" s="157">
        <f>'2.40-a,b,c,d,e'!F2404</f>
        <v>82.169998168945298</v>
      </c>
      <c r="G2404" s="157">
        <f>'2.40-a,b,c,d,e'!G2404</f>
        <v>2169.9981689452984</v>
      </c>
      <c r="H2404" s="157">
        <f t="shared" si="259"/>
        <v>8422.612735906383</v>
      </c>
      <c r="I2404" s="157">
        <f t="shared" si="260"/>
        <v>0</v>
      </c>
      <c r="J2404" s="157">
        <f t="shared" si="261"/>
        <v>8422.612735906383</v>
      </c>
      <c r="K2404" s="157">
        <f t="shared" si="262"/>
        <v>259.99450683599298</v>
      </c>
      <c r="L2404" s="157">
        <f t="shared" si="263"/>
        <v>8162.61822907039</v>
      </c>
      <c r="M2404" s="167">
        <f t="shared" si="264"/>
        <v>0</v>
      </c>
      <c r="N2404" s="167">
        <f t="shared" si="265"/>
        <v>0</v>
      </c>
    </row>
    <row r="2405" spans="1:14" ht="15" customHeight="1" x14ac:dyDescent="0.2">
      <c r="A2405" s="152"/>
      <c r="B2405" s="152"/>
      <c r="C2405" s="152"/>
      <c r="D2405" s="152"/>
      <c r="E2405" s="153">
        <f>'2.40-a,b,c,d,e'!E2405</f>
        <v>40267.166666666664</v>
      </c>
      <c r="F2405" s="157">
        <f>'2.40-a,b,c,d,e'!F2405</f>
        <v>82.370002746582003</v>
      </c>
      <c r="G2405" s="157">
        <f>'2.40-a,b,c,d,e'!G2405</f>
        <v>200.00457763670454</v>
      </c>
      <c r="H2405" s="157">
        <f t="shared" si="259"/>
        <v>8362.6228067070952</v>
      </c>
      <c r="I2405" s="157">
        <f t="shared" si="260"/>
        <v>0</v>
      </c>
      <c r="J2405" s="157">
        <f t="shared" si="261"/>
        <v>8362.6228067070952</v>
      </c>
      <c r="K2405" s="157">
        <f t="shared" si="262"/>
        <v>200.00457763670511</v>
      </c>
      <c r="L2405" s="157">
        <f t="shared" si="263"/>
        <v>8162.61822907039</v>
      </c>
      <c r="M2405" s="167">
        <f t="shared" si="264"/>
        <v>0</v>
      </c>
      <c r="N2405" s="167">
        <f t="shared" si="265"/>
        <v>0</v>
      </c>
    </row>
    <row r="2406" spans="1:14" ht="15" customHeight="1" x14ac:dyDescent="0.2">
      <c r="A2406" s="152"/>
      <c r="B2406" s="152"/>
      <c r="C2406" s="152"/>
      <c r="D2406" s="152"/>
      <c r="E2406" s="153">
        <f>'2.40-a,b,c,d,e'!E2406</f>
        <v>40268.166666666664</v>
      </c>
      <c r="F2406" s="157">
        <f>'2.40-a,b,c,d,e'!F2406</f>
        <v>83.760002136230398</v>
      </c>
      <c r="G2406" s="157">
        <f>'2.40-a,b,c,d,e'!G2406</f>
        <v>1389.9993896483948</v>
      </c>
      <c r="H2406" s="157">
        <f t="shared" si="259"/>
        <v>9552.6176187187848</v>
      </c>
      <c r="I2406" s="157">
        <f t="shared" si="260"/>
        <v>0</v>
      </c>
      <c r="J2406" s="157">
        <f t="shared" si="261"/>
        <v>9552.6176187187848</v>
      </c>
      <c r="K2406" s="157">
        <f t="shared" si="262"/>
        <v>1389.9993896483948</v>
      </c>
      <c r="L2406" s="157">
        <f t="shared" si="263"/>
        <v>8162.61822907039</v>
      </c>
      <c r="M2406" s="167">
        <f t="shared" si="264"/>
        <v>0</v>
      </c>
      <c r="N2406" s="167">
        <f t="shared" si="265"/>
        <v>0</v>
      </c>
    </row>
    <row r="2407" spans="1:14" ht="15" customHeight="1" x14ac:dyDescent="0.2">
      <c r="A2407" s="152"/>
      <c r="B2407" s="152"/>
      <c r="C2407" s="152"/>
      <c r="D2407" s="152"/>
      <c r="E2407" s="153">
        <f>'2.40-a,b,c,d,e'!E2407</f>
        <v>40269.166666666664</v>
      </c>
      <c r="F2407" s="157">
        <f>'2.40-a,b,c,d,e'!F2407</f>
        <v>84.870002746582003</v>
      </c>
      <c r="G2407" s="157">
        <f>'2.40-a,b,c,d,e'!G2407</f>
        <v>1110.0006103516052</v>
      </c>
      <c r="H2407" s="157">
        <f t="shared" si="259"/>
        <v>9272.6188394219953</v>
      </c>
      <c r="I2407" s="157">
        <f t="shared" si="260"/>
        <v>0</v>
      </c>
      <c r="J2407" s="157">
        <f t="shared" si="261"/>
        <v>9272.6188394219953</v>
      </c>
      <c r="K2407" s="157">
        <f t="shared" si="262"/>
        <v>1110.0006103516052</v>
      </c>
      <c r="L2407" s="157">
        <f t="shared" si="263"/>
        <v>8162.61822907039</v>
      </c>
      <c r="M2407" s="167">
        <f t="shared" si="264"/>
        <v>0</v>
      </c>
      <c r="N2407" s="167">
        <f t="shared" si="265"/>
        <v>0</v>
      </c>
    </row>
    <row r="2408" spans="1:14" ht="15" customHeight="1" x14ac:dyDescent="0.2">
      <c r="A2408" s="152"/>
      <c r="B2408" s="152"/>
      <c r="C2408" s="152"/>
      <c r="D2408" s="152"/>
      <c r="E2408" s="153">
        <f>'2.40-a,b,c,d,e'!E2408</f>
        <v>40273.166666666664</v>
      </c>
      <c r="F2408" s="157">
        <f>'2.40-a,b,c,d,e'!F2408</f>
        <v>86.620002746582003</v>
      </c>
      <c r="G2408" s="157">
        <f>'2.40-a,b,c,d,e'!G2408</f>
        <v>1750</v>
      </c>
      <c r="H2408" s="157">
        <f t="shared" si="259"/>
        <v>9912.618229070391</v>
      </c>
      <c r="I2408" s="157">
        <f t="shared" si="260"/>
        <v>0</v>
      </c>
      <c r="J2408" s="157">
        <f t="shared" si="261"/>
        <v>9912.618229070391</v>
      </c>
      <c r="K2408" s="157">
        <f t="shared" si="262"/>
        <v>1750.0000000000009</v>
      </c>
      <c r="L2408" s="157">
        <f t="shared" si="263"/>
        <v>8162.61822907039</v>
      </c>
      <c r="M2408" s="167">
        <f t="shared" si="264"/>
        <v>0</v>
      </c>
      <c r="N2408" s="167">
        <f t="shared" si="265"/>
        <v>0</v>
      </c>
    </row>
    <row r="2409" spans="1:14" ht="15" customHeight="1" x14ac:dyDescent="0.2">
      <c r="A2409" s="152"/>
      <c r="B2409" s="152"/>
      <c r="C2409" s="152"/>
      <c r="D2409" s="152"/>
      <c r="E2409" s="153">
        <f>'2.40-a,b,c,d,e'!E2409</f>
        <v>40274.166666666664</v>
      </c>
      <c r="F2409" s="157">
        <f>'2.40-a,b,c,d,e'!F2409</f>
        <v>86.839996337890597</v>
      </c>
      <c r="G2409" s="157">
        <f>'2.40-a,b,c,d,e'!G2409</f>
        <v>219.99359130859375</v>
      </c>
      <c r="H2409" s="157">
        <f t="shared" si="259"/>
        <v>8382.6118203789847</v>
      </c>
      <c r="I2409" s="157">
        <f t="shared" si="260"/>
        <v>0</v>
      </c>
      <c r="J2409" s="157">
        <f t="shared" si="261"/>
        <v>8382.6118203789847</v>
      </c>
      <c r="K2409" s="157">
        <f t="shared" si="262"/>
        <v>219.99359130859466</v>
      </c>
      <c r="L2409" s="157">
        <f t="shared" si="263"/>
        <v>8162.61822907039</v>
      </c>
      <c r="M2409" s="167">
        <f t="shared" si="264"/>
        <v>0</v>
      </c>
      <c r="N2409" s="167">
        <f t="shared" si="265"/>
        <v>0</v>
      </c>
    </row>
    <row r="2410" spans="1:14" ht="15" customHeight="1" x14ac:dyDescent="0.2">
      <c r="A2410" s="152"/>
      <c r="B2410" s="152"/>
      <c r="C2410" s="152"/>
      <c r="D2410" s="152"/>
      <c r="E2410" s="153">
        <f>'2.40-a,b,c,d,e'!E2410</f>
        <v>40275.166666666664</v>
      </c>
      <c r="F2410" s="157">
        <f>'2.40-a,b,c,d,e'!F2410</f>
        <v>85.879997253417898</v>
      </c>
      <c r="G2410" s="157">
        <f>'2.40-a,b,c,d,e'!G2410</f>
        <v>-959.99908447269888</v>
      </c>
      <c r="H2410" s="157">
        <f t="shared" si="259"/>
        <v>7202.619144597691</v>
      </c>
      <c r="I2410" s="157">
        <f t="shared" si="260"/>
        <v>0</v>
      </c>
      <c r="J2410" s="157">
        <f t="shared" si="261"/>
        <v>7202.619144597691</v>
      </c>
      <c r="K2410" s="157">
        <f t="shared" si="262"/>
        <v>0</v>
      </c>
      <c r="L2410" s="157">
        <f t="shared" si="263"/>
        <v>7202.619144597691</v>
      </c>
      <c r="M2410" s="167">
        <f t="shared" si="264"/>
        <v>0</v>
      </c>
      <c r="N2410" s="167">
        <f t="shared" si="265"/>
        <v>0</v>
      </c>
    </row>
    <row r="2411" spans="1:14" ht="15" customHeight="1" x14ac:dyDescent="0.2">
      <c r="A2411" s="152"/>
      <c r="B2411" s="152"/>
      <c r="C2411" s="152"/>
      <c r="D2411" s="152"/>
      <c r="E2411" s="153">
        <f>'2.40-a,b,c,d,e'!E2411</f>
        <v>40276.166666666664</v>
      </c>
      <c r="F2411" s="157">
        <f>'2.40-a,b,c,d,e'!F2411</f>
        <v>85.389999389648395</v>
      </c>
      <c r="G2411" s="157">
        <f>'2.40-a,b,c,d,e'!G2411</f>
        <v>-489.99786376950283</v>
      </c>
      <c r="H2411" s="157">
        <f t="shared" si="259"/>
        <v>6712.621280828188</v>
      </c>
      <c r="I2411" s="157">
        <f t="shared" si="260"/>
        <v>0</v>
      </c>
      <c r="J2411" s="157">
        <f t="shared" si="261"/>
        <v>6712.621280828188</v>
      </c>
      <c r="K2411" s="157">
        <f t="shared" si="262"/>
        <v>0</v>
      </c>
      <c r="L2411" s="157">
        <f t="shared" si="263"/>
        <v>6712.621280828188</v>
      </c>
      <c r="M2411" s="167">
        <f t="shared" si="264"/>
        <v>0</v>
      </c>
      <c r="N2411" s="167">
        <f t="shared" si="265"/>
        <v>0</v>
      </c>
    </row>
    <row r="2412" spans="1:14" ht="15" customHeight="1" x14ac:dyDescent="0.2">
      <c r="A2412" s="152"/>
      <c r="B2412" s="152"/>
      <c r="C2412" s="152"/>
      <c r="D2412" s="152"/>
      <c r="E2412" s="153">
        <f>'2.40-a,b,c,d,e'!E2412</f>
        <v>40277.166666666664</v>
      </c>
      <c r="F2412" s="157">
        <f>'2.40-a,b,c,d,e'!F2412</f>
        <v>84.919998168945298</v>
      </c>
      <c r="G2412" s="157">
        <f>'2.40-a,b,c,d,e'!G2412</f>
        <v>-470.00122070309658</v>
      </c>
      <c r="H2412" s="157">
        <f t="shared" si="259"/>
        <v>6242.6200601250912</v>
      </c>
      <c r="I2412" s="157">
        <f t="shared" si="260"/>
        <v>0</v>
      </c>
      <c r="J2412" s="157">
        <f t="shared" si="261"/>
        <v>6242.6200601250912</v>
      </c>
      <c r="K2412" s="157">
        <f t="shared" si="262"/>
        <v>0</v>
      </c>
      <c r="L2412" s="157">
        <f t="shared" si="263"/>
        <v>6242.6200601250912</v>
      </c>
      <c r="M2412" s="167">
        <f t="shared" si="264"/>
        <v>0</v>
      </c>
      <c r="N2412" s="167">
        <f t="shared" si="265"/>
        <v>0</v>
      </c>
    </row>
    <row r="2413" spans="1:14" ht="15" customHeight="1" x14ac:dyDescent="0.2">
      <c r="A2413" s="152"/>
      <c r="B2413" s="152"/>
      <c r="C2413" s="152"/>
      <c r="D2413" s="152"/>
      <c r="E2413" s="153">
        <f>'2.40-a,b,c,d,e'!E2413</f>
        <v>40280.166666666664</v>
      </c>
      <c r="F2413" s="157">
        <f>'2.40-a,b,c,d,e'!F2413</f>
        <v>84.339996337890597</v>
      </c>
      <c r="G2413" s="157">
        <f>'2.40-a,b,c,d,e'!G2413</f>
        <v>-580.00183105470171</v>
      </c>
      <c r="H2413" s="157">
        <f t="shared" si="259"/>
        <v>5662.6182290703891</v>
      </c>
      <c r="I2413" s="157">
        <f t="shared" si="260"/>
        <v>2500.0000000000009</v>
      </c>
      <c r="J2413" s="157">
        <f t="shared" si="261"/>
        <v>8162.61822907039</v>
      </c>
      <c r="K2413" s="157">
        <f t="shared" si="262"/>
        <v>0</v>
      </c>
      <c r="L2413" s="157">
        <f t="shared" si="263"/>
        <v>8162.61822907039</v>
      </c>
      <c r="M2413" s="167">
        <f t="shared" si="264"/>
        <v>1</v>
      </c>
      <c r="N2413" s="167">
        <f t="shared" si="265"/>
        <v>0</v>
      </c>
    </row>
    <row r="2414" spans="1:14" ht="15" customHeight="1" x14ac:dyDescent="0.2">
      <c r="A2414" s="152"/>
      <c r="B2414" s="152"/>
      <c r="C2414" s="152"/>
      <c r="D2414" s="152"/>
      <c r="E2414" s="153">
        <f>'2.40-a,b,c,d,e'!E2414</f>
        <v>40281.166666666664</v>
      </c>
      <c r="F2414" s="157">
        <f>'2.40-a,b,c,d,e'!F2414</f>
        <v>84.050003051757798</v>
      </c>
      <c r="G2414" s="157">
        <f>'2.40-a,b,c,d,e'!G2414</f>
        <v>-289.99328613279829</v>
      </c>
      <c r="H2414" s="157">
        <f t="shared" si="259"/>
        <v>7872.6249429375921</v>
      </c>
      <c r="I2414" s="157">
        <f t="shared" si="260"/>
        <v>0</v>
      </c>
      <c r="J2414" s="157">
        <f t="shared" si="261"/>
        <v>7872.6249429375921</v>
      </c>
      <c r="K2414" s="157">
        <f t="shared" si="262"/>
        <v>0</v>
      </c>
      <c r="L2414" s="157">
        <f t="shared" si="263"/>
        <v>7872.6249429375921</v>
      </c>
      <c r="M2414" s="167">
        <f t="shared" si="264"/>
        <v>0</v>
      </c>
      <c r="N2414" s="167">
        <f t="shared" si="265"/>
        <v>0</v>
      </c>
    </row>
    <row r="2415" spans="1:14" ht="15" customHeight="1" x14ac:dyDescent="0.2">
      <c r="A2415" s="152"/>
      <c r="B2415" s="152"/>
      <c r="C2415" s="152"/>
      <c r="D2415" s="152"/>
      <c r="E2415" s="153">
        <f>'2.40-a,b,c,d,e'!E2415</f>
        <v>40282.166666666664</v>
      </c>
      <c r="F2415" s="157">
        <f>'2.40-a,b,c,d,e'!F2415</f>
        <v>85.839996337890597</v>
      </c>
      <c r="G2415" s="157">
        <f>'2.40-a,b,c,d,e'!G2415</f>
        <v>1789.9932861327984</v>
      </c>
      <c r="H2415" s="157">
        <f t="shared" si="259"/>
        <v>9662.618229070391</v>
      </c>
      <c r="I2415" s="157">
        <f t="shared" si="260"/>
        <v>0</v>
      </c>
      <c r="J2415" s="157">
        <f t="shared" si="261"/>
        <v>9662.618229070391</v>
      </c>
      <c r="K2415" s="157">
        <f t="shared" si="262"/>
        <v>1500.0000000000009</v>
      </c>
      <c r="L2415" s="157">
        <f t="shared" si="263"/>
        <v>8162.61822907039</v>
      </c>
      <c r="M2415" s="167">
        <f t="shared" si="264"/>
        <v>0</v>
      </c>
      <c r="N2415" s="167">
        <f t="shared" si="265"/>
        <v>0</v>
      </c>
    </row>
    <row r="2416" spans="1:14" ht="15" customHeight="1" x14ac:dyDescent="0.2">
      <c r="A2416" s="152"/>
      <c r="B2416" s="152"/>
      <c r="C2416" s="152"/>
      <c r="D2416" s="152"/>
      <c r="E2416" s="153">
        <f>'2.40-a,b,c,d,e'!E2416</f>
        <v>40283.166666666664</v>
      </c>
      <c r="F2416" s="157">
        <f>'2.40-a,b,c,d,e'!F2416</f>
        <v>85.510002136230398</v>
      </c>
      <c r="G2416" s="157">
        <f>'2.40-a,b,c,d,e'!G2416</f>
        <v>-329.99420166019888</v>
      </c>
      <c r="H2416" s="157">
        <f t="shared" si="259"/>
        <v>7832.624027410191</v>
      </c>
      <c r="I2416" s="157">
        <f t="shared" si="260"/>
        <v>0</v>
      </c>
      <c r="J2416" s="157">
        <f t="shared" si="261"/>
        <v>7832.624027410191</v>
      </c>
      <c r="K2416" s="157">
        <f t="shared" si="262"/>
        <v>0</v>
      </c>
      <c r="L2416" s="157">
        <f t="shared" si="263"/>
        <v>7832.624027410191</v>
      </c>
      <c r="M2416" s="167">
        <f t="shared" si="264"/>
        <v>0</v>
      </c>
      <c r="N2416" s="167">
        <f t="shared" si="265"/>
        <v>0</v>
      </c>
    </row>
    <row r="2417" spans="1:14" ht="15" customHeight="1" x14ac:dyDescent="0.2">
      <c r="A2417" s="152"/>
      <c r="B2417" s="152"/>
      <c r="C2417" s="152"/>
      <c r="D2417" s="152"/>
      <c r="E2417" s="153">
        <f>'2.40-a,b,c,d,e'!E2417</f>
        <v>40284.166666666664</v>
      </c>
      <c r="F2417" s="157">
        <f>'2.40-a,b,c,d,e'!F2417</f>
        <v>83.239997863769503</v>
      </c>
      <c r="G2417" s="157">
        <f>'2.40-a,b,c,d,e'!G2417</f>
        <v>-2270.0042724608948</v>
      </c>
      <c r="H2417" s="157">
        <f t="shared" si="259"/>
        <v>5562.6197549492963</v>
      </c>
      <c r="I2417" s="157">
        <f t="shared" si="260"/>
        <v>2599.9984741210938</v>
      </c>
      <c r="J2417" s="157">
        <f t="shared" si="261"/>
        <v>8162.61822907039</v>
      </c>
      <c r="K2417" s="157">
        <f t="shared" si="262"/>
        <v>0</v>
      </c>
      <c r="L2417" s="157">
        <f t="shared" si="263"/>
        <v>8162.61822907039</v>
      </c>
      <c r="M2417" s="167">
        <f t="shared" si="264"/>
        <v>1</v>
      </c>
      <c r="N2417" s="167">
        <f t="shared" si="265"/>
        <v>0</v>
      </c>
    </row>
    <row r="2418" spans="1:14" ht="15" customHeight="1" x14ac:dyDescent="0.2">
      <c r="A2418" s="152"/>
      <c r="B2418" s="152"/>
      <c r="C2418" s="152"/>
      <c r="D2418" s="152"/>
      <c r="E2418" s="153">
        <f>'2.40-a,b,c,d,e'!E2418</f>
        <v>40287.166666666664</v>
      </c>
      <c r="F2418" s="157">
        <f>'2.40-a,b,c,d,e'!F2418</f>
        <v>81.449996948242102</v>
      </c>
      <c r="G2418" s="157">
        <f>'2.40-a,b,c,d,e'!G2418</f>
        <v>-1790.0009155274006</v>
      </c>
      <c r="H2418" s="157">
        <f t="shared" si="259"/>
        <v>6372.617313542989</v>
      </c>
      <c r="I2418" s="157">
        <f t="shared" si="260"/>
        <v>0</v>
      </c>
      <c r="J2418" s="157">
        <f t="shared" si="261"/>
        <v>6372.617313542989</v>
      </c>
      <c r="K2418" s="157">
        <f t="shared" si="262"/>
        <v>0</v>
      </c>
      <c r="L2418" s="157">
        <f t="shared" si="263"/>
        <v>6372.617313542989</v>
      </c>
      <c r="M2418" s="167">
        <f t="shared" si="264"/>
        <v>0</v>
      </c>
      <c r="N2418" s="167">
        <f t="shared" si="265"/>
        <v>0</v>
      </c>
    </row>
    <row r="2419" spans="1:14" ht="15" customHeight="1" x14ac:dyDescent="0.2">
      <c r="A2419" s="152"/>
      <c r="B2419" s="152"/>
      <c r="C2419" s="152"/>
      <c r="D2419" s="152"/>
      <c r="E2419" s="153">
        <f>'2.40-a,b,c,d,e'!E2419</f>
        <v>40288.166666666664</v>
      </c>
      <c r="F2419" s="157">
        <f>'2.40-a,b,c,d,e'!F2419</f>
        <v>83.449996948242102</v>
      </c>
      <c r="G2419" s="157">
        <f>'2.40-a,b,c,d,e'!G2419</f>
        <v>2000</v>
      </c>
      <c r="H2419" s="157">
        <f t="shared" si="259"/>
        <v>8372.617313542989</v>
      </c>
      <c r="I2419" s="157">
        <f t="shared" si="260"/>
        <v>0</v>
      </c>
      <c r="J2419" s="157">
        <f t="shared" si="261"/>
        <v>8372.617313542989</v>
      </c>
      <c r="K2419" s="157">
        <f t="shared" si="262"/>
        <v>209.99908447259895</v>
      </c>
      <c r="L2419" s="157">
        <f t="shared" si="263"/>
        <v>8162.61822907039</v>
      </c>
      <c r="M2419" s="167">
        <f t="shared" si="264"/>
        <v>0</v>
      </c>
      <c r="N2419" s="167">
        <f t="shared" si="265"/>
        <v>0</v>
      </c>
    </row>
    <row r="2420" spans="1:14" ht="15" customHeight="1" x14ac:dyDescent="0.2">
      <c r="A2420" s="152"/>
      <c r="B2420" s="152"/>
      <c r="C2420" s="152"/>
      <c r="D2420" s="152"/>
      <c r="E2420" s="153">
        <f>'2.40-a,b,c,d,e'!E2420</f>
        <v>40289.166666666664</v>
      </c>
      <c r="F2420" s="157">
        <f>'2.40-a,b,c,d,e'!F2420</f>
        <v>83.680000305175696</v>
      </c>
      <c r="G2420" s="157">
        <f>'2.40-a,b,c,d,e'!G2420</f>
        <v>230.00335693359375</v>
      </c>
      <c r="H2420" s="157">
        <f t="shared" si="259"/>
        <v>8392.6215860039847</v>
      </c>
      <c r="I2420" s="157">
        <f t="shared" si="260"/>
        <v>0</v>
      </c>
      <c r="J2420" s="157">
        <f t="shared" si="261"/>
        <v>8392.6215860039847</v>
      </c>
      <c r="K2420" s="157">
        <f t="shared" si="262"/>
        <v>230.00335693359466</v>
      </c>
      <c r="L2420" s="157">
        <f t="shared" si="263"/>
        <v>8162.61822907039</v>
      </c>
      <c r="M2420" s="167">
        <f t="shared" si="264"/>
        <v>0</v>
      </c>
      <c r="N2420" s="167">
        <f t="shared" si="265"/>
        <v>0</v>
      </c>
    </row>
    <row r="2421" spans="1:14" ht="15" customHeight="1" x14ac:dyDescent="0.2">
      <c r="A2421" s="152"/>
      <c r="B2421" s="152"/>
      <c r="C2421" s="152"/>
      <c r="D2421" s="152"/>
      <c r="E2421" s="153">
        <f>'2.40-a,b,c,d,e'!E2421</f>
        <v>40290.166666666664</v>
      </c>
      <c r="F2421" s="157">
        <f>'2.40-a,b,c,d,e'!F2421</f>
        <v>83.699996948242102</v>
      </c>
      <c r="G2421" s="157">
        <f>'2.40-a,b,c,d,e'!G2421</f>
        <v>19.99664306640625</v>
      </c>
      <c r="H2421" s="157">
        <f t="shared" si="259"/>
        <v>8182.6148721367963</v>
      </c>
      <c r="I2421" s="157">
        <f t="shared" si="260"/>
        <v>0</v>
      </c>
      <c r="J2421" s="157">
        <f t="shared" si="261"/>
        <v>8182.6148721367963</v>
      </c>
      <c r="K2421" s="157">
        <f t="shared" si="262"/>
        <v>19.99664306640625</v>
      </c>
      <c r="L2421" s="157">
        <f t="shared" si="263"/>
        <v>8162.61822907039</v>
      </c>
      <c r="M2421" s="167">
        <f t="shared" si="264"/>
        <v>0</v>
      </c>
      <c r="N2421" s="167">
        <f t="shared" si="265"/>
        <v>0</v>
      </c>
    </row>
    <row r="2422" spans="1:14" ht="15" customHeight="1" x14ac:dyDescent="0.2">
      <c r="A2422" s="152"/>
      <c r="B2422" s="152"/>
      <c r="C2422" s="152"/>
      <c r="D2422" s="152"/>
      <c r="E2422" s="153">
        <f>'2.40-a,b,c,d,e'!E2422</f>
        <v>40291.166666666664</v>
      </c>
      <c r="F2422" s="157">
        <f>'2.40-a,b,c,d,e'!F2422</f>
        <v>85.120002746582003</v>
      </c>
      <c r="G2422" s="157">
        <f>'2.40-a,b,c,d,e'!G2422</f>
        <v>1420.0057983399006</v>
      </c>
      <c r="H2422" s="157">
        <f t="shared" si="259"/>
        <v>9582.6240274102911</v>
      </c>
      <c r="I2422" s="157">
        <f t="shared" si="260"/>
        <v>0</v>
      </c>
      <c r="J2422" s="157">
        <f t="shared" si="261"/>
        <v>9582.6240274102911</v>
      </c>
      <c r="K2422" s="157">
        <f t="shared" si="262"/>
        <v>1420.005798339901</v>
      </c>
      <c r="L2422" s="157">
        <f t="shared" si="263"/>
        <v>8162.61822907039</v>
      </c>
      <c r="M2422" s="167">
        <f t="shared" si="264"/>
        <v>0</v>
      </c>
      <c r="N2422" s="167">
        <f t="shared" si="265"/>
        <v>0</v>
      </c>
    </row>
    <row r="2423" spans="1:14" ht="15" customHeight="1" x14ac:dyDescent="0.2">
      <c r="A2423" s="152"/>
      <c r="B2423" s="152"/>
      <c r="C2423" s="152"/>
      <c r="D2423" s="152"/>
      <c r="E2423" s="153">
        <f>'2.40-a,b,c,d,e'!E2423</f>
        <v>40294.166666666664</v>
      </c>
      <c r="F2423" s="157">
        <f>'2.40-a,b,c,d,e'!F2423</f>
        <v>84.199996948242102</v>
      </c>
      <c r="G2423" s="157">
        <f>'2.40-a,b,c,d,e'!G2423</f>
        <v>-920.00579833990059</v>
      </c>
      <c r="H2423" s="157">
        <f t="shared" si="259"/>
        <v>7242.612430730489</v>
      </c>
      <c r="I2423" s="157">
        <f t="shared" si="260"/>
        <v>0</v>
      </c>
      <c r="J2423" s="157">
        <f t="shared" si="261"/>
        <v>7242.612430730489</v>
      </c>
      <c r="K2423" s="157">
        <f t="shared" si="262"/>
        <v>0</v>
      </c>
      <c r="L2423" s="157">
        <f t="shared" si="263"/>
        <v>7242.612430730489</v>
      </c>
      <c r="M2423" s="167">
        <f t="shared" si="264"/>
        <v>0</v>
      </c>
      <c r="N2423" s="167">
        <f t="shared" si="265"/>
        <v>0</v>
      </c>
    </row>
    <row r="2424" spans="1:14" ht="15" customHeight="1" x14ac:dyDescent="0.2">
      <c r="A2424" s="152"/>
      <c r="B2424" s="152"/>
      <c r="C2424" s="152"/>
      <c r="D2424" s="152"/>
      <c r="E2424" s="153">
        <f>'2.40-a,b,c,d,e'!E2424</f>
        <v>40295.166666666664</v>
      </c>
      <c r="F2424" s="157">
        <f>'2.40-a,b,c,d,e'!F2424</f>
        <v>82.440002441406193</v>
      </c>
      <c r="G2424" s="157">
        <f>'2.40-a,b,c,d,e'!G2424</f>
        <v>-1759.9945068359091</v>
      </c>
      <c r="H2424" s="157">
        <f t="shared" si="259"/>
        <v>5482.6179238945797</v>
      </c>
      <c r="I2424" s="157">
        <f t="shared" si="260"/>
        <v>2680.0003051758104</v>
      </c>
      <c r="J2424" s="157">
        <f t="shared" si="261"/>
        <v>8162.61822907039</v>
      </c>
      <c r="K2424" s="157">
        <f t="shared" si="262"/>
        <v>0</v>
      </c>
      <c r="L2424" s="157">
        <f t="shared" si="263"/>
        <v>8162.61822907039</v>
      </c>
      <c r="M2424" s="167">
        <f t="shared" si="264"/>
        <v>1</v>
      </c>
      <c r="N2424" s="167">
        <f t="shared" si="265"/>
        <v>0</v>
      </c>
    </row>
    <row r="2425" spans="1:14" ht="15" customHeight="1" x14ac:dyDescent="0.2">
      <c r="A2425" s="152"/>
      <c r="B2425" s="152"/>
      <c r="C2425" s="152"/>
      <c r="D2425" s="152"/>
      <c r="E2425" s="153">
        <f>'2.40-a,b,c,d,e'!E2425</f>
        <v>40296.166666666664</v>
      </c>
      <c r="F2425" s="157">
        <f>'2.40-a,b,c,d,e'!F2425</f>
        <v>83.220001220703097</v>
      </c>
      <c r="G2425" s="157">
        <f>'2.40-a,b,c,d,e'!G2425</f>
        <v>779.99877929690342</v>
      </c>
      <c r="H2425" s="157">
        <f t="shared" si="259"/>
        <v>8942.6170083672932</v>
      </c>
      <c r="I2425" s="157">
        <f t="shared" si="260"/>
        <v>0</v>
      </c>
      <c r="J2425" s="157">
        <f t="shared" si="261"/>
        <v>8942.6170083672932</v>
      </c>
      <c r="K2425" s="157">
        <f t="shared" si="262"/>
        <v>779.99877929690319</v>
      </c>
      <c r="L2425" s="157">
        <f t="shared" si="263"/>
        <v>8162.61822907039</v>
      </c>
      <c r="M2425" s="167">
        <f t="shared" si="264"/>
        <v>0</v>
      </c>
      <c r="N2425" s="167">
        <f t="shared" si="265"/>
        <v>0</v>
      </c>
    </row>
    <row r="2426" spans="1:14" ht="15" customHeight="1" x14ac:dyDescent="0.2">
      <c r="A2426" s="152"/>
      <c r="B2426" s="152"/>
      <c r="C2426" s="152"/>
      <c r="D2426" s="152"/>
      <c r="E2426" s="153">
        <f>'2.40-a,b,c,d,e'!E2426</f>
        <v>40297.166666666664</v>
      </c>
      <c r="F2426" s="157">
        <f>'2.40-a,b,c,d,e'!F2426</f>
        <v>85.169998168945298</v>
      </c>
      <c r="G2426" s="157">
        <f>'2.40-a,b,c,d,e'!G2426</f>
        <v>1949.9969482422016</v>
      </c>
      <c r="H2426" s="157">
        <f t="shared" si="259"/>
        <v>10112.615177312591</v>
      </c>
      <c r="I2426" s="157">
        <f t="shared" si="260"/>
        <v>0</v>
      </c>
      <c r="J2426" s="157">
        <f t="shared" si="261"/>
        <v>10112.615177312591</v>
      </c>
      <c r="K2426" s="157">
        <f t="shared" si="262"/>
        <v>1949.9969482422011</v>
      </c>
      <c r="L2426" s="157">
        <f t="shared" si="263"/>
        <v>8162.61822907039</v>
      </c>
      <c r="M2426" s="167">
        <f t="shared" si="264"/>
        <v>0</v>
      </c>
      <c r="N2426" s="167">
        <f t="shared" si="265"/>
        <v>0</v>
      </c>
    </row>
    <row r="2427" spans="1:14" ht="15" customHeight="1" x14ac:dyDescent="0.2">
      <c r="A2427" s="152"/>
      <c r="B2427" s="152"/>
      <c r="C2427" s="152"/>
      <c r="D2427" s="152"/>
      <c r="E2427" s="153">
        <f>'2.40-a,b,c,d,e'!E2427</f>
        <v>40298.166666666664</v>
      </c>
      <c r="F2427" s="157">
        <f>'2.40-a,b,c,d,e'!F2427</f>
        <v>86.150001525878906</v>
      </c>
      <c r="G2427" s="157">
        <f>'2.40-a,b,c,d,e'!G2427</f>
        <v>980.00335693360796</v>
      </c>
      <c r="H2427" s="157">
        <f t="shared" si="259"/>
        <v>9142.6215860039974</v>
      </c>
      <c r="I2427" s="157">
        <f t="shared" si="260"/>
        <v>0</v>
      </c>
      <c r="J2427" s="157">
        <f t="shared" si="261"/>
        <v>9142.6215860039974</v>
      </c>
      <c r="K2427" s="157">
        <f t="shared" si="262"/>
        <v>980.00335693360739</v>
      </c>
      <c r="L2427" s="157">
        <f t="shared" si="263"/>
        <v>8162.61822907039</v>
      </c>
      <c r="M2427" s="167">
        <f t="shared" si="264"/>
        <v>0</v>
      </c>
      <c r="N2427" s="167">
        <f t="shared" si="265"/>
        <v>0</v>
      </c>
    </row>
    <row r="2428" spans="1:14" ht="15" customHeight="1" x14ac:dyDescent="0.2">
      <c r="A2428" s="152"/>
      <c r="B2428" s="152"/>
      <c r="C2428" s="152"/>
      <c r="D2428" s="152"/>
      <c r="E2428" s="153">
        <f>'2.40-a,b,c,d,e'!E2428</f>
        <v>40301.166666666664</v>
      </c>
      <c r="F2428" s="157">
        <f>'2.40-a,b,c,d,e'!F2428</f>
        <v>86.190002441406193</v>
      </c>
      <c r="G2428" s="157">
        <f>'2.40-a,b,c,d,e'!G2428</f>
        <v>40.000915527286907</v>
      </c>
      <c r="H2428" s="157">
        <f t="shared" si="259"/>
        <v>8202.6191445976765</v>
      </c>
      <c r="I2428" s="157">
        <f t="shared" si="260"/>
        <v>0</v>
      </c>
      <c r="J2428" s="157">
        <f t="shared" si="261"/>
        <v>8202.6191445976765</v>
      </c>
      <c r="K2428" s="157">
        <f t="shared" si="262"/>
        <v>40.000915527286452</v>
      </c>
      <c r="L2428" s="157">
        <f t="shared" si="263"/>
        <v>8162.61822907039</v>
      </c>
      <c r="M2428" s="167">
        <f t="shared" si="264"/>
        <v>0</v>
      </c>
      <c r="N2428" s="167">
        <f t="shared" si="265"/>
        <v>0</v>
      </c>
    </row>
    <row r="2429" spans="1:14" ht="15" customHeight="1" x14ac:dyDescent="0.2">
      <c r="A2429" s="152"/>
      <c r="B2429" s="152"/>
      <c r="C2429" s="152"/>
      <c r="D2429" s="152"/>
      <c r="E2429" s="153">
        <f>'2.40-a,b,c,d,e'!E2429</f>
        <v>40302.166666666664</v>
      </c>
      <c r="F2429" s="157">
        <f>'2.40-a,b,c,d,e'!F2429</f>
        <v>82.739997863769503</v>
      </c>
      <c r="G2429" s="157">
        <f>'2.40-a,b,c,d,e'!G2429</f>
        <v>-3450.0045776366906</v>
      </c>
      <c r="H2429" s="157">
        <f t="shared" si="259"/>
        <v>4712.6136514336995</v>
      </c>
      <c r="I2429" s="157">
        <f t="shared" si="260"/>
        <v>3450.0045776366906</v>
      </c>
      <c r="J2429" s="157">
        <f t="shared" si="261"/>
        <v>8162.61822907039</v>
      </c>
      <c r="K2429" s="157">
        <f t="shared" si="262"/>
        <v>0</v>
      </c>
      <c r="L2429" s="157">
        <f t="shared" si="263"/>
        <v>8162.61822907039</v>
      </c>
      <c r="M2429" s="167">
        <f t="shared" si="264"/>
        <v>1</v>
      </c>
      <c r="N2429" s="167">
        <f t="shared" si="265"/>
        <v>0</v>
      </c>
    </row>
    <row r="2430" spans="1:14" ht="15" customHeight="1" x14ac:dyDescent="0.2">
      <c r="A2430" s="152"/>
      <c r="B2430" s="152"/>
      <c r="C2430" s="152"/>
      <c r="D2430" s="152"/>
      <c r="E2430" s="153">
        <f>'2.40-a,b,c,d,e'!E2430</f>
        <v>40303.166666666664</v>
      </c>
      <c r="F2430" s="157">
        <f>'2.40-a,b,c,d,e'!F2430</f>
        <v>79.970001220703097</v>
      </c>
      <c r="G2430" s="157">
        <f>'2.40-a,b,c,d,e'!G2430</f>
        <v>-2769.9966430664063</v>
      </c>
      <c r="H2430" s="157">
        <f t="shared" si="259"/>
        <v>5392.6215860039838</v>
      </c>
      <c r="I2430" s="157">
        <f t="shared" si="260"/>
        <v>2769.9966430664063</v>
      </c>
      <c r="J2430" s="157">
        <f t="shared" si="261"/>
        <v>8162.61822907039</v>
      </c>
      <c r="K2430" s="157">
        <f t="shared" si="262"/>
        <v>0</v>
      </c>
      <c r="L2430" s="157">
        <f t="shared" si="263"/>
        <v>8162.61822907039</v>
      </c>
      <c r="M2430" s="167">
        <f t="shared" si="264"/>
        <v>1</v>
      </c>
      <c r="N2430" s="167">
        <f t="shared" si="265"/>
        <v>0</v>
      </c>
    </row>
    <row r="2431" spans="1:14" ht="15" customHeight="1" x14ac:dyDescent="0.2">
      <c r="A2431" s="152"/>
      <c r="B2431" s="152"/>
      <c r="C2431" s="152"/>
      <c r="D2431" s="152"/>
      <c r="E2431" s="153">
        <f>'2.40-a,b,c,d,e'!E2431</f>
        <v>40304.166666666664</v>
      </c>
      <c r="F2431" s="157">
        <f>'2.40-a,b,c,d,e'!F2431</f>
        <v>77.110000610351506</v>
      </c>
      <c r="G2431" s="157">
        <f>'2.40-a,b,c,d,e'!G2431</f>
        <v>-2860.0006103515907</v>
      </c>
      <c r="H2431" s="157">
        <f t="shared" si="259"/>
        <v>5302.6176187187993</v>
      </c>
      <c r="I2431" s="157">
        <f t="shared" si="260"/>
        <v>2860.0006103515907</v>
      </c>
      <c r="J2431" s="157">
        <f t="shared" si="261"/>
        <v>8162.61822907039</v>
      </c>
      <c r="K2431" s="157">
        <f t="shared" si="262"/>
        <v>0</v>
      </c>
      <c r="L2431" s="157">
        <f t="shared" si="263"/>
        <v>8162.61822907039</v>
      </c>
      <c r="M2431" s="167">
        <f t="shared" si="264"/>
        <v>1</v>
      </c>
      <c r="N2431" s="167">
        <f t="shared" si="265"/>
        <v>0</v>
      </c>
    </row>
    <row r="2432" spans="1:14" ht="15" customHeight="1" x14ac:dyDescent="0.2">
      <c r="A2432" s="152"/>
      <c r="B2432" s="152"/>
      <c r="C2432" s="152"/>
      <c r="D2432" s="152"/>
      <c r="E2432" s="153">
        <f>'2.40-a,b,c,d,e'!E2432</f>
        <v>40305.166666666664</v>
      </c>
      <c r="F2432" s="157">
        <f>'2.40-a,b,c,d,e'!F2432</f>
        <v>75.110000610351506</v>
      </c>
      <c r="G2432" s="157">
        <f>'2.40-a,b,c,d,e'!G2432</f>
        <v>-2000</v>
      </c>
      <c r="H2432" s="157">
        <f t="shared" si="259"/>
        <v>6162.61822907039</v>
      </c>
      <c r="I2432" s="157">
        <f t="shared" si="260"/>
        <v>0</v>
      </c>
      <c r="J2432" s="157">
        <f t="shared" si="261"/>
        <v>6162.61822907039</v>
      </c>
      <c r="K2432" s="157">
        <f t="shared" si="262"/>
        <v>0</v>
      </c>
      <c r="L2432" s="157">
        <f t="shared" si="263"/>
        <v>6162.61822907039</v>
      </c>
      <c r="M2432" s="167">
        <f t="shared" si="264"/>
        <v>0</v>
      </c>
      <c r="N2432" s="167">
        <f t="shared" si="265"/>
        <v>0</v>
      </c>
    </row>
    <row r="2433" spans="1:14" ht="15" customHeight="1" x14ac:dyDescent="0.2">
      <c r="A2433" s="152"/>
      <c r="B2433" s="152"/>
      <c r="C2433" s="152"/>
      <c r="D2433" s="152"/>
      <c r="E2433" s="153">
        <f>'2.40-a,b,c,d,e'!E2433</f>
        <v>40308.166666666664</v>
      </c>
      <c r="F2433" s="157">
        <f>'2.40-a,b,c,d,e'!F2433</f>
        <v>76.800003051757798</v>
      </c>
      <c r="G2433" s="157">
        <f>'2.40-a,b,c,d,e'!G2433</f>
        <v>1690.0024414062927</v>
      </c>
      <c r="H2433" s="157">
        <f t="shared" si="259"/>
        <v>7852.6206704766828</v>
      </c>
      <c r="I2433" s="157">
        <f t="shared" si="260"/>
        <v>0</v>
      </c>
      <c r="J2433" s="157">
        <f t="shared" si="261"/>
        <v>7852.6206704766828</v>
      </c>
      <c r="K2433" s="157">
        <f t="shared" si="262"/>
        <v>0</v>
      </c>
      <c r="L2433" s="157">
        <f t="shared" si="263"/>
        <v>7852.6206704766828</v>
      </c>
      <c r="M2433" s="167">
        <f t="shared" si="264"/>
        <v>0</v>
      </c>
      <c r="N2433" s="167">
        <f t="shared" si="265"/>
        <v>0</v>
      </c>
    </row>
    <row r="2434" spans="1:14" ht="15" customHeight="1" x14ac:dyDescent="0.2">
      <c r="A2434" s="152"/>
      <c r="B2434" s="152"/>
      <c r="C2434" s="152"/>
      <c r="D2434" s="152"/>
      <c r="E2434" s="153">
        <f>'2.40-a,b,c,d,e'!E2434</f>
        <v>40309.166666666664</v>
      </c>
      <c r="F2434" s="157">
        <f>'2.40-a,b,c,d,e'!F2434</f>
        <v>76.370002746582003</v>
      </c>
      <c r="G2434" s="157">
        <f>'2.40-a,b,c,d,e'!G2434</f>
        <v>-430.00030517579546</v>
      </c>
      <c r="H2434" s="157">
        <f t="shared" si="259"/>
        <v>7422.620365300887</v>
      </c>
      <c r="I2434" s="157">
        <f t="shared" si="260"/>
        <v>0</v>
      </c>
      <c r="J2434" s="157">
        <f t="shared" si="261"/>
        <v>7422.620365300887</v>
      </c>
      <c r="K2434" s="157">
        <f t="shared" si="262"/>
        <v>0</v>
      </c>
      <c r="L2434" s="157">
        <f t="shared" si="263"/>
        <v>7422.620365300887</v>
      </c>
      <c r="M2434" s="167">
        <f t="shared" si="264"/>
        <v>0</v>
      </c>
      <c r="N2434" s="167">
        <f t="shared" si="265"/>
        <v>0</v>
      </c>
    </row>
    <row r="2435" spans="1:14" ht="15" customHeight="1" x14ac:dyDescent="0.2">
      <c r="A2435" s="152"/>
      <c r="B2435" s="152"/>
      <c r="C2435" s="152"/>
      <c r="D2435" s="152"/>
      <c r="E2435" s="153">
        <f>'2.40-a,b,c,d,e'!E2435</f>
        <v>40310.166666666664</v>
      </c>
      <c r="F2435" s="157">
        <f>'2.40-a,b,c,d,e'!F2435</f>
        <v>75.650001525878906</v>
      </c>
      <c r="G2435" s="157">
        <f>'2.40-a,b,c,d,e'!G2435</f>
        <v>-720.00122070309658</v>
      </c>
      <c r="H2435" s="157">
        <f t="shared" si="259"/>
        <v>6702.6191445977902</v>
      </c>
      <c r="I2435" s="157">
        <f t="shared" si="260"/>
        <v>0</v>
      </c>
      <c r="J2435" s="157">
        <f t="shared" si="261"/>
        <v>6702.6191445977902</v>
      </c>
      <c r="K2435" s="157">
        <f t="shared" si="262"/>
        <v>0</v>
      </c>
      <c r="L2435" s="157">
        <f t="shared" si="263"/>
        <v>6702.6191445977902</v>
      </c>
      <c r="M2435" s="167">
        <f t="shared" si="264"/>
        <v>0</v>
      </c>
      <c r="N2435" s="167">
        <f t="shared" si="265"/>
        <v>0</v>
      </c>
    </row>
    <row r="2436" spans="1:14" ht="15" customHeight="1" x14ac:dyDescent="0.2">
      <c r="A2436" s="152"/>
      <c r="B2436" s="152"/>
      <c r="C2436" s="152"/>
      <c r="D2436" s="152"/>
      <c r="E2436" s="153">
        <f>'2.40-a,b,c,d,e'!E2436</f>
        <v>40311.166666666664</v>
      </c>
      <c r="F2436" s="157">
        <f>'2.40-a,b,c,d,e'!F2436</f>
        <v>74.400001525878906</v>
      </c>
      <c r="G2436" s="157">
        <f>'2.40-a,b,c,d,e'!G2436</f>
        <v>-1250</v>
      </c>
      <c r="H2436" s="157">
        <f t="shared" ref="H2436:H2499" si="266">L2435+G2436</f>
        <v>5452.6191445977902</v>
      </c>
      <c r="I2436" s="157">
        <f t="shared" ref="I2436:I2499" si="267">IF(H2436&lt;$B$13,$B$14-H2436,0)</f>
        <v>2709.9990844725999</v>
      </c>
      <c r="J2436" s="157">
        <f t="shared" ref="J2436:J2499" si="268">H2436+I2436</f>
        <v>8162.61822907039</v>
      </c>
      <c r="K2436" s="157">
        <f t="shared" ref="K2436:K2499" si="269">MAX(J2436-$B$14,0)</f>
        <v>0</v>
      </c>
      <c r="L2436" s="157">
        <f t="shared" ref="L2436:L2499" si="270">J2436-K2436</f>
        <v>8162.61822907039</v>
      </c>
      <c r="M2436" s="167">
        <f t="shared" ref="M2436:M2499" si="271">IF(I2436&gt;0,1,0)</f>
        <v>1</v>
      </c>
      <c r="N2436" s="167">
        <f t="shared" ref="N2436:N2499" si="272">IF(H2436&lt;0,1,0)</f>
        <v>0</v>
      </c>
    </row>
    <row r="2437" spans="1:14" ht="15" customHeight="1" x14ac:dyDescent="0.2">
      <c r="A2437" s="152"/>
      <c r="B2437" s="152"/>
      <c r="C2437" s="152"/>
      <c r="D2437" s="152"/>
      <c r="E2437" s="153">
        <f>'2.40-a,b,c,d,e'!E2437</f>
        <v>40312.166666666664</v>
      </c>
      <c r="F2437" s="157">
        <f>'2.40-a,b,c,d,e'!F2437</f>
        <v>71.610000610351506</v>
      </c>
      <c r="G2437" s="157">
        <f>'2.40-a,b,c,d,e'!G2437</f>
        <v>-2790.0009155274006</v>
      </c>
      <c r="H2437" s="157">
        <f t="shared" si="266"/>
        <v>5372.617313542989</v>
      </c>
      <c r="I2437" s="157">
        <f t="shared" si="267"/>
        <v>2790.000915527401</v>
      </c>
      <c r="J2437" s="157">
        <f t="shared" si="268"/>
        <v>8162.61822907039</v>
      </c>
      <c r="K2437" s="157">
        <f t="shared" si="269"/>
        <v>0</v>
      </c>
      <c r="L2437" s="157">
        <f t="shared" si="270"/>
        <v>8162.61822907039</v>
      </c>
      <c r="M2437" s="167">
        <f t="shared" si="271"/>
        <v>1</v>
      </c>
      <c r="N2437" s="167">
        <f t="shared" si="272"/>
        <v>0</v>
      </c>
    </row>
    <row r="2438" spans="1:14" ht="15" customHeight="1" x14ac:dyDescent="0.2">
      <c r="A2438" s="152"/>
      <c r="B2438" s="152"/>
      <c r="C2438" s="152"/>
      <c r="D2438" s="152"/>
      <c r="E2438" s="153">
        <f>'2.40-a,b,c,d,e'!E2438</f>
        <v>40315.166666666664</v>
      </c>
      <c r="F2438" s="157">
        <f>'2.40-a,b,c,d,e'!F2438</f>
        <v>70.080001831054602</v>
      </c>
      <c r="G2438" s="157">
        <f>'2.40-a,b,c,d,e'!G2438</f>
        <v>-1529.9987792969034</v>
      </c>
      <c r="H2438" s="157">
        <f t="shared" si="266"/>
        <v>6632.6194497734868</v>
      </c>
      <c r="I2438" s="157">
        <f t="shared" si="267"/>
        <v>0</v>
      </c>
      <c r="J2438" s="157">
        <f t="shared" si="268"/>
        <v>6632.6194497734868</v>
      </c>
      <c r="K2438" s="157">
        <f t="shared" si="269"/>
        <v>0</v>
      </c>
      <c r="L2438" s="157">
        <f t="shared" si="270"/>
        <v>6632.6194497734868</v>
      </c>
      <c r="M2438" s="167">
        <f t="shared" si="271"/>
        <v>0</v>
      </c>
      <c r="N2438" s="167">
        <f t="shared" si="272"/>
        <v>0</v>
      </c>
    </row>
    <row r="2439" spans="1:14" ht="15" customHeight="1" x14ac:dyDescent="0.2">
      <c r="A2439" s="152"/>
      <c r="B2439" s="152"/>
      <c r="C2439" s="152"/>
      <c r="D2439" s="152"/>
      <c r="E2439" s="153">
        <f>'2.40-a,b,c,d,e'!E2439</f>
        <v>40316.166666666664</v>
      </c>
      <c r="F2439" s="157">
        <f>'2.40-a,b,c,d,e'!F2439</f>
        <v>69.410003662109304</v>
      </c>
      <c r="G2439" s="157">
        <f>'2.40-a,b,c,d,e'!G2439</f>
        <v>-669.99816894529829</v>
      </c>
      <c r="H2439" s="157">
        <f t="shared" si="266"/>
        <v>5962.6212808281889</v>
      </c>
      <c r="I2439" s="157">
        <f t="shared" si="267"/>
        <v>2199.9969482422011</v>
      </c>
      <c r="J2439" s="157">
        <f t="shared" si="268"/>
        <v>8162.61822907039</v>
      </c>
      <c r="K2439" s="157">
        <f t="shared" si="269"/>
        <v>0</v>
      </c>
      <c r="L2439" s="157">
        <f t="shared" si="270"/>
        <v>8162.61822907039</v>
      </c>
      <c r="M2439" s="167">
        <f t="shared" si="271"/>
        <v>1</v>
      </c>
      <c r="N2439" s="167">
        <f t="shared" si="272"/>
        <v>0</v>
      </c>
    </row>
    <row r="2440" spans="1:14" ht="15" customHeight="1" x14ac:dyDescent="0.2">
      <c r="A2440" s="152"/>
      <c r="B2440" s="152"/>
      <c r="C2440" s="152"/>
      <c r="D2440" s="152"/>
      <c r="E2440" s="153">
        <f>'2.40-a,b,c,d,e'!E2440</f>
        <v>40317.166666666664</v>
      </c>
      <c r="F2440" s="157">
        <f>'2.40-a,b,c,d,e'!F2440</f>
        <v>69.870002746582003</v>
      </c>
      <c r="G2440" s="157">
        <f>'2.40-a,b,c,d,e'!G2440</f>
        <v>459.99908447269888</v>
      </c>
      <c r="H2440" s="157">
        <f t="shared" si="266"/>
        <v>8622.617313543089</v>
      </c>
      <c r="I2440" s="157">
        <f t="shared" si="267"/>
        <v>0</v>
      </c>
      <c r="J2440" s="157">
        <f t="shared" si="268"/>
        <v>8622.617313543089</v>
      </c>
      <c r="K2440" s="157">
        <f t="shared" si="269"/>
        <v>459.999084472699</v>
      </c>
      <c r="L2440" s="157">
        <f t="shared" si="270"/>
        <v>8162.61822907039</v>
      </c>
      <c r="M2440" s="167">
        <f t="shared" si="271"/>
        <v>0</v>
      </c>
      <c r="N2440" s="167">
        <f t="shared" si="272"/>
        <v>0</v>
      </c>
    </row>
    <row r="2441" spans="1:14" ht="15" customHeight="1" x14ac:dyDescent="0.2">
      <c r="A2441" s="152"/>
      <c r="B2441" s="152"/>
      <c r="C2441" s="152"/>
      <c r="D2441" s="152"/>
      <c r="E2441" s="153">
        <f>'2.40-a,b,c,d,e'!E2441</f>
        <v>40318.166666666664</v>
      </c>
      <c r="F2441" s="157">
        <f>'2.40-a,b,c,d,e'!F2441</f>
        <v>68.010002136230398</v>
      </c>
      <c r="G2441" s="157">
        <f>'2.40-a,b,c,d,e'!G2441</f>
        <v>-1860.0006103516052</v>
      </c>
      <c r="H2441" s="157">
        <f t="shared" si="266"/>
        <v>6302.6176187187848</v>
      </c>
      <c r="I2441" s="157">
        <f t="shared" si="267"/>
        <v>0</v>
      </c>
      <c r="J2441" s="157">
        <f t="shared" si="268"/>
        <v>6302.6176187187848</v>
      </c>
      <c r="K2441" s="157">
        <f t="shared" si="269"/>
        <v>0</v>
      </c>
      <c r="L2441" s="157">
        <f t="shared" si="270"/>
        <v>6302.6176187187848</v>
      </c>
      <c r="M2441" s="167">
        <f t="shared" si="271"/>
        <v>0</v>
      </c>
      <c r="N2441" s="167">
        <f t="shared" si="272"/>
        <v>0</v>
      </c>
    </row>
    <row r="2442" spans="1:14" ht="15" customHeight="1" x14ac:dyDescent="0.2">
      <c r="A2442" s="152"/>
      <c r="B2442" s="152"/>
      <c r="C2442" s="152"/>
      <c r="D2442" s="152"/>
      <c r="E2442" s="153">
        <f>'2.40-a,b,c,d,e'!E2442</f>
        <v>40319.166666666664</v>
      </c>
      <c r="F2442" s="157">
        <f>'2.40-a,b,c,d,e'!F2442</f>
        <v>70.040000915527301</v>
      </c>
      <c r="G2442" s="157">
        <f>'2.40-a,b,c,d,e'!G2442</f>
        <v>2029.9987792969034</v>
      </c>
      <c r="H2442" s="157">
        <f t="shared" si="266"/>
        <v>8332.6163980156889</v>
      </c>
      <c r="I2442" s="157">
        <f t="shared" si="267"/>
        <v>0</v>
      </c>
      <c r="J2442" s="157">
        <f t="shared" si="268"/>
        <v>8332.6163980156889</v>
      </c>
      <c r="K2442" s="157">
        <f t="shared" si="269"/>
        <v>169.99816894529886</v>
      </c>
      <c r="L2442" s="157">
        <f t="shared" si="270"/>
        <v>8162.61822907039</v>
      </c>
      <c r="M2442" s="167">
        <f t="shared" si="271"/>
        <v>0</v>
      </c>
      <c r="N2442" s="167">
        <f t="shared" si="272"/>
        <v>0</v>
      </c>
    </row>
    <row r="2443" spans="1:14" ht="15" customHeight="1" x14ac:dyDescent="0.2">
      <c r="A2443" s="152"/>
      <c r="B2443" s="152"/>
      <c r="C2443" s="152"/>
      <c r="D2443" s="152"/>
      <c r="E2443" s="153">
        <f>'2.40-a,b,c,d,e'!E2443</f>
        <v>40322.166666666664</v>
      </c>
      <c r="F2443" s="157">
        <f>'2.40-a,b,c,d,e'!F2443</f>
        <v>70.209999084472599</v>
      </c>
      <c r="G2443" s="157">
        <f>'2.40-a,b,c,d,e'!G2443</f>
        <v>169.99816894529829</v>
      </c>
      <c r="H2443" s="157">
        <f t="shared" si="266"/>
        <v>8332.6163980156889</v>
      </c>
      <c r="I2443" s="157">
        <f t="shared" si="267"/>
        <v>0</v>
      </c>
      <c r="J2443" s="157">
        <f t="shared" si="268"/>
        <v>8332.6163980156889</v>
      </c>
      <c r="K2443" s="157">
        <f t="shared" si="269"/>
        <v>169.99816894529886</v>
      </c>
      <c r="L2443" s="157">
        <f t="shared" si="270"/>
        <v>8162.61822907039</v>
      </c>
      <c r="M2443" s="167">
        <f t="shared" si="271"/>
        <v>0</v>
      </c>
      <c r="N2443" s="167">
        <f t="shared" si="272"/>
        <v>0</v>
      </c>
    </row>
    <row r="2444" spans="1:14" ht="15" customHeight="1" x14ac:dyDescent="0.2">
      <c r="A2444" s="152"/>
      <c r="B2444" s="152"/>
      <c r="C2444" s="152"/>
      <c r="D2444" s="152"/>
      <c r="E2444" s="153">
        <f>'2.40-a,b,c,d,e'!E2444</f>
        <v>40323.166666666664</v>
      </c>
      <c r="F2444" s="157">
        <f>'2.40-a,b,c,d,e'!F2444</f>
        <v>68.75</v>
      </c>
      <c r="G2444" s="157">
        <f>'2.40-a,b,c,d,e'!G2444</f>
        <v>-1459.9990844725994</v>
      </c>
      <c r="H2444" s="157">
        <f t="shared" si="266"/>
        <v>6702.6191445977911</v>
      </c>
      <c r="I2444" s="157">
        <f t="shared" si="267"/>
        <v>0</v>
      </c>
      <c r="J2444" s="157">
        <f t="shared" si="268"/>
        <v>6702.6191445977911</v>
      </c>
      <c r="K2444" s="157">
        <f t="shared" si="269"/>
        <v>0</v>
      </c>
      <c r="L2444" s="157">
        <f t="shared" si="270"/>
        <v>6702.6191445977911</v>
      </c>
      <c r="M2444" s="167">
        <f t="shared" si="271"/>
        <v>0</v>
      </c>
      <c r="N2444" s="167">
        <f t="shared" si="272"/>
        <v>0</v>
      </c>
    </row>
    <row r="2445" spans="1:14" ht="15" customHeight="1" x14ac:dyDescent="0.2">
      <c r="A2445" s="152"/>
      <c r="B2445" s="152"/>
      <c r="C2445" s="152"/>
      <c r="D2445" s="152"/>
      <c r="E2445" s="153">
        <f>'2.40-a,b,c,d,e'!E2445</f>
        <v>40324.166666666664</v>
      </c>
      <c r="F2445" s="157">
        <f>'2.40-a,b,c,d,e'!F2445</f>
        <v>71.510002136230398</v>
      </c>
      <c r="G2445" s="157">
        <f>'2.40-a,b,c,d,e'!G2445</f>
        <v>2760.0021362303978</v>
      </c>
      <c r="H2445" s="157">
        <f t="shared" si="266"/>
        <v>9462.6212808281889</v>
      </c>
      <c r="I2445" s="157">
        <f t="shared" si="267"/>
        <v>0</v>
      </c>
      <c r="J2445" s="157">
        <f t="shared" si="268"/>
        <v>9462.6212808281889</v>
      </c>
      <c r="K2445" s="157">
        <f t="shared" si="269"/>
        <v>1300.0030517577989</v>
      </c>
      <c r="L2445" s="157">
        <f t="shared" si="270"/>
        <v>8162.61822907039</v>
      </c>
      <c r="M2445" s="167">
        <f t="shared" si="271"/>
        <v>0</v>
      </c>
      <c r="N2445" s="167">
        <f t="shared" si="272"/>
        <v>0</v>
      </c>
    </row>
    <row r="2446" spans="1:14" ht="15" customHeight="1" x14ac:dyDescent="0.2">
      <c r="A2446" s="152"/>
      <c r="B2446" s="152"/>
      <c r="C2446" s="152"/>
      <c r="D2446" s="152"/>
      <c r="E2446" s="153">
        <f>'2.40-a,b,c,d,e'!E2446</f>
        <v>40325.166666666664</v>
      </c>
      <c r="F2446" s="157">
        <f>'2.40-a,b,c,d,e'!F2446</f>
        <v>74.550003051757798</v>
      </c>
      <c r="G2446" s="157">
        <f>'2.40-a,b,c,d,e'!G2446</f>
        <v>3040.0009155274006</v>
      </c>
      <c r="H2446" s="157">
        <f t="shared" si="266"/>
        <v>11202.619144597791</v>
      </c>
      <c r="I2446" s="157">
        <f t="shared" si="267"/>
        <v>0</v>
      </c>
      <c r="J2446" s="157">
        <f t="shared" si="268"/>
        <v>11202.619144597791</v>
      </c>
      <c r="K2446" s="157">
        <f t="shared" si="269"/>
        <v>3040.000915527401</v>
      </c>
      <c r="L2446" s="157">
        <f t="shared" si="270"/>
        <v>8162.61822907039</v>
      </c>
      <c r="M2446" s="167">
        <f t="shared" si="271"/>
        <v>0</v>
      </c>
      <c r="N2446" s="167">
        <f t="shared" si="272"/>
        <v>0</v>
      </c>
    </row>
    <row r="2447" spans="1:14" ht="15" customHeight="1" x14ac:dyDescent="0.2">
      <c r="A2447" s="152"/>
      <c r="B2447" s="152"/>
      <c r="C2447" s="152"/>
      <c r="D2447" s="152"/>
      <c r="E2447" s="153">
        <f>'2.40-a,b,c,d,e'!E2447</f>
        <v>40326.166666666664</v>
      </c>
      <c r="F2447" s="157">
        <f>'2.40-a,b,c,d,e'!F2447</f>
        <v>73.970001220703097</v>
      </c>
      <c r="G2447" s="157">
        <f>'2.40-a,b,c,d,e'!G2447</f>
        <v>-580.00183105470171</v>
      </c>
      <c r="H2447" s="157">
        <f t="shared" si="266"/>
        <v>7582.616398015688</v>
      </c>
      <c r="I2447" s="157">
        <f t="shared" si="267"/>
        <v>0</v>
      </c>
      <c r="J2447" s="157">
        <f t="shared" si="268"/>
        <v>7582.616398015688</v>
      </c>
      <c r="K2447" s="157">
        <f t="shared" si="269"/>
        <v>0</v>
      </c>
      <c r="L2447" s="157">
        <f t="shared" si="270"/>
        <v>7582.616398015688</v>
      </c>
      <c r="M2447" s="167">
        <f t="shared" si="271"/>
        <v>0</v>
      </c>
      <c r="N2447" s="167">
        <f t="shared" si="272"/>
        <v>0</v>
      </c>
    </row>
    <row r="2448" spans="1:14" ht="15" customHeight="1" x14ac:dyDescent="0.2">
      <c r="A2448" s="152"/>
      <c r="B2448" s="152"/>
      <c r="C2448" s="152"/>
      <c r="D2448" s="152"/>
      <c r="E2448" s="153">
        <f>'2.40-a,b,c,d,e'!E2448</f>
        <v>40330.166666666664</v>
      </c>
      <c r="F2448" s="157">
        <f>'2.40-a,b,c,d,e'!F2448</f>
        <v>72.580001831054602</v>
      </c>
      <c r="G2448" s="157">
        <f>'2.40-a,b,c,d,e'!G2448</f>
        <v>-1389.9993896484943</v>
      </c>
      <c r="H2448" s="157">
        <f t="shared" si="266"/>
        <v>6192.6170083671932</v>
      </c>
      <c r="I2448" s="157">
        <f t="shared" si="267"/>
        <v>0</v>
      </c>
      <c r="J2448" s="157">
        <f t="shared" si="268"/>
        <v>6192.6170083671932</v>
      </c>
      <c r="K2448" s="157">
        <f t="shared" si="269"/>
        <v>0</v>
      </c>
      <c r="L2448" s="157">
        <f t="shared" si="270"/>
        <v>6192.6170083671932</v>
      </c>
      <c r="M2448" s="167">
        <f t="shared" si="271"/>
        <v>0</v>
      </c>
      <c r="N2448" s="167">
        <f t="shared" si="272"/>
        <v>0</v>
      </c>
    </row>
    <row r="2449" spans="1:14" ht="15" customHeight="1" x14ac:dyDescent="0.2">
      <c r="A2449" s="152"/>
      <c r="B2449" s="152"/>
      <c r="C2449" s="152"/>
      <c r="D2449" s="152"/>
      <c r="E2449" s="153">
        <f>'2.40-a,b,c,d,e'!E2449</f>
        <v>40331.166666666664</v>
      </c>
      <c r="F2449" s="157">
        <f>'2.40-a,b,c,d,e'!F2449</f>
        <v>72.860000610351506</v>
      </c>
      <c r="G2449" s="157">
        <f>'2.40-a,b,c,d,e'!G2449</f>
        <v>279.99877929690342</v>
      </c>
      <c r="H2449" s="157">
        <f t="shared" si="266"/>
        <v>6472.6157876640964</v>
      </c>
      <c r="I2449" s="157">
        <f t="shared" si="267"/>
        <v>0</v>
      </c>
      <c r="J2449" s="157">
        <f t="shared" si="268"/>
        <v>6472.6157876640964</v>
      </c>
      <c r="K2449" s="157">
        <f t="shared" si="269"/>
        <v>0</v>
      </c>
      <c r="L2449" s="157">
        <f t="shared" si="270"/>
        <v>6472.6157876640964</v>
      </c>
      <c r="M2449" s="167">
        <f t="shared" si="271"/>
        <v>0</v>
      </c>
      <c r="N2449" s="167">
        <f t="shared" si="272"/>
        <v>0</v>
      </c>
    </row>
    <row r="2450" spans="1:14" ht="15" customHeight="1" x14ac:dyDescent="0.2">
      <c r="A2450" s="152"/>
      <c r="B2450" s="152"/>
      <c r="C2450" s="152"/>
      <c r="D2450" s="152"/>
      <c r="E2450" s="153">
        <f>'2.40-a,b,c,d,e'!E2450</f>
        <v>40332.166666666664</v>
      </c>
      <c r="F2450" s="157">
        <f>'2.40-a,b,c,d,e'!F2450</f>
        <v>74.610000610351506</v>
      </c>
      <c r="G2450" s="157">
        <f>'2.40-a,b,c,d,e'!G2450</f>
        <v>1750</v>
      </c>
      <c r="H2450" s="157">
        <f t="shared" si="266"/>
        <v>8222.6157876640973</v>
      </c>
      <c r="I2450" s="157">
        <f t="shared" si="267"/>
        <v>0</v>
      </c>
      <c r="J2450" s="157">
        <f t="shared" si="268"/>
        <v>8222.6157876640973</v>
      </c>
      <c r="K2450" s="157">
        <f t="shared" si="269"/>
        <v>59.997558593707254</v>
      </c>
      <c r="L2450" s="157">
        <f t="shared" si="270"/>
        <v>8162.61822907039</v>
      </c>
      <c r="M2450" s="167">
        <f t="shared" si="271"/>
        <v>0</v>
      </c>
      <c r="N2450" s="167">
        <f t="shared" si="272"/>
        <v>0</v>
      </c>
    </row>
    <row r="2451" spans="1:14" ht="15" customHeight="1" x14ac:dyDescent="0.2">
      <c r="A2451" s="152"/>
      <c r="B2451" s="152"/>
      <c r="C2451" s="152"/>
      <c r="D2451" s="152"/>
      <c r="E2451" s="153">
        <f>'2.40-a,b,c,d,e'!E2451</f>
        <v>40333.166666666664</v>
      </c>
      <c r="F2451" s="157">
        <f>'2.40-a,b,c,d,e'!F2451</f>
        <v>71.510002136230398</v>
      </c>
      <c r="G2451" s="157">
        <f>'2.40-a,b,c,d,e'!G2451</f>
        <v>-3099.9984741211078</v>
      </c>
      <c r="H2451" s="157">
        <f t="shared" si="266"/>
        <v>5062.6197549492827</v>
      </c>
      <c r="I2451" s="157">
        <f t="shared" si="267"/>
        <v>3099.9984741211074</v>
      </c>
      <c r="J2451" s="157">
        <f t="shared" si="268"/>
        <v>8162.61822907039</v>
      </c>
      <c r="K2451" s="157">
        <f t="shared" si="269"/>
        <v>0</v>
      </c>
      <c r="L2451" s="157">
        <f t="shared" si="270"/>
        <v>8162.61822907039</v>
      </c>
      <c r="M2451" s="167">
        <f t="shared" si="271"/>
        <v>1</v>
      </c>
      <c r="N2451" s="167">
        <f t="shared" si="272"/>
        <v>0</v>
      </c>
    </row>
    <row r="2452" spans="1:14" ht="15" customHeight="1" x14ac:dyDescent="0.2">
      <c r="A2452" s="152"/>
      <c r="B2452" s="152"/>
      <c r="C2452" s="152"/>
      <c r="D2452" s="152"/>
      <c r="E2452" s="153">
        <f>'2.40-a,b,c,d,e'!E2452</f>
        <v>40336.166666666664</v>
      </c>
      <c r="F2452" s="157">
        <f>'2.40-a,b,c,d,e'!F2452</f>
        <v>71.440002441406193</v>
      </c>
      <c r="G2452" s="157">
        <f>'2.40-a,b,c,d,e'!G2452</f>
        <v>-69.999694824204539</v>
      </c>
      <c r="H2452" s="157">
        <f t="shared" si="266"/>
        <v>8092.6185342461858</v>
      </c>
      <c r="I2452" s="157">
        <f t="shared" si="267"/>
        <v>0</v>
      </c>
      <c r="J2452" s="157">
        <f t="shared" si="268"/>
        <v>8092.6185342461858</v>
      </c>
      <c r="K2452" s="157">
        <f t="shared" si="269"/>
        <v>0</v>
      </c>
      <c r="L2452" s="157">
        <f t="shared" si="270"/>
        <v>8092.6185342461858</v>
      </c>
      <c r="M2452" s="167">
        <f t="shared" si="271"/>
        <v>0</v>
      </c>
      <c r="N2452" s="167">
        <f t="shared" si="272"/>
        <v>0</v>
      </c>
    </row>
    <row r="2453" spans="1:14" ht="15" customHeight="1" x14ac:dyDescent="0.2">
      <c r="A2453" s="152"/>
      <c r="B2453" s="152"/>
      <c r="C2453" s="152"/>
      <c r="D2453" s="152"/>
      <c r="E2453" s="153">
        <f>'2.40-a,b,c,d,e'!E2453</f>
        <v>40337.166666666664</v>
      </c>
      <c r="F2453" s="157">
        <f>'2.40-a,b,c,d,e'!F2453</f>
        <v>71.989997863769503</v>
      </c>
      <c r="G2453" s="157">
        <f>'2.40-a,b,c,d,e'!G2453</f>
        <v>549.99542236330967</v>
      </c>
      <c r="H2453" s="157">
        <f t="shared" si="266"/>
        <v>8642.6139566094953</v>
      </c>
      <c r="I2453" s="157">
        <f t="shared" si="267"/>
        <v>0</v>
      </c>
      <c r="J2453" s="157">
        <f t="shared" si="268"/>
        <v>8642.6139566094953</v>
      </c>
      <c r="K2453" s="157">
        <f t="shared" si="269"/>
        <v>479.99572753910525</v>
      </c>
      <c r="L2453" s="157">
        <f t="shared" si="270"/>
        <v>8162.61822907039</v>
      </c>
      <c r="M2453" s="167">
        <f t="shared" si="271"/>
        <v>0</v>
      </c>
      <c r="N2453" s="167">
        <f t="shared" si="272"/>
        <v>0</v>
      </c>
    </row>
    <row r="2454" spans="1:14" ht="15" customHeight="1" x14ac:dyDescent="0.2">
      <c r="A2454" s="152"/>
      <c r="B2454" s="152"/>
      <c r="C2454" s="152"/>
      <c r="D2454" s="152"/>
      <c r="E2454" s="153">
        <f>'2.40-a,b,c,d,e'!E2454</f>
        <v>40338.166666666664</v>
      </c>
      <c r="F2454" s="157">
        <f>'2.40-a,b,c,d,e'!F2454</f>
        <v>74.379997253417898</v>
      </c>
      <c r="G2454" s="157">
        <f>'2.40-a,b,c,d,e'!G2454</f>
        <v>2389.9993896483948</v>
      </c>
      <c r="H2454" s="157">
        <f t="shared" si="266"/>
        <v>10552.617618718785</v>
      </c>
      <c r="I2454" s="157">
        <f t="shared" si="267"/>
        <v>0</v>
      </c>
      <c r="J2454" s="157">
        <f t="shared" si="268"/>
        <v>10552.617618718785</v>
      </c>
      <c r="K2454" s="157">
        <f t="shared" si="269"/>
        <v>2389.9993896483948</v>
      </c>
      <c r="L2454" s="157">
        <f t="shared" si="270"/>
        <v>8162.61822907039</v>
      </c>
      <c r="M2454" s="167">
        <f t="shared" si="271"/>
        <v>0</v>
      </c>
      <c r="N2454" s="167">
        <f t="shared" si="272"/>
        <v>0</v>
      </c>
    </row>
    <row r="2455" spans="1:14" ht="15" customHeight="1" x14ac:dyDescent="0.2">
      <c r="A2455" s="152"/>
      <c r="B2455" s="152"/>
      <c r="C2455" s="152"/>
      <c r="D2455" s="152"/>
      <c r="E2455" s="153">
        <f>'2.40-a,b,c,d,e'!E2455</f>
        <v>40339.166666666664</v>
      </c>
      <c r="F2455" s="157">
        <f>'2.40-a,b,c,d,e'!F2455</f>
        <v>75.480003356933594</v>
      </c>
      <c r="G2455" s="157">
        <f>'2.40-a,b,c,d,e'!G2455</f>
        <v>1100.0061035156959</v>
      </c>
      <c r="H2455" s="157">
        <f t="shared" si="266"/>
        <v>9262.6243325860851</v>
      </c>
      <c r="I2455" s="157">
        <f t="shared" si="267"/>
        <v>0</v>
      </c>
      <c r="J2455" s="157">
        <f t="shared" si="268"/>
        <v>9262.6243325860851</v>
      </c>
      <c r="K2455" s="157">
        <f t="shared" si="269"/>
        <v>1100.006103515695</v>
      </c>
      <c r="L2455" s="157">
        <f t="shared" si="270"/>
        <v>8162.61822907039</v>
      </c>
      <c r="M2455" s="167">
        <f t="shared" si="271"/>
        <v>0</v>
      </c>
      <c r="N2455" s="167">
        <f t="shared" si="272"/>
        <v>0</v>
      </c>
    </row>
    <row r="2456" spans="1:14" ht="15" customHeight="1" x14ac:dyDescent="0.2">
      <c r="A2456" s="152"/>
      <c r="B2456" s="152"/>
      <c r="C2456" s="152"/>
      <c r="D2456" s="152"/>
      <c r="E2456" s="153">
        <f>'2.40-a,b,c,d,e'!E2456</f>
        <v>40340.166666666664</v>
      </c>
      <c r="F2456" s="157">
        <f>'2.40-a,b,c,d,e'!F2456</f>
        <v>73.779998779296804</v>
      </c>
      <c r="G2456" s="157">
        <f>'2.40-a,b,c,d,e'!G2456</f>
        <v>-1700.0045776367897</v>
      </c>
      <c r="H2456" s="157">
        <f t="shared" si="266"/>
        <v>6462.6136514336004</v>
      </c>
      <c r="I2456" s="157">
        <f t="shared" si="267"/>
        <v>0</v>
      </c>
      <c r="J2456" s="157">
        <f t="shared" si="268"/>
        <v>6462.6136514336004</v>
      </c>
      <c r="K2456" s="157">
        <f t="shared" si="269"/>
        <v>0</v>
      </c>
      <c r="L2456" s="157">
        <f t="shared" si="270"/>
        <v>6462.6136514336004</v>
      </c>
      <c r="M2456" s="167">
        <f t="shared" si="271"/>
        <v>0</v>
      </c>
      <c r="N2456" s="167">
        <f t="shared" si="272"/>
        <v>0</v>
      </c>
    </row>
    <row r="2457" spans="1:14" ht="15" customHeight="1" x14ac:dyDescent="0.2">
      <c r="A2457" s="152"/>
      <c r="B2457" s="152"/>
      <c r="C2457" s="152"/>
      <c r="D2457" s="152"/>
      <c r="E2457" s="153">
        <f>'2.40-a,b,c,d,e'!E2457</f>
        <v>40343.166666666664</v>
      </c>
      <c r="F2457" s="157">
        <f>'2.40-a,b,c,d,e'!F2457</f>
        <v>75.120002746582003</v>
      </c>
      <c r="G2457" s="157">
        <f>'2.40-a,b,c,d,e'!G2457</f>
        <v>1340.003967285199</v>
      </c>
      <c r="H2457" s="157">
        <f t="shared" si="266"/>
        <v>7802.6176187187993</v>
      </c>
      <c r="I2457" s="157">
        <f t="shared" si="267"/>
        <v>0</v>
      </c>
      <c r="J2457" s="157">
        <f t="shared" si="268"/>
        <v>7802.6176187187993</v>
      </c>
      <c r="K2457" s="157">
        <f t="shared" si="269"/>
        <v>0</v>
      </c>
      <c r="L2457" s="157">
        <f t="shared" si="270"/>
        <v>7802.6176187187993</v>
      </c>
      <c r="M2457" s="167">
        <f t="shared" si="271"/>
        <v>0</v>
      </c>
      <c r="N2457" s="167">
        <f t="shared" si="272"/>
        <v>0</v>
      </c>
    </row>
    <row r="2458" spans="1:14" ht="15" customHeight="1" x14ac:dyDescent="0.2">
      <c r="A2458" s="152"/>
      <c r="B2458" s="152"/>
      <c r="C2458" s="152"/>
      <c r="D2458" s="152"/>
      <c r="E2458" s="153">
        <f>'2.40-a,b,c,d,e'!E2458</f>
        <v>40344.166666666664</v>
      </c>
      <c r="F2458" s="157">
        <f>'2.40-a,b,c,d,e'!F2458</f>
        <v>76.940002441406193</v>
      </c>
      <c r="G2458" s="157">
        <f>'2.40-a,b,c,d,e'!G2458</f>
        <v>1819.9996948241903</v>
      </c>
      <c r="H2458" s="157">
        <f t="shared" si="266"/>
        <v>9622.617313542989</v>
      </c>
      <c r="I2458" s="157">
        <f t="shared" si="267"/>
        <v>0</v>
      </c>
      <c r="J2458" s="157">
        <f t="shared" si="268"/>
        <v>9622.617313542989</v>
      </c>
      <c r="K2458" s="157">
        <f t="shared" si="269"/>
        <v>1459.999084472599</v>
      </c>
      <c r="L2458" s="157">
        <f t="shared" si="270"/>
        <v>8162.61822907039</v>
      </c>
      <c r="M2458" s="167">
        <f t="shared" si="271"/>
        <v>0</v>
      </c>
      <c r="N2458" s="167">
        <f t="shared" si="272"/>
        <v>0</v>
      </c>
    </row>
    <row r="2459" spans="1:14" ht="15" customHeight="1" x14ac:dyDescent="0.2">
      <c r="A2459" s="152"/>
      <c r="B2459" s="152"/>
      <c r="C2459" s="152"/>
      <c r="D2459" s="152"/>
      <c r="E2459" s="153">
        <f>'2.40-a,b,c,d,e'!E2459</f>
        <v>40345.166666666664</v>
      </c>
      <c r="F2459" s="157">
        <f>'2.40-a,b,c,d,e'!F2459</f>
        <v>77.669998168945298</v>
      </c>
      <c r="G2459" s="157">
        <f>'2.40-a,b,c,d,e'!G2459</f>
        <v>729.99572753910513</v>
      </c>
      <c r="H2459" s="157">
        <f t="shared" si="266"/>
        <v>8892.6139566094953</v>
      </c>
      <c r="I2459" s="157">
        <f t="shared" si="267"/>
        <v>0</v>
      </c>
      <c r="J2459" s="157">
        <f t="shared" si="268"/>
        <v>8892.6139566094953</v>
      </c>
      <c r="K2459" s="157">
        <f t="shared" si="269"/>
        <v>729.99572753910525</v>
      </c>
      <c r="L2459" s="157">
        <f t="shared" si="270"/>
        <v>8162.61822907039</v>
      </c>
      <c r="M2459" s="167">
        <f t="shared" si="271"/>
        <v>0</v>
      </c>
      <c r="N2459" s="167">
        <f t="shared" si="272"/>
        <v>0</v>
      </c>
    </row>
    <row r="2460" spans="1:14" ht="15" customHeight="1" x14ac:dyDescent="0.2">
      <c r="A2460" s="152"/>
      <c r="B2460" s="152"/>
      <c r="C2460" s="152"/>
      <c r="D2460" s="152"/>
      <c r="E2460" s="153">
        <f>'2.40-a,b,c,d,e'!E2460</f>
        <v>40346.166666666664</v>
      </c>
      <c r="F2460" s="157">
        <f>'2.40-a,b,c,d,e'!F2460</f>
        <v>76.790000915527301</v>
      </c>
      <c r="G2460" s="157">
        <f>'2.40-a,b,c,d,e'!G2460</f>
        <v>-879.99725341799717</v>
      </c>
      <c r="H2460" s="157">
        <f t="shared" si="266"/>
        <v>7282.6209756523931</v>
      </c>
      <c r="I2460" s="157">
        <f t="shared" si="267"/>
        <v>0</v>
      </c>
      <c r="J2460" s="157">
        <f t="shared" si="268"/>
        <v>7282.6209756523931</v>
      </c>
      <c r="K2460" s="157">
        <f t="shared" si="269"/>
        <v>0</v>
      </c>
      <c r="L2460" s="157">
        <f t="shared" si="270"/>
        <v>7282.6209756523931</v>
      </c>
      <c r="M2460" s="167">
        <f t="shared" si="271"/>
        <v>0</v>
      </c>
      <c r="N2460" s="167">
        <f t="shared" si="272"/>
        <v>0</v>
      </c>
    </row>
    <row r="2461" spans="1:14" ht="15" customHeight="1" x14ac:dyDescent="0.2">
      <c r="A2461" s="152"/>
      <c r="B2461" s="152"/>
      <c r="C2461" s="152"/>
      <c r="D2461" s="152"/>
      <c r="E2461" s="153">
        <f>'2.40-a,b,c,d,e'!E2461</f>
        <v>40347.166666666664</v>
      </c>
      <c r="F2461" s="157">
        <f>'2.40-a,b,c,d,e'!F2461</f>
        <v>77.180000305175696</v>
      </c>
      <c r="G2461" s="157">
        <f>'2.40-a,b,c,d,e'!G2461</f>
        <v>389.99938964839487</v>
      </c>
      <c r="H2461" s="157">
        <f t="shared" si="266"/>
        <v>7672.6203653007879</v>
      </c>
      <c r="I2461" s="157">
        <f t="shared" si="267"/>
        <v>0</v>
      </c>
      <c r="J2461" s="157">
        <f t="shared" si="268"/>
        <v>7672.6203653007879</v>
      </c>
      <c r="K2461" s="157">
        <f t="shared" si="269"/>
        <v>0</v>
      </c>
      <c r="L2461" s="157">
        <f t="shared" si="270"/>
        <v>7672.6203653007879</v>
      </c>
      <c r="M2461" s="167">
        <f t="shared" si="271"/>
        <v>0</v>
      </c>
      <c r="N2461" s="167">
        <f t="shared" si="272"/>
        <v>0</v>
      </c>
    </row>
    <row r="2462" spans="1:14" ht="15" customHeight="1" x14ac:dyDescent="0.2">
      <c r="A2462" s="152"/>
      <c r="B2462" s="152"/>
      <c r="C2462" s="152"/>
      <c r="D2462" s="152"/>
      <c r="E2462" s="153">
        <f>'2.40-a,b,c,d,e'!E2462</f>
        <v>40350.166666666664</v>
      </c>
      <c r="F2462" s="157">
        <f>'2.40-a,b,c,d,e'!F2462</f>
        <v>77.819999694824205</v>
      </c>
      <c r="G2462" s="157">
        <f>'2.40-a,b,c,d,e'!G2462</f>
        <v>639.99938964850855</v>
      </c>
      <c r="H2462" s="157">
        <f t="shared" si="266"/>
        <v>8312.6197549492972</v>
      </c>
      <c r="I2462" s="157">
        <f t="shared" si="267"/>
        <v>0</v>
      </c>
      <c r="J2462" s="157">
        <f t="shared" si="268"/>
        <v>8312.6197549492972</v>
      </c>
      <c r="K2462" s="157">
        <f t="shared" si="269"/>
        <v>150.00152587890716</v>
      </c>
      <c r="L2462" s="157">
        <f t="shared" si="270"/>
        <v>8162.61822907039</v>
      </c>
      <c r="M2462" s="167">
        <f t="shared" si="271"/>
        <v>0</v>
      </c>
      <c r="N2462" s="167">
        <f t="shared" si="272"/>
        <v>0</v>
      </c>
    </row>
    <row r="2463" spans="1:14" ht="15" customHeight="1" x14ac:dyDescent="0.2">
      <c r="A2463" s="152"/>
      <c r="B2463" s="152"/>
      <c r="C2463" s="152"/>
      <c r="D2463" s="152"/>
      <c r="E2463" s="153">
        <f>'2.40-a,b,c,d,e'!E2463</f>
        <v>40351.166666666664</v>
      </c>
      <c r="F2463" s="157">
        <f>'2.40-a,b,c,d,e'!F2463</f>
        <v>77.209999084472599</v>
      </c>
      <c r="G2463" s="157">
        <f>'2.40-a,b,c,d,e'!G2463</f>
        <v>-610.00061035160513</v>
      </c>
      <c r="H2463" s="157">
        <f t="shared" si="266"/>
        <v>7552.6176187187848</v>
      </c>
      <c r="I2463" s="157">
        <f t="shared" si="267"/>
        <v>0</v>
      </c>
      <c r="J2463" s="157">
        <f t="shared" si="268"/>
        <v>7552.6176187187848</v>
      </c>
      <c r="K2463" s="157">
        <f t="shared" si="269"/>
        <v>0</v>
      </c>
      <c r="L2463" s="157">
        <f t="shared" si="270"/>
        <v>7552.6176187187848</v>
      </c>
      <c r="M2463" s="167">
        <f t="shared" si="271"/>
        <v>0</v>
      </c>
      <c r="N2463" s="167">
        <f t="shared" si="272"/>
        <v>0</v>
      </c>
    </row>
    <row r="2464" spans="1:14" ht="15" customHeight="1" x14ac:dyDescent="0.2">
      <c r="A2464" s="152"/>
      <c r="B2464" s="152"/>
      <c r="C2464" s="152"/>
      <c r="D2464" s="152"/>
      <c r="E2464" s="153">
        <f>'2.40-a,b,c,d,e'!E2464</f>
        <v>40352.166666666664</v>
      </c>
      <c r="F2464" s="157">
        <f>'2.40-a,b,c,d,e'!F2464</f>
        <v>76.349998474121094</v>
      </c>
      <c r="G2464" s="157">
        <f>'2.40-a,b,c,d,e'!G2464</f>
        <v>-860.00061035150566</v>
      </c>
      <c r="H2464" s="157">
        <f t="shared" si="266"/>
        <v>6692.6170083672787</v>
      </c>
      <c r="I2464" s="157">
        <f t="shared" si="267"/>
        <v>0</v>
      </c>
      <c r="J2464" s="157">
        <f t="shared" si="268"/>
        <v>6692.6170083672787</v>
      </c>
      <c r="K2464" s="157">
        <f t="shared" si="269"/>
        <v>0</v>
      </c>
      <c r="L2464" s="157">
        <f t="shared" si="270"/>
        <v>6692.6170083672787</v>
      </c>
      <c r="M2464" s="167">
        <f t="shared" si="271"/>
        <v>0</v>
      </c>
      <c r="N2464" s="167">
        <f t="shared" si="272"/>
        <v>0</v>
      </c>
    </row>
    <row r="2465" spans="1:14" ht="15" customHeight="1" x14ac:dyDescent="0.2">
      <c r="A2465" s="152"/>
      <c r="B2465" s="152"/>
      <c r="C2465" s="152"/>
      <c r="D2465" s="152"/>
      <c r="E2465" s="153">
        <f>'2.40-a,b,c,d,e'!E2465</f>
        <v>40353.166666666664</v>
      </c>
      <c r="F2465" s="157">
        <f>'2.40-a,b,c,d,e'!F2465</f>
        <v>76.510002136230398</v>
      </c>
      <c r="G2465" s="157">
        <f>'2.40-a,b,c,d,e'!G2465</f>
        <v>160.00366210930395</v>
      </c>
      <c r="H2465" s="157">
        <f t="shared" si="266"/>
        <v>6852.6206704765827</v>
      </c>
      <c r="I2465" s="157">
        <f t="shared" si="267"/>
        <v>0</v>
      </c>
      <c r="J2465" s="157">
        <f t="shared" si="268"/>
        <v>6852.6206704765827</v>
      </c>
      <c r="K2465" s="157">
        <f t="shared" si="269"/>
        <v>0</v>
      </c>
      <c r="L2465" s="157">
        <f t="shared" si="270"/>
        <v>6852.6206704765827</v>
      </c>
      <c r="M2465" s="167">
        <f t="shared" si="271"/>
        <v>0</v>
      </c>
      <c r="N2465" s="167">
        <f t="shared" si="272"/>
        <v>0</v>
      </c>
    </row>
    <row r="2466" spans="1:14" ht="15" customHeight="1" x14ac:dyDescent="0.2">
      <c r="A2466" s="152"/>
      <c r="B2466" s="152"/>
      <c r="C2466" s="152"/>
      <c r="D2466" s="152"/>
      <c r="E2466" s="153">
        <f>'2.40-a,b,c,d,e'!E2466</f>
        <v>40354.166666666664</v>
      </c>
      <c r="F2466" s="157">
        <f>'2.40-a,b,c,d,e'!F2466</f>
        <v>78.860000610351506</v>
      </c>
      <c r="G2466" s="157">
        <f>'2.40-a,b,c,d,e'!G2466</f>
        <v>2349.9984741211078</v>
      </c>
      <c r="H2466" s="157">
        <f t="shared" si="266"/>
        <v>9202.619144597691</v>
      </c>
      <c r="I2466" s="157">
        <f t="shared" si="267"/>
        <v>0</v>
      </c>
      <c r="J2466" s="157">
        <f t="shared" si="268"/>
        <v>9202.619144597691</v>
      </c>
      <c r="K2466" s="157">
        <f t="shared" si="269"/>
        <v>1040.000915527301</v>
      </c>
      <c r="L2466" s="157">
        <f t="shared" si="270"/>
        <v>8162.61822907039</v>
      </c>
      <c r="M2466" s="167">
        <f t="shared" si="271"/>
        <v>0</v>
      </c>
      <c r="N2466" s="167">
        <f t="shared" si="272"/>
        <v>0</v>
      </c>
    </row>
    <row r="2467" spans="1:14" ht="15" customHeight="1" x14ac:dyDescent="0.2">
      <c r="A2467" s="152"/>
      <c r="B2467" s="152"/>
      <c r="C2467" s="152"/>
      <c r="D2467" s="152"/>
      <c r="E2467" s="153">
        <f>'2.40-a,b,c,d,e'!E2467</f>
        <v>40357.166666666664</v>
      </c>
      <c r="F2467" s="157">
        <f>'2.40-a,b,c,d,e'!F2467</f>
        <v>78.25</v>
      </c>
      <c r="G2467" s="157">
        <f>'2.40-a,b,c,d,e'!G2467</f>
        <v>-610.00061035150566</v>
      </c>
      <c r="H2467" s="157">
        <f t="shared" si="266"/>
        <v>7552.6176187188848</v>
      </c>
      <c r="I2467" s="157">
        <f t="shared" si="267"/>
        <v>0</v>
      </c>
      <c r="J2467" s="157">
        <f t="shared" si="268"/>
        <v>7552.6176187188848</v>
      </c>
      <c r="K2467" s="157">
        <f t="shared" si="269"/>
        <v>0</v>
      </c>
      <c r="L2467" s="157">
        <f t="shared" si="270"/>
        <v>7552.6176187188848</v>
      </c>
      <c r="M2467" s="167">
        <f t="shared" si="271"/>
        <v>0</v>
      </c>
      <c r="N2467" s="167">
        <f t="shared" si="272"/>
        <v>0</v>
      </c>
    </row>
    <row r="2468" spans="1:14" ht="15" customHeight="1" x14ac:dyDescent="0.2">
      <c r="A2468" s="152"/>
      <c r="B2468" s="152"/>
      <c r="C2468" s="152"/>
      <c r="D2468" s="152"/>
      <c r="E2468" s="153">
        <f>'2.40-a,b,c,d,e'!E2468</f>
        <v>40358.166666666664</v>
      </c>
      <c r="F2468" s="157">
        <f>'2.40-a,b,c,d,e'!F2468</f>
        <v>75.940002441406193</v>
      </c>
      <c r="G2468" s="157">
        <f>'2.40-a,b,c,d,e'!G2468</f>
        <v>-2309.9975585938068</v>
      </c>
      <c r="H2468" s="157">
        <f t="shared" si="266"/>
        <v>5242.6200601250785</v>
      </c>
      <c r="I2468" s="157">
        <f t="shared" si="267"/>
        <v>2919.9981689453116</v>
      </c>
      <c r="J2468" s="157">
        <f t="shared" si="268"/>
        <v>8162.61822907039</v>
      </c>
      <c r="K2468" s="157">
        <f t="shared" si="269"/>
        <v>0</v>
      </c>
      <c r="L2468" s="157">
        <f t="shared" si="270"/>
        <v>8162.61822907039</v>
      </c>
      <c r="M2468" s="167">
        <f t="shared" si="271"/>
        <v>1</v>
      </c>
      <c r="N2468" s="167">
        <f t="shared" si="272"/>
        <v>0</v>
      </c>
    </row>
    <row r="2469" spans="1:14" ht="15" customHeight="1" x14ac:dyDescent="0.2">
      <c r="A2469" s="152"/>
      <c r="B2469" s="152"/>
      <c r="C2469" s="152"/>
      <c r="D2469" s="152"/>
      <c r="E2469" s="153">
        <f>'2.40-a,b,c,d,e'!E2469</f>
        <v>40359.166666666664</v>
      </c>
      <c r="F2469" s="157">
        <f>'2.40-a,b,c,d,e'!F2469</f>
        <v>75.629997253417898</v>
      </c>
      <c r="G2469" s="157">
        <f>'2.40-a,b,c,d,e'!G2469</f>
        <v>-310.00518798829546</v>
      </c>
      <c r="H2469" s="157">
        <f t="shared" si="266"/>
        <v>7852.6130410820942</v>
      </c>
      <c r="I2469" s="157">
        <f t="shared" si="267"/>
        <v>0</v>
      </c>
      <c r="J2469" s="157">
        <f t="shared" si="268"/>
        <v>7852.6130410820942</v>
      </c>
      <c r="K2469" s="157">
        <f t="shared" si="269"/>
        <v>0</v>
      </c>
      <c r="L2469" s="157">
        <f t="shared" si="270"/>
        <v>7852.6130410820942</v>
      </c>
      <c r="M2469" s="167">
        <f t="shared" si="271"/>
        <v>0</v>
      </c>
      <c r="N2469" s="167">
        <f t="shared" si="272"/>
        <v>0</v>
      </c>
    </row>
    <row r="2470" spans="1:14" ht="15" customHeight="1" x14ac:dyDescent="0.2">
      <c r="A2470" s="152"/>
      <c r="B2470" s="152"/>
      <c r="C2470" s="152"/>
      <c r="D2470" s="152"/>
      <c r="E2470" s="153">
        <f>'2.40-a,b,c,d,e'!E2470</f>
        <v>40360.166666666664</v>
      </c>
      <c r="F2470" s="157">
        <f>'2.40-a,b,c,d,e'!F2470</f>
        <v>72.949996948242102</v>
      </c>
      <c r="G2470" s="157">
        <f>'2.40-a,b,c,d,e'!G2470</f>
        <v>-2680.0003051757953</v>
      </c>
      <c r="H2470" s="157">
        <f t="shared" si="266"/>
        <v>5172.6127359062993</v>
      </c>
      <c r="I2470" s="157">
        <f t="shared" si="267"/>
        <v>2990.0054931640907</v>
      </c>
      <c r="J2470" s="157">
        <f t="shared" si="268"/>
        <v>8162.61822907039</v>
      </c>
      <c r="K2470" s="157">
        <f t="shared" si="269"/>
        <v>0</v>
      </c>
      <c r="L2470" s="157">
        <f t="shared" si="270"/>
        <v>8162.61822907039</v>
      </c>
      <c r="M2470" s="167">
        <f t="shared" si="271"/>
        <v>1</v>
      </c>
      <c r="N2470" s="167">
        <f t="shared" si="272"/>
        <v>0</v>
      </c>
    </row>
    <row r="2471" spans="1:14" ht="15" customHeight="1" x14ac:dyDescent="0.2">
      <c r="A2471" s="152"/>
      <c r="B2471" s="152"/>
      <c r="C2471" s="152"/>
      <c r="D2471" s="152"/>
      <c r="E2471" s="153">
        <f>'2.40-a,b,c,d,e'!E2471</f>
        <v>40361.166666666664</v>
      </c>
      <c r="F2471" s="157">
        <f>'2.40-a,b,c,d,e'!F2471</f>
        <v>72.139999389648395</v>
      </c>
      <c r="G2471" s="157">
        <f>'2.40-a,b,c,d,e'!G2471</f>
        <v>-809.99755859370737</v>
      </c>
      <c r="H2471" s="157">
        <f t="shared" si="266"/>
        <v>7352.6206704766828</v>
      </c>
      <c r="I2471" s="157">
        <f t="shared" si="267"/>
        <v>0</v>
      </c>
      <c r="J2471" s="157">
        <f t="shared" si="268"/>
        <v>7352.6206704766828</v>
      </c>
      <c r="K2471" s="157">
        <f t="shared" si="269"/>
        <v>0</v>
      </c>
      <c r="L2471" s="157">
        <f t="shared" si="270"/>
        <v>7352.6206704766828</v>
      </c>
      <c r="M2471" s="167">
        <f t="shared" si="271"/>
        <v>0</v>
      </c>
      <c r="N2471" s="167">
        <f t="shared" si="272"/>
        <v>0</v>
      </c>
    </row>
    <row r="2472" spans="1:14" ht="15" customHeight="1" x14ac:dyDescent="0.2">
      <c r="A2472" s="152"/>
      <c r="B2472" s="152"/>
      <c r="C2472" s="152"/>
      <c r="D2472" s="152"/>
      <c r="E2472" s="153">
        <f>'2.40-a,b,c,d,e'!E2472</f>
        <v>40365.166666666664</v>
      </c>
      <c r="F2472" s="157">
        <f>'2.40-a,b,c,d,e'!F2472</f>
        <v>71.980003356933594</v>
      </c>
      <c r="G2472" s="157">
        <f>'2.40-a,b,c,d,e'!G2472</f>
        <v>-159.99603271480112</v>
      </c>
      <c r="H2472" s="157">
        <f t="shared" si="266"/>
        <v>7192.6246377618818</v>
      </c>
      <c r="I2472" s="157">
        <f t="shared" si="267"/>
        <v>0</v>
      </c>
      <c r="J2472" s="157">
        <f t="shared" si="268"/>
        <v>7192.6246377618818</v>
      </c>
      <c r="K2472" s="157">
        <f t="shared" si="269"/>
        <v>0</v>
      </c>
      <c r="L2472" s="157">
        <f t="shared" si="270"/>
        <v>7192.6246377618818</v>
      </c>
      <c r="M2472" s="167">
        <f t="shared" si="271"/>
        <v>0</v>
      </c>
      <c r="N2472" s="167">
        <f t="shared" si="272"/>
        <v>0</v>
      </c>
    </row>
    <row r="2473" spans="1:14" ht="15" customHeight="1" x14ac:dyDescent="0.2">
      <c r="A2473" s="152"/>
      <c r="B2473" s="152"/>
      <c r="C2473" s="152"/>
      <c r="D2473" s="152"/>
      <c r="E2473" s="153">
        <f>'2.40-a,b,c,d,e'!E2473</f>
        <v>40366.166666666664</v>
      </c>
      <c r="F2473" s="157">
        <f>'2.40-a,b,c,d,e'!F2473</f>
        <v>74.069999694824205</v>
      </c>
      <c r="G2473" s="157">
        <f>'2.40-a,b,c,d,e'!G2473</f>
        <v>2089.9963378906109</v>
      </c>
      <c r="H2473" s="157">
        <f t="shared" si="266"/>
        <v>9282.6209756524931</v>
      </c>
      <c r="I2473" s="157">
        <f t="shared" si="267"/>
        <v>0</v>
      </c>
      <c r="J2473" s="157">
        <f t="shared" si="268"/>
        <v>9282.6209756524931</v>
      </c>
      <c r="K2473" s="157">
        <f t="shared" si="269"/>
        <v>1120.0027465821031</v>
      </c>
      <c r="L2473" s="157">
        <f t="shared" si="270"/>
        <v>8162.61822907039</v>
      </c>
      <c r="M2473" s="167">
        <f t="shared" si="271"/>
        <v>0</v>
      </c>
      <c r="N2473" s="167">
        <f t="shared" si="272"/>
        <v>0</v>
      </c>
    </row>
    <row r="2474" spans="1:14" ht="15" customHeight="1" x14ac:dyDescent="0.2">
      <c r="A2474" s="152"/>
      <c r="B2474" s="152"/>
      <c r="C2474" s="152"/>
      <c r="D2474" s="152"/>
      <c r="E2474" s="153">
        <f>'2.40-a,b,c,d,e'!E2474</f>
        <v>40367.166666666664</v>
      </c>
      <c r="F2474" s="157">
        <f>'2.40-a,b,c,d,e'!F2474</f>
        <v>75.440002441406193</v>
      </c>
      <c r="G2474" s="157">
        <f>'2.40-a,b,c,d,e'!G2474</f>
        <v>1370.0027465819885</v>
      </c>
      <c r="H2474" s="157">
        <f t="shared" si="266"/>
        <v>9532.6209756523785</v>
      </c>
      <c r="I2474" s="157">
        <f t="shared" si="267"/>
        <v>0</v>
      </c>
      <c r="J2474" s="157">
        <f t="shared" si="268"/>
        <v>9532.6209756523785</v>
      </c>
      <c r="K2474" s="157">
        <f t="shared" si="269"/>
        <v>1370.0027465819885</v>
      </c>
      <c r="L2474" s="157">
        <f t="shared" si="270"/>
        <v>8162.61822907039</v>
      </c>
      <c r="M2474" s="167">
        <f t="shared" si="271"/>
        <v>0</v>
      </c>
      <c r="N2474" s="167">
        <f t="shared" si="272"/>
        <v>0</v>
      </c>
    </row>
    <row r="2475" spans="1:14" ht="15" customHeight="1" x14ac:dyDescent="0.2">
      <c r="A2475" s="152"/>
      <c r="B2475" s="152"/>
      <c r="C2475" s="152"/>
      <c r="D2475" s="152"/>
      <c r="E2475" s="153">
        <f>'2.40-a,b,c,d,e'!E2475</f>
        <v>40368.166666666664</v>
      </c>
      <c r="F2475" s="157">
        <f>'2.40-a,b,c,d,e'!F2475</f>
        <v>76.089996337890597</v>
      </c>
      <c r="G2475" s="157">
        <f>'2.40-a,b,c,d,e'!G2475</f>
        <v>649.99389648440342</v>
      </c>
      <c r="H2475" s="157">
        <f t="shared" si="266"/>
        <v>8812.6121255547932</v>
      </c>
      <c r="I2475" s="157">
        <f t="shared" si="267"/>
        <v>0</v>
      </c>
      <c r="J2475" s="157">
        <f t="shared" si="268"/>
        <v>8812.6121255547932</v>
      </c>
      <c r="K2475" s="157">
        <f t="shared" si="269"/>
        <v>649.99389648440319</v>
      </c>
      <c r="L2475" s="157">
        <f t="shared" si="270"/>
        <v>8162.61822907039</v>
      </c>
      <c r="M2475" s="167">
        <f t="shared" si="271"/>
        <v>0</v>
      </c>
      <c r="N2475" s="167">
        <f t="shared" si="272"/>
        <v>0</v>
      </c>
    </row>
    <row r="2476" spans="1:14" ht="15" customHeight="1" x14ac:dyDescent="0.2">
      <c r="A2476" s="152"/>
      <c r="B2476" s="152"/>
      <c r="C2476" s="152"/>
      <c r="D2476" s="152"/>
      <c r="E2476" s="153">
        <f>'2.40-a,b,c,d,e'!E2476</f>
        <v>40371.166666666664</v>
      </c>
      <c r="F2476" s="157">
        <f>'2.40-a,b,c,d,e'!F2476</f>
        <v>74.949996948242102</v>
      </c>
      <c r="G2476" s="157">
        <f>'2.40-a,b,c,d,e'!G2476</f>
        <v>-1139.9993896484943</v>
      </c>
      <c r="H2476" s="157">
        <f t="shared" si="266"/>
        <v>7022.6188394218952</v>
      </c>
      <c r="I2476" s="157">
        <f t="shared" si="267"/>
        <v>0</v>
      </c>
      <c r="J2476" s="157">
        <f t="shared" si="268"/>
        <v>7022.6188394218952</v>
      </c>
      <c r="K2476" s="157">
        <f t="shared" si="269"/>
        <v>0</v>
      </c>
      <c r="L2476" s="157">
        <f t="shared" si="270"/>
        <v>7022.6188394218952</v>
      </c>
      <c r="M2476" s="167">
        <f t="shared" si="271"/>
        <v>0</v>
      </c>
      <c r="N2476" s="167">
        <f t="shared" si="272"/>
        <v>0</v>
      </c>
    </row>
    <row r="2477" spans="1:14" ht="15" customHeight="1" x14ac:dyDescent="0.2">
      <c r="A2477" s="152"/>
      <c r="B2477" s="152"/>
      <c r="C2477" s="152"/>
      <c r="D2477" s="152"/>
      <c r="E2477" s="153">
        <f>'2.40-a,b,c,d,e'!E2477</f>
        <v>40372.166666666664</v>
      </c>
      <c r="F2477" s="157">
        <f>'2.40-a,b,c,d,e'!F2477</f>
        <v>77.150001525878906</v>
      </c>
      <c r="G2477" s="157">
        <f>'2.40-a,b,c,d,e'!G2477</f>
        <v>2200.0045776368042</v>
      </c>
      <c r="H2477" s="157">
        <f t="shared" si="266"/>
        <v>9222.6234170586995</v>
      </c>
      <c r="I2477" s="157">
        <f t="shared" si="267"/>
        <v>0</v>
      </c>
      <c r="J2477" s="157">
        <f t="shared" si="268"/>
        <v>9222.6234170586995</v>
      </c>
      <c r="K2477" s="157">
        <f t="shared" si="269"/>
        <v>1060.0051879883094</v>
      </c>
      <c r="L2477" s="157">
        <f t="shared" si="270"/>
        <v>8162.61822907039</v>
      </c>
      <c r="M2477" s="167">
        <f t="shared" si="271"/>
        <v>0</v>
      </c>
      <c r="N2477" s="167">
        <f t="shared" si="272"/>
        <v>0</v>
      </c>
    </row>
    <row r="2478" spans="1:14" ht="15" customHeight="1" x14ac:dyDescent="0.2">
      <c r="A2478" s="152"/>
      <c r="B2478" s="152"/>
      <c r="C2478" s="152"/>
      <c r="D2478" s="152"/>
      <c r="E2478" s="153">
        <f>'2.40-a,b,c,d,e'!E2478</f>
        <v>40373.166666666664</v>
      </c>
      <c r="F2478" s="157">
        <f>'2.40-a,b,c,d,e'!F2478</f>
        <v>77.040000915527301</v>
      </c>
      <c r="G2478" s="157">
        <f>'2.40-a,b,c,d,e'!G2478</f>
        <v>-110.00061035160513</v>
      </c>
      <c r="H2478" s="157">
        <f t="shared" si="266"/>
        <v>8052.6176187187848</v>
      </c>
      <c r="I2478" s="157">
        <f t="shared" si="267"/>
        <v>0</v>
      </c>
      <c r="J2478" s="157">
        <f t="shared" si="268"/>
        <v>8052.6176187187848</v>
      </c>
      <c r="K2478" s="157">
        <f t="shared" si="269"/>
        <v>0</v>
      </c>
      <c r="L2478" s="157">
        <f t="shared" si="270"/>
        <v>8052.6176187187848</v>
      </c>
      <c r="M2478" s="167">
        <f t="shared" si="271"/>
        <v>0</v>
      </c>
      <c r="N2478" s="167">
        <f t="shared" si="272"/>
        <v>0</v>
      </c>
    </row>
    <row r="2479" spans="1:14" ht="15" customHeight="1" x14ac:dyDescent="0.2">
      <c r="A2479" s="152"/>
      <c r="B2479" s="152"/>
      <c r="C2479" s="152"/>
      <c r="D2479" s="152"/>
      <c r="E2479" s="153">
        <f>'2.40-a,b,c,d,e'!E2479</f>
        <v>40374.166666666664</v>
      </c>
      <c r="F2479" s="157">
        <f>'2.40-a,b,c,d,e'!F2479</f>
        <v>76.620002746582003</v>
      </c>
      <c r="G2479" s="157">
        <f>'2.40-a,b,c,d,e'!G2479</f>
        <v>-419.99816894529829</v>
      </c>
      <c r="H2479" s="157">
        <f t="shared" si="266"/>
        <v>7632.6194497734868</v>
      </c>
      <c r="I2479" s="157">
        <f t="shared" si="267"/>
        <v>0</v>
      </c>
      <c r="J2479" s="157">
        <f t="shared" si="268"/>
        <v>7632.6194497734868</v>
      </c>
      <c r="K2479" s="157">
        <f t="shared" si="269"/>
        <v>0</v>
      </c>
      <c r="L2479" s="157">
        <f t="shared" si="270"/>
        <v>7632.6194497734868</v>
      </c>
      <c r="M2479" s="167">
        <f t="shared" si="271"/>
        <v>0</v>
      </c>
      <c r="N2479" s="167">
        <f t="shared" si="272"/>
        <v>0</v>
      </c>
    </row>
    <row r="2480" spans="1:14" ht="15" customHeight="1" x14ac:dyDescent="0.2">
      <c r="A2480" s="152"/>
      <c r="B2480" s="152"/>
      <c r="C2480" s="152"/>
      <c r="D2480" s="152"/>
      <c r="E2480" s="153">
        <f>'2.40-a,b,c,d,e'!E2480</f>
        <v>40375.166666666664</v>
      </c>
      <c r="F2480" s="157">
        <f>'2.40-a,b,c,d,e'!F2480</f>
        <v>76.010002136230398</v>
      </c>
      <c r="G2480" s="157">
        <f>'2.40-a,b,c,d,e'!G2480</f>
        <v>-610.00061035160513</v>
      </c>
      <c r="H2480" s="157">
        <f t="shared" si="266"/>
        <v>7022.6188394218816</v>
      </c>
      <c r="I2480" s="157">
        <f t="shared" si="267"/>
        <v>0</v>
      </c>
      <c r="J2480" s="157">
        <f t="shared" si="268"/>
        <v>7022.6188394218816</v>
      </c>
      <c r="K2480" s="157">
        <f t="shared" si="269"/>
        <v>0</v>
      </c>
      <c r="L2480" s="157">
        <f t="shared" si="270"/>
        <v>7022.6188394218816</v>
      </c>
      <c r="M2480" s="167">
        <f t="shared" si="271"/>
        <v>0</v>
      </c>
      <c r="N2480" s="167">
        <f t="shared" si="272"/>
        <v>0</v>
      </c>
    </row>
    <row r="2481" spans="1:14" ht="15" customHeight="1" x14ac:dyDescent="0.2">
      <c r="A2481" s="152"/>
      <c r="B2481" s="152"/>
      <c r="C2481" s="152"/>
      <c r="D2481" s="152"/>
      <c r="E2481" s="153">
        <f>'2.40-a,b,c,d,e'!E2481</f>
        <v>40378.166666666664</v>
      </c>
      <c r="F2481" s="157">
        <f>'2.40-a,b,c,d,e'!F2481</f>
        <v>76.540000915527301</v>
      </c>
      <c r="G2481" s="157">
        <f>'2.40-a,b,c,d,e'!G2481</f>
        <v>529.99877929690342</v>
      </c>
      <c r="H2481" s="157">
        <f t="shared" si="266"/>
        <v>7552.6176187187848</v>
      </c>
      <c r="I2481" s="157">
        <f t="shared" si="267"/>
        <v>0</v>
      </c>
      <c r="J2481" s="157">
        <f t="shared" si="268"/>
        <v>7552.6176187187848</v>
      </c>
      <c r="K2481" s="157">
        <f t="shared" si="269"/>
        <v>0</v>
      </c>
      <c r="L2481" s="157">
        <f t="shared" si="270"/>
        <v>7552.6176187187848</v>
      </c>
      <c r="M2481" s="167">
        <f t="shared" si="271"/>
        <v>0</v>
      </c>
      <c r="N2481" s="167">
        <f t="shared" si="272"/>
        <v>0</v>
      </c>
    </row>
    <row r="2482" spans="1:14" ht="15" customHeight="1" x14ac:dyDescent="0.2">
      <c r="A2482" s="152"/>
      <c r="B2482" s="152"/>
      <c r="C2482" s="152"/>
      <c r="D2482" s="152"/>
      <c r="E2482" s="153">
        <f>'2.40-a,b,c,d,e'!E2482</f>
        <v>40379.166666666664</v>
      </c>
      <c r="F2482" s="157">
        <f>'2.40-a,b,c,d,e'!F2482</f>
        <v>77.440002441406193</v>
      </c>
      <c r="G2482" s="157">
        <f>'2.40-a,b,c,d,e'!G2482</f>
        <v>900.00152587889204</v>
      </c>
      <c r="H2482" s="157">
        <f t="shared" si="266"/>
        <v>8452.6191445976765</v>
      </c>
      <c r="I2482" s="157">
        <f t="shared" si="267"/>
        <v>0</v>
      </c>
      <c r="J2482" s="157">
        <f t="shared" si="268"/>
        <v>8452.6191445976765</v>
      </c>
      <c r="K2482" s="157">
        <f t="shared" si="269"/>
        <v>290.00091552728645</v>
      </c>
      <c r="L2482" s="157">
        <f t="shared" si="270"/>
        <v>8162.61822907039</v>
      </c>
      <c r="M2482" s="167">
        <f t="shared" si="271"/>
        <v>0</v>
      </c>
      <c r="N2482" s="167">
        <f t="shared" si="272"/>
        <v>0</v>
      </c>
    </row>
    <row r="2483" spans="1:14" ht="15" customHeight="1" x14ac:dyDescent="0.2">
      <c r="A2483" s="152"/>
      <c r="B2483" s="152"/>
      <c r="C2483" s="152"/>
      <c r="D2483" s="152"/>
      <c r="E2483" s="153">
        <f>'2.40-a,b,c,d,e'!E2483</f>
        <v>40380.166666666664</v>
      </c>
      <c r="F2483" s="157">
        <f>'2.40-a,b,c,d,e'!F2483</f>
        <v>76.559997558593693</v>
      </c>
      <c r="G2483" s="157">
        <f>'2.40-a,b,c,d,e'!G2483</f>
        <v>-880.0048828125</v>
      </c>
      <c r="H2483" s="157">
        <f t="shared" si="266"/>
        <v>7282.61334625789</v>
      </c>
      <c r="I2483" s="157">
        <f t="shared" si="267"/>
        <v>0</v>
      </c>
      <c r="J2483" s="157">
        <f t="shared" si="268"/>
        <v>7282.61334625789</v>
      </c>
      <c r="K2483" s="157">
        <f t="shared" si="269"/>
        <v>0</v>
      </c>
      <c r="L2483" s="157">
        <f t="shared" si="270"/>
        <v>7282.61334625789</v>
      </c>
      <c r="M2483" s="167">
        <f t="shared" si="271"/>
        <v>0</v>
      </c>
      <c r="N2483" s="167">
        <f t="shared" si="272"/>
        <v>0</v>
      </c>
    </row>
    <row r="2484" spans="1:14" ht="15" customHeight="1" x14ac:dyDescent="0.2">
      <c r="A2484" s="152"/>
      <c r="B2484" s="152"/>
      <c r="C2484" s="152"/>
      <c r="D2484" s="152"/>
      <c r="E2484" s="153">
        <f>'2.40-a,b,c,d,e'!E2484</f>
        <v>40381.166666666664</v>
      </c>
      <c r="F2484" s="157">
        <f>'2.40-a,b,c,d,e'!F2484</f>
        <v>79.300003051757798</v>
      </c>
      <c r="G2484" s="157">
        <f>'2.40-a,b,c,d,e'!G2484</f>
        <v>2740.0054931641052</v>
      </c>
      <c r="H2484" s="157">
        <f t="shared" si="266"/>
        <v>10022.618839421995</v>
      </c>
      <c r="I2484" s="157">
        <f t="shared" si="267"/>
        <v>0</v>
      </c>
      <c r="J2484" s="157">
        <f t="shared" si="268"/>
        <v>10022.618839421995</v>
      </c>
      <c r="K2484" s="157">
        <f t="shared" si="269"/>
        <v>1860.0006103516052</v>
      </c>
      <c r="L2484" s="157">
        <f t="shared" si="270"/>
        <v>8162.61822907039</v>
      </c>
      <c r="M2484" s="167">
        <f t="shared" si="271"/>
        <v>0</v>
      </c>
      <c r="N2484" s="167">
        <f t="shared" si="272"/>
        <v>0</v>
      </c>
    </row>
    <row r="2485" spans="1:14" ht="15" customHeight="1" x14ac:dyDescent="0.2">
      <c r="A2485" s="152"/>
      <c r="B2485" s="152"/>
      <c r="C2485" s="152"/>
      <c r="D2485" s="152"/>
      <c r="E2485" s="153">
        <f>'2.40-a,b,c,d,e'!E2485</f>
        <v>40382.166666666664</v>
      </c>
      <c r="F2485" s="157">
        <f>'2.40-a,b,c,d,e'!F2485</f>
        <v>78.980003356933594</v>
      </c>
      <c r="G2485" s="157">
        <f>'2.40-a,b,c,d,e'!G2485</f>
        <v>-319.99969482420454</v>
      </c>
      <c r="H2485" s="157">
        <f t="shared" si="266"/>
        <v>7842.6185342461858</v>
      </c>
      <c r="I2485" s="157">
        <f t="shared" si="267"/>
        <v>0</v>
      </c>
      <c r="J2485" s="157">
        <f t="shared" si="268"/>
        <v>7842.6185342461858</v>
      </c>
      <c r="K2485" s="157">
        <f t="shared" si="269"/>
        <v>0</v>
      </c>
      <c r="L2485" s="157">
        <f t="shared" si="270"/>
        <v>7842.6185342461858</v>
      </c>
      <c r="M2485" s="167">
        <f t="shared" si="271"/>
        <v>0</v>
      </c>
      <c r="N2485" s="167">
        <f t="shared" si="272"/>
        <v>0</v>
      </c>
    </row>
    <row r="2486" spans="1:14" ht="15" customHeight="1" x14ac:dyDescent="0.2">
      <c r="A2486" s="152"/>
      <c r="B2486" s="152"/>
      <c r="C2486" s="152"/>
      <c r="D2486" s="152"/>
      <c r="E2486" s="153">
        <f>'2.40-a,b,c,d,e'!E2486</f>
        <v>40385.166666666664</v>
      </c>
      <c r="F2486" s="157">
        <f>'2.40-a,b,c,d,e'!F2486</f>
        <v>78.980003356933594</v>
      </c>
      <c r="G2486" s="157">
        <f>'2.40-a,b,c,d,e'!G2486</f>
        <v>0</v>
      </c>
      <c r="H2486" s="157">
        <f t="shared" si="266"/>
        <v>7842.6185342461858</v>
      </c>
      <c r="I2486" s="157">
        <f t="shared" si="267"/>
        <v>0</v>
      </c>
      <c r="J2486" s="157">
        <f t="shared" si="268"/>
        <v>7842.6185342461858</v>
      </c>
      <c r="K2486" s="157">
        <f t="shared" si="269"/>
        <v>0</v>
      </c>
      <c r="L2486" s="157">
        <f t="shared" si="270"/>
        <v>7842.6185342461858</v>
      </c>
      <c r="M2486" s="167">
        <f t="shared" si="271"/>
        <v>0</v>
      </c>
      <c r="N2486" s="167">
        <f t="shared" si="272"/>
        <v>0</v>
      </c>
    </row>
    <row r="2487" spans="1:14" ht="15" customHeight="1" x14ac:dyDescent="0.2">
      <c r="A2487" s="152"/>
      <c r="B2487" s="152"/>
      <c r="C2487" s="152"/>
      <c r="D2487" s="152"/>
      <c r="E2487" s="153">
        <f>'2.40-a,b,c,d,e'!E2487</f>
        <v>40386.166666666664</v>
      </c>
      <c r="F2487" s="157">
        <f>'2.40-a,b,c,d,e'!F2487</f>
        <v>77.5</v>
      </c>
      <c r="G2487" s="157">
        <f>'2.40-a,b,c,d,e'!G2487</f>
        <v>-1480.0033569335938</v>
      </c>
      <c r="H2487" s="157">
        <f t="shared" si="266"/>
        <v>6362.6151773125921</v>
      </c>
      <c r="I2487" s="157">
        <f t="shared" si="267"/>
        <v>0</v>
      </c>
      <c r="J2487" s="157">
        <f t="shared" si="268"/>
        <v>6362.6151773125921</v>
      </c>
      <c r="K2487" s="157">
        <f t="shared" si="269"/>
        <v>0</v>
      </c>
      <c r="L2487" s="157">
        <f t="shared" si="270"/>
        <v>6362.6151773125921</v>
      </c>
      <c r="M2487" s="167">
        <f t="shared" si="271"/>
        <v>0</v>
      </c>
      <c r="N2487" s="167">
        <f t="shared" si="272"/>
        <v>0</v>
      </c>
    </row>
    <row r="2488" spans="1:14" ht="15" customHeight="1" x14ac:dyDescent="0.2">
      <c r="A2488" s="152"/>
      <c r="B2488" s="152"/>
      <c r="C2488" s="152"/>
      <c r="D2488" s="152"/>
      <c r="E2488" s="153">
        <f>'2.40-a,b,c,d,e'!E2488</f>
        <v>40387.166666666664</v>
      </c>
      <c r="F2488" s="157">
        <f>'2.40-a,b,c,d,e'!F2488</f>
        <v>76.989997863769503</v>
      </c>
      <c r="G2488" s="157">
        <f>'2.40-a,b,c,d,e'!G2488</f>
        <v>-510.00213623049717</v>
      </c>
      <c r="H2488" s="157">
        <f t="shared" si="266"/>
        <v>5852.6130410820952</v>
      </c>
      <c r="I2488" s="157">
        <f t="shared" si="267"/>
        <v>2310.0051879882949</v>
      </c>
      <c r="J2488" s="157">
        <f t="shared" si="268"/>
        <v>8162.61822907039</v>
      </c>
      <c r="K2488" s="157">
        <f t="shared" si="269"/>
        <v>0</v>
      </c>
      <c r="L2488" s="157">
        <f t="shared" si="270"/>
        <v>8162.61822907039</v>
      </c>
      <c r="M2488" s="167">
        <f t="shared" si="271"/>
        <v>1</v>
      </c>
      <c r="N2488" s="167">
        <f t="shared" si="272"/>
        <v>0</v>
      </c>
    </row>
    <row r="2489" spans="1:14" ht="15" customHeight="1" x14ac:dyDescent="0.2">
      <c r="A2489" s="152"/>
      <c r="B2489" s="152"/>
      <c r="C2489" s="152"/>
      <c r="D2489" s="152"/>
      <c r="E2489" s="153">
        <f>'2.40-a,b,c,d,e'!E2489</f>
        <v>40388.166666666664</v>
      </c>
      <c r="F2489" s="157">
        <f>'2.40-a,b,c,d,e'!F2489</f>
        <v>78.360000610351506</v>
      </c>
      <c r="G2489" s="157">
        <f>'2.40-a,b,c,d,e'!G2489</f>
        <v>1370.0027465820028</v>
      </c>
      <c r="H2489" s="157">
        <f t="shared" si="266"/>
        <v>9532.6209756523931</v>
      </c>
      <c r="I2489" s="157">
        <f t="shared" si="267"/>
        <v>0</v>
      </c>
      <c r="J2489" s="157">
        <f t="shared" si="268"/>
        <v>9532.6209756523931</v>
      </c>
      <c r="K2489" s="157">
        <f t="shared" si="269"/>
        <v>1370.0027465820031</v>
      </c>
      <c r="L2489" s="157">
        <f t="shared" si="270"/>
        <v>8162.61822907039</v>
      </c>
      <c r="M2489" s="167">
        <f t="shared" si="271"/>
        <v>0</v>
      </c>
      <c r="N2489" s="167">
        <f t="shared" si="272"/>
        <v>0</v>
      </c>
    </row>
    <row r="2490" spans="1:14" ht="15" customHeight="1" x14ac:dyDescent="0.2">
      <c r="A2490" s="152"/>
      <c r="B2490" s="152"/>
      <c r="C2490" s="152"/>
      <c r="D2490" s="152"/>
      <c r="E2490" s="153">
        <f>'2.40-a,b,c,d,e'!E2490</f>
        <v>40389.166666666664</v>
      </c>
      <c r="F2490" s="157">
        <f>'2.40-a,b,c,d,e'!F2490</f>
        <v>78.949996948242102</v>
      </c>
      <c r="G2490" s="157">
        <f>'2.40-a,b,c,d,e'!G2490</f>
        <v>589.99633789059658</v>
      </c>
      <c r="H2490" s="157">
        <f t="shared" si="266"/>
        <v>8752.6145669609868</v>
      </c>
      <c r="I2490" s="157">
        <f t="shared" si="267"/>
        <v>0</v>
      </c>
      <c r="J2490" s="157">
        <f t="shared" si="268"/>
        <v>8752.6145669609868</v>
      </c>
      <c r="K2490" s="157">
        <f t="shared" si="269"/>
        <v>589.99633789059681</v>
      </c>
      <c r="L2490" s="157">
        <f t="shared" si="270"/>
        <v>8162.61822907039</v>
      </c>
      <c r="M2490" s="167">
        <f t="shared" si="271"/>
        <v>0</v>
      </c>
      <c r="N2490" s="167">
        <f t="shared" si="272"/>
        <v>0</v>
      </c>
    </row>
    <row r="2491" spans="1:14" ht="15" customHeight="1" x14ac:dyDescent="0.2">
      <c r="A2491" s="152"/>
      <c r="B2491" s="152"/>
      <c r="C2491" s="152"/>
      <c r="D2491" s="152"/>
      <c r="E2491" s="153">
        <f>'2.40-a,b,c,d,e'!E2491</f>
        <v>40392.166666666664</v>
      </c>
      <c r="F2491" s="157">
        <f>'2.40-a,b,c,d,e'!F2491</f>
        <v>81.339996337890597</v>
      </c>
      <c r="G2491" s="157">
        <f>'2.40-a,b,c,d,e'!G2491</f>
        <v>2389.9993896484943</v>
      </c>
      <c r="H2491" s="157">
        <f t="shared" si="266"/>
        <v>10552.617618718885</v>
      </c>
      <c r="I2491" s="157">
        <f t="shared" si="267"/>
        <v>0</v>
      </c>
      <c r="J2491" s="157">
        <f t="shared" si="268"/>
        <v>10552.617618718885</v>
      </c>
      <c r="K2491" s="157">
        <f t="shared" si="269"/>
        <v>2389.9993896484948</v>
      </c>
      <c r="L2491" s="157">
        <f t="shared" si="270"/>
        <v>8162.61822907039</v>
      </c>
      <c r="M2491" s="167">
        <f t="shared" si="271"/>
        <v>0</v>
      </c>
      <c r="N2491" s="167">
        <f t="shared" si="272"/>
        <v>0</v>
      </c>
    </row>
    <row r="2492" spans="1:14" ht="15" customHeight="1" x14ac:dyDescent="0.2">
      <c r="A2492" s="152"/>
      <c r="B2492" s="152"/>
      <c r="C2492" s="152"/>
      <c r="D2492" s="152"/>
      <c r="E2492" s="153">
        <f>'2.40-a,b,c,d,e'!E2492</f>
        <v>40393.166666666664</v>
      </c>
      <c r="F2492" s="157">
        <f>'2.40-a,b,c,d,e'!F2492</f>
        <v>82.550003051757798</v>
      </c>
      <c r="G2492" s="157">
        <f>'2.40-a,b,c,d,e'!G2492</f>
        <v>1210.0067138672016</v>
      </c>
      <c r="H2492" s="157">
        <f t="shared" si="266"/>
        <v>9372.6249429375912</v>
      </c>
      <c r="I2492" s="157">
        <f t="shared" si="267"/>
        <v>0</v>
      </c>
      <c r="J2492" s="157">
        <f t="shared" si="268"/>
        <v>9372.6249429375912</v>
      </c>
      <c r="K2492" s="157">
        <f t="shared" si="269"/>
        <v>1210.0067138672011</v>
      </c>
      <c r="L2492" s="157">
        <f t="shared" si="270"/>
        <v>8162.61822907039</v>
      </c>
      <c r="M2492" s="167">
        <f t="shared" si="271"/>
        <v>0</v>
      </c>
      <c r="N2492" s="167">
        <f t="shared" si="272"/>
        <v>0</v>
      </c>
    </row>
    <row r="2493" spans="1:14" ht="15" customHeight="1" x14ac:dyDescent="0.2">
      <c r="A2493" s="152"/>
      <c r="B2493" s="152"/>
      <c r="C2493" s="152"/>
      <c r="D2493" s="152"/>
      <c r="E2493" s="153">
        <f>'2.40-a,b,c,d,e'!E2493</f>
        <v>40394.166666666664</v>
      </c>
      <c r="F2493" s="157">
        <f>'2.40-a,b,c,d,e'!F2493</f>
        <v>82.470001220703097</v>
      </c>
      <c r="G2493" s="157">
        <f>'2.40-a,b,c,d,e'!G2493</f>
        <v>-80.001831054701711</v>
      </c>
      <c r="H2493" s="157">
        <f t="shared" si="266"/>
        <v>8082.616398015688</v>
      </c>
      <c r="I2493" s="157">
        <f t="shared" si="267"/>
        <v>0</v>
      </c>
      <c r="J2493" s="157">
        <f t="shared" si="268"/>
        <v>8082.616398015688</v>
      </c>
      <c r="K2493" s="157">
        <f t="shared" si="269"/>
        <v>0</v>
      </c>
      <c r="L2493" s="157">
        <f t="shared" si="270"/>
        <v>8082.616398015688</v>
      </c>
      <c r="M2493" s="167">
        <f t="shared" si="271"/>
        <v>0</v>
      </c>
      <c r="N2493" s="167">
        <f t="shared" si="272"/>
        <v>0</v>
      </c>
    </row>
    <row r="2494" spans="1:14" ht="15" customHeight="1" x14ac:dyDescent="0.2">
      <c r="A2494" s="152"/>
      <c r="B2494" s="152"/>
      <c r="C2494" s="152"/>
      <c r="D2494" s="152"/>
      <c r="E2494" s="153">
        <f>'2.40-a,b,c,d,e'!E2494</f>
        <v>40395.166666666664</v>
      </c>
      <c r="F2494" s="157">
        <f>'2.40-a,b,c,d,e'!F2494</f>
        <v>82.010002136230398</v>
      </c>
      <c r="G2494" s="157">
        <f>'2.40-a,b,c,d,e'!G2494</f>
        <v>-459.99908447269888</v>
      </c>
      <c r="H2494" s="157">
        <f t="shared" si="266"/>
        <v>7622.617313542989</v>
      </c>
      <c r="I2494" s="157">
        <f t="shared" si="267"/>
        <v>0</v>
      </c>
      <c r="J2494" s="157">
        <f t="shared" si="268"/>
        <v>7622.617313542989</v>
      </c>
      <c r="K2494" s="157">
        <f t="shared" si="269"/>
        <v>0</v>
      </c>
      <c r="L2494" s="157">
        <f t="shared" si="270"/>
        <v>7622.617313542989</v>
      </c>
      <c r="M2494" s="167">
        <f t="shared" si="271"/>
        <v>0</v>
      </c>
      <c r="N2494" s="167">
        <f t="shared" si="272"/>
        <v>0</v>
      </c>
    </row>
    <row r="2495" spans="1:14" ht="15" customHeight="1" x14ac:dyDescent="0.2">
      <c r="A2495" s="152"/>
      <c r="B2495" s="152"/>
      <c r="C2495" s="152"/>
      <c r="D2495" s="152"/>
      <c r="E2495" s="153">
        <f>'2.40-a,b,c,d,e'!E2495</f>
        <v>40396.166666666664</v>
      </c>
      <c r="F2495" s="157">
        <f>'2.40-a,b,c,d,e'!F2495</f>
        <v>80.699996948242102</v>
      </c>
      <c r="G2495" s="157">
        <f>'2.40-a,b,c,d,e'!G2495</f>
        <v>-1310.0051879882953</v>
      </c>
      <c r="H2495" s="157">
        <f t="shared" si="266"/>
        <v>6312.6121255546932</v>
      </c>
      <c r="I2495" s="157">
        <f t="shared" si="267"/>
        <v>0</v>
      </c>
      <c r="J2495" s="157">
        <f t="shared" si="268"/>
        <v>6312.6121255546932</v>
      </c>
      <c r="K2495" s="157">
        <f t="shared" si="269"/>
        <v>0</v>
      </c>
      <c r="L2495" s="157">
        <f t="shared" si="270"/>
        <v>6312.6121255546932</v>
      </c>
      <c r="M2495" s="167">
        <f t="shared" si="271"/>
        <v>0</v>
      </c>
      <c r="N2495" s="167">
        <f t="shared" si="272"/>
        <v>0</v>
      </c>
    </row>
    <row r="2496" spans="1:14" ht="15" customHeight="1" x14ac:dyDescent="0.2">
      <c r="A2496" s="152"/>
      <c r="B2496" s="152"/>
      <c r="C2496" s="152"/>
      <c r="D2496" s="152"/>
      <c r="E2496" s="153">
        <f>'2.40-a,b,c,d,e'!E2496</f>
        <v>40399.166666666664</v>
      </c>
      <c r="F2496" s="157">
        <f>'2.40-a,b,c,d,e'!F2496</f>
        <v>81.480003356933594</v>
      </c>
      <c r="G2496" s="157">
        <f>'2.40-a,b,c,d,e'!G2496</f>
        <v>780.00640869149152</v>
      </c>
      <c r="H2496" s="157">
        <f t="shared" si="266"/>
        <v>7092.6185342461849</v>
      </c>
      <c r="I2496" s="157">
        <f t="shared" si="267"/>
        <v>0</v>
      </c>
      <c r="J2496" s="157">
        <f t="shared" si="268"/>
        <v>7092.6185342461849</v>
      </c>
      <c r="K2496" s="157">
        <f t="shared" si="269"/>
        <v>0</v>
      </c>
      <c r="L2496" s="157">
        <f t="shared" si="270"/>
        <v>7092.6185342461849</v>
      </c>
      <c r="M2496" s="167">
        <f t="shared" si="271"/>
        <v>0</v>
      </c>
      <c r="N2496" s="167">
        <f t="shared" si="272"/>
        <v>0</v>
      </c>
    </row>
    <row r="2497" spans="1:14" ht="15" customHeight="1" x14ac:dyDescent="0.2">
      <c r="A2497" s="152"/>
      <c r="B2497" s="152"/>
      <c r="C2497" s="152"/>
      <c r="D2497" s="152"/>
      <c r="E2497" s="153">
        <f>'2.40-a,b,c,d,e'!E2497</f>
        <v>40400.166666666664</v>
      </c>
      <c r="F2497" s="157">
        <f>'2.40-a,b,c,d,e'!F2497</f>
        <v>80.25</v>
      </c>
      <c r="G2497" s="157">
        <f>'2.40-a,b,c,d,e'!G2497</f>
        <v>-1230.0033569335938</v>
      </c>
      <c r="H2497" s="157">
        <f t="shared" si="266"/>
        <v>5862.6151773125912</v>
      </c>
      <c r="I2497" s="157">
        <f t="shared" si="267"/>
        <v>2300.0030517577989</v>
      </c>
      <c r="J2497" s="157">
        <f t="shared" si="268"/>
        <v>8162.61822907039</v>
      </c>
      <c r="K2497" s="157">
        <f t="shared" si="269"/>
        <v>0</v>
      </c>
      <c r="L2497" s="157">
        <f t="shared" si="270"/>
        <v>8162.61822907039</v>
      </c>
      <c r="M2497" s="167">
        <f t="shared" si="271"/>
        <v>1</v>
      </c>
      <c r="N2497" s="167">
        <f t="shared" si="272"/>
        <v>0</v>
      </c>
    </row>
    <row r="2498" spans="1:14" ht="15" customHeight="1" x14ac:dyDescent="0.2">
      <c r="A2498" s="152"/>
      <c r="B2498" s="152"/>
      <c r="C2498" s="152"/>
      <c r="D2498" s="152"/>
      <c r="E2498" s="153">
        <f>'2.40-a,b,c,d,e'!E2498</f>
        <v>40401.166666666664</v>
      </c>
      <c r="F2498" s="157">
        <f>'2.40-a,b,c,d,e'!F2498</f>
        <v>78.019996643066406</v>
      </c>
      <c r="G2498" s="157">
        <f>'2.40-a,b,c,d,e'!G2498</f>
        <v>-2230.0033569335938</v>
      </c>
      <c r="H2498" s="157">
        <f t="shared" si="266"/>
        <v>5932.6148721367963</v>
      </c>
      <c r="I2498" s="157">
        <f t="shared" si="267"/>
        <v>2230.0033569335938</v>
      </c>
      <c r="J2498" s="157">
        <f t="shared" si="268"/>
        <v>8162.61822907039</v>
      </c>
      <c r="K2498" s="157">
        <f t="shared" si="269"/>
        <v>0</v>
      </c>
      <c r="L2498" s="157">
        <f t="shared" si="270"/>
        <v>8162.61822907039</v>
      </c>
      <c r="M2498" s="167">
        <f t="shared" si="271"/>
        <v>1</v>
      </c>
      <c r="N2498" s="167">
        <f t="shared" si="272"/>
        <v>0</v>
      </c>
    </row>
    <row r="2499" spans="1:14" ht="15" customHeight="1" x14ac:dyDescent="0.2">
      <c r="A2499" s="152"/>
      <c r="B2499" s="152"/>
      <c r="C2499" s="152"/>
      <c r="D2499" s="152"/>
      <c r="E2499" s="153">
        <f>'2.40-a,b,c,d,e'!E2499</f>
        <v>40402.166666666664</v>
      </c>
      <c r="F2499" s="157">
        <f>'2.40-a,b,c,d,e'!F2499</f>
        <v>75.739997863769503</v>
      </c>
      <c r="G2499" s="157">
        <f>'2.40-a,b,c,d,e'!G2499</f>
        <v>-2279.9987792969032</v>
      </c>
      <c r="H2499" s="157">
        <f t="shared" si="266"/>
        <v>5882.6194497734868</v>
      </c>
      <c r="I2499" s="157">
        <f t="shared" si="267"/>
        <v>2279.9987792969032</v>
      </c>
      <c r="J2499" s="157">
        <f t="shared" si="268"/>
        <v>8162.61822907039</v>
      </c>
      <c r="K2499" s="157">
        <f t="shared" si="269"/>
        <v>0</v>
      </c>
      <c r="L2499" s="157">
        <f t="shared" si="270"/>
        <v>8162.61822907039</v>
      </c>
      <c r="M2499" s="167">
        <f t="shared" si="271"/>
        <v>1</v>
      </c>
      <c r="N2499" s="167">
        <f t="shared" si="272"/>
        <v>0</v>
      </c>
    </row>
    <row r="2500" spans="1:14" ht="15" customHeight="1" x14ac:dyDescent="0.2">
      <c r="A2500" s="152"/>
      <c r="B2500" s="152"/>
      <c r="C2500" s="152"/>
      <c r="D2500" s="152"/>
      <c r="E2500" s="153">
        <f>'2.40-a,b,c,d,e'!E2500</f>
        <v>40403.166666666664</v>
      </c>
      <c r="F2500" s="157">
        <f>'2.40-a,b,c,d,e'!F2500</f>
        <v>75.389999389648395</v>
      </c>
      <c r="G2500" s="157">
        <f>'2.40-a,b,c,d,e'!G2500</f>
        <v>-349.99847412110796</v>
      </c>
      <c r="H2500" s="157">
        <f t="shared" ref="H2500:H2563" si="273">L2499+G2500</f>
        <v>7812.6197549492817</v>
      </c>
      <c r="I2500" s="157">
        <f t="shared" ref="I2500:I2563" si="274">IF(H2500&lt;$B$13,$B$14-H2500,0)</f>
        <v>0</v>
      </c>
      <c r="J2500" s="157">
        <f t="shared" ref="J2500:J2563" si="275">H2500+I2500</f>
        <v>7812.6197549492817</v>
      </c>
      <c r="K2500" s="157">
        <f t="shared" ref="K2500:K2563" si="276">MAX(J2500-$B$14,0)</f>
        <v>0</v>
      </c>
      <c r="L2500" s="157">
        <f t="shared" ref="L2500:L2563" si="277">J2500-K2500</f>
        <v>7812.6197549492817</v>
      </c>
      <c r="M2500" s="167">
        <f t="shared" ref="M2500:M2563" si="278">IF(I2500&gt;0,1,0)</f>
        <v>0</v>
      </c>
      <c r="N2500" s="167">
        <f t="shared" ref="N2500:N2563" si="279">IF(H2500&lt;0,1,0)</f>
        <v>0</v>
      </c>
    </row>
    <row r="2501" spans="1:14" ht="15" customHeight="1" x14ac:dyDescent="0.2">
      <c r="A2501" s="152"/>
      <c r="B2501" s="152"/>
      <c r="C2501" s="152"/>
      <c r="D2501" s="152"/>
      <c r="E2501" s="153">
        <f>'2.40-a,b,c,d,e'!E2501</f>
        <v>40406.166666666664</v>
      </c>
      <c r="F2501" s="157">
        <f>'2.40-a,b,c,d,e'!F2501</f>
        <v>75.239997863769503</v>
      </c>
      <c r="G2501" s="157">
        <f>'2.40-a,b,c,d,e'!G2501</f>
        <v>-150.00152587889204</v>
      </c>
      <c r="H2501" s="157">
        <f t="shared" si="273"/>
        <v>7662.61822907039</v>
      </c>
      <c r="I2501" s="157">
        <f t="shared" si="274"/>
        <v>0</v>
      </c>
      <c r="J2501" s="157">
        <f t="shared" si="275"/>
        <v>7662.61822907039</v>
      </c>
      <c r="K2501" s="157">
        <f t="shared" si="276"/>
        <v>0</v>
      </c>
      <c r="L2501" s="157">
        <f t="shared" si="277"/>
        <v>7662.61822907039</v>
      </c>
      <c r="M2501" s="167">
        <f t="shared" si="278"/>
        <v>0</v>
      </c>
      <c r="N2501" s="167">
        <f t="shared" si="279"/>
        <v>0</v>
      </c>
    </row>
    <row r="2502" spans="1:14" ht="15" customHeight="1" x14ac:dyDescent="0.2">
      <c r="A2502" s="152"/>
      <c r="B2502" s="152"/>
      <c r="C2502" s="152"/>
      <c r="D2502" s="152"/>
      <c r="E2502" s="153">
        <f>'2.40-a,b,c,d,e'!E2502</f>
        <v>40407.166666666664</v>
      </c>
      <c r="F2502" s="157">
        <f>'2.40-a,b,c,d,e'!F2502</f>
        <v>75.769996643066406</v>
      </c>
      <c r="G2502" s="157">
        <f>'2.40-a,b,c,d,e'!G2502</f>
        <v>529.99877929690342</v>
      </c>
      <c r="H2502" s="157">
        <f t="shared" si="273"/>
        <v>8192.6170083672932</v>
      </c>
      <c r="I2502" s="157">
        <f t="shared" si="274"/>
        <v>0</v>
      </c>
      <c r="J2502" s="157">
        <f t="shared" si="275"/>
        <v>8192.6170083672932</v>
      </c>
      <c r="K2502" s="157">
        <f t="shared" si="276"/>
        <v>29.998779296903194</v>
      </c>
      <c r="L2502" s="157">
        <f t="shared" si="277"/>
        <v>8162.61822907039</v>
      </c>
      <c r="M2502" s="167">
        <f t="shared" si="278"/>
        <v>0</v>
      </c>
      <c r="N2502" s="167">
        <f t="shared" si="279"/>
        <v>0</v>
      </c>
    </row>
    <row r="2503" spans="1:14" ht="15" customHeight="1" x14ac:dyDescent="0.2">
      <c r="A2503" s="152"/>
      <c r="B2503" s="152"/>
      <c r="C2503" s="152"/>
      <c r="D2503" s="152"/>
      <c r="E2503" s="153">
        <f>'2.40-a,b,c,d,e'!E2503</f>
        <v>40408.166666666664</v>
      </c>
      <c r="F2503" s="157">
        <f>'2.40-a,b,c,d,e'!F2503</f>
        <v>75.419998168945298</v>
      </c>
      <c r="G2503" s="157">
        <f>'2.40-a,b,c,d,e'!G2503</f>
        <v>-349.99847412110796</v>
      </c>
      <c r="H2503" s="157">
        <f t="shared" si="273"/>
        <v>7812.6197549492817</v>
      </c>
      <c r="I2503" s="157">
        <f t="shared" si="274"/>
        <v>0</v>
      </c>
      <c r="J2503" s="157">
        <f t="shared" si="275"/>
        <v>7812.6197549492817</v>
      </c>
      <c r="K2503" s="157">
        <f t="shared" si="276"/>
        <v>0</v>
      </c>
      <c r="L2503" s="157">
        <f t="shared" si="277"/>
        <v>7812.6197549492817</v>
      </c>
      <c r="M2503" s="167">
        <f t="shared" si="278"/>
        <v>0</v>
      </c>
      <c r="N2503" s="167">
        <f t="shared" si="279"/>
        <v>0</v>
      </c>
    </row>
    <row r="2504" spans="1:14" ht="15" customHeight="1" x14ac:dyDescent="0.2">
      <c r="A2504" s="152"/>
      <c r="B2504" s="152"/>
      <c r="C2504" s="152"/>
      <c r="D2504" s="152"/>
      <c r="E2504" s="153">
        <f>'2.40-a,b,c,d,e'!E2504</f>
        <v>40409.166666666664</v>
      </c>
      <c r="F2504" s="157">
        <f>'2.40-a,b,c,d,e'!F2504</f>
        <v>74.430000305175696</v>
      </c>
      <c r="G2504" s="157">
        <f>'2.40-a,b,c,d,e'!G2504</f>
        <v>-989.9978637696023</v>
      </c>
      <c r="H2504" s="157">
        <f t="shared" si="273"/>
        <v>6822.6218911796796</v>
      </c>
      <c r="I2504" s="157">
        <f t="shared" si="274"/>
        <v>0</v>
      </c>
      <c r="J2504" s="157">
        <f t="shared" si="275"/>
        <v>6822.6218911796796</v>
      </c>
      <c r="K2504" s="157">
        <f t="shared" si="276"/>
        <v>0</v>
      </c>
      <c r="L2504" s="157">
        <f t="shared" si="277"/>
        <v>6822.6218911796796</v>
      </c>
      <c r="M2504" s="167">
        <f t="shared" si="278"/>
        <v>0</v>
      </c>
      <c r="N2504" s="167">
        <f t="shared" si="279"/>
        <v>0</v>
      </c>
    </row>
    <row r="2505" spans="1:14" ht="15" customHeight="1" x14ac:dyDescent="0.2">
      <c r="A2505" s="152"/>
      <c r="B2505" s="152"/>
      <c r="C2505" s="152"/>
      <c r="D2505" s="152"/>
      <c r="E2505" s="153">
        <f>'2.40-a,b,c,d,e'!E2505</f>
        <v>40410.166666666664</v>
      </c>
      <c r="F2505" s="157">
        <f>'2.40-a,b,c,d,e'!F2505</f>
        <v>73.459999084472599</v>
      </c>
      <c r="G2505" s="157">
        <f>'2.40-a,b,c,d,e'!G2505</f>
        <v>-970.00122070309658</v>
      </c>
      <c r="H2505" s="157">
        <f t="shared" si="273"/>
        <v>5852.6206704765827</v>
      </c>
      <c r="I2505" s="157">
        <f t="shared" si="274"/>
        <v>2309.9975585938073</v>
      </c>
      <c r="J2505" s="157">
        <f t="shared" si="275"/>
        <v>8162.61822907039</v>
      </c>
      <c r="K2505" s="157">
        <f t="shared" si="276"/>
        <v>0</v>
      </c>
      <c r="L2505" s="157">
        <f t="shared" si="277"/>
        <v>8162.61822907039</v>
      </c>
      <c r="M2505" s="167">
        <f t="shared" si="278"/>
        <v>1</v>
      </c>
      <c r="N2505" s="167">
        <f t="shared" si="279"/>
        <v>0</v>
      </c>
    </row>
    <row r="2506" spans="1:14" ht="15" customHeight="1" x14ac:dyDescent="0.2">
      <c r="A2506" s="152"/>
      <c r="B2506" s="152"/>
      <c r="C2506" s="152"/>
      <c r="D2506" s="152"/>
      <c r="E2506" s="153">
        <f>'2.40-a,b,c,d,e'!E2506</f>
        <v>40413.166666666664</v>
      </c>
      <c r="F2506" s="157">
        <f>'2.40-a,b,c,d,e'!F2506</f>
        <v>73.099998474121094</v>
      </c>
      <c r="G2506" s="157">
        <f>'2.40-a,b,c,d,e'!G2506</f>
        <v>-360.00061035150566</v>
      </c>
      <c r="H2506" s="157">
        <f t="shared" si="273"/>
        <v>7802.6176187188848</v>
      </c>
      <c r="I2506" s="157">
        <f t="shared" si="274"/>
        <v>0</v>
      </c>
      <c r="J2506" s="157">
        <f t="shared" si="275"/>
        <v>7802.6176187188848</v>
      </c>
      <c r="K2506" s="157">
        <f t="shared" si="276"/>
        <v>0</v>
      </c>
      <c r="L2506" s="157">
        <f t="shared" si="277"/>
        <v>7802.6176187188848</v>
      </c>
      <c r="M2506" s="167">
        <f t="shared" si="278"/>
        <v>0</v>
      </c>
      <c r="N2506" s="167">
        <f t="shared" si="279"/>
        <v>0</v>
      </c>
    </row>
    <row r="2507" spans="1:14" ht="15" customHeight="1" x14ac:dyDescent="0.2">
      <c r="A2507" s="152"/>
      <c r="B2507" s="152"/>
      <c r="C2507" s="152"/>
      <c r="D2507" s="152"/>
      <c r="E2507" s="153">
        <f>'2.40-a,b,c,d,e'!E2507</f>
        <v>40414.166666666664</v>
      </c>
      <c r="F2507" s="157">
        <f>'2.40-a,b,c,d,e'!F2507</f>
        <v>71.629997253417898</v>
      </c>
      <c r="G2507" s="157">
        <f>'2.40-a,b,c,d,e'!G2507</f>
        <v>-1470.0012207031959</v>
      </c>
      <c r="H2507" s="157">
        <f t="shared" si="273"/>
        <v>6332.6163980156889</v>
      </c>
      <c r="I2507" s="157">
        <f t="shared" si="274"/>
        <v>0</v>
      </c>
      <c r="J2507" s="157">
        <f t="shared" si="275"/>
        <v>6332.6163980156889</v>
      </c>
      <c r="K2507" s="157">
        <f t="shared" si="276"/>
        <v>0</v>
      </c>
      <c r="L2507" s="157">
        <f t="shared" si="277"/>
        <v>6332.6163980156889</v>
      </c>
      <c r="M2507" s="167">
        <f t="shared" si="278"/>
        <v>0</v>
      </c>
      <c r="N2507" s="167">
        <f t="shared" si="279"/>
        <v>0</v>
      </c>
    </row>
    <row r="2508" spans="1:14" ht="15" customHeight="1" x14ac:dyDescent="0.2">
      <c r="A2508" s="152"/>
      <c r="B2508" s="152"/>
      <c r="C2508" s="152"/>
      <c r="D2508" s="152"/>
      <c r="E2508" s="153">
        <f>'2.40-a,b,c,d,e'!E2508</f>
        <v>40415.166666666664</v>
      </c>
      <c r="F2508" s="157">
        <f>'2.40-a,b,c,d,e'!F2508</f>
        <v>72.519996643066406</v>
      </c>
      <c r="G2508" s="157">
        <f>'2.40-a,b,c,d,e'!G2508</f>
        <v>889.99938964850855</v>
      </c>
      <c r="H2508" s="157">
        <f t="shared" si="273"/>
        <v>7222.6157876641973</v>
      </c>
      <c r="I2508" s="157">
        <f t="shared" si="274"/>
        <v>0</v>
      </c>
      <c r="J2508" s="157">
        <f t="shared" si="275"/>
        <v>7222.6157876641973</v>
      </c>
      <c r="K2508" s="157">
        <f t="shared" si="276"/>
        <v>0</v>
      </c>
      <c r="L2508" s="157">
        <f t="shared" si="277"/>
        <v>7222.6157876641973</v>
      </c>
      <c r="M2508" s="167">
        <f t="shared" si="278"/>
        <v>0</v>
      </c>
      <c r="N2508" s="167">
        <f t="shared" si="279"/>
        <v>0</v>
      </c>
    </row>
    <row r="2509" spans="1:14" ht="15" customHeight="1" x14ac:dyDescent="0.2">
      <c r="A2509" s="152"/>
      <c r="B2509" s="152"/>
      <c r="C2509" s="152"/>
      <c r="D2509" s="152"/>
      <c r="E2509" s="153">
        <f>'2.40-a,b,c,d,e'!E2509</f>
        <v>40416.166666666664</v>
      </c>
      <c r="F2509" s="157">
        <f>'2.40-a,b,c,d,e'!F2509</f>
        <v>73.360000610351506</v>
      </c>
      <c r="G2509" s="157">
        <f>'2.40-a,b,c,d,e'!G2509</f>
        <v>840.00396728509941</v>
      </c>
      <c r="H2509" s="157">
        <f t="shared" si="273"/>
        <v>8062.6197549492972</v>
      </c>
      <c r="I2509" s="157">
        <f t="shared" si="274"/>
        <v>0</v>
      </c>
      <c r="J2509" s="157">
        <f t="shared" si="275"/>
        <v>8062.6197549492972</v>
      </c>
      <c r="K2509" s="157">
        <f t="shared" si="276"/>
        <v>0</v>
      </c>
      <c r="L2509" s="157">
        <f t="shared" si="277"/>
        <v>8062.6197549492972</v>
      </c>
      <c r="M2509" s="167">
        <f t="shared" si="278"/>
        <v>0</v>
      </c>
      <c r="N2509" s="167">
        <f t="shared" si="279"/>
        <v>0</v>
      </c>
    </row>
    <row r="2510" spans="1:14" ht="15" customHeight="1" x14ac:dyDescent="0.2">
      <c r="A2510" s="152"/>
      <c r="B2510" s="152"/>
      <c r="C2510" s="152"/>
      <c r="D2510" s="152"/>
      <c r="E2510" s="153">
        <f>'2.40-a,b,c,d,e'!E2510</f>
        <v>40417.166666666664</v>
      </c>
      <c r="F2510" s="157">
        <f>'2.40-a,b,c,d,e'!F2510</f>
        <v>75.169998168945298</v>
      </c>
      <c r="G2510" s="157">
        <f>'2.40-a,b,c,d,e'!G2510</f>
        <v>1809.9975585937927</v>
      </c>
      <c r="H2510" s="157">
        <f t="shared" si="273"/>
        <v>9872.6173135430909</v>
      </c>
      <c r="I2510" s="157">
        <f t="shared" si="274"/>
        <v>0</v>
      </c>
      <c r="J2510" s="157">
        <f t="shared" si="275"/>
        <v>9872.6173135430909</v>
      </c>
      <c r="K2510" s="157">
        <f t="shared" si="276"/>
        <v>1709.9990844727008</v>
      </c>
      <c r="L2510" s="157">
        <f t="shared" si="277"/>
        <v>8162.61822907039</v>
      </c>
      <c r="M2510" s="167">
        <f t="shared" si="278"/>
        <v>0</v>
      </c>
      <c r="N2510" s="167">
        <f t="shared" si="279"/>
        <v>0</v>
      </c>
    </row>
    <row r="2511" spans="1:14" ht="15" customHeight="1" x14ac:dyDescent="0.2">
      <c r="A2511" s="152"/>
      <c r="B2511" s="152"/>
      <c r="C2511" s="152"/>
      <c r="D2511" s="152"/>
      <c r="E2511" s="153">
        <f>'2.40-a,b,c,d,e'!E2511</f>
        <v>40420.166666666664</v>
      </c>
      <c r="F2511" s="157">
        <f>'2.40-a,b,c,d,e'!F2511</f>
        <v>74.699996948242102</v>
      </c>
      <c r="G2511" s="157">
        <f>'2.40-a,b,c,d,e'!G2511</f>
        <v>-470.00122070319605</v>
      </c>
      <c r="H2511" s="157">
        <f t="shared" si="273"/>
        <v>7692.6170083671941</v>
      </c>
      <c r="I2511" s="157">
        <f t="shared" si="274"/>
        <v>0</v>
      </c>
      <c r="J2511" s="157">
        <f t="shared" si="275"/>
        <v>7692.6170083671941</v>
      </c>
      <c r="K2511" s="157">
        <f t="shared" si="276"/>
        <v>0</v>
      </c>
      <c r="L2511" s="157">
        <f t="shared" si="277"/>
        <v>7692.6170083671941</v>
      </c>
      <c r="M2511" s="167">
        <f t="shared" si="278"/>
        <v>0</v>
      </c>
      <c r="N2511" s="167">
        <f t="shared" si="279"/>
        <v>0</v>
      </c>
    </row>
    <row r="2512" spans="1:14" ht="15" customHeight="1" x14ac:dyDescent="0.2">
      <c r="A2512" s="152"/>
      <c r="B2512" s="152"/>
      <c r="C2512" s="152"/>
      <c r="D2512" s="152"/>
      <c r="E2512" s="153">
        <f>'2.40-a,b,c,d,e'!E2512</f>
        <v>40421.166666666664</v>
      </c>
      <c r="F2512" s="157">
        <f>'2.40-a,b,c,d,e'!F2512</f>
        <v>71.919998168945298</v>
      </c>
      <c r="G2512" s="157">
        <f>'2.40-a,b,c,d,e'!G2512</f>
        <v>-2779.9987792968041</v>
      </c>
      <c r="H2512" s="157">
        <f t="shared" si="273"/>
        <v>4912.61822907039</v>
      </c>
      <c r="I2512" s="157">
        <f t="shared" si="274"/>
        <v>3250</v>
      </c>
      <c r="J2512" s="157">
        <f t="shared" si="275"/>
        <v>8162.61822907039</v>
      </c>
      <c r="K2512" s="157">
        <f t="shared" si="276"/>
        <v>0</v>
      </c>
      <c r="L2512" s="157">
        <f t="shared" si="277"/>
        <v>8162.61822907039</v>
      </c>
      <c r="M2512" s="167">
        <f t="shared" si="278"/>
        <v>1</v>
      </c>
      <c r="N2512" s="167">
        <f t="shared" si="279"/>
        <v>0</v>
      </c>
    </row>
    <row r="2513" spans="1:14" ht="15" customHeight="1" x14ac:dyDescent="0.2">
      <c r="A2513" s="152"/>
      <c r="B2513" s="152"/>
      <c r="C2513" s="152"/>
      <c r="D2513" s="152"/>
      <c r="E2513" s="153">
        <f>'2.40-a,b,c,d,e'!E2513</f>
        <v>40422.166666666664</v>
      </c>
      <c r="F2513" s="157">
        <f>'2.40-a,b,c,d,e'!F2513</f>
        <v>73.910003662109304</v>
      </c>
      <c r="G2513" s="157">
        <f>'2.40-a,b,c,d,e'!G2513</f>
        <v>1990.0054931640057</v>
      </c>
      <c r="H2513" s="157">
        <f t="shared" si="273"/>
        <v>10152.623722234395</v>
      </c>
      <c r="I2513" s="157">
        <f t="shared" si="274"/>
        <v>0</v>
      </c>
      <c r="J2513" s="157">
        <f t="shared" si="275"/>
        <v>10152.623722234395</v>
      </c>
      <c r="K2513" s="157">
        <f t="shared" si="276"/>
        <v>1990.0054931640052</v>
      </c>
      <c r="L2513" s="157">
        <f t="shared" si="277"/>
        <v>8162.61822907039</v>
      </c>
      <c r="M2513" s="167">
        <f t="shared" si="278"/>
        <v>0</v>
      </c>
      <c r="N2513" s="167">
        <f t="shared" si="279"/>
        <v>0</v>
      </c>
    </row>
    <row r="2514" spans="1:14" ht="15" customHeight="1" x14ac:dyDescent="0.2">
      <c r="A2514" s="152"/>
      <c r="B2514" s="152"/>
      <c r="C2514" s="152"/>
      <c r="D2514" s="152"/>
      <c r="E2514" s="153">
        <f>'2.40-a,b,c,d,e'!E2514</f>
        <v>40423.166666666664</v>
      </c>
      <c r="F2514" s="157">
        <f>'2.40-a,b,c,d,e'!F2514</f>
        <v>75.019996643066406</v>
      </c>
      <c r="G2514" s="157">
        <f>'2.40-a,b,c,d,e'!G2514</f>
        <v>1109.9929809571022</v>
      </c>
      <c r="H2514" s="157">
        <f t="shared" si="273"/>
        <v>9272.6112100274913</v>
      </c>
      <c r="I2514" s="157">
        <f t="shared" si="274"/>
        <v>0</v>
      </c>
      <c r="J2514" s="157">
        <f t="shared" si="275"/>
        <v>9272.6112100274913</v>
      </c>
      <c r="K2514" s="157">
        <f t="shared" si="276"/>
        <v>1109.9929809571013</v>
      </c>
      <c r="L2514" s="157">
        <f t="shared" si="277"/>
        <v>8162.61822907039</v>
      </c>
      <c r="M2514" s="167">
        <f t="shared" si="278"/>
        <v>0</v>
      </c>
      <c r="N2514" s="167">
        <f t="shared" si="279"/>
        <v>0</v>
      </c>
    </row>
    <row r="2515" spans="1:14" ht="15" customHeight="1" x14ac:dyDescent="0.2">
      <c r="A2515" s="152"/>
      <c r="B2515" s="152"/>
      <c r="C2515" s="152"/>
      <c r="D2515" s="152"/>
      <c r="E2515" s="153">
        <f>'2.40-a,b,c,d,e'!E2515</f>
        <v>40424.166666666664</v>
      </c>
      <c r="F2515" s="157">
        <f>'2.40-a,b,c,d,e'!F2515</f>
        <v>74.599998474121094</v>
      </c>
      <c r="G2515" s="157">
        <f>'2.40-a,b,c,d,e'!G2515</f>
        <v>-419.9981689453125</v>
      </c>
      <c r="H2515" s="157">
        <f t="shared" si="273"/>
        <v>7742.6200601250775</v>
      </c>
      <c r="I2515" s="157">
        <f t="shared" si="274"/>
        <v>0</v>
      </c>
      <c r="J2515" s="157">
        <f t="shared" si="275"/>
        <v>7742.6200601250775</v>
      </c>
      <c r="K2515" s="157">
        <f t="shared" si="276"/>
        <v>0</v>
      </c>
      <c r="L2515" s="157">
        <f t="shared" si="277"/>
        <v>7742.6200601250775</v>
      </c>
      <c r="M2515" s="167">
        <f t="shared" si="278"/>
        <v>0</v>
      </c>
      <c r="N2515" s="167">
        <f t="shared" si="279"/>
        <v>0</v>
      </c>
    </row>
    <row r="2516" spans="1:14" ht="15" customHeight="1" x14ac:dyDescent="0.2">
      <c r="A2516" s="152"/>
      <c r="B2516" s="152"/>
      <c r="C2516" s="152"/>
      <c r="D2516" s="152"/>
      <c r="E2516" s="153">
        <f>'2.40-a,b,c,d,e'!E2516</f>
        <v>40428.166666666664</v>
      </c>
      <c r="F2516" s="157">
        <f>'2.40-a,b,c,d,e'!F2516</f>
        <v>74.089996337890597</v>
      </c>
      <c r="G2516" s="157">
        <f>'2.40-a,b,c,d,e'!G2516</f>
        <v>-510.00213623049717</v>
      </c>
      <c r="H2516" s="157">
        <f t="shared" si="273"/>
        <v>7232.6179238945806</v>
      </c>
      <c r="I2516" s="157">
        <f t="shared" si="274"/>
        <v>0</v>
      </c>
      <c r="J2516" s="157">
        <f t="shared" si="275"/>
        <v>7232.6179238945806</v>
      </c>
      <c r="K2516" s="157">
        <f t="shared" si="276"/>
        <v>0</v>
      </c>
      <c r="L2516" s="157">
        <f t="shared" si="277"/>
        <v>7232.6179238945806</v>
      </c>
      <c r="M2516" s="167">
        <f t="shared" si="278"/>
        <v>0</v>
      </c>
      <c r="N2516" s="167">
        <f t="shared" si="279"/>
        <v>0</v>
      </c>
    </row>
    <row r="2517" spans="1:14" ht="15" customHeight="1" x14ac:dyDescent="0.2">
      <c r="A2517" s="152"/>
      <c r="B2517" s="152"/>
      <c r="C2517" s="152"/>
      <c r="D2517" s="152"/>
      <c r="E2517" s="153">
        <f>'2.40-a,b,c,d,e'!E2517</f>
        <v>40429.166666666664</v>
      </c>
      <c r="F2517" s="157">
        <f>'2.40-a,b,c,d,e'!F2517</f>
        <v>74.669998168945298</v>
      </c>
      <c r="G2517" s="157">
        <f>'2.40-a,b,c,d,e'!G2517</f>
        <v>580.00183105470171</v>
      </c>
      <c r="H2517" s="157">
        <f t="shared" si="273"/>
        <v>7812.6197549492827</v>
      </c>
      <c r="I2517" s="157">
        <f t="shared" si="274"/>
        <v>0</v>
      </c>
      <c r="J2517" s="157">
        <f t="shared" si="275"/>
        <v>7812.6197549492827</v>
      </c>
      <c r="K2517" s="157">
        <f t="shared" si="276"/>
        <v>0</v>
      </c>
      <c r="L2517" s="157">
        <f t="shared" si="277"/>
        <v>7812.6197549492827</v>
      </c>
      <c r="M2517" s="167">
        <f t="shared" si="278"/>
        <v>0</v>
      </c>
      <c r="N2517" s="167">
        <f t="shared" si="279"/>
        <v>0</v>
      </c>
    </row>
    <row r="2518" spans="1:14" ht="15" customHeight="1" x14ac:dyDescent="0.2">
      <c r="A2518" s="152"/>
      <c r="B2518" s="152"/>
      <c r="C2518" s="152"/>
      <c r="D2518" s="152"/>
      <c r="E2518" s="153">
        <f>'2.40-a,b,c,d,e'!E2518</f>
        <v>40430.166666666664</v>
      </c>
      <c r="F2518" s="157">
        <f>'2.40-a,b,c,d,e'!F2518</f>
        <v>74.25</v>
      </c>
      <c r="G2518" s="157">
        <f>'2.40-a,b,c,d,e'!G2518</f>
        <v>-419.99816894529829</v>
      </c>
      <c r="H2518" s="157">
        <f t="shared" si="273"/>
        <v>7392.6215860039847</v>
      </c>
      <c r="I2518" s="157">
        <f t="shared" si="274"/>
        <v>0</v>
      </c>
      <c r="J2518" s="157">
        <f t="shared" si="275"/>
        <v>7392.6215860039847</v>
      </c>
      <c r="K2518" s="157">
        <f t="shared" si="276"/>
        <v>0</v>
      </c>
      <c r="L2518" s="157">
        <f t="shared" si="277"/>
        <v>7392.6215860039847</v>
      </c>
      <c r="M2518" s="167">
        <f t="shared" si="278"/>
        <v>0</v>
      </c>
      <c r="N2518" s="167">
        <f t="shared" si="279"/>
        <v>0</v>
      </c>
    </row>
    <row r="2519" spans="1:14" ht="15" customHeight="1" x14ac:dyDescent="0.2">
      <c r="A2519" s="152"/>
      <c r="B2519" s="152"/>
      <c r="C2519" s="152"/>
      <c r="D2519" s="152"/>
      <c r="E2519" s="153">
        <f>'2.40-a,b,c,d,e'!E2519</f>
        <v>40431.166666666664</v>
      </c>
      <c r="F2519" s="157">
        <f>'2.40-a,b,c,d,e'!F2519</f>
        <v>76.449996948242102</v>
      </c>
      <c r="G2519" s="157">
        <f>'2.40-a,b,c,d,e'!G2519</f>
        <v>2199.996948242102</v>
      </c>
      <c r="H2519" s="157">
        <f t="shared" si="273"/>
        <v>9592.6185342460867</v>
      </c>
      <c r="I2519" s="157">
        <f t="shared" si="274"/>
        <v>0</v>
      </c>
      <c r="J2519" s="157">
        <f t="shared" si="275"/>
        <v>9592.6185342460867</v>
      </c>
      <c r="K2519" s="157">
        <f t="shared" si="276"/>
        <v>1430.0003051756967</v>
      </c>
      <c r="L2519" s="157">
        <f t="shared" si="277"/>
        <v>8162.61822907039</v>
      </c>
      <c r="M2519" s="167">
        <f t="shared" si="278"/>
        <v>0</v>
      </c>
      <c r="N2519" s="167">
        <f t="shared" si="279"/>
        <v>0</v>
      </c>
    </row>
    <row r="2520" spans="1:14" ht="15" customHeight="1" x14ac:dyDescent="0.2">
      <c r="A2520" s="152"/>
      <c r="B2520" s="152"/>
      <c r="C2520" s="152"/>
      <c r="D2520" s="152"/>
      <c r="E2520" s="153">
        <f>'2.40-a,b,c,d,e'!E2520</f>
        <v>40434.166666666664</v>
      </c>
      <c r="F2520" s="157">
        <f>'2.40-a,b,c,d,e'!F2520</f>
        <v>77.190002441406193</v>
      </c>
      <c r="G2520" s="157">
        <f>'2.40-a,b,c,d,e'!G2520</f>
        <v>740.00549316409092</v>
      </c>
      <c r="H2520" s="157">
        <f t="shared" si="273"/>
        <v>8902.6237222344807</v>
      </c>
      <c r="I2520" s="157">
        <f t="shared" si="274"/>
        <v>0</v>
      </c>
      <c r="J2520" s="157">
        <f t="shared" si="275"/>
        <v>8902.6237222344807</v>
      </c>
      <c r="K2520" s="157">
        <f t="shared" si="276"/>
        <v>740.00549316409069</v>
      </c>
      <c r="L2520" s="157">
        <f t="shared" si="277"/>
        <v>8162.61822907039</v>
      </c>
      <c r="M2520" s="167">
        <f t="shared" si="278"/>
        <v>0</v>
      </c>
      <c r="N2520" s="167">
        <f t="shared" si="279"/>
        <v>0</v>
      </c>
    </row>
    <row r="2521" spans="1:14" ht="15" customHeight="1" x14ac:dyDescent="0.2">
      <c r="A2521" s="152"/>
      <c r="B2521" s="152"/>
      <c r="C2521" s="152"/>
      <c r="D2521" s="152"/>
      <c r="E2521" s="153">
        <f>'2.40-a,b,c,d,e'!E2521</f>
        <v>40435.166666666664</v>
      </c>
      <c r="F2521" s="157">
        <f>'2.40-a,b,c,d,e'!F2521</f>
        <v>76.800003051757798</v>
      </c>
      <c r="G2521" s="157">
        <f>'2.40-a,b,c,d,e'!G2521</f>
        <v>-389.99938964839487</v>
      </c>
      <c r="H2521" s="157">
        <f t="shared" si="273"/>
        <v>7772.6188394219953</v>
      </c>
      <c r="I2521" s="157">
        <f t="shared" si="274"/>
        <v>0</v>
      </c>
      <c r="J2521" s="157">
        <f t="shared" si="275"/>
        <v>7772.6188394219953</v>
      </c>
      <c r="K2521" s="157">
        <f t="shared" si="276"/>
        <v>0</v>
      </c>
      <c r="L2521" s="157">
        <f t="shared" si="277"/>
        <v>7772.6188394219953</v>
      </c>
      <c r="M2521" s="167">
        <f t="shared" si="278"/>
        <v>0</v>
      </c>
      <c r="N2521" s="167">
        <f t="shared" si="279"/>
        <v>0</v>
      </c>
    </row>
    <row r="2522" spans="1:14" ht="15" customHeight="1" x14ac:dyDescent="0.2">
      <c r="A2522" s="152"/>
      <c r="B2522" s="152"/>
      <c r="C2522" s="152"/>
      <c r="D2522" s="152"/>
      <c r="E2522" s="153">
        <f>'2.40-a,b,c,d,e'!E2522</f>
        <v>40436.166666666664</v>
      </c>
      <c r="F2522" s="157">
        <f>'2.40-a,b,c,d,e'!F2522</f>
        <v>76.019996643066406</v>
      </c>
      <c r="G2522" s="157">
        <f>'2.40-a,b,c,d,e'!G2522</f>
        <v>-780.00640869139204</v>
      </c>
      <c r="H2522" s="157">
        <f t="shared" si="273"/>
        <v>6992.6124307306036</v>
      </c>
      <c r="I2522" s="157">
        <f t="shared" si="274"/>
        <v>0</v>
      </c>
      <c r="J2522" s="157">
        <f t="shared" si="275"/>
        <v>6992.6124307306036</v>
      </c>
      <c r="K2522" s="157">
        <f t="shared" si="276"/>
        <v>0</v>
      </c>
      <c r="L2522" s="157">
        <f t="shared" si="277"/>
        <v>6992.6124307306036</v>
      </c>
      <c r="M2522" s="167">
        <f t="shared" si="278"/>
        <v>0</v>
      </c>
      <c r="N2522" s="167">
        <f t="shared" si="279"/>
        <v>0</v>
      </c>
    </row>
    <row r="2523" spans="1:14" ht="15" customHeight="1" x14ac:dyDescent="0.2">
      <c r="A2523" s="152"/>
      <c r="B2523" s="152"/>
      <c r="C2523" s="152"/>
      <c r="D2523" s="152"/>
      <c r="E2523" s="153">
        <f>'2.40-a,b,c,d,e'!E2523</f>
        <v>40437.166666666664</v>
      </c>
      <c r="F2523" s="157">
        <f>'2.40-a,b,c,d,e'!F2523</f>
        <v>74.569999694824205</v>
      </c>
      <c r="G2523" s="157">
        <f>'2.40-a,b,c,d,e'!G2523</f>
        <v>-1449.9969482422016</v>
      </c>
      <c r="H2523" s="157">
        <f t="shared" si="273"/>
        <v>5542.6154824884015</v>
      </c>
      <c r="I2523" s="157">
        <f t="shared" si="274"/>
        <v>2620.0027465819885</v>
      </c>
      <c r="J2523" s="157">
        <f t="shared" si="275"/>
        <v>8162.61822907039</v>
      </c>
      <c r="K2523" s="157">
        <f t="shared" si="276"/>
        <v>0</v>
      </c>
      <c r="L2523" s="157">
        <f t="shared" si="277"/>
        <v>8162.61822907039</v>
      </c>
      <c r="M2523" s="167">
        <f t="shared" si="278"/>
        <v>1</v>
      </c>
      <c r="N2523" s="167">
        <f t="shared" si="279"/>
        <v>0</v>
      </c>
    </row>
    <row r="2524" spans="1:14" ht="15" customHeight="1" x14ac:dyDescent="0.2">
      <c r="A2524" s="152"/>
      <c r="B2524" s="152"/>
      <c r="C2524" s="152"/>
      <c r="D2524" s="152"/>
      <c r="E2524" s="153">
        <f>'2.40-a,b,c,d,e'!E2524</f>
        <v>40438.166666666664</v>
      </c>
      <c r="F2524" s="157">
        <f>'2.40-a,b,c,d,e'!F2524</f>
        <v>73.660003662109304</v>
      </c>
      <c r="G2524" s="157">
        <f>'2.40-a,b,c,d,e'!G2524</f>
        <v>-909.99603271490059</v>
      </c>
      <c r="H2524" s="157">
        <f t="shared" si="273"/>
        <v>7252.622196355489</v>
      </c>
      <c r="I2524" s="157">
        <f t="shared" si="274"/>
        <v>0</v>
      </c>
      <c r="J2524" s="157">
        <f t="shared" si="275"/>
        <v>7252.622196355489</v>
      </c>
      <c r="K2524" s="157">
        <f t="shared" si="276"/>
        <v>0</v>
      </c>
      <c r="L2524" s="157">
        <f t="shared" si="277"/>
        <v>7252.622196355489</v>
      </c>
      <c r="M2524" s="167">
        <f t="shared" si="278"/>
        <v>0</v>
      </c>
      <c r="N2524" s="167">
        <f t="shared" si="279"/>
        <v>0</v>
      </c>
    </row>
    <row r="2525" spans="1:14" ht="15" customHeight="1" x14ac:dyDescent="0.2">
      <c r="A2525" s="152"/>
      <c r="B2525" s="152"/>
      <c r="C2525" s="152"/>
      <c r="D2525" s="152"/>
      <c r="E2525" s="153">
        <f>'2.40-a,b,c,d,e'!E2525</f>
        <v>40441.166666666664</v>
      </c>
      <c r="F2525" s="157">
        <f>'2.40-a,b,c,d,e'!F2525</f>
        <v>74.860000610351506</v>
      </c>
      <c r="G2525" s="157">
        <f>'2.40-a,b,c,d,e'!G2525</f>
        <v>1199.9969482422016</v>
      </c>
      <c r="H2525" s="157">
        <f t="shared" si="273"/>
        <v>8452.619144597691</v>
      </c>
      <c r="I2525" s="157">
        <f t="shared" si="274"/>
        <v>0</v>
      </c>
      <c r="J2525" s="157">
        <f t="shared" si="275"/>
        <v>8452.619144597691</v>
      </c>
      <c r="K2525" s="157">
        <f t="shared" si="276"/>
        <v>290.000915527301</v>
      </c>
      <c r="L2525" s="157">
        <f t="shared" si="277"/>
        <v>8162.61822907039</v>
      </c>
      <c r="M2525" s="167">
        <f t="shared" si="278"/>
        <v>0</v>
      </c>
      <c r="N2525" s="167">
        <f t="shared" si="279"/>
        <v>0</v>
      </c>
    </row>
    <row r="2526" spans="1:14" ht="15" customHeight="1" x14ac:dyDescent="0.2">
      <c r="A2526" s="152"/>
      <c r="B2526" s="152"/>
      <c r="C2526" s="152"/>
      <c r="D2526" s="152"/>
      <c r="E2526" s="153">
        <f>'2.40-a,b,c,d,e'!E2526</f>
        <v>40442.166666666664</v>
      </c>
      <c r="F2526" s="157">
        <f>'2.40-a,b,c,d,e'!F2526</f>
        <v>73.519996643066406</v>
      </c>
      <c r="G2526" s="157">
        <f>'2.40-a,b,c,d,e'!G2526</f>
        <v>-1340.0039672850994</v>
      </c>
      <c r="H2526" s="157">
        <f t="shared" si="273"/>
        <v>6822.6142617852911</v>
      </c>
      <c r="I2526" s="157">
        <f t="shared" si="274"/>
        <v>0</v>
      </c>
      <c r="J2526" s="157">
        <f t="shared" si="275"/>
        <v>6822.6142617852911</v>
      </c>
      <c r="K2526" s="157">
        <f t="shared" si="276"/>
        <v>0</v>
      </c>
      <c r="L2526" s="157">
        <f t="shared" si="277"/>
        <v>6822.6142617852911</v>
      </c>
      <c r="M2526" s="167">
        <f t="shared" si="278"/>
        <v>0</v>
      </c>
      <c r="N2526" s="167">
        <f t="shared" si="279"/>
        <v>0</v>
      </c>
    </row>
    <row r="2527" spans="1:14" ht="15" customHeight="1" x14ac:dyDescent="0.2">
      <c r="A2527" s="152"/>
      <c r="B2527" s="152"/>
      <c r="C2527" s="152"/>
      <c r="D2527" s="152"/>
      <c r="E2527" s="153">
        <f>'2.40-a,b,c,d,e'!E2527</f>
        <v>40443.166666666664</v>
      </c>
      <c r="F2527" s="157">
        <f>'2.40-a,b,c,d,e'!F2527</f>
        <v>74.709999084472599</v>
      </c>
      <c r="G2527" s="157">
        <f>'2.40-a,b,c,d,e'!G2527</f>
        <v>1190.0024414061932</v>
      </c>
      <c r="H2527" s="157">
        <f t="shared" si="273"/>
        <v>8012.6167031914847</v>
      </c>
      <c r="I2527" s="157">
        <f t="shared" si="274"/>
        <v>0</v>
      </c>
      <c r="J2527" s="157">
        <f t="shared" si="275"/>
        <v>8012.6167031914847</v>
      </c>
      <c r="K2527" s="157">
        <f t="shared" si="276"/>
        <v>0</v>
      </c>
      <c r="L2527" s="157">
        <f t="shared" si="277"/>
        <v>8012.6167031914847</v>
      </c>
      <c r="M2527" s="167">
        <f t="shared" si="278"/>
        <v>0</v>
      </c>
      <c r="N2527" s="167">
        <f t="shared" si="279"/>
        <v>0</v>
      </c>
    </row>
    <row r="2528" spans="1:14" ht="15" customHeight="1" x14ac:dyDescent="0.2">
      <c r="A2528" s="152"/>
      <c r="B2528" s="152"/>
      <c r="C2528" s="152"/>
      <c r="D2528" s="152"/>
      <c r="E2528" s="153">
        <f>'2.40-a,b,c,d,e'!E2528</f>
        <v>40444.166666666664</v>
      </c>
      <c r="F2528" s="157">
        <f>'2.40-a,b,c,d,e'!F2528</f>
        <v>75.180000305175696</v>
      </c>
      <c r="G2528" s="157">
        <f>'2.40-a,b,c,d,e'!G2528</f>
        <v>470.00122070309658</v>
      </c>
      <c r="H2528" s="157">
        <f t="shared" si="273"/>
        <v>8482.6179238945806</v>
      </c>
      <c r="I2528" s="157">
        <f t="shared" si="274"/>
        <v>0</v>
      </c>
      <c r="J2528" s="157">
        <f t="shared" si="275"/>
        <v>8482.6179238945806</v>
      </c>
      <c r="K2528" s="157">
        <f t="shared" si="276"/>
        <v>319.99969482419056</v>
      </c>
      <c r="L2528" s="157">
        <f t="shared" si="277"/>
        <v>8162.61822907039</v>
      </c>
      <c r="M2528" s="167">
        <f t="shared" si="278"/>
        <v>0</v>
      </c>
      <c r="N2528" s="167">
        <f t="shared" si="279"/>
        <v>0</v>
      </c>
    </row>
    <row r="2529" spans="1:14" ht="15" customHeight="1" x14ac:dyDescent="0.2">
      <c r="A2529" s="152"/>
      <c r="B2529" s="152"/>
      <c r="C2529" s="152"/>
      <c r="D2529" s="152"/>
      <c r="E2529" s="153">
        <f>'2.40-a,b,c,d,e'!E2529</f>
        <v>40445.166666666664</v>
      </c>
      <c r="F2529" s="157">
        <f>'2.40-a,b,c,d,e'!F2529</f>
        <v>76.489997863769503</v>
      </c>
      <c r="G2529" s="157">
        <f>'2.40-a,b,c,d,e'!G2529</f>
        <v>1309.9975585938068</v>
      </c>
      <c r="H2529" s="157">
        <f t="shared" si="273"/>
        <v>9472.6157876641973</v>
      </c>
      <c r="I2529" s="157">
        <f t="shared" si="274"/>
        <v>0</v>
      </c>
      <c r="J2529" s="157">
        <f t="shared" si="275"/>
        <v>9472.6157876641973</v>
      </c>
      <c r="K2529" s="157">
        <f t="shared" si="276"/>
        <v>1309.9975585938073</v>
      </c>
      <c r="L2529" s="157">
        <f t="shared" si="277"/>
        <v>8162.61822907039</v>
      </c>
      <c r="M2529" s="167">
        <f t="shared" si="278"/>
        <v>0</v>
      </c>
      <c r="N2529" s="167">
        <f t="shared" si="279"/>
        <v>0</v>
      </c>
    </row>
    <row r="2530" spans="1:14" ht="15" customHeight="1" x14ac:dyDescent="0.2">
      <c r="A2530" s="152"/>
      <c r="B2530" s="152"/>
      <c r="C2530" s="152"/>
      <c r="D2530" s="152"/>
      <c r="E2530" s="153">
        <f>'2.40-a,b,c,d,e'!E2530</f>
        <v>40448.166666666664</v>
      </c>
      <c r="F2530" s="157">
        <f>'2.40-a,b,c,d,e'!F2530</f>
        <v>76.519996643066406</v>
      </c>
      <c r="G2530" s="157">
        <f>'2.40-a,b,c,d,e'!G2530</f>
        <v>29.998779296903422</v>
      </c>
      <c r="H2530" s="157">
        <f t="shared" si="273"/>
        <v>8192.6170083672932</v>
      </c>
      <c r="I2530" s="157">
        <f t="shared" si="274"/>
        <v>0</v>
      </c>
      <c r="J2530" s="157">
        <f t="shared" si="275"/>
        <v>8192.6170083672932</v>
      </c>
      <c r="K2530" s="157">
        <f t="shared" si="276"/>
        <v>29.998779296903194</v>
      </c>
      <c r="L2530" s="157">
        <f t="shared" si="277"/>
        <v>8162.61822907039</v>
      </c>
      <c r="M2530" s="167">
        <f t="shared" si="278"/>
        <v>0</v>
      </c>
      <c r="N2530" s="167">
        <f t="shared" si="279"/>
        <v>0</v>
      </c>
    </row>
    <row r="2531" spans="1:14" ht="15" customHeight="1" x14ac:dyDescent="0.2">
      <c r="A2531" s="152"/>
      <c r="B2531" s="152"/>
      <c r="C2531" s="152"/>
      <c r="D2531" s="152"/>
      <c r="E2531" s="153">
        <f>'2.40-a,b,c,d,e'!E2531</f>
        <v>40449.166666666664</v>
      </c>
      <c r="F2531" s="157">
        <f>'2.40-a,b,c,d,e'!F2531</f>
        <v>76.180000305175696</v>
      </c>
      <c r="G2531" s="157">
        <f>'2.40-a,b,c,d,e'!G2531</f>
        <v>-339.99633789071027</v>
      </c>
      <c r="H2531" s="157">
        <f t="shared" si="273"/>
        <v>7822.6218911796796</v>
      </c>
      <c r="I2531" s="157">
        <f t="shared" si="274"/>
        <v>0</v>
      </c>
      <c r="J2531" s="157">
        <f t="shared" si="275"/>
        <v>7822.6218911796796</v>
      </c>
      <c r="K2531" s="157">
        <f t="shared" si="276"/>
        <v>0</v>
      </c>
      <c r="L2531" s="157">
        <f t="shared" si="277"/>
        <v>7822.6218911796796</v>
      </c>
      <c r="M2531" s="167">
        <f t="shared" si="278"/>
        <v>0</v>
      </c>
      <c r="N2531" s="167">
        <f t="shared" si="279"/>
        <v>0</v>
      </c>
    </row>
    <row r="2532" spans="1:14" ht="15" customHeight="1" x14ac:dyDescent="0.2">
      <c r="A2532" s="152"/>
      <c r="B2532" s="152"/>
      <c r="C2532" s="152"/>
      <c r="D2532" s="152"/>
      <c r="E2532" s="153">
        <f>'2.40-a,b,c,d,e'!E2532</f>
        <v>40450.166666666664</v>
      </c>
      <c r="F2532" s="157">
        <f>'2.40-a,b,c,d,e'!F2532</f>
        <v>77.860000610351506</v>
      </c>
      <c r="G2532" s="157">
        <f>'2.40-a,b,c,d,e'!G2532</f>
        <v>1680.0003051758097</v>
      </c>
      <c r="H2532" s="157">
        <f t="shared" si="273"/>
        <v>9502.622196355489</v>
      </c>
      <c r="I2532" s="157">
        <f t="shared" si="274"/>
        <v>0</v>
      </c>
      <c r="J2532" s="157">
        <f t="shared" si="275"/>
        <v>9502.622196355489</v>
      </c>
      <c r="K2532" s="157">
        <f t="shared" si="276"/>
        <v>1340.003967285099</v>
      </c>
      <c r="L2532" s="157">
        <f t="shared" si="277"/>
        <v>8162.61822907039</v>
      </c>
      <c r="M2532" s="167">
        <f t="shared" si="278"/>
        <v>0</v>
      </c>
      <c r="N2532" s="167">
        <f t="shared" si="279"/>
        <v>0</v>
      </c>
    </row>
    <row r="2533" spans="1:14" ht="15" customHeight="1" x14ac:dyDescent="0.2">
      <c r="A2533" s="152"/>
      <c r="B2533" s="152"/>
      <c r="C2533" s="152"/>
      <c r="D2533" s="152"/>
      <c r="E2533" s="153">
        <f>'2.40-a,b,c,d,e'!E2533</f>
        <v>40451.166666666664</v>
      </c>
      <c r="F2533" s="157">
        <f>'2.40-a,b,c,d,e'!F2533</f>
        <v>79.970001220703097</v>
      </c>
      <c r="G2533" s="157">
        <f>'2.40-a,b,c,d,e'!G2533</f>
        <v>2110.0006103515907</v>
      </c>
      <c r="H2533" s="157">
        <f t="shared" si="273"/>
        <v>10272.618839421981</v>
      </c>
      <c r="I2533" s="157">
        <f t="shared" si="274"/>
        <v>0</v>
      </c>
      <c r="J2533" s="157">
        <f t="shared" si="275"/>
        <v>10272.618839421981</v>
      </c>
      <c r="K2533" s="157">
        <f t="shared" si="276"/>
        <v>2110.0006103515907</v>
      </c>
      <c r="L2533" s="157">
        <f t="shared" si="277"/>
        <v>8162.61822907039</v>
      </c>
      <c r="M2533" s="167">
        <f t="shared" si="278"/>
        <v>0</v>
      </c>
      <c r="N2533" s="167">
        <f t="shared" si="279"/>
        <v>0</v>
      </c>
    </row>
    <row r="2534" spans="1:14" ht="15" customHeight="1" x14ac:dyDescent="0.2">
      <c r="A2534" s="152"/>
      <c r="B2534" s="152"/>
      <c r="C2534" s="152"/>
      <c r="D2534" s="152"/>
      <c r="E2534" s="153">
        <f>'2.40-a,b,c,d,e'!E2534</f>
        <v>40452.166666666664</v>
      </c>
      <c r="F2534" s="157">
        <f>'2.40-a,b,c,d,e'!F2534</f>
        <v>81.580001831054602</v>
      </c>
      <c r="G2534" s="157">
        <f>'2.40-a,b,c,d,e'!G2534</f>
        <v>1610.0006103515057</v>
      </c>
      <c r="H2534" s="157">
        <f t="shared" si="273"/>
        <v>9772.6188394218952</v>
      </c>
      <c r="I2534" s="157">
        <f t="shared" si="274"/>
        <v>0</v>
      </c>
      <c r="J2534" s="157">
        <f t="shared" si="275"/>
        <v>9772.6188394218952</v>
      </c>
      <c r="K2534" s="157">
        <f t="shared" si="276"/>
        <v>1610.0006103515052</v>
      </c>
      <c r="L2534" s="157">
        <f t="shared" si="277"/>
        <v>8162.61822907039</v>
      </c>
      <c r="M2534" s="167">
        <f t="shared" si="278"/>
        <v>0</v>
      </c>
      <c r="N2534" s="167">
        <f t="shared" si="279"/>
        <v>0</v>
      </c>
    </row>
    <row r="2535" spans="1:14" ht="15" customHeight="1" x14ac:dyDescent="0.2">
      <c r="A2535" s="152"/>
      <c r="B2535" s="152"/>
      <c r="C2535" s="152"/>
      <c r="D2535" s="152"/>
      <c r="E2535" s="153">
        <f>'2.40-a,b,c,d,e'!E2535</f>
        <v>40455.166666666664</v>
      </c>
      <c r="F2535" s="157">
        <f>'2.40-a,b,c,d,e'!F2535</f>
        <v>81.470001220703097</v>
      </c>
      <c r="G2535" s="157">
        <f>'2.40-a,b,c,d,e'!G2535</f>
        <v>-110.00061035150566</v>
      </c>
      <c r="H2535" s="157">
        <f t="shared" si="273"/>
        <v>8052.6176187188848</v>
      </c>
      <c r="I2535" s="157">
        <f t="shared" si="274"/>
        <v>0</v>
      </c>
      <c r="J2535" s="157">
        <f t="shared" si="275"/>
        <v>8052.6176187188848</v>
      </c>
      <c r="K2535" s="157">
        <f t="shared" si="276"/>
        <v>0</v>
      </c>
      <c r="L2535" s="157">
        <f t="shared" si="277"/>
        <v>8052.6176187188848</v>
      </c>
      <c r="M2535" s="167">
        <f t="shared" si="278"/>
        <v>0</v>
      </c>
      <c r="N2535" s="167">
        <f t="shared" si="279"/>
        <v>0</v>
      </c>
    </row>
    <row r="2536" spans="1:14" ht="15" customHeight="1" x14ac:dyDescent="0.2">
      <c r="A2536" s="152"/>
      <c r="B2536" s="152"/>
      <c r="C2536" s="152"/>
      <c r="D2536" s="152"/>
      <c r="E2536" s="153">
        <f>'2.40-a,b,c,d,e'!E2536</f>
        <v>40456.166666666664</v>
      </c>
      <c r="F2536" s="157">
        <f>'2.40-a,b,c,d,e'!F2536</f>
        <v>82.819999694824205</v>
      </c>
      <c r="G2536" s="157">
        <f>'2.40-a,b,c,d,e'!G2536</f>
        <v>1349.9984741211078</v>
      </c>
      <c r="H2536" s="157">
        <f t="shared" si="273"/>
        <v>9402.6160928399931</v>
      </c>
      <c r="I2536" s="157">
        <f t="shared" si="274"/>
        <v>0</v>
      </c>
      <c r="J2536" s="157">
        <f t="shared" si="275"/>
        <v>9402.6160928399931</v>
      </c>
      <c r="K2536" s="157">
        <f t="shared" si="276"/>
        <v>1239.9978637696031</v>
      </c>
      <c r="L2536" s="157">
        <f t="shared" si="277"/>
        <v>8162.61822907039</v>
      </c>
      <c r="M2536" s="167">
        <f t="shared" si="278"/>
        <v>0</v>
      </c>
      <c r="N2536" s="167">
        <f t="shared" si="279"/>
        <v>0</v>
      </c>
    </row>
    <row r="2537" spans="1:14" ht="15" customHeight="1" x14ac:dyDescent="0.2">
      <c r="A2537" s="152"/>
      <c r="B2537" s="152"/>
      <c r="C2537" s="152"/>
      <c r="D2537" s="152"/>
      <c r="E2537" s="153">
        <f>'2.40-a,b,c,d,e'!E2537</f>
        <v>40457.166666666664</v>
      </c>
      <c r="F2537" s="157">
        <f>'2.40-a,b,c,d,e'!F2537</f>
        <v>83.230003356933594</v>
      </c>
      <c r="G2537" s="157">
        <f>'2.40-a,b,c,d,e'!G2537</f>
        <v>410.00366210938921</v>
      </c>
      <c r="H2537" s="157">
        <f t="shared" si="273"/>
        <v>8572.6218911797787</v>
      </c>
      <c r="I2537" s="157">
        <f t="shared" si="274"/>
        <v>0</v>
      </c>
      <c r="J2537" s="157">
        <f t="shared" si="275"/>
        <v>8572.6218911797787</v>
      </c>
      <c r="K2537" s="157">
        <f t="shared" si="276"/>
        <v>410.00366210938864</v>
      </c>
      <c r="L2537" s="157">
        <f t="shared" si="277"/>
        <v>8162.61822907039</v>
      </c>
      <c r="M2537" s="167">
        <f t="shared" si="278"/>
        <v>0</v>
      </c>
      <c r="N2537" s="167">
        <f t="shared" si="279"/>
        <v>0</v>
      </c>
    </row>
    <row r="2538" spans="1:14" ht="15" customHeight="1" x14ac:dyDescent="0.2">
      <c r="A2538" s="152"/>
      <c r="B2538" s="152"/>
      <c r="C2538" s="152"/>
      <c r="D2538" s="152"/>
      <c r="E2538" s="153">
        <f>'2.40-a,b,c,d,e'!E2538</f>
        <v>40458.166666666664</v>
      </c>
      <c r="F2538" s="157">
        <f>'2.40-a,b,c,d,e'!F2538</f>
        <v>81.669998168945298</v>
      </c>
      <c r="G2538" s="157">
        <f>'2.40-a,b,c,d,e'!G2538</f>
        <v>-1560.0051879882953</v>
      </c>
      <c r="H2538" s="157">
        <f t="shared" si="273"/>
        <v>6602.6130410820952</v>
      </c>
      <c r="I2538" s="157">
        <f t="shared" si="274"/>
        <v>0</v>
      </c>
      <c r="J2538" s="157">
        <f t="shared" si="275"/>
        <v>6602.6130410820952</v>
      </c>
      <c r="K2538" s="157">
        <f t="shared" si="276"/>
        <v>0</v>
      </c>
      <c r="L2538" s="157">
        <f t="shared" si="277"/>
        <v>6602.6130410820952</v>
      </c>
      <c r="M2538" s="167">
        <f t="shared" si="278"/>
        <v>0</v>
      </c>
      <c r="N2538" s="167">
        <f t="shared" si="279"/>
        <v>0</v>
      </c>
    </row>
    <row r="2539" spans="1:14" ht="15" customHeight="1" x14ac:dyDescent="0.2">
      <c r="A2539" s="152"/>
      <c r="B2539" s="152"/>
      <c r="C2539" s="152"/>
      <c r="D2539" s="152"/>
      <c r="E2539" s="153">
        <f>'2.40-a,b,c,d,e'!E2539</f>
        <v>40459.166666666664</v>
      </c>
      <c r="F2539" s="157">
        <f>'2.40-a,b,c,d,e'!F2539</f>
        <v>82.660003662109304</v>
      </c>
      <c r="G2539" s="157">
        <f>'2.40-a,b,c,d,e'!G2539</f>
        <v>990.00549316400566</v>
      </c>
      <c r="H2539" s="157">
        <f t="shared" si="273"/>
        <v>7592.6185342461013</v>
      </c>
      <c r="I2539" s="157">
        <f t="shared" si="274"/>
        <v>0</v>
      </c>
      <c r="J2539" s="157">
        <f t="shared" si="275"/>
        <v>7592.6185342461013</v>
      </c>
      <c r="K2539" s="157">
        <f t="shared" si="276"/>
        <v>0</v>
      </c>
      <c r="L2539" s="157">
        <f t="shared" si="277"/>
        <v>7592.6185342461013</v>
      </c>
      <c r="M2539" s="167">
        <f t="shared" si="278"/>
        <v>0</v>
      </c>
      <c r="N2539" s="167">
        <f t="shared" si="279"/>
        <v>0</v>
      </c>
    </row>
    <row r="2540" spans="1:14" ht="15" customHeight="1" x14ac:dyDescent="0.2">
      <c r="A2540" s="152"/>
      <c r="B2540" s="152"/>
      <c r="C2540" s="152"/>
      <c r="D2540" s="152"/>
      <c r="E2540" s="153">
        <f>'2.40-a,b,c,d,e'!E2540</f>
        <v>40462.166666666664</v>
      </c>
      <c r="F2540" s="157">
        <f>'2.40-a,b,c,d,e'!F2540</f>
        <v>82.209999084472599</v>
      </c>
      <c r="G2540" s="157">
        <f>'2.40-a,b,c,d,e'!G2540</f>
        <v>-450.00457763670454</v>
      </c>
      <c r="H2540" s="157">
        <f t="shared" si="273"/>
        <v>7142.6139566093971</v>
      </c>
      <c r="I2540" s="157">
        <f t="shared" si="274"/>
        <v>0</v>
      </c>
      <c r="J2540" s="157">
        <f t="shared" si="275"/>
        <v>7142.6139566093971</v>
      </c>
      <c r="K2540" s="157">
        <f t="shared" si="276"/>
        <v>0</v>
      </c>
      <c r="L2540" s="157">
        <f t="shared" si="277"/>
        <v>7142.6139566093971</v>
      </c>
      <c r="M2540" s="167">
        <f t="shared" si="278"/>
        <v>0</v>
      </c>
      <c r="N2540" s="167">
        <f t="shared" si="279"/>
        <v>0</v>
      </c>
    </row>
    <row r="2541" spans="1:14" ht="15" customHeight="1" x14ac:dyDescent="0.2">
      <c r="A2541" s="152"/>
      <c r="B2541" s="152"/>
      <c r="C2541" s="152"/>
      <c r="D2541" s="152"/>
      <c r="E2541" s="153">
        <f>'2.40-a,b,c,d,e'!E2541</f>
        <v>40463.166666666664</v>
      </c>
      <c r="F2541" s="157">
        <f>'2.40-a,b,c,d,e'!F2541</f>
        <v>81.669998168945298</v>
      </c>
      <c r="G2541" s="157">
        <f>'2.40-a,b,c,d,e'!G2541</f>
        <v>-540.00091552730112</v>
      </c>
      <c r="H2541" s="157">
        <f t="shared" si="273"/>
        <v>6602.6130410820961</v>
      </c>
      <c r="I2541" s="157">
        <f t="shared" si="274"/>
        <v>0</v>
      </c>
      <c r="J2541" s="157">
        <f t="shared" si="275"/>
        <v>6602.6130410820961</v>
      </c>
      <c r="K2541" s="157">
        <f t="shared" si="276"/>
        <v>0</v>
      </c>
      <c r="L2541" s="157">
        <f t="shared" si="277"/>
        <v>6602.6130410820961</v>
      </c>
      <c r="M2541" s="167">
        <f t="shared" si="278"/>
        <v>0</v>
      </c>
      <c r="N2541" s="167">
        <f t="shared" si="279"/>
        <v>0</v>
      </c>
    </row>
    <row r="2542" spans="1:14" ht="15" customHeight="1" x14ac:dyDescent="0.2">
      <c r="A2542" s="152"/>
      <c r="B2542" s="152"/>
      <c r="C2542" s="152"/>
      <c r="D2542" s="152"/>
      <c r="E2542" s="153">
        <f>'2.40-a,b,c,d,e'!E2542</f>
        <v>40464.166666666664</v>
      </c>
      <c r="F2542" s="157">
        <f>'2.40-a,b,c,d,e'!F2542</f>
        <v>83.010002136230398</v>
      </c>
      <c r="G2542" s="157">
        <f>'2.40-a,b,c,d,e'!G2542</f>
        <v>1340.0039672850994</v>
      </c>
      <c r="H2542" s="157">
        <f t="shared" si="273"/>
        <v>7942.617008367195</v>
      </c>
      <c r="I2542" s="157">
        <f t="shared" si="274"/>
        <v>0</v>
      </c>
      <c r="J2542" s="157">
        <f t="shared" si="275"/>
        <v>7942.617008367195</v>
      </c>
      <c r="K2542" s="157">
        <f t="shared" si="276"/>
        <v>0</v>
      </c>
      <c r="L2542" s="157">
        <f t="shared" si="277"/>
        <v>7942.617008367195</v>
      </c>
      <c r="M2542" s="167">
        <f t="shared" si="278"/>
        <v>0</v>
      </c>
      <c r="N2542" s="167">
        <f t="shared" si="279"/>
        <v>0</v>
      </c>
    </row>
    <row r="2543" spans="1:14" ht="15" customHeight="1" x14ac:dyDescent="0.2">
      <c r="A2543" s="152"/>
      <c r="B2543" s="152"/>
      <c r="C2543" s="152"/>
      <c r="D2543" s="152"/>
      <c r="E2543" s="153">
        <f>'2.40-a,b,c,d,e'!E2543</f>
        <v>40465.166666666664</v>
      </c>
      <c r="F2543" s="157">
        <f>'2.40-a,b,c,d,e'!F2543</f>
        <v>82.690002441406193</v>
      </c>
      <c r="G2543" s="157">
        <f>'2.40-a,b,c,d,e'!G2543</f>
        <v>-319.99969482420454</v>
      </c>
      <c r="H2543" s="157">
        <f t="shared" si="273"/>
        <v>7622.6173135429908</v>
      </c>
      <c r="I2543" s="157">
        <f t="shared" si="274"/>
        <v>0</v>
      </c>
      <c r="J2543" s="157">
        <f t="shared" si="275"/>
        <v>7622.6173135429908</v>
      </c>
      <c r="K2543" s="157">
        <f t="shared" si="276"/>
        <v>0</v>
      </c>
      <c r="L2543" s="157">
        <f t="shared" si="277"/>
        <v>7622.6173135429908</v>
      </c>
      <c r="M2543" s="167">
        <f t="shared" si="278"/>
        <v>0</v>
      </c>
      <c r="N2543" s="167">
        <f t="shared" si="279"/>
        <v>0</v>
      </c>
    </row>
    <row r="2544" spans="1:14" ht="15" customHeight="1" x14ac:dyDescent="0.2">
      <c r="A2544" s="152"/>
      <c r="B2544" s="152"/>
      <c r="C2544" s="152"/>
      <c r="D2544" s="152"/>
      <c r="E2544" s="153">
        <f>'2.40-a,b,c,d,e'!E2544</f>
        <v>40466.166666666664</v>
      </c>
      <c r="F2544" s="157">
        <f>'2.40-a,b,c,d,e'!F2544</f>
        <v>81.25</v>
      </c>
      <c r="G2544" s="157">
        <f>'2.40-a,b,c,d,e'!G2544</f>
        <v>-1440.0024414061932</v>
      </c>
      <c r="H2544" s="157">
        <f t="shared" si="273"/>
        <v>6182.6148721367972</v>
      </c>
      <c r="I2544" s="157">
        <f t="shared" si="274"/>
        <v>0</v>
      </c>
      <c r="J2544" s="157">
        <f t="shared" si="275"/>
        <v>6182.6148721367972</v>
      </c>
      <c r="K2544" s="157">
        <f t="shared" si="276"/>
        <v>0</v>
      </c>
      <c r="L2544" s="157">
        <f t="shared" si="277"/>
        <v>6182.6148721367972</v>
      </c>
      <c r="M2544" s="167">
        <f t="shared" si="278"/>
        <v>0</v>
      </c>
      <c r="N2544" s="167">
        <f t="shared" si="279"/>
        <v>0</v>
      </c>
    </row>
    <row r="2545" spans="1:14" ht="15" customHeight="1" x14ac:dyDescent="0.2">
      <c r="A2545" s="152"/>
      <c r="B2545" s="152"/>
      <c r="C2545" s="152"/>
      <c r="D2545" s="152"/>
      <c r="E2545" s="153">
        <f>'2.40-a,b,c,d,e'!E2545</f>
        <v>40469.166666666664</v>
      </c>
      <c r="F2545" s="157">
        <f>'2.40-a,b,c,d,e'!F2545</f>
        <v>83.080001831054602</v>
      </c>
      <c r="G2545" s="157">
        <f>'2.40-a,b,c,d,e'!G2545</f>
        <v>1830.0018310546022</v>
      </c>
      <c r="H2545" s="157">
        <f t="shared" si="273"/>
        <v>8012.6167031913992</v>
      </c>
      <c r="I2545" s="157">
        <f t="shared" si="274"/>
        <v>0</v>
      </c>
      <c r="J2545" s="157">
        <f t="shared" si="275"/>
        <v>8012.6167031913992</v>
      </c>
      <c r="K2545" s="157">
        <f t="shared" si="276"/>
        <v>0</v>
      </c>
      <c r="L2545" s="157">
        <f t="shared" si="277"/>
        <v>8012.6167031913992</v>
      </c>
      <c r="M2545" s="167">
        <f t="shared" si="278"/>
        <v>0</v>
      </c>
      <c r="N2545" s="167">
        <f t="shared" si="279"/>
        <v>0</v>
      </c>
    </row>
    <row r="2546" spans="1:14" ht="15" customHeight="1" x14ac:dyDescent="0.2">
      <c r="A2546" s="152"/>
      <c r="B2546" s="152"/>
      <c r="C2546" s="152"/>
      <c r="D2546" s="152"/>
      <c r="E2546" s="153">
        <f>'2.40-a,b,c,d,e'!E2546</f>
        <v>40470.166666666664</v>
      </c>
      <c r="F2546" s="157">
        <f>'2.40-a,b,c,d,e'!F2546</f>
        <v>79.489997863769503</v>
      </c>
      <c r="G2546" s="157">
        <f>'2.40-a,b,c,d,e'!G2546</f>
        <v>-3590.0039672850994</v>
      </c>
      <c r="H2546" s="157">
        <f t="shared" si="273"/>
        <v>4422.6127359062993</v>
      </c>
      <c r="I2546" s="157">
        <f t="shared" si="274"/>
        <v>3740.0054931640907</v>
      </c>
      <c r="J2546" s="157">
        <f t="shared" si="275"/>
        <v>8162.61822907039</v>
      </c>
      <c r="K2546" s="157">
        <f t="shared" si="276"/>
        <v>0</v>
      </c>
      <c r="L2546" s="157">
        <f t="shared" si="277"/>
        <v>8162.61822907039</v>
      </c>
      <c r="M2546" s="167">
        <f t="shared" si="278"/>
        <v>1</v>
      </c>
      <c r="N2546" s="167">
        <f t="shared" si="279"/>
        <v>0</v>
      </c>
    </row>
    <row r="2547" spans="1:14" ht="15" customHeight="1" x14ac:dyDescent="0.2">
      <c r="A2547" s="152"/>
      <c r="B2547" s="152"/>
      <c r="C2547" s="152"/>
      <c r="D2547" s="152"/>
      <c r="E2547" s="153">
        <f>'2.40-a,b,c,d,e'!E2547</f>
        <v>40471.166666666664</v>
      </c>
      <c r="F2547" s="157">
        <f>'2.40-a,b,c,d,e'!F2547</f>
        <v>81.769996643066406</v>
      </c>
      <c r="G2547" s="157">
        <f>'2.40-a,b,c,d,e'!G2547</f>
        <v>2279.9987792969032</v>
      </c>
      <c r="H2547" s="157">
        <f t="shared" si="273"/>
        <v>10442.617008367293</v>
      </c>
      <c r="I2547" s="157">
        <f t="shared" si="274"/>
        <v>0</v>
      </c>
      <c r="J2547" s="157">
        <f t="shared" si="275"/>
        <v>10442.617008367293</v>
      </c>
      <c r="K2547" s="157">
        <f t="shared" si="276"/>
        <v>2279.9987792969032</v>
      </c>
      <c r="L2547" s="157">
        <f t="shared" si="277"/>
        <v>8162.61822907039</v>
      </c>
      <c r="M2547" s="167">
        <f t="shared" si="278"/>
        <v>0</v>
      </c>
      <c r="N2547" s="167">
        <f t="shared" si="279"/>
        <v>0</v>
      </c>
    </row>
    <row r="2548" spans="1:14" ht="15" customHeight="1" x14ac:dyDescent="0.2">
      <c r="A2548" s="152"/>
      <c r="B2548" s="152"/>
      <c r="C2548" s="152"/>
      <c r="D2548" s="152"/>
      <c r="E2548" s="153">
        <f>'2.40-a,b,c,d,e'!E2548</f>
        <v>40472.166666666664</v>
      </c>
      <c r="F2548" s="157">
        <f>'2.40-a,b,c,d,e'!F2548</f>
        <v>80.559997558593693</v>
      </c>
      <c r="G2548" s="157">
        <f>'2.40-a,b,c,d,e'!G2548</f>
        <v>-1209.9990844727131</v>
      </c>
      <c r="H2548" s="157">
        <f t="shared" si="273"/>
        <v>6952.6191445976765</v>
      </c>
      <c r="I2548" s="157">
        <f t="shared" si="274"/>
        <v>0</v>
      </c>
      <c r="J2548" s="157">
        <f t="shared" si="275"/>
        <v>6952.6191445976765</v>
      </c>
      <c r="K2548" s="157">
        <f t="shared" si="276"/>
        <v>0</v>
      </c>
      <c r="L2548" s="157">
        <f t="shared" si="277"/>
        <v>6952.6191445976765</v>
      </c>
      <c r="M2548" s="167">
        <f t="shared" si="278"/>
        <v>0</v>
      </c>
      <c r="N2548" s="167">
        <f t="shared" si="279"/>
        <v>0</v>
      </c>
    </row>
    <row r="2549" spans="1:14" ht="15" customHeight="1" x14ac:dyDescent="0.2">
      <c r="A2549" s="152"/>
      <c r="B2549" s="152"/>
      <c r="C2549" s="152"/>
      <c r="D2549" s="152"/>
      <c r="E2549" s="153">
        <f>'2.40-a,b,c,d,e'!E2549</f>
        <v>40473.166666666664</v>
      </c>
      <c r="F2549" s="157">
        <f>'2.40-a,b,c,d,e'!F2549</f>
        <v>81.690002441406193</v>
      </c>
      <c r="G2549" s="157">
        <f>'2.40-a,b,c,d,e'!G2549</f>
        <v>1130.0048828125</v>
      </c>
      <c r="H2549" s="157">
        <f t="shared" si="273"/>
        <v>8082.6240274101765</v>
      </c>
      <c r="I2549" s="157">
        <f t="shared" si="274"/>
        <v>0</v>
      </c>
      <c r="J2549" s="157">
        <f t="shared" si="275"/>
        <v>8082.6240274101765</v>
      </c>
      <c r="K2549" s="157">
        <f t="shared" si="276"/>
        <v>0</v>
      </c>
      <c r="L2549" s="157">
        <f t="shared" si="277"/>
        <v>8082.6240274101765</v>
      </c>
      <c r="M2549" s="167">
        <f t="shared" si="278"/>
        <v>0</v>
      </c>
      <c r="N2549" s="167">
        <f t="shared" si="279"/>
        <v>0</v>
      </c>
    </row>
    <row r="2550" spans="1:14" ht="15" customHeight="1" x14ac:dyDescent="0.2">
      <c r="A2550" s="152"/>
      <c r="B2550" s="152"/>
      <c r="C2550" s="152"/>
      <c r="D2550" s="152"/>
      <c r="E2550" s="153">
        <f>'2.40-a,b,c,d,e'!E2550</f>
        <v>40476.166666666664</v>
      </c>
      <c r="F2550" s="157">
        <f>'2.40-a,b,c,d,e'!F2550</f>
        <v>82.519996643066406</v>
      </c>
      <c r="G2550" s="157">
        <f>'2.40-a,b,c,d,e'!G2550</f>
        <v>829.99420166021309</v>
      </c>
      <c r="H2550" s="157">
        <f t="shared" si="273"/>
        <v>8912.6182290703891</v>
      </c>
      <c r="I2550" s="157">
        <f t="shared" si="274"/>
        <v>0</v>
      </c>
      <c r="J2550" s="157">
        <f t="shared" si="275"/>
        <v>8912.6182290703891</v>
      </c>
      <c r="K2550" s="157">
        <f t="shared" si="276"/>
        <v>749.99999999999909</v>
      </c>
      <c r="L2550" s="157">
        <f t="shared" si="277"/>
        <v>8162.61822907039</v>
      </c>
      <c r="M2550" s="167">
        <f t="shared" si="278"/>
        <v>0</v>
      </c>
      <c r="N2550" s="167">
        <f t="shared" si="279"/>
        <v>0</v>
      </c>
    </row>
    <row r="2551" spans="1:14" ht="15" customHeight="1" x14ac:dyDescent="0.2">
      <c r="A2551" s="152"/>
      <c r="B2551" s="152"/>
      <c r="C2551" s="152"/>
      <c r="D2551" s="152"/>
      <c r="E2551" s="153">
        <f>'2.40-a,b,c,d,e'!E2551</f>
        <v>40477.166666666664</v>
      </c>
      <c r="F2551" s="157">
        <f>'2.40-a,b,c,d,e'!F2551</f>
        <v>82.550003051757798</v>
      </c>
      <c r="G2551" s="157">
        <f>'2.40-a,b,c,d,e'!G2551</f>
        <v>30.006408691392039</v>
      </c>
      <c r="H2551" s="157">
        <f t="shared" si="273"/>
        <v>8192.6246377617827</v>
      </c>
      <c r="I2551" s="157">
        <f t="shared" si="274"/>
        <v>0</v>
      </c>
      <c r="J2551" s="157">
        <f t="shared" si="275"/>
        <v>8192.6246377617827</v>
      </c>
      <c r="K2551" s="157">
        <f t="shared" si="276"/>
        <v>30.006408691392608</v>
      </c>
      <c r="L2551" s="157">
        <f t="shared" si="277"/>
        <v>8162.61822907039</v>
      </c>
      <c r="M2551" s="167">
        <f t="shared" si="278"/>
        <v>0</v>
      </c>
      <c r="N2551" s="167">
        <f t="shared" si="279"/>
        <v>0</v>
      </c>
    </row>
    <row r="2552" spans="1:14" ht="15" customHeight="1" x14ac:dyDescent="0.2">
      <c r="A2552" s="152"/>
      <c r="B2552" s="152"/>
      <c r="C2552" s="152"/>
      <c r="D2552" s="152"/>
      <c r="E2552" s="153">
        <f>'2.40-a,b,c,d,e'!E2552</f>
        <v>40478.166666666664</v>
      </c>
      <c r="F2552" s="157">
        <f>'2.40-a,b,c,d,e'!F2552</f>
        <v>81.940002441406193</v>
      </c>
      <c r="G2552" s="157">
        <f>'2.40-a,b,c,d,e'!G2552</f>
        <v>-610.00061035160513</v>
      </c>
      <c r="H2552" s="157">
        <f t="shared" si="273"/>
        <v>7552.6176187187848</v>
      </c>
      <c r="I2552" s="157">
        <f t="shared" si="274"/>
        <v>0</v>
      </c>
      <c r="J2552" s="157">
        <f t="shared" si="275"/>
        <v>7552.6176187187848</v>
      </c>
      <c r="K2552" s="157">
        <f t="shared" si="276"/>
        <v>0</v>
      </c>
      <c r="L2552" s="157">
        <f t="shared" si="277"/>
        <v>7552.6176187187848</v>
      </c>
      <c r="M2552" s="167">
        <f t="shared" si="278"/>
        <v>0</v>
      </c>
      <c r="N2552" s="167">
        <f t="shared" si="279"/>
        <v>0</v>
      </c>
    </row>
    <row r="2553" spans="1:14" ht="15" customHeight="1" x14ac:dyDescent="0.2">
      <c r="A2553" s="152"/>
      <c r="B2553" s="152"/>
      <c r="C2553" s="152"/>
      <c r="D2553" s="152"/>
      <c r="E2553" s="153">
        <f>'2.40-a,b,c,d,e'!E2553</f>
        <v>40479.166666666664</v>
      </c>
      <c r="F2553" s="157">
        <f>'2.40-a,b,c,d,e'!F2553</f>
        <v>82.180000305175696</v>
      </c>
      <c r="G2553" s="157">
        <f>'2.40-a,b,c,d,e'!G2553</f>
        <v>239.99786376950283</v>
      </c>
      <c r="H2553" s="157">
        <f t="shared" si="273"/>
        <v>7792.6154824882879</v>
      </c>
      <c r="I2553" s="157">
        <f t="shared" si="274"/>
        <v>0</v>
      </c>
      <c r="J2553" s="157">
        <f t="shared" si="275"/>
        <v>7792.6154824882879</v>
      </c>
      <c r="K2553" s="157">
        <f t="shared" si="276"/>
        <v>0</v>
      </c>
      <c r="L2553" s="157">
        <f t="shared" si="277"/>
        <v>7792.6154824882879</v>
      </c>
      <c r="M2553" s="167">
        <f t="shared" si="278"/>
        <v>0</v>
      </c>
      <c r="N2553" s="167">
        <f t="shared" si="279"/>
        <v>0</v>
      </c>
    </row>
    <row r="2554" spans="1:14" ht="15" customHeight="1" x14ac:dyDescent="0.2">
      <c r="A2554" s="152"/>
      <c r="B2554" s="152"/>
      <c r="C2554" s="152"/>
      <c r="D2554" s="152"/>
      <c r="E2554" s="153">
        <f>'2.40-a,b,c,d,e'!E2554</f>
        <v>40480.166666666664</v>
      </c>
      <c r="F2554" s="157">
        <f>'2.40-a,b,c,d,e'!F2554</f>
        <v>81.430000305175696</v>
      </c>
      <c r="G2554" s="157">
        <f>'2.40-a,b,c,d,e'!G2554</f>
        <v>-750</v>
      </c>
      <c r="H2554" s="157">
        <f t="shared" si="273"/>
        <v>7042.6154824882879</v>
      </c>
      <c r="I2554" s="157">
        <f t="shared" si="274"/>
        <v>0</v>
      </c>
      <c r="J2554" s="157">
        <f t="shared" si="275"/>
        <v>7042.6154824882879</v>
      </c>
      <c r="K2554" s="157">
        <f t="shared" si="276"/>
        <v>0</v>
      </c>
      <c r="L2554" s="157">
        <f t="shared" si="277"/>
        <v>7042.6154824882879</v>
      </c>
      <c r="M2554" s="167">
        <f t="shared" si="278"/>
        <v>0</v>
      </c>
      <c r="N2554" s="167">
        <f t="shared" si="279"/>
        <v>0</v>
      </c>
    </row>
    <row r="2555" spans="1:14" ht="15" customHeight="1" x14ac:dyDescent="0.2">
      <c r="A2555" s="152"/>
      <c r="B2555" s="152"/>
      <c r="C2555" s="152"/>
      <c r="D2555" s="152"/>
      <c r="E2555" s="153">
        <f>'2.40-a,b,c,d,e'!E2555</f>
        <v>40483.166666666664</v>
      </c>
      <c r="F2555" s="157">
        <f>'2.40-a,b,c,d,e'!F2555</f>
        <v>82.949996948242102</v>
      </c>
      <c r="G2555" s="157">
        <f>'2.40-a,b,c,d,e'!G2555</f>
        <v>1519.9966430664063</v>
      </c>
      <c r="H2555" s="157">
        <f t="shared" si="273"/>
        <v>8562.6121255546932</v>
      </c>
      <c r="I2555" s="157">
        <f t="shared" si="274"/>
        <v>0</v>
      </c>
      <c r="J2555" s="157">
        <f t="shared" si="275"/>
        <v>8562.6121255546932</v>
      </c>
      <c r="K2555" s="157">
        <f t="shared" si="276"/>
        <v>399.99389648430315</v>
      </c>
      <c r="L2555" s="157">
        <f t="shared" si="277"/>
        <v>8162.61822907039</v>
      </c>
      <c r="M2555" s="167">
        <f t="shared" si="278"/>
        <v>0</v>
      </c>
      <c r="N2555" s="167">
        <f t="shared" si="279"/>
        <v>0</v>
      </c>
    </row>
    <row r="2556" spans="1:14" ht="15" customHeight="1" x14ac:dyDescent="0.2">
      <c r="A2556" s="152"/>
      <c r="B2556" s="152"/>
      <c r="C2556" s="152"/>
      <c r="D2556" s="152"/>
      <c r="E2556" s="153">
        <f>'2.40-a,b,c,d,e'!E2556</f>
        <v>40484.166666666664</v>
      </c>
      <c r="F2556" s="157">
        <f>'2.40-a,b,c,d,e'!F2556</f>
        <v>83.900001525878906</v>
      </c>
      <c r="G2556" s="157">
        <f>'2.40-a,b,c,d,e'!G2556</f>
        <v>950.00457763680402</v>
      </c>
      <c r="H2556" s="157">
        <f t="shared" si="273"/>
        <v>9112.6228067071934</v>
      </c>
      <c r="I2556" s="157">
        <f t="shared" si="274"/>
        <v>0</v>
      </c>
      <c r="J2556" s="157">
        <f t="shared" si="275"/>
        <v>9112.6228067071934</v>
      </c>
      <c r="K2556" s="157">
        <f t="shared" si="276"/>
        <v>950.00457763680333</v>
      </c>
      <c r="L2556" s="157">
        <f t="shared" si="277"/>
        <v>8162.61822907039</v>
      </c>
      <c r="M2556" s="167">
        <f t="shared" si="278"/>
        <v>0</v>
      </c>
      <c r="N2556" s="167">
        <f t="shared" si="279"/>
        <v>0</v>
      </c>
    </row>
    <row r="2557" spans="1:14" ht="15" customHeight="1" x14ac:dyDescent="0.2">
      <c r="A2557" s="152"/>
      <c r="B2557" s="152"/>
      <c r="C2557" s="152"/>
      <c r="D2557" s="152"/>
      <c r="E2557" s="153">
        <f>'2.40-a,b,c,d,e'!E2557</f>
        <v>40485.166666666664</v>
      </c>
      <c r="F2557" s="157">
        <f>'2.40-a,b,c,d,e'!F2557</f>
        <v>84.690002441406193</v>
      </c>
      <c r="G2557" s="157">
        <f>'2.40-a,b,c,d,e'!G2557</f>
        <v>790.00091552728691</v>
      </c>
      <c r="H2557" s="157">
        <f t="shared" si="273"/>
        <v>8952.6191445976765</v>
      </c>
      <c r="I2557" s="157">
        <f t="shared" si="274"/>
        <v>0</v>
      </c>
      <c r="J2557" s="157">
        <f t="shared" si="275"/>
        <v>8952.6191445976765</v>
      </c>
      <c r="K2557" s="157">
        <f t="shared" si="276"/>
        <v>790.00091552728645</v>
      </c>
      <c r="L2557" s="157">
        <f t="shared" si="277"/>
        <v>8162.61822907039</v>
      </c>
      <c r="M2557" s="167">
        <f t="shared" si="278"/>
        <v>0</v>
      </c>
      <c r="N2557" s="167">
        <f t="shared" si="279"/>
        <v>0</v>
      </c>
    </row>
    <row r="2558" spans="1:14" ht="15" customHeight="1" x14ac:dyDescent="0.2">
      <c r="A2558" s="152"/>
      <c r="B2558" s="152"/>
      <c r="C2558" s="152"/>
      <c r="D2558" s="152"/>
      <c r="E2558" s="153">
        <f>'2.40-a,b,c,d,e'!E2558</f>
        <v>40486.166666666664</v>
      </c>
      <c r="F2558" s="157">
        <f>'2.40-a,b,c,d,e'!F2558</f>
        <v>86.489997863769503</v>
      </c>
      <c r="G2558" s="157">
        <f>'2.40-a,b,c,d,e'!G2558</f>
        <v>1799.9954223633097</v>
      </c>
      <c r="H2558" s="157">
        <f t="shared" si="273"/>
        <v>9962.6136514336995</v>
      </c>
      <c r="I2558" s="157">
        <f t="shared" si="274"/>
        <v>0</v>
      </c>
      <c r="J2558" s="157">
        <f t="shared" si="275"/>
        <v>9962.6136514336995</v>
      </c>
      <c r="K2558" s="157">
        <f t="shared" si="276"/>
        <v>1799.9954223633094</v>
      </c>
      <c r="L2558" s="157">
        <f t="shared" si="277"/>
        <v>8162.61822907039</v>
      </c>
      <c r="M2558" s="167">
        <f t="shared" si="278"/>
        <v>0</v>
      </c>
      <c r="N2558" s="167">
        <f t="shared" si="279"/>
        <v>0</v>
      </c>
    </row>
    <row r="2559" spans="1:14" ht="15" customHeight="1" x14ac:dyDescent="0.2">
      <c r="A2559" s="152"/>
      <c r="B2559" s="152"/>
      <c r="C2559" s="152"/>
      <c r="D2559" s="152"/>
      <c r="E2559" s="153">
        <f>'2.40-a,b,c,d,e'!E2559</f>
        <v>40487.166666666664</v>
      </c>
      <c r="F2559" s="157">
        <f>'2.40-a,b,c,d,e'!F2559</f>
        <v>86.849998474121094</v>
      </c>
      <c r="G2559" s="157">
        <f>'2.40-a,b,c,d,e'!G2559</f>
        <v>360.00061035159092</v>
      </c>
      <c r="H2559" s="157">
        <f t="shared" si="273"/>
        <v>8522.6188394219807</v>
      </c>
      <c r="I2559" s="157">
        <f t="shared" si="274"/>
        <v>0</v>
      </c>
      <c r="J2559" s="157">
        <f t="shared" si="275"/>
        <v>8522.6188394219807</v>
      </c>
      <c r="K2559" s="157">
        <f t="shared" si="276"/>
        <v>360.00061035159069</v>
      </c>
      <c r="L2559" s="157">
        <f t="shared" si="277"/>
        <v>8162.61822907039</v>
      </c>
      <c r="M2559" s="167">
        <f t="shared" si="278"/>
        <v>0</v>
      </c>
      <c r="N2559" s="167">
        <f t="shared" si="279"/>
        <v>0</v>
      </c>
    </row>
    <row r="2560" spans="1:14" ht="15" customHeight="1" x14ac:dyDescent="0.2">
      <c r="A2560" s="152"/>
      <c r="B2560" s="152"/>
      <c r="C2560" s="152"/>
      <c r="D2560" s="152"/>
      <c r="E2560" s="153">
        <f>'2.40-a,b,c,d,e'!E2560</f>
        <v>40490.208333333336</v>
      </c>
      <c r="F2560" s="157">
        <f>'2.40-a,b,c,d,e'!F2560</f>
        <v>87.059997558593693</v>
      </c>
      <c r="G2560" s="157">
        <f>'2.40-a,b,c,d,e'!G2560</f>
        <v>209.99908447259941</v>
      </c>
      <c r="H2560" s="157">
        <f t="shared" si="273"/>
        <v>8372.617313542989</v>
      </c>
      <c r="I2560" s="157">
        <f t="shared" si="274"/>
        <v>0</v>
      </c>
      <c r="J2560" s="157">
        <f t="shared" si="275"/>
        <v>8372.617313542989</v>
      </c>
      <c r="K2560" s="157">
        <f t="shared" si="276"/>
        <v>209.99908447259895</v>
      </c>
      <c r="L2560" s="157">
        <f t="shared" si="277"/>
        <v>8162.61822907039</v>
      </c>
      <c r="M2560" s="167">
        <f t="shared" si="278"/>
        <v>0</v>
      </c>
      <c r="N2560" s="167">
        <f t="shared" si="279"/>
        <v>0</v>
      </c>
    </row>
    <row r="2561" spans="1:14" ht="15" customHeight="1" x14ac:dyDescent="0.2">
      <c r="A2561" s="152"/>
      <c r="B2561" s="152"/>
      <c r="C2561" s="152"/>
      <c r="D2561" s="152"/>
      <c r="E2561" s="153">
        <f>'2.40-a,b,c,d,e'!E2561</f>
        <v>40491.208333333336</v>
      </c>
      <c r="F2561" s="157">
        <f>'2.40-a,b,c,d,e'!F2561</f>
        <v>86.720001220703097</v>
      </c>
      <c r="G2561" s="157">
        <f>'2.40-a,b,c,d,e'!G2561</f>
        <v>-339.99633789059658</v>
      </c>
      <c r="H2561" s="157">
        <f t="shared" si="273"/>
        <v>7822.6218911797932</v>
      </c>
      <c r="I2561" s="157">
        <f t="shared" si="274"/>
        <v>0</v>
      </c>
      <c r="J2561" s="157">
        <f t="shared" si="275"/>
        <v>7822.6218911797932</v>
      </c>
      <c r="K2561" s="157">
        <f t="shared" si="276"/>
        <v>0</v>
      </c>
      <c r="L2561" s="157">
        <f t="shared" si="277"/>
        <v>7822.6218911797932</v>
      </c>
      <c r="M2561" s="167">
        <f t="shared" si="278"/>
        <v>0</v>
      </c>
      <c r="N2561" s="167">
        <f t="shared" si="279"/>
        <v>0</v>
      </c>
    </row>
    <row r="2562" spans="1:14" ht="15" customHeight="1" x14ac:dyDescent="0.2">
      <c r="A2562" s="152"/>
      <c r="B2562" s="152"/>
      <c r="C2562" s="152"/>
      <c r="D2562" s="152"/>
      <c r="E2562" s="153">
        <f>'2.40-a,b,c,d,e'!E2562</f>
        <v>40492.208333333336</v>
      </c>
      <c r="F2562" s="157">
        <f>'2.40-a,b,c,d,e'!F2562</f>
        <v>87.809997558593693</v>
      </c>
      <c r="G2562" s="157">
        <f>'2.40-a,b,c,d,e'!G2562</f>
        <v>1089.9963378905966</v>
      </c>
      <c r="H2562" s="157">
        <f t="shared" si="273"/>
        <v>8912.6182290703891</v>
      </c>
      <c r="I2562" s="157">
        <f t="shared" si="274"/>
        <v>0</v>
      </c>
      <c r="J2562" s="157">
        <f t="shared" si="275"/>
        <v>8912.6182290703891</v>
      </c>
      <c r="K2562" s="157">
        <f t="shared" si="276"/>
        <v>749.99999999999909</v>
      </c>
      <c r="L2562" s="157">
        <f t="shared" si="277"/>
        <v>8162.61822907039</v>
      </c>
      <c r="M2562" s="167">
        <f t="shared" si="278"/>
        <v>0</v>
      </c>
      <c r="N2562" s="167">
        <f t="shared" si="279"/>
        <v>0</v>
      </c>
    </row>
    <row r="2563" spans="1:14" ht="15" customHeight="1" x14ac:dyDescent="0.2">
      <c r="A2563" s="152"/>
      <c r="B2563" s="152"/>
      <c r="C2563" s="152"/>
      <c r="D2563" s="152"/>
      <c r="E2563" s="153">
        <f>'2.40-a,b,c,d,e'!E2563</f>
        <v>40493.208333333336</v>
      </c>
      <c r="F2563" s="157">
        <f>'2.40-a,b,c,d,e'!F2563</f>
        <v>87.809997558593693</v>
      </c>
      <c r="G2563" s="157">
        <f>'2.40-a,b,c,d,e'!G2563</f>
        <v>0</v>
      </c>
      <c r="H2563" s="157">
        <f t="shared" si="273"/>
        <v>8162.61822907039</v>
      </c>
      <c r="I2563" s="157">
        <f t="shared" si="274"/>
        <v>0</v>
      </c>
      <c r="J2563" s="157">
        <f t="shared" si="275"/>
        <v>8162.61822907039</v>
      </c>
      <c r="K2563" s="157">
        <f t="shared" si="276"/>
        <v>0</v>
      </c>
      <c r="L2563" s="157">
        <f t="shared" si="277"/>
        <v>8162.61822907039</v>
      </c>
      <c r="M2563" s="167">
        <f t="shared" si="278"/>
        <v>0</v>
      </c>
      <c r="N2563" s="167">
        <f t="shared" si="279"/>
        <v>0</v>
      </c>
    </row>
    <row r="2564" spans="1:14" ht="15" customHeight="1" x14ac:dyDescent="0.2">
      <c r="A2564" s="152"/>
      <c r="B2564" s="152"/>
      <c r="C2564" s="152"/>
      <c r="D2564" s="152"/>
      <c r="E2564" s="153">
        <f>'2.40-a,b,c,d,e'!E2564</f>
        <v>40494.208333333336</v>
      </c>
      <c r="F2564" s="157">
        <f>'2.40-a,b,c,d,e'!F2564</f>
        <v>84.879997253417898</v>
      </c>
      <c r="G2564" s="157">
        <f>'2.40-a,b,c,d,e'!G2564</f>
        <v>-2930.0003051757953</v>
      </c>
      <c r="H2564" s="157">
        <f t="shared" ref="H2564:H2627" si="280">L2563+G2564</f>
        <v>5232.6179238945952</v>
      </c>
      <c r="I2564" s="157">
        <f t="shared" ref="I2564:I2627" si="281">IF(H2564&lt;$B$13,$B$14-H2564,0)</f>
        <v>2930.0003051757949</v>
      </c>
      <c r="J2564" s="157">
        <f t="shared" ref="J2564:J2627" si="282">H2564+I2564</f>
        <v>8162.61822907039</v>
      </c>
      <c r="K2564" s="157">
        <f t="shared" ref="K2564:K2627" si="283">MAX(J2564-$B$14,0)</f>
        <v>0</v>
      </c>
      <c r="L2564" s="157">
        <f t="shared" ref="L2564:L2627" si="284">J2564-K2564</f>
        <v>8162.61822907039</v>
      </c>
      <c r="M2564" s="167">
        <f t="shared" ref="M2564:M2627" si="285">IF(I2564&gt;0,1,0)</f>
        <v>1</v>
      </c>
      <c r="N2564" s="167">
        <f t="shared" ref="N2564:N2627" si="286">IF(H2564&lt;0,1,0)</f>
        <v>0</v>
      </c>
    </row>
    <row r="2565" spans="1:14" ht="15" customHeight="1" x14ac:dyDescent="0.2">
      <c r="A2565" s="152"/>
      <c r="B2565" s="152"/>
      <c r="C2565" s="152"/>
      <c r="D2565" s="152"/>
      <c r="E2565" s="153">
        <f>'2.40-a,b,c,d,e'!E2565</f>
        <v>40497.208333333336</v>
      </c>
      <c r="F2565" s="157">
        <f>'2.40-a,b,c,d,e'!F2565</f>
        <v>84.860000610351506</v>
      </c>
      <c r="G2565" s="157">
        <f>'2.40-a,b,c,d,e'!G2565</f>
        <v>-19.996643066392039</v>
      </c>
      <c r="H2565" s="157">
        <f t="shared" si="280"/>
        <v>8142.6215860039983</v>
      </c>
      <c r="I2565" s="157">
        <f t="shared" si="281"/>
        <v>0</v>
      </c>
      <c r="J2565" s="157">
        <f t="shared" si="282"/>
        <v>8142.6215860039983</v>
      </c>
      <c r="K2565" s="157">
        <f t="shared" si="283"/>
        <v>0</v>
      </c>
      <c r="L2565" s="157">
        <f t="shared" si="284"/>
        <v>8142.6215860039983</v>
      </c>
      <c r="M2565" s="167">
        <f t="shared" si="285"/>
        <v>0</v>
      </c>
      <c r="N2565" s="167">
        <f t="shared" si="286"/>
        <v>0</v>
      </c>
    </row>
    <row r="2566" spans="1:14" ht="15" customHeight="1" x14ac:dyDescent="0.2">
      <c r="A2566" s="152"/>
      <c r="B2566" s="152"/>
      <c r="C2566" s="152"/>
      <c r="D2566" s="152"/>
      <c r="E2566" s="153">
        <f>'2.40-a,b,c,d,e'!E2566</f>
        <v>40498.208333333336</v>
      </c>
      <c r="F2566" s="157">
        <f>'2.40-a,b,c,d,e'!F2566</f>
        <v>82.339996337890597</v>
      </c>
      <c r="G2566" s="157">
        <f>'2.40-a,b,c,d,e'!G2566</f>
        <v>-2520.0042724609093</v>
      </c>
      <c r="H2566" s="157">
        <f t="shared" si="280"/>
        <v>5622.617313543089</v>
      </c>
      <c r="I2566" s="157">
        <f t="shared" si="281"/>
        <v>2540.000915527301</v>
      </c>
      <c r="J2566" s="157">
        <f t="shared" si="282"/>
        <v>8162.61822907039</v>
      </c>
      <c r="K2566" s="157">
        <f t="shared" si="283"/>
        <v>0</v>
      </c>
      <c r="L2566" s="157">
        <f t="shared" si="284"/>
        <v>8162.61822907039</v>
      </c>
      <c r="M2566" s="167">
        <f t="shared" si="285"/>
        <v>1</v>
      </c>
      <c r="N2566" s="167">
        <f t="shared" si="286"/>
        <v>0</v>
      </c>
    </row>
    <row r="2567" spans="1:14" ht="15" customHeight="1" x14ac:dyDescent="0.2">
      <c r="A2567" s="152"/>
      <c r="B2567" s="152"/>
      <c r="C2567" s="152"/>
      <c r="D2567" s="152"/>
      <c r="E2567" s="153">
        <f>'2.40-a,b,c,d,e'!E2567</f>
        <v>40499.208333333336</v>
      </c>
      <c r="F2567" s="157">
        <f>'2.40-a,b,c,d,e'!F2567</f>
        <v>80.440002441406193</v>
      </c>
      <c r="G2567" s="157">
        <f>'2.40-a,b,c,d,e'!G2567</f>
        <v>-1899.9938964844034</v>
      </c>
      <c r="H2567" s="157">
        <f t="shared" si="280"/>
        <v>6262.6243325859868</v>
      </c>
      <c r="I2567" s="157">
        <f t="shared" si="281"/>
        <v>0</v>
      </c>
      <c r="J2567" s="157">
        <f t="shared" si="282"/>
        <v>6262.6243325859868</v>
      </c>
      <c r="K2567" s="157">
        <f t="shared" si="283"/>
        <v>0</v>
      </c>
      <c r="L2567" s="157">
        <f t="shared" si="284"/>
        <v>6262.6243325859868</v>
      </c>
      <c r="M2567" s="167">
        <f t="shared" si="285"/>
        <v>0</v>
      </c>
      <c r="N2567" s="167">
        <f t="shared" si="286"/>
        <v>0</v>
      </c>
    </row>
    <row r="2568" spans="1:14" ht="15" customHeight="1" x14ac:dyDescent="0.2">
      <c r="A2568" s="152"/>
      <c r="B2568" s="152"/>
      <c r="C2568" s="152"/>
      <c r="D2568" s="152"/>
      <c r="E2568" s="153">
        <f>'2.40-a,b,c,d,e'!E2568</f>
        <v>40500.208333333336</v>
      </c>
      <c r="F2568" s="157">
        <f>'2.40-a,b,c,d,e'!F2568</f>
        <v>81.849998474121094</v>
      </c>
      <c r="G2568" s="157">
        <f>'2.40-a,b,c,d,e'!G2568</f>
        <v>1409.9960327149006</v>
      </c>
      <c r="H2568" s="157">
        <f t="shared" si="280"/>
        <v>7672.620365300887</v>
      </c>
      <c r="I2568" s="157">
        <f t="shared" si="281"/>
        <v>0</v>
      </c>
      <c r="J2568" s="157">
        <f t="shared" si="282"/>
        <v>7672.620365300887</v>
      </c>
      <c r="K2568" s="157">
        <f t="shared" si="283"/>
        <v>0</v>
      </c>
      <c r="L2568" s="157">
        <f t="shared" si="284"/>
        <v>7672.620365300887</v>
      </c>
      <c r="M2568" s="167">
        <f t="shared" si="285"/>
        <v>0</v>
      </c>
      <c r="N2568" s="167">
        <f t="shared" si="286"/>
        <v>0</v>
      </c>
    </row>
    <row r="2569" spans="1:14" ht="15" customHeight="1" x14ac:dyDescent="0.2">
      <c r="A2569" s="152"/>
      <c r="B2569" s="152"/>
      <c r="C2569" s="152"/>
      <c r="D2569" s="152"/>
      <c r="E2569" s="153">
        <f>'2.40-a,b,c,d,e'!E2569</f>
        <v>40501.208333333336</v>
      </c>
      <c r="F2569" s="157">
        <f>'2.40-a,b,c,d,e'!F2569</f>
        <v>81.510002136230398</v>
      </c>
      <c r="G2569" s="157">
        <f>'2.40-a,b,c,d,e'!G2569</f>
        <v>-339.99633789069605</v>
      </c>
      <c r="H2569" s="157">
        <f t="shared" si="280"/>
        <v>7332.624027410191</v>
      </c>
      <c r="I2569" s="157">
        <f t="shared" si="281"/>
        <v>0</v>
      </c>
      <c r="J2569" s="157">
        <f t="shared" si="282"/>
        <v>7332.624027410191</v>
      </c>
      <c r="K2569" s="157">
        <f t="shared" si="283"/>
        <v>0</v>
      </c>
      <c r="L2569" s="157">
        <f t="shared" si="284"/>
        <v>7332.624027410191</v>
      </c>
      <c r="M2569" s="167">
        <f t="shared" si="285"/>
        <v>0</v>
      </c>
      <c r="N2569" s="167">
        <f t="shared" si="286"/>
        <v>0</v>
      </c>
    </row>
    <row r="2570" spans="1:14" ht="15" customHeight="1" x14ac:dyDescent="0.2">
      <c r="A2570" s="152"/>
      <c r="B2570" s="152"/>
      <c r="C2570" s="152"/>
      <c r="D2570" s="152"/>
      <c r="E2570" s="153">
        <f>'2.40-a,b,c,d,e'!E2570</f>
        <v>40504.208333333336</v>
      </c>
      <c r="F2570" s="157">
        <f>'2.40-a,b,c,d,e'!F2570</f>
        <v>81.739997863769503</v>
      </c>
      <c r="G2570" s="157">
        <f>'2.40-a,b,c,d,e'!G2570</f>
        <v>229.99572753910513</v>
      </c>
      <c r="H2570" s="157">
        <f t="shared" si="280"/>
        <v>7562.6197549492963</v>
      </c>
      <c r="I2570" s="157">
        <f t="shared" si="281"/>
        <v>0</v>
      </c>
      <c r="J2570" s="157">
        <f t="shared" si="282"/>
        <v>7562.6197549492963</v>
      </c>
      <c r="K2570" s="157">
        <f t="shared" si="283"/>
        <v>0</v>
      </c>
      <c r="L2570" s="157">
        <f t="shared" si="284"/>
        <v>7562.6197549492963</v>
      </c>
      <c r="M2570" s="167">
        <f t="shared" si="285"/>
        <v>0</v>
      </c>
      <c r="N2570" s="167">
        <f t="shared" si="286"/>
        <v>0</v>
      </c>
    </row>
    <row r="2571" spans="1:14" ht="15" customHeight="1" x14ac:dyDescent="0.2">
      <c r="A2571" s="152"/>
      <c r="B2571" s="152"/>
      <c r="C2571" s="152"/>
      <c r="D2571" s="152"/>
      <c r="E2571" s="153">
        <f>'2.40-a,b,c,d,e'!E2571</f>
        <v>40505.208333333336</v>
      </c>
      <c r="F2571" s="157">
        <f>'2.40-a,b,c,d,e'!F2571</f>
        <v>81.25</v>
      </c>
      <c r="G2571" s="157">
        <f>'2.40-a,b,c,d,e'!G2571</f>
        <v>-489.99786376950283</v>
      </c>
      <c r="H2571" s="157">
        <f t="shared" si="280"/>
        <v>7072.6218911797932</v>
      </c>
      <c r="I2571" s="157">
        <f t="shared" si="281"/>
        <v>0</v>
      </c>
      <c r="J2571" s="157">
        <f t="shared" si="282"/>
        <v>7072.6218911797932</v>
      </c>
      <c r="K2571" s="157">
        <f t="shared" si="283"/>
        <v>0</v>
      </c>
      <c r="L2571" s="157">
        <f t="shared" si="284"/>
        <v>7072.6218911797932</v>
      </c>
      <c r="M2571" s="167">
        <f t="shared" si="285"/>
        <v>0</v>
      </c>
      <c r="N2571" s="167">
        <f t="shared" si="286"/>
        <v>0</v>
      </c>
    </row>
    <row r="2572" spans="1:14" ht="15" customHeight="1" x14ac:dyDescent="0.2">
      <c r="A2572" s="152"/>
      <c r="B2572" s="152"/>
      <c r="C2572" s="152"/>
      <c r="D2572" s="152"/>
      <c r="E2572" s="153">
        <f>'2.40-a,b,c,d,e'!E2572</f>
        <v>40506.208333333336</v>
      </c>
      <c r="F2572" s="157">
        <f>'2.40-a,b,c,d,e'!F2572</f>
        <v>83.860000610351506</v>
      </c>
      <c r="G2572" s="157">
        <f>'2.40-a,b,c,d,e'!G2572</f>
        <v>2610.0006103515057</v>
      </c>
      <c r="H2572" s="157">
        <f t="shared" si="280"/>
        <v>9682.6225015312993</v>
      </c>
      <c r="I2572" s="157">
        <f t="shared" si="281"/>
        <v>0</v>
      </c>
      <c r="J2572" s="157">
        <f t="shared" si="282"/>
        <v>9682.6225015312993</v>
      </c>
      <c r="K2572" s="157">
        <f t="shared" si="283"/>
        <v>1520.0042724609093</v>
      </c>
      <c r="L2572" s="157">
        <f t="shared" si="284"/>
        <v>8162.61822907039</v>
      </c>
      <c r="M2572" s="167">
        <f t="shared" si="285"/>
        <v>0</v>
      </c>
      <c r="N2572" s="167">
        <f t="shared" si="286"/>
        <v>0</v>
      </c>
    </row>
    <row r="2573" spans="1:14" ht="15" customHeight="1" x14ac:dyDescent="0.2">
      <c r="A2573" s="152"/>
      <c r="B2573" s="152"/>
      <c r="C2573" s="152"/>
      <c r="D2573" s="152"/>
      <c r="E2573" s="153">
        <f>'2.40-a,b,c,d,e'!E2573</f>
        <v>40508.604166666664</v>
      </c>
      <c r="F2573" s="157">
        <f>'2.40-a,b,c,d,e'!F2573</f>
        <v>83.760002136230398</v>
      </c>
      <c r="G2573" s="157">
        <f>'2.40-a,b,c,d,e'!G2573</f>
        <v>-99.998474121107961</v>
      </c>
      <c r="H2573" s="157">
        <f t="shared" si="280"/>
        <v>8062.6197549492817</v>
      </c>
      <c r="I2573" s="157">
        <f t="shared" si="281"/>
        <v>0</v>
      </c>
      <c r="J2573" s="157">
        <f t="shared" si="282"/>
        <v>8062.6197549492817</v>
      </c>
      <c r="K2573" s="157">
        <f t="shared" si="283"/>
        <v>0</v>
      </c>
      <c r="L2573" s="157">
        <f t="shared" si="284"/>
        <v>8062.6197549492817</v>
      </c>
      <c r="M2573" s="167">
        <f t="shared" si="285"/>
        <v>0</v>
      </c>
      <c r="N2573" s="167">
        <f t="shared" si="286"/>
        <v>0</v>
      </c>
    </row>
    <row r="2574" spans="1:14" ht="15" customHeight="1" x14ac:dyDescent="0.2">
      <c r="A2574" s="152"/>
      <c r="B2574" s="152"/>
      <c r="C2574" s="152"/>
      <c r="D2574" s="152"/>
      <c r="E2574" s="153">
        <f>'2.40-a,b,c,d,e'!E2574</f>
        <v>40511.208333333336</v>
      </c>
      <c r="F2574" s="157">
        <f>'2.40-a,b,c,d,e'!F2574</f>
        <v>85.730003356933594</v>
      </c>
      <c r="G2574" s="157">
        <f>'2.40-a,b,c,d,e'!G2574</f>
        <v>1970.0012207031959</v>
      </c>
      <c r="H2574" s="157">
        <f t="shared" si="280"/>
        <v>10032.620975652477</v>
      </c>
      <c r="I2574" s="157">
        <f t="shared" si="281"/>
        <v>0</v>
      </c>
      <c r="J2574" s="157">
        <f t="shared" si="282"/>
        <v>10032.620975652477</v>
      </c>
      <c r="K2574" s="157">
        <f t="shared" si="283"/>
        <v>1870.0027465820867</v>
      </c>
      <c r="L2574" s="157">
        <f t="shared" si="284"/>
        <v>8162.61822907039</v>
      </c>
      <c r="M2574" s="167">
        <f t="shared" si="285"/>
        <v>0</v>
      </c>
      <c r="N2574" s="167">
        <f t="shared" si="286"/>
        <v>0</v>
      </c>
    </row>
    <row r="2575" spans="1:14" ht="15" customHeight="1" x14ac:dyDescent="0.2">
      <c r="A2575" s="152"/>
      <c r="B2575" s="152"/>
      <c r="C2575" s="152"/>
      <c r="D2575" s="152"/>
      <c r="E2575" s="153">
        <f>'2.40-a,b,c,d,e'!E2575</f>
        <v>40512.208333333336</v>
      </c>
      <c r="F2575" s="157">
        <f>'2.40-a,b,c,d,e'!F2575</f>
        <v>84.110000610351506</v>
      </c>
      <c r="G2575" s="157">
        <f>'2.40-a,b,c,d,e'!G2575</f>
        <v>-1620.0027465820881</v>
      </c>
      <c r="H2575" s="157">
        <f t="shared" si="280"/>
        <v>6542.6154824883015</v>
      </c>
      <c r="I2575" s="157">
        <f t="shared" si="281"/>
        <v>0</v>
      </c>
      <c r="J2575" s="157">
        <f t="shared" si="282"/>
        <v>6542.6154824883015</v>
      </c>
      <c r="K2575" s="157">
        <f t="shared" si="283"/>
        <v>0</v>
      </c>
      <c r="L2575" s="157">
        <f t="shared" si="284"/>
        <v>6542.6154824883015</v>
      </c>
      <c r="M2575" s="167">
        <f t="shared" si="285"/>
        <v>0</v>
      </c>
      <c r="N2575" s="167">
        <f t="shared" si="286"/>
        <v>0</v>
      </c>
    </row>
    <row r="2576" spans="1:14" ht="15" customHeight="1" x14ac:dyDescent="0.2">
      <c r="A2576" s="152"/>
      <c r="B2576" s="152"/>
      <c r="C2576" s="152"/>
      <c r="D2576" s="152"/>
      <c r="E2576" s="153">
        <f>'2.40-a,b,c,d,e'!E2576</f>
        <v>40513.208333333336</v>
      </c>
      <c r="F2576" s="157">
        <f>'2.40-a,b,c,d,e'!F2576</f>
        <v>86.75</v>
      </c>
      <c r="G2576" s="157">
        <f>'2.40-a,b,c,d,e'!G2576</f>
        <v>2639.9993896484943</v>
      </c>
      <c r="H2576" s="157">
        <f t="shared" si="280"/>
        <v>9182.6148721367954</v>
      </c>
      <c r="I2576" s="157">
        <f t="shared" si="281"/>
        <v>0</v>
      </c>
      <c r="J2576" s="157">
        <f t="shared" si="282"/>
        <v>9182.6148721367954</v>
      </c>
      <c r="K2576" s="157">
        <f t="shared" si="283"/>
        <v>1019.9966430664053</v>
      </c>
      <c r="L2576" s="157">
        <f t="shared" si="284"/>
        <v>8162.61822907039</v>
      </c>
      <c r="M2576" s="167">
        <f t="shared" si="285"/>
        <v>0</v>
      </c>
      <c r="N2576" s="167">
        <f t="shared" si="286"/>
        <v>0</v>
      </c>
    </row>
    <row r="2577" spans="1:14" ht="15" customHeight="1" x14ac:dyDescent="0.2">
      <c r="A2577" s="152"/>
      <c r="B2577" s="152"/>
      <c r="C2577" s="152"/>
      <c r="D2577" s="152"/>
      <c r="E2577" s="153">
        <f>'2.40-a,b,c,d,e'!E2577</f>
        <v>40514.208333333336</v>
      </c>
      <c r="F2577" s="157">
        <f>'2.40-a,b,c,d,e'!F2577</f>
        <v>88</v>
      </c>
      <c r="G2577" s="157">
        <f>'2.40-a,b,c,d,e'!G2577</f>
        <v>1250</v>
      </c>
      <c r="H2577" s="157">
        <f t="shared" si="280"/>
        <v>9412.618229070391</v>
      </c>
      <c r="I2577" s="157">
        <f t="shared" si="281"/>
        <v>0</v>
      </c>
      <c r="J2577" s="157">
        <f t="shared" si="282"/>
        <v>9412.618229070391</v>
      </c>
      <c r="K2577" s="157">
        <f t="shared" si="283"/>
        <v>1250.0000000000009</v>
      </c>
      <c r="L2577" s="157">
        <f t="shared" si="284"/>
        <v>8162.61822907039</v>
      </c>
      <c r="M2577" s="167">
        <f t="shared" si="285"/>
        <v>0</v>
      </c>
      <c r="N2577" s="167">
        <f t="shared" si="286"/>
        <v>0</v>
      </c>
    </row>
    <row r="2578" spans="1:14" ht="15" customHeight="1" x14ac:dyDescent="0.2">
      <c r="A2578" s="152"/>
      <c r="B2578" s="152"/>
      <c r="C2578" s="152"/>
      <c r="D2578" s="152"/>
      <c r="E2578" s="153">
        <f>'2.40-a,b,c,d,e'!E2578</f>
        <v>40515.208333333336</v>
      </c>
      <c r="F2578" s="157">
        <f>'2.40-a,b,c,d,e'!F2578</f>
        <v>89.190002441406193</v>
      </c>
      <c r="G2578" s="157">
        <f>'2.40-a,b,c,d,e'!G2578</f>
        <v>1190.0024414061932</v>
      </c>
      <c r="H2578" s="157">
        <f t="shared" si="280"/>
        <v>9352.6206704765827</v>
      </c>
      <c r="I2578" s="157">
        <f t="shared" si="281"/>
        <v>0</v>
      </c>
      <c r="J2578" s="157">
        <f t="shared" si="282"/>
        <v>9352.6206704765827</v>
      </c>
      <c r="K2578" s="157">
        <f t="shared" si="283"/>
        <v>1190.0024414061927</v>
      </c>
      <c r="L2578" s="157">
        <f t="shared" si="284"/>
        <v>8162.61822907039</v>
      </c>
      <c r="M2578" s="167">
        <f t="shared" si="285"/>
        <v>0</v>
      </c>
      <c r="N2578" s="167">
        <f t="shared" si="286"/>
        <v>0</v>
      </c>
    </row>
    <row r="2579" spans="1:14" ht="15" customHeight="1" x14ac:dyDescent="0.2">
      <c r="A2579" s="152"/>
      <c r="B2579" s="152"/>
      <c r="C2579" s="152"/>
      <c r="D2579" s="152"/>
      <c r="E2579" s="153">
        <f>'2.40-a,b,c,d,e'!E2579</f>
        <v>40518.208333333336</v>
      </c>
      <c r="F2579" s="157">
        <f>'2.40-a,b,c,d,e'!F2579</f>
        <v>89.379997253417898</v>
      </c>
      <c r="G2579" s="157">
        <f>'2.40-a,b,c,d,e'!G2579</f>
        <v>189.99481201170454</v>
      </c>
      <c r="H2579" s="157">
        <f t="shared" si="280"/>
        <v>8352.6130410820952</v>
      </c>
      <c r="I2579" s="157">
        <f t="shared" si="281"/>
        <v>0</v>
      </c>
      <c r="J2579" s="157">
        <f t="shared" si="282"/>
        <v>8352.6130410820952</v>
      </c>
      <c r="K2579" s="157">
        <f t="shared" si="283"/>
        <v>189.99481201170511</v>
      </c>
      <c r="L2579" s="157">
        <f t="shared" si="284"/>
        <v>8162.61822907039</v>
      </c>
      <c r="M2579" s="167">
        <f t="shared" si="285"/>
        <v>0</v>
      </c>
      <c r="N2579" s="167">
        <f t="shared" si="286"/>
        <v>0</v>
      </c>
    </row>
    <row r="2580" spans="1:14" ht="15" customHeight="1" x14ac:dyDescent="0.2">
      <c r="A2580" s="152"/>
      <c r="B2580" s="152"/>
      <c r="C2580" s="152"/>
      <c r="D2580" s="152"/>
      <c r="E2580" s="153">
        <f>'2.40-a,b,c,d,e'!E2580</f>
        <v>40519.208333333336</v>
      </c>
      <c r="F2580" s="157">
        <f>'2.40-a,b,c,d,e'!F2580</f>
        <v>88.690002441406193</v>
      </c>
      <c r="G2580" s="157">
        <f>'2.40-a,b,c,d,e'!G2580</f>
        <v>-689.99481201170454</v>
      </c>
      <c r="H2580" s="157">
        <f t="shared" si="280"/>
        <v>7472.6234170586858</v>
      </c>
      <c r="I2580" s="157">
        <f t="shared" si="281"/>
        <v>0</v>
      </c>
      <c r="J2580" s="157">
        <f t="shared" si="282"/>
        <v>7472.6234170586858</v>
      </c>
      <c r="K2580" s="157">
        <f t="shared" si="283"/>
        <v>0</v>
      </c>
      <c r="L2580" s="157">
        <f t="shared" si="284"/>
        <v>7472.6234170586858</v>
      </c>
      <c r="M2580" s="167">
        <f t="shared" si="285"/>
        <v>0</v>
      </c>
      <c r="N2580" s="167">
        <f t="shared" si="286"/>
        <v>0</v>
      </c>
    </row>
    <row r="2581" spans="1:14" ht="15" customHeight="1" x14ac:dyDescent="0.2">
      <c r="A2581" s="152"/>
      <c r="B2581" s="152"/>
      <c r="C2581" s="152"/>
      <c r="D2581" s="152"/>
      <c r="E2581" s="153">
        <f>'2.40-a,b,c,d,e'!E2581</f>
        <v>40520.208333333336</v>
      </c>
      <c r="F2581" s="157">
        <f>'2.40-a,b,c,d,e'!F2581</f>
        <v>88.279998779296804</v>
      </c>
      <c r="G2581" s="157">
        <f>'2.40-a,b,c,d,e'!G2581</f>
        <v>-410.00366210938921</v>
      </c>
      <c r="H2581" s="157">
        <f t="shared" si="280"/>
        <v>7062.6197549492963</v>
      </c>
      <c r="I2581" s="157">
        <f t="shared" si="281"/>
        <v>0</v>
      </c>
      <c r="J2581" s="157">
        <f t="shared" si="282"/>
        <v>7062.6197549492963</v>
      </c>
      <c r="K2581" s="157">
        <f t="shared" si="283"/>
        <v>0</v>
      </c>
      <c r="L2581" s="157">
        <f t="shared" si="284"/>
        <v>7062.6197549492963</v>
      </c>
      <c r="M2581" s="167">
        <f t="shared" si="285"/>
        <v>0</v>
      </c>
      <c r="N2581" s="167">
        <f t="shared" si="286"/>
        <v>0</v>
      </c>
    </row>
    <row r="2582" spans="1:14" ht="15" customHeight="1" x14ac:dyDescent="0.2">
      <c r="A2582" s="152"/>
      <c r="B2582" s="152"/>
      <c r="C2582" s="152"/>
      <c r="D2582" s="152"/>
      <c r="E2582" s="153">
        <f>'2.40-a,b,c,d,e'!E2582</f>
        <v>40521.208333333336</v>
      </c>
      <c r="F2582" s="157">
        <f>'2.40-a,b,c,d,e'!F2582</f>
        <v>88.370002746582003</v>
      </c>
      <c r="G2582" s="157">
        <f>'2.40-a,b,c,d,e'!G2582</f>
        <v>90.003967285198883</v>
      </c>
      <c r="H2582" s="157">
        <f t="shared" si="280"/>
        <v>7152.6237222344953</v>
      </c>
      <c r="I2582" s="157">
        <f t="shared" si="281"/>
        <v>0</v>
      </c>
      <c r="J2582" s="157">
        <f t="shared" si="282"/>
        <v>7152.6237222344953</v>
      </c>
      <c r="K2582" s="157">
        <f t="shared" si="283"/>
        <v>0</v>
      </c>
      <c r="L2582" s="157">
        <f t="shared" si="284"/>
        <v>7152.6237222344953</v>
      </c>
      <c r="M2582" s="167">
        <f t="shared" si="285"/>
        <v>0</v>
      </c>
      <c r="N2582" s="167">
        <f t="shared" si="286"/>
        <v>0</v>
      </c>
    </row>
    <row r="2583" spans="1:14" ht="15" customHeight="1" x14ac:dyDescent="0.2">
      <c r="A2583" s="152"/>
      <c r="B2583" s="152"/>
      <c r="C2583" s="152"/>
      <c r="D2583" s="152"/>
      <c r="E2583" s="153">
        <f>'2.40-a,b,c,d,e'!E2583</f>
        <v>40522.208333333336</v>
      </c>
      <c r="F2583" s="157">
        <f>'2.40-a,b,c,d,e'!F2583</f>
        <v>87.790000915527301</v>
      </c>
      <c r="G2583" s="157">
        <f>'2.40-a,b,c,d,e'!G2583</f>
        <v>-580.00183105470171</v>
      </c>
      <c r="H2583" s="157">
        <f t="shared" si="280"/>
        <v>6572.6218911797932</v>
      </c>
      <c r="I2583" s="157">
        <f t="shared" si="281"/>
        <v>0</v>
      </c>
      <c r="J2583" s="157">
        <f t="shared" si="282"/>
        <v>6572.6218911797932</v>
      </c>
      <c r="K2583" s="157">
        <f t="shared" si="283"/>
        <v>0</v>
      </c>
      <c r="L2583" s="157">
        <f t="shared" si="284"/>
        <v>6572.6218911797932</v>
      </c>
      <c r="M2583" s="167">
        <f t="shared" si="285"/>
        <v>0</v>
      </c>
      <c r="N2583" s="167">
        <f t="shared" si="286"/>
        <v>0</v>
      </c>
    </row>
    <row r="2584" spans="1:14" ht="15" customHeight="1" x14ac:dyDescent="0.2">
      <c r="A2584" s="152"/>
      <c r="B2584" s="152"/>
      <c r="C2584" s="152"/>
      <c r="D2584" s="152"/>
      <c r="E2584" s="153">
        <f>'2.40-a,b,c,d,e'!E2584</f>
        <v>40525.208333333336</v>
      </c>
      <c r="F2584" s="157">
        <f>'2.40-a,b,c,d,e'!F2584</f>
        <v>88.610000610351506</v>
      </c>
      <c r="G2584" s="157">
        <f>'2.40-a,b,c,d,e'!G2584</f>
        <v>819.99969482420454</v>
      </c>
      <c r="H2584" s="157">
        <f t="shared" si="280"/>
        <v>7392.6215860039974</v>
      </c>
      <c r="I2584" s="157">
        <f t="shared" si="281"/>
        <v>0</v>
      </c>
      <c r="J2584" s="157">
        <f t="shared" si="282"/>
        <v>7392.6215860039974</v>
      </c>
      <c r="K2584" s="157">
        <f t="shared" si="283"/>
        <v>0</v>
      </c>
      <c r="L2584" s="157">
        <f t="shared" si="284"/>
        <v>7392.6215860039974</v>
      </c>
      <c r="M2584" s="167">
        <f t="shared" si="285"/>
        <v>0</v>
      </c>
      <c r="N2584" s="167">
        <f t="shared" si="286"/>
        <v>0</v>
      </c>
    </row>
    <row r="2585" spans="1:14" ht="15" customHeight="1" x14ac:dyDescent="0.2">
      <c r="A2585" s="152"/>
      <c r="B2585" s="152"/>
      <c r="C2585" s="152"/>
      <c r="D2585" s="152"/>
      <c r="E2585" s="153">
        <f>'2.40-a,b,c,d,e'!E2585</f>
        <v>40526.208333333336</v>
      </c>
      <c r="F2585" s="157">
        <f>'2.40-a,b,c,d,e'!F2585</f>
        <v>88.279998779296804</v>
      </c>
      <c r="G2585" s="157">
        <f>'2.40-a,b,c,d,e'!G2585</f>
        <v>-330.00183105470171</v>
      </c>
      <c r="H2585" s="157">
        <f t="shared" si="280"/>
        <v>7062.6197549492954</v>
      </c>
      <c r="I2585" s="157">
        <f t="shared" si="281"/>
        <v>0</v>
      </c>
      <c r="J2585" s="157">
        <f t="shared" si="282"/>
        <v>7062.6197549492954</v>
      </c>
      <c r="K2585" s="157">
        <f t="shared" si="283"/>
        <v>0</v>
      </c>
      <c r="L2585" s="157">
        <f t="shared" si="284"/>
        <v>7062.6197549492954</v>
      </c>
      <c r="M2585" s="167">
        <f t="shared" si="285"/>
        <v>0</v>
      </c>
      <c r="N2585" s="167">
        <f t="shared" si="286"/>
        <v>0</v>
      </c>
    </row>
    <row r="2586" spans="1:14" ht="15" customHeight="1" x14ac:dyDescent="0.2">
      <c r="A2586" s="152"/>
      <c r="B2586" s="152"/>
      <c r="C2586" s="152"/>
      <c r="D2586" s="152"/>
      <c r="E2586" s="153">
        <f>'2.40-a,b,c,d,e'!E2586</f>
        <v>40527.208333333336</v>
      </c>
      <c r="F2586" s="157">
        <f>'2.40-a,b,c,d,e'!F2586</f>
        <v>88.620002746582003</v>
      </c>
      <c r="G2586" s="157">
        <f>'2.40-a,b,c,d,e'!G2586</f>
        <v>340.00396728519888</v>
      </c>
      <c r="H2586" s="157">
        <f t="shared" si="280"/>
        <v>7402.6237222344944</v>
      </c>
      <c r="I2586" s="157">
        <f t="shared" si="281"/>
        <v>0</v>
      </c>
      <c r="J2586" s="157">
        <f t="shared" si="282"/>
        <v>7402.6237222344944</v>
      </c>
      <c r="K2586" s="157">
        <f t="shared" si="283"/>
        <v>0</v>
      </c>
      <c r="L2586" s="157">
        <f t="shared" si="284"/>
        <v>7402.6237222344944</v>
      </c>
      <c r="M2586" s="167">
        <f t="shared" si="285"/>
        <v>0</v>
      </c>
      <c r="N2586" s="167">
        <f t="shared" si="286"/>
        <v>0</v>
      </c>
    </row>
    <row r="2587" spans="1:14" ht="15" customHeight="1" x14ac:dyDescent="0.2">
      <c r="A2587" s="152"/>
      <c r="B2587" s="152"/>
      <c r="C2587" s="152"/>
      <c r="D2587" s="152"/>
      <c r="E2587" s="153">
        <f>'2.40-a,b,c,d,e'!E2587</f>
        <v>40528.208333333336</v>
      </c>
      <c r="F2587" s="157">
        <f>'2.40-a,b,c,d,e'!F2587</f>
        <v>87.699996948242102</v>
      </c>
      <c r="G2587" s="157">
        <f>'2.40-a,b,c,d,e'!G2587</f>
        <v>-920.00579833990059</v>
      </c>
      <c r="H2587" s="157">
        <f t="shared" si="280"/>
        <v>6482.6179238945933</v>
      </c>
      <c r="I2587" s="157">
        <f t="shared" si="281"/>
        <v>0</v>
      </c>
      <c r="J2587" s="157">
        <f t="shared" si="282"/>
        <v>6482.6179238945933</v>
      </c>
      <c r="K2587" s="157">
        <f t="shared" si="283"/>
        <v>0</v>
      </c>
      <c r="L2587" s="157">
        <f t="shared" si="284"/>
        <v>6482.6179238945933</v>
      </c>
      <c r="M2587" s="167">
        <f t="shared" si="285"/>
        <v>0</v>
      </c>
      <c r="N2587" s="167">
        <f t="shared" si="286"/>
        <v>0</v>
      </c>
    </row>
    <row r="2588" spans="1:14" ht="15" customHeight="1" x14ac:dyDescent="0.2">
      <c r="A2588" s="152"/>
      <c r="B2588" s="152"/>
      <c r="C2588" s="152"/>
      <c r="D2588" s="152"/>
      <c r="E2588" s="153">
        <f>'2.40-a,b,c,d,e'!E2588</f>
        <v>40529.208333333336</v>
      </c>
      <c r="F2588" s="157">
        <f>'2.40-a,b,c,d,e'!F2588</f>
        <v>88.019996643066406</v>
      </c>
      <c r="G2588" s="157">
        <f>'2.40-a,b,c,d,e'!G2588</f>
        <v>319.99969482430402</v>
      </c>
      <c r="H2588" s="157">
        <f t="shared" si="280"/>
        <v>6802.6176187188976</v>
      </c>
      <c r="I2588" s="157">
        <f t="shared" si="281"/>
        <v>0</v>
      </c>
      <c r="J2588" s="157">
        <f t="shared" si="282"/>
        <v>6802.6176187188976</v>
      </c>
      <c r="K2588" s="157">
        <f t="shared" si="283"/>
        <v>0</v>
      </c>
      <c r="L2588" s="157">
        <f t="shared" si="284"/>
        <v>6802.6176187188976</v>
      </c>
      <c r="M2588" s="167">
        <f t="shared" si="285"/>
        <v>0</v>
      </c>
      <c r="N2588" s="167">
        <f t="shared" si="286"/>
        <v>0</v>
      </c>
    </row>
    <row r="2589" spans="1:14" ht="15" customHeight="1" x14ac:dyDescent="0.2">
      <c r="A2589" s="152"/>
      <c r="B2589" s="152"/>
      <c r="C2589" s="152"/>
      <c r="D2589" s="152"/>
      <c r="E2589" s="153">
        <f>'2.40-a,b,c,d,e'!E2589</f>
        <v>40532.208333333336</v>
      </c>
      <c r="F2589" s="157">
        <f>'2.40-a,b,c,d,e'!F2589</f>
        <v>88.809997558593693</v>
      </c>
      <c r="G2589" s="157">
        <f>'2.40-a,b,c,d,e'!G2589</f>
        <v>790.00091552728691</v>
      </c>
      <c r="H2589" s="157">
        <f t="shared" si="280"/>
        <v>7592.6185342461849</v>
      </c>
      <c r="I2589" s="157">
        <f t="shared" si="281"/>
        <v>0</v>
      </c>
      <c r="J2589" s="157">
        <f t="shared" si="282"/>
        <v>7592.6185342461849</v>
      </c>
      <c r="K2589" s="157">
        <f t="shared" si="283"/>
        <v>0</v>
      </c>
      <c r="L2589" s="157">
        <f t="shared" si="284"/>
        <v>7592.6185342461849</v>
      </c>
      <c r="M2589" s="167">
        <f t="shared" si="285"/>
        <v>0</v>
      </c>
      <c r="N2589" s="167">
        <f t="shared" si="286"/>
        <v>0</v>
      </c>
    </row>
    <row r="2590" spans="1:14" ht="15" customHeight="1" x14ac:dyDescent="0.2">
      <c r="A2590" s="152"/>
      <c r="B2590" s="152"/>
      <c r="C2590" s="152"/>
      <c r="D2590" s="152"/>
      <c r="E2590" s="153">
        <f>'2.40-a,b,c,d,e'!E2590</f>
        <v>40533.208333333336</v>
      </c>
      <c r="F2590" s="157">
        <f>'2.40-a,b,c,d,e'!F2590</f>
        <v>89.819999694824205</v>
      </c>
      <c r="G2590" s="157">
        <f>'2.40-a,b,c,d,e'!G2590</f>
        <v>1010.0021362305114</v>
      </c>
      <c r="H2590" s="157">
        <f t="shared" si="280"/>
        <v>8602.6206704766955</v>
      </c>
      <c r="I2590" s="157">
        <f t="shared" si="281"/>
        <v>0</v>
      </c>
      <c r="J2590" s="157">
        <f t="shared" si="282"/>
        <v>8602.6206704766955</v>
      </c>
      <c r="K2590" s="157">
        <f t="shared" si="283"/>
        <v>440.00244140630548</v>
      </c>
      <c r="L2590" s="157">
        <f t="shared" si="284"/>
        <v>8162.61822907039</v>
      </c>
      <c r="M2590" s="167">
        <f t="shared" si="285"/>
        <v>0</v>
      </c>
      <c r="N2590" s="167">
        <f t="shared" si="286"/>
        <v>0</v>
      </c>
    </row>
    <row r="2591" spans="1:14" ht="15" customHeight="1" x14ac:dyDescent="0.2">
      <c r="A2591" s="152"/>
      <c r="B2591" s="152"/>
      <c r="C2591" s="152"/>
      <c r="D2591" s="152"/>
      <c r="E2591" s="153">
        <f>'2.40-a,b,c,d,e'!E2591</f>
        <v>40534.208333333336</v>
      </c>
      <c r="F2591" s="157">
        <f>'2.40-a,b,c,d,e'!F2591</f>
        <v>90.480003356933594</v>
      </c>
      <c r="G2591" s="157">
        <f>'2.40-a,b,c,d,e'!G2591</f>
        <v>660.00366210938921</v>
      </c>
      <c r="H2591" s="157">
        <f t="shared" si="280"/>
        <v>8822.6218911797787</v>
      </c>
      <c r="I2591" s="157">
        <f t="shared" si="281"/>
        <v>0</v>
      </c>
      <c r="J2591" s="157">
        <f t="shared" si="282"/>
        <v>8822.6218911797787</v>
      </c>
      <c r="K2591" s="157">
        <f t="shared" si="283"/>
        <v>660.00366210938864</v>
      </c>
      <c r="L2591" s="157">
        <f t="shared" si="284"/>
        <v>8162.61822907039</v>
      </c>
      <c r="M2591" s="167">
        <f t="shared" si="285"/>
        <v>0</v>
      </c>
      <c r="N2591" s="167">
        <f t="shared" si="286"/>
        <v>0</v>
      </c>
    </row>
    <row r="2592" spans="1:14" ht="15" customHeight="1" x14ac:dyDescent="0.2">
      <c r="A2592" s="152"/>
      <c r="B2592" s="152"/>
      <c r="C2592" s="152"/>
      <c r="D2592" s="152"/>
      <c r="E2592" s="153">
        <f>'2.40-a,b,c,d,e'!E2592</f>
        <v>40535.208333333336</v>
      </c>
      <c r="F2592" s="157">
        <f>'2.40-a,b,c,d,e'!F2592</f>
        <v>91.510002136230398</v>
      </c>
      <c r="G2592" s="157">
        <f>'2.40-a,b,c,d,e'!G2592</f>
        <v>1029.9987792968041</v>
      </c>
      <c r="H2592" s="157">
        <f t="shared" si="280"/>
        <v>9192.6170083671932</v>
      </c>
      <c r="I2592" s="157">
        <f t="shared" si="281"/>
        <v>0</v>
      </c>
      <c r="J2592" s="157">
        <f t="shared" si="282"/>
        <v>9192.6170083671932</v>
      </c>
      <c r="K2592" s="157">
        <f t="shared" si="283"/>
        <v>1029.9987792968031</v>
      </c>
      <c r="L2592" s="157">
        <f t="shared" si="284"/>
        <v>8162.61822907039</v>
      </c>
      <c r="M2592" s="167">
        <f t="shared" si="285"/>
        <v>0</v>
      </c>
      <c r="N2592" s="167">
        <f t="shared" si="286"/>
        <v>0</v>
      </c>
    </row>
    <row r="2593" spans="1:14" ht="15" customHeight="1" x14ac:dyDescent="0.2">
      <c r="A2593" s="152"/>
      <c r="B2593" s="152"/>
      <c r="C2593" s="152"/>
      <c r="D2593" s="152"/>
      <c r="E2593" s="153">
        <f>'2.40-a,b,c,d,e'!E2593</f>
        <v>40539.208333333336</v>
      </c>
      <c r="F2593" s="157">
        <f>'2.40-a,b,c,d,e'!F2593</f>
        <v>91</v>
      </c>
      <c r="G2593" s="157">
        <f>'2.40-a,b,c,d,e'!G2593</f>
        <v>-510.0021362303977</v>
      </c>
      <c r="H2593" s="157">
        <f t="shared" si="280"/>
        <v>7652.6160928399922</v>
      </c>
      <c r="I2593" s="157">
        <f t="shared" si="281"/>
        <v>0</v>
      </c>
      <c r="J2593" s="157">
        <f t="shared" si="282"/>
        <v>7652.6160928399922</v>
      </c>
      <c r="K2593" s="157">
        <f t="shared" si="283"/>
        <v>0</v>
      </c>
      <c r="L2593" s="157">
        <f t="shared" si="284"/>
        <v>7652.6160928399922</v>
      </c>
      <c r="M2593" s="167">
        <f t="shared" si="285"/>
        <v>0</v>
      </c>
      <c r="N2593" s="167">
        <f t="shared" si="286"/>
        <v>0</v>
      </c>
    </row>
    <row r="2594" spans="1:14" ht="15" customHeight="1" x14ac:dyDescent="0.2">
      <c r="A2594" s="152"/>
      <c r="B2594" s="152"/>
      <c r="C2594" s="152"/>
      <c r="D2594" s="152"/>
      <c r="E2594" s="153">
        <f>'2.40-a,b,c,d,e'!E2594</f>
        <v>40540.208333333336</v>
      </c>
      <c r="F2594" s="157">
        <f>'2.40-a,b,c,d,e'!F2594</f>
        <v>91.489997863769503</v>
      </c>
      <c r="G2594" s="157">
        <f>'2.40-a,b,c,d,e'!G2594</f>
        <v>489.99786376950283</v>
      </c>
      <c r="H2594" s="157">
        <f t="shared" si="280"/>
        <v>8142.6139566094953</v>
      </c>
      <c r="I2594" s="157">
        <f t="shared" si="281"/>
        <v>0</v>
      </c>
      <c r="J2594" s="157">
        <f t="shared" si="282"/>
        <v>8142.6139566094953</v>
      </c>
      <c r="K2594" s="157">
        <f t="shared" si="283"/>
        <v>0</v>
      </c>
      <c r="L2594" s="157">
        <f t="shared" si="284"/>
        <v>8142.6139566094953</v>
      </c>
      <c r="M2594" s="167">
        <f t="shared" si="285"/>
        <v>0</v>
      </c>
      <c r="N2594" s="167">
        <f t="shared" si="286"/>
        <v>0</v>
      </c>
    </row>
    <row r="2595" spans="1:14" ht="15" customHeight="1" x14ac:dyDescent="0.2">
      <c r="A2595" s="152"/>
      <c r="B2595" s="152"/>
      <c r="C2595" s="152"/>
      <c r="D2595" s="152"/>
      <c r="E2595" s="153">
        <f>'2.40-a,b,c,d,e'!E2595</f>
        <v>40541.208333333336</v>
      </c>
      <c r="F2595" s="157">
        <f>'2.40-a,b,c,d,e'!F2595</f>
        <v>91.120002746582003</v>
      </c>
      <c r="G2595" s="157">
        <f>'2.40-a,b,c,d,e'!G2595</f>
        <v>-369.9951171875</v>
      </c>
      <c r="H2595" s="157">
        <f t="shared" si="280"/>
        <v>7772.6188394219953</v>
      </c>
      <c r="I2595" s="157">
        <f t="shared" si="281"/>
        <v>0</v>
      </c>
      <c r="J2595" s="157">
        <f t="shared" si="282"/>
        <v>7772.6188394219953</v>
      </c>
      <c r="K2595" s="157">
        <f t="shared" si="283"/>
        <v>0</v>
      </c>
      <c r="L2595" s="157">
        <f t="shared" si="284"/>
        <v>7772.6188394219953</v>
      </c>
      <c r="M2595" s="167">
        <f t="shared" si="285"/>
        <v>0</v>
      </c>
      <c r="N2595" s="167">
        <f t="shared" si="286"/>
        <v>0</v>
      </c>
    </row>
    <row r="2596" spans="1:14" ht="15" customHeight="1" x14ac:dyDescent="0.2">
      <c r="A2596" s="152"/>
      <c r="B2596" s="152"/>
      <c r="C2596" s="152"/>
      <c r="D2596" s="152"/>
      <c r="E2596" s="153">
        <f>'2.40-a,b,c,d,e'!E2596</f>
        <v>40542.208333333336</v>
      </c>
      <c r="F2596" s="157">
        <f>'2.40-a,b,c,d,e'!F2596</f>
        <v>89.839996337890597</v>
      </c>
      <c r="G2596" s="157">
        <f>'2.40-a,b,c,d,e'!G2596</f>
        <v>-1280.0064086914063</v>
      </c>
      <c r="H2596" s="157">
        <f t="shared" si="280"/>
        <v>6492.612430730589</v>
      </c>
      <c r="I2596" s="157">
        <f t="shared" si="281"/>
        <v>0</v>
      </c>
      <c r="J2596" s="157">
        <f t="shared" si="282"/>
        <v>6492.612430730589</v>
      </c>
      <c r="K2596" s="157">
        <f t="shared" si="283"/>
        <v>0</v>
      </c>
      <c r="L2596" s="157">
        <f t="shared" si="284"/>
        <v>6492.612430730589</v>
      </c>
      <c r="M2596" s="167">
        <f t="shared" si="285"/>
        <v>0</v>
      </c>
      <c r="N2596" s="167">
        <f t="shared" si="286"/>
        <v>0</v>
      </c>
    </row>
    <row r="2597" spans="1:14" ht="15" customHeight="1" x14ac:dyDescent="0.2">
      <c r="A2597" s="152"/>
      <c r="B2597" s="152"/>
      <c r="C2597" s="152"/>
      <c r="D2597" s="152"/>
      <c r="E2597" s="153">
        <f>'2.40-a,b,c,d,e'!E2597</f>
        <v>40543.208333333336</v>
      </c>
      <c r="F2597" s="157">
        <f>'2.40-a,b,c,d,e'!F2597</f>
        <v>91.379997253417898</v>
      </c>
      <c r="G2597" s="157">
        <f>'2.40-a,b,c,d,e'!G2597</f>
        <v>1540.000915527301</v>
      </c>
      <c r="H2597" s="157">
        <f t="shared" si="280"/>
        <v>8032.61334625789</v>
      </c>
      <c r="I2597" s="157">
        <f t="shared" si="281"/>
        <v>0</v>
      </c>
      <c r="J2597" s="157">
        <f t="shared" si="282"/>
        <v>8032.61334625789</v>
      </c>
      <c r="K2597" s="157">
        <f t="shared" si="283"/>
        <v>0</v>
      </c>
      <c r="L2597" s="157">
        <f t="shared" si="284"/>
        <v>8032.61334625789</v>
      </c>
      <c r="M2597" s="167">
        <f t="shared" si="285"/>
        <v>0</v>
      </c>
      <c r="N2597" s="167">
        <f t="shared" si="286"/>
        <v>0</v>
      </c>
    </row>
    <row r="2598" spans="1:14" ht="15" customHeight="1" x14ac:dyDescent="0.2">
      <c r="A2598" s="152"/>
      <c r="B2598" s="152"/>
      <c r="C2598" s="152"/>
      <c r="D2598" s="152"/>
      <c r="E2598" s="153">
        <f>'2.40-a,b,c,d,e'!E2598</f>
        <v>40546.208333333336</v>
      </c>
      <c r="F2598" s="157">
        <f>'2.40-a,b,c,d,e'!F2598</f>
        <v>91.550003051757798</v>
      </c>
      <c r="G2598" s="157">
        <f>'2.40-a,b,c,d,e'!G2598</f>
        <v>170.00579833990059</v>
      </c>
      <c r="H2598" s="157">
        <f t="shared" si="280"/>
        <v>8202.6191445977911</v>
      </c>
      <c r="I2598" s="157">
        <f t="shared" si="281"/>
        <v>0</v>
      </c>
      <c r="J2598" s="157">
        <f t="shared" si="282"/>
        <v>8202.6191445977911</v>
      </c>
      <c r="K2598" s="157">
        <f t="shared" si="283"/>
        <v>40.000915527401048</v>
      </c>
      <c r="L2598" s="157">
        <f t="shared" si="284"/>
        <v>8162.61822907039</v>
      </c>
      <c r="M2598" s="167">
        <f t="shared" si="285"/>
        <v>0</v>
      </c>
      <c r="N2598" s="167">
        <f t="shared" si="286"/>
        <v>0</v>
      </c>
    </row>
    <row r="2599" spans="1:14" ht="15" customHeight="1" x14ac:dyDescent="0.2">
      <c r="A2599" s="152"/>
      <c r="B2599" s="152"/>
      <c r="C2599" s="152"/>
      <c r="D2599" s="152"/>
      <c r="E2599" s="153">
        <f>'2.40-a,b,c,d,e'!E2599</f>
        <v>40547.208333333336</v>
      </c>
      <c r="F2599" s="157">
        <f>'2.40-a,b,c,d,e'!F2599</f>
        <v>89.379997253417898</v>
      </c>
      <c r="G2599" s="157">
        <f>'2.40-a,b,c,d,e'!G2599</f>
        <v>-2170.0057983399006</v>
      </c>
      <c r="H2599" s="157">
        <f t="shared" si="280"/>
        <v>5992.612430730489</v>
      </c>
      <c r="I2599" s="157">
        <f t="shared" si="281"/>
        <v>2170.005798339901</v>
      </c>
      <c r="J2599" s="157">
        <f t="shared" si="282"/>
        <v>8162.61822907039</v>
      </c>
      <c r="K2599" s="157">
        <f t="shared" si="283"/>
        <v>0</v>
      </c>
      <c r="L2599" s="157">
        <f t="shared" si="284"/>
        <v>8162.61822907039</v>
      </c>
      <c r="M2599" s="167">
        <f t="shared" si="285"/>
        <v>1</v>
      </c>
      <c r="N2599" s="167">
        <f t="shared" si="286"/>
        <v>0</v>
      </c>
    </row>
    <row r="2600" spans="1:14" ht="15" customHeight="1" x14ac:dyDescent="0.2">
      <c r="A2600" s="152"/>
      <c r="B2600" s="152"/>
      <c r="C2600" s="152"/>
      <c r="D2600" s="152"/>
      <c r="E2600" s="153">
        <f>'2.40-a,b,c,d,e'!E2600</f>
        <v>40548.208333333336</v>
      </c>
      <c r="F2600" s="157">
        <f>'2.40-a,b,c,d,e'!F2600</f>
        <v>90.300003051757798</v>
      </c>
      <c r="G2600" s="157">
        <f>'2.40-a,b,c,d,e'!G2600</f>
        <v>920.00579833990059</v>
      </c>
      <c r="H2600" s="157">
        <f t="shared" si="280"/>
        <v>9082.6240274102911</v>
      </c>
      <c r="I2600" s="157">
        <f t="shared" si="281"/>
        <v>0</v>
      </c>
      <c r="J2600" s="157">
        <f t="shared" si="282"/>
        <v>9082.6240274102911</v>
      </c>
      <c r="K2600" s="157">
        <f t="shared" si="283"/>
        <v>920.00579833990105</v>
      </c>
      <c r="L2600" s="157">
        <f t="shared" si="284"/>
        <v>8162.61822907039</v>
      </c>
      <c r="M2600" s="167">
        <f t="shared" si="285"/>
        <v>0</v>
      </c>
      <c r="N2600" s="167">
        <f t="shared" si="286"/>
        <v>0</v>
      </c>
    </row>
    <row r="2601" spans="1:14" ht="15" customHeight="1" x14ac:dyDescent="0.2">
      <c r="A2601" s="152"/>
      <c r="B2601" s="152"/>
      <c r="C2601" s="152"/>
      <c r="D2601" s="152"/>
      <c r="E2601" s="153">
        <f>'2.40-a,b,c,d,e'!E2601</f>
        <v>40549.208333333336</v>
      </c>
      <c r="F2601" s="157">
        <f>'2.40-a,b,c,d,e'!F2601</f>
        <v>88.379997253417898</v>
      </c>
      <c r="G2601" s="157">
        <f>'2.40-a,b,c,d,e'!G2601</f>
        <v>-1920.0057983399006</v>
      </c>
      <c r="H2601" s="157">
        <f t="shared" si="280"/>
        <v>6242.612430730489</v>
      </c>
      <c r="I2601" s="157">
        <f t="shared" si="281"/>
        <v>0</v>
      </c>
      <c r="J2601" s="157">
        <f t="shared" si="282"/>
        <v>6242.612430730489</v>
      </c>
      <c r="K2601" s="157">
        <f t="shared" si="283"/>
        <v>0</v>
      </c>
      <c r="L2601" s="157">
        <f t="shared" si="284"/>
        <v>6242.612430730489</v>
      </c>
      <c r="M2601" s="167">
        <f t="shared" si="285"/>
        <v>0</v>
      </c>
      <c r="N2601" s="167">
        <f t="shared" si="286"/>
        <v>0</v>
      </c>
    </row>
    <row r="2602" spans="1:14" ht="15" customHeight="1" x14ac:dyDescent="0.2">
      <c r="A2602" s="152"/>
      <c r="B2602" s="152"/>
      <c r="C2602" s="152"/>
      <c r="D2602" s="152"/>
      <c r="E2602" s="153">
        <f>'2.40-a,b,c,d,e'!E2602</f>
        <v>40550.208333333336</v>
      </c>
      <c r="F2602" s="157">
        <f>'2.40-a,b,c,d,e'!F2602</f>
        <v>88.029998779296804</v>
      </c>
      <c r="G2602" s="157">
        <f>'2.40-a,b,c,d,e'!G2602</f>
        <v>-349.99847412109375</v>
      </c>
      <c r="H2602" s="157">
        <f t="shared" si="280"/>
        <v>5892.6139566093952</v>
      </c>
      <c r="I2602" s="157">
        <f t="shared" si="281"/>
        <v>2270.0042724609948</v>
      </c>
      <c r="J2602" s="157">
        <f t="shared" si="282"/>
        <v>8162.61822907039</v>
      </c>
      <c r="K2602" s="157">
        <f t="shared" si="283"/>
        <v>0</v>
      </c>
      <c r="L2602" s="157">
        <f t="shared" si="284"/>
        <v>8162.61822907039</v>
      </c>
      <c r="M2602" s="167">
        <f t="shared" si="285"/>
        <v>1</v>
      </c>
      <c r="N2602" s="167">
        <f t="shared" si="286"/>
        <v>0</v>
      </c>
    </row>
    <row r="2603" spans="1:14" ht="15" customHeight="1" x14ac:dyDescent="0.2">
      <c r="A2603" s="152"/>
      <c r="B2603" s="152"/>
      <c r="C2603" s="152"/>
      <c r="D2603" s="152"/>
      <c r="E2603" s="153">
        <f>'2.40-a,b,c,d,e'!E2603</f>
        <v>40553.208333333336</v>
      </c>
      <c r="F2603" s="157">
        <f>'2.40-a,b,c,d,e'!F2603</f>
        <v>89.25</v>
      </c>
      <c r="G2603" s="157">
        <f>'2.40-a,b,c,d,e'!G2603</f>
        <v>1220.0012207031959</v>
      </c>
      <c r="H2603" s="157">
        <f t="shared" si="280"/>
        <v>9382.6194497735851</v>
      </c>
      <c r="I2603" s="157">
        <f t="shared" si="281"/>
        <v>0</v>
      </c>
      <c r="J2603" s="157">
        <f t="shared" si="282"/>
        <v>9382.6194497735851</v>
      </c>
      <c r="K2603" s="157">
        <f t="shared" si="283"/>
        <v>1220.001220703195</v>
      </c>
      <c r="L2603" s="157">
        <f t="shared" si="284"/>
        <v>8162.61822907039</v>
      </c>
      <c r="M2603" s="167">
        <f t="shared" si="285"/>
        <v>0</v>
      </c>
      <c r="N2603" s="167">
        <f t="shared" si="286"/>
        <v>0</v>
      </c>
    </row>
    <row r="2604" spans="1:14" ht="15" customHeight="1" x14ac:dyDescent="0.2">
      <c r="A2604" s="152"/>
      <c r="B2604" s="152"/>
      <c r="C2604" s="152"/>
      <c r="D2604" s="152"/>
      <c r="E2604" s="153">
        <f>'2.40-a,b,c,d,e'!E2604</f>
        <v>40554.208333333336</v>
      </c>
      <c r="F2604" s="157">
        <f>'2.40-a,b,c,d,e'!F2604</f>
        <v>91.110000610351506</v>
      </c>
      <c r="G2604" s="157">
        <f>'2.40-a,b,c,d,e'!G2604</f>
        <v>1860.0006103515057</v>
      </c>
      <c r="H2604" s="157">
        <f t="shared" si="280"/>
        <v>10022.618839421895</v>
      </c>
      <c r="I2604" s="157">
        <f t="shared" si="281"/>
        <v>0</v>
      </c>
      <c r="J2604" s="157">
        <f t="shared" si="282"/>
        <v>10022.618839421895</v>
      </c>
      <c r="K2604" s="157">
        <f t="shared" si="283"/>
        <v>1860.0006103515052</v>
      </c>
      <c r="L2604" s="157">
        <f t="shared" si="284"/>
        <v>8162.61822907039</v>
      </c>
      <c r="M2604" s="167">
        <f t="shared" si="285"/>
        <v>0</v>
      </c>
      <c r="N2604" s="167">
        <f t="shared" si="286"/>
        <v>0</v>
      </c>
    </row>
    <row r="2605" spans="1:14" ht="15" customHeight="1" x14ac:dyDescent="0.2">
      <c r="A2605" s="152"/>
      <c r="B2605" s="152"/>
      <c r="C2605" s="152"/>
      <c r="D2605" s="152"/>
      <c r="E2605" s="153">
        <f>'2.40-a,b,c,d,e'!E2605</f>
        <v>40555.208333333336</v>
      </c>
      <c r="F2605" s="157">
        <f>'2.40-a,b,c,d,e'!F2605</f>
        <v>91.860000610351506</v>
      </c>
      <c r="G2605" s="157">
        <f>'2.40-a,b,c,d,e'!G2605</f>
        <v>750</v>
      </c>
      <c r="H2605" s="157">
        <f t="shared" si="280"/>
        <v>8912.618229070391</v>
      </c>
      <c r="I2605" s="157">
        <f t="shared" si="281"/>
        <v>0</v>
      </c>
      <c r="J2605" s="157">
        <f t="shared" si="282"/>
        <v>8912.618229070391</v>
      </c>
      <c r="K2605" s="157">
        <f t="shared" si="283"/>
        <v>750.00000000000091</v>
      </c>
      <c r="L2605" s="157">
        <f t="shared" si="284"/>
        <v>8162.61822907039</v>
      </c>
      <c r="M2605" s="167">
        <f t="shared" si="285"/>
        <v>0</v>
      </c>
      <c r="N2605" s="167">
        <f t="shared" si="286"/>
        <v>0</v>
      </c>
    </row>
    <row r="2606" spans="1:14" ht="15" customHeight="1" x14ac:dyDescent="0.2">
      <c r="A2606" s="152"/>
      <c r="B2606" s="152"/>
      <c r="C2606" s="152"/>
      <c r="D2606" s="152"/>
      <c r="E2606" s="153">
        <f>'2.40-a,b,c,d,e'!E2606</f>
        <v>40556.208333333336</v>
      </c>
      <c r="F2606" s="157">
        <f>'2.40-a,b,c,d,e'!F2606</f>
        <v>91.400001525878906</v>
      </c>
      <c r="G2606" s="157">
        <f>'2.40-a,b,c,d,e'!G2606</f>
        <v>-459.99908447259941</v>
      </c>
      <c r="H2606" s="157">
        <f t="shared" si="280"/>
        <v>7702.6191445977911</v>
      </c>
      <c r="I2606" s="157">
        <f t="shared" si="281"/>
        <v>0</v>
      </c>
      <c r="J2606" s="157">
        <f t="shared" si="282"/>
        <v>7702.6191445977911</v>
      </c>
      <c r="K2606" s="157">
        <f t="shared" si="283"/>
        <v>0</v>
      </c>
      <c r="L2606" s="157">
        <f t="shared" si="284"/>
        <v>7702.6191445977911</v>
      </c>
      <c r="M2606" s="167">
        <f t="shared" si="285"/>
        <v>0</v>
      </c>
      <c r="N2606" s="167">
        <f t="shared" si="286"/>
        <v>0</v>
      </c>
    </row>
    <row r="2607" spans="1:14" ht="15" customHeight="1" x14ac:dyDescent="0.2">
      <c r="A2607" s="152"/>
      <c r="B2607" s="152"/>
      <c r="C2607" s="152"/>
      <c r="D2607" s="152"/>
      <c r="E2607" s="153">
        <f>'2.40-a,b,c,d,e'!E2607</f>
        <v>40557.208333333336</v>
      </c>
      <c r="F2607" s="157">
        <f>'2.40-a,b,c,d,e'!F2607</f>
        <v>91.540000915527301</v>
      </c>
      <c r="G2607" s="157">
        <f>'2.40-a,b,c,d,e'!G2607</f>
        <v>139.99938964839487</v>
      </c>
      <c r="H2607" s="157">
        <f t="shared" si="280"/>
        <v>7842.6185342461858</v>
      </c>
      <c r="I2607" s="157">
        <f t="shared" si="281"/>
        <v>0</v>
      </c>
      <c r="J2607" s="157">
        <f t="shared" si="282"/>
        <v>7842.6185342461858</v>
      </c>
      <c r="K2607" s="157">
        <f t="shared" si="283"/>
        <v>0</v>
      </c>
      <c r="L2607" s="157">
        <f t="shared" si="284"/>
        <v>7842.6185342461858</v>
      </c>
      <c r="M2607" s="167">
        <f t="shared" si="285"/>
        <v>0</v>
      </c>
      <c r="N2607" s="167">
        <f t="shared" si="286"/>
        <v>0</v>
      </c>
    </row>
    <row r="2608" spans="1:14" ht="15" customHeight="1" x14ac:dyDescent="0.2">
      <c r="A2608" s="152"/>
      <c r="B2608" s="152"/>
      <c r="C2608" s="152"/>
      <c r="D2608" s="152"/>
      <c r="E2608" s="153">
        <f>'2.40-a,b,c,d,e'!E2608</f>
        <v>40561.208333333336</v>
      </c>
      <c r="F2608" s="157">
        <f>'2.40-a,b,c,d,e'!F2608</f>
        <v>91.379997253417898</v>
      </c>
      <c r="G2608" s="157">
        <f>'2.40-a,b,c,d,e'!G2608</f>
        <v>-160.00366210940342</v>
      </c>
      <c r="H2608" s="157">
        <f t="shared" si="280"/>
        <v>7682.6148721367827</v>
      </c>
      <c r="I2608" s="157">
        <f t="shared" si="281"/>
        <v>0</v>
      </c>
      <c r="J2608" s="157">
        <f t="shared" si="282"/>
        <v>7682.6148721367827</v>
      </c>
      <c r="K2608" s="157">
        <f t="shared" si="283"/>
        <v>0</v>
      </c>
      <c r="L2608" s="157">
        <f t="shared" si="284"/>
        <v>7682.6148721367827</v>
      </c>
      <c r="M2608" s="167">
        <f t="shared" si="285"/>
        <v>0</v>
      </c>
      <c r="N2608" s="167">
        <f t="shared" si="286"/>
        <v>0</v>
      </c>
    </row>
    <row r="2609" spans="1:14" ht="15" customHeight="1" x14ac:dyDescent="0.2">
      <c r="A2609" s="152"/>
      <c r="B2609" s="152"/>
      <c r="C2609" s="152"/>
      <c r="D2609" s="152"/>
      <c r="E2609" s="153">
        <f>'2.40-a,b,c,d,e'!E2609</f>
        <v>40562.208333333336</v>
      </c>
      <c r="F2609" s="157">
        <f>'2.40-a,b,c,d,e'!F2609</f>
        <v>90.860000610351506</v>
      </c>
      <c r="G2609" s="157">
        <f>'2.40-a,b,c,d,e'!G2609</f>
        <v>-519.99664306639204</v>
      </c>
      <c r="H2609" s="157">
        <f t="shared" si="280"/>
        <v>7162.618229070391</v>
      </c>
      <c r="I2609" s="157">
        <f t="shared" si="281"/>
        <v>0</v>
      </c>
      <c r="J2609" s="157">
        <f t="shared" si="282"/>
        <v>7162.618229070391</v>
      </c>
      <c r="K2609" s="157">
        <f t="shared" si="283"/>
        <v>0</v>
      </c>
      <c r="L2609" s="157">
        <f t="shared" si="284"/>
        <v>7162.618229070391</v>
      </c>
      <c r="M2609" s="167">
        <f t="shared" si="285"/>
        <v>0</v>
      </c>
      <c r="N2609" s="167">
        <f t="shared" si="286"/>
        <v>0</v>
      </c>
    </row>
    <row r="2610" spans="1:14" ht="15" customHeight="1" x14ac:dyDescent="0.2">
      <c r="A2610" s="152"/>
      <c r="B2610" s="152"/>
      <c r="C2610" s="152"/>
      <c r="D2610" s="152"/>
      <c r="E2610" s="153">
        <f>'2.40-a,b,c,d,e'!E2610</f>
        <v>40563.208333333336</v>
      </c>
      <c r="F2610" s="157">
        <f>'2.40-a,b,c,d,e'!F2610</f>
        <v>88.860000610351506</v>
      </c>
      <c r="G2610" s="157">
        <f>'2.40-a,b,c,d,e'!G2610</f>
        <v>-2000</v>
      </c>
      <c r="H2610" s="157">
        <f t="shared" si="280"/>
        <v>5162.618229070391</v>
      </c>
      <c r="I2610" s="157">
        <f t="shared" si="281"/>
        <v>2999.9999999999991</v>
      </c>
      <c r="J2610" s="157">
        <f t="shared" si="282"/>
        <v>8162.61822907039</v>
      </c>
      <c r="K2610" s="157">
        <f t="shared" si="283"/>
        <v>0</v>
      </c>
      <c r="L2610" s="157">
        <f t="shared" si="284"/>
        <v>8162.61822907039</v>
      </c>
      <c r="M2610" s="167">
        <f t="shared" si="285"/>
        <v>1</v>
      </c>
      <c r="N2610" s="167">
        <f t="shared" si="286"/>
        <v>0</v>
      </c>
    </row>
    <row r="2611" spans="1:14" ht="15" customHeight="1" x14ac:dyDescent="0.2">
      <c r="A2611" s="152"/>
      <c r="B2611" s="152"/>
      <c r="C2611" s="152"/>
      <c r="D2611" s="152"/>
      <c r="E2611" s="153">
        <f>'2.40-a,b,c,d,e'!E2611</f>
        <v>40564.208333333336</v>
      </c>
      <c r="F2611" s="157">
        <f>'2.40-a,b,c,d,e'!F2611</f>
        <v>89.110000610351506</v>
      </c>
      <c r="G2611" s="157">
        <f>'2.40-a,b,c,d,e'!G2611</f>
        <v>250</v>
      </c>
      <c r="H2611" s="157">
        <f t="shared" si="280"/>
        <v>8412.618229070391</v>
      </c>
      <c r="I2611" s="157">
        <f t="shared" si="281"/>
        <v>0</v>
      </c>
      <c r="J2611" s="157">
        <f t="shared" si="282"/>
        <v>8412.618229070391</v>
      </c>
      <c r="K2611" s="157">
        <f t="shared" si="283"/>
        <v>250.00000000000091</v>
      </c>
      <c r="L2611" s="157">
        <f t="shared" si="284"/>
        <v>8162.61822907039</v>
      </c>
      <c r="M2611" s="167">
        <f t="shared" si="285"/>
        <v>0</v>
      </c>
      <c r="N2611" s="167">
        <f t="shared" si="286"/>
        <v>0</v>
      </c>
    </row>
    <row r="2612" spans="1:14" ht="15" customHeight="1" x14ac:dyDescent="0.2">
      <c r="A2612" s="152"/>
      <c r="B2612" s="152"/>
      <c r="C2612" s="152"/>
      <c r="D2612" s="152"/>
      <c r="E2612" s="153">
        <f>'2.40-a,b,c,d,e'!E2612</f>
        <v>40567.208333333336</v>
      </c>
      <c r="F2612" s="157">
        <f>'2.40-a,b,c,d,e'!F2612</f>
        <v>87.870002746582003</v>
      </c>
      <c r="G2612" s="157">
        <f>'2.40-a,b,c,d,e'!G2612</f>
        <v>-1239.9978637695028</v>
      </c>
      <c r="H2612" s="157">
        <f t="shared" si="280"/>
        <v>6922.620365300887</v>
      </c>
      <c r="I2612" s="157">
        <f t="shared" si="281"/>
        <v>0</v>
      </c>
      <c r="J2612" s="157">
        <f t="shared" si="282"/>
        <v>6922.620365300887</v>
      </c>
      <c r="K2612" s="157">
        <f t="shared" si="283"/>
        <v>0</v>
      </c>
      <c r="L2612" s="157">
        <f t="shared" si="284"/>
        <v>6922.620365300887</v>
      </c>
      <c r="M2612" s="167">
        <f t="shared" si="285"/>
        <v>0</v>
      </c>
      <c r="N2612" s="167">
        <f t="shared" si="286"/>
        <v>0</v>
      </c>
    </row>
    <row r="2613" spans="1:14" ht="15" customHeight="1" x14ac:dyDescent="0.2">
      <c r="A2613" s="152"/>
      <c r="B2613" s="152"/>
      <c r="C2613" s="152"/>
      <c r="D2613" s="152"/>
      <c r="E2613" s="153">
        <f>'2.40-a,b,c,d,e'!E2613</f>
        <v>40568.208333333336</v>
      </c>
      <c r="F2613" s="157">
        <f>'2.40-a,b,c,d,e'!F2613</f>
        <v>86.190002441406193</v>
      </c>
      <c r="G2613" s="157">
        <f>'2.40-a,b,c,d,e'!G2613</f>
        <v>-1680.0003051758097</v>
      </c>
      <c r="H2613" s="157">
        <f t="shared" si="280"/>
        <v>5242.6200601250775</v>
      </c>
      <c r="I2613" s="157">
        <f t="shared" si="281"/>
        <v>2919.9981689453125</v>
      </c>
      <c r="J2613" s="157">
        <f t="shared" si="282"/>
        <v>8162.61822907039</v>
      </c>
      <c r="K2613" s="157">
        <f t="shared" si="283"/>
        <v>0</v>
      </c>
      <c r="L2613" s="157">
        <f t="shared" si="284"/>
        <v>8162.61822907039</v>
      </c>
      <c r="M2613" s="167">
        <f t="shared" si="285"/>
        <v>1</v>
      </c>
      <c r="N2613" s="167">
        <f t="shared" si="286"/>
        <v>0</v>
      </c>
    </row>
    <row r="2614" spans="1:14" ht="15" customHeight="1" x14ac:dyDescent="0.2">
      <c r="A2614" s="152"/>
      <c r="B2614" s="152"/>
      <c r="C2614" s="152"/>
      <c r="D2614" s="152"/>
      <c r="E2614" s="153">
        <f>'2.40-a,b,c,d,e'!E2614</f>
        <v>40569.208333333336</v>
      </c>
      <c r="F2614" s="157">
        <f>'2.40-a,b,c,d,e'!F2614</f>
        <v>87.330001831054602</v>
      </c>
      <c r="G2614" s="157">
        <f>'2.40-a,b,c,d,e'!G2614</f>
        <v>1139.9993896484091</v>
      </c>
      <c r="H2614" s="157">
        <f t="shared" si="280"/>
        <v>9302.6176187187993</v>
      </c>
      <c r="I2614" s="157">
        <f t="shared" si="281"/>
        <v>0</v>
      </c>
      <c r="J2614" s="157">
        <f t="shared" si="282"/>
        <v>9302.6176187187993</v>
      </c>
      <c r="K2614" s="157">
        <f t="shared" si="283"/>
        <v>1139.9993896484093</v>
      </c>
      <c r="L2614" s="157">
        <f t="shared" si="284"/>
        <v>8162.61822907039</v>
      </c>
      <c r="M2614" s="167">
        <f t="shared" si="285"/>
        <v>0</v>
      </c>
      <c r="N2614" s="167">
        <f t="shared" si="286"/>
        <v>0</v>
      </c>
    </row>
    <row r="2615" spans="1:14" ht="15" customHeight="1" x14ac:dyDescent="0.2">
      <c r="A2615" s="152"/>
      <c r="B2615" s="152"/>
      <c r="C2615" s="152"/>
      <c r="D2615" s="152"/>
      <c r="E2615" s="153">
        <f>'2.40-a,b,c,d,e'!E2615</f>
        <v>40570.208333333336</v>
      </c>
      <c r="F2615" s="157">
        <f>'2.40-a,b,c,d,e'!F2615</f>
        <v>85.639999389648395</v>
      </c>
      <c r="G2615" s="157">
        <f>'2.40-a,b,c,d,e'!G2615</f>
        <v>-1690.0024414062073</v>
      </c>
      <c r="H2615" s="157">
        <f t="shared" si="280"/>
        <v>6472.6157876641828</v>
      </c>
      <c r="I2615" s="157">
        <f t="shared" si="281"/>
        <v>0</v>
      </c>
      <c r="J2615" s="157">
        <f t="shared" si="282"/>
        <v>6472.6157876641828</v>
      </c>
      <c r="K2615" s="157">
        <f t="shared" si="283"/>
        <v>0</v>
      </c>
      <c r="L2615" s="157">
        <f t="shared" si="284"/>
        <v>6472.6157876641828</v>
      </c>
      <c r="M2615" s="167">
        <f t="shared" si="285"/>
        <v>0</v>
      </c>
      <c r="N2615" s="167">
        <f t="shared" si="286"/>
        <v>0</v>
      </c>
    </row>
    <row r="2616" spans="1:14" ht="15" customHeight="1" x14ac:dyDescent="0.2">
      <c r="A2616" s="152"/>
      <c r="B2616" s="152"/>
      <c r="C2616" s="152"/>
      <c r="D2616" s="152"/>
      <c r="E2616" s="153">
        <f>'2.40-a,b,c,d,e'!E2616</f>
        <v>40571.208333333336</v>
      </c>
      <c r="F2616" s="157">
        <f>'2.40-a,b,c,d,e'!F2616</f>
        <v>89.339996337890597</v>
      </c>
      <c r="G2616" s="157">
        <f>'2.40-a,b,c,d,e'!G2616</f>
        <v>3699.9969482422016</v>
      </c>
      <c r="H2616" s="157">
        <f t="shared" si="280"/>
        <v>10172.612735906385</v>
      </c>
      <c r="I2616" s="157">
        <f t="shared" si="281"/>
        <v>0</v>
      </c>
      <c r="J2616" s="157">
        <f t="shared" si="282"/>
        <v>10172.612735906385</v>
      </c>
      <c r="K2616" s="157">
        <f t="shared" si="283"/>
        <v>2009.9945068359948</v>
      </c>
      <c r="L2616" s="157">
        <f t="shared" si="284"/>
        <v>8162.61822907039</v>
      </c>
      <c r="M2616" s="167">
        <f t="shared" si="285"/>
        <v>0</v>
      </c>
      <c r="N2616" s="167">
        <f t="shared" si="286"/>
        <v>0</v>
      </c>
    </row>
    <row r="2617" spans="1:14" ht="15" customHeight="1" x14ac:dyDescent="0.2">
      <c r="A2617" s="152"/>
      <c r="B2617" s="152"/>
      <c r="C2617" s="152"/>
      <c r="D2617" s="152"/>
      <c r="E2617" s="153">
        <f>'2.40-a,b,c,d,e'!E2617</f>
        <v>40574.208333333336</v>
      </c>
      <c r="F2617" s="157">
        <f>'2.40-a,b,c,d,e'!F2617</f>
        <v>92.190002441406193</v>
      </c>
      <c r="G2617" s="157">
        <f>'2.40-a,b,c,d,e'!G2617</f>
        <v>2850.0061035155968</v>
      </c>
      <c r="H2617" s="157">
        <f t="shared" si="280"/>
        <v>11012.624332585987</v>
      </c>
      <c r="I2617" s="157">
        <f t="shared" si="281"/>
        <v>0</v>
      </c>
      <c r="J2617" s="157">
        <f t="shared" si="282"/>
        <v>11012.624332585987</v>
      </c>
      <c r="K2617" s="157">
        <f t="shared" si="283"/>
        <v>2850.0061035155968</v>
      </c>
      <c r="L2617" s="157">
        <f t="shared" si="284"/>
        <v>8162.61822907039</v>
      </c>
      <c r="M2617" s="167">
        <f t="shared" si="285"/>
        <v>0</v>
      </c>
      <c r="N2617" s="167">
        <f t="shared" si="286"/>
        <v>0</v>
      </c>
    </row>
    <row r="2618" spans="1:14" ht="15" customHeight="1" x14ac:dyDescent="0.2">
      <c r="A2618" s="152"/>
      <c r="B2618" s="152"/>
      <c r="C2618" s="152"/>
      <c r="D2618" s="152"/>
      <c r="E2618" s="153">
        <f>'2.40-a,b,c,d,e'!E2618</f>
        <v>40575.208333333336</v>
      </c>
      <c r="F2618" s="157">
        <f>'2.40-a,b,c,d,e'!F2618</f>
        <v>90.769996643066406</v>
      </c>
      <c r="G2618" s="157">
        <f>'2.40-a,b,c,d,e'!G2618</f>
        <v>-1420.0057983397869</v>
      </c>
      <c r="H2618" s="157">
        <f t="shared" si="280"/>
        <v>6742.6124307306036</v>
      </c>
      <c r="I2618" s="157">
        <f t="shared" si="281"/>
        <v>0</v>
      </c>
      <c r="J2618" s="157">
        <f t="shared" si="282"/>
        <v>6742.6124307306036</v>
      </c>
      <c r="K2618" s="157">
        <f t="shared" si="283"/>
        <v>0</v>
      </c>
      <c r="L2618" s="157">
        <f t="shared" si="284"/>
        <v>6742.6124307306036</v>
      </c>
      <c r="M2618" s="167">
        <f t="shared" si="285"/>
        <v>0</v>
      </c>
      <c r="N2618" s="167">
        <f t="shared" si="286"/>
        <v>0</v>
      </c>
    </row>
    <row r="2619" spans="1:14" ht="15" customHeight="1" x14ac:dyDescent="0.2">
      <c r="A2619" s="152"/>
      <c r="B2619" s="152"/>
      <c r="C2619" s="152"/>
      <c r="D2619" s="152"/>
      <c r="E2619" s="153">
        <f>'2.40-a,b,c,d,e'!E2619</f>
        <v>40576.208333333336</v>
      </c>
      <c r="F2619" s="157">
        <f>'2.40-a,b,c,d,e'!F2619</f>
        <v>90.860000610351506</v>
      </c>
      <c r="G2619" s="157">
        <f>'2.40-a,b,c,d,e'!G2619</f>
        <v>90.003967285099407</v>
      </c>
      <c r="H2619" s="157">
        <f t="shared" si="280"/>
        <v>6832.6163980157035</v>
      </c>
      <c r="I2619" s="157">
        <f t="shared" si="281"/>
        <v>0</v>
      </c>
      <c r="J2619" s="157">
        <f t="shared" si="282"/>
        <v>6832.6163980157035</v>
      </c>
      <c r="K2619" s="157">
        <f t="shared" si="283"/>
        <v>0</v>
      </c>
      <c r="L2619" s="157">
        <f t="shared" si="284"/>
        <v>6832.6163980157035</v>
      </c>
      <c r="M2619" s="167">
        <f t="shared" si="285"/>
        <v>0</v>
      </c>
      <c r="N2619" s="167">
        <f t="shared" si="286"/>
        <v>0</v>
      </c>
    </row>
    <row r="2620" spans="1:14" ht="15" customHeight="1" x14ac:dyDescent="0.2">
      <c r="A2620" s="152"/>
      <c r="B2620" s="152"/>
      <c r="C2620" s="152"/>
      <c r="D2620" s="152"/>
      <c r="E2620" s="153">
        <f>'2.40-a,b,c,d,e'!E2620</f>
        <v>40577.208333333336</v>
      </c>
      <c r="F2620" s="157">
        <f>'2.40-a,b,c,d,e'!F2620</f>
        <v>90.540000915527301</v>
      </c>
      <c r="G2620" s="157">
        <f>'2.40-a,b,c,d,e'!G2620</f>
        <v>-319.99969482420454</v>
      </c>
      <c r="H2620" s="157">
        <f t="shared" si="280"/>
        <v>6512.6167031914993</v>
      </c>
      <c r="I2620" s="157">
        <f t="shared" si="281"/>
        <v>0</v>
      </c>
      <c r="J2620" s="157">
        <f t="shared" si="282"/>
        <v>6512.6167031914993</v>
      </c>
      <c r="K2620" s="157">
        <f t="shared" si="283"/>
        <v>0</v>
      </c>
      <c r="L2620" s="157">
        <f t="shared" si="284"/>
        <v>6512.6167031914993</v>
      </c>
      <c r="M2620" s="167">
        <f t="shared" si="285"/>
        <v>0</v>
      </c>
      <c r="N2620" s="167">
        <f t="shared" si="286"/>
        <v>0</v>
      </c>
    </row>
    <row r="2621" spans="1:14" ht="15" customHeight="1" x14ac:dyDescent="0.2">
      <c r="A2621" s="152"/>
      <c r="B2621" s="152"/>
      <c r="C2621" s="152"/>
      <c r="D2621" s="152"/>
      <c r="E2621" s="153">
        <f>'2.40-a,b,c,d,e'!E2621</f>
        <v>40578.208333333336</v>
      </c>
      <c r="F2621" s="157">
        <f>'2.40-a,b,c,d,e'!F2621</f>
        <v>89.029998779296804</v>
      </c>
      <c r="G2621" s="157">
        <f>'2.40-a,b,c,d,e'!G2621</f>
        <v>-1510.0021362304972</v>
      </c>
      <c r="H2621" s="157">
        <f t="shared" si="280"/>
        <v>5002.6145669610023</v>
      </c>
      <c r="I2621" s="157">
        <f t="shared" si="281"/>
        <v>3160.0036621093877</v>
      </c>
      <c r="J2621" s="157">
        <f t="shared" si="282"/>
        <v>8162.61822907039</v>
      </c>
      <c r="K2621" s="157">
        <f t="shared" si="283"/>
        <v>0</v>
      </c>
      <c r="L2621" s="157">
        <f t="shared" si="284"/>
        <v>8162.61822907039</v>
      </c>
      <c r="M2621" s="167">
        <f t="shared" si="285"/>
        <v>1</v>
      </c>
      <c r="N2621" s="167">
        <f t="shared" si="286"/>
        <v>0</v>
      </c>
    </row>
    <row r="2622" spans="1:14" ht="15" customHeight="1" x14ac:dyDescent="0.2">
      <c r="A2622" s="152"/>
      <c r="B2622" s="152"/>
      <c r="C2622" s="152"/>
      <c r="D2622" s="152"/>
      <c r="E2622" s="153">
        <f>'2.40-a,b,c,d,e'!E2622</f>
        <v>40581.208333333336</v>
      </c>
      <c r="F2622" s="157">
        <f>'2.40-a,b,c,d,e'!F2622</f>
        <v>87.480003356933594</v>
      </c>
      <c r="G2622" s="157">
        <f>'2.40-a,b,c,d,e'!G2622</f>
        <v>-1549.9954223632103</v>
      </c>
      <c r="H2622" s="157">
        <f t="shared" si="280"/>
        <v>6612.6228067071797</v>
      </c>
      <c r="I2622" s="157">
        <f t="shared" si="281"/>
        <v>0</v>
      </c>
      <c r="J2622" s="157">
        <f t="shared" si="282"/>
        <v>6612.6228067071797</v>
      </c>
      <c r="K2622" s="157">
        <f t="shared" si="283"/>
        <v>0</v>
      </c>
      <c r="L2622" s="157">
        <f t="shared" si="284"/>
        <v>6612.6228067071797</v>
      </c>
      <c r="M2622" s="167">
        <f t="shared" si="285"/>
        <v>0</v>
      </c>
      <c r="N2622" s="167">
        <f t="shared" si="286"/>
        <v>0</v>
      </c>
    </row>
    <row r="2623" spans="1:14" ht="15" customHeight="1" x14ac:dyDescent="0.2">
      <c r="A2623" s="152"/>
      <c r="B2623" s="152"/>
      <c r="C2623" s="152"/>
      <c r="D2623" s="152"/>
      <c r="E2623" s="153">
        <f>'2.40-a,b,c,d,e'!E2623</f>
        <v>40582.208333333336</v>
      </c>
      <c r="F2623" s="157">
        <f>'2.40-a,b,c,d,e'!F2623</f>
        <v>86.940002441406193</v>
      </c>
      <c r="G2623" s="157">
        <f>'2.40-a,b,c,d,e'!G2623</f>
        <v>-540.00091552740059</v>
      </c>
      <c r="H2623" s="157">
        <f t="shared" si="280"/>
        <v>6072.6218911797787</v>
      </c>
      <c r="I2623" s="157">
        <f t="shared" si="281"/>
        <v>2089.9963378906114</v>
      </c>
      <c r="J2623" s="157">
        <f t="shared" si="282"/>
        <v>8162.61822907039</v>
      </c>
      <c r="K2623" s="157">
        <f t="shared" si="283"/>
        <v>0</v>
      </c>
      <c r="L2623" s="157">
        <f t="shared" si="284"/>
        <v>8162.61822907039</v>
      </c>
      <c r="M2623" s="167">
        <f t="shared" si="285"/>
        <v>1</v>
      </c>
      <c r="N2623" s="167">
        <f t="shared" si="286"/>
        <v>0</v>
      </c>
    </row>
    <row r="2624" spans="1:14" ht="15" customHeight="1" x14ac:dyDescent="0.2">
      <c r="A2624" s="152"/>
      <c r="B2624" s="152"/>
      <c r="C2624" s="152"/>
      <c r="D2624" s="152"/>
      <c r="E2624" s="153">
        <f>'2.40-a,b,c,d,e'!E2624</f>
        <v>40583.208333333336</v>
      </c>
      <c r="F2624" s="157">
        <f>'2.40-a,b,c,d,e'!F2624</f>
        <v>86.709999084472599</v>
      </c>
      <c r="G2624" s="157">
        <f>'2.40-a,b,c,d,e'!G2624</f>
        <v>-230.00335693359375</v>
      </c>
      <c r="H2624" s="157">
        <f t="shared" si="280"/>
        <v>7932.6148721367963</v>
      </c>
      <c r="I2624" s="157">
        <f t="shared" si="281"/>
        <v>0</v>
      </c>
      <c r="J2624" s="157">
        <f t="shared" si="282"/>
        <v>7932.6148721367963</v>
      </c>
      <c r="K2624" s="157">
        <f t="shared" si="283"/>
        <v>0</v>
      </c>
      <c r="L2624" s="157">
        <f t="shared" si="284"/>
        <v>7932.6148721367963</v>
      </c>
      <c r="M2624" s="167">
        <f t="shared" si="285"/>
        <v>0</v>
      </c>
      <c r="N2624" s="167">
        <f t="shared" si="286"/>
        <v>0</v>
      </c>
    </row>
    <row r="2625" spans="1:14" ht="15" customHeight="1" x14ac:dyDescent="0.2">
      <c r="A2625" s="152"/>
      <c r="B2625" s="152"/>
      <c r="C2625" s="152"/>
      <c r="D2625" s="152"/>
      <c r="E2625" s="153">
        <f>'2.40-a,b,c,d,e'!E2625</f>
        <v>40584.208333333336</v>
      </c>
      <c r="F2625" s="157">
        <f>'2.40-a,b,c,d,e'!F2625</f>
        <v>86.730003356933594</v>
      </c>
      <c r="G2625" s="157">
        <f>'2.40-a,b,c,d,e'!G2625</f>
        <v>20.004272460994343</v>
      </c>
      <c r="H2625" s="157">
        <f t="shared" si="280"/>
        <v>7952.6191445977911</v>
      </c>
      <c r="I2625" s="157">
        <f t="shared" si="281"/>
        <v>0</v>
      </c>
      <c r="J2625" s="157">
        <f t="shared" si="282"/>
        <v>7952.6191445977911</v>
      </c>
      <c r="K2625" s="157">
        <f t="shared" si="283"/>
        <v>0</v>
      </c>
      <c r="L2625" s="157">
        <f t="shared" si="284"/>
        <v>7952.6191445977911</v>
      </c>
      <c r="M2625" s="167">
        <f t="shared" si="285"/>
        <v>0</v>
      </c>
      <c r="N2625" s="167">
        <f t="shared" si="286"/>
        <v>0</v>
      </c>
    </row>
    <row r="2626" spans="1:14" ht="15" customHeight="1" x14ac:dyDescent="0.2">
      <c r="A2626" s="152"/>
      <c r="B2626" s="152"/>
      <c r="C2626" s="152"/>
      <c r="D2626" s="152"/>
      <c r="E2626" s="153">
        <f>'2.40-a,b,c,d,e'!E2626</f>
        <v>40585.208333333336</v>
      </c>
      <c r="F2626" s="157">
        <f>'2.40-a,b,c,d,e'!F2626</f>
        <v>85.580001831054602</v>
      </c>
      <c r="G2626" s="157">
        <f>'2.40-a,b,c,d,e'!G2626</f>
        <v>-1150.0015258789915</v>
      </c>
      <c r="H2626" s="157">
        <f t="shared" si="280"/>
        <v>6802.6176187187993</v>
      </c>
      <c r="I2626" s="157">
        <f t="shared" si="281"/>
        <v>0</v>
      </c>
      <c r="J2626" s="157">
        <f t="shared" si="282"/>
        <v>6802.6176187187993</v>
      </c>
      <c r="K2626" s="157">
        <f t="shared" si="283"/>
        <v>0</v>
      </c>
      <c r="L2626" s="157">
        <f t="shared" si="284"/>
        <v>6802.6176187187993</v>
      </c>
      <c r="M2626" s="167">
        <f t="shared" si="285"/>
        <v>0</v>
      </c>
      <c r="N2626" s="167">
        <f t="shared" si="286"/>
        <v>0</v>
      </c>
    </row>
    <row r="2627" spans="1:14" ht="15" customHeight="1" x14ac:dyDescent="0.2">
      <c r="A2627" s="152"/>
      <c r="B2627" s="152"/>
      <c r="C2627" s="152"/>
      <c r="D2627" s="152"/>
      <c r="E2627" s="153">
        <f>'2.40-a,b,c,d,e'!E2627</f>
        <v>40588.208333333336</v>
      </c>
      <c r="F2627" s="157">
        <f>'2.40-a,b,c,d,e'!F2627</f>
        <v>84.809997558593693</v>
      </c>
      <c r="G2627" s="157">
        <f>'2.40-a,b,c,d,e'!G2627</f>
        <v>-770.00427246090908</v>
      </c>
      <c r="H2627" s="157">
        <f t="shared" si="280"/>
        <v>6032.61334625789</v>
      </c>
      <c r="I2627" s="157">
        <f t="shared" si="281"/>
        <v>2130.0048828125</v>
      </c>
      <c r="J2627" s="157">
        <f t="shared" si="282"/>
        <v>8162.61822907039</v>
      </c>
      <c r="K2627" s="157">
        <f t="shared" si="283"/>
        <v>0</v>
      </c>
      <c r="L2627" s="157">
        <f t="shared" si="284"/>
        <v>8162.61822907039</v>
      </c>
      <c r="M2627" s="167">
        <f t="shared" si="285"/>
        <v>1</v>
      </c>
      <c r="N2627" s="167">
        <f t="shared" si="286"/>
        <v>0</v>
      </c>
    </row>
    <row r="2628" spans="1:14" ht="15" customHeight="1" x14ac:dyDescent="0.2">
      <c r="A2628" s="152"/>
      <c r="B2628" s="152"/>
      <c r="C2628" s="152"/>
      <c r="D2628" s="152"/>
      <c r="E2628" s="153">
        <f>'2.40-a,b,c,d,e'!E2628</f>
        <v>40589.208333333336</v>
      </c>
      <c r="F2628" s="157">
        <f>'2.40-a,b,c,d,e'!F2628</f>
        <v>84.319999694824205</v>
      </c>
      <c r="G2628" s="157">
        <f>'2.40-a,b,c,d,e'!G2628</f>
        <v>-489.99786376948862</v>
      </c>
      <c r="H2628" s="157">
        <f t="shared" ref="H2628:H2691" si="287">L2627+G2628</f>
        <v>7672.6203653009015</v>
      </c>
      <c r="I2628" s="157">
        <f t="shared" ref="I2628:I2691" si="288">IF(H2628&lt;$B$13,$B$14-H2628,0)</f>
        <v>0</v>
      </c>
      <c r="J2628" s="157">
        <f t="shared" ref="J2628:J2691" si="289">H2628+I2628</f>
        <v>7672.6203653009015</v>
      </c>
      <c r="K2628" s="157">
        <f t="shared" ref="K2628:K2691" si="290">MAX(J2628-$B$14,0)</f>
        <v>0</v>
      </c>
      <c r="L2628" s="157">
        <f t="shared" ref="L2628:L2691" si="291">J2628-K2628</f>
        <v>7672.6203653009015</v>
      </c>
      <c r="M2628" s="167">
        <f t="shared" ref="M2628:M2691" si="292">IF(I2628&gt;0,1,0)</f>
        <v>0</v>
      </c>
      <c r="N2628" s="167">
        <f t="shared" ref="N2628:N2691" si="293">IF(H2628&lt;0,1,0)</f>
        <v>0</v>
      </c>
    </row>
    <row r="2629" spans="1:14" ht="15" customHeight="1" x14ac:dyDescent="0.2">
      <c r="A2629" s="152"/>
      <c r="B2629" s="152"/>
      <c r="C2629" s="152"/>
      <c r="D2629" s="152"/>
      <c r="E2629" s="153">
        <f>'2.40-a,b,c,d,e'!E2629</f>
        <v>40590.208333333336</v>
      </c>
      <c r="F2629" s="157">
        <f>'2.40-a,b,c,d,e'!F2629</f>
        <v>84.989997863769503</v>
      </c>
      <c r="G2629" s="157">
        <f>'2.40-a,b,c,d,e'!G2629</f>
        <v>669.99816894529829</v>
      </c>
      <c r="H2629" s="157">
        <f t="shared" si="287"/>
        <v>8342.6185342461995</v>
      </c>
      <c r="I2629" s="157">
        <f t="shared" si="288"/>
        <v>0</v>
      </c>
      <c r="J2629" s="157">
        <f t="shared" si="289"/>
        <v>8342.6185342461995</v>
      </c>
      <c r="K2629" s="157">
        <f t="shared" si="290"/>
        <v>180.00030517580944</v>
      </c>
      <c r="L2629" s="157">
        <f t="shared" si="291"/>
        <v>8162.61822907039</v>
      </c>
      <c r="M2629" s="167">
        <f t="shared" si="292"/>
        <v>0</v>
      </c>
      <c r="N2629" s="167">
        <f t="shared" si="293"/>
        <v>0</v>
      </c>
    </row>
    <row r="2630" spans="1:14" ht="15" customHeight="1" x14ac:dyDescent="0.2">
      <c r="A2630" s="152"/>
      <c r="B2630" s="152"/>
      <c r="C2630" s="152"/>
      <c r="D2630" s="152"/>
      <c r="E2630" s="153">
        <f>'2.40-a,b,c,d,e'!E2630</f>
        <v>40591.208333333336</v>
      </c>
      <c r="F2630" s="157">
        <f>'2.40-a,b,c,d,e'!F2630</f>
        <v>86.360000610351506</v>
      </c>
      <c r="G2630" s="157">
        <f>'2.40-a,b,c,d,e'!G2630</f>
        <v>1370.0027465820028</v>
      </c>
      <c r="H2630" s="157">
        <f t="shared" si="287"/>
        <v>9532.6209756523931</v>
      </c>
      <c r="I2630" s="157">
        <f t="shared" si="288"/>
        <v>0</v>
      </c>
      <c r="J2630" s="157">
        <f t="shared" si="289"/>
        <v>9532.6209756523931</v>
      </c>
      <c r="K2630" s="157">
        <f t="shared" si="290"/>
        <v>1370.0027465820031</v>
      </c>
      <c r="L2630" s="157">
        <f t="shared" si="291"/>
        <v>8162.61822907039</v>
      </c>
      <c r="M2630" s="167">
        <f t="shared" si="292"/>
        <v>0</v>
      </c>
      <c r="N2630" s="167">
        <f t="shared" si="293"/>
        <v>0</v>
      </c>
    </row>
    <row r="2631" spans="1:14" ht="15" customHeight="1" x14ac:dyDescent="0.2">
      <c r="A2631" s="152"/>
      <c r="B2631" s="152"/>
      <c r="C2631" s="152"/>
      <c r="D2631" s="152"/>
      <c r="E2631" s="153">
        <f>'2.40-a,b,c,d,e'!E2631</f>
        <v>40592.208333333336</v>
      </c>
      <c r="F2631" s="157">
        <f>'2.40-a,b,c,d,e'!F2631</f>
        <v>86.199996948242102</v>
      </c>
      <c r="G2631" s="157">
        <f>'2.40-a,b,c,d,e'!G2631</f>
        <v>-160.00366210940342</v>
      </c>
      <c r="H2631" s="157">
        <f t="shared" si="287"/>
        <v>8002.6145669609868</v>
      </c>
      <c r="I2631" s="157">
        <f t="shared" si="288"/>
        <v>0</v>
      </c>
      <c r="J2631" s="157">
        <f t="shared" si="289"/>
        <v>8002.6145669609868</v>
      </c>
      <c r="K2631" s="157">
        <f t="shared" si="290"/>
        <v>0</v>
      </c>
      <c r="L2631" s="157">
        <f t="shared" si="291"/>
        <v>8002.6145669609868</v>
      </c>
      <c r="M2631" s="167">
        <f t="shared" si="292"/>
        <v>0</v>
      </c>
      <c r="N2631" s="167">
        <f t="shared" si="293"/>
        <v>0</v>
      </c>
    </row>
    <row r="2632" spans="1:14" ht="15" customHeight="1" x14ac:dyDescent="0.2">
      <c r="A2632" s="152"/>
      <c r="B2632" s="152"/>
      <c r="C2632" s="152"/>
      <c r="D2632" s="152"/>
      <c r="E2632" s="153">
        <f>'2.40-a,b,c,d,e'!E2632</f>
        <v>40596.208333333336</v>
      </c>
      <c r="F2632" s="157">
        <f>'2.40-a,b,c,d,e'!F2632</f>
        <v>93.569999694824205</v>
      </c>
      <c r="G2632" s="157">
        <f>'2.40-a,b,c,d,e'!G2632</f>
        <v>7370.0027465821022</v>
      </c>
      <c r="H2632" s="157">
        <f t="shared" si="287"/>
        <v>15372.617313543089</v>
      </c>
      <c r="I2632" s="157">
        <f t="shared" si="288"/>
        <v>0</v>
      </c>
      <c r="J2632" s="157">
        <f t="shared" si="289"/>
        <v>15372.617313543089</v>
      </c>
      <c r="K2632" s="157">
        <f t="shared" si="290"/>
        <v>7209.999084472699</v>
      </c>
      <c r="L2632" s="157">
        <f t="shared" si="291"/>
        <v>8162.61822907039</v>
      </c>
      <c r="M2632" s="167">
        <f t="shared" si="292"/>
        <v>0</v>
      </c>
      <c r="N2632" s="167">
        <f t="shared" si="293"/>
        <v>0</v>
      </c>
    </row>
    <row r="2633" spans="1:14" ht="15" customHeight="1" x14ac:dyDescent="0.2">
      <c r="A2633" s="152"/>
      <c r="B2633" s="152"/>
      <c r="C2633" s="152"/>
      <c r="D2633" s="152"/>
      <c r="E2633" s="153">
        <f>'2.40-a,b,c,d,e'!E2633</f>
        <v>40597.208333333336</v>
      </c>
      <c r="F2633" s="157">
        <f>'2.40-a,b,c,d,e'!F2633</f>
        <v>98.099998474121094</v>
      </c>
      <c r="G2633" s="157">
        <f>'2.40-a,b,c,d,e'!G2633</f>
        <v>4529.9987792968896</v>
      </c>
      <c r="H2633" s="157">
        <f t="shared" si="287"/>
        <v>12692.617008367281</v>
      </c>
      <c r="I2633" s="157">
        <f t="shared" si="288"/>
        <v>0</v>
      </c>
      <c r="J2633" s="157">
        <f t="shared" si="289"/>
        <v>12692.617008367281</v>
      </c>
      <c r="K2633" s="157">
        <f t="shared" si="290"/>
        <v>4529.9987792968905</v>
      </c>
      <c r="L2633" s="157">
        <f t="shared" si="291"/>
        <v>8162.61822907039</v>
      </c>
      <c r="M2633" s="167">
        <f t="shared" si="292"/>
        <v>0</v>
      </c>
      <c r="N2633" s="167">
        <f t="shared" si="293"/>
        <v>0</v>
      </c>
    </row>
    <row r="2634" spans="1:14" ht="15" customHeight="1" x14ac:dyDescent="0.2">
      <c r="A2634" s="152"/>
      <c r="B2634" s="152"/>
      <c r="C2634" s="152"/>
      <c r="D2634" s="152"/>
      <c r="E2634" s="153">
        <f>'2.40-a,b,c,d,e'!E2634</f>
        <v>40598.208333333336</v>
      </c>
      <c r="F2634" s="157">
        <f>'2.40-a,b,c,d,e'!F2634</f>
        <v>97.279998779296804</v>
      </c>
      <c r="G2634" s="157">
        <f>'2.40-a,b,c,d,e'!G2634</f>
        <v>-819.9996948242898</v>
      </c>
      <c r="H2634" s="157">
        <f t="shared" si="287"/>
        <v>7342.6185342461004</v>
      </c>
      <c r="I2634" s="157">
        <f t="shared" si="288"/>
        <v>0</v>
      </c>
      <c r="J2634" s="157">
        <f t="shared" si="289"/>
        <v>7342.6185342461004</v>
      </c>
      <c r="K2634" s="157">
        <f t="shared" si="290"/>
        <v>0</v>
      </c>
      <c r="L2634" s="157">
        <f t="shared" si="291"/>
        <v>7342.6185342461004</v>
      </c>
      <c r="M2634" s="167">
        <f t="shared" si="292"/>
        <v>0</v>
      </c>
      <c r="N2634" s="167">
        <f t="shared" si="293"/>
        <v>0</v>
      </c>
    </row>
    <row r="2635" spans="1:14" ht="15" customHeight="1" x14ac:dyDescent="0.2">
      <c r="A2635" s="152"/>
      <c r="B2635" s="152"/>
      <c r="C2635" s="152"/>
      <c r="D2635" s="152"/>
      <c r="E2635" s="153">
        <f>'2.40-a,b,c,d,e'!E2635</f>
        <v>40599.208333333336</v>
      </c>
      <c r="F2635" s="157">
        <f>'2.40-a,b,c,d,e'!F2635</f>
        <v>97.879997253417898</v>
      </c>
      <c r="G2635" s="157">
        <f>'2.40-a,b,c,d,e'!G2635</f>
        <v>599.99847412109375</v>
      </c>
      <c r="H2635" s="157">
        <f t="shared" si="287"/>
        <v>7942.6170083671941</v>
      </c>
      <c r="I2635" s="157">
        <f t="shared" si="288"/>
        <v>0</v>
      </c>
      <c r="J2635" s="157">
        <f t="shared" si="289"/>
        <v>7942.6170083671941</v>
      </c>
      <c r="K2635" s="157">
        <f t="shared" si="290"/>
        <v>0</v>
      </c>
      <c r="L2635" s="157">
        <f t="shared" si="291"/>
        <v>7942.6170083671941</v>
      </c>
      <c r="M2635" s="167">
        <f t="shared" si="292"/>
        <v>0</v>
      </c>
      <c r="N2635" s="167">
        <f t="shared" si="293"/>
        <v>0</v>
      </c>
    </row>
    <row r="2636" spans="1:14" ht="15" customHeight="1" x14ac:dyDescent="0.2">
      <c r="A2636" s="152"/>
      <c r="B2636" s="152"/>
      <c r="C2636" s="152"/>
      <c r="D2636" s="152"/>
      <c r="E2636" s="153">
        <f>'2.40-a,b,c,d,e'!E2636</f>
        <v>40602.208333333336</v>
      </c>
      <c r="F2636" s="157">
        <f>'2.40-a,b,c,d,e'!F2636</f>
        <v>96.970001220703097</v>
      </c>
      <c r="G2636" s="157">
        <f>'2.40-a,b,c,d,e'!G2636</f>
        <v>-909.99603271480112</v>
      </c>
      <c r="H2636" s="157">
        <f t="shared" si="287"/>
        <v>7032.6209756523931</v>
      </c>
      <c r="I2636" s="157">
        <f t="shared" si="288"/>
        <v>0</v>
      </c>
      <c r="J2636" s="157">
        <f t="shared" si="289"/>
        <v>7032.6209756523931</v>
      </c>
      <c r="K2636" s="157">
        <f t="shared" si="290"/>
        <v>0</v>
      </c>
      <c r="L2636" s="157">
        <f t="shared" si="291"/>
        <v>7032.6209756523931</v>
      </c>
      <c r="M2636" s="167">
        <f t="shared" si="292"/>
        <v>0</v>
      </c>
      <c r="N2636" s="167">
        <f t="shared" si="293"/>
        <v>0</v>
      </c>
    </row>
    <row r="2637" spans="1:14" ht="15" customHeight="1" x14ac:dyDescent="0.2">
      <c r="A2637" s="152"/>
      <c r="B2637" s="152"/>
      <c r="C2637" s="152"/>
      <c r="D2637" s="152"/>
      <c r="E2637" s="153">
        <f>'2.40-a,b,c,d,e'!E2637</f>
        <v>40603.208333333336</v>
      </c>
      <c r="F2637" s="157">
        <f>'2.40-a,b,c,d,e'!F2637</f>
        <v>99.629997253417898</v>
      </c>
      <c r="G2637" s="157">
        <f>'2.40-a,b,c,d,e'!G2637</f>
        <v>2659.996032714801</v>
      </c>
      <c r="H2637" s="157">
        <f t="shared" si="287"/>
        <v>9692.6170083671932</v>
      </c>
      <c r="I2637" s="157">
        <f t="shared" si="288"/>
        <v>0</v>
      </c>
      <c r="J2637" s="157">
        <f t="shared" si="289"/>
        <v>9692.6170083671932</v>
      </c>
      <c r="K2637" s="157">
        <f t="shared" si="290"/>
        <v>1529.9987792968031</v>
      </c>
      <c r="L2637" s="157">
        <f t="shared" si="291"/>
        <v>8162.61822907039</v>
      </c>
      <c r="M2637" s="167">
        <f t="shared" si="292"/>
        <v>0</v>
      </c>
      <c r="N2637" s="167">
        <f t="shared" si="293"/>
        <v>0</v>
      </c>
    </row>
    <row r="2638" spans="1:14" ht="15" customHeight="1" x14ac:dyDescent="0.2">
      <c r="A2638" s="152"/>
      <c r="B2638" s="152"/>
      <c r="C2638" s="152"/>
      <c r="D2638" s="152"/>
      <c r="E2638" s="153">
        <f>'2.40-a,b,c,d,e'!E2638</f>
        <v>40604.208333333336</v>
      </c>
      <c r="F2638" s="157">
        <f>'2.40-a,b,c,d,e'!F2638</f>
        <v>102.230003356933</v>
      </c>
      <c r="G2638" s="157">
        <f>'2.40-a,b,c,d,e'!G2638</f>
        <v>2600.0061035150993</v>
      </c>
      <c r="H2638" s="157">
        <f t="shared" si="287"/>
        <v>10762.624332585488</v>
      </c>
      <c r="I2638" s="157">
        <f t="shared" si="288"/>
        <v>0</v>
      </c>
      <c r="J2638" s="157">
        <f t="shared" si="289"/>
        <v>10762.624332585488</v>
      </c>
      <c r="K2638" s="157">
        <f t="shared" si="290"/>
        <v>2600.0061035150984</v>
      </c>
      <c r="L2638" s="157">
        <f t="shared" si="291"/>
        <v>8162.61822907039</v>
      </c>
      <c r="M2638" s="167">
        <f t="shared" si="292"/>
        <v>0</v>
      </c>
      <c r="N2638" s="167">
        <f t="shared" si="293"/>
        <v>0</v>
      </c>
    </row>
    <row r="2639" spans="1:14" ht="15" customHeight="1" x14ac:dyDescent="0.2">
      <c r="A2639" s="152"/>
      <c r="B2639" s="152"/>
      <c r="C2639" s="152"/>
      <c r="D2639" s="152"/>
      <c r="E2639" s="153">
        <f>'2.40-a,b,c,d,e'!E2639</f>
        <v>40605.208333333336</v>
      </c>
      <c r="F2639" s="157">
        <f>'2.40-a,b,c,d,e'!F2639</f>
        <v>101.91000366210901</v>
      </c>
      <c r="G2639" s="157">
        <f>'2.40-a,b,c,d,e'!G2639</f>
        <v>-319.99969482399138</v>
      </c>
      <c r="H2639" s="157">
        <f t="shared" si="287"/>
        <v>7842.6185342463987</v>
      </c>
      <c r="I2639" s="157">
        <f t="shared" si="288"/>
        <v>0</v>
      </c>
      <c r="J2639" s="157">
        <f t="shared" si="289"/>
        <v>7842.6185342463987</v>
      </c>
      <c r="K2639" s="157">
        <f t="shared" si="290"/>
        <v>0</v>
      </c>
      <c r="L2639" s="157">
        <f t="shared" si="291"/>
        <v>7842.6185342463987</v>
      </c>
      <c r="M2639" s="167">
        <f t="shared" si="292"/>
        <v>0</v>
      </c>
      <c r="N2639" s="167">
        <f t="shared" si="293"/>
        <v>0</v>
      </c>
    </row>
    <row r="2640" spans="1:14" ht="15" customHeight="1" x14ac:dyDescent="0.2">
      <c r="A2640" s="152"/>
      <c r="B2640" s="152"/>
      <c r="C2640" s="152"/>
      <c r="D2640" s="152"/>
      <c r="E2640" s="153">
        <f>'2.40-a,b,c,d,e'!E2640</f>
        <v>40606.208333333336</v>
      </c>
      <c r="F2640" s="157">
        <f>'2.40-a,b,c,d,e'!F2640</f>
        <v>104.419998168945</v>
      </c>
      <c r="G2640" s="157">
        <f>'2.40-a,b,c,d,e'!G2640</f>
        <v>2509.9945068359943</v>
      </c>
      <c r="H2640" s="157">
        <f t="shared" si="287"/>
        <v>10352.613041082393</v>
      </c>
      <c r="I2640" s="157">
        <f t="shared" si="288"/>
        <v>0</v>
      </c>
      <c r="J2640" s="157">
        <f t="shared" si="289"/>
        <v>10352.613041082393</v>
      </c>
      <c r="K2640" s="157">
        <f t="shared" si="290"/>
        <v>2189.9948120120034</v>
      </c>
      <c r="L2640" s="157">
        <f t="shared" si="291"/>
        <v>8162.61822907039</v>
      </c>
      <c r="M2640" s="167">
        <f t="shared" si="292"/>
        <v>0</v>
      </c>
      <c r="N2640" s="167">
        <f t="shared" si="293"/>
        <v>0</v>
      </c>
    </row>
    <row r="2641" spans="1:14" ht="15" customHeight="1" x14ac:dyDescent="0.2">
      <c r="A2641" s="152"/>
      <c r="B2641" s="152"/>
      <c r="C2641" s="152"/>
      <c r="D2641" s="152"/>
      <c r="E2641" s="153">
        <f>'2.40-a,b,c,d,e'!E2641</f>
        <v>40609.208333333336</v>
      </c>
      <c r="F2641" s="157">
        <f>'2.40-a,b,c,d,e'!F2641</f>
        <v>105.44000244140599</v>
      </c>
      <c r="G2641" s="157">
        <f>'2.40-a,b,c,d,e'!G2641</f>
        <v>1020.0042724609943</v>
      </c>
      <c r="H2641" s="157">
        <f t="shared" si="287"/>
        <v>9182.6225015313848</v>
      </c>
      <c r="I2641" s="157">
        <f t="shared" si="288"/>
        <v>0</v>
      </c>
      <c r="J2641" s="157">
        <f t="shared" si="289"/>
        <v>9182.6225015313848</v>
      </c>
      <c r="K2641" s="157">
        <f t="shared" si="290"/>
        <v>1020.0042724609948</v>
      </c>
      <c r="L2641" s="157">
        <f t="shared" si="291"/>
        <v>8162.61822907039</v>
      </c>
      <c r="M2641" s="167">
        <f t="shared" si="292"/>
        <v>0</v>
      </c>
      <c r="N2641" s="167">
        <f t="shared" si="293"/>
        <v>0</v>
      </c>
    </row>
    <row r="2642" spans="1:14" ht="15" customHeight="1" x14ac:dyDescent="0.2">
      <c r="A2642" s="152"/>
      <c r="B2642" s="152"/>
      <c r="C2642" s="152"/>
      <c r="D2642" s="152"/>
      <c r="E2642" s="153">
        <f>'2.40-a,b,c,d,e'!E2642</f>
        <v>40610.208333333336</v>
      </c>
      <c r="F2642" s="157">
        <f>'2.40-a,b,c,d,e'!F2642</f>
        <v>105.01999664306599</v>
      </c>
      <c r="G2642" s="157">
        <f>'2.40-a,b,c,d,e'!G2642</f>
        <v>-420.00579834000007</v>
      </c>
      <c r="H2642" s="157">
        <f t="shared" si="287"/>
        <v>7742.6124307303899</v>
      </c>
      <c r="I2642" s="157">
        <f t="shared" si="288"/>
        <v>0</v>
      </c>
      <c r="J2642" s="157">
        <f t="shared" si="289"/>
        <v>7742.6124307303899</v>
      </c>
      <c r="K2642" s="157">
        <f t="shared" si="290"/>
        <v>0</v>
      </c>
      <c r="L2642" s="157">
        <f t="shared" si="291"/>
        <v>7742.6124307303899</v>
      </c>
      <c r="M2642" s="167">
        <f t="shared" si="292"/>
        <v>0</v>
      </c>
      <c r="N2642" s="167">
        <f t="shared" si="293"/>
        <v>0</v>
      </c>
    </row>
    <row r="2643" spans="1:14" ht="15" customHeight="1" x14ac:dyDescent="0.2">
      <c r="A2643" s="152"/>
      <c r="B2643" s="152"/>
      <c r="C2643" s="152"/>
      <c r="D2643" s="152"/>
      <c r="E2643" s="153">
        <f>'2.40-a,b,c,d,e'!E2643</f>
        <v>40611.208333333336</v>
      </c>
      <c r="F2643" s="157">
        <f>'2.40-a,b,c,d,e'!F2643</f>
        <v>104.379997253417</v>
      </c>
      <c r="G2643" s="157">
        <f>'2.40-a,b,c,d,e'!G2643</f>
        <v>-639.99938964899172</v>
      </c>
      <c r="H2643" s="157">
        <f t="shared" si="287"/>
        <v>7102.6130410813985</v>
      </c>
      <c r="I2643" s="157">
        <f t="shared" si="288"/>
        <v>0</v>
      </c>
      <c r="J2643" s="157">
        <f t="shared" si="289"/>
        <v>7102.6130410813985</v>
      </c>
      <c r="K2643" s="157">
        <f t="shared" si="290"/>
        <v>0</v>
      </c>
      <c r="L2643" s="157">
        <f t="shared" si="291"/>
        <v>7102.6130410813985</v>
      </c>
      <c r="M2643" s="167">
        <f t="shared" si="292"/>
        <v>0</v>
      </c>
      <c r="N2643" s="167">
        <f t="shared" si="293"/>
        <v>0</v>
      </c>
    </row>
    <row r="2644" spans="1:14" ht="15" customHeight="1" x14ac:dyDescent="0.2">
      <c r="A2644" s="152"/>
      <c r="B2644" s="152"/>
      <c r="C2644" s="152"/>
      <c r="D2644" s="152"/>
      <c r="E2644" s="153">
        <f>'2.40-a,b,c,d,e'!E2644</f>
        <v>40612.208333333336</v>
      </c>
      <c r="F2644" s="157">
        <f>'2.40-a,b,c,d,e'!F2644</f>
        <v>102.699996948242</v>
      </c>
      <c r="G2644" s="157">
        <f>'2.40-a,b,c,d,e'!G2644</f>
        <v>-1680.0003051749995</v>
      </c>
      <c r="H2644" s="157">
        <f t="shared" si="287"/>
        <v>5422.6127359063994</v>
      </c>
      <c r="I2644" s="157">
        <f t="shared" si="288"/>
        <v>2740.0054931639906</v>
      </c>
      <c r="J2644" s="157">
        <f t="shared" si="289"/>
        <v>8162.61822907039</v>
      </c>
      <c r="K2644" s="157">
        <f t="shared" si="290"/>
        <v>0</v>
      </c>
      <c r="L2644" s="157">
        <f t="shared" si="291"/>
        <v>8162.61822907039</v>
      </c>
      <c r="M2644" s="167">
        <f t="shared" si="292"/>
        <v>1</v>
      </c>
      <c r="N2644" s="167">
        <f t="shared" si="293"/>
        <v>0</v>
      </c>
    </row>
    <row r="2645" spans="1:14" ht="15" customHeight="1" x14ac:dyDescent="0.2">
      <c r="A2645" s="152"/>
      <c r="B2645" s="152"/>
      <c r="C2645" s="152"/>
      <c r="D2645" s="152"/>
      <c r="E2645" s="153">
        <f>'2.40-a,b,c,d,e'!E2645</f>
        <v>40613.208333333336</v>
      </c>
      <c r="F2645" s="157">
        <f>'2.40-a,b,c,d,e'!F2645</f>
        <v>101.16000366210901</v>
      </c>
      <c r="G2645" s="157">
        <f>'2.40-a,b,c,d,e'!G2645</f>
        <v>-1539.9932861329971</v>
      </c>
      <c r="H2645" s="157">
        <f t="shared" si="287"/>
        <v>6622.6249429373929</v>
      </c>
      <c r="I2645" s="157">
        <f t="shared" si="288"/>
        <v>0</v>
      </c>
      <c r="J2645" s="157">
        <f t="shared" si="289"/>
        <v>6622.6249429373929</v>
      </c>
      <c r="K2645" s="157">
        <f t="shared" si="290"/>
        <v>0</v>
      </c>
      <c r="L2645" s="157">
        <f t="shared" si="291"/>
        <v>6622.6249429373929</v>
      </c>
      <c r="M2645" s="167">
        <f t="shared" si="292"/>
        <v>0</v>
      </c>
      <c r="N2645" s="167">
        <f t="shared" si="293"/>
        <v>0</v>
      </c>
    </row>
    <row r="2646" spans="1:14" ht="15" customHeight="1" x14ac:dyDescent="0.2">
      <c r="A2646" s="152"/>
      <c r="B2646" s="152"/>
      <c r="C2646" s="152"/>
      <c r="D2646" s="152"/>
      <c r="E2646" s="153">
        <f>'2.40-a,b,c,d,e'!E2646</f>
        <v>40616.166666666664</v>
      </c>
      <c r="F2646" s="157">
        <f>'2.40-a,b,c,d,e'!F2646</f>
        <v>101.19000244140599</v>
      </c>
      <c r="G2646" s="157">
        <f>'2.40-a,b,c,d,e'!G2646</f>
        <v>29.998779296988687</v>
      </c>
      <c r="H2646" s="157">
        <f t="shared" si="287"/>
        <v>6652.6237222343816</v>
      </c>
      <c r="I2646" s="157">
        <f t="shared" si="288"/>
        <v>0</v>
      </c>
      <c r="J2646" s="157">
        <f t="shared" si="289"/>
        <v>6652.6237222343816</v>
      </c>
      <c r="K2646" s="157">
        <f t="shared" si="290"/>
        <v>0</v>
      </c>
      <c r="L2646" s="157">
        <f t="shared" si="291"/>
        <v>6652.6237222343816</v>
      </c>
      <c r="M2646" s="167">
        <f t="shared" si="292"/>
        <v>0</v>
      </c>
      <c r="N2646" s="167">
        <f t="shared" si="293"/>
        <v>0</v>
      </c>
    </row>
    <row r="2647" spans="1:14" ht="15" customHeight="1" x14ac:dyDescent="0.2">
      <c r="A2647" s="152"/>
      <c r="B2647" s="152"/>
      <c r="C2647" s="152"/>
      <c r="D2647" s="152"/>
      <c r="E2647" s="153">
        <f>'2.40-a,b,c,d,e'!E2647</f>
        <v>40617.166666666664</v>
      </c>
      <c r="F2647" s="157">
        <f>'2.40-a,b,c,d,e'!F2647</f>
        <v>97.180000305175696</v>
      </c>
      <c r="G2647" s="157">
        <f>'2.40-a,b,c,d,e'!G2647</f>
        <v>-4010.0021362302982</v>
      </c>
      <c r="H2647" s="157">
        <f t="shared" si="287"/>
        <v>2642.6215860040834</v>
      </c>
      <c r="I2647" s="157">
        <f t="shared" si="288"/>
        <v>5519.9966430663062</v>
      </c>
      <c r="J2647" s="157">
        <f t="shared" si="289"/>
        <v>8162.6182290703891</v>
      </c>
      <c r="K2647" s="157">
        <f t="shared" si="290"/>
        <v>0</v>
      </c>
      <c r="L2647" s="157">
        <f t="shared" si="291"/>
        <v>8162.6182290703891</v>
      </c>
      <c r="M2647" s="167">
        <f t="shared" si="292"/>
        <v>1</v>
      </c>
      <c r="N2647" s="167">
        <f t="shared" si="293"/>
        <v>0</v>
      </c>
    </row>
    <row r="2648" spans="1:14" ht="15" customHeight="1" x14ac:dyDescent="0.2">
      <c r="A2648" s="152"/>
      <c r="B2648" s="152"/>
      <c r="C2648" s="152"/>
      <c r="D2648" s="152"/>
      <c r="E2648" s="153">
        <f>'2.40-a,b,c,d,e'!E2648</f>
        <v>40618.166666666664</v>
      </c>
      <c r="F2648" s="157">
        <f>'2.40-a,b,c,d,e'!F2648</f>
        <v>97.980003356933594</v>
      </c>
      <c r="G2648" s="157">
        <f>'2.40-a,b,c,d,e'!G2648</f>
        <v>800.00305175789777</v>
      </c>
      <c r="H2648" s="157">
        <f t="shared" si="287"/>
        <v>8962.6212808282871</v>
      </c>
      <c r="I2648" s="157">
        <f t="shared" si="288"/>
        <v>0</v>
      </c>
      <c r="J2648" s="157">
        <f t="shared" si="289"/>
        <v>8962.6212808282871</v>
      </c>
      <c r="K2648" s="157">
        <f t="shared" si="290"/>
        <v>800.00305175789708</v>
      </c>
      <c r="L2648" s="157">
        <f t="shared" si="291"/>
        <v>8162.61822907039</v>
      </c>
      <c r="M2648" s="167">
        <f t="shared" si="292"/>
        <v>0</v>
      </c>
      <c r="N2648" s="167">
        <f t="shared" si="293"/>
        <v>0</v>
      </c>
    </row>
    <row r="2649" spans="1:14" ht="15" customHeight="1" x14ac:dyDescent="0.2">
      <c r="A2649" s="152"/>
      <c r="B2649" s="152"/>
      <c r="C2649" s="152"/>
      <c r="D2649" s="152"/>
      <c r="E2649" s="153">
        <f>'2.40-a,b,c,d,e'!E2649</f>
        <v>40619.166666666664</v>
      </c>
      <c r="F2649" s="157">
        <f>'2.40-a,b,c,d,e'!F2649</f>
        <v>101.419998168945</v>
      </c>
      <c r="G2649" s="157">
        <f>'2.40-a,b,c,d,e'!G2649</f>
        <v>3439.9948120114059</v>
      </c>
      <c r="H2649" s="157">
        <f t="shared" si="287"/>
        <v>11602.613041081797</v>
      </c>
      <c r="I2649" s="157">
        <f t="shared" si="288"/>
        <v>0</v>
      </c>
      <c r="J2649" s="157">
        <f t="shared" si="289"/>
        <v>11602.613041081797</v>
      </c>
      <c r="K2649" s="157">
        <f t="shared" si="290"/>
        <v>3439.9948120114068</v>
      </c>
      <c r="L2649" s="157">
        <f t="shared" si="291"/>
        <v>8162.61822907039</v>
      </c>
      <c r="M2649" s="167">
        <f t="shared" si="292"/>
        <v>0</v>
      </c>
      <c r="N2649" s="167">
        <f t="shared" si="293"/>
        <v>0</v>
      </c>
    </row>
    <row r="2650" spans="1:14" ht="15" customHeight="1" x14ac:dyDescent="0.2">
      <c r="A2650" s="152"/>
      <c r="B2650" s="152"/>
      <c r="C2650" s="152"/>
      <c r="D2650" s="152"/>
      <c r="E2650" s="153">
        <f>'2.40-a,b,c,d,e'!E2650</f>
        <v>40620.166666666664</v>
      </c>
      <c r="F2650" s="157">
        <f>'2.40-a,b,c,d,e'!F2650</f>
        <v>101.06999969482401</v>
      </c>
      <c r="G2650" s="157">
        <f>'2.40-a,b,c,d,e'!G2650</f>
        <v>-349.99847412099427</v>
      </c>
      <c r="H2650" s="157">
        <f t="shared" si="287"/>
        <v>7812.6197549493954</v>
      </c>
      <c r="I2650" s="157">
        <f t="shared" si="288"/>
        <v>0</v>
      </c>
      <c r="J2650" s="157">
        <f t="shared" si="289"/>
        <v>7812.6197549493954</v>
      </c>
      <c r="K2650" s="157">
        <f t="shared" si="290"/>
        <v>0</v>
      </c>
      <c r="L2650" s="157">
        <f t="shared" si="291"/>
        <v>7812.6197549493954</v>
      </c>
      <c r="M2650" s="167">
        <f t="shared" si="292"/>
        <v>0</v>
      </c>
      <c r="N2650" s="167">
        <f t="shared" si="293"/>
        <v>0</v>
      </c>
    </row>
    <row r="2651" spans="1:14" ht="15" customHeight="1" x14ac:dyDescent="0.2">
      <c r="A2651" s="152"/>
      <c r="B2651" s="152"/>
      <c r="C2651" s="152"/>
      <c r="D2651" s="152"/>
      <c r="E2651" s="153">
        <f>'2.40-a,b,c,d,e'!E2651</f>
        <v>40623.166666666664</v>
      </c>
      <c r="F2651" s="157">
        <f>'2.40-a,b,c,d,e'!F2651</f>
        <v>102.33000183105401</v>
      </c>
      <c r="G2651" s="157">
        <f>'2.40-a,b,c,d,e'!G2651</f>
        <v>1260.0021362299999</v>
      </c>
      <c r="H2651" s="157">
        <f t="shared" si="287"/>
        <v>9072.6218911793949</v>
      </c>
      <c r="I2651" s="157">
        <f t="shared" si="288"/>
        <v>0</v>
      </c>
      <c r="J2651" s="157">
        <f t="shared" si="289"/>
        <v>9072.6218911793949</v>
      </c>
      <c r="K2651" s="157">
        <f t="shared" si="290"/>
        <v>910.00366210900484</v>
      </c>
      <c r="L2651" s="157">
        <f t="shared" si="291"/>
        <v>8162.61822907039</v>
      </c>
      <c r="M2651" s="167">
        <f t="shared" si="292"/>
        <v>0</v>
      </c>
      <c r="N2651" s="167">
        <f t="shared" si="293"/>
        <v>0</v>
      </c>
    </row>
    <row r="2652" spans="1:14" ht="15" customHeight="1" x14ac:dyDescent="0.2">
      <c r="A2652" s="152"/>
      <c r="B2652" s="152"/>
      <c r="C2652" s="152"/>
      <c r="D2652" s="152"/>
      <c r="E2652" s="153">
        <f>'2.40-a,b,c,d,e'!E2652</f>
        <v>40624.166666666664</v>
      </c>
      <c r="F2652" s="157">
        <f>'2.40-a,b,c,d,e'!F2652</f>
        <v>104</v>
      </c>
      <c r="G2652" s="157">
        <f>'2.40-a,b,c,d,e'!G2652</f>
        <v>1669.9981689459946</v>
      </c>
      <c r="H2652" s="157">
        <f t="shared" si="287"/>
        <v>9832.6163980163838</v>
      </c>
      <c r="I2652" s="157">
        <f t="shared" si="288"/>
        <v>0</v>
      </c>
      <c r="J2652" s="157">
        <f t="shared" si="289"/>
        <v>9832.6163980163838</v>
      </c>
      <c r="K2652" s="157">
        <f t="shared" si="290"/>
        <v>1669.9981689459937</v>
      </c>
      <c r="L2652" s="157">
        <f t="shared" si="291"/>
        <v>8162.61822907039</v>
      </c>
      <c r="M2652" s="167">
        <f t="shared" si="292"/>
        <v>0</v>
      </c>
      <c r="N2652" s="167">
        <f t="shared" si="293"/>
        <v>0</v>
      </c>
    </row>
    <row r="2653" spans="1:14" ht="15" customHeight="1" x14ac:dyDescent="0.2">
      <c r="A2653" s="152"/>
      <c r="B2653" s="152"/>
      <c r="C2653" s="152"/>
      <c r="D2653" s="152"/>
      <c r="E2653" s="153">
        <f>'2.40-a,b,c,d,e'!E2653</f>
        <v>40625.166666666664</v>
      </c>
      <c r="F2653" s="157">
        <f>'2.40-a,b,c,d,e'!F2653</f>
        <v>105.75</v>
      </c>
      <c r="G2653" s="157">
        <f>'2.40-a,b,c,d,e'!G2653</f>
        <v>1750</v>
      </c>
      <c r="H2653" s="157">
        <f t="shared" si="287"/>
        <v>9912.618229070391</v>
      </c>
      <c r="I2653" s="157">
        <f t="shared" si="288"/>
        <v>0</v>
      </c>
      <c r="J2653" s="157">
        <f t="shared" si="289"/>
        <v>9912.618229070391</v>
      </c>
      <c r="K2653" s="157">
        <f t="shared" si="290"/>
        <v>1750.0000000000009</v>
      </c>
      <c r="L2653" s="157">
        <f t="shared" si="291"/>
        <v>8162.61822907039</v>
      </c>
      <c r="M2653" s="167">
        <f t="shared" si="292"/>
        <v>0</v>
      </c>
      <c r="N2653" s="167">
        <f t="shared" si="293"/>
        <v>0</v>
      </c>
    </row>
    <row r="2654" spans="1:14" ht="15" customHeight="1" x14ac:dyDescent="0.2">
      <c r="A2654" s="152"/>
      <c r="B2654" s="152"/>
      <c r="C2654" s="152"/>
      <c r="D2654" s="152"/>
      <c r="E2654" s="153">
        <f>'2.40-a,b,c,d,e'!E2654</f>
        <v>40626.166666666664</v>
      </c>
      <c r="F2654" s="157">
        <f>'2.40-a,b,c,d,e'!F2654</f>
        <v>105.59999847412099</v>
      </c>
      <c r="G2654" s="157">
        <f>'2.40-a,b,c,d,e'!G2654</f>
        <v>-150.00152587900573</v>
      </c>
      <c r="H2654" s="157">
        <f t="shared" si="287"/>
        <v>8012.6167031913847</v>
      </c>
      <c r="I2654" s="157">
        <f t="shared" si="288"/>
        <v>0</v>
      </c>
      <c r="J2654" s="157">
        <f t="shared" si="289"/>
        <v>8012.6167031913847</v>
      </c>
      <c r="K2654" s="157">
        <f t="shared" si="290"/>
        <v>0</v>
      </c>
      <c r="L2654" s="157">
        <f t="shared" si="291"/>
        <v>8012.6167031913847</v>
      </c>
      <c r="M2654" s="167">
        <f t="shared" si="292"/>
        <v>0</v>
      </c>
      <c r="N2654" s="167">
        <f t="shared" si="293"/>
        <v>0</v>
      </c>
    </row>
    <row r="2655" spans="1:14" ht="15" customHeight="1" x14ac:dyDescent="0.2">
      <c r="A2655" s="152"/>
      <c r="B2655" s="152"/>
      <c r="C2655" s="152"/>
      <c r="D2655" s="152"/>
      <c r="E2655" s="153">
        <f>'2.40-a,b,c,d,e'!E2655</f>
        <v>40627.166666666664</v>
      </c>
      <c r="F2655" s="157">
        <f>'2.40-a,b,c,d,e'!F2655</f>
        <v>105.400001525878</v>
      </c>
      <c r="G2655" s="157">
        <f>'2.40-a,b,c,d,e'!G2655</f>
        <v>-199.99694824299752</v>
      </c>
      <c r="H2655" s="157">
        <f t="shared" si="287"/>
        <v>7812.6197549483868</v>
      </c>
      <c r="I2655" s="157">
        <f t="shared" si="288"/>
        <v>0</v>
      </c>
      <c r="J2655" s="157">
        <f t="shared" si="289"/>
        <v>7812.6197549483868</v>
      </c>
      <c r="K2655" s="157">
        <f t="shared" si="290"/>
        <v>0</v>
      </c>
      <c r="L2655" s="157">
        <f t="shared" si="291"/>
        <v>7812.6197549483868</v>
      </c>
      <c r="M2655" s="167">
        <f t="shared" si="292"/>
        <v>0</v>
      </c>
      <c r="N2655" s="167">
        <f t="shared" si="293"/>
        <v>0</v>
      </c>
    </row>
    <row r="2656" spans="1:14" ht="15" customHeight="1" x14ac:dyDescent="0.2">
      <c r="A2656" s="152"/>
      <c r="B2656" s="152"/>
      <c r="C2656" s="152"/>
      <c r="D2656" s="152"/>
      <c r="E2656" s="153">
        <f>'2.40-a,b,c,d,e'!E2656</f>
        <v>40630.166666666664</v>
      </c>
      <c r="F2656" s="157">
        <f>'2.40-a,b,c,d,e'!F2656</f>
        <v>103.980003356933</v>
      </c>
      <c r="G2656" s="157">
        <f>'2.40-a,b,c,d,e'!G2656</f>
        <v>-1419.9981689449999</v>
      </c>
      <c r="H2656" s="157">
        <f t="shared" si="287"/>
        <v>6392.6215860033872</v>
      </c>
      <c r="I2656" s="157">
        <f t="shared" si="288"/>
        <v>0</v>
      </c>
      <c r="J2656" s="157">
        <f t="shared" si="289"/>
        <v>6392.6215860033872</v>
      </c>
      <c r="K2656" s="157">
        <f t="shared" si="290"/>
        <v>0</v>
      </c>
      <c r="L2656" s="157">
        <f t="shared" si="291"/>
        <v>6392.6215860033872</v>
      </c>
      <c r="M2656" s="167">
        <f t="shared" si="292"/>
        <v>0</v>
      </c>
      <c r="N2656" s="167">
        <f t="shared" si="293"/>
        <v>0</v>
      </c>
    </row>
    <row r="2657" spans="1:14" ht="15" customHeight="1" x14ac:dyDescent="0.2">
      <c r="A2657" s="152"/>
      <c r="B2657" s="152"/>
      <c r="C2657" s="152"/>
      <c r="D2657" s="152"/>
      <c r="E2657" s="153">
        <f>'2.40-a,b,c,d,e'!E2657</f>
        <v>40631.166666666664</v>
      </c>
      <c r="F2657" s="157">
        <f>'2.40-a,b,c,d,e'!F2657</f>
        <v>104.790000915527</v>
      </c>
      <c r="G2657" s="157">
        <f>'2.40-a,b,c,d,e'!G2657</f>
        <v>809.9975585940058</v>
      </c>
      <c r="H2657" s="157">
        <f t="shared" si="287"/>
        <v>7202.6191445973927</v>
      </c>
      <c r="I2657" s="157">
        <f t="shared" si="288"/>
        <v>0</v>
      </c>
      <c r="J2657" s="157">
        <f t="shared" si="289"/>
        <v>7202.6191445973927</v>
      </c>
      <c r="K2657" s="157">
        <f t="shared" si="290"/>
        <v>0</v>
      </c>
      <c r="L2657" s="157">
        <f t="shared" si="291"/>
        <v>7202.6191445973927</v>
      </c>
      <c r="M2657" s="167">
        <f t="shared" si="292"/>
        <v>0</v>
      </c>
      <c r="N2657" s="167">
        <f t="shared" si="293"/>
        <v>0</v>
      </c>
    </row>
    <row r="2658" spans="1:14" ht="15" customHeight="1" x14ac:dyDescent="0.2">
      <c r="A2658" s="152"/>
      <c r="B2658" s="152"/>
      <c r="C2658" s="152"/>
      <c r="D2658" s="152"/>
      <c r="E2658" s="153">
        <f>'2.40-a,b,c,d,e'!E2658</f>
        <v>40632.166666666664</v>
      </c>
      <c r="F2658" s="157">
        <f>'2.40-a,b,c,d,e'!F2658</f>
        <v>104.26999664306599</v>
      </c>
      <c r="G2658" s="157">
        <f>'2.40-a,b,c,d,e'!G2658</f>
        <v>-520.00427246100855</v>
      </c>
      <c r="H2658" s="157">
        <f t="shared" si="287"/>
        <v>6682.6148721363843</v>
      </c>
      <c r="I2658" s="157">
        <f t="shared" si="288"/>
        <v>0</v>
      </c>
      <c r="J2658" s="157">
        <f t="shared" si="289"/>
        <v>6682.6148721363843</v>
      </c>
      <c r="K2658" s="157">
        <f t="shared" si="290"/>
        <v>0</v>
      </c>
      <c r="L2658" s="157">
        <f t="shared" si="291"/>
        <v>6682.6148721363843</v>
      </c>
      <c r="M2658" s="167">
        <f t="shared" si="292"/>
        <v>0</v>
      </c>
      <c r="N2658" s="167">
        <f t="shared" si="293"/>
        <v>0</v>
      </c>
    </row>
    <row r="2659" spans="1:14" ht="15" customHeight="1" x14ac:dyDescent="0.2">
      <c r="A2659" s="152"/>
      <c r="B2659" s="152"/>
      <c r="C2659" s="152"/>
      <c r="D2659" s="152"/>
      <c r="E2659" s="153">
        <f>'2.40-a,b,c,d,e'!E2659</f>
        <v>40633.166666666664</v>
      </c>
      <c r="F2659" s="157">
        <f>'2.40-a,b,c,d,e'!F2659</f>
        <v>106.720001220703</v>
      </c>
      <c r="G2659" s="157">
        <f>'2.40-a,b,c,d,e'!G2659</f>
        <v>2450.004577637003</v>
      </c>
      <c r="H2659" s="157">
        <f t="shared" si="287"/>
        <v>9132.6194497733868</v>
      </c>
      <c r="I2659" s="157">
        <f t="shared" si="288"/>
        <v>0</v>
      </c>
      <c r="J2659" s="157">
        <f t="shared" si="289"/>
        <v>9132.6194497733868</v>
      </c>
      <c r="K2659" s="157">
        <f t="shared" si="290"/>
        <v>970.00122070299676</v>
      </c>
      <c r="L2659" s="157">
        <f t="shared" si="291"/>
        <v>8162.61822907039</v>
      </c>
      <c r="M2659" s="167">
        <f t="shared" si="292"/>
        <v>0</v>
      </c>
      <c r="N2659" s="167">
        <f t="shared" si="293"/>
        <v>0</v>
      </c>
    </row>
    <row r="2660" spans="1:14" ht="15" customHeight="1" x14ac:dyDescent="0.2">
      <c r="A2660" s="152"/>
      <c r="B2660" s="152"/>
      <c r="C2660" s="152"/>
      <c r="D2660" s="152"/>
      <c r="E2660" s="153">
        <f>'2.40-a,b,c,d,e'!E2660</f>
        <v>40634.166666666664</v>
      </c>
      <c r="F2660" s="157">
        <f>'2.40-a,b,c,d,e'!F2660</f>
        <v>107.94000244140599</v>
      </c>
      <c r="G2660" s="157">
        <f>'2.40-a,b,c,d,e'!G2660</f>
        <v>1220.0012207029972</v>
      </c>
      <c r="H2660" s="157">
        <f t="shared" si="287"/>
        <v>9382.6194497733868</v>
      </c>
      <c r="I2660" s="157">
        <f t="shared" si="288"/>
        <v>0</v>
      </c>
      <c r="J2660" s="157">
        <f t="shared" si="289"/>
        <v>9382.6194497733868</v>
      </c>
      <c r="K2660" s="157">
        <f t="shared" si="290"/>
        <v>1220.0012207029968</v>
      </c>
      <c r="L2660" s="157">
        <f t="shared" si="291"/>
        <v>8162.61822907039</v>
      </c>
      <c r="M2660" s="167">
        <f t="shared" si="292"/>
        <v>0</v>
      </c>
      <c r="N2660" s="167">
        <f t="shared" si="293"/>
        <v>0</v>
      </c>
    </row>
    <row r="2661" spans="1:14" ht="15" customHeight="1" x14ac:dyDescent="0.2">
      <c r="A2661" s="152"/>
      <c r="B2661" s="152"/>
      <c r="C2661" s="152"/>
      <c r="D2661" s="152"/>
      <c r="E2661" s="153">
        <f>'2.40-a,b,c,d,e'!E2661</f>
        <v>40637.166666666664</v>
      </c>
      <c r="F2661" s="157">
        <f>'2.40-a,b,c,d,e'!F2661</f>
        <v>108.470001220703</v>
      </c>
      <c r="G2661" s="157">
        <f>'2.40-a,b,c,d,e'!G2661</f>
        <v>529.9987792970029</v>
      </c>
      <c r="H2661" s="157">
        <f t="shared" si="287"/>
        <v>8692.6170083673933</v>
      </c>
      <c r="I2661" s="157">
        <f t="shared" si="288"/>
        <v>0</v>
      </c>
      <c r="J2661" s="157">
        <f t="shared" si="289"/>
        <v>8692.6170083673933</v>
      </c>
      <c r="K2661" s="157">
        <f t="shared" si="290"/>
        <v>529.99877929700324</v>
      </c>
      <c r="L2661" s="157">
        <f t="shared" si="291"/>
        <v>8162.61822907039</v>
      </c>
      <c r="M2661" s="167">
        <f t="shared" si="292"/>
        <v>0</v>
      </c>
      <c r="N2661" s="167">
        <f t="shared" si="293"/>
        <v>0</v>
      </c>
    </row>
    <row r="2662" spans="1:14" ht="15" customHeight="1" x14ac:dyDescent="0.2">
      <c r="A2662" s="152"/>
      <c r="B2662" s="152"/>
      <c r="C2662" s="152"/>
      <c r="D2662" s="152"/>
      <c r="E2662" s="153">
        <f>'2.40-a,b,c,d,e'!E2662</f>
        <v>40638.166666666664</v>
      </c>
      <c r="F2662" s="157">
        <f>'2.40-a,b,c,d,e'!F2662</f>
        <v>108.33999633789</v>
      </c>
      <c r="G2662" s="157">
        <f>'2.40-a,b,c,d,e'!G2662</f>
        <v>-130.00488281299738</v>
      </c>
      <c r="H2662" s="157">
        <f t="shared" si="287"/>
        <v>8032.6133462573925</v>
      </c>
      <c r="I2662" s="157">
        <f t="shared" si="288"/>
        <v>0</v>
      </c>
      <c r="J2662" s="157">
        <f t="shared" si="289"/>
        <v>8032.6133462573925</v>
      </c>
      <c r="K2662" s="157">
        <f t="shared" si="290"/>
        <v>0</v>
      </c>
      <c r="L2662" s="157">
        <f t="shared" si="291"/>
        <v>8032.6133462573925</v>
      </c>
      <c r="M2662" s="167">
        <f t="shared" si="292"/>
        <v>0</v>
      </c>
      <c r="N2662" s="167">
        <f t="shared" si="293"/>
        <v>0</v>
      </c>
    </row>
    <row r="2663" spans="1:14" ht="15" customHeight="1" x14ac:dyDescent="0.2">
      <c r="A2663" s="152"/>
      <c r="B2663" s="152"/>
      <c r="C2663" s="152"/>
      <c r="D2663" s="152"/>
      <c r="E2663" s="153">
        <f>'2.40-a,b,c,d,e'!E2663</f>
        <v>40639.166666666664</v>
      </c>
      <c r="F2663" s="157">
        <f>'2.40-a,b,c,d,e'!F2663</f>
        <v>108.83000183105401</v>
      </c>
      <c r="G2663" s="157">
        <f>'2.40-a,b,c,d,e'!G2663</f>
        <v>490.00549316400566</v>
      </c>
      <c r="H2663" s="157">
        <f t="shared" si="287"/>
        <v>8522.6188394213987</v>
      </c>
      <c r="I2663" s="157">
        <f t="shared" si="288"/>
        <v>0</v>
      </c>
      <c r="J2663" s="157">
        <f t="shared" si="289"/>
        <v>8522.6188394213987</v>
      </c>
      <c r="K2663" s="157">
        <f t="shared" si="290"/>
        <v>360.00061035100862</v>
      </c>
      <c r="L2663" s="157">
        <f t="shared" si="291"/>
        <v>8162.61822907039</v>
      </c>
      <c r="M2663" s="167">
        <f t="shared" si="292"/>
        <v>0</v>
      </c>
      <c r="N2663" s="167">
        <f t="shared" si="293"/>
        <v>0</v>
      </c>
    </row>
    <row r="2664" spans="1:14" ht="15" customHeight="1" x14ac:dyDescent="0.2">
      <c r="A2664" s="152"/>
      <c r="B2664" s="152"/>
      <c r="C2664" s="152"/>
      <c r="D2664" s="152"/>
      <c r="E2664" s="153">
        <f>'2.40-a,b,c,d,e'!E2664</f>
        <v>40640.166666666664</v>
      </c>
      <c r="F2664" s="157">
        <f>'2.40-a,b,c,d,e'!F2664</f>
        <v>110.300003051757</v>
      </c>
      <c r="G2664" s="157">
        <f>'2.40-a,b,c,d,e'!G2664</f>
        <v>1470.0012207029972</v>
      </c>
      <c r="H2664" s="157">
        <f t="shared" si="287"/>
        <v>9632.6194497733868</v>
      </c>
      <c r="I2664" s="157">
        <f t="shared" si="288"/>
        <v>0</v>
      </c>
      <c r="J2664" s="157">
        <f t="shared" si="289"/>
        <v>9632.6194497733868</v>
      </c>
      <c r="K2664" s="157">
        <f t="shared" si="290"/>
        <v>1470.0012207029968</v>
      </c>
      <c r="L2664" s="157">
        <f t="shared" si="291"/>
        <v>8162.61822907039</v>
      </c>
      <c r="M2664" s="167">
        <f t="shared" si="292"/>
        <v>0</v>
      </c>
      <c r="N2664" s="167">
        <f t="shared" si="293"/>
        <v>0</v>
      </c>
    </row>
    <row r="2665" spans="1:14" ht="15" customHeight="1" x14ac:dyDescent="0.2">
      <c r="A2665" s="152"/>
      <c r="B2665" s="152"/>
      <c r="C2665" s="152"/>
      <c r="D2665" s="152"/>
      <c r="E2665" s="153">
        <f>'2.40-a,b,c,d,e'!E2665</f>
        <v>40641.166666666664</v>
      </c>
      <c r="F2665" s="157">
        <f>'2.40-a,b,c,d,e'!F2665</f>
        <v>112.790000915527</v>
      </c>
      <c r="G2665" s="157">
        <f>'2.40-a,b,c,d,e'!G2665</f>
        <v>2489.9978637700001</v>
      </c>
      <c r="H2665" s="157">
        <f t="shared" si="287"/>
        <v>10652.61609284039</v>
      </c>
      <c r="I2665" s="157">
        <f t="shared" si="288"/>
        <v>0</v>
      </c>
      <c r="J2665" s="157">
        <f t="shared" si="289"/>
        <v>10652.61609284039</v>
      </c>
      <c r="K2665" s="157">
        <f t="shared" si="290"/>
        <v>2489.9978637699996</v>
      </c>
      <c r="L2665" s="157">
        <f t="shared" si="291"/>
        <v>8162.61822907039</v>
      </c>
      <c r="M2665" s="167">
        <f t="shared" si="292"/>
        <v>0</v>
      </c>
      <c r="N2665" s="167">
        <f t="shared" si="293"/>
        <v>0</v>
      </c>
    </row>
    <row r="2666" spans="1:14" ht="15" customHeight="1" x14ac:dyDescent="0.2">
      <c r="A2666" s="152"/>
      <c r="B2666" s="152"/>
      <c r="C2666" s="152"/>
      <c r="D2666" s="152"/>
      <c r="E2666" s="153">
        <f>'2.40-a,b,c,d,e'!E2666</f>
        <v>40644.166666666664</v>
      </c>
      <c r="F2666" s="157">
        <f>'2.40-a,b,c,d,e'!F2666</f>
        <v>109.919998168945</v>
      </c>
      <c r="G2666" s="157">
        <f>'2.40-a,b,c,d,e'!G2666</f>
        <v>-2870.0027465820031</v>
      </c>
      <c r="H2666" s="157">
        <f t="shared" si="287"/>
        <v>5292.615482488387</v>
      </c>
      <c r="I2666" s="157">
        <f t="shared" si="288"/>
        <v>2870.0027465820031</v>
      </c>
      <c r="J2666" s="157">
        <f t="shared" si="289"/>
        <v>8162.61822907039</v>
      </c>
      <c r="K2666" s="157">
        <f t="shared" si="290"/>
        <v>0</v>
      </c>
      <c r="L2666" s="157">
        <f t="shared" si="291"/>
        <v>8162.61822907039</v>
      </c>
      <c r="M2666" s="167">
        <f t="shared" si="292"/>
        <v>1</v>
      </c>
      <c r="N2666" s="167">
        <f t="shared" si="293"/>
        <v>0</v>
      </c>
    </row>
    <row r="2667" spans="1:14" ht="15" customHeight="1" x14ac:dyDescent="0.2">
      <c r="A2667" s="152"/>
      <c r="B2667" s="152"/>
      <c r="C2667" s="152"/>
      <c r="D2667" s="152"/>
      <c r="E2667" s="153">
        <f>'2.40-a,b,c,d,e'!E2667</f>
        <v>40645.166666666664</v>
      </c>
      <c r="F2667" s="157">
        <f>'2.40-a,b,c,d,e'!F2667</f>
        <v>106.25</v>
      </c>
      <c r="G2667" s="157">
        <f>'2.40-a,b,c,d,e'!G2667</f>
        <v>-3669.9981689449996</v>
      </c>
      <c r="H2667" s="157">
        <f t="shared" si="287"/>
        <v>4492.6200601253904</v>
      </c>
      <c r="I2667" s="157">
        <f t="shared" si="288"/>
        <v>3669.9981689449996</v>
      </c>
      <c r="J2667" s="157">
        <f t="shared" si="289"/>
        <v>8162.61822907039</v>
      </c>
      <c r="K2667" s="157">
        <f t="shared" si="290"/>
        <v>0</v>
      </c>
      <c r="L2667" s="157">
        <f t="shared" si="291"/>
        <v>8162.61822907039</v>
      </c>
      <c r="M2667" s="167">
        <f t="shared" si="292"/>
        <v>1</v>
      </c>
      <c r="N2667" s="167">
        <f t="shared" si="293"/>
        <v>0</v>
      </c>
    </row>
    <row r="2668" spans="1:14" ht="15" customHeight="1" x14ac:dyDescent="0.2">
      <c r="A2668" s="152"/>
      <c r="B2668" s="152"/>
      <c r="C2668" s="152"/>
      <c r="D2668" s="152"/>
      <c r="E2668" s="153">
        <f>'2.40-a,b,c,d,e'!E2668</f>
        <v>40646.166666666664</v>
      </c>
      <c r="F2668" s="157">
        <f>'2.40-a,b,c,d,e'!F2668</f>
        <v>107.11000061035099</v>
      </c>
      <c r="G2668" s="157">
        <f>'2.40-a,b,c,d,e'!G2668</f>
        <v>860.00061035099407</v>
      </c>
      <c r="H2668" s="157">
        <f t="shared" si="287"/>
        <v>9022.6188394213841</v>
      </c>
      <c r="I2668" s="157">
        <f t="shared" si="288"/>
        <v>0</v>
      </c>
      <c r="J2668" s="157">
        <f t="shared" si="289"/>
        <v>9022.6188394213841</v>
      </c>
      <c r="K2668" s="157">
        <f t="shared" si="290"/>
        <v>860.00061035099407</v>
      </c>
      <c r="L2668" s="157">
        <f t="shared" si="291"/>
        <v>8162.61822907039</v>
      </c>
      <c r="M2668" s="167">
        <f t="shared" si="292"/>
        <v>0</v>
      </c>
      <c r="N2668" s="167">
        <f t="shared" si="293"/>
        <v>0</v>
      </c>
    </row>
    <row r="2669" spans="1:14" ht="15" customHeight="1" x14ac:dyDescent="0.2">
      <c r="A2669" s="152"/>
      <c r="B2669" s="152"/>
      <c r="C2669" s="152"/>
      <c r="D2669" s="152"/>
      <c r="E2669" s="153">
        <f>'2.40-a,b,c,d,e'!E2669</f>
        <v>40647.166666666664</v>
      </c>
      <c r="F2669" s="157">
        <f>'2.40-a,b,c,d,e'!F2669</f>
        <v>108.11000061035099</v>
      </c>
      <c r="G2669" s="157">
        <f>'2.40-a,b,c,d,e'!G2669</f>
        <v>1000</v>
      </c>
      <c r="H2669" s="157">
        <f t="shared" si="287"/>
        <v>9162.618229070391</v>
      </c>
      <c r="I2669" s="157">
        <f t="shared" si="288"/>
        <v>0</v>
      </c>
      <c r="J2669" s="157">
        <f t="shared" si="289"/>
        <v>9162.618229070391</v>
      </c>
      <c r="K2669" s="157">
        <f t="shared" si="290"/>
        <v>1000.0000000000009</v>
      </c>
      <c r="L2669" s="157">
        <f t="shared" si="291"/>
        <v>8162.61822907039</v>
      </c>
      <c r="M2669" s="167">
        <f t="shared" si="292"/>
        <v>0</v>
      </c>
      <c r="N2669" s="167">
        <f t="shared" si="293"/>
        <v>0</v>
      </c>
    </row>
    <row r="2670" spans="1:14" ht="15" customHeight="1" x14ac:dyDescent="0.2">
      <c r="A2670" s="152"/>
      <c r="B2670" s="152"/>
      <c r="C2670" s="152"/>
      <c r="D2670" s="152"/>
      <c r="E2670" s="153">
        <f>'2.40-a,b,c,d,e'!E2670</f>
        <v>40648.166666666664</v>
      </c>
      <c r="F2670" s="157">
        <f>'2.40-a,b,c,d,e'!F2670</f>
        <v>109.66000366210901</v>
      </c>
      <c r="G2670" s="157">
        <f>'2.40-a,b,c,d,e'!G2670</f>
        <v>1550.0030517580115</v>
      </c>
      <c r="H2670" s="157">
        <f t="shared" si="287"/>
        <v>9712.6212808284017</v>
      </c>
      <c r="I2670" s="157">
        <f t="shared" si="288"/>
        <v>0</v>
      </c>
      <c r="J2670" s="157">
        <f t="shared" si="289"/>
        <v>9712.6212808284017</v>
      </c>
      <c r="K2670" s="157">
        <f t="shared" si="290"/>
        <v>1550.0030517580117</v>
      </c>
      <c r="L2670" s="157">
        <f t="shared" si="291"/>
        <v>8162.61822907039</v>
      </c>
      <c r="M2670" s="167">
        <f t="shared" si="292"/>
        <v>0</v>
      </c>
      <c r="N2670" s="167">
        <f t="shared" si="293"/>
        <v>0</v>
      </c>
    </row>
    <row r="2671" spans="1:14" ht="15" customHeight="1" x14ac:dyDescent="0.2">
      <c r="A2671" s="152"/>
      <c r="B2671" s="152"/>
      <c r="C2671" s="152"/>
      <c r="D2671" s="152"/>
      <c r="E2671" s="153">
        <f>'2.40-a,b,c,d,e'!E2671</f>
        <v>40651.166666666664</v>
      </c>
      <c r="F2671" s="157">
        <f>'2.40-a,b,c,d,e'!F2671</f>
        <v>107.120002746582</v>
      </c>
      <c r="G2671" s="157">
        <f>'2.40-a,b,c,d,e'!G2671</f>
        <v>-2540.0009155270027</v>
      </c>
      <c r="H2671" s="157">
        <f t="shared" si="287"/>
        <v>5622.6173135433874</v>
      </c>
      <c r="I2671" s="157">
        <f t="shared" si="288"/>
        <v>2540.0009155270027</v>
      </c>
      <c r="J2671" s="157">
        <f t="shared" si="289"/>
        <v>8162.61822907039</v>
      </c>
      <c r="K2671" s="157">
        <f t="shared" si="290"/>
        <v>0</v>
      </c>
      <c r="L2671" s="157">
        <f t="shared" si="291"/>
        <v>8162.61822907039</v>
      </c>
      <c r="M2671" s="167">
        <f t="shared" si="292"/>
        <v>1</v>
      </c>
      <c r="N2671" s="167">
        <f t="shared" si="293"/>
        <v>0</v>
      </c>
    </row>
    <row r="2672" spans="1:14" ht="15" customHeight="1" x14ac:dyDescent="0.2">
      <c r="A2672" s="152"/>
      <c r="B2672" s="152"/>
      <c r="C2672" s="152"/>
      <c r="D2672" s="152"/>
      <c r="E2672" s="153">
        <f>'2.40-a,b,c,d,e'!E2672</f>
        <v>40652.166666666664</v>
      </c>
      <c r="F2672" s="157">
        <f>'2.40-a,b,c,d,e'!F2672</f>
        <v>108.150001525878</v>
      </c>
      <c r="G2672" s="157">
        <f>'2.40-a,b,c,d,e'!G2672</f>
        <v>1029.9987792959939</v>
      </c>
      <c r="H2672" s="157">
        <f t="shared" si="287"/>
        <v>9192.6170083663837</v>
      </c>
      <c r="I2672" s="157">
        <f t="shared" si="288"/>
        <v>0</v>
      </c>
      <c r="J2672" s="157">
        <f t="shared" si="289"/>
        <v>9192.6170083663837</v>
      </c>
      <c r="K2672" s="157">
        <f t="shared" si="290"/>
        <v>1029.9987792959937</v>
      </c>
      <c r="L2672" s="157">
        <f t="shared" si="291"/>
        <v>8162.61822907039</v>
      </c>
      <c r="M2672" s="167">
        <f t="shared" si="292"/>
        <v>0</v>
      </c>
      <c r="N2672" s="167">
        <f t="shared" si="293"/>
        <v>0</v>
      </c>
    </row>
    <row r="2673" spans="1:14" ht="15" customHeight="1" x14ac:dyDescent="0.2">
      <c r="A2673" s="152"/>
      <c r="B2673" s="152"/>
      <c r="C2673" s="152"/>
      <c r="D2673" s="152"/>
      <c r="E2673" s="153">
        <f>'2.40-a,b,c,d,e'!E2673</f>
        <v>40653.166666666664</v>
      </c>
      <c r="F2673" s="157">
        <f>'2.40-a,b,c,d,e'!F2673</f>
        <v>111.449996948242</v>
      </c>
      <c r="G2673" s="157">
        <f>'2.40-a,b,c,d,e'!G2673</f>
        <v>3299.9954223640061</v>
      </c>
      <c r="H2673" s="157">
        <f t="shared" si="287"/>
        <v>11462.613651434396</v>
      </c>
      <c r="I2673" s="157">
        <f t="shared" si="288"/>
        <v>0</v>
      </c>
      <c r="J2673" s="157">
        <f t="shared" si="289"/>
        <v>11462.613651434396</v>
      </c>
      <c r="K2673" s="157">
        <f t="shared" si="290"/>
        <v>3299.9954223640061</v>
      </c>
      <c r="L2673" s="157">
        <f t="shared" si="291"/>
        <v>8162.61822907039</v>
      </c>
      <c r="M2673" s="167">
        <f t="shared" si="292"/>
        <v>0</v>
      </c>
      <c r="N2673" s="167">
        <f t="shared" si="293"/>
        <v>0</v>
      </c>
    </row>
    <row r="2674" spans="1:14" ht="15" customHeight="1" x14ac:dyDescent="0.2">
      <c r="A2674" s="152"/>
      <c r="B2674" s="152"/>
      <c r="C2674" s="152"/>
      <c r="D2674" s="152"/>
      <c r="E2674" s="153">
        <f>'2.40-a,b,c,d,e'!E2674</f>
        <v>40654.166666666664</v>
      </c>
      <c r="F2674" s="157">
        <f>'2.40-a,b,c,d,e'!F2674</f>
        <v>112.290000915527</v>
      </c>
      <c r="G2674" s="157">
        <f>'2.40-a,b,c,d,e'!G2674</f>
        <v>840.00396728499993</v>
      </c>
      <c r="H2674" s="157">
        <f t="shared" si="287"/>
        <v>9002.6221963553908</v>
      </c>
      <c r="I2674" s="157">
        <f t="shared" si="288"/>
        <v>0</v>
      </c>
      <c r="J2674" s="157">
        <f t="shared" si="289"/>
        <v>9002.6221963553908</v>
      </c>
      <c r="K2674" s="157">
        <f t="shared" si="290"/>
        <v>840.00396728500073</v>
      </c>
      <c r="L2674" s="157">
        <f t="shared" si="291"/>
        <v>8162.61822907039</v>
      </c>
      <c r="M2674" s="167">
        <f t="shared" si="292"/>
        <v>0</v>
      </c>
      <c r="N2674" s="167">
        <f t="shared" si="293"/>
        <v>0</v>
      </c>
    </row>
    <row r="2675" spans="1:14" ht="15" customHeight="1" x14ac:dyDescent="0.2">
      <c r="A2675" s="152"/>
      <c r="B2675" s="152"/>
      <c r="C2675" s="152"/>
      <c r="D2675" s="152"/>
      <c r="E2675" s="153">
        <f>'2.40-a,b,c,d,e'!E2675</f>
        <v>40658.166666666664</v>
      </c>
      <c r="F2675" s="157">
        <f>'2.40-a,b,c,d,e'!F2675</f>
        <v>112.27999877929599</v>
      </c>
      <c r="G2675" s="157">
        <f>'2.40-a,b,c,d,e'!G2675</f>
        <v>-10.002136231008762</v>
      </c>
      <c r="H2675" s="157">
        <f t="shared" si="287"/>
        <v>8152.6160928393811</v>
      </c>
      <c r="I2675" s="157">
        <f t="shared" si="288"/>
        <v>0</v>
      </c>
      <c r="J2675" s="157">
        <f t="shared" si="289"/>
        <v>8152.6160928393811</v>
      </c>
      <c r="K2675" s="157">
        <f t="shared" si="290"/>
        <v>0</v>
      </c>
      <c r="L2675" s="157">
        <f t="shared" si="291"/>
        <v>8152.6160928393811</v>
      </c>
      <c r="M2675" s="167">
        <f t="shared" si="292"/>
        <v>0</v>
      </c>
      <c r="N2675" s="167">
        <f t="shared" si="293"/>
        <v>0</v>
      </c>
    </row>
    <row r="2676" spans="1:14" ht="15" customHeight="1" x14ac:dyDescent="0.2">
      <c r="A2676" s="152"/>
      <c r="B2676" s="152"/>
      <c r="C2676" s="152"/>
      <c r="D2676" s="152"/>
      <c r="E2676" s="153">
        <f>'2.40-a,b,c,d,e'!E2676</f>
        <v>40659.166666666664</v>
      </c>
      <c r="F2676" s="157">
        <f>'2.40-a,b,c,d,e'!F2676</f>
        <v>112.209999084472</v>
      </c>
      <c r="G2676" s="157">
        <f>'2.40-a,b,c,d,e'!G2676</f>
        <v>-69.999694823991376</v>
      </c>
      <c r="H2676" s="157">
        <f t="shared" si="287"/>
        <v>8082.6163980153897</v>
      </c>
      <c r="I2676" s="157">
        <f t="shared" si="288"/>
        <v>0</v>
      </c>
      <c r="J2676" s="157">
        <f t="shared" si="289"/>
        <v>8082.6163980153897</v>
      </c>
      <c r="K2676" s="157">
        <f t="shared" si="290"/>
        <v>0</v>
      </c>
      <c r="L2676" s="157">
        <f t="shared" si="291"/>
        <v>8082.6163980153897</v>
      </c>
      <c r="M2676" s="167">
        <f t="shared" si="292"/>
        <v>0</v>
      </c>
      <c r="N2676" s="167">
        <f t="shared" si="293"/>
        <v>0</v>
      </c>
    </row>
    <row r="2677" spans="1:14" ht="15" customHeight="1" x14ac:dyDescent="0.2">
      <c r="A2677" s="152"/>
      <c r="B2677" s="152"/>
      <c r="C2677" s="152"/>
      <c r="D2677" s="152"/>
      <c r="E2677" s="153">
        <f>'2.40-a,b,c,d,e'!E2677</f>
        <v>40660.166666666664</v>
      </c>
      <c r="F2677" s="157">
        <f>'2.40-a,b,c,d,e'!F2677</f>
        <v>112.76000213623</v>
      </c>
      <c r="G2677" s="157">
        <f>'2.40-a,b,c,d,e'!G2677</f>
        <v>550.00305175799724</v>
      </c>
      <c r="H2677" s="157">
        <f t="shared" si="287"/>
        <v>8632.6194497733868</v>
      </c>
      <c r="I2677" s="157">
        <f t="shared" si="288"/>
        <v>0</v>
      </c>
      <c r="J2677" s="157">
        <f t="shared" si="289"/>
        <v>8632.6194497733868</v>
      </c>
      <c r="K2677" s="157">
        <f t="shared" si="290"/>
        <v>470.00122070299676</v>
      </c>
      <c r="L2677" s="157">
        <f t="shared" si="291"/>
        <v>8162.61822907039</v>
      </c>
      <c r="M2677" s="167">
        <f t="shared" si="292"/>
        <v>0</v>
      </c>
      <c r="N2677" s="167">
        <f t="shared" si="293"/>
        <v>0</v>
      </c>
    </row>
    <row r="2678" spans="1:14" ht="15" customHeight="1" x14ac:dyDescent="0.2">
      <c r="A2678" s="152"/>
      <c r="B2678" s="152"/>
      <c r="C2678" s="152"/>
      <c r="D2678" s="152"/>
      <c r="E2678" s="153">
        <f>'2.40-a,b,c,d,e'!E2678</f>
        <v>40661.166666666664</v>
      </c>
      <c r="F2678" s="157">
        <f>'2.40-a,b,c,d,e'!F2678</f>
        <v>112.86000061035099</v>
      </c>
      <c r="G2678" s="157">
        <f>'2.40-a,b,c,d,e'!G2678</f>
        <v>99.998474120994274</v>
      </c>
      <c r="H2678" s="157">
        <f t="shared" si="287"/>
        <v>8262.6167031913847</v>
      </c>
      <c r="I2678" s="157">
        <f t="shared" si="288"/>
        <v>0</v>
      </c>
      <c r="J2678" s="157">
        <f t="shared" si="289"/>
        <v>8262.6167031913847</v>
      </c>
      <c r="K2678" s="157">
        <f t="shared" si="290"/>
        <v>99.998474120994615</v>
      </c>
      <c r="L2678" s="157">
        <f t="shared" si="291"/>
        <v>8162.61822907039</v>
      </c>
      <c r="M2678" s="167">
        <f t="shared" si="292"/>
        <v>0</v>
      </c>
      <c r="N2678" s="167">
        <f t="shared" si="293"/>
        <v>0</v>
      </c>
    </row>
    <row r="2679" spans="1:14" ht="15" customHeight="1" x14ac:dyDescent="0.2">
      <c r="A2679" s="152"/>
      <c r="B2679" s="152"/>
      <c r="C2679" s="152"/>
      <c r="D2679" s="152"/>
      <c r="E2679" s="153">
        <f>'2.40-a,b,c,d,e'!E2679</f>
        <v>40662.166666666664</v>
      </c>
      <c r="F2679" s="157">
        <f>'2.40-a,b,c,d,e'!F2679</f>
        <v>113.930000305175</v>
      </c>
      <c r="G2679" s="157">
        <f>'2.40-a,b,c,d,e'!G2679</f>
        <v>1069.9996948240055</v>
      </c>
      <c r="H2679" s="157">
        <f t="shared" si="287"/>
        <v>9232.6179238943951</v>
      </c>
      <c r="I2679" s="157">
        <f t="shared" si="288"/>
        <v>0</v>
      </c>
      <c r="J2679" s="157">
        <f t="shared" si="289"/>
        <v>9232.6179238943951</v>
      </c>
      <c r="K2679" s="157">
        <f t="shared" si="290"/>
        <v>1069.999694824005</v>
      </c>
      <c r="L2679" s="157">
        <f t="shared" si="291"/>
        <v>8162.61822907039</v>
      </c>
      <c r="M2679" s="167">
        <f t="shared" si="292"/>
        <v>0</v>
      </c>
      <c r="N2679" s="167">
        <f t="shared" si="293"/>
        <v>0</v>
      </c>
    </row>
    <row r="2680" spans="1:14" ht="15" customHeight="1" x14ac:dyDescent="0.2">
      <c r="A2680" s="152"/>
      <c r="B2680" s="152"/>
      <c r="C2680" s="152"/>
      <c r="D2680" s="152"/>
      <c r="E2680" s="153">
        <f>'2.40-a,b,c,d,e'!E2680</f>
        <v>40665.166666666664</v>
      </c>
      <c r="F2680" s="157">
        <f>'2.40-a,b,c,d,e'!F2680</f>
        <v>113.51999664306599</v>
      </c>
      <c r="G2680" s="157">
        <f>'2.40-a,b,c,d,e'!G2680</f>
        <v>-410.00366210900552</v>
      </c>
      <c r="H2680" s="157">
        <f t="shared" si="287"/>
        <v>7752.6145669613843</v>
      </c>
      <c r="I2680" s="157">
        <f t="shared" si="288"/>
        <v>0</v>
      </c>
      <c r="J2680" s="157">
        <f t="shared" si="289"/>
        <v>7752.6145669613843</v>
      </c>
      <c r="K2680" s="157">
        <f t="shared" si="290"/>
        <v>0</v>
      </c>
      <c r="L2680" s="157">
        <f t="shared" si="291"/>
        <v>7752.6145669613843</v>
      </c>
      <c r="M2680" s="167">
        <f t="shared" si="292"/>
        <v>0</v>
      </c>
      <c r="N2680" s="167">
        <f t="shared" si="293"/>
        <v>0</v>
      </c>
    </row>
    <row r="2681" spans="1:14" ht="15" customHeight="1" x14ac:dyDescent="0.2">
      <c r="A2681" s="152"/>
      <c r="B2681" s="152"/>
      <c r="C2681" s="152"/>
      <c r="D2681" s="152"/>
      <c r="E2681" s="153">
        <f>'2.40-a,b,c,d,e'!E2681</f>
        <v>40666.166666666664</v>
      </c>
      <c r="F2681" s="157">
        <f>'2.40-a,b,c,d,e'!F2681</f>
        <v>111.050003051757</v>
      </c>
      <c r="G2681" s="157">
        <f>'2.40-a,b,c,d,e'!G2681</f>
        <v>-2469.9935913089917</v>
      </c>
      <c r="H2681" s="157">
        <f t="shared" si="287"/>
        <v>5282.6209756523931</v>
      </c>
      <c r="I2681" s="157">
        <f t="shared" si="288"/>
        <v>2879.9972534179969</v>
      </c>
      <c r="J2681" s="157">
        <f t="shared" si="289"/>
        <v>8162.61822907039</v>
      </c>
      <c r="K2681" s="157">
        <f t="shared" si="290"/>
        <v>0</v>
      </c>
      <c r="L2681" s="157">
        <f t="shared" si="291"/>
        <v>8162.61822907039</v>
      </c>
      <c r="M2681" s="167">
        <f t="shared" si="292"/>
        <v>1</v>
      </c>
      <c r="N2681" s="167">
        <f t="shared" si="293"/>
        <v>0</v>
      </c>
    </row>
    <row r="2682" spans="1:14" ht="15" customHeight="1" x14ac:dyDescent="0.2">
      <c r="A2682" s="152"/>
      <c r="B2682" s="152"/>
      <c r="C2682" s="152"/>
      <c r="D2682" s="152"/>
      <c r="E2682" s="153">
        <f>'2.40-a,b,c,d,e'!E2682</f>
        <v>40667.166666666664</v>
      </c>
      <c r="F2682" s="157">
        <f>'2.40-a,b,c,d,e'!F2682</f>
        <v>109.23999786376901</v>
      </c>
      <c r="G2682" s="157">
        <f>'2.40-a,b,c,d,e'!G2682</f>
        <v>-1810.005187987997</v>
      </c>
      <c r="H2682" s="157">
        <f t="shared" si="287"/>
        <v>6352.6130410823935</v>
      </c>
      <c r="I2682" s="157">
        <f t="shared" si="288"/>
        <v>0</v>
      </c>
      <c r="J2682" s="157">
        <f t="shared" si="289"/>
        <v>6352.6130410823935</v>
      </c>
      <c r="K2682" s="157">
        <f t="shared" si="290"/>
        <v>0</v>
      </c>
      <c r="L2682" s="157">
        <f t="shared" si="291"/>
        <v>6352.6130410823935</v>
      </c>
      <c r="M2682" s="167">
        <f t="shared" si="292"/>
        <v>0</v>
      </c>
      <c r="N2682" s="167">
        <f t="shared" si="293"/>
        <v>0</v>
      </c>
    </row>
    <row r="2683" spans="1:14" ht="15" customHeight="1" x14ac:dyDescent="0.2">
      <c r="A2683" s="152"/>
      <c r="B2683" s="152"/>
      <c r="C2683" s="152"/>
      <c r="D2683" s="152"/>
      <c r="E2683" s="153">
        <f>'2.40-a,b,c,d,e'!E2683</f>
        <v>40668.166666666664</v>
      </c>
      <c r="F2683" s="157">
        <f>'2.40-a,b,c,d,e'!F2683</f>
        <v>99.800003051757798</v>
      </c>
      <c r="G2683" s="157">
        <f>'2.40-a,b,c,d,e'!G2683</f>
        <v>-9439.9948120112076</v>
      </c>
      <c r="H2683" s="157">
        <f t="shared" si="287"/>
        <v>-3087.3817709288141</v>
      </c>
      <c r="I2683" s="157">
        <f t="shared" si="288"/>
        <v>11249.999999999203</v>
      </c>
      <c r="J2683" s="157">
        <f t="shared" si="289"/>
        <v>8162.6182290703891</v>
      </c>
      <c r="K2683" s="157">
        <f t="shared" si="290"/>
        <v>0</v>
      </c>
      <c r="L2683" s="157">
        <f t="shared" si="291"/>
        <v>8162.6182290703891</v>
      </c>
      <c r="M2683" s="167">
        <f t="shared" si="292"/>
        <v>1</v>
      </c>
      <c r="N2683" s="167">
        <f t="shared" si="293"/>
        <v>1</v>
      </c>
    </row>
    <row r="2684" spans="1:14" ht="15" customHeight="1" x14ac:dyDescent="0.2">
      <c r="A2684" s="152"/>
      <c r="B2684" s="152"/>
      <c r="C2684" s="152"/>
      <c r="D2684" s="152"/>
      <c r="E2684" s="153">
        <f>'2.40-a,b,c,d,e'!E2684</f>
        <v>40669.166666666664</v>
      </c>
      <c r="F2684" s="157">
        <f>'2.40-a,b,c,d,e'!F2684</f>
        <v>97.180000305175696</v>
      </c>
      <c r="G2684" s="157">
        <f>'2.40-a,b,c,d,e'!G2684</f>
        <v>-2620.0027465821022</v>
      </c>
      <c r="H2684" s="157">
        <f t="shared" si="287"/>
        <v>5542.6154824882869</v>
      </c>
      <c r="I2684" s="157">
        <f t="shared" si="288"/>
        <v>2620.0027465821031</v>
      </c>
      <c r="J2684" s="157">
        <f t="shared" si="289"/>
        <v>8162.61822907039</v>
      </c>
      <c r="K2684" s="157">
        <f t="shared" si="290"/>
        <v>0</v>
      </c>
      <c r="L2684" s="157">
        <f t="shared" si="291"/>
        <v>8162.61822907039</v>
      </c>
      <c r="M2684" s="167">
        <f t="shared" si="292"/>
        <v>1</v>
      </c>
      <c r="N2684" s="167">
        <f t="shared" si="293"/>
        <v>0</v>
      </c>
    </row>
    <row r="2685" spans="1:14" ht="15" customHeight="1" x14ac:dyDescent="0.2">
      <c r="A2685" s="152"/>
      <c r="B2685" s="152"/>
      <c r="C2685" s="152"/>
      <c r="D2685" s="152"/>
      <c r="E2685" s="153">
        <f>'2.40-a,b,c,d,e'!E2685</f>
        <v>40672.166666666664</v>
      </c>
      <c r="F2685" s="157">
        <f>'2.40-a,b,c,d,e'!F2685</f>
        <v>102.550003051757</v>
      </c>
      <c r="G2685" s="157">
        <f>'2.40-a,b,c,d,e'!G2685</f>
        <v>5370.0027465813064</v>
      </c>
      <c r="H2685" s="157">
        <f t="shared" si="287"/>
        <v>13532.620975651696</v>
      </c>
      <c r="I2685" s="157">
        <f t="shared" si="288"/>
        <v>0</v>
      </c>
      <c r="J2685" s="157">
        <f t="shared" si="289"/>
        <v>13532.620975651696</v>
      </c>
      <c r="K2685" s="157">
        <f t="shared" si="290"/>
        <v>5370.0027465813064</v>
      </c>
      <c r="L2685" s="157">
        <f t="shared" si="291"/>
        <v>8162.61822907039</v>
      </c>
      <c r="M2685" s="167">
        <f t="shared" si="292"/>
        <v>0</v>
      </c>
      <c r="N2685" s="167">
        <f t="shared" si="293"/>
        <v>0</v>
      </c>
    </row>
    <row r="2686" spans="1:14" ht="15" customHeight="1" x14ac:dyDescent="0.2">
      <c r="A2686" s="152"/>
      <c r="B2686" s="152"/>
      <c r="C2686" s="152"/>
      <c r="D2686" s="152"/>
      <c r="E2686" s="153">
        <f>'2.40-a,b,c,d,e'!E2686</f>
        <v>40673.166666666664</v>
      </c>
      <c r="F2686" s="157">
        <f>'2.40-a,b,c,d,e'!F2686</f>
        <v>103.879997253417</v>
      </c>
      <c r="G2686" s="157">
        <f>'2.40-a,b,c,d,e'!G2686</f>
        <v>1329.9942016599998</v>
      </c>
      <c r="H2686" s="157">
        <f t="shared" si="287"/>
        <v>9492.6124307303908</v>
      </c>
      <c r="I2686" s="157">
        <f t="shared" si="288"/>
        <v>0</v>
      </c>
      <c r="J2686" s="157">
        <f t="shared" si="289"/>
        <v>9492.6124307303908</v>
      </c>
      <c r="K2686" s="157">
        <f t="shared" si="290"/>
        <v>1329.9942016600007</v>
      </c>
      <c r="L2686" s="157">
        <f t="shared" si="291"/>
        <v>8162.61822907039</v>
      </c>
      <c r="M2686" s="167">
        <f t="shared" si="292"/>
        <v>0</v>
      </c>
      <c r="N2686" s="167">
        <f t="shared" si="293"/>
        <v>0</v>
      </c>
    </row>
    <row r="2687" spans="1:14" ht="15" customHeight="1" x14ac:dyDescent="0.2">
      <c r="A2687" s="152"/>
      <c r="B2687" s="152"/>
      <c r="C2687" s="152"/>
      <c r="D2687" s="152"/>
      <c r="E2687" s="153">
        <f>'2.40-a,b,c,d,e'!E2687</f>
        <v>40674.166666666664</v>
      </c>
      <c r="F2687" s="157">
        <f>'2.40-a,b,c,d,e'!F2687</f>
        <v>98.209999084472599</v>
      </c>
      <c r="G2687" s="157">
        <f>'2.40-a,b,c,d,e'!G2687</f>
        <v>-5669.998168944403</v>
      </c>
      <c r="H2687" s="157">
        <f t="shared" si="287"/>
        <v>2492.620060125987</v>
      </c>
      <c r="I2687" s="157">
        <f t="shared" si="288"/>
        <v>5669.998168944403</v>
      </c>
      <c r="J2687" s="157">
        <f t="shared" si="289"/>
        <v>8162.61822907039</v>
      </c>
      <c r="K2687" s="157">
        <f t="shared" si="290"/>
        <v>0</v>
      </c>
      <c r="L2687" s="157">
        <f t="shared" si="291"/>
        <v>8162.61822907039</v>
      </c>
      <c r="M2687" s="167">
        <f t="shared" si="292"/>
        <v>1</v>
      </c>
      <c r="N2687" s="167">
        <f t="shared" si="293"/>
        <v>0</v>
      </c>
    </row>
    <row r="2688" spans="1:14" ht="15" customHeight="1" x14ac:dyDescent="0.2">
      <c r="A2688" s="152"/>
      <c r="B2688" s="152"/>
      <c r="C2688" s="152"/>
      <c r="D2688" s="152"/>
      <c r="E2688" s="153">
        <f>'2.40-a,b,c,d,e'!E2688</f>
        <v>40675.166666666664</v>
      </c>
      <c r="F2688" s="157">
        <f>'2.40-a,b,c,d,e'!F2688</f>
        <v>98.970001220703097</v>
      </c>
      <c r="G2688" s="157">
        <f>'2.40-a,b,c,d,e'!G2688</f>
        <v>760.00213623049717</v>
      </c>
      <c r="H2688" s="157">
        <f t="shared" si="287"/>
        <v>8922.620365300887</v>
      </c>
      <c r="I2688" s="157">
        <f t="shared" si="288"/>
        <v>0</v>
      </c>
      <c r="J2688" s="157">
        <f t="shared" si="289"/>
        <v>8922.620365300887</v>
      </c>
      <c r="K2688" s="157">
        <f t="shared" si="290"/>
        <v>760.00213623049694</v>
      </c>
      <c r="L2688" s="157">
        <f t="shared" si="291"/>
        <v>8162.61822907039</v>
      </c>
      <c r="M2688" s="167">
        <f t="shared" si="292"/>
        <v>0</v>
      </c>
      <c r="N2688" s="167">
        <f t="shared" si="293"/>
        <v>0</v>
      </c>
    </row>
    <row r="2689" spans="1:14" ht="15" customHeight="1" x14ac:dyDescent="0.2">
      <c r="A2689" s="152"/>
      <c r="B2689" s="152"/>
      <c r="C2689" s="152"/>
      <c r="D2689" s="152"/>
      <c r="E2689" s="153">
        <f>'2.40-a,b,c,d,e'!E2689</f>
        <v>40676.166666666664</v>
      </c>
      <c r="F2689" s="157">
        <f>'2.40-a,b,c,d,e'!F2689</f>
        <v>99.650001525878906</v>
      </c>
      <c r="G2689" s="157">
        <f>'2.40-a,b,c,d,e'!G2689</f>
        <v>680.00030517580967</v>
      </c>
      <c r="H2689" s="157">
        <f t="shared" si="287"/>
        <v>8842.6185342461995</v>
      </c>
      <c r="I2689" s="157">
        <f t="shared" si="288"/>
        <v>0</v>
      </c>
      <c r="J2689" s="157">
        <f t="shared" si="289"/>
        <v>8842.6185342461995</v>
      </c>
      <c r="K2689" s="157">
        <f t="shared" si="290"/>
        <v>680.00030517580944</v>
      </c>
      <c r="L2689" s="157">
        <f t="shared" si="291"/>
        <v>8162.61822907039</v>
      </c>
      <c r="M2689" s="167">
        <f t="shared" si="292"/>
        <v>0</v>
      </c>
      <c r="N2689" s="167">
        <f t="shared" si="293"/>
        <v>0</v>
      </c>
    </row>
    <row r="2690" spans="1:14" ht="15" customHeight="1" x14ac:dyDescent="0.2">
      <c r="A2690" s="152"/>
      <c r="B2690" s="152"/>
      <c r="C2690" s="152"/>
      <c r="D2690" s="152"/>
      <c r="E2690" s="153">
        <f>'2.40-a,b,c,d,e'!E2690</f>
        <v>40679.166666666664</v>
      </c>
      <c r="F2690" s="157">
        <f>'2.40-a,b,c,d,e'!F2690</f>
        <v>97.370002746582003</v>
      </c>
      <c r="G2690" s="157">
        <f>'2.40-a,b,c,d,e'!G2690</f>
        <v>-2279.9987792969032</v>
      </c>
      <c r="H2690" s="157">
        <f t="shared" si="287"/>
        <v>5882.6194497734868</v>
      </c>
      <c r="I2690" s="157">
        <f t="shared" si="288"/>
        <v>2279.9987792969032</v>
      </c>
      <c r="J2690" s="157">
        <f t="shared" si="289"/>
        <v>8162.61822907039</v>
      </c>
      <c r="K2690" s="157">
        <f t="shared" si="290"/>
        <v>0</v>
      </c>
      <c r="L2690" s="157">
        <f t="shared" si="291"/>
        <v>8162.61822907039</v>
      </c>
      <c r="M2690" s="167">
        <f t="shared" si="292"/>
        <v>1</v>
      </c>
      <c r="N2690" s="167">
        <f t="shared" si="293"/>
        <v>0</v>
      </c>
    </row>
    <row r="2691" spans="1:14" ht="15" customHeight="1" x14ac:dyDescent="0.2">
      <c r="A2691" s="152"/>
      <c r="B2691" s="152"/>
      <c r="C2691" s="152"/>
      <c r="D2691" s="152"/>
      <c r="E2691" s="153">
        <f>'2.40-a,b,c,d,e'!E2691</f>
        <v>40680.166666666664</v>
      </c>
      <c r="F2691" s="157">
        <f>'2.40-a,b,c,d,e'!F2691</f>
        <v>96.910003662109304</v>
      </c>
      <c r="G2691" s="157">
        <f>'2.40-a,b,c,d,e'!G2691</f>
        <v>-459.99908447269888</v>
      </c>
      <c r="H2691" s="157">
        <f t="shared" si="287"/>
        <v>7702.619144597691</v>
      </c>
      <c r="I2691" s="157">
        <f t="shared" si="288"/>
        <v>0</v>
      </c>
      <c r="J2691" s="157">
        <f t="shared" si="289"/>
        <v>7702.619144597691</v>
      </c>
      <c r="K2691" s="157">
        <f t="shared" si="290"/>
        <v>0</v>
      </c>
      <c r="L2691" s="157">
        <f t="shared" si="291"/>
        <v>7702.619144597691</v>
      </c>
      <c r="M2691" s="167">
        <f t="shared" si="292"/>
        <v>0</v>
      </c>
      <c r="N2691" s="167">
        <f t="shared" si="293"/>
        <v>0</v>
      </c>
    </row>
    <row r="2692" spans="1:14" ht="15" customHeight="1" x14ac:dyDescent="0.2">
      <c r="A2692" s="152"/>
      <c r="B2692" s="152"/>
      <c r="C2692" s="152"/>
      <c r="D2692" s="152"/>
      <c r="E2692" s="153">
        <f>'2.40-a,b,c,d,e'!E2692</f>
        <v>40681.166666666664</v>
      </c>
      <c r="F2692" s="157">
        <f>'2.40-a,b,c,d,e'!F2692</f>
        <v>100.09999847412099</v>
      </c>
      <c r="G2692" s="157">
        <f>'2.40-a,b,c,d,e'!G2692</f>
        <v>3189.9948120116906</v>
      </c>
      <c r="H2692" s="157">
        <f t="shared" ref="H2692:H2755" si="294">L2691+G2692</f>
        <v>10892.613956609381</v>
      </c>
      <c r="I2692" s="157">
        <f t="shared" ref="I2692:I2755" si="295">IF(H2692&lt;$B$13,$B$14-H2692,0)</f>
        <v>0</v>
      </c>
      <c r="J2692" s="157">
        <f t="shared" ref="J2692:J2755" si="296">H2692+I2692</f>
        <v>10892.613956609381</v>
      </c>
      <c r="K2692" s="157">
        <f t="shared" ref="K2692:K2755" si="297">MAX(J2692-$B$14,0)</f>
        <v>2729.9957275389906</v>
      </c>
      <c r="L2692" s="157">
        <f t="shared" ref="L2692:L2755" si="298">J2692-K2692</f>
        <v>8162.61822907039</v>
      </c>
      <c r="M2692" s="167">
        <f t="shared" ref="M2692:M2755" si="299">IF(I2692&gt;0,1,0)</f>
        <v>0</v>
      </c>
      <c r="N2692" s="167">
        <f t="shared" ref="N2692:N2755" si="300">IF(H2692&lt;0,1,0)</f>
        <v>0</v>
      </c>
    </row>
    <row r="2693" spans="1:14" ht="15" customHeight="1" x14ac:dyDescent="0.2">
      <c r="A2693" s="152"/>
      <c r="B2693" s="152"/>
      <c r="C2693" s="152"/>
      <c r="D2693" s="152"/>
      <c r="E2693" s="153">
        <f>'2.40-a,b,c,d,e'!E2693</f>
        <v>40682.166666666664</v>
      </c>
      <c r="F2693" s="157">
        <f>'2.40-a,b,c,d,e'!F2693</f>
        <v>98.440002441406193</v>
      </c>
      <c r="G2693" s="157">
        <f>'2.40-a,b,c,d,e'!G2693</f>
        <v>-1659.996032714801</v>
      </c>
      <c r="H2693" s="157">
        <f t="shared" si="294"/>
        <v>6502.622196355589</v>
      </c>
      <c r="I2693" s="157">
        <f t="shared" si="295"/>
        <v>0</v>
      </c>
      <c r="J2693" s="157">
        <f t="shared" si="296"/>
        <v>6502.622196355589</v>
      </c>
      <c r="K2693" s="157">
        <f t="shared" si="297"/>
        <v>0</v>
      </c>
      <c r="L2693" s="157">
        <f t="shared" si="298"/>
        <v>6502.622196355589</v>
      </c>
      <c r="M2693" s="167">
        <f t="shared" si="299"/>
        <v>0</v>
      </c>
      <c r="N2693" s="167">
        <f t="shared" si="300"/>
        <v>0</v>
      </c>
    </row>
    <row r="2694" spans="1:14" ht="15" customHeight="1" x14ac:dyDescent="0.2">
      <c r="A2694" s="152"/>
      <c r="B2694" s="152"/>
      <c r="C2694" s="152"/>
      <c r="D2694" s="152"/>
      <c r="E2694" s="153">
        <f>'2.40-a,b,c,d,e'!E2694</f>
        <v>40683.166666666664</v>
      </c>
      <c r="F2694" s="157">
        <f>'2.40-a,b,c,d,e'!F2694</f>
        <v>99.489997863769503</v>
      </c>
      <c r="G2694" s="157">
        <f>'2.40-a,b,c,d,e'!G2694</f>
        <v>1049.9954223633097</v>
      </c>
      <c r="H2694" s="157">
        <f t="shared" si="294"/>
        <v>7552.6176187188985</v>
      </c>
      <c r="I2694" s="157">
        <f t="shared" si="295"/>
        <v>0</v>
      </c>
      <c r="J2694" s="157">
        <f t="shared" si="296"/>
        <v>7552.6176187188985</v>
      </c>
      <c r="K2694" s="157">
        <f t="shared" si="297"/>
        <v>0</v>
      </c>
      <c r="L2694" s="157">
        <f t="shared" si="298"/>
        <v>7552.6176187188985</v>
      </c>
      <c r="M2694" s="167">
        <f t="shared" si="299"/>
        <v>0</v>
      </c>
      <c r="N2694" s="167">
        <f t="shared" si="300"/>
        <v>0</v>
      </c>
    </row>
    <row r="2695" spans="1:14" ht="15" customHeight="1" x14ac:dyDescent="0.2">
      <c r="A2695" s="152"/>
      <c r="B2695" s="152"/>
      <c r="C2695" s="152"/>
      <c r="D2695" s="152"/>
      <c r="E2695" s="153">
        <f>'2.40-a,b,c,d,e'!E2695</f>
        <v>40686.166666666664</v>
      </c>
      <c r="F2695" s="157">
        <f>'2.40-a,b,c,d,e'!F2695</f>
        <v>97.699996948242102</v>
      </c>
      <c r="G2695" s="157">
        <f>'2.40-a,b,c,d,e'!G2695</f>
        <v>-1790.0009155274006</v>
      </c>
      <c r="H2695" s="157">
        <f t="shared" si="294"/>
        <v>5762.6167031914974</v>
      </c>
      <c r="I2695" s="157">
        <f t="shared" si="295"/>
        <v>2400.0015258788926</v>
      </c>
      <c r="J2695" s="157">
        <f t="shared" si="296"/>
        <v>8162.61822907039</v>
      </c>
      <c r="K2695" s="157">
        <f t="shared" si="297"/>
        <v>0</v>
      </c>
      <c r="L2695" s="157">
        <f t="shared" si="298"/>
        <v>8162.61822907039</v>
      </c>
      <c r="M2695" s="167">
        <f t="shared" si="299"/>
        <v>1</v>
      </c>
      <c r="N2695" s="167">
        <f t="shared" si="300"/>
        <v>0</v>
      </c>
    </row>
    <row r="2696" spans="1:14" ht="15" customHeight="1" x14ac:dyDescent="0.2">
      <c r="A2696" s="152"/>
      <c r="B2696" s="152"/>
      <c r="C2696" s="152"/>
      <c r="D2696" s="152"/>
      <c r="E2696" s="153">
        <f>'2.40-a,b,c,d,e'!E2696</f>
        <v>40687.166666666664</v>
      </c>
      <c r="F2696" s="157">
        <f>'2.40-a,b,c,d,e'!F2696</f>
        <v>99.589996337890597</v>
      </c>
      <c r="G2696" s="157">
        <f>'2.40-a,b,c,d,e'!G2696</f>
        <v>1889.9993896484943</v>
      </c>
      <c r="H2696" s="157">
        <f t="shared" si="294"/>
        <v>10052.617618718885</v>
      </c>
      <c r="I2696" s="157">
        <f t="shared" si="295"/>
        <v>0</v>
      </c>
      <c r="J2696" s="157">
        <f t="shared" si="296"/>
        <v>10052.617618718885</v>
      </c>
      <c r="K2696" s="157">
        <f t="shared" si="297"/>
        <v>1889.9993896484948</v>
      </c>
      <c r="L2696" s="157">
        <f t="shared" si="298"/>
        <v>8162.61822907039</v>
      </c>
      <c r="M2696" s="167">
        <f t="shared" si="299"/>
        <v>0</v>
      </c>
      <c r="N2696" s="167">
        <f t="shared" si="300"/>
        <v>0</v>
      </c>
    </row>
    <row r="2697" spans="1:14" ht="15" customHeight="1" x14ac:dyDescent="0.2">
      <c r="A2697" s="152"/>
      <c r="B2697" s="152"/>
      <c r="C2697" s="152"/>
      <c r="D2697" s="152"/>
      <c r="E2697" s="153">
        <f>'2.40-a,b,c,d,e'!E2697</f>
        <v>40688.166666666664</v>
      </c>
      <c r="F2697" s="157">
        <f>'2.40-a,b,c,d,e'!F2697</f>
        <v>101.31999969482401</v>
      </c>
      <c r="G2697" s="157">
        <f>'2.40-a,b,c,d,e'!G2697</f>
        <v>1730.0033569334091</v>
      </c>
      <c r="H2697" s="157">
        <f t="shared" si="294"/>
        <v>9892.6215860037992</v>
      </c>
      <c r="I2697" s="157">
        <f t="shared" si="295"/>
        <v>0</v>
      </c>
      <c r="J2697" s="157">
        <f t="shared" si="296"/>
        <v>9892.6215860037992</v>
      </c>
      <c r="K2697" s="157">
        <f t="shared" si="297"/>
        <v>1730.0033569334091</v>
      </c>
      <c r="L2697" s="157">
        <f t="shared" si="298"/>
        <v>8162.61822907039</v>
      </c>
      <c r="M2697" s="167">
        <f t="shared" si="299"/>
        <v>0</v>
      </c>
      <c r="N2697" s="167">
        <f t="shared" si="300"/>
        <v>0</v>
      </c>
    </row>
    <row r="2698" spans="1:14" ht="15" customHeight="1" x14ac:dyDescent="0.2">
      <c r="A2698" s="152"/>
      <c r="B2698" s="152"/>
      <c r="C2698" s="152"/>
      <c r="D2698" s="152"/>
      <c r="E2698" s="153">
        <f>'2.40-a,b,c,d,e'!E2698</f>
        <v>40689.166666666664</v>
      </c>
      <c r="F2698" s="157">
        <f>'2.40-a,b,c,d,e'!F2698</f>
        <v>100.230003356933</v>
      </c>
      <c r="G2698" s="157">
        <f>'2.40-a,b,c,d,e'!G2698</f>
        <v>-1089.9963378910088</v>
      </c>
      <c r="H2698" s="157">
        <f t="shared" si="294"/>
        <v>7072.6218911793812</v>
      </c>
      <c r="I2698" s="157">
        <f t="shared" si="295"/>
        <v>0</v>
      </c>
      <c r="J2698" s="157">
        <f t="shared" si="296"/>
        <v>7072.6218911793812</v>
      </c>
      <c r="K2698" s="157">
        <f t="shared" si="297"/>
        <v>0</v>
      </c>
      <c r="L2698" s="157">
        <f t="shared" si="298"/>
        <v>7072.6218911793812</v>
      </c>
      <c r="M2698" s="167">
        <f t="shared" si="299"/>
        <v>0</v>
      </c>
      <c r="N2698" s="167">
        <f t="shared" si="300"/>
        <v>0</v>
      </c>
    </row>
    <row r="2699" spans="1:14" ht="15" customHeight="1" x14ac:dyDescent="0.2">
      <c r="A2699" s="152"/>
      <c r="B2699" s="152"/>
      <c r="C2699" s="152"/>
      <c r="D2699" s="152"/>
      <c r="E2699" s="153">
        <f>'2.40-a,b,c,d,e'!E2699</f>
        <v>40690.166666666664</v>
      </c>
      <c r="F2699" s="157">
        <f>'2.40-a,b,c,d,e'!F2699</f>
        <v>100.58999633789</v>
      </c>
      <c r="G2699" s="157">
        <f>'2.40-a,b,c,d,e'!G2699</f>
        <v>359.99298095700283</v>
      </c>
      <c r="H2699" s="157">
        <f t="shared" si="294"/>
        <v>7432.6148721363843</v>
      </c>
      <c r="I2699" s="157">
        <f t="shared" si="295"/>
        <v>0</v>
      </c>
      <c r="J2699" s="157">
        <f t="shared" si="296"/>
        <v>7432.6148721363843</v>
      </c>
      <c r="K2699" s="157">
        <f t="shared" si="297"/>
        <v>0</v>
      </c>
      <c r="L2699" s="157">
        <f t="shared" si="298"/>
        <v>7432.6148721363843</v>
      </c>
      <c r="M2699" s="167">
        <f t="shared" si="299"/>
        <v>0</v>
      </c>
      <c r="N2699" s="167">
        <f t="shared" si="300"/>
        <v>0</v>
      </c>
    </row>
    <row r="2700" spans="1:14" ht="15" customHeight="1" x14ac:dyDescent="0.2">
      <c r="A2700" s="152"/>
      <c r="B2700" s="152"/>
      <c r="C2700" s="152"/>
      <c r="D2700" s="152"/>
      <c r="E2700" s="153">
        <f>'2.40-a,b,c,d,e'!E2700</f>
        <v>40694.166666666664</v>
      </c>
      <c r="F2700" s="157">
        <f>'2.40-a,b,c,d,e'!F2700</f>
        <v>102.699996948242</v>
      </c>
      <c r="G2700" s="157">
        <f>'2.40-a,b,c,d,e'!G2700</f>
        <v>2110.0006103520032</v>
      </c>
      <c r="H2700" s="157">
        <f t="shared" si="294"/>
        <v>9542.615482488387</v>
      </c>
      <c r="I2700" s="157">
        <f t="shared" si="295"/>
        <v>0</v>
      </c>
      <c r="J2700" s="157">
        <f t="shared" si="296"/>
        <v>9542.615482488387</v>
      </c>
      <c r="K2700" s="157">
        <f t="shared" si="297"/>
        <v>1379.9972534179969</v>
      </c>
      <c r="L2700" s="157">
        <f t="shared" si="298"/>
        <v>8162.61822907039</v>
      </c>
      <c r="M2700" s="167">
        <f t="shared" si="299"/>
        <v>0</v>
      </c>
      <c r="N2700" s="167">
        <f t="shared" si="300"/>
        <v>0</v>
      </c>
    </row>
    <row r="2701" spans="1:14" ht="15" customHeight="1" x14ac:dyDescent="0.2">
      <c r="A2701" s="152"/>
      <c r="B2701" s="152"/>
      <c r="C2701" s="152"/>
      <c r="D2701" s="152"/>
      <c r="E2701" s="153">
        <f>'2.40-a,b,c,d,e'!E2701</f>
        <v>40695.166666666664</v>
      </c>
      <c r="F2701" s="157">
        <f>'2.40-a,b,c,d,e'!F2701</f>
        <v>100.290000915527</v>
      </c>
      <c r="G2701" s="157">
        <f>'2.40-a,b,c,d,e'!G2701</f>
        <v>-2409.9960327150002</v>
      </c>
      <c r="H2701" s="157">
        <f t="shared" si="294"/>
        <v>5752.6221963553899</v>
      </c>
      <c r="I2701" s="157">
        <f t="shared" si="295"/>
        <v>2409.9960327150002</v>
      </c>
      <c r="J2701" s="157">
        <f t="shared" si="296"/>
        <v>8162.61822907039</v>
      </c>
      <c r="K2701" s="157">
        <f t="shared" si="297"/>
        <v>0</v>
      </c>
      <c r="L2701" s="157">
        <f t="shared" si="298"/>
        <v>8162.61822907039</v>
      </c>
      <c r="M2701" s="167">
        <f t="shared" si="299"/>
        <v>1</v>
      </c>
      <c r="N2701" s="167">
        <f t="shared" si="300"/>
        <v>0</v>
      </c>
    </row>
    <row r="2702" spans="1:14" ht="15" customHeight="1" x14ac:dyDescent="0.2">
      <c r="A2702" s="152"/>
      <c r="B2702" s="152"/>
      <c r="C2702" s="152"/>
      <c r="D2702" s="152"/>
      <c r="E2702" s="153">
        <f>'2.40-a,b,c,d,e'!E2702</f>
        <v>40696.166666666664</v>
      </c>
      <c r="F2702" s="157">
        <f>'2.40-a,b,c,d,e'!F2702</f>
        <v>100.400001525878</v>
      </c>
      <c r="G2702" s="157">
        <f>'2.40-a,b,c,d,e'!G2702</f>
        <v>110.00061035099407</v>
      </c>
      <c r="H2702" s="157">
        <f t="shared" si="294"/>
        <v>8272.6188394213841</v>
      </c>
      <c r="I2702" s="157">
        <f t="shared" si="295"/>
        <v>0</v>
      </c>
      <c r="J2702" s="157">
        <f t="shared" si="296"/>
        <v>8272.6188394213841</v>
      </c>
      <c r="K2702" s="157">
        <f t="shared" si="297"/>
        <v>110.00061035099407</v>
      </c>
      <c r="L2702" s="157">
        <f t="shared" si="298"/>
        <v>8162.61822907039</v>
      </c>
      <c r="M2702" s="167">
        <f t="shared" si="299"/>
        <v>0</v>
      </c>
      <c r="N2702" s="167">
        <f t="shared" si="300"/>
        <v>0</v>
      </c>
    </row>
    <row r="2703" spans="1:14" ht="15" customHeight="1" x14ac:dyDescent="0.2">
      <c r="A2703" s="152"/>
      <c r="B2703" s="152"/>
      <c r="C2703" s="152"/>
      <c r="D2703" s="152"/>
      <c r="E2703" s="153">
        <f>'2.40-a,b,c,d,e'!E2703</f>
        <v>40697.166666666664</v>
      </c>
      <c r="F2703" s="157">
        <f>'2.40-a,b,c,d,e'!F2703</f>
        <v>100.220001220703</v>
      </c>
      <c r="G2703" s="157">
        <f>'2.40-a,b,c,d,e'!G2703</f>
        <v>-180.00030517499965</v>
      </c>
      <c r="H2703" s="157">
        <f t="shared" si="294"/>
        <v>7982.61792389539</v>
      </c>
      <c r="I2703" s="157">
        <f t="shared" si="295"/>
        <v>0</v>
      </c>
      <c r="J2703" s="157">
        <f t="shared" si="296"/>
        <v>7982.61792389539</v>
      </c>
      <c r="K2703" s="157">
        <f t="shared" si="297"/>
        <v>0</v>
      </c>
      <c r="L2703" s="157">
        <f t="shared" si="298"/>
        <v>7982.61792389539</v>
      </c>
      <c r="M2703" s="167">
        <f t="shared" si="299"/>
        <v>0</v>
      </c>
      <c r="N2703" s="167">
        <f t="shared" si="300"/>
        <v>0</v>
      </c>
    </row>
    <row r="2704" spans="1:14" ht="15" customHeight="1" x14ac:dyDescent="0.2">
      <c r="A2704" s="152"/>
      <c r="B2704" s="152"/>
      <c r="C2704" s="152"/>
      <c r="D2704" s="152"/>
      <c r="E2704" s="153">
        <f>'2.40-a,b,c,d,e'!E2704</f>
        <v>40700.166666666664</v>
      </c>
      <c r="F2704" s="157">
        <f>'2.40-a,b,c,d,e'!F2704</f>
        <v>99.010002136230398</v>
      </c>
      <c r="G2704" s="157">
        <f>'2.40-a,b,c,d,e'!G2704</f>
        <v>-1209.9990844725994</v>
      </c>
      <c r="H2704" s="157">
        <f t="shared" si="294"/>
        <v>6772.6188394227902</v>
      </c>
      <c r="I2704" s="157">
        <f t="shared" si="295"/>
        <v>0</v>
      </c>
      <c r="J2704" s="157">
        <f t="shared" si="296"/>
        <v>6772.6188394227902</v>
      </c>
      <c r="K2704" s="157">
        <f t="shared" si="297"/>
        <v>0</v>
      </c>
      <c r="L2704" s="157">
        <f t="shared" si="298"/>
        <v>6772.6188394227902</v>
      </c>
      <c r="M2704" s="167">
        <f t="shared" si="299"/>
        <v>0</v>
      </c>
      <c r="N2704" s="167">
        <f t="shared" si="300"/>
        <v>0</v>
      </c>
    </row>
    <row r="2705" spans="1:14" ht="15" customHeight="1" x14ac:dyDescent="0.2">
      <c r="A2705" s="152"/>
      <c r="B2705" s="152"/>
      <c r="C2705" s="152"/>
      <c r="D2705" s="152"/>
      <c r="E2705" s="153">
        <f>'2.40-a,b,c,d,e'!E2705</f>
        <v>40701.166666666664</v>
      </c>
      <c r="F2705" s="157">
        <f>'2.40-a,b,c,d,e'!F2705</f>
        <v>99.089996337890597</v>
      </c>
      <c r="G2705" s="157">
        <f>'2.40-a,b,c,d,e'!G2705</f>
        <v>79.994201660198883</v>
      </c>
      <c r="H2705" s="157">
        <f t="shared" si="294"/>
        <v>6852.6130410829892</v>
      </c>
      <c r="I2705" s="157">
        <f t="shared" si="295"/>
        <v>0</v>
      </c>
      <c r="J2705" s="157">
        <f t="shared" si="296"/>
        <v>6852.6130410829892</v>
      </c>
      <c r="K2705" s="157">
        <f t="shared" si="297"/>
        <v>0</v>
      </c>
      <c r="L2705" s="157">
        <f t="shared" si="298"/>
        <v>6852.6130410829892</v>
      </c>
      <c r="M2705" s="167">
        <f t="shared" si="299"/>
        <v>0</v>
      </c>
      <c r="N2705" s="167">
        <f t="shared" si="300"/>
        <v>0</v>
      </c>
    </row>
    <row r="2706" spans="1:14" ht="15" customHeight="1" x14ac:dyDescent="0.2">
      <c r="A2706" s="152"/>
      <c r="B2706" s="152"/>
      <c r="C2706" s="152"/>
      <c r="D2706" s="152"/>
      <c r="E2706" s="153">
        <f>'2.40-a,b,c,d,e'!E2706</f>
        <v>40702.166666666664</v>
      </c>
      <c r="F2706" s="157">
        <f>'2.40-a,b,c,d,e'!F2706</f>
        <v>100.73999786376901</v>
      </c>
      <c r="G2706" s="157">
        <f>'2.40-a,b,c,d,e'!G2706</f>
        <v>1650.0015258784088</v>
      </c>
      <c r="H2706" s="157">
        <f t="shared" si="294"/>
        <v>8502.6145669613979</v>
      </c>
      <c r="I2706" s="157">
        <f t="shared" si="295"/>
        <v>0</v>
      </c>
      <c r="J2706" s="157">
        <f t="shared" si="296"/>
        <v>8502.6145669613979</v>
      </c>
      <c r="K2706" s="157">
        <f t="shared" si="297"/>
        <v>339.9963378910079</v>
      </c>
      <c r="L2706" s="157">
        <f t="shared" si="298"/>
        <v>8162.61822907039</v>
      </c>
      <c r="M2706" s="167">
        <f t="shared" si="299"/>
        <v>0</v>
      </c>
      <c r="N2706" s="167">
        <f t="shared" si="300"/>
        <v>0</v>
      </c>
    </row>
    <row r="2707" spans="1:14" ht="15" customHeight="1" x14ac:dyDescent="0.2">
      <c r="A2707" s="152"/>
      <c r="B2707" s="152"/>
      <c r="C2707" s="152"/>
      <c r="D2707" s="152"/>
      <c r="E2707" s="153">
        <f>'2.40-a,b,c,d,e'!E2707</f>
        <v>40703.166666666664</v>
      </c>
      <c r="F2707" s="157">
        <f>'2.40-a,b,c,d,e'!F2707</f>
        <v>101.930000305175</v>
      </c>
      <c r="G2707" s="157">
        <f>'2.40-a,b,c,d,e'!G2707</f>
        <v>1190.0024414059942</v>
      </c>
      <c r="H2707" s="157">
        <f t="shared" si="294"/>
        <v>9352.6206704763845</v>
      </c>
      <c r="I2707" s="157">
        <f t="shared" si="295"/>
        <v>0</v>
      </c>
      <c r="J2707" s="157">
        <f t="shared" si="296"/>
        <v>9352.6206704763845</v>
      </c>
      <c r="K2707" s="157">
        <f t="shared" si="297"/>
        <v>1190.0024414059944</v>
      </c>
      <c r="L2707" s="157">
        <f t="shared" si="298"/>
        <v>8162.61822907039</v>
      </c>
      <c r="M2707" s="167">
        <f t="shared" si="299"/>
        <v>0</v>
      </c>
      <c r="N2707" s="167">
        <f t="shared" si="300"/>
        <v>0</v>
      </c>
    </row>
    <row r="2708" spans="1:14" ht="15" customHeight="1" x14ac:dyDescent="0.2">
      <c r="A2708" s="152"/>
      <c r="B2708" s="152"/>
      <c r="C2708" s="152"/>
      <c r="D2708" s="152"/>
      <c r="E2708" s="153">
        <f>'2.40-a,b,c,d,e'!E2708</f>
        <v>40704.166666666664</v>
      </c>
      <c r="F2708" s="157">
        <f>'2.40-a,b,c,d,e'!F2708</f>
        <v>99.290000915527301</v>
      </c>
      <c r="G2708" s="157">
        <f>'2.40-a,b,c,d,e'!G2708</f>
        <v>-2639.9993896476985</v>
      </c>
      <c r="H2708" s="157">
        <f t="shared" si="294"/>
        <v>5522.618839422692</v>
      </c>
      <c r="I2708" s="157">
        <f t="shared" si="295"/>
        <v>2639.9993896476981</v>
      </c>
      <c r="J2708" s="157">
        <f t="shared" si="296"/>
        <v>8162.61822907039</v>
      </c>
      <c r="K2708" s="157">
        <f t="shared" si="297"/>
        <v>0</v>
      </c>
      <c r="L2708" s="157">
        <f t="shared" si="298"/>
        <v>8162.61822907039</v>
      </c>
      <c r="M2708" s="167">
        <f t="shared" si="299"/>
        <v>1</v>
      </c>
      <c r="N2708" s="167">
        <f t="shared" si="300"/>
        <v>0</v>
      </c>
    </row>
    <row r="2709" spans="1:14" ht="15" customHeight="1" x14ac:dyDescent="0.2">
      <c r="A2709" s="152"/>
      <c r="B2709" s="152"/>
      <c r="C2709" s="152"/>
      <c r="D2709" s="152"/>
      <c r="E2709" s="153">
        <f>'2.40-a,b,c,d,e'!E2709</f>
        <v>40707.166666666664</v>
      </c>
      <c r="F2709" s="157">
        <f>'2.40-a,b,c,d,e'!F2709</f>
        <v>97.300003051757798</v>
      </c>
      <c r="G2709" s="157">
        <f>'2.40-a,b,c,d,e'!G2709</f>
        <v>-1989.9978637695028</v>
      </c>
      <c r="H2709" s="157">
        <f t="shared" si="294"/>
        <v>6172.620365300887</v>
      </c>
      <c r="I2709" s="157">
        <f t="shared" si="295"/>
        <v>0</v>
      </c>
      <c r="J2709" s="157">
        <f t="shared" si="296"/>
        <v>6172.620365300887</v>
      </c>
      <c r="K2709" s="157">
        <f t="shared" si="297"/>
        <v>0</v>
      </c>
      <c r="L2709" s="157">
        <f t="shared" si="298"/>
        <v>6172.620365300887</v>
      </c>
      <c r="M2709" s="167">
        <f t="shared" si="299"/>
        <v>0</v>
      </c>
      <c r="N2709" s="167">
        <f t="shared" si="300"/>
        <v>0</v>
      </c>
    </row>
    <row r="2710" spans="1:14" ht="15" customHeight="1" x14ac:dyDescent="0.2">
      <c r="A2710" s="152"/>
      <c r="B2710" s="152"/>
      <c r="C2710" s="152"/>
      <c r="D2710" s="152"/>
      <c r="E2710" s="153">
        <f>'2.40-a,b,c,d,e'!E2710</f>
        <v>40708.166666666664</v>
      </c>
      <c r="F2710" s="157">
        <f>'2.40-a,b,c,d,e'!F2710</f>
        <v>99.370002746582003</v>
      </c>
      <c r="G2710" s="157">
        <f>'2.40-a,b,c,d,e'!G2710</f>
        <v>2069.9996948242047</v>
      </c>
      <c r="H2710" s="157">
        <f t="shared" si="294"/>
        <v>8242.6200601250912</v>
      </c>
      <c r="I2710" s="157">
        <f t="shared" si="295"/>
        <v>0</v>
      </c>
      <c r="J2710" s="157">
        <f t="shared" si="296"/>
        <v>8242.6200601250912</v>
      </c>
      <c r="K2710" s="157">
        <f t="shared" si="297"/>
        <v>80.001831054701142</v>
      </c>
      <c r="L2710" s="157">
        <f t="shared" si="298"/>
        <v>8162.61822907039</v>
      </c>
      <c r="M2710" s="167">
        <f t="shared" si="299"/>
        <v>0</v>
      </c>
      <c r="N2710" s="167">
        <f t="shared" si="300"/>
        <v>0</v>
      </c>
    </row>
    <row r="2711" spans="1:14" ht="15" customHeight="1" x14ac:dyDescent="0.2">
      <c r="A2711" s="152"/>
      <c r="B2711" s="152"/>
      <c r="C2711" s="152"/>
      <c r="D2711" s="152"/>
      <c r="E2711" s="153">
        <f>'2.40-a,b,c,d,e'!E2711</f>
        <v>40709.166666666664</v>
      </c>
      <c r="F2711" s="157">
        <f>'2.40-a,b,c,d,e'!F2711</f>
        <v>94.809997558593693</v>
      </c>
      <c r="G2711" s="157">
        <f>'2.40-a,b,c,d,e'!G2711</f>
        <v>-4560.0051879883094</v>
      </c>
      <c r="H2711" s="157">
        <f t="shared" si="294"/>
        <v>3602.6130410820806</v>
      </c>
      <c r="I2711" s="157">
        <f t="shared" si="295"/>
        <v>4560.0051879883094</v>
      </c>
      <c r="J2711" s="157">
        <f t="shared" si="296"/>
        <v>8162.61822907039</v>
      </c>
      <c r="K2711" s="157">
        <f t="shared" si="297"/>
        <v>0</v>
      </c>
      <c r="L2711" s="157">
        <f t="shared" si="298"/>
        <v>8162.61822907039</v>
      </c>
      <c r="M2711" s="167">
        <f t="shared" si="299"/>
        <v>1</v>
      </c>
      <c r="N2711" s="167">
        <f t="shared" si="300"/>
        <v>0</v>
      </c>
    </row>
    <row r="2712" spans="1:14" ht="15" customHeight="1" x14ac:dyDescent="0.2">
      <c r="A2712" s="152"/>
      <c r="B2712" s="152"/>
      <c r="C2712" s="152"/>
      <c r="D2712" s="152"/>
      <c r="E2712" s="153">
        <f>'2.40-a,b,c,d,e'!E2712</f>
        <v>40710.166666666664</v>
      </c>
      <c r="F2712" s="157">
        <f>'2.40-a,b,c,d,e'!F2712</f>
        <v>94.949996948242102</v>
      </c>
      <c r="G2712" s="157">
        <f>'2.40-a,b,c,d,e'!G2712</f>
        <v>139.99938964840908</v>
      </c>
      <c r="H2712" s="157">
        <f t="shared" si="294"/>
        <v>8302.6176187187993</v>
      </c>
      <c r="I2712" s="157">
        <f t="shared" si="295"/>
        <v>0</v>
      </c>
      <c r="J2712" s="157">
        <f t="shared" si="296"/>
        <v>8302.6176187187993</v>
      </c>
      <c r="K2712" s="157">
        <f t="shared" si="297"/>
        <v>139.99938964840931</v>
      </c>
      <c r="L2712" s="157">
        <f t="shared" si="298"/>
        <v>8162.61822907039</v>
      </c>
      <c r="M2712" s="167">
        <f t="shared" si="299"/>
        <v>0</v>
      </c>
      <c r="N2712" s="167">
        <f t="shared" si="300"/>
        <v>0</v>
      </c>
    </row>
    <row r="2713" spans="1:14" ht="15" customHeight="1" x14ac:dyDescent="0.2">
      <c r="A2713" s="152"/>
      <c r="B2713" s="152"/>
      <c r="C2713" s="152"/>
      <c r="D2713" s="152"/>
      <c r="E2713" s="153">
        <f>'2.40-a,b,c,d,e'!E2713</f>
        <v>40711.166666666664</v>
      </c>
      <c r="F2713" s="157">
        <f>'2.40-a,b,c,d,e'!F2713</f>
        <v>93.010002136230398</v>
      </c>
      <c r="G2713" s="157">
        <f>'2.40-a,b,c,d,e'!G2713</f>
        <v>-1939.9948120117047</v>
      </c>
      <c r="H2713" s="157">
        <f t="shared" si="294"/>
        <v>6222.6234170586849</v>
      </c>
      <c r="I2713" s="157">
        <f t="shared" si="295"/>
        <v>0</v>
      </c>
      <c r="J2713" s="157">
        <f t="shared" si="296"/>
        <v>6222.6234170586849</v>
      </c>
      <c r="K2713" s="157">
        <f t="shared" si="297"/>
        <v>0</v>
      </c>
      <c r="L2713" s="157">
        <f t="shared" si="298"/>
        <v>6222.6234170586849</v>
      </c>
      <c r="M2713" s="167">
        <f t="shared" si="299"/>
        <v>0</v>
      </c>
      <c r="N2713" s="167">
        <f t="shared" si="300"/>
        <v>0</v>
      </c>
    </row>
    <row r="2714" spans="1:14" ht="15" customHeight="1" x14ac:dyDescent="0.2">
      <c r="A2714" s="152"/>
      <c r="B2714" s="152"/>
      <c r="C2714" s="152"/>
      <c r="D2714" s="152"/>
      <c r="E2714" s="153">
        <f>'2.40-a,b,c,d,e'!E2714</f>
        <v>40714.166666666664</v>
      </c>
      <c r="F2714" s="157">
        <f>'2.40-a,b,c,d,e'!F2714</f>
        <v>93.260002136230398</v>
      </c>
      <c r="G2714" s="157">
        <f>'2.40-a,b,c,d,e'!G2714</f>
        <v>250</v>
      </c>
      <c r="H2714" s="157">
        <f t="shared" si="294"/>
        <v>6472.6234170586849</v>
      </c>
      <c r="I2714" s="157">
        <f t="shared" si="295"/>
        <v>0</v>
      </c>
      <c r="J2714" s="157">
        <f t="shared" si="296"/>
        <v>6472.6234170586849</v>
      </c>
      <c r="K2714" s="157">
        <f t="shared" si="297"/>
        <v>0</v>
      </c>
      <c r="L2714" s="157">
        <f t="shared" si="298"/>
        <v>6472.6234170586849</v>
      </c>
      <c r="M2714" s="167">
        <f t="shared" si="299"/>
        <v>0</v>
      </c>
      <c r="N2714" s="167">
        <f t="shared" si="300"/>
        <v>0</v>
      </c>
    </row>
    <row r="2715" spans="1:14" ht="15" customHeight="1" x14ac:dyDescent="0.2">
      <c r="A2715" s="152"/>
      <c r="B2715" s="152"/>
      <c r="C2715" s="152"/>
      <c r="D2715" s="152"/>
      <c r="E2715" s="153">
        <f>'2.40-a,b,c,d,e'!E2715</f>
        <v>40715.166666666664</v>
      </c>
      <c r="F2715" s="157">
        <f>'2.40-a,b,c,d,e'!F2715</f>
        <v>93.400001525878906</v>
      </c>
      <c r="G2715" s="157">
        <f>'2.40-a,b,c,d,e'!G2715</f>
        <v>139.99938964850855</v>
      </c>
      <c r="H2715" s="157">
        <f t="shared" si="294"/>
        <v>6612.6228067071934</v>
      </c>
      <c r="I2715" s="157">
        <f t="shared" si="295"/>
        <v>0</v>
      </c>
      <c r="J2715" s="157">
        <f t="shared" si="296"/>
        <v>6612.6228067071934</v>
      </c>
      <c r="K2715" s="157">
        <f t="shared" si="297"/>
        <v>0</v>
      </c>
      <c r="L2715" s="157">
        <f t="shared" si="298"/>
        <v>6612.6228067071934</v>
      </c>
      <c r="M2715" s="167">
        <f t="shared" si="299"/>
        <v>0</v>
      </c>
      <c r="N2715" s="167">
        <f t="shared" si="300"/>
        <v>0</v>
      </c>
    </row>
    <row r="2716" spans="1:14" ht="15" customHeight="1" x14ac:dyDescent="0.2">
      <c r="A2716" s="152"/>
      <c r="B2716" s="152"/>
      <c r="C2716" s="152"/>
      <c r="D2716" s="152"/>
      <c r="E2716" s="153">
        <f>'2.40-a,b,c,d,e'!E2716</f>
        <v>40716.166666666664</v>
      </c>
      <c r="F2716" s="157">
        <f>'2.40-a,b,c,d,e'!F2716</f>
        <v>95.410003662109304</v>
      </c>
      <c r="G2716" s="157">
        <f>'2.40-a,b,c,d,e'!G2716</f>
        <v>2010.0021362303978</v>
      </c>
      <c r="H2716" s="157">
        <f t="shared" si="294"/>
        <v>8622.6249429375912</v>
      </c>
      <c r="I2716" s="157">
        <f t="shared" si="295"/>
        <v>0</v>
      </c>
      <c r="J2716" s="157">
        <f t="shared" si="296"/>
        <v>8622.6249429375912</v>
      </c>
      <c r="K2716" s="157">
        <f t="shared" si="297"/>
        <v>460.00671386720114</v>
      </c>
      <c r="L2716" s="157">
        <f t="shared" si="298"/>
        <v>8162.61822907039</v>
      </c>
      <c r="M2716" s="167">
        <f t="shared" si="299"/>
        <v>0</v>
      </c>
      <c r="N2716" s="167">
        <f t="shared" si="300"/>
        <v>0</v>
      </c>
    </row>
    <row r="2717" spans="1:14" ht="15" customHeight="1" x14ac:dyDescent="0.2">
      <c r="A2717" s="152"/>
      <c r="B2717" s="152"/>
      <c r="C2717" s="152"/>
      <c r="D2717" s="152"/>
      <c r="E2717" s="153">
        <f>'2.40-a,b,c,d,e'!E2717</f>
        <v>40717.166666666664</v>
      </c>
      <c r="F2717" s="157">
        <f>'2.40-a,b,c,d,e'!F2717</f>
        <v>91.019996643066406</v>
      </c>
      <c r="G2717" s="157">
        <f>'2.40-a,b,c,d,e'!G2717</f>
        <v>-4390.0070190428978</v>
      </c>
      <c r="H2717" s="157">
        <f t="shared" si="294"/>
        <v>3772.6112100274922</v>
      </c>
      <c r="I2717" s="157">
        <f t="shared" si="295"/>
        <v>4390.0070190428978</v>
      </c>
      <c r="J2717" s="157">
        <f t="shared" si="296"/>
        <v>8162.61822907039</v>
      </c>
      <c r="K2717" s="157">
        <f t="shared" si="297"/>
        <v>0</v>
      </c>
      <c r="L2717" s="157">
        <f t="shared" si="298"/>
        <v>8162.61822907039</v>
      </c>
      <c r="M2717" s="167">
        <f t="shared" si="299"/>
        <v>1</v>
      </c>
      <c r="N2717" s="167">
        <f t="shared" si="300"/>
        <v>0</v>
      </c>
    </row>
    <row r="2718" spans="1:14" ht="15" customHeight="1" x14ac:dyDescent="0.2">
      <c r="A2718" s="152"/>
      <c r="B2718" s="152"/>
      <c r="C2718" s="152"/>
      <c r="D2718" s="152"/>
      <c r="E2718" s="153">
        <f>'2.40-a,b,c,d,e'!E2718</f>
        <v>40718.166666666664</v>
      </c>
      <c r="F2718" s="157">
        <f>'2.40-a,b,c,d,e'!F2718</f>
        <v>91.160003662109304</v>
      </c>
      <c r="G2718" s="157">
        <f>'2.40-a,b,c,d,e'!G2718</f>
        <v>140.0070190428977</v>
      </c>
      <c r="H2718" s="157">
        <f t="shared" si="294"/>
        <v>8302.6252481132869</v>
      </c>
      <c r="I2718" s="157">
        <f t="shared" si="295"/>
        <v>0</v>
      </c>
      <c r="J2718" s="157">
        <f t="shared" si="296"/>
        <v>8302.6252481132869</v>
      </c>
      <c r="K2718" s="157">
        <f t="shared" si="297"/>
        <v>140.0070190428969</v>
      </c>
      <c r="L2718" s="157">
        <f t="shared" si="298"/>
        <v>8162.61822907039</v>
      </c>
      <c r="M2718" s="167">
        <f t="shared" si="299"/>
        <v>0</v>
      </c>
      <c r="N2718" s="167">
        <f t="shared" si="300"/>
        <v>0</v>
      </c>
    </row>
    <row r="2719" spans="1:14" ht="15" customHeight="1" x14ac:dyDescent="0.2">
      <c r="A2719" s="152"/>
      <c r="B2719" s="152"/>
      <c r="C2719" s="152"/>
      <c r="D2719" s="152"/>
      <c r="E2719" s="153">
        <f>'2.40-a,b,c,d,e'!E2719</f>
        <v>40721.166666666664</v>
      </c>
      <c r="F2719" s="157">
        <f>'2.40-a,b,c,d,e'!F2719</f>
        <v>90.610000610351506</v>
      </c>
      <c r="G2719" s="157">
        <f>'2.40-a,b,c,d,e'!G2719</f>
        <v>-550.00305175779829</v>
      </c>
      <c r="H2719" s="157">
        <f t="shared" si="294"/>
        <v>7612.6151773125921</v>
      </c>
      <c r="I2719" s="157">
        <f t="shared" si="295"/>
        <v>0</v>
      </c>
      <c r="J2719" s="157">
        <f t="shared" si="296"/>
        <v>7612.6151773125921</v>
      </c>
      <c r="K2719" s="157">
        <f t="shared" si="297"/>
        <v>0</v>
      </c>
      <c r="L2719" s="157">
        <f t="shared" si="298"/>
        <v>7612.6151773125921</v>
      </c>
      <c r="M2719" s="167">
        <f t="shared" si="299"/>
        <v>0</v>
      </c>
      <c r="N2719" s="167">
        <f t="shared" si="300"/>
        <v>0</v>
      </c>
    </row>
    <row r="2720" spans="1:14" ht="15" customHeight="1" x14ac:dyDescent="0.2">
      <c r="A2720" s="152"/>
      <c r="B2720" s="152"/>
      <c r="C2720" s="152"/>
      <c r="D2720" s="152"/>
      <c r="E2720" s="153">
        <f>'2.40-a,b,c,d,e'!E2720</f>
        <v>40722.166666666664</v>
      </c>
      <c r="F2720" s="157">
        <f>'2.40-a,b,c,d,e'!F2720</f>
        <v>92.889999389648395</v>
      </c>
      <c r="G2720" s="157">
        <f>'2.40-a,b,c,d,e'!G2720</f>
        <v>2279.9987792968891</v>
      </c>
      <c r="H2720" s="157">
        <f t="shared" si="294"/>
        <v>9892.6139566094807</v>
      </c>
      <c r="I2720" s="157">
        <f t="shared" si="295"/>
        <v>0</v>
      </c>
      <c r="J2720" s="157">
        <f t="shared" si="296"/>
        <v>9892.6139566094807</v>
      </c>
      <c r="K2720" s="157">
        <f t="shared" si="297"/>
        <v>1729.9957275390907</v>
      </c>
      <c r="L2720" s="157">
        <f t="shared" si="298"/>
        <v>8162.61822907039</v>
      </c>
      <c r="M2720" s="167">
        <f t="shared" si="299"/>
        <v>0</v>
      </c>
      <c r="N2720" s="167">
        <f t="shared" si="300"/>
        <v>0</v>
      </c>
    </row>
    <row r="2721" spans="1:14" ht="15" customHeight="1" x14ac:dyDescent="0.2">
      <c r="A2721" s="152"/>
      <c r="B2721" s="152"/>
      <c r="C2721" s="152"/>
      <c r="D2721" s="152"/>
      <c r="E2721" s="153">
        <f>'2.40-a,b,c,d,e'!E2721</f>
        <v>40723.166666666664</v>
      </c>
      <c r="F2721" s="157">
        <f>'2.40-a,b,c,d,e'!F2721</f>
        <v>94.769996643066406</v>
      </c>
      <c r="G2721" s="157">
        <f>'2.40-a,b,c,d,e'!G2721</f>
        <v>1879.9972534180115</v>
      </c>
      <c r="H2721" s="157">
        <f t="shared" si="294"/>
        <v>10042.615482488402</v>
      </c>
      <c r="I2721" s="157">
        <f t="shared" si="295"/>
        <v>0</v>
      </c>
      <c r="J2721" s="157">
        <f t="shared" si="296"/>
        <v>10042.615482488402</v>
      </c>
      <c r="K2721" s="157">
        <f t="shared" si="297"/>
        <v>1879.9972534180115</v>
      </c>
      <c r="L2721" s="157">
        <f t="shared" si="298"/>
        <v>8162.61822907039</v>
      </c>
      <c r="M2721" s="167">
        <f t="shared" si="299"/>
        <v>0</v>
      </c>
      <c r="N2721" s="167">
        <f t="shared" si="300"/>
        <v>0</v>
      </c>
    </row>
    <row r="2722" spans="1:14" ht="15" customHeight="1" x14ac:dyDescent="0.2">
      <c r="A2722" s="152"/>
      <c r="B2722" s="152"/>
      <c r="C2722" s="152"/>
      <c r="D2722" s="152"/>
      <c r="E2722" s="153">
        <f>'2.40-a,b,c,d,e'!E2722</f>
        <v>40724.166666666664</v>
      </c>
      <c r="F2722" s="157">
        <f>'2.40-a,b,c,d,e'!F2722</f>
        <v>95.419998168945298</v>
      </c>
      <c r="G2722" s="157">
        <f>'2.40-a,b,c,d,e'!G2722</f>
        <v>650.00152587889204</v>
      </c>
      <c r="H2722" s="157">
        <f t="shared" si="294"/>
        <v>8812.6197549492827</v>
      </c>
      <c r="I2722" s="157">
        <f t="shared" si="295"/>
        <v>0</v>
      </c>
      <c r="J2722" s="157">
        <f t="shared" si="296"/>
        <v>8812.6197549492827</v>
      </c>
      <c r="K2722" s="157">
        <f t="shared" si="297"/>
        <v>650.00152587889261</v>
      </c>
      <c r="L2722" s="157">
        <f t="shared" si="298"/>
        <v>8162.61822907039</v>
      </c>
      <c r="M2722" s="167">
        <f t="shared" si="299"/>
        <v>0</v>
      </c>
      <c r="N2722" s="167">
        <f t="shared" si="300"/>
        <v>0</v>
      </c>
    </row>
    <row r="2723" spans="1:14" ht="15" customHeight="1" x14ac:dyDescent="0.2">
      <c r="A2723" s="152"/>
      <c r="B2723" s="152"/>
      <c r="C2723" s="152"/>
      <c r="D2723" s="152"/>
      <c r="E2723" s="153">
        <f>'2.40-a,b,c,d,e'!E2723</f>
        <v>40725.166666666664</v>
      </c>
      <c r="F2723" s="157">
        <f>'2.40-a,b,c,d,e'!F2723</f>
        <v>94.940002441406193</v>
      </c>
      <c r="G2723" s="157">
        <f>'2.40-a,b,c,d,e'!G2723</f>
        <v>-479.99572753910513</v>
      </c>
      <c r="H2723" s="157">
        <f t="shared" si="294"/>
        <v>7682.6225015312848</v>
      </c>
      <c r="I2723" s="157">
        <f t="shared" si="295"/>
        <v>0</v>
      </c>
      <c r="J2723" s="157">
        <f t="shared" si="296"/>
        <v>7682.6225015312848</v>
      </c>
      <c r="K2723" s="157">
        <f t="shared" si="297"/>
        <v>0</v>
      </c>
      <c r="L2723" s="157">
        <f t="shared" si="298"/>
        <v>7682.6225015312848</v>
      </c>
      <c r="M2723" s="167">
        <f t="shared" si="299"/>
        <v>0</v>
      </c>
      <c r="N2723" s="167">
        <f t="shared" si="300"/>
        <v>0</v>
      </c>
    </row>
    <row r="2724" spans="1:14" ht="15" customHeight="1" x14ac:dyDescent="0.2">
      <c r="A2724" s="152"/>
      <c r="B2724" s="152"/>
      <c r="C2724" s="152"/>
      <c r="D2724" s="152"/>
      <c r="E2724" s="153">
        <f>'2.40-a,b,c,d,e'!E2724</f>
        <v>40729.166666666664</v>
      </c>
      <c r="F2724" s="157">
        <f>'2.40-a,b,c,d,e'!F2724</f>
        <v>96.889999389648395</v>
      </c>
      <c r="G2724" s="157">
        <f>'2.40-a,b,c,d,e'!G2724</f>
        <v>1949.9969482422016</v>
      </c>
      <c r="H2724" s="157">
        <f t="shared" si="294"/>
        <v>9632.6194497734868</v>
      </c>
      <c r="I2724" s="157">
        <f t="shared" si="295"/>
        <v>0</v>
      </c>
      <c r="J2724" s="157">
        <f t="shared" si="296"/>
        <v>9632.6194497734868</v>
      </c>
      <c r="K2724" s="157">
        <f t="shared" si="297"/>
        <v>1470.0012207030968</v>
      </c>
      <c r="L2724" s="157">
        <f t="shared" si="298"/>
        <v>8162.61822907039</v>
      </c>
      <c r="M2724" s="167">
        <f t="shared" si="299"/>
        <v>0</v>
      </c>
      <c r="N2724" s="167">
        <f t="shared" si="300"/>
        <v>0</v>
      </c>
    </row>
    <row r="2725" spans="1:14" ht="15" customHeight="1" x14ac:dyDescent="0.2">
      <c r="A2725" s="152"/>
      <c r="B2725" s="152"/>
      <c r="C2725" s="152"/>
      <c r="D2725" s="152"/>
      <c r="E2725" s="153">
        <f>'2.40-a,b,c,d,e'!E2725</f>
        <v>40730.166666666664</v>
      </c>
      <c r="F2725" s="157">
        <f>'2.40-a,b,c,d,e'!F2725</f>
        <v>96.650001525878906</v>
      </c>
      <c r="G2725" s="157">
        <f>'2.40-a,b,c,d,e'!G2725</f>
        <v>-239.99786376948862</v>
      </c>
      <c r="H2725" s="157">
        <f t="shared" si="294"/>
        <v>7922.6203653009015</v>
      </c>
      <c r="I2725" s="157">
        <f t="shared" si="295"/>
        <v>0</v>
      </c>
      <c r="J2725" s="157">
        <f t="shared" si="296"/>
        <v>7922.6203653009015</v>
      </c>
      <c r="K2725" s="157">
        <f t="shared" si="297"/>
        <v>0</v>
      </c>
      <c r="L2725" s="157">
        <f t="shared" si="298"/>
        <v>7922.6203653009015</v>
      </c>
      <c r="M2725" s="167">
        <f t="shared" si="299"/>
        <v>0</v>
      </c>
      <c r="N2725" s="167">
        <f t="shared" si="300"/>
        <v>0</v>
      </c>
    </row>
    <row r="2726" spans="1:14" ht="15" customHeight="1" x14ac:dyDescent="0.2">
      <c r="A2726" s="152"/>
      <c r="B2726" s="152"/>
      <c r="C2726" s="152"/>
      <c r="D2726" s="152"/>
      <c r="E2726" s="153">
        <f>'2.40-a,b,c,d,e'!E2726</f>
        <v>40731.166666666664</v>
      </c>
      <c r="F2726" s="157">
        <f>'2.40-a,b,c,d,e'!F2726</f>
        <v>98.669998168945298</v>
      </c>
      <c r="G2726" s="157">
        <f>'2.40-a,b,c,d,e'!G2726</f>
        <v>2019.9966430663922</v>
      </c>
      <c r="H2726" s="157">
        <f t="shared" si="294"/>
        <v>9942.6170083672932</v>
      </c>
      <c r="I2726" s="157">
        <f t="shared" si="295"/>
        <v>0</v>
      </c>
      <c r="J2726" s="157">
        <f t="shared" si="296"/>
        <v>9942.6170083672932</v>
      </c>
      <c r="K2726" s="157">
        <f t="shared" si="297"/>
        <v>1779.9987792969032</v>
      </c>
      <c r="L2726" s="157">
        <f t="shared" si="298"/>
        <v>8162.61822907039</v>
      </c>
      <c r="M2726" s="167">
        <f t="shared" si="299"/>
        <v>0</v>
      </c>
      <c r="N2726" s="167">
        <f t="shared" si="300"/>
        <v>0</v>
      </c>
    </row>
    <row r="2727" spans="1:14" ht="15" customHeight="1" x14ac:dyDescent="0.2">
      <c r="A2727" s="152"/>
      <c r="B2727" s="152"/>
      <c r="C2727" s="152"/>
      <c r="D2727" s="152"/>
      <c r="E2727" s="153">
        <f>'2.40-a,b,c,d,e'!E2727</f>
        <v>40732.166666666664</v>
      </c>
      <c r="F2727" s="157">
        <f>'2.40-a,b,c,d,e'!F2727</f>
        <v>96.199996948242102</v>
      </c>
      <c r="G2727" s="157">
        <f>'2.40-a,b,c,d,e'!G2727</f>
        <v>-2470.0012207031959</v>
      </c>
      <c r="H2727" s="157">
        <f t="shared" si="294"/>
        <v>5692.6170083671941</v>
      </c>
      <c r="I2727" s="157">
        <f t="shared" si="295"/>
        <v>2470.0012207031959</v>
      </c>
      <c r="J2727" s="157">
        <f t="shared" si="296"/>
        <v>8162.61822907039</v>
      </c>
      <c r="K2727" s="157">
        <f t="shared" si="297"/>
        <v>0</v>
      </c>
      <c r="L2727" s="157">
        <f t="shared" si="298"/>
        <v>8162.61822907039</v>
      </c>
      <c r="M2727" s="167">
        <f t="shared" si="299"/>
        <v>1</v>
      </c>
      <c r="N2727" s="167">
        <f t="shared" si="300"/>
        <v>0</v>
      </c>
    </row>
    <row r="2728" spans="1:14" ht="15" customHeight="1" x14ac:dyDescent="0.2">
      <c r="A2728" s="152"/>
      <c r="B2728" s="152"/>
      <c r="C2728" s="152"/>
      <c r="D2728" s="152"/>
      <c r="E2728" s="153">
        <f>'2.40-a,b,c,d,e'!E2728</f>
        <v>40735.166666666664</v>
      </c>
      <c r="F2728" s="157">
        <f>'2.40-a,b,c,d,e'!F2728</f>
        <v>95.150001525878906</v>
      </c>
      <c r="G2728" s="157">
        <f>'2.40-a,b,c,d,e'!G2728</f>
        <v>-1049.995422363196</v>
      </c>
      <c r="H2728" s="157">
        <f t="shared" si="294"/>
        <v>7112.6228067071943</v>
      </c>
      <c r="I2728" s="157">
        <f t="shared" si="295"/>
        <v>0</v>
      </c>
      <c r="J2728" s="157">
        <f t="shared" si="296"/>
        <v>7112.6228067071943</v>
      </c>
      <c r="K2728" s="157">
        <f t="shared" si="297"/>
        <v>0</v>
      </c>
      <c r="L2728" s="157">
        <f t="shared" si="298"/>
        <v>7112.6228067071943</v>
      </c>
      <c r="M2728" s="167">
        <f t="shared" si="299"/>
        <v>0</v>
      </c>
      <c r="N2728" s="167">
        <f t="shared" si="300"/>
        <v>0</v>
      </c>
    </row>
    <row r="2729" spans="1:14" ht="15" customHeight="1" x14ac:dyDescent="0.2">
      <c r="A2729" s="152"/>
      <c r="B2729" s="152"/>
      <c r="C2729" s="152"/>
      <c r="D2729" s="152"/>
      <c r="E2729" s="153">
        <f>'2.40-a,b,c,d,e'!E2729</f>
        <v>40736.166666666664</v>
      </c>
      <c r="F2729" s="157">
        <f>'2.40-a,b,c,d,e'!F2729</f>
        <v>97.430000305175696</v>
      </c>
      <c r="G2729" s="157">
        <f>'2.40-a,b,c,d,e'!G2729</f>
        <v>2279.9987792967895</v>
      </c>
      <c r="H2729" s="157">
        <f t="shared" si="294"/>
        <v>9392.6215860039847</v>
      </c>
      <c r="I2729" s="157">
        <f t="shared" si="295"/>
        <v>0</v>
      </c>
      <c r="J2729" s="157">
        <f t="shared" si="296"/>
        <v>9392.6215860039847</v>
      </c>
      <c r="K2729" s="157">
        <f t="shared" si="297"/>
        <v>1230.0033569335947</v>
      </c>
      <c r="L2729" s="157">
        <f t="shared" si="298"/>
        <v>8162.61822907039</v>
      </c>
      <c r="M2729" s="167">
        <f t="shared" si="299"/>
        <v>0</v>
      </c>
      <c r="N2729" s="167">
        <f t="shared" si="300"/>
        <v>0</v>
      </c>
    </row>
    <row r="2730" spans="1:14" ht="15" customHeight="1" x14ac:dyDescent="0.2">
      <c r="A2730" s="152"/>
      <c r="B2730" s="152"/>
      <c r="C2730" s="152"/>
      <c r="D2730" s="152"/>
      <c r="E2730" s="153">
        <f>'2.40-a,b,c,d,e'!E2730</f>
        <v>40737.166666666664</v>
      </c>
      <c r="F2730" s="157">
        <f>'2.40-a,b,c,d,e'!F2730</f>
        <v>98.050003051757798</v>
      </c>
      <c r="G2730" s="157">
        <f>'2.40-a,b,c,d,e'!G2730</f>
        <v>620.0027465821023</v>
      </c>
      <c r="H2730" s="157">
        <f t="shared" si="294"/>
        <v>8782.6209756524931</v>
      </c>
      <c r="I2730" s="157">
        <f t="shared" si="295"/>
        <v>0</v>
      </c>
      <c r="J2730" s="157">
        <f t="shared" si="296"/>
        <v>8782.6209756524931</v>
      </c>
      <c r="K2730" s="157">
        <f t="shared" si="297"/>
        <v>620.0027465821031</v>
      </c>
      <c r="L2730" s="157">
        <f t="shared" si="298"/>
        <v>8162.61822907039</v>
      </c>
      <c r="M2730" s="167">
        <f t="shared" si="299"/>
        <v>0</v>
      </c>
      <c r="N2730" s="167">
        <f t="shared" si="300"/>
        <v>0</v>
      </c>
    </row>
    <row r="2731" spans="1:14" ht="15" customHeight="1" x14ac:dyDescent="0.2">
      <c r="A2731" s="152"/>
      <c r="B2731" s="152"/>
      <c r="C2731" s="152"/>
      <c r="D2731" s="152"/>
      <c r="E2731" s="153">
        <f>'2.40-a,b,c,d,e'!E2731</f>
        <v>40738.166666666664</v>
      </c>
      <c r="F2731" s="157">
        <f>'2.40-a,b,c,d,e'!F2731</f>
        <v>95.690002441406193</v>
      </c>
      <c r="G2731" s="157">
        <f>'2.40-a,b,c,d,e'!G2731</f>
        <v>-2360.0006103516052</v>
      </c>
      <c r="H2731" s="157">
        <f t="shared" si="294"/>
        <v>5802.6176187187848</v>
      </c>
      <c r="I2731" s="157">
        <f t="shared" si="295"/>
        <v>2360.0006103516052</v>
      </c>
      <c r="J2731" s="157">
        <f t="shared" si="296"/>
        <v>8162.61822907039</v>
      </c>
      <c r="K2731" s="157">
        <f t="shared" si="297"/>
        <v>0</v>
      </c>
      <c r="L2731" s="157">
        <f t="shared" si="298"/>
        <v>8162.61822907039</v>
      </c>
      <c r="M2731" s="167">
        <f t="shared" si="299"/>
        <v>1</v>
      </c>
      <c r="N2731" s="167">
        <f t="shared" si="300"/>
        <v>0</v>
      </c>
    </row>
    <row r="2732" spans="1:14" ht="15" customHeight="1" x14ac:dyDescent="0.2">
      <c r="A2732" s="152"/>
      <c r="B2732" s="152"/>
      <c r="C2732" s="152"/>
      <c r="D2732" s="152"/>
      <c r="E2732" s="153">
        <f>'2.40-a,b,c,d,e'!E2732</f>
        <v>40739.166666666664</v>
      </c>
      <c r="F2732" s="157">
        <f>'2.40-a,b,c,d,e'!F2732</f>
        <v>97.239997863769503</v>
      </c>
      <c r="G2732" s="157">
        <f>'2.40-a,b,c,d,e'!G2732</f>
        <v>1549.9954223633097</v>
      </c>
      <c r="H2732" s="157">
        <f t="shared" si="294"/>
        <v>9712.6136514336995</v>
      </c>
      <c r="I2732" s="157">
        <f t="shared" si="295"/>
        <v>0</v>
      </c>
      <c r="J2732" s="157">
        <f t="shared" si="296"/>
        <v>9712.6136514336995</v>
      </c>
      <c r="K2732" s="157">
        <f t="shared" si="297"/>
        <v>1549.9954223633094</v>
      </c>
      <c r="L2732" s="157">
        <f t="shared" si="298"/>
        <v>8162.61822907039</v>
      </c>
      <c r="M2732" s="167">
        <f t="shared" si="299"/>
        <v>0</v>
      </c>
      <c r="N2732" s="167">
        <f t="shared" si="300"/>
        <v>0</v>
      </c>
    </row>
    <row r="2733" spans="1:14" ht="15" customHeight="1" x14ac:dyDescent="0.2">
      <c r="A2733" s="152"/>
      <c r="B2733" s="152"/>
      <c r="C2733" s="152"/>
      <c r="D2733" s="152"/>
      <c r="E2733" s="153">
        <f>'2.40-a,b,c,d,e'!E2733</f>
        <v>40742.166666666664</v>
      </c>
      <c r="F2733" s="157">
        <f>'2.40-a,b,c,d,e'!F2733</f>
        <v>95.930000305175696</v>
      </c>
      <c r="G2733" s="157">
        <f>'2.40-a,b,c,d,e'!G2733</f>
        <v>-1309.9975585938068</v>
      </c>
      <c r="H2733" s="157">
        <f t="shared" si="294"/>
        <v>6852.6206704765827</v>
      </c>
      <c r="I2733" s="157">
        <f t="shared" si="295"/>
        <v>0</v>
      </c>
      <c r="J2733" s="157">
        <f t="shared" si="296"/>
        <v>6852.6206704765827</v>
      </c>
      <c r="K2733" s="157">
        <f t="shared" si="297"/>
        <v>0</v>
      </c>
      <c r="L2733" s="157">
        <f t="shared" si="298"/>
        <v>6852.6206704765827</v>
      </c>
      <c r="M2733" s="167">
        <f t="shared" si="299"/>
        <v>0</v>
      </c>
      <c r="N2733" s="167">
        <f t="shared" si="300"/>
        <v>0</v>
      </c>
    </row>
    <row r="2734" spans="1:14" ht="15" customHeight="1" x14ac:dyDescent="0.2">
      <c r="A2734" s="152"/>
      <c r="B2734" s="152"/>
      <c r="C2734" s="152"/>
      <c r="D2734" s="152"/>
      <c r="E2734" s="153">
        <f>'2.40-a,b,c,d,e'!E2734</f>
        <v>40743.166666666664</v>
      </c>
      <c r="F2734" s="157">
        <f>'2.40-a,b,c,d,e'!F2734</f>
        <v>97.5</v>
      </c>
      <c r="G2734" s="157">
        <f>'2.40-a,b,c,d,e'!G2734</f>
        <v>1569.999694824304</v>
      </c>
      <c r="H2734" s="157">
        <f t="shared" si="294"/>
        <v>8422.620365300887</v>
      </c>
      <c r="I2734" s="157">
        <f t="shared" si="295"/>
        <v>0</v>
      </c>
      <c r="J2734" s="157">
        <f t="shared" si="296"/>
        <v>8422.620365300887</v>
      </c>
      <c r="K2734" s="157">
        <f t="shared" si="297"/>
        <v>260.00213623049694</v>
      </c>
      <c r="L2734" s="157">
        <f t="shared" si="298"/>
        <v>8162.61822907039</v>
      </c>
      <c r="M2734" s="167">
        <f t="shared" si="299"/>
        <v>0</v>
      </c>
      <c r="N2734" s="167">
        <f t="shared" si="300"/>
        <v>0</v>
      </c>
    </row>
    <row r="2735" spans="1:14" ht="15" customHeight="1" x14ac:dyDescent="0.2">
      <c r="A2735" s="152"/>
      <c r="B2735" s="152"/>
      <c r="C2735" s="152"/>
      <c r="D2735" s="152"/>
      <c r="E2735" s="153">
        <f>'2.40-a,b,c,d,e'!E2735</f>
        <v>40744.166666666664</v>
      </c>
      <c r="F2735" s="157">
        <f>'2.40-a,b,c,d,e'!F2735</f>
        <v>98.139999389648395</v>
      </c>
      <c r="G2735" s="157">
        <f>'2.40-a,b,c,d,e'!G2735</f>
        <v>639.99938964839487</v>
      </c>
      <c r="H2735" s="157">
        <f t="shared" si="294"/>
        <v>8802.6176187187848</v>
      </c>
      <c r="I2735" s="157">
        <f t="shared" si="295"/>
        <v>0</v>
      </c>
      <c r="J2735" s="157">
        <f t="shared" si="296"/>
        <v>8802.6176187187848</v>
      </c>
      <c r="K2735" s="157">
        <f t="shared" si="297"/>
        <v>639.99938964839475</v>
      </c>
      <c r="L2735" s="157">
        <f t="shared" si="298"/>
        <v>8162.61822907039</v>
      </c>
      <c r="M2735" s="167">
        <f t="shared" si="299"/>
        <v>0</v>
      </c>
      <c r="N2735" s="167">
        <f t="shared" si="300"/>
        <v>0</v>
      </c>
    </row>
    <row r="2736" spans="1:14" ht="15" customHeight="1" x14ac:dyDescent="0.2">
      <c r="A2736" s="152"/>
      <c r="B2736" s="152"/>
      <c r="C2736" s="152"/>
      <c r="D2736" s="152"/>
      <c r="E2736" s="153">
        <f>'2.40-a,b,c,d,e'!E2736</f>
        <v>40745.166666666664</v>
      </c>
      <c r="F2736" s="157">
        <f>'2.40-a,b,c,d,e'!F2736</f>
        <v>99.129997253417898</v>
      </c>
      <c r="G2736" s="157">
        <f>'2.40-a,b,c,d,e'!G2736</f>
        <v>989.99786376950283</v>
      </c>
      <c r="H2736" s="157">
        <f t="shared" si="294"/>
        <v>9152.6160928398931</v>
      </c>
      <c r="I2736" s="157">
        <f t="shared" si="295"/>
        <v>0</v>
      </c>
      <c r="J2736" s="157">
        <f t="shared" si="296"/>
        <v>9152.6160928398931</v>
      </c>
      <c r="K2736" s="157">
        <f t="shared" si="297"/>
        <v>989.99786376950306</v>
      </c>
      <c r="L2736" s="157">
        <f t="shared" si="298"/>
        <v>8162.61822907039</v>
      </c>
      <c r="M2736" s="167">
        <f t="shared" si="299"/>
        <v>0</v>
      </c>
      <c r="N2736" s="167">
        <f t="shared" si="300"/>
        <v>0</v>
      </c>
    </row>
    <row r="2737" spans="1:14" ht="15" customHeight="1" x14ac:dyDescent="0.2">
      <c r="A2737" s="152"/>
      <c r="B2737" s="152"/>
      <c r="C2737" s="152"/>
      <c r="D2737" s="152"/>
      <c r="E2737" s="153">
        <f>'2.40-a,b,c,d,e'!E2737</f>
        <v>40746.166666666664</v>
      </c>
      <c r="F2737" s="157">
        <f>'2.40-a,b,c,d,e'!F2737</f>
        <v>99.870002746582003</v>
      </c>
      <c r="G2737" s="157">
        <f>'2.40-a,b,c,d,e'!G2737</f>
        <v>740.00549316410513</v>
      </c>
      <c r="H2737" s="157">
        <f t="shared" si="294"/>
        <v>8902.6237222344953</v>
      </c>
      <c r="I2737" s="157">
        <f t="shared" si="295"/>
        <v>0</v>
      </c>
      <c r="J2737" s="157">
        <f t="shared" si="296"/>
        <v>8902.6237222344953</v>
      </c>
      <c r="K2737" s="157">
        <f t="shared" si="297"/>
        <v>740.00549316410525</v>
      </c>
      <c r="L2737" s="157">
        <f t="shared" si="298"/>
        <v>8162.61822907039</v>
      </c>
      <c r="M2737" s="167">
        <f t="shared" si="299"/>
        <v>0</v>
      </c>
      <c r="N2737" s="167">
        <f t="shared" si="300"/>
        <v>0</v>
      </c>
    </row>
    <row r="2738" spans="1:14" ht="15" customHeight="1" x14ac:dyDescent="0.2">
      <c r="A2738" s="152"/>
      <c r="B2738" s="152"/>
      <c r="C2738" s="152"/>
      <c r="D2738" s="152"/>
      <c r="E2738" s="153">
        <f>'2.40-a,b,c,d,e'!E2738</f>
        <v>40749.166666666664</v>
      </c>
      <c r="F2738" s="157">
        <f>'2.40-a,b,c,d,e'!F2738</f>
        <v>99.199996948242102</v>
      </c>
      <c r="G2738" s="157">
        <f>'2.40-a,b,c,d,e'!G2738</f>
        <v>-670.00579833990059</v>
      </c>
      <c r="H2738" s="157">
        <f t="shared" si="294"/>
        <v>7492.612430730489</v>
      </c>
      <c r="I2738" s="157">
        <f t="shared" si="295"/>
        <v>0</v>
      </c>
      <c r="J2738" s="157">
        <f t="shared" si="296"/>
        <v>7492.612430730489</v>
      </c>
      <c r="K2738" s="157">
        <f t="shared" si="297"/>
        <v>0</v>
      </c>
      <c r="L2738" s="157">
        <f t="shared" si="298"/>
        <v>7492.612430730489</v>
      </c>
      <c r="M2738" s="167">
        <f t="shared" si="299"/>
        <v>0</v>
      </c>
      <c r="N2738" s="167">
        <f t="shared" si="300"/>
        <v>0</v>
      </c>
    </row>
    <row r="2739" spans="1:14" ht="15" customHeight="1" x14ac:dyDescent="0.2">
      <c r="A2739" s="152"/>
      <c r="B2739" s="152"/>
      <c r="C2739" s="152"/>
      <c r="D2739" s="152"/>
      <c r="E2739" s="153">
        <f>'2.40-a,b,c,d,e'!E2739</f>
        <v>40750.166666666664</v>
      </c>
      <c r="F2739" s="157">
        <f>'2.40-a,b,c,d,e'!F2739</f>
        <v>99.589996337890597</v>
      </c>
      <c r="G2739" s="157">
        <f>'2.40-a,b,c,d,e'!G2739</f>
        <v>389.99938964849434</v>
      </c>
      <c r="H2739" s="157">
        <f t="shared" si="294"/>
        <v>7882.6118203789829</v>
      </c>
      <c r="I2739" s="157">
        <f t="shared" si="295"/>
        <v>0</v>
      </c>
      <c r="J2739" s="157">
        <f t="shared" si="296"/>
        <v>7882.6118203789829</v>
      </c>
      <c r="K2739" s="157">
        <f t="shared" si="297"/>
        <v>0</v>
      </c>
      <c r="L2739" s="157">
        <f t="shared" si="298"/>
        <v>7882.6118203789829</v>
      </c>
      <c r="M2739" s="167">
        <f t="shared" si="299"/>
        <v>0</v>
      </c>
      <c r="N2739" s="167">
        <f t="shared" si="300"/>
        <v>0</v>
      </c>
    </row>
    <row r="2740" spans="1:14" ht="15" customHeight="1" x14ac:dyDescent="0.2">
      <c r="A2740" s="152"/>
      <c r="B2740" s="152"/>
      <c r="C2740" s="152"/>
      <c r="D2740" s="152"/>
      <c r="E2740" s="153">
        <f>'2.40-a,b,c,d,e'!E2740</f>
        <v>40751.166666666664</v>
      </c>
      <c r="F2740" s="157">
        <f>'2.40-a,b,c,d,e'!F2740</f>
        <v>97.400001525878906</v>
      </c>
      <c r="G2740" s="157">
        <f>'2.40-a,b,c,d,e'!G2740</f>
        <v>-2189.9948120116906</v>
      </c>
      <c r="H2740" s="157">
        <f t="shared" si="294"/>
        <v>5692.6170083672923</v>
      </c>
      <c r="I2740" s="157">
        <f t="shared" si="295"/>
        <v>2470.0012207030977</v>
      </c>
      <c r="J2740" s="157">
        <f t="shared" si="296"/>
        <v>8162.61822907039</v>
      </c>
      <c r="K2740" s="157">
        <f t="shared" si="297"/>
        <v>0</v>
      </c>
      <c r="L2740" s="157">
        <f t="shared" si="298"/>
        <v>8162.61822907039</v>
      </c>
      <c r="M2740" s="167">
        <f t="shared" si="299"/>
        <v>1</v>
      </c>
      <c r="N2740" s="167">
        <f t="shared" si="300"/>
        <v>0</v>
      </c>
    </row>
    <row r="2741" spans="1:14" ht="15" customHeight="1" x14ac:dyDescent="0.2">
      <c r="A2741" s="152"/>
      <c r="B2741" s="152"/>
      <c r="C2741" s="152"/>
      <c r="D2741" s="152"/>
      <c r="E2741" s="153">
        <f>'2.40-a,b,c,d,e'!E2741</f>
        <v>40752.166666666664</v>
      </c>
      <c r="F2741" s="157">
        <f>'2.40-a,b,c,d,e'!F2741</f>
        <v>97.440002441406193</v>
      </c>
      <c r="G2741" s="157">
        <f>'2.40-a,b,c,d,e'!G2741</f>
        <v>40.000915527286907</v>
      </c>
      <c r="H2741" s="157">
        <f t="shared" si="294"/>
        <v>8202.6191445976765</v>
      </c>
      <c r="I2741" s="157">
        <f t="shared" si="295"/>
        <v>0</v>
      </c>
      <c r="J2741" s="157">
        <f t="shared" si="296"/>
        <v>8202.6191445976765</v>
      </c>
      <c r="K2741" s="157">
        <f t="shared" si="297"/>
        <v>40.000915527286452</v>
      </c>
      <c r="L2741" s="157">
        <f t="shared" si="298"/>
        <v>8162.61822907039</v>
      </c>
      <c r="M2741" s="167">
        <f t="shared" si="299"/>
        <v>0</v>
      </c>
      <c r="N2741" s="167">
        <f t="shared" si="300"/>
        <v>0</v>
      </c>
    </row>
    <row r="2742" spans="1:14" ht="15" customHeight="1" x14ac:dyDescent="0.2">
      <c r="A2742" s="152"/>
      <c r="B2742" s="152"/>
      <c r="C2742" s="152"/>
      <c r="D2742" s="152"/>
      <c r="E2742" s="153">
        <f>'2.40-a,b,c,d,e'!E2742</f>
        <v>40753.166666666664</v>
      </c>
      <c r="F2742" s="157">
        <f>'2.40-a,b,c,d,e'!F2742</f>
        <v>95.699996948242102</v>
      </c>
      <c r="G2742" s="157">
        <f>'2.40-a,b,c,d,e'!G2742</f>
        <v>-1740.0054931640909</v>
      </c>
      <c r="H2742" s="157">
        <f t="shared" si="294"/>
        <v>6422.6127359062993</v>
      </c>
      <c r="I2742" s="157">
        <f t="shared" si="295"/>
        <v>0</v>
      </c>
      <c r="J2742" s="157">
        <f t="shared" si="296"/>
        <v>6422.6127359062993</v>
      </c>
      <c r="K2742" s="157">
        <f t="shared" si="297"/>
        <v>0</v>
      </c>
      <c r="L2742" s="157">
        <f t="shared" si="298"/>
        <v>6422.6127359062993</v>
      </c>
      <c r="M2742" s="167">
        <f t="shared" si="299"/>
        <v>0</v>
      </c>
      <c r="N2742" s="167">
        <f t="shared" si="300"/>
        <v>0</v>
      </c>
    </row>
    <row r="2743" spans="1:14" ht="15" customHeight="1" x14ac:dyDescent="0.2">
      <c r="A2743" s="152"/>
      <c r="B2743" s="152"/>
      <c r="C2743" s="152"/>
      <c r="D2743" s="152"/>
      <c r="E2743" s="153">
        <f>'2.40-a,b,c,d,e'!E2743</f>
        <v>40756.166666666664</v>
      </c>
      <c r="F2743" s="157">
        <f>'2.40-a,b,c,d,e'!F2743</f>
        <v>94.889999389648395</v>
      </c>
      <c r="G2743" s="157">
        <f>'2.40-a,b,c,d,e'!G2743</f>
        <v>-809.99755859370737</v>
      </c>
      <c r="H2743" s="157">
        <f t="shared" si="294"/>
        <v>5612.6151773125921</v>
      </c>
      <c r="I2743" s="157">
        <f t="shared" si="295"/>
        <v>2550.0030517577979</v>
      </c>
      <c r="J2743" s="157">
        <f t="shared" si="296"/>
        <v>8162.61822907039</v>
      </c>
      <c r="K2743" s="157">
        <f t="shared" si="297"/>
        <v>0</v>
      </c>
      <c r="L2743" s="157">
        <f t="shared" si="298"/>
        <v>8162.61822907039</v>
      </c>
      <c r="M2743" s="167">
        <f t="shared" si="299"/>
        <v>1</v>
      </c>
      <c r="N2743" s="167">
        <f t="shared" si="300"/>
        <v>0</v>
      </c>
    </row>
    <row r="2744" spans="1:14" ht="15" customHeight="1" x14ac:dyDescent="0.2">
      <c r="A2744" s="152"/>
      <c r="B2744" s="152"/>
      <c r="C2744" s="152"/>
      <c r="D2744" s="152"/>
      <c r="E2744" s="153">
        <f>'2.40-a,b,c,d,e'!E2744</f>
        <v>40757.166666666664</v>
      </c>
      <c r="F2744" s="157">
        <f>'2.40-a,b,c,d,e'!F2744</f>
        <v>93.790000915527301</v>
      </c>
      <c r="G2744" s="157">
        <f>'2.40-a,b,c,d,e'!G2744</f>
        <v>-1099.9984741210938</v>
      </c>
      <c r="H2744" s="157">
        <f t="shared" si="294"/>
        <v>7062.6197549492963</v>
      </c>
      <c r="I2744" s="157">
        <f t="shared" si="295"/>
        <v>0</v>
      </c>
      <c r="J2744" s="157">
        <f t="shared" si="296"/>
        <v>7062.6197549492963</v>
      </c>
      <c r="K2744" s="157">
        <f t="shared" si="297"/>
        <v>0</v>
      </c>
      <c r="L2744" s="157">
        <f t="shared" si="298"/>
        <v>7062.6197549492963</v>
      </c>
      <c r="M2744" s="167">
        <f t="shared" si="299"/>
        <v>0</v>
      </c>
      <c r="N2744" s="167">
        <f t="shared" si="300"/>
        <v>0</v>
      </c>
    </row>
    <row r="2745" spans="1:14" ht="15" customHeight="1" x14ac:dyDescent="0.2">
      <c r="A2745" s="152"/>
      <c r="B2745" s="152"/>
      <c r="C2745" s="152"/>
      <c r="D2745" s="152"/>
      <c r="E2745" s="153">
        <f>'2.40-a,b,c,d,e'!E2745</f>
        <v>40758.166666666664</v>
      </c>
      <c r="F2745" s="157">
        <f>'2.40-a,b,c,d,e'!F2745</f>
        <v>91.930000305175696</v>
      </c>
      <c r="G2745" s="157">
        <f>'2.40-a,b,c,d,e'!G2745</f>
        <v>-1860.0006103516052</v>
      </c>
      <c r="H2745" s="157">
        <f t="shared" si="294"/>
        <v>5202.619144597691</v>
      </c>
      <c r="I2745" s="157">
        <f t="shared" si="295"/>
        <v>2959.999084472699</v>
      </c>
      <c r="J2745" s="157">
        <f t="shared" si="296"/>
        <v>8162.61822907039</v>
      </c>
      <c r="K2745" s="157">
        <f t="shared" si="297"/>
        <v>0</v>
      </c>
      <c r="L2745" s="157">
        <f t="shared" si="298"/>
        <v>8162.61822907039</v>
      </c>
      <c r="M2745" s="167">
        <f t="shared" si="299"/>
        <v>1</v>
      </c>
      <c r="N2745" s="167">
        <f t="shared" si="300"/>
        <v>0</v>
      </c>
    </row>
    <row r="2746" spans="1:14" ht="15" customHeight="1" x14ac:dyDescent="0.2">
      <c r="A2746" s="152"/>
      <c r="B2746" s="152"/>
      <c r="C2746" s="152"/>
      <c r="D2746" s="152"/>
      <c r="E2746" s="153">
        <f>'2.40-a,b,c,d,e'!E2746</f>
        <v>40759.166666666664</v>
      </c>
      <c r="F2746" s="157">
        <f>'2.40-a,b,c,d,e'!F2746</f>
        <v>86.629997253417898</v>
      </c>
      <c r="G2746" s="157">
        <f>'2.40-a,b,c,d,e'!G2746</f>
        <v>-5300.0030517577979</v>
      </c>
      <c r="H2746" s="157">
        <f t="shared" si="294"/>
        <v>2862.6151773125921</v>
      </c>
      <c r="I2746" s="157">
        <f t="shared" si="295"/>
        <v>5300.0030517577979</v>
      </c>
      <c r="J2746" s="157">
        <f t="shared" si="296"/>
        <v>8162.61822907039</v>
      </c>
      <c r="K2746" s="157">
        <f t="shared" si="297"/>
        <v>0</v>
      </c>
      <c r="L2746" s="157">
        <f t="shared" si="298"/>
        <v>8162.61822907039</v>
      </c>
      <c r="M2746" s="167">
        <f t="shared" si="299"/>
        <v>1</v>
      </c>
      <c r="N2746" s="167">
        <f t="shared" si="300"/>
        <v>0</v>
      </c>
    </row>
    <row r="2747" spans="1:14" ht="15" customHeight="1" x14ac:dyDescent="0.2">
      <c r="A2747" s="152"/>
      <c r="B2747" s="152"/>
      <c r="C2747" s="152"/>
      <c r="D2747" s="152"/>
      <c r="E2747" s="153">
        <f>'2.40-a,b,c,d,e'!E2747</f>
        <v>40760.166666666664</v>
      </c>
      <c r="F2747" s="157">
        <f>'2.40-a,b,c,d,e'!F2747</f>
        <v>86.879997253417898</v>
      </c>
      <c r="G2747" s="157">
        <f>'2.40-a,b,c,d,e'!G2747</f>
        <v>250</v>
      </c>
      <c r="H2747" s="157">
        <f t="shared" si="294"/>
        <v>8412.618229070391</v>
      </c>
      <c r="I2747" s="157">
        <f t="shared" si="295"/>
        <v>0</v>
      </c>
      <c r="J2747" s="157">
        <f t="shared" si="296"/>
        <v>8412.618229070391</v>
      </c>
      <c r="K2747" s="157">
        <f t="shared" si="297"/>
        <v>250.00000000000091</v>
      </c>
      <c r="L2747" s="157">
        <f t="shared" si="298"/>
        <v>8162.61822907039</v>
      </c>
      <c r="M2747" s="167">
        <f t="shared" si="299"/>
        <v>0</v>
      </c>
      <c r="N2747" s="167">
        <f t="shared" si="300"/>
        <v>0</v>
      </c>
    </row>
    <row r="2748" spans="1:14" ht="15" customHeight="1" x14ac:dyDescent="0.2">
      <c r="A2748" s="152"/>
      <c r="B2748" s="152"/>
      <c r="C2748" s="152"/>
      <c r="D2748" s="152"/>
      <c r="E2748" s="153">
        <f>'2.40-a,b,c,d,e'!E2748</f>
        <v>40763.166666666664</v>
      </c>
      <c r="F2748" s="157">
        <f>'2.40-a,b,c,d,e'!F2748</f>
        <v>81.309997558593693</v>
      </c>
      <c r="G2748" s="157">
        <f>'2.40-a,b,c,d,e'!G2748</f>
        <v>-5569.9996948242042</v>
      </c>
      <c r="H2748" s="157">
        <f t="shared" si="294"/>
        <v>2592.6185342461858</v>
      </c>
      <c r="I2748" s="157">
        <f t="shared" si="295"/>
        <v>5569.9996948242042</v>
      </c>
      <c r="J2748" s="157">
        <f t="shared" si="296"/>
        <v>8162.61822907039</v>
      </c>
      <c r="K2748" s="157">
        <f t="shared" si="297"/>
        <v>0</v>
      </c>
      <c r="L2748" s="157">
        <f t="shared" si="298"/>
        <v>8162.61822907039</v>
      </c>
      <c r="M2748" s="167">
        <f t="shared" si="299"/>
        <v>1</v>
      </c>
      <c r="N2748" s="167">
        <f t="shared" si="300"/>
        <v>0</v>
      </c>
    </row>
    <row r="2749" spans="1:14" ht="15" customHeight="1" x14ac:dyDescent="0.2">
      <c r="A2749" s="152"/>
      <c r="B2749" s="152"/>
      <c r="C2749" s="152"/>
      <c r="D2749" s="152"/>
      <c r="E2749" s="153">
        <f>'2.40-a,b,c,d,e'!E2749</f>
        <v>40764.166666666664</v>
      </c>
      <c r="F2749" s="157">
        <f>'2.40-a,b,c,d,e'!F2749</f>
        <v>79.300003051757798</v>
      </c>
      <c r="G2749" s="157">
        <f>'2.40-a,b,c,d,e'!G2749</f>
        <v>-2009.9945068358948</v>
      </c>
      <c r="H2749" s="157">
        <f t="shared" si="294"/>
        <v>6152.6237222344953</v>
      </c>
      <c r="I2749" s="157">
        <f t="shared" si="295"/>
        <v>0</v>
      </c>
      <c r="J2749" s="157">
        <f t="shared" si="296"/>
        <v>6152.6237222344953</v>
      </c>
      <c r="K2749" s="157">
        <f t="shared" si="297"/>
        <v>0</v>
      </c>
      <c r="L2749" s="157">
        <f t="shared" si="298"/>
        <v>6152.6237222344953</v>
      </c>
      <c r="M2749" s="167">
        <f t="shared" si="299"/>
        <v>0</v>
      </c>
      <c r="N2749" s="167">
        <f t="shared" si="300"/>
        <v>0</v>
      </c>
    </row>
    <row r="2750" spans="1:14" ht="15" customHeight="1" x14ac:dyDescent="0.2">
      <c r="A2750" s="152"/>
      <c r="B2750" s="152"/>
      <c r="C2750" s="152"/>
      <c r="D2750" s="152"/>
      <c r="E2750" s="153">
        <f>'2.40-a,b,c,d,e'!E2750</f>
        <v>40765.166666666664</v>
      </c>
      <c r="F2750" s="157">
        <f>'2.40-a,b,c,d,e'!F2750</f>
        <v>82.889999389648395</v>
      </c>
      <c r="G2750" s="157">
        <f>'2.40-a,b,c,d,e'!G2750</f>
        <v>3589.9963378905968</v>
      </c>
      <c r="H2750" s="157">
        <f t="shared" si="294"/>
        <v>9742.620060125093</v>
      </c>
      <c r="I2750" s="157">
        <f t="shared" si="295"/>
        <v>0</v>
      </c>
      <c r="J2750" s="157">
        <f t="shared" si="296"/>
        <v>9742.620060125093</v>
      </c>
      <c r="K2750" s="157">
        <f t="shared" si="297"/>
        <v>1580.001831054703</v>
      </c>
      <c r="L2750" s="157">
        <f t="shared" si="298"/>
        <v>8162.61822907039</v>
      </c>
      <c r="M2750" s="167">
        <f t="shared" si="299"/>
        <v>0</v>
      </c>
      <c r="N2750" s="167">
        <f t="shared" si="300"/>
        <v>0</v>
      </c>
    </row>
    <row r="2751" spans="1:14" ht="15" customHeight="1" x14ac:dyDescent="0.2">
      <c r="A2751" s="152"/>
      <c r="B2751" s="152"/>
      <c r="C2751" s="152"/>
      <c r="D2751" s="152"/>
      <c r="E2751" s="153">
        <f>'2.40-a,b,c,d,e'!E2751</f>
        <v>40766.166666666664</v>
      </c>
      <c r="F2751" s="157">
        <f>'2.40-a,b,c,d,e'!F2751</f>
        <v>85.720001220703097</v>
      </c>
      <c r="G2751" s="157">
        <f>'2.40-a,b,c,d,e'!G2751</f>
        <v>2830.0018310547016</v>
      </c>
      <c r="H2751" s="157">
        <f t="shared" si="294"/>
        <v>10992.620060125091</v>
      </c>
      <c r="I2751" s="157">
        <f t="shared" si="295"/>
        <v>0</v>
      </c>
      <c r="J2751" s="157">
        <f t="shared" si="296"/>
        <v>10992.620060125091</v>
      </c>
      <c r="K2751" s="157">
        <f t="shared" si="297"/>
        <v>2830.0018310547011</v>
      </c>
      <c r="L2751" s="157">
        <f t="shared" si="298"/>
        <v>8162.61822907039</v>
      </c>
      <c r="M2751" s="167">
        <f t="shared" si="299"/>
        <v>0</v>
      </c>
      <c r="N2751" s="167">
        <f t="shared" si="300"/>
        <v>0</v>
      </c>
    </row>
    <row r="2752" spans="1:14" ht="15" customHeight="1" x14ac:dyDescent="0.2">
      <c r="A2752" s="152"/>
      <c r="B2752" s="152"/>
      <c r="C2752" s="152"/>
      <c r="D2752" s="152"/>
      <c r="E2752" s="153">
        <f>'2.40-a,b,c,d,e'!E2752</f>
        <v>40767.166666666664</v>
      </c>
      <c r="F2752" s="157">
        <f>'2.40-a,b,c,d,e'!F2752</f>
        <v>85.379997253417898</v>
      </c>
      <c r="G2752" s="157">
        <f>'2.40-a,b,c,d,e'!G2752</f>
        <v>-340.00396728519888</v>
      </c>
      <c r="H2752" s="157">
        <f t="shared" si="294"/>
        <v>7822.614261785191</v>
      </c>
      <c r="I2752" s="157">
        <f t="shared" si="295"/>
        <v>0</v>
      </c>
      <c r="J2752" s="157">
        <f t="shared" si="296"/>
        <v>7822.614261785191</v>
      </c>
      <c r="K2752" s="157">
        <f t="shared" si="297"/>
        <v>0</v>
      </c>
      <c r="L2752" s="157">
        <f t="shared" si="298"/>
        <v>7822.614261785191</v>
      </c>
      <c r="M2752" s="167">
        <f t="shared" si="299"/>
        <v>0</v>
      </c>
      <c r="N2752" s="167">
        <f t="shared" si="300"/>
        <v>0</v>
      </c>
    </row>
    <row r="2753" spans="1:14" ht="15" customHeight="1" x14ac:dyDescent="0.2">
      <c r="A2753" s="152"/>
      <c r="B2753" s="152"/>
      <c r="C2753" s="152"/>
      <c r="D2753" s="152"/>
      <c r="E2753" s="153">
        <f>'2.40-a,b,c,d,e'!E2753</f>
        <v>40770.166666666664</v>
      </c>
      <c r="F2753" s="157">
        <f>'2.40-a,b,c,d,e'!F2753</f>
        <v>87.879997253417898</v>
      </c>
      <c r="G2753" s="157">
        <f>'2.40-a,b,c,d,e'!G2753</f>
        <v>2500</v>
      </c>
      <c r="H2753" s="157">
        <f t="shared" si="294"/>
        <v>10322.614261785191</v>
      </c>
      <c r="I2753" s="157">
        <f t="shared" si="295"/>
        <v>0</v>
      </c>
      <c r="J2753" s="157">
        <f t="shared" si="296"/>
        <v>10322.614261785191</v>
      </c>
      <c r="K2753" s="157">
        <f t="shared" si="297"/>
        <v>2159.996032714801</v>
      </c>
      <c r="L2753" s="157">
        <f t="shared" si="298"/>
        <v>8162.61822907039</v>
      </c>
      <c r="M2753" s="167">
        <f t="shared" si="299"/>
        <v>0</v>
      </c>
      <c r="N2753" s="167">
        <f t="shared" si="300"/>
        <v>0</v>
      </c>
    </row>
    <row r="2754" spans="1:14" ht="15" customHeight="1" x14ac:dyDescent="0.2">
      <c r="A2754" s="152"/>
      <c r="B2754" s="152"/>
      <c r="C2754" s="152"/>
      <c r="D2754" s="152"/>
      <c r="E2754" s="153">
        <f>'2.40-a,b,c,d,e'!E2754</f>
        <v>40771.166666666664</v>
      </c>
      <c r="F2754" s="157">
        <f>'2.40-a,b,c,d,e'!F2754</f>
        <v>86.650001525878906</v>
      </c>
      <c r="G2754" s="157">
        <f>'2.40-a,b,c,d,e'!G2754</f>
        <v>-1229.9957275389916</v>
      </c>
      <c r="H2754" s="157">
        <f t="shared" si="294"/>
        <v>6932.6225015313985</v>
      </c>
      <c r="I2754" s="157">
        <f t="shared" si="295"/>
        <v>0</v>
      </c>
      <c r="J2754" s="157">
        <f t="shared" si="296"/>
        <v>6932.6225015313985</v>
      </c>
      <c r="K2754" s="157">
        <f t="shared" si="297"/>
        <v>0</v>
      </c>
      <c r="L2754" s="157">
        <f t="shared" si="298"/>
        <v>6932.6225015313985</v>
      </c>
      <c r="M2754" s="167">
        <f t="shared" si="299"/>
        <v>0</v>
      </c>
      <c r="N2754" s="167">
        <f t="shared" si="300"/>
        <v>0</v>
      </c>
    </row>
    <row r="2755" spans="1:14" ht="15" customHeight="1" x14ac:dyDescent="0.2">
      <c r="A2755" s="152"/>
      <c r="B2755" s="152"/>
      <c r="C2755" s="152"/>
      <c r="D2755" s="152"/>
      <c r="E2755" s="153">
        <f>'2.40-a,b,c,d,e'!E2755</f>
        <v>40772.166666666664</v>
      </c>
      <c r="F2755" s="157">
        <f>'2.40-a,b,c,d,e'!F2755</f>
        <v>87.580001831054602</v>
      </c>
      <c r="G2755" s="157">
        <f>'2.40-a,b,c,d,e'!G2755</f>
        <v>930.00030517569598</v>
      </c>
      <c r="H2755" s="157">
        <f t="shared" si="294"/>
        <v>7862.6228067070942</v>
      </c>
      <c r="I2755" s="157">
        <f t="shared" si="295"/>
        <v>0</v>
      </c>
      <c r="J2755" s="157">
        <f t="shared" si="296"/>
        <v>7862.6228067070942</v>
      </c>
      <c r="K2755" s="157">
        <f t="shared" si="297"/>
        <v>0</v>
      </c>
      <c r="L2755" s="157">
        <f t="shared" si="298"/>
        <v>7862.6228067070942</v>
      </c>
      <c r="M2755" s="167">
        <f t="shared" si="299"/>
        <v>0</v>
      </c>
      <c r="N2755" s="167">
        <f t="shared" si="300"/>
        <v>0</v>
      </c>
    </row>
    <row r="2756" spans="1:14" ht="15" customHeight="1" x14ac:dyDescent="0.2">
      <c r="A2756" s="152"/>
      <c r="B2756" s="152"/>
      <c r="C2756" s="152"/>
      <c r="D2756" s="152"/>
      <c r="E2756" s="153">
        <f>'2.40-a,b,c,d,e'!E2756</f>
        <v>40773.166666666664</v>
      </c>
      <c r="F2756" s="157">
        <f>'2.40-a,b,c,d,e'!F2756</f>
        <v>82.379997253417898</v>
      </c>
      <c r="G2756" s="157">
        <f>'2.40-a,b,c,d,e'!G2756</f>
        <v>-5200.0045776367042</v>
      </c>
      <c r="H2756" s="157">
        <f t="shared" ref="H2756:H2819" si="301">L2755+G2756</f>
        <v>2662.61822907039</v>
      </c>
      <c r="I2756" s="157">
        <f t="shared" ref="I2756:I2819" si="302">IF(H2756&lt;$B$13,$B$14-H2756,0)</f>
        <v>5500</v>
      </c>
      <c r="J2756" s="157">
        <f t="shared" ref="J2756:J2819" si="303">H2756+I2756</f>
        <v>8162.61822907039</v>
      </c>
      <c r="K2756" s="157">
        <f t="shared" ref="K2756:K2819" si="304">MAX(J2756-$B$14,0)</f>
        <v>0</v>
      </c>
      <c r="L2756" s="157">
        <f t="shared" ref="L2756:L2819" si="305">J2756-K2756</f>
        <v>8162.61822907039</v>
      </c>
      <c r="M2756" s="167">
        <f t="shared" ref="M2756:M2819" si="306">IF(I2756&gt;0,1,0)</f>
        <v>1</v>
      </c>
      <c r="N2756" s="167">
        <f t="shared" ref="N2756:N2819" si="307">IF(H2756&lt;0,1,0)</f>
        <v>0</v>
      </c>
    </row>
    <row r="2757" spans="1:14" ht="15" customHeight="1" x14ac:dyDescent="0.2">
      <c r="A2757" s="152"/>
      <c r="B2757" s="152"/>
      <c r="C2757" s="152"/>
      <c r="D2757" s="152"/>
      <c r="E2757" s="153">
        <f>'2.40-a,b,c,d,e'!E2757</f>
        <v>40774.166666666664</v>
      </c>
      <c r="F2757" s="157">
        <f>'2.40-a,b,c,d,e'!F2757</f>
        <v>82.260002136230398</v>
      </c>
      <c r="G2757" s="157">
        <f>'2.40-a,b,c,d,e'!G2757</f>
        <v>-119.9951171875</v>
      </c>
      <c r="H2757" s="157">
        <f t="shared" si="301"/>
        <v>8042.62311188289</v>
      </c>
      <c r="I2757" s="157">
        <f t="shared" si="302"/>
        <v>0</v>
      </c>
      <c r="J2757" s="157">
        <f t="shared" si="303"/>
        <v>8042.62311188289</v>
      </c>
      <c r="K2757" s="157">
        <f t="shared" si="304"/>
        <v>0</v>
      </c>
      <c r="L2757" s="157">
        <f t="shared" si="305"/>
        <v>8042.62311188289</v>
      </c>
      <c r="M2757" s="167">
        <f t="shared" si="306"/>
        <v>0</v>
      </c>
      <c r="N2757" s="167">
        <f t="shared" si="307"/>
        <v>0</v>
      </c>
    </row>
    <row r="2758" spans="1:14" ht="15" customHeight="1" x14ac:dyDescent="0.2">
      <c r="A2758" s="152"/>
      <c r="B2758" s="152"/>
      <c r="C2758" s="152"/>
      <c r="D2758" s="152"/>
      <c r="E2758" s="153">
        <f>'2.40-a,b,c,d,e'!E2758</f>
        <v>40777.166666666664</v>
      </c>
      <c r="F2758" s="157">
        <f>'2.40-a,b,c,d,e'!F2758</f>
        <v>84.120002746582003</v>
      </c>
      <c r="G2758" s="157">
        <f>'2.40-a,b,c,d,e'!G2758</f>
        <v>1860.0006103516052</v>
      </c>
      <c r="H2758" s="157">
        <f t="shared" si="301"/>
        <v>9902.6237222344953</v>
      </c>
      <c r="I2758" s="157">
        <f t="shared" si="302"/>
        <v>0</v>
      </c>
      <c r="J2758" s="157">
        <f t="shared" si="303"/>
        <v>9902.6237222344953</v>
      </c>
      <c r="K2758" s="157">
        <f t="shared" si="304"/>
        <v>1740.0054931641052</v>
      </c>
      <c r="L2758" s="157">
        <f t="shared" si="305"/>
        <v>8162.61822907039</v>
      </c>
      <c r="M2758" s="167">
        <f t="shared" si="306"/>
        <v>0</v>
      </c>
      <c r="N2758" s="167">
        <f t="shared" si="307"/>
        <v>0</v>
      </c>
    </row>
    <row r="2759" spans="1:14" ht="15" customHeight="1" x14ac:dyDescent="0.2">
      <c r="A2759" s="152"/>
      <c r="B2759" s="152"/>
      <c r="C2759" s="152"/>
      <c r="D2759" s="152"/>
      <c r="E2759" s="153">
        <f>'2.40-a,b,c,d,e'!E2759</f>
        <v>40778.166666666664</v>
      </c>
      <c r="F2759" s="157">
        <f>'2.40-a,b,c,d,e'!F2759</f>
        <v>85.440002441406193</v>
      </c>
      <c r="G2759" s="157">
        <f>'2.40-a,b,c,d,e'!G2759</f>
        <v>1319.9996948241903</v>
      </c>
      <c r="H2759" s="157">
        <f t="shared" si="301"/>
        <v>9482.6179238945806</v>
      </c>
      <c r="I2759" s="157">
        <f t="shared" si="302"/>
        <v>0</v>
      </c>
      <c r="J2759" s="157">
        <f t="shared" si="303"/>
        <v>9482.6179238945806</v>
      </c>
      <c r="K2759" s="157">
        <f t="shared" si="304"/>
        <v>1319.9996948241906</v>
      </c>
      <c r="L2759" s="157">
        <f t="shared" si="305"/>
        <v>8162.61822907039</v>
      </c>
      <c r="M2759" s="167">
        <f t="shared" si="306"/>
        <v>0</v>
      </c>
      <c r="N2759" s="167">
        <f t="shared" si="307"/>
        <v>0</v>
      </c>
    </row>
    <row r="2760" spans="1:14" ht="15" customHeight="1" x14ac:dyDescent="0.2">
      <c r="A2760" s="152"/>
      <c r="B2760" s="152"/>
      <c r="C2760" s="152"/>
      <c r="D2760" s="152"/>
      <c r="E2760" s="153">
        <f>'2.40-a,b,c,d,e'!E2760</f>
        <v>40779.166666666664</v>
      </c>
      <c r="F2760" s="157">
        <f>'2.40-a,b,c,d,e'!F2760</f>
        <v>85.160003662109304</v>
      </c>
      <c r="G2760" s="157">
        <f>'2.40-a,b,c,d,e'!G2760</f>
        <v>-279.99877929688921</v>
      </c>
      <c r="H2760" s="157">
        <f t="shared" si="301"/>
        <v>7882.6194497735005</v>
      </c>
      <c r="I2760" s="157">
        <f t="shared" si="302"/>
        <v>0</v>
      </c>
      <c r="J2760" s="157">
        <f t="shared" si="303"/>
        <v>7882.6194497735005</v>
      </c>
      <c r="K2760" s="157">
        <f t="shared" si="304"/>
        <v>0</v>
      </c>
      <c r="L2760" s="157">
        <f t="shared" si="305"/>
        <v>7882.6194497735005</v>
      </c>
      <c r="M2760" s="167">
        <f t="shared" si="306"/>
        <v>0</v>
      </c>
      <c r="N2760" s="167">
        <f t="shared" si="307"/>
        <v>0</v>
      </c>
    </row>
    <row r="2761" spans="1:14" ht="15" customHeight="1" x14ac:dyDescent="0.2">
      <c r="A2761" s="152"/>
      <c r="B2761" s="152"/>
      <c r="C2761" s="152"/>
      <c r="D2761" s="152"/>
      <c r="E2761" s="153">
        <f>'2.40-a,b,c,d,e'!E2761</f>
        <v>40780.166666666664</v>
      </c>
      <c r="F2761" s="157">
        <f>'2.40-a,b,c,d,e'!F2761</f>
        <v>85.300003051757798</v>
      </c>
      <c r="G2761" s="157">
        <f>'2.40-a,b,c,d,e'!G2761</f>
        <v>139.99938964849434</v>
      </c>
      <c r="H2761" s="157">
        <f t="shared" si="301"/>
        <v>8022.6188394219953</v>
      </c>
      <c r="I2761" s="157">
        <f t="shared" si="302"/>
        <v>0</v>
      </c>
      <c r="J2761" s="157">
        <f t="shared" si="303"/>
        <v>8022.6188394219953</v>
      </c>
      <c r="K2761" s="157">
        <f t="shared" si="304"/>
        <v>0</v>
      </c>
      <c r="L2761" s="157">
        <f t="shared" si="305"/>
        <v>8022.6188394219953</v>
      </c>
      <c r="M2761" s="167">
        <f t="shared" si="306"/>
        <v>0</v>
      </c>
      <c r="N2761" s="167">
        <f t="shared" si="307"/>
        <v>0</v>
      </c>
    </row>
    <row r="2762" spans="1:14" ht="15" customHeight="1" x14ac:dyDescent="0.2">
      <c r="A2762" s="152"/>
      <c r="B2762" s="152"/>
      <c r="C2762" s="152"/>
      <c r="D2762" s="152"/>
      <c r="E2762" s="153">
        <f>'2.40-a,b,c,d,e'!E2762</f>
        <v>40781.166666666664</v>
      </c>
      <c r="F2762" s="157">
        <f>'2.40-a,b,c,d,e'!F2762</f>
        <v>85.370002746582003</v>
      </c>
      <c r="G2762" s="157">
        <f>'2.40-a,b,c,d,e'!G2762</f>
        <v>69.999694824204539</v>
      </c>
      <c r="H2762" s="157">
        <f t="shared" si="301"/>
        <v>8092.6185342461995</v>
      </c>
      <c r="I2762" s="157">
        <f t="shared" si="302"/>
        <v>0</v>
      </c>
      <c r="J2762" s="157">
        <f t="shared" si="303"/>
        <v>8092.6185342461995</v>
      </c>
      <c r="K2762" s="157">
        <f t="shared" si="304"/>
        <v>0</v>
      </c>
      <c r="L2762" s="157">
        <f t="shared" si="305"/>
        <v>8092.6185342461995</v>
      </c>
      <c r="M2762" s="167">
        <f t="shared" si="306"/>
        <v>0</v>
      </c>
      <c r="N2762" s="167">
        <f t="shared" si="307"/>
        <v>0</v>
      </c>
    </row>
    <row r="2763" spans="1:14" ht="15" customHeight="1" x14ac:dyDescent="0.2">
      <c r="A2763" s="152"/>
      <c r="B2763" s="152"/>
      <c r="C2763" s="152"/>
      <c r="D2763" s="152"/>
      <c r="E2763" s="153">
        <f>'2.40-a,b,c,d,e'!E2763</f>
        <v>40784.166666666664</v>
      </c>
      <c r="F2763" s="157">
        <f>'2.40-a,b,c,d,e'!F2763</f>
        <v>87.269996643066406</v>
      </c>
      <c r="G2763" s="157">
        <f>'2.40-a,b,c,d,e'!G2763</f>
        <v>1899.9938964844034</v>
      </c>
      <c r="H2763" s="157">
        <f t="shared" si="301"/>
        <v>9992.6124307306036</v>
      </c>
      <c r="I2763" s="157">
        <f t="shared" si="302"/>
        <v>0</v>
      </c>
      <c r="J2763" s="157">
        <f t="shared" si="303"/>
        <v>9992.6124307306036</v>
      </c>
      <c r="K2763" s="157">
        <f t="shared" si="304"/>
        <v>1829.9942016602135</v>
      </c>
      <c r="L2763" s="157">
        <f t="shared" si="305"/>
        <v>8162.61822907039</v>
      </c>
      <c r="M2763" s="167">
        <f t="shared" si="306"/>
        <v>0</v>
      </c>
      <c r="N2763" s="167">
        <f t="shared" si="307"/>
        <v>0</v>
      </c>
    </row>
    <row r="2764" spans="1:14" ht="15" customHeight="1" x14ac:dyDescent="0.2">
      <c r="A2764" s="152"/>
      <c r="B2764" s="152"/>
      <c r="C2764" s="152"/>
      <c r="D2764" s="152"/>
      <c r="E2764" s="153">
        <f>'2.40-a,b,c,d,e'!E2764</f>
        <v>40785.166666666664</v>
      </c>
      <c r="F2764" s="157">
        <f>'2.40-a,b,c,d,e'!F2764</f>
        <v>88.900001525878906</v>
      </c>
      <c r="G2764" s="157">
        <f>'2.40-a,b,c,d,e'!G2764</f>
        <v>1630.0048828125</v>
      </c>
      <c r="H2764" s="157">
        <f t="shared" si="301"/>
        <v>9792.623111882891</v>
      </c>
      <c r="I2764" s="157">
        <f t="shared" si="302"/>
        <v>0</v>
      </c>
      <c r="J2764" s="157">
        <f t="shared" si="303"/>
        <v>9792.623111882891</v>
      </c>
      <c r="K2764" s="157">
        <f t="shared" si="304"/>
        <v>1630.0048828125009</v>
      </c>
      <c r="L2764" s="157">
        <f t="shared" si="305"/>
        <v>8162.61822907039</v>
      </c>
      <c r="M2764" s="167">
        <f t="shared" si="306"/>
        <v>0</v>
      </c>
      <c r="N2764" s="167">
        <f t="shared" si="307"/>
        <v>0</v>
      </c>
    </row>
    <row r="2765" spans="1:14" ht="15" customHeight="1" x14ac:dyDescent="0.2">
      <c r="A2765" s="152"/>
      <c r="B2765" s="152"/>
      <c r="C2765" s="152"/>
      <c r="D2765" s="152"/>
      <c r="E2765" s="153">
        <f>'2.40-a,b,c,d,e'!E2765</f>
        <v>40786.166666666664</v>
      </c>
      <c r="F2765" s="157">
        <f>'2.40-a,b,c,d,e'!F2765</f>
        <v>88.809997558593693</v>
      </c>
      <c r="G2765" s="157">
        <f>'2.40-a,b,c,d,e'!G2765</f>
        <v>-90.003967285213093</v>
      </c>
      <c r="H2765" s="157">
        <f t="shared" si="301"/>
        <v>8072.6142617851765</v>
      </c>
      <c r="I2765" s="157">
        <f t="shared" si="302"/>
        <v>0</v>
      </c>
      <c r="J2765" s="157">
        <f t="shared" si="303"/>
        <v>8072.6142617851765</v>
      </c>
      <c r="K2765" s="157">
        <f t="shared" si="304"/>
        <v>0</v>
      </c>
      <c r="L2765" s="157">
        <f t="shared" si="305"/>
        <v>8072.6142617851765</v>
      </c>
      <c r="M2765" s="167">
        <f t="shared" si="306"/>
        <v>0</v>
      </c>
      <c r="N2765" s="167">
        <f t="shared" si="307"/>
        <v>0</v>
      </c>
    </row>
    <row r="2766" spans="1:14" ht="15" customHeight="1" x14ac:dyDescent="0.2">
      <c r="A2766" s="152"/>
      <c r="B2766" s="152"/>
      <c r="C2766" s="152"/>
      <c r="D2766" s="152"/>
      <c r="E2766" s="153">
        <f>'2.40-a,b,c,d,e'!E2766</f>
        <v>40787.166666666664</v>
      </c>
      <c r="F2766" s="157">
        <f>'2.40-a,b,c,d,e'!F2766</f>
        <v>88.930000305175696</v>
      </c>
      <c r="G2766" s="157">
        <f>'2.40-a,b,c,d,e'!G2766</f>
        <v>120.00274658200283</v>
      </c>
      <c r="H2766" s="157">
        <f t="shared" si="301"/>
        <v>8192.6170083671786</v>
      </c>
      <c r="I2766" s="157">
        <f t="shared" si="302"/>
        <v>0</v>
      </c>
      <c r="J2766" s="157">
        <f t="shared" si="303"/>
        <v>8192.6170083671786</v>
      </c>
      <c r="K2766" s="157">
        <f t="shared" si="304"/>
        <v>29.998779296788598</v>
      </c>
      <c r="L2766" s="157">
        <f t="shared" si="305"/>
        <v>8162.61822907039</v>
      </c>
      <c r="M2766" s="167">
        <f t="shared" si="306"/>
        <v>0</v>
      </c>
      <c r="N2766" s="167">
        <f t="shared" si="307"/>
        <v>0</v>
      </c>
    </row>
    <row r="2767" spans="1:14" ht="15" customHeight="1" x14ac:dyDescent="0.2">
      <c r="A2767" s="152"/>
      <c r="B2767" s="152"/>
      <c r="C2767" s="152"/>
      <c r="D2767" s="152"/>
      <c r="E2767" s="153">
        <f>'2.40-a,b,c,d,e'!E2767</f>
        <v>40788.166666666664</v>
      </c>
      <c r="F2767" s="157">
        <f>'2.40-a,b,c,d,e'!F2767</f>
        <v>86.449996948242102</v>
      </c>
      <c r="G2767" s="157">
        <f>'2.40-a,b,c,d,e'!G2767</f>
        <v>-2480.0033569335938</v>
      </c>
      <c r="H2767" s="157">
        <f t="shared" si="301"/>
        <v>5682.6148721367963</v>
      </c>
      <c r="I2767" s="157">
        <f t="shared" si="302"/>
        <v>2480.0033569335938</v>
      </c>
      <c r="J2767" s="157">
        <f t="shared" si="303"/>
        <v>8162.61822907039</v>
      </c>
      <c r="K2767" s="157">
        <f t="shared" si="304"/>
        <v>0</v>
      </c>
      <c r="L2767" s="157">
        <f t="shared" si="305"/>
        <v>8162.61822907039</v>
      </c>
      <c r="M2767" s="167">
        <f t="shared" si="306"/>
        <v>1</v>
      </c>
      <c r="N2767" s="167">
        <f t="shared" si="307"/>
        <v>0</v>
      </c>
    </row>
    <row r="2768" spans="1:14" ht="15" customHeight="1" x14ac:dyDescent="0.2">
      <c r="A2768" s="152"/>
      <c r="B2768" s="152"/>
      <c r="C2768" s="152"/>
      <c r="D2768" s="152"/>
      <c r="E2768" s="153">
        <f>'2.40-a,b,c,d,e'!E2768</f>
        <v>40792.166666666664</v>
      </c>
      <c r="F2768" s="157">
        <f>'2.40-a,b,c,d,e'!F2768</f>
        <v>86.019996643066406</v>
      </c>
      <c r="G2768" s="157">
        <f>'2.40-a,b,c,d,e'!G2768</f>
        <v>-430.00030517569598</v>
      </c>
      <c r="H2768" s="157">
        <f t="shared" si="301"/>
        <v>7732.6179238946943</v>
      </c>
      <c r="I2768" s="157">
        <f t="shared" si="302"/>
        <v>0</v>
      </c>
      <c r="J2768" s="157">
        <f t="shared" si="303"/>
        <v>7732.6179238946943</v>
      </c>
      <c r="K2768" s="157">
        <f t="shared" si="304"/>
        <v>0</v>
      </c>
      <c r="L2768" s="157">
        <f t="shared" si="305"/>
        <v>7732.6179238946943</v>
      </c>
      <c r="M2768" s="167">
        <f t="shared" si="306"/>
        <v>0</v>
      </c>
      <c r="N2768" s="167">
        <f t="shared" si="307"/>
        <v>0</v>
      </c>
    </row>
    <row r="2769" spans="1:14" ht="15" customHeight="1" x14ac:dyDescent="0.2">
      <c r="A2769" s="152"/>
      <c r="B2769" s="152"/>
      <c r="C2769" s="152"/>
      <c r="D2769" s="152"/>
      <c r="E2769" s="153">
        <f>'2.40-a,b,c,d,e'!E2769</f>
        <v>40793.166666666664</v>
      </c>
      <c r="F2769" s="157">
        <f>'2.40-a,b,c,d,e'!F2769</f>
        <v>89.339996337890597</v>
      </c>
      <c r="G2769" s="157">
        <f>'2.40-a,b,c,d,e'!G2769</f>
        <v>3319.9996948241906</v>
      </c>
      <c r="H2769" s="157">
        <f t="shared" si="301"/>
        <v>11052.617618718885</v>
      </c>
      <c r="I2769" s="157">
        <f t="shared" si="302"/>
        <v>0</v>
      </c>
      <c r="J2769" s="157">
        <f t="shared" si="303"/>
        <v>11052.617618718885</v>
      </c>
      <c r="K2769" s="157">
        <f t="shared" si="304"/>
        <v>2889.9993896484948</v>
      </c>
      <c r="L2769" s="157">
        <f t="shared" si="305"/>
        <v>8162.61822907039</v>
      </c>
      <c r="M2769" s="167">
        <f t="shared" si="306"/>
        <v>0</v>
      </c>
      <c r="N2769" s="167">
        <f t="shared" si="307"/>
        <v>0</v>
      </c>
    </row>
    <row r="2770" spans="1:14" ht="15" customHeight="1" x14ac:dyDescent="0.2">
      <c r="A2770" s="152"/>
      <c r="B2770" s="152"/>
      <c r="C2770" s="152"/>
      <c r="D2770" s="152"/>
      <c r="E2770" s="153">
        <f>'2.40-a,b,c,d,e'!E2770</f>
        <v>40794.166666666664</v>
      </c>
      <c r="F2770" s="157">
        <f>'2.40-a,b,c,d,e'!F2770</f>
        <v>89.050003051757798</v>
      </c>
      <c r="G2770" s="157">
        <f>'2.40-a,b,c,d,e'!G2770</f>
        <v>-289.99328613279829</v>
      </c>
      <c r="H2770" s="157">
        <f t="shared" si="301"/>
        <v>7872.6249429375921</v>
      </c>
      <c r="I2770" s="157">
        <f t="shared" si="302"/>
        <v>0</v>
      </c>
      <c r="J2770" s="157">
        <f t="shared" si="303"/>
        <v>7872.6249429375921</v>
      </c>
      <c r="K2770" s="157">
        <f t="shared" si="304"/>
        <v>0</v>
      </c>
      <c r="L2770" s="157">
        <f t="shared" si="305"/>
        <v>7872.6249429375921</v>
      </c>
      <c r="M2770" s="167">
        <f t="shared" si="306"/>
        <v>0</v>
      </c>
      <c r="N2770" s="167">
        <f t="shared" si="307"/>
        <v>0</v>
      </c>
    </row>
    <row r="2771" spans="1:14" ht="15" customHeight="1" x14ac:dyDescent="0.2">
      <c r="A2771" s="152"/>
      <c r="B2771" s="152"/>
      <c r="C2771" s="152"/>
      <c r="D2771" s="152"/>
      <c r="E2771" s="153">
        <f>'2.40-a,b,c,d,e'!E2771</f>
        <v>40795.166666666664</v>
      </c>
      <c r="F2771" s="157">
        <f>'2.40-a,b,c,d,e'!F2771</f>
        <v>87.239997863769503</v>
      </c>
      <c r="G2771" s="157">
        <f>'2.40-a,b,c,d,e'!G2771</f>
        <v>-1810.0051879882953</v>
      </c>
      <c r="H2771" s="157">
        <f t="shared" si="301"/>
        <v>6062.6197549492972</v>
      </c>
      <c r="I2771" s="157">
        <f t="shared" si="302"/>
        <v>2099.9984741210928</v>
      </c>
      <c r="J2771" s="157">
        <f t="shared" si="303"/>
        <v>8162.61822907039</v>
      </c>
      <c r="K2771" s="157">
        <f t="shared" si="304"/>
        <v>0</v>
      </c>
      <c r="L2771" s="157">
        <f t="shared" si="305"/>
        <v>8162.61822907039</v>
      </c>
      <c r="M2771" s="167">
        <f t="shared" si="306"/>
        <v>1</v>
      </c>
      <c r="N2771" s="167">
        <f t="shared" si="307"/>
        <v>0</v>
      </c>
    </row>
    <row r="2772" spans="1:14" ht="15" customHeight="1" x14ac:dyDescent="0.2">
      <c r="A2772" s="152"/>
      <c r="B2772" s="152"/>
      <c r="C2772" s="152"/>
      <c r="D2772" s="152"/>
      <c r="E2772" s="153">
        <f>'2.40-a,b,c,d,e'!E2772</f>
        <v>40798.166666666664</v>
      </c>
      <c r="F2772" s="157">
        <f>'2.40-a,b,c,d,e'!F2772</f>
        <v>88.190002441406193</v>
      </c>
      <c r="G2772" s="157">
        <f>'2.40-a,b,c,d,e'!G2772</f>
        <v>950.00457763669033</v>
      </c>
      <c r="H2772" s="157">
        <f t="shared" si="301"/>
        <v>9112.6228067070806</v>
      </c>
      <c r="I2772" s="157">
        <f t="shared" si="302"/>
        <v>0</v>
      </c>
      <c r="J2772" s="157">
        <f t="shared" si="303"/>
        <v>9112.6228067070806</v>
      </c>
      <c r="K2772" s="157">
        <f t="shared" si="304"/>
        <v>950.00457763669056</v>
      </c>
      <c r="L2772" s="157">
        <f t="shared" si="305"/>
        <v>8162.61822907039</v>
      </c>
      <c r="M2772" s="167">
        <f t="shared" si="306"/>
        <v>0</v>
      </c>
      <c r="N2772" s="167">
        <f t="shared" si="307"/>
        <v>0</v>
      </c>
    </row>
    <row r="2773" spans="1:14" ht="15" customHeight="1" x14ac:dyDescent="0.2">
      <c r="A2773" s="152"/>
      <c r="B2773" s="152"/>
      <c r="C2773" s="152"/>
      <c r="D2773" s="152"/>
      <c r="E2773" s="153">
        <f>'2.40-a,b,c,d,e'!E2773</f>
        <v>40799.166666666664</v>
      </c>
      <c r="F2773" s="157">
        <f>'2.40-a,b,c,d,e'!F2773</f>
        <v>90.209999084472599</v>
      </c>
      <c r="G2773" s="157">
        <f>'2.40-a,b,c,d,e'!G2773</f>
        <v>2019.9966430664063</v>
      </c>
      <c r="H2773" s="157">
        <f t="shared" si="301"/>
        <v>10182.614872136797</v>
      </c>
      <c r="I2773" s="157">
        <f t="shared" si="302"/>
        <v>0</v>
      </c>
      <c r="J2773" s="157">
        <f t="shared" si="303"/>
        <v>10182.614872136797</v>
      </c>
      <c r="K2773" s="157">
        <f t="shared" si="304"/>
        <v>2019.9966430664072</v>
      </c>
      <c r="L2773" s="157">
        <f t="shared" si="305"/>
        <v>8162.61822907039</v>
      </c>
      <c r="M2773" s="167">
        <f t="shared" si="306"/>
        <v>0</v>
      </c>
      <c r="N2773" s="167">
        <f t="shared" si="307"/>
        <v>0</v>
      </c>
    </row>
    <row r="2774" spans="1:14" ht="15" customHeight="1" x14ac:dyDescent="0.2">
      <c r="A2774" s="152"/>
      <c r="B2774" s="152"/>
      <c r="C2774" s="152"/>
      <c r="D2774" s="152"/>
      <c r="E2774" s="153">
        <f>'2.40-a,b,c,d,e'!E2774</f>
        <v>40800.166666666664</v>
      </c>
      <c r="F2774" s="157">
        <f>'2.40-a,b,c,d,e'!F2774</f>
        <v>88.910003662109304</v>
      </c>
      <c r="G2774" s="157">
        <f>'2.40-a,b,c,d,e'!G2774</f>
        <v>-1299.9954223632953</v>
      </c>
      <c r="H2774" s="157">
        <f t="shared" si="301"/>
        <v>6862.6228067070952</v>
      </c>
      <c r="I2774" s="157">
        <f t="shared" si="302"/>
        <v>0</v>
      </c>
      <c r="J2774" s="157">
        <f t="shared" si="303"/>
        <v>6862.6228067070952</v>
      </c>
      <c r="K2774" s="157">
        <f t="shared" si="304"/>
        <v>0</v>
      </c>
      <c r="L2774" s="157">
        <f t="shared" si="305"/>
        <v>6862.6228067070952</v>
      </c>
      <c r="M2774" s="167">
        <f t="shared" si="306"/>
        <v>0</v>
      </c>
      <c r="N2774" s="167">
        <f t="shared" si="307"/>
        <v>0</v>
      </c>
    </row>
    <row r="2775" spans="1:14" ht="15" customHeight="1" x14ac:dyDescent="0.2">
      <c r="A2775" s="152"/>
      <c r="B2775" s="152"/>
      <c r="C2775" s="152"/>
      <c r="D2775" s="152"/>
      <c r="E2775" s="153">
        <f>'2.40-a,b,c,d,e'!E2775</f>
        <v>40801.166666666664</v>
      </c>
      <c r="F2775" s="157">
        <f>'2.40-a,b,c,d,e'!F2775</f>
        <v>89.400001525878906</v>
      </c>
      <c r="G2775" s="157">
        <f>'2.40-a,b,c,d,e'!G2775</f>
        <v>489.9978637696023</v>
      </c>
      <c r="H2775" s="157">
        <f t="shared" si="301"/>
        <v>7352.6206704766973</v>
      </c>
      <c r="I2775" s="157">
        <f t="shared" si="302"/>
        <v>0</v>
      </c>
      <c r="J2775" s="157">
        <f t="shared" si="303"/>
        <v>7352.6206704766973</v>
      </c>
      <c r="K2775" s="157">
        <f t="shared" si="304"/>
        <v>0</v>
      </c>
      <c r="L2775" s="157">
        <f t="shared" si="305"/>
        <v>7352.6206704766973</v>
      </c>
      <c r="M2775" s="167">
        <f t="shared" si="306"/>
        <v>0</v>
      </c>
      <c r="N2775" s="167">
        <f t="shared" si="307"/>
        <v>0</v>
      </c>
    </row>
    <row r="2776" spans="1:14" ht="15" customHeight="1" x14ac:dyDescent="0.2">
      <c r="A2776" s="152"/>
      <c r="B2776" s="152"/>
      <c r="C2776" s="152"/>
      <c r="D2776" s="152"/>
      <c r="E2776" s="153">
        <f>'2.40-a,b,c,d,e'!E2776</f>
        <v>40802.166666666664</v>
      </c>
      <c r="F2776" s="157">
        <f>'2.40-a,b,c,d,e'!F2776</f>
        <v>87.959999084472599</v>
      </c>
      <c r="G2776" s="157">
        <f>'2.40-a,b,c,d,e'!G2776</f>
        <v>-1440.0024414063068</v>
      </c>
      <c r="H2776" s="157">
        <f t="shared" si="301"/>
        <v>5912.618229070391</v>
      </c>
      <c r="I2776" s="157">
        <f t="shared" si="302"/>
        <v>2249.9999999999991</v>
      </c>
      <c r="J2776" s="157">
        <f t="shared" si="303"/>
        <v>8162.61822907039</v>
      </c>
      <c r="K2776" s="157">
        <f t="shared" si="304"/>
        <v>0</v>
      </c>
      <c r="L2776" s="157">
        <f t="shared" si="305"/>
        <v>8162.61822907039</v>
      </c>
      <c r="M2776" s="167">
        <f t="shared" si="306"/>
        <v>1</v>
      </c>
      <c r="N2776" s="167">
        <f t="shared" si="307"/>
        <v>0</v>
      </c>
    </row>
    <row r="2777" spans="1:14" ht="15" customHeight="1" x14ac:dyDescent="0.2">
      <c r="A2777" s="152"/>
      <c r="B2777" s="152"/>
      <c r="C2777" s="152"/>
      <c r="D2777" s="152"/>
      <c r="E2777" s="153">
        <f>'2.40-a,b,c,d,e'!E2777</f>
        <v>40805.166666666664</v>
      </c>
      <c r="F2777" s="157">
        <f>'2.40-a,b,c,d,e'!F2777</f>
        <v>85.699996948242102</v>
      </c>
      <c r="G2777" s="157">
        <f>'2.40-a,b,c,d,e'!G2777</f>
        <v>-2260.0021362304969</v>
      </c>
      <c r="H2777" s="157">
        <f t="shared" si="301"/>
        <v>5902.6160928398931</v>
      </c>
      <c r="I2777" s="157">
        <f t="shared" si="302"/>
        <v>2260.0021362304969</v>
      </c>
      <c r="J2777" s="157">
        <f t="shared" si="303"/>
        <v>8162.61822907039</v>
      </c>
      <c r="K2777" s="157">
        <f t="shared" si="304"/>
        <v>0</v>
      </c>
      <c r="L2777" s="157">
        <f t="shared" si="305"/>
        <v>8162.61822907039</v>
      </c>
      <c r="M2777" s="167">
        <f t="shared" si="306"/>
        <v>1</v>
      </c>
      <c r="N2777" s="167">
        <f t="shared" si="307"/>
        <v>0</v>
      </c>
    </row>
    <row r="2778" spans="1:14" ht="15" customHeight="1" x14ac:dyDescent="0.2">
      <c r="A2778" s="152"/>
      <c r="B2778" s="152"/>
      <c r="C2778" s="152"/>
      <c r="D2778" s="152"/>
      <c r="E2778" s="153">
        <f>'2.40-a,b,c,d,e'!E2778</f>
        <v>40806.166666666664</v>
      </c>
      <c r="F2778" s="157">
        <f>'2.40-a,b,c,d,e'!F2778</f>
        <v>86.889999389648395</v>
      </c>
      <c r="G2778" s="157">
        <f>'2.40-a,b,c,d,e'!G2778</f>
        <v>1190.0024414062927</v>
      </c>
      <c r="H2778" s="157">
        <f t="shared" si="301"/>
        <v>9352.6206704766828</v>
      </c>
      <c r="I2778" s="157">
        <f t="shared" si="302"/>
        <v>0</v>
      </c>
      <c r="J2778" s="157">
        <f t="shared" si="303"/>
        <v>9352.6206704766828</v>
      </c>
      <c r="K2778" s="157">
        <f t="shared" si="304"/>
        <v>1190.0024414062927</v>
      </c>
      <c r="L2778" s="157">
        <f t="shared" si="305"/>
        <v>8162.61822907039</v>
      </c>
      <c r="M2778" s="167">
        <f t="shared" si="306"/>
        <v>0</v>
      </c>
      <c r="N2778" s="167">
        <f t="shared" si="307"/>
        <v>0</v>
      </c>
    </row>
    <row r="2779" spans="1:14" ht="15" customHeight="1" x14ac:dyDescent="0.2">
      <c r="A2779" s="152"/>
      <c r="B2779" s="152"/>
      <c r="C2779" s="152"/>
      <c r="D2779" s="152"/>
      <c r="E2779" s="153">
        <f>'2.40-a,b,c,d,e'!E2779</f>
        <v>40807.166666666664</v>
      </c>
      <c r="F2779" s="157">
        <f>'2.40-a,b,c,d,e'!F2779</f>
        <v>85.919998168945298</v>
      </c>
      <c r="G2779" s="157">
        <f>'2.40-a,b,c,d,e'!G2779</f>
        <v>-970.00122070309658</v>
      </c>
      <c r="H2779" s="157">
        <f t="shared" si="301"/>
        <v>7192.6170083672932</v>
      </c>
      <c r="I2779" s="157">
        <f t="shared" si="302"/>
        <v>0</v>
      </c>
      <c r="J2779" s="157">
        <f t="shared" si="303"/>
        <v>7192.6170083672932</v>
      </c>
      <c r="K2779" s="157">
        <f t="shared" si="304"/>
        <v>0</v>
      </c>
      <c r="L2779" s="157">
        <f t="shared" si="305"/>
        <v>7192.6170083672932</v>
      </c>
      <c r="M2779" s="167">
        <f t="shared" si="306"/>
        <v>0</v>
      </c>
      <c r="N2779" s="167">
        <f t="shared" si="307"/>
        <v>0</v>
      </c>
    </row>
    <row r="2780" spans="1:14" ht="15" customHeight="1" x14ac:dyDescent="0.2">
      <c r="A2780" s="152"/>
      <c r="B2780" s="152"/>
      <c r="C2780" s="152"/>
      <c r="D2780" s="152"/>
      <c r="E2780" s="153">
        <f>'2.40-a,b,c,d,e'!E2780</f>
        <v>40808.166666666664</v>
      </c>
      <c r="F2780" s="157">
        <f>'2.40-a,b,c,d,e'!F2780</f>
        <v>80.510002136230398</v>
      </c>
      <c r="G2780" s="157">
        <f>'2.40-a,b,c,d,e'!G2780</f>
        <v>-5409.9960327149001</v>
      </c>
      <c r="H2780" s="157">
        <f t="shared" si="301"/>
        <v>1782.6209756523931</v>
      </c>
      <c r="I2780" s="157">
        <f t="shared" si="302"/>
        <v>6379.9972534179969</v>
      </c>
      <c r="J2780" s="157">
        <f t="shared" si="303"/>
        <v>8162.61822907039</v>
      </c>
      <c r="K2780" s="157">
        <f t="shared" si="304"/>
        <v>0</v>
      </c>
      <c r="L2780" s="157">
        <f t="shared" si="305"/>
        <v>8162.61822907039</v>
      </c>
      <c r="M2780" s="167">
        <f t="shared" si="306"/>
        <v>1</v>
      </c>
      <c r="N2780" s="167">
        <f t="shared" si="307"/>
        <v>0</v>
      </c>
    </row>
    <row r="2781" spans="1:14" ht="15" customHeight="1" x14ac:dyDescent="0.2">
      <c r="A2781" s="152"/>
      <c r="B2781" s="152"/>
      <c r="C2781" s="152"/>
      <c r="D2781" s="152"/>
      <c r="E2781" s="153">
        <f>'2.40-a,b,c,d,e'!E2781</f>
        <v>40809.166666666664</v>
      </c>
      <c r="F2781" s="157">
        <f>'2.40-a,b,c,d,e'!F2781</f>
        <v>79.849998474121094</v>
      </c>
      <c r="G2781" s="157">
        <f>'2.40-a,b,c,d,e'!G2781</f>
        <v>-660.00366210930395</v>
      </c>
      <c r="H2781" s="157">
        <f t="shared" si="301"/>
        <v>7502.614566961086</v>
      </c>
      <c r="I2781" s="157">
        <f t="shared" si="302"/>
        <v>0</v>
      </c>
      <c r="J2781" s="157">
        <f t="shared" si="303"/>
        <v>7502.614566961086</v>
      </c>
      <c r="K2781" s="157">
        <f t="shared" si="304"/>
        <v>0</v>
      </c>
      <c r="L2781" s="157">
        <f t="shared" si="305"/>
        <v>7502.614566961086</v>
      </c>
      <c r="M2781" s="167">
        <f t="shared" si="306"/>
        <v>0</v>
      </c>
      <c r="N2781" s="167">
        <f t="shared" si="307"/>
        <v>0</v>
      </c>
    </row>
    <row r="2782" spans="1:14" ht="15" customHeight="1" x14ac:dyDescent="0.2">
      <c r="A2782" s="152"/>
      <c r="B2782" s="152"/>
      <c r="C2782" s="152"/>
      <c r="D2782" s="152"/>
      <c r="E2782" s="153">
        <f>'2.40-a,b,c,d,e'!E2782</f>
        <v>40812.166666666664</v>
      </c>
      <c r="F2782" s="157">
        <f>'2.40-a,b,c,d,e'!F2782</f>
        <v>80.239997863769503</v>
      </c>
      <c r="G2782" s="157">
        <f>'2.40-a,b,c,d,e'!G2782</f>
        <v>389.99938964840908</v>
      </c>
      <c r="H2782" s="157">
        <f t="shared" si="301"/>
        <v>7892.6139566094953</v>
      </c>
      <c r="I2782" s="157">
        <f t="shared" si="302"/>
        <v>0</v>
      </c>
      <c r="J2782" s="157">
        <f t="shared" si="303"/>
        <v>7892.6139566094953</v>
      </c>
      <c r="K2782" s="157">
        <f t="shared" si="304"/>
        <v>0</v>
      </c>
      <c r="L2782" s="157">
        <f t="shared" si="305"/>
        <v>7892.6139566094953</v>
      </c>
      <c r="M2782" s="167">
        <f t="shared" si="306"/>
        <v>0</v>
      </c>
      <c r="N2782" s="167">
        <f t="shared" si="307"/>
        <v>0</v>
      </c>
    </row>
    <row r="2783" spans="1:14" ht="15" customHeight="1" x14ac:dyDescent="0.2">
      <c r="A2783" s="152"/>
      <c r="B2783" s="152"/>
      <c r="C2783" s="152"/>
      <c r="D2783" s="152"/>
      <c r="E2783" s="153">
        <f>'2.40-a,b,c,d,e'!E2783</f>
        <v>40813.166666666664</v>
      </c>
      <c r="F2783" s="157">
        <f>'2.40-a,b,c,d,e'!F2783</f>
        <v>84.449996948242102</v>
      </c>
      <c r="G2783" s="157">
        <f>'2.40-a,b,c,d,e'!G2783</f>
        <v>4209.9990844725999</v>
      </c>
      <c r="H2783" s="157">
        <f t="shared" si="301"/>
        <v>12102.613041082095</v>
      </c>
      <c r="I2783" s="157">
        <f t="shared" si="302"/>
        <v>0</v>
      </c>
      <c r="J2783" s="157">
        <f t="shared" si="303"/>
        <v>12102.613041082095</v>
      </c>
      <c r="K2783" s="157">
        <f t="shared" si="304"/>
        <v>3939.9948120117051</v>
      </c>
      <c r="L2783" s="157">
        <f t="shared" si="305"/>
        <v>8162.61822907039</v>
      </c>
      <c r="M2783" s="167">
        <f t="shared" si="306"/>
        <v>0</v>
      </c>
      <c r="N2783" s="167">
        <f t="shared" si="307"/>
        <v>0</v>
      </c>
    </row>
    <row r="2784" spans="1:14" ht="15" customHeight="1" x14ac:dyDescent="0.2">
      <c r="A2784" s="152"/>
      <c r="B2784" s="152"/>
      <c r="C2784" s="152"/>
      <c r="D2784" s="152"/>
      <c r="E2784" s="153">
        <f>'2.40-a,b,c,d,e'!E2784</f>
        <v>40814.166666666664</v>
      </c>
      <c r="F2784" s="157">
        <f>'2.40-a,b,c,d,e'!F2784</f>
        <v>81.209999084472599</v>
      </c>
      <c r="G2784" s="157">
        <f>'2.40-a,b,c,d,e'!G2784</f>
        <v>-3239.9978637695031</v>
      </c>
      <c r="H2784" s="157">
        <f t="shared" si="301"/>
        <v>4922.620365300887</v>
      </c>
      <c r="I2784" s="157">
        <f t="shared" si="302"/>
        <v>3239.9978637695031</v>
      </c>
      <c r="J2784" s="157">
        <f t="shared" si="303"/>
        <v>8162.61822907039</v>
      </c>
      <c r="K2784" s="157">
        <f t="shared" si="304"/>
        <v>0</v>
      </c>
      <c r="L2784" s="157">
        <f t="shared" si="305"/>
        <v>8162.61822907039</v>
      </c>
      <c r="M2784" s="167">
        <f t="shared" si="306"/>
        <v>1</v>
      </c>
      <c r="N2784" s="167">
        <f t="shared" si="307"/>
        <v>0</v>
      </c>
    </row>
    <row r="2785" spans="1:14" ht="15" customHeight="1" x14ac:dyDescent="0.2">
      <c r="A2785" s="152"/>
      <c r="B2785" s="152"/>
      <c r="C2785" s="152"/>
      <c r="D2785" s="152"/>
      <c r="E2785" s="153">
        <f>'2.40-a,b,c,d,e'!E2785</f>
        <v>40815.166666666664</v>
      </c>
      <c r="F2785" s="157">
        <f>'2.40-a,b,c,d,e'!F2785</f>
        <v>82.139999389648395</v>
      </c>
      <c r="G2785" s="157">
        <f>'2.40-a,b,c,d,e'!G2785</f>
        <v>930.00030517579546</v>
      </c>
      <c r="H2785" s="157">
        <f t="shared" si="301"/>
        <v>9092.6185342461849</v>
      </c>
      <c r="I2785" s="157">
        <f t="shared" si="302"/>
        <v>0</v>
      </c>
      <c r="J2785" s="157">
        <f t="shared" si="303"/>
        <v>9092.6185342461849</v>
      </c>
      <c r="K2785" s="157">
        <f t="shared" si="304"/>
        <v>930.00030517579489</v>
      </c>
      <c r="L2785" s="157">
        <f t="shared" si="305"/>
        <v>8162.61822907039</v>
      </c>
      <c r="M2785" s="167">
        <f t="shared" si="306"/>
        <v>0</v>
      </c>
      <c r="N2785" s="167">
        <f t="shared" si="307"/>
        <v>0</v>
      </c>
    </row>
    <row r="2786" spans="1:14" ht="15" customHeight="1" x14ac:dyDescent="0.2">
      <c r="A2786" s="152"/>
      <c r="B2786" s="152"/>
      <c r="C2786" s="152"/>
      <c r="D2786" s="152"/>
      <c r="E2786" s="153">
        <f>'2.40-a,b,c,d,e'!E2786</f>
        <v>40816.166666666664</v>
      </c>
      <c r="F2786" s="157">
        <f>'2.40-a,b,c,d,e'!F2786</f>
        <v>79.199996948242102</v>
      </c>
      <c r="G2786" s="157">
        <f>'2.40-a,b,c,d,e'!G2786</f>
        <v>-2940.0024414062927</v>
      </c>
      <c r="H2786" s="157">
        <f t="shared" si="301"/>
        <v>5222.6157876640973</v>
      </c>
      <c r="I2786" s="157">
        <f t="shared" si="302"/>
        <v>2940.0024414062927</v>
      </c>
      <c r="J2786" s="157">
        <f t="shared" si="303"/>
        <v>8162.61822907039</v>
      </c>
      <c r="K2786" s="157">
        <f t="shared" si="304"/>
        <v>0</v>
      </c>
      <c r="L2786" s="157">
        <f t="shared" si="305"/>
        <v>8162.61822907039</v>
      </c>
      <c r="M2786" s="167">
        <f t="shared" si="306"/>
        <v>1</v>
      </c>
      <c r="N2786" s="167">
        <f t="shared" si="307"/>
        <v>0</v>
      </c>
    </row>
    <row r="2787" spans="1:14" ht="15" customHeight="1" x14ac:dyDescent="0.2">
      <c r="A2787" s="152"/>
      <c r="B2787" s="152"/>
      <c r="C2787" s="152"/>
      <c r="D2787" s="152"/>
      <c r="E2787" s="153">
        <f>'2.40-a,b,c,d,e'!E2787</f>
        <v>40819.166666666664</v>
      </c>
      <c r="F2787" s="157">
        <f>'2.40-a,b,c,d,e'!F2787</f>
        <v>77.610000610351506</v>
      </c>
      <c r="G2787" s="157">
        <f>'2.40-a,b,c,d,e'!G2787</f>
        <v>-1589.9963378905966</v>
      </c>
      <c r="H2787" s="157">
        <f t="shared" si="301"/>
        <v>6572.6218911797932</v>
      </c>
      <c r="I2787" s="157">
        <f t="shared" si="302"/>
        <v>0</v>
      </c>
      <c r="J2787" s="157">
        <f t="shared" si="303"/>
        <v>6572.6218911797932</v>
      </c>
      <c r="K2787" s="157">
        <f t="shared" si="304"/>
        <v>0</v>
      </c>
      <c r="L2787" s="157">
        <f t="shared" si="305"/>
        <v>6572.6218911797932</v>
      </c>
      <c r="M2787" s="167">
        <f t="shared" si="306"/>
        <v>0</v>
      </c>
      <c r="N2787" s="167">
        <f t="shared" si="307"/>
        <v>0</v>
      </c>
    </row>
    <row r="2788" spans="1:14" ht="15" customHeight="1" x14ac:dyDescent="0.2">
      <c r="A2788" s="152"/>
      <c r="B2788" s="152"/>
      <c r="C2788" s="152"/>
      <c r="D2788" s="152"/>
      <c r="E2788" s="153">
        <f>'2.40-a,b,c,d,e'!E2788</f>
        <v>40820.166666666664</v>
      </c>
      <c r="F2788" s="157">
        <f>'2.40-a,b,c,d,e'!F2788</f>
        <v>75.669998168945298</v>
      </c>
      <c r="G2788" s="157">
        <f>'2.40-a,b,c,d,e'!G2788</f>
        <v>-1940.0024414062073</v>
      </c>
      <c r="H2788" s="157">
        <f t="shared" si="301"/>
        <v>4632.619449773586</v>
      </c>
      <c r="I2788" s="157">
        <f t="shared" si="302"/>
        <v>3529.9987792968041</v>
      </c>
      <c r="J2788" s="157">
        <f t="shared" si="303"/>
        <v>8162.61822907039</v>
      </c>
      <c r="K2788" s="157">
        <f t="shared" si="304"/>
        <v>0</v>
      </c>
      <c r="L2788" s="157">
        <f t="shared" si="305"/>
        <v>8162.61822907039</v>
      </c>
      <c r="M2788" s="167">
        <f t="shared" si="306"/>
        <v>1</v>
      </c>
      <c r="N2788" s="167">
        <f t="shared" si="307"/>
        <v>0</v>
      </c>
    </row>
    <row r="2789" spans="1:14" ht="15" customHeight="1" x14ac:dyDescent="0.2">
      <c r="A2789" s="152"/>
      <c r="B2789" s="152"/>
      <c r="C2789" s="152"/>
      <c r="D2789" s="152"/>
      <c r="E2789" s="153">
        <f>'2.40-a,b,c,d,e'!E2789</f>
        <v>40821.166666666664</v>
      </c>
      <c r="F2789" s="157">
        <f>'2.40-a,b,c,d,e'!F2789</f>
        <v>79.680000305175696</v>
      </c>
      <c r="G2789" s="157">
        <f>'2.40-a,b,c,d,e'!G2789</f>
        <v>4010.0021362303978</v>
      </c>
      <c r="H2789" s="157">
        <f t="shared" si="301"/>
        <v>12172.620365300787</v>
      </c>
      <c r="I2789" s="157">
        <f t="shared" si="302"/>
        <v>0</v>
      </c>
      <c r="J2789" s="157">
        <f t="shared" si="303"/>
        <v>12172.620365300787</v>
      </c>
      <c r="K2789" s="157">
        <f t="shared" si="304"/>
        <v>4010.0021362303969</v>
      </c>
      <c r="L2789" s="157">
        <f t="shared" si="305"/>
        <v>8162.61822907039</v>
      </c>
      <c r="M2789" s="167">
        <f t="shared" si="306"/>
        <v>0</v>
      </c>
      <c r="N2789" s="167">
        <f t="shared" si="307"/>
        <v>0</v>
      </c>
    </row>
    <row r="2790" spans="1:14" ht="15" customHeight="1" x14ac:dyDescent="0.2">
      <c r="A2790" s="152"/>
      <c r="B2790" s="152"/>
      <c r="C2790" s="152"/>
      <c r="D2790" s="152"/>
      <c r="E2790" s="153">
        <f>'2.40-a,b,c,d,e'!E2790</f>
        <v>40822.166666666664</v>
      </c>
      <c r="F2790" s="157">
        <f>'2.40-a,b,c,d,e'!F2790</f>
        <v>82.589996337890597</v>
      </c>
      <c r="G2790" s="157">
        <f>'2.40-a,b,c,d,e'!G2790</f>
        <v>2909.9960327149006</v>
      </c>
      <c r="H2790" s="157">
        <f t="shared" si="301"/>
        <v>11072.614261785291</v>
      </c>
      <c r="I2790" s="157">
        <f t="shared" si="302"/>
        <v>0</v>
      </c>
      <c r="J2790" s="157">
        <f t="shared" si="303"/>
        <v>11072.614261785291</v>
      </c>
      <c r="K2790" s="157">
        <f t="shared" si="304"/>
        <v>2909.996032714901</v>
      </c>
      <c r="L2790" s="157">
        <f t="shared" si="305"/>
        <v>8162.61822907039</v>
      </c>
      <c r="M2790" s="167">
        <f t="shared" si="306"/>
        <v>0</v>
      </c>
      <c r="N2790" s="167">
        <f t="shared" si="307"/>
        <v>0</v>
      </c>
    </row>
    <row r="2791" spans="1:14" ht="15" customHeight="1" x14ac:dyDescent="0.2">
      <c r="A2791" s="152"/>
      <c r="B2791" s="152"/>
      <c r="C2791" s="152"/>
      <c r="D2791" s="152"/>
      <c r="E2791" s="153">
        <f>'2.40-a,b,c,d,e'!E2791</f>
        <v>40823.166666666664</v>
      </c>
      <c r="F2791" s="157">
        <f>'2.40-a,b,c,d,e'!F2791</f>
        <v>82.980003356933594</v>
      </c>
      <c r="G2791" s="157">
        <f>'2.40-a,b,c,d,e'!G2791</f>
        <v>390.00701904299717</v>
      </c>
      <c r="H2791" s="157">
        <f t="shared" si="301"/>
        <v>8552.625248113387</v>
      </c>
      <c r="I2791" s="157">
        <f t="shared" si="302"/>
        <v>0</v>
      </c>
      <c r="J2791" s="157">
        <f t="shared" si="303"/>
        <v>8552.625248113387</v>
      </c>
      <c r="K2791" s="157">
        <f t="shared" si="304"/>
        <v>390.00701904299694</v>
      </c>
      <c r="L2791" s="157">
        <f t="shared" si="305"/>
        <v>8162.61822907039</v>
      </c>
      <c r="M2791" s="167">
        <f t="shared" si="306"/>
        <v>0</v>
      </c>
      <c r="N2791" s="167">
        <f t="shared" si="307"/>
        <v>0</v>
      </c>
    </row>
    <row r="2792" spans="1:14" ht="15" customHeight="1" x14ac:dyDescent="0.2">
      <c r="A2792" s="152"/>
      <c r="B2792" s="152"/>
      <c r="C2792" s="152"/>
      <c r="D2792" s="152"/>
      <c r="E2792" s="153">
        <f>'2.40-a,b,c,d,e'!E2792</f>
        <v>40826.166666666664</v>
      </c>
      <c r="F2792" s="157">
        <f>'2.40-a,b,c,d,e'!F2792</f>
        <v>85.410003662109304</v>
      </c>
      <c r="G2792" s="157">
        <f>'2.40-a,b,c,d,e'!G2792</f>
        <v>2430.0003051757103</v>
      </c>
      <c r="H2792" s="157">
        <f t="shared" si="301"/>
        <v>10592.618534246099</v>
      </c>
      <c r="I2792" s="157">
        <f t="shared" si="302"/>
        <v>0</v>
      </c>
      <c r="J2792" s="157">
        <f t="shared" si="303"/>
        <v>10592.618534246099</v>
      </c>
      <c r="K2792" s="157">
        <f t="shared" si="304"/>
        <v>2430.0003051757094</v>
      </c>
      <c r="L2792" s="157">
        <f t="shared" si="305"/>
        <v>8162.61822907039</v>
      </c>
      <c r="M2792" s="167">
        <f t="shared" si="306"/>
        <v>0</v>
      </c>
      <c r="N2792" s="167">
        <f t="shared" si="307"/>
        <v>0</v>
      </c>
    </row>
    <row r="2793" spans="1:14" ht="15" customHeight="1" x14ac:dyDescent="0.2">
      <c r="A2793" s="152"/>
      <c r="B2793" s="152"/>
      <c r="C2793" s="152"/>
      <c r="D2793" s="152"/>
      <c r="E2793" s="153">
        <f>'2.40-a,b,c,d,e'!E2793</f>
        <v>40827.166666666664</v>
      </c>
      <c r="F2793" s="157">
        <f>'2.40-a,b,c,d,e'!F2793</f>
        <v>85.809997558593693</v>
      </c>
      <c r="G2793" s="157">
        <f>'2.40-a,b,c,d,e'!G2793</f>
        <v>399.99389648438921</v>
      </c>
      <c r="H2793" s="157">
        <f t="shared" si="301"/>
        <v>8562.6121255547787</v>
      </c>
      <c r="I2793" s="157">
        <f t="shared" si="302"/>
        <v>0</v>
      </c>
      <c r="J2793" s="157">
        <f t="shared" si="303"/>
        <v>8562.6121255547787</v>
      </c>
      <c r="K2793" s="157">
        <f t="shared" si="304"/>
        <v>399.99389648438864</v>
      </c>
      <c r="L2793" s="157">
        <f t="shared" si="305"/>
        <v>8162.61822907039</v>
      </c>
      <c r="M2793" s="167">
        <f t="shared" si="306"/>
        <v>0</v>
      </c>
      <c r="N2793" s="167">
        <f t="shared" si="307"/>
        <v>0</v>
      </c>
    </row>
    <row r="2794" spans="1:14" ht="15" customHeight="1" x14ac:dyDescent="0.2">
      <c r="A2794" s="152"/>
      <c r="B2794" s="152"/>
      <c r="C2794" s="152"/>
      <c r="D2794" s="152"/>
      <c r="E2794" s="153">
        <f>'2.40-a,b,c,d,e'!E2794</f>
        <v>40828.166666666664</v>
      </c>
      <c r="F2794" s="157">
        <f>'2.40-a,b,c,d,e'!F2794</f>
        <v>85.569999694824205</v>
      </c>
      <c r="G2794" s="157">
        <f>'2.40-a,b,c,d,e'!G2794</f>
        <v>-239.99786376948862</v>
      </c>
      <c r="H2794" s="157">
        <f t="shared" si="301"/>
        <v>7922.6203653009015</v>
      </c>
      <c r="I2794" s="157">
        <f t="shared" si="302"/>
        <v>0</v>
      </c>
      <c r="J2794" s="157">
        <f t="shared" si="303"/>
        <v>7922.6203653009015</v>
      </c>
      <c r="K2794" s="157">
        <f t="shared" si="304"/>
        <v>0</v>
      </c>
      <c r="L2794" s="157">
        <f t="shared" si="305"/>
        <v>7922.6203653009015</v>
      </c>
      <c r="M2794" s="167">
        <f t="shared" si="306"/>
        <v>0</v>
      </c>
      <c r="N2794" s="167">
        <f t="shared" si="307"/>
        <v>0</v>
      </c>
    </row>
    <row r="2795" spans="1:14" ht="15" customHeight="1" x14ac:dyDescent="0.2">
      <c r="A2795" s="152"/>
      <c r="B2795" s="152"/>
      <c r="C2795" s="152"/>
      <c r="D2795" s="152"/>
      <c r="E2795" s="153">
        <f>'2.40-a,b,c,d,e'!E2795</f>
        <v>40829.166666666664</v>
      </c>
      <c r="F2795" s="157">
        <f>'2.40-a,b,c,d,e'!F2795</f>
        <v>84.230003356933594</v>
      </c>
      <c r="G2795" s="157">
        <f>'2.40-a,b,c,d,e'!G2795</f>
        <v>-1339.9963378906109</v>
      </c>
      <c r="H2795" s="157">
        <f t="shared" si="301"/>
        <v>6582.6240274102911</v>
      </c>
      <c r="I2795" s="157">
        <f t="shared" si="302"/>
        <v>0</v>
      </c>
      <c r="J2795" s="157">
        <f t="shared" si="303"/>
        <v>6582.6240274102911</v>
      </c>
      <c r="K2795" s="157">
        <f t="shared" si="304"/>
        <v>0</v>
      </c>
      <c r="L2795" s="157">
        <f t="shared" si="305"/>
        <v>6582.6240274102911</v>
      </c>
      <c r="M2795" s="167">
        <f t="shared" si="306"/>
        <v>0</v>
      </c>
      <c r="N2795" s="167">
        <f t="shared" si="307"/>
        <v>0</v>
      </c>
    </row>
    <row r="2796" spans="1:14" ht="15" customHeight="1" x14ac:dyDescent="0.2">
      <c r="A2796" s="152"/>
      <c r="B2796" s="152"/>
      <c r="C2796" s="152"/>
      <c r="D2796" s="152"/>
      <c r="E2796" s="153">
        <f>'2.40-a,b,c,d,e'!E2796</f>
        <v>40830.166666666664</v>
      </c>
      <c r="F2796" s="157">
        <f>'2.40-a,b,c,d,e'!F2796</f>
        <v>86.800003051757798</v>
      </c>
      <c r="G2796" s="157">
        <f>'2.40-a,b,c,d,e'!G2796</f>
        <v>2569.9996948242047</v>
      </c>
      <c r="H2796" s="157">
        <f t="shared" si="301"/>
        <v>9152.6237222344953</v>
      </c>
      <c r="I2796" s="157">
        <f t="shared" si="302"/>
        <v>0</v>
      </c>
      <c r="J2796" s="157">
        <f t="shared" si="303"/>
        <v>9152.6237222344953</v>
      </c>
      <c r="K2796" s="157">
        <f t="shared" si="304"/>
        <v>990.00549316410525</v>
      </c>
      <c r="L2796" s="157">
        <f t="shared" si="305"/>
        <v>8162.61822907039</v>
      </c>
      <c r="M2796" s="167">
        <f t="shared" si="306"/>
        <v>0</v>
      </c>
      <c r="N2796" s="167">
        <f t="shared" si="307"/>
        <v>0</v>
      </c>
    </row>
    <row r="2797" spans="1:14" ht="15" customHeight="1" x14ac:dyDescent="0.2">
      <c r="A2797" s="152"/>
      <c r="B2797" s="152"/>
      <c r="C2797" s="152"/>
      <c r="D2797" s="152"/>
      <c r="E2797" s="153">
        <f>'2.40-a,b,c,d,e'!E2797</f>
        <v>40833.166666666664</v>
      </c>
      <c r="F2797" s="157">
        <f>'2.40-a,b,c,d,e'!F2797</f>
        <v>86.379997253417898</v>
      </c>
      <c r="G2797" s="157">
        <f>'2.40-a,b,c,d,e'!G2797</f>
        <v>-420.00579833990059</v>
      </c>
      <c r="H2797" s="157">
        <f t="shared" si="301"/>
        <v>7742.612430730489</v>
      </c>
      <c r="I2797" s="157">
        <f t="shared" si="302"/>
        <v>0</v>
      </c>
      <c r="J2797" s="157">
        <f t="shared" si="303"/>
        <v>7742.612430730489</v>
      </c>
      <c r="K2797" s="157">
        <f t="shared" si="304"/>
        <v>0</v>
      </c>
      <c r="L2797" s="157">
        <f t="shared" si="305"/>
        <v>7742.612430730489</v>
      </c>
      <c r="M2797" s="167">
        <f t="shared" si="306"/>
        <v>0</v>
      </c>
      <c r="N2797" s="167">
        <f t="shared" si="307"/>
        <v>0</v>
      </c>
    </row>
    <row r="2798" spans="1:14" ht="15" customHeight="1" x14ac:dyDescent="0.2">
      <c r="A2798" s="152"/>
      <c r="B2798" s="152"/>
      <c r="C2798" s="152"/>
      <c r="D2798" s="152"/>
      <c r="E2798" s="153">
        <f>'2.40-a,b,c,d,e'!E2798</f>
        <v>40834.166666666664</v>
      </c>
      <c r="F2798" s="157">
        <f>'2.40-a,b,c,d,e'!F2798</f>
        <v>88.339996337890597</v>
      </c>
      <c r="G2798" s="157">
        <f>'2.40-a,b,c,d,e'!G2798</f>
        <v>1959.999084472699</v>
      </c>
      <c r="H2798" s="157">
        <f t="shared" si="301"/>
        <v>9702.6115152031889</v>
      </c>
      <c r="I2798" s="157">
        <f t="shared" si="302"/>
        <v>0</v>
      </c>
      <c r="J2798" s="157">
        <f t="shared" si="303"/>
        <v>9702.6115152031889</v>
      </c>
      <c r="K2798" s="157">
        <f t="shared" si="304"/>
        <v>1539.9932861327989</v>
      </c>
      <c r="L2798" s="157">
        <f t="shared" si="305"/>
        <v>8162.61822907039</v>
      </c>
      <c r="M2798" s="167">
        <f t="shared" si="306"/>
        <v>0</v>
      </c>
      <c r="N2798" s="167">
        <f t="shared" si="307"/>
        <v>0</v>
      </c>
    </row>
    <row r="2799" spans="1:14" ht="15" customHeight="1" x14ac:dyDescent="0.2">
      <c r="A2799" s="152"/>
      <c r="B2799" s="152"/>
      <c r="C2799" s="152"/>
      <c r="D2799" s="152"/>
      <c r="E2799" s="153">
        <f>'2.40-a,b,c,d,e'!E2799</f>
        <v>40835.166666666664</v>
      </c>
      <c r="F2799" s="157">
        <f>'2.40-a,b,c,d,e'!F2799</f>
        <v>86.110000610351506</v>
      </c>
      <c r="G2799" s="157">
        <f>'2.40-a,b,c,d,e'!G2799</f>
        <v>-2229.9957275390907</v>
      </c>
      <c r="H2799" s="157">
        <f t="shared" si="301"/>
        <v>5932.6225015312993</v>
      </c>
      <c r="I2799" s="157">
        <f t="shared" si="302"/>
        <v>2229.9957275390907</v>
      </c>
      <c r="J2799" s="157">
        <f t="shared" si="303"/>
        <v>8162.61822907039</v>
      </c>
      <c r="K2799" s="157">
        <f t="shared" si="304"/>
        <v>0</v>
      </c>
      <c r="L2799" s="157">
        <f t="shared" si="305"/>
        <v>8162.61822907039</v>
      </c>
      <c r="M2799" s="167">
        <f t="shared" si="306"/>
        <v>1</v>
      </c>
      <c r="N2799" s="167">
        <f t="shared" si="307"/>
        <v>0</v>
      </c>
    </row>
    <row r="2800" spans="1:14" ht="15" customHeight="1" x14ac:dyDescent="0.2">
      <c r="A2800" s="152"/>
      <c r="B2800" s="152"/>
      <c r="C2800" s="152"/>
      <c r="D2800" s="152"/>
      <c r="E2800" s="153">
        <f>'2.40-a,b,c,d,e'!E2800</f>
        <v>40836.166666666664</v>
      </c>
      <c r="F2800" s="157">
        <f>'2.40-a,b,c,d,e'!F2800</f>
        <v>85.300003051757798</v>
      </c>
      <c r="G2800" s="157">
        <f>'2.40-a,b,c,d,e'!G2800</f>
        <v>-809.99755859370737</v>
      </c>
      <c r="H2800" s="157">
        <f t="shared" si="301"/>
        <v>7352.6206704766828</v>
      </c>
      <c r="I2800" s="157">
        <f t="shared" si="302"/>
        <v>0</v>
      </c>
      <c r="J2800" s="157">
        <f t="shared" si="303"/>
        <v>7352.6206704766828</v>
      </c>
      <c r="K2800" s="157">
        <f t="shared" si="304"/>
        <v>0</v>
      </c>
      <c r="L2800" s="157">
        <f t="shared" si="305"/>
        <v>7352.6206704766828</v>
      </c>
      <c r="M2800" s="167">
        <f t="shared" si="306"/>
        <v>0</v>
      </c>
      <c r="N2800" s="167">
        <f t="shared" si="307"/>
        <v>0</v>
      </c>
    </row>
    <row r="2801" spans="1:14" ht="15" customHeight="1" x14ac:dyDescent="0.2">
      <c r="A2801" s="152"/>
      <c r="B2801" s="152"/>
      <c r="C2801" s="152"/>
      <c r="D2801" s="152"/>
      <c r="E2801" s="153">
        <f>'2.40-a,b,c,d,e'!E2801</f>
        <v>40837.166666666664</v>
      </c>
      <c r="F2801" s="157">
        <f>'2.40-a,b,c,d,e'!F2801</f>
        <v>87.400001525878906</v>
      </c>
      <c r="G2801" s="157">
        <f>'2.40-a,b,c,d,e'!G2801</f>
        <v>2099.9984741211078</v>
      </c>
      <c r="H2801" s="157">
        <f t="shared" si="301"/>
        <v>9452.6191445977911</v>
      </c>
      <c r="I2801" s="157">
        <f t="shared" si="302"/>
        <v>0</v>
      </c>
      <c r="J2801" s="157">
        <f t="shared" si="303"/>
        <v>9452.6191445977911</v>
      </c>
      <c r="K2801" s="157">
        <f t="shared" si="304"/>
        <v>1290.000915527401</v>
      </c>
      <c r="L2801" s="157">
        <f t="shared" si="305"/>
        <v>8162.61822907039</v>
      </c>
      <c r="M2801" s="167">
        <f t="shared" si="306"/>
        <v>0</v>
      </c>
      <c r="N2801" s="167">
        <f t="shared" si="307"/>
        <v>0</v>
      </c>
    </row>
    <row r="2802" spans="1:14" ht="15" customHeight="1" x14ac:dyDescent="0.2">
      <c r="A2802" s="152"/>
      <c r="B2802" s="152"/>
      <c r="C2802" s="152"/>
      <c r="D2802" s="152"/>
      <c r="E2802" s="153">
        <f>'2.40-a,b,c,d,e'!E2802</f>
        <v>40840.166666666664</v>
      </c>
      <c r="F2802" s="157">
        <f>'2.40-a,b,c,d,e'!F2802</f>
        <v>91.269996643066406</v>
      </c>
      <c r="G2802" s="157">
        <f>'2.40-a,b,c,d,e'!G2802</f>
        <v>3869.9951171875</v>
      </c>
      <c r="H2802" s="157">
        <f t="shared" si="301"/>
        <v>12032.613346257891</v>
      </c>
      <c r="I2802" s="157">
        <f t="shared" si="302"/>
        <v>0</v>
      </c>
      <c r="J2802" s="157">
        <f t="shared" si="303"/>
        <v>12032.613346257891</v>
      </c>
      <c r="K2802" s="157">
        <f t="shared" si="304"/>
        <v>3869.9951171875009</v>
      </c>
      <c r="L2802" s="157">
        <f t="shared" si="305"/>
        <v>8162.61822907039</v>
      </c>
      <c r="M2802" s="167">
        <f t="shared" si="306"/>
        <v>0</v>
      </c>
      <c r="N2802" s="167">
        <f t="shared" si="307"/>
        <v>0</v>
      </c>
    </row>
    <row r="2803" spans="1:14" ht="15" customHeight="1" x14ac:dyDescent="0.2">
      <c r="A2803" s="152"/>
      <c r="B2803" s="152"/>
      <c r="C2803" s="152"/>
      <c r="D2803" s="152"/>
      <c r="E2803" s="153">
        <f>'2.40-a,b,c,d,e'!E2803</f>
        <v>40841.166666666664</v>
      </c>
      <c r="F2803" s="157">
        <f>'2.40-a,b,c,d,e'!F2803</f>
        <v>93.169998168945298</v>
      </c>
      <c r="G2803" s="157">
        <f>'2.40-a,b,c,d,e'!G2803</f>
        <v>1900.0015258788922</v>
      </c>
      <c r="H2803" s="157">
        <f t="shared" si="301"/>
        <v>10062.619754949283</v>
      </c>
      <c r="I2803" s="157">
        <f t="shared" si="302"/>
        <v>0</v>
      </c>
      <c r="J2803" s="157">
        <f t="shared" si="303"/>
        <v>10062.619754949283</v>
      </c>
      <c r="K2803" s="157">
        <f t="shared" si="304"/>
        <v>1900.0015258788926</v>
      </c>
      <c r="L2803" s="157">
        <f t="shared" si="305"/>
        <v>8162.61822907039</v>
      </c>
      <c r="M2803" s="167">
        <f t="shared" si="306"/>
        <v>0</v>
      </c>
      <c r="N2803" s="167">
        <f t="shared" si="307"/>
        <v>0</v>
      </c>
    </row>
    <row r="2804" spans="1:14" ht="15" customHeight="1" x14ac:dyDescent="0.2">
      <c r="A2804" s="152"/>
      <c r="B2804" s="152"/>
      <c r="C2804" s="152"/>
      <c r="D2804" s="152"/>
      <c r="E2804" s="153">
        <f>'2.40-a,b,c,d,e'!E2804</f>
        <v>40842.166666666664</v>
      </c>
      <c r="F2804" s="157">
        <f>'2.40-a,b,c,d,e'!F2804</f>
        <v>90.199996948242102</v>
      </c>
      <c r="G2804" s="157">
        <f>'2.40-a,b,c,d,e'!G2804</f>
        <v>-2970.0012207031959</v>
      </c>
      <c r="H2804" s="157">
        <f t="shared" si="301"/>
        <v>5192.6170083671941</v>
      </c>
      <c r="I2804" s="157">
        <f t="shared" si="302"/>
        <v>2970.0012207031959</v>
      </c>
      <c r="J2804" s="157">
        <f t="shared" si="303"/>
        <v>8162.61822907039</v>
      </c>
      <c r="K2804" s="157">
        <f t="shared" si="304"/>
        <v>0</v>
      </c>
      <c r="L2804" s="157">
        <f t="shared" si="305"/>
        <v>8162.61822907039</v>
      </c>
      <c r="M2804" s="167">
        <f t="shared" si="306"/>
        <v>1</v>
      </c>
      <c r="N2804" s="167">
        <f t="shared" si="307"/>
        <v>0</v>
      </c>
    </row>
    <row r="2805" spans="1:14" ht="15" customHeight="1" x14ac:dyDescent="0.2">
      <c r="A2805" s="152"/>
      <c r="B2805" s="152"/>
      <c r="C2805" s="152"/>
      <c r="D2805" s="152"/>
      <c r="E2805" s="153">
        <f>'2.40-a,b,c,d,e'!E2805</f>
        <v>40843.166666666664</v>
      </c>
      <c r="F2805" s="157">
        <f>'2.40-a,b,c,d,e'!F2805</f>
        <v>93.959999084472599</v>
      </c>
      <c r="G2805" s="157">
        <f>'2.40-a,b,c,d,e'!G2805</f>
        <v>3760.0021362304969</v>
      </c>
      <c r="H2805" s="157">
        <f t="shared" si="301"/>
        <v>11922.620365300887</v>
      </c>
      <c r="I2805" s="157">
        <f t="shared" si="302"/>
        <v>0</v>
      </c>
      <c r="J2805" s="157">
        <f t="shared" si="303"/>
        <v>11922.620365300887</v>
      </c>
      <c r="K2805" s="157">
        <f t="shared" si="304"/>
        <v>3760.0021362304969</v>
      </c>
      <c r="L2805" s="157">
        <f t="shared" si="305"/>
        <v>8162.61822907039</v>
      </c>
      <c r="M2805" s="167">
        <f t="shared" si="306"/>
        <v>0</v>
      </c>
      <c r="N2805" s="167">
        <f t="shared" si="307"/>
        <v>0</v>
      </c>
    </row>
    <row r="2806" spans="1:14" ht="15" customHeight="1" x14ac:dyDescent="0.2">
      <c r="A2806" s="152"/>
      <c r="B2806" s="152"/>
      <c r="C2806" s="152"/>
      <c r="D2806" s="152"/>
      <c r="E2806" s="153">
        <f>'2.40-a,b,c,d,e'!E2806</f>
        <v>40844.166666666664</v>
      </c>
      <c r="F2806" s="157">
        <f>'2.40-a,b,c,d,e'!F2806</f>
        <v>93.319999694824205</v>
      </c>
      <c r="G2806" s="157">
        <f>'2.40-a,b,c,d,e'!G2806</f>
        <v>-639.99938964839487</v>
      </c>
      <c r="H2806" s="157">
        <f t="shared" si="301"/>
        <v>7522.6188394219953</v>
      </c>
      <c r="I2806" s="157">
        <f t="shared" si="302"/>
        <v>0</v>
      </c>
      <c r="J2806" s="157">
        <f t="shared" si="303"/>
        <v>7522.6188394219953</v>
      </c>
      <c r="K2806" s="157">
        <f t="shared" si="304"/>
        <v>0</v>
      </c>
      <c r="L2806" s="157">
        <f t="shared" si="305"/>
        <v>7522.6188394219953</v>
      </c>
      <c r="M2806" s="167">
        <f t="shared" si="306"/>
        <v>0</v>
      </c>
      <c r="N2806" s="167">
        <f t="shared" si="307"/>
        <v>0</v>
      </c>
    </row>
    <row r="2807" spans="1:14" ht="15" customHeight="1" x14ac:dyDescent="0.2">
      <c r="A2807" s="152"/>
      <c r="B2807" s="152"/>
      <c r="C2807" s="152"/>
      <c r="D2807" s="152"/>
      <c r="E2807" s="153">
        <f>'2.40-a,b,c,d,e'!E2807</f>
        <v>40847.166666666664</v>
      </c>
      <c r="F2807" s="157">
        <f>'2.40-a,b,c,d,e'!F2807</f>
        <v>93.190002441406193</v>
      </c>
      <c r="G2807" s="157">
        <f>'2.40-a,b,c,d,e'!G2807</f>
        <v>-129.99725341801138</v>
      </c>
      <c r="H2807" s="157">
        <f t="shared" si="301"/>
        <v>7392.6215860039838</v>
      </c>
      <c r="I2807" s="157">
        <f t="shared" si="302"/>
        <v>0</v>
      </c>
      <c r="J2807" s="157">
        <f t="shared" si="303"/>
        <v>7392.6215860039838</v>
      </c>
      <c r="K2807" s="157">
        <f t="shared" si="304"/>
        <v>0</v>
      </c>
      <c r="L2807" s="157">
        <f t="shared" si="305"/>
        <v>7392.6215860039838</v>
      </c>
      <c r="M2807" s="167">
        <f t="shared" si="306"/>
        <v>0</v>
      </c>
      <c r="N2807" s="167">
        <f t="shared" si="307"/>
        <v>0</v>
      </c>
    </row>
    <row r="2808" spans="1:14" ht="15" customHeight="1" x14ac:dyDescent="0.2">
      <c r="A2808" s="152"/>
      <c r="B2808" s="152"/>
      <c r="C2808" s="152"/>
      <c r="D2808" s="152"/>
      <c r="E2808" s="153">
        <f>'2.40-a,b,c,d,e'!E2808</f>
        <v>40848.166666666664</v>
      </c>
      <c r="F2808" s="157">
        <f>'2.40-a,b,c,d,e'!F2808</f>
        <v>92.190002441406193</v>
      </c>
      <c r="G2808" s="157">
        <f>'2.40-a,b,c,d,e'!G2808</f>
        <v>-1000</v>
      </c>
      <c r="H2808" s="157">
        <f t="shared" si="301"/>
        <v>6392.6215860039838</v>
      </c>
      <c r="I2808" s="157">
        <f t="shared" si="302"/>
        <v>0</v>
      </c>
      <c r="J2808" s="157">
        <f t="shared" si="303"/>
        <v>6392.6215860039838</v>
      </c>
      <c r="K2808" s="157">
        <f t="shared" si="304"/>
        <v>0</v>
      </c>
      <c r="L2808" s="157">
        <f t="shared" si="305"/>
        <v>6392.6215860039838</v>
      </c>
      <c r="M2808" s="167">
        <f t="shared" si="306"/>
        <v>0</v>
      </c>
      <c r="N2808" s="167">
        <f t="shared" si="307"/>
        <v>0</v>
      </c>
    </row>
    <row r="2809" spans="1:14" ht="15" customHeight="1" x14ac:dyDescent="0.2">
      <c r="A2809" s="152"/>
      <c r="B2809" s="152"/>
      <c r="C2809" s="152"/>
      <c r="D2809" s="152"/>
      <c r="E2809" s="153">
        <f>'2.40-a,b,c,d,e'!E2809</f>
        <v>40849.166666666664</v>
      </c>
      <c r="F2809" s="157">
        <f>'2.40-a,b,c,d,e'!F2809</f>
        <v>92.510002136230398</v>
      </c>
      <c r="G2809" s="157">
        <f>'2.40-a,b,c,d,e'!G2809</f>
        <v>319.99969482420454</v>
      </c>
      <c r="H2809" s="157">
        <f t="shared" si="301"/>
        <v>6712.621280828188</v>
      </c>
      <c r="I2809" s="157">
        <f t="shared" si="302"/>
        <v>0</v>
      </c>
      <c r="J2809" s="157">
        <f t="shared" si="303"/>
        <v>6712.621280828188</v>
      </c>
      <c r="K2809" s="157">
        <f t="shared" si="304"/>
        <v>0</v>
      </c>
      <c r="L2809" s="157">
        <f t="shared" si="305"/>
        <v>6712.621280828188</v>
      </c>
      <c r="M2809" s="167">
        <f t="shared" si="306"/>
        <v>0</v>
      </c>
      <c r="N2809" s="167">
        <f t="shared" si="307"/>
        <v>0</v>
      </c>
    </row>
    <row r="2810" spans="1:14" ht="15" customHeight="1" x14ac:dyDescent="0.2">
      <c r="A2810" s="152"/>
      <c r="B2810" s="152"/>
      <c r="C2810" s="152"/>
      <c r="D2810" s="152"/>
      <c r="E2810" s="153">
        <f>'2.40-a,b,c,d,e'!E2810</f>
        <v>40850.166666666664</v>
      </c>
      <c r="F2810" s="157">
        <f>'2.40-a,b,c,d,e'!F2810</f>
        <v>94.069999694824205</v>
      </c>
      <c r="G2810" s="157">
        <f>'2.40-a,b,c,d,e'!G2810</f>
        <v>1559.9975585938068</v>
      </c>
      <c r="H2810" s="157">
        <f t="shared" si="301"/>
        <v>8272.6188394219953</v>
      </c>
      <c r="I2810" s="157">
        <f t="shared" si="302"/>
        <v>0</v>
      </c>
      <c r="J2810" s="157">
        <f t="shared" si="303"/>
        <v>8272.6188394219953</v>
      </c>
      <c r="K2810" s="157">
        <f t="shared" si="304"/>
        <v>110.00061035160525</v>
      </c>
      <c r="L2810" s="157">
        <f t="shared" si="305"/>
        <v>8162.61822907039</v>
      </c>
      <c r="M2810" s="167">
        <f t="shared" si="306"/>
        <v>0</v>
      </c>
      <c r="N2810" s="167">
        <f t="shared" si="307"/>
        <v>0</v>
      </c>
    </row>
    <row r="2811" spans="1:14" ht="15" customHeight="1" x14ac:dyDescent="0.2">
      <c r="A2811" s="152"/>
      <c r="B2811" s="152"/>
      <c r="C2811" s="152"/>
      <c r="D2811" s="152"/>
      <c r="E2811" s="153">
        <f>'2.40-a,b,c,d,e'!E2811</f>
        <v>40851.166666666664</v>
      </c>
      <c r="F2811" s="157">
        <f>'2.40-a,b,c,d,e'!F2811</f>
        <v>94.260002136230398</v>
      </c>
      <c r="G2811" s="157">
        <f>'2.40-a,b,c,d,e'!G2811</f>
        <v>190.00244140619316</v>
      </c>
      <c r="H2811" s="157">
        <f t="shared" si="301"/>
        <v>8352.6206704765827</v>
      </c>
      <c r="I2811" s="157">
        <f t="shared" si="302"/>
        <v>0</v>
      </c>
      <c r="J2811" s="157">
        <f t="shared" si="303"/>
        <v>8352.6206704765827</v>
      </c>
      <c r="K2811" s="157">
        <f t="shared" si="304"/>
        <v>190.0024414061927</v>
      </c>
      <c r="L2811" s="157">
        <f t="shared" si="305"/>
        <v>8162.61822907039</v>
      </c>
      <c r="M2811" s="167">
        <f t="shared" si="306"/>
        <v>0</v>
      </c>
      <c r="N2811" s="167">
        <f t="shared" si="307"/>
        <v>0</v>
      </c>
    </row>
    <row r="2812" spans="1:14" ht="15" customHeight="1" x14ac:dyDescent="0.2">
      <c r="A2812" s="152"/>
      <c r="B2812" s="152"/>
      <c r="C2812" s="152"/>
      <c r="D2812" s="152"/>
      <c r="E2812" s="153">
        <f>'2.40-a,b,c,d,e'!E2812</f>
        <v>40854.208333333336</v>
      </c>
      <c r="F2812" s="157">
        <f>'2.40-a,b,c,d,e'!F2812</f>
        <v>95.519996643066406</v>
      </c>
      <c r="G2812" s="157">
        <f>'2.40-a,b,c,d,e'!G2812</f>
        <v>1259.9945068360084</v>
      </c>
      <c r="H2812" s="157">
        <f t="shared" si="301"/>
        <v>9422.6127359063976</v>
      </c>
      <c r="I2812" s="157">
        <f t="shared" si="302"/>
        <v>0</v>
      </c>
      <c r="J2812" s="157">
        <f t="shared" si="303"/>
        <v>9422.6127359063976</v>
      </c>
      <c r="K2812" s="157">
        <f t="shared" si="304"/>
        <v>1259.9945068360075</v>
      </c>
      <c r="L2812" s="157">
        <f t="shared" si="305"/>
        <v>8162.61822907039</v>
      </c>
      <c r="M2812" s="167">
        <f t="shared" si="306"/>
        <v>0</v>
      </c>
      <c r="N2812" s="167">
        <f t="shared" si="307"/>
        <v>0</v>
      </c>
    </row>
    <row r="2813" spans="1:14" ht="15" customHeight="1" x14ac:dyDescent="0.2">
      <c r="A2813" s="152"/>
      <c r="B2813" s="152"/>
      <c r="C2813" s="152"/>
      <c r="D2813" s="152"/>
      <c r="E2813" s="153">
        <f>'2.40-a,b,c,d,e'!E2813</f>
        <v>40855.208333333336</v>
      </c>
      <c r="F2813" s="157">
        <f>'2.40-a,b,c,d,e'!F2813</f>
        <v>96.800003051757798</v>
      </c>
      <c r="G2813" s="157">
        <f>'2.40-a,b,c,d,e'!G2813</f>
        <v>1280.0064086913922</v>
      </c>
      <c r="H2813" s="157">
        <f t="shared" si="301"/>
        <v>9442.6246377617827</v>
      </c>
      <c r="I2813" s="157">
        <f t="shared" si="302"/>
        <v>0</v>
      </c>
      <c r="J2813" s="157">
        <f t="shared" si="303"/>
        <v>9442.6246377617827</v>
      </c>
      <c r="K2813" s="157">
        <f t="shared" si="304"/>
        <v>1280.0064086913926</v>
      </c>
      <c r="L2813" s="157">
        <f t="shared" si="305"/>
        <v>8162.61822907039</v>
      </c>
      <c r="M2813" s="167">
        <f t="shared" si="306"/>
        <v>0</v>
      </c>
      <c r="N2813" s="167">
        <f t="shared" si="307"/>
        <v>0</v>
      </c>
    </row>
    <row r="2814" spans="1:14" ht="15" customHeight="1" x14ac:dyDescent="0.2">
      <c r="A2814" s="152"/>
      <c r="B2814" s="152"/>
      <c r="C2814" s="152"/>
      <c r="D2814" s="152"/>
      <c r="E2814" s="153">
        <f>'2.40-a,b,c,d,e'!E2814</f>
        <v>40856.208333333336</v>
      </c>
      <c r="F2814" s="157">
        <f>'2.40-a,b,c,d,e'!F2814</f>
        <v>95.739997863769503</v>
      </c>
      <c r="G2814" s="157">
        <f>'2.40-a,b,c,d,e'!G2814</f>
        <v>-1060.0051879882953</v>
      </c>
      <c r="H2814" s="157">
        <f t="shared" si="301"/>
        <v>7102.6130410820952</v>
      </c>
      <c r="I2814" s="157">
        <f t="shared" si="302"/>
        <v>0</v>
      </c>
      <c r="J2814" s="157">
        <f t="shared" si="303"/>
        <v>7102.6130410820952</v>
      </c>
      <c r="K2814" s="157">
        <f t="shared" si="304"/>
        <v>0</v>
      </c>
      <c r="L2814" s="157">
        <f t="shared" si="305"/>
        <v>7102.6130410820952</v>
      </c>
      <c r="M2814" s="167">
        <f t="shared" si="306"/>
        <v>0</v>
      </c>
      <c r="N2814" s="167">
        <f t="shared" si="307"/>
        <v>0</v>
      </c>
    </row>
    <row r="2815" spans="1:14" ht="15" customHeight="1" x14ac:dyDescent="0.2">
      <c r="A2815" s="152"/>
      <c r="B2815" s="152"/>
      <c r="C2815" s="152"/>
      <c r="D2815" s="152"/>
      <c r="E2815" s="153">
        <f>'2.40-a,b,c,d,e'!E2815</f>
        <v>40857.208333333336</v>
      </c>
      <c r="F2815" s="157">
        <f>'2.40-a,b,c,d,e'!F2815</f>
        <v>97.779998779296804</v>
      </c>
      <c r="G2815" s="157">
        <f>'2.40-a,b,c,d,e'!G2815</f>
        <v>2040.000915527301</v>
      </c>
      <c r="H2815" s="157">
        <f t="shared" si="301"/>
        <v>9142.6139566093952</v>
      </c>
      <c r="I2815" s="157">
        <f t="shared" si="302"/>
        <v>0</v>
      </c>
      <c r="J2815" s="157">
        <f t="shared" si="303"/>
        <v>9142.6139566093952</v>
      </c>
      <c r="K2815" s="157">
        <f t="shared" si="304"/>
        <v>979.9957275390052</v>
      </c>
      <c r="L2815" s="157">
        <f t="shared" si="305"/>
        <v>8162.61822907039</v>
      </c>
      <c r="M2815" s="167">
        <f t="shared" si="306"/>
        <v>0</v>
      </c>
      <c r="N2815" s="167">
        <f t="shared" si="307"/>
        <v>0</v>
      </c>
    </row>
    <row r="2816" spans="1:14" ht="15" customHeight="1" x14ac:dyDescent="0.2">
      <c r="A2816" s="152"/>
      <c r="B2816" s="152"/>
      <c r="C2816" s="152"/>
      <c r="D2816" s="152"/>
      <c r="E2816" s="153">
        <f>'2.40-a,b,c,d,e'!E2816</f>
        <v>40858.208333333336</v>
      </c>
      <c r="F2816" s="157">
        <f>'2.40-a,b,c,d,e'!F2816</f>
        <v>98.989997863769503</v>
      </c>
      <c r="G2816" s="157">
        <f>'2.40-a,b,c,d,e'!G2816</f>
        <v>1209.999084472699</v>
      </c>
      <c r="H2816" s="157">
        <f t="shared" si="301"/>
        <v>9372.617313543089</v>
      </c>
      <c r="I2816" s="157">
        <f t="shared" si="302"/>
        <v>0</v>
      </c>
      <c r="J2816" s="157">
        <f t="shared" si="303"/>
        <v>9372.617313543089</v>
      </c>
      <c r="K2816" s="157">
        <f t="shared" si="304"/>
        <v>1209.999084472699</v>
      </c>
      <c r="L2816" s="157">
        <f t="shared" si="305"/>
        <v>8162.61822907039</v>
      </c>
      <c r="M2816" s="167">
        <f t="shared" si="306"/>
        <v>0</v>
      </c>
      <c r="N2816" s="167">
        <f t="shared" si="307"/>
        <v>0</v>
      </c>
    </row>
    <row r="2817" spans="1:14" ht="15" customHeight="1" x14ac:dyDescent="0.2">
      <c r="A2817" s="152"/>
      <c r="B2817" s="152"/>
      <c r="C2817" s="152"/>
      <c r="D2817" s="152"/>
      <c r="E2817" s="153">
        <f>'2.40-a,b,c,d,e'!E2817</f>
        <v>40861.208333333336</v>
      </c>
      <c r="F2817" s="157">
        <f>'2.40-a,b,c,d,e'!F2817</f>
        <v>98.139999389648395</v>
      </c>
      <c r="G2817" s="157">
        <f>'2.40-a,b,c,d,e'!G2817</f>
        <v>-849.99847412110796</v>
      </c>
      <c r="H2817" s="157">
        <f t="shared" si="301"/>
        <v>7312.6197549492817</v>
      </c>
      <c r="I2817" s="157">
        <f t="shared" si="302"/>
        <v>0</v>
      </c>
      <c r="J2817" s="157">
        <f t="shared" si="303"/>
        <v>7312.6197549492817</v>
      </c>
      <c r="K2817" s="157">
        <f t="shared" si="304"/>
        <v>0</v>
      </c>
      <c r="L2817" s="157">
        <f t="shared" si="305"/>
        <v>7312.6197549492817</v>
      </c>
      <c r="M2817" s="167">
        <f t="shared" si="306"/>
        <v>0</v>
      </c>
      <c r="N2817" s="167">
        <f t="shared" si="307"/>
        <v>0</v>
      </c>
    </row>
    <row r="2818" spans="1:14" ht="15" customHeight="1" x14ac:dyDescent="0.2">
      <c r="A2818" s="152"/>
      <c r="B2818" s="152"/>
      <c r="C2818" s="152"/>
      <c r="D2818" s="152"/>
      <c r="E2818" s="153">
        <f>'2.40-a,b,c,d,e'!E2818</f>
        <v>40862.208333333336</v>
      </c>
      <c r="F2818" s="157">
        <f>'2.40-a,b,c,d,e'!F2818</f>
        <v>99.370002746582003</v>
      </c>
      <c r="G2818" s="157">
        <f>'2.40-a,b,c,d,e'!G2818</f>
        <v>1230.0033569336078</v>
      </c>
      <c r="H2818" s="157">
        <f t="shared" si="301"/>
        <v>8542.6231118828891</v>
      </c>
      <c r="I2818" s="157">
        <f t="shared" si="302"/>
        <v>0</v>
      </c>
      <c r="J2818" s="157">
        <f t="shared" si="303"/>
        <v>8542.6231118828891</v>
      </c>
      <c r="K2818" s="157">
        <f t="shared" si="304"/>
        <v>380.00488281249909</v>
      </c>
      <c r="L2818" s="157">
        <f t="shared" si="305"/>
        <v>8162.61822907039</v>
      </c>
      <c r="M2818" s="167">
        <f t="shared" si="306"/>
        <v>0</v>
      </c>
      <c r="N2818" s="167">
        <f t="shared" si="307"/>
        <v>0</v>
      </c>
    </row>
    <row r="2819" spans="1:14" ht="15" customHeight="1" x14ac:dyDescent="0.2">
      <c r="A2819" s="152"/>
      <c r="B2819" s="152"/>
      <c r="C2819" s="152"/>
      <c r="D2819" s="152"/>
      <c r="E2819" s="153">
        <f>'2.40-a,b,c,d,e'!E2819</f>
        <v>40863.208333333336</v>
      </c>
      <c r="F2819" s="157">
        <f>'2.40-a,b,c,d,e'!F2819</f>
        <v>102.58999633789</v>
      </c>
      <c r="G2819" s="157">
        <f>'2.40-a,b,c,d,e'!G2819</f>
        <v>3219.9935913079971</v>
      </c>
      <c r="H2819" s="157">
        <f t="shared" si="301"/>
        <v>11382.611820378388</v>
      </c>
      <c r="I2819" s="157">
        <f t="shared" si="302"/>
        <v>0</v>
      </c>
      <c r="J2819" s="157">
        <f t="shared" si="303"/>
        <v>11382.611820378388</v>
      </c>
      <c r="K2819" s="157">
        <f t="shared" si="304"/>
        <v>3219.993591307998</v>
      </c>
      <c r="L2819" s="157">
        <f t="shared" si="305"/>
        <v>8162.61822907039</v>
      </c>
      <c r="M2819" s="167">
        <f t="shared" si="306"/>
        <v>0</v>
      </c>
      <c r="N2819" s="167">
        <f t="shared" si="307"/>
        <v>0</v>
      </c>
    </row>
    <row r="2820" spans="1:14" ht="15" customHeight="1" x14ac:dyDescent="0.2">
      <c r="A2820" s="152"/>
      <c r="B2820" s="152"/>
      <c r="C2820" s="152"/>
      <c r="D2820" s="152"/>
      <c r="E2820" s="153">
        <f>'2.40-a,b,c,d,e'!E2820</f>
        <v>40864.208333333336</v>
      </c>
      <c r="F2820" s="157">
        <f>'2.40-a,b,c,d,e'!F2820</f>
        <v>98.819999694824205</v>
      </c>
      <c r="G2820" s="157">
        <f>'2.40-a,b,c,d,e'!G2820</f>
        <v>-3769.9966430657951</v>
      </c>
      <c r="H2820" s="157">
        <f t="shared" ref="H2820:H2883" si="308">L2819+G2820</f>
        <v>4392.621586004595</v>
      </c>
      <c r="I2820" s="157">
        <f t="shared" ref="I2820:I2883" si="309">IF(H2820&lt;$B$13,$B$14-H2820,0)</f>
        <v>3769.9966430657951</v>
      </c>
      <c r="J2820" s="157">
        <f t="shared" ref="J2820:J2883" si="310">H2820+I2820</f>
        <v>8162.61822907039</v>
      </c>
      <c r="K2820" s="157">
        <f t="shared" ref="K2820:K2883" si="311">MAX(J2820-$B$14,0)</f>
        <v>0</v>
      </c>
      <c r="L2820" s="157">
        <f t="shared" ref="L2820:L2883" si="312">J2820-K2820</f>
        <v>8162.61822907039</v>
      </c>
      <c r="M2820" s="167">
        <f t="shared" ref="M2820:M2883" si="313">IF(I2820&gt;0,1,0)</f>
        <v>1</v>
      </c>
      <c r="N2820" s="167">
        <f t="shared" ref="N2820:N2883" si="314">IF(H2820&lt;0,1,0)</f>
        <v>0</v>
      </c>
    </row>
    <row r="2821" spans="1:14" ht="15" customHeight="1" x14ac:dyDescent="0.2">
      <c r="A2821" s="152"/>
      <c r="B2821" s="152"/>
      <c r="C2821" s="152"/>
      <c r="D2821" s="152"/>
      <c r="E2821" s="153">
        <f>'2.40-a,b,c,d,e'!E2821</f>
        <v>40865.208333333336</v>
      </c>
      <c r="F2821" s="157">
        <f>'2.40-a,b,c,d,e'!F2821</f>
        <v>97.410003662109304</v>
      </c>
      <c r="G2821" s="157">
        <f>'2.40-a,b,c,d,e'!G2821</f>
        <v>-1409.9960327149006</v>
      </c>
      <c r="H2821" s="157">
        <f t="shared" si="308"/>
        <v>6752.622196355489</v>
      </c>
      <c r="I2821" s="157">
        <f t="shared" si="309"/>
        <v>0</v>
      </c>
      <c r="J2821" s="157">
        <f t="shared" si="310"/>
        <v>6752.622196355489</v>
      </c>
      <c r="K2821" s="157">
        <f t="shared" si="311"/>
        <v>0</v>
      </c>
      <c r="L2821" s="157">
        <f t="shared" si="312"/>
        <v>6752.622196355489</v>
      </c>
      <c r="M2821" s="167">
        <f t="shared" si="313"/>
        <v>0</v>
      </c>
      <c r="N2821" s="167">
        <f t="shared" si="314"/>
        <v>0</v>
      </c>
    </row>
    <row r="2822" spans="1:14" ht="15" customHeight="1" x14ac:dyDescent="0.2">
      <c r="A2822" s="152"/>
      <c r="B2822" s="152"/>
      <c r="C2822" s="152"/>
      <c r="D2822" s="152"/>
      <c r="E2822" s="153">
        <f>'2.40-a,b,c,d,e'!E2822</f>
        <v>40868.208333333336</v>
      </c>
      <c r="F2822" s="157">
        <f>'2.40-a,b,c,d,e'!F2822</f>
        <v>96.919998168945298</v>
      </c>
      <c r="G2822" s="157">
        <f>'2.40-a,b,c,d,e'!G2822</f>
        <v>-490.00549316400566</v>
      </c>
      <c r="H2822" s="157">
        <f t="shared" si="308"/>
        <v>6262.6167031914829</v>
      </c>
      <c r="I2822" s="157">
        <f t="shared" si="309"/>
        <v>0</v>
      </c>
      <c r="J2822" s="157">
        <f t="shared" si="310"/>
        <v>6262.6167031914829</v>
      </c>
      <c r="K2822" s="157">
        <f t="shared" si="311"/>
        <v>0</v>
      </c>
      <c r="L2822" s="157">
        <f t="shared" si="312"/>
        <v>6262.6167031914829</v>
      </c>
      <c r="M2822" s="167">
        <f t="shared" si="313"/>
        <v>0</v>
      </c>
      <c r="N2822" s="167">
        <f t="shared" si="314"/>
        <v>0</v>
      </c>
    </row>
    <row r="2823" spans="1:14" ht="15" customHeight="1" x14ac:dyDescent="0.2">
      <c r="A2823" s="152"/>
      <c r="B2823" s="152"/>
      <c r="C2823" s="152"/>
      <c r="D2823" s="152"/>
      <c r="E2823" s="153">
        <f>'2.40-a,b,c,d,e'!E2823</f>
        <v>40869.208333333336</v>
      </c>
      <c r="F2823" s="157">
        <f>'2.40-a,b,c,d,e'!F2823</f>
        <v>98.010002136230398</v>
      </c>
      <c r="G2823" s="157">
        <f>'2.40-a,b,c,d,e'!G2823</f>
        <v>1090.0039672850994</v>
      </c>
      <c r="H2823" s="157">
        <f t="shared" si="308"/>
        <v>7352.6206704765827</v>
      </c>
      <c r="I2823" s="157">
        <f t="shared" si="309"/>
        <v>0</v>
      </c>
      <c r="J2823" s="157">
        <f t="shared" si="310"/>
        <v>7352.6206704765827</v>
      </c>
      <c r="K2823" s="157">
        <f t="shared" si="311"/>
        <v>0</v>
      </c>
      <c r="L2823" s="157">
        <f t="shared" si="312"/>
        <v>7352.6206704765827</v>
      </c>
      <c r="M2823" s="167">
        <f t="shared" si="313"/>
        <v>0</v>
      </c>
      <c r="N2823" s="167">
        <f t="shared" si="314"/>
        <v>0</v>
      </c>
    </row>
    <row r="2824" spans="1:14" ht="15" customHeight="1" x14ac:dyDescent="0.2">
      <c r="A2824" s="152"/>
      <c r="B2824" s="152"/>
      <c r="C2824" s="152"/>
      <c r="D2824" s="152"/>
      <c r="E2824" s="153">
        <f>'2.40-a,b,c,d,e'!E2824</f>
        <v>40870.208333333336</v>
      </c>
      <c r="F2824" s="157">
        <f>'2.40-a,b,c,d,e'!F2824</f>
        <v>96.169998168945298</v>
      </c>
      <c r="G2824" s="157">
        <f>'2.40-a,b,c,d,e'!G2824</f>
        <v>-1840.0039672850994</v>
      </c>
      <c r="H2824" s="157">
        <f t="shared" si="308"/>
        <v>5512.6167031914829</v>
      </c>
      <c r="I2824" s="157">
        <f t="shared" si="309"/>
        <v>2650.0015258789072</v>
      </c>
      <c r="J2824" s="157">
        <f t="shared" si="310"/>
        <v>8162.61822907039</v>
      </c>
      <c r="K2824" s="157">
        <f t="shared" si="311"/>
        <v>0</v>
      </c>
      <c r="L2824" s="157">
        <f t="shared" si="312"/>
        <v>8162.61822907039</v>
      </c>
      <c r="M2824" s="167">
        <f t="shared" si="313"/>
        <v>1</v>
      </c>
      <c r="N2824" s="167">
        <f t="shared" si="314"/>
        <v>0</v>
      </c>
    </row>
    <row r="2825" spans="1:14" ht="15" customHeight="1" x14ac:dyDescent="0.2">
      <c r="A2825" s="152"/>
      <c r="B2825" s="152"/>
      <c r="C2825" s="152"/>
      <c r="D2825" s="152"/>
      <c r="E2825" s="153">
        <f>'2.40-a,b,c,d,e'!E2825</f>
        <v>40872.604166666664</v>
      </c>
      <c r="F2825" s="157">
        <f>'2.40-a,b,c,d,e'!F2825</f>
        <v>96.769996643066406</v>
      </c>
      <c r="G2825" s="157">
        <f>'2.40-a,b,c,d,e'!G2825</f>
        <v>599.99847412110796</v>
      </c>
      <c r="H2825" s="157">
        <f t="shared" si="308"/>
        <v>8762.6167031914974</v>
      </c>
      <c r="I2825" s="157">
        <f t="shared" si="309"/>
        <v>0</v>
      </c>
      <c r="J2825" s="157">
        <f t="shared" si="310"/>
        <v>8762.6167031914974</v>
      </c>
      <c r="K2825" s="157">
        <f t="shared" si="311"/>
        <v>599.99847412110739</v>
      </c>
      <c r="L2825" s="157">
        <f t="shared" si="312"/>
        <v>8162.61822907039</v>
      </c>
      <c r="M2825" s="167">
        <f t="shared" si="313"/>
        <v>0</v>
      </c>
      <c r="N2825" s="167">
        <f t="shared" si="314"/>
        <v>0</v>
      </c>
    </row>
    <row r="2826" spans="1:14" ht="15" customHeight="1" x14ac:dyDescent="0.2">
      <c r="A2826" s="152"/>
      <c r="B2826" s="152"/>
      <c r="C2826" s="152"/>
      <c r="D2826" s="152"/>
      <c r="E2826" s="153">
        <f>'2.40-a,b,c,d,e'!E2826</f>
        <v>40875.208333333336</v>
      </c>
      <c r="F2826" s="157">
        <f>'2.40-a,b,c,d,e'!F2826</f>
        <v>98.209999084472599</v>
      </c>
      <c r="G2826" s="157">
        <f>'2.40-a,b,c,d,e'!G2826</f>
        <v>1440.0024414061932</v>
      </c>
      <c r="H2826" s="157">
        <f t="shared" si="308"/>
        <v>9602.6206704765827</v>
      </c>
      <c r="I2826" s="157">
        <f t="shared" si="309"/>
        <v>0</v>
      </c>
      <c r="J2826" s="157">
        <f t="shared" si="310"/>
        <v>9602.6206704765827</v>
      </c>
      <c r="K2826" s="157">
        <f t="shared" si="311"/>
        <v>1440.0024414061927</v>
      </c>
      <c r="L2826" s="157">
        <f t="shared" si="312"/>
        <v>8162.61822907039</v>
      </c>
      <c r="M2826" s="167">
        <f t="shared" si="313"/>
        <v>0</v>
      </c>
      <c r="N2826" s="167">
        <f t="shared" si="314"/>
        <v>0</v>
      </c>
    </row>
    <row r="2827" spans="1:14" ht="15" customHeight="1" x14ac:dyDescent="0.2">
      <c r="A2827" s="152"/>
      <c r="B2827" s="152"/>
      <c r="C2827" s="152"/>
      <c r="D2827" s="152"/>
      <c r="E2827" s="153">
        <f>'2.40-a,b,c,d,e'!E2827</f>
        <v>40876.208333333336</v>
      </c>
      <c r="F2827" s="157">
        <f>'2.40-a,b,c,d,e'!F2827</f>
        <v>99.790000915527301</v>
      </c>
      <c r="G2827" s="157">
        <f>'2.40-a,b,c,d,e'!G2827</f>
        <v>1580.0018310547016</v>
      </c>
      <c r="H2827" s="157">
        <f t="shared" si="308"/>
        <v>9742.6200601250912</v>
      </c>
      <c r="I2827" s="157">
        <f t="shared" si="309"/>
        <v>0</v>
      </c>
      <c r="J2827" s="157">
        <f t="shared" si="310"/>
        <v>9742.6200601250912</v>
      </c>
      <c r="K2827" s="157">
        <f t="shared" si="311"/>
        <v>1580.0018310547011</v>
      </c>
      <c r="L2827" s="157">
        <f t="shared" si="312"/>
        <v>8162.61822907039</v>
      </c>
      <c r="M2827" s="167">
        <f t="shared" si="313"/>
        <v>0</v>
      </c>
      <c r="N2827" s="167">
        <f t="shared" si="314"/>
        <v>0</v>
      </c>
    </row>
    <row r="2828" spans="1:14" ht="15" customHeight="1" x14ac:dyDescent="0.2">
      <c r="A2828" s="152"/>
      <c r="B2828" s="152"/>
      <c r="C2828" s="152"/>
      <c r="D2828" s="152"/>
      <c r="E2828" s="153">
        <f>'2.40-a,b,c,d,e'!E2828</f>
        <v>40877.208333333336</v>
      </c>
      <c r="F2828" s="157">
        <f>'2.40-a,b,c,d,e'!F2828</f>
        <v>100.36000061035099</v>
      </c>
      <c r="G2828" s="157">
        <f>'2.40-a,b,c,d,e'!G2828</f>
        <v>569.99969482369295</v>
      </c>
      <c r="H2828" s="157">
        <f t="shared" si="308"/>
        <v>8732.6179238940822</v>
      </c>
      <c r="I2828" s="157">
        <f t="shared" si="309"/>
        <v>0</v>
      </c>
      <c r="J2828" s="157">
        <f t="shared" si="310"/>
        <v>8732.6179238940822</v>
      </c>
      <c r="K2828" s="157">
        <f t="shared" si="311"/>
        <v>569.99969482369215</v>
      </c>
      <c r="L2828" s="157">
        <f t="shared" si="312"/>
        <v>8162.61822907039</v>
      </c>
      <c r="M2828" s="167">
        <f t="shared" si="313"/>
        <v>0</v>
      </c>
      <c r="N2828" s="167">
        <f t="shared" si="314"/>
        <v>0</v>
      </c>
    </row>
    <row r="2829" spans="1:14" ht="15" customHeight="1" x14ac:dyDescent="0.2">
      <c r="A2829" s="152"/>
      <c r="B2829" s="152"/>
      <c r="C2829" s="152"/>
      <c r="D2829" s="152"/>
      <c r="E2829" s="153">
        <f>'2.40-a,b,c,d,e'!E2829</f>
        <v>40878.208333333336</v>
      </c>
      <c r="F2829" s="157">
        <f>'2.40-a,b,c,d,e'!F2829</f>
        <v>100.199996948242</v>
      </c>
      <c r="G2829" s="157">
        <f>'2.40-a,b,c,d,e'!G2829</f>
        <v>-160.00366210899131</v>
      </c>
      <c r="H2829" s="157">
        <f t="shared" si="308"/>
        <v>8002.6145669613989</v>
      </c>
      <c r="I2829" s="157">
        <f t="shared" si="309"/>
        <v>0</v>
      </c>
      <c r="J2829" s="157">
        <f t="shared" si="310"/>
        <v>8002.6145669613989</v>
      </c>
      <c r="K2829" s="157">
        <f t="shared" si="311"/>
        <v>0</v>
      </c>
      <c r="L2829" s="157">
        <f t="shared" si="312"/>
        <v>8002.6145669613989</v>
      </c>
      <c r="M2829" s="167">
        <f t="shared" si="313"/>
        <v>0</v>
      </c>
      <c r="N2829" s="167">
        <f t="shared" si="314"/>
        <v>0</v>
      </c>
    </row>
    <row r="2830" spans="1:14" ht="15" customHeight="1" x14ac:dyDescent="0.2">
      <c r="A2830" s="152"/>
      <c r="B2830" s="152"/>
      <c r="C2830" s="152"/>
      <c r="D2830" s="152"/>
      <c r="E2830" s="153">
        <f>'2.40-a,b,c,d,e'!E2830</f>
        <v>40879.208333333336</v>
      </c>
      <c r="F2830" s="157">
        <f>'2.40-a,b,c,d,e'!F2830</f>
        <v>100.959999084472</v>
      </c>
      <c r="G2830" s="157">
        <f>'2.40-a,b,c,d,e'!G2830</f>
        <v>760.00213622999979</v>
      </c>
      <c r="H2830" s="157">
        <f t="shared" si="308"/>
        <v>8762.6167031913992</v>
      </c>
      <c r="I2830" s="157">
        <f t="shared" si="309"/>
        <v>0</v>
      </c>
      <c r="J2830" s="157">
        <f t="shared" si="310"/>
        <v>8762.6167031913992</v>
      </c>
      <c r="K2830" s="157">
        <f t="shared" si="311"/>
        <v>599.99847412100917</v>
      </c>
      <c r="L2830" s="157">
        <f t="shared" si="312"/>
        <v>8162.61822907039</v>
      </c>
      <c r="M2830" s="167">
        <f t="shared" si="313"/>
        <v>0</v>
      </c>
      <c r="N2830" s="167">
        <f t="shared" si="314"/>
        <v>0</v>
      </c>
    </row>
    <row r="2831" spans="1:14" ht="15" customHeight="1" x14ac:dyDescent="0.2">
      <c r="A2831" s="152"/>
      <c r="B2831" s="152"/>
      <c r="C2831" s="152"/>
      <c r="D2831" s="152"/>
      <c r="E2831" s="153">
        <f>'2.40-a,b,c,d,e'!E2831</f>
        <v>40882.208333333336</v>
      </c>
      <c r="F2831" s="157">
        <f>'2.40-a,b,c,d,e'!F2831</f>
        <v>100.98999786376901</v>
      </c>
      <c r="G2831" s="157">
        <f>'2.40-a,b,c,d,e'!G2831</f>
        <v>29.998779297002898</v>
      </c>
      <c r="H2831" s="157">
        <f t="shared" si="308"/>
        <v>8192.6170083673933</v>
      </c>
      <c r="I2831" s="157">
        <f t="shared" si="309"/>
        <v>0</v>
      </c>
      <c r="J2831" s="157">
        <f t="shared" si="310"/>
        <v>8192.6170083673933</v>
      </c>
      <c r="K2831" s="157">
        <f t="shared" si="311"/>
        <v>29.998779297003239</v>
      </c>
      <c r="L2831" s="157">
        <f t="shared" si="312"/>
        <v>8162.61822907039</v>
      </c>
      <c r="M2831" s="167">
        <f t="shared" si="313"/>
        <v>0</v>
      </c>
      <c r="N2831" s="167">
        <f t="shared" si="314"/>
        <v>0</v>
      </c>
    </row>
    <row r="2832" spans="1:14" ht="15" customHeight="1" x14ac:dyDescent="0.2">
      <c r="A2832" s="152"/>
      <c r="B2832" s="152"/>
      <c r="C2832" s="152"/>
      <c r="D2832" s="152"/>
      <c r="E2832" s="153">
        <f>'2.40-a,b,c,d,e'!E2832</f>
        <v>40883.208333333336</v>
      </c>
      <c r="F2832" s="157">
        <f>'2.40-a,b,c,d,e'!F2832</f>
        <v>101.27999877929599</v>
      </c>
      <c r="G2832" s="157">
        <f>'2.40-a,b,c,d,e'!G2832</f>
        <v>290.00091552698848</v>
      </c>
      <c r="H2832" s="157">
        <f t="shared" si="308"/>
        <v>8452.6191445973782</v>
      </c>
      <c r="I2832" s="157">
        <f t="shared" si="309"/>
        <v>0</v>
      </c>
      <c r="J2832" s="157">
        <f t="shared" si="310"/>
        <v>8452.6191445973782</v>
      </c>
      <c r="K2832" s="157">
        <f t="shared" si="311"/>
        <v>290.00091552698814</v>
      </c>
      <c r="L2832" s="157">
        <f t="shared" si="312"/>
        <v>8162.61822907039</v>
      </c>
      <c r="M2832" s="167">
        <f t="shared" si="313"/>
        <v>0</v>
      </c>
      <c r="N2832" s="167">
        <f t="shared" si="314"/>
        <v>0</v>
      </c>
    </row>
    <row r="2833" spans="1:14" ht="15" customHeight="1" x14ac:dyDescent="0.2">
      <c r="A2833" s="152"/>
      <c r="B2833" s="152"/>
      <c r="C2833" s="152"/>
      <c r="D2833" s="152"/>
      <c r="E2833" s="153">
        <f>'2.40-a,b,c,d,e'!E2833</f>
        <v>40884.208333333336</v>
      </c>
      <c r="F2833" s="157">
        <f>'2.40-a,b,c,d,e'!F2833</f>
        <v>100.48999786376901</v>
      </c>
      <c r="G2833" s="157">
        <f>'2.40-a,b,c,d,e'!G2833</f>
        <v>-790.00091552698848</v>
      </c>
      <c r="H2833" s="157">
        <f t="shared" si="308"/>
        <v>7372.6173135434019</v>
      </c>
      <c r="I2833" s="157">
        <f t="shared" si="309"/>
        <v>0</v>
      </c>
      <c r="J2833" s="157">
        <f t="shared" si="310"/>
        <v>7372.6173135434019</v>
      </c>
      <c r="K2833" s="157">
        <f t="shared" si="311"/>
        <v>0</v>
      </c>
      <c r="L2833" s="157">
        <f t="shared" si="312"/>
        <v>7372.6173135434019</v>
      </c>
      <c r="M2833" s="167">
        <f t="shared" si="313"/>
        <v>0</v>
      </c>
      <c r="N2833" s="167">
        <f t="shared" si="314"/>
        <v>0</v>
      </c>
    </row>
    <row r="2834" spans="1:14" ht="15" customHeight="1" x14ac:dyDescent="0.2">
      <c r="A2834" s="152"/>
      <c r="B2834" s="152"/>
      <c r="C2834" s="152"/>
      <c r="D2834" s="152"/>
      <c r="E2834" s="153">
        <f>'2.40-a,b,c,d,e'!E2834</f>
        <v>40885.208333333336</v>
      </c>
      <c r="F2834" s="157">
        <f>'2.40-a,b,c,d,e'!F2834</f>
        <v>98.339996337890597</v>
      </c>
      <c r="G2834" s="157">
        <f>'2.40-a,b,c,d,e'!G2834</f>
        <v>-2150.0015258784088</v>
      </c>
      <c r="H2834" s="157">
        <f t="shared" si="308"/>
        <v>5222.6157876649931</v>
      </c>
      <c r="I2834" s="157">
        <f t="shared" si="309"/>
        <v>2940.0024414053969</v>
      </c>
      <c r="J2834" s="157">
        <f t="shared" si="310"/>
        <v>8162.61822907039</v>
      </c>
      <c r="K2834" s="157">
        <f t="shared" si="311"/>
        <v>0</v>
      </c>
      <c r="L2834" s="157">
        <f t="shared" si="312"/>
        <v>8162.61822907039</v>
      </c>
      <c r="M2834" s="167">
        <f t="shared" si="313"/>
        <v>1</v>
      </c>
      <c r="N2834" s="167">
        <f t="shared" si="314"/>
        <v>0</v>
      </c>
    </row>
    <row r="2835" spans="1:14" ht="15" customHeight="1" x14ac:dyDescent="0.2">
      <c r="A2835" s="152"/>
      <c r="B2835" s="152"/>
      <c r="C2835" s="152"/>
      <c r="D2835" s="152"/>
      <c r="E2835" s="153">
        <f>'2.40-a,b,c,d,e'!E2835</f>
        <v>40886.208333333336</v>
      </c>
      <c r="F2835" s="157">
        <f>'2.40-a,b,c,d,e'!F2835</f>
        <v>99.410003662109304</v>
      </c>
      <c r="G2835" s="157">
        <f>'2.40-a,b,c,d,e'!G2835</f>
        <v>1070.0073242187073</v>
      </c>
      <c r="H2835" s="157">
        <f t="shared" si="308"/>
        <v>9232.6255532890973</v>
      </c>
      <c r="I2835" s="157">
        <f t="shared" si="309"/>
        <v>0</v>
      </c>
      <c r="J2835" s="157">
        <f t="shared" si="310"/>
        <v>9232.6255532890973</v>
      </c>
      <c r="K2835" s="157">
        <f t="shared" si="311"/>
        <v>1070.0073242187073</v>
      </c>
      <c r="L2835" s="157">
        <f t="shared" si="312"/>
        <v>8162.61822907039</v>
      </c>
      <c r="M2835" s="167">
        <f t="shared" si="313"/>
        <v>0</v>
      </c>
      <c r="N2835" s="167">
        <f t="shared" si="314"/>
        <v>0</v>
      </c>
    </row>
    <row r="2836" spans="1:14" ht="15" customHeight="1" x14ac:dyDescent="0.2">
      <c r="A2836" s="152"/>
      <c r="B2836" s="152"/>
      <c r="C2836" s="152"/>
      <c r="D2836" s="152"/>
      <c r="E2836" s="153">
        <f>'2.40-a,b,c,d,e'!E2836</f>
        <v>40889.208333333336</v>
      </c>
      <c r="F2836" s="157">
        <f>'2.40-a,b,c,d,e'!F2836</f>
        <v>97.769996643066406</v>
      </c>
      <c r="G2836" s="157">
        <f>'2.40-a,b,c,d,e'!G2836</f>
        <v>-1640.0070190428978</v>
      </c>
      <c r="H2836" s="157">
        <f t="shared" si="308"/>
        <v>6522.6112100274922</v>
      </c>
      <c r="I2836" s="157">
        <f t="shared" si="309"/>
        <v>0</v>
      </c>
      <c r="J2836" s="157">
        <f t="shared" si="310"/>
        <v>6522.6112100274922</v>
      </c>
      <c r="K2836" s="157">
        <f t="shared" si="311"/>
        <v>0</v>
      </c>
      <c r="L2836" s="157">
        <f t="shared" si="312"/>
        <v>6522.6112100274922</v>
      </c>
      <c r="M2836" s="167">
        <f t="shared" si="313"/>
        <v>0</v>
      </c>
      <c r="N2836" s="167">
        <f t="shared" si="314"/>
        <v>0</v>
      </c>
    </row>
    <row r="2837" spans="1:14" ht="15" customHeight="1" x14ac:dyDescent="0.2">
      <c r="A2837" s="152"/>
      <c r="B2837" s="152"/>
      <c r="C2837" s="152"/>
      <c r="D2837" s="152"/>
      <c r="E2837" s="153">
        <f>'2.40-a,b,c,d,e'!E2837</f>
        <v>40890.208333333336</v>
      </c>
      <c r="F2837" s="157">
        <f>'2.40-a,b,c,d,e'!F2837</f>
        <v>100.139999389648</v>
      </c>
      <c r="G2837" s="157">
        <f>'2.40-a,b,c,d,e'!G2837</f>
        <v>2370.0027465815906</v>
      </c>
      <c r="H2837" s="157">
        <f t="shared" si="308"/>
        <v>8892.6139566090824</v>
      </c>
      <c r="I2837" s="157">
        <f t="shared" si="309"/>
        <v>0</v>
      </c>
      <c r="J2837" s="157">
        <f t="shared" si="310"/>
        <v>8892.6139566090824</v>
      </c>
      <c r="K2837" s="157">
        <f t="shared" si="311"/>
        <v>729.99572753869234</v>
      </c>
      <c r="L2837" s="157">
        <f t="shared" si="312"/>
        <v>8162.61822907039</v>
      </c>
      <c r="M2837" s="167">
        <f t="shared" si="313"/>
        <v>0</v>
      </c>
      <c r="N2837" s="167">
        <f t="shared" si="314"/>
        <v>0</v>
      </c>
    </row>
    <row r="2838" spans="1:14" ht="15" customHeight="1" x14ac:dyDescent="0.2">
      <c r="A2838" s="152"/>
      <c r="B2838" s="152"/>
      <c r="C2838" s="152"/>
      <c r="D2838" s="152"/>
      <c r="E2838" s="153">
        <f>'2.40-a,b,c,d,e'!E2838</f>
        <v>40891.208333333336</v>
      </c>
      <c r="F2838" s="157">
        <f>'2.40-a,b,c,d,e'!F2838</f>
        <v>94.949996948242102</v>
      </c>
      <c r="G2838" s="157">
        <f>'2.40-a,b,c,d,e'!G2838</f>
        <v>-5190.0024414058944</v>
      </c>
      <c r="H2838" s="157">
        <f t="shared" si="308"/>
        <v>2972.6157876644957</v>
      </c>
      <c r="I2838" s="157">
        <f t="shared" si="309"/>
        <v>5190.0024414058944</v>
      </c>
      <c r="J2838" s="157">
        <f t="shared" si="310"/>
        <v>8162.61822907039</v>
      </c>
      <c r="K2838" s="157">
        <f t="shared" si="311"/>
        <v>0</v>
      </c>
      <c r="L2838" s="157">
        <f t="shared" si="312"/>
        <v>8162.61822907039</v>
      </c>
      <c r="M2838" s="167">
        <f t="shared" si="313"/>
        <v>1</v>
      </c>
      <c r="N2838" s="167">
        <f t="shared" si="314"/>
        <v>0</v>
      </c>
    </row>
    <row r="2839" spans="1:14" ht="15" customHeight="1" x14ac:dyDescent="0.2">
      <c r="A2839" s="152"/>
      <c r="B2839" s="152"/>
      <c r="C2839" s="152"/>
      <c r="D2839" s="152"/>
      <c r="E2839" s="153">
        <f>'2.40-a,b,c,d,e'!E2839</f>
        <v>40892.208333333336</v>
      </c>
      <c r="F2839" s="157">
        <f>'2.40-a,b,c,d,e'!F2839</f>
        <v>93.870002746582003</v>
      </c>
      <c r="G2839" s="157">
        <f>'2.40-a,b,c,d,e'!G2839</f>
        <v>-1079.9942016600994</v>
      </c>
      <c r="H2839" s="157">
        <f t="shared" si="308"/>
        <v>7082.6240274102911</v>
      </c>
      <c r="I2839" s="157">
        <f t="shared" si="309"/>
        <v>0</v>
      </c>
      <c r="J2839" s="157">
        <f t="shared" si="310"/>
        <v>7082.6240274102911</v>
      </c>
      <c r="K2839" s="157">
        <f t="shared" si="311"/>
        <v>0</v>
      </c>
      <c r="L2839" s="157">
        <f t="shared" si="312"/>
        <v>7082.6240274102911</v>
      </c>
      <c r="M2839" s="167">
        <f t="shared" si="313"/>
        <v>0</v>
      </c>
      <c r="N2839" s="167">
        <f t="shared" si="314"/>
        <v>0</v>
      </c>
    </row>
    <row r="2840" spans="1:14" ht="15" customHeight="1" x14ac:dyDescent="0.2">
      <c r="A2840" s="152"/>
      <c r="B2840" s="152"/>
      <c r="C2840" s="152"/>
      <c r="D2840" s="152"/>
      <c r="E2840" s="153">
        <f>'2.40-a,b,c,d,e'!E2840</f>
        <v>40893.208333333336</v>
      </c>
      <c r="F2840" s="157">
        <f>'2.40-a,b,c,d,e'!F2840</f>
        <v>93.529998779296804</v>
      </c>
      <c r="G2840" s="157">
        <f>'2.40-a,b,c,d,e'!G2840</f>
        <v>-340.00396728519888</v>
      </c>
      <c r="H2840" s="157">
        <f t="shared" si="308"/>
        <v>6742.6200601250921</v>
      </c>
      <c r="I2840" s="157">
        <f t="shared" si="309"/>
        <v>0</v>
      </c>
      <c r="J2840" s="157">
        <f t="shared" si="310"/>
        <v>6742.6200601250921</v>
      </c>
      <c r="K2840" s="157">
        <f t="shared" si="311"/>
        <v>0</v>
      </c>
      <c r="L2840" s="157">
        <f t="shared" si="312"/>
        <v>6742.6200601250921</v>
      </c>
      <c r="M2840" s="167">
        <f t="shared" si="313"/>
        <v>0</v>
      </c>
      <c r="N2840" s="167">
        <f t="shared" si="314"/>
        <v>0</v>
      </c>
    </row>
    <row r="2841" spans="1:14" ht="15" customHeight="1" x14ac:dyDescent="0.2">
      <c r="A2841" s="152"/>
      <c r="B2841" s="152"/>
      <c r="C2841" s="152"/>
      <c r="D2841" s="152"/>
      <c r="E2841" s="153">
        <f>'2.40-a,b,c,d,e'!E2841</f>
        <v>40896.208333333336</v>
      </c>
      <c r="F2841" s="157">
        <f>'2.40-a,b,c,d,e'!F2841</f>
        <v>93.879997253417898</v>
      </c>
      <c r="G2841" s="157">
        <f>'2.40-a,b,c,d,e'!G2841</f>
        <v>349.99847412109375</v>
      </c>
      <c r="H2841" s="157">
        <f t="shared" si="308"/>
        <v>7092.6185342461858</v>
      </c>
      <c r="I2841" s="157">
        <f t="shared" si="309"/>
        <v>0</v>
      </c>
      <c r="J2841" s="157">
        <f t="shared" si="310"/>
        <v>7092.6185342461858</v>
      </c>
      <c r="K2841" s="157">
        <f t="shared" si="311"/>
        <v>0</v>
      </c>
      <c r="L2841" s="157">
        <f t="shared" si="312"/>
        <v>7092.6185342461858</v>
      </c>
      <c r="M2841" s="167">
        <f t="shared" si="313"/>
        <v>0</v>
      </c>
      <c r="N2841" s="167">
        <f t="shared" si="314"/>
        <v>0</v>
      </c>
    </row>
    <row r="2842" spans="1:14" ht="15" customHeight="1" x14ac:dyDescent="0.2">
      <c r="A2842" s="152"/>
      <c r="B2842" s="152"/>
      <c r="C2842" s="152"/>
      <c r="D2842" s="152"/>
      <c r="E2842" s="153">
        <f>'2.40-a,b,c,d,e'!E2842</f>
        <v>40897.208333333336</v>
      </c>
      <c r="F2842" s="157">
        <f>'2.40-a,b,c,d,e'!F2842</f>
        <v>97.220001220703097</v>
      </c>
      <c r="G2842" s="157">
        <f>'2.40-a,b,c,d,e'!G2842</f>
        <v>3340.003967285199</v>
      </c>
      <c r="H2842" s="157">
        <f t="shared" si="308"/>
        <v>10432.622501531385</v>
      </c>
      <c r="I2842" s="157">
        <f t="shared" si="309"/>
        <v>0</v>
      </c>
      <c r="J2842" s="157">
        <f t="shared" si="310"/>
        <v>10432.622501531385</v>
      </c>
      <c r="K2842" s="157">
        <f t="shared" si="311"/>
        <v>2270.0042724609948</v>
      </c>
      <c r="L2842" s="157">
        <f t="shared" si="312"/>
        <v>8162.61822907039</v>
      </c>
      <c r="M2842" s="167">
        <f t="shared" si="313"/>
        <v>0</v>
      </c>
      <c r="N2842" s="167">
        <f t="shared" si="314"/>
        <v>0</v>
      </c>
    </row>
    <row r="2843" spans="1:14" ht="15" customHeight="1" x14ac:dyDescent="0.2">
      <c r="A2843" s="152"/>
      <c r="B2843" s="152"/>
      <c r="C2843" s="152"/>
      <c r="D2843" s="152"/>
      <c r="E2843" s="153">
        <f>'2.40-a,b,c,d,e'!E2843</f>
        <v>40898.208333333336</v>
      </c>
      <c r="F2843" s="157">
        <f>'2.40-a,b,c,d,e'!F2843</f>
        <v>98.669998168945298</v>
      </c>
      <c r="G2843" s="157">
        <f>'2.40-a,b,c,d,e'!G2843</f>
        <v>1449.9969482422016</v>
      </c>
      <c r="H2843" s="157">
        <f t="shared" si="308"/>
        <v>9612.6151773125912</v>
      </c>
      <c r="I2843" s="157">
        <f t="shared" si="309"/>
        <v>0</v>
      </c>
      <c r="J2843" s="157">
        <f t="shared" si="310"/>
        <v>9612.6151773125912</v>
      </c>
      <c r="K2843" s="157">
        <f t="shared" si="311"/>
        <v>1449.9969482422011</v>
      </c>
      <c r="L2843" s="157">
        <f t="shared" si="312"/>
        <v>8162.61822907039</v>
      </c>
      <c r="M2843" s="167">
        <f t="shared" si="313"/>
        <v>0</v>
      </c>
      <c r="N2843" s="167">
        <f t="shared" si="314"/>
        <v>0</v>
      </c>
    </row>
    <row r="2844" spans="1:14" ht="15" customHeight="1" x14ac:dyDescent="0.2">
      <c r="A2844" s="152"/>
      <c r="B2844" s="152"/>
      <c r="C2844" s="152"/>
      <c r="D2844" s="152"/>
      <c r="E2844" s="153">
        <f>'2.40-a,b,c,d,e'!E2844</f>
        <v>40899.208333333336</v>
      </c>
      <c r="F2844" s="157">
        <f>'2.40-a,b,c,d,e'!F2844</f>
        <v>99.529998779296804</v>
      </c>
      <c r="G2844" s="157">
        <f>'2.40-a,b,c,d,e'!G2844</f>
        <v>860.00061035150566</v>
      </c>
      <c r="H2844" s="157">
        <f t="shared" si="308"/>
        <v>9022.6188394218952</v>
      </c>
      <c r="I2844" s="157">
        <f t="shared" si="309"/>
        <v>0</v>
      </c>
      <c r="J2844" s="157">
        <f t="shared" si="310"/>
        <v>9022.6188394218952</v>
      </c>
      <c r="K2844" s="157">
        <f t="shared" si="311"/>
        <v>860.0006103515052</v>
      </c>
      <c r="L2844" s="157">
        <f t="shared" si="312"/>
        <v>8162.61822907039</v>
      </c>
      <c r="M2844" s="167">
        <f t="shared" si="313"/>
        <v>0</v>
      </c>
      <c r="N2844" s="167">
        <f t="shared" si="314"/>
        <v>0</v>
      </c>
    </row>
    <row r="2845" spans="1:14" ht="15" customHeight="1" x14ac:dyDescent="0.2">
      <c r="A2845" s="152"/>
      <c r="B2845" s="152"/>
      <c r="C2845" s="152"/>
      <c r="D2845" s="152"/>
      <c r="E2845" s="153">
        <f>'2.40-a,b,c,d,e'!E2845</f>
        <v>40900.208333333336</v>
      </c>
      <c r="F2845" s="157">
        <f>'2.40-a,b,c,d,e'!F2845</f>
        <v>99.680000305175696</v>
      </c>
      <c r="G2845" s="157">
        <f>'2.40-a,b,c,d,e'!G2845</f>
        <v>150.00152587889204</v>
      </c>
      <c r="H2845" s="157">
        <f t="shared" si="308"/>
        <v>8312.6197549492827</v>
      </c>
      <c r="I2845" s="157">
        <f t="shared" si="309"/>
        <v>0</v>
      </c>
      <c r="J2845" s="157">
        <f t="shared" si="310"/>
        <v>8312.6197549492827</v>
      </c>
      <c r="K2845" s="157">
        <f t="shared" si="311"/>
        <v>150.00152587889261</v>
      </c>
      <c r="L2845" s="157">
        <f t="shared" si="312"/>
        <v>8162.61822907039</v>
      </c>
      <c r="M2845" s="167">
        <f t="shared" si="313"/>
        <v>0</v>
      </c>
      <c r="N2845" s="167">
        <f t="shared" si="314"/>
        <v>0</v>
      </c>
    </row>
    <row r="2846" spans="1:14" ht="15" customHeight="1" x14ac:dyDescent="0.2">
      <c r="A2846" s="152"/>
      <c r="B2846" s="152"/>
      <c r="C2846" s="152"/>
      <c r="D2846" s="152"/>
      <c r="E2846" s="153">
        <f>'2.40-a,b,c,d,e'!E2846</f>
        <v>40904.208333333336</v>
      </c>
      <c r="F2846" s="157">
        <f>'2.40-a,b,c,d,e'!F2846</f>
        <v>101.33999633789</v>
      </c>
      <c r="G2846" s="157">
        <f>'2.40-a,b,c,d,e'!G2846</f>
        <v>1659.9960327143037</v>
      </c>
      <c r="H2846" s="157">
        <f t="shared" si="308"/>
        <v>9822.6142617846945</v>
      </c>
      <c r="I2846" s="157">
        <f t="shared" si="309"/>
        <v>0</v>
      </c>
      <c r="J2846" s="157">
        <f t="shared" si="310"/>
        <v>9822.6142617846945</v>
      </c>
      <c r="K2846" s="157">
        <f t="shared" si="311"/>
        <v>1659.9960327143044</v>
      </c>
      <c r="L2846" s="157">
        <f t="shared" si="312"/>
        <v>8162.61822907039</v>
      </c>
      <c r="M2846" s="167">
        <f t="shared" si="313"/>
        <v>0</v>
      </c>
      <c r="N2846" s="167">
        <f t="shared" si="314"/>
        <v>0</v>
      </c>
    </row>
    <row r="2847" spans="1:14" ht="15" customHeight="1" x14ac:dyDescent="0.2">
      <c r="A2847" s="152"/>
      <c r="B2847" s="152"/>
      <c r="C2847" s="152"/>
      <c r="D2847" s="152"/>
      <c r="E2847" s="153">
        <f>'2.40-a,b,c,d,e'!E2847</f>
        <v>40905.208333333336</v>
      </c>
      <c r="F2847" s="157">
        <f>'2.40-a,b,c,d,e'!F2847</f>
        <v>99.360000610351506</v>
      </c>
      <c r="G2847" s="157">
        <f>'2.40-a,b,c,d,e'!G2847</f>
        <v>-1979.9957275384941</v>
      </c>
      <c r="H2847" s="157">
        <f t="shared" si="308"/>
        <v>6182.622501531896</v>
      </c>
      <c r="I2847" s="157">
        <f t="shared" si="309"/>
        <v>0</v>
      </c>
      <c r="J2847" s="157">
        <f t="shared" si="310"/>
        <v>6182.622501531896</v>
      </c>
      <c r="K2847" s="157">
        <f t="shared" si="311"/>
        <v>0</v>
      </c>
      <c r="L2847" s="157">
        <f t="shared" si="312"/>
        <v>6182.622501531896</v>
      </c>
      <c r="M2847" s="167">
        <f t="shared" si="313"/>
        <v>0</v>
      </c>
      <c r="N2847" s="167">
        <f t="shared" si="314"/>
        <v>0</v>
      </c>
    </row>
    <row r="2848" spans="1:14" ht="15" customHeight="1" x14ac:dyDescent="0.2">
      <c r="A2848" s="152"/>
      <c r="B2848" s="152"/>
      <c r="C2848" s="152"/>
      <c r="D2848" s="152"/>
      <c r="E2848" s="153">
        <f>'2.40-a,b,c,d,e'!E2848</f>
        <v>40906.208333333336</v>
      </c>
      <c r="F2848" s="157">
        <f>'2.40-a,b,c,d,e'!F2848</f>
        <v>99.650001525878906</v>
      </c>
      <c r="G2848" s="157">
        <f>'2.40-a,b,c,d,e'!G2848</f>
        <v>290.00091552740059</v>
      </c>
      <c r="H2848" s="157">
        <f t="shared" si="308"/>
        <v>6472.6234170592961</v>
      </c>
      <c r="I2848" s="157">
        <f t="shared" si="309"/>
        <v>0</v>
      </c>
      <c r="J2848" s="157">
        <f t="shared" si="310"/>
        <v>6472.6234170592961</v>
      </c>
      <c r="K2848" s="157">
        <f t="shared" si="311"/>
        <v>0</v>
      </c>
      <c r="L2848" s="157">
        <f t="shared" si="312"/>
        <v>6472.6234170592961</v>
      </c>
      <c r="M2848" s="167">
        <f t="shared" si="313"/>
        <v>0</v>
      </c>
      <c r="N2848" s="167">
        <f t="shared" si="314"/>
        <v>0</v>
      </c>
    </row>
    <row r="2849" spans="1:14" ht="15" customHeight="1" x14ac:dyDescent="0.2">
      <c r="A2849" s="152"/>
      <c r="B2849" s="152"/>
      <c r="C2849" s="152"/>
      <c r="D2849" s="152"/>
      <c r="E2849" s="153">
        <f>'2.40-a,b,c,d,e'!E2849</f>
        <v>40907.208333333336</v>
      </c>
      <c r="F2849" s="157">
        <f>'2.40-a,b,c,d,e'!F2849</f>
        <v>98.830001831054602</v>
      </c>
      <c r="G2849" s="157">
        <f>'2.40-a,b,c,d,e'!G2849</f>
        <v>-819.99969482430402</v>
      </c>
      <c r="H2849" s="157">
        <f t="shared" si="308"/>
        <v>5652.6237222349919</v>
      </c>
      <c r="I2849" s="157">
        <f t="shared" si="309"/>
        <v>2509.9945068353982</v>
      </c>
      <c r="J2849" s="157">
        <f t="shared" si="310"/>
        <v>8162.61822907039</v>
      </c>
      <c r="K2849" s="157">
        <f t="shared" si="311"/>
        <v>0</v>
      </c>
      <c r="L2849" s="157">
        <f t="shared" si="312"/>
        <v>8162.61822907039</v>
      </c>
      <c r="M2849" s="167">
        <f t="shared" si="313"/>
        <v>1</v>
      </c>
      <c r="N2849" s="167">
        <f t="shared" si="314"/>
        <v>0</v>
      </c>
    </row>
    <row r="2850" spans="1:14" ht="15" customHeight="1" x14ac:dyDescent="0.2">
      <c r="A2850" s="152"/>
      <c r="B2850" s="152"/>
      <c r="C2850" s="152"/>
      <c r="D2850" s="152"/>
      <c r="E2850" s="153">
        <f>'2.40-a,b,c,d,e'!E2850</f>
        <v>40911.208333333336</v>
      </c>
      <c r="F2850" s="157">
        <f>'2.40-a,b,c,d,e'!F2850</f>
        <v>102.959999084472</v>
      </c>
      <c r="G2850" s="157">
        <f>'2.40-a,b,c,d,e'!G2850</f>
        <v>4129.9972534174003</v>
      </c>
      <c r="H2850" s="157">
        <f t="shared" si="308"/>
        <v>12292.61548248779</v>
      </c>
      <c r="I2850" s="157">
        <f t="shared" si="309"/>
        <v>0</v>
      </c>
      <c r="J2850" s="157">
        <f t="shared" si="310"/>
        <v>12292.61548248779</v>
      </c>
      <c r="K2850" s="157">
        <f t="shared" si="311"/>
        <v>4129.9972534174003</v>
      </c>
      <c r="L2850" s="157">
        <f t="shared" si="312"/>
        <v>8162.61822907039</v>
      </c>
      <c r="M2850" s="167">
        <f t="shared" si="313"/>
        <v>0</v>
      </c>
      <c r="N2850" s="167">
        <f t="shared" si="314"/>
        <v>0</v>
      </c>
    </row>
    <row r="2851" spans="1:14" ht="15" customHeight="1" x14ac:dyDescent="0.2">
      <c r="A2851" s="152"/>
      <c r="B2851" s="152"/>
      <c r="C2851" s="152"/>
      <c r="D2851" s="152"/>
      <c r="E2851" s="153">
        <f>'2.40-a,b,c,d,e'!E2851</f>
        <v>40912.208333333336</v>
      </c>
      <c r="F2851" s="157">
        <f>'2.40-a,b,c,d,e'!F2851</f>
        <v>103.220001220703</v>
      </c>
      <c r="G2851" s="157">
        <f>'2.40-a,b,c,d,e'!G2851</f>
        <v>260.00213623099455</v>
      </c>
      <c r="H2851" s="157">
        <f t="shared" si="308"/>
        <v>8422.6203653013854</v>
      </c>
      <c r="I2851" s="157">
        <f t="shared" si="309"/>
        <v>0</v>
      </c>
      <c r="J2851" s="157">
        <f t="shared" si="310"/>
        <v>8422.6203653013854</v>
      </c>
      <c r="K2851" s="157">
        <f t="shared" si="311"/>
        <v>260.00213623099535</v>
      </c>
      <c r="L2851" s="157">
        <f t="shared" si="312"/>
        <v>8162.61822907039</v>
      </c>
      <c r="M2851" s="167">
        <f t="shared" si="313"/>
        <v>0</v>
      </c>
      <c r="N2851" s="167">
        <f t="shared" si="314"/>
        <v>0</v>
      </c>
    </row>
    <row r="2852" spans="1:14" ht="15" customHeight="1" x14ac:dyDescent="0.2">
      <c r="A2852" s="152"/>
      <c r="B2852" s="152"/>
      <c r="C2852" s="152"/>
      <c r="D2852" s="152"/>
      <c r="E2852" s="153">
        <f>'2.40-a,b,c,d,e'!E2852</f>
        <v>40913.208333333336</v>
      </c>
      <c r="F2852" s="157">
        <f>'2.40-a,b,c,d,e'!F2852</f>
        <v>101.809997558593</v>
      </c>
      <c r="G2852" s="157">
        <f>'2.40-a,b,c,d,e'!G2852</f>
        <v>-1410.0036621100003</v>
      </c>
      <c r="H2852" s="157">
        <f t="shared" si="308"/>
        <v>6752.6145669603902</v>
      </c>
      <c r="I2852" s="157">
        <f t="shared" si="309"/>
        <v>0</v>
      </c>
      <c r="J2852" s="157">
        <f t="shared" si="310"/>
        <v>6752.6145669603902</v>
      </c>
      <c r="K2852" s="157">
        <f t="shared" si="311"/>
        <v>0</v>
      </c>
      <c r="L2852" s="157">
        <f t="shared" si="312"/>
        <v>6752.6145669603902</v>
      </c>
      <c r="M2852" s="167">
        <f t="shared" si="313"/>
        <v>0</v>
      </c>
      <c r="N2852" s="167">
        <f t="shared" si="314"/>
        <v>0</v>
      </c>
    </row>
    <row r="2853" spans="1:14" ht="15" customHeight="1" x14ac:dyDescent="0.2">
      <c r="A2853" s="152"/>
      <c r="B2853" s="152"/>
      <c r="C2853" s="152"/>
      <c r="D2853" s="152"/>
      <c r="E2853" s="153">
        <f>'2.40-a,b,c,d,e'!E2853</f>
        <v>40914.208333333336</v>
      </c>
      <c r="F2853" s="157">
        <f>'2.40-a,b,c,d,e'!F2853</f>
        <v>101.559997558593</v>
      </c>
      <c r="G2853" s="157">
        <f>'2.40-a,b,c,d,e'!G2853</f>
        <v>-250</v>
      </c>
      <c r="H2853" s="157">
        <f t="shared" si="308"/>
        <v>6502.6145669603902</v>
      </c>
      <c r="I2853" s="157">
        <f t="shared" si="309"/>
        <v>0</v>
      </c>
      <c r="J2853" s="157">
        <f t="shared" si="310"/>
        <v>6502.6145669603902</v>
      </c>
      <c r="K2853" s="157">
        <f t="shared" si="311"/>
        <v>0</v>
      </c>
      <c r="L2853" s="157">
        <f t="shared" si="312"/>
        <v>6502.6145669603902</v>
      </c>
      <c r="M2853" s="167">
        <f t="shared" si="313"/>
        <v>0</v>
      </c>
      <c r="N2853" s="167">
        <f t="shared" si="314"/>
        <v>0</v>
      </c>
    </row>
    <row r="2854" spans="1:14" ht="15" customHeight="1" x14ac:dyDescent="0.2">
      <c r="A2854" s="152"/>
      <c r="B2854" s="152"/>
      <c r="C2854" s="152"/>
      <c r="D2854" s="152"/>
      <c r="E2854" s="153">
        <f>'2.40-a,b,c,d,e'!E2854</f>
        <v>40917.208333333336</v>
      </c>
      <c r="F2854" s="157">
        <f>'2.40-a,b,c,d,e'!F2854</f>
        <v>101.309997558593</v>
      </c>
      <c r="G2854" s="157">
        <f>'2.40-a,b,c,d,e'!G2854</f>
        <v>-250</v>
      </c>
      <c r="H2854" s="157">
        <f t="shared" si="308"/>
        <v>6252.6145669603902</v>
      </c>
      <c r="I2854" s="157">
        <f t="shared" si="309"/>
        <v>0</v>
      </c>
      <c r="J2854" s="157">
        <f t="shared" si="310"/>
        <v>6252.6145669603902</v>
      </c>
      <c r="K2854" s="157">
        <f t="shared" si="311"/>
        <v>0</v>
      </c>
      <c r="L2854" s="157">
        <f t="shared" si="312"/>
        <v>6252.6145669603902</v>
      </c>
      <c r="M2854" s="167">
        <f t="shared" si="313"/>
        <v>0</v>
      </c>
      <c r="N2854" s="167">
        <f t="shared" si="314"/>
        <v>0</v>
      </c>
    </row>
    <row r="2855" spans="1:14" ht="15" customHeight="1" x14ac:dyDescent="0.2">
      <c r="A2855" s="152"/>
      <c r="B2855" s="152"/>
      <c r="C2855" s="152"/>
      <c r="D2855" s="152"/>
      <c r="E2855" s="153">
        <f>'2.40-a,b,c,d,e'!E2855</f>
        <v>40918.208333333336</v>
      </c>
      <c r="F2855" s="157">
        <f>'2.40-a,b,c,d,e'!F2855</f>
        <v>102.23999786376901</v>
      </c>
      <c r="G2855" s="157">
        <f>'2.40-a,b,c,d,e'!G2855</f>
        <v>930.00030517600862</v>
      </c>
      <c r="H2855" s="157">
        <f t="shared" si="308"/>
        <v>7182.6148721363988</v>
      </c>
      <c r="I2855" s="157">
        <f t="shared" si="309"/>
        <v>0</v>
      </c>
      <c r="J2855" s="157">
        <f t="shared" si="310"/>
        <v>7182.6148721363988</v>
      </c>
      <c r="K2855" s="157">
        <f t="shared" si="311"/>
        <v>0</v>
      </c>
      <c r="L2855" s="157">
        <f t="shared" si="312"/>
        <v>7182.6148721363988</v>
      </c>
      <c r="M2855" s="167">
        <f t="shared" si="313"/>
        <v>0</v>
      </c>
      <c r="N2855" s="167">
        <f t="shared" si="314"/>
        <v>0</v>
      </c>
    </row>
    <row r="2856" spans="1:14" ht="15" customHeight="1" x14ac:dyDescent="0.2">
      <c r="A2856" s="152"/>
      <c r="B2856" s="152"/>
      <c r="C2856" s="152"/>
      <c r="D2856" s="152"/>
      <c r="E2856" s="153">
        <f>'2.40-a,b,c,d,e'!E2856</f>
        <v>40919.208333333336</v>
      </c>
      <c r="F2856" s="157">
        <f>'2.40-a,b,c,d,e'!F2856</f>
        <v>100.870002746582</v>
      </c>
      <c r="G2856" s="157">
        <f>'2.40-a,b,c,d,e'!G2856</f>
        <v>-1369.9951171870025</v>
      </c>
      <c r="H2856" s="157">
        <f t="shared" si="308"/>
        <v>5812.6197549493963</v>
      </c>
      <c r="I2856" s="157">
        <f t="shared" si="309"/>
        <v>2349.9984741209937</v>
      </c>
      <c r="J2856" s="157">
        <f t="shared" si="310"/>
        <v>8162.61822907039</v>
      </c>
      <c r="K2856" s="157">
        <f t="shared" si="311"/>
        <v>0</v>
      </c>
      <c r="L2856" s="157">
        <f t="shared" si="312"/>
        <v>8162.61822907039</v>
      </c>
      <c r="M2856" s="167">
        <f t="shared" si="313"/>
        <v>1</v>
      </c>
      <c r="N2856" s="167">
        <f t="shared" si="314"/>
        <v>0</v>
      </c>
    </row>
    <row r="2857" spans="1:14" ht="15" customHeight="1" x14ac:dyDescent="0.2">
      <c r="A2857" s="152"/>
      <c r="B2857" s="152"/>
      <c r="C2857" s="152"/>
      <c r="D2857" s="152"/>
      <c r="E2857" s="153">
        <f>'2.40-a,b,c,d,e'!E2857</f>
        <v>40920.208333333336</v>
      </c>
      <c r="F2857" s="157">
        <f>'2.40-a,b,c,d,e'!F2857</f>
        <v>99.099998474121094</v>
      </c>
      <c r="G2857" s="157">
        <f>'2.40-a,b,c,d,e'!G2857</f>
        <v>-1770.0042724609091</v>
      </c>
      <c r="H2857" s="157">
        <f t="shared" si="308"/>
        <v>6392.6139566094807</v>
      </c>
      <c r="I2857" s="157">
        <f t="shared" si="309"/>
        <v>0</v>
      </c>
      <c r="J2857" s="157">
        <f t="shared" si="310"/>
        <v>6392.6139566094807</v>
      </c>
      <c r="K2857" s="157">
        <f t="shared" si="311"/>
        <v>0</v>
      </c>
      <c r="L2857" s="157">
        <f t="shared" si="312"/>
        <v>6392.6139566094807</v>
      </c>
      <c r="M2857" s="167">
        <f t="shared" si="313"/>
        <v>0</v>
      </c>
      <c r="N2857" s="167">
        <f t="shared" si="314"/>
        <v>0</v>
      </c>
    </row>
    <row r="2858" spans="1:14" ht="15" customHeight="1" x14ac:dyDescent="0.2">
      <c r="A2858" s="152"/>
      <c r="B2858" s="152"/>
      <c r="C2858" s="152"/>
      <c r="D2858" s="152"/>
      <c r="E2858" s="153">
        <f>'2.40-a,b,c,d,e'!E2858</f>
        <v>40921.208333333336</v>
      </c>
      <c r="F2858" s="157">
        <f>'2.40-a,b,c,d,e'!F2858</f>
        <v>98.699996948242102</v>
      </c>
      <c r="G2858" s="157">
        <f>'2.40-a,b,c,d,e'!G2858</f>
        <v>-400.00152587899152</v>
      </c>
      <c r="H2858" s="157">
        <f t="shared" si="308"/>
        <v>5992.612430730489</v>
      </c>
      <c r="I2858" s="157">
        <f t="shared" si="309"/>
        <v>2170.005798339901</v>
      </c>
      <c r="J2858" s="157">
        <f t="shared" si="310"/>
        <v>8162.61822907039</v>
      </c>
      <c r="K2858" s="157">
        <f t="shared" si="311"/>
        <v>0</v>
      </c>
      <c r="L2858" s="157">
        <f t="shared" si="312"/>
        <v>8162.61822907039</v>
      </c>
      <c r="M2858" s="167">
        <f t="shared" si="313"/>
        <v>1</v>
      </c>
      <c r="N2858" s="167">
        <f t="shared" si="314"/>
        <v>0</v>
      </c>
    </row>
    <row r="2859" spans="1:14" ht="15" customHeight="1" x14ac:dyDescent="0.2">
      <c r="A2859" s="152"/>
      <c r="B2859" s="152"/>
      <c r="C2859" s="152"/>
      <c r="D2859" s="152"/>
      <c r="E2859" s="153">
        <f>'2.40-a,b,c,d,e'!E2859</f>
        <v>40925.208333333336</v>
      </c>
      <c r="F2859" s="157">
        <f>'2.40-a,b,c,d,e'!F2859</f>
        <v>100.709999084472</v>
      </c>
      <c r="G2859" s="157">
        <f>'2.40-a,b,c,d,e'!G2859</f>
        <v>2010.0021362299003</v>
      </c>
      <c r="H2859" s="157">
        <f t="shared" si="308"/>
        <v>10172.62036530029</v>
      </c>
      <c r="I2859" s="157">
        <f t="shared" si="309"/>
        <v>0</v>
      </c>
      <c r="J2859" s="157">
        <f t="shared" si="310"/>
        <v>10172.62036530029</v>
      </c>
      <c r="K2859" s="157">
        <f t="shared" si="311"/>
        <v>2010.0021362299003</v>
      </c>
      <c r="L2859" s="157">
        <f t="shared" si="312"/>
        <v>8162.61822907039</v>
      </c>
      <c r="M2859" s="167">
        <f t="shared" si="313"/>
        <v>0</v>
      </c>
      <c r="N2859" s="167">
        <f t="shared" si="314"/>
        <v>0</v>
      </c>
    </row>
    <row r="2860" spans="1:14" ht="15" customHeight="1" x14ac:dyDescent="0.2">
      <c r="A2860" s="152"/>
      <c r="B2860" s="152"/>
      <c r="C2860" s="152"/>
      <c r="D2860" s="152"/>
      <c r="E2860" s="153">
        <f>'2.40-a,b,c,d,e'!E2860</f>
        <v>40926.208333333336</v>
      </c>
      <c r="F2860" s="157">
        <f>'2.40-a,b,c,d,e'!F2860</f>
        <v>100.58999633789</v>
      </c>
      <c r="G2860" s="157">
        <f>'2.40-a,b,c,d,e'!G2860</f>
        <v>-120.00274658200283</v>
      </c>
      <c r="H2860" s="157">
        <f t="shared" si="308"/>
        <v>8042.615482488387</v>
      </c>
      <c r="I2860" s="157">
        <f t="shared" si="309"/>
        <v>0</v>
      </c>
      <c r="J2860" s="157">
        <f t="shared" si="310"/>
        <v>8042.615482488387</v>
      </c>
      <c r="K2860" s="157">
        <f t="shared" si="311"/>
        <v>0</v>
      </c>
      <c r="L2860" s="157">
        <f t="shared" si="312"/>
        <v>8042.615482488387</v>
      </c>
      <c r="M2860" s="167">
        <f t="shared" si="313"/>
        <v>0</v>
      </c>
      <c r="N2860" s="167">
        <f t="shared" si="314"/>
        <v>0</v>
      </c>
    </row>
    <row r="2861" spans="1:14" ht="15" customHeight="1" x14ac:dyDescent="0.2">
      <c r="A2861" s="152"/>
      <c r="B2861" s="152"/>
      <c r="C2861" s="152"/>
      <c r="D2861" s="152"/>
      <c r="E2861" s="153">
        <f>'2.40-a,b,c,d,e'!E2861</f>
        <v>40927.208333333336</v>
      </c>
      <c r="F2861" s="157">
        <f>'2.40-a,b,c,d,e'!F2861</f>
        <v>100.389999389648</v>
      </c>
      <c r="G2861" s="157">
        <f>'2.40-a,b,c,d,e'!G2861</f>
        <v>-199.99694824200276</v>
      </c>
      <c r="H2861" s="157">
        <f t="shared" si="308"/>
        <v>7842.6185342463841</v>
      </c>
      <c r="I2861" s="157">
        <f t="shared" si="309"/>
        <v>0</v>
      </c>
      <c r="J2861" s="157">
        <f t="shared" si="310"/>
        <v>7842.6185342463841</v>
      </c>
      <c r="K2861" s="157">
        <f t="shared" si="311"/>
        <v>0</v>
      </c>
      <c r="L2861" s="157">
        <f t="shared" si="312"/>
        <v>7842.6185342463841</v>
      </c>
      <c r="M2861" s="167">
        <f t="shared" si="313"/>
        <v>0</v>
      </c>
      <c r="N2861" s="167">
        <f t="shared" si="314"/>
        <v>0</v>
      </c>
    </row>
    <row r="2862" spans="1:14" ht="15" customHeight="1" x14ac:dyDescent="0.2">
      <c r="A2862" s="152"/>
      <c r="B2862" s="152"/>
      <c r="C2862" s="152"/>
      <c r="D2862" s="152"/>
      <c r="E2862" s="153">
        <f>'2.40-a,b,c,d,e'!E2862</f>
        <v>40928.208333333336</v>
      </c>
      <c r="F2862" s="157">
        <f>'2.40-a,b,c,d,e'!F2862</f>
        <v>98.459999084472599</v>
      </c>
      <c r="G2862" s="157">
        <f>'2.40-a,b,c,d,e'!G2862</f>
        <v>-1930.0003051753974</v>
      </c>
      <c r="H2862" s="157">
        <f t="shared" si="308"/>
        <v>5912.6182290709867</v>
      </c>
      <c r="I2862" s="157">
        <f t="shared" si="309"/>
        <v>2249.9999999994034</v>
      </c>
      <c r="J2862" s="157">
        <f t="shared" si="310"/>
        <v>8162.61822907039</v>
      </c>
      <c r="K2862" s="157">
        <f t="shared" si="311"/>
        <v>0</v>
      </c>
      <c r="L2862" s="157">
        <f t="shared" si="312"/>
        <v>8162.61822907039</v>
      </c>
      <c r="M2862" s="167">
        <f t="shared" si="313"/>
        <v>1</v>
      </c>
      <c r="N2862" s="167">
        <f t="shared" si="314"/>
        <v>0</v>
      </c>
    </row>
    <row r="2863" spans="1:14" ht="15" customHeight="1" x14ac:dyDescent="0.2">
      <c r="A2863" s="152"/>
      <c r="B2863" s="152"/>
      <c r="C2863" s="152"/>
      <c r="D2863" s="152"/>
      <c r="E2863" s="153">
        <f>'2.40-a,b,c,d,e'!E2863</f>
        <v>40931.208333333336</v>
      </c>
      <c r="F2863" s="157">
        <f>'2.40-a,b,c,d,e'!F2863</f>
        <v>99.580001831054602</v>
      </c>
      <c r="G2863" s="157">
        <f>'2.40-a,b,c,d,e'!G2863</f>
        <v>1120.0027465820028</v>
      </c>
      <c r="H2863" s="157">
        <f t="shared" si="308"/>
        <v>9282.6209756523931</v>
      </c>
      <c r="I2863" s="157">
        <f t="shared" si="309"/>
        <v>0</v>
      </c>
      <c r="J2863" s="157">
        <f t="shared" si="310"/>
        <v>9282.6209756523931</v>
      </c>
      <c r="K2863" s="157">
        <f t="shared" si="311"/>
        <v>1120.0027465820031</v>
      </c>
      <c r="L2863" s="157">
        <f t="shared" si="312"/>
        <v>8162.61822907039</v>
      </c>
      <c r="M2863" s="167">
        <f t="shared" si="313"/>
        <v>0</v>
      </c>
      <c r="N2863" s="167">
        <f t="shared" si="314"/>
        <v>0</v>
      </c>
    </row>
    <row r="2864" spans="1:14" ht="15" customHeight="1" x14ac:dyDescent="0.2">
      <c r="A2864" s="152"/>
      <c r="B2864" s="152"/>
      <c r="C2864" s="152"/>
      <c r="D2864" s="152"/>
      <c r="E2864" s="153">
        <f>'2.40-a,b,c,d,e'!E2864</f>
        <v>40932.208333333336</v>
      </c>
      <c r="F2864" s="157">
        <f>'2.40-a,b,c,d,e'!F2864</f>
        <v>98.949996948242102</v>
      </c>
      <c r="G2864" s="157">
        <f>'2.40-a,b,c,d,e'!G2864</f>
        <v>-630.0048828125</v>
      </c>
      <c r="H2864" s="157">
        <f t="shared" si="308"/>
        <v>7532.61334625789</v>
      </c>
      <c r="I2864" s="157">
        <f t="shared" si="309"/>
        <v>0</v>
      </c>
      <c r="J2864" s="157">
        <f t="shared" si="310"/>
        <v>7532.61334625789</v>
      </c>
      <c r="K2864" s="157">
        <f t="shared" si="311"/>
        <v>0</v>
      </c>
      <c r="L2864" s="157">
        <f t="shared" si="312"/>
        <v>7532.61334625789</v>
      </c>
      <c r="M2864" s="167">
        <f t="shared" si="313"/>
        <v>0</v>
      </c>
      <c r="N2864" s="167">
        <f t="shared" si="314"/>
        <v>0</v>
      </c>
    </row>
    <row r="2865" spans="1:14" ht="15" customHeight="1" x14ac:dyDescent="0.2">
      <c r="A2865" s="152"/>
      <c r="B2865" s="152"/>
      <c r="C2865" s="152"/>
      <c r="D2865" s="152"/>
      <c r="E2865" s="153">
        <f>'2.40-a,b,c,d,e'!E2865</f>
        <v>40933.208333333336</v>
      </c>
      <c r="F2865" s="157">
        <f>'2.40-a,b,c,d,e'!F2865</f>
        <v>99.400001525878906</v>
      </c>
      <c r="G2865" s="157">
        <f>'2.40-a,b,c,d,e'!G2865</f>
        <v>450.00457763680402</v>
      </c>
      <c r="H2865" s="157">
        <f t="shared" si="308"/>
        <v>7982.6179238946943</v>
      </c>
      <c r="I2865" s="157">
        <f t="shared" si="309"/>
        <v>0</v>
      </c>
      <c r="J2865" s="157">
        <f t="shared" si="310"/>
        <v>7982.6179238946943</v>
      </c>
      <c r="K2865" s="157">
        <f t="shared" si="311"/>
        <v>0</v>
      </c>
      <c r="L2865" s="157">
        <f t="shared" si="312"/>
        <v>7982.6179238946943</v>
      </c>
      <c r="M2865" s="167">
        <f t="shared" si="313"/>
        <v>0</v>
      </c>
      <c r="N2865" s="167">
        <f t="shared" si="314"/>
        <v>0</v>
      </c>
    </row>
    <row r="2866" spans="1:14" ht="15" customHeight="1" x14ac:dyDescent="0.2">
      <c r="A2866" s="152"/>
      <c r="B2866" s="152"/>
      <c r="C2866" s="152"/>
      <c r="D2866" s="152"/>
      <c r="E2866" s="153">
        <f>'2.40-a,b,c,d,e'!E2866</f>
        <v>40934.208333333336</v>
      </c>
      <c r="F2866" s="157">
        <f>'2.40-a,b,c,d,e'!F2866</f>
        <v>99.699996948242102</v>
      </c>
      <c r="G2866" s="157">
        <f>'2.40-a,b,c,d,e'!G2866</f>
        <v>299.99542236319598</v>
      </c>
      <c r="H2866" s="157">
        <f t="shared" si="308"/>
        <v>8282.613346257891</v>
      </c>
      <c r="I2866" s="157">
        <f t="shared" si="309"/>
        <v>0</v>
      </c>
      <c r="J2866" s="157">
        <f t="shared" si="310"/>
        <v>8282.613346257891</v>
      </c>
      <c r="K2866" s="157">
        <f t="shared" si="311"/>
        <v>119.99511718750091</v>
      </c>
      <c r="L2866" s="157">
        <f t="shared" si="312"/>
        <v>8162.61822907039</v>
      </c>
      <c r="M2866" s="167">
        <f t="shared" si="313"/>
        <v>0</v>
      </c>
      <c r="N2866" s="167">
        <f t="shared" si="314"/>
        <v>0</v>
      </c>
    </row>
    <row r="2867" spans="1:14" ht="15" customHeight="1" x14ac:dyDescent="0.2">
      <c r="A2867" s="152"/>
      <c r="B2867" s="152"/>
      <c r="C2867" s="152"/>
      <c r="D2867" s="152"/>
      <c r="E2867" s="153">
        <f>'2.40-a,b,c,d,e'!E2867</f>
        <v>40935.208333333336</v>
      </c>
      <c r="F2867" s="157">
        <f>'2.40-a,b,c,d,e'!F2867</f>
        <v>99.559997558593693</v>
      </c>
      <c r="G2867" s="157">
        <f>'2.40-a,b,c,d,e'!G2867</f>
        <v>-139.99938964840908</v>
      </c>
      <c r="H2867" s="157">
        <f t="shared" si="308"/>
        <v>8022.6188394219807</v>
      </c>
      <c r="I2867" s="157">
        <f t="shared" si="309"/>
        <v>0</v>
      </c>
      <c r="J2867" s="157">
        <f t="shared" si="310"/>
        <v>8022.6188394219807</v>
      </c>
      <c r="K2867" s="157">
        <f t="shared" si="311"/>
        <v>0</v>
      </c>
      <c r="L2867" s="157">
        <f t="shared" si="312"/>
        <v>8022.6188394219807</v>
      </c>
      <c r="M2867" s="167">
        <f t="shared" si="313"/>
        <v>0</v>
      </c>
      <c r="N2867" s="167">
        <f t="shared" si="314"/>
        <v>0</v>
      </c>
    </row>
    <row r="2868" spans="1:14" ht="15" customHeight="1" x14ac:dyDescent="0.2">
      <c r="A2868" s="152"/>
      <c r="B2868" s="152"/>
      <c r="C2868" s="152"/>
      <c r="D2868" s="152"/>
      <c r="E2868" s="153">
        <f>'2.40-a,b,c,d,e'!E2868</f>
        <v>40938.208333333336</v>
      </c>
      <c r="F2868" s="157">
        <f>'2.40-a,b,c,d,e'!F2868</f>
        <v>98.779998779296804</v>
      </c>
      <c r="G2868" s="157">
        <f>'2.40-a,b,c,d,e'!G2868</f>
        <v>-779.99877929688921</v>
      </c>
      <c r="H2868" s="157">
        <f t="shared" si="308"/>
        <v>7242.6200601250912</v>
      </c>
      <c r="I2868" s="157">
        <f t="shared" si="309"/>
        <v>0</v>
      </c>
      <c r="J2868" s="157">
        <f t="shared" si="310"/>
        <v>7242.6200601250912</v>
      </c>
      <c r="K2868" s="157">
        <f t="shared" si="311"/>
        <v>0</v>
      </c>
      <c r="L2868" s="157">
        <f t="shared" si="312"/>
        <v>7242.6200601250912</v>
      </c>
      <c r="M2868" s="167">
        <f t="shared" si="313"/>
        <v>0</v>
      </c>
      <c r="N2868" s="167">
        <f t="shared" si="314"/>
        <v>0</v>
      </c>
    </row>
    <row r="2869" spans="1:14" ht="15" customHeight="1" x14ac:dyDescent="0.2">
      <c r="A2869" s="152"/>
      <c r="B2869" s="152"/>
      <c r="C2869" s="152"/>
      <c r="D2869" s="152"/>
      <c r="E2869" s="153">
        <f>'2.40-a,b,c,d,e'!E2869</f>
        <v>40939.208333333336</v>
      </c>
      <c r="F2869" s="157">
        <f>'2.40-a,b,c,d,e'!F2869</f>
        <v>98.480003356933594</v>
      </c>
      <c r="G2869" s="157">
        <f>'2.40-a,b,c,d,e'!G2869</f>
        <v>-299.9954223632102</v>
      </c>
      <c r="H2869" s="157">
        <f t="shared" si="308"/>
        <v>6942.6246377618809</v>
      </c>
      <c r="I2869" s="157">
        <f t="shared" si="309"/>
        <v>0</v>
      </c>
      <c r="J2869" s="157">
        <f t="shared" si="310"/>
        <v>6942.6246377618809</v>
      </c>
      <c r="K2869" s="157">
        <f t="shared" si="311"/>
        <v>0</v>
      </c>
      <c r="L2869" s="157">
        <f t="shared" si="312"/>
        <v>6942.6246377618809</v>
      </c>
      <c r="M2869" s="167">
        <f t="shared" si="313"/>
        <v>0</v>
      </c>
      <c r="N2869" s="167">
        <f t="shared" si="314"/>
        <v>0</v>
      </c>
    </row>
    <row r="2870" spans="1:14" ht="15" customHeight="1" x14ac:dyDescent="0.2">
      <c r="A2870" s="152"/>
      <c r="B2870" s="152"/>
      <c r="C2870" s="152"/>
      <c r="D2870" s="152"/>
      <c r="E2870" s="153">
        <f>'2.40-a,b,c,d,e'!E2870</f>
        <v>40940.208333333336</v>
      </c>
      <c r="F2870" s="157">
        <f>'2.40-a,b,c,d,e'!F2870</f>
        <v>97.610000610351506</v>
      </c>
      <c r="G2870" s="157">
        <f>'2.40-a,b,c,d,e'!G2870</f>
        <v>-870.00274658208809</v>
      </c>
      <c r="H2870" s="157">
        <f t="shared" si="308"/>
        <v>6072.6218911797932</v>
      </c>
      <c r="I2870" s="157">
        <f t="shared" si="309"/>
        <v>2089.9963378905968</v>
      </c>
      <c r="J2870" s="157">
        <f t="shared" si="310"/>
        <v>8162.61822907039</v>
      </c>
      <c r="K2870" s="157">
        <f t="shared" si="311"/>
        <v>0</v>
      </c>
      <c r="L2870" s="157">
        <f t="shared" si="312"/>
        <v>8162.61822907039</v>
      </c>
      <c r="M2870" s="167">
        <f t="shared" si="313"/>
        <v>1</v>
      </c>
      <c r="N2870" s="167">
        <f t="shared" si="314"/>
        <v>0</v>
      </c>
    </row>
    <row r="2871" spans="1:14" ht="15" customHeight="1" x14ac:dyDescent="0.2">
      <c r="A2871" s="152"/>
      <c r="B2871" s="152"/>
      <c r="C2871" s="152"/>
      <c r="D2871" s="152"/>
      <c r="E2871" s="153">
        <f>'2.40-a,b,c,d,e'!E2871</f>
        <v>40941.208333333336</v>
      </c>
      <c r="F2871" s="157">
        <f>'2.40-a,b,c,d,e'!F2871</f>
        <v>96.360000610351506</v>
      </c>
      <c r="G2871" s="157">
        <f>'2.40-a,b,c,d,e'!G2871</f>
        <v>-1250</v>
      </c>
      <c r="H2871" s="157">
        <f t="shared" si="308"/>
        <v>6912.61822907039</v>
      </c>
      <c r="I2871" s="157">
        <f t="shared" si="309"/>
        <v>0</v>
      </c>
      <c r="J2871" s="157">
        <f t="shared" si="310"/>
        <v>6912.61822907039</v>
      </c>
      <c r="K2871" s="157">
        <f t="shared" si="311"/>
        <v>0</v>
      </c>
      <c r="L2871" s="157">
        <f t="shared" si="312"/>
        <v>6912.61822907039</v>
      </c>
      <c r="M2871" s="167">
        <f t="shared" si="313"/>
        <v>0</v>
      </c>
      <c r="N2871" s="167">
        <f t="shared" si="314"/>
        <v>0</v>
      </c>
    </row>
    <row r="2872" spans="1:14" ht="15" customHeight="1" x14ac:dyDescent="0.2">
      <c r="A2872" s="152"/>
      <c r="B2872" s="152"/>
      <c r="C2872" s="152"/>
      <c r="D2872" s="152"/>
      <c r="E2872" s="153">
        <f>'2.40-a,b,c,d,e'!E2872</f>
        <v>40942.208333333336</v>
      </c>
      <c r="F2872" s="157">
        <f>'2.40-a,b,c,d,e'!F2872</f>
        <v>97.839996337890597</v>
      </c>
      <c r="G2872" s="157">
        <f>'2.40-a,b,c,d,e'!G2872</f>
        <v>1479.9957275390909</v>
      </c>
      <c r="H2872" s="157">
        <f t="shared" si="308"/>
        <v>8392.6139566094807</v>
      </c>
      <c r="I2872" s="157">
        <f t="shared" si="309"/>
        <v>0</v>
      </c>
      <c r="J2872" s="157">
        <f t="shared" si="310"/>
        <v>8392.6139566094807</v>
      </c>
      <c r="K2872" s="157">
        <f t="shared" si="311"/>
        <v>229.99572753909069</v>
      </c>
      <c r="L2872" s="157">
        <f t="shared" si="312"/>
        <v>8162.61822907039</v>
      </c>
      <c r="M2872" s="167">
        <f t="shared" si="313"/>
        <v>0</v>
      </c>
      <c r="N2872" s="167">
        <f t="shared" si="314"/>
        <v>0</v>
      </c>
    </row>
    <row r="2873" spans="1:14" ht="15" customHeight="1" x14ac:dyDescent="0.2">
      <c r="A2873" s="152"/>
      <c r="B2873" s="152"/>
      <c r="C2873" s="152"/>
      <c r="D2873" s="152"/>
      <c r="E2873" s="153">
        <f>'2.40-a,b,c,d,e'!E2873</f>
        <v>40945.208333333336</v>
      </c>
      <c r="F2873" s="157">
        <f>'2.40-a,b,c,d,e'!F2873</f>
        <v>96.910003662109304</v>
      </c>
      <c r="G2873" s="157">
        <f>'2.40-a,b,c,d,e'!G2873</f>
        <v>-929.99267578129263</v>
      </c>
      <c r="H2873" s="157">
        <f t="shared" si="308"/>
        <v>7232.6255532890973</v>
      </c>
      <c r="I2873" s="157">
        <f t="shared" si="309"/>
        <v>0</v>
      </c>
      <c r="J2873" s="157">
        <f t="shared" si="310"/>
        <v>7232.6255532890973</v>
      </c>
      <c r="K2873" s="157">
        <f t="shared" si="311"/>
        <v>0</v>
      </c>
      <c r="L2873" s="157">
        <f t="shared" si="312"/>
        <v>7232.6255532890973</v>
      </c>
      <c r="M2873" s="167">
        <f t="shared" si="313"/>
        <v>0</v>
      </c>
      <c r="N2873" s="167">
        <f t="shared" si="314"/>
        <v>0</v>
      </c>
    </row>
    <row r="2874" spans="1:14" ht="15" customHeight="1" x14ac:dyDescent="0.2">
      <c r="A2874" s="152"/>
      <c r="B2874" s="152"/>
      <c r="C2874" s="152"/>
      <c r="D2874" s="152"/>
      <c r="E2874" s="153">
        <f>'2.40-a,b,c,d,e'!E2874</f>
        <v>40946.208333333336</v>
      </c>
      <c r="F2874" s="157">
        <f>'2.40-a,b,c,d,e'!F2874</f>
        <v>98.410003662109304</v>
      </c>
      <c r="G2874" s="157">
        <f>'2.40-a,b,c,d,e'!G2874</f>
        <v>1500</v>
      </c>
      <c r="H2874" s="157">
        <f t="shared" si="308"/>
        <v>8732.6255532890973</v>
      </c>
      <c r="I2874" s="157">
        <f t="shared" si="309"/>
        <v>0</v>
      </c>
      <c r="J2874" s="157">
        <f t="shared" si="310"/>
        <v>8732.6255532890973</v>
      </c>
      <c r="K2874" s="157">
        <f t="shared" si="311"/>
        <v>570.00732421870725</v>
      </c>
      <c r="L2874" s="157">
        <f t="shared" si="312"/>
        <v>8162.61822907039</v>
      </c>
      <c r="M2874" s="167">
        <f t="shared" si="313"/>
        <v>0</v>
      </c>
      <c r="N2874" s="167">
        <f t="shared" si="314"/>
        <v>0</v>
      </c>
    </row>
    <row r="2875" spans="1:14" ht="15" customHeight="1" x14ac:dyDescent="0.2">
      <c r="A2875" s="152"/>
      <c r="B2875" s="152"/>
      <c r="C2875" s="152"/>
      <c r="D2875" s="152"/>
      <c r="E2875" s="153">
        <f>'2.40-a,b,c,d,e'!E2875</f>
        <v>40947.208333333336</v>
      </c>
      <c r="F2875" s="157">
        <f>'2.40-a,b,c,d,e'!F2875</f>
        <v>98.709999084472599</v>
      </c>
      <c r="G2875" s="157">
        <f>'2.40-a,b,c,d,e'!G2875</f>
        <v>299.99542236329546</v>
      </c>
      <c r="H2875" s="157">
        <f t="shared" si="308"/>
        <v>8462.6136514336849</v>
      </c>
      <c r="I2875" s="157">
        <f t="shared" si="309"/>
        <v>0</v>
      </c>
      <c r="J2875" s="157">
        <f t="shared" si="310"/>
        <v>8462.6136514336849</v>
      </c>
      <c r="K2875" s="157">
        <f t="shared" si="311"/>
        <v>299.99542236329489</v>
      </c>
      <c r="L2875" s="157">
        <f t="shared" si="312"/>
        <v>8162.61822907039</v>
      </c>
      <c r="M2875" s="167">
        <f t="shared" si="313"/>
        <v>0</v>
      </c>
      <c r="N2875" s="167">
        <f t="shared" si="314"/>
        <v>0</v>
      </c>
    </row>
    <row r="2876" spans="1:14" ht="15" customHeight="1" x14ac:dyDescent="0.2">
      <c r="A2876" s="152"/>
      <c r="B2876" s="152"/>
      <c r="C2876" s="152"/>
      <c r="D2876" s="152"/>
      <c r="E2876" s="153">
        <f>'2.40-a,b,c,d,e'!E2876</f>
        <v>40948.208333333336</v>
      </c>
      <c r="F2876" s="157">
        <f>'2.40-a,b,c,d,e'!F2876</f>
        <v>99.839996337890597</v>
      </c>
      <c r="G2876" s="157">
        <f>'2.40-a,b,c,d,e'!G2876</f>
        <v>1129.9972534179972</v>
      </c>
      <c r="H2876" s="157">
        <f t="shared" si="308"/>
        <v>9292.615482488387</v>
      </c>
      <c r="I2876" s="157">
        <f t="shared" si="309"/>
        <v>0</v>
      </c>
      <c r="J2876" s="157">
        <f t="shared" si="310"/>
        <v>9292.615482488387</v>
      </c>
      <c r="K2876" s="157">
        <f t="shared" si="311"/>
        <v>1129.9972534179969</v>
      </c>
      <c r="L2876" s="157">
        <f t="shared" si="312"/>
        <v>8162.61822907039</v>
      </c>
      <c r="M2876" s="167">
        <f t="shared" si="313"/>
        <v>0</v>
      </c>
      <c r="N2876" s="167">
        <f t="shared" si="314"/>
        <v>0</v>
      </c>
    </row>
    <row r="2877" spans="1:14" ht="15" customHeight="1" x14ac:dyDescent="0.2">
      <c r="A2877" s="152"/>
      <c r="B2877" s="152"/>
      <c r="C2877" s="152"/>
      <c r="D2877" s="152"/>
      <c r="E2877" s="153">
        <f>'2.40-a,b,c,d,e'!E2877</f>
        <v>40949.208333333336</v>
      </c>
      <c r="F2877" s="157">
        <f>'2.40-a,b,c,d,e'!F2877</f>
        <v>98.669998168945298</v>
      </c>
      <c r="G2877" s="157">
        <f>'2.40-a,b,c,d,e'!G2877</f>
        <v>-1169.9981689452984</v>
      </c>
      <c r="H2877" s="157">
        <f t="shared" si="308"/>
        <v>6992.6200601250912</v>
      </c>
      <c r="I2877" s="157">
        <f t="shared" si="309"/>
        <v>0</v>
      </c>
      <c r="J2877" s="157">
        <f t="shared" si="310"/>
        <v>6992.6200601250912</v>
      </c>
      <c r="K2877" s="157">
        <f t="shared" si="311"/>
        <v>0</v>
      </c>
      <c r="L2877" s="157">
        <f t="shared" si="312"/>
        <v>6992.6200601250912</v>
      </c>
      <c r="M2877" s="167">
        <f t="shared" si="313"/>
        <v>0</v>
      </c>
      <c r="N2877" s="167">
        <f t="shared" si="314"/>
        <v>0</v>
      </c>
    </row>
    <row r="2878" spans="1:14" ht="15" customHeight="1" x14ac:dyDescent="0.2">
      <c r="A2878" s="152"/>
      <c r="B2878" s="152"/>
      <c r="C2878" s="152"/>
      <c r="D2878" s="152"/>
      <c r="E2878" s="153">
        <f>'2.40-a,b,c,d,e'!E2878</f>
        <v>40952.208333333336</v>
      </c>
      <c r="F2878" s="157">
        <f>'2.40-a,b,c,d,e'!F2878</f>
        <v>100.91000366210901</v>
      </c>
      <c r="G2878" s="157">
        <f>'2.40-a,b,c,d,e'!G2878</f>
        <v>2240.0054931637073</v>
      </c>
      <c r="H2878" s="157">
        <f t="shared" si="308"/>
        <v>9232.625553288799</v>
      </c>
      <c r="I2878" s="157">
        <f t="shared" si="309"/>
        <v>0</v>
      </c>
      <c r="J2878" s="157">
        <f t="shared" si="310"/>
        <v>9232.625553288799</v>
      </c>
      <c r="K2878" s="157">
        <f t="shared" si="311"/>
        <v>1070.0073242184089</v>
      </c>
      <c r="L2878" s="157">
        <f t="shared" si="312"/>
        <v>8162.61822907039</v>
      </c>
      <c r="M2878" s="167">
        <f t="shared" si="313"/>
        <v>0</v>
      </c>
      <c r="N2878" s="167">
        <f t="shared" si="314"/>
        <v>0</v>
      </c>
    </row>
    <row r="2879" spans="1:14" ht="15" customHeight="1" x14ac:dyDescent="0.2">
      <c r="A2879" s="152"/>
      <c r="B2879" s="152"/>
      <c r="C2879" s="152"/>
      <c r="D2879" s="152"/>
      <c r="E2879" s="153">
        <f>'2.40-a,b,c,d,e'!E2879</f>
        <v>40953.208333333336</v>
      </c>
      <c r="F2879" s="157">
        <f>'2.40-a,b,c,d,e'!F2879</f>
        <v>100.73999786376901</v>
      </c>
      <c r="G2879" s="157">
        <f>'2.40-a,b,c,d,e'!G2879</f>
        <v>-170.00579834000007</v>
      </c>
      <c r="H2879" s="157">
        <f t="shared" si="308"/>
        <v>7992.6124307303899</v>
      </c>
      <c r="I2879" s="157">
        <f t="shared" si="309"/>
        <v>0</v>
      </c>
      <c r="J2879" s="157">
        <f t="shared" si="310"/>
        <v>7992.6124307303899</v>
      </c>
      <c r="K2879" s="157">
        <f t="shared" si="311"/>
        <v>0</v>
      </c>
      <c r="L2879" s="157">
        <f t="shared" si="312"/>
        <v>7992.6124307303899</v>
      </c>
      <c r="M2879" s="167">
        <f t="shared" si="313"/>
        <v>0</v>
      </c>
      <c r="N2879" s="167">
        <f t="shared" si="314"/>
        <v>0</v>
      </c>
    </row>
    <row r="2880" spans="1:14" ht="15" customHeight="1" x14ac:dyDescent="0.2">
      <c r="A2880" s="152"/>
      <c r="B2880" s="152"/>
      <c r="C2880" s="152"/>
      <c r="D2880" s="152"/>
      <c r="E2880" s="153">
        <f>'2.40-a,b,c,d,e'!E2880</f>
        <v>40954.208333333336</v>
      </c>
      <c r="F2880" s="157">
        <f>'2.40-a,b,c,d,e'!F2880</f>
        <v>101.800003051757</v>
      </c>
      <c r="G2880" s="157">
        <f>'2.40-a,b,c,d,e'!G2880</f>
        <v>1060.005187987997</v>
      </c>
      <c r="H2880" s="157">
        <f t="shared" si="308"/>
        <v>9052.6176187183864</v>
      </c>
      <c r="I2880" s="157">
        <f t="shared" si="309"/>
        <v>0</v>
      </c>
      <c r="J2880" s="157">
        <f t="shared" si="310"/>
        <v>9052.6176187183864</v>
      </c>
      <c r="K2880" s="157">
        <f t="shared" si="311"/>
        <v>889.9993896479964</v>
      </c>
      <c r="L2880" s="157">
        <f t="shared" si="312"/>
        <v>8162.61822907039</v>
      </c>
      <c r="M2880" s="167">
        <f t="shared" si="313"/>
        <v>0</v>
      </c>
      <c r="N2880" s="167">
        <f t="shared" si="314"/>
        <v>0</v>
      </c>
    </row>
    <row r="2881" spans="1:14" ht="15" customHeight="1" x14ac:dyDescent="0.2">
      <c r="A2881" s="152"/>
      <c r="B2881" s="152"/>
      <c r="C2881" s="152"/>
      <c r="D2881" s="152"/>
      <c r="E2881" s="153">
        <f>'2.40-a,b,c,d,e'!E2881</f>
        <v>40955.208333333336</v>
      </c>
      <c r="F2881" s="157">
        <f>'2.40-a,b,c,d,e'!F2881</f>
        <v>102.309997558593</v>
      </c>
      <c r="G2881" s="157">
        <f>'2.40-a,b,c,d,e'!G2881</f>
        <v>509.99450683599434</v>
      </c>
      <c r="H2881" s="157">
        <f t="shared" si="308"/>
        <v>8672.6127359063848</v>
      </c>
      <c r="I2881" s="157">
        <f t="shared" si="309"/>
        <v>0</v>
      </c>
      <c r="J2881" s="157">
        <f t="shared" si="310"/>
        <v>8672.6127359063848</v>
      </c>
      <c r="K2881" s="157">
        <f t="shared" si="311"/>
        <v>509.9945068359948</v>
      </c>
      <c r="L2881" s="157">
        <f t="shared" si="312"/>
        <v>8162.61822907039</v>
      </c>
      <c r="M2881" s="167">
        <f t="shared" si="313"/>
        <v>0</v>
      </c>
      <c r="N2881" s="167">
        <f t="shared" si="314"/>
        <v>0</v>
      </c>
    </row>
    <row r="2882" spans="1:14" ht="15" customHeight="1" x14ac:dyDescent="0.2">
      <c r="A2882" s="152"/>
      <c r="B2882" s="152"/>
      <c r="C2882" s="152"/>
      <c r="D2882" s="152"/>
      <c r="E2882" s="153">
        <f>'2.40-a,b,c,d,e'!E2882</f>
        <v>40956.208333333336</v>
      </c>
      <c r="F2882" s="157">
        <f>'2.40-a,b,c,d,e'!F2882</f>
        <v>103.23999786376901</v>
      </c>
      <c r="G2882" s="157">
        <f>'2.40-a,b,c,d,e'!G2882</f>
        <v>930.00030517600862</v>
      </c>
      <c r="H2882" s="157">
        <f t="shared" si="308"/>
        <v>9092.6185342463978</v>
      </c>
      <c r="I2882" s="157">
        <f t="shared" si="309"/>
        <v>0</v>
      </c>
      <c r="J2882" s="157">
        <f t="shared" si="310"/>
        <v>9092.6185342463978</v>
      </c>
      <c r="K2882" s="157">
        <f t="shared" si="311"/>
        <v>930.00030517600771</v>
      </c>
      <c r="L2882" s="157">
        <f t="shared" si="312"/>
        <v>8162.61822907039</v>
      </c>
      <c r="M2882" s="167">
        <f t="shared" si="313"/>
        <v>0</v>
      </c>
      <c r="N2882" s="167">
        <f t="shared" si="314"/>
        <v>0</v>
      </c>
    </row>
    <row r="2883" spans="1:14" ht="15" customHeight="1" x14ac:dyDescent="0.2">
      <c r="A2883" s="152"/>
      <c r="B2883" s="152"/>
      <c r="C2883" s="152"/>
      <c r="D2883" s="152"/>
      <c r="E2883" s="153">
        <f>'2.40-a,b,c,d,e'!E2883</f>
        <v>40960.208333333336</v>
      </c>
      <c r="F2883" s="157">
        <f>'2.40-a,b,c,d,e'!F2883</f>
        <v>105.83999633789</v>
      </c>
      <c r="G2883" s="157">
        <f>'2.40-a,b,c,d,e'!G2883</f>
        <v>2599.9984741209942</v>
      </c>
      <c r="H2883" s="157">
        <f t="shared" si="308"/>
        <v>10762.616703191385</v>
      </c>
      <c r="I2883" s="157">
        <f t="shared" si="309"/>
        <v>0</v>
      </c>
      <c r="J2883" s="157">
        <f t="shared" si="310"/>
        <v>10762.616703191385</v>
      </c>
      <c r="K2883" s="157">
        <f t="shared" si="311"/>
        <v>2599.9984741209946</v>
      </c>
      <c r="L2883" s="157">
        <f t="shared" si="312"/>
        <v>8162.61822907039</v>
      </c>
      <c r="M2883" s="167">
        <f t="shared" si="313"/>
        <v>0</v>
      </c>
      <c r="N2883" s="167">
        <f t="shared" si="314"/>
        <v>0</v>
      </c>
    </row>
    <row r="2884" spans="1:14" ht="15" customHeight="1" x14ac:dyDescent="0.2">
      <c r="A2884" s="152"/>
      <c r="B2884" s="152"/>
      <c r="C2884" s="152"/>
      <c r="D2884" s="152"/>
      <c r="E2884" s="153">
        <f>'2.40-a,b,c,d,e'!E2884</f>
        <v>40961.208333333336</v>
      </c>
      <c r="F2884" s="157">
        <f>'2.40-a,b,c,d,e'!F2884</f>
        <v>106.27999877929599</v>
      </c>
      <c r="G2884" s="157">
        <f>'2.40-a,b,c,d,e'!G2884</f>
        <v>440.0024414059942</v>
      </c>
      <c r="H2884" s="157">
        <f t="shared" ref="H2884:H2947" si="315">L2883+G2884</f>
        <v>8602.6206704763845</v>
      </c>
      <c r="I2884" s="157">
        <f t="shared" ref="I2884:I2947" si="316">IF(H2884&lt;$B$13,$B$14-H2884,0)</f>
        <v>0</v>
      </c>
      <c r="J2884" s="157">
        <f t="shared" ref="J2884:J2947" si="317">H2884+I2884</f>
        <v>8602.6206704763845</v>
      </c>
      <c r="K2884" s="157">
        <f t="shared" ref="K2884:K2947" si="318">MAX(J2884-$B$14,0)</f>
        <v>440.00244140599443</v>
      </c>
      <c r="L2884" s="157">
        <f t="shared" ref="L2884:L2947" si="319">J2884-K2884</f>
        <v>8162.61822907039</v>
      </c>
      <c r="M2884" s="167">
        <f t="shared" ref="M2884:M2947" si="320">IF(I2884&gt;0,1,0)</f>
        <v>0</v>
      </c>
      <c r="N2884" s="167">
        <f t="shared" ref="N2884:N2947" si="321">IF(H2884&lt;0,1,0)</f>
        <v>0</v>
      </c>
    </row>
    <row r="2885" spans="1:14" ht="15" customHeight="1" x14ac:dyDescent="0.2">
      <c r="A2885" s="152"/>
      <c r="B2885" s="152"/>
      <c r="C2885" s="152"/>
      <c r="D2885" s="152"/>
      <c r="E2885" s="153">
        <f>'2.40-a,b,c,d,e'!E2885</f>
        <v>40962.208333333336</v>
      </c>
      <c r="F2885" s="157">
        <f>'2.40-a,b,c,d,e'!F2885</f>
        <v>107.83000183105401</v>
      </c>
      <c r="G2885" s="157">
        <f>'2.40-a,b,c,d,e'!G2885</f>
        <v>1550.0030517580115</v>
      </c>
      <c r="H2885" s="157">
        <f t="shared" si="315"/>
        <v>9712.6212808284017</v>
      </c>
      <c r="I2885" s="157">
        <f t="shared" si="316"/>
        <v>0</v>
      </c>
      <c r="J2885" s="157">
        <f t="shared" si="317"/>
        <v>9712.6212808284017</v>
      </c>
      <c r="K2885" s="157">
        <f t="shared" si="318"/>
        <v>1550.0030517580117</v>
      </c>
      <c r="L2885" s="157">
        <f t="shared" si="319"/>
        <v>8162.61822907039</v>
      </c>
      <c r="M2885" s="167">
        <f t="shared" si="320"/>
        <v>0</v>
      </c>
      <c r="N2885" s="167">
        <f t="shared" si="321"/>
        <v>0</v>
      </c>
    </row>
    <row r="2886" spans="1:14" ht="15" customHeight="1" x14ac:dyDescent="0.2">
      <c r="A2886" s="152"/>
      <c r="B2886" s="152"/>
      <c r="C2886" s="152"/>
      <c r="D2886" s="152"/>
      <c r="E2886" s="153">
        <f>'2.40-a,b,c,d,e'!E2886</f>
        <v>40963.208333333336</v>
      </c>
      <c r="F2886" s="157">
        <f>'2.40-a,b,c,d,e'!F2886</f>
        <v>109.76999664306599</v>
      </c>
      <c r="G2886" s="157">
        <f>'2.40-a,b,c,d,e'!G2886</f>
        <v>1939.9948120119889</v>
      </c>
      <c r="H2886" s="157">
        <f t="shared" si="315"/>
        <v>10102.613041082379</v>
      </c>
      <c r="I2886" s="157">
        <f t="shared" si="316"/>
        <v>0</v>
      </c>
      <c r="J2886" s="157">
        <f t="shared" si="317"/>
        <v>10102.613041082379</v>
      </c>
      <c r="K2886" s="157">
        <f t="shared" si="318"/>
        <v>1939.9948120119889</v>
      </c>
      <c r="L2886" s="157">
        <f t="shared" si="319"/>
        <v>8162.61822907039</v>
      </c>
      <c r="M2886" s="167">
        <f t="shared" si="320"/>
        <v>0</v>
      </c>
      <c r="N2886" s="167">
        <f t="shared" si="321"/>
        <v>0</v>
      </c>
    </row>
    <row r="2887" spans="1:14" ht="15" customHeight="1" x14ac:dyDescent="0.2">
      <c r="A2887" s="152"/>
      <c r="B2887" s="152"/>
      <c r="C2887" s="152"/>
      <c r="D2887" s="152"/>
      <c r="E2887" s="153">
        <f>'2.40-a,b,c,d,e'!E2887</f>
        <v>40966.208333333336</v>
      </c>
      <c r="F2887" s="157">
        <f>'2.40-a,b,c,d,e'!F2887</f>
        <v>108.559997558593</v>
      </c>
      <c r="G2887" s="157">
        <f>'2.40-a,b,c,d,e'!G2887</f>
        <v>-1209.9990844729973</v>
      </c>
      <c r="H2887" s="157">
        <f t="shared" si="315"/>
        <v>6952.6191445973927</v>
      </c>
      <c r="I2887" s="157">
        <f t="shared" si="316"/>
        <v>0</v>
      </c>
      <c r="J2887" s="157">
        <f t="shared" si="317"/>
        <v>6952.6191445973927</v>
      </c>
      <c r="K2887" s="157">
        <f t="shared" si="318"/>
        <v>0</v>
      </c>
      <c r="L2887" s="157">
        <f t="shared" si="319"/>
        <v>6952.6191445973927</v>
      </c>
      <c r="M2887" s="167">
        <f t="shared" si="320"/>
        <v>0</v>
      </c>
      <c r="N2887" s="167">
        <f t="shared" si="321"/>
        <v>0</v>
      </c>
    </row>
    <row r="2888" spans="1:14" ht="15" customHeight="1" x14ac:dyDescent="0.2">
      <c r="A2888" s="152"/>
      <c r="B2888" s="152"/>
      <c r="C2888" s="152"/>
      <c r="D2888" s="152"/>
      <c r="E2888" s="153">
        <f>'2.40-a,b,c,d,e'!E2888</f>
        <v>40967.208333333336</v>
      </c>
      <c r="F2888" s="157">
        <f>'2.40-a,b,c,d,e'!F2888</f>
        <v>106.550003051757</v>
      </c>
      <c r="G2888" s="157">
        <f>'2.40-a,b,c,d,e'!G2888</f>
        <v>-2009.9945068359943</v>
      </c>
      <c r="H2888" s="157">
        <f t="shared" si="315"/>
        <v>4942.6246377613988</v>
      </c>
      <c r="I2888" s="157">
        <f t="shared" si="316"/>
        <v>3219.9935913089912</v>
      </c>
      <c r="J2888" s="157">
        <f t="shared" si="317"/>
        <v>8162.61822907039</v>
      </c>
      <c r="K2888" s="157">
        <f t="shared" si="318"/>
        <v>0</v>
      </c>
      <c r="L2888" s="157">
        <f t="shared" si="319"/>
        <v>8162.61822907039</v>
      </c>
      <c r="M2888" s="167">
        <f t="shared" si="320"/>
        <v>1</v>
      </c>
      <c r="N2888" s="167">
        <f t="shared" si="321"/>
        <v>0</v>
      </c>
    </row>
    <row r="2889" spans="1:14" ht="15" customHeight="1" x14ac:dyDescent="0.2">
      <c r="A2889" s="152"/>
      <c r="B2889" s="152"/>
      <c r="C2889" s="152"/>
      <c r="D2889" s="152"/>
      <c r="E2889" s="153">
        <f>'2.40-a,b,c,d,e'!E2889</f>
        <v>40968.208333333336</v>
      </c>
      <c r="F2889" s="157">
        <f>'2.40-a,b,c,d,e'!F2889</f>
        <v>107.06999969482401</v>
      </c>
      <c r="G2889" s="157">
        <f>'2.40-a,b,c,d,e'!G2889</f>
        <v>519.99664306700311</v>
      </c>
      <c r="H2889" s="157">
        <f t="shared" si="315"/>
        <v>8682.6148721373938</v>
      </c>
      <c r="I2889" s="157">
        <f t="shared" si="316"/>
        <v>0</v>
      </c>
      <c r="J2889" s="157">
        <f t="shared" si="317"/>
        <v>8682.6148721373938</v>
      </c>
      <c r="K2889" s="157">
        <f t="shared" si="318"/>
        <v>519.99664306700379</v>
      </c>
      <c r="L2889" s="157">
        <f t="shared" si="319"/>
        <v>8162.61822907039</v>
      </c>
      <c r="M2889" s="167">
        <f t="shared" si="320"/>
        <v>0</v>
      </c>
      <c r="N2889" s="167">
        <f t="shared" si="321"/>
        <v>0</v>
      </c>
    </row>
    <row r="2890" spans="1:14" ht="15" customHeight="1" x14ac:dyDescent="0.2">
      <c r="A2890" s="152"/>
      <c r="B2890" s="152"/>
      <c r="C2890" s="152"/>
      <c r="D2890" s="152"/>
      <c r="E2890" s="153">
        <f>'2.40-a,b,c,d,e'!E2890</f>
        <v>40969.208333333336</v>
      </c>
      <c r="F2890" s="157">
        <f>'2.40-a,b,c,d,e'!F2890</f>
        <v>108.83999633789</v>
      </c>
      <c r="G2890" s="157">
        <f>'2.40-a,b,c,d,e'!G2890</f>
        <v>1769.9966430659942</v>
      </c>
      <c r="H2890" s="157">
        <f t="shared" si="315"/>
        <v>9932.6148721363843</v>
      </c>
      <c r="I2890" s="157">
        <f t="shared" si="316"/>
        <v>0</v>
      </c>
      <c r="J2890" s="157">
        <f t="shared" si="317"/>
        <v>9932.6148721363843</v>
      </c>
      <c r="K2890" s="157">
        <f t="shared" si="318"/>
        <v>1769.9966430659942</v>
      </c>
      <c r="L2890" s="157">
        <f t="shared" si="319"/>
        <v>8162.61822907039</v>
      </c>
      <c r="M2890" s="167">
        <f t="shared" si="320"/>
        <v>0</v>
      </c>
      <c r="N2890" s="167">
        <f t="shared" si="321"/>
        <v>0</v>
      </c>
    </row>
    <row r="2891" spans="1:14" ht="15" customHeight="1" x14ac:dyDescent="0.2">
      <c r="A2891" s="152"/>
      <c r="B2891" s="152"/>
      <c r="C2891" s="152"/>
      <c r="D2891" s="152"/>
      <c r="E2891" s="153">
        <f>'2.40-a,b,c,d,e'!E2891</f>
        <v>40970.208333333336</v>
      </c>
      <c r="F2891" s="157">
        <f>'2.40-a,b,c,d,e'!F2891</f>
        <v>106.699996948242</v>
      </c>
      <c r="G2891" s="157">
        <f>'2.40-a,b,c,d,e'!G2891</f>
        <v>-2139.9993896479968</v>
      </c>
      <c r="H2891" s="157">
        <f t="shared" si="315"/>
        <v>6022.6188394223936</v>
      </c>
      <c r="I2891" s="157">
        <f t="shared" si="316"/>
        <v>2139.9993896479964</v>
      </c>
      <c r="J2891" s="157">
        <f t="shared" si="317"/>
        <v>8162.61822907039</v>
      </c>
      <c r="K2891" s="157">
        <f t="shared" si="318"/>
        <v>0</v>
      </c>
      <c r="L2891" s="157">
        <f t="shared" si="319"/>
        <v>8162.61822907039</v>
      </c>
      <c r="M2891" s="167">
        <f t="shared" si="320"/>
        <v>1</v>
      </c>
      <c r="N2891" s="167">
        <f t="shared" si="321"/>
        <v>0</v>
      </c>
    </row>
    <row r="2892" spans="1:14" ht="15" customHeight="1" x14ac:dyDescent="0.2">
      <c r="A2892" s="152"/>
      <c r="B2892" s="152"/>
      <c r="C2892" s="152"/>
      <c r="D2892" s="152"/>
      <c r="E2892" s="153">
        <f>'2.40-a,b,c,d,e'!E2892</f>
        <v>40973.208333333336</v>
      </c>
      <c r="F2892" s="157">
        <f>'2.40-a,b,c,d,e'!F2892</f>
        <v>106.720001220703</v>
      </c>
      <c r="G2892" s="157">
        <f>'2.40-a,b,c,d,e'!G2892</f>
        <v>20.004272460994343</v>
      </c>
      <c r="H2892" s="157">
        <f t="shared" si="315"/>
        <v>8182.6225015313848</v>
      </c>
      <c r="I2892" s="157">
        <f t="shared" si="316"/>
        <v>0</v>
      </c>
      <c r="J2892" s="157">
        <f t="shared" si="317"/>
        <v>8182.6225015313848</v>
      </c>
      <c r="K2892" s="157">
        <f t="shared" si="318"/>
        <v>20.004272460994798</v>
      </c>
      <c r="L2892" s="157">
        <f t="shared" si="319"/>
        <v>8162.61822907039</v>
      </c>
      <c r="M2892" s="167">
        <f t="shared" si="320"/>
        <v>0</v>
      </c>
      <c r="N2892" s="167">
        <f t="shared" si="321"/>
        <v>0</v>
      </c>
    </row>
    <row r="2893" spans="1:14" ht="15" customHeight="1" x14ac:dyDescent="0.2">
      <c r="A2893" s="152"/>
      <c r="B2893" s="152"/>
      <c r="C2893" s="152"/>
      <c r="D2893" s="152"/>
      <c r="E2893" s="153">
        <f>'2.40-a,b,c,d,e'!E2893</f>
        <v>40974.208333333336</v>
      </c>
      <c r="F2893" s="157">
        <f>'2.40-a,b,c,d,e'!F2893</f>
        <v>104.699996948242</v>
      </c>
      <c r="G2893" s="157">
        <f>'2.40-a,b,c,d,e'!G2893</f>
        <v>-2020.0042724609943</v>
      </c>
      <c r="H2893" s="157">
        <f t="shared" si="315"/>
        <v>6142.6139566093952</v>
      </c>
      <c r="I2893" s="157">
        <f t="shared" si="316"/>
        <v>0</v>
      </c>
      <c r="J2893" s="157">
        <f t="shared" si="317"/>
        <v>6142.6139566093952</v>
      </c>
      <c r="K2893" s="157">
        <f t="shared" si="318"/>
        <v>0</v>
      </c>
      <c r="L2893" s="157">
        <f t="shared" si="319"/>
        <v>6142.6139566093952</v>
      </c>
      <c r="M2893" s="167">
        <f t="shared" si="320"/>
        <v>0</v>
      </c>
      <c r="N2893" s="167">
        <f t="shared" si="321"/>
        <v>0</v>
      </c>
    </row>
    <row r="2894" spans="1:14" ht="15" customHeight="1" x14ac:dyDescent="0.2">
      <c r="A2894" s="152"/>
      <c r="B2894" s="152"/>
      <c r="C2894" s="152"/>
      <c r="D2894" s="152"/>
      <c r="E2894" s="153">
        <f>'2.40-a,b,c,d,e'!E2894</f>
        <v>40975.208333333336</v>
      </c>
      <c r="F2894" s="157">
        <f>'2.40-a,b,c,d,e'!F2894</f>
        <v>106.16000366210901</v>
      </c>
      <c r="G2894" s="157">
        <f>'2.40-a,b,c,d,e'!G2894</f>
        <v>1460.0067138670029</v>
      </c>
      <c r="H2894" s="157">
        <f t="shared" si="315"/>
        <v>7602.6206704763981</v>
      </c>
      <c r="I2894" s="157">
        <f t="shared" si="316"/>
        <v>0</v>
      </c>
      <c r="J2894" s="157">
        <f t="shared" si="317"/>
        <v>7602.6206704763981</v>
      </c>
      <c r="K2894" s="157">
        <f t="shared" si="318"/>
        <v>0</v>
      </c>
      <c r="L2894" s="157">
        <f t="shared" si="319"/>
        <v>7602.6206704763981</v>
      </c>
      <c r="M2894" s="167">
        <f t="shared" si="320"/>
        <v>0</v>
      </c>
      <c r="N2894" s="167">
        <f t="shared" si="321"/>
        <v>0</v>
      </c>
    </row>
    <row r="2895" spans="1:14" ht="15" customHeight="1" x14ac:dyDescent="0.2">
      <c r="A2895" s="152"/>
      <c r="B2895" s="152"/>
      <c r="C2895" s="152"/>
      <c r="D2895" s="152"/>
      <c r="E2895" s="153">
        <f>'2.40-a,b,c,d,e'!E2895</f>
        <v>40976.208333333336</v>
      </c>
      <c r="F2895" s="157">
        <f>'2.40-a,b,c,d,e'!F2895</f>
        <v>106.58000183105401</v>
      </c>
      <c r="G2895" s="157">
        <f>'2.40-a,b,c,d,e'!G2895</f>
        <v>419.99816894499986</v>
      </c>
      <c r="H2895" s="157">
        <f t="shared" si="315"/>
        <v>8022.6188394213978</v>
      </c>
      <c r="I2895" s="157">
        <f t="shared" si="316"/>
        <v>0</v>
      </c>
      <c r="J2895" s="157">
        <f t="shared" si="317"/>
        <v>8022.6188394213978</v>
      </c>
      <c r="K2895" s="157">
        <f t="shared" si="318"/>
        <v>0</v>
      </c>
      <c r="L2895" s="157">
        <f t="shared" si="319"/>
        <v>8022.6188394213978</v>
      </c>
      <c r="M2895" s="167">
        <f t="shared" si="320"/>
        <v>0</v>
      </c>
      <c r="N2895" s="167">
        <f t="shared" si="321"/>
        <v>0</v>
      </c>
    </row>
    <row r="2896" spans="1:14" ht="15" customHeight="1" x14ac:dyDescent="0.2">
      <c r="A2896" s="152"/>
      <c r="B2896" s="152"/>
      <c r="C2896" s="152"/>
      <c r="D2896" s="152"/>
      <c r="E2896" s="153">
        <f>'2.40-a,b,c,d,e'!E2896</f>
        <v>40977.208333333336</v>
      </c>
      <c r="F2896" s="157">
        <f>'2.40-a,b,c,d,e'!F2896</f>
        <v>107.400001525878</v>
      </c>
      <c r="G2896" s="157">
        <f>'2.40-a,b,c,d,e'!G2896</f>
        <v>819.99969482399138</v>
      </c>
      <c r="H2896" s="157">
        <f t="shared" si="315"/>
        <v>8842.61853424539</v>
      </c>
      <c r="I2896" s="157">
        <f t="shared" si="316"/>
        <v>0</v>
      </c>
      <c r="J2896" s="157">
        <f t="shared" si="317"/>
        <v>8842.61853424539</v>
      </c>
      <c r="K2896" s="157">
        <f t="shared" si="318"/>
        <v>680.00030517499999</v>
      </c>
      <c r="L2896" s="157">
        <f t="shared" si="319"/>
        <v>8162.61822907039</v>
      </c>
      <c r="M2896" s="167">
        <f t="shared" si="320"/>
        <v>0</v>
      </c>
      <c r="N2896" s="167">
        <f t="shared" si="321"/>
        <v>0</v>
      </c>
    </row>
    <row r="2897" spans="1:14" ht="15" customHeight="1" x14ac:dyDescent="0.2">
      <c r="A2897" s="152"/>
      <c r="B2897" s="152"/>
      <c r="C2897" s="152"/>
      <c r="D2897" s="152"/>
      <c r="E2897" s="153">
        <f>'2.40-a,b,c,d,e'!E2897</f>
        <v>40980.166666666664</v>
      </c>
      <c r="F2897" s="157">
        <f>'2.40-a,b,c,d,e'!F2897</f>
        <v>106.33999633789</v>
      </c>
      <c r="G2897" s="157">
        <f>'2.40-a,b,c,d,e'!G2897</f>
        <v>-1060.005187987997</v>
      </c>
      <c r="H2897" s="157">
        <f t="shared" si="315"/>
        <v>7102.6130410823935</v>
      </c>
      <c r="I2897" s="157">
        <f t="shared" si="316"/>
        <v>0</v>
      </c>
      <c r="J2897" s="157">
        <f t="shared" si="317"/>
        <v>7102.6130410823935</v>
      </c>
      <c r="K2897" s="157">
        <f t="shared" si="318"/>
        <v>0</v>
      </c>
      <c r="L2897" s="157">
        <f t="shared" si="319"/>
        <v>7102.6130410823935</v>
      </c>
      <c r="M2897" s="167">
        <f t="shared" si="320"/>
        <v>0</v>
      </c>
      <c r="N2897" s="167">
        <f t="shared" si="321"/>
        <v>0</v>
      </c>
    </row>
    <row r="2898" spans="1:14" ht="15" customHeight="1" x14ac:dyDescent="0.2">
      <c r="A2898" s="152"/>
      <c r="B2898" s="152"/>
      <c r="C2898" s="152"/>
      <c r="D2898" s="152"/>
      <c r="E2898" s="153">
        <f>'2.40-a,b,c,d,e'!E2898</f>
        <v>40981.166666666664</v>
      </c>
      <c r="F2898" s="157">
        <f>'2.40-a,b,c,d,e'!F2898</f>
        <v>106.709999084472</v>
      </c>
      <c r="G2898" s="157">
        <f>'2.40-a,b,c,d,e'!G2898</f>
        <v>370.00274658200283</v>
      </c>
      <c r="H2898" s="157">
        <f t="shared" si="315"/>
        <v>7472.6157876643965</v>
      </c>
      <c r="I2898" s="157">
        <f t="shared" si="316"/>
        <v>0</v>
      </c>
      <c r="J2898" s="157">
        <f t="shared" si="317"/>
        <v>7472.6157876643965</v>
      </c>
      <c r="K2898" s="157">
        <f t="shared" si="318"/>
        <v>0</v>
      </c>
      <c r="L2898" s="157">
        <f t="shared" si="319"/>
        <v>7472.6157876643965</v>
      </c>
      <c r="M2898" s="167">
        <f t="shared" si="320"/>
        <v>0</v>
      </c>
      <c r="N2898" s="167">
        <f t="shared" si="321"/>
        <v>0</v>
      </c>
    </row>
    <row r="2899" spans="1:14" ht="15" customHeight="1" x14ac:dyDescent="0.2">
      <c r="A2899" s="152"/>
      <c r="B2899" s="152"/>
      <c r="C2899" s="152"/>
      <c r="D2899" s="152"/>
      <c r="E2899" s="153">
        <f>'2.40-a,b,c,d,e'!E2899</f>
        <v>40982.166666666664</v>
      </c>
      <c r="F2899" s="157">
        <f>'2.40-a,b,c,d,e'!F2899</f>
        <v>105.430000305175</v>
      </c>
      <c r="G2899" s="157">
        <f>'2.40-a,b,c,d,e'!G2899</f>
        <v>-1279.9987792970028</v>
      </c>
      <c r="H2899" s="157">
        <f t="shared" si="315"/>
        <v>6192.6170083673933</v>
      </c>
      <c r="I2899" s="157">
        <f t="shared" si="316"/>
        <v>0</v>
      </c>
      <c r="J2899" s="157">
        <f t="shared" si="317"/>
        <v>6192.6170083673933</v>
      </c>
      <c r="K2899" s="157">
        <f t="shared" si="318"/>
        <v>0</v>
      </c>
      <c r="L2899" s="157">
        <f t="shared" si="319"/>
        <v>6192.6170083673933</v>
      </c>
      <c r="M2899" s="167">
        <f t="shared" si="320"/>
        <v>0</v>
      </c>
      <c r="N2899" s="167">
        <f t="shared" si="321"/>
        <v>0</v>
      </c>
    </row>
    <row r="2900" spans="1:14" ht="15" customHeight="1" x14ac:dyDescent="0.2">
      <c r="A2900" s="152"/>
      <c r="B2900" s="152"/>
      <c r="C2900" s="152"/>
      <c r="D2900" s="152"/>
      <c r="E2900" s="153">
        <f>'2.40-a,b,c,d,e'!E2900</f>
        <v>40983.166666666664</v>
      </c>
      <c r="F2900" s="157">
        <f>'2.40-a,b,c,d,e'!F2900</f>
        <v>105.11000061035099</v>
      </c>
      <c r="G2900" s="157">
        <f>'2.40-a,b,c,d,e'!G2900</f>
        <v>-319.99969482400559</v>
      </c>
      <c r="H2900" s="157">
        <f t="shared" si="315"/>
        <v>5872.6173135433874</v>
      </c>
      <c r="I2900" s="157">
        <f t="shared" si="316"/>
        <v>2290.0009155270027</v>
      </c>
      <c r="J2900" s="157">
        <f t="shared" si="317"/>
        <v>8162.61822907039</v>
      </c>
      <c r="K2900" s="157">
        <f t="shared" si="318"/>
        <v>0</v>
      </c>
      <c r="L2900" s="157">
        <f t="shared" si="319"/>
        <v>8162.61822907039</v>
      </c>
      <c r="M2900" s="167">
        <f t="shared" si="320"/>
        <v>1</v>
      </c>
      <c r="N2900" s="167">
        <f t="shared" si="321"/>
        <v>0</v>
      </c>
    </row>
    <row r="2901" spans="1:14" ht="15" customHeight="1" x14ac:dyDescent="0.2">
      <c r="A2901" s="152"/>
      <c r="B2901" s="152"/>
      <c r="C2901" s="152"/>
      <c r="D2901" s="152"/>
      <c r="E2901" s="153">
        <f>'2.40-a,b,c,d,e'!E2901</f>
        <v>40984.166666666664</v>
      </c>
      <c r="F2901" s="157">
        <f>'2.40-a,b,c,d,e'!F2901</f>
        <v>107.059997558593</v>
      </c>
      <c r="G2901" s="157">
        <f>'2.40-a,b,c,d,e'!G2901</f>
        <v>1949.9969482420029</v>
      </c>
      <c r="H2901" s="157">
        <f t="shared" si="315"/>
        <v>10112.615177312393</v>
      </c>
      <c r="I2901" s="157">
        <f t="shared" si="316"/>
        <v>0</v>
      </c>
      <c r="J2901" s="157">
        <f t="shared" si="317"/>
        <v>10112.615177312393</v>
      </c>
      <c r="K2901" s="157">
        <f t="shared" si="318"/>
        <v>1949.9969482420029</v>
      </c>
      <c r="L2901" s="157">
        <f t="shared" si="319"/>
        <v>8162.61822907039</v>
      </c>
      <c r="M2901" s="167">
        <f t="shared" si="320"/>
        <v>0</v>
      </c>
      <c r="N2901" s="167">
        <f t="shared" si="321"/>
        <v>0</v>
      </c>
    </row>
    <row r="2902" spans="1:14" ht="15" customHeight="1" x14ac:dyDescent="0.2">
      <c r="A2902" s="152"/>
      <c r="B2902" s="152"/>
      <c r="C2902" s="152"/>
      <c r="D2902" s="152"/>
      <c r="E2902" s="153">
        <f>'2.40-a,b,c,d,e'!E2902</f>
        <v>40987.166666666664</v>
      </c>
      <c r="F2902" s="157">
        <f>'2.40-a,b,c,d,e'!F2902</f>
        <v>108.08999633789</v>
      </c>
      <c r="G2902" s="157">
        <f>'2.40-a,b,c,d,e'!G2902</f>
        <v>1029.9987792970028</v>
      </c>
      <c r="H2902" s="157">
        <f t="shared" si="315"/>
        <v>9192.6170083673933</v>
      </c>
      <c r="I2902" s="157">
        <f t="shared" si="316"/>
        <v>0</v>
      </c>
      <c r="J2902" s="157">
        <f t="shared" si="317"/>
        <v>9192.6170083673933</v>
      </c>
      <c r="K2902" s="157">
        <f t="shared" si="318"/>
        <v>1029.9987792970032</v>
      </c>
      <c r="L2902" s="157">
        <f t="shared" si="319"/>
        <v>8162.61822907039</v>
      </c>
      <c r="M2902" s="167">
        <f t="shared" si="320"/>
        <v>0</v>
      </c>
      <c r="N2902" s="167">
        <f t="shared" si="321"/>
        <v>0</v>
      </c>
    </row>
    <row r="2903" spans="1:14" ht="15" customHeight="1" x14ac:dyDescent="0.2">
      <c r="A2903" s="152"/>
      <c r="B2903" s="152"/>
      <c r="C2903" s="152"/>
      <c r="D2903" s="152"/>
      <c r="E2903" s="153">
        <f>'2.40-a,b,c,d,e'!E2903</f>
        <v>40988.166666666664</v>
      </c>
      <c r="F2903" s="157">
        <f>'2.40-a,b,c,d,e'!F2903</f>
        <v>105.61000061035099</v>
      </c>
      <c r="G2903" s="157">
        <f>'2.40-a,b,c,d,e'!G2903</f>
        <v>-2479.9957275390057</v>
      </c>
      <c r="H2903" s="157">
        <f t="shared" si="315"/>
        <v>5682.6225015313848</v>
      </c>
      <c r="I2903" s="157">
        <f t="shared" si="316"/>
        <v>2479.9957275390052</v>
      </c>
      <c r="J2903" s="157">
        <f t="shared" si="317"/>
        <v>8162.61822907039</v>
      </c>
      <c r="K2903" s="157">
        <f t="shared" si="318"/>
        <v>0</v>
      </c>
      <c r="L2903" s="157">
        <f t="shared" si="319"/>
        <v>8162.61822907039</v>
      </c>
      <c r="M2903" s="167">
        <f t="shared" si="320"/>
        <v>1</v>
      </c>
      <c r="N2903" s="167">
        <f t="shared" si="321"/>
        <v>0</v>
      </c>
    </row>
    <row r="2904" spans="1:14" ht="15" customHeight="1" x14ac:dyDescent="0.2">
      <c r="A2904" s="152"/>
      <c r="B2904" s="152"/>
      <c r="C2904" s="152"/>
      <c r="D2904" s="152"/>
      <c r="E2904" s="153">
        <f>'2.40-a,b,c,d,e'!E2904</f>
        <v>40989.166666666664</v>
      </c>
      <c r="F2904" s="157">
        <f>'2.40-a,b,c,d,e'!F2904</f>
        <v>107.26999664306599</v>
      </c>
      <c r="G2904" s="157">
        <f>'2.40-a,b,c,d,e'!G2904</f>
        <v>1659.9960327150002</v>
      </c>
      <c r="H2904" s="157">
        <f t="shared" si="315"/>
        <v>9822.6142617853911</v>
      </c>
      <c r="I2904" s="157">
        <f t="shared" si="316"/>
        <v>0</v>
      </c>
      <c r="J2904" s="157">
        <f t="shared" si="317"/>
        <v>9822.6142617853911</v>
      </c>
      <c r="K2904" s="157">
        <f t="shared" si="318"/>
        <v>1659.9960327150011</v>
      </c>
      <c r="L2904" s="157">
        <f t="shared" si="319"/>
        <v>8162.61822907039</v>
      </c>
      <c r="M2904" s="167">
        <f t="shared" si="320"/>
        <v>0</v>
      </c>
      <c r="N2904" s="167">
        <f t="shared" si="321"/>
        <v>0</v>
      </c>
    </row>
    <row r="2905" spans="1:14" ht="15" customHeight="1" x14ac:dyDescent="0.2">
      <c r="A2905" s="152"/>
      <c r="B2905" s="152"/>
      <c r="C2905" s="152"/>
      <c r="D2905" s="152"/>
      <c r="E2905" s="153">
        <f>'2.40-a,b,c,d,e'!E2905</f>
        <v>40990.166666666664</v>
      </c>
      <c r="F2905" s="157">
        <f>'2.40-a,b,c,d,e'!F2905</f>
        <v>105.34999847412099</v>
      </c>
      <c r="G2905" s="157">
        <f>'2.40-a,b,c,d,e'!G2905</f>
        <v>-1919.9981689449999</v>
      </c>
      <c r="H2905" s="157">
        <f t="shared" si="315"/>
        <v>6242.6200601253904</v>
      </c>
      <c r="I2905" s="157">
        <f t="shared" si="316"/>
        <v>0</v>
      </c>
      <c r="J2905" s="157">
        <f t="shared" si="317"/>
        <v>6242.6200601253904</v>
      </c>
      <c r="K2905" s="157">
        <f t="shared" si="318"/>
        <v>0</v>
      </c>
      <c r="L2905" s="157">
        <f t="shared" si="319"/>
        <v>6242.6200601253904</v>
      </c>
      <c r="M2905" s="167">
        <f t="shared" si="320"/>
        <v>0</v>
      </c>
      <c r="N2905" s="167">
        <f t="shared" si="321"/>
        <v>0</v>
      </c>
    </row>
    <row r="2906" spans="1:14" ht="15" customHeight="1" x14ac:dyDescent="0.2">
      <c r="A2906" s="152"/>
      <c r="B2906" s="152"/>
      <c r="C2906" s="152"/>
      <c r="D2906" s="152"/>
      <c r="E2906" s="153">
        <f>'2.40-a,b,c,d,e'!E2906</f>
        <v>40991.166666666664</v>
      </c>
      <c r="F2906" s="157">
        <f>'2.40-a,b,c,d,e'!F2906</f>
        <v>106.870002746582</v>
      </c>
      <c r="G2906" s="157">
        <f>'2.40-a,b,c,d,e'!G2906</f>
        <v>1520.0042724610084</v>
      </c>
      <c r="H2906" s="157">
        <f t="shared" si="315"/>
        <v>7762.6243325863989</v>
      </c>
      <c r="I2906" s="157">
        <f t="shared" si="316"/>
        <v>0</v>
      </c>
      <c r="J2906" s="157">
        <f t="shared" si="317"/>
        <v>7762.6243325863989</v>
      </c>
      <c r="K2906" s="157">
        <f t="shared" si="318"/>
        <v>0</v>
      </c>
      <c r="L2906" s="157">
        <f t="shared" si="319"/>
        <v>7762.6243325863989</v>
      </c>
      <c r="M2906" s="167">
        <f t="shared" si="320"/>
        <v>0</v>
      </c>
      <c r="N2906" s="167">
        <f t="shared" si="321"/>
        <v>0</v>
      </c>
    </row>
    <row r="2907" spans="1:14" ht="15" customHeight="1" x14ac:dyDescent="0.2">
      <c r="A2907" s="152"/>
      <c r="B2907" s="152"/>
      <c r="C2907" s="152"/>
      <c r="D2907" s="152"/>
      <c r="E2907" s="153">
        <f>'2.40-a,b,c,d,e'!E2907</f>
        <v>40994.166666666664</v>
      </c>
      <c r="F2907" s="157">
        <f>'2.40-a,b,c,d,e'!F2907</f>
        <v>107.02999877929599</v>
      </c>
      <c r="G2907" s="157">
        <f>'2.40-a,b,c,d,e'!G2907</f>
        <v>159.9960327139911</v>
      </c>
      <c r="H2907" s="157">
        <f t="shared" si="315"/>
        <v>7922.6203653003904</v>
      </c>
      <c r="I2907" s="157">
        <f t="shared" si="316"/>
        <v>0</v>
      </c>
      <c r="J2907" s="157">
        <f t="shared" si="317"/>
        <v>7922.6203653003904</v>
      </c>
      <c r="K2907" s="157">
        <f t="shared" si="318"/>
        <v>0</v>
      </c>
      <c r="L2907" s="157">
        <f t="shared" si="319"/>
        <v>7922.6203653003904</v>
      </c>
      <c r="M2907" s="167">
        <f t="shared" si="320"/>
        <v>0</v>
      </c>
      <c r="N2907" s="167">
        <f t="shared" si="321"/>
        <v>0</v>
      </c>
    </row>
    <row r="2908" spans="1:14" ht="15" customHeight="1" x14ac:dyDescent="0.2">
      <c r="A2908" s="152"/>
      <c r="B2908" s="152"/>
      <c r="C2908" s="152"/>
      <c r="D2908" s="152"/>
      <c r="E2908" s="153">
        <f>'2.40-a,b,c,d,e'!E2908</f>
        <v>40995.166666666664</v>
      </c>
      <c r="F2908" s="157">
        <f>'2.40-a,b,c,d,e'!F2908</f>
        <v>107.33000183105401</v>
      </c>
      <c r="G2908" s="157">
        <f>'2.40-a,b,c,d,e'!G2908</f>
        <v>300.00305175801145</v>
      </c>
      <c r="H2908" s="157">
        <f t="shared" si="315"/>
        <v>8222.6234170584012</v>
      </c>
      <c r="I2908" s="157">
        <f t="shared" si="316"/>
        <v>0</v>
      </c>
      <c r="J2908" s="157">
        <f t="shared" si="317"/>
        <v>8222.6234170584012</v>
      </c>
      <c r="K2908" s="157">
        <f t="shared" si="318"/>
        <v>60.00518798801113</v>
      </c>
      <c r="L2908" s="157">
        <f t="shared" si="319"/>
        <v>8162.61822907039</v>
      </c>
      <c r="M2908" s="167">
        <f t="shared" si="320"/>
        <v>0</v>
      </c>
      <c r="N2908" s="167">
        <f t="shared" si="321"/>
        <v>0</v>
      </c>
    </row>
    <row r="2909" spans="1:14" ht="15" customHeight="1" x14ac:dyDescent="0.2">
      <c r="A2909" s="152"/>
      <c r="B2909" s="152"/>
      <c r="C2909" s="152"/>
      <c r="D2909" s="152"/>
      <c r="E2909" s="153">
        <f>'2.40-a,b,c,d,e'!E2909</f>
        <v>40996.166666666664</v>
      </c>
      <c r="F2909" s="157">
        <f>'2.40-a,b,c,d,e'!F2909</f>
        <v>105.41000366210901</v>
      </c>
      <c r="G2909" s="157">
        <f>'2.40-a,b,c,d,e'!G2909</f>
        <v>-1919.9981689449999</v>
      </c>
      <c r="H2909" s="157">
        <f t="shared" si="315"/>
        <v>6242.6200601253904</v>
      </c>
      <c r="I2909" s="157">
        <f t="shared" si="316"/>
        <v>0</v>
      </c>
      <c r="J2909" s="157">
        <f t="shared" si="317"/>
        <v>6242.6200601253904</v>
      </c>
      <c r="K2909" s="157">
        <f t="shared" si="318"/>
        <v>0</v>
      </c>
      <c r="L2909" s="157">
        <f t="shared" si="319"/>
        <v>6242.6200601253904</v>
      </c>
      <c r="M2909" s="167">
        <f t="shared" si="320"/>
        <v>0</v>
      </c>
      <c r="N2909" s="167">
        <f t="shared" si="321"/>
        <v>0</v>
      </c>
    </row>
    <row r="2910" spans="1:14" ht="15" customHeight="1" x14ac:dyDescent="0.2">
      <c r="A2910" s="152"/>
      <c r="B2910" s="152"/>
      <c r="C2910" s="152"/>
      <c r="D2910" s="152"/>
      <c r="E2910" s="153">
        <f>'2.40-a,b,c,d,e'!E2910</f>
        <v>40997.166666666664</v>
      </c>
      <c r="F2910" s="157">
        <f>'2.40-a,b,c,d,e'!F2910</f>
        <v>102.77999877929599</v>
      </c>
      <c r="G2910" s="157">
        <f>'2.40-a,b,c,d,e'!G2910</f>
        <v>-2630.0048828130116</v>
      </c>
      <c r="H2910" s="157">
        <f t="shared" si="315"/>
        <v>3612.6151773123788</v>
      </c>
      <c r="I2910" s="157">
        <f t="shared" si="316"/>
        <v>4550.0030517580108</v>
      </c>
      <c r="J2910" s="157">
        <f t="shared" si="317"/>
        <v>8162.6182290703891</v>
      </c>
      <c r="K2910" s="157">
        <f t="shared" si="318"/>
        <v>0</v>
      </c>
      <c r="L2910" s="157">
        <f t="shared" si="319"/>
        <v>8162.6182290703891</v>
      </c>
      <c r="M2910" s="167">
        <f t="shared" si="320"/>
        <v>1</v>
      </c>
      <c r="N2910" s="167">
        <f t="shared" si="321"/>
        <v>0</v>
      </c>
    </row>
    <row r="2911" spans="1:14" ht="15" customHeight="1" x14ac:dyDescent="0.2">
      <c r="A2911" s="152"/>
      <c r="B2911" s="152"/>
      <c r="C2911" s="152"/>
      <c r="D2911" s="152"/>
      <c r="E2911" s="153">
        <f>'2.40-a,b,c,d,e'!E2911</f>
        <v>40998.166666666664</v>
      </c>
      <c r="F2911" s="157">
        <f>'2.40-a,b,c,d,e'!F2911</f>
        <v>103.01999664306599</v>
      </c>
      <c r="G2911" s="157">
        <f>'2.40-a,b,c,d,e'!G2911</f>
        <v>239.99786377000021</v>
      </c>
      <c r="H2911" s="157">
        <f t="shared" si="315"/>
        <v>8402.6160928403897</v>
      </c>
      <c r="I2911" s="157">
        <f t="shared" si="316"/>
        <v>0</v>
      </c>
      <c r="J2911" s="157">
        <f t="shared" si="317"/>
        <v>8402.6160928403897</v>
      </c>
      <c r="K2911" s="157">
        <f t="shared" si="318"/>
        <v>239.99786376999964</v>
      </c>
      <c r="L2911" s="157">
        <f t="shared" si="319"/>
        <v>8162.61822907039</v>
      </c>
      <c r="M2911" s="167">
        <f t="shared" si="320"/>
        <v>0</v>
      </c>
      <c r="N2911" s="167">
        <f t="shared" si="321"/>
        <v>0</v>
      </c>
    </row>
    <row r="2912" spans="1:14" ht="15" customHeight="1" x14ac:dyDescent="0.2">
      <c r="A2912" s="152"/>
      <c r="B2912" s="152"/>
      <c r="C2912" s="152"/>
      <c r="D2912" s="152"/>
      <c r="E2912" s="153">
        <f>'2.40-a,b,c,d,e'!E2912</f>
        <v>41001.166666666664</v>
      </c>
      <c r="F2912" s="157">
        <f>'2.40-a,b,c,d,e'!F2912</f>
        <v>105.230003356933</v>
      </c>
      <c r="G2912" s="157">
        <f>'2.40-a,b,c,d,e'!G2912</f>
        <v>2210.0067138670029</v>
      </c>
      <c r="H2912" s="157">
        <f t="shared" si="315"/>
        <v>10372.624942937393</v>
      </c>
      <c r="I2912" s="157">
        <f t="shared" si="316"/>
        <v>0</v>
      </c>
      <c r="J2912" s="157">
        <f t="shared" si="317"/>
        <v>10372.624942937393</v>
      </c>
      <c r="K2912" s="157">
        <f t="shared" si="318"/>
        <v>2210.0067138670029</v>
      </c>
      <c r="L2912" s="157">
        <f t="shared" si="319"/>
        <v>8162.61822907039</v>
      </c>
      <c r="M2912" s="167">
        <f t="shared" si="320"/>
        <v>0</v>
      </c>
      <c r="N2912" s="167">
        <f t="shared" si="321"/>
        <v>0</v>
      </c>
    </row>
    <row r="2913" spans="1:14" ht="15" customHeight="1" x14ac:dyDescent="0.2">
      <c r="A2913" s="152"/>
      <c r="B2913" s="152"/>
      <c r="C2913" s="152"/>
      <c r="D2913" s="152"/>
      <c r="E2913" s="153">
        <f>'2.40-a,b,c,d,e'!E2913</f>
        <v>41002.166666666664</v>
      </c>
      <c r="F2913" s="157">
        <f>'2.40-a,b,c,d,e'!F2913</f>
        <v>104.01000213623</v>
      </c>
      <c r="G2913" s="157">
        <f>'2.40-a,b,c,d,e'!G2913</f>
        <v>-1220.0012207029972</v>
      </c>
      <c r="H2913" s="157">
        <f t="shared" si="315"/>
        <v>6942.6170083673933</v>
      </c>
      <c r="I2913" s="157">
        <f t="shared" si="316"/>
        <v>0</v>
      </c>
      <c r="J2913" s="157">
        <f t="shared" si="317"/>
        <v>6942.6170083673933</v>
      </c>
      <c r="K2913" s="157">
        <f t="shared" si="318"/>
        <v>0</v>
      </c>
      <c r="L2913" s="157">
        <f t="shared" si="319"/>
        <v>6942.6170083673933</v>
      </c>
      <c r="M2913" s="167">
        <f t="shared" si="320"/>
        <v>0</v>
      </c>
      <c r="N2913" s="167">
        <f t="shared" si="321"/>
        <v>0</v>
      </c>
    </row>
    <row r="2914" spans="1:14" ht="15" customHeight="1" x14ac:dyDescent="0.2">
      <c r="A2914" s="152"/>
      <c r="B2914" s="152"/>
      <c r="C2914" s="152"/>
      <c r="D2914" s="152"/>
      <c r="E2914" s="153">
        <f>'2.40-a,b,c,d,e'!E2914</f>
        <v>41003.166666666664</v>
      </c>
      <c r="F2914" s="157">
        <f>'2.40-a,b,c,d,e'!F2914</f>
        <v>101.470001220703</v>
      </c>
      <c r="G2914" s="157">
        <f>'2.40-a,b,c,d,e'!G2914</f>
        <v>-2540.0009155270027</v>
      </c>
      <c r="H2914" s="157">
        <f t="shared" si="315"/>
        <v>4402.6160928403906</v>
      </c>
      <c r="I2914" s="157">
        <f t="shared" si="316"/>
        <v>3760.0021362299995</v>
      </c>
      <c r="J2914" s="157">
        <f t="shared" si="317"/>
        <v>8162.61822907039</v>
      </c>
      <c r="K2914" s="157">
        <f t="shared" si="318"/>
        <v>0</v>
      </c>
      <c r="L2914" s="157">
        <f t="shared" si="319"/>
        <v>8162.61822907039</v>
      </c>
      <c r="M2914" s="167">
        <f t="shared" si="320"/>
        <v>1</v>
      </c>
      <c r="N2914" s="167">
        <f t="shared" si="321"/>
        <v>0</v>
      </c>
    </row>
    <row r="2915" spans="1:14" ht="15" customHeight="1" x14ac:dyDescent="0.2">
      <c r="A2915" s="152"/>
      <c r="B2915" s="152"/>
      <c r="C2915" s="152"/>
      <c r="D2915" s="152"/>
      <c r="E2915" s="153">
        <f>'2.40-a,b,c,d,e'!E2915</f>
        <v>41004.166666666664</v>
      </c>
      <c r="F2915" s="157">
        <f>'2.40-a,b,c,d,e'!F2915</f>
        <v>103.309997558593</v>
      </c>
      <c r="G2915" s="157">
        <f>'2.40-a,b,c,d,e'!G2915</f>
        <v>1839.9963378899997</v>
      </c>
      <c r="H2915" s="157">
        <f t="shared" si="315"/>
        <v>10002.61456696039</v>
      </c>
      <c r="I2915" s="157">
        <f t="shared" si="316"/>
        <v>0</v>
      </c>
      <c r="J2915" s="157">
        <f t="shared" si="317"/>
        <v>10002.61456696039</v>
      </c>
      <c r="K2915" s="157">
        <f t="shared" si="318"/>
        <v>1839.9963378900002</v>
      </c>
      <c r="L2915" s="157">
        <f t="shared" si="319"/>
        <v>8162.61822907039</v>
      </c>
      <c r="M2915" s="167">
        <f t="shared" si="320"/>
        <v>0</v>
      </c>
      <c r="N2915" s="167">
        <f t="shared" si="321"/>
        <v>0</v>
      </c>
    </row>
    <row r="2916" spans="1:14" ht="15" customHeight="1" x14ac:dyDescent="0.2">
      <c r="A2916" s="152"/>
      <c r="B2916" s="152"/>
      <c r="C2916" s="152"/>
      <c r="D2916" s="152"/>
      <c r="E2916" s="153">
        <f>'2.40-a,b,c,d,e'!E2916</f>
        <v>41008.166666666664</v>
      </c>
      <c r="F2916" s="157">
        <f>'2.40-a,b,c,d,e'!F2916</f>
        <v>102.459999084472</v>
      </c>
      <c r="G2916" s="157">
        <f>'2.40-a,b,c,d,e'!G2916</f>
        <v>-849.99847412099427</v>
      </c>
      <c r="H2916" s="157">
        <f t="shared" si="315"/>
        <v>7312.6197549493954</v>
      </c>
      <c r="I2916" s="157">
        <f t="shared" si="316"/>
        <v>0</v>
      </c>
      <c r="J2916" s="157">
        <f t="shared" si="317"/>
        <v>7312.6197549493954</v>
      </c>
      <c r="K2916" s="157">
        <f t="shared" si="318"/>
        <v>0</v>
      </c>
      <c r="L2916" s="157">
        <f t="shared" si="319"/>
        <v>7312.6197549493954</v>
      </c>
      <c r="M2916" s="167">
        <f t="shared" si="320"/>
        <v>0</v>
      </c>
      <c r="N2916" s="167">
        <f t="shared" si="321"/>
        <v>0</v>
      </c>
    </row>
    <row r="2917" spans="1:14" ht="15" customHeight="1" x14ac:dyDescent="0.2">
      <c r="A2917" s="152"/>
      <c r="B2917" s="152"/>
      <c r="C2917" s="152"/>
      <c r="D2917" s="152"/>
      <c r="E2917" s="153">
        <f>'2.40-a,b,c,d,e'!E2917</f>
        <v>41009.166666666664</v>
      </c>
      <c r="F2917" s="157">
        <f>'2.40-a,b,c,d,e'!F2917</f>
        <v>101.01999664306599</v>
      </c>
      <c r="G2917" s="157">
        <f>'2.40-a,b,c,d,e'!G2917</f>
        <v>-1440.0024414060085</v>
      </c>
      <c r="H2917" s="157">
        <f t="shared" si="315"/>
        <v>5872.6173135433874</v>
      </c>
      <c r="I2917" s="157">
        <f t="shared" si="316"/>
        <v>2290.0009155270027</v>
      </c>
      <c r="J2917" s="157">
        <f t="shared" si="317"/>
        <v>8162.61822907039</v>
      </c>
      <c r="K2917" s="157">
        <f t="shared" si="318"/>
        <v>0</v>
      </c>
      <c r="L2917" s="157">
        <f t="shared" si="319"/>
        <v>8162.61822907039</v>
      </c>
      <c r="M2917" s="167">
        <f t="shared" si="320"/>
        <v>1</v>
      </c>
      <c r="N2917" s="167">
        <f t="shared" si="321"/>
        <v>0</v>
      </c>
    </row>
    <row r="2918" spans="1:14" ht="15" customHeight="1" x14ac:dyDescent="0.2">
      <c r="A2918" s="152"/>
      <c r="B2918" s="152"/>
      <c r="C2918" s="152"/>
      <c r="D2918" s="152"/>
      <c r="E2918" s="153">
        <f>'2.40-a,b,c,d,e'!E2918</f>
        <v>41010.166666666664</v>
      </c>
      <c r="F2918" s="157">
        <f>'2.40-a,b,c,d,e'!F2918</f>
        <v>102.699996948242</v>
      </c>
      <c r="G2918" s="157">
        <f>'2.40-a,b,c,d,e'!G2918</f>
        <v>1680.0003051760086</v>
      </c>
      <c r="H2918" s="157">
        <f t="shared" si="315"/>
        <v>9842.6185342463978</v>
      </c>
      <c r="I2918" s="157">
        <f t="shared" si="316"/>
        <v>0</v>
      </c>
      <c r="J2918" s="157">
        <f t="shared" si="317"/>
        <v>9842.6185342463978</v>
      </c>
      <c r="K2918" s="157">
        <f t="shared" si="318"/>
        <v>1680.0003051760077</v>
      </c>
      <c r="L2918" s="157">
        <f t="shared" si="319"/>
        <v>8162.61822907039</v>
      </c>
      <c r="M2918" s="167">
        <f t="shared" si="320"/>
        <v>0</v>
      </c>
      <c r="N2918" s="167">
        <f t="shared" si="321"/>
        <v>0</v>
      </c>
    </row>
    <row r="2919" spans="1:14" ht="15" customHeight="1" x14ac:dyDescent="0.2">
      <c r="A2919" s="152"/>
      <c r="B2919" s="152"/>
      <c r="C2919" s="152"/>
      <c r="D2919" s="152"/>
      <c r="E2919" s="153">
        <f>'2.40-a,b,c,d,e'!E2919</f>
        <v>41011.166666666664</v>
      </c>
      <c r="F2919" s="157">
        <f>'2.40-a,b,c,d,e'!F2919</f>
        <v>103.639999389648</v>
      </c>
      <c r="G2919" s="157">
        <f>'2.40-a,b,c,d,e'!G2919</f>
        <v>940.0024414059942</v>
      </c>
      <c r="H2919" s="157">
        <f t="shared" si="315"/>
        <v>9102.6206704763845</v>
      </c>
      <c r="I2919" s="157">
        <f t="shared" si="316"/>
        <v>0</v>
      </c>
      <c r="J2919" s="157">
        <f t="shared" si="317"/>
        <v>9102.6206704763845</v>
      </c>
      <c r="K2919" s="157">
        <f t="shared" si="318"/>
        <v>940.00244140599443</v>
      </c>
      <c r="L2919" s="157">
        <f t="shared" si="319"/>
        <v>8162.61822907039</v>
      </c>
      <c r="M2919" s="167">
        <f t="shared" si="320"/>
        <v>0</v>
      </c>
      <c r="N2919" s="167">
        <f t="shared" si="321"/>
        <v>0</v>
      </c>
    </row>
    <row r="2920" spans="1:14" ht="15" customHeight="1" x14ac:dyDescent="0.2">
      <c r="A2920" s="152"/>
      <c r="B2920" s="152"/>
      <c r="C2920" s="152"/>
      <c r="D2920" s="152"/>
      <c r="E2920" s="153">
        <f>'2.40-a,b,c,d,e'!E2920</f>
        <v>41012.166666666664</v>
      </c>
      <c r="F2920" s="157">
        <f>'2.40-a,b,c,d,e'!F2920</f>
        <v>102.83000183105401</v>
      </c>
      <c r="G2920" s="157">
        <f>'2.40-a,b,c,d,e'!G2920</f>
        <v>-809.99755859399158</v>
      </c>
      <c r="H2920" s="157">
        <f t="shared" si="315"/>
        <v>7352.6206704763981</v>
      </c>
      <c r="I2920" s="157">
        <f t="shared" si="316"/>
        <v>0</v>
      </c>
      <c r="J2920" s="157">
        <f t="shared" si="317"/>
        <v>7352.6206704763981</v>
      </c>
      <c r="K2920" s="157">
        <f t="shared" si="318"/>
        <v>0</v>
      </c>
      <c r="L2920" s="157">
        <f t="shared" si="319"/>
        <v>7352.6206704763981</v>
      </c>
      <c r="M2920" s="167">
        <f t="shared" si="320"/>
        <v>0</v>
      </c>
      <c r="N2920" s="167">
        <f t="shared" si="321"/>
        <v>0</v>
      </c>
    </row>
    <row r="2921" spans="1:14" ht="15" customHeight="1" x14ac:dyDescent="0.2">
      <c r="A2921" s="152"/>
      <c r="B2921" s="152"/>
      <c r="C2921" s="152"/>
      <c r="D2921" s="152"/>
      <c r="E2921" s="153">
        <f>'2.40-a,b,c,d,e'!E2921</f>
        <v>41015.166666666664</v>
      </c>
      <c r="F2921" s="157">
        <f>'2.40-a,b,c,d,e'!F2921</f>
        <v>102.930000305175</v>
      </c>
      <c r="G2921" s="157">
        <f>'2.40-a,b,c,d,e'!G2921</f>
        <v>99.998474120994274</v>
      </c>
      <c r="H2921" s="157">
        <f t="shared" si="315"/>
        <v>7452.6191445973927</v>
      </c>
      <c r="I2921" s="157">
        <f t="shared" si="316"/>
        <v>0</v>
      </c>
      <c r="J2921" s="157">
        <f t="shared" si="317"/>
        <v>7452.6191445973927</v>
      </c>
      <c r="K2921" s="157">
        <f t="shared" si="318"/>
        <v>0</v>
      </c>
      <c r="L2921" s="157">
        <f t="shared" si="319"/>
        <v>7452.6191445973927</v>
      </c>
      <c r="M2921" s="167">
        <f t="shared" si="320"/>
        <v>0</v>
      </c>
      <c r="N2921" s="167">
        <f t="shared" si="321"/>
        <v>0</v>
      </c>
    </row>
    <row r="2922" spans="1:14" ht="15" customHeight="1" x14ac:dyDescent="0.2">
      <c r="A2922" s="152"/>
      <c r="B2922" s="152"/>
      <c r="C2922" s="152"/>
      <c r="D2922" s="152"/>
      <c r="E2922" s="153">
        <f>'2.40-a,b,c,d,e'!E2922</f>
        <v>41016.166666666664</v>
      </c>
      <c r="F2922" s="157">
        <f>'2.40-a,b,c,d,e'!F2922</f>
        <v>104.199996948242</v>
      </c>
      <c r="G2922" s="157">
        <f>'2.40-a,b,c,d,e'!G2922</f>
        <v>1269.9966430670031</v>
      </c>
      <c r="H2922" s="157">
        <f t="shared" si="315"/>
        <v>8722.6157876643956</v>
      </c>
      <c r="I2922" s="157">
        <f t="shared" si="316"/>
        <v>0</v>
      </c>
      <c r="J2922" s="157">
        <f t="shared" si="317"/>
        <v>8722.6157876643956</v>
      </c>
      <c r="K2922" s="157">
        <f t="shared" si="318"/>
        <v>559.99755859400557</v>
      </c>
      <c r="L2922" s="157">
        <f t="shared" si="319"/>
        <v>8162.61822907039</v>
      </c>
      <c r="M2922" s="167">
        <f t="shared" si="320"/>
        <v>0</v>
      </c>
      <c r="N2922" s="167">
        <f t="shared" si="321"/>
        <v>0</v>
      </c>
    </row>
    <row r="2923" spans="1:14" ht="15" customHeight="1" x14ac:dyDescent="0.2">
      <c r="A2923" s="152"/>
      <c r="B2923" s="152"/>
      <c r="C2923" s="152"/>
      <c r="D2923" s="152"/>
      <c r="E2923" s="153">
        <f>'2.40-a,b,c,d,e'!E2923</f>
        <v>41017.166666666664</v>
      </c>
      <c r="F2923" s="157">
        <f>'2.40-a,b,c,d,e'!F2923</f>
        <v>102.669998168945</v>
      </c>
      <c r="G2923" s="157">
        <f>'2.40-a,b,c,d,e'!G2923</f>
        <v>-1529.9987792970028</v>
      </c>
      <c r="H2923" s="157">
        <f t="shared" si="315"/>
        <v>6632.6194497733868</v>
      </c>
      <c r="I2923" s="157">
        <f t="shared" si="316"/>
        <v>0</v>
      </c>
      <c r="J2923" s="157">
        <f t="shared" si="317"/>
        <v>6632.6194497733868</v>
      </c>
      <c r="K2923" s="157">
        <f t="shared" si="318"/>
        <v>0</v>
      </c>
      <c r="L2923" s="157">
        <f t="shared" si="319"/>
        <v>6632.6194497733868</v>
      </c>
      <c r="M2923" s="167">
        <f t="shared" si="320"/>
        <v>0</v>
      </c>
      <c r="N2923" s="167">
        <f t="shared" si="321"/>
        <v>0</v>
      </c>
    </row>
    <row r="2924" spans="1:14" ht="15" customHeight="1" x14ac:dyDescent="0.2">
      <c r="A2924" s="152"/>
      <c r="B2924" s="152"/>
      <c r="C2924" s="152"/>
      <c r="D2924" s="152"/>
      <c r="E2924" s="153">
        <f>'2.40-a,b,c,d,e'!E2924</f>
        <v>41018.166666666664</v>
      </c>
      <c r="F2924" s="157">
        <f>'2.40-a,b,c,d,e'!F2924</f>
        <v>102.26999664306599</v>
      </c>
      <c r="G2924" s="157">
        <f>'2.40-a,b,c,d,e'!G2924</f>
        <v>-400.00152587900573</v>
      </c>
      <c r="H2924" s="157">
        <f t="shared" si="315"/>
        <v>6232.6179238943814</v>
      </c>
      <c r="I2924" s="157">
        <f t="shared" si="316"/>
        <v>0</v>
      </c>
      <c r="J2924" s="157">
        <f t="shared" si="317"/>
        <v>6232.6179238943814</v>
      </c>
      <c r="K2924" s="157">
        <f t="shared" si="318"/>
        <v>0</v>
      </c>
      <c r="L2924" s="157">
        <f t="shared" si="319"/>
        <v>6232.6179238943814</v>
      </c>
      <c r="M2924" s="167">
        <f t="shared" si="320"/>
        <v>0</v>
      </c>
      <c r="N2924" s="167">
        <f t="shared" si="321"/>
        <v>0</v>
      </c>
    </row>
    <row r="2925" spans="1:14" ht="15" customHeight="1" x14ac:dyDescent="0.2">
      <c r="A2925" s="152"/>
      <c r="B2925" s="152"/>
      <c r="C2925" s="152"/>
      <c r="D2925" s="152"/>
      <c r="E2925" s="153">
        <f>'2.40-a,b,c,d,e'!E2925</f>
        <v>41019.166666666664</v>
      </c>
      <c r="F2925" s="157">
        <f>'2.40-a,b,c,d,e'!F2925</f>
        <v>103.050003051757</v>
      </c>
      <c r="G2925" s="157">
        <f>'2.40-a,b,c,d,e'!G2925</f>
        <v>780.00640869100835</v>
      </c>
      <c r="H2925" s="157">
        <f t="shared" si="315"/>
        <v>7012.6243325853902</v>
      </c>
      <c r="I2925" s="157">
        <f t="shared" si="316"/>
        <v>0</v>
      </c>
      <c r="J2925" s="157">
        <f t="shared" si="317"/>
        <v>7012.6243325853902</v>
      </c>
      <c r="K2925" s="157">
        <f t="shared" si="318"/>
        <v>0</v>
      </c>
      <c r="L2925" s="157">
        <f t="shared" si="319"/>
        <v>7012.6243325853902</v>
      </c>
      <c r="M2925" s="167">
        <f t="shared" si="320"/>
        <v>0</v>
      </c>
      <c r="N2925" s="167">
        <f t="shared" si="321"/>
        <v>0</v>
      </c>
    </row>
    <row r="2926" spans="1:14" ht="15" customHeight="1" x14ac:dyDescent="0.2">
      <c r="A2926" s="152"/>
      <c r="B2926" s="152"/>
      <c r="C2926" s="152"/>
      <c r="D2926" s="152"/>
      <c r="E2926" s="153">
        <f>'2.40-a,b,c,d,e'!E2926</f>
        <v>41022.166666666664</v>
      </c>
      <c r="F2926" s="157">
        <f>'2.40-a,b,c,d,e'!F2926</f>
        <v>103.11000061035099</v>
      </c>
      <c r="G2926" s="157">
        <f>'2.40-a,b,c,d,e'!G2926</f>
        <v>59.997558593991585</v>
      </c>
      <c r="H2926" s="157">
        <f t="shared" si="315"/>
        <v>7072.6218911793821</v>
      </c>
      <c r="I2926" s="157">
        <f t="shared" si="316"/>
        <v>0</v>
      </c>
      <c r="J2926" s="157">
        <f t="shared" si="317"/>
        <v>7072.6218911793821</v>
      </c>
      <c r="K2926" s="157">
        <f t="shared" si="318"/>
        <v>0</v>
      </c>
      <c r="L2926" s="157">
        <f t="shared" si="319"/>
        <v>7072.6218911793821</v>
      </c>
      <c r="M2926" s="167">
        <f t="shared" si="320"/>
        <v>0</v>
      </c>
      <c r="N2926" s="167">
        <f t="shared" si="321"/>
        <v>0</v>
      </c>
    </row>
    <row r="2927" spans="1:14" ht="15" customHeight="1" x14ac:dyDescent="0.2">
      <c r="A2927" s="152"/>
      <c r="B2927" s="152"/>
      <c r="C2927" s="152"/>
      <c r="D2927" s="152"/>
      <c r="E2927" s="153">
        <f>'2.40-a,b,c,d,e'!E2927</f>
        <v>41023.166666666664</v>
      </c>
      <c r="F2927" s="157">
        <f>'2.40-a,b,c,d,e'!F2927</f>
        <v>103.550003051757</v>
      </c>
      <c r="G2927" s="157">
        <f>'2.40-a,b,c,d,e'!G2927</f>
        <v>440.00244140600842</v>
      </c>
      <c r="H2927" s="157">
        <f t="shared" si="315"/>
        <v>7512.6243325853902</v>
      </c>
      <c r="I2927" s="157">
        <f t="shared" si="316"/>
        <v>0</v>
      </c>
      <c r="J2927" s="157">
        <f t="shared" si="317"/>
        <v>7512.6243325853902</v>
      </c>
      <c r="K2927" s="157">
        <f t="shared" si="318"/>
        <v>0</v>
      </c>
      <c r="L2927" s="157">
        <f t="shared" si="319"/>
        <v>7512.6243325853902</v>
      </c>
      <c r="M2927" s="167">
        <f t="shared" si="320"/>
        <v>0</v>
      </c>
      <c r="N2927" s="167">
        <f t="shared" si="321"/>
        <v>0</v>
      </c>
    </row>
    <row r="2928" spans="1:14" ht="15" customHeight="1" x14ac:dyDescent="0.2">
      <c r="A2928" s="152"/>
      <c r="B2928" s="152"/>
      <c r="C2928" s="152"/>
      <c r="D2928" s="152"/>
      <c r="E2928" s="153">
        <f>'2.40-a,b,c,d,e'!E2928</f>
        <v>41024.166666666664</v>
      </c>
      <c r="F2928" s="157">
        <f>'2.40-a,b,c,d,e'!F2928</f>
        <v>104.120002746582</v>
      </c>
      <c r="G2928" s="157">
        <f>'2.40-a,b,c,d,e'!G2928</f>
        <v>569.99969482500035</v>
      </c>
      <c r="H2928" s="157">
        <f t="shared" si="315"/>
        <v>8082.6240274103902</v>
      </c>
      <c r="I2928" s="157">
        <f t="shared" si="316"/>
        <v>0</v>
      </c>
      <c r="J2928" s="157">
        <f t="shared" si="317"/>
        <v>8082.6240274103902</v>
      </c>
      <c r="K2928" s="157">
        <f t="shared" si="318"/>
        <v>0</v>
      </c>
      <c r="L2928" s="157">
        <f t="shared" si="319"/>
        <v>8082.6240274103902</v>
      </c>
      <c r="M2928" s="167">
        <f t="shared" si="320"/>
        <v>0</v>
      </c>
      <c r="N2928" s="167">
        <f t="shared" si="321"/>
        <v>0</v>
      </c>
    </row>
    <row r="2929" spans="1:14" ht="15" customHeight="1" x14ac:dyDescent="0.2">
      <c r="A2929" s="152"/>
      <c r="B2929" s="152"/>
      <c r="C2929" s="152"/>
      <c r="D2929" s="152"/>
      <c r="E2929" s="153">
        <f>'2.40-a,b,c,d,e'!E2929</f>
        <v>41025.166666666664</v>
      </c>
      <c r="F2929" s="157">
        <f>'2.40-a,b,c,d,e'!F2929</f>
        <v>104.550003051757</v>
      </c>
      <c r="G2929" s="157">
        <f>'2.40-a,b,c,d,e'!G2929</f>
        <v>430.00030517499965</v>
      </c>
      <c r="H2929" s="157">
        <f t="shared" si="315"/>
        <v>8512.6243325853902</v>
      </c>
      <c r="I2929" s="157">
        <f t="shared" si="316"/>
        <v>0</v>
      </c>
      <c r="J2929" s="157">
        <f t="shared" si="317"/>
        <v>8512.6243325853902</v>
      </c>
      <c r="K2929" s="157">
        <f t="shared" si="318"/>
        <v>350.00610351500018</v>
      </c>
      <c r="L2929" s="157">
        <f t="shared" si="319"/>
        <v>8162.61822907039</v>
      </c>
      <c r="M2929" s="167">
        <f t="shared" si="320"/>
        <v>0</v>
      </c>
      <c r="N2929" s="167">
        <f t="shared" si="321"/>
        <v>0</v>
      </c>
    </row>
    <row r="2930" spans="1:14" ht="15" customHeight="1" x14ac:dyDescent="0.2">
      <c r="A2930" s="152"/>
      <c r="B2930" s="152"/>
      <c r="C2930" s="152"/>
      <c r="D2930" s="152"/>
      <c r="E2930" s="153">
        <f>'2.40-a,b,c,d,e'!E2930</f>
        <v>41026.166666666664</v>
      </c>
      <c r="F2930" s="157">
        <f>'2.40-a,b,c,d,e'!F2930</f>
        <v>104.930000305175</v>
      </c>
      <c r="G2930" s="157">
        <f>'2.40-a,b,c,d,e'!G2930</f>
        <v>379.99725341799717</v>
      </c>
      <c r="H2930" s="157">
        <f t="shared" si="315"/>
        <v>8542.615482488387</v>
      </c>
      <c r="I2930" s="157">
        <f t="shared" si="316"/>
        <v>0</v>
      </c>
      <c r="J2930" s="157">
        <f t="shared" si="317"/>
        <v>8542.615482488387</v>
      </c>
      <c r="K2930" s="157">
        <f t="shared" si="318"/>
        <v>379.99725341799694</v>
      </c>
      <c r="L2930" s="157">
        <f t="shared" si="319"/>
        <v>8162.61822907039</v>
      </c>
      <c r="M2930" s="167">
        <f t="shared" si="320"/>
        <v>0</v>
      </c>
      <c r="N2930" s="167">
        <f t="shared" si="321"/>
        <v>0</v>
      </c>
    </row>
    <row r="2931" spans="1:14" ht="15" customHeight="1" x14ac:dyDescent="0.2">
      <c r="A2931" s="152"/>
      <c r="B2931" s="152"/>
      <c r="C2931" s="152"/>
      <c r="D2931" s="152"/>
      <c r="E2931" s="153">
        <f>'2.40-a,b,c,d,e'!E2931</f>
        <v>41029.166666666664</v>
      </c>
      <c r="F2931" s="157">
        <f>'2.40-a,b,c,d,e'!F2931</f>
        <v>104.870002746582</v>
      </c>
      <c r="G2931" s="157">
        <f>'2.40-a,b,c,d,e'!G2931</f>
        <v>-59.997558592996825</v>
      </c>
      <c r="H2931" s="157">
        <f t="shared" si="315"/>
        <v>8102.6206704773931</v>
      </c>
      <c r="I2931" s="157">
        <f t="shared" si="316"/>
        <v>0</v>
      </c>
      <c r="J2931" s="157">
        <f t="shared" si="317"/>
        <v>8102.6206704773931</v>
      </c>
      <c r="K2931" s="157">
        <f t="shared" si="318"/>
        <v>0</v>
      </c>
      <c r="L2931" s="157">
        <f t="shared" si="319"/>
        <v>8102.6206704773931</v>
      </c>
      <c r="M2931" s="167">
        <f t="shared" si="320"/>
        <v>0</v>
      </c>
      <c r="N2931" s="167">
        <f t="shared" si="321"/>
        <v>0</v>
      </c>
    </row>
    <row r="2932" spans="1:14" ht="15" customHeight="1" x14ac:dyDescent="0.2">
      <c r="A2932" s="152"/>
      <c r="B2932" s="152"/>
      <c r="C2932" s="152"/>
      <c r="D2932" s="152"/>
      <c r="E2932" s="153">
        <f>'2.40-a,b,c,d,e'!E2932</f>
        <v>41030.166666666664</v>
      </c>
      <c r="F2932" s="157">
        <f>'2.40-a,b,c,d,e'!F2932</f>
        <v>106.16000366210901</v>
      </c>
      <c r="G2932" s="157">
        <f>'2.40-a,b,c,d,e'!G2932</f>
        <v>1290.0009155270027</v>
      </c>
      <c r="H2932" s="157">
        <f t="shared" si="315"/>
        <v>9392.6215860043958</v>
      </c>
      <c r="I2932" s="157">
        <f t="shared" si="316"/>
        <v>0</v>
      </c>
      <c r="J2932" s="157">
        <f t="shared" si="317"/>
        <v>9392.6215860043958</v>
      </c>
      <c r="K2932" s="157">
        <f t="shared" si="318"/>
        <v>1230.0033569340058</v>
      </c>
      <c r="L2932" s="157">
        <f t="shared" si="319"/>
        <v>8162.61822907039</v>
      </c>
      <c r="M2932" s="167">
        <f t="shared" si="320"/>
        <v>0</v>
      </c>
      <c r="N2932" s="167">
        <f t="shared" si="321"/>
        <v>0</v>
      </c>
    </row>
    <row r="2933" spans="1:14" ht="15" customHeight="1" x14ac:dyDescent="0.2">
      <c r="A2933" s="152"/>
      <c r="B2933" s="152"/>
      <c r="C2933" s="152"/>
      <c r="D2933" s="152"/>
      <c r="E2933" s="153">
        <f>'2.40-a,b,c,d,e'!E2933</f>
        <v>41031.166666666664</v>
      </c>
      <c r="F2933" s="157">
        <f>'2.40-a,b,c,d,e'!F2933</f>
        <v>105.220001220703</v>
      </c>
      <c r="G2933" s="157">
        <f>'2.40-a,b,c,d,e'!G2933</f>
        <v>-940.00244140600842</v>
      </c>
      <c r="H2933" s="157">
        <f t="shared" si="315"/>
        <v>7222.615787664382</v>
      </c>
      <c r="I2933" s="157">
        <f t="shared" si="316"/>
        <v>0</v>
      </c>
      <c r="J2933" s="157">
        <f t="shared" si="317"/>
        <v>7222.615787664382</v>
      </c>
      <c r="K2933" s="157">
        <f t="shared" si="318"/>
        <v>0</v>
      </c>
      <c r="L2933" s="157">
        <f t="shared" si="319"/>
        <v>7222.615787664382</v>
      </c>
      <c r="M2933" s="167">
        <f t="shared" si="320"/>
        <v>0</v>
      </c>
      <c r="N2933" s="167">
        <f t="shared" si="321"/>
        <v>0</v>
      </c>
    </row>
    <row r="2934" spans="1:14" ht="15" customHeight="1" x14ac:dyDescent="0.2">
      <c r="A2934" s="152"/>
      <c r="B2934" s="152"/>
      <c r="C2934" s="152"/>
      <c r="D2934" s="152"/>
      <c r="E2934" s="153">
        <f>'2.40-a,b,c,d,e'!E2934</f>
        <v>41032.166666666664</v>
      </c>
      <c r="F2934" s="157">
        <f>'2.40-a,b,c,d,e'!F2934</f>
        <v>102.540000915527</v>
      </c>
      <c r="G2934" s="157">
        <f>'2.40-a,b,c,d,e'!G2934</f>
        <v>-2680.0003051759945</v>
      </c>
      <c r="H2934" s="157">
        <f t="shared" si="315"/>
        <v>4542.615482488387</v>
      </c>
      <c r="I2934" s="157">
        <f t="shared" si="316"/>
        <v>3620.0027465820031</v>
      </c>
      <c r="J2934" s="157">
        <f t="shared" si="317"/>
        <v>8162.61822907039</v>
      </c>
      <c r="K2934" s="157">
        <f t="shared" si="318"/>
        <v>0</v>
      </c>
      <c r="L2934" s="157">
        <f t="shared" si="319"/>
        <v>8162.61822907039</v>
      </c>
      <c r="M2934" s="167">
        <f t="shared" si="320"/>
        <v>1</v>
      </c>
      <c r="N2934" s="167">
        <f t="shared" si="321"/>
        <v>0</v>
      </c>
    </row>
    <row r="2935" spans="1:14" ht="15" customHeight="1" x14ac:dyDescent="0.2">
      <c r="A2935" s="152"/>
      <c r="B2935" s="152"/>
      <c r="C2935" s="152"/>
      <c r="D2935" s="152"/>
      <c r="E2935" s="153">
        <f>'2.40-a,b,c,d,e'!E2935</f>
        <v>41033.166666666664</v>
      </c>
      <c r="F2935" s="157">
        <f>'2.40-a,b,c,d,e'!F2935</f>
        <v>98.489997863769503</v>
      </c>
      <c r="G2935" s="157">
        <f>'2.40-a,b,c,d,e'!G2935</f>
        <v>-4050.0030517574996</v>
      </c>
      <c r="H2935" s="157">
        <f t="shared" si="315"/>
        <v>4112.6151773128904</v>
      </c>
      <c r="I2935" s="157">
        <f t="shared" si="316"/>
        <v>4050.0030517574996</v>
      </c>
      <c r="J2935" s="157">
        <f t="shared" si="317"/>
        <v>8162.61822907039</v>
      </c>
      <c r="K2935" s="157">
        <f t="shared" si="318"/>
        <v>0</v>
      </c>
      <c r="L2935" s="157">
        <f t="shared" si="319"/>
        <v>8162.61822907039</v>
      </c>
      <c r="M2935" s="167">
        <f t="shared" si="320"/>
        <v>1</v>
      </c>
      <c r="N2935" s="167">
        <f t="shared" si="321"/>
        <v>0</v>
      </c>
    </row>
    <row r="2936" spans="1:14" ht="15" customHeight="1" x14ac:dyDescent="0.2">
      <c r="A2936" s="152"/>
      <c r="B2936" s="152"/>
      <c r="C2936" s="152"/>
      <c r="D2936" s="152"/>
      <c r="E2936" s="153">
        <f>'2.40-a,b,c,d,e'!E2936</f>
        <v>41036.166666666664</v>
      </c>
      <c r="F2936" s="157">
        <f>'2.40-a,b,c,d,e'!F2936</f>
        <v>97.940002441406193</v>
      </c>
      <c r="G2936" s="157">
        <f>'2.40-a,b,c,d,e'!G2936</f>
        <v>-549.99542236330967</v>
      </c>
      <c r="H2936" s="157">
        <f t="shared" si="315"/>
        <v>7612.6228067070806</v>
      </c>
      <c r="I2936" s="157">
        <f t="shared" si="316"/>
        <v>0</v>
      </c>
      <c r="J2936" s="157">
        <f t="shared" si="317"/>
        <v>7612.6228067070806</v>
      </c>
      <c r="K2936" s="157">
        <f t="shared" si="318"/>
        <v>0</v>
      </c>
      <c r="L2936" s="157">
        <f t="shared" si="319"/>
        <v>7612.6228067070806</v>
      </c>
      <c r="M2936" s="167">
        <f t="shared" si="320"/>
        <v>0</v>
      </c>
      <c r="N2936" s="167">
        <f t="shared" si="321"/>
        <v>0</v>
      </c>
    </row>
    <row r="2937" spans="1:14" ht="15" customHeight="1" x14ac:dyDescent="0.2">
      <c r="A2937" s="152"/>
      <c r="B2937" s="152"/>
      <c r="C2937" s="152"/>
      <c r="D2937" s="152"/>
      <c r="E2937" s="153">
        <f>'2.40-a,b,c,d,e'!E2937</f>
        <v>41037.166666666664</v>
      </c>
      <c r="F2937" s="157">
        <f>'2.40-a,b,c,d,e'!F2937</f>
        <v>97.010002136230398</v>
      </c>
      <c r="G2937" s="157">
        <f>'2.40-a,b,c,d,e'!G2937</f>
        <v>-930.00030517579546</v>
      </c>
      <c r="H2937" s="157">
        <f t="shared" si="315"/>
        <v>6682.6225015312848</v>
      </c>
      <c r="I2937" s="157">
        <f t="shared" si="316"/>
        <v>0</v>
      </c>
      <c r="J2937" s="157">
        <f t="shared" si="317"/>
        <v>6682.6225015312848</v>
      </c>
      <c r="K2937" s="157">
        <f t="shared" si="318"/>
        <v>0</v>
      </c>
      <c r="L2937" s="157">
        <f t="shared" si="319"/>
        <v>6682.6225015312848</v>
      </c>
      <c r="M2937" s="167">
        <f t="shared" si="320"/>
        <v>0</v>
      </c>
      <c r="N2937" s="167">
        <f t="shared" si="321"/>
        <v>0</v>
      </c>
    </row>
    <row r="2938" spans="1:14" ht="15" customHeight="1" x14ac:dyDescent="0.2">
      <c r="A2938" s="152"/>
      <c r="B2938" s="152"/>
      <c r="C2938" s="152"/>
      <c r="D2938" s="152"/>
      <c r="E2938" s="153">
        <f>'2.40-a,b,c,d,e'!E2938</f>
        <v>41038.166666666664</v>
      </c>
      <c r="F2938" s="157">
        <f>'2.40-a,b,c,d,e'!F2938</f>
        <v>96.809997558593693</v>
      </c>
      <c r="G2938" s="157">
        <f>'2.40-a,b,c,d,e'!G2938</f>
        <v>-200.00457763670454</v>
      </c>
      <c r="H2938" s="157">
        <f t="shared" si="315"/>
        <v>6482.6179238945806</v>
      </c>
      <c r="I2938" s="157">
        <f t="shared" si="316"/>
        <v>0</v>
      </c>
      <c r="J2938" s="157">
        <f t="shared" si="317"/>
        <v>6482.6179238945806</v>
      </c>
      <c r="K2938" s="157">
        <f t="shared" si="318"/>
        <v>0</v>
      </c>
      <c r="L2938" s="157">
        <f t="shared" si="319"/>
        <v>6482.6179238945806</v>
      </c>
      <c r="M2938" s="167">
        <f t="shared" si="320"/>
        <v>0</v>
      </c>
      <c r="N2938" s="167">
        <f t="shared" si="321"/>
        <v>0</v>
      </c>
    </row>
    <row r="2939" spans="1:14" ht="15" customHeight="1" x14ac:dyDescent="0.2">
      <c r="A2939" s="152"/>
      <c r="B2939" s="152"/>
      <c r="C2939" s="152"/>
      <c r="D2939" s="152"/>
      <c r="E2939" s="153">
        <f>'2.40-a,b,c,d,e'!E2939</f>
        <v>41039.166666666664</v>
      </c>
      <c r="F2939" s="157">
        <f>'2.40-a,b,c,d,e'!F2939</f>
        <v>97.080001831054602</v>
      </c>
      <c r="G2939" s="157">
        <f>'2.40-a,b,c,d,e'!G2939</f>
        <v>270.00427246090908</v>
      </c>
      <c r="H2939" s="157">
        <f t="shared" si="315"/>
        <v>6752.6221963554899</v>
      </c>
      <c r="I2939" s="157">
        <f t="shared" si="316"/>
        <v>0</v>
      </c>
      <c r="J2939" s="157">
        <f t="shared" si="317"/>
        <v>6752.6221963554899</v>
      </c>
      <c r="K2939" s="157">
        <f t="shared" si="318"/>
        <v>0</v>
      </c>
      <c r="L2939" s="157">
        <f t="shared" si="319"/>
        <v>6752.6221963554899</v>
      </c>
      <c r="M2939" s="167">
        <f t="shared" si="320"/>
        <v>0</v>
      </c>
      <c r="N2939" s="167">
        <f t="shared" si="321"/>
        <v>0</v>
      </c>
    </row>
    <row r="2940" spans="1:14" ht="15" customHeight="1" x14ac:dyDescent="0.2">
      <c r="A2940" s="152"/>
      <c r="B2940" s="152"/>
      <c r="C2940" s="152"/>
      <c r="D2940" s="152"/>
      <c r="E2940" s="153">
        <f>'2.40-a,b,c,d,e'!E2940</f>
        <v>41040.166666666664</v>
      </c>
      <c r="F2940" s="157">
        <f>'2.40-a,b,c,d,e'!F2940</f>
        <v>96.129997253417898</v>
      </c>
      <c r="G2940" s="157">
        <f>'2.40-a,b,c,d,e'!G2940</f>
        <v>-950.00457763670454</v>
      </c>
      <c r="H2940" s="157">
        <f t="shared" si="315"/>
        <v>5802.6176187187857</v>
      </c>
      <c r="I2940" s="157">
        <f t="shared" si="316"/>
        <v>2360.0006103516043</v>
      </c>
      <c r="J2940" s="157">
        <f t="shared" si="317"/>
        <v>8162.61822907039</v>
      </c>
      <c r="K2940" s="157">
        <f t="shared" si="318"/>
        <v>0</v>
      </c>
      <c r="L2940" s="157">
        <f t="shared" si="319"/>
        <v>8162.61822907039</v>
      </c>
      <c r="M2940" s="167">
        <f t="shared" si="320"/>
        <v>1</v>
      </c>
      <c r="N2940" s="167">
        <f t="shared" si="321"/>
        <v>0</v>
      </c>
    </row>
    <row r="2941" spans="1:14" ht="15" customHeight="1" x14ac:dyDescent="0.2">
      <c r="A2941" s="152"/>
      <c r="B2941" s="152"/>
      <c r="C2941" s="152"/>
      <c r="D2941" s="152"/>
      <c r="E2941" s="153">
        <f>'2.40-a,b,c,d,e'!E2941</f>
        <v>41043.166666666664</v>
      </c>
      <c r="F2941" s="157">
        <f>'2.40-a,b,c,d,e'!F2941</f>
        <v>94.779998779296804</v>
      </c>
      <c r="G2941" s="157">
        <f>'2.40-a,b,c,d,e'!G2941</f>
        <v>-1349.9984741210938</v>
      </c>
      <c r="H2941" s="157">
        <f t="shared" si="315"/>
        <v>6812.6197549492963</v>
      </c>
      <c r="I2941" s="157">
        <f t="shared" si="316"/>
        <v>0</v>
      </c>
      <c r="J2941" s="157">
        <f t="shared" si="317"/>
        <v>6812.6197549492963</v>
      </c>
      <c r="K2941" s="157">
        <f t="shared" si="318"/>
        <v>0</v>
      </c>
      <c r="L2941" s="157">
        <f t="shared" si="319"/>
        <v>6812.6197549492963</v>
      </c>
      <c r="M2941" s="167">
        <f t="shared" si="320"/>
        <v>0</v>
      </c>
      <c r="N2941" s="167">
        <f t="shared" si="321"/>
        <v>0</v>
      </c>
    </row>
    <row r="2942" spans="1:14" ht="15" customHeight="1" x14ac:dyDescent="0.2">
      <c r="A2942" s="152"/>
      <c r="B2942" s="152"/>
      <c r="C2942" s="152"/>
      <c r="D2942" s="152"/>
      <c r="E2942" s="153">
        <f>'2.40-a,b,c,d,e'!E2942</f>
        <v>41044.166666666664</v>
      </c>
      <c r="F2942" s="157">
        <f>'2.40-a,b,c,d,e'!F2942</f>
        <v>93.980003356933594</v>
      </c>
      <c r="G2942" s="157">
        <f>'2.40-a,b,c,d,e'!G2942</f>
        <v>-799.9954223632102</v>
      </c>
      <c r="H2942" s="157">
        <f t="shared" si="315"/>
        <v>6012.624332586086</v>
      </c>
      <c r="I2942" s="157">
        <f t="shared" si="316"/>
        <v>2149.9938964843041</v>
      </c>
      <c r="J2942" s="157">
        <f t="shared" si="317"/>
        <v>8162.61822907039</v>
      </c>
      <c r="K2942" s="157">
        <f t="shared" si="318"/>
        <v>0</v>
      </c>
      <c r="L2942" s="157">
        <f t="shared" si="319"/>
        <v>8162.61822907039</v>
      </c>
      <c r="M2942" s="167">
        <f t="shared" si="320"/>
        <v>1</v>
      </c>
      <c r="N2942" s="167">
        <f t="shared" si="321"/>
        <v>0</v>
      </c>
    </row>
    <row r="2943" spans="1:14" ht="15" customHeight="1" x14ac:dyDescent="0.2">
      <c r="A2943" s="152"/>
      <c r="B2943" s="152"/>
      <c r="C2943" s="152"/>
      <c r="D2943" s="152"/>
      <c r="E2943" s="153">
        <f>'2.40-a,b,c,d,e'!E2943</f>
        <v>41045.166666666664</v>
      </c>
      <c r="F2943" s="157">
        <f>'2.40-a,b,c,d,e'!F2943</f>
        <v>92.809997558593693</v>
      </c>
      <c r="G2943" s="157">
        <f>'2.40-a,b,c,d,e'!G2943</f>
        <v>-1170.0057983399006</v>
      </c>
      <c r="H2943" s="157">
        <f t="shared" si="315"/>
        <v>6992.612430730489</v>
      </c>
      <c r="I2943" s="157">
        <f t="shared" si="316"/>
        <v>0</v>
      </c>
      <c r="J2943" s="157">
        <f t="shared" si="317"/>
        <v>6992.612430730489</v>
      </c>
      <c r="K2943" s="157">
        <f t="shared" si="318"/>
        <v>0</v>
      </c>
      <c r="L2943" s="157">
        <f t="shared" si="319"/>
        <v>6992.612430730489</v>
      </c>
      <c r="M2943" s="167">
        <f t="shared" si="320"/>
        <v>0</v>
      </c>
      <c r="N2943" s="167">
        <f t="shared" si="321"/>
        <v>0</v>
      </c>
    </row>
    <row r="2944" spans="1:14" ht="15" customHeight="1" x14ac:dyDescent="0.2">
      <c r="A2944" s="152"/>
      <c r="B2944" s="152"/>
      <c r="C2944" s="152"/>
      <c r="D2944" s="152"/>
      <c r="E2944" s="153">
        <f>'2.40-a,b,c,d,e'!E2944</f>
        <v>41046.166666666664</v>
      </c>
      <c r="F2944" s="157">
        <f>'2.40-a,b,c,d,e'!F2944</f>
        <v>92.559997558593693</v>
      </c>
      <c r="G2944" s="157">
        <f>'2.40-a,b,c,d,e'!G2944</f>
        <v>-250</v>
      </c>
      <c r="H2944" s="157">
        <f t="shared" si="315"/>
        <v>6742.612430730489</v>
      </c>
      <c r="I2944" s="157">
        <f t="shared" si="316"/>
        <v>0</v>
      </c>
      <c r="J2944" s="157">
        <f t="shared" si="317"/>
        <v>6742.612430730489</v>
      </c>
      <c r="K2944" s="157">
        <f t="shared" si="318"/>
        <v>0</v>
      </c>
      <c r="L2944" s="157">
        <f t="shared" si="319"/>
        <v>6742.612430730489</v>
      </c>
      <c r="M2944" s="167">
        <f t="shared" si="320"/>
        <v>0</v>
      </c>
      <c r="N2944" s="167">
        <f t="shared" si="321"/>
        <v>0</v>
      </c>
    </row>
    <row r="2945" spans="1:14" ht="15" customHeight="1" x14ac:dyDescent="0.2">
      <c r="A2945" s="152"/>
      <c r="B2945" s="152"/>
      <c r="C2945" s="152"/>
      <c r="D2945" s="152"/>
      <c r="E2945" s="153">
        <f>'2.40-a,b,c,d,e'!E2945</f>
        <v>41047.166666666664</v>
      </c>
      <c r="F2945" s="157">
        <f>'2.40-a,b,c,d,e'!F2945</f>
        <v>91.480003356933594</v>
      </c>
      <c r="G2945" s="157">
        <f>'2.40-a,b,c,d,e'!G2945</f>
        <v>-1079.9942016600994</v>
      </c>
      <c r="H2945" s="157">
        <f t="shared" si="315"/>
        <v>5662.6182290703891</v>
      </c>
      <c r="I2945" s="157">
        <f t="shared" si="316"/>
        <v>2500.0000000000009</v>
      </c>
      <c r="J2945" s="157">
        <f t="shared" si="317"/>
        <v>8162.61822907039</v>
      </c>
      <c r="K2945" s="157">
        <f t="shared" si="318"/>
        <v>0</v>
      </c>
      <c r="L2945" s="157">
        <f t="shared" si="319"/>
        <v>8162.61822907039</v>
      </c>
      <c r="M2945" s="167">
        <f t="shared" si="320"/>
        <v>1</v>
      </c>
      <c r="N2945" s="167">
        <f t="shared" si="321"/>
        <v>0</v>
      </c>
    </row>
    <row r="2946" spans="1:14" ht="15" customHeight="1" x14ac:dyDescent="0.2">
      <c r="A2946" s="152"/>
      <c r="B2946" s="152"/>
      <c r="C2946" s="152"/>
      <c r="D2946" s="152"/>
      <c r="E2946" s="153">
        <f>'2.40-a,b,c,d,e'!E2946</f>
        <v>41050.166666666664</v>
      </c>
      <c r="F2946" s="157">
        <f>'2.40-a,b,c,d,e'!F2946</f>
        <v>92.569999694824205</v>
      </c>
      <c r="G2946" s="157">
        <f>'2.40-a,b,c,d,e'!G2946</f>
        <v>1089.9963378906109</v>
      </c>
      <c r="H2946" s="157">
        <f t="shared" si="315"/>
        <v>9252.6145669610014</v>
      </c>
      <c r="I2946" s="157">
        <f t="shared" si="316"/>
        <v>0</v>
      </c>
      <c r="J2946" s="157">
        <f t="shared" si="317"/>
        <v>9252.6145669610014</v>
      </c>
      <c r="K2946" s="157">
        <f t="shared" si="318"/>
        <v>1089.9963378906114</v>
      </c>
      <c r="L2946" s="157">
        <f t="shared" si="319"/>
        <v>8162.61822907039</v>
      </c>
      <c r="M2946" s="167">
        <f t="shared" si="320"/>
        <v>0</v>
      </c>
      <c r="N2946" s="167">
        <f t="shared" si="321"/>
        <v>0</v>
      </c>
    </row>
    <row r="2947" spans="1:14" ht="15" customHeight="1" x14ac:dyDescent="0.2">
      <c r="A2947" s="152"/>
      <c r="B2947" s="152"/>
      <c r="C2947" s="152"/>
      <c r="D2947" s="152"/>
      <c r="E2947" s="153">
        <f>'2.40-a,b,c,d,e'!E2947</f>
        <v>41051.166666666664</v>
      </c>
      <c r="F2947" s="157">
        <f>'2.40-a,b,c,d,e'!F2947</f>
        <v>91.660003662109304</v>
      </c>
      <c r="G2947" s="157">
        <f>'2.40-a,b,c,d,e'!G2947</f>
        <v>-909.99603271490059</v>
      </c>
      <c r="H2947" s="157">
        <f t="shared" si="315"/>
        <v>7252.622196355489</v>
      </c>
      <c r="I2947" s="157">
        <f t="shared" si="316"/>
        <v>0</v>
      </c>
      <c r="J2947" s="157">
        <f t="shared" si="317"/>
        <v>7252.622196355489</v>
      </c>
      <c r="K2947" s="157">
        <f t="shared" si="318"/>
        <v>0</v>
      </c>
      <c r="L2947" s="157">
        <f t="shared" si="319"/>
        <v>7252.622196355489</v>
      </c>
      <c r="M2947" s="167">
        <f t="shared" si="320"/>
        <v>0</v>
      </c>
      <c r="N2947" s="167">
        <f t="shared" si="321"/>
        <v>0</v>
      </c>
    </row>
    <row r="2948" spans="1:14" ht="15" customHeight="1" x14ac:dyDescent="0.2">
      <c r="A2948" s="152"/>
      <c r="B2948" s="152"/>
      <c r="C2948" s="152"/>
      <c r="D2948" s="152"/>
      <c r="E2948" s="153">
        <f>'2.40-a,b,c,d,e'!E2948</f>
        <v>41052.166666666664</v>
      </c>
      <c r="F2948" s="157">
        <f>'2.40-a,b,c,d,e'!F2948</f>
        <v>89.900001525878906</v>
      </c>
      <c r="G2948" s="157">
        <f>'2.40-a,b,c,d,e'!G2948</f>
        <v>-1760.0021362303978</v>
      </c>
      <c r="H2948" s="157">
        <f t="shared" ref="H2948:H3011" si="322">L2947+G2948</f>
        <v>5492.6200601250912</v>
      </c>
      <c r="I2948" s="157">
        <f t="shared" ref="I2948:I3011" si="323">IF(H2948&lt;$B$13,$B$14-H2948,0)</f>
        <v>2669.9981689452989</v>
      </c>
      <c r="J2948" s="157">
        <f t="shared" ref="J2948:J3011" si="324">H2948+I2948</f>
        <v>8162.61822907039</v>
      </c>
      <c r="K2948" s="157">
        <f t="shared" ref="K2948:K3011" si="325">MAX(J2948-$B$14,0)</f>
        <v>0</v>
      </c>
      <c r="L2948" s="157">
        <f t="shared" ref="L2948:L3011" si="326">J2948-K2948</f>
        <v>8162.61822907039</v>
      </c>
      <c r="M2948" s="167">
        <f t="shared" ref="M2948:M3011" si="327">IF(I2948&gt;0,1,0)</f>
        <v>1</v>
      </c>
      <c r="N2948" s="167">
        <f t="shared" ref="N2948:N3011" si="328">IF(H2948&lt;0,1,0)</f>
        <v>0</v>
      </c>
    </row>
    <row r="2949" spans="1:14" ht="15" customHeight="1" x14ac:dyDescent="0.2">
      <c r="A2949" s="152"/>
      <c r="B2949" s="152"/>
      <c r="C2949" s="152"/>
      <c r="D2949" s="152"/>
      <c r="E2949" s="153">
        <f>'2.40-a,b,c,d,e'!E2949</f>
        <v>41053.166666666664</v>
      </c>
      <c r="F2949" s="157">
        <f>'2.40-a,b,c,d,e'!F2949</f>
        <v>90.660003662109304</v>
      </c>
      <c r="G2949" s="157">
        <f>'2.40-a,b,c,d,e'!G2949</f>
        <v>760.0021362303977</v>
      </c>
      <c r="H2949" s="157">
        <f t="shared" si="322"/>
        <v>8922.6203653007869</v>
      </c>
      <c r="I2949" s="157">
        <f t="shared" si="323"/>
        <v>0</v>
      </c>
      <c r="J2949" s="157">
        <f t="shared" si="324"/>
        <v>8922.6203653007869</v>
      </c>
      <c r="K2949" s="157">
        <f t="shared" si="325"/>
        <v>760.0021362303969</v>
      </c>
      <c r="L2949" s="157">
        <f t="shared" si="326"/>
        <v>8162.61822907039</v>
      </c>
      <c r="M2949" s="167">
        <f t="shared" si="327"/>
        <v>0</v>
      </c>
      <c r="N2949" s="167">
        <f t="shared" si="328"/>
        <v>0</v>
      </c>
    </row>
    <row r="2950" spans="1:14" ht="15" customHeight="1" x14ac:dyDescent="0.2">
      <c r="A2950" s="152"/>
      <c r="B2950" s="152"/>
      <c r="C2950" s="152"/>
      <c r="D2950" s="152"/>
      <c r="E2950" s="153">
        <f>'2.40-a,b,c,d,e'!E2950</f>
        <v>41054.166666666664</v>
      </c>
      <c r="F2950" s="157">
        <f>'2.40-a,b,c,d,e'!F2950</f>
        <v>90.860000610351506</v>
      </c>
      <c r="G2950" s="157">
        <f>'2.40-a,b,c,d,e'!G2950</f>
        <v>199.99694824220171</v>
      </c>
      <c r="H2950" s="157">
        <f t="shared" si="322"/>
        <v>8362.6151773125912</v>
      </c>
      <c r="I2950" s="157">
        <f t="shared" si="323"/>
        <v>0</v>
      </c>
      <c r="J2950" s="157">
        <f t="shared" si="324"/>
        <v>8362.6151773125912</v>
      </c>
      <c r="K2950" s="157">
        <f t="shared" si="325"/>
        <v>199.99694824220114</v>
      </c>
      <c r="L2950" s="157">
        <f t="shared" si="326"/>
        <v>8162.61822907039</v>
      </c>
      <c r="M2950" s="167">
        <f t="shared" si="327"/>
        <v>0</v>
      </c>
      <c r="N2950" s="167">
        <f t="shared" si="328"/>
        <v>0</v>
      </c>
    </row>
    <row r="2951" spans="1:14" ht="15" customHeight="1" x14ac:dyDescent="0.2">
      <c r="A2951" s="152"/>
      <c r="B2951" s="152"/>
      <c r="C2951" s="152"/>
      <c r="D2951" s="152"/>
      <c r="E2951" s="153">
        <f>'2.40-a,b,c,d,e'!E2951</f>
        <v>41058.166666666664</v>
      </c>
      <c r="F2951" s="157">
        <f>'2.40-a,b,c,d,e'!F2951</f>
        <v>90.760002136230398</v>
      </c>
      <c r="G2951" s="157">
        <f>'2.40-a,b,c,d,e'!G2951</f>
        <v>-99.998474121107961</v>
      </c>
      <c r="H2951" s="157">
        <f t="shared" si="322"/>
        <v>8062.6197549492817</v>
      </c>
      <c r="I2951" s="157">
        <f t="shared" si="323"/>
        <v>0</v>
      </c>
      <c r="J2951" s="157">
        <f t="shared" si="324"/>
        <v>8062.6197549492817</v>
      </c>
      <c r="K2951" s="157">
        <f t="shared" si="325"/>
        <v>0</v>
      </c>
      <c r="L2951" s="157">
        <f t="shared" si="326"/>
        <v>8062.6197549492817</v>
      </c>
      <c r="M2951" s="167">
        <f t="shared" si="327"/>
        <v>0</v>
      </c>
      <c r="N2951" s="167">
        <f t="shared" si="328"/>
        <v>0</v>
      </c>
    </row>
    <row r="2952" spans="1:14" ht="15" customHeight="1" x14ac:dyDescent="0.2">
      <c r="A2952" s="152"/>
      <c r="B2952" s="152"/>
      <c r="C2952" s="152"/>
      <c r="D2952" s="152"/>
      <c r="E2952" s="153">
        <f>'2.40-a,b,c,d,e'!E2952</f>
        <v>41059.166666666664</v>
      </c>
      <c r="F2952" s="157">
        <f>'2.40-a,b,c,d,e'!F2952</f>
        <v>87.819999694824205</v>
      </c>
      <c r="G2952" s="157">
        <f>'2.40-a,b,c,d,e'!G2952</f>
        <v>-2940.0024414061932</v>
      </c>
      <c r="H2952" s="157">
        <f t="shared" si="322"/>
        <v>5122.617313543089</v>
      </c>
      <c r="I2952" s="157">
        <f t="shared" si="323"/>
        <v>3040.000915527301</v>
      </c>
      <c r="J2952" s="157">
        <f t="shared" si="324"/>
        <v>8162.61822907039</v>
      </c>
      <c r="K2952" s="157">
        <f t="shared" si="325"/>
        <v>0</v>
      </c>
      <c r="L2952" s="157">
        <f t="shared" si="326"/>
        <v>8162.61822907039</v>
      </c>
      <c r="M2952" s="167">
        <f t="shared" si="327"/>
        <v>1</v>
      </c>
      <c r="N2952" s="167">
        <f t="shared" si="328"/>
        <v>0</v>
      </c>
    </row>
    <row r="2953" spans="1:14" ht="15" customHeight="1" x14ac:dyDescent="0.2">
      <c r="A2953" s="152"/>
      <c r="B2953" s="152"/>
      <c r="C2953" s="152"/>
      <c r="D2953" s="152"/>
      <c r="E2953" s="153">
        <f>'2.40-a,b,c,d,e'!E2953</f>
        <v>41060.166666666664</v>
      </c>
      <c r="F2953" s="157">
        <f>'2.40-a,b,c,d,e'!F2953</f>
        <v>86.529998779296804</v>
      </c>
      <c r="G2953" s="157">
        <f>'2.40-a,b,c,d,e'!G2953</f>
        <v>-1290.0009155274006</v>
      </c>
      <c r="H2953" s="157">
        <f t="shared" si="322"/>
        <v>6872.617313542989</v>
      </c>
      <c r="I2953" s="157">
        <f t="shared" si="323"/>
        <v>0</v>
      </c>
      <c r="J2953" s="157">
        <f t="shared" si="324"/>
        <v>6872.617313542989</v>
      </c>
      <c r="K2953" s="157">
        <f t="shared" si="325"/>
        <v>0</v>
      </c>
      <c r="L2953" s="157">
        <f t="shared" si="326"/>
        <v>6872.617313542989</v>
      </c>
      <c r="M2953" s="167">
        <f t="shared" si="327"/>
        <v>0</v>
      </c>
      <c r="N2953" s="167">
        <f t="shared" si="328"/>
        <v>0</v>
      </c>
    </row>
    <row r="2954" spans="1:14" ht="15" customHeight="1" x14ac:dyDescent="0.2">
      <c r="A2954" s="152"/>
      <c r="B2954" s="152"/>
      <c r="C2954" s="152"/>
      <c r="D2954" s="152"/>
      <c r="E2954" s="153">
        <f>'2.40-a,b,c,d,e'!E2954</f>
        <v>41061.166666666664</v>
      </c>
      <c r="F2954" s="157">
        <f>'2.40-a,b,c,d,e'!F2954</f>
        <v>83.230003356933594</v>
      </c>
      <c r="G2954" s="157">
        <f>'2.40-a,b,c,d,e'!G2954</f>
        <v>-3299.9954223632103</v>
      </c>
      <c r="H2954" s="157">
        <f t="shared" si="322"/>
        <v>3572.6218911797787</v>
      </c>
      <c r="I2954" s="157">
        <f t="shared" si="323"/>
        <v>4589.9963378906114</v>
      </c>
      <c r="J2954" s="157">
        <f t="shared" si="324"/>
        <v>8162.61822907039</v>
      </c>
      <c r="K2954" s="157">
        <f t="shared" si="325"/>
        <v>0</v>
      </c>
      <c r="L2954" s="157">
        <f t="shared" si="326"/>
        <v>8162.61822907039</v>
      </c>
      <c r="M2954" s="167">
        <f t="shared" si="327"/>
        <v>1</v>
      </c>
      <c r="N2954" s="167">
        <f t="shared" si="328"/>
        <v>0</v>
      </c>
    </row>
    <row r="2955" spans="1:14" ht="15" customHeight="1" x14ac:dyDescent="0.2">
      <c r="A2955" s="152"/>
      <c r="B2955" s="152"/>
      <c r="C2955" s="152"/>
      <c r="D2955" s="152"/>
      <c r="E2955" s="153">
        <f>'2.40-a,b,c,d,e'!E2955</f>
        <v>41064.166666666664</v>
      </c>
      <c r="F2955" s="157">
        <f>'2.40-a,b,c,d,e'!F2955</f>
        <v>83.980003356933594</v>
      </c>
      <c r="G2955" s="157">
        <f>'2.40-a,b,c,d,e'!G2955</f>
        <v>750</v>
      </c>
      <c r="H2955" s="157">
        <f t="shared" si="322"/>
        <v>8912.618229070391</v>
      </c>
      <c r="I2955" s="157">
        <f t="shared" si="323"/>
        <v>0</v>
      </c>
      <c r="J2955" s="157">
        <f t="shared" si="324"/>
        <v>8912.618229070391</v>
      </c>
      <c r="K2955" s="157">
        <f t="shared" si="325"/>
        <v>750.00000000000091</v>
      </c>
      <c r="L2955" s="157">
        <f t="shared" si="326"/>
        <v>8162.61822907039</v>
      </c>
      <c r="M2955" s="167">
        <f t="shared" si="327"/>
        <v>0</v>
      </c>
      <c r="N2955" s="167">
        <f t="shared" si="328"/>
        <v>0</v>
      </c>
    </row>
    <row r="2956" spans="1:14" ht="15" customHeight="1" x14ac:dyDescent="0.2">
      <c r="A2956" s="152"/>
      <c r="B2956" s="152"/>
      <c r="C2956" s="152"/>
      <c r="D2956" s="152"/>
      <c r="E2956" s="153">
        <f>'2.40-a,b,c,d,e'!E2956</f>
        <v>41065.166666666664</v>
      </c>
      <c r="F2956" s="157">
        <f>'2.40-a,b,c,d,e'!F2956</f>
        <v>84.290000915527301</v>
      </c>
      <c r="G2956" s="157">
        <f>'2.40-a,b,c,d,e'!G2956</f>
        <v>309.99755859370737</v>
      </c>
      <c r="H2956" s="157">
        <f t="shared" si="322"/>
        <v>8472.6157876640973</v>
      </c>
      <c r="I2956" s="157">
        <f t="shared" si="323"/>
        <v>0</v>
      </c>
      <c r="J2956" s="157">
        <f t="shared" si="324"/>
        <v>8472.6157876640973</v>
      </c>
      <c r="K2956" s="157">
        <f t="shared" si="325"/>
        <v>309.99755859370725</v>
      </c>
      <c r="L2956" s="157">
        <f t="shared" si="326"/>
        <v>8162.61822907039</v>
      </c>
      <c r="M2956" s="167">
        <f t="shared" si="327"/>
        <v>0</v>
      </c>
      <c r="N2956" s="167">
        <f t="shared" si="328"/>
        <v>0</v>
      </c>
    </row>
    <row r="2957" spans="1:14" ht="15" customHeight="1" x14ac:dyDescent="0.2">
      <c r="A2957" s="152"/>
      <c r="B2957" s="152"/>
      <c r="C2957" s="152"/>
      <c r="D2957" s="152"/>
      <c r="E2957" s="153">
        <f>'2.40-a,b,c,d,e'!E2957</f>
        <v>41066.166666666664</v>
      </c>
      <c r="F2957" s="157">
        <f>'2.40-a,b,c,d,e'!F2957</f>
        <v>85.019996643066406</v>
      </c>
      <c r="G2957" s="157">
        <f>'2.40-a,b,c,d,e'!G2957</f>
        <v>729.99572753910513</v>
      </c>
      <c r="H2957" s="157">
        <f t="shared" si="322"/>
        <v>8892.6139566094953</v>
      </c>
      <c r="I2957" s="157">
        <f t="shared" si="323"/>
        <v>0</v>
      </c>
      <c r="J2957" s="157">
        <f t="shared" si="324"/>
        <v>8892.6139566094953</v>
      </c>
      <c r="K2957" s="157">
        <f t="shared" si="325"/>
        <v>729.99572753910525</v>
      </c>
      <c r="L2957" s="157">
        <f t="shared" si="326"/>
        <v>8162.61822907039</v>
      </c>
      <c r="M2957" s="167">
        <f t="shared" si="327"/>
        <v>0</v>
      </c>
      <c r="N2957" s="167">
        <f t="shared" si="328"/>
        <v>0</v>
      </c>
    </row>
    <row r="2958" spans="1:14" ht="15" customHeight="1" x14ac:dyDescent="0.2">
      <c r="A2958" s="152"/>
      <c r="B2958" s="152"/>
      <c r="C2958" s="152"/>
      <c r="D2958" s="152"/>
      <c r="E2958" s="153">
        <f>'2.40-a,b,c,d,e'!E2958</f>
        <v>41067.166666666664</v>
      </c>
      <c r="F2958" s="157">
        <f>'2.40-a,b,c,d,e'!F2958</f>
        <v>84.819999694824205</v>
      </c>
      <c r="G2958" s="157">
        <f>'2.40-a,b,c,d,e'!G2958</f>
        <v>-199.99694824220171</v>
      </c>
      <c r="H2958" s="157">
        <f t="shared" si="322"/>
        <v>7962.621280828188</v>
      </c>
      <c r="I2958" s="157">
        <f t="shared" si="323"/>
        <v>0</v>
      </c>
      <c r="J2958" s="157">
        <f t="shared" si="324"/>
        <v>7962.621280828188</v>
      </c>
      <c r="K2958" s="157">
        <f t="shared" si="325"/>
        <v>0</v>
      </c>
      <c r="L2958" s="157">
        <f t="shared" si="326"/>
        <v>7962.621280828188</v>
      </c>
      <c r="M2958" s="167">
        <f t="shared" si="327"/>
        <v>0</v>
      </c>
      <c r="N2958" s="167">
        <f t="shared" si="328"/>
        <v>0</v>
      </c>
    </row>
    <row r="2959" spans="1:14" ht="15" customHeight="1" x14ac:dyDescent="0.2">
      <c r="A2959" s="152"/>
      <c r="B2959" s="152"/>
      <c r="C2959" s="152"/>
      <c r="D2959" s="152"/>
      <c r="E2959" s="153">
        <f>'2.40-a,b,c,d,e'!E2959</f>
        <v>41068.166666666664</v>
      </c>
      <c r="F2959" s="157">
        <f>'2.40-a,b,c,d,e'!F2959</f>
        <v>84.099998474121094</v>
      </c>
      <c r="G2959" s="157">
        <f>'2.40-a,b,c,d,e'!G2959</f>
        <v>-720.00122070311079</v>
      </c>
      <c r="H2959" s="157">
        <f t="shared" si="322"/>
        <v>7242.6200601250775</v>
      </c>
      <c r="I2959" s="157">
        <f t="shared" si="323"/>
        <v>0</v>
      </c>
      <c r="J2959" s="157">
        <f t="shared" si="324"/>
        <v>7242.6200601250775</v>
      </c>
      <c r="K2959" s="157">
        <f t="shared" si="325"/>
        <v>0</v>
      </c>
      <c r="L2959" s="157">
        <f t="shared" si="326"/>
        <v>7242.6200601250775</v>
      </c>
      <c r="M2959" s="167">
        <f t="shared" si="327"/>
        <v>0</v>
      </c>
      <c r="N2959" s="167">
        <f t="shared" si="328"/>
        <v>0</v>
      </c>
    </row>
    <row r="2960" spans="1:14" ht="15" customHeight="1" x14ac:dyDescent="0.2">
      <c r="A2960" s="152"/>
      <c r="B2960" s="152"/>
      <c r="C2960" s="152"/>
      <c r="D2960" s="152"/>
      <c r="E2960" s="153">
        <f>'2.40-a,b,c,d,e'!E2960</f>
        <v>41071.166666666664</v>
      </c>
      <c r="F2960" s="157">
        <f>'2.40-a,b,c,d,e'!F2960</f>
        <v>82.699996948242102</v>
      </c>
      <c r="G2960" s="157">
        <f>'2.40-a,b,c,d,e'!G2960</f>
        <v>-1400.0015258789915</v>
      </c>
      <c r="H2960" s="157">
        <f t="shared" si="322"/>
        <v>5842.6185342460858</v>
      </c>
      <c r="I2960" s="157">
        <f t="shared" si="323"/>
        <v>2319.9996948243042</v>
      </c>
      <c r="J2960" s="157">
        <f t="shared" si="324"/>
        <v>8162.61822907039</v>
      </c>
      <c r="K2960" s="157">
        <f t="shared" si="325"/>
        <v>0</v>
      </c>
      <c r="L2960" s="157">
        <f t="shared" si="326"/>
        <v>8162.61822907039</v>
      </c>
      <c r="M2960" s="167">
        <f t="shared" si="327"/>
        <v>1</v>
      </c>
      <c r="N2960" s="167">
        <f t="shared" si="328"/>
        <v>0</v>
      </c>
    </row>
    <row r="2961" spans="1:14" ht="15" customHeight="1" x14ac:dyDescent="0.2">
      <c r="A2961" s="152"/>
      <c r="B2961" s="152"/>
      <c r="C2961" s="152"/>
      <c r="D2961" s="152"/>
      <c r="E2961" s="153">
        <f>'2.40-a,b,c,d,e'!E2961</f>
        <v>41072.166666666664</v>
      </c>
      <c r="F2961" s="157">
        <f>'2.40-a,b,c,d,e'!F2961</f>
        <v>83.319999694824205</v>
      </c>
      <c r="G2961" s="157">
        <f>'2.40-a,b,c,d,e'!G2961</f>
        <v>620.0027465821023</v>
      </c>
      <c r="H2961" s="157">
        <f t="shared" si="322"/>
        <v>8782.6209756524931</v>
      </c>
      <c r="I2961" s="157">
        <f t="shared" si="323"/>
        <v>0</v>
      </c>
      <c r="J2961" s="157">
        <f t="shared" si="324"/>
        <v>8782.6209756524931</v>
      </c>
      <c r="K2961" s="157">
        <f t="shared" si="325"/>
        <v>620.0027465821031</v>
      </c>
      <c r="L2961" s="157">
        <f t="shared" si="326"/>
        <v>8162.61822907039</v>
      </c>
      <c r="M2961" s="167">
        <f t="shared" si="327"/>
        <v>0</v>
      </c>
      <c r="N2961" s="167">
        <f t="shared" si="328"/>
        <v>0</v>
      </c>
    </row>
    <row r="2962" spans="1:14" ht="15" customHeight="1" x14ac:dyDescent="0.2">
      <c r="A2962" s="152"/>
      <c r="B2962" s="152"/>
      <c r="C2962" s="152"/>
      <c r="D2962" s="152"/>
      <c r="E2962" s="153">
        <f>'2.40-a,b,c,d,e'!E2962</f>
        <v>41073.166666666664</v>
      </c>
      <c r="F2962" s="157">
        <f>'2.40-a,b,c,d,e'!F2962</f>
        <v>82.620002746582003</v>
      </c>
      <c r="G2962" s="157">
        <f>'2.40-a,b,c,d,e'!G2962</f>
        <v>-699.99694824220171</v>
      </c>
      <c r="H2962" s="157">
        <f t="shared" si="322"/>
        <v>7462.621280828188</v>
      </c>
      <c r="I2962" s="157">
        <f t="shared" si="323"/>
        <v>0</v>
      </c>
      <c r="J2962" s="157">
        <f t="shared" si="324"/>
        <v>7462.621280828188</v>
      </c>
      <c r="K2962" s="157">
        <f t="shared" si="325"/>
        <v>0</v>
      </c>
      <c r="L2962" s="157">
        <f t="shared" si="326"/>
        <v>7462.621280828188</v>
      </c>
      <c r="M2962" s="167">
        <f t="shared" si="327"/>
        <v>0</v>
      </c>
      <c r="N2962" s="167">
        <f t="shared" si="328"/>
        <v>0</v>
      </c>
    </row>
    <row r="2963" spans="1:14" ht="15" customHeight="1" x14ac:dyDescent="0.2">
      <c r="A2963" s="152"/>
      <c r="B2963" s="152"/>
      <c r="C2963" s="152"/>
      <c r="D2963" s="152"/>
      <c r="E2963" s="153">
        <f>'2.40-a,b,c,d,e'!E2963</f>
        <v>41074.166666666664</v>
      </c>
      <c r="F2963" s="157">
        <f>'2.40-a,b,c,d,e'!F2963</f>
        <v>83.910003662109304</v>
      </c>
      <c r="G2963" s="157">
        <f>'2.40-a,b,c,d,e'!G2963</f>
        <v>1290.000915527301</v>
      </c>
      <c r="H2963" s="157">
        <f t="shared" si="322"/>
        <v>8752.622196355489</v>
      </c>
      <c r="I2963" s="157">
        <f t="shared" si="323"/>
        <v>0</v>
      </c>
      <c r="J2963" s="157">
        <f t="shared" si="324"/>
        <v>8752.622196355489</v>
      </c>
      <c r="K2963" s="157">
        <f t="shared" si="325"/>
        <v>590.00396728509895</v>
      </c>
      <c r="L2963" s="157">
        <f t="shared" si="326"/>
        <v>8162.61822907039</v>
      </c>
      <c r="M2963" s="167">
        <f t="shared" si="327"/>
        <v>0</v>
      </c>
      <c r="N2963" s="167">
        <f t="shared" si="328"/>
        <v>0</v>
      </c>
    </row>
    <row r="2964" spans="1:14" ht="15" customHeight="1" x14ac:dyDescent="0.2">
      <c r="A2964" s="152"/>
      <c r="B2964" s="152"/>
      <c r="C2964" s="152"/>
      <c r="D2964" s="152"/>
      <c r="E2964" s="153">
        <f>'2.40-a,b,c,d,e'!E2964</f>
        <v>41075.166666666664</v>
      </c>
      <c r="F2964" s="157">
        <f>'2.40-a,b,c,d,e'!F2964</f>
        <v>84.029998779296804</v>
      </c>
      <c r="G2964" s="157">
        <f>'2.40-a,b,c,d,e'!G2964</f>
        <v>119.9951171875</v>
      </c>
      <c r="H2964" s="157">
        <f t="shared" si="322"/>
        <v>8282.613346257891</v>
      </c>
      <c r="I2964" s="157">
        <f t="shared" si="323"/>
        <v>0</v>
      </c>
      <c r="J2964" s="157">
        <f t="shared" si="324"/>
        <v>8282.613346257891</v>
      </c>
      <c r="K2964" s="157">
        <f t="shared" si="325"/>
        <v>119.99511718750091</v>
      </c>
      <c r="L2964" s="157">
        <f t="shared" si="326"/>
        <v>8162.61822907039</v>
      </c>
      <c r="M2964" s="167">
        <f t="shared" si="327"/>
        <v>0</v>
      </c>
      <c r="N2964" s="167">
        <f t="shared" si="328"/>
        <v>0</v>
      </c>
    </row>
    <row r="2965" spans="1:14" ht="15" customHeight="1" x14ac:dyDescent="0.2">
      <c r="A2965" s="152"/>
      <c r="B2965" s="152"/>
      <c r="C2965" s="152"/>
      <c r="D2965" s="152"/>
      <c r="E2965" s="153">
        <f>'2.40-a,b,c,d,e'!E2965</f>
        <v>41078.166666666664</v>
      </c>
      <c r="F2965" s="157">
        <f>'2.40-a,b,c,d,e'!F2965</f>
        <v>83.269996643066406</v>
      </c>
      <c r="G2965" s="157">
        <f>'2.40-a,b,c,d,e'!G2965</f>
        <v>-760.0021362303977</v>
      </c>
      <c r="H2965" s="157">
        <f t="shared" si="322"/>
        <v>7402.6160928399922</v>
      </c>
      <c r="I2965" s="157">
        <f t="shared" si="323"/>
        <v>0</v>
      </c>
      <c r="J2965" s="157">
        <f t="shared" si="324"/>
        <v>7402.6160928399922</v>
      </c>
      <c r="K2965" s="157">
        <f t="shared" si="325"/>
        <v>0</v>
      </c>
      <c r="L2965" s="157">
        <f t="shared" si="326"/>
        <v>7402.6160928399922</v>
      </c>
      <c r="M2965" s="167">
        <f t="shared" si="327"/>
        <v>0</v>
      </c>
      <c r="N2965" s="167">
        <f t="shared" si="328"/>
        <v>0</v>
      </c>
    </row>
    <row r="2966" spans="1:14" ht="15" customHeight="1" x14ac:dyDescent="0.2">
      <c r="A2966" s="152"/>
      <c r="B2966" s="152"/>
      <c r="C2966" s="152"/>
      <c r="D2966" s="152"/>
      <c r="E2966" s="153">
        <f>'2.40-a,b,c,d,e'!E2966</f>
        <v>41079.166666666664</v>
      </c>
      <c r="F2966" s="157">
        <f>'2.40-a,b,c,d,e'!F2966</f>
        <v>84.029998779296804</v>
      </c>
      <c r="G2966" s="157">
        <f>'2.40-a,b,c,d,e'!G2966</f>
        <v>760.0021362303977</v>
      </c>
      <c r="H2966" s="157">
        <f t="shared" si="322"/>
        <v>8162.61822907039</v>
      </c>
      <c r="I2966" s="157">
        <f t="shared" si="323"/>
        <v>0</v>
      </c>
      <c r="J2966" s="157">
        <f t="shared" si="324"/>
        <v>8162.61822907039</v>
      </c>
      <c r="K2966" s="157">
        <f t="shared" si="325"/>
        <v>0</v>
      </c>
      <c r="L2966" s="157">
        <f t="shared" si="326"/>
        <v>8162.61822907039</v>
      </c>
      <c r="M2966" s="167">
        <f t="shared" si="327"/>
        <v>0</v>
      </c>
      <c r="N2966" s="167">
        <f t="shared" si="328"/>
        <v>0</v>
      </c>
    </row>
    <row r="2967" spans="1:14" ht="15" customHeight="1" x14ac:dyDescent="0.2">
      <c r="A2967" s="152"/>
      <c r="B2967" s="152"/>
      <c r="C2967" s="152"/>
      <c r="D2967" s="152"/>
      <c r="E2967" s="153">
        <f>'2.40-a,b,c,d,e'!E2967</f>
        <v>41080.166666666664</v>
      </c>
      <c r="F2967" s="157">
        <f>'2.40-a,b,c,d,e'!F2967</f>
        <v>81.800003051757798</v>
      </c>
      <c r="G2967" s="157">
        <f>'2.40-a,b,c,d,e'!G2967</f>
        <v>-2229.9957275390057</v>
      </c>
      <c r="H2967" s="157">
        <f t="shared" si="322"/>
        <v>5932.6225015313848</v>
      </c>
      <c r="I2967" s="157">
        <f t="shared" si="323"/>
        <v>2229.9957275390052</v>
      </c>
      <c r="J2967" s="157">
        <f t="shared" si="324"/>
        <v>8162.61822907039</v>
      </c>
      <c r="K2967" s="157">
        <f t="shared" si="325"/>
        <v>0</v>
      </c>
      <c r="L2967" s="157">
        <f t="shared" si="326"/>
        <v>8162.61822907039</v>
      </c>
      <c r="M2967" s="167">
        <f t="shared" si="327"/>
        <v>1</v>
      </c>
      <c r="N2967" s="167">
        <f t="shared" si="328"/>
        <v>0</v>
      </c>
    </row>
    <row r="2968" spans="1:14" ht="15" customHeight="1" x14ac:dyDescent="0.2">
      <c r="A2968" s="152"/>
      <c r="B2968" s="152"/>
      <c r="C2968" s="152"/>
      <c r="D2968" s="152"/>
      <c r="E2968" s="153">
        <f>'2.40-a,b,c,d,e'!E2968</f>
        <v>41081.166666666664</v>
      </c>
      <c r="F2968" s="157">
        <f>'2.40-a,b,c,d,e'!F2968</f>
        <v>78.199996948242102</v>
      </c>
      <c r="G2968" s="157">
        <f>'2.40-a,b,c,d,e'!G2968</f>
        <v>-3600.0061035156959</v>
      </c>
      <c r="H2968" s="157">
        <f t="shared" si="322"/>
        <v>4562.6121255546941</v>
      </c>
      <c r="I2968" s="157">
        <f t="shared" si="323"/>
        <v>3600.0061035156959</v>
      </c>
      <c r="J2968" s="157">
        <f t="shared" si="324"/>
        <v>8162.61822907039</v>
      </c>
      <c r="K2968" s="157">
        <f t="shared" si="325"/>
        <v>0</v>
      </c>
      <c r="L2968" s="157">
        <f t="shared" si="326"/>
        <v>8162.61822907039</v>
      </c>
      <c r="M2968" s="167">
        <f t="shared" si="327"/>
        <v>1</v>
      </c>
      <c r="N2968" s="167">
        <f t="shared" si="328"/>
        <v>0</v>
      </c>
    </row>
    <row r="2969" spans="1:14" ht="15" customHeight="1" x14ac:dyDescent="0.2">
      <c r="A2969" s="152"/>
      <c r="B2969" s="152"/>
      <c r="C2969" s="152"/>
      <c r="D2969" s="152"/>
      <c r="E2969" s="153">
        <f>'2.40-a,b,c,d,e'!E2969</f>
        <v>41082.166666666664</v>
      </c>
      <c r="F2969" s="157">
        <f>'2.40-a,b,c,d,e'!F2969</f>
        <v>79.760002136230398</v>
      </c>
      <c r="G2969" s="157">
        <f>'2.40-a,b,c,d,e'!G2969</f>
        <v>1560.0051879882953</v>
      </c>
      <c r="H2969" s="157">
        <f t="shared" si="322"/>
        <v>9722.6234170586849</v>
      </c>
      <c r="I2969" s="157">
        <f t="shared" si="323"/>
        <v>0</v>
      </c>
      <c r="J2969" s="157">
        <f t="shared" si="324"/>
        <v>9722.6234170586849</v>
      </c>
      <c r="K2969" s="157">
        <f t="shared" si="325"/>
        <v>1560.0051879882949</v>
      </c>
      <c r="L2969" s="157">
        <f t="shared" si="326"/>
        <v>8162.61822907039</v>
      </c>
      <c r="M2969" s="167">
        <f t="shared" si="327"/>
        <v>0</v>
      </c>
      <c r="N2969" s="167">
        <f t="shared" si="328"/>
        <v>0</v>
      </c>
    </row>
    <row r="2970" spans="1:14" ht="15" customHeight="1" x14ac:dyDescent="0.2">
      <c r="A2970" s="152"/>
      <c r="B2970" s="152"/>
      <c r="C2970" s="152"/>
      <c r="D2970" s="152"/>
      <c r="E2970" s="153">
        <f>'2.40-a,b,c,d,e'!E2970</f>
        <v>41085.166666666664</v>
      </c>
      <c r="F2970" s="157">
        <f>'2.40-a,b,c,d,e'!F2970</f>
        <v>79.209999084472599</v>
      </c>
      <c r="G2970" s="157">
        <f>'2.40-a,b,c,d,e'!G2970</f>
        <v>-550.00305175779829</v>
      </c>
      <c r="H2970" s="157">
        <f t="shared" si="322"/>
        <v>7612.6151773125921</v>
      </c>
      <c r="I2970" s="157">
        <f t="shared" si="323"/>
        <v>0</v>
      </c>
      <c r="J2970" s="157">
        <f t="shared" si="324"/>
        <v>7612.6151773125921</v>
      </c>
      <c r="K2970" s="157">
        <f t="shared" si="325"/>
        <v>0</v>
      </c>
      <c r="L2970" s="157">
        <f t="shared" si="326"/>
        <v>7612.6151773125921</v>
      </c>
      <c r="M2970" s="167">
        <f t="shared" si="327"/>
        <v>0</v>
      </c>
      <c r="N2970" s="167">
        <f t="shared" si="328"/>
        <v>0</v>
      </c>
    </row>
    <row r="2971" spans="1:14" ht="15" customHeight="1" x14ac:dyDescent="0.2">
      <c r="A2971" s="152"/>
      <c r="B2971" s="152"/>
      <c r="C2971" s="152"/>
      <c r="D2971" s="152"/>
      <c r="E2971" s="153">
        <f>'2.40-a,b,c,d,e'!E2971</f>
        <v>41086.166666666664</v>
      </c>
      <c r="F2971" s="157">
        <f>'2.40-a,b,c,d,e'!F2971</f>
        <v>79.360000610351506</v>
      </c>
      <c r="G2971" s="157">
        <f>'2.40-a,b,c,d,e'!G2971</f>
        <v>150.00152587890625</v>
      </c>
      <c r="H2971" s="157">
        <f t="shared" si="322"/>
        <v>7762.6167031914983</v>
      </c>
      <c r="I2971" s="157">
        <f t="shared" si="323"/>
        <v>0</v>
      </c>
      <c r="J2971" s="157">
        <f t="shared" si="324"/>
        <v>7762.6167031914983</v>
      </c>
      <c r="K2971" s="157">
        <f t="shared" si="325"/>
        <v>0</v>
      </c>
      <c r="L2971" s="157">
        <f t="shared" si="326"/>
        <v>7762.6167031914983</v>
      </c>
      <c r="M2971" s="167">
        <f t="shared" si="327"/>
        <v>0</v>
      </c>
      <c r="N2971" s="167">
        <f t="shared" si="328"/>
        <v>0</v>
      </c>
    </row>
    <row r="2972" spans="1:14" ht="15" customHeight="1" x14ac:dyDescent="0.2">
      <c r="A2972" s="152"/>
      <c r="B2972" s="152"/>
      <c r="C2972" s="152"/>
      <c r="D2972" s="152"/>
      <c r="E2972" s="153">
        <f>'2.40-a,b,c,d,e'!E2972</f>
        <v>41087.166666666664</v>
      </c>
      <c r="F2972" s="157">
        <f>'2.40-a,b,c,d,e'!F2972</f>
        <v>80.209999084472599</v>
      </c>
      <c r="G2972" s="157">
        <f>'2.40-a,b,c,d,e'!G2972</f>
        <v>849.99847412109375</v>
      </c>
      <c r="H2972" s="157">
        <f t="shared" si="322"/>
        <v>8612.615177312593</v>
      </c>
      <c r="I2972" s="157">
        <f t="shared" si="323"/>
        <v>0</v>
      </c>
      <c r="J2972" s="157">
        <f t="shared" si="324"/>
        <v>8612.615177312593</v>
      </c>
      <c r="K2972" s="157">
        <f t="shared" si="325"/>
        <v>449.99694824220296</v>
      </c>
      <c r="L2972" s="157">
        <f t="shared" si="326"/>
        <v>8162.61822907039</v>
      </c>
      <c r="M2972" s="167">
        <f t="shared" si="327"/>
        <v>0</v>
      </c>
      <c r="N2972" s="167">
        <f t="shared" si="328"/>
        <v>0</v>
      </c>
    </row>
    <row r="2973" spans="1:14" ht="15" customHeight="1" x14ac:dyDescent="0.2">
      <c r="A2973" s="152"/>
      <c r="B2973" s="152"/>
      <c r="C2973" s="152"/>
      <c r="D2973" s="152"/>
      <c r="E2973" s="153">
        <f>'2.40-a,b,c,d,e'!E2973</f>
        <v>41088.166666666664</v>
      </c>
      <c r="F2973" s="157">
        <f>'2.40-a,b,c,d,e'!F2973</f>
        <v>77.690002441406193</v>
      </c>
      <c r="G2973" s="157">
        <f>'2.40-a,b,c,d,e'!G2973</f>
        <v>-2519.9966430664063</v>
      </c>
      <c r="H2973" s="157">
        <f t="shared" si="322"/>
        <v>5642.6215860039838</v>
      </c>
      <c r="I2973" s="157">
        <f t="shared" si="323"/>
        <v>2519.9966430664063</v>
      </c>
      <c r="J2973" s="157">
        <f t="shared" si="324"/>
        <v>8162.61822907039</v>
      </c>
      <c r="K2973" s="157">
        <f t="shared" si="325"/>
        <v>0</v>
      </c>
      <c r="L2973" s="157">
        <f t="shared" si="326"/>
        <v>8162.61822907039</v>
      </c>
      <c r="M2973" s="167">
        <f t="shared" si="327"/>
        <v>1</v>
      </c>
      <c r="N2973" s="167">
        <f t="shared" si="328"/>
        <v>0</v>
      </c>
    </row>
    <row r="2974" spans="1:14" ht="15" customHeight="1" x14ac:dyDescent="0.2">
      <c r="A2974" s="152"/>
      <c r="B2974" s="152"/>
      <c r="C2974" s="152"/>
      <c r="D2974" s="152"/>
      <c r="E2974" s="153">
        <f>'2.40-a,b,c,d,e'!E2974</f>
        <v>41089.166666666664</v>
      </c>
      <c r="F2974" s="157">
        <f>'2.40-a,b,c,d,e'!F2974</f>
        <v>84.959999084472599</v>
      </c>
      <c r="G2974" s="157">
        <f>'2.40-a,b,c,d,e'!G2974</f>
        <v>7269.9966430664063</v>
      </c>
      <c r="H2974" s="157">
        <f t="shared" si="322"/>
        <v>15432.614872136797</v>
      </c>
      <c r="I2974" s="157">
        <f t="shared" si="323"/>
        <v>0</v>
      </c>
      <c r="J2974" s="157">
        <f t="shared" si="324"/>
        <v>15432.614872136797</v>
      </c>
      <c r="K2974" s="157">
        <f t="shared" si="325"/>
        <v>7269.9966430664072</v>
      </c>
      <c r="L2974" s="157">
        <f t="shared" si="326"/>
        <v>8162.61822907039</v>
      </c>
      <c r="M2974" s="167">
        <f t="shared" si="327"/>
        <v>0</v>
      </c>
      <c r="N2974" s="167">
        <f t="shared" si="328"/>
        <v>0</v>
      </c>
    </row>
    <row r="2975" spans="1:14" ht="15" customHeight="1" x14ac:dyDescent="0.2">
      <c r="A2975" s="152"/>
      <c r="B2975" s="152"/>
      <c r="C2975" s="152"/>
      <c r="D2975" s="152"/>
      <c r="E2975" s="153">
        <f>'2.40-a,b,c,d,e'!E2975</f>
        <v>41092.166666666664</v>
      </c>
      <c r="F2975" s="157">
        <f>'2.40-a,b,c,d,e'!F2975</f>
        <v>83.75</v>
      </c>
      <c r="G2975" s="157">
        <f>'2.40-a,b,c,d,e'!G2975</f>
        <v>-1209.9990844725994</v>
      </c>
      <c r="H2975" s="157">
        <f t="shared" si="322"/>
        <v>6952.6191445977911</v>
      </c>
      <c r="I2975" s="157">
        <f t="shared" si="323"/>
        <v>0</v>
      </c>
      <c r="J2975" s="157">
        <f t="shared" si="324"/>
        <v>6952.6191445977911</v>
      </c>
      <c r="K2975" s="157">
        <f t="shared" si="325"/>
        <v>0</v>
      </c>
      <c r="L2975" s="157">
        <f t="shared" si="326"/>
        <v>6952.6191445977911</v>
      </c>
      <c r="M2975" s="167">
        <f t="shared" si="327"/>
        <v>0</v>
      </c>
      <c r="N2975" s="167">
        <f t="shared" si="328"/>
        <v>0</v>
      </c>
    </row>
    <row r="2976" spans="1:14" ht="15" customHeight="1" x14ac:dyDescent="0.2">
      <c r="A2976" s="152"/>
      <c r="B2976" s="152"/>
      <c r="C2976" s="152"/>
      <c r="D2976" s="152"/>
      <c r="E2976" s="153">
        <f>'2.40-a,b,c,d,e'!E2976</f>
        <v>41093.5625</v>
      </c>
      <c r="F2976" s="157">
        <f>'2.40-a,b,c,d,e'!F2976</f>
        <v>87.660003662109304</v>
      </c>
      <c r="G2976" s="157">
        <f>'2.40-a,b,c,d,e'!G2976</f>
        <v>3910.0036621093041</v>
      </c>
      <c r="H2976" s="157">
        <f t="shared" si="322"/>
        <v>10862.622806707095</v>
      </c>
      <c r="I2976" s="157">
        <f t="shared" si="323"/>
        <v>0</v>
      </c>
      <c r="J2976" s="157">
        <f t="shared" si="324"/>
        <v>10862.622806707095</v>
      </c>
      <c r="K2976" s="157">
        <f t="shared" si="325"/>
        <v>2700.0045776367051</v>
      </c>
      <c r="L2976" s="157">
        <f t="shared" si="326"/>
        <v>8162.61822907039</v>
      </c>
      <c r="M2976" s="167">
        <f t="shared" si="327"/>
        <v>0</v>
      </c>
      <c r="N2976" s="167">
        <f t="shared" si="328"/>
        <v>0</v>
      </c>
    </row>
    <row r="2977" spans="1:14" ht="15" customHeight="1" x14ac:dyDescent="0.2">
      <c r="A2977" s="152"/>
      <c r="B2977" s="152"/>
      <c r="C2977" s="152"/>
      <c r="D2977" s="152"/>
      <c r="E2977" s="153">
        <f>'2.40-a,b,c,d,e'!E2977</f>
        <v>41095.166666666664</v>
      </c>
      <c r="F2977" s="157">
        <f>'2.40-a,b,c,d,e'!F2977</f>
        <v>87.220001220703097</v>
      </c>
      <c r="G2977" s="157">
        <f>'2.40-a,b,c,d,e'!G2977</f>
        <v>-440.00244140620737</v>
      </c>
      <c r="H2977" s="157">
        <f t="shared" si="322"/>
        <v>7722.6157876641828</v>
      </c>
      <c r="I2977" s="157">
        <f t="shared" si="323"/>
        <v>0</v>
      </c>
      <c r="J2977" s="157">
        <f t="shared" si="324"/>
        <v>7722.6157876641828</v>
      </c>
      <c r="K2977" s="157">
        <f t="shared" si="325"/>
        <v>0</v>
      </c>
      <c r="L2977" s="157">
        <f t="shared" si="326"/>
        <v>7722.6157876641828</v>
      </c>
      <c r="M2977" s="167">
        <f t="shared" si="327"/>
        <v>0</v>
      </c>
      <c r="N2977" s="167">
        <f t="shared" si="328"/>
        <v>0</v>
      </c>
    </row>
    <row r="2978" spans="1:14" ht="15" customHeight="1" x14ac:dyDescent="0.2">
      <c r="A2978" s="152"/>
      <c r="B2978" s="152"/>
      <c r="C2978" s="152"/>
      <c r="D2978" s="152"/>
      <c r="E2978" s="153">
        <f>'2.40-a,b,c,d,e'!E2978</f>
        <v>41096.166666666664</v>
      </c>
      <c r="F2978" s="157">
        <f>'2.40-a,b,c,d,e'!F2978</f>
        <v>84.449996948242102</v>
      </c>
      <c r="G2978" s="157">
        <f>'2.40-a,b,c,d,e'!G2978</f>
        <v>-2770.0042724609943</v>
      </c>
      <c r="H2978" s="157">
        <f t="shared" si="322"/>
        <v>4952.6115152031889</v>
      </c>
      <c r="I2978" s="157">
        <f t="shared" si="323"/>
        <v>3210.0067138672011</v>
      </c>
      <c r="J2978" s="157">
        <f t="shared" si="324"/>
        <v>8162.61822907039</v>
      </c>
      <c r="K2978" s="157">
        <f t="shared" si="325"/>
        <v>0</v>
      </c>
      <c r="L2978" s="157">
        <f t="shared" si="326"/>
        <v>8162.61822907039</v>
      </c>
      <c r="M2978" s="167">
        <f t="shared" si="327"/>
        <v>1</v>
      </c>
      <c r="N2978" s="167">
        <f t="shared" si="328"/>
        <v>0</v>
      </c>
    </row>
    <row r="2979" spans="1:14" ht="15" customHeight="1" x14ac:dyDescent="0.2">
      <c r="A2979" s="152"/>
      <c r="B2979" s="152"/>
      <c r="C2979" s="152"/>
      <c r="D2979" s="152"/>
      <c r="E2979" s="153">
        <f>'2.40-a,b,c,d,e'!E2979</f>
        <v>41099.166666666664</v>
      </c>
      <c r="F2979" s="157">
        <f>'2.40-a,b,c,d,e'!F2979</f>
        <v>85.989997863769503</v>
      </c>
      <c r="G2979" s="157">
        <f>'2.40-a,b,c,d,e'!G2979</f>
        <v>1540.0009155274006</v>
      </c>
      <c r="H2979" s="157">
        <f t="shared" si="322"/>
        <v>9702.6191445977911</v>
      </c>
      <c r="I2979" s="157">
        <f t="shared" si="323"/>
        <v>0</v>
      </c>
      <c r="J2979" s="157">
        <f t="shared" si="324"/>
        <v>9702.6191445977911</v>
      </c>
      <c r="K2979" s="157">
        <f t="shared" si="325"/>
        <v>1540.000915527401</v>
      </c>
      <c r="L2979" s="157">
        <f t="shared" si="326"/>
        <v>8162.61822907039</v>
      </c>
      <c r="M2979" s="167">
        <f t="shared" si="327"/>
        <v>0</v>
      </c>
      <c r="N2979" s="167">
        <f t="shared" si="328"/>
        <v>0</v>
      </c>
    </row>
    <row r="2980" spans="1:14" ht="15" customHeight="1" x14ac:dyDescent="0.2">
      <c r="A2980" s="152"/>
      <c r="B2980" s="152"/>
      <c r="C2980" s="152"/>
      <c r="D2980" s="152"/>
      <c r="E2980" s="153">
        <f>'2.40-a,b,c,d,e'!E2980</f>
        <v>41100.166666666664</v>
      </c>
      <c r="F2980" s="157">
        <f>'2.40-a,b,c,d,e'!F2980</f>
        <v>83.910003662109304</v>
      </c>
      <c r="G2980" s="157">
        <f>'2.40-a,b,c,d,e'!G2980</f>
        <v>-2079.994201660199</v>
      </c>
      <c r="H2980" s="157">
        <f t="shared" si="322"/>
        <v>6082.624027410191</v>
      </c>
      <c r="I2980" s="157">
        <f t="shared" si="323"/>
        <v>2079.994201660199</v>
      </c>
      <c r="J2980" s="157">
        <f t="shared" si="324"/>
        <v>8162.61822907039</v>
      </c>
      <c r="K2980" s="157">
        <f t="shared" si="325"/>
        <v>0</v>
      </c>
      <c r="L2980" s="157">
        <f t="shared" si="326"/>
        <v>8162.61822907039</v>
      </c>
      <c r="M2980" s="167">
        <f t="shared" si="327"/>
        <v>1</v>
      </c>
      <c r="N2980" s="167">
        <f t="shared" si="328"/>
        <v>0</v>
      </c>
    </row>
    <row r="2981" spans="1:14" ht="15" customHeight="1" x14ac:dyDescent="0.2">
      <c r="A2981" s="152"/>
      <c r="B2981" s="152"/>
      <c r="C2981" s="152"/>
      <c r="D2981" s="152"/>
      <c r="E2981" s="153">
        <f>'2.40-a,b,c,d,e'!E2981</f>
        <v>41101.166666666664</v>
      </c>
      <c r="F2981" s="157">
        <f>'2.40-a,b,c,d,e'!F2981</f>
        <v>85.809997558593693</v>
      </c>
      <c r="G2981" s="157">
        <f>'2.40-a,b,c,d,e'!G2981</f>
        <v>1899.9938964843891</v>
      </c>
      <c r="H2981" s="157">
        <f t="shared" si="322"/>
        <v>10062.612125554779</v>
      </c>
      <c r="I2981" s="157">
        <f t="shared" si="323"/>
        <v>0</v>
      </c>
      <c r="J2981" s="157">
        <f t="shared" si="324"/>
        <v>10062.612125554779</v>
      </c>
      <c r="K2981" s="157">
        <f t="shared" si="325"/>
        <v>1899.9938964843886</v>
      </c>
      <c r="L2981" s="157">
        <f t="shared" si="326"/>
        <v>8162.61822907039</v>
      </c>
      <c r="M2981" s="167">
        <f t="shared" si="327"/>
        <v>0</v>
      </c>
      <c r="N2981" s="167">
        <f t="shared" si="328"/>
        <v>0</v>
      </c>
    </row>
    <row r="2982" spans="1:14" ht="15" customHeight="1" x14ac:dyDescent="0.2">
      <c r="A2982" s="152"/>
      <c r="B2982" s="152"/>
      <c r="C2982" s="152"/>
      <c r="D2982" s="152"/>
      <c r="E2982" s="153">
        <f>'2.40-a,b,c,d,e'!E2982</f>
        <v>41102.166666666664</v>
      </c>
      <c r="F2982" s="157">
        <f>'2.40-a,b,c,d,e'!F2982</f>
        <v>86.080001831054602</v>
      </c>
      <c r="G2982" s="157">
        <f>'2.40-a,b,c,d,e'!G2982</f>
        <v>270.00427246090908</v>
      </c>
      <c r="H2982" s="157">
        <f t="shared" si="322"/>
        <v>8432.6225015312993</v>
      </c>
      <c r="I2982" s="157">
        <f t="shared" si="323"/>
        <v>0</v>
      </c>
      <c r="J2982" s="157">
        <f t="shared" si="324"/>
        <v>8432.6225015312993</v>
      </c>
      <c r="K2982" s="157">
        <f t="shared" si="325"/>
        <v>270.00427246090931</v>
      </c>
      <c r="L2982" s="157">
        <f t="shared" si="326"/>
        <v>8162.61822907039</v>
      </c>
      <c r="M2982" s="167">
        <f t="shared" si="327"/>
        <v>0</v>
      </c>
      <c r="N2982" s="167">
        <f t="shared" si="328"/>
        <v>0</v>
      </c>
    </row>
    <row r="2983" spans="1:14" ht="15" customHeight="1" x14ac:dyDescent="0.2">
      <c r="A2983" s="152"/>
      <c r="B2983" s="152"/>
      <c r="C2983" s="152"/>
      <c r="D2983" s="152"/>
      <c r="E2983" s="153">
        <f>'2.40-a,b,c,d,e'!E2983</f>
        <v>41103.166666666664</v>
      </c>
      <c r="F2983" s="157">
        <f>'2.40-a,b,c,d,e'!F2983</f>
        <v>87.099998474121094</v>
      </c>
      <c r="G2983" s="157">
        <f>'2.40-a,b,c,d,e'!G2983</f>
        <v>1019.9966430664915</v>
      </c>
      <c r="H2983" s="157">
        <f t="shared" si="322"/>
        <v>9182.6148721368809</v>
      </c>
      <c r="I2983" s="157">
        <f t="shared" si="323"/>
        <v>0</v>
      </c>
      <c r="J2983" s="157">
        <f t="shared" si="324"/>
        <v>9182.6148721368809</v>
      </c>
      <c r="K2983" s="157">
        <f t="shared" si="325"/>
        <v>1019.9966430664908</v>
      </c>
      <c r="L2983" s="157">
        <f t="shared" si="326"/>
        <v>8162.61822907039</v>
      </c>
      <c r="M2983" s="167">
        <f t="shared" si="327"/>
        <v>0</v>
      </c>
      <c r="N2983" s="167">
        <f t="shared" si="328"/>
        <v>0</v>
      </c>
    </row>
    <row r="2984" spans="1:14" ht="15" customHeight="1" x14ac:dyDescent="0.2">
      <c r="A2984" s="152"/>
      <c r="B2984" s="152"/>
      <c r="C2984" s="152"/>
      <c r="D2984" s="152"/>
      <c r="E2984" s="153">
        <f>'2.40-a,b,c,d,e'!E2984</f>
        <v>41106.166666666664</v>
      </c>
      <c r="F2984" s="157">
        <f>'2.40-a,b,c,d,e'!F2984</f>
        <v>88.430000305175696</v>
      </c>
      <c r="G2984" s="157">
        <f>'2.40-a,b,c,d,e'!G2984</f>
        <v>1330.0018310546022</v>
      </c>
      <c r="H2984" s="157">
        <f t="shared" si="322"/>
        <v>9492.620060124993</v>
      </c>
      <c r="I2984" s="157">
        <f t="shared" si="323"/>
        <v>0</v>
      </c>
      <c r="J2984" s="157">
        <f t="shared" si="324"/>
        <v>9492.620060124993</v>
      </c>
      <c r="K2984" s="157">
        <f t="shared" si="325"/>
        <v>1330.0018310546029</v>
      </c>
      <c r="L2984" s="157">
        <f t="shared" si="326"/>
        <v>8162.61822907039</v>
      </c>
      <c r="M2984" s="167">
        <f t="shared" si="327"/>
        <v>0</v>
      </c>
      <c r="N2984" s="167">
        <f t="shared" si="328"/>
        <v>0</v>
      </c>
    </row>
    <row r="2985" spans="1:14" ht="15" customHeight="1" x14ac:dyDescent="0.2">
      <c r="A2985" s="152"/>
      <c r="B2985" s="152"/>
      <c r="C2985" s="152"/>
      <c r="D2985" s="152"/>
      <c r="E2985" s="153">
        <f>'2.40-a,b,c,d,e'!E2985</f>
        <v>41107.166666666664</v>
      </c>
      <c r="F2985" s="157">
        <f>'2.40-a,b,c,d,e'!F2985</f>
        <v>89.220001220703097</v>
      </c>
      <c r="G2985" s="157">
        <f>'2.40-a,b,c,d,e'!G2985</f>
        <v>790.00091552740059</v>
      </c>
      <c r="H2985" s="157">
        <f t="shared" si="322"/>
        <v>8952.6191445977911</v>
      </c>
      <c r="I2985" s="157">
        <f t="shared" si="323"/>
        <v>0</v>
      </c>
      <c r="J2985" s="157">
        <f t="shared" si="324"/>
        <v>8952.6191445977911</v>
      </c>
      <c r="K2985" s="157">
        <f t="shared" si="325"/>
        <v>790.00091552740105</v>
      </c>
      <c r="L2985" s="157">
        <f t="shared" si="326"/>
        <v>8162.61822907039</v>
      </c>
      <c r="M2985" s="167">
        <f t="shared" si="327"/>
        <v>0</v>
      </c>
      <c r="N2985" s="167">
        <f t="shared" si="328"/>
        <v>0</v>
      </c>
    </row>
    <row r="2986" spans="1:14" ht="15" customHeight="1" x14ac:dyDescent="0.2">
      <c r="A2986" s="152"/>
      <c r="B2986" s="152"/>
      <c r="C2986" s="152"/>
      <c r="D2986" s="152"/>
      <c r="E2986" s="153">
        <f>'2.40-a,b,c,d,e'!E2986</f>
        <v>41108.166666666664</v>
      </c>
      <c r="F2986" s="157">
        <f>'2.40-a,b,c,d,e'!F2986</f>
        <v>89.870002746582003</v>
      </c>
      <c r="G2986" s="157">
        <f>'2.40-a,b,c,d,e'!G2986</f>
        <v>650.00152587890625</v>
      </c>
      <c r="H2986" s="157">
        <f t="shared" si="322"/>
        <v>8812.6197549492972</v>
      </c>
      <c r="I2986" s="157">
        <f t="shared" si="323"/>
        <v>0</v>
      </c>
      <c r="J2986" s="157">
        <f t="shared" si="324"/>
        <v>8812.6197549492972</v>
      </c>
      <c r="K2986" s="157">
        <f t="shared" si="325"/>
        <v>650.00152587890716</v>
      </c>
      <c r="L2986" s="157">
        <f t="shared" si="326"/>
        <v>8162.61822907039</v>
      </c>
      <c r="M2986" s="167">
        <f t="shared" si="327"/>
        <v>0</v>
      </c>
      <c r="N2986" s="167">
        <f t="shared" si="328"/>
        <v>0</v>
      </c>
    </row>
    <row r="2987" spans="1:14" ht="15" customHeight="1" x14ac:dyDescent="0.2">
      <c r="A2987" s="152"/>
      <c r="B2987" s="152"/>
      <c r="C2987" s="152"/>
      <c r="D2987" s="152"/>
      <c r="E2987" s="153">
        <f>'2.40-a,b,c,d,e'!E2987</f>
        <v>41109.166666666664</v>
      </c>
      <c r="F2987" s="157">
        <f>'2.40-a,b,c,d,e'!F2987</f>
        <v>92.660003662109304</v>
      </c>
      <c r="G2987" s="157">
        <f>'2.40-a,b,c,d,e'!G2987</f>
        <v>2790.000915527301</v>
      </c>
      <c r="H2987" s="157">
        <f t="shared" si="322"/>
        <v>10952.619144597691</v>
      </c>
      <c r="I2987" s="157">
        <f t="shared" si="323"/>
        <v>0</v>
      </c>
      <c r="J2987" s="157">
        <f t="shared" si="324"/>
        <v>10952.619144597691</v>
      </c>
      <c r="K2987" s="157">
        <f t="shared" si="325"/>
        <v>2790.000915527301</v>
      </c>
      <c r="L2987" s="157">
        <f t="shared" si="326"/>
        <v>8162.61822907039</v>
      </c>
      <c r="M2987" s="167">
        <f t="shared" si="327"/>
        <v>0</v>
      </c>
      <c r="N2987" s="167">
        <f t="shared" si="328"/>
        <v>0</v>
      </c>
    </row>
    <row r="2988" spans="1:14" ht="15" customHeight="1" x14ac:dyDescent="0.2">
      <c r="A2988" s="152"/>
      <c r="B2988" s="152"/>
      <c r="C2988" s="152"/>
      <c r="D2988" s="152"/>
      <c r="E2988" s="153">
        <f>'2.40-a,b,c,d,e'!E2988</f>
        <v>41110.166666666664</v>
      </c>
      <c r="F2988" s="157">
        <f>'2.40-a,b,c,d,e'!F2988</f>
        <v>91.440002441406193</v>
      </c>
      <c r="G2988" s="157">
        <f>'2.40-a,b,c,d,e'!G2988</f>
        <v>-1220.0012207031109</v>
      </c>
      <c r="H2988" s="157">
        <f t="shared" si="322"/>
        <v>6942.6170083672787</v>
      </c>
      <c r="I2988" s="157">
        <f t="shared" si="323"/>
        <v>0</v>
      </c>
      <c r="J2988" s="157">
        <f t="shared" si="324"/>
        <v>6942.6170083672787</v>
      </c>
      <c r="K2988" s="157">
        <f t="shared" si="325"/>
        <v>0</v>
      </c>
      <c r="L2988" s="157">
        <f t="shared" si="326"/>
        <v>6942.6170083672787</v>
      </c>
      <c r="M2988" s="167">
        <f t="shared" si="327"/>
        <v>0</v>
      </c>
      <c r="N2988" s="167">
        <f t="shared" si="328"/>
        <v>0</v>
      </c>
    </row>
    <row r="2989" spans="1:14" ht="15" customHeight="1" x14ac:dyDescent="0.2">
      <c r="A2989" s="152"/>
      <c r="B2989" s="152"/>
      <c r="C2989" s="152"/>
      <c r="D2989" s="152"/>
      <c r="E2989" s="153">
        <f>'2.40-a,b,c,d,e'!E2989</f>
        <v>41113.166666666664</v>
      </c>
      <c r="F2989" s="157">
        <f>'2.40-a,b,c,d,e'!F2989</f>
        <v>88.139999389648395</v>
      </c>
      <c r="G2989" s="157">
        <f>'2.40-a,b,c,d,e'!G2989</f>
        <v>-3300.0030517577984</v>
      </c>
      <c r="H2989" s="157">
        <f t="shared" si="322"/>
        <v>3642.6139566094803</v>
      </c>
      <c r="I2989" s="157">
        <f t="shared" si="323"/>
        <v>4520.0042724609102</v>
      </c>
      <c r="J2989" s="157">
        <f t="shared" si="324"/>
        <v>8162.618229070391</v>
      </c>
      <c r="K2989" s="157">
        <f t="shared" si="325"/>
        <v>9.0949470177292824E-13</v>
      </c>
      <c r="L2989" s="157">
        <f t="shared" si="326"/>
        <v>8162.61822907039</v>
      </c>
      <c r="M2989" s="167">
        <f t="shared" si="327"/>
        <v>1</v>
      </c>
      <c r="N2989" s="167">
        <f t="shared" si="328"/>
        <v>0</v>
      </c>
    </row>
    <row r="2990" spans="1:14" ht="15" customHeight="1" x14ac:dyDescent="0.2">
      <c r="A2990" s="152"/>
      <c r="B2990" s="152"/>
      <c r="C2990" s="152"/>
      <c r="D2990" s="152"/>
      <c r="E2990" s="153">
        <f>'2.40-a,b,c,d,e'!E2990</f>
        <v>41114.166666666664</v>
      </c>
      <c r="F2990" s="157">
        <f>'2.40-a,b,c,d,e'!F2990</f>
        <v>88.5</v>
      </c>
      <c r="G2990" s="157">
        <f>'2.40-a,b,c,d,e'!G2990</f>
        <v>360.00061035160513</v>
      </c>
      <c r="H2990" s="157">
        <f t="shared" si="322"/>
        <v>8522.6188394219953</v>
      </c>
      <c r="I2990" s="157">
        <f t="shared" si="323"/>
        <v>0</v>
      </c>
      <c r="J2990" s="157">
        <f t="shared" si="324"/>
        <v>8522.6188394219953</v>
      </c>
      <c r="K2990" s="157">
        <f t="shared" si="325"/>
        <v>360.00061035160525</v>
      </c>
      <c r="L2990" s="157">
        <f t="shared" si="326"/>
        <v>8162.61822907039</v>
      </c>
      <c r="M2990" s="167">
        <f t="shared" si="327"/>
        <v>0</v>
      </c>
      <c r="N2990" s="167">
        <f t="shared" si="328"/>
        <v>0</v>
      </c>
    </row>
    <row r="2991" spans="1:14" ht="15" customHeight="1" x14ac:dyDescent="0.2">
      <c r="A2991" s="152"/>
      <c r="B2991" s="152"/>
      <c r="C2991" s="152"/>
      <c r="D2991" s="152"/>
      <c r="E2991" s="153">
        <f>'2.40-a,b,c,d,e'!E2991</f>
        <v>41115.166666666664</v>
      </c>
      <c r="F2991" s="157">
        <f>'2.40-a,b,c,d,e'!F2991</f>
        <v>88.970001220703097</v>
      </c>
      <c r="G2991" s="157">
        <f>'2.40-a,b,c,d,e'!G2991</f>
        <v>470.00122070309658</v>
      </c>
      <c r="H2991" s="157">
        <f t="shared" si="322"/>
        <v>8632.6194497734868</v>
      </c>
      <c r="I2991" s="157">
        <f t="shared" si="323"/>
        <v>0</v>
      </c>
      <c r="J2991" s="157">
        <f t="shared" si="324"/>
        <v>8632.6194497734868</v>
      </c>
      <c r="K2991" s="157">
        <f t="shared" si="325"/>
        <v>470.00122070309681</v>
      </c>
      <c r="L2991" s="157">
        <f t="shared" si="326"/>
        <v>8162.61822907039</v>
      </c>
      <c r="M2991" s="167">
        <f t="shared" si="327"/>
        <v>0</v>
      </c>
      <c r="N2991" s="167">
        <f t="shared" si="328"/>
        <v>0</v>
      </c>
    </row>
    <row r="2992" spans="1:14" ht="15" customHeight="1" x14ac:dyDescent="0.2">
      <c r="A2992" s="152"/>
      <c r="B2992" s="152"/>
      <c r="C2992" s="152"/>
      <c r="D2992" s="152"/>
      <c r="E2992" s="153">
        <f>'2.40-a,b,c,d,e'!E2992</f>
        <v>41116.166666666664</v>
      </c>
      <c r="F2992" s="157">
        <f>'2.40-a,b,c,d,e'!F2992</f>
        <v>89.389999389648395</v>
      </c>
      <c r="G2992" s="157">
        <f>'2.40-a,b,c,d,e'!G2992</f>
        <v>419.99816894529829</v>
      </c>
      <c r="H2992" s="157">
        <f t="shared" si="322"/>
        <v>8582.6163980156889</v>
      </c>
      <c r="I2992" s="157">
        <f t="shared" si="323"/>
        <v>0</v>
      </c>
      <c r="J2992" s="157">
        <f t="shared" si="324"/>
        <v>8582.6163980156889</v>
      </c>
      <c r="K2992" s="157">
        <f t="shared" si="325"/>
        <v>419.99816894529886</v>
      </c>
      <c r="L2992" s="157">
        <f t="shared" si="326"/>
        <v>8162.61822907039</v>
      </c>
      <c r="M2992" s="167">
        <f t="shared" si="327"/>
        <v>0</v>
      </c>
      <c r="N2992" s="167">
        <f t="shared" si="328"/>
        <v>0</v>
      </c>
    </row>
    <row r="2993" spans="1:14" ht="15" customHeight="1" x14ac:dyDescent="0.2">
      <c r="A2993" s="152"/>
      <c r="B2993" s="152"/>
      <c r="C2993" s="152"/>
      <c r="D2993" s="152"/>
      <c r="E2993" s="153">
        <f>'2.40-a,b,c,d,e'!E2993</f>
        <v>41117.166666666664</v>
      </c>
      <c r="F2993" s="157">
        <f>'2.40-a,b,c,d,e'!F2993</f>
        <v>90.129997253417898</v>
      </c>
      <c r="G2993" s="157">
        <f>'2.40-a,b,c,d,e'!G2993</f>
        <v>739.99786376950283</v>
      </c>
      <c r="H2993" s="157">
        <f t="shared" si="322"/>
        <v>8902.6160928398931</v>
      </c>
      <c r="I2993" s="157">
        <f t="shared" si="323"/>
        <v>0</v>
      </c>
      <c r="J2993" s="157">
        <f t="shared" si="324"/>
        <v>8902.6160928398931</v>
      </c>
      <c r="K2993" s="157">
        <f t="shared" si="325"/>
        <v>739.99786376950306</v>
      </c>
      <c r="L2993" s="157">
        <f t="shared" si="326"/>
        <v>8162.61822907039</v>
      </c>
      <c r="M2993" s="167">
        <f t="shared" si="327"/>
        <v>0</v>
      </c>
      <c r="N2993" s="167">
        <f t="shared" si="328"/>
        <v>0</v>
      </c>
    </row>
    <row r="2994" spans="1:14" ht="15" customHeight="1" x14ac:dyDescent="0.2">
      <c r="A2994" s="152"/>
      <c r="B2994" s="152"/>
      <c r="C2994" s="152"/>
      <c r="D2994" s="152"/>
      <c r="E2994" s="153">
        <f>'2.40-a,b,c,d,e'!E2994</f>
        <v>41120.166666666664</v>
      </c>
      <c r="F2994" s="157">
        <f>'2.40-a,b,c,d,e'!F2994</f>
        <v>89.779998779296804</v>
      </c>
      <c r="G2994" s="157">
        <f>'2.40-a,b,c,d,e'!G2994</f>
        <v>-349.99847412109375</v>
      </c>
      <c r="H2994" s="157">
        <f t="shared" si="322"/>
        <v>7812.6197549492963</v>
      </c>
      <c r="I2994" s="157">
        <f t="shared" si="323"/>
        <v>0</v>
      </c>
      <c r="J2994" s="157">
        <f t="shared" si="324"/>
        <v>7812.6197549492963</v>
      </c>
      <c r="K2994" s="157">
        <f t="shared" si="325"/>
        <v>0</v>
      </c>
      <c r="L2994" s="157">
        <f t="shared" si="326"/>
        <v>7812.6197549492963</v>
      </c>
      <c r="M2994" s="167">
        <f t="shared" si="327"/>
        <v>0</v>
      </c>
      <c r="N2994" s="167">
        <f t="shared" si="328"/>
        <v>0</v>
      </c>
    </row>
    <row r="2995" spans="1:14" ht="15" customHeight="1" x14ac:dyDescent="0.2">
      <c r="A2995" s="152"/>
      <c r="B2995" s="152"/>
      <c r="C2995" s="152"/>
      <c r="D2995" s="152"/>
      <c r="E2995" s="153">
        <f>'2.40-a,b,c,d,e'!E2995</f>
        <v>41121.166666666664</v>
      </c>
      <c r="F2995" s="157">
        <f>'2.40-a,b,c,d,e'!F2995</f>
        <v>88.059997558593693</v>
      </c>
      <c r="G2995" s="157">
        <f>'2.40-a,b,c,d,e'!G2995</f>
        <v>-1720.0012207031109</v>
      </c>
      <c r="H2995" s="157">
        <f t="shared" si="322"/>
        <v>6092.6185342461849</v>
      </c>
      <c r="I2995" s="157">
        <f t="shared" si="323"/>
        <v>2069.9996948242051</v>
      </c>
      <c r="J2995" s="157">
        <f t="shared" si="324"/>
        <v>8162.61822907039</v>
      </c>
      <c r="K2995" s="157">
        <f t="shared" si="325"/>
        <v>0</v>
      </c>
      <c r="L2995" s="157">
        <f t="shared" si="326"/>
        <v>8162.61822907039</v>
      </c>
      <c r="M2995" s="167">
        <f t="shared" si="327"/>
        <v>1</v>
      </c>
      <c r="N2995" s="167">
        <f t="shared" si="328"/>
        <v>0</v>
      </c>
    </row>
    <row r="2996" spans="1:14" ht="15" customHeight="1" x14ac:dyDescent="0.2">
      <c r="A2996" s="152"/>
      <c r="B2996" s="152"/>
      <c r="C2996" s="152"/>
      <c r="D2996" s="152"/>
      <c r="E2996" s="153">
        <f>'2.40-a,b,c,d,e'!E2996</f>
        <v>41122.166666666664</v>
      </c>
      <c r="F2996" s="157">
        <f>'2.40-a,b,c,d,e'!F2996</f>
        <v>88.910003662109304</v>
      </c>
      <c r="G2996" s="157">
        <f>'2.40-a,b,c,d,e'!G2996</f>
        <v>850.00610351561079</v>
      </c>
      <c r="H2996" s="157">
        <f t="shared" si="322"/>
        <v>9012.6243325860014</v>
      </c>
      <c r="I2996" s="157">
        <f t="shared" si="323"/>
        <v>0</v>
      </c>
      <c r="J2996" s="157">
        <f t="shared" si="324"/>
        <v>9012.6243325860014</v>
      </c>
      <c r="K2996" s="157">
        <f t="shared" si="325"/>
        <v>850.00610351561136</v>
      </c>
      <c r="L2996" s="157">
        <f t="shared" si="326"/>
        <v>8162.61822907039</v>
      </c>
      <c r="M2996" s="167">
        <f t="shared" si="327"/>
        <v>0</v>
      </c>
      <c r="N2996" s="167">
        <f t="shared" si="328"/>
        <v>0</v>
      </c>
    </row>
    <row r="2997" spans="1:14" ht="15" customHeight="1" x14ac:dyDescent="0.2">
      <c r="A2997" s="152"/>
      <c r="B2997" s="152"/>
      <c r="C2997" s="152"/>
      <c r="D2997" s="152"/>
      <c r="E2997" s="153">
        <f>'2.40-a,b,c,d,e'!E2997</f>
        <v>41123.166666666664</v>
      </c>
      <c r="F2997" s="157">
        <f>'2.40-a,b,c,d,e'!F2997</f>
        <v>87.129997253417898</v>
      </c>
      <c r="G2997" s="157">
        <f>'2.40-a,b,c,d,e'!G2997</f>
        <v>-1780.0064086914063</v>
      </c>
      <c r="H2997" s="157">
        <f t="shared" si="322"/>
        <v>6382.6118203789838</v>
      </c>
      <c r="I2997" s="157">
        <f t="shared" si="323"/>
        <v>0</v>
      </c>
      <c r="J2997" s="157">
        <f t="shared" si="324"/>
        <v>6382.6118203789838</v>
      </c>
      <c r="K2997" s="157">
        <f t="shared" si="325"/>
        <v>0</v>
      </c>
      <c r="L2997" s="157">
        <f t="shared" si="326"/>
        <v>6382.6118203789838</v>
      </c>
      <c r="M2997" s="167">
        <f t="shared" si="327"/>
        <v>0</v>
      </c>
      <c r="N2997" s="167">
        <f t="shared" si="328"/>
        <v>0</v>
      </c>
    </row>
    <row r="2998" spans="1:14" ht="15" customHeight="1" x14ac:dyDescent="0.2">
      <c r="A2998" s="152"/>
      <c r="B2998" s="152"/>
      <c r="C2998" s="152"/>
      <c r="D2998" s="152"/>
      <c r="E2998" s="153">
        <f>'2.40-a,b,c,d,e'!E2998</f>
        <v>41124.166666666664</v>
      </c>
      <c r="F2998" s="157">
        <f>'2.40-a,b,c,d,e'!F2998</f>
        <v>91.400001525878906</v>
      </c>
      <c r="G2998" s="157">
        <f>'2.40-a,b,c,d,e'!G2998</f>
        <v>4270.0042724610084</v>
      </c>
      <c r="H2998" s="157">
        <f t="shared" si="322"/>
        <v>10652.616092839991</v>
      </c>
      <c r="I2998" s="157">
        <f t="shared" si="323"/>
        <v>0</v>
      </c>
      <c r="J2998" s="157">
        <f t="shared" si="324"/>
        <v>10652.616092839991</v>
      </c>
      <c r="K2998" s="157">
        <f t="shared" si="325"/>
        <v>2489.9978637696013</v>
      </c>
      <c r="L2998" s="157">
        <f t="shared" si="326"/>
        <v>8162.61822907039</v>
      </c>
      <c r="M2998" s="167">
        <f t="shared" si="327"/>
        <v>0</v>
      </c>
      <c r="N2998" s="167">
        <f t="shared" si="328"/>
        <v>0</v>
      </c>
    </row>
    <row r="2999" spans="1:14" ht="15" customHeight="1" x14ac:dyDescent="0.2">
      <c r="A2999" s="152"/>
      <c r="B2999" s="152"/>
      <c r="C2999" s="152"/>
      <c r="D2999" s="152"/>
      <c r="E2999" s="153">
        <f>'2.40-a,b,c,d,e'!E2999</f>
        <v>41127.166666666664</v>
      </c>
      <c r="F2999" s="157">
        <f>'2.40-a,b,c,d,e'!F2999</f>
        <v>92.199996948242102</v>
      </c>
      <c r="G2999" s="157">
        <f>'2.40-a,b,c,d,e'!G2999</f>
        <v>799.99542236319598</v>
      </c>
      <c r="H2999" s="157">
        <f t="shared" si="322"/>
        <v>8962.6136514335867</v>
      </c>
      <c r="I2999" s="157">
        <f t="shared" si="323"/>
        <v>0</v>
      </c>
      <c r="J2999" s="157">
        <f t="shared" si="324"/>
        <v>8962.6136514335867</v>
      </c>
      <c r="K2999" s="157">
        <f t="shared" si="325"/>
        <v>799.99542236319667</v>
      </c>
      <c r="L2999" s="157">
        <f t="shared" si="326"/>
        <v>8162.61822907039</v>
      </c>
      <c r="M2999" s="167">
        <f t="shared" si="327"/>
        <v>0</v>
      </c>
      <c r="N2999" s="167">
        <f t="shared" si="328"/>
        <v>0</v>
      </c>
    </row>
    <row r="3000" spans="1:14" ht="15" customHeight="1" x14ac:dyDescent="0.2">
      <c r="A3000" s="152"/>
      <c r="B3000" s="152"/>
      <c r="C3000" s="152"/>
      <c r="D3000" s="152"/>
      <c r="E3000" s="153">
        <f>'2.40-a,b,c,d,e'!E3000</f>
        <v>41128.166666666664</v>
      </c>
      <c r="F3000" s="157">
        <f>'2.40-a,b,c,d,e'!F3000</f>
        <v>93.669998168945298</v>
      </c>
      <c r="G3000" s="157">
        <f>'2.40-a,b,c,d,e'!G3000</f>
        <v>1470.0012207031959</v>
      </c>
      <c r="H3000" s="157">
        <f t="shared" si="322"/>
        <v>9632.6194497735851</v>
      </c>
      <c r="I3000" s="157">
        <f t="shared" si="323"/>
        <v>0</v>
      </c>
      <c r="J3000" s="157">
        <f t="shared" si="324"/>
        <v>9632.6194497735851</v>
      </c>
      <c r="K3000" s="157">
        <f t="shared" si="325"/>
        <v>1470.001220703195</v>
      </c>
      <c r="L3000" s="157">
        <f t="shared" si="326"/>
        <v>8162.61822907039</v>
      </c>
      <c r="M3000" s="167">
        <f t="shared" si="327"/>
        <v>0</v>
      </c>
      <c r="N3000" s="167">
        <f t="shared" si="328"/>
        <v>0</v>
      </c>
    </row>
    <row r="3001" spans="1:14" ht="15" customHeight="1" x14ac:dyDescent="0.2">
      <c r="A3001" s="152"/>
      <c r="B3001" s="152"/>
      <c r="C3001" s="152"/>
      <c r="D3001" s="152"/>
      <c r="E3001" s="153">
        <f>'2.40-a,b,c,d,e'!E3001</f>
        <v>41129.166666666664</v>
      </c>
      <c r="F3001" s="157">
        <f>'2.40-a,b,c,d,e'!F3001</f>
        <v>93.349998474121094</v>
      </c>
      <c r="G3001" s="157">
        <f>'2.40-a,b,c,d,e'!G3001</f>
        <v>-319.99969482420454</v>
      </c>
      <c r="H3001" s="157">
        <f t="shared" si="322"/>
        <v>7842.6185342461858</v>
      </c>
      <c r="I3001" s="157">
        <f t="shared" si="323"/>
        <v>0</v>
      </c>
      <c r="J3001" s="157">
        <f t="shared" si="324"/>
        <v>7842.6185342461858</v>
      </c>
      <c r="K3001" s="157">
        <f t="shared" si="325"/>
        <v>0</v>
      </c>
      <c r="L3001" s="157">
        <f t="shared" si="326"/>
        <v>7842.6185342461858</v>
      </c>
      <c r="M3001" s="167">
        <f t="shared" si="327"/>
        <v>0</v>
      </c>
      <c r="N3001" s="167">
        <f t="shared" si="328"/>
        <v>0</v>
      </c>
    </row>
    <row r="3002" spans="1:14" ht="15" customHeight="1" x14ac:dyDescent="0.2">
      <c r="A3002" s="152"/>
      <c r="B3002" s="152"/>
      <c r="C3002" s="152"/>
      <c r="D3002" s="152"/>
      <c r="E3002" s="153">
        <f>'2.40-a,b,c,d,e'!E3002</f>
        <v>41130.166666666664</v>
      </c>
      <c r="F3002" s="157">
        <f>'2.40-a,b,c,d,e'!F3002</f>
        <v>93.360000610351506</v>
      </c>
      <c r="G3002" s="157">
        <f>'2.40-a,b,c,d,e'!G3002</f>
        <v>10.002136230411907</v>
      </c>
      <c r="H3002" s="157">
        <f t="shared" si="322"/>
        <v>7852.6206704765973</v>
      </c>
      <c r="I3002" s="157">
        <f t="shared" si="323"/>
        <v>0</v>
      </c>
      <c r="J3002" s="157">
        <f t="shared" si="324"/>
        <v>7852.6206704765973</v>
      </c>
      <c r="K3002" s="157">
        <f t="shared" si="325"/>
        <v>0</v>
      </c>
      <c r="L3002" s="157">
        <f t="shared" si="326"/>
        <v>7852.6206704765973</v>
      </c>
      <c r="M3002" s="167">
        <f t="shared" si="327"/>
        <v>0</v>
      </c>
      <c r="N3002" s="167">
        <f t="shared" si="328"/>
        <v>0</v>
      </c>
    </row>
    <row r="3003" spans="1:14" ht="15" customHeight="1" x14ac:dyDescent="0.2">
      <c r="A3003" s="152"/>
      <c r="B3003" s="152"/>
      <c r="C3003" s="152"/>
      <c r="D3003" s="152"/>
      <c r="E3003" s="153">
        <f>'2.40-a,b,c,d,e'!E3003</f>
        <v>41131.166666666664</v>
      </c>
      <c r="F3003" s="157">
        <f>'2.40-a,b,c,d,e'!F3003</f>
        <v>92.870002746582003</v>
      </c>
      <c r="G3003" s="157">
        <f>'2.40-a,b,c,d,e'!G3003</f>
        <v>-489.99786376950283</v>
      </c>
      <c r="H3003" s="157">
        <f t="shared" si="322"/>
        <v>7362.6228067070942</v>
      </c>
      <c r="I3003" s="157">
        <f t="shared" si="323"/>
        <v>0</v>
      </c>
      <c r="J3003" s="157">
        <f t="shared" si="324"/>
        <v>7362.6228067070942</v>
      </c>
      <c r="K3003" s="157">
        <f t="shared" si="325"/>
        <v>0</v>
      </c>
      <c r="L3003" s="157">
        <f t="shared" si="326"/>
        <v>7362.6228067070942</v>
      </c>
      <c r="M3003" s="167">
        <f t="shared" si="327"/>
        <v>0</v>
      </c>
      <c r="N3003" s="167">
        <f t="shared" si="328"/>
        <v>0</v>
      </c>
    </row>
    <row r="3004" spans="1:14" ht="15" customHeight="1" x14ac:dyDescent="0.2">
      <c r="A3004" s="152"/>
      <c r="B3004" s="152"/>
      <c r="C3004" s="152"/>
      <c r="D3004" s="152"/>
      <c r="E3004" s="153">
        <f>'2.40-a,b,c,d,e'!E3004</f>
        <v>41134.166666666664</v>
      </c>
      <c r="F3004" s="157">
        <f>'2.40-a,b,c,d,e'!F3004</f>
        <v>92.730003356933594</v>
      </c>
      <c r="G3004" s="157">
        <f>'2.40-a,b,c,d,e'!G3004</f>
        <v>-139.99938964840908</v>
      </c>
      <c r="H3004" s="157">
        <f t="shared" si="322"/>
        <v>7222.6234170586849</v>
      </c>
      <c r="I3004" s="157">
        <f t="shared" si="323"/>
        <v>0</v>
      </c>
      <c r="J3004" s="157">
        <f t="shared" si="324"/>
        <v>7222.6234170586849</v>
      </c>
      <c r="K3004" s="157">
        <f t="shared" si="325"/>
        <v>0</v>
      </c>
      <c r="L3004" s="157">
        <f t="shared" si="326"/>
        <v>7222.6234170586849</v>
      </c>
      <c r="M3004" s="167">
        <f t="shared" si="327"/>
        <v>0</v>
      </c>
      <c r="N3004" s="167">
        <f t="shared" si="328"/>
        <v>0</v>
      </c>
    </row>
    <row r="3005" spans="1:14" ht="15" customHeight="1" x14ac:dyDescent="0.2">
      <c r="A3005" s="152"/>
      <c r="B3005" s="152"/>
      <c r="C3005" s="152"/>
      <c r="D3005" s="152"/>
      <c r="E3005" s="153">
        <f>'2.40-a,b,c,d,e'!E3005</f>
        <v>41135.166666666664</v>
      </c>
      <c r="F3005" s="157">
        <f>'2.40-a,b,c,d,e'!F3005</f>
        <v>93.430000305175696</v>
      </c>
      <c r="G3005" s="157">
        <f>'2.40-a,b,c,d,e'!G3005</f>
        <v>699.99694824210223</v>
      </c>
      <c r="H3005" s="157">
        <f t="shared" si="322"/>
        <v>7922.6203653007869</v>
      </c>
      <c r="I3005" s="157">
        <f t="shared" si="323"/>
        <v>0</v>
      </c>
      <c r="J3005" s="157">
        <f t="shared" si="324"/>
        <v>7922.6203653007869</v>
      </c>
      <c r="K3005" s="157">
        <f t="shared" si="325"/>
        <v>0</v>
      </c>
      <c r="L3005" s="157">
        <f t="shared" si="326"/>
        <v>7922.6203653007869</v>
      </c>
      <c r="M3005" s="167">
        <f t="shared" si="327"/>
        <v>0</v>
      </c>
      <c r="N3005" s="167">
        <f t="shared" si="328"/>
        <v>0</v>
      </c>
    </row>
    <row r="3006" spans="1:14" ht="15" customHeight="1" x14ac:dyDescent="0.2">
      <c r="A3006" s="152"/>
      <c r="B3006" s="152"/>
      <c r="C3006" s="152"/>
      <c r="D3006" s="152"/>
      <c r="E3006" s="153">
        <f>'2.40-a,b,c,d,e'!E3006</f>
        <v>41136.166666666664</v>
      </c>
      <c r="F3006" s="157">
        <f>'2.40-a,b,c,d,e'!F3006</f>
        <v>94.330001831054602</v>
      </c>
      <c r="G3006" s="157">
        <f>'2.40-a,b,c,d,e'!G3006</f>
        <v>900.00152587890625</v>
      </c>
      <c r="H3006" s="157">
        <f t="shared" si="322"/>
        <v>8822.6218911796932</v>
      </c>
      <c r="I3006" s="157">
        <f t="shared" si="323"/>
        <v>0</v>
      </c>
      <c r="J3006" s="157">
        <f t="shared" si="324"/>
        <v>8822.6218911796932</v>
      </c>
      <c r="K3006" s="157">
        <f t="shared" si="325"/>
        <v>660.00366210930315</v>
      </c>
      <c r="L3006" s="157">
        <f t="shared" si="326"/>
        <v>8162.61822907039</v>
      </c>
      <c r="M3006" s="167">
        <f t="shared" si="327"/>
        <v>0</v>
      </c>
      <c r="N3006" s="167">
        <f t="shared" si="328"/>
        <v>0</v>
      </c>
    </row>
    <row r="3007" spans="1:14" ht="15" customHeight="1" x14ac:dyDescent="0.2">
      <c r="A3007" s="152"/>
      <c r="B3007" s="152"/>
      <c r="C3007" s="152"/>
      <c r="D3007" s="152"/>
      <c r="E3007" s="153">
        <f>'2.40-a,b,c,d,e'!E3007</f>
        <v>41137.166666666664</v>
      </c>
      <c r="F3007" s="157">
        <f>'2.40-a,b,c,d,e'!F3007</f>
        <v>95.599998474121094</v>
      </c>
      <c r="G3007" s="157">
        <f>'2.40-a,b,c,d,e'!G3007</f>
        <v>1269.9966430664915</v>
      </c>
      <c r="H3007" s="157">
        <f t="shared" si="322"/>
        <v>9432.6148721368809</v>
      </c>
      <c r="I3007" s="157">
        <f t="shared" si="323"/>
        <v>0</v>
      </c>
      <c r="J3007" s="157">
        <f t="shared" si="324"/>
        <v>9432.6148721368809</v>
      </c>
      <c r="K3007" s="157">
        <f t="shared" si="325"/>
        <v>1269.9966430664908</v>
      </c>
      <c r="L3007" s="157">
        <f t="shared" si="326"/>
        <v>8162.61822907039</v>
      </c>
      <c r="M3007" s="167">
        <f t="shared" si="327"/>
        <v>0</v>
      </c>
      <c r="N3007" s="167">
        <f t="shared" si="328"/>
        <v>0</v>
      </c>
    </row>
    <row r="3008" spans="1:14" ht="15" customHeight="1" x14ac:dyDescent="0.2">
      <c r="A3008" s="152"/>
      <c r="B3008" s="152"/>
      <c r="C3008" s="152"/>
      <c r="D3008" s="152"/>
      <c r="E3008" s="153">
        <f>'2.40-a,b,c,d,e'!E3008</f>
        <v>41138.166666666664</v>
      </c>
      <c r="F3008" s="157">
        <f>'2.40-a,b,c,d,e'!F3008</f>
        <v>96.010002136230398</v>
      </c>
      <c r="G3008" s="157">
        <f>'2.40-a,b,c,d,e'!G3008</f>
        <v>410.00366210930395</v>
      </c>
      <c r="H3008" s="157">
        <f t="shared" si="322"/>
        <v>8572.6218911796932</v>
      </c>
      <c r="I3008" s="157">
        <f t="shared" si="323"/>
        <v>0</v>
      </c>
      <c r="J3008" s="157">
        <f t="shared" si="324"/>
        <v>8572.6218911796932</v>
      </c>
      <c r="K3008" s="157">
        <f t="shared" si="325"/>
        <v>410.00366210930315</v>
      </c>
      <c r="L3008" s="157">
        <f t="shared" si="326"/>
        <v>8162.61822907039</v>
      </c>
      <c r="M3008" s="167">
        <f t="shared" si="327"/>
        <v>0</v>
      </c>
      <c r="N3008" s="167">
        <f t="shared" si="328"/>
        <v>0</v>
      </c>
    </row>
    <row r="3009" spans="1:14" ht="15" customHeight="1" x14ac:dyDescent="0.2">
      <c r="A3009" s="152"/>
      <c r="B3009" s="152"/>
      <c r="C3009" s="152"/>
      <c r="D3009" s="152"/>
      <c r="E3009" s="153">
        <f>'2.40-a,b,c,d,e'!E3009</f>
        <v>41141.166666666664</v>
      </c>
      <c r="F3009" s="157">
        <f>'2.40-a,b,c,d,e'!F3009</f>
        <v>95.970001220703097</v>
      </c>
      <c r="G3009" s="157">
        <f>'2.40-a,b,c,d,e'!G3009</f>
        <v>-40.000915527301117</v>
      </c>
      <c r="H3009" s="157">
        <f t="shared" si="322"/>
        <v>8122.617313543089</v>
      </c>
      <c r="I3009" s="157">
        <f t="shared" si="323"/>
        <v>0</v>
      </c>
      <c r="J3009" s="157">
        <f t="shared" si="324"/>
        <v>8122.617313543089</v>
      </c>
      <c r="K3009" s="157">
        <f t="shared" si="325"/>
        <v>0</v>
      </c>
      <c r="L3009" s="157">
        <f t="shared" si="326"/>
        <v>8122.617313543089</v>
      </c>
      <c r="M3009" s="167">
        <f t="shared" si="327"/>
        <v>0</v>
      </c>
      <c r="N3009" s="167">
        <f t="shared" si="328"/>
        <v>0</v>
      </c>
    </row>
    <row r="3010" spans="1:14" ht="15" customHeight="1" x14ac:dyDescent="0.2">
      <c r="A3010" s="152"/>
      <c r="B3010" s="152"/>
      <c r="C3010" s="152"/>
      <c r="D3010" s="152"/>
      <c r="E3010" s="153">
        <f>'2.40-a,b,c,d,e'!E3010</f>
        <v>41142.166666666664</v>
      </c>
      <c r="F3010" s="157">
        <f>'2.40-a,b,c,d,e'!F3010</f>
        <v>96.680000305175696</v>
      </c>
      <c r="G3010" s="157">
        <f>'2.40-a,b,c,d,e'!G3010</f>
        <v>709.99908447259941</v>
      </c>
      <c r="H3010" s="157">
        <f t="shared" si="322"/>
        <v>8832.6163980156889</v>
      </c>
      <c r="I3010" s="157">
        <f t="shared" si="323"/>
        <v>0</v>
      </c>
      <c r="J3010" s="157">
        <f t="shared" si="324"/>
        <v>8832.6163980156889</v>
      </c>
      <c r="K3010" s="157">
        <f t="shared" si="325"/>
        <v>669.99816894529886</v>
      </c>
      <c r="L3010" s="157">
        <f t="shared" si="326"/>
        <v>8162.61822907039</v>
      </c>
      <c r="M3010" s="167">
        <f t="shared" si="327"/>
        <v>0</v>
      </c>
      <c r="N3010" s="167">
        <f t="shared" si="328"/>
        <v>0</v>
      </c>
    </row>
    <row r="3011" spans="1:14" ht="15" customHeight="1" x14ac:dyDescent="0.2">
      <c r="A3011" s="152"/>
      <c r="B3011" s="152"/>
      <c r="C3011" s="152"/>
      <c r="D3011" s="152"/>
      <c r="E3011" s="153">
        <f>'2.40-a,b,c,d,e'!E3011</f>
        <v>41143.166666666664</v>
      </c>
      <c r="F3011" s="157">
        <f>'2.40-a,b,c,d,e'!F3011</f>
        <v>97.260002136230398</v>
      </c>
      <c r="G3011" s="157">
        <f>'2.40-a,b,c,d,e'!G3011</f>
        <v>580.00183105470171</v>
      </c>
      <c r="H3011" s="157">
        <f t="shared" si="322"/>
        <v>8742.6200601250912</v>
      </c>
      <c r="I3011" s="157">
        <f t="shared" si="323"/>
        <v>0</v>
      </c>
      <c r="J3011" s="157">
        <f t="shared" si="324"/>
        <v>8742.6200601250912</v>
      </c>
      <c r="K3011" s="157">
        <f t="shared" si="325"/>
        <v>580.00183105470114</v>
      </c>
      <c r="L3011" s="157">
        <f t="shared" si="326"/>
        <v>8162.61822907039</v>
      </c>
      <c r="M3011" s="167">
        <f t="shared" si="327"/>
        <v>0</v>
      </c>
      <c r="N3011" s="167">
        <f t="shared" si="328"/>
        <v>0</v>
      </c>
    </row>
    <row r="3012" spans="1:14" ht="15" customHeight="1" x14ac:dyDescent="0.2">
      <c r="A3012" s="152"/>
      <c r="B3012" s="152"/>
      <c r="C3012" s="152"/>
      <c r="D3012" s="152"/>
      <c r="E3012" s="153">
        <f>'2.40-a,b,c,d,e'!E3012</f>
        <v>41144.166666666664</v>
      </c>
      <c r="F3012" s="157">
        <f>'2.40-a,b,c,d,e'!F3012</f>
        <v>96.269996643066406</v>
      </c>
      <c r="G3012" s="157">
        <f>'2.40-a,b,c,d,e'!G3012</f>
        <v>-990.00549316399145</v>
      </c>
      <c r="H3012" s="157">
        <f t="shared" ref="H3012:H3075" si="329">L3011+G3012</f>
        <v>7172.6127359063985</v>
      </c>
      <c r="I3012" s="157">
        <f t="shared" ref="I3012:I3075" si="330">IF(H3012&lt;$B$13,$B$14-H3012,0)</f>
        <v>0</v>
      </c>
      <c r="J3012" s="157">
        <f t="shared" ref="J3012:J3075" si="331">H3012+I3012</f>
        <v>7172.6127359063985</v>
      </c>
      <c r="K3012" s="157">
        <f t="shared" ref="K3012:K3075" si="332">MAX(J3012-$B$14,0)</f>
        <v>0</v>
      </c>
      <c r="L3012" s="157">
        <f t="shared" ref="L3012:L3075" si="333">J3012-K3012</f>
        <v>7172.6127359063985</v>
      </c>
      <c r="M3012" s="167">
        <f t="shared" ref="M3012:M3075" si="334">IF(I3012&gt;0,1,0)</f>
        <v>0</v>
      </c>
      <c r="N3012" s="167">
        <f t="shared" ref="N3012:N3075" si="335">IF(H3012&lt;0,1,0)</f>
        <v>0</v>
      </c>
    </row>
    <row r="3013" spans="1:14" ht="15" customHeight="1" x14ac:dyDescent="0.2">
      <c r="A3013" s="152"/>
      <c r="B3013" s="152"/>
      <c r="C3013" s="152"/>
      <c r="D3013" s="152"/>
      <c r="E3013" s="153">
        <f>'2.40-a,b,c,d,e'!E3013</f>
        <v>41145.166666666664</v>
      </c>
      <c r="F3013" s="157">
        <f>'2.40-a,b,c,d,e'!F3013</f>
        <v>96.150001525878906</v>
      </c>
      <c r="G3013" s="157">
        <f>'2.40-a,b,c,d,e'!G3013</f>
        <v>-119.9951171875</v>
      </c>
      <c r="H3013" s="157">
        <f t="shared" si="329"/>
        <v>7052.6176187188985</v>
      </c>
      <c r="I3013" s="157">
        <f t="shared" si="330"/>
        <v>0</v>
      </c>
      <c r="J3013" s="157">
        <f t="shared" si="331"/>
        <v>7052.6176187188985</v>
      </c>
      <c r="K3013" s="157">
        <f t="shared" si="332"/>
        <v>0</v>
      </c>
      <c r="L3013" s="157">
        <f t="shared" si="333"/>
        <v>7052.6176187188985</v>
      </c>
      <c r="M3013" s="167">
        <f t="shared" si="334"/>
        <v>0</v>
      </c>
      <c r="N3013" s="167">
        <f t="shared" si="335"/>
        <v>0</v>
      </c>
    </row>
    <row r="3014" spans="1:14" ht="15" customHeight="1" x14ac:dyDescent="0.2">
      <c r="A3014" s="152"/>
      <c r="B3014" s="152"/>
      <c r="C3014" s="152"/>
      <c r="D3014" s="152"/>
      <c r="E3014" s="153">
        <f>'2.40-a,b,c,d,e'!E3014</f>
        <v>41148.166666666664</v>
      </c>
      <c r="F3014" s="157">
        <f>'2.40-a,b,c,d,e'!F3014</f>
        <v>95.470001220703097</v>
      </c>
      <c r="G3014" s="157">
        <f>'2.40-a,b,c,d,e'!G3014</f>
        <v>-680.00030517580967</v>
      </c>
      <c r="H3014" s="157">
        <f t="shared" si="329"/>
        <v>6372.617313543089</v>
      </c>
      <c r="I3014" s="157">
        <f t="shared" si="330"/>
        <v>0</v>
      </c>
      <c r="J3014" s="157">
        <f t="shared" si="331"/>
        <v>6372.617313543089</v>
      </c>
      <c r="K3014" s="157">
        <f t="shared" si="332"/>
        <v>0</v>
      </c>
      <c r="L3014" s="157">
        <f t="shared" si="333"/>
        <v>6372.617313543089</v>
      </c>
      <c r="M3014" s="167">
        <f t="shared" si="334"/>
        <v>0</v>
      </c>
      <c r="N3014" s="167">
        <f t="shared" si="335"/>
        <v>0</v>
      </c>
    </row>
    <row r="3015" spans="1:14" ht="15" customHeight="1" x14ac:dyDescent="0.2">
      <c r="A3015" s="152"/>
      <c r="B3015" s="152"/>
      <c r="C3015" s="152"/>
      <c r="D3015" s="152"/>
      <c r="E3015" s="153">
        <f>'2.40-a,b,c,d,e'!E3015</f>
        <v>41149.166666666664</v>
      </c>
      <c r="F3015" s="157">
        <f>'2.40-a,b,c,d,e'!F3015</f>
        <v>96.330001831054602</v>
      </c>
      <c r="G3015" s="157">
        <f>'2.40-a,b,c,d,e'!G3015</f>
        <v>860.00061035150566</v>
      </c>
      <c r="H3015" s="157">
        <f t="shared" si="329"/>
        <v>7232.6179238945952</v>
      </c>
      <c r="I3015" s="157">
        <f t="shared" si="330"/>
        <v>0</v>
      </c>
      <c r="J3015" s="157">
        <f t="shared" si="331"/>
        <v>7232.6179238945952</v>
      </c>
      <c r="K3015" s="157">
        <f t="shared" si="332"/>
        <v>0</v>
      </c>
      <c r="L3015" s="157">
        <f t="shared" si="333"/>
        <v>7232.6179238945952</v>
      </c>
      <c r="M3015" s="167">
        <f t="shared" si="334"/>
        <v>0</v>
      </c>
      <c r="N3015" s="167">
        <f t="shared" si="335"/>
        <v>0</v>
      </c>
    </row>
    <row r="3016" spans="1:14" ht="15" customHeight="1" x14ac:dyDescent="0.2">
      <c r="A3016" s="152"/>
      <c r="B3016" s="152"/>
      <c r="C3016" s="152"/>
      <c r="D3016" s="152"/>
      <c r="E3016" s="153">
        <f>'2.40-a,b,c,d,e'!E3016</f>
        <v>41150.166666666664</v>
      </c>
      <c r="F3016" s="157">
        <f>'2.40-a,b,c,d,e'!F3016</f>
        <v>95.489997863769503</v>
      </c>
      <c r="G3016" s="157">
        <f>'2.40-a,b,c,d,e'!G3016</f>
        <v>-840.00396728509941</v>
      </c>
      <c r="H3016" s="157">
        <f t="shared" si="329"/>
        <v>6392.6139566094953</v>
      </c>
      <c r="I3016" s="157">
        <f t="shared" si="330"/>
        <v>0</v>
      </c>
      <c r="J3016" s="157">
        <f t="shared" si="331"/>
        <v>6392.6139566094953</v>
      </c>
      <c r="K3016" s="157">
        <f t="shared" si="332"/>
        <v>0</v>
      </c>
      <c r="L3016" s="157">
        <f t="shared" si="333"/>
        <v>6392.6139566094953</v>
      </c>
      <c r="M3016" s="167">
        <f t="shared" si="334"/>
        <v>0</v>
      </c>
      <c r="N3016" s="167">
        <f t="shared" si="335"/>
        <v>0</v>
      </c>
    </row>
    <row r="3017" spans="1:14" ht="15" customHeight="1" x14ac:dyDescent="0.2">
      <c r="A3017" s="152"/>
      <c r="B3017" s="152"/>
      <c r="C3017" s="152"/>
      <c r="D3017" s="152"/>
      <c r="E3017" s="153">
        <f>'2.40-a,b,c,d,e'!E3017</f>
        <v>41151.166666666664</v>
      </c>
      <c r="F3017" s="157">
        <f>'2.40-a,b,c,d,e'!F3017</f>
        <v>94.620002746582003</v>
      </c>
      <c r="G3017" s="157">
        <f>'2.40-a,b,c,d,e'!G3017</f>
        <v>-869.9951171875</v>
      </c>
      <c r="H3017" s="157">
        <f t="shared" si="329"/>
        <v>5522.6188394219953</v>
      </c>
      <c r="I3017" s="157">
        <f t="shared" si="330"/>
        <v>2639.9993896483948</v>
      </c>
      <c r="J3017" s="157">
        <f t="shared" si="331"/>
        <v>8162.61822907039</v>
      </c>
      <c r="K3017" s="157">
        <f t="shared" si="332"/>
        <v>0</v>
      </c>
      <c r="L3017" s="157">
        <f t="shared" si="333"/>
        <v>8162.61822907039</v>
      </c>
      <c r="M3017" s="167">
        <f t="shared" si="334"/>
        <v>1</v>
      </c>
      <c r="N3017" s="167">
        <f t="shared" si="335"/>
        <v>0</v>
      </c>
    </row>
    <row r="3018" spans="1:14" ht="15" customHeight="1" x14ac:dyDescent="0.2">
      <c r="A3018" s="152"/>
      <c r="B3018" s="152"/>
      <c r="C3018" s="152"/>
      <c r="D3018" s="152"/>
      <c r="E3018" s="153">
        <f>'2.40-a,b,c,d,e'!E3018</f>
        <v>41152.166666666664</v>
      </c>
      <c r="F3018" s="157">
        <f>'2.40-a,b,c,d,e'!F3018</f>
        <v>96.470001220703097</v>
      </c>
      <c r="G3018" s="157">
        <f>'2.40-a,b,c,d,e'!G3018</f>
        <v>1849.9984741210938</v>
      </c>
      <c r="H3018" s="157">
        <f t="shared" si="329"/>
        <v>10012.616703191485</v>
      </c>
      <c r="I3018" s="157">
        <f t="shared" si="330"/>
        <v>0</v>
      </c>
      <c r="J3018" s="157">
        <f t="shared" si="331"/>
        <v>10012.616703191485</v>
      </c>
      <c r="K3018" s="157">
        <f t="shared" si="332"/>
        <v>1849.9984741210947</v>
      </c>
      <c r="L3018" s="157">
        <f t="shared" si="333"/>
        <v>8162.61822907039</v>
      </c>
      <c r="M3018" s="167">
        <f t="shared" si="334"/>
        <v>0</v>
      </c>
      <c r="N3018" s="167">
        <f t="shared" si="335"/>
        <v>0</v>
      </c>
    </row>
    <row r="3019" spans="1:14" ht="15" customHeight="1" x14ac:dyDescent="0.2">
      <c r="A3019" s="152"/>
      <c r="B3019" s="152"/>
      <c r="C3019" s="152"/>
      <c r="D3019" s="152"/>
      <c r="E3019" s="153">
        <f>'2.40-a,b,c,d,e'!E3019</f>
        <v>41156.166666666664</v>
      </c>
      <c r="F3019" s="157">
        <f>'2.40-a,b,c,d,e'!F3019</f>
        <v>95.300003051757798</v>
      </c>
      <c r="G3019" s="157">
        <f>'2.40-a,b,c,d,e'!G3019</f>
        <v>-1169.9981689452984</v>
      </c>
      <c r="H3019" s="157">
        <f t="shared" si="329"/>
        <v>6992.6200601250912</v>
      </c>
      <c r="I3019" s="157">
        <f t="shared" si="330"/>
        <v>0</v>
      </c>
      <c r="J3019" s="157">
        <f t="shared" si="331"/>
        <v>6992.6200601250912</v>
      </c>
      <c r="K3019" s="157">
        <f t="shared" si="332"/>
        <v>0</v>
      </c>
      <c r="L3019" s="157">
        <f t="shared" si="333"/>
        <v>6992.6200601250912</v>
      </c>
      <c r="M3019" s="167">
        <f t="shared" si="334"/>
        <v>0</v>
      </c>
      <c r="N3019" s="167">
        <f t="shared" si="335"/>
        <v>0</v>
      </c>
    </row>
    <row r="3020" spans="1:14" ht="15" customHeight="1" x14ac:dyDescent="0.2">
      <c r="A3020" s="152"/>
      <c r="B3020" s="152"/>
      <c r="C3020" s="152"/>
      <c r="D3020" s="152"/>
      <c r="E3020" s="153">
        <f>'2.40-a,b,c,d,e'!E3020</f>
        <v>41157.166666666664</v>
      </c>
      <c r="F3020" s="157">
        <f>'2.40-a,b,c,d,e'!F3020</f>
        <v>95.360000610351506</v>
      </c>
      <c r="G3020" s="157">
        <f>'2.40-a,b,c,d,e'!G3020</f>
        <v>59.997558593707367</v>
      </c>
      <c r="H3020" s="157">
        <f t="shared" si="329"/>
        <v>7052.6176187187984</v>
      </c>
      <c r="I3020" s="157">
        <f t="shared" si="330"/>
        <v>0</v>
      </c>
      <c r="J3020" s="157">
        <f t="shared" si="331"/>
        <v>7052.6176187187984</v>
      </c>
      <c r="K3020" s="157">
        <f t="shared" si="332"/>
        <v>0</v>
      </c>
      <c r="L3020" s="157">
        <f t="shared" si="333"/>
        <v>7052.6176187187984</v>
      </c>
      <c r="M3020" s="167">
        <f t="shared" si="334"/>
        <v>0</v>
      </c>
      <c r="N3020" s="167">
        <f t="shared" si="335"/>
        <v>0</v>
      </c>
    </row>
    <row r="3021" spans="1:14" ht="15" customHeight="1" x14ac:dyDescent="0.2">
      <c r="A3021" s="152"/>
      <c r="B3021" s="152"/>
      <c r="C3021" s="152"/>
      <c r="D3021" s="152"/>
      <c r="E3021" s="153">
        <f>'2.40-a,b,c,d,e'!E3021</f>
        <v>41158.166666666664</v>
      </c>
      <c r="F3021" s="157">
        <f>'2.40-a,b,c,d,e'!F3021</f>
        <v>95.529998779296804</v>
      </c>
      <c r="G3021" s="157">
        <f>'2.40-a,b,c,d,e'!G3021</f>
        <v>169.99816894529829</v>
      </c>
      <c r="H3021" s="157">
        <f t="shared" si="329"/>
        <v>7222.6157876640964</v>
      </c>
      <c r="I3021" s="157">
        <f t="shared" si="330"/>
        <v>0</v>
      </c>
      <c r="J3021" s="157">
        <f t="shared" si="331"/>
        <v>7222.6157876640964</v>
      </c>
      <c r="K3021" s="157">
        <f t="shared" si="332"/>
        <v>0</v>
      </c>
      <c r="L3021" s="157">
        <f t="shared" si="333"/>
        <v>7222.6157876640964</v>
      </c>
      <c r="M3021" s="167">
        <f t="shared" si="334"/>
        <v>0</v>
      </c>
      <c r="N3021" s="167">
        <f t="shared" si="335"/>
        <v>0</v>
      </c>
    </row>
    <row r="3022" spans="1:14" ht="15" customHeight="1" x14ac:dyDescent="0.2">
      <c r="A3022" s="152"/>
      <c r="B3022" s="152"/>
      <c r="C3022" s="152"/>
      <c r="D3022" s="152"/>
      <c r="E3022" s="153">
        <f>'2.40-a,b,c,d,e'!E3022</f>
        <v>41159.166666666664</v>
      </c>
      <c r="F3022" s="157">
        <f>'2.40-a,b,c,d,e'!F3022</f>
        <v>96.419998168945298</v>
      </c>
      <c r="G3022" s="157">
        <f>'2.40-a,b,c,d,e'!G3022</f>
        <v>889.99938964849434</v>
      </c>
      <c r="H3022" s="157">
        <f t="shared" si="329"/>
        <v>8112.6151773125912</v>
      </c>
      <c r="I3022" s="157">
        <f t="shared" si="330"/>
        <v>0</v>
      </c>
      <c r="J3022" s="157">
        <f t="shared" si="331"/>
        <v>8112.6151773125912</v>
      </c>
      <c r="K3022" s="157">
        <f t="shared" si="332"/>
        <v>0</v>
      </c>
      <c r="L3022" s="157">
        <f t="shared" si="333"/>
        <v>8112.6151773125912</v>
      </c>
      <c r="M3022" s="167">
        <f t="shared" si="334"/>
        <v>0</v>
      </c>
      <c r="N3022" s="167">
        <f t="shared" si="335"/>
        <v>0</v>
      </c>
    </row>
    <row r="3023" spans="1:14" ht="15" customHeight="1" x14ac:dyDescent="0.2">
      <c r="A3023" s="152"/>
      <c r="B3023" s="152"/>
      <c r="C3023" s="152"/>
      <c r="D3023" s="152"/>
      <c r="E3023" s="153">
        <f>'2.40-a,b,c,d,e'!E3023</f>
        <v>41162.166666666664</v>
      </c>
      <c r="F3023" s="157">
        <f>'2.40-a,b,c,d,e'!F3023</f>
        <v>96.540000915527301</v>
      </c>
      <c r="G3023" s="157">
        <f>'2.40-a,b,c,d,e'!G3023</f>
        <v>120.00274658200283</v>
      </c>
      <c r="H3023" s="157">
        <f t="shared" si="329"/>
        <v>8232.6179238945933</v>
      </c>
      <c r="I3023" s="157">
        <f t="shared" si="330"/>
        <v>0</v>
      </c>
      <c r="J3023" s="157">
        <f t="shared" si="331"/>
        <v>8232.6179238945933</v>
      </c>
      <c r="K3023" s="157">
        <f t="shared" si="332"/>
        <v>69.999694824203289</v>
      </c>
      <c r="L3023" s="157">
        <f t="shared" si="333"/>
        <v>8162.61822907039</v>
      </c>
      <c r="M3023" s="167">
        <f t="shared" si="334"/>
        <v>0</v>
      </c>
      <c r="N3023" s="167">
        <f t="shared" si="335"/>
        <v>0</v>
      </c>
    </row>
    <row r="3024" spans="1:14" ht="15" customHeight="1" x14ac:dyDescent="0.2">
      <c r="A3024" s="152"/>
      <c r="B3024" s="152"/>
      <c r="C3024" s="152"/>
      <c r="D3024" s="152"/>
      <c r="E3024" s="153">
        <f>'2.40-a,b,c,d,e'!E3024</f>
        <v>41163.166666666664</v>
      </c>
      <c r="F3024" s="157">
        <f>'2.40-a,b,c,d,e'!F3024</f>
        <v>97.169998168945298</v>
      </c>
      <c r="G3024" s="157">
        <f>'2.40-a,b,c,d,e'!G3024</f>
        <v>629.99725341799717</v>
      </c>
      <c r="H3024" s="157">
        <f t="shared" si="329"/>
        <v>8792.615482488387</v>
      </c>
      <c r="I3024" s="157">
        <f t="shared" si="330"/>
        <v>0</v>
      </c>
      <c r="J3024" s="157">
        <f t="shared" si="331"/>
        <v>8792.615482488387</v>
      </c>
      <c r="K3024" s="157">
        <f t="shared" si="332"/>
        <v>629.99725341799694</v>
      </c>
      <c r="L3024" s="157">
        <f t="shared" si="333"/>
        <v>8162.61822907039</v>
      </c>
      <c r="M3024" s="167">
        <f t="shared" si="334"/>
        <v>0</v>
      </c>
      <c r="N3024" s="167">
        <f t="shared" si="335"/>
        <v>0</v>
      </c>
    </row>
    <row r="3025" spans="1:14" ht="15" customHeight="1" x14ac:dyDescent="0.2">
      <c r="A3025" s="152"/>
      <c r="B3025" s="152"/>
      <c r="C3025" s="152"/>
      <c r="D3025" s="152"/>
      <c r="E3025" s="153">
        <f>'2.40-a,b,c,d,e'!E3025</f>
        <v>41164.166666666664</v>
      </c>
      <c r="F3025" s="157">
        <f>'2.40-a,b,c,d,e'!F3025</f>
        <v>97.010002136230398</v>
      </c>
      <c r="G3025" s="157">
        <f>'2.40-a,b,c,d,e'!G3025</f>
        <v>-159.99603271490059</v>
      </c>
      <c r="H3025" s="157">
        <f t="shared" si="329"/>
        <v>8002.622196355489</v>
      </c>
      <c r="I3025" s="157">
        <f t="shared" si="330"/>
        <v>0</v>
      </c>
      <c r="J3025" s="157">
        <f t="shared" si="331"/>
        <v>8002.622196355489</v>
      </c>
      <c r="K3025" s="157">
        <f t="shared" si="332"/>
        <v>0</v>
      </c>
      <c r="L3025" s="157">
        <f t="shared" si="333"/>
        <v>8002.622196355489</v>
      </c>
      <c r="M3025" s="167">
        <f t="shared" si="334"/>
        <v>0</v>
      </c>
      <c r="N3025" s="167">
        <f t="shared" si="335"/>
        <v>0</v>
      </c>
    </row>
    <row r="3026" spans="1:14" ht="15" customHeight="1" x14ac:dyDescent="0.2">
      <c r="A3026" s="152"/>
      <c r="B3026" s="152"/>
      <c r="C3026" s="152"/>
      <c r="D3026" s="152"/>
      <c r="E3026" s="153">
        <f>'2.40-a,b,c,d,e'!E3026</f>
        <v>41165.166666666664</v>
      </c>
      <c r="F3026" s="157">
        <f>'2.40-a,b,c,d,e'!F3026</f>
        <v>98.309997558593693</v>
      </c>
      <c r="G3026" s="157">
        <f>'2.40-a,b,c,d,e'!G3026</f>
        <v>1299.9954223632953</v>
      </c>
      <c r="H3026" s="157">
        <f t="shared" si="329"/>
        <v>9302.6176187187848</v>
      </c>
      <c r="I3026" s="157">
        <f t="shared" si="330"/>
        <v>0</v>
      </c>
      <c r="J3026" s="157">
        <f t="shared" si="331"/>
        <v>9302.6176187187848</v>
      </c>
      <c r="K3026" s="157">
        <f t="shared" si="332"/>
        <v>1139.9993896483948</v>
      </c>
      <c r="L3026" s="157">
        <f t="shared" si="333"/>
        <v>8162.61822907039</v>
      </c>
      <c r="M3026" s="167">
        <f t="shared" si="334"/>
        <v>0</v>
      </c>
      <c r="N3026" s="167">
        <f t="shared" si="335"/>
        <v>0</v>
      </c>
    </row>
    <row r="3027" spans="1:14" ht="15" customHeight="1" x14ac:dyDescent="0.2">
      <c r="A3027" s="152"/>
      <c r="B3027" s="152"/>
      <c r="C3027" s="152"/>
      <c r="D3027" s="152"/>
      <c r="E3027" s="153">
        <f>'2.40-a,b,c,d,e'!E3027</f>
        <v>41166.166666666664</v>
      </c>
      <c r="F3027" s="157">
        <f>'2.40-a,b,c,d,e'!F3027</f>
        <v>99</v>
      </c>
      <c r="G3027" s="157">
        <f>'2.40-a,b,c,d,e'!G3027</f>
        <v>690.00244140630684</v>
      </c>
      <c r="H3027" s="157">
        <f t="shared" si="329"/>
        <v>8852.6206704766973</v>
      </c>
      <c r="I3027" s="157">
        <f t="shared" si="330"/>
        <v>0</v>
      </c>
      <c r="J3027" s="157">
        <f t="shared" si="331"/>
        <v>8852.6206704766973</v>
      </c>
      <c r="K3027" s="157">
        <f t="shared" si="332"/>
        <v>690.0024414063073</v>
      </c>
      <c r="L3027" s="157">
        <f t="shared" si="333"/>
        <v>8162.61822907039</v>
      </c>
      <c r="M3027" s="167">
        <f t="shared" si="334"/>
        <v>0</v>
      </c>
      <c r="N3027" s="167">
        <f t="shared" si="335"/>
        <v>0</v>
      </c>
    </row>
    <row r="3028" spans="1:14" ht="15" customHeight="1" x14ac:dyDescent="0.2">
      <c r="A3028" s="152"/>
      <c r="B3028" s="152"/>
      <c r="C3028" s="152"/>
      <c r="D3028" s="152"/>
      <c r="E3028" s="153">
        <f>'2.40-a,b,c,d,e'!E3028</f>
        <v>41169.166666666664</v>
      </c>
      <c r="F3028" s="157">
        <f>'2.40-a,b,c,d,e'!F3028</f>
        <v>96.620002746582003</v>
      </c>
      <c r="G3028" s="157">
        <f>'2.40-a,b,c,d,e'!G3028</f>
        <v>-2379.9972534179969</v>
      </c>
      <c r="H3028" s="157">
        <f t="shared" si="329"/>
        <v>5782.6209756523931</v>
      </c>
      <c r="I3028" s="157">
        <f t="shared" si="330"/>
        <v>2379.9972534179969</v>
      </c>
      <c r="J3028" s="157">
        <f t="shared" si="331"/>
        <v>8162.61822907039</v>
      </c>
      <c r="K3028" s="157">
        <f t="shared" si="332"/>
        <v>0</v>
      </c>
      <c r="L3028" s="157">
        <f t="shared" si="333"/>
        <v>8162.61822907039</v>
      </c>
      <c r="M3028" s="167">
        <f t="shared" si="334"/>
        <v>1</v>
      </c>
      <c r="N3028" s="167">
        <f t="shared" si="335"/>
        <v>0</v>
      </c>
    </row>
    <row r="3029" spans="1:14" ht="15" customHeight="1" x14ac:dyDescent="0.2">
      <c r="A3029" s="152"/>
      <c r="B3029" s="152"/>
      <c r="C3029" s="152"/>
      <c r="D3029" s="152"/>
      <c r="E3029" s="153">
        <f>'2.40-a,b,c,d,e'!E3029</f>
        <v>41170.166666666664</v>
      </c>
      <c r="F3029" s="157">
        <f>'2.40-a,b,c,d,e'!F3029</f>
        <v>95.290000915527301</v>
      </c>
      <c r="G3029" s="157">
        <f>'2.40-a,b,c,d,e'!G3029</f>
        <v>-1330.0018310547016</v>
      </c>
      <c r="H3029" s="157">
        <f t="shared" si="329"/>
        <v>6832.6163980156889</v>
      </c>
      <c r="I3029" s="157">
        <f t="shared" si="330"/>
        <v>0</v>
      </c>
      <c r="J3029" s="157">
        <f t="shared" si="331"/>
        <v>6832.6163980156889</v>
      </c>
      <c r="K3029" s="157">
        <f t="shared" si="332"/>
        <v>0</v>
      </c>
      <c r="L3029" s="157">
        <f t="shared" si="333"/>
        <v>6832.6163980156889</v>
      </c>
      <c r="M3029" s="167">
        <f t="shared" si="334"/>
        <v>0</v>
      </c>
      <c r="N3029" s="167">
        <f t="shared" si="335"/>
        <v>0</v>
      </c>
    </row>
    <row r="3030" spans="1:14" ht="15" customHeight="1" x14ac:dyDescent="0.2">
      <c r="A3030" s="152"/>
      <c r="B3030" s="152"/>
      <c r="C3030" s="152"/>
      <c r="D3030" s="152"/>
      <c r="E3030" s="153">
        <f>'2.40-a,b,c,d,e'!E3030</f>
        <v>41171.166666666664</v>
      </c>
      <c r="F3030" s="157">
        <f>'2.40-a,b,c,d,e'!F3030</f>
        <v>91.980003356933594</v>
      </c>
      <c r="G3030" s="157">
        <f>'2.40-a,b,c,d,e'!G3030</f>
        <v>-3309.9975585937073</v>
      </c>
      <c r="H3030" s="157">
        <f t="shared" si="329"/>
        <v>3522.6188394219816</v>
      </c>
      <c r="I3030" s="157">
        <f t="shared" si="330"/>
        <v>4639.9993896484084</v>
      </c>
      <c r="J3030" s="157">
        <f t="shared" si="331"/>
        <v>8162.61822907039</v>
      </c>
      <c r="K3030" s="157">
        <f t="shared" si="332"/>
        <v>0</v>
      </c>
      <c r="L3030" s="157">
        <f t="shared" si="333"/>
        <v>8162.61822907039</v>
      </c>
      <c r="M3030" s="167">
        <f t="shared" si="334"/>
        <v>1</v>
      </c>
      <c r="N3030" s="167">
        <f t="shared" si="335"/>
        <v>0</v>
      </c>
    </row>
    <row r="3031" spans="1:14" ht="15" customHeight="1" x14ac:dyDescent="0.2">
      <c r="A3031" s="152"/>
      <c r="B3031" s="152"/>
      <c r="C3031" s="152"/>
      <c r="D3031" s="152"/>
      <c r="E3031" s="153">
        <f>'2.40-a,b,c,d,e'!E3031</f>
        <v>41172.166666666664</v>
      </c>
      <c r="F3031" s="157">
        <f>'2.40-a,b,c,d,e'!F3031</f>
        <v>91.870002746582003</v>
      </c>
      <c r="G3031" s="157">
        <f>'2.40-a,b,c,d,e'!G3031</f>
        <v>-110.00061035159092</v>
      </c>
      <c r="H3031" s="157">
        <f t="shared" si="329"/>
        <v>8052.6176187187993</v>
      </c>
      <c r="I3031" s="157">
        <f t="shared" si="330"/>
        <v>0</v>
      </c>
      <c r="J3031" s="157">
        <f t="shared" si="331"/>
        <v>8052.6176187187993</v>
      </c>
      <c r="K3031" s="157">
        <f t="shared" si="332"/>
        <v>0</v>
      </c>
      <c r="L3031" s="157">
        <f t="shared" si="333"/>
        <v>8052.6176187187993</v>
      </c>
      <c r="M3031" s="167">
        <f t="shared" si="334"/>
        <v>0</v>
      </c>
      <c r="N3031" s="167">
        <f t="shared" si="335"/>
        <v>0</v>
      </c>
    </row>
    <row r="3032" spans="1:14" ht="15" customHeight="1" x14ac:dyDescent="0.2">
      <c r="A3032" s="152"/>
      <c r="B3032" s="152"/>
      <c r="C3032" s="152"/>
      <c r="D3032" s="152"/>
      <c r="E3032" s="153">
        <f>'2.40-a,b,c,d,e'!E3032</f>
        <v>41173.166666666664</v>
      </c>
      <c r="F3032" s="157">
        <f>'2.40-a,b,c,d,e'!F3032</f>
        <v>92.889999389648395</v>
      </c>
      <c r="G3032" s="157">
        <f>'2.40-a,b,c,d,e'!G3032</f>
        <v>1019.996643066392</v>
      </c>
      <c r="H3032" s="157">
        <f t="shared" si="329"/>
        <v>9072.614261785191</v>
      </c>
      <c r="I3032" s="157">
        <f t="shared" si="330"/>
        <v>0</v>
      </c>
      <c r="J3032" s="157">
        <f t="shared" si="331"/>
        <v>9072.614261785191</v>
      </c>
      <c r="K3032" s="157">
        <f t="shared" si="332"/>
        <v>909.996032714801</v>
      </c>
      <c r="L3032" s="157">
        <f t="shared" si="333"/>
        <v>8162.61822907039</v>
      </c>
      <c r="M3032" s="167">
        <f t="shared" si="334"/>
        <v>0</v>
      </c>
      <c r="N3032" s="167">
        <f t="shared" si="335"/>
        <v>0</v>
      </c>
    </row>
    <row r="3033" spans="1:14" ht="15" customHeight="1" x14ac:dyDescent="0.2">
      <c r="A3033" s="152"/>
      <c r="B3033" s="152"/>
      <c r="C3033" s="152"/>
      <c r="D3033" s="152"/>
      <c r="E3033" s="153">
        <f>'2.40-a,b,c,d,e'!E3033</f>
        <v>41176.166666666664</v>
      </c>
      <c r="F3033" s="157">
        <f>'2.40-a,b,c,d,e'!F3033</f>
        <v>91.930000305175696</v>
      </c>
      <c r="G3033" s="157">
        <f>'2.40-a,b,c,d,e'!G3033</f>
        <v>-959.99908447269888</v>
      </c>
      <c r="H3033" s="157">
        <f t="shared" si="329"/>
        <v>7202.619144597691</v>
      </c>
      <c r="I3033" s="157">
        <f t="shared" si="330"/>
        <v>0</v>
      </c>
      <c r="J3033" s="157">
        <f t="shared" si="331"/>
        <v>7202.619144597691</v>
      </c>
      <c r="K3033" s="157">
        <f t="shared" si="332"/>
        <v>0</v>
      </c>
      <c r="L3033" s="157">
        <f t="shared" si="333"/>
        <v>7202.619144597691</v>
      </c>
      <c r="M3033" s="167">
        <f t="shared" si="334"/>
        <v>0</v>
      </c>
      <c r="N3033" s="167">
        <f t="shared" si="335"/>
        <v>0</v>
      </c>
    </row>
    <row r="3034" spans="1:14" ht="15" customHeight="1" x14ac:dyDescent="0.2">
      <c r="A3034" s="152"/>
      <c r="B3034" s="152"/>
      <c r="C3034" s="152"/>
      <c r="D3034" s="152"/>
      <c r="E3034" s="153">
        <f>'2.40-a,b,c,d,e'!E3034</f>
        <v>41177.166666666664</v>
      </c>
      <c r="F3034" s="157">
        <f>'2.40-a,b,c,d,e'!F3034</f>
        <v>91.370002746582003</v>
      </c>
      <c r="G3034" s="157">
        <f>'2.40-a,b,c,d,e'!G3034</f>
        <v>-559.99755859369316</v>
      </c>
      <c r="H3034" s="157">
        <f t="shared" si="329"/>
        <v>6642.6215860039974</v>
      </c>
      <c r="I3034" s="157">
        <f t="shared" si="330"/>
        <v>0</v>
      </c>
      <c r="J3034" s="157">
        <f t="shared" si="331"/>
        <v>6642.6215860039974</v>
      </c>
      <c r="K3034" s="157">
        <f t="shared" si="332"/>
        <v>0</v>
      </c>
      <c r="L3034" s="157">
        <f t="shared" si="333"/>
        <v>6642.6215860039974</v>
      </c>
      <c r="M3034" s="167">
        <f t="shared" si="334"/>
        <v>0</v>
      </c>
      <c r="N3034" s="167">
        <f t="shared" si="335"/>
        <v>0</v>
      </c>
    </row>
    <row r="3035" spans="1:14" ht="15" customHeight="1" x14ac:dyDescent="0.2">
      <c r="A3035" s="152"/>
      <c r="B3035" s="152"/>
      <c r="C3035" s="152"/>
      <c r="D3035" s="152"/>
      <c r="E3035" s="153">
        <f>'2.40-a,b,c,d,e'!E3035</f>
        <v>41178.166666666664</v>
      </c>
      <c r="F3035" s="157">
        <f>'2.40-a,b,c,d,e'!F3035</f>
        <v>89.980003356933594</v>
      </c>
      <c r="G3035" s="157">
        <f>'2.40-a,b,c,d,e'!G3035</f>
        <v>-1389.9993896484091</v>
      </c>
      <c r="H3035" s="157">
        <f t="shared" si="329"/>
        <v>5252.6221963555881</v>
      </c>
      <c r="I3035" s="157">
        <f t="shared" si="330"/>
        <v>2909.9960327148019</v>
      </c>
      <c r="J3035" s="157">
        <f t="shared" si="331"/>
        <v>8162.61822907039</v>
      </c>
      <c r="K3035" s="157">
        <f t="shared" si="332"/>
        <v>0</v>
      </c>
      <c r="L3035" s="157">
        <f t="shared" si="333"/>
        <v>8162.61822907039</v>
      </c>
      <c r="M3035" s="167">
        <f t="shared" si="334"/>
        <v>1</v>
      </c>
      <c r="N3035" s="167">
        <f t="shared" si="335"/>
        <v>0</v>
      </c>
    </row>
    <row r="3036" spans="1:14" ht="15" customHeight="1" x14ac:dyDescent="0.2">
      <c r="A3036" s="152"/>
      <c r="B3036" s="152"/>
      <c r="C3036" s="152"/>
      <c r="D3036" s="152"/>
      <c r="E3036" s="153">
        <f>'2.40-a,b,c,d,e'!E3036</f>
        <v>41179.166666666664</v>
      </c>
      <c r="F3036" s="157">
        <f>'2.40-a,b,c,d,e'!F3036</f>
        <v>91.849998474121094</v>
      </c>
      <c r="G3036" s="157">
        <f>'2.40-a,b,c,d,e'!G3036</f>
        <v>1869.9951171875</v>
      </c>
      <c r="H3036" s="157">
        <f t="shared" si="329"/>
        <v>10032.613346257891</v>
      </c>
      <c r="I3036" s="157">
        <f t="shared" si="330"/>
        <v>0</v>
      </c>
      <c r="J3036" s="157">
        <f t="shared" si="331"/>
        <v>10032.613346257891</v>
      </c>
      <c r="K3036" s="157">
        <f t="shared" si="332"/>
        <v>1869.9951171875009</v>
      </c>
      <c r="L3036" s="157">
        <f t="shared" si="333"/>
        <v>8162.61822907039</v>
      </c>
      <c r="M3036" s="167">
        <f t="shared" si="334"/>
        <v>0</v>
      </c>
      <c r="N3036" s="167">
        <f t="shared" si="335"/>
        <v>0</v>
      </c>
    </row>
    <row r="3037" spans="1:14" ht="15" customHeight="1" x14ac:dyDescent="0.2">
      <c r="A3037" s="152"/>
      <c r="B3037" s="152"/>
      <c r="C3037" s="152"/>
      <c r="D3037" s="152"/>
      <c r="E3037" s="153">
        <f>'2.40-a,b,c,d,e'!E3037</f>
        <v>41180.166666666664</v>
      </c>
      <c r="F3037" s="157">
        <f>'2.40-a,b,c,d,e'!F3037</f>
        <v>92.190002441406193</v>
      </c>
      <c r="G3037" s="157">
        <f>'2.40-a,b,c,d,e'!G3037</f>
        <v>340.00396728509941</v>
      </c>
      <c r="H3037" s="157">
        <f t="shared" si="329"/>
        <v>8502.622196355489</v>
      </c>
      <c r="I3037" s="157">
        <f t="shared" si="330"/>
        <v>0</v>
      </c>
      <c r="J3037" s="157">
        <f t="shared" si="331"/>
        <v>8502.622196355489</v>
      </c>
      <c r="K3037" s="157">
        <f t="shared" si="332"/>
        <v>340.00396728509895</v>
      </c>
      <c r="L3037" s="157">
        <f t="shared" si="333"/>
        <v>8162.61822907039</v>
      </c>
      <c r="M3037" s="167">
        <f t="shared" si="334"/>
        <v>0</v>
      </c>
      <c r="N3037" s="167">
        <f t="shared" si="335"/>
        <v>0</v>
      </c>
    </row>
    <row r="3038" spans="1:14" ht="15" customHeight="1" x14ac:dyDescent="0.2">
      <c r="A3038" s="152"/>
      <c r="B3038" s="152"/>
      <c r="C3038" s="152"/>
      <c r="D3038" s="152"/>
      <c r="E3038" s="153">
        <f>'2.40-a,b,c,d,e'!E3038</f>
        <v>41183.166666666664</v>
      </c>
      <c r="F3038" s="157">
        <f>'2.40-a,b,c,d,e'!F3038</f>
        <v>92.480003356933594</v>
      </c>
      <c r="G3038" s="157">
        <f>'2.40-a,b,c,d,e'!G3038</f>
        <v>290.00091552740059</v>
      </c>
      <c r="H3038" s="157">
        <f t="shared" si="329"/>
        <v>8452.6191445977911</v>
      </c>
      <c r="I3038" s="157">
        <f t="shared" si="330"/>
        <v>0</v>
      </c>
      <c r="J3038" s="157">
        <f t="shared" si="331"/>
        <v>8452.6191445977911</v>
      </c>
      <c r="K3038" s="157">
        <f t="shared" si="332"/>
        <v>290.00091552740105</v>
      </c>
      <c r="L3038" s="157">
        <f t="shared" si="333"/>
        <v>8162.61822907039</v>
      </c>
      <c r="M3038" s="167">
        <f t="shared" si="334"/>
        <v>0</v>
      </c>
      <c r="N3038" s="167">
        <f t="shared" si="335"/>
        <v>0</v>
      </c>
    </row>
    <row r="3039" spans="1:14" ht="15" customHeight="1" x14ac:dyDescent="0.2">
      <c r="A3039" s="152"/>
      <c r="B3039" s="152"/>
      <c r="C3039" s="152"/>
      <c r="D3039" s="152"/>
      <c r="E3039" s="153">
        <f>'2.40-a,b,c,d,e'!E3039</f>
        <v>41184.166666666664</v>
      </c>
      <c r="F3039" s="157">
        <f>'2.40-a,b,c,d,e'!F3039</f>
        <v>91.889999389648395</v>
      </c>
      <c r="G3039" s="157">
        <f>'2.40-a,b,c,d,e'!G3039</f>
        <v>-590.00396728519888</v>
      </c>
      <c r="H3039" s="157">
        <f t="shared" si="329"/>
        <v>7572.614261785191</v>
      </c>
      <c r="I3039" s="157">
        <f t="shared" si="330"/>
        <v>0</v>
      </c>
      <c r="J3039" s="157">
        <f t="shared" si="331"/>
        <v>7572.614261785191</v>
      </c>
      <c r="K3039" s="157">
        <f t="shared" si="332"/>
        <v>0</v>
      </c>
      <c r="L3039" s="157">
        <f t="shared" si="333"/>
        <v>7572.614261785191</v>
      </c>
      <c r="M3039" s="167">
        <f t="shared" si="334"/>
        <v>0</v>
      </c>
      <c r="N3039" s="167">
        <f t="shared" si="335"/>
        <v>0</v>
      </c>
    </row>
    <row r="3040" spans="1:14" ht="15" customHeight="1" x14ac:dyDescent="0.2">
      <c r="A3040" s="152"/>
      <c r="B3040" s="152"/>
      <c r="C3040" s="152"/>
      <c r="D3040" s="152"/>
      <c r="E3040" s="153">
        <f>'2.40-a,b,c,d,e'!E3040</f>
        <v>41185.166666666664</v>
      </c>
      <c r="F3040" s="157">
        <f>'2.40-a,b,c,d,e'!F3040</f>
        <v>88.139999389648395</v>
      </c>
      <c r="G3040" s="157">
        <f>'2.40-a,b,c,d,e'!G3040</f>
        <v>-3750</v>
      </c>
      <c r="H3040" s="157">
        <f t="shared" si="329"/>
        <v>3822.614261785191</v>
      </c>
      <c r="I3040" s="157">
        <f t="shared" si="330"/>
        <v>4340.003967285199</v>
      </c>
      <c r="J3040" s="157">
        <f t="shared" si="331"/>
        <v>8162.61822907039</v>
      </c>
      <c r="K3040" s="157">
        <f t="shared" si="332"/>
        <v>0</v>
      </c>
      <c r="L3040" s="157">
        <f t="shared" si="333"/>
        <v>8162.61822907039</v>
      </c>
      <c r="M3040" s="167">
        <f t="shared" si="334"/>
        <v>1</v>
      </c>
      <c r="N3040" s="167">
        <f t="shared" si="335"/>
        <v>0</v>
      </c>
    </row>
    <row r="3041" spans="1:14" ht="15" customHeight="1" x14ac:dyDescent="0.2">
      <c r="A3041" s="152"/>
      <c r="B3041" s="152"/>
      <c r="C3041" s="152"/>
      <c r="D3041" s="152"/>
      <c r="E3041" s="153">
        <f>'2.40-a,b,c,d,e'!E3041</f>
        <v>41186.166666666664</v>
      </c>
      <c r="F3041" s="157">
        <f>'2.40-a,b,c,d,e'!F3041</f>
        <v>91.709999084472599</v>
      </c>
      <c r="G3041" s="157">
        <f>'2.40-a,b,c,d,e'!G3041</f>
        <v>3569.9996948242047</v>
      </c>
      <c r="H3041" s="157">
        <f t="shared" si="329"/>
        <v>11732.617923894595</v>
      </c>
      <c r="I3041" s="157">
        <f t="shared" si="330"/>
        <v>0</v>
      </c>
      <c r="J3041" s="157">
        <f t="shared" si="331"/>
        <v>11732.617923894595</v>
      </c>
      <c r="K3041" s="157">
        <f t="shared" si="332"/>
        <v>3569.9996948242051</v>
      </c>
      <c r="L3041" s="157">
        <f t="shared" si="333"/>
        <v>8162.61822907039</v>
      </c>
      <c r="M3041" s="167">
        <f t="shared" si="334"/>
        <v>0</v>
      </c>
      <c r="N3041" s="167">
        <f t="shared" si="335"/>
        <v>0</v>
      </c>
    </row>
    <row r="3042" spans="1:14" ht="15" customHeight="1" x14ac:dyDescent="0.2">
      <c r="A3042" s="152"/>
      <c r="B3042" s="152"/>
      <c r="C3042" s="152"/>
      <c r="D3042" s="152"/>
      <c r="E3042" s="153">
        <f>'2.40-a,b,c,d,e'!E3042</f>
        <v>41187.166666666664</v>
      </c>
      <c r="F3042" s="157">
        <f>'2.40-a,b,c,d,e'!F3042</f>
        <v>89.879997253417898</v>
      </c>
      <c r="G3042" s="157">
        <f>'2.40-a,b,c,d,e'!G3042</f>
        <v>-1830.0018310547016</v>
      </c>
      <c r="H3042" s="157">
        <f t="shared" si="329"/>
        <v>6332.6163980156889</v>
      </c>
      <c r="I3042" s="157">
        <f t="shared" si="330"/>
        <v>0</v>
      </c>
      <c r="J3042" s="157">
        <f t="shared" si="331"/>
        <v>6332.6163980156889</v>
      </c>
      <c r="K3042" s="157">
        <f t="shared" si="332"/>
        <v>0</v>
      </c>
      <c r="L3042" s="157">
        <f t="shared" si="333"/>
        <v>6332.6163980156889</v>
      </c>
      <c r="M3042" s="167">
        <f t="shared" si="334"/>
        <v>0</v>
      </c>
      <c r="N3042" s="167">
        <f t="shared" si="335"/>
        <v>0</v>
      </c>
    </row>
    <row r="3043" spans="1:14" ht="15" customHeight="1" x14ac:dyDescent="0.2">
      <c r="A3043" s="152"/>
      <c r="B3043" s="152"/>
      <c r="C3043" s="152"/>
      <c r="D3043" s="152"/>
      <c r="E3043" s="153">
        <f>'2.40-a,b,c,d,e'!E3043</f>
        <v>41190.166666666664</v>
      </c>
      <c r="F3043" s="157">
        <f>'2.40-a,b,c,d,e'!F3043</f>
        <v>89.330001831054602</v>
      </c>
      <c r="G3043" s="157">
        <f>'2.40-a,b,c,d,e'!G3043</f>
        <v>-549.99542236329546</v>
      </c>
      <c r="H3043" s="157">
        <f t="shared" si="329"/>
        <v>5782.6209756523931</v>
      </c>
      <c r="I3043" s="157">
        <f t="shared" si="330"/>
        <v>2379.9972534179969</v>
      </c>
      <c r="J3043" s="157">
        <f t="shared" si="331"/>
        <v>8162.61822907039</v>
      </c>
      <c r="K3043" s="157">
        <f t="shared" si="332"/>
        <v>0</v>
      </c>
      <c r="L3043" s="157">
        <f t="shared" si="333"/>
        <v>8162.61822907039</v>
      </c>
      <c r="M3043" s="167">
        <f t="shared" si="334"/>
        <v>1</v>
      </c>
      <c r="N3043" s="167">
        <f t="shared" si="335"/>
        <v>0</v>
      </c>
    </row>
    <row r="3044" spans="1:14" ht="15" customHeight="1" x14ac:dyDescent="0.2">
      <c r="A3044" s="152"/>
      <c r="B3044" s="152"/>
      <c r="C3044" s="152"/>
      <c r="D3044" s="152"/>
      <c r="E3044" s="153">
        <f>'2.40-a,b,c,d,e'!E3044</f>
        <v>41191.166666666664</v>
      </c>
      <c r="F3044" s="157">
        <f>'2.40-a,b,c,d,e'!F3044</f>
        <v>92.389999389648395</v>
      </c>
      <c r="G3044" s="157">
        <f>'2.40-a,b,c,d,e'!G3044</f>
        <v>3059.9975585937927</v>
      </c>
      <c r="H3044" s="157">
        <f t="shared" si="329"/>
        <v>11222.615787664183</v>
      </c>
      <c r="I3044" s="157">
        <f t="shared" si="330"/>
        <v>0</v>
      </c>
      <c r="J3044" s="157">
        <f t="shared" si="331"/>
        <v>11222.615787664183</v>
      </c>
      <c r="K3044" s="157">
        <f t="shared" si="332"/>
        <v>3059.9975585937927</v>
      </c>
      <c r="L3044" s="157">
        <f t="shared" si="333"/>
        <v>8162.61822907039</v>
      </c>
      <c r="M3044" s="167">
        <f t="shared" si="334"/>
        <v>0</v>
      </c>
      <c r="N3044" s="167">
        <f t="shared" si="335"/>
        <v>0</v>
      </c>
    </row>
    <row r="3045" spans="1:14" ht="15" customHeight="1" x14ac:dyDescent="0.2">
      <c r="A3045" s="152"/>
      <c r="B3045" s="152"/>
      <c r="C3045" s="152"/>
      <c r="D3045" s="152"/>
      <c r="E3045" s="153">
        <f>'2.40-a,b,c,d,e'!E3045</f>
        <v>41192.166666666664</v>
      </c>
      <c r="F3045" s="157">
        <f>'2.40-a,b,c,d,e'!F3045</f>
        <v>91.25</v>
      </c>
      <c r="G3045" s="157">
        <f>'2.40-a,b,c,d,e'!G3045</f>
        <v>-1139.9993896483948</v>
      </c>
      <c r="H3045" s="157">
        <f t="shared" si="329"/>
        <v>7022.6188394219953</v>
      </c>
      <c r="I3045" s="157">
        <f t="shared" si="330"/>
        <v>0</v>
      </c>
      <c r="J3045" s="157">
        <f t="shared" si="331"/>
        <v>7022.6188394219953</v>
      </c>
      <c r="K3045" s="157">
        <f t="shared" si="332"/>
        <v>0</v>
      </c>
      <c r="L3045" s="157">
        <f t="shared" si="333"/>
        <v>7022.6188394219953</v>
      </c>
      <c r="M3045" s="167">
        <f t="shared" si="334"/>
        <v>0</v>
      </c>
      <c r="N3045" s="167">
        <f t="shared" si="335"/>
        <v>0</v>
      </c>
    </row>
    <row r="3046" spans="1:14" ht="15" customHeight="1" x14ac:dyDescent="0.2">
      <c r="A3046" s="152"/>
      <c r="B3046" s="152"/>
      <c r="C3046" s="152"/>
      <c r="D3046" s="152"/>
      <c r="E3046" s="153">
        <f>'2.40-a,b,c,d,e'!E3046</f>
        <v>41193.166666666664</v>
      </c>
      <c r="F3046" s="157">
        <f>'2.40-a,b,c,d,e'!F3046</f>
        <v>92.069999694824205</v>
      </c>
      <c r="G3046" s="157">
        <f>'2.40-a,b,c,d,e'!G3046</f>
        <v>819.99969482420454</v>
      </c>
      <c r="H3046" s="157">
        <f t="shared" si="329"/>
        <v>7842.6185342461995</v>
      </c>
      <c r="I3046" s="157">
        <f t="shared" si="330"/>
        <v>0</v>
      </c>
      <c r="J3046" s="157">
        <f t="shared" si="331"/>
        <v>7842.6185342461995</v>
      </c>
      <c r="K3046" s="157">
        <f t="shared" si="332"/>
        <v>0</v>
      </c>
      <c r="L3046" s="157">
        <f t="shared" si="333"/>
        <v>7842.6185342461995</v>
      </c>
      <c r="M3046" s="167">
        <f t="shared" si="334"/>
        <v>0</v>
      </c>
      <c r="N3046" s="167">
        <f t="shared" si="335"/>
        <v>0</v>
      </c>
    </row>
    <row r="3047" spans="1:14" ht="15" customHeight="1" x14ac:dyDescent="0.2">
      <c r="A3047" s="152"/>
      <c r="B3047" s="152"/>
      <c r="C3047" s="152"/>
      <c r="D3047" s="152"/>
      <c r="E3047" s="153">
        <f>'2.40-a,b,c,d,e'!E3047</f>
        <v>41194.166666666664</v>
      </c>
      <c r="F3047" s="157">
        <f>'2.40-a,b,c,d,e'!F3047</f>
        <v>91.860000610351506</v>
      </c>
      <c r="G3047" s="157">
        <f>'2.40-a,b,c,d,e'!G3047</f>
        <v>-209.99908447269888</v>
      </c>
      <c r="H3047" s="157">
        <f t="shared" si="329"/>
        <v>7632.6194497735005</v>
      </c>
      <c r="I3047" s="157">
        <f t="shared" si="330"/>
        <v>0</v>
      </c>
      <c r="J3047" s="157">
        <f t="shared" si="331"/>
        <v>7632.6194497735005</v>
      </c>
      <c r="K3047" s="157">
        <f t="shared" si="332"/>
        <v>0</v>
      </c>
      <c r="L3047" s="157">
        <f t="shared" si="333"/>
        <v>7632.6194497735005</v>
      </c>
      <c r="M3047" s="167">
        <f t="shared" si="334"/>
        <v>0</v>
      </c>
      <c r="N3047" s="167">
        <f t="shared" si="335"/>
        <v>0</v>
      </c>
    </row>
    <row r="3048" spans="1:14" ht="15" customHeight="1" x14ac:dyDescent="0.2">
      <c r="A3048" s="152"/>
      <c r="B3048" s="152"/>
      <c r="C3048" s="152"/>
      <c r="D3048" s="152"/>
      <c r="E3048" s="153">
        <f>'2.40-a,b,c,d,e'!E3048</f>
        <v>41197.166666666664</v>
      </c>
      <c r="F3048" s="157">
        <f>'2.40-a,b,c,d,e'!F3048</f>
        <v>91.849998474121094</v>
      </c>
      <c r="G3048" s="157">
        <f>'2.40-a,b,c,d,e'!G3048</f>
        <v>-10.002136230411907</v>
      </c>
      <c r="H3048" s="157">
        <f t="shared" si="329"/>
        <v>7622.617313543089</v>
      </c>
      <c r="I3048" s="157">
        <f t="shared" si="330"/>
        <v>0</v>
      </c>
      <c r="J3048" s="157">
        <f t="shared" si="331"/>
        <v>7622.617313543089</v>
      </c>
      <c r="K3048" s="157">
        <f t="shared" si="332"/>
        <v>0</v>
      </c>
      <c r="L3048" s="157">
        <f t="shared" si="333"/>
        <v>7622.617313543089</v>
      </c>
      <c r="M3048" s="167">
        <f t="shared" si="334"/>
        <v>0</v>
      </c>
      <c r="N3048" s="167">
        <f t="shared" si="335"/>
        <v>0</v>
      </c>
    </row>
    <row r="3049" spans="1:14" ht="15" customHeight="1" x14ac:dyDescent="0.2">
      <c r="A3049" s="152"/>
      <c r="B3049" s="152"/>
      <c r="C3049" s="152"/>
      <c r="D3049" s="152"/>
      <c r="E3049" s="153">
        <f>'2.40-a,b,c,d,e'!E3049</f>
        <v>41198.166666666664</v>
      </c>
      <c r="F3049" s="157">
        <f>'2.40-a,b,c,d,e'!F3049</f>
        <v>92.089996337890597</v>
      </c>
      <c r="G3049" s="157">
        <f>'2.40-a,b,c,d,e'!G3049</f>
        <v>239.99786376950283</v>
      </c>
      <c r="H3049" s="157">
        <f t="shared" si="329"/>
        <v>7862.6151773125921</v>
      </c>
      <c r="I3049" s="157">
        <f t="shared" si="330"/>
        <v>0</v>
      </c>
      <c r="J3049" s="157">
        <f t="shared" si="331"/>
        <v>7862.6151773125921</v>
      </c>
      <c r="K3049" s="157">
        <f t="shared" si="332"/>
        <v>0</v>
      </c>
      <c r="L3049" s="157">
        <f t="shared" si="333"/>
        <v>7862.6151773125921</v>
      </c>
      <c r="M3049" s="167">
        <f t="shared" si="334"/>
        <v>0</v>
      </c>
      <c r="N3049" s="167">
        <f t="shared" si="335"/>
        <v>0</v>
      </c>
    </row>
    <row r="3050" spans="1:14" ht="15" customHeight="1" x14ac:dyDescent="0.2">
      <c r="A3050" s="152"/>
      <c r="B3050" s="152"/>
      <c r="C3050" s="152"/>
      <c r="D3050" s="152"/>
      <c r="E3050" s="153">
        <f>'2.40-a,b,c,d,e'!E3050</f>
        <v>41199.166666666664</v>
      </c>
      <c r="F3050" s="157">
        <f>'2.40-a,b,c,d,e'!F3050</f>
        <v>92.120002746582003</v>
      </c>
      <c r="G3050" s="157">
        <f>'2.40-a,b,c,d,e'!G3050</f>
        <v>30.00640869140625</v>
      </c>
      <c r="H3050" s="157">
        <f t="shared" si="329"/>
        <v>7892.6215860039983</v>
      </c>
      <c r="I3050" s="157">
        <f t="shared" si="330"/>
        <v>0</v>
      </c>
      <c r="J3050" s="157">
        <f t="shared" si="331"/>
        <v>7892.6215860039983</v>
      </c>
      <c r="K3050" s="157">
        <f t="shared" si="332"/>
        <v>0</v>
      </c>
      <c r="L3050" s="157">
        <f t="shared" si="333"/>
        <v>7892.6215860039983</v>
      </c>
      <c r="M3050" s="167">
        <f t="shared" si="334"/>
        <v>0</v>
      </c>
      <c r="N3050" s="167">
        <f t="shared" si="335"/>
        <v>0</v>
      </c>
    </row>
    <row r="3051" spans="1:14" ht="15" customHeight="1" x14ac:dyDescent="0.2">
      <c r="A3051" s="152"/>
      <c r="B3051" s="152"/>
      <c r="C3051" s="152"/>
      <c r="D3051" s="152"/>
      <c r="E3051" s="153">
        <f>'2.40-a,b,c,d,e'!E3051</f>
        <v>41200.166666666664</v>
      </c>
      <c r="F3051" s="157">
        <f>'2.40-a,b,c,d,e'!F3051</f>
        <v>92.099998474121094</v>
      </c>
      <c r="G3051" s="157">
        <f>'2.40-a,b,c,d,e'!G3051</f>
        <v>-20.004272460909078</v>
      </c>
      <c r="H3051" s="157">
        <f t="shared" si="329"/>
        <v>7872.617313543089</v>
      </c>
      <c r="I3051" s="157">
        <f t="shared" si="330"/>
        <v>0</v>
      </c>
      <c r="J3051" s="157">
        <f t="shared" si="331"/>
        <v>7872.617313543089</v>
      </c>
      <c r="K3051" s="157">
        <f t="shared" si="332"/>
        <v>0</v>
      </c>
      <c r="L3051" s="157">
        <f t="shared" si="333"/>
        <v>7872.617313543089</v>
      </c>
      <c r="M3051" s="167">
        <f t="shared" si="334"/>
        <v>0</v>
      </c>
      <c r="N3051" s="167">
        <f t="shared" si="335"/>
        <v>0</v>
      </c>
    </row>
    <row r="3052" spans="1:14" ht="15" customHeight="1" x14ac:dyDescent="0.2">
      <c r="A3052" s="152"/>
      <c r="B3052" s="152"/>
      <c r="C3052" s="152"/>
      <c r="D3052" s="152"/>
      <c r="E3052" s="153">
        <f>'2.40-a,b,c,d,e'!E3052</f>
        <v>41201.166666666664</v>
      </c>
      <c r="F3052" s="157">
        <f>'2.40-a,b,c,d,e'!F3052</f>
        <v>90.050003051757798</v>
      </c>
      <c r="G3052" s="157">
        <f>'2.40-a,b,c,d,e'!G3052</f>
        <v>-2049.9954223632953</v>
      </c>
      <c r="H3052" s="157">
        <f t="shared" si="329"/>
        <v>5822.6218911797932</v>
      </c>
      <c r="I3052" s="157">
        <f t="shared" si="330"/>
        <v>2339.9963378905968</v>
      </c>
      <c r="J3052" s="157">
        <f t="shared" si="331"/>
        <v>8162.61822907039</v>
      </c>
      <c r="K3052" s="157">
        <f t="shared" si="332"/>
        <v>0</v>
      </c>
      <c r="L3052" s="157">
        <f t="shared" si="333"/>
        <v>8162.61822907039</v>
      </c>
      <c r="M3052" s="167">
        <f t="shared" si="334"/>
        <v>1</v>
      </c>
      <c r="N3052" s="167">
        <f t="shared" si="335"/>
        <v>0</v>
      </c>
    </row>
    <row r="3053" spans="1:14" ht="15" customHeight="1" x14ac:dyDescent="0.2">
      <c r="A3053" s="152"/>
      <c r="B3053" s="152"/>
      <c r="C3053" s="152"/>
      <c r="D3053" s="152"/>
      <c r="E3053" s="153">
        <f>'2.40-a,b,c,d,e'!E3053</f>
        <v>41204.166666666664</v>
      </c>
      <c r="F3053" s="157">
        <f>'2.40-a,b,c,d,e'!F3053</f>
        <v>88.730003356933594</v>
      </c>
      <c r="G3053" s="157">
        <f>'2.40-a,b,c,d,e'!G3053</f>
        <v>-1319.9996948242047</v>
      </c>
      <c r="H3053" s="157">
        <f t="shared" si="329"/>
        <v>6842.6185342461849</v>
      </c>
      <c r="I3053" s="157">
        <f t="shared" si="330"/>
        <v>0</v>
      </c>
      <c r="J3053" s="157">
        <f t="shared" si="331"/>
        <v>6842.6185342461849</v>
      </c>
      <c r="K3053" s="157">
        <f t="shared" si="332"/>
        <v>0</v>
      </c>
      <c r="L3053" s="157">
        <f t="shared" si="333"/>
        <v>6842.6185342461849</v>
      </c>
      <c r="M3053" s="167">
        <f t="shared" si="334"/>
        <v>0</v>
      </c>
      <c r="N3053" s="167">
        <f t="shared" si="335"/>
        <v>0</v>
      </c>
    </row>
    <row r="3054" spans="1:14" ht="15" customHeight="1" x14ac:dyDescent="0.2">
      <c r="A3054" s="152"/>
      <c r="B3054" s="152"/>
      <c r="C3054" s="152"/>
      <c r="D3054" s="152"/>
      <c r="E3054" s="153">
        <f>'2.40-a,b,c,d,e'!E3054</f>
        <v>41205.166666666664</v>
      </c>
      <c r="F3054" s="157">
        <f>'2.40-a,b,c,d,e'!F3054</f>
        <v>86.669998168945298</v>
      </c>
      <c r="G3054" s="157">
        <f>'2.40-a,b,c,d,e'!G3054</f>
        <v>-2060.0051879882953</v>
      </c>
      <c r="H3054" s="157">
        <f t="shared" si="329"/>
        <v>4782.6133462578891</v>
      </c>
      <c r="I3054" s="157">
        <f t="shared" si="330"/>
        <v>3380.0048828125009</v>
      </c>
      <c r="J3054" s="157">
        <f t="shared" si="331"/>
        <v>8162.61822907039</v>
      </c>
      <c r="K3054" s="157">
        <f t="shared" si="332"/>
        <v>0</v>
      </c>
      <c r="L3054" s="157">
        <f t="shared" si="333"/>
        <v>8162.61822907039</v>
      </c>
      <c r="M3054" s="167">
        <f t="shared" si="334"/>
        <v>1</v>
      </c>
      <c r="N3054" s="167">
        <f t="shared" si="335"/>
        <v>0</v>
      </c>
    </row>
    <row r="3055" spans="1:14" ht="15" customHeight="1" x14ac:dyDescent="0.2">
      <c r="A3055" s="152"/>
      <c r="B3055" s="152"/>
      <c r="C3055" s="152"/>
      <c r="D3055" s="152"/>
      <c r="E3055" s="153">
        <f>'2.40-a,b,c,d,e'!E3055</f>
        <v>41206.166666666664</v>
      </c>
      <c r="F3055" s="157">
        <f>'2.40-a,b,c,d,e'!F3055</f>
        <v>85.730003356933594</v>
      </c>
      <c r="G3055" s="157">
        <f>'2.40-a,b,c,d,e'!G3055</f>
        <v>-939.99481201170454</v>
      </c>
      <c r="H3055" s="157">
        <f t="shared" si="329"/>
        <v>7222.6234170586858</v>
      </c>
      <c r="I3055" s="157">
        <f t="shared" si="330"/>
        <v>0</v>
      </c>
      <c r="J3055" s="157">
        <f t="shared" si="331"/>
        <v>7222.6234170586858</v>
      </c>
      <c r="K3055" s="157">
        <f t="shared" si="332"/>
        <v>0</v>
      </c>
      <c r="L3055" s="157">
        <f t="shared" si="333"/>
        <v>7222.6234170586858</v>
      </c>
      <c r="M3055" s="167">
        <f t="shared" si="334"/>
        <v>0</v>
      </c>
      <c r="N3055" s="167">
        <f t="shared" si="335"/>
        <v>0</v>
      </c>
    </row>
    <row r="3056" spans="1:14" ht="15" customHeight="1" x14ac:dyDescent="0.2">
      <c r="A3056" s="152"/>
      <c r="B3056" s="152"/>
      <c r="C3056" s="152"/>
      <c r="D3056" s="152"/>
      <c r="E3056" s="153">
        <f>'2.40-a,b,c,d,e'!E3056</f>
        <v>41207.166666666664</v>
      </c>
      <c r="F3056" s="157">
        <f>'2.40-a,b,c,d,e'!F3056</f>
        <v>86.050003051757798</v>
      </c>
      <c r="G3056" s="157">
        <f>'2.40-a,b,c,d,e'!G3056</f>
        <v>319.99969482420454</v>
      </c>
      <c r="H3056" s="157">
        <f t="shared" si="329"/>
        <v>7542.62311188289</v>
      </c>
      <c r="I3056" s="157">
        <f t="shared" si="330"/>
        <v>0</v>
      </c>
      <c r="J3056" s="157">
        <f t="shared" si="331"/>
        <v>7542.62311188289</v>
      </c>
      <c r="K3056" s="157">
        <f t="shared" si="332"/>
        <v>0</v>
      </c>
      <c r="L3056" s="157">
        <f t="shared" si="333"/>
        <v>7542.62311188289</v>
      </c>
      <c r="M3056" s="167">
        <f t="shared" si="334"/>
        <v>0</v>
      </c>
      <c r="N3056" s="167">
        <f t="shared" si="335"/>
        <v>0</v>
      </c>
    </row>
    <row r="3057" spans="1:14" ht="15" customHeight="1" x14ac:dyDescent="0.2">
      <c r="A3057" s="152"/>
      <c r="B3057" s="152"/>
      <c r="C3057" s="152"/>
      <c r="D3057" s="152"/>
      <c r="E3057" s="153">
        <f>'2.40-a,b,c,d,e'!E3057</f>
        <v>41208.166666666664</v>
      </c>
      <c r="F3057" s="157">
        <f>'2.40-a,b,c,d,e'!F3057</f>
        <v>86.279998779296804</v>
      </c>
      <c r="G3057" s="157">
        <f>'2.40-a,b,c,d,e'!G3057</f>
        <v>229.99572753900566</v>
      </c>
      <c r="H3057" s="157">
        <f t="shared" si="329"/>
        <v>7772.6188394218952</v>
      </c>
      <c r="I3057" s="157">
        <f t="shared" si="330"/>
        <v>0</v>
      </c>
      <c r="J3057" s="157">
        <f t="shared" si="331"/>
        <v>7772.6188394218952</v>
      </c>
      <c r="K3057" s="157">
        <f t="shared" si="332"/>
        <v>0</v>
      </c>
      <c r="L3057" s="157">
        <f t="shared" si="333"/>
        <v>7772.6188394218952</v>
      </c>
      <c r="M3057" s="167">
        <f t="shared" si="334"/>
        <v>0</v>
      </c>
      <c r="N3057" s="167">
        <f t="shared" si="335"/>
        <v>0</v>
      </c>
    </row>
    <row r="3058" spans="1:14" ht="15" customHeight="1" x14ac:dyDescent="0.2">
      <c r="A3058" s="152"/>
      <c r="B3058" s="152"/>
      <c r="C3058" s="152"/>
      <c r="D3058" s="152"/>
      <c r="E3058" s="153">
        <f>'2.40-a,b,c,d,e'!E3058</f>
        <v>41213.166666666664</v>
      </c>
      <c r="F3058" s="157">
        <f>'2.40-a,b,c,d,e'!F3058</f>
        <v>86.239997863769503</v>
      </c>
      <c r="G3058" s="157">
        <f>'2.40-a,b,c,d,e'!G3058</f>
        <v>-40.000915527301117</v>
      </c>
      <c r="H3058" s="157">
        <f t="shared" si="329"/>
        <v>7732.6179238945942</v>
      </c>
      <c r="I3058" s="157">
        <f t="shared" si="330"/>
        <v>0</v>
      </c>
      <c r="J3058" s="157">
        <f t="shared" si="331"/>
        <v>7732.6179238945942</v>
      </c>
      <c r="K3058" s="157">
        <f t="shared" si="332"/>
        <v>0</v>
      </c>
      <c r="L3058" s="157">
        <f t="shared" si="333"/>
        <v>7732.6179238945942</v>
      </c>
      <c r="M3058" s="167">
        <f t="shared" si="334"/>
        <v>0</v>
      </c>
      <c r="N3058" s="167">
        <f t="shared" si="335"/>
        <v>0</v>
      </c>
    </row>
    <row r="3059" spans="1:14" ht="15" customHeight="1" x14ac:dyDescent="0.2">
      <c r="A3059" s="152"/>
      <c r="B3059" s="152"/>
      <c r="C3059" s="152"/>
      <c r="D3059" s="152"/>
      <c r="E3059" s="153">
        <f>'2.40-a,b,c,d,e'!E3059</f>
        <v>41214.166666666664</v>
      </c>
      <c r="F3059" s="157">
        <f>'2.40-a,b,c,d,e'!F3059</f>
        <v>87.089996337890597</v>
      </c>
      <c r="G3059" s="157">
        <f>'2.40-a,b,c,d,e'!G3059</f>
        <v>849.99847412109375</v>
      </c>
      <c r="H3059" s="157">
        <f t="shared" si="329"/>
        <v>8582.6163980156889</v>
      </c>
      <c r="I3059" s="157">
        <f t="shared" si="330"/>
        <v>0</v>
      </c>
      <c r="J3059" s="157">
        <f t="shared" si="331"/>
        <v>8582.6163980156889</v>
      </c>
      <c r="K3059" s="157">
        <f t="shared" si="332"/>
        <v>419.99816894529886</v>
      </c>
      <c r="L3059" s="157">
        <f t="shared" si="333"/>
        <v>8162.61822907039</v>
      </c>
      <c r="M3059" s="167">
        <f t="shared" si="334"/>
        <v>0</v>
      </c>
      <c r="N3059" s="167">
        <f t="shared" si="335"/>
        <v>0</v>
      </c>
    </row>
    <row r="3060" spans="1:14" ht="15" customHeight="1" x14ac:dyDescent="0.2">
      <c r="A3060" s="152"/>
      <c r="B3060" s="152"/>
      <c r="C3060" s="152"/>
      <c r="D3060" s="152"/>
      <c r="E3060" s="153">
        <f>'2.40-a,b,c,d,e'!E3060</f>
        <v>41215.166666666664</v>
      </c>
      <c r="F3060" s="157">
        <f>'2.40-a,b,c,d,e'!F3060</f>
        <v>84.860000610351506</v>
      </c>
      <c r="G3060" s="157">
        <f>'2.40-a,b,c,d,e'!G3060</f>
        <v>-2229.9957275390907</v>
      </c>
      <c r="H3060" s="157">
        <f t="shared" si="329"/>
        <v>5932.6225015312993</v>
      </c>
      <c r="I3060" s="157">
        <f t="shared" si="330"/>
        <v>2229.9957275390907</v>
      </c>
      <c r="J3060" s="157">
        <f t="shared" si="331"/>
        <v>8162.61822907039</v>
      </c>
      <c r="K3060" s="157">
        <f t="shared" si="332"/>
        <v>0</v>
      </c>
      <c r="L3060" s="157">
        <f t="shared" si="333"/>
        <v>8162.61822907039</v>
      </c>
      <c r="M3060" s="167">
        <f t="shared" si="334"/>
        <v>1</v>
      </c>
      <c r="N3060" s="167">
        <f t="shared" si="335"/>
        <v>0</v>
      </c>
    </row>
    <row r="3061" spans="1:14" ht="15" customHeight="1" x14ac:dyDescent="0.2">
      <c r="A3061" s="152"/>
      <c r="B3061" s="152"/>
      <c r="C3061" s="152"/>
      <c r="D3061" s="152"/>
      <c r="E3061" s="153">
        <f>'2.40-a,b,c,d,e'!E3061</f>
        <v>41218.208333333336</v>
      </c>
      <c r="F3061" s="157">
        <f>'2.40-a,b,c,d,e'!F3061</f>
        <v>85.650001525878906</v>
      </c>
      <c r="G3061" s="157">
        <f>'2.40-a,b,c,d,e'!G3061</f>
        <v>790.00091552740059</v>
      </c>
      <c r="H3061" s="157">
        <f t="shared" si="329"/>
        <v>8952.6191445977911</v>
      </c>
      <c r="I3061" s="157">
        <f t="shared" si="330"/>
        <v>0</v>
      </c>
      <c r="J3061" s="157">
        <f t="shared" si="331"/>
        <v>8952.6191445977911</v>
      </c>
      <c r="K3061" s="157">
        <f t="shared" si="332"/>
        <v>790.00091552740105</v>
      </c>
      <c r="L3061" s="157">
        <f t="shared" si="333"/>
        <v>8162.61822907039</v>
      </c>
      <c r="M3061" s="167">
        <f t="shared" si="334"/>
        <v>0</v>
      </c>
      <c r="N3061" s="167">
        <f t="shared" si="335"/>
        <v>0</v>
      </c>
    </row>
    <row r="3062" spans="1:14" ht="15" customHeight="1" x14ac:dyDescent="0.2">
      <c r="A3062" s="152"/>
      <c r="B3062" s="152"/>
      <c r="C3062" s="152"/>
      <c r="D3062" s="152"/>
      <c r="E3062" s="153">
        <f>'2.40-a,b,c,d,e'!E3062</f>
        <v>41219.208333333336</v>
      </c>
      <c r="F3062" s="157">
        <f>'2.40-a,b,c,d,e'!F3062</f>
        <v>88.709999084472599</v>
      </c>
      <c r="G3062" s="157">
        <f>'2.40-a,b,c,d,e'!G3062</f>
        <v>3059.9975585936932</v>
      </c>
      <c r="H3062" s="157">
        <f t="shared" si="329"/>
        <v>11222.615787664083</v>
      </c>
      <c r="I3062" s="157">
        <f t="shared" si="330"/>
        <v>0</v>
      </c>
      <c r="J3062" s="157">
        <f t="shared" si="331"/>
        <v>11222.615787664083</v>
      </c>
      <c r="K3062" s="157">
        <f t="shared" si="332"/>
        <v>3059.9975585936927</v>
      </c>
      <c r="L3062" s="157">
        <f t="shared" si="333"/>
        <v>8162.61822907039</v>
      </c>
      <c r="M3062" s="167">
        <f t="shared" si="334"/>
        <v>0</v>
      </c>
      <c r="N3062" s="167">
        <f t="shared" si="335"/>
        <v>0</v>
      </c>
    </row>
    <row r="3063" spans="1:14" ht="15" customHeight="1" x14ac:dyDescent="0.2">
      <c r="A3063" s="152"/>
      <c r="B3063" s="152"/>
      <c r="C3063" s="152"/>
      <c r="D3063" s="152"/>
      <c r="E3063" s="153">
        <f>'2.40-a,b,c,d,e'!E3063</f>
        <v>41220.208333333336</v>
      </c>
      <c r="F3063" s="157">
        <f>'2.40-a,b,c,d,e'!F3063</f>
        <v>84.440002441406193</v>
      </c>
      <c r="G3063" s="157">
        <f>'2.40-a,b,c,d,e'!G3063</f>
        <v>-4269.9966430664063</v>
      </c>
      <c r="H3063" s="157">
        <f t="shared" si="329"/>
        <v>3892.6215860039838</v>
      </c>
      <c r="I3063" s="157">
        <f t="shared" si="330"/>
        <v>4269.9966430664063</v>
      </c>
      <c r="J3063" s="157">
        <f t="shared" si="331"/>
        <v>8162.61822907039</v>
      </c>
      <c r="K3063" s="157">
        <f t="shared" si="332"/>
        <v>0</v>
      </c>
      <c r="L3063" s="157">
        <f t="shared" si="333"/>
        <v>8162.61822907039</v>
      </c>
      <c r="M3063" s="167">
        <f t="shared" si="334"/>
        <v>1</v>
      </c>
      <c r="N3063" s="167">
        <f t="shared" si="335"/>
        <v>0</v>
      </c>
    </row>
    <row r="3064" spans="1:14" ht="15" customHeight="1" x14ac:dyDescent="0.2">
      <c r="A3064" s="152"/>
      <c r="B3064" s="152"/>
      <c r="C3064" s="152"/>
      <c r="D3064" s="152"/>
      <c r="E3064" s="153">
        <f>'2.40-a,b,c,d,e'!E3064</f>
        <v>41221.208333333336</v>
      </c>
      <c r="F3064" s="157">
        <f>'2.40-a,b,c,d,e'!F3064</f>
        <v>85.089996337890597</v>
      </c>
      <c r="G3064" s="157">
        <f>'2.40-a,b,c,d,e'!G3064</f>
        <v>649.99389648440342</v>
      </c>
      <c r="H3064" s="157">
        <f t="shared" si="329"/>
        <v>8812.6121255547932</v>
      </c>
      <c r="I3064" s="157">
        <f t="shared" si="330"/>
        <v>0</v>
      </c>
      <c r="J3064" s="157">
        <f t="shared" si="331"/>
        <v>8812.6121255547932</v>
      </c>
      <c r="K3064" s="157">
        <f t="shared" si="332"/>
        <v>649.99389648440319</v>
      </c>
      <c r="L3064" s="157">
        <f t="shared" si="333"/>
        <v>8162.61822907039</v>
      </c>
      <c r="M3064" s="167">
        <f t="shared" si="334"/>
        <v>0</v>
      </c>
      <c r="N3064" s="167">
        <f t="shared" si="335"/>
        <v>0</v>
      </c>
    </row>
    <row r="3065" spans="1:14" ht="15" customHeight="1" x14ac:dyDescent="0.2">
      <c r="A3065" s="152"/>
      <c r="B3065" s="152"/>
      <c r="C3065" s="152"/>
      <c r="D3065" s="152"/>
      <c r="E3065" s="153">
        <f>'2.40-a,b,c,d,e'!E3065</f>
        <v>41222.208333333336</v>
      </c>
      <c r="F3065" s="157">
        <f>'2.40-a,b,c,d,e'!F3065</f>
        <v>86.069999694824205</v>
      </c>
      <c r="G3065" s="157">
        <f>'2.40-a,b,c,d,e'!G3065</f>
        <v>980.00335693360796</v>
      </c>
      <c r="H3065" s="157">
        <f t="shared" si="329"/>
        <v>9142.6215860039974</v>
      </c>
      <c r="I3065" s="157">
        <f t="shared" si="330"/>
        <v>0</v>
      </c>
      <c r="J3065" s="157">
        <f t="shared" si="331"/>
        <v>9142.6215860039974</v>
      </c>
      <c r="K3065" s="157">
        <f t="shared" si="332"/>
        <v>980.00335693360739</v>
      </c>
      <c r="L3065" s="157">
        <f t="shared" si="333"/>
        <v>8162.61822907039</v>
      </c>
      <c r="M3065" s="167">
        <f t="shared" si="334"/>
        <v>0</v>
      </c>
      <c r="N3065" s="167">
        <f t="shared" si="335"/>
        <v>0</v>
      </c>
    </row>
    <row r="3066" spans="1:14" ht="15" customHeight="1" x14ac:dyDescent="0.2">
      <c r="A3066" s="152"/>
      <c r="B3066" s="152"/>
      <c r="C3066" s="152"/>
      <c r="D3066" s="152"/>
      <c r="E3066" s="153">
        <f>'2.40-a,b,c,d,e'!E3066</f>
        <v>41225.208333333336</v>
      </c>
      <c r="F3066" s="157">
        <f>'2.40-a,b,c,d,e'!F3066</f>
        <v>85.569999694824205</v>
      </c>
      <c r="G3066" s="157">
        <f>'2.40-a,b,c,d,e'!G3066</f>
        <v>-500</v>
      </c>
      <c r="H3066" s="157">
        <f t="shared" si="329"/>
        <v>7662.61822907039</v>
      </c>
      <c r="I3066" s="157">
        <f t="shared" si="330"/>
        <v>0</v>
      </c>
      <c r="J3066" s="157">
        <f t="shared" si="331"/>
        <v>7662.61822907039</v>
      </c>
      <c r="K3066" s="157">
        <f t="shared" si="332"/>
        <v>0</v>
      </c>
      <c r="L3066" s="157">
        <f t="shared" si="333"/>
        <v>7662.61822907039</v>
      </c>
      <c r="M3066" s="167">
        <f t="shared" si="334"/>
        <v>0</v>
      </c>
      <c r="N3066" s="167">
        <f t="shared" si="335"/>
        <v>0</v>
      </c>
    </row>
    <row r="3067" spans="1:14" ht="15" customHeight="1" x14ac:dyDescent="0.2">
      <c r="A3067" s="152"/>
      <c r="B3067" s="152"/>
      <c r="C3067" s="152"/>
      <c r="D3067" s="152"/>
      <c r="E3067" s="153">
        <f>'2.40-a,b,c,d,e'!E3067</f>
        <v>41226.208333333336</v>
      </c>
      <c r="F3067" s="157">
        <f>'2.40-a,b,c,d,e'!F3067</f>
        <v>85.379997253417898</v>
      </c>
      <c r="G3067" s="157">
        <f>'2.40-a,b,c,d,e'!G3067</f>
        <v>-190.00244140630684</v>
      </c>
      <c r="H3067" s="157">
        <f t="shared" si="329"/>
        <v>7472.6157876640827</v>
      </c>
      <c r="I3067" s="157">
        <f t="shared" si="330"/>
        <v>0</v>
      </c>
      <c r="J3067" s="157">
        <f t="shared" si="331"/>
        <v>7472.6157876640827</v>
      </c>
      <c r="K3067" s="157">
        <f t="shared" si="332"/>
        <v>0</v>
      </c>
      <c r="L3067" s="157">
        <f t="shared" si="333"/>
        <v>7472.6157876640827</v>
      </c>
      <c r="M3067" s="167">
        <f t="shared" si="334"/>
        <v>0</v>
      </c>
      <c r="N3067" s="167">
        <f t="shared" si="335"/>
        <v>0</v>
      </c>
    </row>
    <row r="3068" spans="1:14" ht="15" customHeight="1" x14ac:dyDescent="0.2">
      <c r="A3068" s="152"/>
      <c r="B3068" s="152"/>
      <c r="C3068" s="152"/>
      <c r="D3068" s="152"/>
      <c r="E3068" s="153">
        <f>'2.40-a,b,c,d,e'!E3068</f>
        <v>41227.208333333336</v>
      </c>
      <c r="F3068" s="157">
        <f>'2.40-a,b,c,d,e'!F3068</f>
        <v>86.319999694824205</v>
      </c>
      <c r="G3068" s="157">
        <f>'2.40-a,b,c,d,e'!G3068</f>
        <v>940.00244140630684</v>
      </c>
      <c r="H3068" s="157">
        <f t="shared" si="329"/>
        <v>8412.6182290703891</v>
      </c>
      <c r="I3068" s="157">
        <f t="shared" si="330"/>
        <v>0</v>
      </c>
      <c r="J3068" s="157">
        <f t="shared" si="331"/>
        <v>8412.6182290703891</v>
      </c>
      <c r="K3068" s="157">
        <f t="shared" si="332"/>
        <v>249.99999999999909</v>
      </c>
      <c r="L3068" s="157">
        <f t="shared" si="333"/>
        <v>8162.61822907039</v>
      </c>
      <c r="M3068" s="167">
        <f t="shared" si="334"/>
        <v>0</v>
      </c>
      <c r="N3068" s="167">
        <f t="shared" si="335"/>
        <v>0</v>
      </c>
    </row>
    <row r="3069" spans="1:14" ht="15" customHeight="1" x14ac:dyDescent="0.2">
      <c r="A3069" s="152"/>
      <c r="B3069" s="152"/>
      <c r="C3069" s="152"/>
      <c r="D3069" s="152"/>
      <c r="E3069" s="153">
        <f>'2.40-a,b,c,d,e'!E3069</f>
        <v>41228.208333333336</v>
      </c>
      <c r="F3069" s="157">
        <f>'2.40-a,b,c,d,e'!F3069</f>
        <v>85.449996948242102</v>
      </c>
      <c r="G3069" s="157">
        <f>'2.40-a,b,c,d,e'!G3069</f>
        <v>-870.0027465821023</v>
      </c>
      <c r="H3069" s="157">
        <f t="shared" si="329"/>
        <v>7292.6154824882879</v>
      </c>
      <c r="I3069" s="157">
        <f t="shared" si="330"/>
        <v>0</v>
      </c>
      <c r="J3069" s="157">
        <f t="shared" si="331"/>
        <v>7292.6154824882879</v>
      </c>
      <c r="K3069" s="157">
        <f t="shared" si="332"/>
        <v>0</v>
      </c>
      <c r="L3069" s="157">
        <f t="shared" si="333"/>
        <v>7292.6154824882879</v>
      </c>
      <c r="M3069" s="167">
        <f t="shared" si="334"/>
        <v>0</v>
      </c>
      <c r="N3069" s="167">
        <f t="shared" si="335"/>
        <v>0</v>
      </c>
    </row>
    <row r="3070" spans="1:14" ht="15" customHeight="1" x14ac:dyDescent="0.2">
      <c r="A3070" s="152"/>
      <c r="B3070" s="152"/>
      <c r="C3070" s="152"/>
      <c r="D3070" s="152"/>
      <c r="E3070" s="153">
        <f>'2.40-a,b,c,d,e'!E3070</f>
        <v>41229.208333333336</v>
      </c>
      <c r="F3070" s="157">
        <f>'2.40-a,b,c,d,e'!F3070</f>
        <v>86.669998168945298</v>
      </c>
      <c r="G3070" s="157">
        <f>'2.40-a,b,c,d,e'!G3070</f>
        <v>1220.0012207031959</v>
      </c>
      <c r="H3070" s="157">
        <f t="shared" si="329"/>
        <v>8512.6167031914847</v>
      </c>
      <c r="I3070" s="157">
        <f t="shared" si="330"/>
        <v>0</v>
      </c>
      <c r="J3070" s="157">
        <f t="shared" si="331"/>
        <v>8512.6167031914847</v>
      </c>
      <c r="K3070" s="157">
        <f t="shared" si="332"/>
        <v>349.99847412109466</v>
      </c>
      <c r="L3070" s="157">
        <f t="shared" si="333"/>
        <v>8162.61822907039</v>
      </c>
      <c r="M3070" s="167">
        <f t="shared" si="334"/>
        <v>0</v>
      </c>
      <c r="N3070" s="167">
        <f t="shared" si="335"/>
        <v>0</v>
      </c>
    </row>
    <row r="3071" spans="1:14" ht="15" customHeight="1" x14ac:dyDescent="0.2">
      <c r="A3071" s="152"/>
      <c r="B3071" s="152"/>
      <c r="C3071" s="152"/>
      <c r="D3071" s="152"/>
      <c r="E3071" s="153">
        <f>'2.40-a,b,c,d,e'!E3071</f>
        <v>41232.208333333336</v>
      </c>
      <c r="F3071" s="157">
        <f>'2.40-a,b,c,d,e'!F3071</f>
        <v>89.279998779296804</v>
      </c>
      <c r="G3071" s="157">
        <f>'2.40-a,b,c,d,e'!G3071</f>
        <v>2610.0006103515057</v>
      </c>
      <c r="H3071" s="157">
        <f t="shared" si="329"/>
        <v>10772.618839421895</v>
      </c>
      <c r="I3071" s="157">
        <f t="shared" si="330"/>
        <v>0</v>
      </c>
      <c r="J3071" s="157">
        <f t="shared" si="331"/>
        <v>10772.618839421895</v>
      </c>
      <c r="K3071" s="157">
        <f t="shared" si="332"/>
        <v>2610.0006103515052</v>
      </c>
      <c r="L3071" s="157">
        <f t="shared" si="333"/>
        <v>8162.61822907039</v>
      </c>
      <c r="M3071" s="167">
        <f t="shared" si="334"/>
        <v>0</v>
      </c>
      <c r="N3071" s="167">
        <f t="shared" si="335"/>
        <v>0</v>
      </c>
    </row>
    <row r="3072" spans="1:14" ht="15" customHeight="1" x14ac:dyDescent="0.2">
      <c r="A3072" s="152"/>
      <c r="B3072" s="152"/>
      <c r="C3072" s="152"/>
      <c r="D3072" s="152"/>
      <c r="E3072" s="153">
        <f>'2.40-a,b,c,d,e'!E3072</f>
        <v>41233.208333333336</v>
      </c>
      <c r="F3072" s="157">
        <f>'2.40-a,b,c,d,e'!F3072</f>
        <v>86.75</v>
      </c>
      <c r="G3072" s="157">
        <f>'2.40-a,b,c,d,e'!G3072</f>
        <v>-2529.9987792968041</v>
      </c>
      <c r="H3072" s="157">
        <f t="shared" si="329"/>
        <v>5632.619449773586</v>
      </c>
      <c r="I3072" s="157">
        <f t="shared" si="330"/>
        <v>2529.9987792968041</v>
      </c>
      <c r="J3072" s="157">
        <f t="shared" si="331"/>
        <v>8162.61822907039</v>
      </c>
      <c r="K3072" s="157">
        <f t="shared" si="332"/>
        <v>0</v>
      </c>
      <c r="L3072" s="157">
        <f t="shared" si="333"/>
        <v>8162.61822907039</v>
      </c>
      <c r="M3072" s="167">
        <f t="shared" si="334"/>
        <v>1</v>
      </c>
      <c r="N3072" s="167">
        <f t="shared" si="335"/>
        <v>0</v>
      </c>
    </row>
    <row r="3073" spans="1:14" ht="15" customHeight="1" x14ac:dyDescent="0.2">
      <c r="A3073" s="152"/>
      <c r="B3073" s="152"/>
      <c r="C3073" s="152"/>
      <c r="D3073" s="152"/>
      <c r="E3073" s="153">
        <f>'2.40-a,b,c,d,e'!E3073</f>
        <v>41234.208333333336</v>
      </c>
      <c r="F3073" s="157">
        <f>'2.40-a,b,c,d,e'!F3073</f>
        <v>87.379997253417898</v>
      </c>
      <c r="G3073" s="157">
        <f>'2.40-a,b,c,d,e'!G3073</f>
        <v>629.9972534178977</v>
      </c>
      <c r="H3073" s="157">
        <f t="shared" si="329"/>
        <v>8792.6154824882869</v>
      </c>
      <c r="I3073" s="157">
        <f t="shared" si="330"/>
        <v>0</v>
      </c>
      <c r="J3073" s="157">
        <f t="shared" si="331"/>
        <v>8792.6154824882869</v>
      </c>
      <c r="K3073" s="157">
        <f t="shared" si="332"/>
        <v>629.9972534178969</v>
      </c>
      <c r="L3073" s="157">
        <f t="shared" si="333"/>
        <v>8162.61822907039</v>
      </c>
      <c r="M3073" s="167">
        <f t="shared" si="334"/>
        <v>0</v>
      </c>
      <c r="N3073" s="167">
        <f t="shared" si="335"/>
        <v>0</v>
      </c>
    </row>
    <row r="3074" spans="1:14" ht="15" customHeight="1" x14ac:dyDescent="0.2">
      <c r="A3074" s="152"/>
      <c r="B3074" s="152"/>
      <c r="C3074" s="152"/>
      <c r="D3074" s="152"/>
      <c r="E3074" s="153">
        <f>'2.40-a,b,c,d,e'!E3074</f>
        <v>41236.604166666664</v>
      </c>
      <c r="F3074" s="157">
        <f>'2.40-a,b,c,d,e'!F3074</f>
        <v>88.279998779296804</v>
      </c>
      <c r="G3074" s="157">
        <f>'2.40-a,b,c,d,e'!G3074</f>
        <v>900.00152587890625</v>
      </c>
      <c r="H3074" s="157">
        <f t="shared" si="329"/>
        <v>9062.6197549492972</v>
      </c>
      <c r="I3074" s="157">
        <f t="shared" si="330"/>
        <v>0</v>
      </c>
      <c r="J3074" s="157">
        <f t="shared" si="331"/>
        <v>9062.6197549492972</v>
      </c>
      <c r="K3074" s="157">
        <f t="shared" si="332"/>
        <v>900.00152587890716</v>
      </c>
      <c r="L3074" s="157">
        <f t="shared" si="333"/>
        <v>8162.61822907039</v>
      </c>
      <c r="M3074" s="167">
        <f t="shared" si="334"/>
        <v>0</v>
      </c>
      <c r="N3074" s="167">
        <f t="shared" si="335"/>
        <v>0</v>
      </c>
    </row>
    <row r="3075" spans="1:14" ht="15" customHeight="1" x14ac:dyDescent="0.2">
      <c r="A3075" s="152"/>
      <c r="B3075" s="152"/>
      <c r="C3075" s="152"/>
      <c r="D3075" s="152"/>
      <c r="E3075" s="153">
        <f>'2.40-a,b,c,d,e'!E3075</f>
        <v>41239.208333333336</v>
      </c>
      <c r="F3075" s="157">
        <f>'2.40-a,b,c,d,e'!F3075</f>
        <v>87.739997863769503</v>
      </c>
      <c r="G3075" s="157">
        <f>'2.40-a,b,c,d,e'!G3075</f>
        <v>-540.00091552730112</v>
      </c>
      <c r="H3075" s="157">
        <f t="shared" si="329"/>
        <v>7622.617313543089</v>
      </c>
      <c r="I3075" s="157">
        <f t="shared" si="330"/>
        <v>0</v>
      </c>
      <c r="J3075" s="157">
        <f t="shared" si="331"/>
        <v>7622.617313543089</v>
      </c>
      <c r="K3075" s="157">
        <f t="shared" si="332"/>
        <v>0</v>
      </c>
      <c r="L3075" s="157">
        <f t="shared" si="333"/>
        <v>7622.617313543089</v>
      </c>
      <c r="M3075" s="167">
        <f t="shared" si="334"/>
        <v>0</v>
      </c>
      <c r="N3075" s="167">
        <f t="shared" si="335"/>
        <v>0</v>
      </c>
    </row>
    <row r="3076" spans="1:14" ht="15" customHeight="1" x14ac:dyDescent="0.2">
      <c r="A3076" s="152"/>
      <c r="B3076" s="152"/>
      <c r="C3076" s="152"/>
      <c r="D3076" s="152"/>
      <c r="E3076" s="153">
        <f>'2.40-a,b,c,d,e'!E3076</f>
        <v>41240.208333333336</v>
      </c>
      <c r="F3076" s="157">
        <f>'2.40-a,b,c,d,e'!F3076</f>
        <v>87.180000305175696</v>
      </c>
      <c r="G3076" s="157">
        <f>'2.40-a,b,c,d,e'!G3076</f>
        <v>-559.99755859380684</v>
      </c>
      <c r="H3076" s="157">
        <f t="shared" ref="H3076:H3139" si="336">L3075+G3076</f>
        <v>7062.6197549492827</v>
      </c>
      <c r="I3076" s="157">
        <f t="shared" ref="I3076:I3139" si="337">IF(H3076&lt;$B$13,$B$14-H3076,0)</f>
        <v>0</v>
      </c>
      <c r="J3076" s="157">
        <f t="shared" ref="J3076:J3139" si="338">H3076+I3076</f>
        <v>7062.6197549492827</v>
      </c>
      <c r="K3076" s="157">
        <f t="shared" ref="K3076:K3139" si="339">MAX(J3076-$B$14,0)</f>
        <v>0</v>
      </c>
      <c r="L3076" s="157">
        <f t="shared" ref="L3076:L3139" si="340">J3076-K3076</f>
        <v>7062.6197549492827</v>
      </c>
      <c r="M3076" s="167">
        <f t="shared" ref="M3076:M3139" si="341">IF(I3076&gt;0,1,0)</f>
        <v>0</v>
      </c>
      <c r="N3076" s="167">
        <f t="shared" ref="N3076:N3139" si="342">IF(H3076&lt;0,1,0)</f>
        <v>0</v>
      </c>
    </row>
    <row r="3077" spans="1:14" ht="15" customHeight="1" x14ac:dyDescent="0.2">
      <c r="A3077" s="152"/>
      <c r="B3077" s="152"/>
      <c r="C3077" s="152"/>
      <c r="D3077" s="152"/>
      <c r="E3077" s="153">
        <f>'2.40-a,b,c,d,e'!E3077</f>
        <v>41241.208333333336</v>
      </c>
      <c r="F3077" s="157">
        <f>'2.40-a,b,c,d,e'!F3077</f>
        <v>86.489997863769503</v>
      </c>
      <c r="G3077" s="157">
        <f>'2.40-a,b,c,d,e'!G3077</f>
        <v>-690.00244140619316</v>
      </c>
      <c r="H3077" s="157">
        <f t="shared" si="336"/>
        <v>6372.617313543089</v>
      </c>
      <c r="I3077" s="157">
        <f t="shared" si="337"/>
        <v>0</v>
      </c>
      <c r="J3077" s="157">
        <f t="shared" si="338"/>
        <v>6372.617313543089</v>
      </c>
      <c r="K3077" s="157">
        <f t="shared" si="339"/>
        <v>0</v>
      </c>
      <c r="L3077" s="157">
        <f t="shared" si="340"/>
        <v>6372.617313543089</v>
      </c>
      <c r="M3077" s="167">
        <f t="shared" si="341"/>
        <v>0</v>
      </c>
      <c r="N3077" s="167">
        <f t="shared" si="342"/>
        <v>0</v>
      </c>
    </row>
    <row r="3078" spans="1:14" ht="15" customHeight="1" x14ac:dyDescent="0.2">
      <c r="A3078" s="152"/>
      <c r="B3078" s="152"/>
      <c r="C3078" s="152"/>
      <c r="D3078" s="152"/>
      <c r="E3078" s="153">
        <f>'2.40-a,b,c,d,e'!E3078</f>
        <v>41242.208333333336</v>
      </c>
      <c r="F3078" s="157">
        <f>'2.40-a,b,c,d,e'!F3078</f>
        <v>88.069999694824205</v>
      </c>
      <c r="G3078" s="157">
        <f>'2.40-a,b,c,d,e'!G3078</f>
        <v>1580.0018310547016</v>
      </c>
      <c r="H3078" s="157">
        <f t="shared" si="336"/>
        <v>7952.6191445977911</v>
      </c>
      <c r="I3078" s="157">
        <f t="shared" si="337"/>
        <v>0</v>
      </c>
      <c r="J3078" s="157">
        <f t="shared" si="338"/>
        <v>7952.6191445977911</v>
      </c>
      <c r="K3078" s="157">
        <f t="shared" si="339"/>
        <v>0</v>
      </c>
      <c r="L3078" s="157">
        <f t="shared" si="340"/>
        <v>7952.6191445977911</v>
      </c>
      <c r="M3078" s="167">
        <f t="shared" si="341"/>
        <v>0</v>
      </c>
      <c r="N3078" s="167">
        <f t="shared" si="342"/>
        <v>0</v>
      </c>
    </row>
    <row r="3079" spans="1:14" ht="15" customHeight="1" x14ac:dyDescent="0.2">
      <c r="A3079" s="152"/>
      <c r="B3079" s="152"/>
      <c r="C3079" s="152"/>
      <c r="D3079" s="152"/>
      <c r="E3079" s="153">
        <f>'2.40-a,b,c,d,e'!E3079</f>
        <v>41243.208333333336</v>
      </c>
      <c r="F3079" s="157">
        <f>'2.40-a,b,c,d,e'!F3079</f>
        <v>88.910003662109304</v>
      </c>
      <c r="G3079" s="157">
        <f>'2.40-a,b,c,d,e'!G3079</f>
        <v>840.00396728509941</v>
      </c>
      <c r="H3079" s="157">
        <f t="shared" si="336"/>
        <v>8792.623111882891</v>
      </c>
      <c r="I3079" s="157">
        <f t="shared" si="337"/>
        <v>0</v>
      </c>
      <c r="J3079" s="157">
        <f t="shared" si="338"/>
        <v>8792.623111882891</v>
      </c>
      <c r="K3079" s="157">
        <f t="shared" si="339"/>
        <v>630.00488281250091</v>
      </c>
      <c r="L3079" s="157">
        <f t="shared" si="340"/>
        <v>8162.61822907039</v>
      </c>
      <c r="M3079" s="167">
        <f t="shared" si="341"/>
        <v>0</v>
      </c>
      <c r="N3079" s="167">
        <f t="shared" si="342"/>
        <v>0</v>
      </c>
    </row>
    <row r="3080" spans="1:14" ht="15" customHeight="1" x14ac:dyDescent="0.2">
      <c r="A3080" s="152"/>
      <c r="B3080" s="152"/>
      <c r="C3080" s="152"/>
      <c r="D3080" s="152"/>
      <c r="E3080" s="153">
        <f>'2.40-a,b,c,d,e'!E3080</f>
        <v>41246.208333333336</v>
      </c>
      <c r="F3080" s="157">
        <f>'2.40-a,b,c,d,e'!F3080</f>
        <v>89.089996337890597</v>
      </c>
      <c r="G3080" s="157">
        <f>'2.40-a,b,c,d,e'!G3080</f>
        <v>179.99267578129263</v>
      </c>
      <c r="H3080" s="157">
        <f t="shared" si="336"/>
        <v>8342.6109048516828</v>
      </c>
      <c r="I3080" s="157">
        <f t="shared" si="337"/>
        <v>0</v>
      </c>
      <c r="J3080" s="157">
        <f t="shared" si="338"/>
        <v>8342.6109048516828</v>
      </c>
      <c r="K3080" s="157">
        <f t="shared" si="339"/>
        <v>179.99267578129275</v>
      </c>
      <c r="L3080" s="157">
        <f t="shared" si="340"/>
        <v>8162.61822907039</v>
      </c>
      <c r="M3080" s="167">
        <f t="shared" si="341"/>
        <v>0</v>
      </c>
      <c r="N3080" s="167">
        <f t="shared" si="342"/>
        <v>0</v>
      </c>
    </row>
    <row r="3081" spans="1:14" ht="15" customHeight="1" x14ac:dyDescent="0.2">
      <c r="A3081" s="152"/>
      <c r="B3081" s="152"/>
      <c r="C3081" s="152"/>
      <c r="D3081" s="152"/>
      <c r="E3081" s="153">
        <f>'2.40-a,b,c,d,e'!E3081</f>
        <v>41247.208333333336</v>
      </c>
      <c r="F3081" s="157">
        <f>'2.40-a,b,c,d,e'!F3081</f>
        <v>88.5</v>
      </c>
      <c r="G3081" s="157">
        <f>'2.40-a,b,c,d,e'!G3081</f>
        <v>-589.99633789059658</v>
      </c>
      <c r="H3081" s="157">
        <f t="shared" si="336"/>
        <v>7572.6218911797932</v>
      </c>
      <c r="I3081" s="157">
        <f t="shared" si="337"/>
        <v>0</v>
      </c>
      <c r="J3081" s="157">
        <f t="shared" si="338"/>
        <v>7572.6218911797932</v>
      </c>
      <c r="K3081" s="157">
        <f t="shared" si="339"/>
        <v>0</v>
      </c>
      <c r="L3081" s="157">
        <f t="shared" si="340"/>
        <v>7572.6218911797932</v>
      </c>
      <c r="M3081" s="167">
        <f t="shared" si="341"/>
        <v>0</v>
      </c>
      <c r="N3081" s="167">
        <f t="shared" si="342"/>
        <v>0</v>
      </c>
    </row>
    <row r="3082" spans="1:14" ht="15" customHeight="1" x14ac:dyDescent="0.2">
      <c r="A3082" s="152"/>
      <c r="B3082" s="152"/>
      <c r="C3082" s="152"/>
      <c r="D3082" s="152"/>
      <c r="E3082" s="153">
        <f>'2.40-a,b,c,d,e'!E3082</f>
        <v>41248.208333333336</v>
      </c>
      <c r="F3082" s="157">
        <f>'2.40-a,b,c,d,e'!F3082</f>
        <v>87.879997253417898</v>
      </c>
      <c r="G3082" s="157">
        <f>'2.40-a,b,c,d,e'!G3082</f>
        <v>-620.0027465821023</v>
      </c>
      <c r="H3082" s="157">
        <f t="shared" si="336"/>
        <v>6952.619144597691</v>
      </c>
      <c r="I3082" s="157">
        <f t="shared" si="337"/>
        <v>0</v>
      </c>
      <c r="J3082" s="157">
        <f t="shared" si="338"/>
        <v>6952.619144597691</v>
      </c>
      <c r="K3082" s="157">
        <f t="shared" si="339"/>
        <v>0</v>
      </c>
      <c r="L3082" s="157">
        <f t="shared" si="340"/>
        <v>6952.619144597691</v>
      </c>
      <c r="M3082" s="167">
        <f t="shared" si="341"/>
        <v>0</v>
      </c>
      <c r="N3082" s="167">
        <f t="shared" si="342"/>
        <v>0</v>
      </c>
    </row>
    <row r="3083" spans="1:14" ht="15" customHeight="1" x14ac:dyDescent="0.2">
      <c r="A3083" s="152"/>
      <c r="B3083" s="152"/>
      <c r="C3083" s="152"/>
      <c r="D3083" s="152"/>
      <c r="E3083" s="153">
        <f>'2.40-a,b,c,d,e'!E3083</f>
        <v>41249.208333333336</v>
      </c>
      <c r="F3083" s="157">
        <f>'2.40-a,b,c,d,e'!F3083</f>
        <v>86.260002136230398</v>
      </c>
      <c r="G3083" s="157">
        <f>'2.40-a,b,c,d,e'!G3083</f>
        <v>-1619.9951171875</v>
      </c>
      <c r="H3083" s="157">
        <f t="shared" si="336"/>
        <v>5332.624027410191</v>
      </c>
      <c r="I3083" s="157">
        <f t="shared" si="337"/>
        <v>2829.994201660199</v>
      </c>
      <c r="J3083" s="157">
        <f t="shared" si="338"/>
        <v>8162.61822907039</v>
      </c>
      <c r="K3083" s="157">
        <f t="shared" si="339"/>
        <v>0</v>
      </c>
      <c r="L3083" s="157">
        <f t="shared" si="340"/>
        <v>8162.61822907039</v>
      </c>
      <c r="M3083" s="167">
        <f t="shared" si="341"/>
        <v>1</v>
      </c>
      <c r="N3083" s="167">
        <f t="shared" si="342"/>
        <v>0</v>
      </c>
    </row>
    <row r="3084" spans="1:14" ht="15" customHeight="1" x14ac:dyDescent="0.2">
      <c r="A3084" s="152"/>
      <c r="B3084" s="152"/>
      <c r="C3084" s="152"/>
      <c r="D3084" s="152"/>
      <c r="E3084" s="153">
        <f>'2.40-a,b,c,d,e'!E3084</f>
        <v>41250.208333333336</v>
      </c>
      <c r="F3084" s="157">
        <f>'2.40-a,b,c,d,e'!F3084</f>
        <v>85.930000305175696</v>
      </c>
      <c r="G3084" s="157">
        <f>'2.40-a,b,c,d,e'!G3084</f>
        <v>-330.00183105470171</v>
      </c>
      <c r="H3084" s="157">
        <f t="shared" si="336"/>
        <v>7832.616398015688</v>
      </c>
      <c r="I3084" s="157">
        <f t="shared" si="337"/>
        <v>0</v>
      </c>
      <c r="J3084" s="157">
        <f t="shared" si="338"/>
        <v>7832.616398015688</v>
      </c>
      <c r="K3084" s="157">
        <f t="shared" si="339"/>
        <v>0</v>
      </c>
      <c r="L3084" s="157">
        <f t="shared" si="340"/>
        <v>7832.616398015688</v>
      </c>
      <c r="M3084" s="167">
        <f t="shared" si="341"/>
        <v>0</v>
      </c>
      <c r="N3084" s="167">
        <f t="shared" si="342"/>
        <v>0</v>
      </c>
    </row>
    <row r="3085" spans="1:14" ht="15" customHeight="1" x14ac:dyDescent="0.2">
      <c r="A3085" s="152"/>
      <c r="B3085" s="152"/>
      <c r="C3085" s="152"/>
      <c r="D3085" s="152"/>
      <c r="E3085" s="153">
        <f>'2.40-a,b,c,d,e'!E3085</f>
        <v>41253.208333333336</v>
      </c>
      <c r="F3085" s="157">
        <f>'2.40-a,b,c,d,e'!F3085</f>
        <v>85.559997558593693</v>
      </c>
      <c r="G3085" s="157">
        <f>'2.40-a,b,c,d,e'!G3085</f>
        <v>-370.00274658200283</v>
      </c>
      <c r="H3085" s="157">
        <f t="shared" si="336"/>
        <v>7462.6136514336849</v>
      </c>
      <c r="I3085" s="157">
        <f t="shared" si="337"/>
        <v>0</v>
      </c>
      <c r="J3085" s="157">
        <f t="shared" si="338"/>
        <v>7462.6136514336849</v>
      </c>
      <c r="K3085" s="157">
        <f t="shared" si="339"/>
        <v>0</v>
      </c>
      <c r="L3085" s="157">
        <f t="shared" si="340"/>
        <v>7462.6136514336849</v>
      </c>
      <c r="M3085" s="167">
        <f t="shared" si="341"/>
        <v>0</v>
      </c>
      <c r="N3085" s="167">
        <f t="shared" si="342"/>
        <v>0</v>
      </c>
    </row>
    <row r="3086" spans="1:14" ht="15" customHeight="1" x14ac:dyDescent="0.2">
      <c r="A3086" s="152"/>
      <c r="B3086" s="152"/>
      <c r="C3086" s="152"/>
      <c r="D3086" s="152"/>
      <c r="E3086" s="153">
        <f>'2.40-a,b,c,d,e'!E3086</f>
        <v>41254.208333333336</v>
      </c>
      <c r="F3086" s="157">
        <f>'2.40-a,b,c,d,e'!F3086</f>
        <v>85.790000915527301</v>
      </c>
      <c r="G3086" s="157">
        <f>'2.40-a,b,c,d,e'!G3086</f>
        <v>230.00335693360796</v>
      </c>
      <c r="H3086" s="157">
        <f t="shared" si="336"/>
        <v>7692.6170083672932</v>
      </c>
      <c r="I3086" s="157">
        <f t="shared" si="337"/>
        <v>0</v>
      </c>
      <c r="J3086" s="157">
        <f t="shared" si="338"/>
        <v>7692.6170083672932</v>
      </c>
      <c r="K3086" s="157">
        <f t="shared" si="339"/>
        <v>0</v>
      </c>
      <c r="L3086" s="157">
        <f t="shared" si="340"/>
        <v>7692.6170083672932</v>
      </c>
      <c r="M3086" s="167">
        <f t="shared" si="341"/>
        <v>0</v>
      </c>
      <c r="N3086" s="167">
        <f t="shared" si="342"/>
        <v>0</v>
      </c>
    </row>
    <row r="3087" spans="1:14" ht="15" customHeight="1" x14ac:dyDescent="0.2">
      <c r="A3087" s="152"/>
      <c r="B3087" s="152"/>
      <c r="C3087" s="152"/>
      <c r="D3087" s="152"/>
      <c r="E3087" s="153">
        <f>'2.40-a,b,c,d,e'!E3087</f>
        <v>41255.208333333336</v>
      </c>
      <c r="F3087" s="157">
        <f>'2.40-a,b,c,d,e'!F3087</f>
        <v>86.769996643066406</v>
      </c>
      <c r="G3087" s="157">
        <f>'2.40-a,b,c,d,e'!G3087</f>
        <v>979.99572753910513</v>
      </c>
      <c r="H3087" s="157">
        <f t="shared" si="336"/>
        <v>8672.6127359063976</v>
      </c>
      <c r="I3087" s="157">
        <f t="shared" si="337"/>
        <v>0</v>
      </c>
      <c r="J3087" s="157">
        <f t="shared" si="338"/>
        <v>8672.6127359063976</v>
      </c>
      <c r="K3087" s="157">
        <f t="shared" si="339"/>
        <v>509.99450683600753</v>
      </c>
      <c r="L3087" s="157">
        <f t="shared" si="340"/>
        <v>8162.61822907039</v>
      </c>
      <c r="M3087" s="167">
        <f t="shared" si="341"/>
        <v>0</v>
      </c>
      <c r="N3087" s="167">
        <f t="shared" si="342"/>
        <v>0</v>
      </c>
    </row>
    <row r="3088" spans="1:14" ht="15" customHeight="1" x14ac:dyDescent="0.2">
      <c r="A3088" s="152"/>
      <c r="B3088" s="152"/>
      <c r="C3088" s="152"/>
      <c r="D3088" s="152"/>
      <c r="E3088" s="153">
        <f>'2.40-a,b,c,d,e'!E3088</f>
        <v>41256.208333333336</v>
      </c>
      <c r="F3088" s="157">
        <f>'2.40-a,b,c,d,e'!F3088</f>
        <v>85.889999389648395</v>
      </c>
      <c r="G3088" s="157">
        <f>'2.40-a,b,c,d,e'!G3088</f>
        <v>-879.99725341801138</v>
      </c>
      <c r="H3088" s="157">
        <f t="shared" si="336"/>
        <v>7282.6209756523785</v>
      </c>
      <c r="I3088" s="157">
        <f t="shared" si="337"/>
        <v>0</v>
      </c>
      <c r="J3088" s="157">
        <f t="shared" si="338"/>
        <v>7282.6209756523785</v>
      </c>
      <c r="K3088" s="157">
        <f t="shared" si="339"/>
        <v>0</v>
      </c>
      <c r="L3088" s="157">
        <f t="shared" si="340"/>
        <v>7282.6209756523785</v>
      </c>
      <c r="M3088" s="167">
        <f t="shared" si="341"/>
        <v>0</v>
      </c>
      <c r="N3088" s="167">
        <f t="shared" si="342"/>
        <v>0</v>
      </c>
    </row>
    <row r="3089" spans="1:14" ht="15" customHeight="1" x14ac:dyDescent="0.2">
      <c r="A3089" s="152"/>
      <c r="B3089" s="152"/>
      <c r="C3089" s="152"/>
      <c r="D3089" s="152"/>
      <c r="E3089" s="153">
        <f>'2.40-a,b,c,d,e'!E3089</f>
        <v>41257.208333333336</v>
      </c>
      <c r="F3089" s="157">
        <f>'2.40-a,b,c,d,e'!F3089</f>
        <v>86.730003356933594</v>
      </c>
      <c r="G3089" s="157">
        <f>'2.40-a,b,c,d,e'!G3089</f>
        <v>840.00396728519888</v>
      </c>
      <c r="H3089" s="157">
        <f t="shared" si="336"/>
        <v>8122.6249429375775</v>
      </c>
      <c r="I3089" s="157">
        <f t="shared" si="337"/>
        <v>0</v>
      </c>
      <c r="J3089" s="157">
        <f t="shared" si="338"/>
        <v>8122.6249429375775</v>
      </c>
      <c r="K3089" s="157">
        <f t="shared" si="339"/>
        <v>0</v>
      </c>
      <c r="L3089" s="157">
        <f t="shared" si="340"/>
        <v>8122.6249429375775</v>
      </c>
      <c r="M3089" s="167">
        <f t="shared" si="341"/>
        <v>0</v>
      </c>
      <c r="N3089" s="167">
        <f t="shared" si="342"/>
        <v>0</v>
      </c>
    </row>
    <row r="3090" spans="1:14" ht="15" customHeight="1" x14ac:dyDescent="0.2">
      <c r="A3090" s="152"/>
      <c r="B3090" s="152"/>
      <c r="C3090" s="152"/>
      <c r="D3090" s="152"/>
      <c r="E3090" s="153">
        <f>'2.40-a,b,c,d,e'!E3090</f>
        <v>41260.208333333336</v>
      </c>
      <c r="F3090" s="157">
        <f>'2.40-a,b,c,d,e'!F3090</f>
        <v>87.199996948242102</v>
      </c>
      <c r="G3090" s="157">
        <f>'2.40-a,b,c,d,e'!G3090</f>
        <v>469.99359130850848</v>
      </c>
      <c r="H3090" s="157">
        <f t="shared" si="336"/>
        <v>8592.6185342460867</v>
      </c>
      <c r="I3090" s="157">
        <f t="shared" si="337"/>
        <v>0</v>
      </c>
      <c r="J3090" s="157">
        <f t="shared" si="338"/>
        <v>8592.6185342460867</v>
      </c>
      <c r="K3090" s="157">
        <f t="shared" si="339"/>
        <v>430.00030517569667</v>
      </c>
      <c r="L3090" s="157">
        <f t="shared" si="340"/>
        <v>8162.61822907039</v>
      </c>
      <c r="M3090" s="167">
        <f t="shared" si="341"/>
        <v>0</v>
      </c>
      <c r="N3090" s="167">
        <f t="shared" si="342"/>
        <v>0</v>
      </c>
    </row>
    <row r="3091" spans="1:14" ht="15" customHeight="1" x14ac:dyDescent="0.2">
      <c r="A3091" s="152"/>
      <c r="B3091" s="152"/>
      <c r="C3091" s="152"/>
      <c r="D3091" s="152"/>
      <c r="E3091" s="153">
        <f>'2.40-a,b,c,d,e'!E3091</f>
        <v>41261.208333333336</v>
      </c>
      <c r="F3091" s="157">
        <f>'2.40-a,b,c,d,e'!F3091</f>
        <v>87.930000305175696</v>
      </c>
      <c r="G3091" s="157">
        <f>'2.40-a,b,c,d,e'!G3091</f>
        <v>730.00335693359375</v>
      </c>
      <c r="H3091" s="157">
        <f t="shared" si="336"/>
        <v>8892.6215860039847</v>
      </c>
      <c r="I3091" s="157">
        <f t="shared" si="337"/>
        <v>0</v>
      </c>
      <c r="J3091" s="157">
        <f t="shared" si="338"/>
        <v>8892.6215860039847</v>
      </c>
      <c r="K3091" s="157">
        <f t="shared" si="339"/>
        <v>730.00335693359466</v>
      </c>
      <c r="L3091" s="157">
        <f t="shared" si="340"/>
        <v>8162.61822907039</v>
      </c>
      <c r="M3091" s="167">
        <f t="shared" si="341"/>
        <v>0</v>
      </c>
      <c r="N3091" s="167">
        <f t="shared" si="342"/>
        <v>0</v>
      </c>
    </row>
    <row r="3092" spans="1:14" ht="15" customHeight="1" x14ac:dyDescent="0.2">
      <c r="A3092" s="152"/>
      <c r="B3092" s="152"/>
      <c r="C3092" s="152"/>
      <c r="D3092" s="152"/>
      <c r="E3092" s="153">
        <f>'2.40-a,b,c,d,e'!E3092</f>
        <v>41262.208333333336</v>
      </c>
      <c r="F3092" s="157">
        <f>'2.40-a,b,c,d,e'!F3092</f>
        <v>89.510002136230398</v>
      </c>
      <c r="G3092" s="157">
        <f>'2.40-a,b,c,d,e'!G3092</f>
        <v>1580.0018310547016</v>
      </c>
      <c r="H3092" s="157">
        <f t="shared" si="336"/>
        <v>9742.6200601250912</v>
      </c>
      <c r="I3092" s="157">
        <f t="shared" si="337"/>
        <v>0</v>
      </c>
      <c r="J3092" s="157">
        <f t="shared" si="338"/>
        <v>9742.6200601250912</v>
      </c>
      <c r="K3092" s="157">
        <f t="shared" si="339"/>
        <v>1580.0018310547011</v>
      </c>
      <c r="L3092" s="157">
        <f t="shared" si="340"/>
        <v>8162.61822907039</v>
      </c>
      <c r="M3092" s="167">
        <f t="shared" si="341"/>
        <v>0</v>
      </c>
      <c r="N3092" s="167">
        <f t="shared" si="342"/>
        <v>0</v>
      </c>
    </row>
    <row r="3093" spans="1:14" ht="15" customHeight="1" x14ac:dyDescent="0.2">
      <c r="A3093" s="152"/>
      <c r="B3093" s="152"/>
      <c r="C3093" s="152"/>
      <c r="D3093" s="152"/>
      <c r="E3093" s="153">
        <f>'2.40-a,b,c,d,e'!E3093</f>
        <v>41263.208333333336</v>
      </c>
      <c r="F3093" s="157">
        <f>'2.40-a,b,c,d,e'!F3093</f>
        <v>90.129997253417898</v>
      </c>
      <c r="G3093" s="157">
        <f>'2.40-a,b,c,d,e'!G3093</f>
        <v>619.9951171875</v>
      </c>
      <c r="H3093" s="157">
        <f t="shared" si="336"/>
        <v>8782.613346257891</v>
      </c>
      <c r="I3093" s="157">
        <f t="shared" si="337"/>
        <v>0</v>
      </c>
      <c r="J3093" s="157">
        <f t="shared" si="338"/>
        <v>8782.613346257891</v>
      </c>
      <c r="K3093" s="157">
        <f t="shared" si="339"/>
        <v>619.99511718750091</v>
      </c>
      <c r="L3093" s="157">
        <f t="shared" si="340"/>
        <v>8162.61822907039</v>
      </c>
      <c r="M3093" s="167">
        <f t="shared" si="341"/>
        <v>0</v>
      </c>
      <c r="N3093" s="167">
        <f t="shared" si="342"/>
        <v>0</v>
      </c>
    </row>
    <row r="3094" spans="1:14" ht="15" customHeight="1" x14ac:dyDescent="0.2">
      <c r="A3094" s="152"/>
      <c r="B3094" s="152"/>
      <c r="C3094" s="152"/>
      <c r="D3094" s="152"/>
      <c r="E3094" s="153">
        <f>'2.40-a,b,c,d,e'!E3094</f>
        <v>41264.208333333336</v>
      </c>
      <c r="F3094" s="157">
        <f>'2.40-a,b,c,d,e'!F3094</f>
        <v>88.660003662109304</v>
      </c>
      <c r="G3094" s="157">
        <f>'2.40-a,b,c,d,e'!G3094</f>
        <v>-1469.9935913085938</v>
      </c>
      <c r="H3094" s="157">
        <f t="shared" si="336"/>
        <v>6692.6246377617963</v>
      </c>
      <c r="I3094" s="157">
        <f t="shared" si="337"/>
        <v>0</v>
      </c>
      <c r="J3094" s="157">
        <f t="shared" si="338"/>
        <v>6692.6246377617963</v>
      </c>
      <c r="K3094" s="157">
        <f t="shared" si="339"/>
        <v>0</v>
      </c>
      <c r="L3094" s="157">
        <f t="shared" si="340"/>
        <v>6692.6246377617963</v>
      </c>
      <c r="M3094" s="167">
        <f t="shared" si="341"/>
        <v>0</v>
      </c>
      <c r="N3094" s="167">
        <f t="shared" si="342"/>
        <v>0</v>
      </c>
    </row>
    <row r="3095" spans="1:14" ht="15" customHeight="1" x14ac:dyDescent="0.2">
      <c r="A3095" s="152"/>
      <c r="B3095" s="152"/>
      <c r="C3095" s="152"/>
      <c r="D3095" s="152"/>
      <c r="E3095" s="153">
        <f>'2.40-a,b,c,d,e'!E3095</f>
        <v>41267.604166666664</v>
      </c>
      <c r="F3095" s="157">
        <f>'2.40-a,b,c,d,e'!F3095</f>
        <v>88.610000610351506</v>
      </c>
      <c r="G3095" s="157">
        <f>'2.40-a,b,c,d,e'!G3095</f>
        <v>-50.003051757798289</v>
      </c>
      <c r="H3095" s="157">
        <f t="shared" si="336"/>
        <v>6642.6215860039983</v>
      </c>
      <c r="I3095" s="157">
        <f t="shared" si="337"/>
        <v>0</v>
      </c>
      <c r="J3095" s="157">
        <f t="shared" si="338"/>
        <v>6642.6215860039983</v>
      </c>
      <c r="K3095" s="157">
        <f t="shared" si="339"/>
        <v>0</v>
      </c>
      <c r="L3095" s="157">
        <f t="shared" si="340"/>
        <v>6642.6215860039983</v>
      </c>
      <c r="M3095" s="167">
        <f t="shared" si="341"/>
        <v>0</v>
      </c>
      <c r="N3095" s="167">
        <f t="shared" si="342"/>
        <v>0</v>
      </c>
    </row>
    <row r="3096" spans="1:14" ht="15" customHeight="1" x14ac:dyDescent="0.2">
      <c r="A3096" s="152"/>
      <c r="B3096" s="152"/>
      <c r="C3096" s="152"/>
      <c r="D3096" s="152"/>
      <c r="E3096" s="153">
        <f>'2.40-a,b,c,d,e'!E3096</f>
        <v>41269.208333333336</v>
      </c>
      <c r="F3096" s="157">
        <f>'2.40-a,b,c,d,e'!F3096</f>
        <v>90.980003356933594</v>
      </c>
      <c r="G3096" s="157">
        <f>'2.40-a,b,c,d,e'!G3096</f>
        <v>2370.0027465820881</v>
      </c>
      <c r="H3096" s="157">
        <f t="shared" si="336"/>
        <v>9012.6243325860869</v>
      </c>
      <c r="I3096" s="157">
        <f t="shared" si="337"/>
        <v>0</v>
      </c>
      <c r="J3096" s="157">
        <f t="shared" si="338"/>
        <v>9012.6243325860869</v>
      </c>
      <c r="K3096" s="157">
        <f t="shared" si="339"/>
        <v>850.00610351569685</v>
      </c>
      <c r="L3096" s="157">
        <f t="shared" si="340"/>
        <v>8162.61822907039</v>
      </c>
      <c r="M3096" s="167">
        <f t="shared" si="341"/>
        <v>0</v>
      </c>
      <c r="N3096" s="167">
        <f t="shared" si="342"/>
        <v>0</v>
      </c>
    </row>
    <row r="3097" spans="1:14" ht="15" customHeight="1" x14ac:dyDescent="0.2">
      <c r="A3097" s="152"/>
      <c r="B3097" s="152"/>
      <c r="C3097" s="152"/>
      <c r="D3097" s="152"/>
      <c r="E3097" s="153">
        <f>'2.40-a,b,c,d,e'!E3097</f>
        <v>41270.208333333336</v>
      </c>
      <c r="F3097" s="157">
        <f>'2.40-a,b,c,d,e'!F3097</f>
        <v>90.870002746582003</v>
      </c>
      <c r="G3097" s="157">
        <f>'2.40-a,b,c,d,e'!G3097</f>
        <v>-110.00061035159092</v>
      </c>
      <c r="H3097" s="157">
        <f t="shared" si="336"/>
        <v>8052.6176187187993</v>
      </c>
      <c r="I3097" s="157">
        <f t="shared" si="337"/>
        <v>0</v>
      </c>
      <c r="J3097" s="157">
        <f t="shared" si="338"/>
        <v>8052.6176187187993</v>
      </c>
      <c r="K3097" s="157">
        <f t="shared" si="339"/>
        <v>0</v>
      </c>
      <c r="L3097" s="157">
        <f t="shared" si="340"/>
        <v>8052.6176187187993</v>
      </c>
      <c r="M3097" s="167">
        <f t="shared" si="341"/>
        <v>0</v>
      </c>
      <c r="N3097" s="167">
        <f t="shared" si="342"/>
        <v>0</v>
      </c>
    </row>
    <row r="3098" spans="1:14" ht="15" customHeight="1" x14ac:dyDescent="0.2">
      <c r="A3098" s="152"/>
      <c r="B3098" s="152"/>
      <c r="C3098" s="152"/>
      <c r="D3098" s="152"/>
      <c r="E3098" s="153">
        <f>'2.40-a,b,c,d,e'!E3098</f>
        <v>41271.208333333336</v>
      </c>
      <c r="F3098" s="157">
        <f>'2.40-a,b,c,d,e'!F3098</f>
        <v>90.800003051757798</v>
      </c>
      <c r="G3098" s="157">
        <f>'2.40-a,b,c,d,e'!G3098</f>
        <v>-69.999694824204539</v>
      </c>
      <c r="H3098" s="157">
        <f t="shared" si="336"/>
        <v>7982.6179238945952</v>
      </c>
      <c r="I3098" s="157">
        <f t="shared" si="337"/>
        <v>0</v>
      </c>
      <c r="J3098" s="157">
        <f t="shared" si="338"/>
        <v>7982.6179238945952</v>
      </c>
      <c r="K3098" s="157">
        <f t="shared" si="339"/>
        <v>0</v>
      </c>
      <c r="L3098" s="157">
        <f t="shared" si="340"/>
        <v>7982.6179238945952</v>
      </c>
      <c r="M3098" s="167">
        <f t="shared" si="341"/>
        <v>0</v>
      </c>
      <c r="N3098" s="167">
        <f t="shared" si="342"/>
        <v>0</v>
      </c>
    </row>
    <row r="3099" spans="1:14" ht="15" customHeight="1" x14ac:dyDescent="0.2">
      <c r="A3099" s="152"/>
      <c r="B3099" s="152"/>
      <c r="C3099" s="152"/>
      <c r="D3099" s="152"/>
      <c r="E3099" s="153">
        <f>'2.40-a,b,c,d,e'!E3099</f>
        <v>41274.208333333336</v>
      </c>
      <c r="F3099" s="157">
        <f>'2.40-a,b,c,d,e'!F3099</f>
        <v>91.819999694824205</v>
      </c>
      <c r="G3099" s="157">
        <f>'2.40-a,b,c,d,e'!G3099</f>
        <v>1019.9966430664063</v>
      </c>
      <c r="H3099" s="157">
        <f t="shared" si="336"/>
        <v>9002.6145669610014</v>
      </c>
      <c r="I3099" s="157">
        <f t="shared" si="337"/>
        <v>0</v>
      </c>
      <c r="J3099" s="157">
        <f t="shared" si="338"/>
        <v>9002.6145669610014</v>
      </c>
      <c r="K3099" s="157">
        <f t="shared" si="339"/>
        <v>839.99633789061136</v>
      </c>
      <c r="L3099" s="157">
        <f t="shared" si="340"/>
        <v>8162.61822907039</v>
      </c>
      <c r="M3099" s="167">
        <f t="shared" si="341"/>
        <v>0</v>
      </c>
      <c r="N3099" s="167">
        <f t="shared" si="342"/>
        <v>0</v>
      </c>
    </row>
    <row r="3100" spans="1:14" ht="15" customHeight="1" x14ac:dyDescent="0.2">
      <c r="A3100" s="152"/>
      <c r="B3100" s="152"/>
      <c r="C3100" s="152"/>
      <c r="D3100" s="152"/>
      <c r="E3100" s="153">
        <f>'2.40-a,b,c,d,e'!E3100</f>
        <v>41276.208333333336</v>
      </c>
      <c r="F3100" s="157">
        <f>'2.40-a,b,c,d,e'!F3100</f>
        <v>93.120002746582003</v>
      </c>
      <c r="G3100" s="157">
        <f>'2.40-a,b,c,d,e'!G3100</f>
        <v>1300.0030517577984</v>
      </c>
      <c r="H3100" s="157">
        <f t="shared" si="336"/>
        <v>9462.6212808281889</v>
      </c>
      <c r="I3100" s="157">
        <f t="shared" si="337"/>
        <v>0</v>
      </c>
      <c r="J3100" s="157">
        <f t="shared" si="338"/>
        <v>9462.6212808281889</v>
      </c>
      <c r="K3100" s="157">
        <f t="shared" si="339"/>
        <v>1300.0030517577989</v>
      </c>
      <c r="L3100" s="157">
        <f t="shared" si="340"/>
        <v>8162.61822907039</v>
      </c>
      <c r="M3100" s="167">
        <f t="shared" si="341"/>
        <v>0</v>
      </c>
      <c r="N3100" s="167">
        <f t="shared" si="342"/>
        <v>0</v>
      </c>
    </row>
    <row r="3101" spans="1:14" ht="15" customHeight="1" x14ac:dyDescent="0.2">
      <c r="A3101" s="152"/>
      <c r="B3101" s="152"/>
      <c r="C3101" s="152"/>
      <c r="D3101" s="152"/>
      <c r="E3101" s="153">
        <f>'2.40-a,b,c,d,e'!E3101</f>
        <v>41277.208333333336</v>
      </c>
      <c r="F3101" s="157">
        <f>'2.40-a,b,c,d,e'!F3101</f>
        <v>92.919998168945298</v>
      </c>
      <c r="G3101" s="157">
        <f>'2.40-a,b,c,d,e'!G3101</f>
        <v>-200.00457763670454</v>
      </c>
      <c r="H3101" s="157">
        <f t="shared" si="336"/>
        <v>7962.6136514336858</v>
      </c>
      <c r="I3101" s="157">
        <f t="shared" si="337"/>
        <v>0</v>
      </c>
      <c r="J3101" s="157">
        <f t="shared" si="338"/>
        <v>7962.6136514336858</v>
      </c>
      <c r="K3101" s="157">
        <f t="shared" si="339"/>
        <v>0</v>
      </c>
      <c r="L3101" s="157">
        <f t="shared" si="340"/>
        <v>7962.6136514336858</v>
      </c>
      <c r="M3101" s="167">
        <f t="shared" si="341"/>
        <v>0</v>
      </c>
      <c r="N3101" s="167">
        <f t="shared" si="342"/>
        <v>0</v>
      </c>
    </row>
    <row r="3102" spans="1:14" ht="15" customHeight="1" x14ac:dyDescent="0.2">
      <c r="A3102" s="152"/>
      <c r="B3102" s="152"/>
      <c r="C3102" s="152"/>
      <c r="D3102" s="152"/>
      <c r="E3102" s="153">
        <f>'2.40-a,b,c,d,e'!E3102</f>
        <v>41278.208333333336</v>
      </c>
      <c r="F3102" s="157">
        <f>'2.40-a,b,c,d,e'!F3102</f>
        <v>93.089996337890597</v>
      </c>
      <c r="G3102" s="157">
        <f>'2.40-a,b,c,d,e'!G3102</f>
        <v>169.99816894529829</v>
      </c>
      <c r="H3102" s="157">
        <f t="shared" si="336"/>
        <v>8132.6118203789838</v>
      </c>
      <c r="I3102" s="157">
        <f t="shared" si="337"/>
        <v>0</v>
      </c>
      <c r="J3102" s="157">
        <f t="shared" si="338"/>
        <v>8132.6118203789838</v>
      </c>
      <c r="K3102" s="157">
        <f t="shared" si="339"/>
        <v>0</v>
      </c>
      <c r="L3102" s="157">
        <f t="shared" si="340"/>
        <v>8132.6118203789838</v>
      </c>
      <c r="M3102" s="167">
        <f t="shared" si="341"/>
        <v>0</v>
      </c>
      <c r="N3102" s="167">
        <f t="shared" si="342"/>
        <v>0</v>
      </c>
    </row>
    <row r="3103" spans="1:14" ht="15" customHeight="1" x14ac:dyDescent="0.2">
      <c r="A3103" s="152"/>
      <c r="B3103" s="152"/>
      <c r="C3103" s="152"/>
      <c r="D3103" s="152"/>
      <c r="E3103" s="153">
        <f>'2.40-a,b,c,d,e'!E3103</f>
        <v>41281.208333333336</v>
      </c>
      <c r="F3103" s="157">
        <f>'2.40-a,b,c,d,e'!F3103</f>
        <v>93.190002441406193</v>
      </c>
      <c r="G3103" s="157">
        <f>'2.40-a,b,c,d,e'!G3103</f>
        <v>100.00610351559658</v>
      </c>
      <c r="H3103" s="157">
        <f t="shared" si="336"/>
        <v>8232.6179238945806</v>
      </c>
      <c r="I3103" s="157">
        <f t="shared" si="337"/>
        <v>0</v>
      </c>
      <c r="J3103" s="157">
        <f t="shared" si="338"/>
        <v>8232.6179238945806</v>
      </c>
      <c r="K3103" s="157">
        <f t="shared" si="339"/>
        <v>69.999694824190556</v>
      </c>
      <c r="L3103" s="157">
        <f t="shared" si="340"/>
        <v>8162.61822907039</v>
      </c>
      <c r="M3103" s="167">
        <f t="shared" si="341"/>
        <v>0</v>
      </c>
      <c r="N3103" s="167">
        <f t="shared" si="342"/>
        <v>0</v>
      </c>
    </row>
    <row r="3104" spans="1:14" ht="15" customHeight="1" x14ac:dyDescent="0.2">
      <c r="A3104" s="152"/>
      <c r="B3104" s="152"/>
      <c r="C3104" s="152"/>
      <c r="D3104" s="152"/>
      <c r="E3104" s="153">
        <f>'2.40-a,b,c,d,e'!E3104</f>
        <v>41282.208333333336</v>
      </c>
      <c r="F3104" s="157">
        <f>'2.40-a,b,c,d,e'!F3104</f>
        <v>93.150001525878906</v>
      </c>
      <c r="G3104" s="157">
        <f>'2.40-a,b,c,d,e'!G3104</f>
        <v>-40.000915527286907</v>
      </c>
      <c r="H3104" s="157">
        <f t="shared" si="336"/>
        <v>8122.6173135431036</v>
      </c>
      <c r="I3104" s="157">
        <f t="shared" si="337"/>
        <v>0</v>
      </c>
      <c r="J3104" s="157">
        <f t="shared" si="338"/>
        <v>8122.6173135431036</v>
      </c>
      <c r="K3104" s="157">
        <f t="shared" si="339"/>
        <v>0</v>
      </c>
      <c r="L3104" s="157">
        <f t="shared" si="340"/>
        <v>8122.6173135431036</v>
      </c>
      <c r="M3104" s="167">
        <f t="shared" si="341"/>
        <v>0</v>
      </c>
      <c r="N3104" s="167">
        <f t="shared" si="342"/>
        <v>0</v>
      </c>
    </row>
    <row r="3105" spans="1:14" ht="15" customHeight="1" x14ac:dyDescent="0.2">
      <c r="A3105" s="152"/>
      <c r="B3105" s="152"/>
      <c r="C3105" s="152"/>
      <c r="D3105" s="152"/>
      <c r="E3105" s="153">
        <f>'2.40-a,b,c,d,e'!E3105</f>
        <v>41283.208333333336</v>
      </c>
      <c r="F3105" s="157">
        <f>'2.40-a,b,c,d,e'!F3105</f>
        <v>93.099998474121094</v>
      </c>
      <c r="G3105" s="157">
        <f>'2.40-a,b,c,d,e'!G3105</f>
        <v>-50.0030517578125</v>
      </c>
      <c r="H3105" s="157">
        <f t="shared" si="336"/>
        <v>8072.6142617852911</v>
      </c>
      <c r="I3105" s="157">
        <f t="shared" si="337"/>
        <v>0</v>
      </c>
      <c r="J3105" s="157">
        <f t="shared" si="338"/>
        <v>8072.6142617852911</v>
      </c>
      <c r="K3105" s="157">
        <f t="shared" si="339"/>
        <v>0</v>
      </c>
      <c r="L3105" s="157">
        <f t="shared" si="340"/>
        <v>8072.6142617852911</v>
      </c>
      <c r="M3105" s="167">
        <f t="shared" si="341"/>
        <v>0</v>
      </c>
      <c r="N3105" s="167">
        <f t="shared" si="342"/>
        <v>0</v>
      </c>
    </row>
    <row r="3106" spans="1:14" ht="15" customHeight="1" x14ac:dyDescent="0.2">
      <c r="A3106" s="152"/>
      <c r="B3106" s="152"/>
      <c r="C3106" s="152"/>
      <c r="D3106" s="152"/>
      <c r="E3106" s="153">
        <f>'2.40-a,b,c,d,e'!E3106</f>
        <v>41284.208333333336</v>
      </c>
      <c r="F3106" s="157">
        <f>'2.40-a,b,c,d,e'!F3106</f>
        <v>93.819999694824205</v>
      </c>
      <c r="G3106" s="157">
        <f>'2.40-a,b,c,d,e'!G3106</f>
        <v>720.00122070311079</v>
      </c>
      <c r="H3106" s="157">
        <f t="shared" si="336"/>
        <v>8792.6154824884015</v>
      </c>
      <c r="I3106" s="157">
        <f t="shared" si="337"/>
        <v>0</v>
      </c>
      <c r="J3106" s="157">
        <f t="shared" si="338"/>
        <v>8792.6154824884015</v>
      </c>
      <c r="K3106" s="157">
        <f t="shared" si="339"/>
        <v>629.9972534180115</v>
      </c>
      <c r="L3106" s="157">
        <f t="shared" si="340"/>
        <v>8162.61822907039</v>
      </c>
      <c r="M3106" s="167">
        <f t="shared" si="341"/>
        <v>0</v>
      </c>
      <c r="N3106" s="167">
        <f t="shared" si="342"/>
        <v>0</v>
      </c>
    </row>
    <row r="3107" spans="1:14" ht="15" customHeight="1" x14ac:dyDescent="0.2">
      <c r="A3107" s="152"/>
      <c r="B3107" s="152"/>
      <c r="C3107" s="152"/>
      <c r="D3107" s="152"/>
      <c r="E3107" s="153">
        <f>'2.40-a,b,c,d,e'!E3107</f>
        <v>41285.208333333336</v>
      </c>
      <c r="F3107" s="157">
        <f>'2.40-a,b,c,d,e'!F3107</f>
        <v>93.559997558593693</v>
      </c>
      <c r="G3107" s="157">
        <f>'2.40-a,b,c,d,e'!G3107</f>
        <v>-260.00213623051138</v>
      </c>
      <c r="H3107" s="157">
        <f t="shared" si="336"/>
        <v>7902.6160928398785</v>
      </c>
      <c r="I3107" s="157">
        <f t="shared" si="337"/>
        <v>0</v>
      </c>
      <c r="J3107" s="157">
        <f t="shared" si="338"/>
        <v>7902.6160928398785</v>
      </c>
      <c r="K3107" s="157">
        <f t="shared" si="339"/>
        <v>0</v>
      </c>
      <c r="L3107" s="157">
        <f t="shared" si="340"/>
        <v>7902.6160928398785</v>
      </c>
      <c r="M3107" s="167">
        <f t="shared" si="341"/>
        <v>0</v>
      </c>
      <c r="N3107" s="167">
        <f t="shared" si="342"/>
        <v>0</v>
      </c>
    </row>
    <row r="3108" spans="1:14" ht="15" customHeight="1" x14ac:dyDescent="0.2">
      <c r="A3108" s="152"/>
      <c r="B3108" s="152"/>
      <c r="C3108" s="152"/>
      <c r="D3108" s="152"/>
      <c r="E3108" s="153">
        <f>'2.40-a,b,c,d,e'!E3108</f>
        <v>41288.208333333336</v>
      </c>
      <c r="F3108" s="157">
        <f>'2.40-a,b,c,d,e'!F3108</f>
        <v>94.139999389648395</v>
      </c>
      <c r="G3108" s="157">
        <f>'2.40-a,b,c,d,e'!G3108</f>
        <v>580.00183105470171</v>
      </c>
      <c r="H3108" s="157">
        <f t="shared" si="336"/>
        <v>8482.6179238945806</v>
      </c>
      <c r="I3108" s="157">
        <f t="shared" si="337"/>
        <v>0</v>
      </c>
      <c r="J3108" s="157">
        <f t="shared" si="338"/>
        <v>8482.6179238945806</v>
      </c>
      <c r="K3108" s="157">
        <f t="shared" si="339"/>
        <v>319.99969482419056</v>
      </c>
      <c r="L3108" s="157">
        <f t="shared" si="340"/>
        <v>8162.61822907039</v>
      </c>
      <c r="M3108" s="167">
        <f t="shared" si="341"/>
        <v>0</v>
      </c>
      <c r="N3108" s="167">
        <f t="shared" si="342"/>
        <v>0</v>
      </c>
    </row>
    <row r="3109" spans="1:14" ht="15" customHeight="1" x14ac:dyDescent="0.2">
      <c r="A3109" s="152"/>
      <c r="B3109" s="152"/>
      <c r="C3109" s="152"/>
      <c r="D3109" s="152"/>
      <c r="E3109" s="153">
        <f>'2.40-a,b,c,d,e'!E3109</f>
        <v>41289.208333333336</v>
      </c>
      <c r="F3109" s="157">
        <f>'2.40-a,b,c,d,e'!F3109</f>
        <v>93.279998779296804</v>
      </c>
      <c r="G3109" s="157">
        <f>'2.40-a,b,c,d,e'!G3109</f>
        <v>-860.00061035159092</v>
      </c>
      <c r="H3109" s="157">
        <f t="shared" si="336"/>
        <v>7302.6176187187993</v>
      </c>
      <c r="I3109" s="157">
        <f t="shared" si="337"/>
        <v>0</v>
      </c>
      <c r="J3109" s="157">
        <f t="shared" si="338"/>
        <v>7302.6176187187993</v>
      </c>
      <c r="K3109" s="157">
        <f t="shared" si="339"/>
        <v>0</v>
      </c>
      <c r="L3109" s="157">
        <f t="shared" si="340"/>
        <v>7302.6176187187993</v>
      </c>
      <c r="M3109" s="167">
        <f t="shared" si="341"/>
        <v>0</v>
      </c>
      <c r="N3109" s="167">
        <f t="shared" si="342"/>
        <v>0</v>
      </c>
    </row>
    <row r="3110" spans="1:14" ht="15" customHeight="1" x14ac:dyDescent="0.2">
      <c r="A3110" s="152"/>
      <c r="B3110" s="152"/>
      <c r="C3110" s="152"/>
      <c r="D3110" s="152"/>
      <c r="E3110" s="153">
        <f>'2.40-a,b,c,d,e'!E3110</f>
        <v>41290.208333333336</v>
      </c>
      <c r="F3110" s="157">
        <f>'2.40-a,b,c,d,e'!F3110</f>
        <v>94.239997863769503</v>
      </c>
      <c r="G3110" s="157">
        <f>'2.40-a,b,c,d,e'!G3110</f>
        <v>959.99908447269888</v>
      </c>
      <c r="H3110" s="157">
        <f t="shared" si="336"/>
        <v>8262.6167031914974</v>
      </c>
      <c r="I3110" s="157">
        <f t="shared" si="337"/>
        <v>0</v>
      </c>
      <c r="J3110" s="157">
        <f t="shared" si="338"/>
        <v>8262.6167031914974</v>
      </c>
      <c r="K3110" s="157">
        <f t="shared" si="339"/>
        <v>99.998474121107392</v>
      </c>
      <c r="L3110" s="157">
        <f t="shared" si="340"/>
        <v>8162.61822907039</v>
      </c>
      <c r="M3110" s="167">
        <f t="shared" si="341"/>
        <v>0</v>
      </c>
      <c r="N3110" s="167">
        <f t="shared" si="342"/>
        <v>0</v>
      </c>
    </row>
    <row r="3111" spans="1:14" ht="15" customHeight="1" x14ac:dyDescent="0.2">
      <c r="A3111" s="152"/>
      <c r="B3111" s="152"/>
      <c r="C3111" s="152"/>
      <c r="D3111" s="152"/>
      <c r="E3111" s="153">
        <f>'2.40-a,b,c,d,e'!E3111</f>
        <v>41291.208333333336</v>
      </c>
      <c r="F3111" s="157">
        <f>'2.40-a,b,c,d,e'!F3111</f>
        <v>95.489997863769503</v>
      </c>
      <c r="G3111" s="157">
        <f>'2.40-a,b,c,d,e'!G3111</f>
        <v>1250</v>
      </c>
      <c r="H3111" s="157">
        <f t="shared" si="336"/>
        <v>9412.618229070391</v>
      </c>
      <c r="I3111" s="157">
        <f t="shared" si="337"/>
        <v>0</v>
      </c>
      <c r="J3111" s="157">
        <f t="shared" si="338"/>
        <v>9412.618229070391</v>
      </c>
      <c r="K3111" s="157">
        <f t="shared" si="339"/>
        <v>1250.0000000000009</v>
      </c>
      <c r="L3111" s="157">
        <f t="shared" si="340"/>
        <v>8162.61822907039</v>
      </c>
      <c r="M3111" s="167">
        <f t="shared" si="341"/>
        <v>0</v>
      </c>
      <c r="N3111" s="167">
        <f t="shared" si="342"/>
        <v>0</v>
      </c>
    </row>
    <row r="3112" spans="1:14" ht="15" customHeight="1" x14ac:dyDescent="0.2">
      <c r="A3112" s="152"/>
      <c r="B3112" s="152"/>
      <c r="C3112" s="152"/>
      <c r="D3112" s="152"/>
      <c r="E3112" s="153">
        <f>'2.40-a,b,c,d,e'!E3112</f>
        <v>41292.208333333336</v>
      </c>
      <c r="F3112" s="157">
        <f>'2.40-a,b,c,d,e'!F3112</f>
        <v>95.559997558593693</v>
      </c>
      <c r="G3112" s="157">
        <f>'2.40-a,b,c,d,e'!G3112</f>
        <v>69.999694824190328</v>
      </c>
      <c r="H3112" s="157">
        <f t="shared" si="336"/>
        <v>8232.6179238945806</v>
      </c>
      <c r="I3112" s="157">
        <f t="shared" si="337"/>
        <v>0</v>
      </c>
      <c r="J3112" s="157">
        <f t="shared" si="338"/>
        <v>8232.6179238945806</v>
      </c>
      <c r="K3112" s="157">
        <f t="shared" si="339"/>
        <v>69.999694824190556</v>
      </c>
      <c r="L3112" s="157">
        <f t="shared" si="340"/>
        <v>8162.61822907039</v>
      </c>
      <c r="M3112" s="167">
        <f t="shared" si="341"/>
        <v>0</v>
      </c>
      <c r="N3112" s="167">
        <f t="shared" si="342"/>
        <v>0</v>
      </c>
    </row>
    <row r="3113" spans="1:14" ht="15" customHeight="1" x14ac:dyDescent="0.2">
      <c r="A3113" s="152"/>
      <c r="B3113" s="152"/>
      <c r="C3113" s="152"/>
      <c r="D3113" s="152"/>
      <c r="E3113" s="153">
        <f>'2.40-a,b,c,d,e'!E3113</f>
        <v>41296.208333333336</v>
      </c>
      <c r="F3113" s="157">
        <f>'2.40-a,b,c,d,e'!F3113</f>
        <v>96.239997863769503</v>
      </c>
      <c r="G3113" s="157">
        <f>'2.40-a,b,c,d,e'!G3113</f>
        <v>680.00030517580967</v>
      </c>
      <c r="H3113" s="157">
        <f t="shared" si="336"/>
        <v>8842.6185342461995</v>
      </c>
      <c r="I3113" s="157">
        <f t="shared" si="337"/>
        <v>0</v>
      </c>
      <c r="J3113" s="157">
        <f t="shared" si="338"/>
        <v>8842.6185342461995</v>
      </c>
      <c r="K3113" s="157">
        <f t="shared" si="339"/>
        <v>680.00030517580944</v>
      </c>
      <c r="L3113" s="157">
        <f t="shared" si="340"/>
        <v>8162.61822907039</v>
      </c>
      <c r="M3113" s="167">
        <f t="shared" si="341"/>
        <v>0</v>
      </c>
      <c r="N3113" s="167">
        <f t="shared" si="342"/>
        <v>0</v>
      </c>
    </row>
    <row r="3114" spans="1:14" ht="15" customHeight="1" x14ac:dyDescent="0.2">
      <c r="A3114" s="152"/>
      <c r="B3114" s="152"/>
      <c r="C3114" s="152"/>
      <c r="D3114" s="152"/>
      <c r="E3114" s="153">
        <f>'2.40-a,b,c,d,e'!E3114</f>
        <v>41297.208333333336</v>
      </c>
      <c r="F3114" s="157">
        <f>'2.40-a,b,c,d,e'!F3114</f>
        <v>95.230003356933594</v>
      </c>
      <c r="G3114" s="157">
        <f>'2.40-a,b,c,d,e'!G3114</f>
        <v>-1009.9945068359091</v>
      </c>
      <c r="H3114" s="157">
        <f t="shared" si="336"/>
        <v>7152.6237222344807</v>
      </c>
      <c r="I3114" s="157">
        <f t="shared" si="337"/>
        <v>0</v>
      </c>
      <c r="J3114" s="157">
        <f t="shared" si="338"/>
        <v>7152.6237222344807</v>
      </c>
      <c r="K3114" s="157">
        <f t="shared" si="339"/>
        <v>0</v>
      </c>
      <c r="L3114" s="157">
        <f t="shared" si="340"/>
        <v>7152.6237222344807</v>
      </c>
      <c r="M3114" s="167">
        <f t="shared" si="341"/>
        <v>0</v>
      </c>
      <c r="N3114" s="167">
        <f t="shared" si="342"/>
        <v>0</v>
      </c>
    </row>
    <row r="3115" spans="1:14" ht="15" customHeight="1" x14ac:dyDescent="0.2">
      <c r="A3115" s="152"/>
      <c r="B3115" s="152"/>
      <c r="C3115" s="152"/>
      <c r="D3115" s="152"/>
      <c r="E3115" s="153">
        <f>'2.40-a,b,c,d,e'!E3115</f>
        <v>41298.208333333336</v>
      </c>
      <c r="F3115" s="157">
        <f>'2.40-a,b,c,d,e'!F3115</f>
        <v>95.949996948242102</v>
      </c>
      <c r="G3115" s="157">
        <f>'2.40-a,b,c,d,e'!G3115</f>
        <v>719.99359130850848</v>
      </c>
      <c r="H3115" s="157">
        <f t="shared" si="336"/>
        <v>7872.617313542989</v>
      </c>
      <c r="I3115" s="157">
        <f t="shared" si="337"/>
        <v>0</v>
      </c>
      <c r="J3115" s="157">
        <f t="shared" si="338"/>
        <v>7872.617313542989</v>
      </c>
      <c r="K3115" s="157">
        <f t="shared" si="339"/>
        <v>0</v>
      </c>
      <c r="L3115" s="157">
        <f t="shared" si="340"/>
        <v>7872.617313542989</v>
      </c>
      <c r="M3115" s="167">
        <f t="shared" si="341"/>
        <v>0</v>
      </c>
      <c r="N3115" s="167">
        <f t="shared" si="342"/>
        <v>0</v>
      </c>
    </row>
    <row r="3116" spans="1:14" ht="15" customHeight="1" x14ac:dyDescent="0.2">
      <c r="A3116" s="152"/>
      <c r="B3116" s="152"/>
      <c r="C3116" s="152"/>
      <c r="D3116" s="152"/>
      <c r="E3116" s="153">
        <f>'2.40-a,b,c,d,e'!E3116</f>
        <v>41299.208333333336</v>
      </c>
      <c r="F3116" s="157">
        <f>'2.40-a,b,c,d,e'!F3116</f>
        <v>95.879997253417898</v>
      </c>
      <c r="G3116" s="157">
        <f>'2.40-a,b,c,d,e'!G3116</f>
        <v>-69.999694824204539</v>
      </c>
      <c r="H3116" s="157">
        <f t="shared" si="336"/>
        <v>7802.6176187187848</v>
      </c>
      <c r="I3116" s="157">
        <f t="shared" si="337"/>
        <v>0</v>
      </c>
      <c r="J3116" s="157">
        <f t="shared" si="338"/>
        <v>7802.6176187187848</v>
      </c>
      <c r="K3116" s="157">
        <f t="shared" si="339"/>
        <v>0</v>
      </c>
      <c r="L3116" s="157">
        <f t="shared" si="340"/>
        <v>7802.6176187187848</v>
      </c>
      <c r="M3116" s="167">
        <f t="shared" si="341"/>
        <v>0</v>
      </c>
      <c r="N3116" s="167">
        <f t="shared" si="342"/>
        <v>0</v>
      </c>
    </row>
    <row r="3117" spans="1:14" ht="15" customHeight="1" x14ac:dyDescent="0.2">
      <c r="A3117" s="152"/>
      <c r="B3117" s="152"/>
      <c r="C3117" s="152"/>
      <c r="D3117" s="152"/>
      <c r="E3117" s="153">
        <f>'2.40-a,b,c,d,e'!E3117</f>
        <v>41302.208333333336</v>
      </c>
      <c r="F3117" s="157">
        <f>'2.40-a,b,c,d,e'!F3117</f>
        <v>96.440002441406193</v>
      </c>
      <c r="G3117" s="157">
        <f>'2.40-a,b,c,d,e'!G3117</f>
        <v>560.00518798829546</v>
      </c>
      <c r="H3117" s="157">
        <f t="shared" si="336"/>
        <v>8362.6228067070806</v>
      </c>
      <c r="I3117" s="157">
        <f t="shared" si="337"/>
        <v>0</v>
      </c>
      <c r="J3117" s="157">
        <f t="shared" si="338"/>
        <v>8362.6228067070806</v>
      </c>
      <c r="K3117" s="157">
        <f t="shared" si="339"/>
        <v>200.00457763669056</v>
      </c>
      <c r="L3117" s="157">
        <f t="shared" si="340"/>
        <v>8162.61822907039</v>
      </c>
      <c r="M3117" s="167">
        <f t="shared" si="341"/>
        <v>0</v>
      </c>
      <c r="N3117" s="167">
        <f t="shared" si="342"/>
        <v>0</v>
      </c>
    </row>
    <row r="3118" spans="1:14" ht="15" customHeight="1" x14ac:dyDescent="0.2">
      <c r="A3118" s="152"/>
      <c r="B3118" s="152"/>
      <c r="C3118" s="152"/>
      <c r="D3118" s="152"/>
      <c r="E3118" s="153">
        <f>'2.40-a,b,c,d,e'!E3118</f>
        <v>41303.208333333336</v>
      </c>
      <c r="F3118" s="157">
        <f>'2.40-a,b,c,d,e'!F3118</f>
        <v>97.569999694824205</v>
      </c>
      <c r="G3118" s="157">
        <f>'2.40-a,b,c,d,e'!G3118</f>
        <v>1129.9972534180115</v>
      </c>
      <c r="H3118" s="157">
        <f t="shared" si="336"/>
        <v>9292.6154824884015</v>
      </c>
      <c r="I3118" s="157">
        <f t="shared" si="337"/>
        <v>0</v>
      </c>
      <c r="J3118" s="157">
        <f t="shared" si="338"/>
        <v>9292.6154824884015</v>
      </c>
      <c r="K3118" s="157">
        <f t="shared" si="339"/>
        <v>1129.9972534180115</v>
      </c>
      <c r="L3118" s="157">
        <f t="shared" si="340"/>
        <v>8162.61822907039</v>
      </c>
      <c r="M3118" s="167">
        <f t="shared" si="341"/>
        <v>0</v>
      </c>
      <c r="N3118" s="167">
        <f t="shared" si="342"/>
        <v>0</v>
      </c>
    </row>
    <row r="3119" spans="1:14" ht="15" customHeight="1" x14ac:dyDescent="0.2">
      <c r="A3119" s="152"/>
      <c r="B3119" s="152"/>
      <c r="C3119" s="152"/>
      <c r="D3119" s="152"/>
      <c r="E3119" s="153">
        <f>'2.40-a,b,c,d,e'!E3119</f>
        <v>41304.208333333336</v>
      </c>
      <c r="F3119" s="157">
        <f>'2.40-a,b,c,d,e'!F3119</f>
        <v>97.940002441406193</v>
      </c>
      <c r="G3119" s="157">
        <f>'2.40-a,b,c,d,e'!G3119</f>
        <v>370.00274658198862</v>
      </c>
      <c r="H3119" s="157">
        <f t="shared" si="336"/>
        <v>8532.6209756523785</v>
      </c>
      <c r="I3119" s="157">
        <f t="shared" si="337"/>
        <v>0</v>
      </c>
      <c r="J3119" s="157">
        <f t="shared" si="338"/>
        <v>8532.6209756523785</v>
      </c>
      <c r="K3119" s="157">
        <f t="shared" si="339"/>
        <v>370.0027465819885</v>
      </c>
      <c r="L3119" s="157">
        <f t="shared" si="340"/>
        <v>8162.61822907039</v>
      </c>
      <c r="M3119" s="167">
        <f t="shared" si="341"/>
        <v>0</v>
      </c>
      <c r="N3119" s="167">
        <f t="shared" si="342"/>
        <v>0</v>
      </c>
    </row>
    <row r="3120" spans="1:14" ht="15" customHeight="1" x14ac:dyDescent="0.2">
      <c r="A3120" s="152"/>
      <c r="B3120" s="152"/>
      <c r="C3120" s="152"/>
      <c r="D3120" s="152"/>
      <c r="E3120" s="153">
        <f>'2.40-a,b,c,d,e'!E3120</f>
        <v>41305.208333333336</v>
      </c>
      <c r="F3120" s="157">
        <f>'2.40-a,b,c,d,e'!F3120</f>
        <v>97.489997863769503</v>
      </c>
      <c r="G3120" s="157">
        <f>'2.40-a,b,c,d,e'!G3120</f>
        <v>-450.00457763669033</v>
      </c>
      <c r="H3120" s="157">
        <f t="shared" si="336"/>
        <v>7712.6136514336995</v>
      </c>
      <c r="I3120" s="157">
        <f t="shared" si="337"/>
        <v>0</v>
      </c>
      <c r="J3120" s="157">
        <f t="shared" si="338"/>
        <v>7712.6136514336995</v>
      </c>
      <c r="K3120" s="157">
        <f t="shared" si="339"/>
        <v>0</v>
      </c>
      <c r="L3120" s="157">
        <f t="shared" si="340"/>
        <v>7712.6136514336995</v>
      </c>
      <c r="M3120" s="167">
        <f t="shared" si="341"/>
        <v>0</v>
      </c>
      <c r="N3120" s="167">
        <f t="shared" si="342"/>
        <v>0</v>
      </c>
    </row>
    <row r="3121" spans="1:14" ht="15" customHeight="1" x14ac:dyDescent="0.2">
      <c r="A3121" s="152"/>
      <c r="B3121" s="152"/>
      <c r="C3121" s="152"/>
      <c r="D3121" s="152"/>
      <c r="E3121" s="153">
        <f>'2.40-a,b,c,d,e'!E3121</f>
        <v>41306.208333333336</v>
      </c>
      <c r="F3121" s="157">
        <f>'2.40-a,b,c,d,e'!F3121</f>
        <v>97.769996643066406</v>
      </c>
      <c r="G3121" s="157">
        <f>'2.40-a,b,c,d,e'!G3121</f>
        <v>279.99877929690342</v>
      </c>
      <c r="H3121" s="157">
        <f t="shared" si="336"/>
        <v>7992.6124307306027</v>
      </c>
      <c r="I3121" s="157">
        <f t="shared" si="337"/>
        <v>0</v>
      </c>
      <c r="J3121" s="157">
        <f t="shared" si="338"/>
        <v>7992.6124307306027</v>
      </c>
      <c r="K3121" s="157">
        <f t="shared" si="339"/>
        <v>0</v>
      </c>
      <c r="L3121" s="157">
        <f t="shared" si="340"/>
        <v>7992.6124307306027</v>
      </c>
      <c r="M3121" s="167">
        <f t="shared" si="341"/>
        <v>0</v>
      </c>
      <c r="N3121" s="167">
        <f t="shared" si="342"/>
        <v>0</v>
      </c>
    </row>
    <row r="3122" spans="1:14" ht="15" customHeight="1" x14ac:dyDescent="0.2">
      <c r="A3122" s="152"/>
      <c r="B3122" s="152"/>
      <c r="C3122" s="152"/>
      <c r="D3122" s="152"/>
      <c r="E3122" s="153">
        <f>'2.40-a,b,c,d,e'!E3122</f>
        <v>41309.208333333336</v>
      </c>
      <c r="F3122" s="157">
        <f>'2.40-a,b,c,d,e'!F3122</f>
        <v>96.169998168945298</v>
      </c>
      <c r="G3122" s="157">
        <f>'2.40-a,b,c,d,e'!G3122</f>
        <v>-1599.9984741211078</v>
      </c>
      <c r="H3122" s="157">
        <f t="shared" si="336"/>
        <v>6392.6139566094953</v>
      </c>
      <c r="I3122" s="157">
        <f t="shared" si="337"/>
        <v>0</v>
      </c>
      <c r="J3122" s="157">
        <f t="shared" si="338"/>
        <v>6392.6139566094953</v>
      </c>
      <c r="K3122" s="157">
        <f t="shared" si="339"/>
        <v>0</v>
      </c>
      <c r="L3122" s="157">
        <f t="shared" si="340"/>
        <v>6392.6139566094953</v>
      </c>
      <c r="M3122" s="167">
        <f t="shared" si="341"/>
        <v>0</v>
      </c>
      <c r="N3122" s="167">
        <f t="shared" si="342"/>
        <v>0</v>
      </c>
    </row>
    <row r="3123" spans="1:14" ht="15" customHeight="1" x14ac:dyDescent="0.2">
      <c r="A3123" s="152"/>
      <c r="B3123" s="152"/>
      <c r="C3123" s="152"/>
      <c r="D3123" s="152"/>
      <c r="E3123" s="153">
        <f>'2.40-a,b,c,d,e'!E3123</f>
        <v>41310.208333333336</v>
      </c>
      <c r="F3123" s="157">
        <f>'2.40-a,b,c,d,e'!F3123</f>
        <v>96.639999389648395</v>
      </c>
      <c r="G3123" s="157">
        <f>'2.40-a,b,c,d,e'!G3123</f>
        <v>470.00122070309658</v>
      </c>
      <c r="H3123" s="157">
        <f t="shared" si="336"/>
        <v>6862.6151773125921</v>
      </c>
      <c r="I3123" s="157">
        <f t="shared" si="337"/>
        <v>0</v>
      </c>
      <c r="J3123" s="157">
        <f t="shared" si="338"/>
        <v>6862.6151773125921</v>
      </c>
      <c r="K3123" s="157">
        <f t="shared" si="339"/>
        <v>0</v>
      </c>
      <c r="L3123" s="157">
        <f t="shared" si="340"/>
        <v>6862.6151773125921</v>
      </c>
      <c r="M3123" s="167">
        <f t="shared" si="341"/>
        <v>0</v>
      </c>
      <c r="N3123" s="167">
        <f t="shared" si="342"/>
        <v>0</v>
      </c>
    </row>
    <row r="3124" spans="1:14" ht="15" customHeight="1" x14ac:dyDescent="0.2">
      <c r="A3124" s="152"/>
      <c r="B3124" s="152"/>
      <c r="C3124" s="152"/>
      <c r="D3124" s="152"/>
      <c r="E3124" s="153">
        <f>'2.40-a,b,c,d,e'!E3124</f>
        <v>41311.208333333336</v>
      </c>
      <c r="F3124" s="157">
        <f>'2.40-a,b,c,d,e'!F3124</f>
        <v>96.620002746582003</v>
      </c>
      <c r="G3124" s="157">
        <f>'2.40-a,b,c,d,e'!G3124</f>
        <v>-19.996643066392039</v>
      </c>
      <c r="H3124" s="157">
        <f t="shared" si="336"/>
        <v>6842.6185342462004</v>
      </c>
      <c r="I3124" s="157">
        <f t="shared" si="337"/>
        <v>0</v>
      </c>
      <c r="J3124" s="157">
        <f t="shared" si="338"/>
        <v>6842.6185342462004</v>
      </c>
      <c r="K3124" s="157">
        <f t="shared" si="339"/>
        <v>0</v>
      </c>
      <c r="L3124" s="157">
        <f t="shared" si="340"/>
        <v>6842.6185342462004</v>
      </c>
      <c r="M3124" s="167">
        <f t="shared" si="341"/>
        <v>0</v>
      </c>
      <c r="N3124" s="167">
        <f t="shared" si="342"/>
        <v>0</v>
      </c>
    </row>
    <row r="3125" spans="1:14" ht="15" customHeight="1" x14ac:dyDescent="0.2">
      <c r="A3125" s="152"/>
      <c r="B3125" s="152"/>
      <c r="C3125" s="152"/>
      <c r="D3125" s="152"/>
      <c r="E3125" s="153">
        <f>'2.40-a,b,c,d,e'!E3125</f>
        <v>41312.208333333336</v>
      </c>
      <c r="F3125" s="157">
        <f>'2.40-a,b,c,d,e'!F3125</f>
        <v>95.830001831054602</v>
      </c>
      <c r="G3125" s="157">
        <f>'2.40-a,b,c,d,e'!G3125</f>
        <v>-790.00091552740059</v>
      </c>
      <c r="H3125" s="157">
        <f t="shared" si="336"/>
        <v>6052.6176187187993</v>
      </c>
      <c r="I3125" s="157">
        <f t="shared" si="337"/>
        <v>2110.0006103515907</v>
      </c>
      <c r="J3125" s="157">
        <f t="shared" si="338"/>
        <v>8162.61822907039</v>
      </c>
      <c r="K3125" s="157">
        <f t="shared" si="339"/>
        <v>0</v>
      </c>
      <c r="L3125" s="157">
        <f t="shared" si="340"/>
        <v>8162.61822907039</v>
      </c>
      <c r="M3125" s="167">
        <f t="shared" si="341"/>
        <v>1</v>
      </c>
      <c r="N3125" s="167">
        <f t="shared" si="342"/>
        <v>0</v>
      </c>
    </row>
    <row r="3126" spans="1:14" ht="15" customHeight="1" x14ac:dyDescent="0.2">
      <c r="A3126" s="152"/>
      <c r="B3126" s="152"/>
      <c r="C3126" s="152"/>
      <c r="D3126" s="152"/>
      <c r="E3126" s="153">
        <f>'2.40-a,b,c,d,e'!E3126</f>
        <v>41313.208333333336</v>
      </c>
      <c r="F3126" s="157">
        <f>'2.40-a,b,c,d,e'!F3126</f>
        <v>95.720001220703097</v>
      </c>
      <c r="G3126" s="157">
        <f>'2.40-a,b,c,d,e'!G3126</f>
        <v>-110.00061035150566</v>
      </c>
      <c r="H3126" s="157">
        <f t="shared" si="336"/>
        <v>8052.6176187188848</v>
      </c>
      <c r="I3126" s="157">
        <f t="shared" si="337"/>
        <v>0</v>
      </c>
      <c r="J3126" s="157">
        <f t="shared" si="338"/>
        <v>8052.6176187188848</v>
      </c>
      <c r="K3126" s="157">
        <f t="shared" si="339"/>
        <v>0</v>
      </c>
      <c r="L3126" s="157">
        <f t="shared" si="340"/>
        <v>8052.6176187188848</v>
      </c>
      <c r="M3126" s="167">
        <f t="shared" si="341"/>
        <v>0</v>
      </c>
      <c r="N3126" s="167">
        <f t="shared" si="342"/>
        <v>0</v>
      </c>
    </row>
    <row r="3127" spans="1:14" ht="15" customHeight="1" x14ac:dyDescent="0.2">
      <c r="A3127" s="152"/>
      <c r="B3127" s="152"/>
      <c r="C3127" s="152"/>
      <c r="D3127" s="152"/>
      <c r="E3127" s="153">
        <f>'2.40-a,b,c,d,e'!E3127</f>
        <v>41316.208333333336</v>
      </c>
      <c r="F3127" s="157">
        <f>'2.40-a,b,c,d,e'!F3127</f>
        <v>97.029998779296804</v>
      </c>
      <c r="G3127" s="157">
        <f>'2.40-a,b,c,d,e'!G3127</f>
        <v>1309.9975585937073</v>
      </c>
      <c r="H3127" s="157">
        <f t="shared" si="336"/>
        <v>9362.615177312593</v>
      </c>
      <c r="I3127" s="157">
        <f t="shared" si="337"/>
        <v>0</v>
      </c>
      <c r="J3127" s="157">
        <f t="shared" si="338"/>
        <v>9362.615177312593</v>
      </c>
      <c r="K3127" s="157">
        <f t="shared" si="339"/>
        <v>1199.996948242203</v>
      </c>
      <c r="L3127" s="157">
        <f t="shared" si="340"/>
        <v>8162.61822907039</v>
      </c>
      <c r="M3127" s="167">
        <f t="shared" si="341"/>
        <v>0</v>
      </c>
      <c r="N3127" s="167">
        <f t="shared" si="342"/>
        <v>0</v>
      </c>
    </row>
    <row r="3128" spans="1:14" ht="15" customHeight="1" x14ac:dyDescent="0.2">
      <c r="A3128" s="152"/>
      <c r="B3128" s="152"/>
      <c r="C3128" s="152"/>
      <c r="D3128" s="152"/>
      <c r="E3128" s="153">
        <f>'2.40-a,b,c,d,e'!E3128</f>
        <v>41317.208333333336</v>
      </c>
      <c r="F3128" s="157">
        <f>'2.40-a,b,c,d,e'!F3128</f>
        <v>97.510002136230398</v>
      </c>
      <c r="G3128" s="157">
        <f>'2.40-a,b,c,d,e'!G3128</f>
        <v>480.00335693359375</v>
      </c>
      <c r="H3128" s="157">
        <f t="shared" si="336"/>
        <v>8642.6215860039847</v>
      </c>
      <c r="I3128" s="157">
        <f t="shared" si="337"/>
        <v>0</v>
      </c>
      <c r="J3128" s="157">
        <f t="shared" si="338"/>
        <v>8642.6215860039847</v>
      </c>
      <c r="K3128" s="157">
        <f t="shared" si="339"/>
        <v>480.00335693359466</v>
      </c>
      <c r="L3128" s="157">
        <f t="shared" si="340"/>
        <v>8162.61822907039</v>
      </c>
      <c r="M3128" s="167">
        <f t="shared" si="341"/>
        <v>0</v>
      </c>
      <c r="N3128" s="167">
        <f t="shared" si="342"/>
        <v>0</v>
      </c>
    </row>
    <row r="3129" spans="1:14" ht="15" customHeight="1" x14ac:dyDescent="0.2">
      <c r="A3129" s="152"/>
      <c r="B3129" s="152"/>
      <c r="C3129" s="152"/>
      <c r="D3129" s="152"/>
      <c r="E3129" s="153">
        <f>'2.40-a,b,c,d,e'!E3129</f>
        <v>41318.208333333336</v>
      </c>
      <c r="F3129" s="157">
        <f>'2.40-a,b,c,d,e'!F3129</f>
        <v>97.010002136230398</v>
      </c>
      <c r="G3129" s="157">
        <f>'2.40-a,b,c,d,e'!G3129</f>
        <v>-500</v>
      </c>
      <c r="H3129" s="157">
        <f t="shared" si="336"/>
        <v>7662.61822907039</v>
      </c>
      <c r="I3129" s="157">
        <f t="shared" si="337"/>
        <v>0</v>
      </c>
      <c r="J3129" s="157">
        <f t="shared" si="338"/>
        <v>7662.61822907039</v>
      </c>
      <c r="K3129" s="157">
        <f t="shared" si="339"/>
        <v>0</v>
      </c>
      <c r="L3129" s="157">
        <f t="shared" si="340"/>
        <v>7662.61822907039</v>
      </c>
      <c r="M3129" s="167">
        <f t="shared" si="341"/>
        <v>0</v>
      </c>
      <c r="N3129" s="167">
        <f t="shared" si="342"/>
        <v>0</v>
      </c>
    </row>
    <row r="3130" spans="1:14" ht="15" customHeight="1" x14ac:dyDescent="0.2">
      <c r="A3130" s="152"/>
      <c r="B3130" s="152"/>
      <c r="C3130" s="152"/>
      <c r="D3130" s="152"/>
      <c r="E3130" s="153">
        <f>'2.40-a,b,c,d,e'!E3130</f>
        <v>41319.208333333336</v>
      </c>
      <c r="F3130" s="157">
        <f>'2.40-a,b,c,d,e'!F3130</f>
        <v>97.309997558593693</v>
      </c>
      <c r="G3130" s="157">
        <f>'2.40-a,b,c,d,e'!G3130</f>
        <v>299.99542236329546</v>
      </c>
      <c r="H3130" s="157">
        <f t="shared" si="336"/>
        <v>7962.6136514336858</v>
      </c>
      <c r="I3130" s="157">
        <f t="shared" si="337"/>
        <v>0</v>
      </c>
      <c r="J3130" s="157">
        <f t="shared" si="338"/>
        <v>7962.6136514336858</v>
      </c>
      <c r="K3130" s="157">
        <f t="shared" si="339"/>
        <v>0</v>
      </c>
      <c r="L3130" s="157">
        <f t="shared" si="340"/>
        <v>7962.6136514336858</v>
      </c>
      <c r="M3130" s="167">
        <f t="shared" si="341"/>
        <v>0</v>
      </c>
      <c r="N3130" s="167">
        <f t="shared" si="342"/>
        <v>0</v>
      </c>
    </row>
    <row r="3131" spans="1:14" ht="15" customHeight="1" x14ac:dyDescent="0.2">
      <c r="A3131" s="152"/>
      <c r="B3131" s="152"/>
      <c r="C3131" s="152"/>
      <c r="D3131" s="152"/>
      <c r="E3131" s="153">
        <f>'2.40-a,b,c,d,e'!E3131</f>
        <v>41320.208333333336</v>
      </c>
      <c r="F3131" s="157">
        <f>'2.40-a,b,c,d,e'!F3131</f>
        <v>95.860000610351506</v>
      </c>
      <c r="G3131" s="157">
        <f>'2.40-a,b,c,d,e'!G3131</f>
        <v>-1449.9969482421875</v>
      </c>
      <c r="H3131" s="157">
        <f t="shared" si="336"/>
        <v>6512.6167031914983</v>
      </c>
      <c r="I3131" s="157">
        <f t="shared" si="337"/>
        <v>0</v>
      </c>
      <c r="J3131" s="157">
        <f t="shared" si="338"/>
        <v>6512.6167031914983</v>
      </c>
      <c r="K3131" s="157">
        <f t="shared" si="339"/>
        <v>0</v>
      </c>
      <c r="L3131" s="157">
        <f t="shared" si="340"/>
        <v>6512.6167031914983</v>
      </c>
      <c r="M3131" s="167">
        <f t="shared" si="341"/>
        <v>0</v>
      </c>
      <c r="N3131" s="167">
        <f t="shared" si="342"/>
        <v>0</v>
      </c>
    </row>
    <row r="3132" spans="1:14" ht="15" customHeight="1" x14ac:dyDescent="0.2">
      <c r="A3132" s="152"/>
      <c r="B3132" s="152"/>
      <c r="C3132" s="152"/>
      <c r="D3132" s="152"/>
      <c r="E3132" s="153">
        <f>'2.40-a,b,c,d,e'!E3132</f>
        <v>41324.208333333336</v>
      </c>
      <c r="F3132" s="157">
        <f>'2.40-a,b,c,d,e'!F3132</f>
        <v>96.660003662109304</v>
      </c>
      <c r="G3132" s="157">
        <f>'2.40-a,b,c,d,e'!G3132</f>
        <v>800.00305175779829</v>
      </c>
      <c r="H3132" s="157">
        <f t="shared" si="336"/>
        <v>7312.6197549492963</v>
      </c>
      <c r="I3132" s="157">
        <f t="shared" si="337"/>
        <v>0</v>
      </c>
      <c r="J3132" s="157">
        <f t="shared" si="338"/>
        <v>7312.6197549492963</v>
      </c>
      <c r="K3132" s="157">
        <f t="shared" si="339"/>
        <v>0</v>
      </c>
      <c r="L3132" s="157">
        <f t="shared" si="340"/>
        <v>7312.6197549492963</v>
      </c>
      <c r="M3132" s="167">
        <f t="shared" si="341"/>
        <v>0</v>
      </c>
      <c r="N3132" s="167">
        <f t="shared" si="342"/>
        <v>0</v>
      </c>
    </row>
    <row r="3133" spans="1:14" ht="15" customHeight="1" x14ac:dyDescent="0.2">
      <c r="A3133" s="152"/>
      <c r="B3133" s="152"/>
      <c r="C3133" s="152"/>
      <c r="D3133" s="152"/>
      <c r="E3133" s="153">
        <f>'2.40-a,b,c,d,e'!E3133</f>
        <v>41325.208333333336</v>
      </c>
      <c r="F3133" s="157">
        <f>'2.40-a,b,c,d,e'!F3133</f>
        <v>94.459999084472599</v>
      </c>
      <c r="G3133" s="157">
        <f>'2.40-a,b,c,d,e'!G3133</f>
        <v>-2200.0045776367047</v>
      </c>
      <c r="H3133" s="157">
        <f t="shared" si="336"/>
        <v>5112.6151773125912</v>
      </c>
      <c r="I3133" s="157">
        <f t="shared" si="337"/>
        <v>3050.0030517577989</v>
      </c>
      <c r="J3133" s="157">
        <f t="shared" si="338"/>
        <v>8162.61822907039</v>
      </c>
      <c r="K3133" s="157">
        <f t="shared" si="339"/>
        <v>0</v>
      </c>
      <c r="L3133" s="157">
        <f t="shared" si="340"/>
        <v>8162.61822907039</v>
      </c>
      <c r="M3133" s="167">
        <f t="shared" si="341"/>
        <v>1</v>
      </c>
      <c r="N3133" s="167">
        <f t="shared" si="342"/>
        <v>0</v>
      </c>
    </row>
    <row r="3134" spans="1:14" ht="15" customHeight="1" x14ac:dyDescent="0.2">
      <c r="A3134" s="152"/>
      <c r="B3134" s="152"/>
      <c r="C3134" s="152"/>
      <c r="D3134" s="152"/>
      <c r="E3134" s="153">
        <f>'2.40-a,b,c,d,e'!E3134</f>
        <v>41326.208333333336</v>
      </c>
      <c r="F3134" s="157">
        <f>'2.40-a,b,c,d,e'!F3134</f>
        <v>92.839996337890597</v>
      </c>
      <c r="G3134" s="157">
        <f>'2.40-a,b,c,d,e'!G3134</f>
        <v>-1620.0027465820028</v>
      </c>
      <c r="H3134" s="157">
        <f t="shared" si="336"/>
        <v>6542.615482488387</v>
      </c>
      <c r="I3134" s="157">
        <f t="shared" si="337"/>
        <v>0</v>
      </c>
      <c r="J3134" s="157">
        <f t="shared" si="338"/>
        <v>6542.615482488387</v>
      </c>
      <c r="K3134" s="157">
        <f t="shared" si="339"/>
        <v>0</v>
      </c>
      <c r="L3134" s="157">
        <f t="shared" si="340"/>
        <v>6542.615482488387</v>
      </c>
      <c r="M3134" s="167">
        <f t="shared" si="341"/>
        <v>0</v>
      </c>
      <c r="N3134" s="167">
        <f t="shared" si="342"/>
        <v>0</v>
      </c>
    </row>
    <row r="3135" spans="1:14" ht="15" customHeight="1" x14ac:dyDescent="0.2">
      <c r="A3135" s="152"/>
      <c r="B3135" s="152"/>
      <c r="C3135" s="152"/>
      <c r="D3135" s="152"/>
      <c r="E3135" s="153">
        <f>'2.40-a,b,c,d,e'!E3135</f>
        <v>41327.208333333336</v>
      </c>
      <c r="F3135" s="157">
        <f>'2.40-a,b,c,d,e'!F3135</f>
        <v>93.129997253417898</v>
      </c>
      <c r="G3135" s="157">
        <f>'2.40-a,b,c,d,e'!G3135</f>
        <v>290.00091552730112</v>
      </c>
      <c r="H3135" s="157">
        <f t="shared" si="336"/>
        <v>6832.616398015688</v>
      </c>
      <c r="I3135" s="157">
        <f t="shared" si="337"/>
        <v>0</v>
      </c>
      <c r="J3135" s="157">
        <f t="shared" si="338"/>
        <v>6832.616398015688</v>
      </c>
      <c r="K3135" s="157">
        <f t="shared" si="339"/>
        <v>0</v>
      </c>
      <c r="L3135" s="157">
        <f t="shared" si="340"/>
        <v>6832.616398015688</v>
      </c>
      <c r="M3135" s="167">
        <f t="shared" si="341"/>
        <v>0</v>
      </c>
      <c r="N3135" s="167">
        <f t="shared" si="342"/>
        <v>0</v>
      </c>
    </row>
    <row r="3136" spans="1:14" ht="15" customHeight="1" x14ac:dyDescent="0.2">
      <c r="A3136" s="152"/>
      <c r="B3136" s="152"/>
      <c r="C3136" s="152"/>
      <c r="D3136" s="152"/>
      <c r="E3136" s="153">
        <f>'2.40-a,b,c,d,e'!E3136</f>
        <v>41330.208333333336</v>
      </c>
      <c r="F3136" s="157">
        <f>'2.40-a,b,c,d,e'!F3136</f>
        <v>93.110000610351506</v>
      </c>
      <c r="G3136" s="157">
        <f>'2.40-a,b,c,d,e'!G3136</f>
        <v>-19.996643066392039</v>
      </c>
      <c r="H3136" s="157">
        <f t="shared" si="336"/>
        <v>6812.6197549492963</v>
      </c>
      <c r="I3136" s="157">
        <f t="shared" si="337"/>
        <v>0</v>
      </c>
      <c r="J3136" s="157">
        <f t="shared" si="338"/>
        <v>6812.6197549492963</v>
      </c>
      <c r="K3136" s="157">
        <f t="shared" si="339"/>
        <v>0</v>
      </c>
      <c r="L3136" s="157">
        <f t="shared" si="340"/>
        <v>6812.6197549492963</v>
      </c>
      <c r="M3136" s="167">
        <f t="shared" si="341"/>
        <v>0</v>
      </c>
      <c r="N3136" s="167">
        <f t="shared" si="342"/>
        <v>0</v>
      </c>
    </row>
    <row r="3137" spans="1:14" ht="15" customHeight="1" x14ac:dyDescent="0.2">
      <c r="A3137" s="152"/>
      <c r="B3137" s="152"/>
      <c r="C3137" s="152"/>
      <c r="D3137" s="152"/>
      <c r="E3137" s="153">
        <f>'2.40-a,b,c,d,e'!E3137</f>
        <v>41331.208333333336</v>
      </c>
      <c r="F3137" s="157">
        <f>'2.40-a,b,c,d,e'!F3137</f>
        <v>92.629997253417898</v>
      </c>
      <c r="G3137" s="157">
        <f>'2.40-a,b,c,d,e'!G3137</f>
        <v>-480.00335693360796</v>
      </c>
      <c r="H3137" s="157">
        <f t="shared" si="336"/>
        <v>6332.616398015688</v>
      </c>
      <c r="I3137" s="157">
        <f t="shared" si="337"/>
        <v>0</v>
      </c>
      <c r="J3137" s="157">
        <f t="shared" si="338"/>
        <v>6332.616398015688</v>
      </c>
      <c r="K3137" s="157">
        <f t="shared" si="339"/>
        <v>0</v>
      </c>
      <c r="L3137" s="157">
        <f t="shared" si="340"/>
        <v>6332.616398015688</v>
      </c>
      <c r="M3137" s="167">
        <f t="shared" si="341"/>
        <v>0</v>
      </c>
      <c r="N3137" s="167">
        <f t="shared" si="342"/>
        <v>0</v>
      </c>
    </row>
    <row r="3138" spans="1:14" ht="15" customHeight="1" x14ac:dyDescent="0.2">
      <c r="A3138" s="152"/>
      <c r="B3138" s="152"/>
      <c r="C3138" s="152"/>
      <c r="D3138" s="152"/>
      <c r="E3138" s="153">
        <f>'2.40-a,b,c,d,e'!E3138</f>
        <v>41332.208333333336</v>
      </c>
      <c r="F3138" s="157">
        <f>'2.40-a,b,c,d,e'!F3138</f>
        <v>92.760002136230398</v>
      </c>
      <c r="G3138" s="157">
        <f>'2.40-a,b,c,d,e'!G3138</f>
        <v>130.0048828125</v>
      </c>
      <c r="H3138" s="157">
        <f t="shared" si="336"/>
        <v>6462.621280828188</v>
      </c>
      <c r="I3138" s="157">
        <f t="shared" si="337"/>
        <v>0</v>
      </c>
      <c r="J3138" s="157">
        <f t="shared" si="338"/>
        <v>6462.621280828188</v>
      </c>
      <c r="K3138" s="157">
        <f t="shared" si="339"/>
        <v>0</v>
      </c>
      <c r="L3138" s="157">
        <f t="shared" si="340"/>
        <v>6462.621280828188</v>
      </c>
      <c r="M3138" s="167">
        <f t="shared" si="341"/>
        <v>0</v>
      </c>
      <c r="N3138" s="167">
        <f t="shared" si="342"/>
        <v>0</v>
      </c>
    </row>
    <row r="3139" spans="1:14" ht="15" customHeight="1" x14ac:dyDescent="0.2">
      <c r="A3139" s="152"/>
      <c r="B3139" s="152"/>
      <c r="C3139" s="152"/>
      <c r="D3139" s="152"/>
      <c r="E3139" s="153">
        <f>'2.40-a,b,c,d,e'!E3139</f>
        <v>41333.208333333336</v>
      </c>
      <c r="F3139" s="157">
        <f>'2.40-a,b,c,d,e'!F3139</f>
        <v>92.050003051757798</v>
      </c>
      <c r="G3139" s="157">
        <f>'2.40-a,b,c,d,e'!G3139</f>
        <v>-709.99908447259941</v>
      </c>
      <c r="H3139" s="157">
        <f t="shared" si="336"/>
        <v>5752.622196355589</v>
      </c>
      <c r="I3139" s="157">
        <f t="shared" si="337"/>
        <v>2409.996032714801</v>
      </c>
      <c r="J3139" s="157">
        <f t="shared" si="338"/>
        <v>8162.61822907039</v>
      </c>
      <c r="K3139" s="157">
        <f t="shared" si="339"/>
        <v>0</v>
      </c>
      <c r="L3139" s="157">
        <f t="shared" si="340"/>
        <v>8162.61822907039</v>
      </c>
      <c r="M3139" s="167">
        <f t="shared" si="341"/>
        <v>1</v>
      </c>
      <c r="N3139" s="167">
        <f t="shared" si="342"/>
        <v>0</v>
      </c>
    </row>
    <row r="3140" spans="1:14" ht="15" customHeight="1" x14ac:dyDescent="0.2">
      <c r="A3140" s="152"/>
      <c r="B3140" s="152"/>
      <c r="C3140" s="152"/>
      <c r="D3140" s="152"/>
      <c r="E3140" s="153">
        <f>'2.40-a,b,c,d,e'!E3140</f>
        <v>41334.208333333336</v>
      </c>
      <c r="F3140" s="157">
        <f>'2.40-a,b,c,d,e'!F3140</f>
        <v>90.680000305175696</v>
      </c>
      <c r="G3140" s="157">
        <f>'2.40-a,b,c,d,e'!G3140</f>
        <v>-1370.0027465821022</v>
      </c>
      <c r="H3140" s="157">
        <f t="shared" ref="H3140:H3203" si="343">L3139+G3140</f>
        <v>6792.6154824882879</v>
      </c>
      <c r="I3140" s="157">
        <f t="shared" ref="I3140:I3203" si="344">IF(H3140&lt;$B$13,$B$14-H3140,0)</f>
        <v>0</v>
      </c>
      <c r="J3140" s="157">
        <f t="shared" ref="J3140:J3203" si="345">H3140+I3140</f>
        <v>6792.6154824882879</v>
      </c>
      <c r="K3140" s="157">
        <f t="shared" ref="K3140:K3203" si="346">MAX(J3140-$B$14,0)</f>
        <v>0</v>
      </c>
      <c r="L3140" s="157">
        <f t="shared" ref="L3140:L3203" si="347">J3140-K3140</f>
        <v>6792.6154824882879</v>
      </c>
      <c r="M3140" s="167">
        <f t="shared" ref="M3140:M3203" si="348">IF(I3140&gt;0,1,0)</f>
        <v>0</v>
      </c>
      <c r="N3140" s="167">
        <f t="shared" ref="N3140:N3203" si="349">IF(H3140&lt;0,1,0)</f>
        <v>0</v>
      </c>
    </row>
    <row r="3141" spans="1:14" ht="15" customHeight="1" x14ac:dyDescent="0.2">
      <c r="A3141" s="152"/>
      <c r="B3141" s="152"/>
      <c r="C3141" s="152"/>
      <c r="D3141" s="152"/>
      <c r="E3141" s="153">
        <f>'2.40-a,b,c,d,e'!E3141</f>
        <v>41337.208333333336</v>
      </c>
      <c r="F3141" s="157">
        <f>'2.40-a,b,c,d,e'!F3141</f>
        <v>90.120002746582003</v>
      </c>
      <c r="G3141" s="157">
        <f>'2.40-a,b,c,d,e'!G3141</f>
        <v>-559.99755859369316</v>
      </c>
      <c r="H3141" s="157">
        <f t="shared" si="343"/>
        <v>6232.6179238945952</v>
      </c>
      <c r="I3141" s="157">
        <f t="shared" si="344"/>
        <v>0</v>
      </c>
      <c r="J3141" s="157">
        <f t="shared" si="345"/>
        <v>6232.6179238945952</v>
      </c>
      <c r="K3141" s="157">
        <f t="shared" si="346"/>
        <v>0</v>
      </c>
      <c r="L3141" s="157">
        <f t="shared" si="347"/>
        <v>6232.6179238945952</v>
      </c>
      <c r="M3141" s="167">
        <f t="shared" si="348"/>
        <v>0</v>
      </c>
      <c r="N3141" s="167">
        <f t="shared" si="349"/>
        <v>0</v>
      </c>
    </row>
    <row r="3142" spans="1:14" ht="15" customHeight="1" x14ac:dyDescent="0.2">
      <c r="A3142" s="152"/>
      <c r="B3142" s="152"/>
      <c r="C3142" s="152"/>
      <c r="D3142" s="152"/>
      <c r="E3142" s="153">
        <f>'2.40-a,b,c,d,e'!E3142</f>
        <v>41338.208333333336</v>
      </c>
      <c r="F3142" s="157">
        <f>'2.40-a,b,c,d,e'!F3142</f>
        <v>90.819999694824205</v>
      </c>
      <c r="G3142" s="157">
        <f>'2.40-a,b,c,d,e'!G3142</f>
        <v>699.99694824220171</v>
      </c>
      <c r="H3142" s="157">
        <f t="shared" si="343"/>
        <v>6932.6148721367972</v>
      </c>
      <c r="I3142" s="157">
        <f t="shared" si="344"/>
        <v>0</v>
      </c>
      <c r="J3142" s="157">
        <f t="shared" si="345"/>
        <v>6932.6148721367972</v>
      </c>
      <c r="K3142" s="157">
        <f t="shared" si="346"/>
        <v>0</v>
      </c>
      <c r="L3142" s="157">
        <f t="shared" si="347"/>
        <v>6932.6148721367972</v>
      </c>
      <c r="M3142" s="167">
        <f t="shared" si="348"/>
        <v>0</v>
      </c>
      <c r="N3142" s="167">
        <f t="shared" si="349"/>
        <v>0</v>
      </c>
    </row>
    <row r="3143" spans="1:14" ht="15" customHeight="1" x14ac:dyDescent="0.2">
      <c r="A3143" s="152"/>
      <c r="B3143" s="152"/>
      <c r="C3143" s="152"/>
      <c r="D3143" s="152"/>
      <c r="E3143" s="153">
        <f>'2.40-a,b,c,d,e'!E3143</f>
        <v>41339.208333333336</v>
      </c>
      <c r="F3143" s="157">
        <f>'2.40-a,b,c,d,e'!F3143</f>
        <v>90.430000305175696</v>
      </c>
      <c r="G3143" s="157">
        <f>'2.40-a,b,c,d,e'!G3143</f>
        <v>-389.99938964850855</v>
      </c>
      <c r="H3143" s="157">
        <f t="shared" si="343"/>
        <v>6542.6154824882888</v>
      </c>
      <c r="I3143" s="157">
        <f t="shared" si="344"/>
        <v>0</v>
      </c>
      <c r="J3143" s="157">
        <f t="shared" si="345"/>
        <v>6542.6154824882888</v>
      </c>
      <c r="K3143" s="157">
        <f t="shared" si="346"/>
        <v>0</v>
      </c>
      <c r="L3143" s="157">
        <f t="shared" si="347"/>
        <v>6542.6154824882888</v>
      </c>
      <c r="M3143" s="167">
        <f t="shared" si="348"/>
        <v>0</v>
      </c>
      <c r="N3143" s="167">
        <f t="shared" si="349"/>
        <v>0</v>
      </c>
    </row>
    <row r="3144" spans="1:14" ht="15" customHeight="1" x14ac:dyDescent="0.2">
      <c r="A3144" s="152"/>
      <c r="B3144" s="152"/>
      <c r="C3144" s="152"/>
      <c r="D3144" s="152"/>
      <c r="E3144" s="153">
        <f>'2.40-a,b,c,d,e'!E3144</f>
        <v>41340.208333333336</v>
      </c>
      <c r="F3144" s="157">
        <f>'2.40-a,b,c,d,e'!F3144</f>
        <v>91.559997558593693</v>
      </c>
      <c r="G3144" s="157">
        <f>'2.40-a,b,c,d,e'!G3144</f>
        <v>1129.9972534179972</v>
      </c>
      <c r="H3144" s="157">
        <f t="shared" si="343"/>
        <v>7672.6127359062857</v>
      </c>
      <c r="I3144" s="157">
        <f t="shared" si="344"/>
        <v>0</v>
      </c>
      <c r="J3144" s="157">
        <f t="shared" si="345"/>
        <v>7672.6127359062857</v>
      </c>
      <c r="K3144" s="157">
        <f t="shared" si="346"/>
        <v>0</v>
      </c>
      <c r="L3144" s="157">
        <f t="shared" si="347"/>
        <v>7672.6127359062857</v>
      </c>
      <c r="M3144" s="167">
        <f t="shared" si="348"/>
        <v>0</v>
      </c>
      <c r="N3144" s="167">
        <f t="shared" si="349"/>
        <v>0</v>
      </c>
    </row>
    <row r="3145" spans="1:14" ht="15" customHeight="1" x14ac:dyDescent="0.2">
      <c r="A3145" s="152"/>
      <c r="B3145" s="152"/>
      <c r="C3145" s="152"/>
      <c r="D3145" s="152"/>
      <c r="E3145" s="153">
        <f>'2.40-a,b,c,d,e'!E3145</f>
        <v>41341.208333333336</v>
      </c>
      <c r="F3145" s="157">
        <f>'2.40-a,b,c,d,e'!F3145</f>
        <v>91.949996948242102</v>
      </c>
      <c r="G3145" s="157">
        <f>'2.40-a,b,c,d,e'!G3145</f>
        <v>389.99938964840908</v>
      </c>
      <c r="H3145" s="157">
        <f t="shared" si="343"/>
        <v>8062.612125554695</v>
      </c>
      <c r="I3145" s="157">
        <f t="shared" si="344"/>
        <v>0</v>
      </c>
      <c r="J3145" s="157">
        <f t="shared" si="345"/>
        <v>8062.612125554695</v>
      </c>
      <c r="K3145" s="157">
        <f t="shared" si="346"/>
        <v>0</v>
      </c>
      <c r="L3145" s="157">
        <f t="shared" si="347"/>
        <v>8062.612125554695</v>
      </c>
      <c r="M3145" s="167">
        <f t="shared" si="348"/>
        <v>0</v>
      </c>
      <c r="N3145" s="167">
        <f t="shared" si="349"/>
        <v>0</v>
      </c>
    </row>
    <row r="3146" spans="1:14" ht="15" customHeight="1" x14ac:dyDescent="0.2">
      <c r="A3146" s="152"/>
      <c r="B3146" s="152"/>
      <c r="C3146" s="152"/>
      <c r="D3146" s="152"/>
      <c r="E3146" s="153">
        <f>'2.40-a,b,c,d,e'!E3146</f>
        <v>41344.166666666664</v>
      </c>
      <c r="F3146" s="157">
        <f>'2.40-a,b,c,d,e'!F3146</f>
        <v>92.059997558593693</v>
      </c>
      <c r="G3146" s="157">
        <f>'2.40-a,b,c,d,e'!G3146</f>
        <v>110.00061035159092</v>
      </c>
      <c r="H3146" s="157">
        <f t="shared" si="343"/>
        <v>8172.6127359062857</v>
      </c>
      <c r="I3146" s="157">
        <f t="shared" si="344"/>
        <v>0</v>
      </c>
      <c r="J3146" s="157">
        <f t="shared" si="345"/>
        <v>8172.6127359062857</v>
      </c>
      <c r="K3146" s="157">
        <f t="shared" si="346"/>
        <v>9.9945068358956632</v>
      </c>
      <c r="L3146" s="157">
        <f t="shared" si="347"/>
        <v>8162.61822907039</v>
      </c>
      <c r="M3146" s="167">
        <f t="shared" si="348"/>
        <v>0</v>
      </c>
      <c r="N3146" s="167">
        <f t="shared" si="349"/>
        <v>0</v>
      </c>
    </row>
    <row r="3147" spans="1:14" ht="15" customHeight="1" x14ac:dyDescent="0.2">
      <c r="A3147" s="152"/>
      <c r="B3147" s="152"/>
      <c r="C3147" s="152"/>
      <c r="D3147" s="152"/>
      <c r="E3147" s="153">
        <f>'2.40-a,b,c,d,e'!E3147</f>
        <v>41345.166666666664</v>
      </c>
      <c r="F3147" s="157">
        <f>'2.40-a,b,c,d,e'!F3147</f>
        <v>92.540000915527301</v>
      </c>
      <c r="G3147" s="157">
        <f>'2.40-a,b,c,d,e'!G3147</f>
        <v>480.00335693360796</v>
      </c>
      <c r="H3147" s="157">
        <f t="shared" si="343"/>
        <v>8642.6215860039974</v>
      </c>
      <c r="I3147" s="157">
        <f t="shared" si="344"/>
        <v>0</v>
      </c>
      <c r="J3147" s="157">
        <f t="shared" si="345"/>
        <v>8642.6215860039974</v>
      </c>
      <c r="K3147" s="157">
        <f t="shared" si="346"/>
        <v>480.00335693360739</v>
      </c>
      <c r="L3147" s="157">
        <f t="shared" si="347"/>
        <v>8162.61822907039</v>
      </c>
      <c r="M3147" s="167">
        <f t="shared" si="348"/>
        <v>0</v>
      </c>
      <c r="N3147" s="167">
        <f t="shared" si="349"/>
        <v>0</v>
      </c>
    </row>
    <row r="3148" spans="1:14" ht="15" customHeight="1" x14ac:dyDescent="0.2">
      <c r="A3148" s="152"/>
      <c r="B3148" s="152"/>
      <c r="C3148" s="152"/>
      <c r="D3148" s="152"/>
      <c r="E3148" s="153">
        <f>'2.40-a,b,c,d,e'!E3148</f>
        <v>41346.166666666664</v>
      </c>
      <c r="F3148" s="157">
        <f>'2.40-a,b,c,d,e'!F3148</f>
        <v>92.519996643066406</v>
      </c>
      <c r="G3148" s="157">
        <f>'2.40-a,b,c,d,e'!G3148</f>
        <v>-20.004272460894867</v>
      </c>
      <c r="H3148" s="157">
        <f t="shared" si="343"/>
        <v>8142.6139566094953</v>
      </c>
      <c r="I3148" s="157">
        <f t="shared" si="344"/>
        <v>0</v>
      </c>
      <c r="J3148" s="157">
        <f t="shared" si="345"/>
        <v>8142.6139566094953</v>
      </c>
      <c r="K3148" s="157">
        <f t="shared" si="346"/>
        <v>0</v>
      </c>
      <c r="L3148" s="157">
        <f t="shared" si="347"/>
        <v>8142.6139566094953</v>
      </c>
      <c r="M3148" s="167">
        <f t="shared" si="348"/>
        <v>0</v>
      </c>
      <c r="N3148" s="167">
        <f t="shared" si="349"/>
        <v>0</v>
      </c>
    </row>
    <row r="3149" spans="1:14" ht="15" customHeight="1" x14ac:dyDescent="0.2">
      <c r="A3149" s="152"/>
      <c r="B3149" s="152"/>
      <c r="C3149" s="152"/>
      <c r="D3149" s="152"/>
      <c r="E3149" s="153">
        <f>'2.40-a,b,c,d,e'!E3149</f>
        <v>41347.166666666664</v>
      </c>
      <c r="F3149" s="157">
        <f>'2.40-a,b,c,d,e'!F3149</f>
        <v>93.029998779296804</v>
      </c>
      <c r="G3149" s="157">
        <f>'2.40-a,b,c,d,e'!G3149</f>
        <v>510.0021362303977</v>
      </c>
      <c r="H3149" s="157">
        <f t="shared" si="343"/>
        <v>8652.6160928398931</v>
      </c>
      <c r="I3149" s="157">
        <f t="shared" si="344"/>
        <v>0</v>
      </c>
      <c r="J3149" s="157">
        <f t="shared" si="345"/>
        <v>8652.6160928398931</v>
      </c>
      <c r="K3149" s="157">
        <f t="shared" si="346"/>
        <v>489.99786376950306</v>
      </c>
      <c r="L3149" s="157">
        <f t="shared" si="347"/>
        <v>8162.61822907039</v>
      </c>
      <c r="M3149" s="167">
        <f t="shared" si="348"/>
        <v>0</v>
      </c>
      <c r="N3149" s="167">
        <f t="shared" si="349"/>
        <v>0</v>
      </c>
    </row>
    <row r="3150" spans="1:14" ht="15" customHeight="1" x14ac:dyDescent="0.2">
      <c r="A3150" s="152"/>
      <c r="B3150" s="152"/>
      <c r="C3150" s="152"/>
      <c r="D3150" s="152"/>
      <c r="E3150" s="153">
        <f>'2.40-a,b,c,d,e'!E3150</f>
        <v>41348.166666666664</v>
      </c>
      <c r="F3150" s="157">
        <f>'2.40-a,b,c,d,e'!F3150</f>
        <v>93.449996948242102</v>
      </c>
      <c r="G3150" s="157">
        <f>'2.40-a,b,c,d,e'!G3150</f>
        <v>419.99816894529829</v>
      </c>
      <c r="H3150" s="157">
        <f t="shared" si="343"/>
        <v>8582.6163980156889</v>
      </c>
      <c r="I3150" s="157">
        <f t="shared" si="344"/>
        <v>0</v>
      </c>
      <c r="J3150" s="157">
        <f t="shared" si="345"/>
        <v>8582.6163980156889</v>
      </c>
      <c r="K3150" s="157">
        <f t="shared" si="346"/>
        <v>419.99816894529886</v>
      </c>
      <c r="L3150" s="157">
        <f t="shared" si="347"/>
        <v>8162.61822907039</v>
      </c>
      <c r="M3150" s="167">
        <f t="shared" si="348"/>
        <v>0</v>
      </c>
      <c r="N3150" s="167">
        <f t="shared" si="349"/>
        <v>0</v>
      </c>
    </row>
    <row r="3151" spans="1:14" ht="15" customHeight="1" x14ac:dyDescent="0.2">
      <c r="A3151" s="152"/>
      <c r="B3151" s="152"/>
      <c r="C3151" s="152"/>
      <c r="D3151" s="152"/>
      <c r="E3151" s="153">
        <f>'2.40-a,b,c,d,e'!E3151</f>
        <v>41351.166666666664</v>
      </c>
      <c r="F3151" s="157">
        <f>'2.40-a,b,c,d,e'!F3151</f>
        <v>93.739997863769503</v>
      </c>
      <c r="G3151" s="157">
        <f>'2.40-a,b,c,d,e'!G3151</f>
        <v>290.00091552740059</v>
      </c>
      <c r="H3151" s="157">
        <f t="shared" si="343"/>
        <v>8452.6191445977911</v>
      </c>
      <c r="I3151" s="157">
        <f t="shared" si="344"/>
        <v>0</v>
      </c>
      <c r="J3151" s="157">
        <f t="shared" si="345"/>
        <v>8452.6191445977911</v>
      </c>
      <c r="K3151" s="157">
        <f t="shared" si="346"/>
        <v>290.00091552740105</v>
      </c>
      <c r="L3151" s="157">
        <f t="shared" si="347"/>
        <v>8162.61822907039</v>
      </c>
      <c r="M3151" s="167">
        <f t="shared" si="348"/>
        <v>0</v>
      </c>
      <c r="N3151" s="167">
        <f t="shared" si="349"/>
        <v>0</v>
      </c>
    </row>
    <row r="3152" spans="1:14" ht="15" customHeight="1" x14ac:dyDescent="0.2">
      <c r="A3152" s="152"/>
      <c r="B3152" s="152"/>
      <c r="C3152" s="152"/>
      <c r="D3152" s="152"/>
      <c r="E3152" s="153">
        <f>'2.40-a,b,c,d,e'!E3152</f>
        <v>41352.166666666664</v>
      </c>
      <c r="F3152" s="157">
        <f>'2.40-a,b,c,d,e'!F3152</f>
        <v>92.160003662109304</v>
      </c>
      <c r="G3152" s="157">
        <f>'2.40-a,b,c,d,e'!G3152</f>
        <v>-1579.994201660199</v>
      </c>
      <c r="H3152" s="157">
        <f t="shared" si="343"/>
        <v>6582.624027410191</v>
      </c>
      <c r="I3152" s="157">
        <f t="shared" si="344"/>
        <v>0</v>
      </c>
      <c r="J3152" s="157">
        <f t="shared" si="345"/>
        <v>6582.624027410191</v>
      </c>
      <c r="K3152" s="157">
        <f t="shared" si="346"/>
        <v>0</v>
      </c>
      <c r="L3152" s="157">
        <f t="shared" si="347"/>
        <v>6582.624027410191</v>
      </c>
      <c r="M3152" s="167">
        <f t="shared" si="348"/>
        <v>0</v>
      </c>
      <c r="N3152" s="167">
        <f t="shared" si="349"/>
        <v>0</v>
      </c>
    </row>
    <row r="3153" spans="1:14" ht="15" customHeight="1" x14ac:dyDescent="0.2">
      <c r="A3153" s="152"/>
      <c r="B3153" s="152"/>
      <c r="C3153" s="152"/>
      <c r="D3153" s="152"/>
      <c r="E3153" s="153">
        <f>'2.40-a,b,c,d,e'!E3153</f>
        <v>41353.166666666664</v>
      </c>
      <c r="F3153" s="157">
        <f>'2.40-a,b,c,d,e'!F3153</f>
        <v>92.959999084472599</v>
      </c>
      <c r="G3153" s="157">
        <f>'2.40-a,b,c,d,e'!G3153</f>
        <v>799.99542236329546</v>
      </c>
      <c r="H3153" s="157">
        <f t="shared" si="343"/>
        <v>7382.6194497734868</v>
      </c>
      <c r="I3153" s="157">
        <f t="shared" si="344"/>
        <v>0</v>
      </c>
      <c r="J3153" s="157">
        <f t="shared" si="345"/>
        <v>7382.6194497734868</v>
      </c>
      <c r="K3153" s="157">
        <f t="shared" si="346"/>
        <v>0</v>
      </c>
      <c r="L3153" s="157">
        <f t="shared" si="347"/>
        <v>7382.6194497734868</v>
      </c>
      <c r="M3153" s="167">
        <f t="shared" si="348"/>
        <v>0</v>
      </c>
      <c r="N3153" s="167">
        <f t="shared" si="349"/>
        <v>0</v>
      </c>
    </row>
    <row r="3154" spans="1:14" ht="15" customHeight="1" x14ac:dyDescent="0.2">
      <c r="A3154" s="152"/>
      <c r="B3154" s="152"/>
      <c r="C3154" s="152"/>
      <c r="D3154" s="152"/>
      <c r="E3154" s="153">
        <f>'2.40-a,b,c,d,e'!E3154</f>
        <v>41354.166666666664</v>
      </c>
      <c r="F3154" s="157">
        <f>'2.40-a,b,c,d,e'!F3154</f>
        <v>92.449996948242102</v>
      </c>
      <c r="G3154" s="157">
        <f>'2.40-a,b,c,d,e'!G3154</f>
        <v>-510.00213623049717</v>
      </c>
      <c r="H3154" s="157">
        <f t="shared" si="343"/>
        <v>6872.6173135429899</v>
      </c>
      <c r="I3154" s="157">
        <f t="shared" si="344"/>
        <v>0</v>
      </c>
      <c r="J3154" s="157">
        <f t="shared" si="345"/>
        <v>6872.6173135429899</v>
      </c>
      <c r="K3154" s="157">
        <f t="shared" si="346"/>
        <v>0</v>
      </c>
      <c r="L3154" s="157">
        <f t="shared" si="347"/>
        <v>6872.6173135429899</v>
      </c>
      <c r="M3154" s="167">
        <f t="shared" si="348"/>
        <v>0</v>
      </c>
      <c r="N3154" s="167">
        <f t="shared" si="349"/>
        <v>0</v>
      </c>
    </row>
    <row r="3155" spans="1:14" ht="15" customHeight="1" x14ac:dyDescent="0.2">
      <c r="A3155" s="152"/>
      <c r="B3155" s="152"/>
      <c r="C3155" s="152"/>
      <c r="D3155" s="152"/>
      <c r="E3155" s="153">
        <f>'2.40-a,b,c,d,e'!E3155</f>
        <v>41355.166666666664</v>
      </c>
      <c r="F3155" s="157">
        <f>'2.40-a,b,c,d,e'!F3155</f>
        <v>93.709999084472599</v>
      </c>
      <c r="G3155" s="157">
        <f>'2.40-a,b,c,d,e'!G3155</f>
        <v>1260.0021362304972</v>
      </c>
      <c r="H3155" s="157">
        <f t="shared" si="343"/>
        <v>8132.6194497734868</v>
      </c>
      <c r="I3155" s="157">
        <f t="shared" si="344"/>
        <v>0</v>
      </c>
      <c r="J3155" s="157">
        <f t="shared" si="345"/>
        <v>8132.6194497734868</v>
      </c>
      <c r="K3155" s="157">
        <f t="shared" si="346"/>
        <v>0</v>
      </c>
      <c r="L3155" s="157">
        <f t="shared" si="347"/>
        <v>8132.6194497734868</v>
      </c>
      <c r="M3155" s="167">
        <f t="shared" si="348"/>
        <v>0</v>
      </c>
      <c r="N3155" s="167">
        <f t="shared" si="349"/>
        <v>0</v>
      </c>
    </row>
    <row r="3156" spans="1:14" ht="15" customHeight="1" x14ac:dyDescent="0.2">
      <c r="A3156" s="152"/>
      <c r="B3156" s="152"/>
      <c r="C3156" s="152"/>
      <c r="D3156" s="152"/>
      <c r="E3156" s="153">
        <f>'2.40-a,b,c,d,e'!E3156</f>
        <v>41358.166666666664</v>
      </c>
      <c r="F3156" s="157">
        <f>'2.40-a,b,c,d,e'!F3156</f>
        <v>94.809997558593693</v>
      </c>
      <c r="G3156" s="157">
        <f>'2.40-a,b,c,d,e'!G3156</f>
        <v>1099.9984741210938</v>
      </c>
      <c r="H3156" s="157">
        <f t="shared" si="343"/>
        <v>9232.6179238945806</v>
      </c>
      <c r="I3156" s="157">
        <f t="shared" si="344"/>
        <v>0</v>
      </c>
      <c r="J3156" s="157">
        <f t="shared" si="345"/>
        <v>9232.6179238945806</v>
      </c>
      <c r="K3156" s="157">
        <f t="shared" si="346"/>
        <v>1069.9996948241906</v>
      </c>
      <c r="L3156" s="157">
        <f t="shared" si="347"/>
        <v>8162.61822907039</v>
      </c>
      <c r="M3156" s="167">
        <f t="shared" si="348"/>
        <v>0</v>
      </c>
      <c r="N3156" s="167">
        <f t="shared" si="349"/>
        <v>0</v>
      </c>
    </row>
    <row r="3157" spans="1:14" ht="15" customHeight="1" x14ac:dyDescent="0.2">
      <c r="A3157" s="152"/>
      <c r="B3157" s="152"/>
      <c r="C3157" s="152"/>
      <c r="D3157" s="152"/>
      <c r="E3157" s="153">
        <f>'2.40-a,b,c,d,e'!E3157</f>
        <v>41359.166666666664</v>
      </c>
      <c r="F3157" s="157">
        <f>'2.40-a,b,c,d,e'!F3157</f>
        <v>96.339996337890597</v>
      </c>
      <c r="G3157" s="157">
        <f>'2.40-a,b,c,d,e'!G3157</f>
        <v>1529.9987792969034</v>
      </c>
      <c r="H3157" s="157">
        <f t="shared" si="343"/>
        <v>9692.6170083672932</v>
      </c>
      <c r="I3157" s="157">
        <f t="shared" si="344"/>
        <v>0</v>
      </c>
      <c r="J3157" s="157">
        <f t="shared" si="345"/>
        <v>9692.6170083672932</v>
      </c>
      <c r="K3157" s="157">
        <f t="shared" si="346"/>
        <v>1529.9987792969032</v>
      </c>
      <c r="L3157" s="157">
        <f t="shared" si="347"/>
        <v>8162.61822907039</v>
      </c>
      <c r="M3157" s="167">
        <f t="shared" si="348"/>
        <v>0</v>
      </c>
      <c r="N3157" s="167">
        <f t="shared" si="349"/>
        <v>0</v>
      </c>
    </row>
    <row r="3158" spans="1:14" ht="15" customHeight="1" x14ac:dyDescent="0.2">
      <c r="A3158" s="152"/>
      <c r="B3158" s="152"/>
      <c r="C3158" s="152"/>
      <c r="D3158" s="152"/>
      <c r="E3158" s="153">
        <f>'2.40-a,b,c,d,e'!E3158</f>
        <v>41360.166666666664</v>
      </c>
      <c r="F3158" s="157">
        <f>'2.40-a,b,c,d,e'!F3158</f>
        <v>96.580001831054602</v>
      </c>
      <c r="G3158" s="157">
        <f>'2.40-a,b,c,d,e'!G3158</f>
        <v>240.00549316400566</v>
      </c>
      <c r="H3158" s="157">
        <f t="shared" si="343"/>
        <v>8402.6237222343952</v>
      </c>
      <c r="I3158" s="157">
        <f t="shared" si="344"/>
        <v>0</v>
      </c>
      <c r="J3158" s="157">
        <f t="shared" si="345"/>
        <v>8402.6237222343952</v>
      </c>
      <c r="K3158" s="157">
        <f t="shared" si="346"/>
        <v>240.0054931640052</v>
      </c>
      <c r="L3158" s="157">
        <f t="shared" si="347"/>
        <v>8162.61822907039</v>
      </c>
      <c r="M3158" s="167">
        <f t="shared" si="348"/>
        <v>0</v>
      </c>
      <c r="N3158" s="167">
        <f t="shared" si="349"/>
        <v>0</v>
      </c>
    </row>
    <row r="3159" spans="1:14" ht="15" customHeight="1" x14ac:dyDescent="0.2">
      <c r="A3159" s="152"/>
      <c r="B3159" s="152"/>
      <c r="C3159" s="152"/>
      <c r="D3159" s="152"/>
      <c r="E3159" s="153">
        <f>'2.40-a,b,c,d,e'!E3159</f>
        <v>41361.166666666664</v>
      </c>
      <c r="F3159" s="157">
        <f>'2.40-a,b,c,d,e'!F3159</f>
        <v>97.230003356933594</v>
      </c>
      <c r="G3159" s="157">
        <f>'2.40-a,b,c,d,e'!G3159</f>
        <v>650.00152587899152</v>
      </c>
      <c r="H3159" s="157">
        <f t="shared" si="343"/>
        <v>8812.6197549493809</v>
      </c>
      <c r="I3159" s="157">
        <f t="shared" si="344"/>
        <v>0</v>
      </c>
      <c r="J3159" s="157">
        <f t="shared" si="345"/>
        <v>8812.6197549493809</v>
      </c>
      <c r="K3159" s="157">
        <f t="shared" si="346"/>
        <v>650.00152587899083</v>
      </c>
      <c r="L3159" s="157">
        <f t="shared" si="347"/>
        <v>8162.61822907039</v>
      </c>
      <c r="M3159" s="167">
        <f t="shared" si="348"/>
        <v>0</v>
      </c>
      <c r="N3159" s="167">
        <f t="shared" si="349"/>
        <v>0</v>
      </c>
    </row>
    <row r="3160" spans="1:14" ht="15" customHeight="1" x14ac:dyDescent="0.2">
      <c r="A3160" s="152"/>
      <c r="B3160" s="152"/>
      <c r="C3160" s="152"/>
      <c r="D3160" s="152"/>
      <c r="E3160" s="153">
        <f>'2.40-a,b,c,d,e'!E3160</f>
        <v>41365.166666666664</v>
      </c>
      <c r="F3160" s="157">
        <f>'2.40-a,b,c,d,e'!F3160</f>
        <v>97.069999694824205</v>
      </c>
      <c r="G3160" s="157">
        <f>'2.40-a,b,c,d,e'!G3160</f>
        <v>-160.00366210938921</v>
      </c>
      <c r="H3160" s="157">
        <f t="shared" si="343"/>
        <v>8002.6145669610005</v>
      </c>
      <c r="I3160" s="157">
        <f t="shared" si="344"/>
        <v>0</v>
      </c>
      <c r="J3160" s="157">
        <f t="shared" si="345"/>
        <v>8002.6145669610005</v>
      </c>
      <c r="K3160" s="157">
        <f t="shared" si="346"/>
        <v>0</v>
      </c>
      <c r="L3160" s="157">
        <f t="shared" si="347"/>
        <v>8002.6145669610005</v>
      </c>
      <c r="M3160" s="167">
        <f t="shared" si="348"/>
        <v>0</v>
      </c>
      <c r="N3160" s="167">
        <f t="shared" si="349"/>
        <v>0</v>
      </c>
    </row>
    <row r="3161" spans="1:14" ht="15" customHeight="1" x14ac:dyDescent="0.2">
      <c r="A3161" s="152"/>
      <c r="B3161" s="152"/>
      <c r="C3161" s="152"/>
      <c r="D3161" s="152"/>
      <c r="E3161" s="153">
        <f>'2.40-a,b,c,d,e'!E3161</f>
        <v>41366.166666666664</v>
      </c>
      <c r="F3161" s="157">
        <f>'2.40-a,b,c,d,e'!F3161</f>
        <v>97.190002441406193</v>
      </c>
      <c r="G3161" s="157">
        <f>'2.40-a,b,c,d,e'!G3161</f>
        <v>120.00274658198862</v>
      </c>
      <c r="H3161" s="157">
        <f t="shared" si="343"/>
        <v>8122.617313542989</v>
      </c>
      <c r="I3161" s="157">
        <f t="shared" si="344"/>
        <v>0</v>
      </c>
      <c r="J3161" s="157">
        <f t="shared" si="345"/>
        <v>8122.617313542989</v>
      </c>
      <c r="K3161" s="157">
        <f t="shared" si="346"/>
        <v>0</v>
      </c>
      <c r="L3161" s="157">
        <f t="shared" si="347"/>
        <v>8122.617313542989</v>
      </c>
      <c r="M3161" s="167">
        <f t="shared" si="348"/>
        <v>0</v>
      </c>
      <c r="N3161" s="167">
        <f t="shared" si="349"/>
        <v>0</v>
      </c>
    </row>
    <row r="3162" spans="1:14" ht="15" customHeight="1" x14ac:dyDescent="0.2">
      <c r="A3162" s="152"/>
      <c r="B3162" s="152"/>
      <c r="C3162" s="152"/>
      <c r="D3162" s="152"/>
      <c r="E3162" s="153">
        <f>'2.40-a,b,c,d,e'!E3162</f>
        <v>41367.166666666664</v>
      </c>
      <c r="F3162" s="157">
        <f>'2.40-a,b,c,d,e'!F3162</f>
        <v>94.449996948242102</v>
      </c>
      <c r="G3162" s="157">
        <f>'2.40-a,b,c,d,e'!G3162</f>
        <v>-2740.0054931640907</v>
      </c>
      <c r="H3162" s="157">
        <f t="shared" si="343"/>
        <v>5382.6118203788983</v>
      </c>
      <c r="I3162" s="157">
        <f t="shared" si="344"/>
        <v>2780.0064086914917</v>
      </c>
      <c r="J3162" s="157">
        <f t="shared" si="345"/>
        <v>8162.61822907039</v>
      </c>
      <c r="K3162" s="157">
        <f t="shared" si="346"/>
        <v>0</v>
      </c>
      <c r="L3162" s="157">
        <f t="shared" si="347"/>
        <v>8162.61822907039</v>
      </c>
      <c r="M3162" s="167">
        <f t="shared" si="348"/>
        <v>1</v>
      </c>
      <c r="N3162" s="167">
        <f t="shared" si="349"/>
        <v>0</v>
      </c>
    </row>
    <row r="3163" spans="1:14" ht="15" customHeight="1" x14ac:dyDescent="0.2">
      <c r="A3163" s="152"/>
      <c r="B3163" s="152"/>
      <c r="C3163" s="152"/>
      <c r="D3163" s="152"/>
      <c r="E3163" s="153">
        <f>'2.40-a,b,c,d,e'!E3163</f>
        <v>41368.166666666664</v>
      </c>
      <c r="F3163" s="157">
        <f>'2.40-a,b,c,d,e'!F3163</f>
        <v>93.260002136230398</v>
      </c>
      <c r="G3163" s="157">
        <f>'2.40-a,b,c,d,e'!G3163</f>
        <v>-1189.9948120117047</v>
      </c>
      <c r="H3163" s="157">
        <f t="shared" si="343"/>
        <v>6972.6234170586849</v>
      </c>
      <c r="I3163" s="157">
        <f t="shared" si="344"/>
        <v>0</v>
      </c>
      <c r="J3163" s="157">
        <f t="shared" si="345"/>
        <v>6972.6234170586849</v>
      </c>
      <c r="K3163" s="157">
        <f t="shared" si="346"/>
        <v>0</v>
      </c>
      <c r="L3163" s="157">
        <f t="shared" si="347"/>
        <v>6972.6234170586849</v>
      </c>
      <c r="M3163" s="167">
        <f t="shared" si="348"/>
        <v>0</v>
      </c>
      <c r="N3163" s="167">
        <f t="shared" si="349"/>
        <v>0</v>
      </c>
    </row>
    <row r="3164" spans="1:14" ht="15" customHeight="1" x14ac:dyDescent="0.2">
      <c r="A3164" s="152"/>
      <c r="B3164" s="152"/>
      <c r="C3164" s="152"/>
      <c r="D3164" s="152"/>
      <c r="E3164" s="153">
        <f>'2.40-a,b,c,d,e'!E3164</f>
        <v>41369.166666666664</v>
      </c>
      <c r="F3164" s="157">
        <f>'2.40-a,b,c,d,e'!F3164</f>
        <v>92.699996948242102</v>
      </c>
      <c r="G3164" s="157">
        <f>'2.40-a,b,c,d,e'!G3164</f>
        <v>-560.00518798829546</v>
      </c>
      <c r="H3164" s="157">
        <f t="shared" si="343"/>
        <v>6412.6182290703891</v>
      </c>
      <c r="I3164" s="157">
        <f t="shared" si="344"/>
        <v>0</v>
      </c>
      <c r="J3164" s="157">
        <f t="shared" si="345"/>
        <v>6412.6182290703891</v>
      </c>
      <c r="K3164" s="157">
        <f t="shared" si="346"/>
        <v>0</v>
      </c>
      <c r="L3164" s="157">
        <f t="shared" si="347"/>
        <v>6412.6182290703891</v>
      </c>
      <c r="M3164" s="167">
        <f t="shared" si="348"/>
        <v>0</v>
      </c>
      <c r="N3164" s="167">
        <f t="shared" si="349"/>
        <v>0</v>
      </c>
    </row>
    <row r="3165" spans="1:14" ht="15" customHeight="1" x14ac:dyDescent="0.2">
      <c r="A3165" s="152"/>
      <c r="B3165" s="152"/>
      <c r="C3165" s="152"/>
      <c r="D3165" s="152"/>
      <c r="E3165" s="153">
        <f>'2.40-a,b,c,d,e'!E3165</f>
        <v>41372.166666666664</v>
      </c>
      <c r="F3165" s="157">
        <f>'2.40-a,b,c,d,e'!F3165</f>
        <v>93.360000610351506</v>
      </c>
      <c r="G3165" s="157">
        <f>'2.40-a,b,c,d,e'!G3165</f>
        <v>660.00366210940342</v>
      </c>
      <c r="H3165" s="157">
        <f t="shared" si="343"/>
        <v>7072.6218911797923</v>
      </c>
      <c r="I3165" s="157">
        <f t="shared" si="344"/>
        <v>0</v>
      </c>
      <c r="J3165" s="157">
        <f t="shared" si="345"/>
        <v>7072.6218911797923</v>
      </c>
      <c r="K3165" s="157">
        <f t="shared" si="346"/>
        <v>0</v>
      </c>
      <c r="L3165" s="157">
        <f t="shared" si="347"/>
        <v>7072.6218911797923</v>
      </c>
      <c r="M3165" s="167">
        <f t="shared" si="348"/>
        <v>0</v>
      </c>
      <c r="N3165" s="167">
        <f t="shared" si="349"/>
        <v>0</v>
      </c>
    </row>
    <row r="3166" spans="1:14" ht="15" customHeight="1" x14ac:dyDescent="0.2">
      <c r="A3166" s="152"/>
      <c r="B3166" s="152"/>
      <c r="C3166" s="152"/>
      <c r="D3166" s="152"/>
      <c r="E3166" s="153">
        <f>'2.40-a,b,c,d,e'!E3166</f>
        <v>41373.166666666664</v>
      </c>
      <c r="F3166" s="157">
        <f>'2.40-a,b,c,d,e'!F3166</f>
        <v>94.199996948242102</v>
      </c>
      <c r="G3166" s="157">
        <f>'2.40-a,b,c,d,e'!G3166</f>
        <v>839.99633789059658</v>
      </c>
      <c r="H3166" s="157">
        <f t="shared" si="343"/>
        <v>7912.6182290703891</v>
      </c>
      <c r="I3166" s="157">
        <f t="shared" si="344"/>
        <v>0</v>
      </c>
      <c r="J3166" s="157">
        <f t="shared" si="345"/>
        <v>7912.6182290703891</v>
      </c>
      <c r="K3166" s="157">
        <f t="shared" si="346"/>
        <v>0</v>
      </c>
      <c r="L3166" s="157">
        <f t="shared" si="347"/>
        <v>7912.6182290703891</v>
      </c>
      <c r="M3166" s="167">
        <f t="shared" si="348"/>
        <v>0</v>
      </c>
      <c r="N3166" s="167">
        <f t="shared" si="349"/>
        <v>0</v>
      </c>
    </row>
    <row r="3167" spans="1:14" ht="15" customHeight="1" x14ac:dyDescent="0.2">
      <c r="A3167" s="152"/>
      <c r="B3167" s="152"/>
      <c r="C3167" s="152"/>
      <c r="D3167" s="152"/>
      <c r="E3167" s="153">
        <f>'2.40-a,b,c,d,e'!E3167</f>
        <v>41374.166666666664</v>
      </c>
      <c r="F3167" s="157">
        <f>'2.40-a,b,c,d,e'!F3167</f>
        <v>94.639999389648395</v>
      </c>
      <c r="G3167" s="157">
        <f>'2.40-a,b,c,d,e'!G3167</f>
        <v>440.00244140629263</v>
      </c>
      <c r="H3167" s="157">
        <f t="shared" si="343"/>
        <v>8352.620670476681</v>
      </c>
      <c r="I3167" s="157">
        <f t="shared" si="344"/>
        <v>0</v>
      </c>
      <c r="J3167" s="157">
        <f t="shared" si="345"/>
        <v>8352.620670476681</v>
      </c>
      <c r="K3167" s="157">
        <f t="shared" si="346"/>
        <v>190.00244140629093</v>
      </c>
      <c r="L3167" s="157">
        <f t="shared" si="347"/>
        <v>8162.61822907039</v>
      </c>
      <c r="M3167" s="167">
        <f t="shared" si="348"/>
        <v>0</v>
      </c>
      <c r="N3167" s="167">
        <f t="shared" si="349"/>
        <v>0</v>
      </c>
    </row>
    <row r="3168" spans="1:14" ht="15" customHeight="1" x14ac:dyDescent="0.2">
      <c r="A3168" s="152"/>
      <c r="B3168" s="152"/>
      <c r="C3168" s="152"/>
      <c r="D3168" s="152"/>
      <c r="E3168" s="153">
        <f>'2.40-a,b,c,d,e'!E3168</f>
        <v>41375.166666666664</v>
      </c>
      <c r="F3168" s="157">
        <f>'2.40-a,b,c,d,e'!F3168</f>
        <v>93.510002136230398</v>
      </c>
      <c r="G3168" s="157">
        <f>'2.40-a,b,c,d,e'!G3168</f>
        <v>-1129.9972534179972</v>
      </c>
      <c r="H3168" s="157">
        <f t="shared" si="343"/>
        <v>7032.6209756523931</v>
      </c>
      <c r="I3168" s="157">
        <f t="shared" si="344"/>
        <v>0</v>
      </c>
      <c r="J3168" s="157">
        <f t="shared" si="345"/>
        <v>7032.6209756523931</v>
      </c>
      <c r="K3168" s="157">
        <f t="shared" si="346"/>
        <v>0</v>
      </c>
      <c r="L3168" s="157">
        <f t="shared" si="347"/>
        <v>7032.6209756523931</v>
      </c>
      <c r="M3168" s="167">
        <f t="shared" si="348"/>
        <v>0</v>
      </c>
      <c r="N3168" s="167">
        <f t="shared" si="349"/>
        <v>0</v>
      </c>
    </row>
    <row r="3169" spans="1:14" ht="15" customHeight="1" x14ac:dyDescent="0.2">
      <c r="A3169" s="152"/>
      <c r="B3169" s="152"/>
      <c r="C3169" s="152"/>
      <c r="D3169" s="152"/>
      <c r="E3169" s="153">
        <f>'2.40-a,b,c,d,e'!E3169</f>
        <v>41376.166666666664</v>
      </c>
      <c r="F3169" s="157">
        <f>'2.40-a,b,c,d,e'!F3169</f>
        <v>91.290000915527301</v>
      </c>
      <c r="G3169" s="157">
        <f>'2.40-a,b,c,d,e'!G3169</f>
        <v>-2220.0012207030968</v>
      </c>
      <c r="H3169" s="157">
        <f t="shared" si="343"/>
        <v>4812.6197549492963</v>
      </c>
      <c r="I3169" s="157">
        <f t="shared" si="344"/>
        <v>3349.9984741210938</v>
      </c>
      <c r="J3169" s="157">
        <f t="shared" si="345"/>
        <v>8162.61822907039</v>
      </c>
      <c r="K3169" s="157">
        <f t="shared" si="346"/>
        <v>0</v>
      </c>
      <c r="L3169" s="157">
        <f t="shared" si="347"/>
        <v>8162.61822907039</v>
      </c>
      <c r="M3169" s="167">
        <f t="shared" si="348"/>
        <v>1</v>
      </c>
      <c r="N3169" s="167">
        <f t="shared" si="349"/>
        <v>0</v>
      </c>
    </row>
    <row r="3170" spans="1:14" ht="15" customHeight="1" x14ac:dyDescent="0.2">
      <c r="A3170" s="152"/>
      <c r="B3170" s="152"/>
      <c r="C3170" s="152"/>
      <c r="D3170" s="152"/>
      <c r="E3170" s="153">
        <f>'2.40-a,b,c,d,e'!E3170</f>
        <v>41379.166666666664</v>
      </c>
      <c r="F3170" s="157">
        <f>'2.40-a,b,c,d,e'!F3170</f>
        <v>88.709999084472599</v>
      </c>
      <c r="G3170" s="157">
        <f>'2.40-a,b,c,d,e'!G3170</f>
        <v>-2580.0018310547016</v>
      </c>
      <c r="H3170" s="157">
        <f t="shared" si="343"/>
        <v>5582.6163980156889</v>
      </c>
      <c r="I3170" s="157">
        <f t="shared" si="344"/>
        <v>2580.0018310547011</v>
      </c>
      <c r="J3170" s="157">
        <f t="shared" si="345"/>
        <v>8162.61822907039</v>
      </c>
      <c r="K3170" s="157">
        <f t="shared" si="346"/>
        <v>0</v>
      </c>
      <c r="L3170" s="157">
        <f t="shared" si="347"/>
        <v>8162.61822907039</v>
      </c>
      <c r="M3170" s="167">
        <f t="shared" si="348"/>
        <v>1</v>
      </c>
      <c r="N3170" s="167">
        <f t="shared" si="349"/>
        <v>0</v>
      </c>
    </row>
    <row r="3171" spans="1:14" ht="15" customHeight="1" x14ac:dyDescent="0.2">
      <c r="A3171" s="152"/>
      <c r="B3171" s="152"/>
      <c r="C3171" s="152"/>
      <c r="D3171" s="152"/>
      <c r="E3171" s="153">
        <f>'2.40-a,b,c,d,e'!E3171</f>
        <v>41380.166666666664</v>
      </c>
      <c r="F3171" s="157">
        <f>'2.40-a,b,c,d,e'!F3171</f>
        <v>88.720001220703097</v>
      </c>
      <c r="G3171" s="157">
        <f>'2.40-a,b,c,d,e'!G3171</f>
        <v>10.002136230497172</v>
      </c>
      <c r="H3171" s="157">
        <f t="shared" si="343"/>
        <v>8172.620365300887</v>
      </c>
      <c r="I3171" s="157">
        <f t="shared" si="344"/>
        <v>0</v>
      </c>
      <c r="J3171" s="157">
        <f t="shared" si="345"/>
        <v>8172.620365300887</v>
      </c>
      <c r="K3171" s="157">
        <f t="shared" si="346"/>
        <v>10.002136230496944</v>
      </c>
      <c r="L3171" s="157">
        <f t="shared" si="347"/>
        <v>8162.61822907039</v>
      </c>
      <c r="M3171" s="167">
        <f t="shared" si="348"/>
        <v>0</v>
      </c>
      <c r="N3171" s="167">
        <f t="shared" si="349"/>
        <v>0</v>
      </c>
    </row>
    <row r="3172" spans="1:14" ht="15" customHeight="1" x14ac:dyDescent="0.2">
      <c r="A3172" s="152"/>
      <c r="B3172" s="152"/>
      <c r="C3172" s="152"/>
      <c r="D3172" s="152"/>
      <c r="E3172" s="153">
        <f>'2.40-a,b,c,d,e'!E3172</f>
        <v>41381.166666666664</v>
      </c>
      <c r="F3172" s="157">
        <f>'2.40-a,b,c,d,e'!F3172</f>
        <v>86.680000305175696</v>
      </c>
      <c r="G3172" s="157">
        <f>'2.40-a,b,c,d,e'!G3172</f>
        <v>-2040.0009155274006</v>
      </c>
      <c r="H3172" s="157">
        <f t="shared" si="343"/>
        <v>6122.617313542989</v>
      </c>
      <c r="I3172" s="157">
        <f t="shared" si="344"/>
        <v>0</v>
      </c>
      <c r="J3172" s="157">
        <f t="shared" si="345"/>
        <v>6122.617313542989</v>
      </c>
      <c r="K3172" s="157">
        <f t="shared" si="346"/>
        <v>0</v>
      </c>
      <c r="L3172" s="157">
        <f t="shared" si="347"/>
        <v>6122.617313542989</v>
      </c>
      <c r="M3172" s="167">
        <f t="shared" si="348"/>
        <v>0</v>
      </c>
      <c r="N3172" s="167">
        <f t="shared" si="349"/>
        <v>0</v>
      </c>
    </row>
    <row r="3173" spans="1:14" ht="15" customHeight="1" x14ac:dyDescent="0.2">
      <c r="A3173" s="152"/>
      <c r="B3173" s="152"/>
      <c r="C3173" s="152"/>
      <c r="D3173" s="152"/>
      <c r="E3173" s="153">
        <f>'2.40-a,b,c,d,e'!E3173</f>
        <v>41382.166666666664</v>
      </c>
      <c r="F3173" s="157">
        <f>'2.40-a,b,c,d,e'!F3173</f>
        <v>87.730003356933594</v>
      </c>
      <c r="G3173" s="157">
        <f>'2.40-a,b,c,d,e'!G3173</f>
        <v>1050.0030517578978</v>
      </c>
      <c r="H3173" s="157">
        <f t="shared" si="343"/>
        <v>7172.620365300887</v>
      </c>
      <c r="I3173" s="157">
        <f t="shared" si="344"/>
        <v>0</v>
      </c>
      <c r="J3173" s="157">
        <f t="shared" si="345"/>
        <v>7172.620365300887</v>
      </c>
      <c r="K3173" s="157">
        <f t="shared" si="346"/>
        <v>0</v>
      </c>
      <c r="L3173" s="157">
        <f t="shared" si="347"/>
        <v>7172.620365300887</v>
      </c>
      <c r="M3173" s="167">
        <f t="shared" si="348"/>
        <v>0</v>
      </c>
      <c r="N3173" s="167">
        <f t="shared" si="349"/>
        <v>0</v>
      </c>
    </row>
    <row r="3174" spans="1:14" ht="15" customHeight="1" x14ac:dyDescent="0.2">
      <c r="A3174" s="152"/>
      <c r="B3174" s="152"/>
      <c r="C3174" s="152"/>
      <c r="D3174" s="152"/>
      <c r="E3174" s="153">
        <f>'2.40-a,b,c,d,e'!E3174</f>
        <v>41383.166666666664</v>
      </c>
      <c r="F3174" s="157">
        <f>'2.40-a,b,c,d,e'!F3174</f>
        <v>88.010002136230398</v>
      </c>
      <c r="G3174" s="157">
        <f>'2.40-a,b,c,d,e'!G3174</f>
        <v>279.99877929680395</v>
      </c>
      <c r="H3174" s="157">
        <f t="shared" si="343"/>
        <v>7452.619144597691</v>
      </c>
      <c r="I3174" s="157">
        <f t="shared" si="344"/>
        <v>0</v>
      </c>
      <c r="J3174" s="157">
        <f t="shared" si="345"/>
        <v>7452.619144597691</v>
      </c>
      <c r="K3174" s="157">
        <f t="shared" si="346"/>
        <v>0</v>
      </c>
      <c r="L3174" s="157">
        <f t="shared" si="347"/>
        <v>7452.619144597691</v>
      </c>
      <c r="M3174" s="167">
        <f t="shared" si="348"/>
        <v>0</v>
      </c>
      <c r="N3174" s="167">
        <f t="shared" si="349"/>
        <v>0</v>
      </c>
    </row>
    <row r="3175" spans="1:14" ht="15" customHeight="1" x14ac:dyDescent="0.2">
      <c r="A3175" s="152"/>
      <c r="B3175" s="152"/>
      <c r="C3175" s="152"/>
      <c r="D3175" s="152"/>
      <c r="E3175" s="153">
        <f>'2.40-a,b,c,d,e'!E3175</f>
        <v>41386.166666666664</v>
      </c>
      <c r="F3175" s="157">
        <f>'2.40-a,b,c,d,e'!F3175</f>
        <v>88.760002136230398</v>
      </c>
      <c r="G3175" s="157">
        <f>'2.40-a,b,c,d,e'!G3175</f>
        <v>750</v>
      </c>
      <c r="H3175" s="157">
        <f t="shared" si="343"/>
        <v>8202.619144597691</v>
      </c>
      <c r="I3175" s="157">
        <f t="shared" si="344"/>
        <v>0</v>
      </c>
      <c r="J3175" s="157">
        <f t="shared" si="345"/>
        <v>8202.619144597691</v>
      </c>
      <c r="K3175" s="157">
        <f t="shared" si="346"/>
        <v>40.000915527301004</v>
      </c>
      <c r="L3175" s="157">
        <f t="shared" si="347"/>
        <v>8162.61822907039</v>
      </c>
      <c r="M3175" s="167">
        <f t="shared" si="348"/>
        <v>0</v>
      </c>
      <c r="N3175" s="167">
        <f t="shared" si="349"/>
        <v>0</v>
      </c>
    </row>
    <row r="3176" spans="1:14" ht="15" customHeight="1" x14ac:dyDescent="0.2">
      <c r="A3176" s="152"/>
      <c r="B3176" s="152"/>
      <c r="C3176" s="152"/>
      <c r="D3176" s="152"/>
      <c r="E3176" s="153">
        <f>'2.40-a,b,c,d,e'!E3176</f>
        <v>41387.166666666664</v>
      </c>
      <c r="F3176" s="157">
        <f>'2.40-a,b,c,d,e'!F3176</f>
        <v>89.180000305175696</v>
      </c>
      <c r="G3176" s="157">
        <f>'2.40-a,b,c,d,e'!G3176</f>
        <v>419.99816894529829</v>
      </c>
      <c r="H3176" s="157">
        <f t="shared" si="343"/>
        <v>8582.6163980156889</v>
      </c>
      <c r="I3176" s="157">
        <f t="shared" si="344"/>
        <v>0</v>
      </c>
      <c r="J3176" s="157">
        <f t="shared" si="345"/>
        <v>8582.6163980156889</v>
      </c>
      <c r="K3176" s="157">
        <f t="shared" si="346"/>
        <v>419.99816894529886</v>
      </c>
      <c r="L3176" s="157">
        <f t="shared" si="347"/>
        <v>8162.61822907039</v>
      </c>
      <c r="M3176" s="167">
        <f t="shared" si="348"/>
        <v>0</v>
      </c>
      <c r="N3176" s="167">
        <f t="shared" si="349"/>
        <v>0</v>
      </c>
    </row>
    <row r="3177" spans="1:14" ht="15" customHeight="1" x14ac:dyDescent="0.2">
      <c r="A3177" s="152"/>
      <c r="B3177" s="152"/>
      <c r="C3177" s="152"/>
      <c r="D3177" s="152"/>
      <c r="E3177" s="153">
        <f>'2.40-a,b,c,d,e'!E3177</f>
        <v>41388.166666666664</v>
      </c>
      <c r="F3177" s="157">
        <f>'2.40-a,b,c,d,e'!F3177</f>
        <v>91.430000305175696</v>
      </c>
      <c r="G3177" s="157">
        <f>'2.40-a,b,c,d,e'!G3177</f>
        <v>2250</v>
      </c>
      <c r="H3177" s="157">
        <f t="shared" si="343"/>
        <v>10412.618229070391</v>
      </c>
      <c r="I3177" s="157">
        <f t="shared" si="344"/>
        <v>0</v>
      </c>
      <c r="J3177" s="157">
        <f t="shared" si="345"/>
        <v>10412.618229070391</v>
      </c>
      <c r="K3177" s="157">
        <f t="shared" si="346"/>
        <v>2250.0000000000009</v>
      </c>
      <c r="L3177" s="157">
        <f t="shared" si="347"/>
        <v>8162.61822907039</v>
      </c>
      <c r="M3177" s="167">
        <f t="shared" si="348"/>
        <v>0</v>
      </c>
      <c r="N3177" s="167">
        <f t="shared" si="349"/>
        <v>0</v>
      </c>
    </row>
    <row r="3178" spans="1:14" ht="15" customHeight="1" x14ac:dyDescent="0.2">
      <c r="A3178" s="152"/>
      <c r="B3178" s="152"/>
      <c r="C3178" s="152"/>
      <c r="D3178" s="152"/>
      <c r="E3178" s="153">
        <f>'2.40-a,b,c,d,e'!E3178</f>
        <v>41389.166666666664</v>
      </c>
      <c r="F3178" s="157">
        <f>'2.40-a,b,c,d,e'!F3178</f>
        <v>93.639999389648395</v>
      </c>
      <c r="G3178" s="157">
        <f>'2.40-a,b,c,d,e'!G3178</f>
        <v>2209.999084472699</v>
      </c>
      <c r="H3178" s="157">
        <f t="shared" si="343"/>
        <v>10372.617313543089</v>
      </c>
      <c r="I3178" s="157">
        <f t="shared" si="344"/>
        <v>0</v>
      </c>
      <c r="J3178" s="157">
        <f t="shared" si="345"/>
        <v>10372.617313543089</v>
      </c>
      <c r="K3178" s="157">
        <f t="shared" si="346"/>
        <v>2209.999084472699</v>
      </c>
      <c r="L3178" s="157">
        <f t="shared" si="347"/>
        <v>8162.61822907039</v>
      </c>
      <c r="M3178" s="167">
        <f t="shared" si="348"/>
        <v>0</v>
      </c>
      <c r="N3178" s="167">
        <f t="shared" si="349"/>
        <v>0</v>
      </c>
    </row>
    <row r="3179" spans="1:14" ht="15" customHeight="1" x14ac:dyDescent="0.2">
      <c r="A3179" s="152"/>
      <c r="B3179" s="152"/>
      <c r="C3179" s="152"/>
      <c r="D3179" s="152"/>
      <c r="E3179" s="153">
        <f>'2.40-a,b,c,d,e'!E3179</f>
        <v>41390.166666666664</v>
      </c>
      <c r="F3179" s="157">
        <f>'2.40-a,b,c,d,e'!F3179</f>
        <v>93</v>
      </c>
      <c r="G3179" s="157">
        <f>'2.40-a,b,c,d,e'!G3179</f>
        <v>-639.99938964839487</v>
      </c>
      <c r="H3179" s="157">
        <f t="shared" si="343"/>
        <v>7522.6188394219953</v>
      </c>
      <c r="I3179" s="157">
        <f t="shared" si="344"/>
        <v>0</v>
      </c>
      <c r="J3179" s="157">
        <f t="shared" si="345"/>
        <v>7522.6188394219953</v>
      </c>
      <c r="K3179" s="157">
        <f t="shared" si="346"/>
        <v>0</v>
      </c>
      <c r="L3179" s="157">
        <f t="shared" si="347"/>
        <v>7522.6188394219953</v>
      </c>
      <c r="M3179" s="167">
        <f t="shared" si="348"/>
        <v>0</v>
      </c>
      <c r="N3179" s="167">
        <f t="shared" si="349"/>
        <v>0</v>
      </c>
    </row>
    <row r="3180" spans="1:14" ht="15" customHeight="1" x14ac:dyDescent="0.2">
      <c r="A3180" s="152"/>
      <c r="B3180" s="152"/>
      <c r="C3180" s="152"/>
      <c r="D3180" s="152"/>
      <c r="E3180" s="153">
        <f>'2.40-a,b,c,d,e'!E3180</f>
        <v>41393.166666666664</v>
      </c>
      <c r="F3180" s="157">
        <f>'2.40-a,b,c,d,e'!F3180</f>
        <v>94.5</v>
      </c>
      <c r="G3180" s="157">
        <f>'2.40-a,b,c,d,e'!G3180</f>
        <v>1500</v>
      </c>
      <c r="H3180" s="157">
        <f t="shared" si="343"/>
        <v>9022.6188394219953</v>
      </c>
      <c r="I3180" s="157">
        <f t="shared" si="344"/>
        <v>0</v>
      </c>
      <c r="J3180" s="157">
        <f t="shared" si="345"/>
        <v>9022.6188394219953</v>
      </c>
      <c r="K3180" s="157">
        <f t="shared" si="346"/>
        <v>860.00061035160525</v>
      </c>
      <c r="L3180" s="157">
        <f t="shared" si="347"/>
        <v>8162.61822907039</v>
      </c>
      <c r="M3180" s="167">
        <f t="shared" si="348"/>
        <v>0</v>
      </c>
      <c r="N3180" s="167">
        <f t="shared" si="349"/>
        <v>0</v>
      </c>
    </row>
    <row r="3181" spans="1:14" ht="15" customHeight="1" x14ac:dyDescent="0.2">
      <c r="A3181" s="152"/>
      <c r="B3181" s="152"/>
      <c r="C3181" s="152"/>
      <c r="D3181" s="152"/>
      <c r="E3181" s="153">
        <f>'2.40-a,b,c,d,e'!E3181</f>
        <v>41394.166666666664</v>
      </c>
      <c r="F3181" s="157">
        <f>'2.40-a,b,c,d,e'!F3181</f>
        <v>93.459999084472599</v>
      </c>
      <c r="G3181" s="157">
        <f>'2.40-a,b,c,d,e'!G3181</f>
        <v>-1040.0009155274006</v>
      </c>
      <c r="H3181" s="157">
        <f t="shared" si="343"/>
        <v>7122.617313542989</v>
      </c>
      <c r="I3181" s="157">
        <f t="shared" si="344"/>
        <v>0</v>
      </c>
      <c r="J3181" s="157">
        <f t="shared" si="345"/>
        <v>7122.617313542989</v>
      </c>
      <c r="K3181" s="157">
        <f t="shared" si="346"/>
        <v>0</v>
      </c>
      <c r="L3181" s="157">
        <f t="shared" si="347"/>
        <v>7122.617313542989</v>
      </c>
      <c r="M3181" s="167">
        <f t="shared" si="348"/>
        <v>0</v>
      </c>
      <c r="N3181" s="167">
        <f t="shared" si="349"/>
        <v>0</v>
      </c>
    </row>
    <row r="3182" spans="1:14" ht="15" customHeight="1" x14ac:dyDescent="0.2">
      <c r="A3182" s="152"/>
      <c r="B3182" s="152"/>
      <c r="C3182" s="152"/>
      <c r="D3182" s="152"/>
      <c r="E3182" s="153">
        <f>'2.40-a,b,c,d,e'!E3182</f>
        <v>41395.166666666664</v>
      </c>
      <c r="F3182" s="157">
        <f>'2.40-a,b,c,d,e'!F3182</f>
        <v>91.029998779296804</v>
      </c>
      <c r="G3182" s="157">
        <f>'2.40-a,b,c,d,e'!G3182</f>
        <v>-2430.0003051757953</v>
      </c>
      <c r="H3182" s="157">
        <f t="shared" si="343"/>
        <v>4692.6170083671932</v>
      </c>
      <c r="I3182" s="157">
        <f t="shared" si="344"/>
        <v>3470.0012207031969</v>
      </c>
      <c r="J3182" s="157">
        <f t="shared" si="345"/>
        <v>8162.61822907039</v>
      </c>
      <c r="K3182" s="157">
        <f t="shared" si="346"/>
        <v>0</v>
      </c>
      <c r="L3182" s="157">
        <f t="shared" si="347"/>
        <v>8162.61822907039</v>
      </c>
      <c r="M3182" s="167">
        <f t="shared" si="348"/>
        <v>1</v>
      </c>
      <c r="N3182" s="167">
        <f t="shared" si="349"/>
        <v>0</v>
      </c>
    </row>
    <row r="3183" spans="1:14" ht="15" customHeight="1" x14ac:dyDescent="0.2">
      <c r="A3183" s="152"/>
      <c r="B3183" s="152"/>
      <c r="C3183" s="152"/>
      <c r="D3183" s="152"/>
      <c r="E3183" s="153">
        <f>'2.40-a,b,c,d,e'!E3183</f>
        <v>41396.166666666664</v>
      </c>
      <c r="F3183" s="157">
        <f>'2.40-a,b,c,d,e'!F3183</f>
        <v>93.989997863769503</v>
      </c>
      <c r="G3183" s="157">
        <f>'2.40-a,b,c,d,e'!G3183</f>
        <v>2959.999084472699</v>
      </c>
      <c r="H3183" s="157">
        <f t="shared" si="343"/>
        <v>11122.617313543089</v>
      </c>
      <c r="I3183" s="157">
        <f t="shared" si="344"/>
        <v>0</v>
      </c>
      <c r="J3183" s="157">
        <f t="shared" si="345"/>
        <v>11122.617313543089</v>
      </c>
      <c r="K3183" s="157">
        <f t="shared" si="346"/>
        <v>2959.999084472699</v>
      </c>
      <c r="L3183" s="157">
        <f t="shared" si="347"/>
        <v>8162.61822907039</v>
      </c>
      <c r="M3183" s="167">
        <f t="shared" si="348"/>
        <v>0</v>
      </c>
      <c r="N3183" s="167">
        <f t="shared" si="349"/>
        <v>0</v>
      </c>
    </row>
    <row r="3184" spans="1:14" ht="15" customHeight="1" x14ac:dyDescent="0.2">
      <c r="A3184" s="152"/>
      <c r="B3184" s="152"/>
      <c r="C3184" s="152"/>
      <c r="D3184" s="152"/>
      <c r="E3184" s="153">
        <f>'2.40-a,b,c,d,e'!E3184</f>
        <v>41397.166666666664</v>
      </c>
      <c r="F3184" s="157">
        <f>'2.40-a,b,c,d,e'!F3184</f>
        <v>95.610000610351506</v>
      </c>
      <c r="G3184" s="157">
        <f>'2.40-a,b,c,d,e'!G3184</f>
        <v>1620.0027465820028</v>
      </c>
      <c r="H3184" s="157">
        <f t="shared" si="343"/>
        <v>9782.6209756523931</v>
      </c>
      <c r="I3184" s="157">
        <f t="shared" si="344"/>
        <v>0</v>
      </c>
      <c r="J3184" s="157">
        <f t="shared" si="345"/>
        <v>9782.6209756523931</v>
      </c>
      <c r="K3184" s="157">
        <f t="shared" si="346"/>
        <v>1620.0027465820031</v>
      </c>
      <c r="L3184" s="157">
        <f t="shared" si="347"/>
        <v>8162.61822907039</v>
      </c>
      <c r="M3184" s="167">
        <f t="shared" si="348"/>
        <v>0</v>
      </c>
      <c r="N3184" s="167">
        <f t="shared" si="349"/>
        <v>0</v>
      </c>
    </row>
    <row r="3185" spans="1:14" ht="15" customHeight="1" x14ac:dyDescent="0.2">
      <c r="A3185" s="152"/>
      <c r="B3185" s="152"/>
      <c r="C3185" s="152"/>
      <c r="D3185" s="152"/>
      <c r="E3185" s="153">
        <f>'2.40-a,b,c,d,e'!E3185</f>
        <v>41400.166666666664</v>
      </c>
      <c r="F3185" s="157">
        <f>'2.40-a,b,c,d,e'!F3185</f>
        <v>96.160003662109304</v>
      </c>
      <c r="G3185" s="157">
        <f>'2.40-a,b,c,d,e'!G3185</f>
        <v>550.00305175779829</v>
      </c>
      <c r="H3185" s="157">
        <f t="shared" si="343"/>
        <v>8712.6212808281889</v>
      </c>
      <c r="I3185" s="157">
        <f t="shared" si="344"/>
        <v>0</v>
      </c>
      <c r="J3185" s="157">
        <f t="shared" si="345"/>
        <v>8712.6212808281889</v>
      </c>
      <c r="K3185" s="157">
        <f t="shared" si="346"/>
        <v>550.00305175779886</v>
      </c>
      <c r="L3185" s="157">
        <f t="shared" si="347"/>
        <v>8162.61822907039</v>
      </c>
      <c r="M3185" s="167">
        <f t="shared" si="348"/>
        <v>0</v>
      </c>
      <c r="N3185" s="167">
        <f t="shared" si="349"/>
        <v>0</v>
      </c>
    </row>
    <row r="3186" spans="1:14" ht="15" customHeight="1" x14ac:dyDescent="0.2">
      <c r="A3186" s="152"/>
      <c r="B3186" s="152"/>
      <c r="C3186" s="152"/>
      <c r="D3186" s="152"/>
      <c r="E3186" s="153">
        <f>'2.40-a,b,c,d,e'!E3186</f>
        <v>41401.166666666664</v>
      </c>
      <c r="F3186" s="157">
        <f>'2.40-a,b,c,d,e'!F3186</f>
        <v>95.620002746582003</v>
      </c>
      <c r="G3186" s="157">
        <f>'2.40-a,b,c,d,e'!G3186</f>
        <v>-540.00091552730112</v>
      </c>
      <c r="H3186" s="157">
        <f t="shared" si="343"/>
        <v>7622.617313543089</v>
      </c>
      <c r="I3186" s="157">
        <f t="shared" si="344"/>
        <v>0</v>
      </c>
      <c r="J3186" s="157">
        <f t="shared" si="345"/>
        <v>7622.617313543089</v>
      </c>
      <c r="K3186" s="157">
        <f t="shared" si="346"/>
        <v>0</v>
      </c>
      <c r="L3186" s="157">
        <f t="shared" si="347"/>
        <v>7622.617313543089</v>
      </c>
      <c r="M3186" s="167">
        <f t="shared" si="348"/>
        <v>0</v>
      </c>
      <c r="N3186" s="167">
        <f t="shared" si="349"/>
        <v>0</v>
      </c>
    </row>
    <row r="3187" spans="1:14" ht="15" customHeight="1" x14ac:dyDescent="0.2">
      <c r="A3187" s="152"/>
      <c r="B3187" s="152"/>
      <c r="C3187" s="152"/>
      <c r="D3187" s="152"/>
      <c r="E3187" s="153">
        <f>'2.40-a,b,c,d,e'!E3187</f>
        <v>41402.166666666664</v>
      </c>
      <c r="F3187" s="157">
        <f>'2.40-a,b,c,d,e'!F3187</f>
        <v>96.620002746582003</v>
      </c>
      <c r="G3187" s="157">
        <f>'2.40-a,b,c,d,e'!G3187</f>
        <v>1000</v>
      </c>
      <c r="H3187" s="157">
        <f t="shared" si="343"/>
        <v>8622.617313543089</v>
      </c>
      <c r="I3187" s="157">
        <f t="shared" si="344"/>
        <v>0</v>
      </c>
      <c r="J3187" s="157">
        <f t="shared" si="345"/>
        <v>8622.617313543089</v>
      </c>
      <c r="K3187" s="157">
        <f t="shared" si="346"/>
        <v>459.999084472699</v>
      </c>
      <c r="L3187" s="157">
        <f t="shared" si="347"/>
        <v>8162.61822907039</v>
      </c>
      <c r="M3187" s="167">
        <f t="shared" si="348"/>
        <v>0</v>
      </c>
      <c r="N3187" s="167">
        <f t="shared" si="349"/>
        <v>0</v>
      </c>
    </row>
    <row r="3188" spans="1:14" ht="15" customHeight="1" x14ac:dyDescent="0.2">
      <c r="A3188" s="152"/>
      <c r="B3188" s="152"/>
      <c r="C3188" s="152"/>
      <c r="D3188" s="152"/>
      <c r="E3188" s="153">
        <f>'2.40-a,b,c,d,e'!E3188</f>
        <v>41403.166666666664</v>
      </c>
      <c r="F3188" s="157">
        <f>'2.40-a,b,c,d,e'!F3188</f>
        <v>96.389999389648395</v>
      </c>
      <c r="G3188" s="157">
        <f>'2.40-a,b,c,d,e'!G3188</f>
        <v>-230.00335693360796</v>
      </c>
      <c r="H3188" s="157">
        <f t="shared" si="343"/>
        <v>7932.6148721367817</v>
      </c>
      <c r="I3188" s="157">
        <f t="shared" si="344"/>
        <v>0</v>
      </c>
      <c r="J3188" s="157">
        <f t="shared" si="345"/>
        <v>7932.6148721367817</v>
      </c>
      <c r="K3188" s="157">
        <f t="shared" si="346"/>
        <v>0</v>
      </c>
      <c r="L3188" s="157">
        <f t="shared" si="347"/>
        <v>7932.6148721367817</v>
      </c>
      <c r="M3188" s="167">
        <f t="shared" si="348"/>
        <v>0</v>
      </c>
      <c r="N3188" s="167">
        <f t="shared" si="349"/>
        <v>0</v>
      </c>
    </row>
    <row r="3189" spans="1:14" ht="15" customHeight="1" x14ac:dyDescent="0.2">
      <c r="A3189" s="152"/>
      <c r="B3189" s="152"/>
      <c r="C3189" s="152"/>
      <c r="D3189" s="152"/>
      <c r="E3189" s="153">
        <f>'2.40-a,b,c,d,e'!E3189</f>
        <v>41404.166666666664</v>
      </c>
      <c r="F3189" s="157">
        <f>'2.40-a,b,c,d,e'!F3189</f>
        <v>96.040000915527301</v>
      </c>
      <c r="G3189" s="157">
        <f>'2.40-a,b,c,d,e'!G3189</f>
        <v>-349.99847412109375</v>
      </c>
      <c r="H3189" s="157">
        <f t="shared" si="343"/>
        <v>7582.616398015688</v>
      </c>
      <c r="I3189" s="157">
        <f t="shared" si="344"/>
        <v>0</v>
      </c>
      <c r="J3189" s="157">
        <f t="shared" si="345"/>
        <v>7582.616398015688</v>
      </c>
      <c r="K3189" s="157">
        <f t="shared" si="346"/>
        <v>0</v>
      </c>
      <c r="L3189" s="157">
        <f t="shared" si="347"/>
        <v>7582.616398015688</v>
      </c>
      <c r="M3189" s="167">
        <f t="shared" si="348"/>
        <v>0</v>
      </c>
      <c r="N3189" s="167">
        <f t="shared" si="349"/>
        <v>0</v>
      </c>
    </row>
    <row r="3190" spans="1:14" ht="15" customHeight="1" x14ac:dyDescent="0.2">
      <c r="A3190" s="152"/>
      <c r="B3190" s="152"/>
      <c r="C3190" s="152"/>
      <c r="D3190" s="152"/>
      <c r="E3190" s="153">
        <f>'2.40-a,b,c,d,e'!E3190</f>
        <v>41407.166666666664</v>
      </c>
      <c r="F3190" s="157">
        <f>'2.40-a,b,c,d,e'!F3190</f>
        <v>95.169998168945298</v>
      </c>
      <c r="G3190" s="157">
        <f>'2.40-a,b,c,d,e'!G3190</f>
        <v>-870.00274658200283</v>
      </c>
      <c r="H3190" s="157">
        <f t="shared" si="343"/>
        <v>6712.6136514336849</v>
      </c>
      <c r="I3190" s="157">
        <f t="shared" si="344"/>
        <v>0</v>
      </c>
      <c r="J3190" s="157">
        <f t="shared" si="345"/>
        <v>6712.6136514336849</v>
      </c>
      <c r="K3190" s="157">
        <f t="shared" si="346"/>
        <v>0</v>
      </c>
      <c r="L3190" s="157">
        <f t="shared" si="347"/>
        <v>6712.6136514336849</v>
      </c>
      <c r="M3190" s="167">
        <f t="shared" si="348"/>
        <v>0</v>
      </c>
      <c r="N3190" s="167">
        <f t="shared" si="349"/>
        <v>0</v>
      </c>
    </row>
    <row r="3191" spans="1:14" ht="15" customHeight="1" x14ac:dyDescent="0.2">
      <c r="A3191" s="152"/>
      <c r="B3191" s="152"/>
      <c r="C3191" s="152"/>
      <c r="D3191" s="152"/>
      <c r="E3191" s="153">
        <f>'2.40-a,b,c,d,e'!E3191</f>
        <v>41408.166666666664</v>
      </c>
      <c r="F3191" s="157">
        <f>'2.40-a,b,c,d,e'!F3191</f>
        <v>94.209999084472599</v>
      </c>
      <c r="G3191" s="157">
        <f>'2.40-a,b,c,d,e'!G3191</f>
        <v>-959.99908447269888</v>
      </c>
      <c r="H3191" s="157">
        <f t="shared" si="343"/>
        <v>5752.6145669609859</v>
      </c>
      <c r="I3191" s="157">
        <f t="shared" si="344"/>
        <v>2410.0036621094041</v>
      </c>
      <c r="J3191" s="157">
        <f t="shared" si="345"/>
        <v>8162.61822907039</v>
      </c>
      <c r="K3191" s="157">
        <f t="shared" si="346"/>
        <v>0</v>
      </c>
      <c r="L3191" s="157">
        <f t="shared" si="347"/>
        <v>8162.61822907039</v>
      </c>
      <c r="M3191" s="167">
        <f t="shared" si="348"/>
        <v>1</v>
      </c>
      <c r="N3191" s="167">
        <f t="shared" si="349"/>
        <v>0</v>
      </c>
    </row>
    <row r="3192" spans="1:14" ht="15" customHeight="1" x14ac:dyDescent="0.2">
      <c r="A3192" s="152"/>
      <c r="B3192" s="152"/>
      <c r="C3192" s="152"/>
      <c r="D3192" s="152"/>
      <c r="E3192" s="153">
        <f>'2.40-a,b,c,d,e'!E3192</f>
        <v>41409.166666666664</v>
      </c>
      <c r="F3192" s="157">
        <f>'2.40-a,b,c,d,e'!F3192</f>
        <v>94.300003051757798</v>
      </c>
      <c r="G3192" s="157">
        <f>'2.40-a,b,c,d,e'!G3192</f>
        <v>90.003967285198883</v>
      </c>
      <c r="H3192" s="157">
        <f t="shared" si="343"/>
        <v>8252.622196355589</v>
      </c>
      <c r="I3192" s="157">
        <f t="shared" si="344"/>
        <v>0</v>
      </c>
      <c r="J3192" s="157">
        <f t="shared" si="345"/>
        <v>8252.622196355589</v>
      </c>
      <c r="K3192" s="157">
        <f t="shared" si="346"/>
        <v>90.003967285198996</v>
      </c>
      <c r="L3192" s="157">
        <f t="shared" si="347"/>
        <v>8162.61822907039</v>
      </c>
      <c r="M3192" s="167">
        <f t="shared" si="348"/>
        <v>0</v>
      </c>
      <c r="N3192" s="167">
        <f t="shared" si="349"/>
        <v>0</v>
      </c>
    </row>
    <row r="3193" spans="1:14" ht="15" customHeight="1" x14ac:dyDescent="0.2">
      <c r="A3193" s="152"/>
      <c r="B3193" s="152"/>
      <c r="C3193" s="152"/>
      <c r="D3193" s="152"/>
      <c r="E3193" s="153">
        <f>'2.40-a,b,c,d,e'!E3193</f>
        <v>41410.166666666664</v>
      </c>
      <c r="F3193" s="157">
        <f>'2.40-a,b,c,d,e'!F3193</f>
        <v>95.160003662109304</v>
      </c>
      <c r="G3193" s="157">
        <f>'2.40-a,b,c,d,e'!G3193</f>
        <v>860.00061035150566</v>
      </c>
      <c r="H3193" s="157">
        <f t="shared" si="343"/>
        <v>9022.6188394218952</v>
      </c>
      <c r="I3193" s="157">
        <f t="shared" si="344"/>
        <v>0</v>
      </c>
      <c r="J3193" s="157">
        <f t="shared" si="345"/>
        <v>9022.6188394218952</v>
      </c>
      <c r="K3193" s="157">
        <f t="shared" si="346"/>
        <v>860.0006103515052</v>
      </c>
      <c r="L3193" s="157">
        <f t="shared" si="347"/>
        <v>8162.61822907039</v>
      </c>
      <c r="M3193" s="167">
        <f t="shared" si="348"/>
        <v>0</v>
      </c>
      <c r="N3193" s="167">
        <f t="shared" si="349"/>
        <v>0</v>
      </c>
    </row>
    <row r="3194" spans="1:14" ht="15" customHeight="1" x14ac:dyDescent="0.2">
      <c r="A3194" s="152"/>
      <c r="B3194" s="152"/>
      <c r="C3194" s="152"/>
      <c r="D3194" s="152"/>
      <c r="E3194" s="153">
        <f>'2.40-a,b,c,d,e'!E3194</f>
        <v>41411.166666666664</v>
      </c>
      <c r="F3194" s="157">
        <f>'2.40-a,b,c,d,e'!F3194</f>
        <v>96.019996643066406</v>
      </c>
      <c r="G3194" s="157">
        <f>'2.40-a,b,c,d,e'!G3194</f>
        <v>859.9929809571023</v>
      </c>
      <c r="H3194" s="157">
        <f t="shared" si="343"/>
        <v>9022.6112100274931</v>
      </c>
      <c r="I3194" s="157">
        <f t="shared" si="344"/>
        <v>0</v>
      </c>
      <c r="J3194" s="157">
        <f t="shared" si="345"/>
        <v>9022.6112100274931</v>
      </c>
      <c r="K3194" s="157">
        <f t="shared" si="346"/>
        <v>859.9929809571031</v>
      </c>
      <c r="L3194" s="157">
        <f t="shared" si="347"/>
        <v>8162.61822907039</v>
      </c>
      <c r="M3194" s="167">
        <f t="shared" si="348"/>
        <v>0</v>
      </c>
      <c r="N3194" s="167">
        <f t="shared" si="349"/>
        <v>0</v>
      </c>
    </row>
    <row r="3195" spans="1:14" ht="15" customHeight="1" x14ac:dyDescent="0.2">
      <c r="A3195" s="152"/>
      <c r="B3195" s="152"/>
      <c r="C3195" s="152"/>
      <c r="D3195" s="152"/>
      <c r="E3195" s="153">
        <f>'2.40-a,b,c,d,e'!E3195</f>
        <v>41414.166666666664</v>
      </c>
      <c r="F3195" s="157">
        <f>'2.40-a,b,c,d,e'!F3195</f>
        <v>96.709999084472599</v>
      </c>
      <c r="G3195" s="157">
        <f>'2.40-a,b,c,d,e'!G3195</f>
        <v>690.00244140619316</v>
      </c>
      <c r="H3195" s="157">
        <f t="shared" si="343"/>
        <v>8852.6206704765827</v>
      </c>
      <c r="I3195" s="157">
        <f t="shared" si="344"/>
        <v>0</v>
      </c>
      <c r="J3195" s="157">
        <f t="shared" si="345"/>
        <v>8852.6206704765827</v>
      </c>
      <c r="K3195" s="157">
        <f t="shared" si="346"/>
        <v>690.0024414061927</v>
      </c>
      <c r="L3195" s="157">
        <f t="shared" si="347"/>
        <v>8162.61822907039</v>
      </c>
      <c r="M3195" s="167">
        <f t="shared" si="348"/>
        <v>0</v>
      </c>
      <c r="N3195" s="167">
        <f t="shared" si="349"/>
        <v>0</v>
      </c>
    </row>
    <row r="3196" spans="1:14" ht="15" customHeight="1" x14ac:dyDescent="0.2">
      <c r="A3196" s="152"/>
      <c r="B3196" s="152"/>
      <c r="C3196" s="152"/>
      <c r="D3196" s="152"/>
      <c r="E3196" s="153">
        <f>'2.40-a,b,c,d,e'!E3196</f>
        <v>41415.166666666664</v>
      </c>
      <c r="F3196" s="157">
        <f>'2.40-a,b,c,d,e'!F3196</f>
        <v>96.160003662109304</v>
      </c>
      <c r="G3196" s="157">
        <f>'2.40-a,b,c,d,e'!G3196</f>
        <v>-549.99542236329546</v>
      </c>
      <c r="H3196" s="157">
        <f t="shared" si="343"/>
        <v>7612.6228067070942</v>
      </c>
      <c r="I3196" s="157">
        <f t="shared" si="344"/>
        <v>0</v>
      </c>
      <c r="J3196" s="157">
        <f t="shared" si="345"/>
        <v>7612.6228067070942</v>
      </c>
      <c r="K3196" s="157">
        <f t="shared" si="346"/>
        <v>0</v>
      </c>
      <c r="L3196" s="157">
        <f t="shared" si="347"/>
        <v>7612.6228067070942</v>
      </c>
      <c r="M3196" s="167">
        <f t="shared" si="348"/>
        <v>0</v>
      </c>
      <c r="N3196" s="167">
        <f t="shared" si="349"/>
        <v>0</v>
      </c>
    </row>
    <row r="3197" spans="1:14" ht="15" customHeight="1" x14ac:dyDescent="0.2">
      <c r="A3197" s="152"/>
      <c r="B3197" s="152"/>
      <c r="C3197" s="152"/>
      <c r="D3197" s="152"/>
      <c r="E3197" s="153">
        <f>'2.40-a,b,c,d,e'!E3197</f>
        <v>41416.166666666664</v>
      </c>
      <c r="F3197" s="157">
        <f>'2.40-a,b,c,d,e'!F3197</f>
        <v>94.279998779296804</v>
      </c>
      <c r="G3197" s="157">
        <f>'2.40-a,b,c,d,e'!G3197</f>
        <v>-1880.0048828125</v>
      </c>
      <c r="H3197" s="157">
        <f t="shared" si="343"/>
        <v>5732.6179238945942</v>
      </c>
      <c r="I3197" s="157">
        <f t="shared" si="344"/>
        <v>2430.0003051757958</v>
      </c>
      <c r="J3197" s="157">
        <f t="shared" si="345"/>
        <v>8162.61822907039</v>
      </c>
      <c r="K3197" s="157">
        <f t="shared" si="346"/>
        <v>0</v>
      </c>
      <c r="L3197" s="157">
        <f t="shared" si="347"/>
        <v>8162.61822907039</v>
      </c>
      <c r="M3197" s="167">
        <f t="shared" si="348"/>
        <v>1</v>
      </c>
      <c r="N3197" s="167">
        <f t="shared" si="349"/>
        <v>0</v>
      </c>
    </row>
    <row r="3198" spans="1:14" ht="15" customHeight="1" x14ac:dyDescent="0.2">
      <c r="A3198" s="152"/>
      <c r="B3198" s="152"/>
      <c r="C3198" s="152"/>
      <c r="D3198" s="152"/>
      <c r="E3198" s="153">
        <f>'2.40-a,b,c,d,e'!E3198</f>
        <v>41417.166666666664</v>
      </c>
      <c r="F3198" s="157">
        <f>'2.40-a,b,c,d,e'!F3198</f>
        <v>94.25</v>
      </c>
      <c r="G3198" s="157">
        <f>'2.40-a,b,c,d,e'!G3198</f>
        <v>-29.998779296803946</v>
      </c>
      <c r="H3198" s="157">
        <f t="shared" si="343"/>
        <v>8132.619449773586</v>
      </c>
      <c r="I3198" s="157">
        <f t="shared" si="344"/>
        <v>0</v>
      </c>
      <c r="J3198" s="157">
        <f t="shared" si="345"/>
        <v>8132.619449773586</v>
      </c>
      <c r="K3198" s="157">
        <f t="shared" si="346"/>
        <v>0</v>
      </c>
      <c r="L3198" s="157">
        <f t="shared" si="347"/>
        <v>8132.619449773586</v>
      </c>
      <c r="M3198" s="167">
        <f t="shared" si="348"/>
        <v>0</v>
      </c>
      <c r="N3198" s="167">
        <f t="shared" si="349"/>
        <v>0</v>
      </c>
    </row>
    <row r="3199" spans="1:14" ht="15" customHeight="1" x14ac:dyDescent="0.2">
      <c r="A3199" s="152"/>
      <c r="B3199" s="152"/>
      <c r="C3199" s="152"/>
      <c r="D3199" s="152"/>
      <c r="E3199" s="153">
        <f>'2.40-a,b,c,d,e'!E3199</f>
        <v>41418.166666666664</v>
      </c>
      <c r="F3199" s="157">
        <f>'2.40-a,b,c,d,e'!F3199</f>
        <v>94.150001525878906</v>
      </c>
      <c r="G3199" s="157">
        <f>'2.40-a,b,c,d,e'!G3199</f>
        <v>-99.99847412109375</v>
      </c>
      <c r="H3199" s="157">
        <f t="shared" si="343"/>
        <v>8032.6209756524922</v>
      </c>
      <c r="I3199" s="157">
        <f t="shared" si="344"/>
        <v>0</v>
      </c>
      <c r="J3199" s="157">
        <f t="shared" si="345"/>
        <v>8032.6209756524922</v>
      </c>
      <c r="K3199" s="157">
        <f t="shared" si="346"/>
        <v>0</v>
      </c>
      <c r="L3199" s="157">
        <f t="shared" si="347"/>
        <v>8032.6209756524922</v>
      </c>
      <c r="M3199" s="167">
        <f t="shared" si="348"/>
        <v>0</v>
      </c>
      <c r="N3199" s="167">
        <f t="shared" si="349"/>
        <v>0</v>
      </c>
    </row>
    <row r="3200" spans="1:14" ht="15" customHeight="1" x14ac:dyDescent="0.2">
      <c r="A3200" s="152"/>
      <c r="B3200" s="152"/>
      <c r="C3200" s="152"/>
      <c r="D3200" s="152"/>
      <c r="E3200" s="153">
        <f>'2.40-a,b,c,d,e'!E3200</f>
        <v>41422.166666666664</v>
      </c>
      <c r="F3200" s="157">
        <f>'2.40-a,b,c,d,e'!F3200</f>
        <v>95.010002136230398</v>
      </c>
      <c r="G3200" s="157">
        <f>'2.40-a,b,c,d,e'!G3200</f>
        <v>860.00061035149145</v>
      </c>
      <c r="H3200" s="157">
        <f t="shared" si="343"/>
        <v>8892.6215860039829</v>
      </c>
      <c r="I3200" s="157">
        <f t="shared" si="344"/>
        <v>0</v>
      </c>
      <c r="J3200" s="157">
        <f t="shared" si="345"/>
        <v>8892.6215860039829</v>
      </c>
      <c r="K3200" s="157">
        <f t="shared" si="346"/>
        <v>730.00335693359284</v>
      </c>
      <c r="L3200" s="157">
        <f t="shared" si="347"/>
        <v>8162.61822907039</v>
      </c>
      <c r="M3200" s="167">
        <f t="shared" si="348"/>
        <v>0</v>
      </c>
      <c r="N3200" s="167">
        <f t="shared" si="349"/>
        <v>0</v>
      </c>
    </row>
    <row r="3201" spans="1:14" ht="15" customHeight="1" x14ac:dyDescent="0.2">
      <c r="A3201" s="152"/>
      <c r="B3201" s="152"/>
      <c r="C3201" s="152"/>
      <c r="D3201" s="152"/>
      <c r="E3201" s="153">
        <f>'2.40-a,b,c,d,e'!E3201</f>
        <v>41423.166666666664</v>
      </c>
      <c r="F3201" s="157">
        <f>'2.40-a,b,c,d,e'!F3201</f>
        <v>93.129997253417898</v>
      </c>
      <c r="G3201" s="157">
        <f>'2.40-a,b,c,d,e'!G3201</f>
        <v>-1880.0048828125</v>
      </c>
      <c r="H3201" s="157">
        <f t="shared" si="343"/>
        <v>6282.61334625789</v>
      </c>
      <c r="I3201" s="157">
        <f t="shared" si="344"/>
        <v>0</v>
      </c>
      <c r="J3201" s="157">
        <f t="shared" si="345"/>
        <v>6282.61334625789</v>
      </c>
      <c r="K3201" s="157">
        <f t="shared" si="346"/>
        <v>0</v>
      </c>
      <c r="L3201" s="157">
        <f t="shared" si="347"/>
        <v>6282.61334625789</v>
      </c>
      <c r="M3201" s="167">
        <f t="shared" si="348"/>
        <v>0</v>
      </c>
      <c r="N3201" s="167">
        <f t="shared" si="349"/>
        <v>0</v>
      </c>
    </row>
    <row r="3202" spans="1:14" ht="15" customHeight="1" x14ac:dyDescent="0.2">
      <c r="A3202" s="152"/>
      <c r="B3202" s="152"/>
      <c r="C3202" s="152"/>
      <c r="D3202" s="152"/>
      <c r="E3202" s="153">
        <f>'2.40-a,b,c,d,e'!E3202</f>
        <v>41424.166666666664</v>
      </c>
      <c r="F3202" s="157">
        <f>'2.40-a,b,c,d,e'!F3202</f>
        <v>93.610000610351506</v>
      </c>
      <c r="G3202" s="157">
        <f>'2.40-a,b,c,d,e'!G3202</f>
        <v>480.00335693360796</v>
      </c>
      <c r="H3202" s="157">
        <f t="shared" si="343"/>
        <v>6762.6167031914983</v>
      </c>
      <c r="I3202" s="157">
        <f t="shared" si="344"/>
        <v>0</v>
      </c>
      <c r="J3202" s="157">
        <f t="shared" si="345"/>
        <v>6762.6167031914983</v>
      </c>
      <c r="K3202" s="157">
        <f t="shared" si="346"/>
        <v>0</v>
      </c>
      <c r="L3202" s="157">
        <f t="shared" si="347"/>
        <v>6762.6167031914983</v>
      </c>
      <c r="M3202" s="167">
        <f t="shared" si="348"/>
        <v>0</v>
      </c>
      <c r="N3202" s="167">
        <f t="shared" si="349"/>
        <v>0</v>
      </c>
    </row>
    <row r="3203" spans="1:14" ht="15" customHeight="1" x14ac:dyDescent="0.2">
      <c r="A3203" s="152"/>
      <c r="B3203" s="152"/>
      <c r="C3203" s="152"/>
      <c r="D3203" s="152"/>
      <c r="E3203" s="153">
        <f>'2.40-a,b,c,d,e'!E3203</f>
        <v>41425.166666666664</v>
      </c>
      <c r="F3203" s="157">
        <f>'2.40-a,b,c,d,e'!F3203</f>
        <v>91.970001220703097</v>
      </c>
      <c r="G3203" s="157">
        <f>'2.40-a,b,c,d,e'!G3203</f>
        <v>-1639.9993896484091</v>
      </c>
      <c r="H3203" s="157">
        <f t="shared" si="343"/>
        <v>5122.617313543089</v>
      </c>
      <c r="I3203" s="157">
        <f t="shared" si="344"/>
        <v>3040.000915527301</v>
      </c>
      <c r="J3203" s="157">
        <f t="shared" si="345"/>
        <v>8162.61822907039</v>
      </c>
      <c r="K3203" s="157">
        <f t="shared" si="346"/>
        <v>0</v>
      </c>
      <c r="L3203" s="157">
        <f t="shared" si="347"/>
        <v>8162.61822907039</v>
      </c>
      <c r="M3203" s="167">
        <f t="shared" si="348"/>
        <v>1</v>
      </c>
      <c r="N3203" s="167">
        <f t="shared" si="349"/>
        <v>0</v>
      </c>
    </row>
    <row r="3204" spans="1:14" ht="15" customHeight="1" x14ac:dyDescent="0.2">
      <c r="A3204" s="152"/>
      <c r="B3204" s="152"/>
      <c r="C3204" s="152"/>
      <c r="D3204" s="152"/>
      <c r="E3204" s="153">
        <f>'2.40-a,b,c,d,e'!E3204</f>
        <v>41428.166666666664</v>
      </c>
      <c r="F3204" s="157">
        <f>'2.40-a,b,c,d,e'!F3204</f>
        <v>93.449996948242102</v>
      </c>
      <c r="G3204" s="157">
        <f>'2.40-a,b,c,d,e'!G3204</f>
        <v>1479.9957275390057</v>
      </c>
      <c r="H3204" s="157">
        <f t="shared" ref="H3204:H3267" si="350">L3203+G3204</f>
        <v>9642.6139566093952</v>
      </c>
      <c r="I3204" s="157">
        <f t="shared" ref="I3204:I3267" si="351">IF(H3204&lt;$B$13,$B$14-H3204,0)</f>
        <v>0</v>
      </c>
      <c r="J3204" s="157">
        <f t="shared" ref="J3204:J3267" si="352">H3204+I3204</f>
        <v>9642.6139566093952</v>
      </c>
      <c r="K3204" s="157">
        <f t="shared" ref="K3204:K3267" si="353">MAX(J3204-$B$14,0)</f>
        <v>1479.9957275390052</v>
      </c>
      <c r="L3204" s="157">
        <f t="shared" ref="L3204:L3267" si="354">J3204-K3204</f>
        <v>8162.61822907039</v>
      </c>
      <c r="M3204" s="167">
        <f t="shared" ref="M3204:M3267" si="355">IF(I3204&gt;0,1,0)</f>
        <v>0</v>
      </c>
      <c r="N3204" s="167">
        <f t="shared" ref="N3204:N3267" si="356">IF(H3204&lt;0,1,0)</f>
        <v>0</v>
      </c>
    </row>
    <row r="3205" spans="1:14" ht="15" customHeight="1" x14ac:dyDescent="0.2">
      <c r="A3205" s="152"/>
      <c r="B3205" s="152"/>
      <c r="C3205" s="152"/>
      <c r="D3205" s="152"/>
      <c r="E3205" s="153">
        <f>'2.40-a,b,c,d,e'!E3205</f>
        <v>41429.166666666664</v>
      </c>
      <c r="F3205" s="157">
        <f>'2.40-a,b,c,d,e'!F3205</f>
        <v>93.309997558593693</v>
      </c>
      <c r="G3205" s="157">
        <f>'2.40-a,b,c,d,e'!G3205</f>
        <v>-139.99938964840908</v>
      </c>
      <c r="H3205" s="157">
        <f t="shared" si="350"/>
        <v>8022.6188394219807</v>
      </c>
      <c r="I3205" s="157">
        <f t="shared" si="351"/>
        <v>0</v>
      </c>
      <c r="J3205" s="157">
        <f t="shared" si="352"/>
        <v>8022.6188394219807</v>
      </c>
      <c r="K3205" s="157">
        <f t="shared" si="353"/>
        <v>0</v>
      </c>
      <c r="L3205" s="157">
        <f t="shared" si="354"/>
        <v>8022.6188394219807</v>
      </c>
      <c r="M3205" s="167">
        <f t="shared" si="355"/>
        <v>0</v>
      </c>
      <c r="N3205" s="167">
        <f t="shared" si="356"/>
        <v>0</v>
      </c>
    </row>
    <row r="3206" spans="1:14" ht="15" customHeight="1" x14ac:dyDescent="0.2">
      <c r="A3206" s="152"/>
      <c r="B3206" s="152"/>
      <c r="C3206" s="152"/>
      <c r="D3206" s="152"/>
      <c r="E3206" s="153">
        <f>'2.40-a,b,c,d,e'!E3206</f>
        <v>41430.166666666664</v>
      </c>
      <c r="F3206" s="157">
        <f>'2.40-a,b,c,d,e'!F3206</f>
        <v>93.739997863769503</v>
      </c>
      <c r="G3206" s="157">
        <f>'2.40-a,b,c,d,e'!G3206</f>
        <v>430.00030517580967</v>
      </c>
      <c r="H3206" s="157">
        <f t="shared" si="350"/>
        <v>8452.6191445977911</v>
      </c>
      <c r="I3206" s="157">
        <f t="shared" si="351"/>
        <v>0</v>
      </c>
      <c r="J3206" s="157">
        <f t="shared" si="352"/>
        <v>8452.6191445977911</v>
      </c>
      <c r="K3206" s="157">
        <f t="shared" si="353"/>
        <v>290.00091552740105</v>
      </c>
      <c r="L3206" s="157">
        <f t="shared" si="354"/>
        <v>8162.61822907039</v>
      </c>
      <c r="M3206" s="167">
        <f t="shared" si="355"/>
        <v>0</v>
      </c>
      <c r="N3206" s="167">
        <f t="shared" si="356"/>
        <v>0</v>
      </c>
    </row>
    <row r="3207" spans="1:14" ht="15" customHeight="1" x14ac:dyDescent="0.2">
      <c r="A3207" s="152"/>
      <c r="B3207" s="152"/>
      <c r="C3207" s="152"/>
      <c r="D3207" s="152"/>
      <c r="E3207" s="153">
        <f>'2.40-a,b,c,d,e'!E3207</f>
        <v>41431.166666666664</v>
      </c>
      <c r="F3207" s="157">
        <f>'2.40-a,b,c,d,e'!F3207</f>
        <v>94.760002136230398</v>
      </c>
      <c r="G3207" s="157">
        <f>'2.40-a,b,c,d,e'!G3207</f>
        <v>1020.0042724608949</v>
      </c>
      <c r="H3207" s="157">
        <f t="shared" si="350"/>
        <v>9182.6225015312848</v>
      </c>
      <c r="I3207" s="157">
        <f t="shared" si="351"/>
        <v>0</v>
      </c>
      <c r="J3207" s="157">
        <f t="shared" si="352"/>
        <v>9182.6225015312848</v>
      </c>
      <c r="K3207" s="157">
        <f t="shared" si="353"/>
        <v>1020.0042724608948</v>
      </c>
      <c r="L3207" s="157">
        <f t="shared" si="354"/>
        <v>8162.61822907039</v>
      </c>
      <c r="M3207" s="167">
        <f t="shared" si="355"/>
        <v>0</v>
      </c>
      <c r="N3207" s="167">
        <f t="shared" si="356"/>
        <v>0</v>
      </c>
    </row>
    <row r="3208" spans="1:14" ht="15" customHeight="1" x14ac:dyDescent="0.2">
      <c r="A3208" s="152"/>
      <c r="B3208" s="152"/>
      <c r="C3208" s="152"/>
      <c r="D3208" s="152"/>
      <c r="E3208" s="153">
        <f>'2.40-a,b,c,d,e'!E3208</f>
        <v>41432.166666666664</v>
      </c>
      <c r="F3208" s="157">
        <f>'2.40-a,b,c,d,e'!F3208</f>
        <v>96.029998779296804</v>
      </c>
      <c r="G3208" s="157">
        <f>'2.40-a,b,c,d,e'!G3208</f>
        <v>1269.9966430664063</v>
      </c>
      <c r="H3208" s="157">
        <f t="shared" si="350"/>
        <v>9432.6148721367972</v>
      </c>
      <c r="I3208" s="157">
        <f t="shared" si="351"/>
        <v>0</v>
      </c>
      <c r="J3208" s="157">
        <f t="shared" si="352"/>
        <v>9432.6148721367972</v>
      </c>
      <c r="K3208" s="157">
        <f t="shared" si="353"/>
        <v>1269.9966430664072</v>
      </c>
      <c r="L3208" s="157">
        <f t="shared" si="354"/>
        <v>8162.61822907039</v>
      </c>
      <c r="M3208" s="167">
        <f t="shared" si="355"/>
        <v>0</v>
      </c>
      <c r="N3208" s="167">
        <f t="shared" si="356"/>
        <v>0</v>
      </c>
    </row>
    <row r="3209" spans="1:14" ht="15" customHeight="1" x14ac:dyDescent="0.2">
      <c r="A3209" s="152"/>
      <c r="B3209" s="152"/>
      <c r="C3209" s="152"/>
      <c r="D3209" s="152"/>
      <c r="E3209" s="153">
        <f>'2.40-a,b,c,d,e'!E3209</f>
        <v>41435.166666666664</v>
      </c>
      <c r="F3209" s="157">
        <f>'2.40-a,b,c,d,e'!F3209</f>
        <v>95.769996643066406</v>
      </c>
      <c r="G3209" s="157">
        <f>'2.40-a,b,c,d,e'!G3209</f>
        <v>-260.0021362303977</v>
      </c>
      <c r="H3209" s="157">
        <f t="shared" si="350"/>
        <v>7902.6160928399922</v>
      </c>
      <c r="I3209" s="157">
        <f t="shared" si="351"/>
        <v>0</v>
      </c>
      <c r="J3209" s="157">
        <f t="shared" si="352"/>
        <v>7902.6160928399922</v>
      </c>
      <c r="K3209" s="157">
        <f t="shared" si="353"/>
        <v>0</v>
      </c>
      <c r="L3209" s="157">
        <f t="shared" si="354"/>
        <v>7902.6160928399922</v>
      </c>
      <c r="M3209" s="167">
        <f t="shared" si="355"/>
        <v>0</v>
      </c>
      <c r="N3209" s="167">
        <f t="shared" si="356"/>
        <v>0</v>
      </c>
    </row>
    <row r="3210" spans="1:14" ht="15" customHeight="1" x14ac:dyDescent="0.2">
      <c r="A3210" s="152"/>
      <c r="B3210" s="152"/>
      <c r="C3210" s="152"/>
      <c r="D3210" s="152"/>
      <c r="E3210" s="153">
        <f>'2.40-a,b,c,d,e'!E3210</f>
        <v>41436.166666666664</v>
      </c>
      <c r="F3210" s="157">
        <f>'2.40-a,b,c,d,e'!F3210</f>
        <v>95.379997253417898</v>
      </c>
      <c r="G3210" s="157">
        <f>'2.40-a,b,c,d,e'!G3210</f>
        <v>-389.99938964850855</v>
      </c>
      <c r="H3210" s="157">
        <f t="shared" si="350"/>
        <v>7512.6167031914838</v>
      </c>
      <c r="I3210" s="157">
        <f t="shared" si="351"/>
        <v>0</v>
      </c>
      <c r="J3210" s="157">
        <f t="shared" si="352"/>
        <v>7512.6167031914838</v>
      </c>
      <c r="K3210" s="157">
        <f t="shared" si="353"/>
        <v>0</v>
      </c>
      <c r="L3210" s="157">
        <f t="shared" si="354"/>
        <v>7512.6167031914838</v>
      </c>
      <c r="M3210" s="167">
        <f t="shared" si="355"/>
        <v>0</v>
      </c>
      <c r="N3210" s="167">
        <f t="shared" si="356"/>
        <v>0</v>
      </c>
    </row>
    <row r="3211" spans="1:14" ht="15" customHeight="1" x14ac:dyDescent="0.2">
      <c r="A3211" s="152"/>
      <c r="B3211" s="152"/>
      <c r="C3211" s="152"/>
      <c r="D3211" s="152"/>
      <c r="E3211" s="153">
        <f>'2.40-a,b,c,d,e'!E3211</f>
        <v>41437.166666666664</v>
      </c>
      <c r="F3211" s="157">
        <f>'2.40-a,b,c,d,e'!F3211</f>
        <v>95.879997253417898</v>
      </c>
      <c r="G3211" s="157">
        <f>'2.40-a,b,c,d,e'!G3211</f>
        <v>500</v>
      </c>
      <c r="H3211" s="157">
        <f t="shared" si="350"/>
        <v>8012.6167031914838</v>
      </c>
      <c r="I3211" s="157">
        <f t="shared" si="351"/>
        <v>0</v>
      </c>
      <c r="J3211" s="157">
        <f t="shared" si="352"/>
        <v>8012.6167031914838</v>
      </c>
      <c r="K3211" s="157">
        <f t="shared" si="353"/>
        <v>0</v>
      </c>
      <c r="L3211" s="157">
        <f t="shared" si="354"/>
        <v>8012.6167031914838</v>
      </c>
      <c r="M3211" s="167">
        <f t="shared" si="355"/>
        <v>0</v>
      </c>
      <c r="N3211" s="167">
        <f t="shared" si="356"/>
        <v>0</v>
      </c>
    </row>
    <row r="3212" spans="1:14" ht="15" customHeight="1" x14ac:dyDescent="0.2">
      <c r="A3212" s="152"/>
      <c r="B3212" s="152"/>
      <c r="C3212" s="152"/>
      <c r="D3212" s="152"/>
      <c r="E3212" s="153">
        <f>'2.40-a,b,c,d,e'!E3212</f>
        <v>41438.166666666664</v>
      </c>
      <c r="F3212" s="157">
        <f>'2.40-a,b,c,d,e'!F3212</f>
        <v>96.690002441406193</v>
      </c>
      <c r="G3212" s="157">
        <f>'2.40-a,b,c,d,e'!G3212</f>
        <v>810.00518798829546</v>
      </c>
      <c r="H3212" s="157">
        <f t="shared" si="350"/>
        <v>8822.6218911797787</v>
      </c>
      <c r="I3212" s="157">
        <f t="shared" si="351"/>
        <v>0</v>
      </c>
      <c r="J3212" s="157">
        <f t="shared" si="352"/>
        <v>8822.6218911797787</v>
      </c>
      <c r="K3212" s="157">
        <f t="shared" si="353"/>
        <v>660.00366210938864</v>
      </c>
      <c r="L3212" s="157">
        <f t="shared" si="354"/>
        <v>8162.61822907039</v>
      </c>
      <c r="M3212" s="167">
        <f t="shared" si="355"/>
        <v>0</v>
      </c>
      <c r="N3212" s="167">
        <f t="shared" si="356"/>
        <v>0</v>
      </c>
    </row>
    <row r="3213" spans="1:14" ht="15" customHeight="1" x14ac:dyDescent="0.2">
      <c r="A3213" s="152"/>
      <c r="B3213" s="152"/>
      <c r="C3213" s="152"/>
      <c r="D3213" s="152"/>
      <c r="E3213" s="153">
        <f>'2.40-a,b,c,d,e'!E3213</f>
        <v>41439.166666666664</v>
      </c>
      <c r="F3213" s="157">
        <f>'2.40-a,b,c,d,e'!F3213</f>
        <v>97.849998474121094</v>
      </c>
      <c r="G3213" s="157">
        <f>'2.40-a,b,c,d,e'!G3213</f>
        <v>1159.9960327149006</v>
      </c>
      <c r="H3213" s="157">
        <f t="shared" si="350"/>
        <v>9322.6142617852911</v>
      </c>
      <c r="I3213" s="157">
        <f t="shared" si="351"/>
        <v>0</v>
      </c>
      <c r="J3213" s="157">
        <f t="shared" si="352"/>
        <v>9322.6142617852911</v>
      </c>
      <c r="K3213" s="157">
        <f t="shared" si="353"/>
        <v>1159.996032714901</v>
      </c>
      <c r="L3213" s="157">
        <f t="shared" si="354"/>
        <v>8162.61822907039</v>
      </c>
      <c r="M3213" s="167">
        <f t="shared" si="355"/>
        <v>0</v>
      </c>
      <c r="N3213" s="167">
        <f t="shared" si="356"/>
        <v>0</v>
      </c>
    </row>
    <row r="3214" spans="1:14" ht="15" customHeight="1" x14ac:dyDescent="0.2">
      <c r="A3214" s="152"/>
      <c r="B3214" s="152"/>
      <c r="C3214" s="152"/>
      <c r="D3214" s="152"/>
      <c r="E3214" s="153">
        <f>'2.40-a,b,c,d,e'!E3214</f>
        <v>41442.166666666664</v>
      </c>
      <c r="F3214" s="157">
        <f>'2.40-a,b,c,d,e'!F3214</f>
        <v>97.769996643066406</v>
      </c>
      <c r="G3214" s="157">
        <f>'2.40-a,b,c,d,e'!G3214</f>
        <v>-80.0018310546875</v>
      </c>
      <c r="H3214" s="157">
        <f t="shared" si="350"/>
        <v>8082.6163980157025</v>
      </c>
      <c r="I3214" s="157">
        <f t="shared" si="351"/>
        <v>0</v>
      </c>
      <c r="J3214" s="157">
        <f t="shared" si="352"/>
        <v>8082.6163980157025</v>
      </c>
      <c r="K3214" s="157">
        <f t="shared" si="353"/>
        <v>0</v>
      </c>
      <c r="L3214" s="157">
        <f t="shared" si="354"/>
        <v>8082.6163980157025</v>
      </c>
      <c r="M3214" s="167">
        <f t="shared" si="355"/>
        <v>0</v>
      </c>
      <c r="N3214" s="167">
        <f t="shared" si="356"/>
        <v>0</v>
      </c>
    </row>
    <row r="3215" spans="1:14" ht="15" customHeight="1" x14ac:dyDescent="0.2">
      <c r="A3215" s="152"/>
      <c r="B3215" s="152"/>
      <c r="C3215" s="152"/>
      <c r="D3215" s="152"/>
      <c r="E3215" s="153">
        <f>'2.40-a,b,c,d,e'!E3215</f>
        <v>41443.166666666664</v>
      </c>
      <c r="F3215" s="157">
        <f>'2.40-a,b,c,d,e'!F3215</f>
        <v>98.440002441406193</v>
      </c>
      <c r="G3215" s="157">
        <f>'2.40-a,b,c,d,e'!G3215</f>
        <v>670.00579833978691</v>
      </c>
      <c r="H3215" s="157">
        <f t="shared" si="350"/>
        <v>8752.622196355489</v>
      </c>
      <c r="I3215" s="157">
        <f t="shared" si="351"/>
        <v>0</v>
      </c>
      <c r="J3215" s="157">
        <f t="shared" si="352"/>
        <v>8752.622196355489</v>
      </c>
      <c r="K3215" s="157">
        <f t="shared" si="353"/>
        <v>590.00396728509895</v>
      </c>
      <c r="L3215" s="157">
        <f t="shared" si="354"/>
        <v>8162.61822907039</v>
      </c>
      <c r="M3215" s="167">
        <f t="shared" si="355"/>
        <v>0</v>
      </c>
      <c r="N3215" s="167">
        <f t="shared" si="356"/>
        <v>0</v>
      </c>
    </row>
    <row r="3216" spans="1:14" ht="15" customHeight="1" x14ac:dyDescent="0.2">
      <c r="A3216" s="152"/>
      <c r="B3216" s="152"/>
      <c r="C3216" s="152"/>
      <c r="D3216" s="152"/>
      <c r="E3216" s="153">
        <f>'2.40-a,b,c,d,e'!E3216</f>
        <v>41444.166666666664</v>
      </c>
      <c r="F3216" s="157">
        <f>'2.40-a,b,c,d,e'!F3216</f>
        <v>98.239997863769503</v>
      </c>
      <c r="G3216" s="157">
        <f>'2.40-a,b,c,d,e'!G3216</f>
        <v>-200.00457763669033</v>
      </c>
      <c r="H3216" s="157">
        <f t="shared" si="350"/>
        <v>7962.6136514336995</v>
      </c>
      <c r="I3216" s="157">
        <f t="shared" si="351"/>
        <v>0</v>
      </c>
      <c r="J3216" s="157">
        <f t="shared" si="352"/>
        <v>7962.6136514336995</v>
      </c>
      <c r="K3216" s="157">
        <f t="shared" si="353"/>
        <v>0</v>
      </c>
      <c r="L3216" s="157">
        <f t="shared" si="354"/>
        <v>7962.6136514336995</v>
      </c>
      <c r="M3216" s="167">
        <f t="shared" si="355"/>
        <v>0</v>
      </c>
      <c r="N3216" s="167">
        <f t="shared" si="356"/>
        <v>0</v>
      </c>
    </row>
    <row r="3217" spans="1:14" ht="15" customHeight="1" x14ac:dyDescent="0.2">
      <c r="A3217" s="152"/>
      <c r="B3217" s="152"/>
      <c r="C3217" s="152"/>
      <c r="D3217" s="152"/>
      <c r="E3217" s="153">
        <f>'2.40-a,b,c,d,e'!E3217</f>
        <v>41445.166666666664</v>
      </c>
      <c r="F3217" s="157">
        <f>'2.40-a,b,c,d,e'!F3217</f>
        <v>95.400001525878906</v>
      </c>
      <c r="G3217" s="157">
        <f>'2.40-a,b,c,d,e'!G3217</f>
        <v>-2839.9963378905968</v>
      </c>
      <c r="H3217" s="157">
        <f t="shared" si="350"/>
        <v>5122.6173135431027</v>
      </c>
      <c r="I3217" s="157">
        <f t="shared" si="351"/>
        <v>3040.0009155272874</v>
      </c>
      <c r="J3217" s="157">
        <f t="shared" si="352"/>
        <v>8162.61822907039</v>
      </c>
      <c r="K3217" s="157">
        <f t="shared" si="353"/>
        <v>0</v>
      </c>
      <c r="L3217" s="157">
        <f t="shared" si="354"/>
        <v>8162.61822907039</v>
      </c>
      <c r="M3217" s="167">
        <f t="shared" si="355"/>
        <v>1</v>
      </c>
      <c r="N3217" s="167">
        <f t="shared" si="356"/>
        <v>0</v>
      </c>
    </row>
    <row r="3218" spans="1:14" ht="15" customHeight="1" x14ac:dyDescent="0.2">
      <c r="A3218" s="152"/>
      <c r="B3218" s="152"/>
      <c r="C3218" s="152"/>
      <c r="D3218" s="152"/>
      <c r="E3218" s="153">
        <f>'2.40-a,b,c,d,e'!E3218</f>
        <v>41446.166666666664</v>
      </c>
      <c r="F3218" s="157">
        <f>'2.40-a,b,c,d,e'!F3218</f>
        <v>93.690002441406193</v>
      </c>
      <c r="G3218" s="157">
        <f>'2.40-a,b,c,d,e'!G3218</f>
        <v>-1709.9990844727131</v>
      </c>
      <c r="H3218" s="157">
        <f t="shared" si="350"/>
        <v>6452.6191445976765</v>
      </c>
      <c r="I3218" s="157">
        <f t="shared" si="351"/>
        <v>0</v>
      </c>
      <c r="J3218" s="157">
        <f t="shared" si="352"/>
        <v>6452.6191445976765</v>
      </c>
      <c r="K3218" s="157">
        <f t="shared" si="353"/>
        <v>0</v>
      </c>
      <c r="L3218" s="157">
        <f t="shared" si="354"/>
        <v>6452.6191445976765</v>
      </c>
      <c r="M3218" s="167">
        <f t="shared" si="355"/>
        <v>0</v>
      </c>
      <c r="N3218" s="167">
        <f t="shared" si="356"/>
        <v>0</v>
      </c>
    </row>
    <row r="3219" spans="1:14" ht="15" customHeight="1" x14ac:dyDescent="0.2">
      <c r="A3219" s="152"/>
      <c r="B3219" s="152"/>
      <c r="C3219" s="152"/>
      <c r="D3219" s="152"/>
      <c r="E3219" s="153">
        <f>'2.40-a,b,c,d,e'!E3219</f>
        <v>41449.166666666664</v>
      </c>
      <c r="F3219" s="157">
        <f>'2.40-a,b,c,d,e'!F3219</f>
        <v>95.180000305175696</v>
      </c>
      <c r="G3219" s="157">
        <f>'2.40-a,b,c,d,e'!G3219</f>
        <v>1489.9978637695028</v>
      </c>
      <c r="H3219" s="157">
        <f t="shared" si="350"/>
        <v>7942.6170083671796</v>
      </c>
      <c r="I3219" s="157">
        <f t="shared" si="351"/>
        <v>0</v>
      </c>
      <c r="J3219" s="157">
        <f t="shared" si="352"/>
        <v>7942.6170083671796</v>
      </c>
      <c r="K3219" s="157">
        <f t="shared" si="353"/>
        <v>0</v>
      </c>
      <c r="L3219" s="157">
        <f t="shared" si="354"/>
        <v>7942.6170083671796</v>
      </c>
      <c r="M3219" s="167">
        <f t="shared" si="355"/>
        <v>0</v>
      </c>
      <c r="N3219" s="167">
        <f t="shared" si="356"/>
        <v>0</v>
      </c>
    </row>
    <row r="3220" spans="1:14" ht="15" customHeight="1" x14ac:dyDescent="0.2">
      <c r="A3220" s="152"/>
      <c r="B3220" s="152"/>
      <c r="C3220" s="152"/>
      <c r="D3220" s="152"/>
      <c r="E3220" s="153">
        <f>'2.40-a,b,c,d,e'!E3220</f>
        <v>41450.166666666664</v>
      </c>
      <c r="F3220" s="157">
        <f>'2.40-a,b,c,d,e'!F3220</f>
        <v>95.319999694824205</v>
      </c>
      <c r="G3220" s="157">
        <f>'2.40-a,b,c,d,e'!G3220</f>
        <v>139.99938964850855</v>
      </c>
      <c r="H3220" s="157">
        <f t="shared" si="350"/>
        <v>8082.616398015688</v>
      </c>
      <c r="I3220" s="157">
        <f t="shared" si="351"/>
        <v>0</v>
      </c>
      <c r="J3220" s="157">
        <f t="shared" si="352"/>
        <v>8082.616398015688</v>
      </c>
      <c r="K3220" s="157">
        <f t="shared" si="353"/>
        <v>0</v>
      </c>
      <c r="L3220" s="157">
        <f t="shared" si="354"/>
        <v>8082.616398015688</v>
      </c>
      <c r="M3220" s="167">
        <f t="shared" si="355"/>
        <v>0</v>
      </c>
      <c r="N3220" s="167">
        <f t="shared" si="356"/>
        <v>0</v>
      </c>
    </row>
    <row r="3221" spans="1:14" ht="15" customHeight="1" x14ac:dyDescent="0.2">
      <c r="A3221" s="152"/>
      <c r="B3221" s="152"/>
      <c r="C3221" s="152"/>
      <c r="D3221" s="152"/>
      <c r="E3221" s="153">
        <f>'2.40-a,b,c,d,e'!E3221</f>
        <v>41451.166666666664</v>
      </c>
      <c r="F3221" s="157">
        <f>'2.40-a,b,c,d,e'!F3221</f>
        <v>95.5</v>
      </c>
      <c r="G3221" s="157">
        <f>'2.40-a,b,c,d,e'!G3221</f>
        <v>180.00030517579546</v>
      </c>
      <c r="H3221" s="157">
        <f t="shared" si="350"/>
        <v>8262.6167031914829</v>
      </c>
      <c r="I3221" s="157">
        <f t="shared" si="351"/>
        <v>0</v>
      </c>
      <c r="J3221" s="157">
        <f t="shared" si="352"/>
        <v>8262.6167031914829</v>
      </c>
      <c r="K3221" s="157">
        <f t="shared" si="353"/>
        <v>99.998474121092841</v>
      </c>
      <c r="L3221" s="157">
        <f t="shared" si="354"/>
        <v>8162.61822907039</v>
      </c>
      <c r="M3221" s="167">
        <f t="shared" si="355"/>
        <v>0</v>
      </c>
      <c r="N3221" s="167">
        <f t="shared" si="356"/>
        <v>0</v>
      </c>
    </row>
    <row r="3222" spans="1:14" ht="15" customHeight="1" x14ac:dyDescent="0.2">
      <c r="A3222" s="152"/>
      <c r="B3222" s="152"/>
      <c r="C3222" s="152"/>
      <c r="D3222" s="152"/>
      <c r="E3222" s="153">
        <f>'2.40-a,b,c,d,e'!E3222</f>
        <v>41452.166666666664</v>
      </c>
      <c r="F3222" s="157">
        <f>'2.40-a,b,c,d,e'!F3222</f>
        <v>97.050003051757798</v>
      </c>
      <c r="G3222" s="157">
        <f>'2.40-a,b,c,d,e'!G3222</f>
        <v>1550.0030517577984</v>
      </c>
      <c r="H3222" s="157">
        <f t="shared" si="350"/>
        <v>9712.6212808281889</v>
      </c>
      <c r="I3222" s="157">
        <f t="shared" si="351"/>
        <v>0</v>
      </c>
      <c r="J3222" s="157">
        <f t="shared" si="352"/>
        <v>9712.6212808281889</v>
      </c>
      <c r="K3222" s="157">
        <f t="shared" si="353"/>
        <v>1550.0030517577989</v>
      </c>
      <c r="L3222" s="157">
        <f t="shared" si="354"/>
        <v>8162.61822907039</v>
      </c>
      <c r="M3222" s="167">
        <f t="shared" si="355"/>
        <v>0</v>
      </c>
      <c r="N3222" s="167">
        <f t="shared" si="356"/>
        <v>0</v>
      </c>
    </row>
    <row r="3223" spans="1:14" ht="15" customHeight="1" x14ac:dyDescent="0.2">
      <c r="A3223" s="152"/>
      <c r="B3223" s="152"/>
      <c r="C3223" s="152"/>
      <c r="D3223" s="152"/>
      <c r="E3223" s="153">
        <f>'2.40-a,b,c,d,e'!E3223</f>
        <v>41453.166666666664</v>
      </c>
      <c r="F3223" s="157">
        <f>'2.40-a,b,c,d,e'!F3223</f>
        <v>96.559997558593693</v>
      </c>
      <c r="G3223" s="157">
        <f>'2.40-a,b,c,d,e'!G3223</f>
        <v>-490.00549316410513</v>
      </c>
      <c r="H3223" s="157">
        <f t="shared" si="350"/>
        <v>7672.6127359062848</v>
      </c>
      <c r="I3223" s="157">
        <f t="shared" si="351"/>
        <v>0</v>
      </c>
      <c r="J3223" s="157">
        <f t="shared" si="352"/>
        <v>7672.6127359062848</v>
      </c>
      <c r="K3223" s="157">
        <f t="shared" si="353"/>
        <v>0</v>
      </c>
      <c r="L3223" s="157">
        <f t="shared" si="354"/>
        <v>7672.6127359062848</v>
      </c>
      <c r="M3223" s="167">
        <f t="shared" si="355"/>
        <v>0</v>
      </c>
      <c r="N3223" s="167">
        <f t="shared" si="356"/>
        <v>0</v>
      </c>
    </row>
    <row r="3224" spans="1:14" ht="15" customHeight="1" x14ac:dyDescent="0.2">
      <c r="A3224" s="152"/>
      <c r="B3224" s="152"/>
      <c r="C3224" s="152"/>
      <c r="D3224" s="152"/>
      <c r="E3224" s="153">
        <f>'2.40-a,b,c,d,e'!E3224</f>
        <v>41456.166666666664</v>
      </c>
      <c r="F3224" s="157">
        <f>'2.40-a,b,c,d,e'!F3224</f>
        <v>97.989997863769503</v>
      </c>
      <c r="G3224" s="157">
        <f>'2.40-a,b,c,d,e'!G3224</f>
        <v>1430.0003051758097</v>
      </c>
      <c r="H3224" s="157">
        <f t="shared" si="350"/>
        <v>9102.6130410820952</v>
      </c>
      <c r="I3224" s="157">
        <f t="shared" si="351"/>
        <v>0</v>
      </c>
      <c r="J3224" s="157">
        <f t="shared" si="352"/>
        <v>9102.6130410820952</v>
      </c>
      <c r="K3224" s="157">
        <f t="shared" si="353"/>
        <v>939.99481201170511</v>
      </c>
      <c r="L3224" s="157">
        <f t="shared" si="354"/>
        <v>8162.61822907039</v>
      </c>
      <c r="M3224" s="167">
        <f t="shared" si="355"/>
        <v>0</v>
      </c>
      <c r="N3224" s="167">
        <f t="shared" si="356"/>
        <v>0</v>
      </c>
    </row>
    <row r="3225" spans="1:14" ht="15" customHeight="1" x14ac:dyDescent="0.2">
      <c r="A3225" s="152"/>
      <c r="B3225" s="152"/>
      <c r="C3225" s="152"/>
      <c r="D3225" s="152"/>
      <c r="E3225" s="153">
        <f>'2.40-a,b,c,d,e'!E3225</f>
        <v>41457.166666666664</v>
      </c>
      <c r="F3225" s="157">
        <f>'2.40-a,b,c,d,e'!F3225</f>
        <v>99.599998474121094</v>
      </c>
      <c r="G3225" s="157">
        <f>'2.40-a,b,c,d,e'!G3225</f>
        <v>1610.0006103515909</v>
      </c>
      <c r="H3225" s="157">
        <f t="shared" si="350"/>
        <v>9772.6188394219807</v>
      </c>
      <c r="I3225" s="157">
        <f t="shared" si="351"/>
        <v>0</v>
      </c>
      <c r="J3225" s="157">
        <f t="shared" si="352"/>
        <v>9772.6188394219807</v>
      </c>
      <c r="K3225" s="157">
        <f t="shared" si="353"/>
        <v>1610.0006103515907</v>
      </c>
      <c r="L3225" s="157">
        <f t="shared" si="354"/>
        <v>8162.61822907039</v>
      </c>
      <c r="M3225" s="167">
        <f t="shared" si="355"/>
        <v>0</v>
      </c>
      <c r="N3225" s="167">
        <f t="shared" si="356"/>
        <v>0</v>
      </c>
    </row>
    <row r="3226" spans="1:14" ht="15" customHeight="1" x14ac:dyDescent="0.2">
      <c r="A3226" s="152"/>
      <c r="B3226" s="152"/>
      <c r="C3226" s="152"/>
      <c r="D3226" s="152"/>
      <c r="E3226" s="153">
        <f>'2.40-a,b,c,d,e'!E3226</f>
        <v>41458.5625</v>
      </c>
      <c r="F3226" s="157">
        <f>'2.40-a,b,c,d,e'!F3226</f>
        <v>101.23999786376901</v>
      </c>
      <c r="G3226" s="157">
        <f>'2.40-a,b,c,d,e'!G3226</f>
        <v>1639.9993896479118</v>
      </c>
      <c r="H3226" s="157">
        <f t="shared" si="350"/>
        <v>9802.6176187183009</v>
      </c>
      <c r="I3226" s="157">
        <f t="shared" si="351"/>
        <v>0</v>
      </c>
      <c r="J3226" s="157">
        <f t="shared" si="352"/>
        <v>9802.6176187183009</v>
      </c>
      <c r="K3226" s="157">
        <f t="shared" si="353"/>
        <v>1639.9993896479109</v>
      </c>
      <c r="L3226" s="157">
        <f t="shared" si="354"/>
        <v>8162.61822907039</v>
      </c>
      <c r="M3226" s="167">
        <f t="shared" si="355"/>
        <v>0</v>
      </c>
      <c r="N3226" s="167">
        <f t="shared" si="356"/>
        <v>0</v>
      </c>
    </row>
    <row r="3227" spans="1:14" ht="15" customHeight="1" x14ac:dyDescent="0.2">
      <c r="A3227" s="152"/>
      <c r="B3227" s="152"/>
      <c r="C3227" s="152"/>
      <c r="D3227" s="152"/>
      <c r="E3227" s="153">
        <f>'2.40-a,b,c,d,e'!E3227</f>
        <v>41460.166666666664</v>
      </c>
      <c r="F3227" s="157">
        <f>'2.40-a,b,c,d,e'!F3227</f>
        <v>103.220001220703</v>
      </c>
      <c r="G3227" s="157">
        <f>'2.40-a,b,c,d,e'!G3227</f>
        <v>1980.0033569339917</v>
      </c>
      <c r="H3227" s="157">
        <f t="shared" si="350"/>
        <v>10142.621586004381</v>
      </c>
      <c r="I3227" s="157">
        <f t="shared" si="351"/>
        <v>0</v>
      </c>
      <c r="J3227" s="157">
        <f t="shared" si="352"/>
        <v>10142.621586004381</v>
      </c>
      <c r="K3227" s="157">
        <f t="shared" si="353"/>
        <v>1980.0033569339912</v>
      </c>
      <c r="L3227" s="157">
        <f t="shared" si="354"/>
        <v>8162.61822907039</v>
      </c>
      <c r="M3227" s="167">
        <f t="shared" si="355"/>
        <v>0</v>
      </c>
      <c r="N3227" s="167">
        <f t="shared" si="356"/>
        <v>0</v>
      </c>
    </row>
    <row r="3228" spans="1:14" ht="15" customHeight="1" x14ac:dyDescent="0.2">
      <c r="A3228" s="152"/>
      <c r="B3228" s="152"/>
      <c r="C3228" s="152"/>
      <c r="D3228" s="152"/>
      <c r="E3228" s="153">
        <f>'2.40-a,b,c,d,e'!E3228</f>
        <v>41463.166666666664</v>
      </c>
      <c r="F3228" s="157">
        <f>'2.40-a,b,c,d,e'!F3228</f>
        <v>103.139999389648</v>
      </c>
      <c r="G3228" s="157">
        <f>'2.40-a,b,c,d,e'!G3228</f>
        <v>-80.001831055000139</v>
      </c>
      <c r="H3228" s="157">
        <f t="shared" si="350"/>
        <v>8082.6163980153897</v>
      </c>
      <c r="I3228" s="157">
        <f t="shared" si="351"/>
        <v>0</v>
      </c>
      <c r="J3228" s="157">
        <f t="shared" si="352"/>
        <v>8082.6163980153897</v>
      </c>
      <c r="K3228" s="157">
        <f t="shared" si="353"/>
        <v>0</v>
      </c>
      <c r="L3228" s="157">
        <f t="shared" si="354"/>
        <v>8082.6163980153897</v>
      </c>
      <c r="M3228" s="167">
        <f t="shared" si="355"/>
        <v>0</v>
      </c>
      <c r="N3228" s="167">
        <f t="shared" si="356"/>
        <v>0</v>
      </c>
    </row>
    <row r="3229" spans="1:14" ht="15" customHeight="1" x14ac:dyDescent="0.2">
      <c r="A3229" s="152"/>
      <c r="B3229" s="152"/>
      <c r="C3229" s="152"/>
      <c r="D3229" s="152"/>
      <c r="E3229" s="153">
        <f>'2.40-a,b,c,d,e'!E3229</f>
        <v>41464.166666666664</v>
      </c>
      <c r="F3229" s="157">
        <f>'2.40-a,b,c,d,e'!F3229</f>
        <v>103.52999877929599</v>
      </c>
      <c r="G3229" s="157">
        <f>'2.40-a,b,c,d,e'!G3229</f>
        <v>389.99938964799696</v>
      </c>
      <c r="H3229" s="157">
        <f t="shared" si="350"/>
        <v>8472.6157876633861</v>
      </c>
      <c r="I3229" s="157">
        <f t="shared" si="351"/>
        <v>0</v>
      </c>
      <c r="J3229" s="157">
        <f t="shared" si="352"/>
        <v>8472.6157876633861</v>
      </c>
      <c r="K3229" s="157">
        <f t="shared" si="353"/>
        <v>309.99755859299603</v>
      </c>
      <c r="L3229" s="157">
        <f t="shared" si="354"/>
        <v>8162.61822907039</v>
      </c>
      <c r="M3229" s="167">
        <f t="shared" si="355"/>
        <v>0</v>
      </c>
      <c r="N3229" s="167">
        <f t="shared" si="356"/>
        <v>0</v>
      </c>
    </row>
    <row r="3230" spans="1:14" ht="15" customHeight="1" x14ac:dyDescent="0.2">
      <c r="A3230" s="152"/>
      <c r="B3230" s="152"/>
      <c r="C3230" s="152"/>
      <c r="D3230" s="152"/>
      <c r="E3230" s="153">
        <f>'2.40-a,b,c,d,e'!E3230</f>
        <v>41465.166666666664</v>
      </c>
      <c r="F3230" s="157">
        <f>'2.40-a,b,c,d,e'!F3230</f>
        <v>106.51999664306599</v>
      </c>
      <c r="G3230" s="157">
        <f>'2.40-a,b,c,d,e'!G3230</f>
        <v>2989.9978637700001</v>
      </c>
      <c r="H3230" s="157">
        <f t="shared" si="350"/>
        <v>11152.61609284039</v>
      </c>
      <c r="I3230" s="157">
        <f t="shared" si="351"/>
        <v>0</v>
      </c>
      <c r="J3230" s="157">
        <f t="shared" si="352"/>
        <v>11152.61609284039</v>
      </c>
      <c r="K3230" s="157">
        <f t="shared" si="353"/>
        <v>2989.9978637699996</v>
      </c>
      <c r="L3230" s="157">
        <f t="shared" si="354"/>
        <v>8162.61822907039</v>
      </c>
      <c r="M3230" s="167">
        <f t="shared" si="355"/>
        <v>0</v>
      </c>
      <c r="N3230" s="167">
        <f t="shared" si="356"/>
        <v>0</v>
      </c>
    </row>
    <row r="3231" spans="1:14" ht="15" customHeight="1" x14ac:dyDescent="0.2">
      <c r="A3231" s="152"/>
      <c r="B3231" s="152"/>
      <c r="C3231" s="152"/>
      <c r="D3231" s="152"/>
      <c r="E3231" s="153">
        <f>'2.40-a,b,c,d,e'!E3231</f>
        <v>41466.166666666664</v>
      </c>
      <c r="F3231" s="157">
        <f>'2.40-a,b,c,d,e'!F3231</f>
        <v>104.91000366210901</v>
      </c>
      <c r="G3231" s="157">
        <f>'2.40-a,b,c,d,e'!G3231</f>
        <v>-1609.9929809569885</v>
      </c>
      <c r="H3231" s="157">
        <f t="shared" si="350"/>
        <v>6552.6252481134015</v>
      </c>
      <c r="I3231" s="157">
        <f t="shared" si="351"/>
        <v>0</v>
      </c>
      <c r="J3231" s="157">
        <f t="shared" si="352"/>
        <v>6552.6252481134015</v>
      </c>
      <c r="K3231" s="157">
        <f t="shared" si="353"/>
        <v>0</v>
      </c>
      <c r="L3231" s="157">
        <f t="shared" si="354"/>
        <v>6552.6252481134015</v>
      </c>
      <c r="M3231" s="167">
        <f t="shared" si="355"/>
        <v>0</v>
      </c>
      <c r="N3231" s="167">
        <f t="shared" si="356"/>
        <v>0</v>
      </c>
    </row>
    <row r="3232" spans="1:14" ht="15" customHeight="1" x14ac:dyDescent="0.2">
      <c r="A3232" s="152"/>
      <c r="B3232" s="152"/>
      <c r="C3232" s="152"/>
      <c r="D3232" s="152"/>
      <c r="E3232" s="153">
        <f>'2.40-a,b,c,d,e'!E3232</f>
        <v>41467.166666666664</v>
      </c>
      <c r="F3232" s="157">
        <f>'2.40-a,b,c,d,e'!F3232</f>
        <v>105.949996948242</v>
      </c>
      <c r="G3232" s="157">
        <f>'2.40-a,b,c,d,e'!G3232</f>
        <v>1039.9932861329971</v>
      </c>
      <c r="H3232" s="157">
        <f t="shared" si="350"/>
        <v>7592.6185342463987</v>
      </c>
      <c r="I3232" s="157">
        <f t="shared" si="351"/>
        <v>0</v>
      </c>
      <c r="J3232" s="157">
        <f t="shared" si="352"/>
        <v>7592.6185342463987</v>
      </c>
      <c r="K3232" s="157">
        <f t="shared" si="353"/>
        <v>0</v>
      </c>
      <c r="L3232" s="157">
        <f t="shared" si="354"/>
        <v>7592.6185342463987</v>
      </c>
      <c r="M3232" s="167">
        <f t="shared" si="355"/>
        <v>0</v>
      </c>
      <c r="N3232" s="167">
        <f t="shared" si="356"/>
        <v>0</v>
      </c>
    </row>
    <row r="3233" spans="1:14" ht="15" customHeight="1" x14ac:dyDescent="0.2">
      <c r="A3233" s="152"/>
      <c r="B3233" s="152"/>
      <c r="C3233" s="152"/>
      <c r="D3233" s="152"/>
      <c r="E3233" s="153">
        <f>'2.40-a,b,c,d,e'!E3233</f>
        <v>41470.166666666664</v>
      </c>
      <c r="F3233" s="157">
        <f>'2.40-a,b,c,d,e'!F3233</f>
        <v>106.31999969482401</v>
      </c>
      <c r="G3233" s="157">
        <f>'2.40-a,b,c,d,e'!G3233</f>
        <v>370.00274658200283</v>
      </c>
      <c r="H3233" s="157">
        <f t="shared" si="350"/>
        <v>7962.6212808284017</v>
      </c>
      <c r="I3233" s="157">
        <f t="shared" si="351"/>
        <v>0</v>
      </c>
      <c r="J3233" s="157">
        <f t="shared" si="352"/>
        <v>7962.6212808284017</v>
      </c>
      <c r="K3233" s="157">
        <f t="shared" si="353"/>
        <v>0</v>
      </c>
      <c r="L3233" s="157">
        <f t="shared" si="354"/>
        <v>7962.6212808284017</v>
      </c>
      <c r="M3233" s="167">
        <f t="shared" si="355"/>
        <v>0</v>
      </c>
      <c r="N3233" s="167">
        <f t="shared" si="356"/>
        <v>0</v>
      </c>
    </row>
    <row r="3234" spans="1:14" ht="15" customHeight="1" x14ac:dyDescent="0.2">
      <c r="A3234" s="152"/>
      <c r="B3234" s="152"/>
      <c r="C3234" s="152"/>
      <c r="D3234" s="152"/>
      <c r="E3234" s="153">
        <f>'2.40-a,b,c,d,e'!E3234</f>
        <v>41471.166666666664</v>
      </c>
      <c r="F3234" s="157">
        <f>'2.40-a,b,c,d,e'!F3234</f>
        <v>106</v>
      </c>
      <c r="G3234" s="157">
        <f>'2.40-a,b,c,d,e'!G3234</f>
        <v>-319.99969482400559</v>
      </c>
      <c r="H3234" s="157">
        <f t="shared" si="350"/>
        <v>7642.6215860043958</v>
      </c>
      <c r="I3234" s="157">
        <f t="shared" si="351"/>
        <v>0</v>
      </c>
      <c r="J3234" s="157">
        <f t="shared" si="352"/>
        <v>7642.6215860043958</v>
      </c>
      <c r="K3234" s="157">
        <f t="shared" si="353"/>
        <v>0</v>
      </c>
      <c r="L3234" s="157">
        <f t="shared" si="354"/>
        <v>7642.6215860043958</v>
      </c>
      <c r="M3234" s="167">
        <f t="shared" si="355"/>
        <v>0</v>
      </c>
      <c r="N3234" s="167">
        <f t="shared" si="356"/>
        <v>0</v>
      </c>
    </row>
    <row r="3235" spans="1:14" ht="15" customHeight="1" x14ac:dyDescent="0.2">
      <c r="A3235" s="152"/>
      <c r="B3235" s="152"/>
      <c r="C3235" s="152"/>
      <c r="D3235" s="152"/>
      <c r="E3235" s="153">
        <f>'2.40-a,b,c,d,e'!E3235</f>
        <v>41472.166666666664</v>
      </c>
      <c r="F3235" s="157">
        <f>'2.40-a,b,c,d,e'!F3235</f>
        <v>106.480003356933</v>
      </c>
      <c r="G3235" s="157">
        <f>'2.40-a,b,c,d,e'!G3235</f>
        <v>480.00335693299689</v>
      </c>
      <c r="H3235" s="157">
        <f t="shared" si="350"/>
        <v>8122.6249429373929</v>
      </c>
      <c r="I3235" s="157">
        <f t="shared" si="351"/>
        <v>0</v>
      </c>
      <c r="J3235" s="157">
        <f t="shared" si="352"/>
        <v>8122.6249429373929</v>
      </c>
      <c r="K3235" s="157">
        <f t="shared" si="353"/>
        <v>0</v>
      </c>
      <c r="L3235" s="157">
        <f t="shared" si="354"/>
        <v>8122.6249429373929</v>
      </c>
      <c r="M3235" s="167">
        <f t="shared" si="355"/>
        <v>0</v>
      </c>
      <c r="N3235" s="167">
        <f t="shared" si="356"/>
        <v>0</v>
      </c>
    </row>
    <row r="3236" spans="1:14" ht="15" customHeight="1" x14ac:dyDescent="0.2">
      <c r="A3236" s="152"/>
      <c r="B3236" s="152"/>
      <c r="C3236" s="152"/>
      <c r="D3236" s="152"/>
      <c r="E3236" s="153">
        <f>'2.40-a,b,c,d,e'!E3236</f>
        <v>41473.166666666664</v>
      </c>
      <c r="F3236" s="157">
        <f>'2.40-a,b,c,d,e'!F3236</f>
        <v>108.040000915527</v>
      </c>
      <c r="G3236" s="157">
        <f>'2.40-a,b,c,d,e'!G3236</f>
        <v>1559.9975585940058</v>
      </c>
      <c r="H3236" s="157">
        <f t="shared" si="350"/>
        <v>9682.6225015313994</v>
      </c>
      <c r="I3236" s="157">
        <f t="shared" si="351"/>
        <v>0</v>
      </c>
      <c r="J3236" s="157">
        <f t="shared" si="352"/>
        <v>9682.6225015313994</v>
      </c>
      <c r="K3236" s="157">
        <f t="shared" si="353"/>
        <v>1520.0042724610094</v>
      </c>
      <c r="L3236" s="157">
        <f t="shared" si="354"/>
        <v>8162.61822907039</v>
      </c>
      <c r="M3236" s="167">
        <f t="shared" si="355"/>
        <v>0</v>
      </c>
      <c r="N3236" s="167">
        <f t="shared" si="356"/>
        <v>0</v>
      </c>
    </row>
    <row r="3237" spans="1:14" ht="15" customHeight="1" x14ac:dyDescent="0.2">
      <c r="A3237" s="152"/>
      <c r="B3237" s="152"/>
      <c r="C3237" s="152"/>
      <c r="D3237" s="152"/>
      <c r="E3237" s="153">
        <f>'2.40-a,b,c,d,e'!E3237</f>
        <v>41474.166666666664</v>
      </c>
      <c r="F3237" s="157">
        <f>'2.40-a,b,c,d,e'!F3237</f>
        <v>108.050003051757</v>
      </c>
      <c r="G3237" s="157">
        <f>'2.40-a,b,c,d,e'!G3237</f>
        <v>10.002136229999792</v>
      </c>
      <c r="H3237" s="157">
        <f t="shared" si="350"/>
        <v>8172.6203653003895</v>
      </c>
      <c r="I3237" s="157">
        <f t="shared" si="351"/>
        <v>0</v>
      </c>
      <c r="J3237" s="157">
        <f t="shared" si="352"/>
        <v>8172.6203653003895</v>
      </c>
      <c r="K3237" s="157">
        <f t="shared" si="353"/>
        <v>10.002136229999451</v>
      </c>
      <c r="L3237" s="157">
        <f t="shared" si="354"/>
        <v>8162.61822907039</v>
      </c>
      <c r="M3237" s="167">
        <f t="shared" si="355"/>
        <v>0</v>
      </c>
      <c r="N3237" s="167">
        <f t="shared" si="356"/>
        <v>0</v>
      </c>
    </row>
    <row r="3238" spans="1:14" ht="15" customHeight="1" x14ac:dyDescent="0.2">
      <c r="A3238" s="152"/>
      <c r="B3238" s="152"/>
      <c r="C3238" s="152"/>
      <c r="D3238" s="152"/>
      <c r="E3238" s="153">
        <f>'2.40-a,b,c,d,e'!E3238</f>
        <v>41477.166666666664</v>
      </c>
      <c r="F3238" s="157">
        <f>'2.40-a,b,c,d,e'!F3238</f>
        <v>106.91000366210901</v>
      </c>
      <c r="G3238" s="157">
        <f>'2.40-a,b,c,d,e'!G3238</f>
        <v>-1139.9993896479968</v>
      </c>
      <c r="H3238" s="157">
        <f t="shared" si="350"/>
        <v>7022.6188394223936</v>
      </c>
      <c r="I3238" s="157">
        <f t="shared" si="351"/>
        <v>0</v>
      </c>
      <c r="J3238" s="157">
        <f t="shared" si="352"/>
        <v>7022.6188394223936</v>
      </c>
      <c r="K3238" s="157">
        <f t="shared" si="353"/>
        <v>0</v>
      </c>
      <c r="L3238" s="157">
        <f t="shared" si="354"/>
        <v>7022.6188394223936</v>
      </c>
      <c r="M3238" s="167">
        <f t="shared" si="355"/>
        <v>0</v>
      </c>
      <c r="N3238" s="167">
        <f t="shared" si="356"/>
        <v>0</v>
      </c>
    </row>
    <row r="3239" spans="1:14" ht="15" customHeight="1" x14ac:dyDescent="0.2">
      <c r="A3239" s="152"/>
      <c r="B3239" s="152"/>
      <c r="C3239" s="152"/>
      <c r="D3239" s="152"/>
      <c r="E3239" s="153">
        <f>'2.40-a,b,c,d,e'!E3239</f>
        <v>41478.166666666664</v>
      </c>
      <c r="F3239" s="157">
        <f>'2.40-a,b,c,d,e'!F3239</f>
        <v>107.230003356933</v>
      </c>
      <c r="G3239" s="157">
        <f>'2.40-a,b,c,d,e'!G3239</f>
        <v>319.99969482399138</v>
      </c>
      <c r="H3239" s="157">
        <f t="shared" si="350"/>
        <v>7342.618534246385</v>
      </c>
      <c r="I3239" s="157">
        <f t="shared" si="351"/>
        <v>0</v>
      </c>
      <c r="J3239" s="157">
        <f t="shared" si="352"/>
        <v>7342.618534246385</v>
      </c>
      <c r="K3239" s="157">
        <f t="shared" si="353"/>
        <v>0</v>
      </c>
      <c r="L3239" s="157">
        <f t="shared" si="354"/>
        <v>7342.618534246385</v>
      </c>
      <c r="M3239" s="167">
        <f t="shared" si="355"/>
        <v>0</v>
      </c>
      <c r="N3239" s="167">
        <f t="shared" si="356"/>
        <v>0</v>
      </c>
    </row>
    <row r="3240" spans="1:14" ht="15" customHeight="1" x14ac:dyDescent="0.2">
      <c r="A3240" s="152"/>
      <c r="B3240" s="152"/>
      <c r="C3240" s="152"/>
      <c r="D3240" s="152"/>
      <c r="E3240" s="153">
        <f>'2.40-a,b,c,d,e'!E3240</f>
        <v>41479.166666666664</v>
      </c>
      <c r="F3240" s="157">
        <f>'2.40-a,b,c,d,e'!F3240</f>
        <v>105.389999389648</v>
      </c>
      <c r="G3240" s="157">
        <f>'2.40-a,b,c,d,e'!G3240</f>
        <v>-1840.0039672849998</v>
      </c>
      <c r="H3240" s="157">
        <f t="shared" si="350"/>
        <v>5502.6145669613852</v>
      </c>
      <c r="I3240" s="157">
        <f t="shared" si="351"/>
        <v>2660.0036621090048</v>
      </c>
      <c r="J3240" s="157">
        <f t="shared" si="352"/>
        <v>8162.61822907039</v>
      </c>
      <c r="K3240" s="157">
        <f t="shared" si="353"/>
        <v>0</v>
      </c>
      <c r="L3240" s="157">
        <f t="shared" si="354"/>
        <v>8162.61822907039</v>
      </c>
      <c r="M3240" s="167">
        <f t="shared" si="355"/>
        <v>1</v>
      </c>
      <c r="N3240" s="167">
        <f t="shared" si="356"/>
        <v>0</v>
      </c>
    </row>
    <row r="3241" spans="1:14" ht="15" customHeight="1" x14ac:dyDescent="0.2">
      <c r="A3241" s="152"/>
      <c r="B3241" s="152"/>
      <c r="C3241" s="152"/>
      <c r="D3241" s="152"/>
      <c r="E3241" s="153">
        <f>'2.40-a,b,c,d,e'!E3241</f>
        <v>41480.166666666664</v>
      </c>
      <c r="F3241" s="157">
        <f>'2.40-a,b,c,d,e'!F3241</f>
        <v>105.48999786376901</v>
      </c>
      <c r="G3241" s="157">
        <f>'2.40-a,b,c,d,e'!G3241</f>
        <v>99.998474121008485</v>
      </c>
      <c r="H3241" s="157">
        <f t="shared" si="350"/>
        <v>8262.6167031913992</v>
      </c>
      <c r="I3241" s="157">
        <f t="shared" si="351"/>
        <v>0</v>
      </c>
      <c r="J3241" s="157">
        <f t="shared" si="352"/>
        <v>8262.6167031913992</v>
      </c>
      <c r="K3241" s="157">
        <f t="shared" si="353"/>
        <v>99.998474121009167</v>
      </c>
      <c r="L3241" s="157">
        <f t="shared" si="354"/>
        <v>8162.61822907039</v>
      </c>
      <c r="M3241" s="167">
        <f t="shared" si="355"/>
        <v>0</v>
      </c>
      <c r="N3241" s="167">
        <f t="shared" si="356"/>
        <v>0</v>
      </c>
    </row>
    <row r="3242" spans="1:14" ht="15" customHeight="1" x14ac:dyDescent="0.2">
      <c r="A3242" s="152"/>
      <c r="B3242" s="152"/>
      <c r="C3242" s="152"/>
      <c r="D3242" s="152"/>
      <c r="E3242" s="153">
        <f>'2.40-a,b,c,d,e'!E3242</f>
        <v>41481.166666666664</v>
      </c>
      <c r="F3242" s="157">
        <f>'2.40-a,b,c,d,e'!F3242</f>
        <v>104.699996948242</v>
      </c>
      <c r="G3242" s="157">
        <f>'2.40-a,b,c,d,e'!G3242</f>
        <v>-790.00091552700269</v>
      </c>
      <c r="H3242" s="157">
        <f t="shared" si="350"/>
        <v>7372.6173135433874</v>
      </c>
      <c r="I3242" s="157">
        <f t="shared" si="351"/>
        <v>0</v>
      </c>
      <c r="J3242" s="157">
        <f t="shared" si="352"/>
        <v>7372.6173135433874</v>
      </c>
      <c r="K3242" s="157">
        <f t="shared" si="353"/>
        <v>0</v>
      </c>
      <c r="L3242" s="157">
        <f t="shared" si="354"/>
        <v>7372.6173135433874</v>
      </c>
      <c r="M3242" s="167">
        <f t="shared" si="355"/>
        <v>0</v>
      </c>
      <c r="N3242" s="167">
        <f t="shared" si="356"/>
        <v>0</v>
      </c>
    </row>
    <row r="3243" spans="1:14" ht="15" customHeight="1" x14ac:dyDescent="0.2">
      <c r="A3243" s="152"/>
      <c r="B3243" s="152"/>
      <c r="C3243" s="152"/>
      <c r="D3243" s="152"/>
      <c r="E3243" s="153">
        <f>'2.40-a,b,c,d,e'!E3243</f>
        <v>41484.166666666664</v>
      </c>
      <c r="F3243" s="157">
        <f>'2.40-a,b,c,d,e'!F3243</f>
        <v>104.550003051757</v>
      </c>
      <c r="G3243" s="157">
        <f>'2.40-a,b,c,d,e'!G3243</f>
        <v>-149.99389648500028</v>
      </c>
      <c r="H3243" s="157">
        <f t="shared" si="350"/>
        <v>7222.6234170583866</v>
      </c>
      <c r="I3243" s="157">
        <f t="shared" si="351"/>
        <v>0</v>
      </c>
      <c r="J3243" s="157">
        <f t="shared" si="352"/>
        <v>7222.6234170583866</v>
      </c>
      <c r="K3243" s="157">
        <f t="shared" si="353"/>
        <v>0</v>
      </c>
      <c r="L3243" s="157">
        <f t="shared" si="354"/>
        <v>7222.6234170583866</v>
      </c>
      <c r="M3243" s="167">
        <f t="shared" si="355"/>
        <v>0</v>
      </c>
      <c r="N3243" s="167">
        <f t="shared" si="356"/>
        <v>0</v>
      </c>
    </row>
    <row r="3244" spans="1:14" ht="15" customHeight="1" x14ac:dyDescent="0.2">
      <c r="A3244" s="152"/>
      <c r="B3244" s="152"/>
      <c r="C3244" s="152"/>
      <c r="D3244" s="152"/>
      <c r="E3244" s="153">
        <f>'2.40-a,b,c,d,e'!E3244</f>
        <v>41485.166666666664</v>
      </c>
      <c r="F3244" s="157">
        <f>'2.40-a,b,c,d,e'!F3244</f>
        <v>103.08000183105401</v>
      </c>
      <c r="G3244" s="157">
        <f>'2.40-a,b,c,d,e'!G3244</f>
        <v>-1470.0012207029972</v>
      </c>
      <c r="H3244" s="157">
        <f t="shared" si="350"/>
        <v>5752.622196355389</v>
      </c>
      <c r="I3244" s="157">
        <f t="shared" si="351"/>
        <v>2409.9960327150011</v>
      </c>
      <c r="J3244" s="157">
        <f t="shared" si="352"/>
        <v>8162.61822907039</v>
      </c>
      <c r="K3244" s="157">
        <f t="shared" si="353"/>
        <v>0</v>
      </c>
      <c r="L3244" s="157">
        <f t="shared" si="354"/>
        <v>8162.61822907039</v>
      </c>
      <c r="M3244" s="167">
        <f t="shared" si="355"/>
        <v>1</v>
      </c>
      <c r="N3244" s="167">
        <f t="shared" si="356"/>
        <v>0</v>
      </c>
    </row>
    <row r="3245" spans="1:14" ht="15" customHeight="1" x14ac:dyDescent="0.2">
      <c r="A3245" s="152"/>
      <c r="B3245" s="152"/>
      <c r="C3245" s="152"/>
      <c r="D3245" s="152"/>
      <c r="E3245" s="153">
        <f>'2.40-a,b,c,d,e'!E3245</f>
        <v>41486.166666666664</v>
      </c>
      <c r="F3245" s="157">
        <f>'2.40-a,b,c,d,e'!F3245</f>
        <v>105.02999877929599</v>
      </c>
      <c r="G3245" s="157">
        <f>'2.40-a,b,c,d,e'!G3245</f>
        <v>1949.9969482419885</v>
      </c>
      <c r="H3245" s="157">
        <f t="shared" si="350"/>
        <v>10112.615177312378</v>
      </c>
      <c r="I3245" s="157">
        <f t="shared" si="351"/>
        <v>0</v>
      </c>
      <c r="J3245" s="157">
        <f t="shared" si="352"/>
        <v>10112.615177312378</v>
      </c>
      <c r="K3245" s="157">
        <f t="shared" si="353"/>
        <v>1949.9969482419883</v>
      </c>
      <c r="L3245" s="157">
        <f t="shared" si="354"/>
        <v>8162.61822907039</v>
      </c>
      <c r="M3245" s="167">
        <f t="shared" si="355"/>
        <v>0</v>
      </c>
      <c r="N3245" s="167">
        <f t="shared" si="356"/>
        <v>0</v>
      </c>
    </row>
    <row r="3246" spans="1:14" ht="15" customHeight="1" x14ac:dyDescent="0.2">
      <c r="A3246" s="152"/>
      <c r="B3246" s="152"/>
      <c r="C3246" s="152"/>
      <c r="D3246" s="152"/>
      <c r="E3246" s="153">
        <f>'2.40-a,b,c,d,e'!E3246</f>
        <v>41487.166666666664</v>
      </c>
      <c r="F3246" s="157">
        <f>'2.40-a,b,c,d,e'!F3246</f>
        <v>107.889999389648</v>
      </c>
      <c r="G3246" s="157">
        <f>'2.40-a,b,c,d,e'!G3246</f>
        <v>2860.0006103520032</v>
      </c>
      <c r="H3246" s="157">
        <f t="shared" si="350"/>
        <v>11022.618839422394</v>
      </c>
      <c r="I3246" s="157">
        <f t="shared" si="351"/>
        <v>0</v>
      </c>
      <c r="J3246" s="157">
        <f t="shared" si="352"/>
        <v>11022.618839422394</v>
      </c>
      <c r="K3246" s="157">
        <f t="shared" si="353"/>
        <v>2860.0006103520036</v>
      </c>
      <c r="L3246" s="157">
        <f t="shared" si="354"/>
        <v>8162.61822907039</v>
      </c>
      <c r="M3246" s="167">
        <f t="shared" si="355"/>
        <v>0</v>
      </c>
      <c r="N3246" s="167">
        <f t="shared" si="356"/>
        <v>0</v>
      </c>
    </row>
    <row r="3247" spans="1:14" ht="15" customHeight="1" x14ac:dyDescent="0.2">
      <c r="A3247" s="152"/>
      <c r="B3247" s="152"/>
      <c r="C3247" s="152"/>
      <c r="D3247" s="152"/>
      <c r="E3247" s="153">
        <f>'2.40-a,b,c,d,e'!E3247</f>
        <v>41488.166666666664</v>
      </c>
      <c r="F3247" s="157">
        <f>'2.40-a,b,c,d,e'!F3247</f>
        <v>106.94000244140599</v>
      </c>
      <c r="G3247" s="157">
        <f>'2.40-a,b,c,d,e'!G3247</f>
        <v>-949.99694824200276</v>
      </c>
      <c r="H3247" s="157">
        <f t="shared" si="350"/>
        <v>7212.6212808283872</v>
      </c>
      <c r="I3247" s="157">
        <f t="shared" si="351"/>
        <v>0</v>
      </c>
      <c r="J3247" s="157">
        <f t="shared" si="352"/>
        <v>7212.6212808283872</v>
      </c>
      <c r="K3247" s="157">
        <f t="shared" si="353"/>
        <v>0</v>
      </c>
      <c r="L3247" s="157">
        <f t="shared" si="354"/>
        <v>7212.6212808283872</v>
      </c>
      <c r="M3247" s="167">
        <f t="shared" si="355"/>
        <v>0</v>
      </c>
      <c r="N3247" s="167">
        <f t="shared" si="356"/>
        <v>0</v>
      </c>
    </row>
    <row r="3248" spans="1:14" ht="15" customHeight="1" x14ac:dyDescent="0.2">
      <c r="A3248" s="152"/>
      <c r="B3248" s="152"/>
      <c r="C3248" s="152"/>
      <c r="D3248" s="152"/>
      <c r="E3248" s="153">
        <f>'2.40-a,b,c,d,e'!E3248</f>
        <v>41491.166666666664</v>
      </c>
      <c r="F3248" s="157">
        <f>'2.40-a,b,c,d,e'!F3248</f>
        <v>106.559997558593</v>
      </c>
      <c r="G3248" s="157">
        <f>'2.40-a,b,c,d,e'!G3248</f>
        <v>-380.00488281299738</v>
      </c>
      <c r="H3248" s="157">
        <f t="shared" si="350"/>
        <v>6832.6163980153897</v>
      </c>
      <c r="I3248" s="157">
        <f t="shared" si="351"/>
        <v>0</v>
      </c>
      <c r="J3248" s="157">
        <f t="shared" si="352"/>
        <v>6832.6163980153897</v>
      </c>
      <c r="K3248" s="157">
        <f t="shared" si="353"/>
        <v>0</v>
      </c>
      <c r="L3248" s="157">
        <f t="shared" si="354"/>
        <v>6832.6163980153897</v>
      </c>
      <c r="M3248" s="167">
        <f t="shared" si="355"/>
        <v>0</v>
      </c>
      <c r="N3248" s="167">
        <f t="shared" si="356"/>
        <v>0</v>
      </c>
    </row>
    <row r="3249" spans="1:14" ht="15" customHeight="1" x14ac:dyDescent="0.2">
      <c r="A3249" s="152"/>
      <c r="B3249" s="152"/>
      <c r="C3249" s="152"/>
      <c r="D3249" s="152"/>
      <c r="E3249" s="153">
        <f>'2.40-a,b,c,d,e'!E3249</f>
        <v>41492.166666666664</v>
      </c>
      <c r="F3249" s="157">
        <f>'2.40-a,b,c,d,e'!F3249</f>
        <v>105.300003051757</v>
      </c>
      <c r="G3249" s="157">
        <f>'2.40-a,b,c,d,e'!G3249</f>
        <v>-1259.9945068359943</v>
      </c>
      <c r="H3249" s="157">
        <f t="shared" si="350"/>
        <v>5572.6218911793949</v>
      </c>
      <c r="I3249" s="157">
        <f t="shared" si="351"/>
        <v>2589.9963378909952</v>
      </c>
      <c r="J3249" s="157">
        <f t="shared" si="352"/>
        <v>8162.61822907039</v>
      </c>
      <c r="K3249" s="157">
        <f t="shared" si="353"/>
        <v>0</v>
      </c>
      <c r="L3249" s="157">
        <f t="shared" si="354"/>
        <v>8162.61822907039</v>
      </c>
      <c r="M3249" s="167">
        <f t="shared" si="355"/>
        <v>1</v>
      </c>
      <c r="N3249" s="167">
        <f t="shared" si="356"/>
        <v>0</v>
      </c>
    </row>
    <row r="3250" spans="1:14" ht="15" customHeight="1" x14ac:dyDescent="0.2">
      <c r="A3250" s="152"/>
      <c r="B3250" s="152"/>
      <c r="C3250" s="152"/>
      <c r="D3250" s="152"/>
      <c r="E3250" s="153">
        <f>'2.40-a,b,c,d,e'!E3250</f>
        <v>41493.166666666664</v>
      </c>
      <c r="F3250" s="157">
        <f>'2.40-a,b,c,d,e'!F3250</f>
        <v>104.370002746582</v>
      </c>
      <c r="G3250" s="157">
        <f>'2.40-a,b,c,d,e'!G3250</f>
        <v>-930.00030517499965</v>
      </c>
      <c r="H3250" s="157">
        <f t="shared" si="350"/>
        <v>7232.61792389539</v>
      </c>
      <c r="I3250" s="157">
        <f t="shared" si="351"/>
        <v>0</v>
      </c>
      <c r="J3250" s="157">
        <f t="shared" si="352"/>
        <v>7232.61792389539</v>
      </c>
      <c r="K3250" s="157">
        <f t="shared" si="353"/>
        <v>0</v>
      </c>
      <c r="L3250" s="157">
        <f t="shared" si="354"/>
        <v>7232.61792389539</v>
      </c>
      <c r="M3250" s="167">
        <f t="shared" si="355"/>
        <v>0</v>
      </c>
      <c r="N3250" s="167">
        <f t="shared" si="356"/>
        <v>0</v>
      </c>
    </row>
    <row r="3251" spans="1:14" ht="15" customHeight="1" x14ac:dyDescent="0.2">
      <c r="A3251" s="152"/>
      <c r="B3251" s="152"/>
      <c r="C3251" s="152"/>
      <c r="D3251" s="152"/>
      <c r="E3251" s="153">
        <f>'2.40-a,b,c,d,e'!E3251</f>
        <v>41494.166666666664</v>
      </c>
      <c r="F3251" s="157">
        <f>'2.40-a,b,c,d,e'!F3251</f>
        <v>103.400001525878</v>
      </c>
      <c r="G3251" s="157">
        <f>'2.40-a,b,c,d,e'!G3251</f>
        <v>-970.00122070400607</v>
      </c>
      <c r="H3251" s="157">
        <f t="shared" si="350"/>
        <v>6262.6167031913837</v>
      </c>
      <c r="I3251" s="157">
        <f t="shared" si="351"/>
        <v>0</v>
      </c>
      <c r="J3251" s="157">
        <f t="shared" si="352"/>
        <v>6262.6167031913837</v>
      </c>
      <c r="K3251" s="157">
        <f t="shared" si="353"/>
        <v>0</v>
      </c>
      <c r="L3251" s="157">
        <f t="shared" si="354"/>
        <v>6262.6167031913837</v>
      </c>
      <c r="M3251" s="167">
        <f t="shared" si="355"/>
        <v>0</v>
      </c>
      <c r="N3251" s="167">
        <f t="shared" si="356"/>
        <v>0</v>
      </c>
    </row>
    <row r="3252" spans="1:14" ht="15" customHeight="1" x14ac:dyDescent="0.2">
      <c r="A3252" s="152"/>
      <c r="B3252" s="152"/>
      <c r="C3252" s="152"/>
      <c r="D3252" s="152"/>
      <c r="E3252" s="153">
        <f>'2.40-a,b,c,d,e'!E3252</f>
        <v>41495.166666666664</v>
      </c>
      <c r="F3252" s="157">
        <f>'2.40-a,b,c,d,e'!F3252</f>
        <v>105.970001220703</v>
      </c>
      <c r="G3252" s="157">
        <f>'2.40-a,b,c,d,e'!G3252</f>
        <v>2569.9996948250005</v>
      </c>
      <c r="H3252" s="157">
        <f t="shared" si="350"/>
        <v>8832.6163980163838</v>
      </c>
      <c r="I3252" s="157">
        <f t="shared" si="351"/>
        <v>0</v>
      </c>
      <c r="J3252" s="157">
        <f t="shared" si="352"/>
        <v>8832.6163980163838</v>
      </c>
      <c r="K3252" s="157">
        <f t="shared" si="353"/>
        <v>669.99816894599371</v>
      </c>
      <c r="L3252" s="157">
        <f t="shared" si="354"/>
        <v>8162.61822907039</v>
      </c>
      <c r="M3252" s="167">
        <f t="shared" si="355"/>
        <v>0</v>
      </c>
      <c r="N3252" s="167">
        <f t="shared" si="356"/>
        <v>0</v>
      </c>
    </row>
    <row r="3253" spans="1:14" ht="15" customHeight="1" x14ac:dyDescent="0.2">
      <c r="A3253" s="152"/>
      <c r="B3253" s="152"/>
      <c r="C3253" s="152"/>
      <c r="D3253" s="152"/>
      <c r="E3253" s="153">
        <f>'2.40-a,b,c,d,e'!E3253</f>
        <v>41498.166666666664</v>
      </c>
      <c r="F3253" s="157">
        <f>'2.40-a,b,c,d,e'!F3253</f>
        <v>106.11000061035099</v>
      </c>
      <c r="G3253" s="157">
        <f>'2.40-a,b,c,d,e'!G3253</f>
        <v>139.99938964799696</v>
      </c>
      <c r="H3253" s="157">
        <f t="shared" si="350"/>
        <v>8302.6176187183864</v>
      </c>
      <c r="I3253" s="157">
        <f t="shared" si="351"/>
        <v>0</v>
      </c>
      <c r="J3253" s="157">
        <f t="shared" si="352"/>
        <v>8302.6176187183864</v>
      </c>
      <c r="K3253" s="157">
        <f t="shared" si="353"/>
        <v>139.9993896479964</v>
      </c>
      <c r="L3253" s="157">
        <f t="shared" si="354"/>
        <v>8162.61822907039</v>
      </c>
      <c r="M3253" s="167">
        <f t="shared" si="355"/>
        <v>0</v>
      </c>
      <c r="N3253" s="167">
        <f t="shared" si="356"/>
        <v>0</v>
      </c>
    </row>
    <row r="3254" spans="1:14" ht="15" customHeight="1" x14ac:dyDescent="0.2">
      <c r="A3254" s="152"/>
      <c r="B3254" s="152"/>
      <c r="C3254" s="152"/>
      <c r="D3254" s="152"/>
      <c r="E3254" s="153">
        <f>'2.40-a,b,c,d,e'!E3254</f>
        <v>41499.166666666664</v>
      </c>
      <c r="F3254" s="157">
        <f>'2.40-a,b,c,d,e'!F3254</f>
        <v>106.83000183105401</v>
      </c>
      <c r="G3254" s="157">
        <f>'2.40-a,b,c,d,e'!G3254</f>
        <v>720.00122070301131</v>
      </c>
      <c r="H3254" s="157">
        <f t="shared" si="350"/>
        <v>8882.6194497734014</v>
      </c>
      <c r="I3254" s="157">
        <f t="shared" si="351"/>
        <v>0</v>
      </c>
      <c r="J3254" s="157">
        <f t="shared" si="352"/>
        <v>8882.6194497734014</v>
      </c>
      <c r="K3254" s="157">
        <f t="shared" si="353"/>
        <v>720.00122070301131</v>
      </c>
      <c r="L3254" s="157">
        <f t="shared" si="354"/>
        <v>8162.61822907039</v>
      </c>
      <c r="M3254" s="167">
        <f t="shared" si="355"/>
        <v>0</v>
      </c>
      <c r="N3254" s="167">
        <f t="shared" si="356"/>
        <v>0</v>
      </c>
    </row>
    <row r="3255" spans="1:14" ht="15" customHeight="1" x14ac:dyDescent="0.2">
      <c r="A3255" s="152"/>
      <c r="B3255" s="152"/>
      <c r="C3255" s="152"/>
      <c r="D3255" s="152"/>
      <c r="E3255" s="153">
        <f>'2.40-a,b,c,d,e'!E3255</f>
        <v>41500.166666666664</v>
      </c>
      <c r="F3255" s="157">
        <f>'2.40-a,b,c,d,e'!F3255</f>
        <v>106.84999847412099</v>
      </c>
      <c r="G3255" s="157">
        <f>'2.40-a,b,c,d,e'!G3255</f>
        <v>19.996643066988895</v>
      </c>
      <c r="H3255" s="157">
        <f t="shared" si="350"/>
        <v>8182.6148721373793</v>
      </c>
      <c r="I3255" s="157">
        <f t="shared" si="351"/>
        <v>0</v>
      </c>
      <c r="J3255" s="157">
        <f t="shared" si="352"/>
        <v>8182.6148721373793</v>
      </c>
      <c r="K3255" s="157">
        <f t="shared" si="353"/>
        <v>19.996643066989236</v>
      </c>
      <c r="L3255" s="157">
        <f t="shared" si="354"/>
        <v>8162.61822907039</v>
      </c>
      <c r="M3255" s="167">
        <f t="shared" si="355"/>
        <v>0</v>
      </c>
      <c r="N3255" s="167">
        <f t="shared" si="356"/>
        <v>0</v>
      </c>
    </row>
    <row r="3256" spans="1:14" ht="15" customHeight="1" x14ac:dyDescent="0.2">
      <c r="A3256" s="152"/>
      <c r="B3256" s="152"/>
      <c r="C3256" s="152"/>
      <c r="D3256" s="152"/>
      <c r="E3256" s="153">
        <f>'2.40-a,b,c,d,e'!E3256</f>
        <v>41501.166666666664</v>
      </c>
      <c r="F3256" s="157">
        <f>'2.40-a,b,c,d,e'!F3256</f>
        <v>107.33000183105401</v>
      </c>
      <c r="G3256" s="157">
        <f>'2.40-a,b,c,d,e'!G3256</f>
        <v>480.0033569330111</v>
      </c>
      <c r="H3256" s="157">
        <f t="shared" si="350"/>
        <v>8642.6215860034008</v>
      </c>
      <c r="I3256" s="157">
        <f t="shared" si="351"/>
        <v>0</v>
      </c>
      <c r="J3256" s="157">
        <f t="shared" si="352"/>
        <v>8642.6215860034008</v>
      </c>
      <c r="K3256" s="157">
        <f t="shared" si="353"/>
        <v>480.00335693301076</v>
      </c>
      <c r="L3256" s="157">
        <f t="shared" si="354"/>
        <v>8162.61822907039</v>
      </c>
      <c r="M3256" s="167">
        <f t="shared" si="355"/>
        <v>0</v>
      </c>
      <c r="N3256" s="167">
        <f t="shared" si="356"/>
        <v>0</v>
      </c>
    </row>
    <row r="3257" spans="1:14" ht="15" customHeight="1" x14ac:dyDescent="0.2">
      <c r="A3257" s="152"/>
      <c r="B3257" s="152"/>
      <c r="C3257" s="152"/>
      <c r="D3257" s="152"/>
      <c r="E3257" s="153">
        <f>'2.40-a,b,c,d,e'!E3257</f>
        <v>41502.166666666664</v>
      </c>
      <c r="F3257" s="157">
        <f>'2.40-a,b,c,d,e'!F3257</f>
        <v>107.459999084472</v>
      </c>
      <c r="G3257" s="157">
        <f>'2.40-a,b,c,d,e'!G3257</f>
        <v>129.99725341799717</v>
      </c>
      <c r="H3257" s="157">
        <f t="shared" si="350"/>
        <v>8292.615482488387</v>
      </c>
      <c r="I3257" s="157">
        <f t="shared" si="351"/>
        <v>0</v>
      </c>
      <c r="J3257" s="157">
        <f t="shared" si="352"/>
        <v>8292.615482488387</v>
      </c>
      <c r="K3257" s="157">
        <f t="shared" si="353"/>
        <v>129.99725341799694</v>
      </c>
      <c r="L3257" s="157">
        <f t="shared" si="354"/>
        <v>8162.61822907039</v>
      </c>
      <c r="M3257" s="167">
        <f t="shared" si="355"/>
        <v>0</v>
      </c>
      <c r="N3257" s="167">
        <f t="shared" si="356"/>
        <v>0</v>
      </c>
    </row>
    <row r="3258" spans="1:14" ht="15" customHeight="1" x14ac:dyDescent="0.2">
      <c r="A3258" s="152"/>
      <c r="B3258" s="152"/>
      <c r="C3258" s="152"/>
      <c r="D3258" s="152"/>
      <c r="E3258" s="153">
        <f>'2.40-a,b,c,d,e'!E3258</f>
        <v>41505.166666666664</v>
      </c>
      <c r="F3258" s="157">
        <f>'2.40-a,b,c,d,e'!F3258</f>
        <v>107.09999847412099</v>
      </c>
      <c r="G3258" s="157">
        <f>'2.40-a,b,c,d,e'!G3258</f>
        <v>-360.00061035100828</v>
      </c>
      <c r="H3258" s="157">
        <f t="shared" si="350"/>
        <v>7802.6176187193814</v>
      </c>
      <c r="I3258" s="157">
        <f t="shared" si="351"/>
        <v>0</v>
      </c>
      <c r="J3258" s="157">
        <f t="shared" si="352"/>
        <v>7802.6176187193814</v>
      </c>
      <c r="K3258" s="157">
        <f t="shared" si="353"/>
        <v>0</v>
      </c>
      <c r="L3258" s="157">
        <f t="shared" si="354"/>
        <v>7802.6176187193814</v>
      </c>
      <c r="M3258" s="167">
        <f t="shared" si="355"/>
        <v>0</v>
      </c>
      <c r="N3258" s="167">
        <f t="shared" si="356"/>
        <v>0</v>
      </c>
    </row>
    <row r="3259" spans="1:14" ht="15" customHeight="1" x14ac:dyDescent="0.2">
      <c r="A3259" s="152"/>
      <c r="B3259" s="152"/>
      <c r="C3259" s="152"/>
      <c r="D3259" s="152"/>
      <c r="E3259" s="153">
        <f>'2.40-a,b,c,d,e'!E3259</f>
        <v>41506.166666666664</v>
      </c>
      <c r="F3259" s="157">
        <f>'2.40-a,b,c,d,e'!F3259</f>
        <v>104.970001220703</v>
      </c>
      <c r="G3259" s="157">
        <f>'2.40-a,b,c,d,e'!G3259</f>
        <v>-2129.9972534179969</v>
      </c>
      <c r="H3259" s="157">
        <f t="shared" si="350"/>
        <v>5672.6203653013845</v>
      </c>
      <c r="I3259" s="157">
        <f t="shared" si="351"/>
        <v>2489.9978637690056</v>
      </c>
      <c r="J3259" s="157">
        <f t="shared" si="352"/>
        <v>8162.61822907039</v>
      </c>
      <c r="K3259" s="157">
        <f t="shared" si="353"/>
        <v>0</v>
      </c>
      <c r="L3259" s="157">
        <f t="shared" si="354"/>
        <v>8162.61822907039</v>
      </c>
      <c r="M3259" s="167">
        <f t="shared" si="355"/>
        <v>1</v>
      </c>
      <c r="N3259" s="167">
        <f t="shared" si="356"/>
        <v>0</v>
      </c>
    </row>
    <row r="3260" spans="1:14" ht="15" customHeight="1" x14ac:dyDescent="0.2">
      <c r="A3260" s="152"/>
      <c r="B3260" s="152"/>
      <c r="C3260" s="152"/>
      <c r="D3260" s="152"/>
      <c r="E3260" s="153">
        <f>'2.40-a,b,c,d,e'!E3260</f>
        <v>41507.166666666664</v>
      </c>
      <c r="F3260" s="157">
        <f>'2.40-a,b,c,d,e'!F3260</f>
        <v>103.84999847412099</v>
      </c>
      <c r="G3260" s="157">
        <f>'2.40-a,b,c,d,e'!G3260</f>
        <v>-1120.0027465820028</v>
      </c>
      <c r="H3260" s="157">
        <f t="shared" si="350"/>
        <v>7042.615482488387</v>
      </c>
      <c r="I3260" s="157">
        <f t="shared" si="351"/>
        <v>0</v>
      </c>
      <c r="J3260" s="157">
        <f t="shared" si="352"/>
        <v>7042.615482488387</v>
      </c>
      <c r="K3260" s="157">
        <f t="shared" si="353"/>
        <v>0</v>
      </c>
      <c r="L3260" s="157">
        <f t="shared" si="354"/>
        <v>7042.615482488387</v>
      </c>
      <c r="M3260" s="167">
        <f t="shared" si="355"/>
        <v>0</v>
      </c>
      <c r="N3260" s="167">
        <f t="shared" si="356"/>
        <v>0</v>
      </c>
    </row>
    <row r="3261" spans="1:14" ht="15" customHeight="1" x14ac:dyDescent="0.2">
      <c r="A3261" s="152"/>
      <c r="B3261" s="152"/>
      <c r="C3261" s="152"/>
      <c r="D3261" s="152"/>
      <c r="E3261" s="153">
        <f>'2.40-a,b,c,d,e'!E3261</f>
        <v>41508.166666666664</v>
      </c>
      <c r="F3261" s="157">
        <f>'2.40-a,b,c,d,e'!F3261</f>
        <v>105.02999877929599</v>
      </c>
      <c r="G3261" s="157">
        <f>'2.40-a,b,c,d,e'!G3261</f>
        <v>1180.0003051749995</v>
      </c>
      <c r="H3261" s="157">
        <f t="shared" si="350"/>
        <v>8222.6157876633861</v>
      </c>
      <c r="I3261" s="157">
        <f t="shared" si="351"/>
        <v>0</v>
      </c>
      <c r="J3261" s="157">
        <f t="shared" si="352"/>
        <v>8222.6157876633861</v>
      </c>
      <c r="K3261" s="157">
        <f t="shared" si="353"/>
        <v>59.997558592996029</v>
      </c>
      <c r="L3261" s="157">
        <f t="shared" si="354"/>
        <v>8162.61822907039</v>
      </c>
      <c r="M3261" s="167">
        <f t="shared" si="355"/>
        <v>0</v>
      </c>
      <c r="N3261" s="167">
        <f t="shared" si="356"/>
        <v>0</v>
      </c>
    </row>
    <row r="3262" spans="1:14" ht="15" customHeight="1" x14ac:dyDescent="0.2">
      <c r="A3262" s="152"/>
      <c r="B3262" s="152"/>
      <c r="C3262" s="152"/>
      <c r="D3262" s="152"/>
      <c r="E3262" s="153">
        <f>'2.40-a,b,c,d,e'!E3262</f>
        <v>41509.166666666664</v>
      </c>
      <c r="F3262" s="157">
        <f>'2.40-a,b,c,d,e'!F3262</f>
        <v>106.419998168945</v>
      </c>
      <c r="G3262" s="157">
        <f>'2.40-a,b,c,d,e'!G3262</f>
        <v>1389.9993896490059</v>
      </c>
      <c r="H3262" s="157">
        <f t="shared" si="350"/>
        <v>9552.617618719396</v>
      </c>
      <c r="I3262" s="157">
        <f t="shared" si="351"/>
        <v>0</v>
      </c>
      <c r="J3262" s="157">
        <f t="shared" si="352"/>
        <v>9552.617618719396</v>
      </c>
      <c r="K3262" s="157">
        <f t="shared" si="353"/>
        <v>1389.9993896490059</v>
      </c>
      <c r="L3262" s="157">
        <f t="shared" si="354"/>
        <v>8162.61822907039</v>
      </c>
      <c r="M3262" s="167">
        <f t="shared" si="355"/>
        <v>0</v>
      </c>
      <c r="N3262" s="167">
        <f t="shared" si="356"/>
        <v>0</v>
      </c>
    </row>
    <row r="3263" spans="1:14" ht="15" customHeight="1" x14ac:dyDescent="0.2">
      <c r="A3263" s="152"/>
      <c r="B3263" s="152"/>
      <c r="C3263" s="152"/>
      <c r="D3263" s="152"/>
      <c r="E3263" s="153">
        <f>'2.40-a,b,c,d,e'!E3263</f>
        <v>41512.166666666664</v>
      </c>
      <c r="F3263" s="157">
        <f>'2.40-a,b,c,d,e'!F3263</f>
        <v>105.919998168945</v>
      </c>
      <c r="G3263" s="157">
        <f>'2.40-a,b,c,d,e'!G3263</f>
        <v>-500</v>
      </c>
      <c r="H3263" s="157">
        <f t="shared" si="350"/>
        <v>7662.61822907039</v>
      </c>
      <c r="I3263" s="157">
        <f t="shared" si="351"/>
        <v>0</v>
      </c>
      <c r="J3263" s="157">
        <f t="shared" si="352"/>
        <v>7662.61822907039</v>
      </c>
      <c r="K3263" s="157">
        <f t="shared" si="353"/>
        <v>0</v>
      </c>
      <c r="L3263" s="157">
        <f t="shared" si="354"/>
        <v>7662.61822907039</v>
      </c>
      <c r="M3263" s="167">
        <f t="shared" si="355"/>
        <v>0</v>
      </c>
      <c r="N3263" s="167">
        <f t="shared" si="356"/>
        <v>0</v>
      </c>
    </row>
    <row r="3264" spans="1:14" ht="15" customHeight="1" x14ac:dyDescent="0.2">
      <c r="A3264" s="152"/>
      <c r="B3264" s="152"/>
      <c r="C3264" s="152"/>
      <c r="D3264" s="152"/>
      <c r="E3264" s="153">
        <f>'2.40-a,b,c,d,e'!E3264</f>
        <v>41513.166666666664</v>
      </c>
      <c r="F3264" s="157">
        <f>'2.40-a,b,c,d,e'!F3264</f>
        <v>109.01000213623</v>
      </c>
      <c r="G3264" s="157">
        <f>'2.40-a,b,c,d,e'!G3264</f>
        <v>3090.0039672849998</v>
      </c>
      <c r="H3264" s="157">
        <f t="shared" si="350"/>
        <v>10752.622196355391</v>
      </c>
      <c r="I3264" s="157">
        <f t="shared" si="351"/>
        <v>0</v>
      </c>
      <c r="J3264" s="157">
        <f t="shared" si="352"/>
        <v>10752.622196355391</v>
      </c>
      <c r="K3264" s="157">
        <f t="shared" si="353"/>
        <v>2590.0039672850007</v>
      </c>
      <c r="L3264" s="157">
        <f t="shared" si="354"/>
        <v>8162.61822907039</v>
      </c>
      <c r="M3264" s="167">
        <f t="shared" si="355"/>
        <v>0</v>
      </c>
      <c r="N3264" s="167">
        <f t="shared" si="356"/>
        <v>0</v>
      </c>
    </row>
    <row r="3265" spans="1:14" ht="15" customHeight="1" x14ac:dyDescent="0.2">
      <c r="A3265" s="152"/>
      <c r="B3265" s="152"/>
      <c r="C3265" s="152"/>
      <c r="D3265" s="152"/>
      <c r="E3265" s="153">
        <f>'2.40-a,b,c,d,e'!E3265</f>
        <v>41514.166666666664</v>
      </c>
      <c r="F3265" s="157">
        <f>'2.40-a,b,c,d,e'!F3265</f>
        <v>110.09999847412099</v>
      </c>
      <c r="G3265" s="157">
        <f>'2.40-a,b,c,d,e'!G3265</f>
        <v>1089.9963378909945</v>
      </c>
      <c r="H3265" s="157">
        <f t="shared" si="350"/>
        <v>9252.6145669613852</v>
      </c>
      <c r="I3265" s="157">
        <f t="shared" si="351"/>
        <v>0</v>
      </c>
      <c r="J3265" s="157">
        <f t="shared" si="352"/>
        <v>9252.6145669613852</v>
      </c>
      <c r="K3265" s="157">
        <f t="shared" si="353"/>
        <v>1089.9963378909952</v>
      </c>
      <c r="L3265" s="157">
        <f t="shared" si="354"/>
        <v>8162.61822907039</v>
      </c>
      <c r="M3265" s="167">
        <f t="shared" si="355"/>
        <v>0</v>
      </c>
      <c r="N3265" s="167">
        <f t="shared" si="356"/>
        <v>0</v>
      </c>
    </row>
    <row r="3266" spans="1:14" ht="15" customHeight="1" x14ac:dyDescent="0.2">
      <c r="A3266" s="152"/>
      <c r="B3266" s="152"/>
      <c r="C3266" s="152"/>
      <c r="D3266" s="152"/>
      <c r="E3266" s="153">
        <f>'2.40-a,b,c,d,e'!E3266</f>
        <v>41515.166666666664</v>
      </c>
      <c r="F3266" s="157">
        <f>'2.40-a,b,c,d,e'!F3266</f>
        <v>108.800003051757</v>
      </c>
      <c r="G3266" s="157">
        <f>'2.40-a,b,c,d,e'!G3266</f>
        <v>-1299.9954223639918</v>
      </c>
      <c r="H3266" s="157">
        <f t="shared" si="350"/>
        <v>6862.6228067063985</v>
      </c>
      <c r="I3266" s="157">
        <f t="shared" si="351"/>
        <v>0</v>
      </c>
      <c r="J3266" s="157">
        <f t="shared" si="352"/>
        <v>6862.6228067063985</v>
      </c>
      <c r="K3266" s="157">
        <f t="shared" si="353"/>
        <v>0</v>
      </c>
      <c r="L3266" s="157">
        <f t="shared" si="354"/>
        <v>6862.6228067063985</v>
      </c>
      <c r="M3266" s="167">
        <f t="shared" si="355"/>
        <v>0</v>
      </c>
      <c r="N3266" s="167">
        <f t="shared" si="356"/>
        <v>0</v>
      </c>
    </row>
    <row r="3267" spans="1:14" ht="15" customHeight="1" x14ac:dyDescent="0.2">
      <c r="A3267" s="152"/>
      <c r="B3267" s="152"/>
      <c r="C3267" s="152"/>
      <c r="D3267" s="152"/>
      <c r="E3267" s="153">
        <f>'2.40-a,b,c,d,e'!E3267</f>
        <v>41516.166666666664</v>
      </c>
      <c r="F3267" s="157">
        <f>'2.40-a,b,c,d,e'!F3267</f>
        <v>107.650001525878</v>
      </c>
      <c r="G3267" s="157">
        <f>'2.40-a,b,c,d,e'!G3267</f>
        <v>-1150.0015258790058</v>
      </c>
      <c r="H3267" s="157">
        <f t="shared" si="350"/>
        <v>5712.6212808273922</v>
      </c>
      <c r="I3267" s="157">
        <f t="shared" si="351"/>
        <v>2449.9969482429979</v>
      </c>
      <c r="J3267" s="157">
        <f t="shared" si="352"/>
        <v>8162.61822907039</v>
      </c>
      <c r="K3267" s="157">
        <f t="shared" si="353"/>
        <v>0</v>
      </c>
      <c r="L3267" s="157">
        <f t="shared" si="354"/>
        <v>8162.61822907039</v>
      </c>
      <c r="M3267" s="167">
        <f t="shared" si="355"/>
        <v>1</v>
      </c>
      <c r="N3267" s="167">
        <f t="shared" si="356"/>
        <v>0</v>
      </c>
    </row>
    <row r="3268" spans="1:14" ht="15" customHeight="1" x14ac:dyDescent="0.2">
      <c r="A3268" s="152"/>
      <c r="B3268" s="152"/>
      <c r="C3268" s="152"/>
      <c r="D3268" s="152"/>
      <c r="E3268" s="153">
        <f>'2.40-a,b,c,d,e'!E3268</f>
        <v>41520.166666666664</v>
      </c>
      <c r="F3268" s="157">
        <f>'2.40-a,b,c,d,e'!F3268</f>
        <v>108.540000915527</v>
      </c>
      <c r="G3268" s="157">
        <f>'2.40-a,b,c,d,e'!G3268</f>
        <v>889.99938964900593</v>
      </c>
      <c r="H3268" s="157">
        <f t="shared" ref="H3268:H3331" si="357">L3267+G3268</f>
        <v>9052.617618719396</v>
      </c>
      <c r="I3268" s="157">
        <f t="shared" ref="I3268:I3331" si="358">IF(H3268&lt;$B$13,$B$14-H3268,0)</f>
        <v>0</v>
      </c>
      <c r="J3268" s="157">
        <f t="shared" ref="J3268:J3331" si="359">H3268+I3268</f>
        <v>9052.617618719396</v>
      </c>
      <c r="K3268" s="157">
        <f t="shared" ref="K3268:K3331" si="360">MAX(J3268-$B$14,0)</f>
        <v>889.99938964900593</v>
      </c>
      <c r="L3268" s="157">
        <f t="shared" ref="L3268:L3331" si="361">J3268-K3268</f>
        <v>8162.61822907039</v>
      </c>
      <c r="M3268" s="167">
        <f t="shared" ref="M3268:M3331" si="362">IF(I3268&gt;0,1,0)</f>
        <v>0</v>
      </c>
      <c r="N3268" s="167">
        <f t="shared" ref="N3268:N3331" si="363">IF(H3268&lt;0,1,0)</f>
        <v>0</v>
      </c>
    </row>
    <row r="3269" spans="1:14" ht="15" customHeight="1" x14ac:dyDescent="0.2">
      <c r="A3269" s="152"/>
      <c r="B3269" s="152"/>
      <c r="C3269" s="152"/>
      <c r="D3269" s="152"/>
      <c r="E3269" s="153">
        <f>'2.40-a,b,c,d,e'!E3269</f>
        <v>41521.166666666664</v>
      </c>
      <c r="F3269" s="157">
        <f>'2.40-a,b,c,d,e'!F3269</f>
        <v>107.230003356933</v>
      </c>
      <c r="G3269" s="157">
        <f>'2.40-a,b,c,d,e'!G3269</f>
        <v>-1309.9975585940058</v>
      </c>
      <c r="H3269" s="157">
        <f t="shared" si="357"/>
        <v>6852.6206704763845</v>
      </c>
      <c r="I3269" s="157">
        <f t="shared" si="358"/>
        <v>0</v>
      </c>
      <c r="J3269" s="157">
        <f t="shared" si="359"/>
        <v>6852.6206704763845</v>
      </c>
      <c r="K3269" s="157">
        <f t="shared" si="360"/>
        <v>0</v>
      </c>
      <c r="L3269" s="157">
        <f t="shared" si="361"/>
        <v>6852.6206704763845</v>
      </c>
      <c r="M3269" s="167">
        <f t="shared" si="362"/>
        <v>0</v>
      </c>
      <c r="N3269" s="167">
        <f t="shared" si="363"/>
        <v>0</v>
      </c>
    </row>
    <row r="3270" spans="1:14" ht="15" customHeight="1" x14ac:dyDescent="0.2">
      <c r="A3270" s="152"/>
      <c r="B3270" s="152"/>
      <c r="C3270" s="152"/>
      <c r="D3270" s="152"/>
      <c r="E3270" s="153">
        <f>'2.40-a,b,c,d,e'!E3270</f>
        <v>41522.166666666664</v>
      </c>
      <c r="F3270" s="157">
        <f>'2.40-a,b,c,d,e'!F3270</f>
        <v>108.370002746582</v>
      </c>
      <c r="G3270" s="157">
        <f>'2.40-a,b,c,d,e'!G3270</f>
        <v>1139.9993896490059</v>
      </c>
      <c r="H3270" s="157">
        <f t="shared" si="357"/>
        <v>7992.6200601253904</v>
      </c>
      <c r="I3270" s="157">
        <f t="shared" si="358"/>
        <v>0</v>
      </c>
      <c r="J3270" s="157">
        <f t="shared" si="359"/>
        <v>7992.6200601253904</v>
      </c>
      <c r="K3270" s="157">
        <f t="shared" si="360"/>
        <v>0</v>
      </c>
      <c r="L3270" s="157">
        <f t="shared" si="361"/>
        <v>7992.6200601253904</v>
      </c>
      <c r="M3270" s="167">
        <f t="shared" si="362"/>
        <v>0</v>
      </c>
      <c r="N3270" s="167">
        <f t="shared" si="363"/>
        <v>0</v>
      </c>
    </row>
    <row r="3271" spans="1:14" ht="15" customHeight="1" x14ac:dyDescent="0.2">
      <c r="A3271" s="152"/>
      <c r="B3271" s="152"/>
      <c r="C3271" s="152"/>
      <c r="D3271" s="152"/>
      <c r="E3271" s="153">
        <f>'2.40-a,b,c,d,e'!E3271</f>
        <v>41523.166666666664</v>
      </c>
      <c r="F3271" s="157">
        <f>'2.40-a,b,c,d,e'!F3271</f>
        <v>110.52999877929599</v>
      </c>
      <c r="G3271" s="157">
        <f>'2.40-a,b,c,d,e'!G3271</f>
        <v>2159.9960327139911</v>
      </c>
      <c r="H3271" s="157">
        <f t="shared" si="357"/>
        <v>10152.616092839382</v>
      </c>
      <c r="I3271" s="157">
        <f t="shared" si="358"/>
        <v>0</v>
      </c>
      <c r="J3271" s="157">
        <f t="shared" si="359"/>
        <v>10152.616092839382</v>
      </c>
      <c r="K3271" s="157">
        <f t="shared" si="360"/>
        <v>1989.9978637689919</v>
      </c>
      <c r="L3271" s="157">
        <f t="shared" si="361"/>
        <v>8162.61822907039</v>
      </c>
      <c r="M3271" s="167">
        <f t="shared" si="362"/>
        <v>0</v>
      </c>
      <c r="N3271" s="167">
        <f t="shared" si="363"/>
        <v>0</v>
      </c>
    </row>
    <row r="3272" spans="1:14" ht="15" customHeight="1" x14ac:dyDescent="0.2">
      <c r="A3272" s="152"/>
      <c r="B3272" s="152"/>
      <c r="C3272" s="152"/>
      <c r="D3272" s="152"/>
      <c r="E3272" s="153">
        <f>'2.40-a,b,c,d,e'!E3272</f>
        <v>41526.166666666664</v>
      </c>
      <c r="F3272" s="157">
        <f>'2.40-a,b,c,d,e'!F3272</f>
        <v>109.51999664306599</v>
      </c>
      <c r="G3272" s="157">
        <f>'2.40-a,b,c,d,e'!G3272</f>
        <v>-1010.0021362299998</v>
      </c>
      <c r="H3272" s="157">
        <f t="shared" si="357"/>
        <v>7152.6160928403906</v>
      </c>
      <c r="I3272" s="157">
        <f t="shared" si="358"/>
        <v>0</v>
      </c>
      <c r="J3272" s="157">
        <f t="shared" si="359"/>
        <v>7152.6160928403906</v>
      </c>
      <c r="K3272" s="157">
        <f t="shared" si="360"/>
        <v>0</v>
      </c>
      <c r="L3272" s="157">
        <f t="shared" si="361"/>
        <v>7152.6160928403906</v>
      </c>
      <c r="M3272" s="167">
        <f t="shared" si="362"/>
        <v>0</v>
      </c>
      <c r="N3272" s="167">
        <f t="shared" si="363"/>
        <v>0</v>
      </c>
    </row>
    <row r="3273" spans="1:14" ht="15" customHeight="1" x14ac:dyDescent="0.2">
      <c r="A3273" s="152"/>
      <c r="B3273" s="152"/>
      <c r="C3273" s="152"/>
      <c r="D3273" s="152"/>
      <c r="E3273" s="153">
        <f>'2.40-a,b,c,d,e'!E3273</f>
        <v>41527.166666666664</v>
      </c>
      <c r="F3273" s="157">
        <f>'2.40-a,b,c,d,e'!F3273</f>
        <v>107.389999389648</v>
      </c>
      <c r="G3273" s="157">
        <f>'2.40-a,b,c,d,e'!G3273</f>
        <v>-2129.9972534179969</v>
      </c>
      <c r="H3273" s="157">
        <f t="shared" si="357"/>
        <v>5022.6188394223936</v>
      </c>
      <c r="I3273" s="157">
        <f t="shared" si="358"/>
        <v>3139.9993896479964</v>
      </c>
      <c r="J3273" s="157">
        <f t="shared" si="359"/>
        <v>8162.61822907039</v>
      </c>
      <c r="K3273" s="157">
        <f t="shared" si="360"/>
        <v>0</v>
      </c>
      <c r="L3273" s="157">
        <f t="shared" si="361"/>
        <v>8162.61822907039</v>
      </c>
      <c r="M3273" s="167">
        <f t="shared" si="362"/>
        <v>1</v>
      </c>
      <c r="N3273" s="167">
        <f t="shared" si="363"/>
        <v>0</v>
      </c>
    </row>
    <row r="3274" spans="1:14" ht="15" customHeight="1" x14ac:dyDescent="0.2">
      <c r="A3274" s="152"/>
      <c r="B3274" s="152"/>
      <c r="C3274" s="152"/>
      <c r="D3274" s="152"/>
      <c r="E3274" s="153">
        <f>'2.40-a,b,c,d,e'!E3274</f>
        <v>41528.166666666664</v>
      </c>
      <c r="F3274" s="157">
        <f>'2.40-a,b,c,d,e'!F3274</f>
        <v>107.559997558593</v>
      </c>
      <c r="G3274" s="157">
        <f>'2.40-a,b,c,d,e'!G3274</f>
        <v>169.99816894499986</v>
      </c>
      <c r="H3274" s="157">
        <f t="shared" si="357"/>
        <v>8332.6163980153906</v>
      </c>
      <c r="I3274" s="157">
        <f t="shared" si="358"/>
        <v>0</v>
      </c>
      <c r="J3274" s="157">
        <f t="shared" si="359"/>
        <v>8332.6163980153906</v>
      </c>
      <c r="K3274" s="157">
        <f t="shared" si="360"/>
        <v>169.99816894500054</v>
      </c>
      <c r="L3274" s="157">
        <f t="shared" si="361"/>
        <v>8162.61822907039</v>
      </c>
      <c r="M3274" s="167">
        <f t="shared" si="362"/>
        <v>0</v>
      </c>
      <c r="N3274" s="167">
        <f t="shared" si="363"/>
        <v>0</v>
      </c>
    </row>
    <row r="3275" spans="1:14" ht="15" customHeight="1" x14ac:dyDescent="0.2">
      <c r="A3275" s="152"/>
      <c r="B3275" s="152"/>
      <c r="C3275" s="152"/>
      <c r="D3275" s="152"/>
      <c r="E3275" s="153">
        <f>'2.40-a,b,c,d,e'!E3275</f>
        <v>41529.166666666664</v>
      </c>
      <c r="F3275" s="157">
        <f>'2.40-a,b,c,d,e'!F3275</f>
        <v>108.59999847412099</v>
      </c>
      <c r="G3275" s="157">
        <f>'2.40-a,b,c,d,e'!G3275</f>
        <v>1040.0009155279974</v>
      </c>
      <c r="H3275" s="157">
        <f t="shared" si="357"/>
        <v>9202.6191445983877</v>
      </c>
      <c r="I3275" s="157">
        <f t="shared" si="358"/>
        <v>0</v>
      </c>
      <c r="J3275" s="157">
        <f t="shared" si="359"/>
        <v>9202.6191445983877</v>
      </c>
      <c r="K3275" s="157">
        <f t="shared" si="360"/>
        <v>1040.0009155279977</v>
      </c>
      <c r="L3275" s="157">
        <f t="shared" si="361"/>
        <v>8162.61822907039</v>
      </c>
      <c r="M3275" s="167">
        <f t="shared" si="362"/>
        <v>0</v>
      </c>
      <c r="N3275" s="167">
        <f t="shared" si="363"/>
        <v>0</v>
      </c>
    </row>
    <row r="3276" spans="1:14" ht="15" customHeight="1" x14ac:dyDescent="0.2">
      <c r="A3276" s="152"/>
      <c r="B3276" s="152"/>
      <c r="C3276" s="152"/>
      <c r="D3276" s="152"/>
      <c r="E3276" s="153">
        <f>'2.40-a,b,c,d,e'!E3276</f>
        <v>41530.166666666664</v>
      </c>
      <c r="F3276" s="157">
        <f>'2.40-a,b,c,d,e'!F3276</f>
        <v>108.209999084472</v>
      </c>
      <c r="G3276" s="157">
        <f>'2.40-a,b,c,d,e'!G3276</f>
        <v>-389.99938964899172</v>
      </c>
      <c r="H3276" s="157">
        <f t="shared" si="357"/>
        <v>7772.6188394213987</v>
      </c>
      <c r="I3276" s="157">
        <f t="shared" si="358"/>
        <v>0</v>
      </c>
      <c r="J3276" s="157">
        <f t="shared" si="359"/>
        <v>7772.6188394213987</v>
      </c>
      <c r="K3276" s="157">
        <f t="shared" si="360"/>
        <v>0</v>
      </c>
      <c r="L3276" s="157">
        <f t="shared" si="361"/>
        <v>7772.6188394213987</v>
      </c>
      <c r="M3276" s="167">
        <f t="shared" si="362"/>
        <v>0</v>
      </c>
      <c r="N3276" s="167">
        <f t="shared" si="363"/>
        <v>0</v>
      </c>
    </row>
    <row r="3277" spans="1:14" ht="15" customHeight="1" x14ac:dyDescent="0.2">
      <c r="A3277" s="152"/>
      <c r="B3277" s="152"/>
      <c r="C3277" s="152"/>
      <c r="D3277" s="152"/>
      <c r="E3277" s="153">
        <f>'2.40-a,b,c,d,e'!E3277</f>
        <v>41533.166666666664</v>
      </c>
      <c r="F3277" s="157">
        <f>'2.40-a,b,c,d,e'!F3277</f>
        <v>106.58999633789</v>
      </c>
      <c r="G3277" s="157">
        <f>'2.40-a,b,c,d,e'!G3277</f>
        <v>-1620.0027465820028</v>
      </c>
      <c r="H3277" s="157">
        <f t="shared" si="357"/>
        <v>6152.6160928393956</v>
      </c>
      <c r="I3277" s="157">
        <f t="shared" si="358"/>
        <v>0</v>
      </c>
      <c r="J3277" s="157">
        <f t="shared" si="359"/>
        <v>6152.6160928393956</v>
      </c>
      <c r="K3277" s="157">
        <f t="shared" si="360"/>
        <v>0</v>
      </c>
      <c r="L3277" s="157">
        <f t="shared" si="361"/>
        <v>6152.6160928393956</v>
      </c>
      <c r="M3277" s="167">
        <f t="shared" si="362"/>
        <v>0</v>
      </c>
      <c r="N3277" s="167">
        <f t="shared" si="363"/>
        <v>0</v>
      </c>
    </row>
    <row r="3278" spans="1:14" ht="15" customHeight="1" x14ac:dyDescent="0.2">
      <c r="A3278" s="152"/>
      <c r="B3278" s="152"/>
      <c r="C3278" s="152"/>
      <c r="D3278" s="152"/>
      <c r="E3278" s="153">
        <f>'2.40-a,b,c,d,e'!E3278</f>
        <v>41534.166666666664</v>
      </c>
      <c r="F3278" s="157">
        <f>'2.40-a,b,c,d,e'!F3278</f>
        <v>105.419998168945</v>
      </c>
      <c r="G3278" s="157">
        <f>'2.40-a,b,c,d,e'!G3278</f>
        <v>-1169.9981689449999</v>
      </c>
      <c r="H3278" s="157">
        <f t="shared" si="357"/>
        <v>4982.617923894396</v>
      </c>
      <c r="I3278" s="157">
        <f t="shared" si="358"/>
        <v>3180.0003051759941</v>
      </c>
      <c r="J3278" s="157">
        <f t="shared" si="359"/>
        <v>8162.61822907039</v>
      </c>
      <c r="K3278" s="157">
        <f t="shared" si="360"/>
        <v>0</v>
      </c>
      <c r="L3278" s="157">
        <f t="shared" si="361"/>
        <v>8162.61822907039</v>
      </c>
      <c r="M3278" s="167">
        <f t="shared" si="362"/>
        <v>1</v>
      </c>
      <c r="N3278" s="167">
        <f t="shared" si="363"/>
        <v>0</v>
      </c>
    </row>
    <row r="3279" spans="1:14" ht="15" customHeight="1" x14ac:dyDescent="0.2">
      <c r="A3279" s="152"/>
      <c r="B3279" s="152"/>
      <c r="C3279" s="152"/>
      <c r="D3279" s="152"/>
      <c r="E3279" s="153">
        <f>'2.40-a,b,c,d,e'!E3279</f>
        <v>41535.166666666664</v>
      </c>
      <c r="F3279" s="157">
        <f>'2.40-a,b,c,d,e'!F3279</f>
        <v>108.06999969482401</v>
      </c>
      <c r="G3279" s="157">
        <f>'2.40-a,b,c,d,e'!G3279</f>
        <v>2650.0015258790058</v>
      </c>
      <c r="H3279" s="157">
        <f t="shared" si="357"/>
        <v>10812.619754949395</v>
      </c>
      <c r="I3279" s="157">
        <f t="shared" si="358"/>
        <v>0</v>
      </c>
      <c r="J3279" s="157">
        <f t="shared" si="359"/>
        <v>10812.619754949395</v>
      </c>
      <c r="K3279" s="157">
        <f t="shared" si="360"/>
        <v>2650.0015258790054</v>
      </c>
      <c r="L3279" s="157">
        <f t="shared" si="361"/>
        <v>8162.61822907039</v>
      </c>
      <c r="M3279" s="167">
        <f t="shared" si="362"/>
        <v>0</v>
      </c>
      <c r="N3279" s="167">
        <f t="shared" si="363"/>
        <v>0</v>
      </c>
    </row>
    <row r="3280" spans="1:14" ht="15" customHeight="1" x14ac:dyDescent="0.2">
      <c r="A3280" s="152"/>
      <c r="B3280" s="152"/>
      <c r="C3280" s="152"/>
      <c r="D3280" s="152"/>
      <c r="E3280" s="153">
        <f>'2.40-a,b,c,d,e'!E3280</f>
        <v>41536.166666666664</v>
      </c>
      <c r="F3280" s="157">
        <f>'2.40-a,b,c,d,e'!F3280</f>
        <v>106.389999389648</v>
      </c>
      <c r="G3280" s="157">
        <f>'2.40-a,b,c,d,e'!G3280</f>
        <v>-1680.0003051760086</v>
      </c>
      <c r="H3280" s="157">
        <f t="shared" si="357"/>
        <v>6482.6179238943814</v>
      </c>
      <c r="I3280" s="157">
        <f t="shared" si="358"/>
        <v>0</v>
      </c>
      <c r="J3280" s="157">
        <f t="shared" si="359"/>
        <v>6482.6179238943814</v>
      </c>
      <c r="K3280" s="157">
        <f t="shared" si="360"/>
        <v>0</v>
      </c>
      <c r="L3280" s="157">
        <f t="shared" si="361"/>
        <v>6482.6179238943814</v>
      </c>
      <c r="M3280" s="167">
        <f t="shared" si="362"/>
        <v>0</v>
      </c>
      <c r="N3280" s="167">
        <f t="shared" si="363"/>
        <v>0</v>
      </c>
    </row>
    <row r="3281" spans="1:14" ht="15" customHeight="1" x14ac:dyDescent="0.2">
      <c r="A3281" s="152"/>
      <c r="B3281" s="152"/>
      <c r="C3281" s="152"/>
      <c r="D3281" s="152"/>
      <c r="E3281" s="153">
        <f>'2.40-a,b,c,d,e'!E3281</f>
        <v>41537.166666666664</v>
      </c>
      <c r="F3281" s="157">
        <f>'2.40-a,b,c,d,e'!F3281</f>
        <v>104.680000305175</v>
      </c>
      <c r="G3281" s="157">
        <f>'2.40-a,b,c,d,e'!G3281</f>
        <v>-1709.9990844729973</v>
      </c>
      <c r="H3281" s="157">
        <f t="shared" si="357"/>
        <v>4772.6188394213841</v>
      </c>
      <c r="I3281" s="157">
        <f t="shared" si="358"/>
        <v>3389.9993896490059</v>
      </c>
      <c r="J3281" s="157">
        <f t="shared" si="359"/>
        <v>8162.61822907039</v>
      </c>
      <c r="K3281" s="157">
        <f t="shared" si="360"/>
        <v>0</v>
      </c>
      <c r="L3281" s="157">
        <f t="shared" si="361"/>
        <v>8162.61822907039</v>
      </c>
      <c r="M3281" s="167">
        <f t="shared" si="362"/>
        <v>1</v>
      </c>
      <c r="N3281" s="167">
        <f t="shared" si="363"/>
        <v>0</v>
      </c>
    </row>
    <row r="3282" spans="1:14" ht="15" customHeight="1" x14ac:dyDescent="0.2">
      <c r="A3282" s="152"/>
      <c r="B3282" s="152"/>
      <c r="C3282" s="152"/>
      <c r="D3282" s="152"/>
      <c r="E3282" s="153">
        <f>'2.40-a,b,c,d,e'!E3282</f>
        <v>41540.166666666664</v>
      </c>
      <c r="F3282" s="157">
        <f>'2.40-a,b,c,d,e'!F3282</f>
        <v>103.58999633789</v>
      </c>
      <c r="G3282" s="157">
        <f>'2.40-a,b,c,d,e'!G3282</f>
        <v>-1090.0039672849998</v>
      </c>
      <c r="H3282" s="157">
        <f t="shared" si="357"/>
        <v>7072.6142617853902</v>
      </c>
      <c r="I3282" s="157">
        <f t="shared" si="358"/>
        <v>0</v>
      </c>
      <c r="J3282" s="157">
        <f t="shared" si="359"/>
        <v>7072.6142617853902</v>
      </c>
      <c r="K3282" s="157">
        <f t="shared" si="360"/>
        <v>0</v>
      </c>
      <c r="L3282" s="157">
        <f t="shared" si="361"/>
        <v>7072.6142617853902</v>
      </c>
      <c r="M3282" s="167">
        <f t="shared" si="362"/>
        <v>0</v>
      </c>
      <c r="N3282" s="167">
        <f t="shared" si="363"/>
        <v>0</v>
      </c>
    </row>
    <row r="3283" spans="1:14" ht="15" customHeight="1" x14ac:dyDescent="0.2">
      <c r="A3283" s="152"/>
      <c r="B3283" s="152"/>
      <c r="C3283" s="152"/>
      <c r="D3283" s="152"/>
      <c r="E3283" s="153">
        <f>'2.40-a,b,c,d,e'!E3283</f>
        <v>41541.166666666664</v>
      </c>
      <c r="F3283" s="157">
        <f>'2.40-a,b,c,d,e'!F3283</f>
        <v>103.129997253417</v>
      </c>
      <c r="G3283" s="157">
        <f>'2.40-a,b,c,d,e'!G3283</f>
        <v>-459.99908447299731</v>
      </c>
      <c r="H3283" s="157">
        <f t="shared" si="357"/>
        <v>6612.6151773123929</v>
      </c>
      <c r="I3283" s="157">
        <f t="shared" si="358"/>
        <v>0</v>
      </c>
      <c r="J3283" s="157">
        <f t="shared" si="359"/>
        <v>6612.6151773123929</v>
      </c>
      <c r="K3283" s="157">
        <f t="shared" si="360"/>
        <v>0</v>
      </c>
      <c r="L3283" s="157">
        <f t="shared" si="361"/>
        <v>6612.6151773123929</v>
      </c>
      <c r="M3283" s="167">
        <f t="shared" si="362"/>
        <v>0</v>
      </c>
      <c r="N3283" s="167">
        <f t="shared" si="363"/>
        <v>0</v>
      </c>
    </row>
    <row r="3284" spans="1:14" ht="15" customHeight="1" x14ac:dyDescent="0.2">
      <c r="A3284" s="152"/>
      <c r="B3284" s="152"/>
      <c r="C3284" s="152"/>
      <c r="D3284" s="152"/>
      <c r="E3284" s="153">
        <f>'2.40-a,b,c,d,e'!E3284</f>
        <v>41542.166666666664</v>
      </c>
      <c r="F3284" s="157">
        <f>'2.40-a,b,c,d,e'!F3284</f>
        <v>102.66000366210901</v>
      </c>
      <c r="G3284" s="157">
        <f>'2.40-a,b,c,d,e'!G3284</f>
        <v>-469.99359130799689</v>
      </c>
      <c r="H3284" s="157">
        <f t="shared" si="357"/>
        <v>6142.6215860043958</v>
      </c>
      <c r="I3284" s="157">
        <f t="shared" si="358"/>
        <v>0</v>
      </c>
      <c r="J3284" s="157">
        <f t="shared" si="359"/>
        <v>6142.6215860043958</v>
      </c>
      <c r="K3284" s="157">
        <f t="shared" si="360"/>
        <v>0</v>
      </c>
      <c r="L3284" s="157">
        <f t="shared" si="361"/>
        <v>6142.6215860043958</v>
      </c>
      <c r="M3284" s="167">
        <f t="shared" si="362"/>
        <v>0</v>
      </c>
      <c r="N3284" s="167">
        <f t="shared" si="363"/>
        <v>0</v>
      </c>
    </row>
    <row r="3285" spans="1:14" ht="15" customHeight="1" x14ac:dyDescent="0.2">
      <c r="A3285" s="152"/>
      <c r="B3285" s="152"/>
      <c r="C3285" s="152"/>
      <c r="D3285" s="152"/>
      <c r="E3285" s="153">
        <f>'2.40-a,b,c,d,e'!E3285</f>
        <v>41543.166666666664</v>
      </c>
      <c r="F3285" s="157">
        <f>'2.40-a,b,c,d,e'!F3285</f>
        <v>103.02999877929599</v>
      </c>
      <c r="G3285" s="157">
        <f>'2.40-a,b,c,d,e'!G3285</f>
        <v>369.99511718698841</v>
      </c>
      <c r="H3285" s="157">
        <f t="shared" si="357"/>
        <v>6512.6167031913847</v>
      </c>
      <c r="I3285" s="157">
        <f t="shared" si="358"/>
        <v>0</v>
      </c>
      <c r="J3285" s="157">
        <f t="shared" si="359"/>
        <v>6512.6167031913847</v>
      </c>
      <c r="K3285" s="157">
        <f t="shared" si="360"/>
        <v>0</v>
      </c>
      <c r="L3285" s="157">
        <f t="shared" si="361"/>
        <v>6512.6167031913847</v>
      </c>
      <c r="M3285" s="167">
        <f t="shared" si="362"/>
        <v>0</v>
      </c>
      <c r="N3285" s="167">
        <f t="shared" si="363"/>
        <v>0</v>
      </c>
    </row>
    <row r="3286" spans="1:14" ht="15" customHeight="1" x14ac:dyDescent="0.2">
      <c r="A3286" s="152"/>
      <c r="B3286" s="152"/>
      <c r="C3286" s="152"/>
      <c r="D3286" s="152"/>
      <c r="E3286" s="153">
        <f>'2.40-a,b,c,d,e'!E3286</f>
        <v>41544.166666666664</v>
      </c>
      <c r="F3286" s="157">
        <f>'2.40-a,b,c,d,e'!F3286</f>
        <v>102.870002746582</v>
      </c>
      <c r="G3286" s="157">
        <f>'2.40-a,b,c,d,e'!G3286</f>
        <v>-159.9960327139911</v>
      </c>
      <c r="H3286" s="157">
        <f t="shared" si="357"/>
        <v>6352.620670477394</v>
      </c>
      <c r="I3286" s="157">
        <f t="shared" si="358"/>
        <v>0</v>
      </c>
      <c r="J3286" s="157">
        <f t="shared" si="359"/>
        <v>6352.620670477394</v>
      </c>
      <c r="K3286" s="157">
        <f t="shared" si="360"/>
        <v>0</v>
      </c>
      <c r="L3286" s="157">
        <f t="shared" si="361"/>
        <v>6352.620670477394</v>
      </c>
      <c r="M3286" s="167">
        <f t="shared" si="362"/>
        <v>0</v>
      </c>
      <c r="N3286" s="167">
        <f t="shared" si="363"/>
        <v>0</v>
      </c>
    </row>
    <row r="3287" spans="1:14" ht="15" customHeight="1" x14ac:dyDescent="0.2">
      <c r="A3287" s="152"/>
      <c r="B3287" s="152"/>
      <c r="C3287" s="152"/>
      <c r="D3287" s="152"/>
      <c r="E3287" s="153">
        <f>'2.40-a,b,c,d,e'!E3287</f>
        <v>41547.166666666664</v>
      </c>
      <c r="F3287" s="157">
        <f>'2.40-a,b,c,d,e'!F3287</f>
        <v>102.33000183105401</v>
      </c>
      <c r="G3287" s="157">
        <f>'2.40-a,b,c,d,e'!G3287</f>
        <v>-540.00091552799745</v>
      </c>
      <c r="H3287" s="157">
        <f t="shared" si="357"/>
        <v>5812.6197549493963</v>
      </c>
      <c r="I3287" s="157">
        <f t="shared" si="358"/>
        <v>2349.9984741209937</v>
      </c>
      <c r="J3287" s="157">
        <f t="shared" si="359"/>
        <v>8162.61822907039</v>
      </c>
      <c r="K3287" s="157">
        <f t="shared" si="360"/>
        <v>0</v>
      </c>
      <c r="L3287" s="157">
        <f t="shared" si="361"/>
        <v>8162.61822907039</v>
      </c>
      <c r="M3287" s="167">
        <f t="shared" si="362"/>
        <v>1</v>
      </c>
      <c r="N3287" s="167">
        <f t="shared" si="363"/>
        <v>0</v>
      </c>
    </row>
    <row r="3288" spans="1:14" ht="15" customHeight="1" x14ac:dyDescent="0.2">
      <c r="A3288" s="152"/>
      <c r="B3288" s="152"/>
      <c r="C3288" s="152"/>
      <c r="D3288" s="152"/>
      <c r="E3288" s="153">
        <f>'2.40-a,b,c,d,e'!E3288</f>
        <v>41548.166666666664</v>
      </c>
      <c r="F3288" s="157">
        <f>'2.40-a,b,c,d,e'!F3288</f>
        <v>102.040000915527</v>
      </c>
      <c r="G3288" s="157">
        <f>'2.40-a,b,c,d,e'!G3288</f>
        <v>-290.00091552700269</v>
      </c>
      <c r="H3288" s="157">
        <f t="shared" si="357"/>
        <v>7872.6173135433874</v>
      </c>
      <c r="I3288" s="157">
        <f t="shared" si="358"/>
        <v>0</v>
      </c>
      <c r="J3288" s="157">
        <f t="shared" si="359"/>
        <v>7872.6173135433874</v>
      </c>
      <c r="K3288" s="157">
        <f t="shared" si="360"/>
        <v>0</v>
      </c>
      <c r="L3288" s="157">
        <f t="shared" si="361"/>
        <v>7872.6173135433874</v>
      </c>
      <c r="M3288" s="167">
        <f t="shared" si="362"/>
        <v>0</v>
      </c>
      <c r="N3288" s="167">
        <f t="shared" si="363"/>
        <v>0</v>
      </c>
    </row>
    <row r="3289" spans="1:14" ht="15" customHeight="1" x14ac:dyDescent="0.2">
      <c r="A3289" s="152"/>
      <c r="B3289" s="152"/>
      <c r="C3289" s="152"/>
      <c r="D3289" s="152"/>
      <c r="E3289" s="153">
        <f>'2.40-a,b,c,d,e'!E3289</f>
        <v>41549.166666666664</v>
      </c>
      <c r="F3289" s="157">
        <f>'2.40-a,b,c,d,e'!F3289</f>
        <v>104.09999847412099</v>
      </c>
      <c r="G3289" s="157">
        <f>'2.40-a,b,c,d,e'!G3289</f>
        <v>2059.9975585939915</v>
      </c>
      <c r="H3289" s="157">
        <f t="shared" si="357"/>
        <v>9932.6148721373793</v>
      </c>
      <c r="I3289" s="157">
        <f t="shared" si="358"/>
        <v>0</v>
      </c>
      <c r="J3289" s="157">
        <f t="shared" si="359"/>
        <v>9932.6148721373793</v>
      </c>
      <c r="K3289" s="157">
        <f t="shared" si="360"/>
        <v>1769.9966430669892</v>
      </c>
      <c r="L3289" s="157">
        <f t="shared" si="361"/>
        <v>8162.61822907039</v>
      </c>
      <c r="M3289" s="167">
        <f t="shared" si="362"/>
        <v>0</v>
      </c>
      <c r="N3289" s="167">
        <f t="shared" si="363"/>
        <v>0</v>
      </c>
    </row>
    <row r="3290" spans="1:14" ht="15" customHeight="1" x14ac:dyDescent="0.2">
      <c r="A3290" s="152"/>
      <c r="B3290" s="152"/>
      <c r="C3290" s="152"/>
      <c r="D3290" s="152"/>
      <c r="E3290" s="153">
        <f>'2.40-a,b,c,d,e'!E3290</f>
        <v>41550.166666666664</v>
      </c>
      <c r="F3290" s="157">
        <f>'2.40-a,b,c,d,e'!F3290</f>
        <v>103.309997558593</v>
      </c>
      <c r="G3290" s="157">
        <f>'2.40-a,b,c,d,e'!G3290</f>
        <v>-790.00091552799745</v>
      </c>
      <c r="H3290" s="157">
        <f t="shared" si="357"/>
        <v>7372.6173135423924</v>
      </c>
      <c r="I3290" s="157">
        <f t="shared" si="358"/>
        <v>0</v>
      </c>
      <c r="J3290" s="157">
        <f t="shared" si="359"/>
        <v>7372.6173135423924</v>
      </c>
      <c r="K3290" s="157">
        <f t="shared" si="360"/>
        <v>0</v>
      </c>
      <c r="L3290" s="157">
        <f t="shared" si="361"/>
        <v>7372.6173135423924</v>
      </c>
      <c r="M3290" s="167">
        <f t="shared" si="362"/>
        <v>0</v>
      </c>
      <c r="N3290" s="167">
        <f t="shared" si="363"/>
        <v>0</v>
      </c>
    </row>
    <row r="3291" spans="1:14" ht="15" customHeight="1" x14ac:dyDescent="0.2">
      <c r="A3291" s="152"/>
      <c r="B3291" s="152"/>
      <c r="C3291" s="152"/>
      <c r="D3291" s="152"/>
      <c r="E3291" s="153">
        <f>'2.40-a,b,c,d,e'!E3291</f>
        <v>41551.166666666664</v>
      </c>
      <c r="F3291" s="157">
        <f>'2.40-a,b,c,d,e'!F3291</f>
        <v>103.83999633789</v>
      </c>
      <c r="G3291" s="157">
        <f>'2.40-a,b,c,d,e'!G3291</f>
        <v>529.9987792970029</v>
      </c>
      <c r="H3291" s="157">
        <f t="shared" si="357"/>
        <v>7902.6160928393956</v>
      </c>
      <c r="I3291" s="157">
        <f t="shared" si="358"/>
        <v>0</v>
      </c>
      <c r="J3291" s="157">
        <f t="shared" si="359"/>
        <v>7902.6160928393956</v>
      </c>
      <c r="K3291" s="157">
        <f t="shared" si="360"/>
        <v>0</v>
      </c>
      <c r="L3291" s="157">
        <f t="shared" si="361"/>
        <v>7902.6160928393956</v>
      </c>
      <c r="M3291" s="167">
        <f t="shared" si="362"/>
        <v>0</v>
      </c>
      <c r="N3291" s="167">
        <f t="shared" si="363"/>
        <v>0</v>
      </c>
    </row>
    <row r="3292" spans="1:14" ht="15" customHeight="1" x14ac:dyDescent="0.2">
      <c r="A3292" s="152"/>
      <c r="B3292" s="152"/>
      <c r="C3292" s="152"/>
      <c r="D3292" s="152"/>
      <c r="E3292" s="153">
        <f>'2.40-a,b,c,d,e'!E3292</f>
        <v>41554.166666666664</v>
      </c>
      <c r="F3292" s="157">
        <f>'2.40-a,b,c,d,e'!F3292</f>
        <v>103.02999877929599</v>
      </c>
      <c r="G3292" s="157">
        <f>'2.40-a,b,c,d,e'!G3292</f>
        <v>-809.9975585940058</v>
      </c>
      <c r="H3292" s="157">
        <f t="shared" si="357"/>
        <v>7092.61853424539</v>
      </c>
      <c r="I3292" s="157">
        <f t="shared" si="358"/>
        <v>0</v>
      </c>
      <c r="J3292" s="157">
        <f t="shared" si="359"/>
        <v>7092.61853424539</v>
      </c>
      <c r="K3292" s="157">
        <f t="shared" si="360"/>
        <v>0</v>
      </c>
      <c r="L3292" s="157">
        <f t="shared" si="361"/>
        <v>7092.61853424539</v>
      </c>
      <c r="M3292" s="167">
        <f t="shared" si="362"/>
        <v>0</v>
      </c>
      <c r="N3292" s="167">
        <f t="shared" si="363"/>
        <v>0</v>
      </c>
    </row>
    <row r="3293" spans="1:14" ht="15" customHeight="1" x14ac:dyDescent="0.2">
      <c r="A3293" s="152"/>
      <c r="B3293" s="152"/>
      <c r="C3293" s="152"/>
      <c r="D3293" s="152"/>
      <c r="E3293" s="153">
        <f>'2.40-a,b,c,d,e'!E3293</f>
        <v>41555.166666666664</v>
      </c>
      <c r="F3293" s="157">
        <f>'2.40-a,b,c,d,e'!F3293</f>
        <v>103.48999786376901</v>
      </c>
      <c r="G3293" s="157">
        <f>'2.40-a,b,c,d,e'!G3293</f>
        <v>459.99908447301152</v>
      </c>
      <c r="H3293" s="157">
        <f t="shared" si="357"/>
        <v>7552.6176187184019</v>
      </c>
      <c r="I3293" s="157">
        <f t="shared" si="358"/>
        <v>0</v>
      </c>
      <c r="J3293" s="157">
        <f t="shared" si="359"/>
        <v>7552.6176187184019</v>
      </c>
      <c r="K3293" s="157">
        <f t="shared" si="360"/>
        <v>0</v>
      </c>
      <c r="L3293" s="157">
        <f t="shared" si="361"/>
        <v>7552.6176187184019</v>
      </c>
      <c r="M3293" s="167">
        <f t="shared" si="362"/>
        <v>0</v>
      </c>
      <c r="N3293" s="167">
        <f t="shared" si="363"/>
        <v>0</v>
      </c>
    </row>
    <row r="3294" spans="1:14" ht="15" customHeight="1" x14ac:dyDescent="0.2">
      <c r="A3294" s="152"/>
      <c r="B3294" s="152"/>
      <c r="C3294" s="152"/>
      <c r="D3294" s="152"/>
      <c r="E3294" s="153">
        <f>'2.40-a,b,c,d,e'!E3294</f>
        <v>41556.166666666664</v>
      </c>
      <c r="F3294" s="157">
        <f>'2.40-a,b,c,d,e'!F3294</f>
        <v>101.61000061035099</v>
      </c>
      <c r="G3294" s="157">
        <f>'2.40-a,b,c,d,e'!G3294</f>
        <v>-1879.9972534180115</v>
      </c>
      <c r="H3294" s="157">
        <f t="shared" si="357"/>
        <v>5672.6203653003904</v>
      </c>
      <c r="I3294" s="157">
        <f t="shared" si="358"/>
        <v>2489.9978637699996</v>
      </c>
      <c r="J3294" s="157">
        <f t="shared" si="359"/>
        <v>8162.61822907039</v>
      </c>
      <c r="K3294" s="157">
        <f t="shared" si="360"/>
        <v>0</v>
      </c>
      <c r="L3294" s="157">
        <f t="shared" si="361"/>
        <v>8162.61822907039</v>
      </c>
      <c r="M3294" s="167">
        <f t="shared" si="362"/>
        <v>1</v>
      </c>
      <c r="N3294" s="167">
        <f t="shared" si="363"/>
        <v>0</v>
      </c>
    </row>
    <row r="3295" spans="1:14" ht="15" customHeight="1" x14ac:dyDescent="0.2">
      <c r="A3295" s="152"/>
      <c r="B3295" s="152"/>
      <c r="C3295" s="152"/>
      <c r="D3295" s="152"/>
      <c r="E3295" s="153">
        <f>'2.40-a,b,c,d,e'!E3295</f>
        <v>41557.166666666664</v>
      </c>
      <c r="F3295" s="157">
        <f>'2.40-a,b,c,d,e'!F3295</f>
        <v>103.01000213623</v>
      </c>
      <c r="G3295" s="157">
        <f>'2.40-a,b,c,d,e'!G3295</f>
        <v>1400.0015258790058</v>
      </c>
      <c r="H3295" s="157">
        <f t="shared" si="357"/>
        <v>9562.6197549493954</v>
      </c>
      <c r="I3295" s="157">
        <f t="shared" si="358"/>
        <v>0</v>
      </c>
      <c r="J3295" s="157">
        <f t="shared" si="359"/>
        <v>9562.6197549493954</v>
      </c>
      <c r="K3295" s="157">
        <f t="shared" si="360"/>
        <v>1400.0015258790054</v>
      </c>
      <c r="L3295" s="157">
        <f t="shared" si="361"/>
        <v>8162.61822907039</v>
      </c>
      <c r="M3295" s="167">
        <f t="shared" si="362"/>
        <v>0</v>
      </c>
      <c r="N3295" s="167">
        <f t="shared" si="363"/>
        <v>0</v>
      </c>
    </row>
    <row r="3296" spans="1:14" ht="15" customHeight="1" x14ac:dyDescent="0.2">
      <c r="A3296" s="152"/>
      <c r="B3296" s="152"/>
      <c r="C3296" s="152"/>
      <c r="D3296" s="152"/>
      <c r="E3296" s="153">
        <f>'2.40-a,b,c,d,e'!E3296</f>
        <v>41558.166666666664</v>
      </c>
      <c r="F3296" s="157">
        <f>'2.40-a,b,c,d,e'!F3296</f>
        <v>102.01999664306599</v>
      </c>
      <c r="G3296" s="157">
        <f>'2.40-a,b,c,d,e'!G3296</f>
        <v>-990.00549316400566</v>
      </c>
      <c r="H3296" s="157">
        <f t="shared" si="357"/>
        <v>7172.6127359063848</v>
      </c>
      <c r="I3296" s="157">
        <f t="shared" si="358"/>
        <v>0</v>
      </c>
      <c r="J3296" s="157">
        <f t="shared" si="359"/>
        <v>7172.6127359063848</v>
      </c>
      <c r="K3296" s="157">
        <f t="shared" si="360"/>
        <v>0</v>
      </c>
      <c r="L3296" s="157">
        <f t="shared" si="361"/>
        <v>7172.6127359063848</v>
      </c>
      <c r="M3296" s="167">
        <f t="shared" si="362"/>
        <v>0</v>
      </c>
      <c r="N3296" s="167">
        <f t="shared" si="363"/>
        <v>0</v>
      </c>
    </row>
    <row r="3297" spans="1:14" ht="15" customHeight="1" x14ac:dyDescent="0.2">
      <c r="A3297" s="152"/>
      <c r="B3297" s="152"/>
      <c r="C3297" s="152"/>
      <c r="D3297" s="152"/>
      <c r="E3297" s="153">
        <f>'2.40-a,b,c,d,e'!E3297</f>
        <v>41561.166666666664</v>
      </c>
      <c r="F3297" s="157">
        <f>'2.40-a,b,c,d,e'!F3297</f>
        <v>102.41000366210901</v>
      </c>
      <c r="G3297" s="157">
        <f>'2.40-a,b,c,d,e'!G3297</f>
        <v>390.00701904301138</v>
      </c>
      <c r="H3297" s="157">
        <f t="shared" si="357"/>
        <v>7562.6197549493963</v>
      </c>
      <c r="I3297" s="157">
        <f t="shared" si="358"/>
        <v>0</v>
      </c>
      <c r="J3297" s="157">
        <f t="shared" si="359"/>
        <v>7562.6197549493963</v>
      </c>
      <c r="K3297" s="157">
        <f t="shared" si="360"/>
        <v>0</v>
      </c>
      <c r="L3297" s="157">
        <f t="shared" si="361"/>
        <v>7562.6197549493963</v>
      </c>
      <c r="M3297" s="167">
        <f t="shared" si="362"/>
        <v>0</v>
      </c>
      <c r="N3297" s="167">
        <f t="shared" si="363"/>
        <v>0</v>
      </c>
    </row>
    <row r="3298" spans="1:14" ht="15" customHeight="1" x14ac:dyDescent="0.2">
      <c r="A3298" s="152"/>
      <c r="B3298" s="152"/>
      <c r="C3298" s="152"/>
      <c r="D3298" s="152"/>
      <c r="E3298" s="153">
        <f>'2.40-a,b,c,d,e'!E3298</f>
        <v>41562.166666666664</v>
      </c>
      <c r="F3298" s="157">
        <f>'2.40-a,b,c,d,e'!F3298</f>
        <v>101.209999084472</v>
      </c>
      <c r="G3298" s="157">
        <f>'2.40-a,b,c,d,e'!G3298</f>
        <v>-1200.004577637003</v>
      </c>
      <c r="H3298" s="157">
        <f t="shared" si="357"/>
        <v>6362.6151773123929</v>
      </c>
      <c r="I3298" s="157">
        <f t="shared" si="358"/>
        <v>0</v>
      </c>
      <c r="J3298" s="157">
        <f t="shared" si="359"/>
        <v>6362.6151773123929</v>
      </c>
      <c r="K3298" s="157">
        <f t="shared" si="360"/>
        <v>0</v>
      </c>
      <c r="L3298" s="157">
        <f t="shared" si="361"/>
        <v>6362.6151773123929</v>
      </c>
      <c r="M3298" s="167">
        <f t="shared" si="362"/>
        <v>0</v>
      </c>
      <c r="N3298" s="167">
        <f t="shared" si="363"/>
        <v>0</v>
      </c>
    </row>
    <row r="3299" spans="1:14" ht="15" customHeight="1" x14ac:dyDescent="0.2">
      <c r="A3299" s="152"/>
      <c r="B3299" s="152"/>
      <c r="C3299" s="152"/>
      <c r="D3299" s="152"/>
      <c r="E3299" s="153">
        <f>'2.40-a,b,c,d,e'!E3299</f>
        <v>41563.166666666664</v>
      </c>
      <c r="F3299" s="157">
        <f>'2.40-a,b,c,d,e'!F3299</f>
        <v>102.290000915527</v>
      </c>
      <c r="G3299" s="157">
        <f>'2.40-a,b,c,d,e'!G3299</f>
        <v>1080.0018310550001</v>
      </c>
      <c r="H3299" s="157">
        <f t="shared" si="357"/>
        <v>7442.6170083673933</v>
      </c>
      <c r="I3299" s="157">
        <f t="shared" si="358"/>
        <v>0</v>
      </c>
      <c r="J3299" s="157">
        <f t="shared" si="359"/>
        <v>7442.6170083673933</v>
      </c>
      <c r="K3299" s="157">
        <f t="shared" si="360"/>
        <v>0</v>
      </c>
      <c r="L3299" s="157">
        <f t="shared" si="361"/>
        <v>7442.6170083673933</v>
      </c>
      <c r="M3299" s="167">
        <f t="shared" si="362"/>
        <v>0</v>
      </c>
      <c r="N3299" s="167">
        <f t="shared" si="363"/>
        <v>0</v>
      </c>
    </row>
    <row r="3300" spans="1:14" ht="15" customHeight="1" x14ac:dyDescent="0.2">
      <c r="A3300" s="152"/>
      <c r="B3300" s="152"/>
      <c r="C3300" s="152"/>
      <c r="D3300" s="152"/>
      <c r="E3300" s="153">
        <f>'2.40-a,b,c,d,e'!E3300</f>
        <v>41564.166666666664</v>
      </c>
      <c r="F3300" s="157">
        <f>'2.40-a,b,c,d,e'!F3300</f>
        <v>100.669998168945</v>
      </c>
      <c r="G3300" s="157">
        <f>'2.40-a,b,c,d,e'!G3300</f>
        <v>-1620.0027465820028</v>
      </c>
      <c r="H3300" s="157">
        <f t="shared" si="357"/>
        <v>5822.6142617853902</v>
      </c>
      <c r="I3300" s="157">
        <f t="shared" si="358"/>
        <v>2340.0039672849998</v>
      </c>
      <c r="J3300" s="157">
        <f t="shared" si="359"/>
        <v>8162.61822907039</v>
      </c>
      <c r="K3300" s="157">
        <f t="shared" si="360"/>
        <v>0</v>
      </c>
      <c r="L3300" s="157">
        <f t="shared" si="361"/>
        <v>8162.61822907039</v>
      </c>
      <c r="M3300" s="167">
        <f t="shared" si="362"/>
        <v>1</v>
      </c>
      <c r="N3300" s="167">
        <f t="shared" si="363"/>
        <v>0</v>
      </c>
    </row>
    <row r="3301" spans="1:14" ht="15" customHeight="1" x14ac:dyDescent="0.2">
      <c r="A3301" s="152"/>
      <c r="B3301" s="152"/>
      <c r="C3301" s="152"/>
      <c r="D3301" s="152"/>
      <c r="E3301" s="153">
        <f>'2.40-a,b,c,d,e'!E3301</f>
        <v>41565.166666666664</v>
      </c>
      <c r="F3301" s="157">
        <f>'2.40-a,b,c,d,e'!F3301</f>
        <v>100.809997558593</v>
      </c>
      <c r="G3301" s="157">
        <f>'2.40-a,b,c,d,e'!G3301</f>
        <v>139.99938964799696</v>
      </c>
      <c r="H3301" s="157">
        <f t="shared" si="357"/>
        <v>8302.6176187183864</v>
      </c>
      <c r="I3301" s="157">
        <f t="shared" si="358"/>
        <v>0</v>
      </c>
      <c r="J3301" s="157">
        <f t="shared" si="359"/>
        <v>8302.6176187183864</v>
      </c>
      <c r="K3301" s="157">
        <f t="shared" si="360"/>
        <v>139.9993896479964</v>
      </c>
      <c r="L3301" s="157">
        <f t="shared" si="361"/>
        <v>8162.61822907039</v>
      </c>
      <c r="M3301" s="167">
        <f t="shared" si="362"/>
        <v>0</v>
      </c>
      <c r="N3301" s="167">
        <f t="shared" si="363"/>
        <v>0</v>
      </c>
    </row>
    <row r="3302" spans="1:14" ht="15" customHeight="1" x14ac:dyDescent="0.2">
      <c r="A3302" s="152"/>
      <c r="B3302" s="152"/>
      <c r="C3302" s="152"/>
      <c r="D3302" s="152"/>
      <c r="E3302" s="153">
        <f>'2.40-a,b,c,d,e'!E3302</f>
        <v>41568.166666666664</v>
      </c>
      <c r="F3302" s="157">
        <f>'2.40-a,b,c,d,e'!F3302</f>
        <v>99.220001220703097</v>
      </c>
      <c r="G3302" s="157">
        <f>'2.40-a,b,c,d,e'!G3302</f>
        <v>-1589.9963378899001</v>
      </c>
      <c r="H3302" s="157">
        <f t="shared" si="357"/>
        <v>6572.6218911804899</v>
      </c>
      <c r="I3302" s="157">
        <f t="shared" si="358"/>
        <v>0</v>
      </c>
      <c r="J3302" s="157">
        <f t="shared" si="359"/>
        <v>6572.6218911804899</v>
      </c>
      <c r="K3302" s="157">
        <f t="shared" si="360"/>
        <v>0</v>
      </c>
      <c r="L3302" s="157">
        <f t="shared" si="361"/>
        <v>6572.6218911804899</v>
      </c>
      <c r="M3302" s="167">
        <f t="shared" si="362"/>
        <v>0</v>
      </c>
      <c r="N3302" s="167">
        <f t="shared" si="363"/>
        <v>0</v>
      </c>
    </row>
    <row r="3303" spans="1:14" ht="15" customHeight="1" x14ac:dyDescent="0.2">
      <c r="A3303" s="152"/>
      <c r="B3303" s="152"/>
      <c r="C3303" s="152"/>
      <c r="D3303" s="152"/>
      <c r="E3303" s="153">
        <f>'2.40-a,b,c,d,e'!E3303</f>
        <v>41569.166666666664</v>
      </c>
      <c r="F3303" s="157">
        <f>'2.40-a,b,c,d,e'!F3303</f>
        <v>97.800003051757798</v>
      </c>
      <c r="G3303" s="157">
        <f>'2.40-a,b,c,d,e'!G3303</f>
        <v>-1419.9981689452984</v>
      </c>
      <c r="H3303" s="157">
        <f t="shared" si="357"/>
        <v>5152.623722235192</v>
      </c>
      <c r="I3303" s="157">
        <f t="shared" si="358"/>
        <v>3009.9945068351981</v>
      </c>
      <c r="J3303" s="157">
        <f t="shared" si="359"/>
        <v>8162.61822907039</v>
      </c>
      <c r="K3303" s="157">
        <f t="shared" si="360"/>
        <v>0</v>
      </c>
      <c r="L3303" s="157">
        <f t="shared" si="361"/>
        <v>8162.61822907039</v>
      </c>
      <c r="M3303" s="167">
        <f t="shared" si="362"/>
        <v>1</v>
      </c>
      <c r="N3303" s="167">
        <f t="shared" si="363"/>
        <v>0</v>
      </c>
    </row>
    <row r="3304" spans="1:14" ht="15" customHeight="1" x14ac:dyDescent="0.2">
      <c r="A3304" s="152"/>
      <c r="B3304" s="152"/>
      <c r="C3304" s="152"/>
      <c r="D3304" s="152"/>
      <c r="E3304" s="153">
        <f>'2.40-a,b,c,d,e'!E3304</f>
        <v>41570.166666666664</v>
      </c>
      <c r="F3304" s="157">
        <f>'2.40-a,b,c,d,e'!F3304</f>
        <v>96.860000610351506</v>
      </c>
      <c r="G3304" s="157">
        <f>'2.40-a,b,c,d,e'!G3304</f>
        <v>-940.00244140629263</v>
      </c>
      <c r="H3304" s="157">
        <f t="shared" si="357"/>
        <v>7222.6157876640973</v>
      </c>
      <c r="I3304" s="157">
        <f t="shared" si="358"/>
        <v>0</v>
      </c>
      <c r="J3304" s="157">
        <f t="shared" si="359"/>
        <v>7222.6157876640973</v>
      </c>
      <c r="K3304" s="157">
        <f t="shared" si="360"/>
        <v>0</v>
      </c>
      <c r="L3304" s="157">
        <f t="shared" si="361"/>
        <v>7222.6157876640973</v>
      </c>
      <c r="M3304" s="167">
        <f t="shared" si="362"/>
        <v>0</v>
      </c>
      <c r="N3304" s="167">
        <f t="shared" si="363"/>
        <v>0</v>
      </c>
    </row>
    <row r="3305" spans="1:14" ht="15" customHeight="1" x14ac:dyDescent="0.2">
      <c r="A3305" s="152"/>
      <c r="B3305" s="152"/>
      <c r="C3305" s="152"/>
      <c r="D3305" s="152"/>
      <c r="E3305" s="153">
        <f>'2.40-a,b,c,d,e'!E3305</f>
        <v>41571.166666666664</v>
      </c>
      <c r="F3305" s="157">
        <f>'2.40-a,b,c,d,e'!F3305</f>
        <v>97.110000610351506</v>
      </c>
      <c r="G3305" s="157">
        <f>'2.40-a,b,c,d,e'!G3305</f>
        <v>250</v>
      </c>
      <c r="H3305" s="157">
        <f t="shared" si="357"/>
        <v>7472.6157876640973</v>
      </c>
      <c r="I3305" s="157">
        <f t="shared" si="358"/>
        <v>0</v>
      </c>
      <c r="J3305" s="157">
        <f t="shared" si="359"/>
        <v>7472.6157876640973</v>
      </c>
      <c r="K3305" s="157">
        <f t="shared" si="360"/>
        <v>0</v>
      </c>
      <c r="L3305" s="157">
        <f t="shared" si="361"/>
        <v>7472.6157876640973</v>
      </c>
      <c r="M3305" s="167">
        <f t="shared" si="362"/>
        <v>0</v>
      </c>
      <c r="N3305" s="167">
        <f t="shared" si="363"/>
        <v>0</v>
      </c>
    </row>
    <row r="3306" spans="1:14" ht="15" customHeight="1" x14ac:dyDescent="0.2">
      <c r="A3306" s="152"/>
      <c r="B3306" s="152"/>
      <c r="C3306" s="152"/>
      <c r="D3306" s="152"/>
      <c r="E3306" s="153">
        <f>'2.40-a,b,c,d,e'!E3306</f>
        <v>41572.166666666664</v>
      </c>
      <c r="F3306" s="157">
        <f>'2.40-a,b,c,d,e'!F3306</f>
        <v>97.849998474121094</v>
      </c>
      <c r="G3306" s="157">
        <f>'2.40-a,b,c,d,e'!G3306</f>
        <v>739.99786376958809</v>
      </c>
      <c r="H3306" s="157">
        <f t="shared" si="357"/>
        <v>8212.6136514336849</v>
      </c>
      <c r="I3306" s="157">
        <f t="shared" si="358"/>
        <v>0</v>
      </c>
      <c r="J3306" s="157">
        <f t="shared" si="359"/>
        <v>8212.6136514336849</v>
      </c>
      <c r="K3306" s="157">
        <f t="shared" si="360"/>
        <v>49.995422363294892</v>
      </c>
      <c r="L3306" s="157">
        <f t="shared" si="361"/>
        <v>8162.61822907039</v>
      </c>
      <c r="M3306" s="167">
        <f t="shared" si="362"/>
        <v>0</v>
      </c>
      <c r="N3306" s="167">
        <f t="shared" si="363"/>
        <v>0</v>
      </c>
    </row>
    <row r="3307" spans="1:14" ht="15" customHeight="1" x14ac:dyDescent="0.2">
      <c r="A3307" s="152"/>
      <c r="B3307" s="152"/>
      <c r="C3307" s="152"/>
      <c r="D3307" s="152"/>
      <c r="E3307" s="153">
        <f>'2.40-a,b,c,d,e'!E3307</f>
        <v>41575.166666666664</v>
      </c>
      <c r="F3307" s="157">
        <f>'2.40-a,b,c,d,e'!F3307</f>
        <v>98.680000305175696</v>
      </c>
      <c r="G3307" s="157">
        <f>'2.40-a,b,c,d,e'!G3307</f>
        <v>830.00183105460223</v>
      </c>
      <c r="H3307" s="157">
        <f t="shared" si="357"/>
        <v>8992.620060124993</v>
      </c>
      <c r="I3307" s="157">
        <f t="shared" si="358"/>
        <v>0</v>
      </c>
      <c r="J3307" s="157">
        <f t="shared" si="359"/>
        <v>8992.620060124993</v>
      </c>
      <c r="K3307" s="157">
        <f t="shared" si="360"/>
        <v>830.00183105460292</v>
      </c>
      <c r="L3307" s="157">
        <f t="shared" si="361"/>
        <v>8162.61822907039</v>
      </c>
      <c r="M3307" s="167">
        <f t="shared" si="362"/>
        <v>0</v>
      </c>
      <c r="N3307" s="167">
        <f t="shared" si="363"/>
        <v>0</v>
      </c>
    </row>
    <row r="3308" spans="1:14" ht="15" customHeight="1" x14ac:dyDescent="0.2">
      <c r="A3308" s="152"/>
      <c r="B3308" s="152"/>
      <c r="C3308" s="152"/>
      <c r="D3308" s="152"/>
      <c r="E3308" s="153">
        <f>'2.40-a,b,c,d,e'!E3308</f>
        <v>41576.166666666664</v>
      </c>
      <c r="F3308" s="157">
        <f>'2.40-a,b,c,d,e'!F3308</f>
        <v>98.199996948242102</v>
      </c>
      <c r="G3308" s="157">
        <f>'2.40-a,b,c,d,e'!G3308</f>
        <v>-480.00335693359375</v>
      </c>
      <c r="H3308" s="157">
        <f t="shared" si="357"/>
        <v>7682.6148721367963</v>
      </c>
      <c r="I3308" s="157">
        <f t="shared" si="358"/>
        <v>0</v>
      </c>
      <c r="J3308" s="157">
        <f t="shared" si="359"/>
        <v>7682.6148721367963</v>
      </c>
      <c r="K3308" s="157">
        <f t="shared" si="360"/>
        <v>0</v>
      </c>
      <c r="L3308" s="157">
        <f t="shared" si="361"/>
        <v>7682.6148721367963</v>
      </c>
      <c r="M3308" s="167">
        <f t="shared" si="362"/>
        <v>0</v>
      </c>
      <c r="N3308" s="167">
        <f t="shared" si="363"/>
        <v>0</v>
      </c>
    </row>
    <row r="3309" spans="1:14" ht="15" customHeight="1" x14ac:dyDescent="0.2">
      <c r="A3309" s="152"/>
      <c r="B3309" s="152"/>
      <c r="C3309" s="152"/>
      <c r="D3309" s="152"/>
      <c r="E3309" s="153">
        <f>'2.40-a,b,c,d,e'!E3309</f>
        <v>41577.166666666664</v>
      </c>
      <c r="F3309" s="157">
        <f>'2.40-a,b,c,d,e'!F3309</f>
        <v>96.769996643066406</v>
      </c>
      <c r="G3309" s="157">
        <f>'2.40-a,b,c,d,e'!G3309</f>
        <v>-1430.000305175696</v>
      </c>
      <c r="H3309" s="157">
        <f t="shared" si="357"/>
        <v>6252.6145669611005</v>
      </c>
      <c r="I3309" s="157">
        <f t="shared" si="358"/>
        <v>0</v>
      </c>
      <c r="J3309" s="157">
        <f t="shared" si="359"/>
        <v>6252.6145669611005</v>
      </c>
      <c r="K3309" s="157">
        <f t="shared" si="360"/>
        <v>0</v>
      </c>
      <c r="L3309" s="157">
        <f t="shared" si="361"/>
        <v>6252.6145669611005</v>
      </c>
      <c r="M3309" s="167">
        <f t="shared" si="362"/>
        <v>0</v>
      </c>
      <c r="N3309" s="167">
        <f t="shared" si="363"/>
        <v>0</v>
      </c>
    </row>
    <row r="3310" spans="1:14" ht="15" customHeight="1" x14ac:dyDescent="0.2">
      <c r="A3310" s="152"/>
      <c r="B3310" s="152"/>
      <c r="C3310" s="152"/>
      <c r="D3310" s="152"/>
      <c r="E3310" s="153">
        <f>'2.40-a,b,c,d,e'!E3310</f>
        <v>41578.166666666664</v>
      </c>
      <c r="F3310" s="157">
        <f>'2.40-a,b,c,d,e'!F3310</f>
        <v>96.379997253417898</v>
      </c>
      <c r="G3310" s="157">
        <f>'2.40-a,b,c,d,e'!G3310</f>
        <v>-389.99938964850855</v>
      </c>
      <c r="H3310" s="157">
        <f t="shared" si="357"/>
        <v>5862.6151773125921</v>
      </c>
      <c r="I3310" s="157">
        <f t="shared" si="358"/>
        <v>2300.0030517577979</v>
      </c>
      <c r="J3310" s="157">
        <f t="shared" si="359"/>
        <v>8162.61822907039</v>
      </c>
      <c r="K3310" s="157">
        <f t="shared" si="360"/>
        <v>0</v>
      </c>
      <c r="L3310" s="157">
        <f t="shared" si="361"/>
        <v>8162.61822907039</v>
      </c>
      <c r="M3310" s="167">
        <f t="shared" si="362"/>
        <v>1</v>
      </c>
      <c r="N3310" s="167">
        <f t="shared" si="363"/>
        <v>0</v>
      </c>
    </row>
    <row r="3311" spans="1:14" ht="15" customHeight="1" x14ac:dyDescent="0.2">
      <c r="A3311" s="152"/>
      <c r="B3311" s="152"/>
      <c r="C3311" s="152"/>
      <c r="D3311" s="152"/>
      <c r="E3311" s="153">
        <f>'2.40-a,b,c,d,e'!E3311</f>
        <v>41579.166666666664</v>
      </c>
      <c r="F3311" s="157">
        <f>'2.40-a,b,c,d,e'!F3311</f>
        <v>94.610000610351506</v>
      </c>
      <c r="G3311" s="157">
        <f>'2.40-a,b,c,d,e'!G3311</f>
        <v>-1769.9966430663922</v>
      </c>
      <c r="H3311" s="157">
        <f t="shared" si="357"/>
        <v>6392.6215860039974</v>
      </c>
      <c r="I3311" s="157">
        <f t="shared" si="358"/>
        <v>0</v>
      </c>
      <c r="J3311" s="157">
        <f t="shared" si="359"/>
        <v>6392.6215860039974</v>
      </c>
      <c r="K3311" s="157">
        <f t="shared" si="360"/>
        <v>0</v>
      </c>
      <c r="L3311" s="157">
        <f t="shared" si="361"/>
        <v>6392.6215860039974</v>
      </c>
      <c r="M3311" s="167">
        <f t="shared" si="362"/>
        <v>0</v>
      </c>
      <c r="N3311" s="167">
        <f t="shared" si="363"/>
        <v>0</v>
      </c>
    </row>
    <row r="3312" spans="1:14" ht="15" customHeight="1" x14ac:dyDescent="0.2">
      <c r="A3312" s="152"/>
      <c r="B3312" s="152"/>
      <c r="C3312" s="152"/>
      <c r="D3312" s="152"/>
      <c r="E3312" s="153">
        <f>'2.40-a,b,c,d,e'!E3312</f>
        <v>41582.208333333336</v>
      </c>
      <c r="F3312" s="157">
        <f>'2.40-a,b,c,d,e'!F3312</f>
        <v>94.620002746582003</v>
      </c>
      <c r="G3312" s="157">
        <f>'2.40-a,b,c,d,e'!G3312</f>
        <v>10.002136230497172</v>
      </c>
      <c r="H3312" s="157">
        <f t="shared" si="357"/>
        <v>6402.6237222344944</v>
      </c>
      <c r="I3312" s="157">
        <f t="shared" si="358"/>
        <v>0</v>
      </c>
      <c r="J3312" s="157">
        <f t="shared" si="359"/>
        <v>6402.6237222344944</v>
      </c>
      <c r="K3312" s="157">
        <f t="shared" si="360"/>
        <v>0</v>
      </c>
      <c r="L3312" s="157">
        <f t="shared" si="361"/>
        <v>6402.6237222344944</v>
      </c>
      <c r="M3312" s="167">
        <f t="shared" si="362"/>
        <v>0</v>
      </c>
      <c r="N3312" s="167">
        <f t="shared" si="363"/>
        <v>0</v>
      </c>
    </row>
    <row r="3313" spans="1:14" ht="15" customHeight="1" x14ac:dyDescent="0.2">
      <c r="A3313" s="152"/>
      <c r="B3313" s="152"/>
      <c r="C3313" s="152"/>
      <c r="D3313" s="152"/>
      <c r="E3313" s="153">
        <f>'2.40-a,b,c,d,e'!E3313</f>
        <v>41583.208333333336</v>
      </c>
      <c r="F3313" s="157">
        <f>'2.40-a,b,c,d,e'!F3313</f>
        <v>93.370002746582003</v>
      </c>
      <c r="G3313" s="157">
        <f>'2.40-a,b,c,d,e'!G3313</f>
        <v>-1250</v>
      </c>
      <c r="H3313" s="157">
        <f t="shared" si="357"/>
        <v>5152.6237222344944</v>
      </c>
      <c r="I3313" s="157">
        <f t="shared" si="358"/>
        <v>3009.9945068358957</v>
      </c>
      <c r="J3313" s="157">
        <f t="shared" si="359"/>
        <v>8162.61822907039</v>
      </c>
      <c r="K3313" s="157">
        <f t="shared" si="360"/>
        <v>0</v>
      </c>
      <c r="L3313" s="157">
        <f t="shared" si="361"/>
        <v>8162.61822907039</v>
      </c>
      <c r="M3313" s="167">
        <f t="shared" si="362"/>
        <v>1</v>
      </c>
      <c r="N3313" s="167">
        <f t="shared" si="363"/>
        <v>0</v>
      </c>
    </row>
    <row r="3314" spans="1:14" ht="15" customHeight="1" x14ac:dyDescent="0.2">
      <c r="A3314" s="152"/>
      <c r="B3314" s="152"/>
      <c r="C3314" s="152"/>
      <c r="D3314" s="152"/>
      <c r="E3314" s="153">
        <f>'2.40-a,b,c,d,e'!E3314</f>
        <v>41584.208333333336</v>
      </c>
      <c r="F3314" s="157">
        <f>'2.40-a,b,c,d,e'!F3314</f>
        <v>94.800003051757798</v>
      </c>
      <c r="G3314" s="157">
        <f>'2.40-a,b,c,d,e'!G3314</f>
        <v>1430.0003051757953</v>
      </c>
      <c r="H3314" s="157">
        <f t="shared" si="357"/>
        <v>9592.6185342461849</v>
      </c>
      <c r="I3314" s="157">
        <f t="shared" si="358"/>
        <v>0</v>
      </c>
      <c r="J3314" s="157">
        <f t="shared" si="359"/>
        <v>9592.6185342461849</v>
      </c>
      <c r="K3314" s="157">
        <f t="shared" si="360"/>
        <v>1430.0003051757949</v>
      </c>
      <c r="L3314" s="157">
        <f t="shared" si="361"/>
        <v>8162.61822907039</v>
      </c>
      <c r="M3314" s="167">
        <f t="shared" si="362"/>
        <v>0</v>
      </c>
      <c r="N3314" s="167">
        <f t="shared" si="363"/>
        <v>0</v>
      </c>
    </row>
    <row r="3315" spans="1:14" ht="15" customHeight="1" x14ac:dyDescent="0.2">
      <c r="A3315" s="152"/>
      <c r="B3315" s="152"/>
      <c r="C3315" s="152"/>
      <c r="D3315" s="152"/>
      <c r="E3315" s="153">
        <f>'2.40-a,b,c,d,e'!E3315</f>
        <v>41585.208333333336</v>
      </c>
      <c r="F3315" s="157">
        <f>'2.40-a,b,c,d,e'!F3315</f>
        <v>94.199996948242102</v>
      </c>
      <c r="G3315" s="157">
        <f>'2.40-a,b,c,d,e'!G3315</f>
        <v>-600.00610351569605</v>
      </c>
      <c r="H3315" s="157">
        <f t="shared" si="357"/>
        <v>7562.6121255546941</v>
      </c>
      <c r="I3315" s="157">
        <f t="shared" si="358"/>
        <v>0</v>
      </c>
      <c r="J3315" s="157">
        <f t="shared" si="359"/>
        <v>7562.6121255546941</v>
      </c>
      <c r="K3315" s="157">
        <f t="shared" si="360"/>
        <v>0</v>
      </c>
      <c r="L3315" s="157">
        <f t="shared" si="361"/>
        <v>7562.6121255546941</v>
      </c>
      <c r="M3315" s="167">
        <f t="shared" si="362"/>
        <v>0</v>
      </c>
      <c r="N3315" s="167">
        <f t="shared" si="363"/>
        <v>0</v>
      </c>
    </row>
    <row r="3316" spans="1:14" ht="15" customHeight="1" x14ac:dyDescent="0.2">
      <c r="A3316" s="152"/>
      <c r="B3316" s="152"/>
      <c r="C3316" s="152"/>
      <c r="D3316" s="152"/>
      <c r="E3316" s="153">
        <f>'2.40-a,b,c,d,e'!E3316</f>
        <v>41586.208333333336</v>
      </c>
      <c r="F3316" s="157">
        <f>'2.40-a,b,c,d,e'!F3316</f>
        <v>94.599998474121094</v>
      </c>
      <c r="G3316" s="157">
        <f>'2.40-a,b,c,d,e'!G3316</f>
        <v>400.00152587899152</v>
      </c>
      <c r="H3316" s="157">
        <f t="shared" si="357"/>
        <v>7962.6136514336858</v>
      </c>
      <c r="I3316" s="157">
        <f t="shared" si="358"/>
        <v>0</v>
      </c>
      <c r="J3316" s="157">
        <f t="shared" si="359"/>
        <v>7962.6136514336858</v>
      </c>
      <c r="K3316" s="157">
        <f t="shared" si="360"/>
        <v>0</v>
      </c>
      <c r="L3316" s="157">
        <f t="shared" si="361"/>
        <v>7962.6136514336858</v>
      </c>
      <c r="M3316" s="167">
        <f t="shared" si="362"/>
        <v>0</v>
      </c>
      <c r="N3316" s="167">
        <f t="shared" si="363"/>
        <v>0</v>
      </c>
    </row>
    <row r="3317" spans="1:14" ht="15" customHeight="1" x14ac:dyDescent="0.2">
      <c r="A3317" s="152"/>
      <c r="B3317" s="152"/>
      <c r="C3317" s="152"/>
      <c r="D3317" s="152"/>
      <c r="E3317" s="153">
        <f>'2.40-a,b,c,d,e'!E3317</f>
        <v>41589.208333333336</v>
      </c>
      <c r="F3317" s="157">
        <f>'2.40-a,b,c,d,e'!F3317</f>
        <v>95.139999389648395</v>
      </c>
      <c r="G3317" s="157">
        <f>'2.40-a,b,c,d,e'!G3317</f>
        <v>540.00091552730112</v>
      </c>
      <c r="H3317" s="157">
        <f t="shared" si="357"/>
        <v>8502.6145669609868</v>
      </c>
      <c r="I3317" s="157">
        <f t="shared" si="358"/>
        <v>0</v>
      </c>
      <c r="J3317" s="157">
        <f t="shared" si="359"/>
        <v>8502.6145669609868</v>
      </c>
      <c r="K3317" s="157">
        <f t="shared" si="360"/>
        <v>339.99633789059681</v>
      </c>
      <c r="L3317" s="157">
        <f t="shared" si="361"/>
        <v>8162.61822907039</v>
      </c>
      <c r="M3317" s="167">
        <f t="shared" si="362"/>
        <v>0</v>
      </c>
      <c r="N3317" s="167">
        <f t="shared" si="363"/>
        <v>0</v>
      </c>
    </row>
    <row r="3318" spans="1:14" ht="15" customHeight="1" x14ac:dyDescent="0.2">
      <c r="A3318" s="152"/>
      <c r="B3318" s="152"/>
      <c r="C3318" s="152"/>
      <c r="D3318" s="152"/>
      <c r="E3318" s="153">
        <f>'2.40-a,b,c,d,e'!E3318</f>
        <v>41590.208333333336</v>
      </c>
      <c r="F3318" s="157">
        <f>'2.40-a,b,c,d,e'!F3318</f>
        <v>93.040000915527301</v>
      </c>
      <c r="G3318" s="157">
        <f>'2.40-a,b,c,d,e'!G3318</f>
        <v>-2099.9984741210938</v>
      </c>
      <c r="H3318" s="157">
        <f t="shared" si="357"/>
        <v>6062.6197549492963</v>
      </c>
      <c r="I3318" s="157">
        <f t="shared" si="358"/>
        <v>2099.9984741210938</v>
      </c>
      <c r="J3318" s="157">
        <f t="shared" si="359"/>
        <v>8162.61822907039</v>
      </c>
      <c r="K3318" s="157">
        <f t="shared" si="360"/>
        <v>0</v>
      </c>
      <c r="L3318" s="157">
        <f t="shared" si="361"/>
        <v>8162.61822907039</v>
      </c>
      <c r="M3318" s="167">
        <f t="shared" si="362"/>
        <v>1</v>
      </c>
      <c r="N3318" s="167">
        <f t="shared" si="363"/>
        <v>0</v>
      </c>
    </row>
    <row r="3319" spans="1:14" ht="15" customHeight="1" x14ac:dyDescent="0.2">
      <c r="A3319" s="152"/>
      <c r="B3319" s="152"/>
      <c r="C3319" s="152"/>
      <c r="D3319" s="152"/>
      <c r="E3319" s="153">
        <f>'2.40-a,b,c,d,e'!E3319</f>
        <v>41591.208333333336</v>
      </c>
      <c r="F3319" s="157">
        <f>'2.40-a,b,c,d,e'!F3319</f>
        <v>93.879997253417898</v>
      </c>
      <c r="G3319" s="157">
        <f>'2.40-a,b,c,d,e'!G3319</f>
        <v>839.99633789059658</v>
      </c>
      <c r="H3319" s="157">
        <f t="shared" si="357"/>
        <v>9002.6145669609868</v>
      </c>
      <c r="I3319" s="157">
        <f t="shared" si="358"/>
        <v>0</v>
      </c>
      <c r="J3319" s="157">
        <f t="shared" si="359"/>
        <v>9002.6145669609868</v>
      </c>
      <c r="K3319" s="157">
        <f t="shared" si="360"/>
        <v>839.99633789059681</v>
      </c>
      <c r="L3319" s="157">
        <f t="shared" si="361"/>
        <v>8162.61822907039</v>
      </c>
      <c r="M3319" s="167">
        <f t="shared" si="362"/>
        <v>0</v>
      </c>
      <c r="N3319" s="167">
        <f t="shared" si="363"/>
        <v>0</v>
      </c>
    </row>
    <row r="3320" spans="1:14" ht="15" customHeight="1" x14ac:dyDescent="0.2">
      <c r="A3320" s="152"/>
      <c r="B3320" s="152"/>
      <c r="C3320" s="152"/>
      <c r="D3320" s="152"/>
      <c r="E3320" s="153">
        <f>'2.40-a,b,c,d,e'!E3320</f>
        <v>41592.208333333336</v>
      </c>
      <c r="F3320" s="157">
        <f>'2.40-a,b,c,d,e'!F3320</f>
        <v>93.760002136230398</v>
      </c>
      <c r="G3320" s="157">
        <f>'2.40-a,b,c,d,e'!G3320</f>
        <v>-119.9951171875</v>
      </c>
      <c r="H3320" s="157">
        <f t="shared" si="357"/>
        <v>8042.62311188289</v>
      </c>
      <c r="I3320" s="157">
        <f t="shared" si="358"/>
        <v>0</v>
      </c>
      <c r="J3320" s="157">
        <f t="shared" si="359"/>
        <v>8042.62311188289</v>
      </c>
      <c r="K3320" s="157">
        <f t="shared" si="360"/>
        <v>0</v>
      </c>
      <c r="L3320" s="157">
        <f t="shared" si="361"/>
        <v>8042.62311188289</v>
      </c>
      <c r="M3320" s="167">
        <f t="shared" si="362"/>
        <v>0</v>
      </c>
      <c r="N3320" s="167">
        <f t="shared" si="363"/>
        <v>0</v>
      </c>
    </row>
    <row r="3321" spans="1:14" ht="15" customHeight="1" x14ac:dyDescent="0.2">
      <c r="A3321" s="152"/>
      <c r="B3321" s="152"/>
      <c r="C3321" s="152"/>
      <c r="D3321" s="152"/>
      <c r="E3321" s="153">
        <f>'2.40-a,b,c,d,e'!E3321</f>
        <v>41593.208333333336</v>
      </c>
      <c r="F3321" s="157">
        <f>'2.40-a,b,c,d,e'!F3321</f>
        <v>93.839996337890597</v>
      </c>
      <c r="G3321" s="157">
        <f>'2.40-a,b,c,d,e'!G3321</f>
        <v>79.994201660198883</v>
      </c>
      <c r="H3321" s="157">
        <f t="shared" si="357"/>
        <v>8122.617313543089</v>
      </c>
      <c r="I3321" s="157">
        <f t="shared" si="358"/>
        <v>0</v>
      </c>
      <c r="J3321" s="157">
        <f t="shared" si="359"/>
        <v>8122.617313543089</v>
      </c>
      <c r="K3321" s="157">
        <f t="shared" si="360"/>
        <v>0</v>
      </c>
      <c r="L3321" s="157">
        <f t="shared" si="361"/>
        <v>8122.617313543089</v>
      </c>
      <c r="M3321" s="167">
        <f t="shared" si="362"/>
        <v>0</v>
      </c>
      <c r="N3321" s="167">
        <f t="shared" si="363"/>
        <v>0</v>
      </c>
    </row>
    <row r="3322" spans="1:14" ht="15" customHeight="1" x14ac:dyDescent="0.2">
      <c r="A3322" s="152"/>
      <c r="B3322" s="152"/>
      <c r="C3322" s="152"/>
      <c r="D3322" s="152"/>
      <c r="E3322" s="153">
        <f>'2.40-a,b,c,d,e'!E3322</f>
        <v>41596.208333333336</v>
      </c>
      <c r="F3322" s="157">
        <f>'2.40-a,b,c,d,e'!F3322</f>
        <v>93.029998779296804</v>
      </c>
      <c r="G3322" s="157">
        <f>'2.40-a,b,c,d,e'!G3322</f>
        <v>-809.99755859379263</v>
      </c>
      <c r="H3322" s="157">
        <f t="shared" si="357"/>
        <v>7312.6197549492963</v>
      </c>
      <c r="I3322" s="157">
        <f t="shared" si="358"/>
        <v>0</v>
      </c>
      <c r="J3322" s="157">
        <f t="shared" si="359"/>
        <v>7312.6197549492963</v>
      </c>
      <c r="K3322" s="157">
        <f t="shared" si="360"/>
        <v>0</v>
      </c>
      <c r="L3322" s="157">
        <f t="shared" si="361"/>
        <v>7312.6197549492963</v>
      </c>
      <c r="M3322" s="167">
        <f t="shared" si="362"/>
        <v>0</v>
      </c>
      <c r="N3322" s="167">
        <f t="shared" si="363"/>
        <v>0</v>
      </c>
    </row>
    <row r="3323" spans="1:14" ht="15" customHeight="1" x14ac:dyDescent="0.2">
      <c r="A3323" s="152"/>
      <c r="B3323" s="152"/>
      <c r="C3323" s="152"/>
      <c r="D3323" s="152"/>
      <c r="E3323" s="153">
        <f>'2.40-a,b,c,d,e'!E3323</f>
        <v>41597.208333333336</v>
      </c>
      <c r="F3323" s="157">
        <f>'2.40-a,b,c,d,e'!F3323</f>
        <v>93.339996337890597</v>
      </c>
      <c r="G3323" s="157">
        <f>'2.40-a,b,c,d,e'!G3323</f>
        <v>309.99755859379263</v>
      </c>
      <c r="H3323" s="157">
        <f t="shared" si="357"/>
        <v>7622.617313543089</v>
      </c>
      <c r="I3323" s="157">
        <f t="shared" si="358"/>
        <v>0</v>
      </c>
      <c r="J3323" s="157">
        <f t="shared" si="359"/>
        <v>7622.617313543089</v>
      </c>
      <c r="K3323" s="157">
        <f t="shared" si="360"/>
        <v>0</v>
      </c>
      <c r="L3323" s="157">
        <f t="shared" si="361"/>
        <v>7622.617313543089</v>
      </c>
      <c r="M3323" s="167">
        <f t="shared" si="362"/>
        <v>0</v>
      </c>
      <c r="N3323" s="167">
        <f t="shared" si="363"/>
        <v>0</v>
      </c>
    </row>
    <row r="3324" spans="1:14" ht="15" customHeight="1" x14ac:dyDescent="0.2">
      <c r="A3324" s="152"/>
      <c r="B3324" s="152"/>
      <c r="C3324" s="152"/>
      <c r="D3324" s="152"/>
      <c r="E3324" s="153">
        <f>'2.40-a,b,c,d,e'!E3324</f>
        <v>41598.208333333336</v>
      </c>
      <c r="F3324" s="157">
        <f>'2.40-a,b,c,d,e'!F3324</f>
        <v>93.330001831054602</v>
      </c>
      <c r="G3324" s="157">
        <f>'2.40-a,b,c,d,e'!G3324</f>
        <v>-9.9945068359943434</v>
      </c>
      <c r="H3324" s="157">
        <f t="shared" si="357"/>
        <v>7612.6228067070952</v>
      </c>
      <c r="I3324" s="157">
        <f t="shared" si="358"/>
        <v>0</v>
      </c>
      <c r="J3324" s="157">
        <f t="shared" si="359"/>
        <v>7612.6228067070952</v>
      </c>
      <c r="K3324" s="157">
        <f t="shared" si="360"/>
        <v>0</v>
      </c>
      <c r="L3324" s="157">
        <f t="shared" si="361"/>
        <v>7612.6228067070952</v>
      </c>
      <c r="M3324" s="167">
        <f t="shared" si="362"/>
        <v>0</v>
      </c>
      <c r="N3324" s="167">
        <f t="shared" si="363"/>
        <v>0</v>
      </c>
    </row>
    <row r="3325" spans="1:14" ht="15" customHeight="1" x14ac:dyDescent="0.2">
      <c r="A3325" s="152"/>
      <c r="B3325" s="152"/>
      <c r="C3325" s="152"/>
      <c r="D3325" s="152"/>
      <c r="E3325" s="153">
        <f>'2.40-a,b,c,d,e'!E3325</f>
        <v>41599.208333333336</v>
      </c>
      <c r="F3325" s="157">
        <f>'2.40-a,b,c,d,e'!F3325</f>
        <v>95.440002441406193</v>
      </c>
      <c r="G3325" s="157">
        <f>'2.40-a,b,c,d,e'!G3325</f>
        <v>2110.0006103515907</v>
      </c>
      <c r="H3325" s="157">
        <f t="shared" si="357"/>
        <v>9722.6234170586868</v>
      </c>
      <c r="I3325" s="157">
        <f t="shared" si="358"/>
        <v>0</v>
      </c>
      <c r="J3325" s="157">
        <f t="shared" si="359"/>
        <v>9722.6234170586868</v>
      </c>
      <c r="K3325" s="157">
        <f t="shared" si="360"/>
        <v>1560.0051879882967</v>
      </c>
      <c r="L3325" s="157">
        <f t="shared" si="361"/>
        <v>8162.61822907039</v>
      </c>
      <c r="M3325" s="167">
        <f t="shared" si="362"/>
        <v>0</v>
      </c>
      <c r="N3325" s="167">
        <f t="shared" si="363"/>
        <v>0</v>
      </c>
    </row>
    <row r="3326" spans="1:14" ht="15" customHeight="1" x14ac:dyDescent="0.2">
      <c r="A3326" s="152"/>
      <c r="B3326" s="152"/>
      <c r="C3326" s="152"/>
      <c r="D3326" s="152"/>
      <c r="E3326" s="153">
        <f>'2.40-a,b,c,d,e'!E3326</f>
        <v>41600.208333333336</v>
      </c>
      <c r="F3326" s="157">
        <f>'2.40-a,b,c,d,e'!F3326</f>
        <v>94.839996337890597</v>
      </c>
      <c r="G3326" s="157">
        <f>'2.40-a,b,c,d,e'!G3326</f>
        <v>-600.00610351559658</v>
      </c>
      <c r="H3326" s="157">
        <f t="shared" si="357"/>
        <v>7562.6121255547932</v>
      </c>
      <c r="I3326" s="157">
        <f t="shared" si="358"/>
        <v>0</v>
      </c>
      <c r="J3326" s="157">
        <f t="shared" si="359"/>
        <v>7562.6121255547932</v>
      </c>
      <c r="K3326" s="157">
        <f t="shared" si="360"/>
        <v>0</v>
      </c>
      <c r="L3326" s="157">
        <f t="shared" si="361"/>
        <v>7562.6121255547932</v>
      </c>
      <c r="M3326" s="167">
        <f t="shared" si="362"/>
        <v>0</v>
      </c>
      <c r="N3326" s="167">
        <f t="shared" si="363"/>
        <v>0</v>
      </c>
    </row>
    <row r="3327" spans="1:14" ht="15" customHeight="1" x14ac:dyDescent="0.2">
      <c r="A3327" s="152"/>
      <c r="B3327" s="152"/>
      <c r="C3327" s="152"/>
      <c r="D3327" s="152"/>
      <c r="E3327" s="153">
        <f>'2.40-a,b,c,d,e'!E3327</f>
        <v>41603.208333333336</v>
      </c>
      <c r="F3327" s="157">
        <f>'2.40-a,b,c,d,e'!F3327</f>
        <v>94.089996337890597</v>
      </c>
      <c r="G3327" s="157">
        <f>'2.40-a,b,c,d,e'!G3327</f>
        <v>-750</v>
      </c>
      <c r="H3327" s="157">
        <f t="shared" si="357"/>
        <v>6812.6121255547932</v>
      </c>
      <c r="I3327" s="157">
        <f t="shared" si="358"/>
        <v>0</v>
      </c>
      <c r="J3327" s="157">
        <f t="shared" si="359"/>
        <v>6812.6121255547932</v>
      </c>
      <c r="K3327" s="157">
        <f t="shared" si="360"/>
        <v>0</v>
      </c>
      <c r="L3327" s="157">
        <f t="shared" si="361"/>
        <v>6812.6121255547932</v>
      </c>
      <c r="M3327" s="167">
        <f t="shared" si="362"/>
        <v>0</v>
      </c>
      <c r="N3327" s="167">
        <f t="shared" si="363"/>
        <v>0</v>
      </c>
    </row>
    <row r="3328" spans="1:14" ht="15" customHeight="1" x14ac:dyDescent="0.2">
      <c r="A3328" s="152"/>
      <c r="B3328" s="152"/>
      <c r="C3328" s="152"/>
      <c r="D3328" s="152"/>
      <c r="E3328" s="153">
        <f>'2.40-a,b,c,d,e'!E3328</f>
        <v>41604.208333333336</v>
      </c>
      <c r="F3328" s="157">
        <f>'2.40-a,b,c,d,e'!F3328</f>
        <v>93.680000305175696</v>
      </c>
      <c r="G3328" s="157">
        <f>'2.40-a,b,c,d,e'!G3328</f>
        <v>-409.99603271490059</v>
      </c>
      <c r="H3328" s="157">
        <f t="shared" si="357"/>
        <v>6402.6160928398931</v>
      </c>
      <c r="I3328" s="157">
        <f t="shared" si="358"/>
        <v>0</v>
      </c>
      <c r="J3328" s="157">
        <f t="shared" si="359"/>
        <v>6402.6160928398931</v>
      </c>
      <c r="K3328" s="157">
        <f t="shared" si="360"/>
        <v>0</v>
      </c>
      <c r="L3328" s="157">
        <f t="shared" si="361"/>
        <v>6402.6160928398931</v>
      </c>
      <c r="M3328" s="167">
        <f t="shared" si="362"/>
        <v>0</v>
      </c>
      <c r="N3328" s="167">
        <f t="shared" si="363"/>
        <v>0</v>
      </c>
    </row>
    <row r="3329" spans="1:14" ht="15" customHeight="1" x14ac:dyDescent="0.2">
      <c r="A3329" s="152"/>
      <c r="B3329" s="152"/>
      <c r="C3329" s="152"/>
      <c r="D3329" s="152"/>
      <c r="E3329" s="153">
        <f>'2.40-a,b,c,d,e'!E3329</f>
        <v>41605.208333333336</v>
      </c>
      <c r="F3329" s="157">
        <f>'2.40-a,b,c,d,e'!F3329</f>
        <v>92.300003051757798</v>
      </c>
      <c r="G3329" s="157">
        <f>'2.40-a,b,c,d,e'!G3329</f>
        <v>-1379.9972534178978</v>
      </c>
      <c r="H3329" s="157">
        <f t="shared" si="357"/>
        <v>5022.6188394219953</v>
      </c>
      <c r="I3329" s="157">
        <f t="shared" si="358"/>
        <v>3139.9993896483948</v>
      </c>
      <c r="J3329" s="157">
        <f t="shared" si="359"/>
        <v>8162.61822907039</v>
      </c>
      <c r="K3329" s="157">
        <f t="shared" si="360"/>
        <v>0</v>
      </c>
      <c r="L3329" s="157">
        <f t="shared" si="361"/>
        <v>8162.61822907039</v>
      </c>
      <c r="M3329" s="167">
        <f t="shared" si="362"/>
        <v>1</v>
      </c>
      <c r="N3329" s="167">
        <f t="shared" si="363"/>
        <v>0</v>
      </c>
    </row>
    <row r="3330" spans="1:14" ht="15" customHeight="1" x14ac:dyDescent="0.2">
      <c r="A3330" s="152"/>
      <c r="B3330" s="152"/>
      <c r="C3330" s="152"/>
      <c r="D3330" s="152"/>
      <c r="E3330" s="153">
        <f>'2.40-a,b,c,d,e'!E3330</f>
        <v>41607.604166666664</v>
      </c>
      <c r="F3330" s="157">
        <f>'2.40-a,b,c,d,e'!F3330</f>
        <v>92.720001220703097</v>
      </c>
      <c r="G3330" s="157">
        <f>'2.40-a,b,c,d,e'!G3330</f>
        <v>419.99816894529829</v>
      </c>
      <c r="H3330" s="157">
        <f t="shared" si="357"/>
        <v>8582.6163980156889</v>
      </c>
      <c r="I3330" s="157">
        <f t="shared" si="358"/>
        <v>0</v>
      </c>
      <c r="J3330" s="157">
        <f t="shared" si="359"/>
        <v>8582.6163980156889</v>
      </c>
      <c r="K3330" s="157">
        <f t="shared" si="360"/>
        <v>419.99816894529886</v>
      </c>
      <c r="L3330" s="157">
        <f t="shared" si="361"/>
        <v>8162.61822907039</v>
      </c>
      <c r="M3330" s="167">
        <f t="shared" si="362"/>
        <v>0</v>
      </c>
      <c r="N3330" s="167">
        <f t="shared" si="363"/>
        <v>0</v>
      </c>
    </row>
    <row r="3331" spans="1:14" ht="15" customHeight="1" x14ac:dyDescent="0.2">
      <c r="A3331" s="152"/>
      <c r="B3331" s="152"/>
      <c r="C3331" s="152"/>
      <c r="D3331" s="152"/>
      <c r="E3331" s="153">
        <f>'2.40-a,b,c,d,e'!E3331</f>
        <v>41610.208333333336</v>
      </c>
      <c r="F3331" s="157">
        <f>'2.40-a,b,c,d,e'!F3331</f>
        <v>93.819999694824205</v>
      </c>
      <c r="G3331" s="157">
        <f>'2.40-a,b,c,d,e'!G3331</f>
        <v>1099.9984741211078</v>
      </c>
      <c r="H3331" s="157">
        <f t="shared" si="357"/>
        <v>9262.6167031914974</v>
      </c>
      <c r="I3331" s="157">
        <f t="shared" si="358"/>
        <v>0</v>
      </c>
      <c r="J3331" s="157">
        <f t="shared" si="359"/>
        <v>9262.6167031914974</v>
      </c>
      <c r="K3331" s="157">
        <f t="shared" si="360"/>
        <v>1099.9984741211074</v>
      </c>
      <c r="L3331" s="157">
        <f t="shared" si="361"/>
        <v>8162.61822907039</v>
      </c>
      <c r="M3331" s="167">
        <f t="shared" si="362"/>
        <v>0</v>
      </c>
      <c r="N3331" s="167">
        <f t="shared" si="363"/>
        <v>0</v>
      </c>
    </row>
    <row r="3332" spans="1:14" ht="15" customHeight="1" x14ac:dyDescent="0.2">
      <c r="A3332" s="152"/>
      <c r="B3332" s="152"/>
      <c r="C3332" s="152"/>
      <c r="D3332" s="152"/>
      <c r="E3332" s="153">
        <f>'2.40-a,b,c,d,e'!E3332</f>
        <v>41611.208333333336</v>
      </c>
      <c r="F3332" s="157">
        <f>'2.40-a,b,c,d,e'!F3332</f>
        <v>96.040000915527301</v>
      </c>
      <c r="G3332" s="157">
        <f>'2.40-a,b,c,d,e'!G3332</f>
        <v>2220.0012207030968</v>
      </c>
      <c r="H3332" s="157">
        <f t="shared" ref="H3332:H3395" si="364">L3331+G3332</f>
        <v>10382.619449773487</v>
      </c>
      <c r="I3332" s="157">
        <f t="shared" ref="I3332:I3395" si="365">IF(H3332&lt;$B$13,$B$14-H3332,0)</f>
        <v>0</v>
      </c>
      <c r="J3332" s="157">
        <f t="shared" ref="J3332:J3395" si="366">H3332+I3332</f>
        <v>10382.619449773487</v>
      </c>
      <c r="K3332" s="157">
        <f t="shared" ref="K3332:K3395" si="367">MAX(J3332-$B$14,0)</f>
        <v>2220.0012207030968</v>
      </c>
      <c r="L3332" s="157">
        <f t="shared" ref="L3332:L3395" si="368">J3332-K3332</f>
        <v>8162.61822907039</v>
      </c>
      <c r="M3332" s="167">
        <f t="shared" ref="M3332:M3395" si="369">IF(I3332&gt;0,1,0)</f>
        <v>0</v>
      </c>
      <c r="N3332" s="167">
        <f t="shared" ref="N3332:N3395" si="370">IF(H3332&lt;0,1,0)</f>
        <v>0</v>
      </c>
    </row>
    <row r="3333" spans="1:14" ht="15" customHeight="1" x14ac:dyDescent="0.2">
      <c r="A3333" s="152"/>
      <c r="B3333" s="152"/>
      <c r="C3333" s="152"/>
      <c r="D3333" s="152"/>
      <c r="E3333" s="153">
        <f>'2.40-a,b,c,d,e'!E3333</f>
        <v>41612.208333333336</v>
      </c>
      <c r="F3333" s="157">
        <f>'2.40-a,b,c,d,e'!F3333</f>
        <v>97.199996948242102</v>
      </c>
      <c r="G3333" s="157">
        <f>'2.40-a,b,c,d,e'!G3333</f>
        <v>1159.996032714801</v>
      </c>
      <c r="H3333" s="157">
        <f t="shared" si="364"/>
        <v>9322.614261785191</v>
      </c>
      <c r="I3333" s="157">
        <f t="shared" si="365"/>
        <v>0</v>
      </c>
      <c r="J3333" s="157">
        <f t="shared" si="366"/>
        <v>9322.614261785191</v>
      </c>
      <c r="K3333" s="157">
        <f t="shared" si="367"/>
        <v>1159.996032714801</v>
      </c>
      <c r="L3333" s="157">
        <f t="shared" si="368"/>
        <v>8162.61822907039</v>
      </c>
      <c r="M3333" s="167">
        <f t="shared" si="369"/>
        <v>0</v>
      </c>
      <c r="N3333" s="167">
        <f t="shared" si="370"/>
        <v>0</v>
      </c>
    </row>
    <row r="3334" spans="1:14" ht="15" customHeight="1" x14ac:dyDescent="0.2">
      <c r="A3334" s="152"/>
      <c r="B3334" s="152"/>
      <c r="C3334" s="152"/>
      <c r="D3334" s="152"/>
      <c r="E3334" s="153">
        <f>'2.40-a,b,c,d,e'!E3334</f>
        <v>41613.208333333336</v>
      </c>
      <c r="F3334" s="157">
        <f>'2.40-a,b,c,d,e'!F3334</f>
        <v>97.379997253417898</v>
      </c>
      <c r="G3334" s="157">
        <f>'2.40-a,b,c,d,e'!G3334</f>
        <v>180.00030517579546</v>
      </c>
      <c r="H3334" s="157">
        <f t="shared" si="364"/>
        <v>8342.6185342461849</v>
      </c>
      <c r="I3334" s="157">
        <f t="shared" si="365"/>
        <v>0</v>
      </c>
      <c r="J3334" s="157">
        <f t="shared" si="366"/>
        <v>8342.6185342461849</v>
      </c>
      <c r="K3334" s="157">
        <f t="shared" si="367"/>
        <v>180.00030517579489</v>
      </c>
      <c r="L3334" s="157">
        <f t="shared" si="368"/>
        <v>8162.61822907039</v>
      </c>
      <c r="M3334" s="167">
        <f t="shared" si="369"/>
        <v>0</v>
      </c>
      <c r="N3334" s="167">
        <f t="shared" si="370"/>
        <v>0</v>
      </c>
    </row>
    <row r="3335" spans="1:14" ht="15" customHeight="1" x14ac:dyDescent="0.2">
      <c r="A3335" s="152"/>
      <c r="B3335" s="152"/>
      <c r="C3335" s="152"/>
      <c r="D3335" s="152"/>
      <c r="E3335" s="153">
        <f>'2.40-a,b,c,d,e'!E3335</f>
        <v>41614.208333333336</v>
      </c>
      <c r="F3335" s="157">
        <f>'2.40-a,b,c,d,e'!F3335</f>
        <v>97.650001525878906</v>
      </c>
      <c r="G3335" s="157">
        <f>'2.40-a,b,c,d,e'!G3335</f>
        <v>270.00427246100855</v>
      </c>
      <c r="H3335" s="157">
        <f t="shared" si="364"/>
        <v>8432.6225015313994</v>
      </c>
      <c r="I3335" s="157">
        <f t="shared" si="365"/>
        <v>0</v>
      </c>
      <c r="J3335" s="157">
        <f t="shared" si="366"/>
        <v>8432.6225015313994</v>
      </c>
      <c r="K3335" s="157">
        <f t="shared" si="367"/>
        <v>270.00427246100935</v>
      </c>
      <c r="L3335" s="157">
        <f t="shared" si="368"/>
        <v>8162.61822907039</v>
      </c>
      <c r="M3335" s="167">
        <f t="shared" si="369"/>
        <v>0</v>
      </c>
      <c r="N3335" s="167">
        <f t="shared" si="370"/>
        <v>0</v>
      </c>
    </row>
    <row r="3336" spans="1:14" ht="15" customHeight="1" x14ac:dyDescent="0.2">
      <c r="A3336" s="152"/>
      <c r="B3336" s="152"/>
      <c r="C3336" s="152"/>
      <c r="D3336" s="152"/>
      <c r="E3336" s="153">
        <f>'2.40-a,b,c,d,e'!E3336</f>
        <v>41617.208333333336</v>
      </c>
      <c r="F3336" s="157">
        <f>'2.40-a,b,c,d,e'!F3336</f>
        <v>97.339996337890597</v>
      </c>
      <c r="G3336" s="157">
        <f>'2.40-a,b,c,d,e'!G3336</f>
        <v>-310.00518798830967</v>
      </c>
      <c r="H3336" s="157">
        <f t="shared" si="364"/>
        <v>7852.6130410820806</v>
      </c>
      <c r="I3336" s="157">
        <f t="shared" si="365"/>
        <v>0</v>
      </c>
      <c r="J3336" s="157">
        <f t="shared" si="366"/>
        <v>7852.6130410820806</v>
      </c>
      <c r="K3336" s="157">
        <f t="shared" si="367"/>
        <v>0</v>
      </c>
      <c r="L3336" s="157">
        <f t="shared" si="368"/>
        <v>7852.6130410820806</v>
      </c>
      <c r="M3336" s="167">
        <f t="shared" si="369"/>
        <v>0</v>
      </c>
      <c r="N3336" s="167">
        <f t="shared" si="370"/>
        <v>0</v>
      </c>
    </row>
    <row r="3337" spans="1:14" ht="15" customHeight="1" x14ac:dyDescent="0.2">
      <c r="A3337" s="152"/>
      <c r="B3337" s="152"/>
      <c r="C3337" s="152"/>
      <c r="D3337" s="152"/>
      <c r="E3337" s="153">
        <f>'2.40-a,b,c,d,e'!E3337</f>
        <v>41618.208333333336</v>
      </c>
      <c r="F3337" s="157">
        <f>'2.40-a,b,c,d,e'!F3337</f>
        <v>98.510002136230398</v>
      </c>
      <c r="G3337" s="157">
        <f>'2.40-a,b,c,d,e'!G3337</f>
        <v>1170.005798339801</v>
      </c>
      <c r="H3337" s="157">
        <f t="shared" si="364"/>
        <v>9022.6188394218807</v>
      </c>
      <c r="I3337" s="157">
        <f t="shared" si="365"/>
        <v>0</v>
      </c>
      <c r="J3337" s="157">
        <f t="shared" si="366"/>
        <v>9022.6188394218807</v>
      </c>
      <c r="K3337" s="157">
        <f t="shared" si="367"/>
        <v>860.00061035149065</v>
      </c>
      <c r="L3337" s="157">
        <f t="shared" si="368"/>
        <v>8162.61822907039</v>
      </c>
      <c r="M3337" s="167">
        <f t="shared" si="369"/>
        <v>0</v>
      </c>
      <c r="N3337" s="167">
        <f t="shared" si="370"/>
        <v>0</v>
      </c>
    </row>
    <row r="3338" spans="1:14" ht="15" customHeight="1" x14ac:dyDescent="0.2">
      <c r="A3338" s="152"/>
      <c r="B3338" s="152"/>
      <c r="C3338" s="152"/>
      <c r="D3338" s="152"/>
      <c r="E3338" s="153">
        <f>'2.40-a,b,c,d,e'!E3338</f>
        <v>41619.208333333336</v>
      </c>
      <c r="F3338" s="157">
        <f>'2.40-a,b,c,d,e'!F3338</f>
        <v>97.440002441406193</v>
      </c>
      <c r="G3338" s="157">
        <f>'2.40-a,b,c,d,e'!G3338</f>
        <v>-1069.9996948242047</v>
      </c>
      <c r="H3338" s="157">
        <f t="shared" si="364"/>
        <v>7092.6185342461849</v>
      </c>
      <c r="I3338" s="157">
        <f t="shared" si="365"/>
        <v>0</v>
      </c>
      <c r="J3338" s="157">
        <f t="shared" si="366"/>
        <v>7092.6185342461849</v>
      </c>
      <c r="K3338" s="157">
        <f t="shared" si="367"/>
        <v>0</v>
      </c>
      <c r="L3338" s="157">
        <f t="shared" si="368"/>
        <v>7092.6185342461849</v>
      </c>
      <c r="M3338" s="167">
        <f t="shared" si="369"/>
        <v>0</v>
      </c>
      <c r="N3338" s="167">
        <f t="shared" si="370"/>
        <v>0</v>
      </c>
    </row>
    <row r="3339" spans="1:14" ht="15" customHeight="1" x14ac:dyDescent="0.2">
      <c r="A3339" s="152"/>
      <c r="B3339" s="152"/>
      <c r="C3339" s="152"/>
      <c r="D3339" s="152"/>
      <c r="E3339" s="153">
        <f>'2.40-a,b,c,d,e'!E3339</f>
        <v>41620.208333333336</v>
      </c>
      <c r="F3339" s="157">
        <f>'2.40-a,b,c,d,e'!F3339</f>
        <v>97.5</v>
      </c>
      <c r="G3339" s="157">
        <f>'2.40-a,b,c,d,e'!G3339</f>
        <v>59.997558593806843</v>
      </c>
      <c r="H3339" s="157">
        <f t="shared" si="364"/>
        <v>7152.6160928399913</v>
      </c>
      <c r="I3339" s="157">
        <f t="shared" si="365"/>
        <v>0</v>
      </c>
      <c r="J3339" s="157">
        <f t="shared" si="366"/>
        <v>7152.6160928399913</v>
      </c>
      <c r="K3339" s="157">
        <f t="shared" si="367"/>
        <v>0</v>
      </c>
      <c r="L3339" s="157">
        <f t="shared" si="368"/>
        <v>7152.6160928399913</v>
      </c>
      <c r="M3339" s="167">
        <f t="shared" si="369"/>
        <v>0</v>
      </c>
      <c r="N3339" s="167">
        <f t="shared" si="370"/>
        <v>0</v>
      </c>
    </row>
    <row r="3340" spans="1:14" ht="15" customHeight="1" x14ac:dyDescent="0.2">
      <c r="A3340" s="152"/>
      <c r="B3340" s="152"/>
      <c r="C3340" s="152"/>
      <c r="D3340" s="152"/>
      <c r="E3340" s="153">
        <f>'2.40-a,b,c,d,e'!E3340</f>
        <v>41621.208333333336</v>
      </c>
      <c r="F3340" s="157">
        <f>'2.40-a,b,c,d,e'!F3340</f>
        <v>96.599998474121094</v>
      </c>
      <c r="G3340" s="157">
        <f>'2.40-a,b,c,d,e'!G3340</f>
        <v>-900.00152587890625</v>
      </c>
      <c r="H3340" s="157">
        <f t="shared" si="364"/>
        <v>6252.6145669610851</v>
      </c>
      <c r="I3340" s="157">
        <f t="shared" si="365"/>
        <v>0</v>
      </c>
      <c r="J3340" s="157">
        <f t="shared" si="366"/>
        <v>6252.6145669610851</v>
      </c>
      <c r="K3340" s="157">
        <f t="shared" si="367"/>
        <v>0</v>
      </c>
      <c r="L3340" s="157">
        <f t="shared" si="368"/>
        <v>6252.6145669610851</v>
      </c>
      <c r="M3340" s="167">
        <f t="shared" si="369"/>
        <v>0</v>
      </c>
      <c r="N3340" s="167">
        <f t="shared" si="370"/>
        <v>0</v>
      </c>
    </row>
    <row r="3341" spans="1:14" ht="15" customHeight="1" x14ac:dyDescent="0.2">
      <c r="A3341" s="152"/>
      <c r="B3341" s="152"/>
      <c r="C3341" s="152"/>
      <c r="D3341" s="152"/>
      <c r="E3341" s="153">
        <f>'2.40-a,b,c,d,e'!E3341</f>
        <v>41624.208333333336</v>
      </c>
      <c r="F3341" s="157">
        <f>'2.40-a,b,c,d,e'!F3341</f>
        <v>97.480003356933594</v>
      </c>
      <c r="G3341" s="157">
        <f>'2.40-a,b,c,d,e'!G3341</f>
        <v>880.0048828125</v>
      </c>
      <c r="H3341" s="157">
        <f t="shared" si="364"/>
        <v>7132.6194497735851</v>
      </c>
      <c r="I3341" s="157">
        <f t="shared" si="365"/>
        <v>0</v>
      </c>
      <c r="J3341" s="157">
        <f t="shared" si="366"/>
        <v>7132.6194497735851</v>
      </c>
      <c r="K3341" s="157">
        <f t="shared" si="367"/>
        <v>0</v>
      </c>
      <c r="L3341" s="157">
        <f t="shared" si="368"/>
        <v>7132.6194497735851</v>
      </c>
      <c r="M3341" s="167">
        <f t="shared" si="369"/>
        <v>0</v>
      </c>
      <c r="N3341" s="167">
        <f t="shared" si="370"/>
        <v>0</v>
      </c>
    </row>
    <row r="3342" spans="1:14" ht="15" customHeight="1" x14ac:dyDescent="0.2">
      <c r="A3342" s="152"/>
      <c r="B3342" s="152"/>
      <c r="C3342" s="152"/>
      <c r="D3342" s="152"/>
      <c r="E3342" s="153">
        <f>'2.40-a,b,c,d,e'!E3342</f>
        <v>41625.208333333336</v>
      </c>
      <c r="F3342" s="157">
        <f>'2.40-a,b,c,d,e'!F3342</f>
        <v>97.220001220703097</v>
      </c>
      <c r="G3342" s="157">
        <f>'2.40-a,b,c,d,e'!G3342</f>
        <v>-260.00213623049717</v>
      </c>
      <c r="H3342" s="157">
        <f t="shared" si="364"/>
        <v>6872.6173135430881</v>
      </c>
      <c r="I3342" s="157">
        <f t="shared" si="365"/>
        <v>0</v>
      </c>
      <c r="J3342" s="157">
        <f t="shared" si="366"/>
        <v>6872.6173135430881</v>
      </c>
      <c r="K3342" s="157">
        <f t="shared" si="367"/>
        <v>0</v>
      </c>
      <c r="L3342" s="157">
        <f t="shared" si="368"/>
        <v>6872.6173135430881</v>
      </c>
      <c r="M3342" s="167">
        <f t="shared" si="369"/>
        <v>0</v>
      </c>
      <c r="N3342" s="167">
        <f t="shared" si="370"/>
        <v>0</v>
      </c>
    </row>
    <row r="3343" spans="1:14" ht="15" customHeight="1" x14ac:dyDescent="0.2">
      <c r="A3343" s="152"/>
      <c r="B3343" s="152"/>
      <c r="C3343" s="152"/>
      <c r="D3343" s="152"/>
      <c r="E3343" s="153">
        <f>'2.40-a,b,c,d,e'!E3343</f>
        <v>41626.208333333336</v>
      </c>
      <c r="F3343" s="157">
        <f>'2.40-a,b,c,d,e'!F3343</f>
        <v>97.800003051757798</v>
      </c>
      <c r="G3343" s="157">
        <f>'2.40-a,b,c,d,e'!G3343</f>
        <v>580.00183105470171</v>
      </c>
      <c r="H3343" s="157">
        <f t="shared" si="364"/>
        <v>7452.6191445977902</v>
      </c>
      <c r="I3343" s="157">
        <f t="shared" si="365"/>
        <v>0</v>
      </c>
      <c r="J3343" s="157">
        <f t="shared" si="366"/>
        <v>7452.6191445977902</v>
      </c>
      <c r="K3343" s="157">
        <f t="shared" si="367"/>
        <v>0</v>
      </c>
      <c r="L3343" s="157">
        <f t="shared" si="368"/>
        <v>7452.6191445977902</v>
      </c>
      <c r="M3343" s="167">
        <f t="shared" si="369"/>
        <v>0</v>
      </c>
      <c r="N3343" s="167">
        <f t="shared" si="370"/>
        <v>0</v>
      </c>
    </row>
    <row r="3344" spans="1:14" ht="15" customHeight="1" x14ac:dyDescent="0.2">
      <c r="A3344" s="152"/>
      <c r="B3344" s="152"/>
      <c r="C3344" s="152"/>
      <c r="D3344" s="152"/>
      <c r="E3344" s="153">
        <f>'2.40-a,b,c,d,e'!E3344</f>
        <v>41627.208333333336</v>
      </c>
      <c r="F3344" s="157">
        <f>'2.40-a,b,c,d,e'!F3344</f>
        <v>98.769996643066406</v>
      </c>
      <c r="G3344" s="157">
        <f>'2.40-a,b,c,d,e'!G3344</f>
        <v>969.99359130860796</v>
      </c>
      <c r="H3344" s="157">
        <f t="shared" si="364"/>
        <v>8422.6127359063976</v>
      </c>
      <c r="I3344" s="157">
        <f t="shared" si="365"/>
        <v>0</v>
      </c>
      <c r="J3344" s="157">
        <f t="shared" si="366"/>
        <v>8422.6127359063976</v>
      </c>
      <c r="K3344" s="157">
        <f t="shared" si="367"/>
        <v>259.99450683600753</v>
      </c>
      <c r="L3344" s="157">
        <f t="shared" si="368"/>
        <v>8162.61822907039</v>
      </c>
      <c r="M3344" s="167">
        <f t="shared" si="369"/>
        <v>0</v>
      </c>
      <c r="N3344" s="167">
        <f t="shared" si="370"/>
        <v>0</v>
      </c>
    </row>
    <row r="3345" spans="1:14" ht="15" customHeight="1" x14ac:dyDescent="0.2">
      <c r="A3345" s="152"/>
      <c r="B3345" s="152"/>
      <c r="C3345" s="152"/>
      <c r="D3345" s="152"/>
      <c r="E3345" s="153">
        <f>'2.40-a,b,c,d,e'!E3345</f>
        <v>41628.208333333336</v>
      </c>
      <c r="F3345" s="157">
        <f>'2.40-a,b,c,d,e'!F3345</f>
        <v>99.319999694824205</v>
      </c>
      <c r="G3345" s="157">
        <f>'2.40-a,b,c,d,e'!G3345</f>
        <v>550.00305175779829</v>
      </c>
      <c r="H3345" s="157">
        <f t="shared" si="364"/>
        <v>8712.6212808281889</v>
      </c>
      <c r="I3345" s="157">
        <f t="shared" si="365"/>
        <v>0</v>
      </c>
      <c r="J3345" s="157">
        <f t="shared" si="366"/>
        <v>8712.6212808281889</v>
      </c>
      <c r="K3345" s="157">
        <f t="shared" si="367"/>
        <v>550.00305175779886</v>
      </c>
      <c r="L3345" s="157">
        <f t="shared" si="368"/>
        <v>8162.61822907039</v>
      </c>
      <c r="M3345" s="167">
        <f t="shared" si="369"/>
        <v>0</v>
      </c>
      <c r="N3345" s="167">
        <f t="shared" si="370"/>
        <v>0</v>
      </c>
    </row>
    <row r="3346" spans="1:14" ht="15" customHeight="1" x14ac:dyDescent="0.2">
      <c r="A3346" s="152"/>
      <c r="B3346" s="152"/>
      <c r="C3346" s="152"/>
      <c r="D3346" s="152"/>
      <c r="E3346" s="153">
        <f>'2.40-a,b,c,d,e'!E3346</f>
        <v>41631.208333333336</v>
      </c>
      <c r="F3346" s="157">
        <f>'2.40-a,b,c,d,e'!F3346</f>
        <v>98.910003662109304</v>
      </c>
      <c r="G3346" s="157">
        <f>'2.40-a,b,c,d,e'!G3346</f>
        <v>-409.99603271490059</v>
      </c>
      <c r="H3346" s="157">
        <f t="shared" si="364"/>
        <v>7752.622196355489</v>
      </c>
      <c r="I3346" s="157">
        <f t="shared" si="365"/>
        <v>0</v>
      </c>
      <c r="J3346" s="157">
        <f t="shared" si="366"/>
        <v>7752.622196355489</v>
      </c>
      <c r="K3346" s="157">
        <f t="shared" si="367"/>
        <v>0</v>
      </c>
      <c r="L3346" s="157">
        <f t="shared" si="368"/>
        <v>7752.622196355489</v>
      </c>
      <c r="M3346" s="167">
        <f t="shared" si="369"/>
        <v>0</v>
      </c>
      <c r="N3346" s="167">
        <f t="shared" si="370"/>
        <v>0</v>
      </c>
    </row>
    <row r="3347" spans="1:14" ht="15" customHeight="1" x14ac:dyDescent="0.2">
      <c r="A3347" s="152"/>
      <c r="B3347" s="152"/>
      <c r="C3347" s="152"/>
      <c r="D3347" s="152"/>
      <c r="E3347" s="153">
        <f>'2.40-a,b,c,d,e'!E3347</f>
        <v>41632.513888888891</v>
      </c>
      <c r="F3347" s="157">
        <f>'2.40-a,b,c,d,e'!F3347</f>
        <v>99.220001220703097</v>
      </c>
      <c r="G3347" s="157">
        <f>'2.40-a,b,c,d,e'!G3347</f>
        <v>309.99755859379263</v>
      </c>
      <c r="H3347" s="157">
        <f t="shared" si="364"/>
        <v>8062.6197549492817</v>
      </c>
      <c r="I3347" s="157">
        <f t="shared" si="365"/>
        <v>0</v>
      </c>
      <c r="J3347" s="157">
        <f t="shared" si="366"/>
        <v>8062.6197549492817</v>
      </c>
      <c r="K3347" s="157">
        <f t="shared" si="367"/>
        <v>0</v>
      </c>
      <c r="L3347" s="157">
        <f t="shared" si="368"/>
        <v>8062.6197549492817</v>
      </c>
      <c r="M3347" s="167">
        <f t="shared" si="369"/>
        <v>0</v>
      </c>
      <c r="N3347" s="167">
        <f t="shared" si="370"/>
        <v>0</v>
      </c>
    </row>
    <row r="3348" spans="1:14" ht="15" customHeight="1" x14ac:dyDescent="0.2">
      <c r="A3348" s="152"/>
      <c r="B3348" s="152"/>
      <c r="C3348" s="152"/>
      <c r="D3348" s="152"/>
      <c r="E3348" s="153">
        <f>'2.40-a,b,c,d,e'!E3348</f>
        <v>41634.208333333336</v>
      </c>
      <c r="F3348" s="157">
        <f>'2.40-a,b,c,d,e'!F3348</f>
        <v>99.550003051757798</v>
      </c>
      <c r="G3348" s="157">
        <f>'2.40-a,b,c,d,e'!G3348</f>
        <v>330.00183105470171</v>
      </c>
      <c r="H3348" s="157">
        <f t="shared" si="364"/>
        <v>8392.6215860039829</v>
      </c>
      <c r="I3348" s="157">
        <f t="shared" si="365"/>
        <v>0</v>
      </c>
      <c r="J3348" s="157">
        <f t="shared" si="366"/>
        <v>8392.6215860039829</v>
      </c>
      <c r="K3348" s="157">
        <f t="shared" si="367"/>
        <v>230.00335693359284</v>
      </c>
      <c r="L3348" s="157">
        <f t="shared" si="368"/>
        <v>8162.61822907039</v>
      </c>
      <c r="M3348" s="167">
        <f t="shared" si="369"/>
        <v>0</v>
      </c>
      <c r="N3348" s="167">
        <f t="shared" si="370"/>
        <v>0</v>
      </c>
    </row>
    <row r="3349" spans="1:14" ht="15" customHeight="1" x14ac:dyDescent="0.2">
      <c r="A3349" s="152"/>
      <c r="B3349" s="152"/>
      <c r="C3349" s="152"/>
      <c r="D3349" s="152"/>
      <c r="E3349" s="153">
        <f>'2.40-a,b,c,d,e'!E3349</f>
        <v>41635.208333333336</v>
      </c>
      <c r="F3349" s="157">
        <f>'2.40-a,b,c,d,e'!F3349</f>
        <v>100.31999969482401</v>
      </c>
      <c r="G3349" s="157">
        <f>'2.40-a,b,c,d,e'!G3349</f>
        <v>769.9966430662073</v>
      </c>
      <c r="H3349" s="157">
        <f t="shared" si="364"/>
        <v>8932.6148721365971</v>
      </c>
      <c r="I3349" s="157">
        <f t="shared" si="365"/>
        <v>0</v>
      </c>
      <c r="J3349" s="157">
        <f t="shared" si="366"/>
        <v>8932.6148721365971</v>
      </c>
      <c r="K3349" s="157">
        <f t="shared" si="367"/>
        <v>769.99664306620707</v>
      </c>
      <c r="L3349" s="157">
        <f t="shared" si="368"/>
        <v>8162.61822907039</v>
      </c>
      <c r="M3349" s="167">
        <f t="shared" si="369"/>
        <v>0</v>
      </c>
      <c r="N3349" s="167">
        <f t="shared" si="370"/>
        <v>0</v>
      </c>
    </row>
    <row r="3350" spans="1:14" ht="15" customHeight="1" x14ac:dyDescent="0.2">
      <c r="A3350" s="152"/>
      <c r="B3350" s="152"/>
      <c r="C3350" s="152"/>
      <c r="D3350" s="152"/>
      <c r="E3350" s="153">
        <f>'2.40-a,b,c,d,e'!E3350</f>
        <v>41638.208333333336</v>
      </c>
      <c r="F3350" s="157">
        <f>'2.40-a,b,c,d,e'!F3350</f>
        <v>99.290000915527301</v>
      </c>
      <c r="G3350" s="157">
        <f>'2.40-a,b,c,d,e'!G3350</f>
        <v>-1029.9987792967045</v>
      </c>
      <c r="H3350" s="157">
        <f t="shared" si="364"/>
        <v>7132.6194497736851</v>
      </c>
      <c r="I3350" s="157">
        <f t="shared" si="365"/>
        <v>0</v>
      </c>
      <c r="J3350" s="157">
        <f t="shared" si="366"/>
        <v>7132.6194497736851</v>
      </c>
      <c r="K3350" s="157">
        <f t="shared" si="367"/>
        <v>0</v>
      </c>
      <c r="L3350" s="157">
        <f t="shared" si="368"/>
        <v>7132.6194497736851</v>
      </c>
      <c r="M3350" s="167">
        <f t="shared" si="369"/>
        <v>0</v>
      </c>
      <c r="N3350" s="167">
        <f t="shared" si="370"/>
        <v>0</v>
      </c>
    </row>
    <row r="3351" spans="1:14" ht="15" customHeight="1" x14ac:dyDescent="0.2">
      <c r="A3351" s="152"/>
      <c r="B3351" s="152"/>
      <c r="C3351" s="152"/>
      <c r="D3351" s="152"/>
      <c r="E3351" s="153">
        <f>'2.40-a,b,c,d,e'!E3351</f>
        <v>41639.208333333336</v>
      </c>
      <c r="F3351" s="157">
        <f>'2.40-a,b,c,d,e'!F3351</f>
        <v>98.419998168945298</v>
      </c>
      <c r="G3351" s="157">
        <f>'2.40-a,b,c,d,e'!G3351</f>
        <v>-870.00274658200283</v>
      </c>
      <c r="H3351" s="157">
        <f t="shared" si="364"/>
        <v>6262.6167031916821</v>
      </c>
      <c r="I3351" s="157">
        <f t="shared" si="365"/>
        <v>0</v>
      </c>
      <c r="J3351" s="157">
        <f t="shared" si="366"/>
        <v>6262.6167031916821</v>
      </c>
      <c r="K3351" s="157">
        <f t="shared" si="367"/>
        <v>0</v>
      </c>
      <c r="L3351" s="157">
        <f t="shared" si="368"/>
        <v>6262.6167031916821</v>
      </c>
      <c r="M3351" s="167">
        <f t="shared" si="369"/>
        <v>0</v>
      </c>
      <c r="N3351" s="167">
        <f t="shared" si="370"/>
        <v>0</v>
      </c>
    </row>
    <row r="3352" spans="1:14" ht="15" customHeight="1" x14ac:dyDescent="0.2">
      <c r="A3352" s="152"/>
      <c r="B3352" s="152"/>
      <c r="C3352" s="152"/>
      <c r="D3352" s="152"/>
      <c r="E3352" s="153">
        <f>'2.40-a,b,c,d,e'!E3352</f>
        <v>41641.208333333336</v>
      </c>
      <c r="F3352" s="157">
        <f>'2.40-a,b,c,d,e'!F3352</f>
        <v>95.440002441406193</v>
      </c>
      <c r="G3352" s="157">
        <f>'2.40-a,b,c,d,e'!G3352</f>
        <v>-2979.9957275391052</v>
      </c>
      <c r="H3352" s="157">
        <f t="shared" si="364"/>
        <v>3282.6209756525768</v>
      </c>
      <c r="I3352" s="157">
        <f t="shared" si="365"/>
        <v>4879.9972534178132</v>
      </c>
      <c r="J3352" s="157">
        <f t="shared" si="366"/>
        <v>8162.61822907039</v>
      </c>
      <c r="K3352" s="157">
        <f t="shared" si="367"/>
        <v>0</v>
      </c>
      <c r="L3352" s="157">
        <f t="shared" si="368"/>
        <v>8162.61822907039</v>
      </c>
      <c r="M3352" s="167">
        <f t="shared" si="369"/>
        <v>1</v>
      </c>
      <c r="N3352" s="167">
        <f t="shared" si="370"/>
        <v>0</v>
      </c>
    </row>
    <row r="3353" spans="1:14" ht="15" customHeight="1" x14ac:dyDescent="0.2">
      <c r="A3353" s="152"/>
      <c r="B3353" s="152"/>
      <c r="C3353" s="152"/>
      <c r="D3353" s="152"/>
      <c r="E3353" s="153">
        <f>'2.40-a,b,c,d,e'!E3353</f>
        <v>41642.208333333336</v>
      </c>
      <c r="F3353" s="157">
        <f>'2.40-a,b,c,d,e'!F3353</f>
        <v>93.959999084472599</v>
      </c>
      <c r="G3353" s="157">
        <f>'2.40-a,b,c,d,e'!G3353</f>
        <v>-1480.0033569335938</v>
      </c>
      <c r="H3353" s="157">
        <f t="shared" si="364"/>
        <v>6682.6148721367963</v>
      </c>
      <c r="I3353" s="157">
        <f t="shared" si="365"/>
        <v>0</v>
      </c>
      <c r="J3353" s="157">
        <f t="shared" si="366"/>
        <v>6682.6148721367963</v>
      </c>
      <c r="K3353" s="157">
        <f t="shared" si="367"/>
        <v>0</v>
      </c>
      <c r="L3353" s="157">
        <f t="shared" si="368"/>
        <v>6682.6148721367963</v>
      </c>
      <c r="M3353" s="167">
        <f t="shared" si="369"/>
        <v>0</v>
      </c>
      <c r="N3353" s="167">
        <f t="shared" si="370"/>
        <v>0</v>
      </c>
    </row>
    <row r="3354" spans="1:14" ht="15" customHeight="1" x14ac:dyDescent="0.2">
      <c r="A3354" s="152"/>
      <c r="B3354" s="152"/>
      <c r="C3354" s="152"/>
      <c r="D3354" s="152"/>
      <c r="E3354" s="153">
        <f>'2.40-a,b,c,d,e'!E3354</f>
        <v>41645.208333333336</v>
      </c>
      <c r="F3354" s="157">
        <f>'2.40-a,b,c,d,e'!F3354</f>
        <v>93.430000305175696</v>
      </c>
      <c r="G3354" s="157">
        <f>'2.40-a,b,c,d,e'!G3354</f>
        <v>-529.99877929690342</v>
      </c>
      <c r="H3354" s="157">
        <f t="shared" si="364"/>
        <v>6152.6160928398931</v>
      </c>
      <c r="I3354" s="157">
        <f t="shared" si="365"/>
        <v>0</v>
      </c>
      <c r="J3354" s="157">
        <f t="shared" si="366"/>
        <v>6152.6160928398931</v>
      </c>
      <c r="K3354" s="157">
        <f t="shared" si="367"/>
        <v>0</v>
      </c>
      <c r="L3354" s="157">
        <f t="shared" si="368"/>
        <v>6152.6160928398931</v>
      </c>
      <c r="M3354" s="167">
        <f t="shared" si="369"/>
        <v>0</v>
      </c>
      <c r="N3354" s="167">
        <f t="shared" si="370"/>
        <v>0</v>
      </c>
    </row>
    <row r="3355" spans="1:14" ht="15" customHeight="1" x14ac:dyDescent="0.2">
      <c r="A3355" s="152"/>
      <c r="B3355" s="152"/>
      <c r="C3355" s="152"/>
      <c r="D3355" s="152"/>
      <c r="E3355" s="153">
        <f>'2.40-a,b,c,d,e'!E3355</f>
        <v>41646.208333333336</v>
      </c>
      <c r="F3355" s="157">
        <f>'2.40-a,b,c,d,e'!F3355</f>
        <v>93.669998168945298</v>
      </c>
      <c r="G3355" s="157">
        <f>'2.40-a,b,c,d,e'!G3355</f>
        <v>239.9978637696023</v>
      </c>
      <c r="H3355" s="157">
        <f t="shared" si="364"/>
        <v>6392.6139566094953</v>
      </c>
      <c r="I3355" s="157">
        <f t="shared" si="365"/>
        <v>0</v>
      </c>
      <c r="J3355" s="157">
        <f t="shared" si="366"/>
        <v>6392.6139566094953</v>
      </c>
      <c r="K3355" s="157">
        <f t="shared" si="367"/>
        <v>0</v>
      </c>
      <c r="L3355" s="157">
        <f t="shared" si="368"/>
        <v>6392.6139566094953</v>
      </c>
      <c r="M3355" s="167">
        <f t="shared" si="369"/>
        <v>0</v>
      </c>
      <c r="N3355" s="167">
        <f t="shared" si="370"/>
        <v>0</v>
      </c>
    </row>
    <row r="3356" spans="1:14" ht="15" customHeight="1" x14ac:dyDescent="0.2">
      <c r="A3356" s="152"/>
      <c r="B3356" s="152"/>
      <c r="C3356" s="152"/>
      <c r="D3356" s="152"/>
      <c r="E3356" s="153">
        <f>'2.40-a,b,c,d,e'!E3356</f>
        <v>41647.208333333336</v>
      </c>
      <c r="F3356" s="157">
        <f>'2.40-a,b,c,d,e'!F3356</f>
        <v>92.330001831054602</v>
      </c>
      <c r="G3356" s="157">
        <f>'2.40-a,b,c,d,e'!G3356</f>
        <v>-1339.9963378906959</v>
      </c>
      <c r="H3356" s="157">
        <f t="shared" si="364"/>
        <v>5052.6176187187993</v>
      </c>
      <c r="I3356" s="157">
        <f t="shared" si="365"/>
        <v>3110.0006103515907</v>
      </c>
      <c r="J3356" s="157">
        <f t="shared" si="366"/>
        <v>8162.61822907039</v>
      </c>
      <c r="K3356" s="157">
        <f t="shared" si="367"/>
        <v>0</v>
      </c>
      <c r="L3356" s="157">
        <f t="shared" si="368"/>
        <v>8162.61822907039</v>
      </c>
      <c r="M3356" s="167">
        <f t="shared" si="369"/>
        <v>1</v>
      </c>
      <c r="N3356" s="167">
        <f t="shared" si="370"/>
        <v>0</v>
      </c>
    </row>
    <row r="3357" spans="1:14" ht="15" customHeight="1" x14ac:dyDescent="0.2">
      <c r="A3357" s="152"/>
      <c r="B3357" s="152"/>
      <c r="C3357" s="152"/>
      <c r="D3357" s="152"/>
      <c r="E3357" s="153">
        <f>'2.40-a,b,c,d,e'!E3357</f>
        <v>41648.208333333336</v>
      </c>
      <c r="F3357" s="157">
        <f>'2.40-a,b,c,d,e'!F3357</f>
        <v>91.660003662109304</v>
      </c>
      <c r="G3357" s="157">
        <f>'2.40-a,b,c,d,e'!G3357</f>
        <v>-669.99816894529829</v>
      </c>
      <c r="H3357" s="157">
        <f t="shared" si="364"/>
        <v>7492.6200601250921</v>
      </c>
      <c r="I3357" s="157">
        <f t="shared" si="365"/>
        <v>0</v>
      </c>
      <c r="J3357" s="157">
        <f t="shared" si="366"/>
        <v>7492.6200601250921</v>
      </c>
      <c r="K3357" s="157">
        <f t="shared" si="367"/>
        <v>0</v>
      </c>
      <c r="L3357" s="157">
        <f t="shared" si="368"/>
        <v>7492.6200601250921</v>
      </c>
      <c r="M3357" s="167">
        <f t="shared" si="369"/>
        <v>0</v>
      </c>
      <c r="N3357" s="167">
        <f t="shared" si="370"/>
        <v>0</v>
      </c>
    </row>
    <row r="3358" spans="1:14" ht="15" customHeight="1" x14ac:dyDescent="0.2">
      <c r="A3358" s="152"/>
      <c r="B3358" s="152"/>
      <c r="C3358" s="152"/>
      <c r="D3358" s="152"/>
      <c r="E3358" s="153">
        <f>'2.40-a,b,c,d,e'!E3358</f>
        <v>41649.208333333336</v>
      </c>
      <c r="F3358" s="157">
        <f>'2.40-a,b,c,d,e'!F3358</f>
        <v>92.720001220703097</v>
      </c>
      <c r="G3358" s="157">
        <f>'2.40-a,b,c,d,e'!G3358</f>
        <v>1059.9975585937927</v>
      </c>
      <c r="H3358" s="157">
        <f t="shared" si="364"/>
        <v>8552.6176187188848</v>
      </c>
      <c r="I3358" s="157">
        <f t="shared" si="365"/>
        <v>0</v>
      </c>
      <c r="J3358" s="157">
        <f t="shared" si="366"/>
        <v>8552.6176187188848</v>
      </c>
      <c r="K3358" s="157">
        <f t="shared" si="367"/>
        <v>389.9993896484948</v>
      </c>
      <c r="L3358" s="157">
        <f t="shared" si="368"/>
        <v>8162.61822907039</v>
      </c>
      <c r="M3358" s="167">
        <f t="shared" si="369"/>
        <v>0</v>
      </c>
      <c r="N3358" s="167">
        <f t="shared" si="370"/>
        <v>0</v>
      </c>
    </row>
    <row r="3359" spans="1:14" ht="15" customHeight="1" x14ac:dyDescent="0.2">
      <c r="A3359" s="152"/>
      <c r="B3359" s="152"/>
      <c r="C3359" s="152"/>
      <c r="D3359" s="152"/>
      <c r="E3359" s="153">
        <f>'2.40-a,b,c,d,e'!E3359</f>
        <v>41652.208333333336</v>
      </c>
      <c r="F3359" s="157">
        <f>'2.40-a,b,c,d,e'!F3359</f>
        <v>91.800003051757798</v>
      </c>
      <c r="G3359" s="157">
        <f>'2.40-a,b,c,d,e'!G3359</f>
        <v>-919.99816894529829</v>
      </c>
      <c r="H3359" s="157">
        <f t="shared" si="364"/>
        <v>7242.6200601250921</v>
      </c>
      <c r="I3359" s="157">
        <f t="shared" si="365"/>
        <v>0</v>
      </c>
      <c r="J3359" s="157">
        <f t="shared" si="366"/>
        <v>7242.6200601250921</v>
      </c>
      <c r="K3359" s="157">
        <f t="shared" si="367"/>
        <v>0</v>
      </c>
      <c r="L3359" s="157">
        <f t="shared" si="368"/>
        <v>7242.6200601250921</v>
      </c>
      <c r="M3359" s="167">
        <f t="shared" si="369"/>
        <v>0</v>
      </c>
      <c r="N3359" s="167">
        <f t="shared" si="370"/>
        <v>0</v>
      </c>
    </row>
    <row r="3360" spans="1:14" ht="15" customHeight="1" x14ac:dyDescent="0.2">
      <c r="A3360" s="152"/>
      <c r="B3360" s="152"/>
      <c r="C3360" s="152"/>
      <c r="D3360" s="152"/>
      <c r="E3360" s="153">
        <f>'2.40-a,b,c,d,e'!E3360</f>
        <v>41653.208333333336</v>
      </c>
      <c r="F3360" s="157">
        <f>'2.40-a,b,c,d,e'!F3360</f>
        <v>92.589996337890597</v>
      </c>
      <c r="G3360" s="157">
        <f>'2.40-a,b,c,d,e'!G3360</f>
        <v>789.99328613279829</v>
      </c>
      <c r="H3360" s="157">
        <f t="shared" si="364"/>
        <v>8032.61334625789</v>
      </c>
      <c r="I3360" s="157">
        <f t="shared" si="365"/>
        <v>0</v>
      </c>
      <c r="J3360" s="157">
        <f t="shared" si="366"/>
        <v>8032.61334625789</v>
      </c>
      <c r="K3360" s="157">
        <f t="shared" si="367"/>
        <v>0</v>
      </c>
      <c r="L3360" s="157">
        <f t="shared" si="368"/>
        <v>8032.61334625789</v>
      </c>
      <c r="M3360" s="167">
        <f t="shared" si="369"/>
        <v>0</v>
      </c>
      <c r="N3360" s="167">
        <f t="shared" si="370"/>
        <v>0</v>
      </c>
    </row>
    <row r="3361" spans="1:14" ht="15" customHeight="1" x14ac:dyDescent="0.2">
      <c r="A3361" s="152"/>
      <c r="B3361" s="152"/>
      <c r="C3361" s="152"/>
      <c r="D3361" s="152"/>
      <c r="E3361" s="153">
        <f>'2.40-a,b,c,d,e'!E3361</f>
        <v>41654.208333333336</v>
      </c>
      <c r="F3361" s="157">
        <f>'2.40-a,b,c,d,e'!F3361</f>
        <v>94.169998168945298</v>
      </c>
      <c r="G3361" s="157">
        <f>'2.40-a,b,c,d,e'!G3361</f>
        <v>1580.0018310547016</v>
      </c>
      <c r="H3361" s="157">
        <f t="shared" si="364"/>
        <v>9612.6151773125912</v>
      </c>
      <c r="I3361" s="157">
        <f t="shared" si="365"/>
        <v>0</v>
      </c>
      <c r="J3361" s="157">
        <f t="shared" si="366"/>
        <v>9612.6151773125912</v>
      </c>
      <c r="K3361" s="157">
        <f t="shared" si="367"/>
        <v>1449.9969482422011</v>
      </c>
      <c r="L3361" s="157">
        <f t="shared" si="368"/>
        <v>8162.61822907039</v>
      </c>
      <c r="M3361" s="167">
        <f t="shared" si="369"/>
        <v>0</v>
      </c>
      <c r="N3361" s="167">
        <f t="shared" si="370"/>
        <v>0</v>
      </c>
    </row>
    <row r="3362" spans="1:14" ht="15" customHeight="1" x14ac:dyDescent="0.2">
      <c r="A3362" s="152"/>
      <c r="B3362" s="152"/>
      <c r="C3362" s="152"/>
      <c r="D3362" s="152"/>
      <c r="E3362" s="153">
        <f>'2.40-a,b,c,d,e'!E3362</f>
        <v>41655.208333333336</v>
      </c>
      <c r="F3362" s="157">
        <f>'2.40-a,b,c,d,e'!F3362</f>
        <v>93.959999084472599</v>
      </c>
      <c r="G3362" s="157">
        <f>'2.40-a,b,c,d,e'!G3362</f>
        <v>-209.99908447269888</v>
      </c>
      <c r="H3362" s="157">
        <f t="shared" si="364"/>
        <v>7952.619144597691</v>
      </c>
      <c r="I3362" s="157">
        <f t="shared" si="365"/>
        <v>0</v>
      </c>
      <c r="J3362" s="157">
        <f t="shared" si="366"/>
        <v>7952.619144597691</v>
      </c>
      <c r="K3362" s="157">
        <f t="shared" si="367"/>
        <v>0</v>
      </c>
      <c r="L3362" s="157">
        <f t="shared" si="368"/>
        <v>7952.619144597691</v>
      </c>
      <c r="M3362" s="167">
        <f t="shared" si="369"/>
        <v>0</v>
      </c>
      <c r="N3362" s="167">
        <f t="shared" si="370"/>
        <v>0</v>
      </c>
    </row>
    <row r="3363" spans="1:14" ht="15" customHeight="1" x14ac:dyDescent="0.2">
      <c r="A3363" s="152"/>
      <c r="B3363" s="152"/>
      <c r="C3363" s="152"/>
      <c r="D3363" s="152"/>
      <c r="E3363" s="153">
        <f>'2.40-a,b,c,d,e'!E3363</f>
        <v>41656.208333333336</v>
      </c>
      <c r="F3363" s="157">
        <f>'2.40-a,b,c,d,e'!F3363</f>
        <v>94.370002746582003</v>
      </c>
      <c r="G3363" s="157">
        <f>'2.40-a,b,c,d,e'!G3363</f>
        <v>410.00366210940342</v>
      </c>
      <c r="H3363" s="157">
        <f t="shared" si="364"/>
        <v>8362.6228067070952</v>
      </c>
      <c r="I3363" s="157">
        <f t="shared" si="365"/>
        <v>0</v>
      </c>
      <c r="J3363" s="157">
        <f t="shared" si="366"/>
        <v>8362.6228067070952</v>
      </c>
      <c r="K3363" s="157">
        <f t="shared" si="367"/>
        <v>200.00457763670511</v>
      </c>
      <c r="L3363" s="157">
        <f t="shared" si="368"/>
        <v>8162.61822907039</v>
      </c>
      <c r="M3363" s="167">
        <f t="shared" si="369"/>
        <v>0</v>
      </c>
      <c r="N3363" s="167">
        <f t="shared" si="370"/>
        <v>0</v>
      </c>
    </row>
    <row r="3364" spans="1:14" ht="15" customHeight="1" x14ac:dyDescent="0.2">
      <c r="A3364" s="152"/>
      <c r="B3364" s="152"/>
      <c r="C3364" s="152"/>
      <c r="D3364" s="152"/>
      <c r="E3364" s="153">
        <f>'2.40-a,b,c,d,e'!E3364</f>
        <v>41660.208333333336</v>
      </c>
      <c r="F3364" s="157">
        <f>'2.40-a,b,c,d,e'!F3364</f>
        <v>94.989997863769503</v>
      </c>
      <c r="G3364" s="157">
        <f>'2.40-a,b,c,d,e'!G3364</f>
        <v>619.9951171875</v>
      </c>
      <c r="H3364" s="157">
        <f t="shared" si="364"/>
        <v>8782.613346257891</v>
      </c>
      <c r="I3364" s="157">
        <f t="shared" si="365"/>
        <v>0</v>
      </c>
      <c r="J3364" s="157">
        <f t="shared" si="366"/>
        <v>8782.613346257891</v>
      </c>
      <c r="K3364" s="157">
        <f t="shared" si="367"/>
        <v>619.99511718750091</v>
      </c>
      <c r="L3364" s="157">
        <f t="shared" si="368"/>
        <v>8162.61822907039</v>
      </c>
      <c r="M3364" s="167">
        <f t="shared" si="369"/>
        <v>0</v>
      </c>
      <c r="N3364" s="167">
        <f t="shared" si="370"/>
        <v>0</v>
      </c>
    </row>
    <row r="3365" spans="1:14" ht="15" customHeight="1" x14ac:dyDescent="0.2">
      <c r="A3365" s="152"/>
      <c r="B3365" s="152"/>
      <c r="C3365" s="152"/>
      <c r="D3365" s="152"/>
      <c r="E3365" s="153">
        <f>'2.40-a,b,c,d,e'!E3365</f>
        <v>41661.208333333336</v>
      </c>
      <c r="F3365" s="157">
        <f>'2.40-a,b,c,d,e'!F3365</f>
        <v>96.730003356933594</v>
      </c>
      <c r="G3365" s="157">
        <f>'2.40-a,b,c,d,e'!G3365</f>
        <v>1740.0054931640909</v>
      </c>
      <c r="H3365" s="157">
        <f t="shared" si="364"/>
        <v>9902.6237222344807</v>
      </c>
      <c r="I3365" s="157">
        <f t="shared" si="365"/>
        <v>0</v>
      </c>
      <c r="J3365" s="157">
        <f t="shared" si="366"/>
        <v>9902.6237222344807</v>
      </c>
      <c r="K3365" s="157">
        <f t="shared" si="367"/>
        <v>1740.0054931640907</v>
      </c>
      <c r="L3365" s="157">
        <f t="shared" si="368"/>
        <v>8162.61822907039</v>
      </c>
      <c r="M3365" s="167">
        <f t="shared" si="369"/>
        <v>0</v>
      </c>
      <c r="N3365" s="167">
        <f t="shared" si="370"/>
        <v>0</v>
      </c>
    </row>
    <row r="3366" spans="1:14" ht="15" customHeight="1" x14ac:dyDescent="0.2">
      <c r="A3366" s="152"/>
      <c r="B3366" s="152"/>
      <c r="C3366" s="152"/>
      <c r="D3366" s="152"/>
      <c r="E3366" s="153">
        <f>'2.40-a,b,c,d,e'!E3366</f>
        <v>41662.208333333336</v>
      </c>
      <c r="F3366" s="157">
        <f>'2.40-a,b,c,d,e'!F3366</f>
        <v>97.319999694824205</v>
      </c>
      <c r="G3366" s="157">
        <f>'2.40-a,b,c,d,e'!G3366</f>
        <v>589.99633789061079</v>
      </c>
      <c r="H3366" s="157">
        <f t="shared" si="364"/>
        <v>8752.6145669610014</v>
      </c>
      <c r="I3366" s="157">
        <f t="shared" si="365"/>
        <v>0</v>
      </c>
      <c r="J3366" s="157">
        <f t="shared" si="366"/>
        <v>8752.6145669610014</v>
      </c>
      <c r="K3366" s="157">
        <f t="shared" si="367"/>
        <v>589.99633789061136</v>
      </c>
      <c r="L3366" s="157">
        <f t="shared" si="368"/>
        <v>8162.61822907039</v>
      </c>
      <c r="M3366" s="167">
        <f t="shared" si="369"/>
        <v>0</v>
      </c>
      <c r="N3366" s="167">
        <f t="shared" si="370"/>
        <v>0</v>
      </c>
    </row>
    <row r="3367" spans="1:14" ht="15" customHeight="1" x14ac:dyDescent="0.2">
      <c r="A3367" s="152"/>
      <c r="B3367" s="152"/>
      <c r="C3367" s="152"/>
      <c r="D3367" s="152"/>
      <c r="E3367" s="153">
        <f>'2.40-a,b,c,d,e'!E3367</f>
        <v>41663.208333333336</v>
      </c>
      <c r="F3367" s="157">
        <f>'2.40-a,b,c,d,e'!F3367</f>
        <v>96.639999389648395</v>
      </c>
      <c r="G3367" s="157">
        <f>'2.40-a,b,c,d,e'!G3367</f>
        <v>-680.00030517580967</v>
      </c>
      <c r="H3367" s="157">
        <f t="shared" si="364"/>
        <v>7482.6179238945806</v>
      </c>
      <c r="I3367" s="157">
        <f t="shared" si="365"/>
        <v>0</v>
      </c>
      <c r="J3367" s="157">
        <f t="shared" si="366"/>
        <v>7482.6179238945806</v>
      </c>
      <c r="K3367" s="157">
        <f t="shared" si="367"/>
        <v>0</v>
      </c>
      <c r="L3367" s="157">
        <f t="shared" si="368"/>
        <v>7482.6179238945806</v>
      </c>
      <c r="M3367" s="167">
        <f t="shared" si="369"/>
        <v>0</v>
      </c>
      <c r="N3367" s="167">
        <f t="shared" si="370"/>
        <v>0</v>
      </c>
    </row>
    <row r="3368" spans="1:14" ht="15" customHeight="1" x14ac:dyDescent="0.2">
      <c r="A3368" s="152"/>
      <c r="B3368" s="152"/>
      <c r="C3368" s="152"/>
      <c r="D3368" s="152"/>
      <c r="E3368" s="153">
        <f>'2.40-a,b,c,d,e'!E3368</f>
        <v>41666.208333333336</v>
      </c>
      <c r="F3368" s="157">
        <f>'2.40-a,b,c,d,e'!F3368</f>
        <v>95.720001220703097</v>
      </c>
      <c r="G3368" s="157">
        <f>'2.40-a,b,c,d,e'!G3368</f>
        <v>-919.99816894529829</v>
      </c>
      <c r="H3368" s="157">
        <f t="shared" si="364"/>
        <v>6562.6197549492827</v>
      </c>
      <c r="I3368" s="157">
        <f t="shared" si="365"/>
        <v>0</v>
      </c>
      <c r="J3368" s="157">
        <f t="shared" si="366"/>
        <v>6562.6197549492827</v>
      </c>
      <c r="K3368" s="157">
        <f t="shared" si="367"/>
        <v>0</v>
      </c>
      <c r="L3368" s="157">
        <f t="shared" si="368"/>
        <v>6562.6197549492827</v>
      </c>
      <c r="M3368" s="167">
        <f t="shared" si="369"/>
        <v>0</v>
      </c>
      <c r="N3368" s="167">
        <f t="shared" si="370"/>
        <v>0</v>
      </c>
    </row>
    <row r="3369" spans="1:14" ht="15" customHeight="1" x14ac:dyDescent="0.2">
      <c r="A3369" s="152"/>
      <c r="B3369" s="152"/>
      <c r="C3369" s="152"/>
      <c r="D3369" s="152"/>
      <c r="E3369" s="153">
        <f>'2.40-a,b,c,d,e'!E3369</f>
        <v>41667.208333333336</v>
      </c>
      <c r="F3369" s="157">
        <f>'2.40-a,b,c,d,e'!F3369</f>
        <v>97.410003662109304</v>
      </c>
      <c r="G3369" s="157">
        <f>'2.40-a,b,c,d,e'!G3369</f>
        <v>1690.0024414062073</v>
      </c>
      <c r="H3369" s="157">
        <f t="shared" si="364"/>
        <v>8252.622196355489</v>
      </c>
      <c r="I3369" s="157">
        <f t="shared" si="365"/>
        <v>0</v>
      </c>
      <c r="J3369" s="157">
        <f t="shared" si="366"/>
        <v>8252.622196355489</v>
      </c>
      <c r="K3369" s="157">
        <f t="shared" si="367"/>
        <v>90.003967285098952</v>
      </c>
      <c r="L3369" s="157">
        <f t="shared" si="368"/>
        <v>8162.61822907039</v>
      </c>
      <c r="M3369" s="167">
        <f t="shared" si="369"/>
        <v>0</v>
      </c>
      <c r="N3369" s="167">
        <f t="shared" si="370"/>
        <v>0</v>
      </c>
    </row>
    <row r="3370" spans="1:14" ht="15" customHeight="1" x14ac:dyDescent="0.2">
      <c r="A3370" s="152"/>
      <c r="B3370" s="152"/>
      <c r="C3370" s="152"/>
      <c r="D3370" s="152"/>
      <c r="E3370" s="153">
        <f>'2.40-a,b,c,d,e'!E3370</f>
        <v>41668.208333333336</v>
      </c>
      <c r="F3370" s="157">
        <f>'2.40-a,b,c,d,e'!F3370</f>
        <v>97.360000610351506</v>
      </c>
      <c r="G3370" s="157">
        <f>'2.40-a,b,c,d,e'!G3370</f>
        <v>-50.003051757798289</v>
      </c>
      <c r="H3370" s="157">
        <f t="shared" si="364"/>
        <v>8112.6151773125921</v>
      </c>
      <c r="I3370" s="157">
        <f t="shared" si="365"/>
        <v>0</v>
      </c>
      <c r="J3370" s="157">
        <f t="shared" si="366"/>
        <v>8112.6151773125921</v>
      </c>
      <c r="K3370" s="157">
        <f t="shared" si="367"/>
        <v>0</v>
      </c>
      <c r="L3370" s="157">
        <f t="shared" si="368"/>
        <v>8112.6151773125921</v>
      </c>
      <c r="M3370" s="167">
        <f t="shared" si="369"/>
        <v>0</v>
      </c>
      <c r="N3370" s="167">
        <f t="shared" si="370"/>
        <v>0</v>
      </c>
    </row>
    <row r="3371" spans="1:14" ht="15" customHeight="1" x14ac:dyDescent="0.2">
      <c r="A3371" s="152"/>
      <c r="B3371" s="152"/>
      <c r="C3371" s="152"/>
      <c r="D3371" s="152"/>
      <c r="E3371" s="153">
        <f>'2.40-a,b,c,d,e'!E3371</f>
        <v>41669.208333333336</v>
      </c>
      <c r="F3371" s="157">
        <f>'2.40-a,b,c,d,e'!F3371</f>
        <v>98.230003356933594</v>
      </c>
      <c r="G3371" s="157">
        <f>'2.40-a,b,c,d,e'!G3371</f>
        <v>870.00274658208809</v>
      </c>
      <c r="H3371" s="157">
        <f t="shared" si="364"/>
        <v>8982.6179238946806</v>
      </c>
      <c r="I3371" s="157">
        <f t="shared" si="365"/>
        <v>0</v>
      </c>
      <c r="J3371" s="157">
        <f t="shared" si="366"/>
        <v>8982.6179238946806</v>
      </c>
      <c r="K3371" s="157">
        <f t="shared" si="367"/>
        <v>819.9996948242906</v>
      </c>
      <c r="L3371" s="157">
        <f t="shared" si="368"/>
        <v>8162.61822907039</v>
      </c>
      <c r="M3371" s="167">
        <f t="shared" si="369"/>
        <v>0</v>
      </c>
      <c r="N3371" s="167">
        <f t="shared" si="370"/>
        <v>0</v>
      </c>
    </row>
    <row r="3372" spans="1:14" ht="15" customHeight="1" x14ac:dyDescent="0.2">
      <c r="A3372" s="152"/>
      <c r="B3372" s="152"/>
      <c r="C3372" s="152"/>
      <c r="D3372" s="152"/>
      <c r="E3372" s="153">
        <f>'2.40-a,b,c,d,e'!E3372</f>
        <v>41670.208333333336</v>
      </c>
      <c r="F3372" s="157">
        <f>'2.40-a,b,c,d,e'!F3372</f>
        <v>97.489997863769503</v>
      </c>
      <c r="G3372" s="157">
        <f>'2.40-a,b,c,d,e'!G3372</f>
        <v>-740.00549316409092</v>
      </c>
      <c r="H3372" s="157">
        <f t="shared" si="364"/>
        <v>7422.6127359062993</v>
      </c>
      <c r="I3372" s="157">
        <f t="shared" si="365"/>
        <v>0</v>
      </c>
      <c r="J3372" s="157">
        <f t="shared" si="366"/>
        <v>7422.6127359062993</v>
      </c>
      <c r="K3372" s="157">
        <f t="shared" si="367"/>
        <v>0</v>
      </c>
      <c r="L3372" s="157">
        <f t="shared" si="368"/>
        <v>7422.6127359062993</v>
      </c>
      <c r="M3372" s="167">
        <f t="shared" si="369"/>
        <v>0</v>
      </c>
      <c r="N3372" s="167">
        <f t="shared" si="370"/>
        <v>0</v>
      </c>
    </row>
    <row r="3373" spans="1:14" ht="15" customHeight="1" x14ac:dyDescent="0.2">
      <c r="A3373" s="152"/>
      <c r="B3373" s="152"/>
      <c r="C3373" s="152"/>
      <c r="D3373" s="152"/>
      <c r="E3373" s="153">
        <f>'2.40-a,b,c,d,e'!E3373</f>
        <v>41673.208333333336</v>
      </c>
      <c r="F3373" s="157">
        <f>'2.40-a,b,c,d,e'!F3373</f>
        <v>96.430000305175696</v>
      </c>
      <c r="G3373" s="157">
        <f>'2.40-a,b,c,d,e'!G3373</f>
        <v>-1059.9975585938068</v>
      </c>
      <c r="H3373" s="157">
        <f t="shared" si="364"/>
        <v>6362.615177312493</v>
      </c>
      <c r="I3373" s="157">
        <f t="shared" si="365"/>
        <v>0</v>
      </c>
      <c r="J3373" s="157">
        <f t="shared" si="366"/>
        <v>6362.615177312493</v>
      </c>
      <c r="K3373" s="157">
        <f t="shared" si="367"/>
        <v>0</v>
      </c>
      <c r="L3373" s="157">
        <f t="shared" si="368"/>
        <v>6362.615177312493</v>
      </c>
      <c r="M3373" s="167">
        <f t="shared" si="369"/>
        <v>0</v>
      </c>
      <c r="N3373" s="167">
        <f t="shared" si="370"/>
        <v>0</v>
      </c>
    </row>
    <row r="3374" spans="1:14" ht="15" customHeight="1" x14ac:dyDescent="0.2">
      <c r="A3374" s="152"/>
      <c r="B3374" s="152"/>
      <c r="C3374" s="152"/>
      <c r="D3374" s="152"/>
      <c r="E3374" s="153">
        <f>'2.40-a,b,c,d,e'!E3374</f>
        <v>41674.208333333336</v>
      </c>
      <c r="F3374" s="157">
        <f>'2.40-a,b,c,d,e'!F3374</f>
        <v>97.190002441406193</v>
      </c>
      <c r="G3374" s="157">
        <f>'2.40-a,b,c,d,e'!G3374</f>
        <v>760.00213623049717</v>
      </c>
      <c r="H3374" s="157">
        <f t="shared" si="364"/>
        <v>7122.6173135429899</v>
      </c>
      <c r="I3374" s="157">
        <f t="shared" si="365"/>
        <v>0</v>
      </c>
      <c r="J3374" s="157">
        <f t="shared" si="366"/>
        <v>7122.6173135429899</v>
      </c>
      <c r="K3374" s="157">
        <f t="shared" si="367"/>
        <v>0</v>
      </c>
      <c r="L3374" s="157">
        <f t="shared" si="368"/>
        <v>7122.6173135429899</v>
      </c>
      <c r="M3374" s="167">
        <f t="shared" si="369"/>
        <v>0</v>
      </c>
      <c r="N3374" s="167">
        <f t="shared" si="370"/>
        <v>0</v>
      </c>
    </row>
    <row r="3375" spans="1:14" ht="15" customHeight="1" x14ac:dyDescent="0.2">
      <c r="A3375" s="152"/>
      <c r="B3375" s="152"/>
      <c r="C3375" s="152"/>
      <c r="D3375" s="152"/>
      <c r="E3375" s="153">
        <f>'2.40-a,b,c,d,e'!E3375</f>
        <v>41675.208333333336</v>
      </c>
      <c r="F3375" s="157">
        <f>'2.40-a,b,c,d,e'!F3375</f>
        <v>97.379997253417898</v>
      </c>
      <c r="G3375" s="157">
        <f>'2.40-a,b,c,d,e'!G3375</f>
        <v>189.99481201170454</v>
      </c>
      <c r="H3375" s="157">
        <f t="shared" si="364"/>
        <v>7312.6121255546941</v>
      </c>
      <c r="I3375" s="157">
        <f t="shared" si="365"/>
        <v>0</v>
      </c>
      <c r="J3375" s="157">
        <f t="shared" si="366"/>
        <v>7312.6121255546941</v>
      </c>
      <c r="K3375" s="157">
        <f t="shared" si="367"/>
        <v>0</v>
      </c>
      <c r="L3375" s="157">
        <f t="shared" si="368"/>
        <v>7312.6121255546941</v>
      </c>
      <c r="M3375" s="167">
        <f t="shared" si="369"/>
        <v>0</v>
      </c>
      <c r="N3375" s="167">
        <f t="shared" si="370"/>
        <v>0</v>
      </c>
    </row>
    <row r="3376" spans="1:14" ht="15" customHeight="1" x14ac:dyDescent="0.2">
      <c r="A3376" s="152"/>
      <c r="B3376" s="152"/>
      <c r="C3376" s="152"/>
      <c r="D3376" s="152"/>
      <c r="E3376" s="153">
        <f>'2.40-a,b,c,d,e'!E3376</f>
        <v>41676.208333333336</v>
      </c>
      <c r="F3376" s="157">
        <f>'2.40-a,b,c,d,e'!F3376</f>
        <v>97.839996337890597</v>
      </c>
      <c r="G3376" s="157">
        <f>'2.40-a,b,c,d,e'!G3376</f>
        <v>459.99908447269888</v>
      </c>
      <c r="H3376" s="157">
        <f t="shared" si="364"/>
        <v>7772.6112100273931</v>
      </c>
      <c r="I3376" s="157">
        <f t="shared" si="365"/>
        <v>0</v>
      </c>
      <c r="J3376" s="157">
        <f t="shared" si="366"/>
        <v>7772.6112100273931</v>
      </c>
      <c r="K3376" s="157">
        <f t="shared" si="367"/>
        <v>0</v>
      </c>
      <c r="L3376" s="157">
        <f t="shared" si="368"/>
        <v>7772.6112100273931</v>
      </c>
      <c r="M3376" s="167">
        <f t="shared" si="369"/>
        <v>0</v>
      </c>
      <c r="N3376" s="167">
        <f t="shared" si="370"/>
        <v>0</v>
      </c>
    </row>
    <row r="3377" spans="1:14" ht="15" customHeight="1" x14ac:dyDescent="0.2">
      <c r="A3377" s="152"/>
      <c r="B3377" s="152"/>
      <c r="C3377" s="152"/>
      <c r="D3377" s="152"/>
      <c r="E3377" s="153">
        <f>'2.40-a,b,c,d,e'!E3377</f>
        <v>41677.208333333336</v>
      </c>
      <c r="F3377" s="157">
        <f>'2.40-a,b,c,d,e'!F3377</f>
        <v>99.879997253417898</v>
      </c>
      <c r="G3377" s="157">
        <f>'2.40-a,b,c,d,e'!G3377</f>
        <v>2040.000915527301</v>
      </c>
      <c r="H3377" s="157">
        <f t="shared" si="364"/>
        <v>9812.6121255546932</v>
      </c>
      <c r="I3377" s="157">
        <f t="shared" si="365"/>
        <v>0</v>
      </c>
      <c r="J3377" s="157">
        <f t="shared" si="366"/>
        <v>9812.6121255546932</v>
      </c>
      <c r="K3377" s="157">
        <f t="shared" si="367"/>
        <v>1649.9938964843031</v>
      </c>
      <c r="L3377" s="157">
        <f t="shared" si="368"/>
        <v>8162.61822907039</v>
      </c>
      <c r="M3377" s="167">
        <f t="shared" si="369"/>
        <v>0</v>
      </c>
      <c r="N3377" s="167">
        <f t="shared" si="370"/>
        <v>0</v>
      </c>
    </row>
    <row r="3378" spans="1:14" ht="15" customHeight="1" x14ac:dyDescent="0.2">
      <c r="A3378" s="152"/>
      <c r="B3378" s="152"/>
      <c r="C3378" s="152"/>
      <c r="D3378" s="152"/>
      <c r="E3378" s="153">
        <f>'2.40-a,b,c,d,e'!E3378</f>
        <v>41680.208333333336</v>
      </c>
      <c r="F3378" s="157">
        <f>'2.40-a,b,c,d,e'!F3378</f>
        <v>100.059997558593</v>
      </c>
      <c r="G3378" s="157">
        <f>'2.40-a,b,c,d,e'!G3378</f>
        <v>180.00030517509913</v>
      </c>
      <c r="H3378" s="157">
        <f t="shared" si="364"/>
        <v>8342.6185342454883</v>
      </c>
      <c r="I3378" s="157">
        <f t="shared" si="365"/>
        <v>0</v>
      </c>
      <c r="J3378" s="157">
        <f t="shared" si="366"/>
        <v>8342.6185342454883</v>
      </c>
      <c r="K3378" s="157">
        <f t="shared" si="367"/>
        <v>180.00030517509822</v>
      </c>
      <c r="L3378" s="157">
        <f t="shared" si="368"/>
        <v>8162.61822907039</v>
      </c>
      <c r="M3378" s="167">
        <f t="shared" si="369"/>
        <v>0</v>
      </c>
      <c r="N3378" s="167">
        <f t="shared" si="370"/>
        <v>0</v>
      </c>
    </row>
    <row r="3379" spans="1:14" ht="15" customHeight="1" x14ac:dyDescent="0.2">
      <c r="A3379" s="152"/>
      <c r="B3379" s="152"/>
      <c r="C3379" s="152"/>
      <c r="D3379" s="152"/>
      <c r="E3379" s="153">
        <f>'2.40-a,b,c,d,e'!E3379</f>
        <v>41681.208333333336</v>
      </c>
      <c r="F3379" s="157">
        <f>'2.40-a,b,c,d,e'!F3379</f>
        <v>99.940002441406193</v>
      </c>
      <c r="G3379" s="157">
        <f>'2.40-a,b,c,d,e'!G3379</f>
        <v>-119.99511718680367</v>
      </c>
      <c r="H3379" s="157">
        <f t="shared" si="364"/>
        <v>8042.6231118835867</v>
      </c>
      <c r="I3379" s="157">
        <f t="shared" si="365"/>
        <v>0</v>
      </c>
      <c r="J3379" s="157">
        <f t="shared" si="366"/>
        <v>8042.6231118835867</v>
      </c>
      <c r="K3379" s="157">
        <f t="shared" si="367"/>
        <v>0</v>
      </c>
      <c r="L3379" s="157">
        <f t="shared" si="368"/>
        <v>8042.6231118835867</v>
      </c>
      <c r="M3379" s="167">
        <f t="shared" si="369"/>
        <v>0</v>
      </c>
      <c r="N3379" s="167">
        <f t="shared" si="370"/>
        <v>0</v>
      </c>
    </row>
    <row r="3380" spans="1:14" ht="15" customHeight="1" x14ac:dyDescent="0.2">
      <c r="A3380" s="152"/>
      <c r="B3380" s="152"/>
      <c r="C3380" s="152"/>
      <c r="D3380" s="152"/>
      <c r="E3380" s="153">
        <f>'2.40-a,b,c,d,e'!E3380</f>
        <v>41682.208333333336</v>
      </c>
      <c r="F3380" s="157">
        <f>'2.40-a,b,c,d,e'!F3380</f>
        <v>100.370002746582</v>
      </c>
      <c r="G3380" s="157">
        <f>'2.40-a,b,c,d,e'!G3380</f>
        <v>430.00030517580967</v>
      </c>
      <c r="H3380" s="157">
        <f t="shared" si="364"/>
        <v>8472.6234170593962</v>
      </c>
      <c r="I3380" s="157">
        <f t="shared" si="365"/>
        <v>0</v>
      </c>
      <c r="J3380" s="157">
        <f t="shared" si="366"/>
        <v>8472.6234170593962</v>
      </c>
      <c r="K3380" s="157">
        <f t="shared" si="367"/>
        <v>310.00518798900612</v>
      </c>
      <c r="L3380" s="157">
        <f t="shared" si="368"/>
        <v>8162.61822907039</v>
      </c>
      <c r="M3380" s="167">
        <f t="shared" si="369"/>
        <v>0</v>
      </c>
      <c r="N3380" s="167">
        <f t="shared" si="370"/>
        <v>0</v>
      </c>
    </row>
    <row r="3381" spans="1:14" ht="15" customHeight="1" x14ac:dyDescent="0.2">
      <c r="A3381" s="152"/>
      <c r="B3381" s="152"/>
      <c r="C3381" s="152"/>
      <c r="D3381" s="152"/>
      <c r="E3381" s="153">
        <f>'2.40-a,b,c,d,e'!E3381</f>
        <v>41683.208333333336</v>
      </c>
      <c r="F3381" s="157">
        <f>'2.40-a,b,c,d,e'!F3381</f>
        <v>100.34999847412099</v>
      </c>
      <c r="G3381" s="157">
        <f>'2.40-a,b,c,d,e'!G3381</f>
        <v>-20.004272461008554</v>
      </c>
      <c r="H3381" s="157">
        <f t="shared" si="364"/>
        <v>8142.6139566093816</v>
      </c>
      <c r="I3381" s="157">
        <f t="shared" si="365"/>
        <v>0</v>
      </c>
      <c r="J3381" s="157">
        <f t="shared" si="366"/>
        <v>8142.6139566093816</v>
      </c>
      <c r="K3381" s="157">
        <f t="shared" si="367"/>
        <v>0</v>
      </c>
      <c r="L3381" s="157">
        <f t="shared" si="368"/>
        <v>8142.6139566093816</v>
      </c>
      <c r="M3381" s="167">
        <f t="shared" si="369"/>
        <v>0</v>
      </c>
      <c r="N3381" s="167">
        <f t="shared" si="370"/>
        <v>0</v>
      </c>
    </row>
    <row r="3382" spans="1:14" ht="15" customHeight="1" x14ac:dyDescent="0.2">
      <c r="A3382" s="152"/>
      <c r="B3382" s="152"/>
      <c r="C3382" s="152"/>
      <c r="D3382" s="152"/>
      <c r="E3382" s="153">
        <f>'2.40-a,b,c,d,e'!E3382</f>
        <v>41684.208333333336</v>
      </c>
      <c r="F3382" s="157">
        <f>'2.40-a,b,c,d,e'!F3382</f>
        <v>100.300003051757</v>
      </c>
      <c r="G3382" s="157">
        <f>'2.40-a,b,c,d,e'!G3382</f>
        <v>-49.995422363991793</v>
      </c>
      <c r="H3382" s="157">
        <f t="shared" si="364"/>
        <v>8092.61853424539</v>
      </c>
      <c r="I3382" s="157">
        <f t="shared" si="365"/>
        <v>0</v>
      </c>
      <c r="J3382" s="157">
        <f t="shared" si="366"/>
        <v>8092.61853424539</v>
      </c>
      <c r="K3382" s="157">
        <f t="shared" si="367"/>
        <v>0</v>
      </c>
      <c r="L3382" s="157">
        <f t="shared" si="368"/>
        <v>8092.61853424539</v>
      </c>
      <c r="M3382" s="167">
        <f t="shared" si="369"/>
        <v>0</v>
      </c>
      <c r="N3382" s="167">
        <f t="shared" si="370"/>
        <v>0</v>
      </c>
    </row>
    <row r="3383" spans="1:14" ht="15" customHeight="1" x14ac:dyDescent="0.2">
      <c r="A3383" s="152"/>
      <c r="B3383" s="152"/>
      <c r="C3383" s="152"/>
      <c r="D3383" s="152"/>
      <c r="E3383" s="153">
        <f>'2.40-a,b,c,d,e'!E3383</f>
        <v>41688.208333333336</v>
      </c>
      <c r="F3383" s="157">
        <f>'2.40-a,b,c,d,e'!F3383</f>
        <v>102.430000305175</v>
      </c>
      <c r="G3383" s="157">
        <f>'2.40-a,b,c,d,e'!G3383</f>
        <v>2129.9972534179969</v>
      </c>
      <c r="H3383" s="157">
        <f t="shared" si="364"/>
        <v>10222.615787663388</v>
      </c>
      <c r="I3383" s="157">
        <f t="shared" si="365"/>
        <v>0</v>
      </c>
      <c r="J3383" s="157">
        <f t="shared" si="366"/>
        <v>10222.615787663388</v>
      </c>
      <c r="K3383" s="157">
        <f t="shared" si="367"/>
        <v>2059.9975585929978</v>
      </c>
      <c r="L3383" s="157">
        <f t="shared" si="368"/>
        <v>8162.61822907039</v>
      </c>
      <c r="M3383" s="167">
        <f t="shared" si="369"/>
        <v>0</v>
      </c>
      <c r="N3383" s="167">
        <f t="shared" si="370"/>
        <v>0</v>
      </c>
    </row>
    <row r="3384" spans="1:14" ht="15" customHeight="1" x14ac:dyDescent="0.2">
      <c r="A3384" s="152"/>
      <c r="B3384" s="152"/>
      <c r="C3384" s="152"/>
      <c r="D3384" s="152"/>
      <c r="E3384" s="153">
        <f>'2.40-a,b,c,d,e'!E3384</f>
        <v>41689.208333333336</v>
      </c>
      <c r="F3384" s="157">
        <f>'2.40-a,b,c,d,e'!F3384</f>
        <v>103.309997558593</v>
      </c>
      <c r="G3384" s="157">
        <f>'2.40-a,b,c,d,e'!G3384</f>
        <v>879.99725341799717</v>
      </c>
      <c r="H3384" s="157">
        <f t="shared" si="364"/>
        <v>9042.615482488387</v>
      </c>
      <c r="I3384" s="157">
        <f t="shared" si="365"/>
        <v>0</v>
      </c>
      <c r="J3384" s="157">
        <f t="shared" si="366"/>
        <v>9042.615482488387</v>
      </c>
      <c r="K3384" s="157">
        <f t="shared" si="367"/>
        <v>879.99725341799694</v>
      </c>
      <c r="L3384" s="157">
        <f t="shared" si="368"/>
        <v>8162.61822907039</v>
      </c>
      <c r="M3384" s="167">
        <f t="shared" si="369"/>
        <v>0</v>
      </c>
      <c r="N3384" s="167">
        <f t="shared" si="370"/>
        <v>0</v>
      </c>
    </row>
    <row r="3385" spans="1:14" ht="15" customHeight="1" x14ac:dyDescent="0.2">
      <c r="A3385" s="152"/>
      <c r="B3385" s="152"/>
      <c r="C3385" s="152"/>
      <c r="D3385" s="152"/>
      <c r="E3385" s="153">
        <f>'2.40-a,b,c,d,e'!E3385</f>
        <v>41690.208333333336</v>
      </c>
      <c r="F3385" s="157">
        <f>'2.40-a,b,c,d,e'!F3385</f>
        <v>102.919998168945</v>
      </c>
      <c r="G3385" s="157">
        <f>'2.40-a,b,c,d,e'!G3385</f>
        <v>-389.99938964799696</v>
      </c>
      <c r="H3385" s="157">
        <f t="shared" si="364"/>
        <v>7772.6188394223927</v>
      </c>
      <c r="I3385" s="157">
        <f t="shared" si="365"/>
        <v>0</v>
      </c>
      <c r="J3385" s="157">
        <f t="shared" si="366"/>
        <v>7772.6188394223927</v>
      </c>
      <c r="K3385" s="157">
        <f t="shared" si="367"/>
        <v>0</v>
      </c>
      <c r="L3385" s="157">
        <f t="shared" si="368"/>
        <v>7772.6188394223927</v>
      </c>
      <c r="M3385" s="167">
        <f t="shared" si="369"/>
        <v>0</v>
      </c>
      <c r="N3385" s="167">
        <f t="shared" si="370"/>
        <v>0</v>
      </c>
    </row>
    <row r="3386" spans="1:14" ht="15" customHeight="1" x14ac:dyDescent="0.2">
      <c r="A3386" s="152"/>
      <c r="B3386" s="152"/>
      <c r="C3386" s="152"/>
      <c r="D3386" s="152"/>
      <c r="E3386" s="153">
        <f>'2.40-a,b,c,d,e'!E3386</f>
        <v>41691.208333333336</v>
      </c>
      <c r="F3386" s="157">
        <f>'2.40-a,b,c,d,e'!F3386</f>
        <v>102.199996948242</v>
      </c>
      <c r="G3386" s="157">
        <f>'2.40-a,b,c,d,e'!G3386</f>
        <v>-720.0012207029971</v>
      </c>
      <c r="H3386" s="157">
        <f t="shared" si="364"/>
        <v>7052.617618719396</v>
      </c>
      <c r="I3386" s="157">
        <f t="shared" si="365"/>
        <v>0</v>
      </c>
      <c r="J3386" s="157">
        <f t="shared" si="366"/>
        <v>7052.617618719396</v>
      </c>
      <c r="K3386" s="157">
        <f t="shared" si="367"/>
        <v>0</v>
      </c>
      <c r="L3386" s="157">
        <f t="shared" si="368"/>
        <v>7052.617618719396</v>
      </c>
      <c r="M3386" s="167">
        <f t="shared" si="369"/>
        <v>0</v>
      </c>
      <c r="N3386" s="167">
        <f t="shared" si="370"/>
        <v>0</v>
      </c>
    </row>
    <row r="3387" spans="1:14" ht="15" customHeight="1" x14ac:dyDescent="0.2">
      <c r="A3387" s="152"/>
      <c r="B3387" s="152"/>
      <c r="C3387" s="152"/>
      <c r="D3387" s="152"/>
      <c r="E3387" s="153">
        <f>'2.40-a,b,c,d,e'!E3387</f>
        <v>41694.208333333336</v>
      </c>
      <c r="F3387" s="157">
        <f>'2.40-a,b,c,d,e'!F3387</f>
        <v>102.81999969482401</v>
      </c>
      <c r="G3387" s="157">
        <f>'2.40-a,b,c,d,e'!G3387</f>
        <v>620.00274658200283</v>
      </c>
      <c r="H3387" s="157">
        <f t="shared" si="364"/>
        <v>7672.620365301399</v>
      </c>
      <c r="I3387" s="157">
        <f t="shared" si="365"/>
        <v>0</v>
      </c>
      <c r="J3387" s="157">
        <f t="shared" si="366"/>
        <v>7672.620365301399</v>
      </c>
      <c r="K3387" s="157">
        <f t="shared" si="367"/>
        <v>0</v>
      </c>
      <c r="L3387" s="157">
        <f t="shared" si="368"/>
        <v>7672.620365301399</v>
      </c>
      <c r="M3387" s="167">
        <f t="shared" si="369"/>
        <v>0</v>
      </c>
      <c r="N3387" s="167">
        <f t="shared" si="370"/>
        <v>0</v>
      </c>
    </row>
    <row r="3388" spans="1:14" ht="15" customHeight="1" x14ac:dyDescent="0.2">
      <c r="A3388" s="152"/>
      <c r="B3388" s="152"/>
      <c r="C3388" s="152"/>
      <c r="D3388" s="152"/>
      <c r="E3388" s="153">
        <f>'2.40-a,b,c,d,e'!E3388</f>
        <v>41695.208333333336</v>
      </c>
      <c r="F3388" s="157">
        <f>'2.40-a,b,c,d,e'!F3388</f>
        <v>101.83000183105401</v>
      </c>
      <c r="G3388" s="157">
        <f>'2.40-a,b,c,d,e'!G3388</f>
        <v>-989.99786377000021</v>
      </c>
      <c r="H3388" s="157">
        <f t="shared" si="364"/>
        <v>6682.6225015313985</v>
      </c>
      <c r="I3388" s="157">
        <f t="shared" si="365"/>
        <v>0</v>
      </c>
      <c r="J3388" s="157">
        <f t="shared" si="366"/>
        <v>6682.6225015313985</v>
      </c>
      <c r="K3388" s="157">
        <f t="shared" si="367"/>
        <v>0</v>
      </c>
      <c r="L3388" s="157">
        <f t="shared" si="368"/>
        <v>6682.6225015313985</v>
      </c>
      <c r="M3388" s="167">
        <f t="shared" si="369"/>
        <v>0</v>
      </c>
      <c r="N3388" s="167">
        <f t="shared" si="370"/>
        <v>0</v>
      </c>
    </row>
    <row r="3389" spans="1:14" ht="15" customHeight="1" x14ac:dyDescent="0.2">
      <c r="A3389" s="152"/>
      <c r="B3389" s="152"/>
      <c r="C3389" s="152"/>
      <c r="D3389" s="152"/>
      <c r="E3389" s="153">
        <f>'2.40-a,b,c,d,e'!E3389</f>
        <v>41696.208333333336</v>
      </c>
      <c r="F3389" s="157">
        <f>'2.40-a,b,c,d,e'!F3389</f>
        <v>102.58999633789</v>
      </c>
      <c r="G3389" s="157">
        <f>'2.40-a,b,c,d,e'!G3389</f>
        <v>759.99450683599434</v>
      </c>
      <c r="H3389" s="157">
        <f t="shared" si="364"/>
        <v>7442.6170083673933</v>
      </c>
      <c r="I3389" s="157">
        <f t="shared" si="365"/>
        <v>0</v>
      </c>
      <c r="J3389" s="157">
        <f t="shared" si="366"/>
        <v>7442.6170083673933</v>
      </c>
      <c r="K3389" s="157">
        <f t="shared" si="367"/>
        <v>0</v>
      </c>
      <c r="L3389" s="157">
        <f t="shared" si="368"/>
        <v>7442.6170083673933</v>
      </c>
      <c r="M3389" s="167">
        <f t="shared" si="369"/>
        <v>0</v>
      </c>
      <c r="N3389" s="167">
        <f t="shared" si="370"/>
        <v>0</v>
      </c>
    </row>
    <row r="3390" spans="1:14" ht="15" customHeight="1" x14ac:dyDescent="0.2">
      <c r="A3390" s="152"/>
      <c r="B3390" s="152"/>
      <c r="C3390" s="152"/>
      <c r="D3390" s="152"/>
      <c r="E3390" s="153">
        <f>'2.40-a,b,c,d,e'!E3390</f>
        <v>41697.208333333336</v>
      </c>
      <c r="F3390" s="157">
        <f>'2.40-a,b,c,d,e'!F3390</f>
        <v>102.400001525878</v>
      </c>
      <c r="G3390" s="157">
        <f>'2.40-a,b,c,d,e'!G3390</f>
        <v>-189.99481201200297</v>
      </c>
      <c r="H3390" s="157">
        <f t="shared" si="364"/>
        <v>7252.6221963553908</v>
      </c>
      <c r="I3390" s="157">
        <f t="shared" si="365"/>
        <v>0</v>
      </c>
      <c r="J3390" s="157">
        <f t="shared" si="366"/>
        <v>7252.6221963553908</v>
      </c>
      <c r="K3390" s="157">
        <f t="shared" si="367"/>
        <v>0</v>
      </c>
      <c r="L3390" s="157">
        <f t="shared" si="368"/>
        <v>7252.6221963553908</v>
      </c>
      <c r="M3390" s="167">
        <f t="shared" si="369"/>
        <v>0</v>
      </c>
      <c r="N3390" s="167">
        <f t="shared" si="370"/>
        <v>0</v>
      </c>
    </row>
    <row r="3391" spans="1:14" ht="15" customHeight="1" x14ac:dyDescent="0.2">
      <c r="A3391" s="152"/>
      <c r="B3391" s="152"/>
      <c r="C3391" s="152"/>
      <c r="D3391" s="152"/>
      <c r="E3391" s="153">
        <f>'2.40-a,b,c,d,e'!E3391</f>
        <v>41698.208333333336</v>
      </c>
      <c r="F3391" s="157">
        <f>'2.40-a,b,c,d,e'!F3391</f>
        <v>102.58999633789</v>
      </c>
      <c r="G3391" s="157">
        <f>'2.40-a,b,c,d,e'!G3391</f>
        <v>189.99481201200297</v>
      </c>
      <c r="H3391" s="157">
        <f t="shared" si="364"/>
        <v>7442.6170083673933</v>
      </c>
      <c r="I3391" s="157">
        <f t="shared" si="365"/>
        <v>0</v>
      </c>
      <c r="J3391" s="157">
        <f t="shared" si="366"/>
        <v>7442.6170083673933</v>
      </c>
      <c r="K3391" s="157">
        <f t="shared" si="367"/>
        <v>0</v>
      </c>
      <c r="L3391" s="157">
        <f t="shared" si="368"/>
        <v>7442.6170083673933</v>
      </c>
      <c r="M3391" s="167">
        <f t="shared" si="369"/>
        <v>0</v>
      </c>
      <c r="N3391" s="167">
        <f t="shared" si="370"/>
        <v>0</v>
      </c>
    </row>
    <row r="3392" spans="1:14" ht="15" customHeight="1" x14ac:dyDescent="0.2">
      <c r="A3392" s="152"/>
      <c r="B3392" s="152"/>
      <c r="C3392" s="152"/>
      <c r="D3392" s="152"/>
      <c r="E3392" s="153">
        <f>'2.40-a,b,c,d,e'!E3392</f>
        <v>41701.208333333336</v>
      </c>
      <c r="F3392" s="157">
        <f>'2.40-a,b,c,d,e'!F3392</f>
        <v>104.919998168945</v>
      </c>
      <c r="G3392" s="157">
        <f>'2.40-a,b,c,d,e'!G3392</f>
        <v>2330.0018310550004</v>
      </c>
      <c r="H3392" s="157">
        <f t="shared" si="364"/>
        <v>9772.6188394223936</v>
      </c>
      <c r="I3392" s="157">
        <f t="shared" si="365"/>
        <v>0</v>
      </c>
      <c r="J3392" s="157">
        <f t="shared" si="366"/>
        <v>9772.6188394223936</v>
      </c>
      <c r="K3392" s="157">
        <f t="shared" si="367"/>
        <v>1610.0006103520036</v>
      </c>
      <c r="L3392" s="157">
        <f t="shared" si="368"/>
        <v>8162.61822907039</v>
      </c>
      <c r="M3392" s="167">
        <f t="shared" si="369"/>
        <v>0</v>
      </c>
      <c r="N3392" s="167">
        <f t="shared" si="370"/>
        <v>0</v>
      </c>
    </row>
    <row r="3393" spans="1:14" ht="15" customHeight="1" x14ac:dyDescent="0.2">
      <c r="A3393" s="152"/>
      <c r="B3393" s="152"/>
      <c r="C3393" s="152"/>
      <c r="D3393" s="152"/>
      <c r="E3393" s="153">
        <f>'2.40-a,b,c,d,e'!E3393</f>
        <v>41702.208333333336</v>
      </c>
      <c r="F3393" s="157">
        <f>'2.40-a,b,c,d,e'!F3393</f>
        <v>103.33000183105401</v>
      </c>
      <c r="G3393" s="157">
        <f>'2.40-a,b,c,d,e'!G3393</f>
        <v>-1589.9963378909945</v>
      </c>
      <c r="H3393" s="157">
        <f t="shared" si="364"/>
        <v>6572.6218911793958</v>
      </c>
      <c r="I3393" s="157">
        <f t="shared" si="365"/>
        <v>0</v>
      </c>
      <c r="J3393" s="157">
        <f t="shared" si="366"/>
        <v>6572.6218911793958</v>
      </c>
      <c r="K3393" s="157">
        <f t="shared" si="367"/>
        <v>0</v>
      </c>
      <c r="L3393" s="157">
        <f t="shared" si="368"/>
        <v>6572.6218911793958</v>
      </c>
      <c r="M3393" s="167">
        <f t="shared" si="369"/>
        <v>0</v>
      </c>
      <c r="N3393" s="167">
        <f t="shared" si="370"/>
        <v>0</v>
      </c>
    </row>
    <row r="3394" spans="1:14" ht="15" customHeight="1" x14ac:dyDescent="0.2">
      <c r="A3394" s="152"/>
      <c r="B3394" s="152"/>
      <c r="C3394" s="152"/>
      <c r="D3394" s="152"/>
      <c r="E3394" s="153">
        <f>'2.40-a,b,c,d,e'!E3394</f>
        <v>41703.208333333336</v>
      </c>
      <c r="F3394" s="157">
        <f>'2.40-a,b,c,d,e'!F3394</f>
        <v>101.449996948242</v>
      </c>
      <c r="G3394" s="157">
        <f>'2.40-a,b,c,d,e'!G3394</f>
        <v>-1880.0048828120025</v>
      </c>
      <c r="H3394" s="157">
        <f t="shared" si="364"/>
        <v>4692.6170083673933</v>
      </c>
      <c r="I3394" s="157">
        <f t="shared" si="365"/>
        <v>3470.0012207029968</v>
      </c>
      <c r="J3394" s="157">
        <f t="shared" si="366"/>
        <v>8162.61822907039</v>
      </c>
      <c r="K3394" s="157">
        <f t="shared" si="367"/>
        <v>0</v>
      </c>
      <c r="L3394" s="157">
        <f t="shared" si="368"/>
        <v>8162.61822907039</v>
      </c>
      <c r="M3394" s="167">
        <f t="shared" si="369"/>
        <v>1</v>
      </c>
      <c r="N3394" s="167">
        <f t="shared" si="370"/>
        <v>0</v>
      </c>
    </row>
    <row r="3395" spans="1:14" ht="15" customHeight="1" x14ac:dyDescent="0.2">
      <c r="A3395" s="152"/>
      <c r="B3395" s="152"/>
      <c r="C3395" s="152"/>
      <c r="D3395" s="152"/>
      <c r="E3395" s="153">
        <f>'2.40-a,b,c,d,e'!E3395</f>
        <v>41704.208333333336</v>
      </c>
      <c r="F3395" s="157">
        <f>'2.40-a,b,c,d,e'!F3395</f>
        <v>101.559997558593</v>
      </c>
      <c r="G3395" s="157">
        <f>'2.40-a,b,c,d,e'!G3395</f>
        <v>110.00061035099407</v>
      </c>
      <c r="H3395" s="157">
        <f t="shared" si="364"/>
        <v>8272.6188394213841</v>
      </c>
      <c r="I3395" s="157">
        <f t="shared" si="365"/>
        <v>0</v>
      </c>
      <c r="J3395" s="157">
        <f t="shared" si="366"/>
        <v>8272.6188394213841</v>
      </c>
      <c r="K3395" s="157">
        <f t="shared" si="367"/>
        <v>110.00061035099407</v>
      </c>
      <c r="L3395" s="157">
        <f t="shared" si="368"/>
        <v>8162.61822907039</v>
      </c>
      <c r="M3395" s="167">
        <f t="shared" si="369"/>
        <v>0</v>
      </c>
      <c r="N3395" s="167">
        <f t="shared" si="370"/>
        <v>0</v>
      </c>
    </row>
    <row r="3396" spans="1:14" ht="15" customHeight="1" x14ac:dyDescent="0.2">
      <c r="A3396" s="152"/>
      <c r="B3396" s="152"/>
      <c r="C3396" s="152"/>
      <c r="D3396" s="152"/>
      <c r="E3396" s="153">
        <f>'2.40-a,b,c,d,e'!E3396</f>
        <v>41705.208333333336</v>
      </c>
      <c r="F3396" s="157">
        <f>'2.40-a,b,c,d,e'!F3396</f>
        <v>102.58000183105401</v>
      </c>
      <c r="G3396" s="157">
        <f>'2.40-a,b,c,d,e'!G3396</f>
        <v>1020.0042724610086</v>
      </c>
      <c r="H3396" s="157">
        <f t="shared" ref="H3396:H3459" si="371">L3395+G3396</f>
        <v>9182.6225015313994</v>
      </c>
      <c r="I3396" s="157">
        <f t="shared" ref="I3396:I3459" si="372">IF(H3396&lt;$B$13,$B$14-H3396,0)</f>
        <v>0</v>
      </c>
      <c r="J3396" s="157">
        <f t="shared" ref="J3396:J3459" si="373">H3396+I3396</f>
        <v>9182.6225015313994</v>
      </c>
      <c r="K3396" s="157">
        <f t="shared" ref="K3396:K3459" si="374">MAX(J3396-$B$14,0)</f>
        <v>1020.0042724610094</v>
      </c>
      <c r="L3396" s="157">
        <f t="shared" ref="L3396:L3459" si="375">J3396-K3396</f>
        <v>8162.61822907039</v>
      </c>
      <c r="M3396" s="167">
        <f t="shared" ref="M3396:M3459" si="376">IF(I3396&gt;0,1,0)</f>
        <v>0</v>
      </c>
      <c r="N3396" s="167">
        <f t="shared" ref="N3396:N3459" si="377">IF(H3396&lt;0,1,0)</f>
        <v>0</v>
      </c>
    </row>
    <row r="3397" spans="1:14" ht="15" customHeight="1" x14ac:dyDescent="0.2">
      <c r="A3397" s="152"/>
      <c r="B3397" s="152"/>
      <c r="C3397" s="152"/>
      <c r="D3397" s="152"/>
      <c r="E3397" s="153">
        <f>'2.40-a,b,c,d,e'!E3397</f>
        <v>41708.166666666664</v>
      </c>
      <c r="F3397" s="157">
        <f>'2.40-a,b,c,d,e'!F3397</f>
        <v>101.120002746582</v>
      </c>
      <c r="G3397" s="157">
        <f>'2.40-a,b,c,d,e'!G3397</f>
        <v>-1459.9990844720026</v>
      </c>
      <c r="H3397" s="157">
        <f t="shared" si="371"/>
        <v>6702.6191445983877</v>
      </c>
      <c r="I3397" s="157">
        <f t="shared" si="372"/>
        <v>0</v>
      </c>
      <c r="J3397" s="157">
        <f t="shared" si="373"/>
        <v>6702.6191445983877</v>
      </c>
      <c r="K3397" s="157">
        <f t="shared" si="374"/>
        <v>0</v>
      </c>
      <c r="L3397" s="157">
        <f t="shared" si="375"/>
        <v>6702.6191445983877</v>
      </c>
      <c r="M3397" s="167">
        <f t="shared" si="376"/>
        <v>0</v>
      </c>
      <c r="N3397" s="167">
        <f t="shared" si="377"/>
        <v>0</v>
      </c>
    </row>
    <row r="3398" spans="1:14" ht="15" customHeight="1" x14ac:dyDescent="0.2">
      <c r="A3398" s="152"/>
      <c r="B3398" s="152"/>
      <c r="C3398" s="152"/>
      <c r="D3398" s="152"/>
      <c r="E3398" s="153">
        <f>'2.40-a,b,c,d,e'!E3398</f>
        <v>41709.166666666664</v>
      </c>
      <c r="F3398" s="157">
        <f>'2.40-a,b,c,d,e'!F3398</f>
        <v>100.02999877929599</v>
      </c>
      <c r="G3398" s="157">
        <f>'2.40-a,b,c,d,e'!G3398</f>
        <v>-1090.0039672860089</v>
      </c>
      <c r="H3398" s="157">
        <f t="shared" si="371"/>
        <v>5612.6151773123784</v>
      </c>
      <c r="I3398" s="157">
        <f t="shared" si="372"/>
        <v>2550.0030517580117</v>
      </c>
      <c r="J3398" s="157">
        <f t="shared" si="373"/>
        <v>8162.61822907039</v>
      </c>
      <c r="K3398" s="157">
        <f t="shared" si="374"/>
        <v>0</v>
      </c>
      <c r="L3398" s="157">
        <f t="shared" si="375"/>
        <v>8162.61822907039</v>
      </c>
      <c r="M3398" s="167">
        <f t="shared" si="376"/>
        <v>1</v>
      </c>
      <c r="N3398" s="167">
        <f t="shared" si="377"/>
        <v>0</v>
      </c>
    </row>
    <row r="3399" spans="1:14" ht="15" customHeight="1" x14ac:dyDescent="0.2">
      <c r="A3399" s="152"/>
      <c r="B3399" s="152"/>
      <c r="C3399" s="152"/>
      <c r="D3399" s="152"/>
      <c r="E3399" s="153">
        <f>'2.40-a,b,c,d,e'!E3399</f>
        <v>41710.166666666664</v>
      </c>
      <c r="F3399" s="157">
        <f>'2.40-a,b,c,d,e'!F3399</f>
        <v>97.989997863769503</v>
      </c>
      <c r="G3399" s="157">
        <f>'2.40-a,b,c,d,e'!G3399</f>
        <v>-2040.0009155264911</v>
      </c>
      <c r="H3399" s="157">
        <f t="shared" si="371"/>
        <v>6122.6173135438985</v>
      </c>
      <c r="I3399" s="157">
        <f t="shared" si="372"/>
        <v>0</v>
      </c>
      <c r="J3399" s="157">
        <f t="shared" si="373"/>
        <v>6122.6173135438985</v>
      </c>
      <c r="K3399" s="157">
        <f t="shared" si="374"/>
        <v>0</v>
      </c>
      <c r="L3399" s="157">
        <f t="shared" si="375"/>
        <v>6122.6173135438985</v>
      </c>
      <c r="M3399" s="167">
        <f t="shared" si="376"/>
        <v>0</v>
      </c>
      <c r="N3399" s="167">
        <f t="shared" si="377"/>
        <v>0</v>
      </c>
    </row>
    <row r="3400" spans="1:14" ht="15" customHeight="1" x14ac:dyDescent="0.2">
      <c r="A3400" s="152"/>
      <c r="B3400" s="152"/>
      <c r="C3400" s="152"/>
      <c r="D3400" s="152"/>
      <c r="E3400" s="153">
        <f>'2.40-a,b,c,d,e'!E3400</f>
        <v>41711.166666666664</v>
      </c>
      <c r="F3400" s="157">
        <f>'2.40-a,b,c,d,e'!F3400</f>
        <v>98.199996948242102</v>
      </c>
      <c r="G3400" s="157">
        <f>'2.40-a,b,c,d,e'!G3400</f>
        <v>209.99908447259941</v>
      </c>
      <c r="H3400" s="157">
        <f t="shared" si="371"/>
        <v>6332.6163980164984</v>
      </c>
      <c r="I3400" s="157">
        <f t="shared" si="372"/>
        <v>0</v>
      </c>
      <c r="J3400" s="157">
        <f t="shared" si="373"/>
        <v>6332.6163980164984</v>
      </c>
      <c r="K3400" s="157">
        <f t="shared" si="374"/>
        <v>0</v>
      </c>
      <c r="L3400" s="157">
        <f t="shared" si="375"/>
        <v>6332.6163980164984</v>
      </c>
      <c r="M3400" s="167">
        <f t="shared" si="376"/>
        <v>0</v>
      </c>
      <c r="N3400" s="167">
        <f t="shared" si="377"/>
        <v>0</v>
      </c>
    </row>
    <row r="3401" spans="1:14" ht="15" customHeight="1" x14ac:dyDescent="0.2">
      <c r="A3401" s="152"/>
      <c r="B3401" s="152"/>
      <c r="C3401" s="152"/>
      <c r="D3401" s="152"/>
      <c r="E3401" s="153">
        <f>'2.40-a,b,c,d,e'!E3401</f>
        <v>41712.166666666664</v>
      </c>
      <c r="F3401" s="157">
        <f>'2.40-a,b,c,d,e'!F3401</f>
        <v>98.889999389648395</v>
      </c>
      <c r="G3401" s="157">
        <f>'2.40-a,b,c,d,e'!G3401</f>
        <v>690.00244140629263</v>
      </c>
      <c r="H3401" s="157">
        <f t="shared" si="371"/>
        <v>7022.6188394227911</v>
      </c>
      <c r="I3401" s="157">
        <f t="shared" si="372"/>
        <v>0</v>
      </c>
      <c r="J3401" s="157">
        <f t="shared" si="373"/>
        <v>7022.6188394227911</v>
      </c>
      <c r="K3401" s="157">
        <f t="shared" si="374"/>
        <v>0</v>
      </c>
      <c r="L3401" s="157">
        <f t="shared" si="375"/>
        <v>7022.6188394227911</v>
      </c>
      <c r="M3401" s="167">
        <f t="shared" si="376"/>
        <v>0</v>
      </c>
      <c r="N3401" s="167">
        <f t="shared" si="377"/>
        <v>0</v>
      </c>
    </row>
    <row r="3402" spans="1:14" ht="15" customHeight="1" x14ac:dyDescent="0.2">
      <c r="A3402" s="152"/>
      <c r="B3402" s="152"/>
      <c r="C3402" s="152"/>
      <c r="D3402" s="152"/>
      <c r="E3402" s="153">
        <f>'2.40-a,b,c,d,e'!E3402</f>
        <v>41715.166666666664</v>
      </c>
      <c r="F3402" s="157">
        <f>'2.40-a,b,c,d,e'!F3402</f>
        <v>98.080001831054602</v>
      </c>
      <c r="G3402" s="157">
        <f>'2.40-a,b,c,d,e'!G3402</f>
        <v>-809.99755859379263</v>
      </c>
      <c r="H3402" s="157">
        <f t="shared" si="371"/>
        <v>6212.6212808289984</v>
      </c>
      <c r="I3402" s="157">
        <f t="shared" si="372"/>
        <v>0</v>
      </c>
      <c r="J3402" s="157">
        <f t="shared" si="373"/>
        <v>6212.6212808289984</v>
      </c>
      <c r="K3402" s="157">
        <f t="shared" si="374"/>
        <v>0</v>
      </c>
      <c r="L3402" s="157">
        <f t="shared" si="375"/>
        <v>6212.6212808289984</v>
      </c>
      <c r="M3402" s="167">
        <f t="shared" si="376"/>
        <v>0</v>
      </c>
      <c r="N3402" s="167">
        <f t="shared" si="377"/>
        <v>0</v>
      </c>
    </row>
    <row r="3403" spans="1:14" ht="15" customHeight="1" x14ac:dyDescent="0.2">
      <c r="A3403" s="152"/>
      <c r="B3403" s="152"/>
      <c r="C3403" s="152"/>
      <c r="D3403" s="152"/>
      <c r="E3403" s="153">
        <f>'2.40-a,b,c,d,e'!E3403</f>
        <v>41716.166666666664</v>
      </c>
      <c r="F3403" s="157">
        <f>'2.40-a,b,c,d,e'!F3403</f>
        <v>99.699996948242102</v>
      </c>
      <c r="G3403" s="157">
        <f>'2.40-a,b,c,d,e'!G3403</f>
        <v>1619.9951171875</v>
      </c>
      <c r="H3403" s="157">
        <f t="shared" si="371"/>
        <v>7832.6163980164984</v>
      </c>
      <c r="I3403" s="157">
        <f t="shared" si="372"/>
        <v>0</v>
      </c>
      <c r="J3403" s="157">
        <f t="shared" si="373"/>
        <v>7832.6163980164984</v>
      </c>
      <c r="K3403" s="157">
        <f t="shared" si="374"/>
        <v>0</v>
      </c>
      <c r="L3403" s="157">
        <f t="shared" si="375"/>
        <v>7832.6163980164984</v>
      </c>
      <c r="M3403" s="167">
        <f t="shared" si="376"/>
        <v>0</v>
      </c>
      <c r="N3403" s="167">
        <f t="shared" si="377"/>
        <v>0</v>
      </c>
    </row>
    <row r="3404" spans="1:14" ht="15" customHeight="1" x14ac:dyDescent="0.2">
      <c r="A3404" s="152"/>
      <c r="B3404" s="152"/>
      <c r="C3404" s="152"/>
      <c r="D3404" s="152"/>
      <c r="E3404" s="153">
        <f>'2.40-a,b,c,d,e'!E3404</f>
        <v>41717.166666666664</v>
      </c>
      <c r="F3404" s="157">
        <f>'2.40-a,b,c,d,e'!F3404</f>
        <v>100.370002746582</v>
      </c>
      <c r="G3404" s="157">
        <f>'2.40-a,b,c,d,e'!G3404</f>
        <v>670.00579833990059</v>
      </c>
      <c r="H3404" s="157">
        <f t="shared" si="371"/>
        <v>8502.6221963563985</v>
      </c>
      <c r="I3404" s="157">
        <f t="shared" si="372"/>
        <v>0</v>
      </c>
      <c r="J3404" s="157">
        <f t="shared" si="373"/>
        <v>8502.6221963563985</v>
      </c>
      <c r="K3404" s="157">
        <f t="shared" si="374"/>
        <v>340.00396728600845</v>
      </c>
      <c r="L3404" s="157">
        <f t="shared" si="375"/>
        <v>8162.61822907039</v>
      </c>
      <c r="M3404" s="167">
        <f t="shared" si="376"/>
        <v>0</v>
      </c>
      <c r="N3404" s="167">
        <f t="shared" si="377"/>
        <v>0</v>
      </c>
    </row>
    <row r="3405" spans="1:14" ht="15" customHeight="1" x14ac:dyDescent="0.2">
      <c r="A3405" s="152"/>
      <c r="B3405" s="152"/>
      <c r="C3405" s="152"/>
      <c r="D3405" s="152"/>
      <c r="E3405" s="153">
        <f>'2.40-a,b,c,d,e'!E3405</f>
        <v>41718.166666666664</v>
      </c>
      <c r="F3405" s="157">
        <f>'2.40-a,b,c,d,e'!F3405</f>
        <v>99.430000305175696</v>
      </c>
      <c r="G3405" s="157">
        <f>'2.40-a,b,c,d,e'!G3405</f>
        <v>-940.00244140630684</v>
      </c>
      <c r="H3405" s="157">
        <f t="shared" si="371"/>
        <v>7222.6157876640827</v>
      </c>
      <c r="I3405" s="157">
        <f t="shared" si="372"/>
        <v>0</v>
      </c>
      <c r="J3405" s="157">
        <f t="shared" si="373"/>
        <v>7222.6157876640827</v>
      </c>
      <c r="K3405" s="157">
        <f t="shared" si="374"/>
        <v>0</v>
      </c>
      <c r="L3405" s="157">
        <f t="shared" si="375"/>
        <v>7222.6157876640827</v>
      </c>
      <c r="M3405" s="167">
        <f t="shared" si="376"/>
        <v>0</v>
      </c>
      <c r="N3405" s="167">
        <f t="shared" si="377"/>
        <v>0</v>
      </c>
    </row>
    <row r="3406" spans="1:14" ht="15" customHeight="1" x14ac:dyDescent="0.2">
      <c r="A3406" s="152"/>
      <c r="B3406" s="152"/>
      <c r="C3406" s="152"/>
      <c r="D3406" s="152"/>
      <c r="E3406" s="153">
        <f>'2.40-a,b,c,d,e'!E3406</f>
        <v>41719.166666666664</v>
      </c>
      <c r="F3406" s="157">
        <f>'2.40-a,b,c,d,e'!F3406</f>
        <v>99.459999084472599</v>
      </c>
      <c r="G3406" s="157">
        <f>'2.40-a,b,c,d,e'!G3406</f>
        <v>29.998779296903422</v>
      </c>
      <c r="H3406" s="157">
        <f t="shared" si="371"/>
        <v>7252.6145669609859</v>
      </c>
      <c r="I3406" s="157">
        <f t="shared" si="372"/>
        <v>0</v>
      </c>
      <c r="J3406" s="157">
        <f t="shared" si="373"/>
        <v>7252.6145669609859</v>
      </c>
      <c r="K3406" s="157">
        <f t="shared" si="374"/>
        <v>0</v>
      </c>
      <c r="L3406" s="157">
        <f t="shared" si="375"/>
        <v>7252.6145669609859</v>
      </c>
      <c r="M3406" s="167">
        <f t="shared" si="376"/>
        <v>0</v>
      </c>
      <c r="N3406" s="167">
        <f t="shared" si="377"/>
        <v>0</v>
      </c>
    </row>
    <row r="3407" spans="1:14" ht="15" customHeight="1" x14ac:dyDescent="0.2">
      <c r="A3407" s="152"/>
      <c r="B3407" s="152"/>
      <c r="C3407" s="152"/>
      <c r="D3407" s="152"/>
      <c r="E3407" s="153">
        <f>'2.40-a,b,c,d,e'!E3407</f>
        <v>41722.166666666664</v>
      </c>
      <c r="F3407" s="157">
        <f>'2.40-a,b,c,d,e'!F3407</f>
        <v>99.599998474121094</v>
      </c>
      <c r="G3407" s="157">
        <f>'2.40-a,b,c,d,e'!G3407</f>
        <v>139.99938964849434</v>
      </c>
      <c r="H3407" s="157">
        <f t="shared" si="371"/>
        <v>7392.6139566094807</v>
      </c>
      <c r="I3407" s="157">
        <f t="shared" si="372"/>
        <v>0</v>
      </c>
      <c r="J3407" s="157">
        <f t="shared" si="373"/>
        <v>7392.6139566094807</v>
      </c>
      <c r="K3407" s="157">
        <f t="shared" si="374"/>
        <v>0</v>
      </c>
      <c r="L3407" s="157">
        <f t="shared" si="375"/>
        <v>7392.6139566094807</v>
      </c>
      <c r="M3407" s="167">
        <f t="shared" si="376"/>
        <v>0</v>
      </c>
      <c r="N3407" s="167">
        <f t="shared" si="377"/>
        <v>0</v>
      </c>
    </row>
    <row r="3408" spans="1:14" ht="15" customHeight="1" x14ac:dyDescent="0.2">
      <c r="A3408" s="152"/>
      <c r="B3408" s="152"/>
      <c r="C3408" s="152"/>
      <c r="D3408" s="152"/>
      <c r="E3408" s="153">
        <f>'2.40-a,b,c,d,e'!E3408</f>
        <v>41723.166666666664</v>
      </c>
      <c r="F3408" s="157">
        <f>'2.40-a,b,c,d,e'!F3408</f>
        <v>99.190002441406193</v>
      </c>
      <c r="G3408" s="157">
        <f>'2.40-a,b,c,d,e'!G3408</f>
        <v>-409.99603271490059</v>
      </c>
      <c r="H3408" s="157">
        <f t="shared" si="371"/>
        <v>6982.6179238945806</v>
      </c>
      <c r="I3408" s="157">
        <f t="shared" si="372"/>
        <v>0</v>
      </c>
      <c r="J3408" s="157">
        <f t="shared" si="373"/>
        <v>6982.6179238945806</v>
      </c>
      <c r="K3408" s="157">
        <f t="shared" si="374"/>
        <v>0</v>
      </c>
      <c r="L3408" s="157">
        <f t="shared" si="375"/>
        <v>6982.6179238945806</v>
      </c>
      <c r="M3408" s="167">
        <f t="shared" si="376"/>
        <v>0</v>
      </c>
      <c r="N3408" s="167">
        <f t="shared" si="377"/>
        <v>0</v>
      </c>
    </row>
    <row r="3409" spans="1:14" ht="15" customHeight="1" x14ac:dyDescent="0.2">
      <c r="A3409" s="152"/>
      <c r="B3409" s="152"/>
      <c r="C3409" s="152"/>
      <c r="D3409" s="152"/>
      <c r="E3409" s="153">
        <f>'2.40-a,b,c,d,e'!E3409</f>
        <v>41724.166666666664</v>
      </c>
      <c r="F3409" s="157">
        <f>'2.40-a,b,c,d,e'!F3409</f>
        <v>100.26000213623</v>
      </c>
      <c r="G3409" s="157">
        <f>'2.40-a,b,c,d,e'!G3409</f>
        <v>1069.9996948238067</v>
      </c>
      <c r="H3409" s="157">
        <f t="shared" si="371"/>
        <v>8052.6176187183873</v>
      </c>
      <c r="I3409" s="157">
        <f t="shared" si="372"/>
        <v>0</v>
      </c>
      <c r="J3409" s="157">
        <f t="shared" si="373"/>
        <v>8052.6176187183873</v>
      </c>
      <c r="K3409" s="157">
        <f t="shared" si="374"/>
        <v>0</v>
      </c>
      <c r="L3409" s="157">
        <f t="shared" si="375"/>
        <v>8052.6176187183873</v>
      </c>
      <c r="M3409" s="167">
        <f t="shared" si="376"/>
        <v>0</v>
      </c>
      <c r="N3409" s="167">
        <f t="shared" si="377"/>
        <v>0</v>
      </c>
    </row>
    <row r="3410" spans="1:14" ht="15" customHeight="1" x14ac:dyDescent="0.2">
      <c r="A3410" s="152"/>
      <c r="B3410" s="152"/>
      <c r="C3410" s="152"/>
      <c r="D3410" s="152"/>
      <c r="E3410" s="153">
        <f>'2.40-a,b,c,d,e'!E3410</f>
        <v>41725.166666666664</v>
      </c>
      <c r="F3410" s="157">
        <f>'2.40-a,b,c,d,e'!F3410</f>
        <v>101.27999877929599</v>
      </c>
      <c r="G3410" s="157">
        <f>'2.40-a,b,c,d,e'!G3410</f>
        <v>1019.9966430659941</v>
      </c>
      <c r="H3410" s="157">
        <f t="shared" si="371"/>
        <v>9072.6142617843816</v>
      </c>
      <c r="I3410" s="157">
        <f t="shared" si="372"/>
        <v>0</v>
      </c>
      <c r="J3410" s="157">
        <f t="shared" si="373"/>
        <v>9072.6142617843816</v>
      </c>
      <c r="K3410" s="157">
        <f t="shared" si="374"/>
        <v>909.99603271399155</v>
      </c>
      <c r="L3410" s="157">
        <f t="shared" si="375"/>
        <v>8162.61822907039</v>
      </c>
      <c r="M3410" s="167">
        <f t="shared" si="376"/>
        <v>0</v>
      </c>
      <c r="N3410" s="167">
        <f t="shared" si="377"/>
        <v>0</v>
      </c>
    </row>
    <row r="3411" spans="1:14" ht="15" customHeight="1" x14ac:dyDescent="0.2">
      <c r="A3411" s="152"/>
      <c r="B3411" s="152"/>
      <c r="C3411" s="152"/>
      <c r="D3411" s="152"/>
      <c r="E3411" s="153">
        <f>'2.40-a,b,c,d,e'!E3411</f>
        <v>41726.166666666664</v>
      </c>
      <c r="F3411" s="157">
        <f>'2.40-a,b,c,d,e'!F3411</f>
        <v>101.669998168945</v>
      </c>
      <c r="G3411" s="157">
        <f>'2.40-a,b,c,d,e'!G3411</f>
        <v>389.99938964900593</v>
      </c>
      <c r="H3411" s="157">
        <f t="shared" si="371"/>
        <v>8552.617618719396</v>
      </c>
      <c r="I3411" s="157">
        <f t="shared" si="372"/>
        <v>0</v>
      </c>
      <c r="J3411" s="157">
        <f t="shared" si="373"/>
        <v>8552.617618719396</v>
      </c>
      <c r="K3411" s="157">
        <f t="shared" si="374"/>
        <v>389.99938964900593</v>
      </c>
      <c r="L3411" s="157">
        <f t="shared" si="375"/>
        <v>8162.61822907039</v>
      </c>
      <c r="M3411" s="167">
        <f t="shared" si="376"/>
        <v>0</v>
      </c>
      <c r="N3411" s="167">
        <f t="shared" si="377"/>
        <v>0</v>
      </c>
    </row>
    <row r="3412" spans="1:14" ht="15" customHeight="1" x14ac:dyDescent="0.2">
      <c r="A3412" s="152"/>
      <c r="B3412" s="152"/>
      <c r="C3412" s="152"/>
      <c r="D3412" s="152"/>
      <c r="E3412" s="153">
        <f>'2.40-a,b,c,d,e'!E3412</f>
        <v>41729.166666666664</v>
      </c>
      <c r="F3412" s="157">
        <f>'2.40-a,b,c,d,e'!F3412</f>
        <v>101.58000183105401</v>
      </c>
      <c r="G3412" s="157">
        <f>'2.40-a,b,c,d,e'!G3412</f>
        <v>-89.996337890994482</v>
      </c>
      <c r="H3412" s="157">
        <f t="shared" si="371"/>
        <v>8072.6218911793958</v>
      </c>
      <c r="I3412" s="157">
        <f t="shared" si="372"/>
        <v>0</v>
      </c>
      <c r="J3412" s="157">
        <f t="shared" si="373"/>
        <v>8072.6218911793958</v>
      </c>
      <c r="K3412" s="157">
        <f t="shared" si="374"/>
        <v>0</v>
      </c>
      <c r="L3412" s="157">
        <f t="shared" si="375"/>
        <v>8072.6218911793958</v>
      </c>
      <c r="M3412" s="167">
        <f t="shared" si="376"/>
        <v>0</v>
      </c>
      <c r="N3412" s="167">
        <f t="shared" si="377"/>
        <v>0</v>
      </c>
    </row>
    <row r="3413" spans="1:14" ht="15" customHeight="1" x14ac:dyDescent="0.2">
      <c r="A3413" s="152"/>
      <c r="B3413" s="152"/>
      <c r="C3413" s="152"/>
      <c r="D3413" s="152"/>
      <c r="E3413" s="153">
        <f>'2.40-a,b,c,d,e'!E3413</f>
        <v>41730.166666666664</v>
      </c>
      <c r="F3413" s="157">
        <f>'2.40-a,b,c,d,e'!F3413</f>
        <v>99.739997863769503</v>
      </c>
      <c r="G3413" s="157">
        <f>'2.40-a,b,c,d,e'!G3413</f>
        <v>-1840.0039672845026</v>
      </c>
      <c r="H3413" s="157">
        <f t="shared" si="371"/>
        <v>6232.6179238948935</v>
      </c>
      <c r="I3413" s="157">
        <f t="shared" si="372"/>
        <v>0</v>
      </c>
      <c r="J3413" s="157">
        <f t="shared" si="373"/>
        <v>6232.6179238948935</v>
      </c>
      <c r="K3413" s="157">
        <f t="shared" si="374"/>
        <v>0</v>
      </c>
      <c r="L3413" s="157">
        <f t="shared" si="375"/>
        <v>6232.6179238948935</v>
      </c>
      <c r="M3413" s="167">
        <f t="shared" si="376"/>
        <v>0</v>
      </c>
      <c r="N3413" s="167">
        <f t="shared" si="377"/>
        <v>0</v>
      </c>
    </row>
    <row r="3414" spans="1:14" ht="15" customHeight="1" x14ac:dyDescent="0.2">
      <c r="A3414" s="152"/>
      <c r="B3414" s="152"/>
      <c r="C3414" s="152"/>
      <c r="D3414" s="152"/>
      <c r="E3414" s="153">
        <f>'2.40-a,b,c,d,e'!E3414</f>
        <v>41731.166666666664</v>
      </c>
      <c r="F3414" s="157">
        <f>'2.40-a,b,c,d,e'!F3414</f>
        <v>99.620002746582003</v>
      </c>
      <c r="G3414" s="157">
        <f>'2.40-a,b,c,d,e'!G3414</f>
        <v>-119.9951171875</v>
      </c>
      <c r="H3414" s="157">
        <f t="shared" si="371"/>
        <v>6112.6228067073935</v>
      </c>
      <c r="I3414" s="157">
        <f t="shared" si="372"/>
        <v>2049.9954223629966</v>
      </c>
      <c r="J3414" s="157">
        <f t="shared" si="373"/>
        <v>8162.61822907039</v>
      </c>
      <c r="K3414" s="157">
        <f t="shared" si="374"/>
        <v>0</v>
      </c>
      <c r="L3414" s="157">
        <f t="shared" si="375"/>
        <v>8162.61822907039</v>
      </c>
      <c r="M3414" s="167">
        <f t="shared" si="376"/>
        <v>1</v>
      </c>
      <c r="N3414" s="167">
        <f t="shared" si="377"/>
        <v>0</v>
      </c>
    </row>
    <row r="3415" spans="1:14" ht="15" customHeight="1" x14ac:dyDescent="0.2">
      <c r="A3415" s="152"/>
      <c r="B3415" s="152"/>
      <c r="C3415" s="152"/>
      <c r="D3415" s="152"/>
      <c r="E3415" s="153">
        <f>'2.40-a,b,c,d,e'!E3415</f>
        <v>41732.166666666664</v>
      </c>
      <c r="F3415" s="157">
        <f>'2.40-a,b,c,d,e'!F3415</f>
        <v>100.290000915527</v>
      </c>
      <c r="G3415" s="157">
        <f>'2.40-a,b,c,d,e'!G3415</f>
        <v>669.99816894499986</v>
      </c>
      <c r="H3415" s="157">
        <f t="shared" si="371"/>
        <v>8832.6163980153906</v>
      </c>
      <c r="I3415" s="157">
        <f t="shared" si="372"/>
        <v>0</v>
      </c>
      <c r="J3415" s="157">
        <f t="shared" si="373"/>
        <v>8832.6163980153906</v>
      </c>
      <c r="K3415" s="157">
        <f t="shared" si="374"/>
        <v>669.99816894500054</v>
      </c>
      <c r="L3415" s="157">
        <f t="shared" si="375"/>
        <v>8162.61822907039</v>
      </c>
      <c r="M3415" s="167">
        <f t="shared" si="376"/>
        <v>0</v>
      </c>
      <c r="N3415" s="167">
        <f t="shared" si="377"/>
        <v>0</v>
      </c>
    </row>
    <row r="3416" spans="1:14" ht="15" customHeight="1" x14ac:dyDescent="0.2">
      <c r="A3416" s="152"/>
      <c r="B3416" s="152"/>
      <c r="C3416" s="152"/>
      <c r="D3416" s="152"/>
      <c r="E3416" s="153">
        <f>'2.40-a,b,c,d,e'!E3416</f>
        <v>41733.166666666664</v>
      </c>
      <c r="F3416" s="157">
        <f>'2.40-a,b,c,d,e'!F3416</f>
        <v>101.139999389648</v>
      </c>
      <c r="G3416" s="157">
        <f>'2.40-a,b,c,d,e'!G3416</f>
        <v>849.99847412099427</v>
      </c>
      <c r="H3416" s="157">
        <f t="shared" si="371"/>
        <v>9012.6167031913847</v>
      </c>
      <c r="I3416" s="157">
        <f t="shared" si="372"/>
        <v>0</v>
      </c>
      <c r="J3416" s="157">
        <f t="shared" si="373"/>
        <v>9012.6167031913847</v>
      </c>
      <c r="K3416" s="157">
        <f t="shared" si="374"/>
        <v>849.99847412099462</v>
      </c>
      <c r="L3416" s="157">
        <f t="shared" si="375"/>
        <v>8162.61822907039</v>
      </c>
      <c r="M3416" s="167">
        <f t="shared" si="376"/>
        <v>0</v>
      </c>
      <c r="N3416" s="167">
        <f t="shared" si="377"/>
        <v>0</v>
      </c>
    </row>
    <row r="3417" spans="1:14" ht="15" customHeight="1" x14ac:dyDescent="0.2">
      <c r="A3417" s="152"/>
      <c r="B3417" s="152"/>
      <c r="C3417" s="152"/>
      <c r="D3417" s="152"/>
      <c r="E3417" s="153">
        <f>'2.40-a,b,c,d,e'!E3417</f>
        <v>41736.166666666664</v>
      </c>
      <c r="F3417" s="157">
        <f>'2.40-a,b,c,d,e'!F3417</f>
        <v>100.44000244140599</v>
      </c>
      <c r="G3417" s="157">
        <f>'2.40-a,b,c,d,e'!G3417</f>
        <v>-699.99694824200276</v>
      </c>
      <c r="H3417" s="157">
        <f t="shared" si="371"/>
        <v>7462.6212808283872</v>
      </c>
      <c r="I3417" s="157">
        <f t="shared" si="372"/>
        <v>0</v>
      </c>
      <c r="J3417" s="157">
        <f t="shared" si="373"/>
        <v>7462.6212808283872</v>
      </c>
      <c r="K3417" s="157">
        <f t="shared" si="374"/>
        <v>0</v>
      </c>
      <c r="L3417" s="157">
        <f t="shared" si="375"/>
        <v>7462.6212808283872</v>
      </c>
      <c r="M3417" s="167">
        <f t="shared" si="376"/>
        <v>0</v>
      </c>
      <c r="N3417" s="167">
        <f t="shared" si="377"/>
        <v>0</v>
      </c>
    </row>
    <row r="3418" spans="1:14" ht="15" customHeight="1" x14ac:dyDescent="0.2">
      <c r="A3418" s="152"/>
      <c r="B3418" s="152"/>
      <c r="C3418" s="152"/>
      <c r="D3418" s="152"/>
      <c r="E3418" s="153">
        <f>'2.40-a,b,c,d,e'!E3418</f>
        <v>41737.166666666664</v>
      </c>
      <c r="F3418" s="157">
        <f>'2.40-a,b,c,d,e'!F3418</f>
        <v>102.559997558593</v>
      </c>
      <c r="G3418" s="157">
        <f>'2.40-a,b,c,d,e'!G3418</f>
        <v>2119.9951171870025</v>
      </c>
      <c r="H3418" s="157">
        <f t="shared" si="371"/>
        <v>9582.6163980153906</v>
      </c>
      <c r="I3418" s="157">
        <f t="shared" si="372"/>
        <v>0</v>
      </c>
      <c r="J3418" s="157">
        <f t="shared" si="373"/>
        <v>9582.6163980153906</v>
      </c>
      <c r="K3418" s="157">
        <f t="shared" si="374"/>
        <v>1419.9981689450005</v>
      </c>
      <c r="L3418" s="157">
        <f t="shared" si="375"/>
        <v>8162.61822907039</v>
      </c>
      <c r="M3418" s="167">
        <f t="shared" si="376"/>
        <v>0</v>
      </c>
      <c r="N3418" s="167">
        <f t="shared" si="377"/>
        <v>0</v>
      </c>
    </row>
    <row r="3419" spans="1:14" ht="15" customHeight="1" x14ac:dyDescent="0.2">
      <c r="A3419" s="152"/>
      <c r="B3419" s="152"/>
      <c r="C3419" s="152"/>
      <c r="D3419" s="152"/>
      <c r="E3419" s="153">
        <f>'2.40-a,b,c,d,e'!E3419</f>
        <v>41738.166666666664</v>
      </c>
      <c r="F3419" s="157">
        <f>'2.40-a,b,c,d,e'!F3419</f>
        <v>103.59999847412099</v>
      </c>
      <c r="G3419" s="157">
        <f>'2.40-a,b,c,d,e'!G3419</f>
        <v>1040.0009155279974</v>
      </c>
      <c r="H3419" s="157">
        <f t="shared" si="371"/>
        <v>9202.6191445983877</v>
      </c>
      <c r="I3419" s="157">
        <f t="shared" si="372"/>
        <v>0</v>
      </c>
      <c r="J3419" s="157">
        <f t="shared" si="373"/>
        <v>9202.6191445983877</v>
      </c>
      <c r="K3419" s="157">
        <f t="shared" si="374"/>
        <v>1040.0009155279977</v>
      </c>
      <c r="L3419" s="157">
        <f t="shared" si="375"/>
        <v>8162.61822907039</v>
      </c>
      <c r="M3419" s="167">
        <f t="shared" si="376"/>
        <v>0</v>
      </c>
      <c r="N3419" s="167">
        <f t="shared" si="377"/>
        <v>0</v>
      </c>
    </row>
    <row r="3420" spans="1:14" ht="15" customHeight="1" x14ac:dyDescent="0.2">
      <c r="A3420" s="152"/>
      <c r="B3420" s="152"/>
      <c r="C3420" s="152"/>
      <c r="D3420" s="152"/>
      <c r="E3420" s="153">
        <f>'2.40-a,b,c,d,e'!E3420</f>
        <v>41739.166666666664</v>
      </c>
      <c r="F3420" s="157">
        <f>'2.40-a,b,c,d,e'!F3420</f>
        <v>103.400001525878</v>
      </c>
      <c r="G3420" s="157">
        <f>'2.40-a,b,c,d,e'!G3420</f>
        <v>-199.99694824299752</v>
      </c>
      <c r="H3420" s="157">
        <f t="shared" si="371"/>
        <v>7962.6212808273922</v>
      </c>
      <c r="I3420" s="157">
        <f t="shared" si="372"/>
        <v>0</v>
      </c>
      <c r="J3420" s="157">
        <f t="shared" si="373"/>
        <v>7962.6212808273922</v>
      </c>
      <c r="K3420" s="157">
        <f t="shared" si="374"/>
        <v>0</v>
      </c>
      <c r="L3420" s="157">
        <f t="shared" si="375"/>
        <v>7962.6212808273922</v>
      </c>
      <c r="M3420" s="167">
        <f t="shared" si="376"/>
        <v>0</v>
      </c>
      <c r="N3420" s="167">
        <f t="shared" si="377"/>
        <v>0</v>
      </c>
    </row>
    <row r="3421" spans="1:14" ht="15" customHeight="1" x14ac:dyDescent="0.2">
      <c r="A3421" s="152"/>
      <c r="B3421" s="152"/>
      <c r="C3421" s="152"/>
      <c r="D3421" s="152"/>
      <c r="E3421" s="153">
        <f>'2.40-a,b,c,d,e'!E3421</f>
        <v>41740.166666666664</v>
      </c>
      <c r="F3421" s="157">
        <f>'2.40-a,b,c,d,e'!F3421</f>
        <v>103.73999786376901</v>
      </c>
      <c r="G3421" s="157">
        <f>'2.40-a,b,c,d,e'!G3421</f>
        <v>339.99633789100869</v>
      </c>
      <c r="H3421" s="157">
        <f t="shared" si="371"/>
        <v>8302.617618718401</v>
      </c>
      <c r="I3421" s="157">
        <f t="shared" si="372"/>
        <v>0</v>
      </c>
      <c r="J3421" s="157">
        <f t="shared" si="373"/>
        <v>8302.617618718401</v>
      </c>
      <c r="K3421" s="157">
        <f t="shared" si="374"/>
        <v>139.99938964801095</v>
      </c>
      <c r="L3421" s="157">
        <f t="shared" si="375"/>
        <v>8162.61822907039</v>
      </c>
      <c r="M3421" s="167">
        <f t="shared" si="376"/>
        <v>0</v>
      </c>
      <c r="N3421" s="167">
        <f t="shared" si="377"/>
        <v>0</v>
      </c>
    </row>
    <row r="3422" spans="1:14" ht="15" customHeight="1" x14ac:dyDescent="0.2">
      <c r="A3422" s="152"/>
      <c r="B3422" s="152"/>
      <c r="C3422" s="152"/>
      <c r="D3422" s="152"/>
      <c r="E3422" s="153">
        <f>'2.40-a,b,c,d,e'!E3422</f>
        <v>41743.166666666664</v>
      </c>
      <c r="F3422" s="157">
        <f>'2.40-a,b,c,d,e'!F3422</f>
        <v>104.050003051757</v>
      </c>
      <c r="G3422" s="157">
        <f>'2.40-a,b,c,d,e'!G3422</f>
        <v>310.00518798799703</v>
      </c>
      <c r="H3422" s="157">
        <f t="shared" si="371"/>
        <v>8472.6234170583866</v>
      </c>
      <c r="I3422" s="157">
        <f t="shared" si="372"/>
        <v>0</v>
      </c>
      <c r="J3422" s="157">
        <f t="shared" si="373"/>
        <v>8472.6234170583866</v>
      </c>
      <c r="K3422" s="157">
        <f t="shared" si="374"/>
        <v>310.00518798799658</v>
      </c>
      <c r="L3422" s="157">
        <f t="shared" si="375"/>
        <v>8162.61822907039</v>
      </c>
      <c r="M3422" s="167">
        <f t="shared" si="376"/>
        <v>0</v>
      </c>
      <c r="N3422" s="167">
        <f t="shared" si="377"/>
        <v>0</v>
      </c>
    </row>
    <row r="3423" spans="1:14" ht="15" customHeight="1" x14ac:dyDescent="0.2">
      <c r="A3423" s="152"/>
      <c r="B3423" s="152"/>
      <c r="C3423" s="152"/>
      <c r="D3423" s="152"/>
      <c r="E3423" s="153">
        <f>'2.40-a,b,c,d,e'!E3423</f>
        <v>41744.166666666664</v>
      </c>
      <c r="F3423" s="157">
        <f>'2.40-a,b,c,d,e'!F3423</f>
        <v>103.75</v>
      </c>
      <c r="G3423" s="157">
        <f>'2.40-a,b,c,d,e'!G3423</f>
        <v>-300.00305175700248</v>
      </c>
      <c r="H3423" s="157">
        <f t="shared" si="371"/>
        <v>7862.6151773133879</v>
      </c>
      <c r="I3423" s="157">
        <f t="shared" si="372"/>
        <v>0</v>
      </c>
      <c r="J3423" s="157">
        <f t="shared" si="373"/>
        <v>7862.6151773133879</v>
      </c>
      <c r="K3423" s="157">
        <f t="shared" si="374"/>
        <v>0</v>
      </c>
      <c r="L3423" s="157">
        <f t="shared" si="375"/>
        <v>7862.6151773133879</v>
      </c>
      <c r="M3423" s="167">
        <f t="shared" si="376"/>
        <v>0</v>
      </c>
      <c r="N3423" s="167">
        <f t="shared" si="377"/>
        <v>0</v>
      </c>
    </row>
    <row r="3424" spans="1:14" ht="15" customHeight="1" x14ac:dyDescent="0.2">
      <c r="A3424" s="152"/>
      <c r="B3424" s="152"/>
      <c r="C3424" s="152"/>
      <c r="D3424" s="152"/>
      <c r="E3424" s="153">
        <f>'2.40-a,b,c,d,e'!E3424</f>
        <v>41745.166666666664</v>
      </c>
      <c r="F3424" s="157">
        <f>'2.40-a,b,c,d,e'!F3424</f>
        <v>103.76000213623</v>
      </c>
      <c r="G3424" s="157">
        <f>'2.40-a,b,c,d,e'!G3424</f>
        <v>10.002136229999792</v>
      </c>
      <c r="H3424" s="157">
        <f t="shared" si="371"/>
        <v>7872.6173135433874</v>
      </c>
      <c r="I3424" s="157">
        <f t="shared" si="372"/>
        <v>0</v>
      </c>
      <c r="J3424" s="157">
        <f t="shared" si="373"/>
        <v>7872.6173135433874</v>
      </c>
      <c r="K3424" s="157">
        <f t="shared" si="374"/>
        <v>0</v>
      </c>
      <c r="L3424" s="157">
        <f t="shared" si="375"/>
        <v>7872.6173135433874</v>
      </c>
      <c r="M3424" s="167">
        <f t="shared" si="376"/>
        <v>0</v>
      </c>
      <c r="N3424" s="167">
        <f t="shared" si="377"/>
        <v>0</v>
      </c>
    </row>
    <row r="3425" spans="1:14" ht="15" customHeight="1" x14ac:dyDescent="0.2">
      <c r="A3425" s="152"/>
      <c r="B3425" s="152"/>
      <c r="C3425" s="152"/>
      <c r="D3425" s="152"/>
      <c r="E3425" s="153">
        <f>'2.40-a,b,c,d,e'!E3425</f>
        <v>41746.166666666664</v>
      </c>
      <c r="F3425" s="157">
        <f>'2.40-a,b,c,d,e'!F3425</f>
        <v>104.300003051757</v>
      </c>
      <c r="G3425" s="157">
        <f>'2.40-a,b,c,d,e'!G3425</f>
        <v>540.00091552700269</v>
      </c>
      <c r="H3425" s="157">
        <f t="shared" si="371"/>
        <v>8412.618229070391</v>
      </c>
      <c r="I3425" s="157">
        <f t="shared" si="372"/>
        <v>0</v>
      </c>
      <c r="J3425" s="157">
        <f t="shared" si="373"/>
        <v>8412.618229070391</v>
      </c>
      <c r="K3425" s="157">
        <f t="shared" si="374"/>
        <v>250.00000000000091</v>
      </c>
      <c r="L3425" s="157">
        <f t="shared" si="375"/>
        <v>8162.61822907039</v>
      </c>
      <c r="M3425" s="167">
        <f t="shared" si="376"/>
        <v>0</v>
      </c>
      <c r="N3425" s="167">
        <f t="shared" si="377"/>
        <v>0</v>
      </c>
    </row>
    <row r="3426" spans="1:14" ht="15" customHeight="1" x14ac:dyDescent="0.2">
      <c r="A3426" s="152"/>
      <c r="B3426" s="152"/>
      <c r="C3426" s="152"/>
      <c r="D3426" s="152"/>
      <c r="E3426" s="153">
        <f>'2.40-a,b,c,d,e'!E3426</f>
        <v>41750.166666666664</v>
      </c>
      <c r="F3426" s="157">
        <f>'2.40-a,b,c,d,e'!F3426</f>
        <v>104.370002746582</v>
      </c>
      <c r="G3426" s="157">
        <f>'2.40-a,b,c,d,e'!G3426</f>
        <v>69.999694825000347</v>
      </c>
      <c r="H3426" s="157">
        <f t="shared" si="371"/>
        <v>8232.61792389539</v>
      </c>
      <c r="I3426" s="157">
        <f t="shared" si="372"/>
        <v>0</v>
      </c>
      <c r="J3426" s="157">
        <f t="shared" si="373"/>
        <v>8232.61792389539</v>
      </c>
      <c r="K3426" s="157">
        <f t="shared" si="374"/>
        <v>69.999694825000006</v>
      </c>
      <c r="L3426" s="157">
        <f t="shared" si="375"/>
        <v>8162.61822907039</v>
      </c>
      <c r="M3426" s="167">
        <f t="shared" si="376"/>
        <v>0</v>
      </c>
      <c r="N3426" s="167">
        <f t="shared" si="377"/>
        <v>0</v>
      </c>
    </row>
    <row r="3427" spans="1:14" ht="15" customHeight="1" x14ac:dyDescent="0.2">
      <c r="A3427" s="152"/>
      <c r="B3427" s="152"/>
      <c r="C3427" s="152"/>
      <c r="D3427" s="152"/>
      <c r="E3427" s="153">
        <f>'2.40-a,b,c,d,e'!E3427</f>
        <v>41751.166666666664</v>
      </c>
      <c r="F3427" s="157">
        <f>'2.40-a,b,c,d,e'!F3427</f>
        <v>102.129997253417</v>
      </c>
      <c r="G3427" s="157">
        <f>'2.40-a,b,c,d,e'!G3427</f>
        <v>-2240.0054931650002</v>
      </c>
      <c r="H3427" s="157">
        <f t="shared" si="371"/>
        <v>5922.6127359053899</v>
      </c>
      <c r="I3427" s="157">
        <f t="shared" si="372"/>
        <v>2240.0054931650002</v>
      </c>
      <c r="J3427" s="157">
        <f t="shared" si="373"/>
        <v>8162.61822907039</v>
      </c>
      <c r="K3427" s="157">
        <f t="shared" si="374"/>
        <v>0</v>
      </c>
      <c r="L3427" s="157">
        <f t="shared" si="375"/>
        <v>8162.61822907039</v>
      </c>
      <c r="M3427" s="167">
        <f t="shared" si="376"/>
        <v>1</v>
      </c>
      <c r="N3427" s="167">
        <f t="shared" si="377"/>
        <v>0</v>
      </c>
    </row>
    <row r="3428" spans="1:14" ht="15" customHeight="1" x14ac:dyDescent="0.2">
      <c r="A3428" s="152"/>
      <c r="B3428" s="152"/>
      <c r="C3428" s="152"/>
      <c r="D3428" s="152"/>
      <c r="E3428" s="153">
        <f>'2.40-a,b,c,d,e'!E3428</f>
        <v>41752.166666666664</v>
      </c>
      <c r="F3428" s="157">
        <f>'2.40-a,b,c,d,e'!F3428</f>
        <v>101.44000244140599</v>
      </c>
      <c r="G3428" s="157">
        <f>'2.40-a,b,c,d,e'!G3428</f>
        <v>-689.99481201100821</v>
      </c>
      <c r="H3428" s="157">
        <f t="shared" si="371"/>
        <v>7472.6234170593816</v>
      </c>
      <c r="I3428" s="157">
        <f t="shared" si="372"/>
        <v>0</v>
      </c>
      <c r="J3428" s="157">
        <f t="shared" si="373"/>
        <v>7472.6234170593816</v>
      </c>
      <c r="K3428" s="157">
        <f t="shared" si="374"/>
        <v>0</v>
      </c>
      <c r="L3428" s="157">
        <f t="shared" si="375"/>
        <v>7472.6234170593816</v>
      </c>
      <c r="M3428" s="167">
        <f t="shared" si="376"/>
        <v>0</v>
      </c>
      <c r="N3428" s="167">
        <f t="shared" si="377"/>
        <v>0</v>
      </c>
    </row>
    <row r="3429" spans="1:14" ht="15" customHeight="1" x14ac:dyDescent="0.2">
      <c r="A3429" s="152"/>
      <c r="B3429" s="152"/>
      <c r="C3429" s="152"/>
      <c r="D3429" s="152"/>
      <c r="E3429" s="153">
        <f>'2.40-a,b,c,d,e'!E3429</f>
        <v>41753.166666666664</v>
      </c>
      <c r="F3429" s="157">
        <f>'2.40-a,b,c,d,e'!F3429</f>
        <v>101.94000244140599</v>
      </c>
      <c r="G3429" s="157">
        <f>'2.40-a,b,c,d,e'!G3429</f>
        <v>500</v>
      </c>
      <c r="H3429" s="157">
        <f t="shared" si="371"/>
        <v>7972.6234170593816</v>
      </c>
      <c r="I3429" s="157">
        <f t="shared" si="372"/>
        <v>0</v>
      </c>
      <c r="J3429" s="157">
        <f t="shared" si="373"/>
        <v>7972.6234170593816</v>
      </c>
      <c r="K3429" s="157">
        <f t="shared" si="374"/>
        <v>0</v>
      </c>
      <c r="L3429" s="157">
        <f t="shared" si="375"/>
        <v>7972.6234170593816</v>
      </c>
      <c r="M3429" s="167">
        <f t="shared" si="376"/>
        <v>0</v>
      </c>
      <c r="N3429" s="167">
        <f t="shared" si="377"/>
        <v>0</v>
      </c>
    </row>
    <row r="3430" spans="1:14" ht="15" customHeight="1" x14ac:dyDescent="0.2">
      <c r="A3430" s="152"/>
      <c r="B3430" s="152"/>
      <c r="C3430" s="152"/>
      <c r="D3430" s="152"/>
      <c r="E3430" s="153">
        <f>'2.40-a,b,c,d,e'!E3430</f>
        <v>41754.166666666664</v>
      </c>
      <c r="F3430" s="157">
        <f>'2.40-a,b,c,d,e'!F3430</f>
        <v>100.59999847412099</v>
      </c>
      <c r="G3430" s="157">
        <f>'2.40-a,b,c,d,e'!G3430</f>
        <v>-1340.0039672849998</v>
      </c>
      <c r="H3430" s="157">
        <f t="shared" si="371"/>
        <v>6632.6194497743818</v>
      </c>
      <c r="I3430" s="157">
        <f t="shared" si="372"/>
        <v>0</v>
      </c>
      <c r="J3430" s="157">
        <f t="shared" si="373"/>
        <v>6632.6194497743818</v>
      </c>
      <c r="K3430" s="157">
        <f t="shared" si="374"/>
        <v>0</v>
      </c>
      <c r="L3430" s="157">
        <f t="shared" si="375"/>
        <v>6632.6194497743818</v>
      </c>
      <c r="M3430" s="167">
        <f t="shared" si="376"/>
        <v>0</v>
      </c>
      <c r="N3430" s="167">
        <f t="shared" si="377"/>
        <v>0</v>
      </c>
    </row>
    <row r="3431" spans="1:14" ht="15" customHeight="1" x14ac:dyDescent="0.2">
      <c r="A3431" s="152"/>
      <c r="B3431" s="152"/>
      <c r="C3431" s="152"/>
      <c r="D3431" s="152"/>
      <c r="E3431" s="153">
        <f>'2.40-a,b,c,d,e'!E3431</f>
        <v>41757.166666666664</v>
      </c>
      <c r="F3431" s="157">
        <f>'2.40-a,b,c,d,e'!F3431</f>
        <v>100.83999633789</v>
      </c>
      <c r="G3431" s="157">
        <f>'2.40-a,b,c,d,e'!G3431</f>
        <v>239.99786376900545</v>
      </c>
      <c r="H3431" s="157">
        <f t="shared" si="371"/>
        <v>6872.6173135433874</v>
      </c>
      <c r="I3431" s="157">
        <f t="shared" si="372"/>
        <v>0</v>
      </c>
      <c r="J3431" s="157">
        <f t="shared" si="373"/>
        <v>6872.6173135433874</v>
      </c>
      <c r="K3431" s="157">
        <f t="shared" si="374"/>
        <v>0</v>
      </c>
      <c r="L3431" s="157">
        <f t="shared" si="375"/>
        <v>6872.6173135433874</v>
      </c>
      <c r="M3431" s="167">
        <f t="shared" si="376"/>
        <v>0</v>
      </c>
      <c r="N3431" s="167">
        <f t="shared" si="377"/>
        <v>0</v>
      </c>
    </row>
    <row r="3432" spans="1:14" ht="15" customHeight="1" x14ac:dyDescent="0.2">
      <c r="A3432" s="152"/>
      <c r="B3432" s="152"/>
      <c r="C3432" s="152"/>
      <c r="D3432" s="152"/>
      <c r="E3432" s="153">
        <f>'2.40-a,b,c,d,e'!E3432</f>
        <v>41758.166666666664</v>
      </c>
      <c r="F3432" s="157">
        <f>'2.40-a,b,c,d,e'!F3432</f>
        <v>101.27999877929599</v>
      </c>
      <c r="G3432" s="157">
        <f>'2.40-a,b,c,d,e'!G3432</f>
        <v>440.0024414059942</v>
      </c>
      <c r="H3432" s="157">
        <f t="shared" si="371"/>
        <v>7312.6197549493818</v>
      </c>
      <c r="I3432" s="157">
        <f t="shared" si="372"/>
        <v>0</v>
      </c>
      <c r="J3432" s="157">
        <f t="shared" si="373"/>
        <v>7312.6197549493818</v>
      </c>
      <c r="K3432" s="157">
        <f t="shared" si="374"/>
        <v>0</v>
      </c>
      <c r="L3432" s="157">
        <f t="shared" si="375"/>
        <v>7312.6197549493818</v>
      </c>
      <c r="M3432" s="167">
        <f t="shared" si="376"/>
        <v>0</v>
      </c>
      <c r="N3432" s="167">
        <f t="shared" si="377"/>
        <v>0</v>
      </c>
    </row>
    <row r="3433" spans="1:14" ht="15" customHeight="1" x14ac:dyDescent="0.2">
      <c r="A3433" s="152"/>
      <c r="B3433" s="152"/>
      <c r="C3433" s="152"/>
      <c r="D3433" s="152"/>
      <c r="E3433" s="153">
        <f>'2.40-a,b,c,d,e'!E3433</f>
        <v>41759.166666666664</v>
      </c>
      <c r="F3433" s="157">
        <f>'2.40-a,b,c,d,e'!F3433</f>
        <v>99.739997863769503</v>
      </c>
      <c r="G3433" s="157">
        <f>'2.40-a,b,c,d,e'!G3433</f>
        <v>-1540.0009155264911</v>
      </c>
      <c r="H3433" s="157">
        <f t="shared" si="371"/>
        <v>5772.6188394228902</v>
      </c>
      <c r="I3433" s="157">
        <f t="shared" si="372"/>
        <v>2389.9993896474998</v>
      </c>
      <c r="J3433" s="157">
        <f t="shared" si="373"/>
        <v>8162.61822907039</v>
      </c>
      <c r="K3433" s="157">
        <f t="shared" si="374"/>
        <v>0</v>
      </c>
      <c r="L3433" s="157">
        <f t="shared" si="375"/>
        <v>8162.61822907039</v>
      </c>
      <c r="M3433" s="167">
        <f t="shared" si="376"/>
        <v>1</v>
      </c>
      <c r="N3433" s="167">
        <f t="shared" si="377"/>
        <v>0</v>
      </c>
    </row>
    <row r="3434" spans="1:14" ht="15" customHeight="1" x14ac:dyDescent="0.2">
      <c r="A3434" s="152"/>
      <c r="B3434" s="152"/>
      <c r="C3434" s="152"/>
      <c r="D3434" s="152"/>
      <c r="E3434" s="153">
        <f>'2.40-a,b,c,d,e'!E3434</f>
        <v>41760.166666666664</v>
      </c>
      <c r="F3434" s="157">
        <f>'2.40-a,b,c,d,e'!F3434</f>
        <v>99.419998168945298</v>
      </c>
      <c r="G3434" s="157">
        <f>'2.40-a,b,c,d,e'!G3434</f>
        <v>-319.99969482420454</v>
      </c>
      <c r="H3434" s="157">
        <f t="shared" si="371"/>
        <v>7842.6185342461858</v>
      </c>
      <c r="I3434" s="157">
        <f t="shared" si="372"/>
        <v>0</v>
      </c>
      <c r="J3434" s="157">
        <f t="shared" si="373"/>
        <v>7842.6185342461858</v>
      </c>
      <c r="K3434" s="157">
        <f t="shared" si="374"/>
        <v>0</v>
      </c>
      <c r="L3434" s="157">
        <f t="shared" si="375"/>
        <v>7842.6185342461858</v>
      </c>
      <c r="M3434" s="167">
        <f t="shared" si="376"/>
        <v>0</v>
      </c>
      <c r="N3434" s="167">
        <f t="shared" si="377"/>
        <v>0</v>
      </c>
    </row>
    <row r="3435" spans="1:14" ht="15" customHeight="1" x14ac:dyDescent="0.2">
      <c r="A3435" s="152"/>
      <c r="B3435" s="152"/>
      <c r="C3435" s="152"/>
      <c r="D3435" s="152"/>
      <c r="E3435" s="153">
        <f>'2.40-a,b,c,d,e'!E3435</f>
        <v>41761.166666666664</v>
      </c>
      <c r="F3435" s="157">
        <f>'2.40-a,b,c,d,e'!F3435</f>
        <v>99.760002136230398</v>
      </c>
      <c r="G3435" s="157">
        <f>'2.40-a,b,c,d,e'!G3435</f>
        <v>340.00396728509941</v>
      </c>
      <c r="H3435" s="157">
        <f t="shared" si="371"/>
        <v>8182.6225015312848</v>
      </c>
      <c r="I3435" s="157">
        <f t="shared" si="372"/>
        <v>0</v>
      </c>
      <c r="J3435" s="157">
        <f t="shared" si="373"/>
        <v>8182.6225015312848</v>
      </c>
      <c r="K3435" s="157">
        <f t="shared" si="374"/>
        <v>20.004272460894754</v>
      </c>
      <c r="L3435" s="157">
        <f t="shared" si="375"/>
        <v>8162.61822907039</v>
      </c>
      <c r="M3435" s="167">
        <f t="shared" si="376"/>
        <v>0</v>
      </c>
      <c r="N3435" s="167">
        <f t="shared" si="377"/>
        <v>0</v>
      </c>
    </row>
    <row r="3436" spans="1:14" ht="15" customHeight="1" x14ac:dyDescent="0.2">
      <c r="A3436" s="152"/>
      <c r="B3436" s="152"/>
      <c r="C3436" s="152"/>
      <c r="D3436" s="152"/>
      <c r="E3436" s="153">
        <f>'2.40-a,b,c,d,e'!E3436</f>
        <v>41764.166666666664</v>
      </c>
      <c r="F3436" s="157">
        <f>'2.40-a,b,c,d,e'!F3436</f>
        <v>99.480003356933594</v>
      </c>
      <c r="G3436" s="157">
        <f>'2.40-a,b,c,d,e'!G3436</f>
        <v>-279.99877929680395</v>
      </c>
      <c r="H3436" s="157">
        <f t="shared" si="371"/>
        <v>7882.619449773586</v>
      </c>
      <c r="I3436" s="157">
        <f t="shared" si="372"/>
        <v>0</v>
      </c>
      <c r="J3436" s="157">
        <f t="shared" si="373"/>
        <v>7882.619449773586</v>
      </c>
      <c r="K3436" s="157">
        <f t="shared" si="374"/>
        <v>0</v>
      </c>
      <c r="L3436" s="157">
        <f t="shared" si="375"/>
        <v>7882.619449773586</v>
      </c>
      <c r="M3436" s="167">
        <f t="shared" si="376"/>
        <v>0</v>
      </c>
      <c r="N3436" s="167">
        <f t="shared" si="377"/>
        <v>0</v>
      </c>
    </row>
    <row r="3437" spans="1:14" ht="15" customHeight="1" x14ac:dyDescent="0.2">
      <c r="A3437" s="152"/>
      <c r="B3437" s="152"/>
      <c r="C3437" s="152"/>
      <c r="D3437" s="152"/>
      <c r="E3437" s="153">
        <f>'2.40-a,b,c,d,e'!E3437</f>
        <v>41765.166666666664</v>
      </c>
      <c r="F3437" s="157">
        <f>'2.40-a,b,c,d,e'!F3437</f>
        <v>99.5</v>
      </c>
      <c r="G3437" s="157">
        <f>'2.40-a,b,c,d,e'!G3437</f>
        <v>19.99664306640625</v>
      </c>
      <c r="H3437" s="157">
        <f t="shared" si="371"/>
        <v>7902.6160928399922</v>
      </c>
      <c r="I3437" s="157">
        <f t="shared" si="372"/>
        <v>0</v>
      </c>
      <c r="J3437" s="157">
        <f t="shared" si="373"/>
        <v>7902.6160928399922</v>
      </c>
      <c r="K3437" s="157">
        <f t="shared" si="374"/>
        <v>0</v>
      </c>
      <c r="L3437" s="157">
        <f t="shared" si="375"/>
        <v>7902.6160928399922</v>
      </c>
      <c r="M3437" s="167">
        <f t="shared" si="376"/>
        <v>0</v>
      </c>
      <c r="N3437" s="167">
        <f t="shared" si="377"/>
        <v>0</v>
      </c>
    </row>
    <row r="3438" spans="1:14" ht="15" customHeight="1" x14ac:dyDescent="0.2">
      <c r="A3438" s="152"/>
      <c r="B3438" s="152"/>
      <c r="C3438" s="152"/>
      <c r="D3438" s="152"/>
      <c r="E3438" s="153">
        <f>'2.40-a,b,c,d,e'!E3438</f>
        <v>41766.166666666664</v>
      </c>
      <c r="F3438" s="157">
        <f>'2.40-a,b,c,d,e'!F3438</f>
        <v>100.76999664306599</v>
      </c>
      <c r="G3438" s="157">
        <f>'2.40-a,b,c,d,e'!G3438</f>
        <v>1269.9966430659942</v>
      </c>
      <c r="H3438" s="157">
        <f t="shared" si="371"/>
        <v>9172.6127359059865</v>
      </c>
      <c r="I3438" s="157">
        <f t="shared" si="372"/>
        <v>0</v>
      </c>
      <c r="J3438" s="157">
        <f t="shared" si="373"/>
        <v>9172.6127359059865</v>
      </c>
      <c r="K3438" s="157">
        <f t="shared" si="374"/>
        <v>1009.9945068355964</v>
      </c>
      <c r="L3438" s="157">
        <f t="shared" si="375"/>
        <v>8162.61822907039</v>
      </c>
      <c r="M3438" s="167">
        <f t="shared" si="376"/>
        <v>0</v>
      </c>
      <c r="N3438" s="167">
        <f t="shared" si="377"/>
        <v>0</v>
      </c>
    </row>
    <row r="3439" spans="1:14" ht="15" customHeight="1" x14ac:dyDescent="0.2">
      <c r="A3439" s="152"/>
      <c r="B3439" s="152"/>
      <c r="C3439" s="152"/>
      <c r="D3439" s="152"/>
      <c r="E3439" s="153">
        <f>'2.40-a,b,c,d,e'!E3439</f>
        <v>41767.166666666664</v>
      </c>
      <c r="F3439" s="157">
        <f>'2.40-a,b,c,d,e'!F3439</f>
        <v>100.26000213623</v>
      </c>
      <c r="G3439" s="157">
        <f>'2.40-a,b,c,d,e'!G3439</f>
        <v>-509.99450683599434</v>
      </c>
      <c r="H3439" s="157">
        <f t="shared" si="371"/>
        <v>7652.6237222343952</v>
      </c>
      <c r="I3439" s="157">
        <f t="shared" si="372"/>
        <v>0</v>
      </c>
      <c r="J3439" s="157">
        <f t="shared" si="373"/>
        <v>7652.6237222343952</v>
      </c>
      <c r="K3439" s="157">
        <f t="shared" si="374"/>
        <v>0</v>
      </c>
      <c r="L3439" s="157">
        <f t="shared" si="375"/>
        <v>7652.6237222343952</v>
      </c>
      <c r="M3439" s="167">
        <f t="shared" si="376"/>
        <v>0</v>
      </c>
      <c r="N3439" s="167">
        <f t="shared" si="377"/>
        <v>0</v>
      </c>
    </row>
    <row r="3440" spans="1:14" ht="15" customHeight="1" x14ac:dyDescent="0.2">
      <c r="A3440" s="152"/>
      <c r="B3440" s="152"/>
      <c r="C3440" s="152"/>
      <c r="D3440" s="152"/>
      <c r="E3440" s="153">
        <f>'2.40-a,b,c,d,e'!E3440</f>
        <v>41768.166666666664</v>
      </c>
      <c r="F3440" s="157">
        <f>'2.40-a,b,c,d,e'!F3440</f>
        <v>99.989997863769503</v>
      </c>
      <c r="G3440" s="157">
        <f>'2.40-a,b,c,d,e'!G3440</f>
        <v>-270.00427246049696</v>
      </c>
      <c r="H3440" s="157">
        <f t="shared" si="371"/>
        <v>7382.6194497738979</v>
      </c>
      <c r="I3440" s="157">
        <f t="shared" si="372"/>
        <v>0</v>
      </c>
      <c r="J3440" s="157">
        <f t="shared" si="373"/>
        <v>7382.6194497738979</v>
      </c>
      <c r="K3440" s="157">
        <f t="shared" si="374"/>
        <v>0</v>
      </c>
      <c r="L3440" s="157">
        <f t="shared" si="375"/>
        <v>7382.6194497738979</v>
      </c>
      <c r="M3440" s="167">
        <f t="shared" si="376"/>
        <v>0</v>
      </c>
      <c r="N3440" s="167">
        <f t="shared" si="377"/>
        <v>0</v>
      </c>
    </row>
    <row r="3441" spans="1:14" ht="15" customHeight="1" x14ac:dyDescent="0.2">
      <c r="A3441" s="152"/>
      <c r="B3441" s="152"/>
      <c r="C3441" s="152"/>
      <c r="D3441" s="152"/>
      <c r="E3441" s="153">
        <f>'2.40-a,b,c,d,e'!E3441</f>
        <v>41771.166666666664</v>
      </c>
      <c r="F3441" s="157">
        <f>'2.40-a,b,c,d,e'!F3441</f>
        <v>100.58999633789</v>
      </c>
      <c r="G3441" s="157">
        <f>'2.40-a,b,c,d,e'!G3441</f>
        <v>599.99847412049689</v>
      </c>
      <c r="H3441" s="157">
        <f t="shared" si="371"/>
        <v>7982.6179238943951</v>
      </c>
      <c r="I3441" s="157">
        <f t="shared" si="372"/>
        <v>0</v>
      </c>
      <c r="J3441" s="157">
        <f t="shared" si="373"/>
        <v>7982.6179238943951</v>
      </c>
      <c r="K3441" s="157">
        <f t="shared" si="374"/>
        <v>0</v>
      </c>
      <c r="L3441" s="157">
        <f t="shared" si="375"/>
        <v>7982.6179238943951</v>
      </c>
      <c r="M3441" s="167">
        <f t="shared" si="376"/>
        <v>0</v>
      </c>
      <c r="N3441" s="167">
        <f t="shared" si="377"/>
        <v>0</v>
      </c>
    </row>
    <row r="3442" spans="1:14" ht="15" customHeight="1" x14ac:dyDescent="0.2">
      <c r="A3442" s="152"/>
      <c r="B3442" s="152"/>
      <c r="C3442" s="152"/>
      <c r="D3442" s="152"/>
      <c r="E3442" s="153">
        <f>'2.40-a,b,c,d,e'!E3442</f>
        <v>41772.166666666664</v>
      </c>
      <c r="F3442" s="157">
        <f>'2.40-a,b,c,d,e'!F3442</f>
        <v>101.699996948242</v>
      </c>
      <c r="G3442" s="157">
        <f>'2.40-a,b,c,d,e'!G3442</f>
        <v>1110.0006103520032</v>
      </c>
      <c r="H3442" s="157">
        <f t="shared" si="371"/>
        <v>9092.6185342463978</v>
      </c>
      <c r="I3442" s="157">
        <f t="shared" si="372"/>
        <v>0</v>
      </c>
      <c r="J3442" s="157">
        <f t="shared" si="373"/>
        <v>9092.6185342463978</v>
      </c>
      <c r="K3442" s="157">
        <f t="shared" si="374"/>
        <v>930.00030517600771</v>
      </c>
      <c r="L3442" s="157">
        <f t="shared" si="375"/>
        <v>8162.61822907039</v>
      </c>
      <c r="M3442" s="167">
        <f t="shared" si="376"/>
        <v>0</v>
      </c>
      <c r="N3442" s="167">
        <f t="shared" si="377"/>
        <v>0</v>
      </c>
    </row>
    <row r="3443" spans="1:14" ht="15" customHeight="1" x14ac:dyDescent="0.2">
      <c r="A3443" s="152"/>
      <c r="B3443" s="152"/>
      <c r="C3443" s="152"/>
      <c r="D3443" s="152"/>
      <c r="E3443" s="153">
        <f>'2.40-a,b,c,d,e'!E3443</f>
        <v>41773.166666666664</v>
      </c>
      <c r="F3443" s="157">
        <f>'2.40-a,b,c,d,e'!F3443</f>
        <v>102.370002746582</v>
      </c>
      <c r="G3443" s="157">
        <f>'2.40-a,b,c,d,e'!G3443</f>
        <v>670.00579834000007</v>
      </c>
      <c r="H3443" s="157">
        <f t="shared" si="371"/>
        <v>8832.6240274103893</v>
      </c>
      <c r="I3443" s="157">
        <f t="shared" si="372"/>
        <v>0</v>
      </c>
      <c r="J3443" s="157">
        <f t="shared" si="373"/>
        <v>8832.6240274103893</v>
      </c>
      <c r="K3443" s="157">
        <f t="shared" si="374"/>
        <v>670.00579833999927</v>
      </c>
      <c r="L3443" s="157">
        <f t="shared" si="375"/>
        <v>8162.61822907039</v>
      </c>
      <c r="M3443" s="167">
        <f t="shared" si="376"/>
        <v>0</v>
      </c>
      <c r="N3443" s="167">
        <f t="shared" si="377"/>
        <v>0</v>
      </c>
    </row>
    <row r="3444" spans="1:14" ht="15" customHeight="1" x14ac:dyDescent="0.2">
      <c r="A3444" s="152"/>
      <c r="B3444" s="152"/>
      <c r="C3444" s="152"/>
      <c r="D3444" s="152"/>
      <c r="E3444" s="153">
        <f>'2.40-a,b,c,d,e'!E3444</f>
        <v>41774.166666666664</v>
      </c>
      <c r="F3444" s="157">
        <f>'2.40-a,b,c,d,e'!F3444</f>
        <v>101.5</v>
      </c>
      <c r="G3444" s="157">
        <f>'2.40-a,b,c,d,e'!G3444</f>
        <v>-870.00274658200283</v>
      </c>
      <c r="H3444" s="157">
        <f t="shared" si="371"/>
        <v>7292.615482488387</v>
      </c>
      <c r="I3444" s="157">
        <f t="shared" si="372"/>
        <v>0</v>
      </c>
      <c r="J3444" s="157">
        <f t="shared" si="373"/>
        <v>7292.615482488387</v>
      </c>
      <c r="K3444" s="157">
        <f t="shared" si="374"/>
        <v>0</v>
      </c>
      <c r="L3444" s="157">
        <f t="shared" si="375"/>
        <v>7292.615482488387</v>
      </c>
      <c r="M3444" s="167">
        <f t="shared" si="376"/>
        <v>0</v>
      </c>
      <c r="N3444" s="167">
        <f t="shared" si="377"/>
        <v>0</v>
      </c>
    </row>
    <row r="3445" spans="1:14" ht="15" customHeight="1" x14ac:dyDescent="0.2">
      <c r="A3445" s="152"/>
      <c r="B3445" s="152"/>
      <c r="C3445" s="152"/>
      <c r="D3445" s="152"/>
      <c r="E3445" s="153">
        <f>'2.40-a,b,c,d,e'!E3445</f>
        <v>41775.166666666664</v>
      </c>
      <c r="F3445" s="157">
        <f>'2.40-a,b,c,d,e'!F3445</f>
        <v>102.01999664306599</v>
      </c>
      <c r="G3445" s="157">
        <f>'2.40-a,b,c,d,e'!G3445</f>
        <v>519.99664306599414</v>
      </c>
      <c r="H3445" s="157">
        <f t="shared" si="371"/>
        <v>7812.6121255543812</v>
      </c>
      <c r="I3445" s="157">
        <f t="shared" si="372"/>
        <v>0</v>
      </c>
      <c r="J3445" s="157">
        <f t="shared" si="373"/>
        <v>7812.6121255543812</v>
      </c>
      <c r="K3445" s="157">
        <f t="shared" si="374"/>
        <v>0</v>
      </c>
      <c r="L3445" s="157">
        <f t="shared" si="375"/>
        <v>7812.6121255543812</v>
      </c>
      <c r="M3445" s="167">
        <f t="shared" si="376"/>
        <v>0</v>
      </c>
      <c r="N3445" s="167">
        <f t="shared" si="377"/>
        <v>0</v>
      </c>
    </row>
    <row r="3446" spans="1:14" ht="15" customHeight="1" x14ac:dyDescent="0.2">
      <c r="A3446" s="152"/>
      <c r="B3446" s="152"/>
      <c r="C3446" s="152"/>
      <c r="D3446" s="152"/>
      <c r="E3446" s="153">
        <f>'2.40-a,b,c,d,e'!E3446</f>
        <v>41778.166666666664</v>
      </c>
      <c r="F3446" s="157">
        <f>'2.40-a,b,c,d,e'!F3446</f>
        <v>102.61000061035099</v>
      </c>
      <c r="G3446" s="157">
        <f>'2.40-a,b,c,d,e'!G3446</f>
        <v>590.00396728499993</v>
      </c>
      <c r="H3446" s="157">
        <f t="shared" si="371"/>
        <v>8402.616092839382</v>
      </c>
      <c r="I3446" s="157">
        <f t="shared" si="372"/>
        <v>0</v>
      </c>
      <c r="J3446" s="157">
        <f t="shared" si="373"/>
        <v>8402.616092839382</v>
      </c>
      <c r="K3446" s="157">
        <f t="shared" si="374"/>
        <v>239.99786376899192</v>
      </c>
      <c r="L3446" s="157">
        <f t="shared" si="375"/>
        <v>8162.61822907039</v>
      </c>
      <c r="M3446" s="167">
        <f t="shared" si="376"/>
        <v>0</v>
      </c>
      <c r="N3446" s="167">
        <f t="shared" si="377"/>
        <v>0</v>
      </c>
    </row>
    <row r="3447" spans="1:14" ht="15" customHeight="1" x14ac:dyDescent="0.2">
      <c r="A3447" s="152"/>
      <c r="B3447" s="152"/>
      <c r="C3447" s="152"/>
      <c r="D3447" s="152"/>
      <c r="E3447" s="153">
        <f>'2.40-a,b,c,d,e'!E3447</f>
        <v>41779.166666666664</v>
      </c>
      <c r="F3447" s="157">
        <f>'2.40-a,b,c,d,e'!F3447</f>
        <v>102.44000244140599</v>
      </c>
      <c r="G3447" s="157">
        <f>'2.40-a,b,c,d,e'!G3447</f>
        <v>-169.99816894499986</v>
      </c>
      <c r="H3447" s="157">
        <f t="shared" si="371"/>
        <v>7992.6200601253904</v>
      </c>
      <c r="I3447" s="157">
        <f t="shared" si="372"/>
        <v>0</v>
      </c>
      <c r="J3447" s="157">
        <f t="shared" si="373"/>
        <v>7992.6200601253904</v>
      </c>
      <c r="K3447" s="157">
        <f t="shared" si="374"/>
        <v>0</v>
      </c>
      <c r="L3447" s="157">
        <f t="shared" si="375"/>
        <v>7992.6200601253904</v>
      </c>
      <c r="M3447" s="167">
        <f t="shared" si="376"/>
        <v>0</v>
      </c>
      <c r="N3447" s="167">
        <f t="shared" si="377"/>
        <v>0</v>
      </c>
    </row>
    <row r="3448" spans="1:14" ht="15" customHeight="1" x14ac:dyDescent="0.2">
      <c r="A3448" s="152"/>
      <c r="B3448" s="152"/>
      <c r="C3448" s="152"/>
      <c r="D3448" s="152"/>
      <c r="E3448" s="153">
        <f>'2.40-a,b,c,d,e'!E3448</f>
        <v>41780.166666666664</v>
      </c>
      <c r="F3448" s="157">
        <f>'2.40-a,b,c,d,e'!F3448</f>
        <v>104.06999969482401</v>
      </c>
      <c r="G3448" s="157">
        <f>'2.40-a,b,c,d,e'!G3448</f>
        <v>1629.9972534180115</v>
      </c>
      <c r="H3448" s="157">
        <f t="shared" si="371"/>
        <v>9622.6173135434019</v>
      </c>
      <c r="I3448" s="157">
        <f t="shared" si="372"/>
        <v>0</v>
      </c>
      <c r="J3448" s="157">
        <f t="shared" si="373"/>
        <v>9622.6173135434019</v>
      </c>
      <c r="K3448" s="157">
        <f t="shared" si="374"/>
        <v>1459.9990844730119</v>
      </c>
      <c r="L3448" s="157">
        <f t="shared" si="375"/>
        <v>8162.61822907039</v>
      </c>
      <c r="M3448" s="167">
        <f t="shared" si="376"/>
        <v>0</v>
      </c>
      <c r="N3448" s="167">
        <f t="shared" si="377"/>
        <v>0</v>
      </c>
    </row>
    <row r="3449" spans="1:14" ht="15" customHeight="1" x14ac:dyDescent="0.2">
      <c r="A3449" s="152"/>
      <c r="B3449" s="152"/>
      <c r="C3449" s="152"/>
      <c r="D3449" s="152"/>
      <c r="E3449" s="153">
        <f>'2.40-a,b,c,d,e'!E3449</f>
        <v>41781.166666666664</v>
      </c>
      <c r="F3449" s="157">
        <f>'2.40-a,b,c,d,e'!F3449</f>
        <v>103.73999786376901</v>
      </c>
      <c r="G3449" s="157">
        <f>'2.40-a,b,c,d,e'!G3449</f>
        <v>-330.00183105500014</v>
      </c>
      <c r="H3449" s="157">
        <f t="shared" si="371"/>
        <v>7832.6163980153897</v>
      </c>
      <c r="I3449" s="157">
        <f t="shared" si="372"/>
        <v>0</v>
      </c>
      <c r="J3449" s="157">
        <f t="shared" si="373"/>
        <v>7832.6163980153897</v>
      </c>
      <c r="K3449" s="157">
        <f t="shared" si="374"/>
        <v>0</v>
      </c>
      <c r="L3449" s="157">
        <f t="shared" si="375"/>
        <v>7832.6163980153897</v>
      </c>
      <c r="M3449" s="167">
        <f t="shared" si="376"/>
        <v>0</v>
      </c>
      <c r="N3449" s="167">
        <f t="shared" si="377"/>
        <v>0</v>
      </c>
    </row>
    <row r="3450" spans="1:14" ht="15" customHeight="1" x14ac:dyDescent="0.2">
      <c r="A3450" s="152"/>
      <c r="B3450" s="152"/>
      <c r="C3450" s="152"/>
      <c r="D3450" s="152"/>
      <c r="E3450" s="153">
        <f>'2.40-a,b,c,d,e'!E3450</f>
        <v>41782.166666666664</v>
      </c>
      <c r="F3450" s="157">
        <f>'2.40-a,b,c,d,e'!F3450</f>
        <v>104.34999847412099</v>
      </c>
      <c r="G3450" s="157">
        <f>'2.40-a,b,c,d,e'!G3450</f>
        <v>610.00061035198883</v>
      </c>
      <c r="H3450" s="157">
        <f t="shared" si="371"/>
        <v>8442.6170083673787</v>
      </c>
      <c r="I3450" s="157">
        <f t="shared" si="372"/>
        <v>0</v>
      </c>
      <c r="J3450" s="157">
        <f t="shared" si="373"/>
        <v>8442.6170083673787</v>
      </c>
      <c r="K3450" s="157">
        <f t="shared" si="374"/>
        <v>279.99877929698869</v>
      </c>
      <c r="L3450" s="157">
        <f t="shared" si="375"/>
        <v>8162.61822907039</v>
      </c>
      <c r="M3450" s="167">
        <f t="shared" si="376"/>
        <v>0</v>
      </c>
      <c r="N3450" s="167">
        <f t="shared" si="377"/>
        <v>0</v>
      </c>
    </row>
    <row r="3451" spans="1:14" ht="15" customHeight="1" x14ac:dyDescent="0.2">
      <c r="A3451" s="152"/>
      <c r="B3451" s="152"/>
      <c r="C3451" s="152"/>
      <c r="D3451" s="152"/>
      <c r="E3451" s="153">
        <f>'2.40-a,b,c,d,e'!E3451</f>
        <v>41786.166666666664</v>
      </c>
      <c r="F3451" s="157">
        <f>'2.40-a,b,c,d,e'!F3451</f>
        <v>104.11000061035099</v>
      </c>
      <c r="G3451" s="157">
        <f>'2.40-a,b,c,d,e'!G3451</f>
        <v>-239.99786377000021</v>
      </c>
      <c r="H3451" s="157">
        <f t="shared" si="371"/>
        <v>7922.6203653003895</v>
      </c>
      <c r="I3451" s="157">
        <f t="shared" si="372"/>
        <v>0</v>
      </c>
      <c r="J3451" s="157">
        <f t="shared" si="373"/>
        <v>7922.6203653003895</v>
      </c>
      <c r="K3451" s="157">
        <f t="shared" si="374"/>
        <v>0</v>
      </c>
      <c r="L3451" s="157">
        <f t="shared" si="375"/>
        <v>7922.6203653003895</v>
      </c>
      <c r="M3451" s="167">
        <f t="shared" si="376"/>
        <v>0</v>
      </c>
      <c r="N3451" s="167">
        <f t="shared" si="377"/>
        <v>0</v>
      </c>
    </row>
    <row r="3452" spans="1:14" ht="15" customHeight="1" x14ac:dyDescent="0.2">
      <c r="A3452" s="152"/>
      <c r="B3452" s="152"/>
      <c r="C3452" s="152"/>
      <c r="D3452" s="152"/>
      <c r="E3452" s="153">
        <f>'2.40-a,b,c,d,e'!E3452</f>
        <v>41787.166666666664</v>
      </c>
      <c r="F3452" s="157">
        <f>'2.40-a,b,c,d,e'!F3452</f>
        <v>102.720001220703</v>
      </c>
      <c r="G3452" s="157">
        <f>'2.40-a,b,c,d,e'!G3452</f>
        <v>-1389.9993896479968</v>
      </c>
      <c r="H3452" s="157">
        <f t="shared" si="371"/>
        <v>6532.6209756523931</v>
      </c>
      <c r="I3452" s="157">
        <f t="shared" si="372"/>
        <v>0</v>
      </c>
      <c r="J3452" s="157">
        <f t="shared" si="373"/>
        <v>6532.6209756523931</v>
      </c>
      <c r="K3452" s="157">
        <f t="shared" si="374"/>
        <v>0</v>
      </c>
      <c r="L3452" s="157">
        <f t="shared" si="375"/>
        <v>6532.6209756523931</v>
      </c>
      <c r="M3452" s="167">
        <f t="shared" si="376"/>
        <v>0</v>
      </c>
      <c r="N3452" s="167">
        <f t="shared" si="377"/>
        <v>0</v>
      </c>
    </row>
    <row r="3453" spans="1:14" ht="15" customHeight="1" x14ac:dyDescent="0.2">
      <c r="A3453" s="152"/>
      <c r="B3453" s="152"/>
      <c r="C3453" s="152"/>
      <c r="D3453" s="152"/>
      <c r="E3453" s="153">
        <f>'2.40-a,b,c,d,e'!E3453</f>
        <v>41788.166666666664</v>
      </c>
      <c r="F3453" s="157">
        <f>'2.40-a,b,c,d,e'!F3453</f>
        <v>103.58000183105401</v>
      </c>
      <c r="G3453" s="157">
        <f>'2.40-a,b,c,d,e'!G3453</f>
        <v>860.00061035100828</v>
      </c>
      <c r="H3453" s="157">
        <f t="shared" si="371"/>
        <v>7392.6215860034017</v>
      </c>
      <c r="I3453" s="157">
        <f t="shared" si="372"/>
        <v>0</v>
      </c>
      <c r="J3453" s="157">
        <f t="shared" si="373"/>
        <v>7392.6215860034017</v>
      </c>
      <c r="K3453" s="157">
        <f t="shared" si="374"/>
        <v>0</v>
      </c>
      <c r="L3453" s="157">
        <f t="shared" si="375"/>
        <v>7392.6215860034017</v>
      </c>
      <c r="M3453" s="167">
        <f t="shared" si="376"/>
        <v>0</v>
      </c>
      <c r="N3453" s="167">
        <f t="shared" si="377"/>
        <v>0</v>
      </c>
    </row>
    <row r="3454" spans="1:14" ht="15" customHeight="1" x14ac:dyDescent="0.2">
      <c r="A3454" s="152"/>
      <c r="B3454" s="152"/>
      <c r="C3454" s="152"/>
      <c r="D3454" s="152"/>
      <c r="E3454" s="153">
        <f>'2.40-a,b,c,d,e'!E3454</f>
        <v>41789.166666666664</v>
      </c>
      <c r="F3454" s="157">
        <f>'2.40-a,b,c,d,e'!F3454</f>
        <v>102.709999084472</v>
      </c>
      <c r="G3454" s="157">
        <f>'2.40-a,b,c,d,e'!G3454</f>
        <v>-870.00274658200283</v>
      </c>
      <c r="H3454" s="157">
        <f t="shared" si="371"/>
        <v>6522.6188394213987</v>
      </c>
      <c r="I3454" s="157">
        <f t="shared" si="372"/>
        <v>0</v>
      </c>
      <c r="J3454" s="157">
        <f t="shared" si="373"/>
        <v>6522.6188394213987</v>
      </c>
      <c r="K3454" s="157">
        <f t="shared" si="374"/>
        <v>0</v>
      </c>
      <c r="L3454" s="157">
        <f t="shared" si="375"/>
        <v>6522.6188394213987</v>
      </c>
      <c r="M3454" s="167">
        <f t="shared" si="376"/>
        <v>0</v>
      </c>
      <c r="N3454" s="167">
        <f t="shared" si="377"/>
        <v>0</v>
      </c>
    </row>
    <row r="3455" spans="1:14" ht="15" customHeight="1" x14ac:dyDescent="0.2">
      <c r="A3455" s="152"/>
      <c r="B3455" s="152"/>
      <c r="C3455" s="152"/>
      <c r="D3455" s="152"/>
      <c r="E3455" s="153">
        <f>'2.40-a,b,c,d,e'!E3455</f>
        <v>41792.166666666664</v>
      </c>
      <c r="F3455" s="157">
        <f>'2.40-a,b,c,d,e'!F3455</f>
        <v>102.470001220703</v>
      </c>
      <c r="G3455" s="157">
        <f>'2.40-a,b,c,d,e'!G3455</f>
        <v>-239.99786376900545</v>
      </c>
      <c r="H3455" s="157">
        <f t="shared" si="371"/>
        <v>6282.6209756523931</v>
      </c>
      <c r="I3455" s="157">
        <f t="shared" si="372"/>
        <v>0</v>
      </c>
      <c r="J3455" s="157">
        <f t="shared" si="373"/>
        <v>6282.6209756523931</v>
      </c>
      <c r="K3455" s="157">
        <f t="shared" si="374"/>
        <v>0</v>
      </c>
      <c r="L3455" s="157">
        <f t="shared" si="375"/>
        <v>6282.6209756523931</v>
      </c>
      <c r="M3455" s="167">
        <f t="shared" si="376"/>
        <v>0</v>
      </c>
      <c r="N3455" s="167">
        <f t="shared" si="377"/>
        <v>0</v>
      </c>
    </row>
    <row r="3456" spans="1:14" ht="15" customHeight="1" x14ac:dyDescent="0.2">
      <c r="A3456" s="152"/>
      <c r="B3456" s="152"/>
      <c r="C3456" s="152"/>
      <c r="D3456" s="152"/>
      <c r="E3456" s="153">
        <f>'2.40-a,b,c,d,e'!E3456</f>
        <v>41793.166666666664</v>
      </c>
      <c r="F3456" s="157">
        <f>'2.40-a,b,c,d,e'!F3456</f>
        <v>102.66000366210901</v>
      </c>
      <c r="G3456" s="157">
        <f>'2.40-a,b,c,d,e'!G3456</f>
        <v>190.00244140600842</v>
      </c>
      <c r="H3456" s="157">
        <f t="shared" si="371"/>
        <v>6472.6234170584012</v>
      </c>
      <c r="I3456" s="157">
        <f t="shared" si="372"/>
        <v>0</v>
      </c>
      <c r="J3456" s="157">
        <f t="shared" si="373"/>
        <v>6472.6234170584012</v>
      </c>
      <c r="K3456" s="157">
        <f t="shared" si="374"/>
        <v>0</v>
      </c>
      <c r="L3456" s="157">
        <f t="shared" si="375"/>
        <v>6472.6234170584012</v>
      </c>
      <c r="M3456" s="167">
        <f t="shared" si="376"/>
        <v>0</v>
      </c>
      <c r="N3456" s="167">
        <f t="shared" si="377"/>
        <v>0</v>
      </c>
    </row>
    <row r="3457" spans="1:14" ht="15" customHeight="1" x14ac:dyDescent="0.2">
      <c r="A3457" s="152"/>
      <c r="B3457" s="152"/>
      <c r="C3457" s="152"/>
      <c r="D3457" s="152"/>
      <c r="E3457" s="153">
        <f>'2.40-a,b,c,d,e'!E3457</f>
        <v>41794.166666666664</v>
      </c>
      <c r="F3457" s="157">
        <f>'2.40-a,b,c,d,e'!F3457</f>
        <v>102.639999389648</v>
      </c>
      <c r="G3457" s="157">
        <f>'2.40-a,b,c,d,e'!G3457</f>
        <v>-20.004272461008554</v>
      </c>
      <c r="H3457" s="157">
        <f t="shared" si="371"/>
        <v>6452.6191445973927</v>
      </c>
      <c r="I3457" s="157">
        <f t="shared" si="372"/>
        <v>0</v>
      </c>
      <c r="J3457" s="157">
        <f t="shared" si="373"/>
        <v>6452.6191445973927</v>
      </c>
      <c r="K3457" s="157">
        <f t="shared" si="374"/>
        <v>0</v>
      </c>
      <c r="L3457" s="157">
        <f t="shared" si="375"/>
        <v>6452.6191445973927</v>
      </c>
      <c r="M3457" s="167">
        <f t="shared" si="376"/>
        <v>0</v>
      </c>
      <c r="N3457" s="167">
        <f t="shared" si="377"/>
        <v>0</v>
      </c>
    </row>
    <row r="3458" spans="1:14" ht="15" customHeight="1" x14ac:dyDescent="0.2">
      <c r="A3458" s="152"/>
      <c r="B3458" s="152"/>
      <c r="C3458" s="152"/>
      <c r="D3458" s="152"/>
      <c r="E3458" s="153">
        <f>'2.40-a,b,c,d,e'!E3458</f>
        <v>41795.166666666664</v>
      </c>
      <c r="F3458" s="157">
        <f>'2.40-a,b,c,d,e'!F3458</f>
        <v>102.480003356933</v>
      </c>
      <c r="G3458" s="157">
        <f>'2.40-a,b,c,d,e'!G3458</f>
        <v>-159.99603271500007</v>
      </c>
      <c r="H3458" s="157">
        <f t="shared" si="371"/>
        <v>6292.6231118823925</v>
      </c>
      <c r="I3458" s="157">
        <f t="shared" si="372"/>
        <v>0</v>
      </c>
      <c r="J3458" s="157">
        <f t="shared" si="373"/>
        <v>6292.6231118823925</v>
      </c>
      <c r="K3458" s="157">
        <f t="shared" si="374"/>
        <v>0</v>
      </c>
      <c r="L3458" s="157">
        <f t="shared" si="375"/>
        <v>6292.6231118823925</v>
      </c>
      <c r="M3458" s="167">
        <f t="shared" si="376"/>
        <v>0</v>
      </c>
      <c r="N3458" s="167">
        <f t="shared" si="377"/>
        <v>0</v>
      </c>
    </row>
    <row r="3459" spans="1:14" ht="15" customHeight="1" x14ac:dyDescent="0.2">
      <c r="A3459" s="152"/>
      <c r="B3459" s="152"/>
      <c r="C3459" s="152"/>
      <c r="D3459" s="152"/>
      <c r="E3459" s="153">
        <f>'2.40-a,b,c,d,e'!E3459</f>
        <v>41796.166666666664</v>
      </c>
      <c r="F3459" s="157">
        <f>'2.40-a,b,c,d,e'!F3459</f>
        <v>102.66000366210901</v>
      </c>
      <c r="G3459" s="157">
        <f>'2.40-a,b,c,d,e'!G3459</f>
        <v>180.00030517600862</v>
      </c>
      <c r="H3459" s="157">
        <f t="shared" si="371"/>
        <v>6472.6234170584012</v>
      </c>
      <c r="I3459" s="157">
        <f t="shared" si="372"/>
        <v>0</v>
      </c>
      <c r="J3459" s="157">
        <f t="shared" si="373"/>
        <v>6472.6234170584012</v>
      </c>
      <c r="K3459" s="157">
        <f t="shared" si="374"/>
        <v>0</v>
      </c>
      <c r="L3459" s="157">
        <f t="shared" si="375"/>
        <v>6472.6234170584012</v>
      </c>
      <c r="M3459" s="167">
        <f t="shared" si="376"/>
        <v>0</v>
      </c>
      <c r="N3459" s="167">
        <f t="shared" si="377"/>
        <v>0</v>
      </c>
    </row>
    <row r="3460" spans="1:14" ht="15" customHeight="1" x14ac:dyDescent="0.2">
      <c r="A3460" s="152"/>
      <c r="B3460" s="152"/>
      <c r="C3460" s="152"/>
      <c r="D3460" s="152"/>
      <c r="E3460" s="153">
        <f>'2.40-a,b,c,d,e'!E3460</f>
        <v>41799.166666666664</v>
      </c>
      <c r="F3460" s="157">
        <f>'2.40-a,b,c,d,e'!F3460</f>
        <v>104.41000366210901</v>
      </c>
      <c r="G3460" s="157">
        <f>'2.40-a,b,c,d,e'!G3460</f>
        <v>1750</v>
      </c>
      <c r="H3460" s="157">
        <f t="shared" ref="H3460:H3523" si="378">L3459+G3460</f>
        <v>8222.6234170584012</v>
      </c>
      <c r="I3460" s="157">
        <f t="shared" ref="I3460:I3523" si="379">IF(H3460&lt;$B$13,$B$14-H3460,0)</f>
        <v>0</v>
      </c>
      <c r="J3460" s="157">
        <f t="shared" ref="J3460:J3523" si="380">H3460+I3460</f>
        <v>8222.6234170584012</v>
      </c>
      <c r="K3460" s="157">
        <f t="shared" ref="K3460:K3523" si="381">MAX(J3460-$B$14,0)</f>
        <v>60.00518798801113</v>
      </c>
      <c r="L3460" s="157">
        <f t="shared" ref="L3460:L3523" si="382">J3460-K3460</f>
        <v>8162.61822907039</v>
      </c>
      <c r="M3460" s="167">
        <f t="shared" ref="M3460:M3523" si="383">IF(I3460&gt;0,1,0)</f>
        <v>0</v>
      </c>
      <c r="N3460" s="167">
        <f t="shared" ref="N3460:N3523" si="384">IF(H3460&lt;0,1,0)</f>
        <v>0</v>
      </c>
    </row>
    <row r="3461" spans="1:14" ht="15" customHeight="1" x14ac:dyDescent="0.2">
      <c r="A3461" s="152"/>
      <c r="B3461" s="152"/>
      <c r="C3461" s="152"/>
      <c r="D3461" s="152"/>
      <c r="E3461" s="153">
        <f>'2.40-a,b,c,d,e'!E3461</f>
        <v>41800.166666666664</v>
      </c>
      <c r="F3461" s="157">
        <f>'2.40-a,b,c,d,e'!F3461</f>
        <v>104.34999847412099</v>
      </c>
      <c r="G3461" s="157">
        <f>'2.40-a,b,c,d,e'!G3461</f>
        <v>-60.005187988011244</v>
      </c>
      <c r="H3461" s="157">
        <f t="shared" si="378"/>
        <v>8102.6130410823789</v>
      </c>
      <c r="I3461" s="157">
        <f t="shared" si="379"/>
        <v>0</v>
      </c>
      <c r="J3461" s="157">
        <f t="shared" si="380"/>
        <v>8102.6130410823789</v>
      </c>
      <c r="K3461" s="157">
        <f t="shared" si="381"/>
        <v>0</v>
      </c>
      <c r="L3461" s="157">
        <f t="shared" si="382"/>
        <v>8102.6130410823789</v>
      </c>
      <c r="M3461" s="167">
        <f t="shared" si="383"/>
        <v>0</v>
      </c>
      <c r="N3461" s="167">
        <f t="shared" si="384"/>
        <v>0</v>
      </c>
    </row>
    <row r="3462" spans="1:14" ht="15" customHeight="1" x14ac:dyDescent="0.2">
      <c r="A3462" s="152"/>
      <c r="B3462" s="152"/>
      <c r="C3462" s="152"/>
      <c r="D3462" s="152"/>
      <c r="E3462" s="153">
        <f>'2.40-a,b,c,d,e'!E3462</f>
        <v>41801.166666666664</v>
      </c>
      <c r="F3462" s="157">
        <f>'2.40-a,b,c,d,e'!F3462</f>
        <v>104.400001525878</v>
      </c>
      <c r="G3462" s="157">
        <f>'2.40-a,b,c,d,e'!G3462</f>
        <v>50.003051757002481</v>
      </c>
      <c r="H3462" s="157">
        <f t="shared" si="378"/>
        <v>8152.6160928393811</v>
      </c>
      <c r="I3462" s="157">
        <f t="shared" si="379"/>
        <v>0</v>
      </c>
      <c r="J3462" s="157">
        <f t="shared" si="380"/>
        <v>8152.6160928393811</v>
      </c>
      <c r="K3462" s="157">
        <f t="shared" si="381"/>
        <v>0</v>
      </c>
      <c r="L3462" s="157">
        <f t="shared" si="382"/>
        <v>8152.6160928393811</v>
      </c>
      <c r="M3462" s="167">
        <f t="shared" si="383"/>
        <v>0</v>
      </c>
      <c r="N3462" s="167">
        <f t="shared" si="384"/>
        <v>0</v>
      </c>
    </row>
    <row r="3463" spans="1:14" ht="15" customHeight="1" x14ac:dyDescent="0.2">
      <c r="A3463" s="152"/>
      <c r="B3463" s="152"/>
      <c r="C3463" s="152"/>
      <c r="D3463" s="152"/>
      <c r="E3463" s="153">
        <f>'2.40-a,b,c,d,e'!E3463</f>
        <v>41802.166666666664</v>
      </c>
      <c r="F3463" s="157">
        <f>'2.40-a,b,c,d,e'!F3463</f>
        <v>106.52999877929599</v>
      </c>
      <c r="G3463" s="157">
        <f>'2.40-a,b,c,d,e'!G3463</f>
        <v>2129.9972534179969</v>
      </c>
      <c r="H3463" s="157">
        <f t="shared" si="378"/>
        <v>10282.613346257378</v>
      </c>
      <c r="I3463" s="157">
        <f t="shared" si="379"/>
        <v>0</v>
      </c>
      <c r="J3463" s="157">
        <f t="shared" si="380"/>
        <v>10282.613346257378</v>
      </c>
      <c r="K3463" s="157">
        <f t="shared" si="381"/>
        <v>2119.995117186988</v>
      </c>
      <c r="L3463" s="157">
        <f t="shared" si="382"/>
        <v>8162.61822907039</v>
      </c>
      <c r="M3463" s="167">
        <f t="shared" si="383"/>
        <v>0</v>
      </c>
      <c r="N3463" s="167">
        <f t="shared" si="384"/>
        <v>0</v>
      </c>
    </row>
    <row r="3464" spans="1:14" ht="15" customHeight="1" x14ac:dyDescent="0.2">
      <c r="A3464" s="152"/>
      <c r="B3464" s="152"/>
      <c r="C3464" s="152"/>
      <c r="D3464" s="152"/>
      <c r="E3464" s="153">
        <f>'2.40-a,b,c,d,e'!E3464</f>
        <v>41803.166666666664</v>
      </c>
      <c r="F3464" s="157">
        <f>'2.40-a,b,c,d,e'!F3464</f>
        <v>106.91000366210901</v>
      </c>
      <c r="G3464" s="157">
        <f>'2.40-a,b,c,d,e'!G3464</f>
        <v>380.00488281301159</v>
      </c>
      <c r="H3464" s="157">
        <f t="shared" si="378"/>
        <v>8542.6231118834021</v>
      </c>
      <c r="I3464" s="157">
        <f t="shared" si="379"/>
        <v>0</v>
      </c>
      <c r="J3464" s="157">
        <f t="shared" si="380"/>
        <v>8542.6231118834021</v>
      </c>
      <c r="K3464" s="157">
        <f t="shared" si="381"/>
        <v>380.00488281301205</v>
      </c>
      <c r="L3464" s="157">
        <f t="shared" si="382"/>
        <v>8162.61822907039</v>
      </c>
      <c r="M3464" s="167">
        <f t="shared" si="383"/>
        <v>0</v>
      </c>
      <c r="N3464" s="167">
        <f t="shared" si="384"/>
        <v>0</v>
      </c>
    </row>
    <row r="3465" spans="1:14" ht="15" customHeight="1" x14ac:dyDescent="0.2">
      <c r="A3465" s="152"/>
      <c r="B3465" s="152"/>
      <c r="C3465" s="152"/>
      <c r="D3465" s="152"/>
      <c r="E3465" s="153">
        <f>'2.40-a,b,c,d,e'!E3465</f>
        <v>41806.166666666664</v>
      </c>
      <c r="F3465" s="157">
        <f>'2.40-a,b,c,d,e'!F3465</f>
        <v>106.900001525878</v>
      </c>
      <c r="G3465" s="157">
        <f>'2.40-a,b,c,d,e'!G3465</f>
        <v>-10.002136231008762</v>
      </c>
      <c r="H3465" s="157">
        <f t="shared" si="378"/>
        <v>8152.6160928393811</v>
      </c>
      <c r="I3465" s="157">
        <f t="shared" si="379"/>
        <v>0</v>
      </c>
      <c r="J3465" s="157">
        <f t="shared" si="380"/>
        <v>8152.6160928393811</v>
      </c>
      <c r="K3465" s="157">
        <f t="shared" si="381"/>
        <v>0</v>
      </c>
      <c r="L3465" s="157">
        <f t="shared" si="382"/>
        <v>8152.6160928393811</v>
      </c>
      <c r="M3465" s="167">
        <f t="shared" si="383"/>
        <v>0</v>
      </c>
      <c r="N3465" s="167">
        <f t="shared" si="384"/>
        <v>0</v>
      </c>
    </row>
    <row r="3466" spans="1:14" ht="15" customHeight="1" x14ac:dyDescent="0.2">
      <c r="A3466" s="152"/>
      <c r="B3466" s="152"/>
      <c r="C3466" s="152"/>
      <c r="D3466" s="152"/>
      <c r="E3466" s="153">
        <f>'2.40-a,b,c,d,e'!E3466</f>
        <v>41807.166666666664</v>
      </c>
      <c r="F3466" s="157">
        <f>'2.40-a,b,c,d,e'!F3466</f>
        <v>106.36000061035099</v>
      </c>
      <c r="G3466" s="157">
        <f>'2.40-a,b,c,d,e'!G3466</f>
        <v>-540.00091552700269</v>
      </c>
      <c r="H3466" s="157">
        <f t="shared" si="378"/>
        <v>7612.6151773123784</v>
      </c>
      <c r="I3466" s="157">
        <f t="shared" si="379"/>
        <v>0</v>
      </c>
      <c r="J3466" s="157">
        <f t="shared" si="380"/>
        <v>7612.6151773123784</v>
      </c>
      <c r="K3466" s="157">
        <f t="shared" si="381"/>
        <v>0</v>
      </c>
      <c r="L3466" s="157">
        <f t="shared" si="382"/>
        <v>7612.6151773123784</v>
      </c>
      <c r="M3466" s="167">
        <f t="shared" si="383"/>
        <v>0</v>
      </c>
      <c r="N3466" s="167">
        <f t="shared" si="384"/>
        <v>0</v>
      </c>
    </row>
    <row r="3467" spans="1:14" ht="15" customHeight="1" x14ac:dyDescent="0.2">
      <c r="A3467" s="152"/>
      <c r="B3467" s="152"/>
      <c r="C3467" s="152"/>
      <c r="D3467" s="152"/>
      <c r="E3467" s="153">
        <f>'2.40-a,b,c,d,e'!E3467</f>
        <v>41808.166666666664</v>
      </c>
      <c r="F3467" s="157">
        <f>'2.40-a,b,c,d,e'!F3467</f>
        <v>105.970001220703</v>
      </c>
      <c r="G3467" s="157">
        <f>'2.40-a,b,c,d,e'!G3467</f>
        <v>-389.99938964799696</v>
      </c>
      <c r="H3467" s="157">
        <f t="shared" si="378"/>
        <v>7222.6157876643811</v>
      </c>
      <c r="I3467" s="157">
        <f t="shared" si="379"/>
        <v>0</v>
      </c>
      <c r="J3467" s="157">
        <f t="shared" si="380"/>
        <v>7222.6157876643811</v>
      </c>
      <c r="K3467" s="157">
        <f t="shared" si="381"/>
        <v>0</v>
      </c>
      <c r="L3467" s="157">
        <f t="shared" si="382"/>
        <v>7222.6157876643811</v>
      </c>
      <c r="M3467" s="167">
        <f t="shared" si="383"/>
        <v>0</v>
      </c>
      <c r="N3467" s="167">
        <f t="shared" si="384"/>
        <v>0</v>
      </c>
    </row>
    <row r="3468" spans="1:14" ht="15" customHeight="1" x14ac:dyDescent="0.2">
      <c r="A3468" s="152"/>
      <c r="B3468" s="152"/>
      <c r="C3468" s="152"/>
      <c r="D3468" s="152"/>
      <c r="E3468" s="153">
        <f>'2.40-a,b,c,d,e'!E3468</f>
        <v>41809.166666666664</v>
      </c>
      <c r="F3468" s="157">
        <f>'2.40-a,b,c,d,e'!F3468</f>
        <v>106.430000305175</v>
      </c>
      <c r="G3468" s="157">
        <f>'2.40-a,b,c,d,e'!G3468</f>
        <v>459.99908447200255</v>
      </c>
      <c r="H3468" s="157">
        <f t="shared" si="378"/>
        <v>7682.6148721363834</v>
      </c>
      <c r="I3468" s="157">
        <f t="shared" si="379"/>
        <v>0</v>
      </c>
      <c r="J3468" s="157">
        <f t="shared" si="380"/>
        <v>7682.6148721363834</v>
      </c>
      <c r="K3468" s="157">
        <f t="shared" si="381"/>
        <v>0</v>
      </c>
      <c r="L3468" s="157">
        <f t="shared" si="382"/>
        <v>7682.6148721363834</v>
      </c>
      <c r="M3468" s="167">
        <f t="shared" si="383"/>
        <v>0</v>
      </c>
      <c r="N3468" s="167">
        <f t="shared" si="384"/>
        <v>0</v>
      </c>
    </row>
    <row r="3469" spans="1:14" ht="15" customHeight="1" x14ac:dyDescent="0.2">
      <c r="A3469" s="152"/>
      <c r="B3469" s="152"/>
      <c r="C3469" s="152"/>
      <c r="D3469" s="152"/>
      <c r="E3469" s="153">
        <f>'2.40-a,b,c,d,e'!E3469</f>
        <v>41810.166666666664</v>
      </c>
      <c r="F3469" s="157">
        <f>'2.40-a,b,c,d,e'!F3469</f>
        <v>107.26000213623</v>
      </c>
      <c r="G3469" s="157">
        <f>'2.40-a,b,c,d,e'!G3469</f>
        <v>830.00183105500014</v>
      </c>
      <c r="H3469" s="157">
        <f t="shared" si="378"/>
        <v>8512.6167031913828</v>
      </c>
      <c r="I3469" s="157">
        <f t="shared" si="379"/>
        <v>0</v>
      </c>
      <c r="J3469" s="157">
        <f t="shared" si="380"/>
        <v>8512.6167031913828</v>
      </c>
      <c r="K3469" s="157">
        <f t="shared" si="381"/>
        <v>349.9984741209928</v>
      </c>
      <c r="L3469" s="157">
        <f t="shared" si="382"/>
        <v>8162.61822907039</v>
      </c>
      <c r="M3469" s="167">
        <f t="shared" si="383"/>
        <v>0</v>
      </c>
      <c r="N3469" s="167">
        <f t="shared" si="384"/>
        <v>0</v>
      </c>
    </row>
    <row r="3470" spans="1:14" ht="15" customHeight="1" x14ac:dyDescent="0.2">
      <c r="A3470" s="152"/>
      <c r="B3470" s="152"/>
      <c r="C3470" s="152"/>
      <c r="D3470" s="152"/>
      <c r="E3470" s="153">
        <f>'2.40-a,b,c,d,e'!E3470</f>
        <v>41813.166666666664</v>
      </c>
      <c r="F3470" s="157">
        <f>'2.40-a,b,c,d,e'!F3470</f>
        <v>106.169998168945</v>
      </c>
      <c r="G3470" s="157">
        <f>'2.40-a,b,c,d,e'!G3470</f>
        <v>-1090.0039672849998</v>
      </c>
      <c r="H3470" s="157">
        <f t="shared" si="378"/>
        <v>7072.6142617853902</v>
      </c>
      <c r="I3470" s="157">
        <f t="shared" si="379"/>
        <v>0</v>
      </c>
      <c r="J3470" s="157">
        <f t="shared" si="380"/>
        <v>7072.6142617853902</v>
      </c>
      <c r="K3470" s="157">
        <f t="shared" si="381"/>
        <v>0</v>
      </c>
      <c r="L3470" s="157">
        <f t="shared" si="382"/>
        <v>7072.6142617853902</v>
      </c>
      <c r="M3470" s="167">
        <f t="shared" si="383"/>
        <v>0</v>
      </c>
      <c r="N3470" s="167">
        <f t="shared" si="384"/>
        <v>0</v>
      </c>
    </row>
    <row r="3471" spans="1:14" ht="15" customHeight="1" x14ac:dyDescent="0.2">
      <c r="A3471" s="152"/>
      <c r="B3471" s="152"/>
      <c r="C3471" s="152"/>
      <c r="D3471" s="152"/>
      <c r="E3471" s="153">
        <f>'2.40-a,b,c,d,e'!E3471</f>
        <v>41814.166666666664</v>
      </c>
      <c r="F3471" s="157">
        <f>'2.40-a,b,c,d,e'!F3471</f>
        <v>106.02999877929599</v>
      </c>
      <c r="G3471" s="157">
        <f>'2.40-a,b,c,d,e'!G3471</f>
        <v>-139.99938964900593</v>
      </c>
      <c r="H3471" s="157">
        <f t="shared" si="378"/>
        <v>6932.6148721363843</v>
      </c>
      <c r="I3471" s="157">
        <f t="shared" si="379"/>
        <v>0</v>
      </c>
      <c r="J3471" s="157">
        <f t="shared" si="380"/>
        <v>6932.6148721363843</v>
      </c>
      <c r="K3471" s="157">
        <f t="shared" si="381"/>
        <v>0</v>
      </c>
      <c r="L3471" s="157">
        <f t="shared" si="382"/>
        <v>6932.6148721363843</v>
      </c>
      <c r="M3471" s="167">
        <f t="shared" si="383"/>
        <v>0</v>
      </c>
      <c r="N3471" s="167">
        <f t="shared" si="384"/>
        <v>0</v>
      </c>
    </row>
    <row r="3472" spans="1:14" ht="15" customHeight="1" x14ac:dyDescent="0.2">
      <c r="A3472" s="152"/>
      <c r="B3472" s="152"/>
      <c r="C3472" s="152"/>
      <c r="D3472" s="152"/>
      <c r="E3472" s="153">
        <f>'2.40-a,b,c,d,e'!E3472</f>
        <v>41815.166666666664</v>
      </c>
      <c r="F3472" s="157">
        <f>'2.40-a,b,c,d,e'!F3472</f>
        <v>106.5</v>
      </c>
      <c r="G3472" s="157">
        <f>'2.40-a,b,c,d,e'!G3472</f>
        <v>470.00122070400607</v>
      </c>
      <c r="H3472" s="157">
        <f t="shared" si="378"/>
        <v>7402.6160928403906</v>
      </c>
      <c r="I3472" s="157">
        <f t="shared" si="379"/>
        <v>0</v>
      </c>
      <c r="J3472" s="157">
        <f t="shared" si="380"/>
        <v>7402.6160928403906</v>
      </c>
      <c r="K3472" s="157">
        <f t="shared" si="381"/>
        <v>0</v>
      </c>
      <c r="L3472" s="157">
        <f t="shared" si="382"/>
        <v>7402.6160928403906</v>
      </c>
      <c r="M3472" s="167">
        <f t="shared" si="383"/>
        <v>0</v>
      </c>
      <c r="N3472" s="167">
        <f t="shared" si="384"/>
        <v>0</v>
      </c>
    </row>
    <row r="3473" spans="1:14" ht="15" customHeight="1" x14ac:dyDescent="0.2">
      <c r="A3473" s="152"/>
      <c r="B3473" s="152"/>
      <c r="C3473" s="152"/>
      <c r="D3473" s="152"/>
      <c r="E3473" s="153">
        <f>'2.40-a,b,c,d,e'!E3473</f>
        <v>41816.166666666664</v>
      </c>
      <c r="F3473" s="157">
        <f>'2.40-a,b,c,d,e'!F3473</f>
        <v>105.83999633789</v>
      </c>
      <c r="G3473" s="157">
        <f>'2.40-a,b,c,d,e'!G3473</f>
        <v>-660.00366211000028</v>
      </c>
      <c r="H3473" s="157">
        <f t="shared" si="378"/>
        <v>6742.6124307303908</v>
      </c>
      <c r="I3473" s="157">
        <f t="shared" si="379"/>
        <v>0</v>
      </c>
      <c r="J3473" s="157">
        <f t="shared" si="380"/>
        <v>6742.6124307303908</v>
      </c>
      <c r="K3473" s="157">
        <f t="shared" si="381"/>
        <v>0</v>
      </c>
      <c r="L3473" s="157">
        <f t="shared" si="382"/>
        <v>6742.6124307303908</v>
      </c>
      <c r="M3473" s="167">
        <f t="shared" si="383"/>
        <v>0</v>
      </c>
      <c r="N3473" s="167">
        <f t="shared" si="384"/>
        <v>0</v>
      </c>
    </row>
    <row r="3474" spans="1:14" ht="15" customHeight="1" x14ac:dyDescent="0.2">
      <c r="A3474" s="152"/>
      <c r="B3474" s="152"/>
      <c r="C3474" s="152"/>
      <c r="D3474" s="152"/>
      <c r="E3474" s="153">
        <f>'2.40-a,b,c,d,e'!E3474</f>
        <v>41817.166666666664</v>
      </c>
      <c r="F3474" s="157">
        <f>'2.40-a,b,c,d,e'!F3474</f>
        <v>105.73999786376901</v>
      </c>
      <c r="G3474" s="157">
        <f>'2.40-a,b,c,d,e'!G3474</f>
        <v>-99.998474120994274</v>
      </c>
      <c r="H3474" s="157">
        <f t="shared" si="378"/>
        <v>6642.6139566093962</v>
      </c>
      <c r="I3474" s="157">
        <f t="shared" si="379"/>
        <v>0</v>
      </c>
      <c r="J3474" s="157">
        <f t="shared" si="380"/>
        <v>6642.6139566093962</v>
      </c>
      <c r="K3474" s="157">
        <f t="shared" si="381"/>
        <v>0</v>
      </c>
      <c r="L3474" s="157">
        <f t="shared" si="382"/>
        <v>6642.6139566093962</v>
      </c>
      <c r="M3474" s="167">
        <f t="shared" si="383"/>
        <v>0</v>
      </c>
      <c r="N3474" s="167">
        <f t="shared" si="384"/>
        <v>0</v>
      </c>
    </row>
    <row r="3475" spans="1:14" ht="15" customHeight="1" x14ac:dyDescent="0.2">
      <c r="A3475" s="152"/>
      <c r="B3475" s="152"/>
      <c r="C3475" s="152"/>
      <c r="D3475" s="152"/>
      <c r="E3475" s="153">
        <f>'2.40-a,b,c,d,e'!E3475</f>
        <v>41820.166666666664</v>
      </c>
      <c r="F3475" s="157">
        <f>'2.40-a,b,c,d,e'!F3475</f>
        <v>105.370002746582</v>
      </c>
      <c r="G3475" s="157">
        <f>'2.40-a,b,c,d,e'!G3475</f>
        <v>-369.99511718700262</v>
      </c>
      <c r="H3475" s="157">
        <f t="shared" si="378"/>
        <v>6272.6188394223936</v>
      </c>
      <c r="I3475" s="157">
        <f t="shared" si="379"/>
        <v>0</v>
      </c>
      <c r="J3475" s="157">
        <f t="shared" si="380"/>
        <v>6272.6188394223936</v>
      </c>
      <c r="K3475" s="157">
        <f t="shared" si="381"/>
        <v>0</v>
      </c>
      <c r="L3475" s="157">
        <f t="shared" si="382"/>
        <v>6272.6188394223936</v>
      </c>
      <c r="M3475" s="167">
        <f t="shared" si="383"/>
        <v>0</v>
      </c>
      <c r="N3475" s="167">
        <f t="shared" si="384"/>
        <v>0</v>
      </c>
    </row>
    <row r="3476" spans="1:14" ht="15" customHeight="1" x14ac:dyDescent="0.2">
      <c r="A3476" s="152"/>
      <c r="B3476" s="152"/>
      <c r="C3476" s="152"/>
      <c r="D3476" s="152"/>
      <c r="E3476" s="153">
        <f>'2.40-a,b,c,d,e'!E3476</f>
        <v>41821.166666666664</v>
      </c>
      <c r="F3476" s="157">
        <f>'2.40-a,b,c,d,e'!F3476</f>
        <v>105.33999633789</v>
      </c>
      <c r="G3476" s="157">
        <f>'2.40-a,b,c,d,e'!G3476</f>
        <v>-30.006408692003106</v>
      </c>
      <c r="H3476" s="157">
        <f t="shared" si="378"/>
        <v>6242.6124307303908</v>
      </c>
      <c r="I3476" s="157">
        <f t="shared" si="379"/>
        <v>0</v>
      </c>
      <c r="J3476" s="157">
        <f t="shared" si="380"/>
        <v>6242.6124307303908</v>
      </c>
      <c r="K3476" s="157">
        <f t="shared" si="381"/>
        <v>0</v>
      </c>
      <c r="L3476" s="157">
        <f t="shared" si="382"/>
        <v>6242.6124307303908</v>
      </c>
      <c r="M3476" s="167">
        <f t="shared" si="383"/>
        <v>0</v>
      </c>
      <c r="N3476" s="167">
        <f t="shared" si="384"/>
        <v>0</v>
      </c>
    </row>
    <row r="3477" spans="1:14" ht="15" customHeight="1" x14ac:dyDescent="0.2">
      <c r="A3477" s="152"/>
      <c r="B3477" s="152"/>
      <c r="C3477" s="152"/>
      <c r="D3477" s="152"/>
      <c r="E3477" s="153">
        <f>'2.40-a,b,c,d,e'!E3477</f>
        <v>41822.166666666664</v>
      </c>
      <c r="F3477" s="157">
        <f>'2.40-a,b,c,d,e'!F3477</f>
        <v>104.480003356933</v>
      </c>
      <c r="G3477" s="157">
        <f>'2.40-a,b,c,d,e'!G3477</f>
        <v>-859.99298095700283</v>
      </c>
      <c r="H3477" s="157">
        <f t="shared" si="378"/>
        <v>5382.6194497733877</v>
      </c>
      <c r="I3477" s="157">
        <f t="shared" si="379"/>
        <v>2779.9987792970023</v>
      </c>
      <c r="J3477" s="157">
        <f t="shared" si="380"/>
        <v>8162.61822907039</v>
      </c>
      <c r="K3477" s="157">
        <f t="shared" si="381"/>
        <v>0</v>
      </c>
      <c r="L3477" s="157">
        <f t="shared" si="382"/>
        <v>8162.61822907039</v>
      </c>
      <c r="M3477" s="167">
        <f t="shared" si="383"/>
        <v>1</v>
      </c>
      <c r="N3477" s="167">
        <f t="shared" si="384"/>
        <v>0</v>
      </c>
    </row>
    <row r="3478" spans="1:14" ht="15" customHeight="1" x14ac:dyDescent="0.2">
      <c r="A3478" s="152"/>
      <c r="B3478" s="152"/>
      <c r="C3478" s="152"/>
      <c r="D3478" s="152"/>
      <c r="E3478" s="153">
        <f>'2.40-a,b,c,d,e'!E3478</f>
        <v>41823.472222222219</v>
      </c>
      <c r="F3478" s="157">
        <f>'2.40-a,b,c,d,e'!F3478</f>
        <v>104.059997558593</v>
      </c>
      <c r="G3478" s="157">
        <f>'2.40-a,b,c,d,e'!G3478</f>
        <v>-420.00579834000007</v>
      </c>
      <c r="H3478" s="157">
        <f t="shared" si="378"/>
        <v>7742.6124307303899</v>
      </c>
      <c r="I3478" s="157">
        <f t="shared" si="379"/>
        <v>0</v>
      </c>
      <c r="J3478" s="157">
        <f t="shared" si="380"/>
        <v>7742.6124307303899</v>
      </c>
      <c r="K3478" s="157">
        <f t="shared" si="381"/>
        <v>0</v>
      </c>
      <c r="L3478" s="157">
        <f t="shared" si="382"/>
        <v>7742.6124307303899</v>
      </c>
      <c r="M3478" s="167">
        <f t="shared" si="383"/>
        <v>0</v>
      </c>
      <c r="N3478" s="167">
        <f t="shared" si="384"/>
        <v>0</v>
      </c>
    </row>
    <row r="3479" spans="1:14" ht="15" customHeight="1" x14ac:dyDescent="0.2">
      <c r="A3479" s="152"/>
      <c r="B3479" s="152"/>
      <c r="C3479" s="152"/>
      <c r="D3479" s="152"/>
      <c r="E3479" s="153">
        <f>'2.40-a,b,c,d,e'!E3479</f>
        <v>41827.166666666664</v>
      </c>
      <c r="F3479" s="157">
        <f>'2.40-a,b,c,d,e'!F3479</f>
        <v>103.52999877929599</v>
      </c>
      <c r="G3479" s="157">
        <f>'2.40-a,b,c,d,e'!G3479</f>
        <v>-529.9987792970029</v>
      </c>
      <c r="H3479" s="157">
        <f t="shared" si="378"/>
        <v>7212.6136514333866</v>
      </c>
      <c r="I3479" s="157">
        <f t="shared" si="379"/>
        <v>0</v>
      </c>
      <c r="J3479" s="157">
        <f t="shared" si="380"/>
        <v>7212.6136514333866</v>
      </c>
      <c r="K3479" s="157">
        <f t="shared" si="381"/>
        <v>0</v>
      </c>
      <c r="L3479" s="157">
        <f t="shared" si="382"/>
        <v>7212.6136514333866</v>
      </c>
      <c r="M3479" s="167">
        <f t="shared" si="383"/>
        <v>0</v>
      </c>
      <c r="N3479" s="167">
        <f t="shared" si="384"/>
        <v>0</v>
      </c>
    </row>
    <row r="3480" spans="1:14" ht="15" customHeight="1" x14ac:dyDescent="0.2">
      <c r="A3480" s="152"/>
      <c r="B3480" s="152"/>
      <c r="C3480" s="152"/>
      <c r="D3480" s="152"/>
      <c r="E3480" s="153">
        <f>'2.40-a,b,c,d,e'!E3480</f>
        <v>41828.166666666664</v>
      </c>
      <c r="F3480" s="157">
        <f>'2.40-a,b,c,d,e'!F3480</f>
        <v>103.400001525878</v>
      </c>
      <c r="G3480" s="157">
        <f>'2.40-a,b,c,d,e'!G3480</f>
        <v>-129.99725341799717</v>
      </c>
      <c r="H3480" s="157">
        <f t="shared" si="378"/>
        <v>7082.6163980153897</v>
      </c>
      <c r="I3480" s="157">
        <f t="shared" si="379"/>
        <v>0</v>
      </c>
      <c r="J3480" s="157">
        <f t="shared" si="380"/>
        <v>7082.6163980153897</v>
      </c>
      <c r="K3480" s="157">
        <f t="shared" si="381"/>
        <v>0</v>
      </c>
      <c r="L3480" s="157">
        <f t="shared" si="382"/>
        <v>7082.6163980153897</v>
      </c>
      <c r="M3480" s="167">
        <f t="shared" si="383"/>
        <v>0</v>
      </c>
      <c r="N3480" s="167">
        <f t="shared" si="384"/>
        <v>0</v>
      </c>
    </row>
    <row r="3481" spans="1:14" ht="15" customHeight="1" x14ac:dyDescent="0.2">
      <c r="A3481" s="152"/>
      <c r="B3481" s="152"/>
      <c r="C3481" s="152"/>
      <c r="D3481" s="152"/>
      <c r="E3481" s="153">
        <f>'2.40-a,b,c,d,e'!E3481</f>
        <v>41829.166666666664</v>
      </c>
      <c r="F3481" s="157">
        <f>'2.40-a,b,c,d,e'!F3481</f>
        <v>102.290000915527</v>
      </c>
      <c r="G3481" s="157">
        <f>'2.40-a,b,c,d,e'!G3481</f>
        <v>-1110.0006103509941</v>
      </c>
      <c r="H3481" s="157">
        <f t="shared" si="378"/>
        <v>5972.6157876643956</v>
      </c>
      <c r="I3481" s="157">
        <f t="shared" si="379"/>
        <v>2190.0024414059944</v>
      </c>
      <c r="J3481" s="157">
        <f t="shared" si="380"/>
        <v>8162.61822907039</v>
      </c>
      <c r="K3481" s="157">
        <f t="shared" si="381"/>
        <v>0</v>
      </c>
      <c r="L3481" s="157">
        <f t="shared" si="382"/>
        <v>8162.61822907039</v>
      </c>
      <c r="M3481" s="167">
        <f t="shared" si="383"/>
        <v>1</v>
      </c>
      <c r="N3481" s="167">
        <f t="shared" si="384"/>
        <v>0</v>
      </c>
    </row>
    <row r="3482" spans="1:14" ht="15" customHeight="1" x14ac:dyDescent="0.2">
      <c r="A3482" s="152"/>
      <c r="B3482" s="152"/>
      <c r="C3482" s="152"/>
      <c r="D3482" s="152"/>
      <c r="E3482" s="153">
        <f>'2.40-a,b,c,d,e'!E3482</f>
        <v>41830.166666666664</v>
      </c>
      <c r="F3482" s="157">
        <f>'2.40-a,b,c,d,e'!F3482</f>
        <v>102.930000305175</v>
      </c>
      <c r="G3482" s="157">
        <f>'2.40-a,b,c,d,e'!G3482</f>
        <v>639.99938964799696</v>
      </c>
      <c r="H3482" s="157">
        <f t="shared" si="378"/>
        <v>8802.6176187183864</v>
      </c>
      <c r="I3482" s="157">
        <f t="shared" si="379"/>
        <v>0</v>
      </c>
      <c r="J3482" s="157">
        <f t="shared" si="380"/>
        <v>8802.6176187183864</v>
      </c>
      <c r="K3482" s="157">
        <f t="shared" si="381"/>
        <v>639.9993896479964</v>
      </c>
      <c r="L3482" s="157">
        <f t="shared" si="382"/>
        <v>8162.61822907039</v>
      </c>
      <c r="M3482" s="167">
        <f t="shared" si="383"/>
        <v>0</v>
      </c>
      <c r="N3482" s="167">
        <f t="shared" si="384"/>
        <v>0</v>
      </c>
    </row>
    <row r="3483" spans="1:14" ht="15" customHeight="1" x14ac:dyDescent="0.2">
      <c r="A3483" s="152"/>
      <c r="B3483" s="152"/>
      <c r="C3483" s="152"/>
      <c r="D3483" s="152"/>
      <c r="E3483" s="153">
        <f>'2.40-a,b,c,d,e'!E3483</f>
        <v>41831.166666666664</v>
      </c>
      <c r="F3483" s="157">
        <f>'2.40-a,b,c,d,e'!F3483</f>
        <v>100.83000183105401</v>
      </c>
      <c r="G3483" s="157">
        <f>'2.40-a,b,c,d,e'!G3483</f>
        <v>-2099.9984741209942</v>
      </c>
      <c r="H3483" s="157">
        <f t="shared" si="378"/>
        <v>6062.6197549493954</v>
      </c>
      <c r="I3483" s="157">
        <f t="shared" si="379"/>
        <v>2099.9984741209946</v>
      </c>
      <c r="J3483" s="157">
        <f t="shared" si="380"/>
        <v>8162.61822907039</v>
      </c>
      <c r="K3483" s="157">
        <f t="shared" si="381"/>
        <v>0</v>
      </c>
      <c r="L3483" s="157">
        <f t="shared" si="382"/>
        <v>8162.61822907039</v>
      </c>
      <c r="M3483" s="167">
        <f t="shared" si="383"/>
        <v>1</v>
      </c>
      <c r="N3483" s="167">
        <f t="shared" si="384"/>
        <v>0</v>
      </c>
    </row>
    <row r="3484" spans="1:14" ht="15" customHeight="1" x14ac:dyDescent="0.2">
      <c r="A3484" s="152"/>
      <c r="B3484" s="152"/>
      <c r="C3484" s="152"/>
      <c r="D3484" s="152"/>
      <c r="E3484" s="153">
        <f>'2.40-a,b,c,d,e'!E3484</f>
        <v>41834.166666666664</v>
      </c>
      <c r="F3484" s="157">
        <f>'2.40-a,b,c,d,e'!F3484</f>
        <v>100.91000366210901</v>
      </c>
      <c r="G3484" s="157">
        <f>'2.40-a,b,c,d,e'!G3484</f>
        <v>80.001831055000139</v>
      </c>
      <c r="H3484" s="157">
        <f t="shared" si="378"/>
        <v>8242.6200601253895</v>
      </c>
      <c r="I3484" s="157">
        <f t="shared" si="379"/>
        <v>0</v>
      </c>
      <c r="J3484" s="157">
        <f t="shared" si="380"/>
        <v>8242.6200601253895</v>
      </c>
      <c r="K3484" s="157">
        <f t="shared" si="381"/>
        <v>80.001831054999457</v>
      </c>
      <c r="L3484" s="157">
        <f t="shared" si="382"/>
        <v>8162.61822907039</v>
      </c>
      <c r="M3484" s="167">
        <f t="shared" si="383"/>
        <v>0</v>
      </c>
      <c r="N3484" s="167">
        <f t="shared" si="384"/>
        <v>0</v>
      </c>
    </row>
    <row r="3485" spans="1:14" ht="15" customHeight="1" x14ac:dyDescent="0.2">
      <c r="A3485" s="152"/>
      <c r="B3485" s="152"/>
      <c r="C3485" s="152"/>
      <c r="D3485" s="152"/>
      <c r="E3485" s="153">
        <f>'2.40-a,b,c,d,e'!E3485</f>
        <v>41835.166666666664</v>
      </c>
      <c r="F3485" s="157">
        <f>'2.40-a,b,c,d,e'!F3485</f>
        <v>99.959999084472599</v>
      </c>
      <c r="G3485" s="157">
        <f>'2.40-a,b,c,d,e'!G3485</f>
        <v>-950.00457763640611</v>
      </c>
      <c r="H3485" s="157">
        <f t="shared" si="378"/>
        <v>7212.6136514339842</v>
      </c>
      <c r="I3485" s="157">
        <f t="shared" si="379"/>
        <v>0</v>
      </c>
      <c r="J3485" s="157">
        <f t="shared" si="380"/>
        <v>7212.6136514339842</v>
      </c>
      <c r="K3485" s="157">
        <f t="shared" si="381"/>
        <v>0</v>
      </c>
      <c r="L3485" s="157">
        <f t="shared" si="382"/>
        <v>7212.6136514339842</v>
      </c>
      <c r="M3485" s="167">
        <f t="shared" si="383"/>
        <v>0</v>
      </c>
      <c r="N3485" s="167">
        <f t="shared" si="384"/>
        <v>0</v>
      </c>
    </row>
    <row r="3486" spans="1:14" ht="15" customHeight="1" x14ac:dyDescent="0.2">
      <c r="A3486" s="152"/>
      <c r="B3486" s="152"/>
      <c r="C3486" s="152"/>
      <c r="D3486" s="152"/>
      <c r="E3486" s="153">
        <f>'2.40-a,b,c,d,e'!E3486</f>
        <v>41836.166666666664</v>
      </c>
      <c r="F3486" s="157">
        <f>'2.40-a,b,c,d,e'!F3486</f>
        <v>101.199996948242</v>
      </c>
      <c r="G3486" s="157">
        <f>'2.40-a,b,c,d,e'!G3486</f>
        <v>1239.9978637694035</v>
      </c>
      <c r="H3486" s="157">
        <f t="shared" si="378"/>
        <v>8452.6115152033872</v>
      </c>
      <c r="I3486" s="157">
        <f t="shared" si="379"/>
        <v>0</v>
      </c>
      <c r="J3486" s="157">
        <f t="shared" si="380"/>
        <v>8452.6115152033872</v>
      </c>
      <c r="K3486" s="157">
        <f t="shared" si="381"/>
        <v>289.99328613299713</v>
      </c>
      <c r="L3486" s="157">
        <f t="shared" si="382"/>
        <v>8162.61822907039</v>
      </c>
      <c r="M3486" s="167">
        <f t="shared" si="383"/>
        <v>0</v>
      </c>
      <c r="N3486" s="167">
        <f t="shared" si="384"/>
        <v>0</v>
      </c>
    </row>
    <row r="3487" spans="1:14" ht="15" customHeight="1" x14ac:dyDescent="0.2">
      <c r="A3487" s="152"/>
      <c r="B3487" s="152"/>
      <c r="C3487" s="152"/>
      <c r="D3487" s="152"/>
      <c r="E3487" s="153">
        <f>'2.40-a,b,c,d,e'!E3487</f>
        <v>41837.166666666664</v>
      </c>
      <c r="F3487" s="157">
        <f>'2.40-a,b,c,d,e'!F3487</f>
        <v>103.19000244140599</v>
      </c>
      <c r="G3487" s="157">
        <f>'2.40-a,b,c,d,e'!G3487</f>
        <v>1990.0054931639916</v>
      </c>
      <c r="H3487" s="157">
        <f t="shared" si="378"/>
        <v>10152.623722234381</v>
      </c>
      <c r="I3487" s="157">
        <f t="shared" si="379"/>
        <v>0</v>
      </c>
      <c r="J3487" s="157">
        <f t="shared" si="380"/>
        <v>10152.623722234381</v>
      </c>
      <c r="K3487" s="157">
        <f t="shared" si="381"/>
        <v>1990.0054931639906</v>
      </c>
      <c r="L3487" s="157">
        <f t="shared" si="382"/>
        <v>8162.61822907039</v>
      </c>
      <c r="M3487" s="167">
        <f t="shared" si="383"/>
        <v>0</v>
      </c>
      <c r="N3487" s="167">
        <f t="shared" si="384"/>
        <v>0</v>
      </c>
    </row>
    <row r="3488" spans="1:14" ht="15" customHeight="1" x14ac:dyDescent="0.2">
      <c r="A3488" s="152"/>
      <c r="B3488" s="152"/>
      <c r="C3488" s="152"/>
      <c r="D3488" s="152"/>
      <c r="E3488" s="153">
        <f>'2.40-a,b,c,d,e'!E3488</f>
        <v>41838.166666666664</v>
      </c>
      <c r="F3488" s="157">
        <f>'2.40-a,b,c,d,e'!F3488</f>
        <v>103.129997253417</v>
      </c>
      <c r="G3488" s="157">
        <f>'2.40-a,b,c,d,e'!G3488</f>
        <v>-60.005187988991793</v>
      </c>
      <c r="H3488" s="157">
        <f t="shared" si="378"/>
        <v>8102.6130410813985</v>
      </c>
      <c r="I3488" s="157">
        <f t="shared" si="379"/>
        <v>0</v>
      </c>
      <c r="J3488" s="157">
        <f t="shared" si="380"/>
        <v>8102.6130410813985</v>
      </c>
      <c r="K3488" s="157">
        <f t="shared" si="381"/>
        <v>0</v>
      </c>
      <c r="L3488" s="157">
        <f t="shared" si="382"/>
        <v>8102.6130410813985</v>
      </c>
      <c r="M3488" s="167">
        <f t="shared" si="383"/>
        <v>0</v>
      </c>
      <c r="N3488" s="167">
        <f t="shared" si="384"/>
        <v>0</v>
      </c>
    </row>
    <row r="3489" spans="1:14" ht="15" customHeight="1" x14ac:dyDescent="0.2">
      <c r="A3489" s="152"/>
      <c r="B3489" s="152"/>
      <c r="C3489" s="152"/>
      <c r="D3489" s="152"/>
      <c r="E3489" s="153">
        <f>'2.40-a,b,c,d,e'!E3489</f>
        <v>41841.166666666664</v>
      </c>
      <c r="F3489" s="157">
        <f>'2.40-a,b,c,d,e'!F3489</f>
        <v>104.58999633789</v>
      </c>
      <c r="G3489" s="157">
        <f>'2.40-a,b,c,d,e'!G3489</f>
        <v>1459.9990844729973</v>
      </c>
      <c r="H3489" s="157">
        <f t="shared" si="378"/>
        <v>9562.6121255543949</v>
      </c>
      <c r="I3489" s="157">
        <f t="shared" si="379"/>
        <v>0</v>
      </c>
      <c r="J3489" s="157">
        <f t="shared" si="380"/>
        <v>9562.6121255543949</v>
      </c>
      <c r="K3489" s="157">
        <f t="shared" si="381"/>
        <v>1399.9938964840048</v>
      </c>
      <c r="L3489" s="157">
        <f t="shared" si="382"/>
        <v>8162.61822907039</v>
      </c>
      <c r="M3489" s="167">
        <f t="shared" si="383"/>
        <v>0</v>
      </c>
      <c r="N3489" s="167">
        <f t="shared" si="384"/>
        <v>0</v>
      </c>
    </row>
    <row r="3490" spans="1:14" ht="15" customHeight="1" x14ac:dyDescent="0.2">
      <c r="A3490" s="152"/>
      <c r="B3490" s="152"/>
      <c r="C3490" s="152"/>
      <c r="D3490" s="152"/>
      <c r="E3490" s="153">
        <f>'2.40-a,b,c,d,e'!E3490</f>
        <v>41842.166666666664</v>
      </c>
      <c r="F3490" s="157">
        <f>'2.40-a,b,c,d,e'!F3490</f>
        <v>104.419998168945</v>
      </c>
      <c r="G3490" s="157">
        <f>'2.40-a,b,c,d,e'!G3490</f>
        <v>-169.99816894499986</v>
      </c>
      <c r="H3490" s="157">
        <f t="shared" si="378"/>
        <v>7992.6200601253904</v>
      </c>
      <c r="I3490" s="157">
        <f t="shared" si="379"/>
        <v>0</v>
      </c>
      <c r="J3490" s="157">
        <f t="shared" si="380"/>
        <v>7992.6200601253904</v>
      </c>
      <c r="K3490" s="157">
        <f t="shared" si="381"/>
        <v>0</v>
      </c>
      <c r="L3490" s="157">
        <f t="shared" si="382"/>
        <v>7992.6200601253904</v>
      </c>
      <c r="M3490" s="167">
        <f t="shared" si="383"/>
        <v>0</v>
      </c>
      <c r="N3490" s="167">
        <f t="shared" si="384"/>
        <v>0</v>
      </c>
    </row>
    <row r="3491" spans="1:14" ht="15" customHeight="1" x14ac:dyDescent="0.2">
      <c r="A3491" s="152"/>
      <c r="B3491" s="152"/>
      <c r="C3491" s="152"/>
      <c r="D3491" s="152"/>
      <c r="E3491" s="153">
        <f>'2.40-a,b,c,d,e'!E3491</f>
        <v>41843.166666666664</v>
      </c>
      <c r="F3491" s="157">
        <f>'2.40-a,b,c,d,e'!F3491</f>
        <v>103.120002746582</v>
      </c>
      <c r="G3491" s="157">
        <f>'2.40-a,b,c,d,e'!G3491</f>
        <v>-1299.995422362997</v>
      </c>
      <c r="H3491" s="157">
        <f t="shared" si="378"/>
        <v>6692.6246377623938</v>
      </c>
      <c r="I3491" s="157">
        <f t="shared" si="379"/>
        <v>0</v>
      </c>
      <c r="J3491" s="157">
        <f t="shared" si="380"/>
        <v>6692.6246377623938</v>
      </c>
      <c r="K3491" s="157">
        <f t="shared" si="381"/>
        <v>0</v>
      </c>
      <c r="L3491" s="157">
        <f t="shared" si="382"/>
        <v>6692.6246377623938</v>
      </c>
      <c r="M3491" s="167">
        <f t="shared" si="383"/>
        <v>0</v>
      </c>
      <c r="N3491" s="167">
        <f t="shared" si="384"/>
        <v>0</v>
      </c>
    </row>
    <row r="3492" spans="1:14" ht="15" customHeight="1" x14ac:dyDescent="0.2">
      <c r="A3492" s="152"/>
      <c r="B3492" s="152"/>
      <c r="C3492" s="152"/>
      <c r="D3492" s="152"/>
      <c r="E3492" s="153">
        <f>'2.40-a,b,c,d,e'!E3492</f>
        <v>41844.166666666664</v>
      </c>
      <c r="F3492" s="157">
        <f>'2.40-a,b,c,d,e'!F3492</f>
        <v>102.06999969482401</v>
      </c>
      <c r="G3492" s="157">
        <f>'2.40-a,b,c,d,e'!G3492</f>
        <v>-1050.0030517579971</v>
      </c>
      <c r="H3492" s="157">
        <f t="shared" si="378"/>
        <v>5642.6215860043967</v>
      </c>
      <c r="I3492" s="157">
        <f t="shared" si="379"/>
        <v>2519.9966430659933</v>
      </c>
      <c r="J3492" s="157">
        <f t="shared" si="380"/>
        <v>8162.61822907039</v>
      </c>
      <c r="K3492" s="157">
        <f t="shared" si="381"/>
        <v>0</v>
      </c>
      <c r="L3492" s="157">
        <f t="shared" si="382"/>
        <v>8162.61822907039</v>
      </c>
      <c r="M3492" s="167">
        <f t="shared" si="383"/>
        <v>1</v>
      </c>
      <c r="N3492" s="167">
        <f t="shared" si="384"/>
        <v>0</v>
      </c>
    </row>
    <row r="3493" spans="1:14" ht="15" customHeight="1" x14ac:dyDescent="0.2">
      <c r="A3493" s="152"/>
      <c r="B3493" s="152"/>
      <c r="C3493" s="152"/>
      <c r="D3493" s="152"/>
      <c r="E3493" s="153">
        <f>'2.40-a,b,c,d,e'!E3493</f>
        <v>41845.166666666664</v>
      </c>
      <c r="F3493" s="157">
        <f>'2.40-a,b,c,d,e'!F3493</f>
        <v>102.08999633789</v>
      </c>
      <c r="G3493" s="157">
        <f>'2.40-a,b,c,d,e'!G3493</f>
        <v>19.996643065994135</v>
      </c>
      <c r="H3493" s="157">
        <f t="shared" si="378"/>
        <v>8182.6148721363843</v>
      </c>
      <c r="I3493" s="157">
        <f t="shared" si="379"/>
        <v>0</v>
      </c>
      <c r="J3493" s="157">
        <f t="shared" si="380"/>
        <v>8182.6148721363843</v>
      </c>
      <c r="K3493" s="157">
        <f t="shared" si="381"/>
        <v>19.996643065994249</v>
      </c>
      <c r="L3493" s="157">
        <f t="shared" si="382"/>
        <v>8162.61822907039</v>
      </c>
      <c r="M3493" s="167">
        <f t="shared" si="383"/>
        <v>0</v>
      </c>
      <c r="N3493" s="167">
        <f t="shared" si="384"/>
        <v>0</v>
      </c>
    </row>
    <row r="3494" spans="1:14" ht="15" customHeight="1" x14ac:dyDescent="0.2">
      <c r="A3494" s="152"/>
      <c r="B3494" s="152"/>
      <c r="C3494" s="152"/>
      <c r="D3494" s="152"/>
      <c r="E3494" s="153">
        <f>'2.40-a,b,c,d,e'!E3494</f>
        <v>41848.166666666664</v>
      </c>
      <c r="F3494" s="157">
        <f>'2.40-a,b,c,d,e'!F3494</f>
        <v>101.669998168945</v>
      </c>
      <c r="G3494" s="157">
        <f>'2.40-a,b,c,d,e'!G3494</f>
        <v>-419.99816894499986</v>
      </c>
      <c r="H3494" s="157">
        <f t="shared" si="378"/>
        <v>7742.6200601253904</v>
      </c>
      <c r="I3494" s="157">
        <f t="shared" si="379"/>
        <v>0</v>
      </c>
      <c r="J3494" s="157">
        <f t="shared" si="380"/>
        <v>7742.6200601253904</v>
      </c>
      <c r="K3494" s="157">
        <f t="shared" si="381"/>
        <v>0</v>
      </c>
      <c r="L3494" s="157">
        <f t="shared" si="382"/>
        <v>7742.6200601253904</v>
      </c>
      <c r="M3494" s="167">
        <f t="shared" si="383"/>
        <v>0</v>
      </c>
      <c r="N3494" s="167">
        <f t="shared" si="384"/>
        <v>0</v>
      </c>
    </row>
    <row r="3495" spans="1:14" ht="15" customHeight="1" x14ac:dyDescent="0.2">
      <c r="A3495" s="152"/>
      <c r="B3495" s="152"/>
      <c r="C3495" s="152"/>
      <c r="D3495" s="152"/>
      <c r="E3495" s="153">
        <f>'2.40-a,b,c,d,e'!E3495</f>
        <v>41849.166666666664</v>
      </c>
      <c r="F3495" s="157">
        <f>'2.40-a,b,c,d,e'!F3495</f>
        <v>100.970001220703</v>
      </c>
      <c r="G3495" s="157">
        <f>'2.40-a,b,c,d,e'!G3495</f>
        <v>-699.99694824200276</v>
      </c>
      <c r="H3495" s="157">
        <f t="shared" si="378"/>
        <v>7042.6231118833875</v>
      </c>
      <c r="I3495" s="157">
        <f t="shared" si="379"/>
        <v>0</v>
      </c>
      <c r="J3495" s="157">
        <f t="shared" si="380"/>
        <v>7042.6231118833875</v>
      </c>
      <c r="K3495" s="157">
        <f t="shared" si="381"/>
        <v>0</v>
      </c>
      <c r="L3495" s="157">
        <f t="shared" si="382"/>
        <v>7042.6231118833875</v>
      </c>
      <c r="M3495" s="167">
        <f t="shared" si="383"/>
        <v>0</v>
      </c>
      <c r="N3495" s="167">
        <f t="shared" si="384"/>
        <v>0</v>
      </c>
    </row>
    <row r="3496" spans="1:14" ht="15" customHeight="1" x14ac:dyDescent="0.2">
      <c r="A3496" s="152"/>
      <c r="B3496" s="152"/>
      <c r="C3496" s="152"/>
      <c r="D3496" s="152"/>
      <c r="E3496" s="153">
        <f>'2.40-a,b,c,d,e'!E3496</f>
        <v>41850.166666666664</v>
      </c>
      <c r="F3496" s="157">
        <f>'2.40-a,b,c,d,e'!F3496</f>
        <v>100.26999664306599</v>
      </c>
      <c r="G3496" s="157">
        <f>'2.40-a,b,c,d,e'!G3496</f>
        <v>-700.00457763700297</v>
      </c>
      <c r="H3496" s="157">
        <f t="shared" si="378"/>
        <v>6342.618534246385</v>
      </c>
      <c r="I3496" s="157">
        <f t="shared" si="379"/>
        <v>0</v>
      </c>
      <c r="J3496" s="157">
        <f t="shared" si="380"/>
        <v>6342.618534246385</v>
      </c>
      <c r="K3496" s="157">
        <f t="shared" si="381"/>
        <v>0</v>
      </c>
      <c r="L3496" s="157">
        <f t="shared" si="382"/>
        <v>6342.618534246385</v>
      </c>
      <c r="M3496" s="167">
        <f t="shared" si="383"/>
        <v>0</v>
      </c>
      <c r="N3496" s="167">
        <f t="shared" si="384"/>
        <v>0</v>
      </c>
    </row>
    <row r="3497" spans="1:14" ht="15" customHeight="1" x14ac:dyDescent="0.2">
      <c r="A3497" s="152"/>
      <c r="B3497" s="152"/>
      <c r="C3497" s="152"/>
      <c r="D3497" s="152"/>
      <c r="E3497" s="153">
        <f>'2.40-a,b,c,d,e'!E3497</f>
        <v>41851.166666666664</v>
      </c>
      <c r="F3497" s="157">
        <f>'2.40-a,b,c,d,e'!F3497</f>
        <v>98.169998168945298</v>
      </c>
      <c r="G3497" s="157">
        <f>'2.40-a,b,c,d,e'!G3497</f>
        <v>-2099.9984741206958</v>
      </c>
      <c r="H3497" s="157">
        <f t="shared" si="378"/>
        <v>4242.6200601256896</v>
      </c>
      <c r="I3497" s="157">
        <f t="shared" si="379"/>
        <v>3919.9981689447004</v>
      </c>
      <c r="J3497" s="157">
        <f t="shared" si="380"/>
        <v>8162.61822907039</v>
      </c>
      <c r="K3497" s="157">
        <f t="shared" si="381"/>
        <v>0</v>
      </c>
      <c r="L3497" s="157">
        <f t="shared" si="382"/>
        <v>8162.61822907039</v>
      </c>
      <c r="M3497" s="167">
        <f t="shared" si="383"/>
        <v>1</v>
      </c>
      <c r="N3497" s="167">
        <f t="shared" si="384"/>
        <v>0</v>
      </c>
    </row>
    <row r="3498" spans="1:14" ht="15" customHeight="1" x14ac:dyDescent="0.2">
      <c r="A3498" s="152"/>
      <c r="B3498" s="152"/>
      <c r="C3498" s="152"/>
      <c r="D3498" s="152"/>
      <c r="E3498" s="153">
        <f>'2.40-a,b,c,d,e'!E3498</f>
        <v>41852.166666666664</v>
      </c>
      <c r="F3498" s="157">
        <f>'2.40-a,b,c,d,e'!F3498</f>
        <v>97.879997253417898</v>
      </c>
      <c r="G3498" s="157">
        <f>'2.40-a,b,c,d,e'!G3498</f>
        <v>-290.00091552740059</v>
      </c>
      <c r="H3498" s="157">
        <f t="shared" si="378"/>
        <v>7872.617313542989</v>
      </c>
      <c r="I3498" s="157">
        <f t="shared" si="379"/>
        <v>0</v>
      </c>
      <c r="J3498" s="157">
        <f t="shared" si="380"/>
        <v>7872.617313542989</v>
      </c>
      <c r="K3498" s="157">
        <f t="shared" si="381"/>
        <v>0</v>
      </c>
      <c r="L3498" s="157">
        <f t="shared" si="382"/>
        <v>7872.617313542989</v>
      </c>
      <c r="M3498" s="167">
        <f t="shared" si="383"/>
        <v>0</v>
      </c>
      <c r="N3498" s="167">
        <f t="shared" si="384"/>
        <v>0</v>
      </c>
    </row>
    <row r="3499" spans="1:14" ht="15" customHeight="1" x14ac:dyDescent="0.2">
      <c r="A3499" s="152"/>
      <c r="B3499" s="152"/>
      <c r="C3499" s="152"/>
      <c r="D3499" s="152"/>
      <c r="E3499" s="153">
        <f>'2.40-a,b,c,d,e'!E3499</f>
        <v>41855.166666666664</v>
      </c>
      <c r="F3499" s="157">
        <f>'2.40-a,b,c,d,e'!F3499</f>
        <v>98.290000915527301</v>
      </c>
      <c r="G3499" s="157">
        <f>'2.40-a,b,c,d,e'!G3499</f>
        <v>410.00366210940342</v>
      </c>
      <c r="H3499" s="157">
        <f t="shared" si="378"/>
        <v>8282.6209756523931</v>
      </c>
      <c r="I3499" s="157">
        <f t="shared" si="379"/>
        <v>0</v>
      </c>
      <c r="J3499" s="157">
        <f t="shared" si="380"/>
        <v>8282.6209756523931</v>
      </c>
      <c r="K3499" s="157">
        <f t="shared" si="381"/>
        <v>120.00274658200306</v>
      </c>
      <c r="L3499" s="157">
        <f t="shared" si="382"/>
        <v>8162.61822907039</v>
      </c>
      <c r="M3499" s="167">
        <f t="shared" si="383"/>
        <v>0</v>
      </c>
      <c r="N3499" s="167">
        <f t="shared" si="384"/>
        <v>0</v>
      </c>
    </row>
    <row r="3500" spans="1:14" ht="15" customHeight="1" x14ac:dyDescent="0.2">
      <c r="A3500" s="152"/>
      <c r="B3500" s="152"/>
      <c r="C3500" s="152"/>
      <c r="D3500" s="152"/>
      <c r="E3500" s="153">
        <f>'2.40-a,b,c,d,e'!E3500</f>
        <v>41856.166666666664</v>
      </c>
      <c r="F3500" s="157">
        <f>'2.40-a,b,c,d,e'!F3500</f>
        <v>97.379997253417898</v>
      </c>
      <c r="G3500" s="157">
        <f>'2.40-a,b,c,d,e'!G3500</f>
        <v>-910.00366210940342</v>
      </c>
      <c r="H3500" s="157">
        <f t="shared" si="378"/>
        <v>7252.6145669609868</v>
      </c>
      <c r="I3500" s="157">
        <f t="shared" si="379"/>
        <v>0</v>
      </c>
      <c r="J3500" s="157">
        <f t="shared" si="380"/>
        <v>7252.6145669609868</v>
      </c>
      <c r="K3500" s="157">
        <f t="shared" si="381"/>
        <v>0</v>
      </c>
      <c r="L3500" s="157">
        <f t="shared" si="382"/>
        <v>7252.6145669609868</v>
      </c>
      <c r="M3500" s="167">
        <f t="shared" si="383"/>
        <v>0</v>
      </c>
      <c r="N3500" s="167">
        <f t="shared" si="384"/>
        <v>0</v>
      </c>
    </row>
    <row r="3501" spans="1:14" ht="15" customHeight="1" x14ac:dyDescent="0.2">
      <c r="A3501" s="152"/>
      <c r="B3501" s="152"/>
      <c r="C3501" s="152"/>
      <c r="D3501" s="152"/>
      <c r="E3501" s="153">
        <f>'2.40-a,b,c,d,e'!E3501</f>
        <v>41857.166666666664</v>
      </c>
      <c r="F3501" s="157">
        <f>'2.40-a,b,c,d,e'!F3501</f>
        <v>96.919998168945298</v>
      </c>
      <c r="G3501" s="157">
        <f>'2.40-a,b,c,d,e'!G3501</f>
        <v>-459.99908447259941</v>
      </c>
      <c r="H3501" s="157">
        <f t="shared" si="378"/>
        <v>6792.615482488387</v>
      </c>
      <c r="I3501" s="157">
        <f t="shared" si="379"/>
        <v>0</v>
      </c>
      <c r="J3501" s="157">
        <f t="shared" si="380"/>
        <v>6792.615482488387</v>
      </c>
      <c r="K3501" s="157">
        <f t="shared" si="381"/>
        <v>0</v>
      </c>
      <c r="L3501" s="157">
        <f t="shared" si="382"/>
        <v>6792.615482488387</v>
      </c>
      <c r="M3501" s="167">
        <f t="shared" si="383"/>
        <v>0</v>
      </c>
      <c r="N3501" s="167">
        <f t="shared" si="384"/>
        <v>0</v>
      </c>
    </row>
    <row r="3502" spans="1:14" ht="15" customHeight="1" x14ac:dyDescent="0.2">
      <c r="A3502" s="152"/>
      <c r="B3502" s="152"/>
      <c r="C3502" s="152"/>
      <c r="D3502" s="152"/>
      <c r="E3502" s="153">
        <f>'2.40-a,b,c,d,e'!E3502</f>
        <v>41858.166666666664</v>
      </c>
      <c r="F3502" s="157">
        <f>'2.40-a,b,c,d,e'!F3502</f>
        <v>97.339996337890597</v>
      </c>
      <c r="G3502" s="157">
        <f>'2.40-a,b,c,d,e'!G3502</f>
        <v>419.99816894529829</v>
      </c>
      <c r="H3502" s="157">
        <f t="shared" si="378"/>
        <v>7212.6136514336849</v>
      </c>
      <c r="I3502" s="157">
        <f t="shared" si="379"/>
        <v>0</v>
      </c>
      <c r="J3502" s="157">
        <f t="shared" si="380"/>
        <v>7212.6136514336849</v>
      </c>
      <c r="K3502" s="157">
        <f t="shared" si="381"/>
        <v>0</v>
      </c>
      <c r="L3502" s="157">
        <f t="shared" si="382"/>
        <v>7212.6136514336849</v>
      </c>
      <c r="M3502" s="167">
        <f t="shared" si="383"/>
        <v>0</v>
      </c>
      <c r="N3502" s="167">
        <f t="shared" si="384"/>
        <v>0</v>
      </c>
    </row>
    <row r="3503" spans="1:14" ht="15" customHeight="1" x14ac:dyDescent="0.2">
      <c r="A3503" s="152"/>
      <c r="B3503" s="152"/>
      <c r="C3503" s="152"/>
      <c r="D3503" s="152"/>
      <c r="E3503" s="153">
        <f>'2.40-a,b,c,d,e'!E3503</f>
        <v>41859.166666666664</v>
      </c>
      <c r="F3503" s="157">
        <f>'2.40-a,b,c,d,e'!F3503</f>
        <v>97.650001525878906</v>
      </c>
      <c r="G3503" s="157">
        <f>'2.40-a,b,c,d,e'!G3503</f>
        <v>310.00518798830967</v>
      </c>
      <c r="H3503" s="157">
        <f t="shared" si="378"/>
        <v>7522.6188394219944</v>
      </c>
      <c r="I3503" s="157">
        <f t="shared" si="379"/>
        <v>0</v>
      </c>
      <c r="J3503" s="157">
        <f t="shared" si="380"/>
        <v>7522.6188394219944</v>
      </c>
      <c r="K3503" s="157">
        <f t="shared" si="381"/>
        <v>0</v>
      </c>
      <c r="L3503" s="157">
        <f t="shared" si="382"/>
        <v>7522.6188394219944</v>
      </c>
      <c r="M3503" s="167">
        <f t="shared" si="383"/>
        <v>0</v>
      </c>
      <c r="N3503" s="167">
        <f t="shared" si="384"/>
        <v>0</v>
      </c>
    </row>
    <row r="3504" spans="1:14" ht="15" customHeight="1" x14ac:dyDescent="0.2">
      <c r="A3504" s="152"/>
      <c r="B3504" s="152"/>
      <c r="C3504" s="152"/>
      <c r="D3504" s="152"/>
      <c r="E3504" s="153">
        <f>'2.40-a,b,c,d,e'!E3504</f>
        <v>41862.166666666664</v>
      </c>
      <c r="F3504" s="157">
        <f>'2.40-a,b,c,d,e'!F3504</f>
        <v>98.080001831054602</v>
      </c>
      <c r="G3504" s="157">
        <f>'2.40-a,b,c,d,e'!G3504</f>
        <v>430.00030517569598</v>
      </c>
      <c r="H3504" s="157">
        <f t="shared" si="378"/>
        <v>7952.6191445976901</v>
      </c>
      <c r="I3504" s="157">
        <f t="shared" si="379"/>
        <v>0</v>
      </c>
      <c r="J3504" s="157">
        <f t="shared" si="380"/>
        <v>7952.6191445976901</v>
      </c>
      <c r="K3504" s="157">
        <f t="shared" si="381"/>
        <v>0</v>
      </c>
      <c r="L3504" s="157">
        <f t="shared" si="382"/>
        <v>7952.6191445976901</v>
      </c>
      <c r="M3504" s="167">
        <f t="shared" si="383"/>
        <v>0</v>
      </c>
      <c r="N3504" s="167">
        <f t="shared" si="384"/>
        <v>0</v>
      </c>
    </row>
    <row r="3505" spans="1:14" ht="15" customHeight="1" x14ac:dyDescent="0.2">
      <c r="A3505" s="152"/>
      <c r="B3505" s="152"/>
      <c r="C3505" s="152"/>
      <c r="D3505" s="152"/>
      <c r="E3505" s="153">
        <f>'2.40-a,b,c,d,e'!E3505</f>
        <v>41863.166666666664</v>
      </c>
      <c r="F3505" s="157">
        <f>'2.40-a,b,c,d,e'!F3505</f>
        <v>97.370002746582003</v>
      </c>
      <c r="G3505" s="157">
        <f>'2.40-a,b,c,d,e'!G3505</f>
        <v>-709.99908447259941</v>
      </c>
      <c r="H3505" s="157">
        <f t="shared" si="378"/>
        <v>7242.6200601250912</v>
      </c>
      <c r="I3505" s="157">
        <f t="shared" si="379"/>
        <v>0</v>
      </c>
      <c r="J3505" s="157">
        <f t="shared" si="380"/>
        <v>7242.6200601250912</v>
      </c>
      <c r="K3505" s="157">
        <f t="shared" si="381"/>
        <v>0</v>
      </c>
      <c r="L3505" s="157">
        <f t="shared" si="382"/>
        <v>7242.6200601250912</v>
      </c>
      <c r="M3505" s="167">
        <f t="shared" si="383"/>
        <v>0</v>
      </c>
      <c r="N3505" s="167">
        <f t="shared" si="384"/>
        <v>0</v>
      </c>
    </row>
    <row r="3506" spans="1:14" ht="15" customHeight="1" x14ac:dyDescent="0.2">
      <c r="A3506" s="152"/>
      <c r="B3506" s="152"/>
      <c r="C3506" s="152"/>
      <c r="D3506" s="152"/>
      <c r="E3506" s="153">
        <f>'2.40-a,b,c,d,e'!E3506</f>
        <v>41864.166666666664</v>
      </c>
      <c r="F3506" s="157">
        <f>'2.40-a,b,c,d,e'!F3506</f>
        <v>97.589996337890597</v>
      </c>
      <c r="G3506" s="157">
        <f>'2.40-a,b,c,d,e'!G3506</f>
        <v>219.99359130859375</v>
      </c>
      <c r="H3506" s="157">
        <f t="shared" si="378"/>
        <v>7462.6136514336849</v>
      </c>
      <c r="I3506" s="157">
        <f t="shared" si="379"/>
        <v>0</v>
      </c>
      <c r="J3506" s="157">
        <f t="shared" si="380"/>
        <v>7462.6136514336849</v>
      </c>
      <c r="K3506" s="157">
        <f t="shared" si="381"/>
        <v>0</v>
      </c>
      <c r="L3506" s="157">
        <f t="shared" si="382"/>
        <v>7462.6136514336849</v>
      </c>
      <c r="M3506" s="167">
        <f t="shared" si="383"/>
        <v>0</v>
      </c>
      <c r="N3506" s="167">
        <f t="shared" si="384"/>
        <v>0</v>
      </c>
    </row>
    <row r="3507" spans="1:14" ht="15" customHeight="1" x14ac:dyDescent="0.2">
      <c r="A3507" s="152"/>
      <c r="B3507" s="152"/>
      <c r="C3507" s="152"/>
      <c r="D3507" s="152"/>
      <c r="E3507" s="153">
        <f>'2.40-a,b,c,d,e'!E3507</f>
        <v>41865.166666666664</v>
      </c>
      <c r="F3507" s="157">
        <f>'2.40-a,b,c,d,e'!F3507</f>
        <v>95.580001831054602</v>
      </c>
      <c r="G3507" s="157">
        <f>'2.40-a,b,c,d,e'!G3507</f>
        <v>-2009.9945068359943</v>
      </c>
      <c r="H3507" s="157">
        <f t="shared" si="378"/>
        <v>5452.619144597691</v>
      </c>
      <c r="I3507" s="157">
        <f t="shared" si="379"/>
        <v>2709.999084472699</v>
      </c>
      <c r="J3507" s="157">
        <f t="shared" si="380"/>
        <v>8162.61822907039</v>
      </c>
      <c r="K3507" s="157">
        <f t="shared" si="381"/>
        <v>0</v>
      </c>
      <c r="L3507" s="157">
        <f t="shared" si="382"/>
        <v>8162.61822907039</v>
      </c>
      <c r="M3507" s="167">
        <f t="shared" si="383"/>
        <v>1</v>
      </c>
      <c r="N3507" s="167">
        <f t="shared" si="384"/>
        <v>0</v>
      </c>
    </row>
    <row r="3508" spans="1:14" ht="15" customHeight="1" x14ac:dyDescent="0.2">
      <c r="A3508" s="152"/>
      <c r="B3508" s="152"/>
      <c r="C3508" s="152"/>
      <c r="D3508" s="152"/>
      <c r="E3508" s="153">
        <f>'2.40-a,b,c,d,e'!E3508</f>
        <v>41866.166666666664</v>
      </c>
      <c r="F3508" s="157">
        <f>'2.40-a,b,c,d,e'!F3508</f>
        <v>97.349998474121094</v>
      </c>
      <c r="G3508" s="157">
        <f>'2.40-a,b,c,d,e'!G3508</f>
        <v>1769.9966430664915</v>
      </c>
      <c r="H3508" s="157">
        <f t="shared" si="378"/>
        <v>9932.6148721368809</v>
      </c>
      <c r="I3508" s="157">
        <f t="shared" si="379"/>
        <v>0</v>
      </c>
      <c r="J3508" s="157">
        <f t="shared" si="380"/>
        <v>9932.6148721368809</v>
      </c>
      <c r="K3508" s="157">
        <f t="shared" si="381"/>
        <v>1769.9966430664908</v>
      </c>
      <c r="L3508" s="157">
        <f t="shared" si="382"/>
        <v>8162.61822907039</v>
      </c>
      <c r="M3508" s="167">
        <f t="shared" si="383"/>
        <v>0</v>
      </c>
      <c r="N3508" s="167">
        <f t="shared" si="384"/>
        <v>0</v>
      </c>
    </row>
    <row r="3509" spans="1:14" ht="15" customHeight="1" x14ac:dyDescent="0.2">
      <c r="A3509" s="152"/>
      <c r="B3509" s="152"/>
      <c r="C3509" s="152"/>
      <c r="D3509" s="152"/>
      <c r="E3509" s="153">
        <f>'2.40-a,b,c,d,e'!E3509</f>
        <v>41869.166666666664</v>
      </c>
      <c r="F3509" s="157">
        <f>'2.40-a,b,c,d,e'!F3509</f>
        <v>96.410003662109304</v>
      </c>
      <c r="G3509" s="157">
        <f>'2.40-a,b,c,d,e'!G3509</f>
        <v>-939.9948120117898</v>
      </c>
      <c r="H3509" s="157">
        <f t="shared" si="378"/>
        <v>7222.6234170586004</v>
      </c>
      <c r="I3509" s="157">
        <f t="shared" si="379"/>
        <v>0</v>
      </c>
      <c r="J3509" s="157">
        <f t="shared" si="380"/>
        <v>7222.6234170586004</v>
      </c>
      <c r="K3509" s="157">
        <f t="shared" si="381"/>
        <v>0</v>
      </c>
      <c r="L3509" s="157">
        <f t="shared" si="382"/>
        <v>7222.6234170586004</v>
      </c>
      <c r="M3509" s="167">
        <f t="shared" si="383"/>
        <v>0</v>
      </c>
      <c r="N3509" s="167">
        <f t="shared" si="384"/>
        <v>0</v>
      </c>
    </row>
    <row r="3510" spans="1:14" ht="15" customHeight="1" x14ac:dyDescent="0.2">
      <c r="A3510" s="152"/>
      <c r="B3510" s="152"/>
      <c r="C3510" s="152"/>
      <c r="D3510" s="152"/>
      <c r="E3510" s="153">
        <f>'2.40-a,b,c,d,e'!E3510</f>
        <v>41870.166666666664</v>
      </c>
      <c r="F3510" s="157">
        <f>'2.40-a,b,c,d,e'!F3510</f>
        <v>94.480003356933594</v>
      </c>
      <c r="G3510" s="157">
        <f>'2.40-a,b,c,d,e'!G3510</f>
        <v>-1930.0003051757103</v>
      </c>
      <c r="H3510" s="157">
        <f t="shared" si="378"/>
        <v>5292.62311188289</v>
      </c>
      <c r="I3510" s="157">
        <f t="shared" si="379"/>
        <v>2869.9951171875</v>
      </c>
      <c r="J3510" s="157">
        <f t="shared" si="380"/>
        <v>8162.61822907039</v>
      </c>
      <c r="K3510" s="157">
        <f t="shared" si="381"/>
        <v>0</v>
      </c>
      <c r="L3510" s="157">
        <f t="shared" si="382"/>
        <v>8162.61822907039</v>
      </c>
      <c r="M3510" s="167">
        <f t="shared" si="383"/>
        <v>1</v>
      </c>
      <c r="N3510" s="167">
        <f t="shared" si="384"/>
        <v>0</v>
      </c>
    </row>
    <row r="3511" spans="1:14" ht="15" customHeight="1" x14ac:dyDescent="0.2">
      <c r="A3511" s="152"/>
      <c r="B3511" s="152"/>
      <c r="C3511" s="152"/>
      <c r="D3511" s="152"/>
      <c r="E3511" s="153">
        <f>'2.40-a,b,c,d,e'!E3511</f>
        <v>41871.166666666664</v>
      </c>
      <c r="F3511" s="157">
        <f>'2.40-a,b,c,d,e'!F3511</f>
        <v>96.069999694824205</v>
      </c>
      <c r="G3511" s="157">
        <f>'2.40-a,b,c,d,e'!G3511</f>
        <v>1589.9963378906109</v>
      </c>
      <c r="H3511" s="157">
        <f t="shared" si="378"/>
        <v>9752.6145669610014</v>
      </c>
      <c r="I3511" s="157">
        <f t="shared" si="379"/>
        <v>0</v>
      </c>
      <c r="J3511" s="157">
        <f t="shared" si="380"/>
        <v>9752.6145669610014</v>
      </c>
      <c r="K3511" s="157">
        <f t="shared" si="381"/>
        <v>1589.9963378906114</v>
      </c>
      <c r="L3511" s="157">
        <f t="shared" si="382"/>
        <v>8162.61822907039</v>
      </c>
      <c r="M3511" s="167">
        <f t="shared" si="383"/>
        <v>0</v>
      </c>
      <c r="N3511" s="167">
        <f t="shared" si="384"/>
        <v>0</v>
      </c>
    </row>
    <row r="3512" spans="1:14" ht="15" customHeight="1" x14ac:dyDescent="0.2">
      <c r="A3512" s="152"/>
      <c r="B3512" s="152"/>
      <c r="C3512" s="152"/>
      <c r="D3512" s="152"/>
      <c r="E3512" s="153">
        <f>'2.40-a,b,c,d,e'!E3512</f>
        <v>41872.166666666664</v>
      </c>
      <c r="F3512" s="157">
        <f>'2.40-a,b,c,d,e'!F3512</f>
        <v>93.959999084472599</v>
      </c>
      <c r="G3512" s="157">
        <f>'2.40-a,b,c,d,e'!G3512</f>
        <v>-2110.0006103516052</v>
      </c>
      <c r="H3512" s="157">
        <f t="shared" si="378"/>
        <v>6052.6176187187848</v>
      </c>
      <c r="I3512" s="157">
        <f t="shared" si="379"/>
        <v>2110.0006103516052</v>
      </c>
      <c r="J3512" s="157">
        <f t="shared" si="380"/>
        <v>8162.61822907039</v>
      </c>
      <c r="K3512" s="157">
        <f t="shared" si="381"/>
        <v>0</v>
      </c>
      <c r="L3512" s="157">
        <f t="shared" si="382"/>
        <v>8162.61822907039</v>
      </c>
      <c r="M3512" s="167">
        <f t="shared" si="383"/>
        <v>1</v>
      </c>
      <c r="N3512" s="167">
        <f t="shared" si="384"/>
        <v>0</v>
      </c>
    </row>
    <row r="3513" spans="1:14" ht="15" customHeight="1" x14ac:dyDescent="0.2">
      <c r="A3513" s="152"/>
      <c r="B3513" s="152"/>
      <c r="C3513" s="152"/>
      <c r="D3513" s="152"/>
      <c r="E3513" s="153">
        <f>'2.40-a,b,c,d,e'!E3513</f>
        <v>41873.166666666664</v>
      </c>
      <c r="F3513" s="157">
        <f>'2.40-a,b,c,d,e'!F3513</f>
        <v>93.650001525878906</v>
      </c>
      <c r="G3513" s="157">
        <f>'2.40-a,b,c,d,e'!G3513</f>
        <v>-309.99755859369316</v>
      </c>
      <c r="H3513" s="157">
        <f t="shared" si="378"/>
        <v>7852.6206704766973</v>
      </c>
      <c r="I3513" s="157">
        <f t="shared" si="379"/>
        <v>0</v>
      </c>
      <c r="J3513" s="157">
        <f t="shared" si="380"/>
        <v>7852.6206704766973</v>
      </c>
      <c r="K3513" s="157">
        <f t="shared" si="381"/>
        <v>0</v>
      </c>
      <c r="L3513" s="157">
        <f t="shared" si="382"/>
        <v>7852.6206704766973</v>
      </c>
      <c r="M3513" s="167">
        <f t="shared" si="383"/>
        <v>0</v>
      </c>
      <c r="N3513" s="167">
        <f t="shared" si="384"/>
        <v>0</v>
      </c>
    </row>
    <row r="3514" spans="1:14" ht="15" customHeight="1" x14ac:dyDescent="0.2">
      <c r="A3514" s="152"/>
      <c r="B3514" s="152"/>
      <c r="C3514" s="152"/>
      <c r="D3514" s="152"/>
      <c r="E3514" s="153">
        <f>'2.40-a,b,c,d,e'!E3514</f>
        <v>41876.166666666664</v>
      </c>
      <c r="F3514" s="157">
        <f>'2.40-a,b,c,d,e'!F3514</f>
        <v>93.349998474121094</v>
      </c>
      <c r="G3514" s="157">
        <f>'2.40-a,b,c,d,e'!G3514</f>
        <v>-300.0030517578125</v>
      </c>
      <c r="H3514" s="157">
        <f t="shared" si="378"/>
        <v>7552.6176187188848</v>
      </c>
      <c r="I3514" s="157">
        <f t="shared" si="379"/>
        <v>0</v>
      </c>
      <c r="J3514" s="157">
        <f t="shared" si="380"/>
        <v>7552.6176187188848</v>
      </c>
      <c r="K3514" s="157">
        <f t="shared" si="381"/>
        <v>0</v>
      </c>
      <c r="L3514" s="157">
        <f t="shared" si="382"/>
        <v>7552.6176187188848</v>
      </c>
      <c r="M3514" s="167">
        <f t="shared" si="383"/>
        <v>0</v>
      </c>
      <c r="N3514" s="167">
        <f t="shared" si="384"/>
        <v>0</v>
      </c>
    </row>
    <row r="3515" spans="1:14" ht="15" customHeight="1" x14ac:dyDescent="0.2">
      <c r="A3515" s="152"/>
      <c r="B3515" s="152"/>
      <c r="C3515" s="152"/>
      <c r="D3515" s="152"/>
      <c r="E3515" s="153">
        <f>'2.40-a,b,c,d,e'!E3515</f>
        <v>41877.166666666664</v>
      </c>
      <c r="F3515" s="157">
        <f>'2.40-a,b,c,d,e'!F3515</f>
        <v>93.860000610351506</v>
      </c>
      <c r="G3515" s="157">
        <f>'2.40-a,b,c,d,e'!G3515</f>
        <v>510.00213623041191</v>
      </c>
      <c r="H3515" s="157">
        <f t="shared" si="378"/>
        <v>8062.6197549492972</v>
      </c>
      <c r="I3515" s="157">
        <f t="shared" si="379"/>
        <v>0</v>
      </c>
      <c r="J3515" s="157">
        <f t="shared" si="380"/>
        <v>8062.6197549492972</v>
      </c>
      <c r="K3515" s="157">
        <f t="shared" si="381"/>
        <v>0</v>
      </c>
      <c r="L3515" s="157">
        <f t="shared" si="382"/>
        <v>8062.6197549492972</v>
      </c>
      <c r="M3515" s="167">
        <f t="shared" si="383"/>
        <v>0</v>
      </c>
      <c r="N3515" s="167">
        <f t="shared" si="384"/>
        <v>0</v>
      </c>
    </row>
    <row r="3516" spans="1:14" ht="15" customHeight="1" x14ac:dyDescent="0.2">
      <c r="A3516" s="152"/>
      <c r="B3516" s="152"/>
      <c r="C3516" s="152"/>
      <c r="D3516" s="152"/>
      <c r="E3516" s="153">
        <f>'2.40-a,b,c,d,e'!E3516</f>
        <v>41878.166666666664</v>
      </c>
      <c r="F3516" s="157">
        <f>'2.40-a,b,c,d,e'!F3516</f>
        <v>93.879997253417898</v>
      </c>
      <c r="G3516" s="157">
        <f>'2.40-a,b,c,d,e'!G3516</f>
        <v>19.996643066392039</v>
      </c>
      <c r="H3516" s="157">
        <f t="shared" si="378"/>
        <v>8082.6163980156889</v>
      </c>
      <c r="I3516" s="157">
        <f t="shared" si="379"/>
        <v>0</v>
      </c>
      <c r="J3516" s="157">
        <f t="shared" si="380"/>
        <v>8082.6163980156889</v>
      </c>
      <c r="K3516" s="157">
        <f t="shared" si="381"/>
        <v>0</v>
      </c>
      <c r="L3516" s="157">
        <f t="shared" si="382"/>
        <v>8082.6163980156889</v>
      </c>
      <c r="M3516" s="167">
        <f t="shared" si="383"/>
        <v>0</v>
      </c>
      <c r="N3516" s="167">
        <f t="shared" si="384"/>
        <v>0</v>
      </c>
    </row>
    <row r="3517" spans="1:14" ht="15" customHeight="1" x14ac:dyDescent="0.2">
      <c r="A3517" s="152"/>
      <c r="B3517" s="152"/>
      <c r="C3517" s="152"/>
      <c r="D3517" s="152"/>
      <c r="E3517" s="153">
        <f>'2.40-a,b,c,d,e'!E3517</f>
        <v>41879.166666666664</v>
      </c>
      <c r="F3517" s="157">
        <f>'2.40-a,b,c,d,e'!F3517</f>
        <v>94.550003051757798</v>
      </c>
      <c r="G3517" s="157">
        <f>'2.40-a,b,c,d,e'!G3517</f>
        <v>670.00579833990059</v>
      </c>
      <c r="H3517" s="157">
        <f t="shared" si="378"/>
        <v>8752.622196355589</v>
      </c>
      <c r="I3517" s="157">
        <f t="shared" si="379"/>
        <v>0</v>
      </c>
      <c r="J3517" s="157">
        <f t="shared" si="380"/>
        <v>8752.622196355589</v>
      </c>
      <c r="K3517" s="157">
        <f t="shared" si="381"/>
        <v>590.003967285199</v>
      </c>
      <c r="L3517" s="157">
        <f t="shared" si="382"/>
        <v>8162.61822907039</v>
      </c>
      <c r="M3517" s="167">
        <f t="shared" si="383"/>
        <v>0</v>
      </c>
      <c r="N3517" s="167">
        <f t="shared" si="384"/>
        <v>0</v>
      </c>
    </row>
    <row r="3518" spans="1:14" ht="15" customHeight="1" x14ac:dyDescent="0.2">
      <c r="A3518" s="152"/>
      <c r="B3518" s="152"/>
      <c r="C3518" s="152"/>
      <c r="D3518" s="152"/>
      <c r="E3518" s="153">
        <f>'2.40-a,b,c,d,e'!E3518</f>
        <v>41880.166666666664</v>
      </c>
      <c r="F3518" s="157">
        <f>'2.40-a,b,c,d,e'!F3518</f>
        <v>95.959999084472599</v>
      </c>
      <c r="G3518" s="157">
        <f>'2.40-a,b,c,d,e'!G3518</f>
        <v>1409.996032714801</v>
      </c>
      <c r="H3518" s="157">
        <f t="shared" si="378"/>
        <v>9572.614261785191</v>
      </c>
      <c r="I3518" s="157">
        <f t="shared" si="379"/>
        <v>0</v>
      </c>
      <c r="J3518" s="157">
        <f t="shared" si="380"/>
        <v>9572.614261785191</v>
      </c>
      <c r="K3518" s="157">
        <f t="shared" si="381"/>
        <v>1409.996032714801</v>
      </c>
      <c r="L3518" s="157">
        <f t="shared" si="382"/>
        <v>8162.61822907039</v>
      </c>
      <c r="M3518" s="167">
        <f t="shared" si="383"/>
        <v>0</v>
      </c>
      <c r="N3518" s="167">
        <f t="shared" si="384"/>
        <v>0</v>
      </c>
    </row>
    <row r="3519" spans="1:14" ht="15" customHeight="1" x14ac:dyDescent="0.2">
      <c r="A3519" s="152"/>
      <c r="B3519" s="152"/>
      <c r="C3519" s="152"/>
      <c r="D3519" s="152"/>
      <c r="E3519" s="153">
        <f>'2.40-a,b,c,d,e'!E3519</f>
        <v>41884.166666666664</v>
      </c>
      <c r="F3519" s="157">
        <f>'2.40-a,b,c,d,e'!F3519</f>
        <v>92.879997253417898</v>
      </c>
      <c r="G3519" s="157">
        <f>'2.40-a,b,c,d,e'!G3519</f>
        <v>-3080.0018310547016</v>
      </c>
      <c r="H3519" s="157">
        <f t="shared" si="378"/>
        <v>5082.6163980156889</v>
      </c>
      <c r="I3519" s="157">
        <f t="shared" si="379"/>
        <v>3080.0018310547011</v>
      </c>
      <c r="J3519" s="157">
        <f t="shared" si="380"/>
        <v>8162.61822907039</v>
      </c>
      <c r="K3519" s="157">
        <f t="shared" si="381"/>
        <v>0</v>
      </c>
      <c r="L3519" s="157">
        <f t="shared" si="382"/>
        <v>8162.61822907039</v>
      </c>
      <c r="M3519" s="167">
        <f t="shared" si="383"/>
        <v>1</v>
      </c>
      <c r="N3519" s="167">
        <f t="shared" si="384"/>
        <v>0</v>
      </c>
    </row>
    <row r="3520" spans="1:14" ht="15" customHeight="1" x14ac:dyDescent="0.2">
      <c r="A3520" s="152"/>
      <c r="B3520" s="152"/>
      <c r="C3520" s="152"/>
      <c r="D3520" s="152"/>
      <c r="E3520" s="153">
        <f>'2.40-a,b,c,d,e'!E3520</f>
        <v>41885.166666666664</v>
      </c>
      <c r="F3520" s="157">
        <f>'2.40-a,b,c,d,e'!F3520</f>
        <v>95.540000915527301</v>
      </c>
      <c r="G3520" s="157">
        <f>'2.40-a,b,c,d,e'!G3520</f>
        <v>2660.0036621094032</v>
      </c>
      <c r="H3520" s="157">
        <f t="shared" si="378"/>
        <v>10822.621891179793</v>
      </c>
      <c r="I3520" s="157">
        <f t="shared" si="379"/>
        <v>0</v>
      </c>
      <c r="J3520" s="157">
        <f t="shared" si="380"/>
        <v>10822.621891179793</v>
      </c>
      <c r="K3520" s="157">
        <f t="shared" si="381"/>
        <v>2660.0036621094032</v>
      </c>
      <c r="L3520" s="157">
        <f t="shared" si="382"/>
        <v>8162.61822907039</v>
      </c>
      <c r="M3520" s="167">
        <f t="shared" si="383"/>
        <v>0</v>
      </c>
      <c r="N3520" s="167">
        <f t="shared" si="384"/>
        <v>0</v>
      </c>
    </row>
    <row r="3521" spans="1:14" ht="15" customHeight="1" x14ac:dyDescent="0.2">
      <c r="A3521" s="152"/>
      <c r="B3521" s="152"/>
      <c r="C3521" s="152"/>
      <c r="D3521" s="152"/>
      <c r="E3521" s="153">
        <f>'2.40-a,b,c,d,e'!E3521</f>
        <v>41886.166666666664</v>
      </c>
      <c r="F3521" s="157">
        <f>'2.40-a,b,c,d,e'!F3521</f>
        <v>94.449996948242102</v>
      </c>
      <c r="G3521" s="157">
        <f>'2.40-a,b,c,d,e'!G3521</f>
        <v>-1090.003967285199</v>
      </c>
      <c r="H3521" s="157">
        <f t="shared" si="378"/>
        <v>7072.614261785191</v>
      </c>
      <c r="I3521" s="157">
        <f t="shared" si="379"/>
        <v>0</v>
      </c>
      <c r="J3521" s="157">
        <f t="shared" si="380"/>
        <v>7072.614261785191</v>
      </c>
      <c r="K3521" s="157">
        <f t="shared" si="381"/>
        <v>0</v>
      </c>
      <c r="L3521" s="157">
        <f t="shared" si="382"/>
        <v>7072.614261785191</v>
      </c>
      <c r="M3521" s="167">
        <f t="shared" si="383"/>
        <v>0</v>
      </c>
      <c r="N3521" s="167">
        <f t="shared" si="384"/>
        <v>0</v>
      </c>
    </row>
    <row r="3522" spans="1:14" ht="15" customHeight="1" x14ac:dyDescent="0.2">
      <c r="A3522" s="152"/>
      <c r="B3522" s="152"/>
      <c r="C3522" s="152"/>
      <c r="D3522" s="152"/>
      <c r="E3522" s="153">
        <f>'2.40-a,b,c,d,e'!E3522</f>
        <v>41887.166666666664</v>
      </c>
      <c r="F3522" s="157">
        <f>'2.40-a,b,c,d,e'!F3522</f>
        <v>93.290000915527301</v>
      </c>
      <c r="G3522" s="157">
        <f>'2.40-a,b,c,d,e'!G3522</f>
        <v>-1159.996032714801</v>
      </c>
      <c r="H3522" s="157">
        <f t="shared" si="378"/>
        <v>5912.61822907039</v>
      </c>
      <c r="I3522" s="157">
        <f t="shared" si="379"/>
        <v>2250</v>
      </c>
      <c r="J3522" s="157">
        <f t="shared" si="380"/>
        <v>8162.61822907039</v>
      </c>
      <c r="K3522" s="157">
        <f t="shared" si="381"/>
        <v>0</v>
      </c>
      <c r="L3522" s="157">
        <f t="shared" si="382"/>
        <v>8162.61822907039</v>
      </c>
      <c r="M3522" s="167">
        <f t="shared" si="383"/>
        <v>1</v>
      </c>
      <c r="N3522" s="167">
        <f t="shared" si="384"/>
        <v>0</v>
      </c>
    </row>
    <row r="3523" spans="1:14" ht="15" customHeight="1" x14ac:dyDescent="0.2">
      <c r="A3523" s="152"/>
      <c r="B3523" s="152"/>
      <c r="C3523" s="152"/>
      <c r="D3523" s="152"/>
      <c r="E3523" s="153">
        <f>'2.40-a,b,c,d,e'!E3523</f>
        <v>41890.166666666664</v>
      </c>
      <c r="F3523" s="157">
        <f>'2.40-a,b,c,d,e'!F3523</f>
        <v>92.660003662109304</v>
      </c>
      <c r="G3523" s="157">
        <f>'2.40-a,b,c,d,e'!G3523</f>
        <v>-629.99725341799717</v>
      </c>
      <c r="H3523" s="157">
        <f t="shared" si="378"/>
        <v>7532.6209756523931</v>
      </c>
      <c r="I3523" s="157">
        <f t="shared" si="379"/>
        <v>0</v>
      </c>
      <c r="J3523" s="157">
        <f t="shared" si="380"/>
        <v>7532.6209756523931</v>
      </c>
      <c r="K3523" s="157">
        <f t="shared" si="381"/>
        <v>0</v>
      </c>
      <c r="L3523" s="157">
        <f t="shared" si="382"/>
        <v>7532.6209756523931</v>
      </c>
      <c r="M3523" s="167">
        <f t="shared" si="383"/>
        <v>0</v>
      </c>
      <c r="N3523" s="167">
        <f t="shared" si="384"/>
        <v>0</v>
      </c>
    </row>
    <row r="3524" spans="1:14" ht="15" customHeight="1" x14ac:dyDescent="0.2">
      <c r="A3524" s="152"/>
      <c r="B3524" s="152"/>
      <c r="C3524" s="152"/>
      <c r="D3524" s="152"/>
      <c r="E3524" s="153">
        <f>'2.40-a,b,c,d,e'!E3524</f>
        <v>41891.166666666664</v>
      </c>
      <c r="F3524" s="157">
        <f>'2.40-a,b,c,d,e'!F3524</f>
        <v>92.75</v>
      </c>
      <c r="G3524" s="157">
        <f>'2.40-a,b,c,d,e'!G3524</f>
        <v>89.996337890696054</v>
      </c>
      <c r="H3524" s="157">
        <f t="shared" ref="H3524:H3587" si="385">L3523+G3524</f>
        <v>7622.617313543089</v>
      </c>
      <c r="I3524" s="157">
        <f t="shared" ref="I3524:I3587" si="386">IF(H3524&lt;$B$13,$B$14-H3524,0)</f>
        <v>0</v>
      </c>
      <c r="J3524" s="157">
        <f t="shared" ref="J3524:J3587" si="387">H3524+I3524</f>
        <v>7622.617313543089</v>
      </c>
      <c r="K3524" s="157">
        <f t="shared" ref="K3524:K3587" si="388">MAX(J3524-$B$14,0)</f>
        <v>0</v>
      </c>
      <c r="L3524" s="157">
        <f t="shared" ref="L3524:L3587" si="389">J3524-K3524</f>
        <v>7622.617313543089</v>
      </c>
      <c r="M3524" s="167">
        <f t="shared" ref="M3524:M3587" si="390">IF(I3524&gt;0,1,0)</f>
        <v>0</v>
      </c>
      <c r="N3524" s="167">
        <f t="shared" ref="N3524:N3587" si="391">IF(H3524&lt;0,1,0)</f>
        <v>0</v>
      </c>
    </row>
    <row r="3525" spans="1:14" ht="15" customHeight="1" x14ac:dyDescent="0.2">
      <c r="A3525" s="152"/>
      <c r="B3525" s="152"/>
      <c r="C3525" s="152"/>
      <c r="D3525" s="152"/>
      <c r="E3525" s="153">
        <f>'2.40-a,b,c,d,e'!E3525</f>
        <v>41892.166666666664</v>
      </c>
      <c r="F3525" s="157">
        <f>'2.40-a,b,c,d,e'!F3525</f>
        <v>91.669998168945298</v>
      </c>
      <c r="G3525" s="157">
        <f>'2.40-a,b,c,d,e'!G3525</f>
        <v>-1080.0018310547016</v>
      </c>
      <c r="H3525" s="157">
        <f t="shared" si="385"/>
        <v>6542.615482488387</v>
      </c>
      <c r="I3525" s="157">
        <f t="shared" si="386"/>
        <v>0</v>
      </c>
      <c r="J3525" s="157">
        <f t="shared" si="387"/>
        <v>6542.615482488387</v>
      </c>
      <c r="K3525" s="157">
        <f t="shared" si="388"/>
        <v>0</v>
      </c>
      <c r="L3525" s="157">
        <f t="shared" si="389"/>
        <v>6542.615482488387</v>
      </c>
      <c r="M3525" s="167">
        <f t="shared" si="390"/>
        <v>0</v>
      </c>
      <c r="N3525" s="167">
        <f t="shared" si="391"/>
        <v>0</v>
      </c>
    </row>
    <row r="3526" spans="1:14" ht="15" customHeight="1" x14ac:dyDescent="0.2">
      <c r="A3526" s="152"/>
      <c r="B3526" s="152"/>
      <c r="C3526" s="152"/>
      <c r="D3526" s="152"/>
      <c r="E3526" s="153">
        <f>'2.40-a,b,c,d,e'!E3526</f>
        <v>41893.166666666664</v>
      </c>
      <c r="F3526" s="157">
        <f>'2.40-a,b,c,d,e'!F3526</f>
        <v>92.830001831054602</v>
      </c>
      <c r="G3526" s="157">
        <f>'2.40-a,b,c,d,e'!G3526</f>
        <v>1160.0036621093041</v>
      </c>
      <c r="H3526" s="157">
        <f t="shared" si="385"/>
        <v>7702.619144597691</v>
      </c>
      <c r="I3526" s="157">
        <f t="shared" si="386"/>
        <v>0</v>
      </c>
      <c r="J3526" s="157">
        <f t="shared" si="387"/>
        <v>7702.619144597691</v>
      </c>
      <c r="K3526" s="157">
        <f t="shared" si="388"/>
        <v>0</v>
      </c>
      <c r="L3526" s="157">
        <f t="shared" si="389"/>
        <v>7702.619144597691</v>
      </c>
      <c r="M3526" s="167">
        <f t="shared" si="390"/>
        <v>0</v>
      </c>
      <c r="N3526" s="167">
        <f t="shared" si="391"/>
        <v>0</v>
      </c>
    </row>
    <row r="3527" spans="1:14" ht="15" customHeight="1" x14ac:dyDescent="0.2">
      <c r="A3527" s="152"/>
      <c r="B3527" s="152"/>
      <c r="C3527" s="152"/>
      <c r="D3527" s="152"/>
      <c r="E3527" s="153">
        <f>'2.40-a,b,c,d,e'!E3527</f>
        <v>41894.166666666664</v>
      </c>
      <c r="F3527" s="157">
        <f>'2.40-a,b,c,d,e'!F3527</f>
        <v>92.269996643066406</v>
      </c>
      <c r="G3527" s="157">
        <f>'2.40-a,b,c,d,e'!G3527</f>
        <v>-560.00518798819598</v>
      </c>
      <c r="H3527" s="157">
        <f t="shared" si="385"/>
        <v>7142.6139566094953</v>
      </c>
      <c r="I3527" s="157">
        <f t="shared" si="386"/>
        <v>0</v>
      </c>
      <c r="J3527" s="157">
        <f t="shared" si="387"/>
        <v>7142.6139566094953</v>
      </c>
      <c r="K3527" s="157">
        <f t="shared" si="388"/>
        <v>0</v>
      </c>
      <c r="L3527" s="157">
        <f t="shared" si="389"/>
        <v>7142.6139566094953</v>
      </c>
      <c r="M3527" s="167">
        <f t="shared" si="390"/>
        <v>0</v>
      </c>
      <c r="N3527" s="167">
        <f t="shared" si="391"/>
        <v>0</v>
      </c>
    </row>
    <row r="3528" spans="1:14" ht="15" customHeight="1" x14ac:dyDescent="0.2">
      <c r="A3528" s="152"/>
      <c r="B3528" s="152"/>
      <c r="C3528" s="152"/>
      <c r="D3528" s="152"/>
      <c r="E3528" s="153">
        <f>'2.40-a,b,c,d,e'!E3528</f>
        <v>41897.166666666664</v>
      </c>
      <c r="F3528" s="157">
        <f>'2.40-a,b,c,d,e'!F3528</f>
        <v>92.919998168945298</v>
      </c>
      <c r="G3528" s="157">
        <f>'2.40-a,b,c,d,e'!G3528</f>
        <v>650.00152587889204</v>
      </c>
      <c r="H3528" s="157">
        <f t="shared" si="385"/>
        <v>7792.615482488387</v>
      </c>
      <c r="I3528" s="157">
        <f t="shared" si="386"/>
        <v>0</v>
      </c>
      <c r="J3528" s="157">
        <f t="shared" si="387"/>
        <v>7792.615482488387</v>
      </c>
      <c r="K3528" s="157">
        <f t="shared" si="388"/>
        <v>0</v>
      </c>
      <c r="L3528" s="157">
        <f t="shared" si="389"/>
        <v>7792.615482488387</v>
      </c>
      <c r="M3528" s="167">
        <f t="shared" si="390"/>
        <v>0</v>
      </c>
      <c r="N3528" s="167">
        <f t="shared" si="391"/>
        <v>0</v>
      </c>
    </row>
    <row r="3529" spans="1:14" ht="15" customHeight="1" x14ac:dyDescent="0.2">
      <c r="A3529" s="152"/>
      <c r="B3529" s="152"/>
      <c r="C3529" s="152"/>
      <c r="D3529" s="152"/>
      <c r="E3529" s="153">
        <f>'2.40-a,b,c,d,e'!E3529</f>
        <v>41898.166666666664</v>
      </c>
      <c r="F3529" s="157">
        <f>'2.40-a,b,c,d,e'!F3529</f>
        <v>94.879997253417898</v>
      </c>
      <c r="G3529" s="157">
        <f>'2.40-a,b,c,d,e'!G3529</f>
        <v>1959.9990844725994</v>
      </c>
      <c r="H3529" s="157">
        <f t="shared" si="385"/>
        <v>9752.6145669609868</v>
      </c>
      <c r="I3529" s="157">
        <f t="shared" si="386"/>
        <v>0</v>
      </c>
      <c r="J3529" s="157">
        <f t="shared" si="387"/>
        <v>9752.6145669609868</v>
      </c>
      <c r="K3529" s="157">
        <f t="shared" si="388"/>
        <v>1589.9963378905968</v>
      </c>
      <c r="L3529" s="157">
        <f t="shared" si="389"/>
        <v>8162.61822907039</v>
      </c>
      <c r="M3529" s="167">
        <f t="shared" si="390"/>
        <v>0</v>
      </c>
      <c r="N3529" s="167">
        <f t="shared" si="391"/>
        <v>0</v>
      </c>
    </row>
    <row r="3530" spans="1:14" ht="15" customHeight="1" x14ac:dyDescent="0.2">
      <c r="A3530" s="152"/>
      <c r="B3530" s="152"/>
      <c r="C3530" s="152"/>
      <c r="D3530" s="152"/>
      <c r="E3530" s="153">
        <f>'2.40-a,b,c,d,e'!E3530</f>
        <v>41899.166666666664</v>
      </c>
      <c r="F3530" s="157">
        <f>'2.40-a,b,c,d,e'!F3530</f>
        <v>94.419998168945298</v>
      </c>
      <c r="G3530" s="157">
        <f>'2.40-a,b,c,d,e'!G3530</f>
        <v>-459.99908447259941</v>
      </c>
      <c r="H3530" s="157">
        <f t="shared" si="385"/>
        <v>7702.6191445977911</v>
      </c>
      <c r="I3530" s="157">
        <f t="shared" si="386"/>
        <v>0</v>
      </c>
      <c r="J3530" s="157">
        <f t="shared" si="387"/>
        <v>7702.6191445977911</v>
      </c>
      <c r="K3530" s="157">
        <f t="shared" si="388"/>
        <v>0</v>
      </c>
      <c r="L3530" s="157">
        <f t="shared" si="389"/>
        <v>7702.6191445977911</v>
      </c>
      <c r="M3530" s="167">
        <f t="shared" si="390"/>
        <v>0</v>
      </c>
      <c r="N3530" s="167">
        <f t="shared" si="391"/>
        <v>0</v>
      </c>
    </row>
    <row r="3531" spans="1:14" ht="15" customHeight="1" x14ac:dyDescent="0.2">
      <c r="A3531" s="152"/>
      <c r="B3531" s="152"/>
      <c r="C3531" s="152"/>
      <c r="D3531" s="152"/>
      <c r="E3531" s="153">
        <f>'2.40-a,b,c,d,e'!E3531</f>
        <v>41900.166666666664</v>
      </c>
      <c r="F3531" s="157">
        <f>'2.40-a,b,c,d,e'!F3531</f>
        <v>93.069999694824205</v>
      </c>
      <c r="G3531" s="157">
        <f>'2.40-a,b,c,d,e'!G3531</f>
        <v>-1349.9984741210938</v>
      </c>
      <c r="H3531" s="157">
        <f t="shared" si="385"/>
        <v>6352.6206704766973</v>
      </c>
      <c r="I3531" s="157">
        <f t="shared" si="386"/>
        <v>0</v>
      </c>
      <c r="J3531" s="157">
        <f t="shared" si="387"/>
        <v>6352.6206704766973</v>
      </c>
      <c r="K3531" s="157">
        <f t="shared" si="388"/>
        <v>0</v>
      </c>
      <c r="L3531" s="157">
        <f t="shared" si="389"/>
        <v>6352.6206704766973</v>
      </c>
      <c r="M3531" s="167">
        <f t="shared" si="390"/>
        <v>0</v>
      </c>
      <c r="N3531" s="167">
        <f t="shared" si="391"/>
        <v>0</v>
      </c>
    </row>
    <row r="3532" spans="1:14" ht="15" customHeight="1" x14ac:dyDescent="0.2">
      <c r="A3532" s="152"/>
      <c r="B3532" s="152"/>
      <c r="C3532" s="152"/>
      <c r="D3532" s="152"/>
      <c r="E3532" s="153">
        <f>'2.40-a,b,c,d,e'!E3532</f>
        <v>41901.166666666664</v>
      </c>
      <c r="F3532" s="157">
        <f>'2.40-a,b,c,d,e'!F3532</f>
        <v>92.410003662109304</v>
      </c>
      <c r="G3532" s="157">
        <f>'2.40-a,b,c,d,e'!G3532</f>
        <v>-659.99603271490059</v>
      </c>
      <c r="H3532" s="157">
        <f t="shared" si="385"/>
        <v>5692.6246377617972</v>
      </c>
      <c r="I3532" s="157">
        <f t="shared" si="386"/>
        <v>2469.9935913085928</v>
      </c>
      <c r="J3532" s="157">
        <f t="shared" si="387"/>
        <v>8162.61822907039</v>
      </c>
      <c r="K3532" s="157">
        <f t="shared" si="388"/>
        <v>0</v>
      </c>
      <c r="L3532" s="157">
        <f t="shared" si="389"/>
        <v>8162.61822907039</v>
      </c>
      <c r="M3532" s="167">
        <f t="shared" si="390"/>
        <v>1</v>
      </c>
      <c r="N3532" s="167">
        <f t="shared" si="391"/>
        <v>0</v>
      </c>
    </row>
    <row r="3533" spans="1:14" ht="15" customHeight="1" x14ac:dyDescent="0.2">
      <c r="A3533" s="152"/>
      <c r="B3533" s="152"/>
      <c r="C3533" s="152"/>
      <c r="D3533" s="152"/>
      <c r="E3533" s="153">
        <f>'2.40-a,b,c,d,e'!E3533</f>
        <v>41904.166666666664</v>
      </c>
      <c r="F3533" s="157">
        <f>'2.40-a,b,c,d,e'!F3533</f>
        <v>91.519996643066406</v>
      </c>
      <c r="G3533" s="157">
        <f>'2.40-a,b,c,d,e'!G3533</f>
        <v>-890.0070190428977</v>
      </c>
      <c r="H3533" s="157">
        <f t="shared" si="385"/>
        <v>7272.6112100274922</v>
      </c>
      <c r="I3533" s="157">
        <f t="shared" si="386"/>
        <v>0</v>
      </c>
      <c r="J3533" s="157">
        <f t="shared" si="387"/>
        <v>7272.6112100274922</v>
      </c>
      <c r="K3533" s="157">
        <f t="shared" si="388"/>
        <v>0</v>
      </c>
      <c r="L3533" s="157">
        <f t="shared" si="389"/>
        <v>7272.6112100274922</v>
      </c>
      <c r="M3533" s="167">
        <f t="shared" si="390"/>
        <v>0</v>
      </c>
      <c r="N3533" s="167">
        <f t="shared" si="391"/>
        <v>0</v>
      </c>
    </row>
    <row r="3534" spans="1:14" ht="15" customHeight="1" x14ac:dyDescent="0.2">
      <c r="A3534" s="152"/>
      <c r="B3534" s="152"/>
      <c r="C3534" s="152"/>
      <c r="D3534" s="152"/>
      <c r="E3534" s="153">
        <f>'2.40-a,b,c,d,e'!E3534</f>
        <v>41905.166666666664</v>
      </c>
      <c r="F3534" s="157">
        <f>'2.40-a,b,c,d,e'!F3534</f>
        <v>91.559997558593693</v>
      </c>
      <c r="G3534" s="157">
        <f>'2.40-a,b,c,d,e'!G3534</f>
        <v>40.000915527286907</v>
      </c>
      <c r="H3534" s="157">
        <f t="shared" si="385"/>
        <v>7312.6121255547787</v>
      </c>
      <c r="I3534" s="157">
        <f t="shared" si="386"/>
        <v>0</v>
      </c>
      <c r="J3534" s="157">
        <f t="shared" si="387"/>
        <v>7312.6121255547787</v>
      </c>
      <c r="K3534" s="157">
        <f t="shared" si="388"/>
        <v>0</v>
      </c>
      <c r="L3534" s="157">
        <f t="shared" si="389"/>
        <v>7312.6121255547787</v>
      </c>
      <c r="M3534" s="167">
        <f t="shared" si="390"/>
        <v>0</v>
      </c>
      <c r="N3534" s="167">
        <f t="shared" si="391"/>
        <v>0</v>
      </c>
    </row>
    <row r="3535" spans="1:14" ht="15" customHeight="1" x14ac:dyDescent="0.2">
      <c r="A3535" s="152"/>
      <c r="B3535" s="152"/>
      <c r="C3535" s="152"/>
      <c r="D3535" s="152"/>
      <c r="E3535" s="153">
        <f>'2.40-a,b,c,d,e'!E3535</f>
        <v>41906.166666666664</v>
      </c>
      <c r="F3535" s="157">
        <f>'2.40-a,b,c,d,e'!F3535</f>
        <v>92.800003051757798</v>
      </c>
      <c r="G3535" s="157">
        <f>'2.40-a,b,c,d,e'!G3535</f>
        <v>1240.0054931641052</v>
      </c>
      <c r="H3535" s="157">
        <f t="shared" si="385"/>
        <v>8552.617618718883</v>
      </c>
      <c r="I3535" s="157">
        <f t="shared" si="386"/>
        <v>0</v>
      </c>
      <c r="J3535" s="157">
        <f t="shared" si="387"/>
        <v>8552.617618718883</v>
      </c>
      <c r="K3535" s="157">
        <f t="shared" si="388"/>
        <v>389.99938964849298</v>
      </c>
      <c r="L3535" s="157">
        <f t="shared" si="389"/>
        <v>8162.61822907039</v>
      </c>
      <c r="M3535" s="167">
        <f t="shared" si="390"/>
        <v>0</v>
      </c>
      <c r="N3535" s="167">
        <f t="shared" si="391"/>
        <v>0</v>
      </c>
    </row>
    <row r="3536" spans="1:14" ht="15" customHeight="1" x14ac:dyDescent="0.2">
      <c r="A3536" s="152"/>
      <c r="B3536" s="152"/>
      <c r="C3536" s="152"/>
      <c r="D3536" s="152"/>
      <c r="E3536" s="153">
        <f>'2.40-a,b,c,d,e'!E3536</f>
        <v>41907.166666666664</v>
      </c>
      <c r="F3536" s="157">
        <f>'2.40-a,b,c,d,e'!F3536</f>
        <v>92.529998779296804</v>
      </c>
      <c r="G3536" s="157">
        <f>'2.40-a,b,c,d,e'!G3536</f>
        <v>-270.00427246099434</v>
      </c>
      <c r="H3536" s="157">
        <f t="shared" si="385"/>
        <v>7892.6139566093952</v>
      </c>
      <c r="I3536" s="157">
        <f t="shared" si="386"/>
        <v>0</v>
      </c>
      <c r="J3536" s="157">
        <f t="shared" si="387"/>
        <v>7892.6139566093952</v>
      </c>
      <c r="K3536" s="157">
        <f t="shared" si="388"/>
        <v>0</v>
      </c>
      <c r="L3536" s="157">
        <f t="shared" si="389"/>
        <v>7892.6139566093952</v>
      </c>
      <c r="M3536" s="167">
        <f t="shared" si="390"/>
        <v>0</v>
      </c>
      <c r="N3536" s="167">
        <f t="shared" si="391"/>
        <v>0</v>
      </c>
    </row>
    <row r="3537" spans="1:14" ht="15" customHeight="1" x14ac:dyDescent="0.2">
      <c r="A3537" s="152"/>
      <c r="B3537" s="152"/>
      <c r="C3537" s="152"/>
      <c r="D3537" s="152"/>
      <c r="E3537" s="153">
        <f>'2.40-a,b,c,d,e'!E3537</f>
        <v>41908.166666666664</v>
      </c>
      <c r="F3537" s="157">
        <f>'2.40-a,b,c,d,e'!F3537</f>
        <v>93.540000915527301</v>
      </c>
      <c r="G3537" s="157">
        <f>'2.40-a,b,c,d,e'!G3537</f>
        <v>1010.0021362304972</v>
      </c>
      <c r="H3537" s="157">
        <f t="shared" si="385"/>
        <v>8902.6160928398931</v>
      </c>
      <c r="I3537" s="157">
        <f t="shared" si="386"/>
        <v>0</v>
      </c>
      <c r="J3537" s="157">
        <f t="shared" si="387"/>
        <v>8902.6160928398931</v>
      </c>
      <c r="K3537" s="157">
        <f t="shared" si="388"/>
        <v>739.99786376950306</v>
      </c>
      <c r="L3537" s="157">
        <f t="shared" si="389"/>
        <v>8162.61822907039</v>
      </c>
      <c r="M3537" s="167">
        <f t="shared" si="390"/>
        <v>0</v>
      </c>
      <c r="N3537" s="167">
        <f t="shared" si="391"/>
        <v>0</v>
      </c>
    </row>
    <row r="3538" spans="1:14" ht="15" customHeight="1" x14ac:dyDescent="0.2">
      <c r="A3538" s="152"/>
      <c r="B3538" s="152"/>
      <c r="C3538" s="152"/>
      <c r="D3538" s="152"/>
      <c r="E3538" s="153">
        <f>'2.40-a,b,c,d,e'!E3538</f>
        <v>41911.166666666664</v>
      </c>
      <c r="F3538" s="157">
        <f>'2.40-a,b,c,d,e'!F3538</f>
        <v>94.569999694824205</v>
      </c>
      <c r="G3538" s="157">
        <f>'2.40-a,b,c,d,e'!G3538</f>
        <v>1029.9987792969034</v>
      </c>
      <c r="H3538" s="157">
        <f t="shared" si="385"/>
        <v>9192.6170083672932</v>
      </c>
      <c r="I3538" s="157">
        <f t="shared" si="386"/>
        <v>0</v>
      </c>
      <c r="J3538" s="157">
        <f t="shared" si="387"/>
        <v>9192.6170083672932</v>
      </c>
      <c r="K3538" s="157">
        <f t="shared" si="388"/>
        <v>1029.9987792969032</v>
      </c>
      <c r="L3538" s="157">
        <f t="shared" si="389"/>
        <v>8162.61822907039</v>
      </c>
      <c r="M3538" s="167">
        <f t="shared" si="390"/>
        <v>0</v>
      </c>
      <c r="N3538" s="167">
        <f t="shared" si="391"/>
        <v>0</v>
      </c>
    </row>
    <row r="3539" spans="1:14" ht="15" customHeight="1" x14ac:dyDescent="0.2">
      <c r="A3539" s="152"/>
      <c r="B3539" s="152"/>
      <c r="C3539" s="152"/>
      <c r="D3539" s="152"/>
      <c r="E3539" s="153">
        <f>'2.40-a,b,c,d,e'!E3539</f>
        <v>41912.166666666664</v>
      </c>
      <c r="F3539" s="157">
        <f>'2.40-a,b,c,d,e'!F3539</f>
        <v>91.160003662109304</v>
      </c>
      <c r="G3539" s="157">
        <f>'2.40-a,b,c,d,e'!G3539</f>
        <v>-3409.9960327149006</v>
      </c>
      <c r="H3539" s="157">
        <f t="shared" si="385"/>
        <v>4752.622196355489</v>
      </c>
      <c r="I3539" s="157">
        <f t="shared" si="386"/>
        <v>3409.996032714901</v>
      </c>
      <c r="J3539" s="157">
        <f t="shared" si="387"/>
        <v>8162.61822907039</v>
      </c>
      <c r="K3539" s="157">
        <f t="shared" si="388"/>
        <v>0</v>
      </c>
      <c r="L3539" s="157">
        <f t="shared" si="389"/>
        <v>8162.61822907039</v>
      </c>
      <c r="M3539" s="167">
        <f t="shared" si="390"/>
        <v>1</v>
      </c>
      <c r="N3539" s="167">
        <f t="shared" si="391"/>
        <v>0</v>
      </c>
    </row>
    <row r="3540" spans="1:14" ht="15" customHeight="1" x14ac:dyDescent="0.2">
      <c r="A3540" s="152"/>
      <c r="B3540" s="152"/>
      <c r="C3540" s="152"/>
      <c r="D3540" s="152"/>
      <c r="E3540" s="153">
        <f>'2.40-a,b,c,d,e'!E3540</f>
        <v>41913.166666666664</v>
      </c>
      <c r="F3540" s="157">
        <f>'2.40-a,b,c,d,e'!F3540</f>
        <v>90.730003356933594</v>
      </c>
      <c r="G3540" s="157">
        <f>'2.40-a,b,c,d,e'!G3540</f>
        <v>-430.0003051757102</v>
      </c>
      <c r="H3540" s="157">
        <f t="shared" si="385"/>
        <v>7732.6179238946797</v>
      </c>
      <c r="I3540" s="157">
        <f t="shared" si="386"/>
        <v>0</v>
      </c>
      <c r="J3540" s="157">
        <f t="shared" si="387"/>
        <v>7732.6179238946797</v>
      </c>
      <c r="K3540" s="157">
        <f t="shared" si="388"/>
        <v>0</v>
      </c>
      <c r="L3540" s="157">
        <f t="shared" si="389"/>
        <v>7732.6179238946797</v>
      </c>
      <c r="M3540" s="167">
        <f t="shared" si="390"/>
        <v>0</v>
      </c>
      <c r="N3540" s="167">
        <f t="shared" si="391"/>
        <v>0</v>
      </c>
    </row>
    <row r="3541" spans="1:14" ht="15" customHeight="1" x14ac:dyDescent="0.2">
      <c r="A3541" s="152"/>
      <c r="B3541" s="152"/>
      <c r="C3541" s="152"/>
      <c r="D3541" s="152"/>
      <c r="E3541" s="153">
        <f>'2.40-a,b,c,d,e'!E3541</f>
        <v>41914.166666666664</v>
      </c>
      <c r="F3541" s="157">
        <f>'2.40-a,b,c,d,e'!F3541</f>
        <v>91.010002136230398</v>
      </c>
      <c r="G3541" s="157">
        <f>'2.40-a,b,c,d,e'!G3541</f>
        <v>279.99877929680395</v>
      </c>
      <c r="H3541" s="157">
        <f t="shared" si="385"/>
        <v>8012.6167031914838</v>
      </c>
      <c r="I3541" s="157">
        <f t="shared" si="386"/>
        <v>0</v>
      </c>
      <c r="J3541" s="157">
        <f t="shared" si="387"/>
        <v>8012.6167031914838</v>
      </c>
      <c r="K3541" s="157">
        <f t="shared" si="388"/>
        <v>0</v>
      </c>
      <c r="L3541" s="157">
        <f t="shared" si="389"/>
        <v>8012.6167031914838</v>
      </c>
      <c r="M3541" s="167">
        <f t="shared" si="390"/>
        <v>0</v>
      </c>
      <c r="N3541" s="167">
        <f t="shared" si="391"/>
        <v>0</v>
      </c>
    </row>
    <row r="3542" spans="1:14" ht="15" customHeight="1" x14ac:dyDescent="0.2">
      <c r="A3542" s="152"/>
      <c r="B3542" s="152"/>
      <c r="C3542" s="152"/>
      <c r="D3542" s="152"/>
      <c r="E3542" s="153">
        <f>'2.40-a,b,c,d,e'!E3542</f>
        <v>41915.166666666664</v>
      </c>
      <c r="F3542" s="157">
        <f>'2.40-a,b,c,d,e'!F3542</f>
        <v>89.739997863769503</v>
      </c>
      <c r="G3542" s="157">
        <f>'2.40-a,b,c,d,e'!G3542</f>
        <v>-1270.0042724608948</v>
      </c>
      <c r="H3542" s="157">
        <f t="shared" si="385"/>
        <v>6742.612430730589</v>
      </c>
      <c r="I3542" s="157">
        <f t="shared" si="386"/>
        <v>0</v>
      </c>
      <c r="J3542" s="157">
        <f t="shared" si="387"/>
        <v>6742.612430730589</v>
      </c>
      <c r="K3542" s="157">
        <f t="shared" si="388"/>
        <v>0</v>
      </c>
      <c r="L3542" s="157">
        <f t="shared" si="389"/>
        <v>6742.612430730589</v>
      </c>
      <c r="M3542" s="167">
        <f t="shared" si="390"/>
        <v>0</v>
      </c>
      <c r="N3542" s="167">
        <f t="shared" si="391"/>
        <v>0</v>
      </c>
    </row>
    <row r="3543" spans="1:14" ht="15" customHeight="1" x14ac:dyDescent="0.2">
      <c r="A3543" s="152"/>
      <c r="B3543" s="152"/>
      <c r="C3543" s="152"/>
      <c r="D3543" s="152"/>
      <c r="E3543" s="153">
        <f>'2.40-a,b,c,d,e'!E3543</f>
        <v>41918.166666666664</v>
      </c>
      <c r="F3543" s="157">
        <f>'2.40-a,b,c,d,e'!F3543</f>
        <v>90.339996337890597</v>
      </c>
      <c r="G3543" s="157">
        <f>'2.40-a,b,c,d,e'!G3543</f>
        <v>599.99847412109375</v>
      </c>
      <c r="H3543" s="157">
        <f t="shared" si="385"/>
        <v>7342.6109048516828</v>
      </c>
      <c r="I3543" s="157">
        <f t="shared" si="386"/>
        <v>0</v>
      </c>
      <c r="J3543" s="157">
        <f t="shared" si="387"/>
        <v>7342.6109048516828</v>
      </c>
      <c r="K3543" s="157">
        <f t="shared" si="388"/>
        <v>0</v>
      </c>
      <c r="L3543" s="157">
        <f t="shared" si="389"/>
        <v>7342.6109048516828</v>
      </c>
      <c r="M3543" s="167">
        <f t="shared" si="390"/>
        <v>0</v>
      </c>
      <c r="N3543" s="167">
        <f t="shared" si="391"/>
        <v>0</v>
      </c>
    </row>
    <row r="3544" spans="1:14" ht="15" customHeight="1" x14ac:dyDescent="0.2">
      <c r="A3544" s="152"/>
      <c r="B3544" s="152"/>
      <c r="C3544" s="152"/>
      <c r="D3544" s="152"/>
      <c r="E3544" s="153">
        <f>'2.40-a,b,c,d,e'!E3544</f>
        <v>41919.166666666664</v>
      </c>
      <c r="F3544" s="157">
        <f>'2.40-a,b,c,d,e'!F3544</f>
        <v>88.849998474121094</v>
      </c>
      <c r="G3544" s="157">
        <f>'2.40-a,b,c,d,e'!G3544</f>
        <v>-1489.9978637695028</v>
      </c>
      <c r="H3544" s="157">
        <f t="shared" si="385"/>
        <v>5852.6130410821797</v>
      </c>
      <c r="I3544" s="157">
        <f t="shared" si="386"/>
        <v>2310.0051879882103</v>
      </c>
      <c r="J3544" s="157">
        <f t="shared" si="387"/>
        <v>8162.61822907039</v>
      </c>
      <c r="K3544" s="157">
        <f t="shared" si="388"/>
        <v>0</v>
      </c>
      <c r="L3544" s="157">
        <f t="shared" si="389"/>
        <v>8162.61822907039</v>
      </c>
      <c r="M3544" s="167">
        <f t="shared" si="390"/>
        <v>1</v>
      </c>
      <c r="N3544" s="167">
        <f t="shared" si="391"/>
        <v>0</v>
      </c>
    </row>
    <row r="3545" spans="1:14" ht="15" customHeight="1" x14ac:dyDescent="0.2">
      <c r="A3545" s="152"/>
      <c r="B3545" s="152"/>
      <c r="C3545" s="152"/>
      <c r="D3545" s="152"/>
      <c r="E3545" s="153">
        <f>'2.40-a,b,c,d,e'!E3545</f>
        <v>41920.166666666664</v>
      </c>
      <c r="F3545" s="157">
        <f>'2.40-a,b,c,d,e'!F3545</f>
        <v>87.309997558593693</v>
      </c>
      <c r="G3545" s="157">
        <f>'2.40-a,b,c,d,e'!G3545</f>
        <v>-1540.0009155274006</v>
      </c>
      <c r="H3545" s="157">
        <f t="shared" si="385"/>
        <v>6622.617313542989</v>
      </c>
      <c r="I3545" s="157">
        <f t="shared" si="386"/>
        <v>0</v>
      </c>
      <c r="J3545" s="157">
        <f t="shared" si="387"/>
        <v>6622.617313542989</v>
      </c>
      <c r="K3545" s="157">
        <f t="shared" si="388"/>
        <v>0</v>
      </c>
      <c r="L3545" s="157">
        <f t="shared" si="389"/>
        <v>6622.617313542989</v>
      </c>
      <c r="M3545" s="167">
        <f t="shared" si="390"/>
        <v>0</v>
      </c>
      <c r="N3545" s="167">
        <f t="shared" si="391"/>
        <v>0</v>
      </c>
    </row>
    <row r="3546" spans="1:14" ht="15" customHeight="1" x14ac:dyDescent="0.2">
      <c r="A3546" s="152"/>
      <c r="B3546" s="152"/>
      <c r="C3546" s="152"/>
      <c r="D3546" s="152"/>
      <c r="E3546" s="153">
        <f>'2.40-a,b,c,d,e'!E3546</f>
        <v>41921.166666666664</v>
      </c>
      <c r="F3546" s="157">
        <f>'2.40-a,b,c,d,e'!F3546</f>
        <v>85.769996643066406</v>
      </c>
      <c r="G3546" s="157">
        <f>'2.40-a,b,c,d,e'!G3546</f>
        <v>-1540.0009155272869</v>
      </c>
      <c r="H3546" s="157">
        <f t="shared" si="385"/>
        <v>5082.6163980157016</v>
      </c>
      <c r="I3546" s="157">
        <f t="shared" si="386"/>
        <v>3080.0018310546884</v>
      </c>
      <c r="J3546" s="157">
        <f t="shared" si="387"/>
        <v>8162.61822907039</v>
      </c>
      <c r="K3546" s="157">
        <f t="shared" si="388"/>
        <v>0</v>
      </c>
      <c r="L3546" s="157">
        <f t="shared" si="389"/>
        <v>8162.61822907039</v>
      </c>
      <c r="M3546" s="167">
        <f t="shared" si="390"/>
        <v>1</v>
      </c>
      <c r="N3546" s="167">
        <f t="shared" si="391"/>
        <v>0</v>
      </c>
    </row>
    <row r="3547" spans="1:14" ht="15" customHeight="1" x14ac:dyDescent="0.2">
      <c r="A3547" s="152"/>
      <c r="B3547" s="152"/>
      <c r="C3547" s="152"/>
      <c r="D3547" s="152"/>
      <c r="E3547" s="153">
        <f>'2.40-a,b,c,d,e'!E3547</f>
        <v>41922.166666666664</v>
      </c>
      <c r="F3547" s="157">
        <f>'2.40-a,b,c,d,e'!F3547</f>
        <v>85.819999694824205</v>
      </c>
      <c r="G3547" s="157">
        <f>'2.40-a,b,c,d,e'!G3547</f>
        <v>50.003051757798289</v>
      </c>
      <c r="H3547" s="157">
        <f t="shared" si="385"/>
        <v>8212.6212808281889</v>
      </c>
      <c r="I3547" s="157">
        <f t="shared" si="386"/>
        <v>0</v>
      </c>
      <c r="J3547" s="157">
        <f t="shared" si="387"/>
        <v>8212.6212808281889</v>
      </c>
      <c r="K3547" s="157">
        <f t="shared" si="388"/>
        <v>50.003051757798858</v>
      </c>
      <c r="L3547" s="157">
        <f t="shared" si="389"/>
        <v>8162.61822907039</v>
      </c>
      <c r="M3547" s="167">
        <f t="shared" si="390"/>
        <v>0</v>
      </c>
      <c r="N3547" s="167">
        <f t="shared" si="391"/>
        <v>0</v>
      </c>
    </row>
    <row r="3548" spans="1:14" ht="15" customHeight="1" x14ac:dyDescent="0.2">
      <c r="A3548" s="152"/>
      <c r="B3548" s="152"/>
      <c r="C3548" s="152"/>
      <c r="D3548" s="152"/>
      <c r="E3548" s="153">
        <f>'2.40-a,b,c,d,e'!E3548</f>
        <v>41925.166666666664</v>
      </c>
      <c r="F3548" s="157">
        <f>'2.40-a,b,c,d,e'!F3548</f>
        <v>85.739997863769503</v>
      </c>
      <c r="G3548" s="157">
        <f>'2.40-a,b,c,d,e'!G3548</f>
        <v>-80.001831054701711</v>
      </c>
      <c r="H3548" s="157">
        <f t="shared" si="385"/>
        <v>8082.616398015688</v>
      </c>
      <c r="I3548" s="157">
        <f t="shared" si="386"/>
        <v>0</v>
      </c>
      <c r="J3548" s="157">
        <f t="shared" si="387"/>
        <v>8082.616398015688</v>
      </c>
      <c r="K3548" s="157">
        <f t="shared" si="388"/>
        <v>0</v>
      </c>
      <c r="L3548" s="157">
        <f t="shared" si="389"/>
        <v>8082.616398015688</v>
      </c>
      <c r="M3548" s="167">
        <f t="shared" si="390"/>
        <v>0</v>
      </c>
      <c r="N3548" s="167">
        <f t="shared" si="391"/>
        <v>0</v>
      </c>
    </row>
    <row r="3549" spans="1:14" ht="15" customHeight="1" x14ac:dyDescent="0.2">
      <c r="A3549" s="152"/>
      <c r="B3549" s="152"/>
      <c r="C3549" s="152"/>
      <c r="D3549" s="152"/>
      <c r="E3549" s="153">
        <f>'2.40-a,b,c,d,e'!E3549</f>
        <v>41926.166666666664</v>
      </c>
      <c r="F3549" s="157">
        <f>'2.40-a,b,c,d,e'!F3549</f>
        <v>81.839996337890597</v>
      </c>
      <c r="G3549" s="157">
        <f>'2.40-a,b,c,d,e'!G3549</f>
        <v>-3900.0015258789063</v>
      </c>
      <c r="H3549" s="157">
        <f t="shared" si="385"/>
        <v>4182.6148721367817</v>
      </c>
      <c r="I3549" s="157">
        <f t="shared" si="386"/>
        <v>3980.0033569336083</v>
      </c>
      <c r="J3549" s="157">
        <f t="shared" si="387"/>
        <v>8162.61822907039</v>
      </c>
      <c r="K3549" s="157">
        <f t="shared" si="388"/>
        <v>0</v>
      </c>
      <c r="L3549" s="157">
        <f t="shared" si="389"/>
        <v>8162.61822907039</v>
      </c>
      <c r="M3549" s="167">
        <f t="shared" si="390"/>
        <v>1</v>
      </c>
      <c r="N3549" s="167">
        <f t="shared" si="391"/>
        <v>0</v>
      </c>
    </row>
    <row r="3550" spans="1:14" ht="15" customHeight="1" x14ac:dyDescent="0.2">
      <c r="A3550" s="152"/>
      <c r="B3550" s="152"/>
      <c r="C3550" s="152"/>
      <c r="D3550" s="152"/>
      <c r="E3550" s="153">
        <f>'2.40-a,b,c,d,e'!E3550</f>
        <v>41927.166666666664</v>
      </c>
      <c r="F3550" s="157">
        <f>'2.40-a,b,c,d,e'!F3550</f>
        <v>81.779998779296804</v>
      </c>
      <c r="G3550" s="157">
        <f>'2.40-a,b,c,d,e'!G3550</f>
        <v>-59.997558593792633</v>
      </c>
      <c r="H3550" s="157">
        <f t="shared" si="385"/>
        <v>8102.6206704765973</v>
      </c>
      <c r="I3550" s="157">
        <f t="shared" si="386"/>
        <v>0</v>
      </c>
      <c r="J3550" s="157">
        <f t="shared" si="387"/>
        <v>8102.6206704765973</v>
      </c>
      <c r="K3550" s="157">
        <f t="shared" si="388"/>
        <v>0</v>
      </c>
      <c r="L3550" s="157">
        <f t="shared" si="389"/>
        <v>8102.6206704765973</v>
      </c>
      <c r="M3550" s="167">
        <f t="shared" si="390"/>
        <v>0</v>
      </c>
      <c r="N3550" s="167">
        <f t="shared" si="391"/>
        <v>0</v>
      </c>
    </row>
    <row r="3551" spans="1:14" ht="15" customHeight="1" x14ac:dyDescent="0.2">
      <c r="A3551" s="152"/>
      <c r="B3551" s="152"/>
      <c r="C3551" s="152"/>
      <c r="D3551" s="152"/>
      <c r="E3551" s="153">
        <f>'2.40-a,b,c,d,e'!E3551</f>
        <v>41928.166666666664</v>
      </c>
      <c r="F3551" s="157">
        <f>'2.40-a,b,c,d,e'!F3551</f>
        <v>82.699996948242102</v>
      </c>
      <c r="G3551" s="157">
        <f>'2.40-a,b,c,d,e'!G3551</f>
        <v>919.99816894529829</v>
      </c>
      <c r="H3551" s="157">
        <f t="shared" si="385"/>
        <v>9022.6188394218952</v>
      </c>
      <c r="I3551" s="157">
        <f t="shared" si="386"/>
        <v>0</v>
      </c>
      <c r="J3551" s="157">
        <f t="shared" si="387"/>
        <v>9022.6188394218952</v>
      </c>
      <c r="K3551" s="157">
        <f t="shared" si="388"/>
        <v>860.0006103515052</v>
      </c>
      <c r="L3551" s="157">
        <f t="shared" si="389"/>
        <v>8162.61822907039</v>
      </c>
      <c r="M3551" s="167">
        <f t="shared" si="390"/>
        <v>0</v>
      </c>
      <c r="N3551" s="167">
        <f t="shared" si="391"/>
        <v>0</v>
      </c>
    </row>
    <row r="3552" spans="1:14" ht="15" customHeight="1" x14ac:dyDescent="0.2">
      <c r="A3552" s="152"/>
      <c r="B3552" s="152"/>
      <c r="C3552" s="152"/>
      <c r="D3552" s="152"/>
      <c r="E3552" s="153">
        <f>'2.40-a,b,c,d,e'!E3552</f>
        <v>41929.166666666664</v>
      </c>
      <c r="F3552" s="157">
        <f>'2.40-a,b,c,d,e'!F3552</f>
        <v>82.75</v>
      </c>
      <c r="G3552" s="157">
        <f>'2.40-a,b,c,d,e'!G3552</f>
        <v>50.003051757897765</v>
      </c>
      <c r="H3552" s="157">
        <f t="shared" si="385"/>
        <v>8212.6212808282871</v>
      </c>
      <c r="I3552" s="157">
        <f t="shared" si="386"/>
        <v>0</v>
      </c>
      <c r="J3552" s="157">
        <f t="shared" si="387"/>
        <v>8212.6212808282871</v>
      </c>
      <c r="K3552" s="157">
        <f t="shared" si="388"/>
        <v>50.003051757897083</v>
      </c>
      <c r="L3552" s="157">
        <f t="shared" si="389"/>
        <v>8162.61822907039</v>
      </c>
      <c r="M3552" s="167">
        <f t="shared" si="390"/>
        <v>0</v>
      </c>
      <c r="N3552" s="167">
        <f t="shared" si="391"/>
        <v>0</v>
      </c>
    </row>
    <row r="3553" spans="1:14" ht="15" customHeight="1" x14ac:dyDescent="0.2">
      <c r="A3553" s="152"/>
      <c r="B3553" s="152"/>
      <c r="C3553" s="152"/>
      <c r="D3553" s="152"/>
      <c r="E3553" s="153">
        <f>'2.40-a,b,c,d,e'!E3553</f>
        <v>41932.166666666664</v>
      </c>
      <c r="F3553" s="157">
        <f>'2.40-a,b,c,d,e'!F3553</f>
        <v>82.709999084472599</v>
      </c>
      <c r="G3553" s="157">
        <f>'2.40-a,b,c,d,e'!G3553</f>
        <v>-40.000915527400593</v>
      </c>
      <c r="H3553" s="157">
        <f t="shared" si="385"/>
        <v>8122.617313542989</v>
      </c>
      <c r="I3553" s="157">
        <f t="shared" si="386"/>
        <v>0</v>
      </c>
      <c r="J3553" s="157">
        <f t="shared" si="387"/>
        <v>8122.617313542989</v>
      </c>
      <c r="K3553" s="157">
        <f t="shared" si="388"/>
        <v>0</v>
      </c>
      <c r="L3553" s="157">
        <f t="shared" si="389"/>
        <v>8122.617313542989</v>
      </c>
      <c r="M3553" s="167">
        <f t="shared" si="390"/>
        <v>0</v>
      </c>
      <c r="N3553" s="167">
        <f t="shared" si="391"/>
        <v>0</v>
      </c>
    </row>
    <row r="3554" spans="1:14" ht="15" customHeight="1" x14ac:dyDescent="0.2">
      <c r="A3554" s="152"/>
      <c r="B3554" s="152"/>
      <c r="C3554" s="152"/>
      <c r="D3554" s="152"/>
      <c r="E3554" s="153">
        <f>'2.40-a,b,c,d,e'!E3554</f>
        <v>41933.166666666664</v>
      </c>
      <c r="F3554" s="157">
        <f>'2.40-a,b,c,d,e'!F3554</f>
        <v>82.809997558593693</v>
      </c>
      <c r="G3554" s="157">
        <f>'2.40-a,b,c,d,e'!G3554</f>
        <v>99.99847412109375</v>
      </c>
      <c r="H3554" s="157">
        <f t="shared" si="385"/>
        <v>8222.6157876640827</v>
      </c>
      <c r="I3554" s="157">
        <f t="shared" si="386"/>
        <v>0</v>
      </c>
      <c r="J3554" s="157">
        <f t="shared" si="387"/>
        <v>8222.6157876640827</v>
      </c>
      <c r="K3554" s="157">
        <f t="shared" si="388"/>
        <v>59.997558593692702</v>
      </c>
      <c r="L3554" s="157">
        <f t="shared" si="389"/>
        <v>8162.61822907039</v>
      </c>
      <c r="M3554" s="167">
        <f t="shared" si="390"/>
        <v>0</v>
      </c>
      <c r="N3554" s="167">
        <f t="shared" si="391"/>
        <v>0</v>
      </c>
    </row>
    <row r="3555" spans="1:14" ht="15" customHeight="1" x14ac:dyDescent="0.2">
      <c r="A3555" s="152"/>
      <c r="B3555" s="152"/>
      <c r="C3555" s="152"/>
      <c r="D3555" s="152"/>
      <c r="E3555" s="153">
        <f>'2.40-a,b,c,d,e'!E3555</f>
        <v>41934.166666666664</v>
      </c>
      <c r="F3555" s="157">
        <f>'2.40-a,b,c,d,e'!F3555</f>
        <v>80.519996643066406</v>
      </c>
      <c r="G3555" s="157">
        <f>'2.40-a,b,c,d,e'!G3555</f>
        <v>-2290.0009155272869</v>
      </c>
      <c r="H3555" s="157">
        <f t="shared" si="385"/>
        <v>5872.6173135431036</v>
      </c>
      <c r="I3555" s="157">
        <f t="shared" si="386"/>
        <v>2290.0009155272865</v>
      </c>
      <c r="J3555" s="157">
        <f t="shared" si="387"/>
        <v>8162.61822907039</v>
      </c>
      <c r="K3555" s="157">
        <f t="shared" si="388"/>
        <v>0</v>
      </c>
      <c r="L3555" s="157">
        <f t="shared" si="389"/>
        <v>8162.61822907039</v>
      </c>
      <c r="M3555" s="167">
        <f t="shared" si="390"/>
        <v>1</v>
      </c>
      <c r="N3555" s="167">
        <f t="shared" si="391"/>
        <v>0</v>
      </c>
    </row>
    <row r="3556" spans="1:14" ht="15" customHeight="1" x14ac:dyDescent="0.2">
      <c r="A3556" s="152"/>
      <c r="B3556" s="152"/>
      <c r="C3556" s="152"/>
      <c r="D3556" s="152"/>
      <c r="E3556" s="153">
        <f>'2.40-a,b,c,d,e'!E3556</f>
        <v>41935.166666666664</v>
      </c>
      <c r="F3556" s="157">
        <f>'2.40-a,b,c,d,e'!F3556</f>
        <v>82.089996337890597</v>
      </c>
      <c r="G3556" s="157">
        <f>'2.40-a,b,c,d,e'!G3556</f>
        <v>1569.9996948241903</v>
      </c>
      <c r="H3556" s="157">
        <f t="shared" si="385"/>
        <v>9732.6179238945806</v>
      </c>
      <c r="I3556" s="157">
        <f t="shared" si="386"/>
        <v>0</v>
      </c>
      <c r="J3556" s="157">
        <f t="shared" si="387"/>
        <v>9732.6179238945806</v>
      </c>
      <c r="K3556" s="157">
        <f t="shared" si="388"/>
        <v>1569.9996948241906</v>
      </c>
      <c r="L3556" s="157">
        <f t="shared" si="389"/>
        <v>8162.61822907039</v>
      </c>
      <c r="M3556" s="167">
        <f t="shared" si="390"/>
        <v>0</v>
      </c>
      <c r="N3556" s="167">
        <f t="shared" si="391"/>
        <v>0</v>
      </c>
    </row>
    <row r="3557" spans="1:14" ht="15" customHeight="1" x14ac:dyDescent="0.2">
      <c r="A3557" s="152"/>
      <c r="B3557" s="152"/>
      <c r="C3557" s="152"/>
      <c r="D3557" s="152"/>
      <c r="E3557" s="153">
        <f>'2.40-a,b,c,d,e'!E3557</f>
        <v>41936.166666666664</v>
      </c>
      <c r="F3557" s="157">
        <f>'2.40-a,b,c,d,e'!F3557</f>
        <v>81.010002136230398</v>
      </c>
      <c r="G3557" s="157">
        <f>'2.40-a,b,c,d,e'!G3557</f>
        <v>-1079.994201660199</v>
      </c>
      <c r="H3557" s="157">
        <f t="shared" si="385"/>
        <v>7082.624027410191</v>
      </c>
      <c r="I3557" s="157">
        <f t="shared" si="386"/>
        <v>0</v>
      </c>
      <c r="J3557" s="157">
        <f t="shared" si="387"/>
        <v>7082.624027410191</v>
      </c>
      <c r="K3557" s="157">
        <f t="shared" si="388"/>
        <v>0</v>
      </c>
      <c r="L3557" s="157">
        <f t="shared" si="389"/>
        <v>7082.624027410191</v>
      </c>
      <c r="M3557" s="167">
        <f t="shared" si="390"/>
        <v>0</v>
      </c>
      <c r="N3557" s="167">
        <f t="shared" si="391"/>
        <v>0</v>
      </c>
    </row>
    <row r="3558" spans="1:14" ht="15" customHeight="1" x14ac:dyDescent="0.2">
      <c r="A3558" s="152"/>
      <c r="B3558" s="152"/>
      <c r="C3558" s="152"/>
      <c r="D3558" s="152"/>
      <c r="E3558" s="153">
        <f>'2.40-a,b,c,d,e'!E3558</f>
        <v>41939.166666666664</v>
      </c>
      <c r="F3558" s="157">
        <f>'2.40-a,b,c,d,e'!F3558</f>
        <v>81</v>
      </c>
      <c r="G3558" s="157">
        <f>'2.40-a,b,c,d,e'!G3558</f>
        <v>-10.002136230397696</v>
      </c>
      <c r="H3558" s="157">
        <f t="shared" si="385"/>
        <v>7072.6218911797932</v>
      </c>
      <c r="I3558" s="157">
        <f t="shared" si="386"/>
        <v>0</v>
      </c>
      <c r="J3558" s="157">
        <f t="shared" si="387"/>
        <v>7072.6218911797932</v>
      </c>
      <c r="K3558" s="157">
        <f t="shared" si="388"/>
        <v>0</v>
      </c>
      <c r="L3558" s="157">
        <f t="shared" si="389"/>
        <v>7072.6218911797932</v>
      </c>
      <c r="M3558" s="167">
        <f t="shared" si="390"/>
        <v>0</v>
      </c>
      <c r="N3558" s="167">
        <f t="shared" si="391"/>
        <v>0</v>
      </c>
    </row>
    <row r="3559" spans="1:14" ht="15" customHeight="1" x14ac:dyDescent="0.2">
      <c r="A3559" s="152"/>
      <c r="B3559" s="152"/>
      <c r="C3559" s="152"/>
      <c r="D3559" s="152"/>
      <c r="E3559" s="153">
        <f>'2.40-a,b,c,d,e'!E3559</f>
        <v>41940.166666666664</v>
      </c>
      <c r="F3559" s="157">
        <f>'2.40-a,b,c,d,e'!F3559</f>
        <v>81.419998168945298</v>
      </c>
      <c r="G3559" s="157">
        <f>'2.40-a,b,c,d,e'!G3559</f>
        <v>419.99816894529829</v>
      </c>
      <c r="H3559" s="157">
        <f t="shared" si="385"/>
        <v>7492.6200601250912</v>
      </c>
      <c r="I3559" s="157">
        <f t="shared" si="386"/>
        <v>0</v>
      </c>
      <c r="J3559" s="157">
        <f t="shared" si="387"/>
        <v>7492.6200601250912</v>
      </c>
      <c r="K3559" s="157">
        <f t="shared" si="388"/>
        <v>0</v>
      </c>
      <c r="L3559" s="157">
        <f t="shared" si="389"/>
        <v>7492.6200601250912</v>
      </c>
      <c r="M3559" s="167">
        <f t="shared" si="390"/>
        <v>0</v>
      </c>
      <c r="N3559" s="167">
        <f t="shared" si="391"/>
        <v>0</v>
      </c>
    </row>
    <row r="3560" spans="1:14" ht="15" customHeight="1" x14ac:dyDescent="0.2">
      <c r="A3560" s="152"/>
      <c r="B3560" s="152"/>
      <c r="C3560" s="152"/>
      <c r="D3560" s="152"/>
      <c r="E3560" s="153">
        <f>'2.40-a,b,c,d,e'!E3560</f>
        <v>41941.166666666664</v>
      </c>
      <c r="F3560" s="157">
        <f>'2.40-a,b,c,d,e'!F3560</f>
        <v>82.199996948242102</v>
      </c>
      <c r="G3560" s="157">
        <f>'2.40-a,b,c,d,e'!G3560</f>
        <v>779.99877929680395</v>
      </c>
      <c r="H3560" s="157">
        <f t="shared" si="385"/>
        <v>8272.6188394218952</v>
      </c>
      <c r="I3560" s="157">
        <f t="shared" si="386"/>
        <v>0</v>
      </c>
      <c r="J3560" s="157">
        <f t="shared" si="387"/>
        <v>8272.6188394218952</v>
      </c>
      <c r="K3560" s="157">
        <f t="shared" si="388"/>
        <v>110.0006103515052</v>
      </c>
      <c r="L3560" s="157">
        <f t="shared" si="389"/>
        <v>8162.61822907039</v>
      </c>
      <c r="M3560" s="167">
        <f t="shared" si="390"/>
        <v>0</v>
      </c>
      <c r="N3560" s="167">
        <f t="shared" si="391"/>
        <v>0</v>
      </c>
    </row>
    <row r="3561" spans="1:14" ht="15" customHeight="1" x14ac:dyDescent="0.2">
      <c r="A3561" s="152"/>
      <c r="B3561" s="152"/>
      <c r="C3561" s="152"/>
      <c r="D3561" s="152"/>
      <c r="E3561" s="153">
        <f>'2.40-a,b,c,d,e'!E3561</f>
        <v>41942.166666666664</v>
      </c>
      <c r="F3561" s="157">
        <f>'2.40-a,b,c,d,e'!F3561</f>
        <v>81.120002746582003</v>
      </c>
      <c r="G3561" s="157">
        <f>'2.40-a,b,c,d,e'!G3561</f>
        <v>-1079.9942016600994</v>
      </c>
      <c r="H3561" s="157">
        <f t="shared" si="385"/>
        <v>7082.6240274102911</v>
      </c>
      <c r="I3561" s="157">
        <f t="shared" si="386"/>
        <v>0</v>
      </c>
      <c r="J3561" s="157">
        <f t="shared" si="387"/>
        <v>7082.6240274102911</v>
      </c>
      <c r="K3561" s="157">
        <f t="shared" si="388"/>
        <v>0</v>
      </c>
      <c r="L3561" s="157">
        <f t="shared" si="389"/>
        <v>7082.6240274102911</v>
      </c>
      <c r="M3561" s="167">
        <f t="shared" si="390"/>
        <v>0</v>
      </c>
      <c r="N3561" s="167">
        <f t="shared" si="391"/>
        <v>0</v>
      </c>
    </row>
    <row r="3562" spans="1:14" ht="15" customHeight="1" x14ac:dyDescent="0.2">
      <c r="A3562" s="152"/>
      <c r="B3562" s="152"/>
      <c r="C3562" s="152"/>
      <c r="D3562" s="152"/>
      <c r="E3562" s="153">
        <f>'2.40-a,b,c,d,e'!E3562</f>
        <v>41943.166666666664</v>
      </c>
      <c r="F3562" s="157">
        <f>'2.40-a,b,c,d,e'!F3562</f>
        <v>80.540000915527301</v>
      </c>
      <c r="G3562" s="157">
        <f>'2.40-a,b,c,d,e'!G3562</f>
        <v>-580.00183105470171</v>
      </c>
      <c r="H3562" s="157">
        <f t="shared" si="385"/>
        <v>6502.622196355589</v>
      </c>
      <c r="I3562" s="157">
        <f t="shared" si="386"/>
        <v>0</v>
      </c>
      <c r="J3562" s="157">
        <f t="shared" si="387"/>
        <v>6502.622196355589</v>
      </c>
      <c r="K3562" s="157">
        <f t="shared" si="388"/>
        <v>0</v>
      </c>
      <c r="L3562" s="157">
        <f t="shared" si="389"/>
        <v>6502.622196355589</v>
      </c>
      <c r="M3562" s="167">
        <f t="shared" si="390"/>
        <v>0</v>
      </c>
      <c r="N3562" s="167">
        <f t="shared" si="391"/>
        <v>0</v>
      </c>
    </row>
    <row r="3563" spans="1:14" ht="15" customHeight="1" x14ac:dyDescent="0.2">
      <c r="A3563" s="152"/>
      <c r="B3563" s="152"/>
      <c r="C3563" s="152"/>
      <c r="D3563" s="152"/>
      <c r="E3563" s="153">
        <f>'2.40-a,b,c,d,e'!E3563</f>
        <v>41946.208333333336</v>
      </c>
      <c r="F3563" s="157">
        <f>'2.40-a,b,c,d,e'!F3563</f>
        <v>78.779998779296804</v>
      </c>
      <c r="G3563" s="157">
        <f>'2.40-a,b,c,d,e'!G3563</f>
        <v>-1760.0021362304972</v>
      </c>
      <c r="H3563" s="157">
        <f t="shared" si="385"/>
        <v>4742.6200601250921</v>
      </c>
      <c r="I3563" s="157">
        <f t="shared" si="386"/>
        <v>3419.9981689452979</v>
      </c>
      <c r="J3563" s="157">
        <f t="shared" si="387"/>
        <v>8162.61822907039</v>
      </c>
      <c r="K3563" s="157">
        <f t="shared" si="388"/>
        <v>0</v>
      </c>
      <c r="L3563" s="157">
        <f t="shared" si="389"/>
        <v>8162.61822907039</v>
      </c>
      <c r="M3563" s="167">
        <f t="shared" si="390"/>
        <v>1</v>
      </c>
      <c r="N3563" s="167">
        <f t="shared" si="391"/>
        <v>0</v>
      </c>
    </row>
    <row r="3564" spans="1:14" ht="15" customHeight="1" x14ac:dyDescent="0.2">
      <c r="A3564" s="152"/>
      <c r="B3564" s="152"/>
      <c r="C3564" s="152"/>
      <c r="D3564" s="152"/>
      <c r="E3564" s="153">
        <f>'2.40-a,b,c,d,e'!E3564</f>
        <v>41947.208333333336</v>
      </c>
      <c r="F3564" s="157">
        <f>'2.40-a,b,c,d,e'!F3564</f>
        <v>77.190002441406193</v>
      </c>
      <c r="G3564" s="157">
        <f>'2.40-a,b,c,d,e'!G3564</f>
        <v>-1589.9963378906109</v>
      </c>
      <c r="H3564" s="157">
        <f t="shared" si="385"/>
        <v>6572.6218911797787</v>
      </c>
      <c r="I3564" s="157">
        <f t="shared" si="386"/>
        <v>0</v>
      </c>
      <c r="J3564" s="157">
        <f t="shared" si="387"/>
        <v>6572.6218911797787</v>
      </c>
      <c r="K3564" s="157">
        <f t="shared" si="388"/>
        <v>0</v>
      </c>
      <c r="L3564" s="157">
        <f t="shared" si="389"/>
        <v>6572.6218911797787</v>
      </c>
      <c r="M3564" s="167">
        <f t="shared" si="390"/>
        <v>0</v>
      </c>
      <c r="N3564" s="167">
        <f t="shared" si="391"/>
        <v>0</v>
      </c>
    </row>
    <row r="3565" spans="1:14" ht="15" customHeight="1" x14ac:dyDescent="0.2">
      <c r="A3565" s="152"/>
      <c r="B3565" s="152"/>
      <c r="C3565" s="152"/>
      <c r="D3565" s="152"/>
      <c r="E3565" s="153">
        <f>'2.40-a,b,c,d,e'!E3565</f>
        <v>41948.208333333336</v>
      </c>
      <c r="F3565" s="157">
        <f>'2.40-a,b,c,d,e'!F3565</f>
        <v>78.680000305175696</v>
      </c>
      <c r="G3565" s="157">
        <f>'2.40-a,b,c,d,e'!G3565</f>
        <v>1489.9978637695028</v>
      </c>
      <c r="H3565" s="157">
        <f t="shared" si="385"/>
        <v>8062.6197549492817</v>
      </c>
      <c r="I3565" s="157">
        <f t="shared" si="386"/>
        <v>0</v>
      </c>
      <c r="J3565" s="157">
        <f t="shared" si="387"/>
        <v>8062.6197549492817</v>
      </c>
      <c r="K3565" s="157">
        <f t="shared" si="388"/>
        <v>0</v>
      </c>
      <c r="L3565" s="157">
        <f t="shared" si="389"/>
        <v>8062.6197549492817</v>
      </c>
      <c r="M3565" s="167">
        <f t="shared" si="390"/>
        <v>0</v>
      </c>
      <c r="N3565" s="167">
        <f t="shared" si="391"/>
        <v>0</v>
      </c>
    </row>
    <row r="3566" spans="1:14" ht="15" customHeight="1" x14ac:dyDescent="0.2">
      <c r="A3566" s="152"/>
      <c r="B3566" s="152"/>
      <c r="C3566" s="152"/>
      <c r="D3566" s="152"/>
      <c r="E3566" s="153">
        <f>'2.40-a,b,c,d,e'!E3566</f>
        <v>41949.208333333336</v>
      </c>
      <c r="F3566" s="157">
        <f>'2.40-a,b,c,d,e'!F3566</f>
        <v>77.910003662109304</v>
      </c>
      <c r="G3566" s="157">
        <f>'2.40-a,b,c,d,e'!G3566</f>
        <v>-769.99664306639204</v>
      </c>
      <c r="H3566" s="157">
        <f t="shared" si="385"/>
        <v>7292.62311188289</v>
      </c>
      <c r="I3566" s="157">
        <f t="shared" si="386"/>
        <v>0</v>
      </c>
      <c r="J3566" s="157">
        <f t="shared" si="387"/>
        <v>7292.62311188289</v>
      </c>
      <c r="K3566" s="157">
        <f t="shared" si="388"/>
        <v>0</v>
      </c>
      <c r="L3566" s="157">
        <f t="shared" si="389"/>
        <v>7292.62311188289</v>
      </c>
      <c r="M3566" s="167">
        <f t="shared" si="390"/>
        <v>0</v>
      </c>
      <c r="N3566" s="167">
        <f t="shared" si="391"/>
        <v>0</v>
      </c>
    </row>
    <row r="3567" spans="1:14" ht="15" customHeight="1" x14ac:dyDescent="0.2">
      <c r="A3567" s="152"/>
      <c r="B3567" s="152"/>
      <c r="C3567" s="152"/>
      <c r="D3567" s="152"/>
      <c r="E3567" s="153">
        <f>'2.40-a,b,c,d,e'!E3567</f>
        <v>41950.208333333336</v>
      </c>
      <c r="F3567" s="157">
        <f>'2.40-a,b,c,d,e'!F3567</f>
        <v>78.650001525878906</v>
      </c>
      <c r="G3567" s="157">
        <f>'2.40-a,b,c,d,e'!G3567</f>
        <v>739.9978637696023</v>
      </c>
      <c r="H3567" s="157">
        <f t="shared" si="385"/>
        <v>8032.6209756524922</v>
      </c>
      <c r="I3567" s="157">
        <f t="shared" si="386"/>
        <v>0</v>
      </c>
      <c r="J3567" s="157">
        <f t="shared" si="387"/>
        <v>8032.6209756524922</v>
      </c>
      <c r="K3567" s="157">
        <f t="shared" si="388"/>
        <v>0</v>
      </c>
      <c r="L3567" s="157">
        <f t="shared" si="389"/>
        <v>8032.6209756524922</v>
      </c>
      <c r="M3567" s="167">
        <f t="shared" si="390"/>
        <v>0</v>
      </c>
      <c r="N3567" s="167">
        <f t="shared" si="391"/>
        <v>0</v>
      </c>
    </row>
    <row r="3568" spans="1:14" ht="15" customHeight="1" x14ac:dyDescent="0.2">
      <c r="A3568" s="152"/>
      <c r="B3568" s="152"/>
      <c r="C3568" s="152"/>
      <c r="D3568" s="152"/>
      <c r="E3568" s="153">
        <f>'2.40-a,b,c,d,e'!E3568</f>
        <v>41953.208333333336</v>
      </c>
      <c r="F3568" s="157">
        <f>'2.40-a,b,c,d,e'!F3568</f>
        <v>77.400001525878906</v>
      </c>
      <c r="G3568" s="157">
        <f>'2.40-a,b,c,d,e'!G3568</f>
        <v>-1250</v>
      </c>
      <c r="H3568" s="157">
        <f t="shared" si="385"/>
        <v>6782.6209756524922</v>
      </c>
      <c r="I3568" s="157">
        <f t="shared" si="386"/>
        <v>0</v>
      </c>
      <c r="J3568" s="157">
        <f t="shared" si="387"/>
        <v>6782.6209756524922</v>
      </c>
      <c r="K3568" s="157">
        <f t="shared" si="388"/>
        <v>0</v>
      </c>
      <c r="L3568" s="157">
        <f t="shared" si="389"/>
        <v>6782.6209756524922</v>
      </c>
      <c r="M3568" s="167">
        <f t="shared" si="390"/>
        <v>0</v>
      </c>
      <c r="N3568" s="167">
        <f t="shared" si="391"/>
        <v>0</v>
      </c>
    </row>
    <row r="3569" spans="1:14" ht="15" customHeight="1" x14ac:dyDescent="0.2">
      <c r="A3569" s="152"/>
      <c r="B3569" s="152"/>
      <c r="C3569" s="152"/>
      <c r="D3569" s="152"/>
      <c r="E3569" s="153">
        <f>'2.40-a,b,c,d,e'!E3569</f>
        <v>41954.208333333336</v>
      </c>
      <c r="F3569" s="157">
        <f>'2.40-a,b,c,d,e'!F3569</f>
        <v>77.940002441406193</v>
      </c>
      <c r="G3569" s="157">
        <f>'2.40-a,b,c,d,e'!G3569</f>
        <v>540.00091552728691</v>
      </c>
      <c r="H3569" s="157">
        <f t="shared" si="385"/>
        <v>7322.6218911797787</v>
      </c>
      <c r="I3569" s="157">
        <f t="shared" si="386"/>
        <v>0</v>
      </c>
      <c r="J3569" s="157">
        <f t="shared" si="387"/>
        <v>7322.6218911797787</v>
      </c>
      <c r="K3569" s="157">
        <f t="shared" si="388"/>
        <v>0</v>
      </c>
      <c r="L3569" s="157">
        <f t="shared" si="389"/>
        <v>7322.6218911797787</v>
      </c>
      <c r="M3569" s="167">
        <f t="shared" si="390"/>
        <v>0</v>
      </c>
      <c r="N3569" s="167">
        <f t="shared" si="391"/>
        <v>0</v>
      </c>
    </row>
    <row r="3570" spans="1:14" ht="15" customHeight="1" x14ac:dyDescent="0.2">
      <c r="A3570" s="152"/>
      <c r="B3570" s="152"/>
      <c r="C3570" s="152"/>
      <c r="D3570" s="152"/>
      <c r="E3570" s="153">
        <f>'2.40-a,b,c,d,e'!E3570</f>
        <v>41955.208333333336</v>
      </c>
      <c r="F3570" s="157">
        <f>'2.40-a,b,c,d,e'!F3570</f>
        <v>77.180000305175696</v>
      </c>
      <c r="G3570" s="157">
        <f>'2.40-a,b,c,d,e'!G3570</f>
        <v>-760.00213623049717</v>
      </c>
      <c r="H3570" s="157">
        <f t="shared" si="385"/>
        <v>6562.6197549492817</v>
      </c>
      <c r="I3570" s="157">
        <f t="shared" si="386"/>
        <v>0</v>
      </c>
      <c r="J3570" s="157">
        <f t="shared" si="387"/>
        <v>6562.6197549492817</v>
      </c>
      <c r="K3570" s="157">
        <f t="shared" si="388"/>
        <v>0</v>
      </c>
      <c r="L3570" s="157">
        <f t="shared" si="389"/>
        <v>6562.6197549492817</v>
      </c>
      <c r="M3570" s="167">
        <f t="shared" si="390"/>
        <v>0</v>
      </c>
      <c r="N3570" s="167">
        <f t="shared" si="391"/>
        <v>0</v>
      </c>
    </row>
    <row r="3571" spans="1:14" ht="15" customHeight="1" x14ac:dyDescent="0.2">
      <c r="A3571" s="152"/>
      <c r="B3571" s="152"/>
      <c r="C3571" s="152"/>
      <c r="D3571" s="152"/>
      <c r="E3571" s="153">
        <f>'2.40-a,b,c,d,e'!E3571</f>
        <v>41956.208333333336</v>
      </c>
      <c r="F3571" s="157">
        <f>'2.40-a,b,c,d,e'!F3571</f>
        <v>74.209999084472599</v>
      </c>
      <c r="G3571" s="157">
        <f>'2.40-a,b,c,d,e'!G3571</f>
        <v>-2970.0012207030968</v>
      </c>
      <c r="H3571" s="157">
        <f t="shared" si="385"/>
        <v>3592.6185342461849</v>
      </c>
      <c r="I3571" s="157">
        <f t="shared" si="386"/>
        <v>4569.9996948242051</v>
      </c>
      <c r="J3571" s="157">
        <f t="shared" si="387"/>
        <v>8162.61822907039</v>
      </c>
      <c r="K3571" s="157">
        <f t="shared" si="388"/>
        <v>0</v>
      </c>
      <c r="L3571" s="157">
        <f t="shared" si="389"/>
        <v>8162.61822907039</v>
      </c>
      <c r="M3571" s="167">
        <f t="shared" si="390"/>
        <v>1</v>
      </c>
      <c r="N3571" s="167">
        <f t="shared" si="391"/>
        <v>0</v>
      </c>
    </row>
    <row r="3572" spans="1:14" ht="15" customHeight="1" x14ac:dyDescent="0.2">
      <c r="A3572" s="152"/>
      <c r="B3572" s="152"/>
      <c r="C3572" s="152"/>
      <c r="D3572" s="152"/>
      <c r="E3572" s="153">
        <f>'2.40-a,b,c,d,e'!E3572</f>
        <v>41957.208333333336</v>
      </c>
      <c r="F3572" s="157">
        <f>'2.40-a,b,c,d,e'!F3572</f>
        <v>75.819999694824205</v>
      </c>
      <c r="G3572" s="157">
        <f>'2.40-a,b,c,d,e'!G3572</f>
        <v>1610.0006103516052</v>
      </c>
      <c r="H3572" s="157">
        <f t="shared" si="385"/>
        <v>9772.6188394219953</v>
      </c>
      <c r="I3572" s="157">
        <f t="shared" si="386"/>
        <v>0</v>
      </c>
      <c r="J3572" s="157">
        <f t="shared" si="387"/>
        <v>9772.6188394219953</v>
      </c>
      <c r="K3572" s="157">
        <f t="shared" si="388"/>
        <v>1610.0006103516052</v>
      </c>
      <c r="L3572" s="157">
        <f t="shared" si="389"/>
        <v>8162.61822907039</v>
      </c>
      <c r="M3572" s="167">
        <f t="shared" si="390"/>
        <v>0</v>
      </c>
      <c r="N3572" s="167">
        <f t="shared" si="391"/>
        <v>0</v>
      </c>
    </row>
    <row r="3573" spans="1:14" ht="15" customHeight="1" x14ac:dyDescent="0.2">
      <c r="A3573" s="152"/>
      <c r="B3573" s="152"/>
      <c r="C3573" s="152"/>
      <c r="D3573" s="152"/>
      <c r="E3573" s="153">
        <f>'2.40-a,b,c,d,e'!E3573</f>
        <v>41960.208333333336</v>
      </c>
      <c r="F3573" s="157">
        <f>'2.40-a,b,c,d,e'!F3573</f>
        <v>75.639999389648395</v>
      </c>
      <c r="G3573" s="157">
        <f>'2.40-a,b,c,d,e'!G3573</f>
        <v>-180.00030517580967</v>
      </c>
      <c r="H3573" s="157">
        <f t="shared" si="385"/>
        <v>7982.6179238945806</v>
      </c>
      <c r="I3573" s="157">
        <f t="shared" si="386"/>
        <v>0</v>
      </c>
      <c r="J3573" s="157">
        <f t="shared" si="387"/>
        <v>7982.6179238945806</v>
      </c>
      <c r="K3573" s="157">
        <f t="shared" si="388"/>
        <v>0</v>
      </c>
      <c r="L3573" s="157">
        <f t="shared" si="389"/>
        <v>7982.6179238945806</v>
      </c>
      <c r="M3573" s="167">
        <f t="shared" si="390"/>
        <v>0</v>
      </c>
      <c r="N3573" s="167">
        <f t="shared" si="391"/>
        <v>0</v>
      </c>
    </row>
    <row r="3574" spans="1:14" ht="15" customHeight="1" x14ac:dyDescent="0.2">
      <c r="A3574" s="152"/>
      <c r="B3574" s="152"/>
      <c r="C3574" s="152"/>
      <c r="D3574" s="152"/>
      <c r="E3574" s="153">
        <f>'2.40-a,b,c,d,e'!E3574</f>
        <v>41961.208333333336</v>
      </c>
      <c r="F3574" s="157">
        <f>'2.40-a,b,c,d,e'!F3574</f>
        <v>74.610000610351506</v>
      </c>
      <c r="G3574" s="157">
        <f>'2.40-a,b,c,d,e'!G3574</f>
        <v>-1029.9987792968891</v>
      </c>
      <c r="H3574" s="157">
        <f t="shared" si="385"/>
        <v>6952.619144597691</v>
      </c>
      <c r="I3574" s="157">
        <f t="shared" si="386"/>
        <v>0</v>
      </c>
      <c r="J3574" s="157">
        <f t="shared" si="387"/>
        <v>6952.619144597691</v>
      </c>
      <c r="K3574" s="157">
        <f t="shared" si="388"/>
        <v>0</v>
      </c>
      <c r="L3574" s="157">
        <f t="shared" si="389"/>
        <v>6952.619144597691</v>
      </c>
      <c r="M3574" s="167">
        <f t="shared" si="390"/>
        <v>0</v>
      </c>
      <c r="N3574" s="167">
        <f t="shared" si="391"/>
        <v>0</v>
      </c>
    </row>
    <row r="3575" spans="1:14" ht="15" customHeight="1" x14ac:dyDescent="0.2">
      <c r="A3575" s="152"/>
      <c r="B3575" s="152"/>
      <c r="C3575" s="152"/>
      <c r="D3575" s="152"/>
      <c r="E3575" s="153">
        <f>'2.40-a,b,c,d,e'!E3575</f>
        <v>41962.208333333336</v>
      </c>
      <c r="F3575" s="157">
        <f>'2.40-a,b,c,d,e'!F3575</f>
        <v>74.580001831054602</v>
      </c>
      <c r="G3575" s="157">
        <f>'2.40-a,b,c,d,e'!G3575</f>
        <v>-29.998779296903422</v>
      </c>
      <c r="H3575" s="157">
        <f t="shared" si="385"/>
        <v>6922.6203653007879</v>
      </c>
      <c r="I3575" s="157">
        <f t="shared" si="386"/>
        <v>0</v>
      </c>
      <c r="J3575" s="157">
        <f t="shared" si="387"/>
        <v>6922.6203653007879</v>
      </c>
      <c r="K3575" s="157">
        <f t="shared" si="388"/>
        <v>0</v>
      </c>
      <c r="L3575" s="157">
        <f t="shared" si="389"/>
        <v>6922.6203653007879</v>
      </c>
      <c r="M3575" s="167">
        <f t="shared" si="390"/>
        <v>0</v>
      </c>
      <c r="N3575" s="167">
        <f t="shared" si="391"/>
        <v>0</v>
      </c>
    </row>
    <row r="3576" spans="1:14" ht="15" customHeight="1" x14ac:dyDescent="0.2">
      <c r="A3576" s="152"/>
      <c r="B3576" s="152"/>
      <c r="C3576" s="152"/>
      <c r="D3576" s="152"/>
      <c r="E3576" s="153">
        <f>'2.40-a,b,c,d,e'!E3576</f>
        <v>41963.208333333336</v>
      </c>
      <c r="F3576" s="157">
        <f>'2.40-a,b,c,d,e'!F3576</f>
        <v>75.580001831054602</v>
      </c>
      <c r="G3576" s="157">
        <f>'2.40-a,b,c,d,e'!G3576</f>
        <v>1000</v>
      </c>
      <c r="H3576" s="157">
        <f t="shared" si="385"/>
        <v>7922.6203653007879</v>
      </c>
      <c r="I3576" s="157">
        <f t="shared" si="386"/>
        <v>0</v>
      </c>
      <c r="J3576" s="157">
        <f t="shared" si="387"/>
        <v>7922.6203653007879</v>
      </c>
      <c r="K3576" s="157">
        <f t="shared" si="388"/>
        <v>0</v>
      </c>
      <c r="L3576" s="157">
        <f t="shared" si="389"/>
        <v>7922.6203653007879</v>
      </c>
      <c r="M3576" s="167">
        <f t="shared" si="390"/>
        <v>0</v>
      </c>
      <c r="N3576" s="167">
        <f t="shared" si="391"/>
        <v>0</v>
      </c>
    </row>
    <row r="3577" spans="1:14" ht="15" customHeight="1" x14ac:dyDescent="0.2">
      <c r="A3577" s="152"/>
      <c r="B3577" s="152"/>
      <c r="C3577" s="152"/>
      <c r="D3577" s="152"/>
      <c r="E3577" s="153">
        <f>'2.40-a,b,c,d,e'!E3577</f>
        <v>41964.208333333336</v>
      </c>
      <c r="F3577" s="157">
        <f>'2.40-a,b,c,d,e'!F3577</f>
        <v>76.510002136230398</v>
      </c>
      <c r="G3577" s="157">
        <f>'2.40-a,b,c,d,e'!G3577</f>
        <v>930.00030517579546</v>
      </c>
      <c r="H3577" s="157">
        <f t="shared" si="385"/>
        <v>8852.6206704765827</v>
      </c>
      <c r="I3577" s="157">
        <f t="shared" si="386"/>
        <v>0</v>
      </c>
      <c r="J3577" s="157">
        <f t="shared" si="387"/>
        <v>8852.6206704765827</v>
      </c>
      <c r="K3577" s="157">
        <f t="shared" si="388"/>
        <v>690.0024414061927</v>
      </c>
      <c r="L3577" s="157">
        <f t="shared" si="389"/>
        <v>8162.61822907039</v>
      </c>
      <c r="M3577" s="167">
        <f t="shared" si="390"/>
        <v>0</v>
      </c>
      <c r="N3577" s="167">
        <f t="shared" si="391"/>
        <v>0</v>
      </c>
    </row>
    <row r="3578" spans="1:14" ht="15" customHeight="1" x14ac:dyDescent="0.2">
      <c r="A3578" s="152"/>
      <c r="B3578" s="152"/>
      <c r="C3578" s="152"/>
      <c r="D3578" s="152"/>
      <c r="E3578" s="153">
        <f>'2.40-a,b,c,d,e'!E3578</f>
        <v>41967.208333333336</v>
      </c>
      <c r="F3578" s="157">
        <f>'2.40-a,b,c,d,e'!F3578</f>
        <v>75.779998779296804</v>
      </c>
      <c r="G3578" s="157">
        <f>'2.40-a,b,c,d,e'!G3578</f>
        <v>-730.00335693359375</v>
      </c>
      <c r="H3578" s="157">
        <f t="shared" si="385"/>
        <v>7432.6148721367963</v>
      </c>
      <c r="I3578" s="157">
        <f t="shared" si="386"/>
        <v>0</v>
      </c>
      <c r="J3578" s="157">
        <f t="shared" si="387"/>
        <v>7432.6148721367963</v>
      </c>
      <c r="K3578" s="157">
        <f t="shared" si="388"/>
        <v>0</v>
      </c>
      <c r="L3578" s="157">
        <f t="shared" si="389"/>
        <v>7432.6148721367963</v>
      </c>
      <c r="M3578" s="167">
        <f t="shared" si="390"/>
        <v>0</v>
      </c>
      <c r="N3578" s="167">
        <f t="shared" si="391"/>
        <v>0</v>
      </c>
    </row>
    <row r="3579" spans="1:14" ht="15" customHeight="1" x14ac:dyDescent="0.2">
      <c r="A3579" s="152"/>
      <c r="B3579" s="152"/>
      <c r="C3579" s="152"/>
      <c r="D3579" s="152"/>
      <c r="E3579" s="153">
        <f>'2.40-a,b,c,d,e'!E3579</f>
        <v>41968.208333333336</v>
      </c>
      <c r="F3579" s="157">
        <f>'2.40-a,b,c,d,e'!F3579</f>
        <v>74.089996337890597</v>
      </c>
      <c r="G3579" s="157">
        <f>'2.40-a,b,c,d,e'!G3579</f>
        <v>-1690.0024414062073</v>
      </c>
      <c r="H3579" s="157">
        <f t="shared" si="385"/>
        <v>5742.612430730589</v>
      </c>
      <c r="I3579" s="157">
        <f t="shared" si="386"/>
        <v>2420.005798339801</v>
      </c>
      <c r="J3579" s="157">
        <f t="shared" si="387"/>
        <v>8162.61822907039</v>
      </c>
      <c r="K3579" s="157">
        <f t="shared" si="388"/>
        <v>0</v>
      </c>
      <c r="L3579" s="157">
        <f t="shared" si="389"/>
        <v>8162.61822907039</v>
      </c>
      <c r="M3579" s="167">
        <f t="shared" si="390"/>
        <v>1</v>
      </c>
      <c r="N3579" s="167">
        <f t="shared" si="391"/>
        <v>0</v>
      </c>
    </row>
    <row r="3580" spans="1:14" ht="15" customHeight="1" x14ac:dyDescent="0.2">
      <c r="A3580" s="152"/>
      <c r="B3580" s="152"/>
      <c r="C3580" s="152"/>
      <c r="D3580" s="152"/>
      <c r="E3580" s="153">
        <f>'2.40-a,b,c,d,e'!E3580</f>
        <v>41969.208333333336</v>
      </c>
      <c r="F3580" s="157">
        <f>'2.40-a,b,c,d,e'!F3580</f>
        <v>73.690002441406193</v>
      </c>
      <c r="G3580" s="157">
        <f>'2.40-a,b,c,d,e'!G3580</f>
        <v>-399.99389648440342</v>
      </c>
      <c r="H3580" s="157">
        <f t="shared" si="385"/>
        <v>7762.6243325859868</v>
      </c>
      <c r="I3580" s="157">
        <f t="shared" si="386"/>
        <v>0</v>
      </c>
      <c r="J3580" s="157">
        <f t="shared" si="387"/>
        <v>7762.6243325859868</v>
      </c>
      <c r="K3580" s="157">
        <f t="shared" si="388"/>
        <v>0</v>
      </c>
      <c r="L3580" s="157">
        <f t="shared" si="389"/>
        <v>7762.6243325859868</v>
      </c>
      <c r="M3580" s="167">
        <f t="shared" si="390"/>
        <v>0</v>
      </c>
      <c r="N3580" s="167">
        <f t="shared" si="391"/>
        <v>0</v>
      </c>
    </row>
    <row r="3581" spans="1:14" ht="15" customHeight="1" x14ac:dyDescent="0.2">
      <c r="A3581" s="152"/>
      <c r="B3581" s="152"/>
      <c r="C3581" s="152"/>
      <c r="D3581" s="152"/>
      <c r="E3581" s="153">
        <f>'2.40-a,b,c,d,e'!E3581</f>
        <v>41971.513888888891</v>
      </c>
      <c r="F3581" s="157">
        <f>'2.40-a,b,c,d,e'!F3581</f>
        <v>66.150001525878906</v>
      </c>
      <c r="G3581" s="157">
        <f>'2.40-a,b,c,d,e'!G3581</f>
        <v>-7540.0009155272874</v>
      </c>
      <c r="H3581" s="157">
        <f t="shared" si="385"/>
        <v>222.62341705869949</v>
      </c>
      <c r="I3581" s="157">
        <f t="shared" si="386"/>
        <v>7939.9948120116906</v>
      </c>
      <c r="J3581" s="157">
        <f t="shared" si="387"/>
        <v>8162.61822907039</v>
      </c>
      <c r="K3581" s="157">
        <f t="shared" si="388"/>
        <v>0</v>
      </c>
      <c r="L3581" s="157">
        <f t="shared" si="389"/>
        <v>8162.61822907039</v>
      </c>
      <c r="M3581" s="167">
        <f t="shared" si="390"/>
        <v>1</v>
      </c>
      <c r="N3581" s="167">
        <f t="shared" si="391"/>
        <v>0</v>
      </c>
    </row>
    <row r="3582" spans="1:14" ht="15" customHeight="1" x14ac:dyDescent="0.2">
      <c r="A3582" s="152"/>
      <c r="B3582" s="152"/>
      <c r="C3582" s="152"/>
      <c r="D3582" s="152"/>
      <c r="E3582" s="153">
        <f>'2.40-a,b,c,d,e'!E3582</f>
        <v>41974.208333333336</v>
      </c>
      <c r="F3582" s="157">
        <f>'2.40-a,b,c,d,e'!F3582</f>
        <v>69</v>
      </c>
      <c r="G3582" s="157">
        <f>'2.40-a,b,c,d,e'!G3582</f>
        <v>2849.9984741210938</v>
      </c>
      <c r="H3582" s="157">
        <f t="shared" si="385"/>
        <v>11012.616703191485</v>
      </c>
      <c r="I3582" s="157">
        <f t="shared" si="386"/>
        <v>0</v>
      </c>
      <c r="J3582" s="157">
        <f t="shared" si="387"/>
        <v>11012.616703191485</v>
      </c>
      <c r="K3582" s="157">
        <f t="shared" si="388"/>
        <v>2849.9984741210947</v>
      </c>
      <c r="L3582" s="157">
        <f t="shared" si="389"/>
        <v>8162.61822907039</v>
      </c>
      <c r="M3582" s="167">
        <f t="shared" si="390"/>
        <v>0</v>
      </c>
      <c r="N3582" s="167">
        <f t="shared" si="391"/>
        <v>0</v>
      </c>
    </row>
    <row r="3583" spans="1:14" ht="15" customHeight="1" x14ac:dyDescent="0.2">
      <c r="A3583" s="152"/>
      <c r="B3583" s="152"/>
      <c r="C3583" s="152"/>
      <c r="D3583" s="152"/>
      <c r="E3583" s="153">
        <f>'2.40-a,b,c,d,e'!E3583</f>
        <v>41975.208333333336</v>
      </c>
      <c r="F3583" s="157">
        <f>'2.40-a,b,c,d,e'!F3583</f>
        <v>66.879997253417898</v>
      </c>
      <c r="G3583" s="157">
        <f>'2.40-a,b,c,d,e'!G3583</f>
        <v>-2120.0027465821022</v>
      </c>
      <c r="H3583" s="157">
        <f t="shared" si="385"/>
        <v>6042.6154824882879</v>
      </c>
      <c r="I3583" s="157">
        <f t="shared" si="386"/>
        <v>2120.0027465821022</v>
      </c>
      <c r="J3583" s="157">
        <f t="shared" si="387"/>
        <v>8162.61822907039</v>
      </c>
      <c r="K3583" s="157">
        <f t="shared" si="388"/>
        <v>0</v>
      </c>
      <c r="L3583" s="157">
        <f t="shared" si="389"/>
        <v>8162.61822907039</v>
      </c>
      <c r="M3583" s="167">
        <f t="shared" si="390"/>
        <v>1</v>
      </c>
      <c r="N3583" s="167">
        <f t="shared" si="391"/>
        <v>0</v>
      </c>
    </row>
    <row r="3584" spans="1:14" ht="15" customHeight="1" x14ac:dyDescent="0.2">
      <c r="A3584" s="152"/>
      <c r="B3584" s="152"/>
      <c r="C3584" s="152"/>
      <c r="D3584" s="152"/>
      <c r="E3584" s="153">
        <f>'2.40-a,b,c,d,e'!E3584</f>
        <v>41976.208333333336</v>
      </c>
      <c r="F3584" s="157">
        <f>'2.40-a,b,c,d,e'!F3584</f>
        <v>67.379997253417898</v>
      </c>
      <c r="G3584" s="157">
        <f>'2.40-a,b,c,d,e'!G3584</f>
        <v>500</v>
      </c>
      <c r="H3584" s="157">
        <f t="shared" si="385"/>
        <v>8662.618229070391</v>
      </c>
      <c r="I3584" s="157">
        <f t="shared" si="386"/>
        <v>0</v>
      </c>
      <c r="J3584" s="157">
        <f t="shared" si="387"/>
        <v>8662.618229070391</v>
      </c>
      <c r="K3584" s="157">
        <f t="shared" si="388"/>
        <v>500.00000000000091</v>
      </c>
      <c r="L3584" s="157">
        <f t="shared" si="389"/>
        <v>8162.61822907039</v>
      </c>
      <c r="M3584" s="167">
        <f t="shared" si="390"/>
        <v>0</v>
      </c>
      <c r="N3584" s="167">
        <f t="shared" si="391"/>
        <v>0</v>
      </c>
    </row>
    <row r="3585" spans="1:14" ht="15" customHeight="1" x14ac:dyDescent="0.2">
      <c r="A3585" s="152"/>
      <c r="B3585" s="152"/>
      <c r="C3585" s="152"/>
      <c r="D3585" s="152"/>
      <c r="E3585" s="153">
        <f>'2.40-a,b,c,d,e'!E3585</f>
        <v>41977.208333333336</v>
      </c>
      <c r="F3585" s="157">
        <f>'2.40-a,b,c,d,e'!F3585</f>
        <v>66.809997558593693</v>
      </c>
      <c r="G3585" s="157">
        <f>'2.40-a,b,c,d,e'!G3585</f>
        <v>-569.99969482420454</v>
      </c>
      <c r="H3585" s="157">
        <f t="shared" si="385"/>
        <v>7592.6185342461858</v>
      </c>
      <c r="I3585" s="157">
        <f t="shared" si="386"/>
        <v>0</v>
      </c>
      <c r="J3585" s="157">
        <f t="shared" si="387"/>
        <v>7592.6185342461858</v>
      </c>
      <c r="K3585" s="157">
        <f t="shared" si="388"/>
        <v>0</v>
      </c>
      <c r="L3585" s="157">
        <f t="shared" si="389"/>
        <v>7592.6185342461858</v>
      </c>
      <c r="M3585" s="167">
        <f t="shared" si="390"/>
        <v>0</v>
      </c>
      <c r="N3585" s="167">
        <f t="shared" si="391"/>
        <v>0</v>
      </c>
    </row>
    <row r="3586" spans="1:14" ht="15" customHeight="1" x14ac:dyDescent="0.2">
      <c r="A3586" s="152"/>
      <c r="B3586" s="152"/>
      <c r="C3586" s="152"/>
      <c r="D3586" s="152"/>
      <c r="E3586" s="153">
        <f>'2.40-a,b,c,d,e'!E3586</f>
        <v>41978.208333333336</v>
      </c>
      <c r="F3586" s="157">
        <f>'2.40-a,b,c,d,e'!F3586</f>
        <v>65.839996337890597</v>
      </c>
      <c r="G3586" s="157">
        <f>'2.40-a,b,c,d,e'!G3586</f>
        <v>-970.00122070309658</v>
      </c>
      <c r="H3586" s="157">
        <f t="shared" si="385"/>
        <v>6622.617313543089</v>
      </c>
      <c r="I3586" s="157">
        <f t="shared" si="386"/>
        <v>0</v>
      </c>
      <c r="J3586" s="157">
        <f t="shared" si="387"/>
        <v>6622.617313543089</v>
      </c>
      <c r="K3586" s="157">
        <f t="shared" si="388"/>
        <v>0</v>
      </c>
      <c r="L3586" s="157">
        <f t="shared" si="389"/>
        <v>6622.617313543089</v>
      </c>
      <c r="M3586" s="167">
        <f t="shared" si="390"/>
        <v>0</v>
      </c>
      <c r="N3586" s="167">
        <f t="shared" si="391"/>
        <v>0</v>
      </c>
    </row>
    <row r="3587" spans="1:14" ht="15" customHeight="1" x14ac:dyDescent="0.2">
      <c r="A3587" s="152"/>
      <c r="B3587" s="152"/>
      <c r="C3587" s="152"/>
      <c r="D3587" s="152"/>
      <c r="E3587" s="153">
        <f>'2.40-a,b,c,d,e'!E3587</f>
        <v>41981.208333333336</v>
      </c>
      <c r="F3587" s="157">
        <f>'2.40-a,b,c,d,e'!F3587</f>
        <v>63.049999237060497</v>
      </c>
      <c r="G3587" s="157">
        <f>'2.40-a,b,c,d,e'!G3587</f>
        <v>-2789.9971008300995</v>
      </c>
      <c r="H3587" s="157">
        <f t="shared" si="385"/>
        <v>3832.6202127129895</v>
      </c>
      <c r="I3587" s="157">
        <f t="shared" si="386"/>
        <v>4329.9980163574</v>
      </c>
      <c r="J3587" s="157">
        <f t="shared" si="387"/>
        <v>8162.6182290703891</v>
      </c>
      <c r="K3587" s="157">
        <f t="shared" si="388"/>
        <v>0</v>
      </c>
      <c r="L3587" s="157">
        <f t="shared" si="389"/>
        <v>8162.6182290703891</v>
      </c>
      <c r="M3587" s="167">
        <f t="shared" si="390"/>
        <v>1</v>
      </c>
      <c r="N3587" s="167">
        <f t="shared" si="391"/>
        <v>0</v>
      </c>
    </row>
    <row r="3588" spans="1:14" ht="15" customHeight="1" x14ac:dyDescent="0.2">
      <c r="A3588" s="152"/>
      <c r="B3588" s="152"/>
      <c r="C3588" s="152"/>
      <c r="D3588" s="152"/>
      <c r="E3588" s="153">
        <f>'2.40-a,b,c,d,e'!E3588</f>
        <v>41982.208333333336</v>
      </c>
      <c r="F3588" s="157">
        <f>'2.40-a,b,c,d,e'!F3588</f>
        <v>63.819999694824197</v>
      </c>
      <c r="G3588" s="157">
        <f>'2.40-a,b,c,d,e'!G3588</f>
        <v>770.0004577637003</v>
      </c>
      <c r="H3588" s="157">
        <f t="shared" ref="H3588:H3651" si="392">L3587+G3588</f>
        <v>8932.6186868340901</v>
      </c>
      <c r="I3588" s="157">
        <f t="shared" ref="I3588:I3651" si="393">IF(H3588&lt;$B$13,$B$14-H3588,0)</f>
        <v>0</v>
      </c>
      <c r="J3588" s="157">
        <f t="shared" ref="J3588:J3651" si="394">H3588+I3588</f>
        <v>8932.6186868340901</v>
      </c>
      <c r="K3588" s="157">
        <f t="shared" ref="K3588:K3651" si="395">MAX(J3588-$B$14,0)</f>
        <v>770.00045776370007</v>
      </c>
      <c r="L3588" s="157">
        <f t="shared" ref="L3588:L3651" si="396">J3588-K3588</f>
        <v>8162.61822907039</v>
      </c>
      <c r="M3588" s="167">
        <f t="shared" ref="M3588:M3651" si="397">IF(I3588&gt;0,1,0)</f>
        <v>0</v>
      </c>
      <c r="N3588" s="167">
        <f t="shared" ref="N3588:N3651" si="398">IF(H3588&lt;0,1,0)</f>
        <v>0</v>
      </c>
    </row>
    <row r="3589" spans="1:14" ht="15" customHeight="1" x14ac:dyDescent="0.2">
      <c r="A3589" s="152"/>
      <c r="B3589" s="152"/>
      <c r="C3589" s="152"/>
      <c r="D3589" s="152"/>
      <c r="E3589" s="153">
        <f>'2.40-a,b,c,d,e'!E3589</f>
        <v>41983.208333333336</v>
      </c>
      <c r="F3589" s="157">
        <f>'2.40-a,b,c,d,e'!F3589</f>
        <v>60.939998626708899</v>
      </c>
      <c r="G3589" s="157">
        <f>'2.40-a,b,c,d,e'!G3589</f>
        <v>-2880.0010681152985</v>
      </c>
      <c r="H3589" s="157">
        <f t="shared" si="392"/>
        <v>5282.6171609550911</v>
      </c>
      <c r="I3589" s="157">
        <f t="shared" si="393"/>
        <v>2880.0010681152989</v>
      </c>
      <c r="J3589" s="157">
        <f t="shared" si="394"/>
        <v>8162.61822907039</v>
      </c>
      <c r="K3589" s="157">
        <f t="shared" si="395"/>
        <v>0</v>
      </c>
      <c r="L3589" s="157">
        <f t="shared" si="396"/>
        <v>8162.61822907039</v>
      </c>
      <c r="M3589" s="167">
        <f t="shared" si="397"/>
        <v>1</v>
      </c>
      <c r="N3589" s="167">
        <f t="shared" si="398"/>
        <v>0</v>
      </c>
    </row>
    <row r="3590" spans="1:14" ht="15" customHeight="1" x14ac:dyDescent="0.2">
      <c r="A3590" s="152"/>
      <c r="B3590" s="152"/>
      <c r="C3590" s="152"/>
      <c r="D3590" s="152"/>
      <c r="E3590" s="153">
        <f>'2.40-a,b,c,d,e'!E3590</f>
        <v>41984.208333333336</v>
      </c>
      <c r="F3590" s="157">
        <f>'2.40-a,b,c,d,e'!F3590</f>
        <v>59.950000762939403</v>
      </c>
      <c r="G3590" s="157">
        <f>'2.40-a,b,c,d,e'!G3590</f>
        <v>-989.99786376949578</v>
      </c>
      <c r="H3590" s="157">
        <f t="shared" si="392"/>
        <v>7172.6203653008943</v>
      </c>
      <c r="I3590" s="157">
        <f t="shared" si="393"/>
        <v>0</v>
      </c>
      <c r="J3590" s="157">
        <f t="shared" si="394"/>
        <v>7172.6203653008943</v>
      </c>
      <c r="K3590" s="157">
        <f t="shared" si="395"/>
        <v>0</v>
      </c>
      <c r="L3590" s="157">
        <f t="shared" si="396"/>
        <v>7172.6203653008943</v>
      </c>
      <c r="M3590" s="167">
        <f t="shared" si="397"/>
        <v>0</v>
      </c>
      <c r="N3590" s="167">
        <f t="shared" si="398"/>
        <v>0</v>
      </c>
    </row>
    <row r="3591" spans="1:14" ht="15" customHeight="1" x14ac:dyDescent="0.2">
      <c r="A3591" s="152"/>
      <c r="B3591" s="152"/>
      <c r="C3591" s="152"/>
      <c r="D3591" s="152"/>
      <c r="E3591" s="153">
        <f>'2.40-a,b,c,d,e'!E3591</f>
        <v>41985.208333333336</v>
      </c>
      <c r="F3591" s="157">
        <f>'2.40-a,b,c,d,e'!F3591</f>
        <v>57.810001373291001</v>
      </c>
      <c r="G3591" s="157">
        <f>'2.40-a,b,c,d,e'!G3591</f>
        <v>-2139.999389648402</v>
      </c>
      <c r="H3591" s="157">
        <f t="shared" si="392"/>
        <v>5032.6209756524922</v>
      </c>
      <c r="I3591" s="157">
        <f t="shared" si="393"/>
        <v>3129.9972534178978</v>
      </c>
      <c r="J3591" s="157">
        <f t="shared" si="394"/>
        <v>8162.61822907039</v>
      </c>
      <c r="K3591" s="157">
        <f t="shared" si="395"/>
        <v>0</v>
      </c>
      <c r="L3591" s="157">
        <f t="shared" si="396"/>
        <v>8162.61822907039</v>
      </c>
      <c r="M3591" s="167">
        <f t="shared" si="397"/>
        <v>1</v>
      </c>
      <c r="N3591" s="167">
        <f t="shared" si="398"/>
        <v>0</v>
      </c>
    </row>
    <row r="3592" spans="1:14" ht="15" customHeight="1" x14ac:dyDescent="0.2">
      <c r="A3592" s="152"/>
      <c r="B3592" s="152"/>
      <c r="C3592" s="152"/>
      <c r="D3592" s="152"/>
      <c r="E3592" s="153">
        <f>'2.40-a,b,c,d,e'!E3592</f>
        <v>41988.208333333336</v>
      </c>
      <c r="F3592" s="157">
        <f>'2.40-a,b,c,d,e'!F3592</f>
        <v>55.909999847412102</v>
      </c>
      <c r="G3592" s="157">
        <f>'2.40-a,b,c,d,e'!G3592</f>
        <v>-1900.0015258788992</v>
      </c>
      <c r="H3592" s="157">
        <f t="shared" si="392"/>
        <v>6262.6167031914911</v>
      </c>
      <c r="I3592" s="157">
        <f t="shared" si="393"/>
        <v>0</v>
      </c>
      <c r="J3592" s="157">
        <f t="shared" si="394"/>
        <v>6262.6167031914911</v>
      </c>
      <c r="K3592" s="157">
        <f t="shared" si="395"/>
        <v>0</v>
      </c>
      <c r="L3592" s="157">
        <f t="shared" si="396"/>
        <v>6262.6167031914911</v>
      </c>
      <c r="M3592" s="167">
        <f t="shared" si="397"/>
        <v>0</v>
      </c>
      <c r="N3592" s="167">
        <f t="shared" si="398"/>
        <v>0</v>
      </c>
    </row>
    <row r="3593" spans="1:14" ht="15" customHeight="1" x14ac:dyDescent="0.2">
      <c r="A3593" s="152"/>
      <c r="B3593" s="152"/>
      <c r="C3593" s="152"/>
      <c r="D3593" s="152"/>
      <c r="E3593" s="153">
        <f>'2.40-a,b,c,d,e'!E3593</f>
        <v>41989.208333333336</v>
      </c>
      <c r="F3593" s="157">
        <f>'2.40-a,b,c,d,e'!F3593</f>
        <v>55.930000305175703</v>
      </c>
      <c r="G3593" s="157">
        <f>'2.40-a,b,c,d,e'!G3593</f>
        <v>20.000457763600821</v>
      </c>
      <c r="H3593" s="157">
        <f t="shared" si="392"/>
        <v>6282.617160955092</v>
      </c>
      <c r="I3593" s="157">
        <f t="shared" si="393"/>
        <v>0</v>
      </c>
      <c r="J3593" s="157">
        <f t="shared" si="394"/>
        <v>6282.617160955092</v>
      </c>
      <c r="K3593" s="157">
        <f t="shared" si="395"/>
        <v>0</v>
      </c>
      <c r="L3593" s="157">
        <f t="shared" si="396"/>
        <v>6282.617160955092</v>
      </c>
      <c r="M3593" s="167">
        <f t="shared" si="397"/>
        <v>0</v>
      </c>
      <c r="N3593" s="167">
        <f t="shared" si="398"/>
        <v>0</v>
      </c>
    </row>
    <row r="3594" spans="1:14" ht="15" customHeight="1" x14ac:dyDescent="0.2">
      <c r="A3594" s="152"/>
      <c r="B3594" s="152"/>
      <c r="C3594" s="152"/>
      <c r="D3594" s="152"/>
      <c r="E3594" s="153">
        <f>'2.40-a,b,c,d,e'!E3594</f>
        <v>41990.208333333336</v>
      </c>
      <c r="F3594" s="157">
        <f>'2.40-a,b,c,d,e'!F3594</f>
        <v>56.470001220703097</v>
      </c>
      <c r="G3594" s="157">
        <f>'2.40-a,b,c,d,e'!G3594</f>
        <v>540.00091552739354</v>
      </c>
      <c r="H3594" s="157">
        <f t="shared" si="392"/>
        <v>6822.6180764824858</v>
      </c>
      <c r="I3594" s="157">
        <f t="shared" si="393"/>
        <v>0</v>
      </c>
      <c r="J3594" s="157">
        <f t="shared" si="394"/>
        <v>6822.6180764824858</v>
      </c>
      <c r="K3594" s="157">
        <f t="shared" si="395"/>
        <v>0</v>
      </c>
      <c r="L3594" s="157">
        <f t="shared" si="396"/>
        <v>6822.6180764824858</v>
      </c>
      <c r="M3594" s="167">
        <f t="shared" si="397"/>
        <v>0</v>
      </c>
      <c r="N3594" s="167">
        <f t="shared" si="398"/>
        <v>0</v>
      </c>
    </row>
    <row r="3595" spans="1:14" ht="15" customHeight="1" x14ac:dyDescent="0.2">
      <c r="A3595" s="152"/>
      <c r="B3595" s="152"/>
      <c r="C3595" s="152"/>
      <c r="D3595" s="152"/>
      <c r="E3595" s="153">
        <f>'2.40-a,b,c,d,e'!E3595</f>
        <v>41991.208333333336</v>
      </c>
      <c r="F3595" s="157">
        <f>'2.40-a,b,c,d,e'!F3595</f>
        <v>54.110000610351499</v>
      </c>
      <c r="G3595" s="157">
        <f>'2.40-a,b,c,d,e'!G3595</f>
        <v>-2360.000610351598</v>
      </c>
      <c r="H3595" s="157">
        <f t="shared" si="392"/>
        <v>4462.6174661308878</v>
      </c>
      <c r="I3595" s="157">
        <f t="shared" si="393"/>
        <v>3700.0007629395022</v>
      </c>
      <c r="J3595" s="157">
        <f t="shared" si="394"/>
        <v>8162.61822907039</v>
      </c>
      <c r="K3595" s="157">
        <f t="shared" si="395"/>
        <v>0</v>
      </c>
      <c r="L3595" s="157">
        <f t="shared" si="396"/>
        <v>8162.61822907039</v>
      </c>
      <c r="M3595" s="167">
        <f t="shared" si="397"/>
        <v>1</v>
      </c>
      <c r="N3595" s="167">
        <f t="shared" si="398"/>
        <v>0</v>
      </c>
    </row>
    <row r="3596" spans="1:14" ht="15" customHeight="1" x14ac:dyDescent="0.2">
      <c r="A3596" s="152"/>
      <c r="B3596" s="152"/>
      <c r="C3596" s="152"/>
      <c r="D3596" s="152"/>
      <c r="E3596" s="153">
        <f>'2.40-a,b,c,d,e'!E3596</f>
        <v>41992.208333333336</v>
      </c>
      <c r="F3596" s="157">
        <f>'2.40-a,b,c,d,e'!F3596</f>
        <v>56.520000457763601</v>
      </c>
      <c r="G3596" s="157">
        <f>'2.40-a,b,c,d,e'!G3596</f>
        <v>2409.9998474121021</v>
      </c>
      <c r="H3596" s="157">
        <f t="shared" si="392"/>
        <v>10572.618076482493</v>
      </c>
      <c r="I3596" s="157">
        <f t="shared" si="393"/>
        <v>0</v>
      </c>
      <c r="J3596" s="157">
        <f t="shared" si="394"/>
        <v>10572.618076482493</v>
      </c>
      <c r="K3596" s="157">
        <f t="shared" si="395"/>
        <v>2409.999847412103</v>
      </c>
      <c r="L3596" s="157">
        <f t="shared" si="396"/>
        <v>8162.61822907039</v>
      </c>
      <c r="M3596" s="167">
        <f t="shared" si="397"/>
        <v>0</v>
      </c>
      <c r="N3596" s="167">
        <f t="shared" si="398"/>
        <v>0</v>
      </c>
    </row>
    <row r="3597" spans="1:14" ht="15" customHeight="1" x14ac:dyDescent="0.2">
      <c r="A3597" s="152"/>
      <c r="B3597" s="152"/>
      <c r="C3597" s="152"/>
      <c r="D3597" s="152"/>
      <c r="E3597" s="153">
        <f>'2.40-a,b,c,d,e'!E3597</f>
        <v>41995.208333333336</v>
      </c>
      <c r="F3597" s="157">
        <f>'2.40-a,b,c,d,e'!F3597</f>
        <v>55.259998321533203</v>
      </c>
      <c r="G3597" s="157">
        <f>'2.40-a,b,c,d,e'!G3597</f>
        <v>-1260.0021362303978</v>
      </c>
      <c r="H3597" s="157">
        <f t="shared" si="392"/>
        <v>6902.6160928399922</v>
      </c>
      <c r="I3597" s="157">
        <f t="shared" si="393"/>
        <v>0</v>
      </c>
      <c r="J3597" s="157">
        <f t="shared" si="394"/>
        <v>6902.6160928399922</v>
      </c>
      <c r="K3597" s="157">
        <f t="shared" si="395"/>
        <v>0</v>
      </c>
      <c r="L3597" s="157">
        <f t="shared" si="396"/>
        <v>6902.6160928399922</v>
      </c>
      <c r="M3597" s="167">
        <f t="shared" si="397"/>
        <v>0</v>
      </c>
      <c r="N3597" s="167">
        <f t="shared" si="398"/>
        <v>0</v>
      </c>
    </row>
    <row r="3598" spans="1:14" ht="15" customHeight="1" x14ac:dyDescent="0.2">
      <c r="A3598" s="152"/>
      <c r="B3598" s="152"/>
      <c r="C3598" s="152"/>
      <c r="D3598" s="152"/>
      <c r="E3598" s="153">
        <f>'2.40-a,b,c,d,e'!E3598</f>
        <v>41996.208333333336</v>
      </c>
      <c r="F3598" s="157">
        <f>'2.40-a,b,c,d,e'!F3598</f>
        <v>57.119998931884702</v>
      </c>
      <c r="G3598" s="157">
        <f>'2.40-a,b,c,d,e'!G3598</f>
        <v>1860.0006103514986</v>
      </c>
      <c r="H3598" s="157">
        <f t="shared" si="392"/>
        <v>8762.6167031914902</v>
      </c>
      <c r="I3598" s="157">
        <f t="shared" si="393"/>
        <v>0</v>
      </c>
      <c r="J3598" s="157">
        <f t="shared" si="394"/>
        <v>8762.6167031914902</v>
      </c>
      <c r="K3598" s="157">
        <f t="shared" si="395"/>
        <v>599.99847412110012</v>
      </c>
      <c r="L3598" s="157">
        <f t="shared" si="396"/>
        <v>8162.61822907039</v>
      </c>
      <c r="M3598" s="167">
        <f t="shared" si="397"/>
        <v>0</v>
      </c>
      <c r="N3598" s="167">
        <f t="shared" si="398"/>
        <v>0</v>
      </c>
    </row>
    <row r="3599" spans="1:14" ht="15" customHeight="1" x14ac:dyDescent="0.2">
      <c r="A3599" s="152"/>
      <c r="B3599" s="152"/>
      <c r="C3599" s="152"/>
      <c r="D3599" s="152"/>
      <c r="E3599" s="153">
        <f>'2.40-a,b,c,d,e'!E3599</f>
        <v>41997.513888888891</v>
      </c>
      <c r="F3599" s="157">
        <f>'2.40-a,b,c,d,e'!F3599</f>
        <v>55.840000152587798</v>
      </c>
      <c r="G3599" s="157">
        <f>'2.40-a,b,c,d,e'!G3599</f>
        <v>-1279.9987792969034</v>
      </c>
      <c r="H3599" s="157">
        <f t="shared" si="392"/>
        <v>6882.6194497734868</v>
      </c>
      <c r="I3599" s="157">
        <f t="shared" si="393"/>
        <v>0</v>
      </c>
      <c r="J3599" s="157">
        <f t="shared" si="394"/>
        <v>6882.6194497734868</v>
      </c>
      <c r="K3599" s="157">
        <f t="shared" si="395"/>
        <v>0</v>
      </c>
      <c r="L3599" s="157">
        <f t="shared" si="396"/>
        <v>6882.6194497734868</v>
      </c>
      <c r="M3599" s="167">
        <f t="shared" si="397"/>
        <v>0</v>
      </c>
      <c r="N3599" s="167">
        <f t="shared" si="398"/>
        <v>0</v>
      </c>
    </row>
    <row r="3600" spans="1:14" ht="15" customHeight="1" x14ac:dyDescent="0.2">
      <c r="A3600" s="152"/>
      <c r="B3600" s="152"/>
      <c r="C3600" s="152"/>
      <c r="D3600" s="152"/>
      <c r="E3600" s="153">
        <f>'2.40-a,b,c,d,e'!E3600</f>
        <v>41999.208333333336</v>
      </c>
      <c r="F3600" s="157">
        <f>'2.40-a,b,c,d,e'!F3600</f>
        <v>54.7299995422363</v>
      </c>
      <c r="G3600" s="157">
        <f>'2.40-a,b,c,d,e'!G3600</f>
        <v>-1110.0006103514986</v>
      </c>
      <c r="H3600" s="157">
        <f t="shared" si="392"/>
        <v>5772.618839421988</v>
      </c>
      <c r="I3600" s="157">
        <f t="shared" si="393"/>
        <v>2389.999389648402</v>
      </c>
      <c r="J3600" s="157">
        <f t="shared" si="394"/>
        <v>8162.61822907039</v>
      </c>
      <c r="K3600" s="157">
        <f t="shared" si="395"/>
        <v>0</v>
      </c>
      <c r="L3600" s="157">
        <f t="shared" si="396"/>
        <v>8162.61822907039</v>
      </c>
      <c r="M3600" s="167">
        <f t="shared" si="397"/>
        <v>1</v>
      </c>
      <c r="N3600" s="167">
        <f t="shared" si="398"/>
        <v>0</v>
      </c>
    </row>
    <row r="3601" spans="1:14" ht="15" customHeight="1" x14ac:dyDescent="0.2">
      <c r="A3601" s="152"/>
      <c r="B3601" s="152"/>
      <c r="C3601" s="152"/>
      <c r="D3601" s="152"/>
      <c r="E3601" s="153">
        <f>'2.40-a,b,c,d,e'!E3601</f>
        <v>42002.208333333336</v>
      </c>
      <c r="F3601" s="157">
        <f>'2.40-a,b,c,d,e'!F3601</f>
        <v>53.610000610351499</v>
      </c>
      <c r="G3601" s="157">
        <f>'2.40-a,b,c,d,e'!G3601</f>
        <v>-1119.9989318848011</v>
      </c>
      <c r="H3601" s="157">
        <f t="shared" si="392"/>
        <v>7042.6192971855889</v>
      </c>
      <c r="I3601" s="157">
        <f t="shared" si="393"/>
        <v>0</v>
      </c>
      <c r="J3601" s="157">
        <f t="shared" si="394"/>
        <v>7042.6192971855889</v>
      </c>
      <c r="K3601" s="157">
        <f t="shared" si="395"/>
        <v>0</v>
      </c>
      <c r="L3601" s="157">
        <f t="shared" si="396"/>
        <v>7042.6192971855889</v>
      </c>
      <c r="M3601" s="167">
        <f t="shared" si="397"/>
        <v>0</v>
      </c>
      <c r="N3601" s="167">
        <f t="shared" si="398"/>
        <v>0</v>
      </c>
    </row>
    <row r="3602" spans="1:14" ht="15" customHeight="1" x14ac:dyDescent="0.2">
      <c r="A3602" s="152"/>
      <c r="B3602" s="152"/>
      <c r="C3602" s="152"/>
      <c r="D3602" s="152"/>
      <c r="E3602" s="153">
        <f>'2.40-a,b,c,d,e'!E3602</f>
        <v>42003.208333333336</v>
      </c>
      <c r="F3602" s="157">
        <f>'2.40-a,b,c,d,e'!F3602</f>
        <v>54.119998931884702</v>
      </c>
      <c r="G3602" s="157">
        <f>'2.40-a,b,c,d,e'!G3602</f>
        <v>509.99832153320313</v>
      </c>
      <c r="H3602" s="157">
        <f t="shared" si="392"/>
        <v>7552.6176187187921</v>
      </c>
      <c r="I3602" s="157">
        <f t="shared" si="393"/>
        <v>0</v>
      </c>
      <c r="J3602" s="157">
        <f t="shared" si="394"/>
        <v>7552.6176187187921</v>
      </c>
      <c r="K3602" s="157">
        <f t="shared" si="395"/>
        <v>0</v>
      </c>
      <c r="L3602" s="157">
        <f t="shared" si="396"/>
        <v>7552.6176187187921</v>
      </c>
      <c r="M3602" s="167">
        <f t="shared" si="397"/>
        <v>0</v>
      </c>
      <c r="N3602" s="167">
        <f t="shared" si="398"/>
        <v>0</v>
      </c>
    </row>
    <row r="3603" spans="1:14" ht="15" customHeight="1" x14ac:dyDescent="0.2">
      <c r="A3603" s="152"/>
      <c r="B3603" s="152"/>
      <c r="C3603" s="152"/>
      <c r="D3603" s="152"/>
      <c r="E3603" s="153">
        <f>'2.40-a,b,c,d,e'!E3603</f>
        <v>42004.208333333336</v>
      </c>
      <c r="F3603" s="157">
        <f>'2.40-a,b,c,d,e'!F3603</f>
        <v>53.270000457763601</v>
      </c>
      <c r="G3603" s="157">
        <f>'2.40-a,b,c,d,e'!G3603</f>
        <v>-849.9984741211008</v>
      </c>
      <c r="H3603" s="157">
        <f t="shared" si="392"/>
        <v>6702.619144597691</v>
      </c>
      <c r="I3603" s="157">
        <f t="shared" si="393"/>
        <v>0</v>
      </c>
      <c r="J3603" s="157">
        <f t="shared" si="394"/>
        <v>6702.619144597691</v>
      </c>
      <c r="K3603" s="157">
        <f t="shared" si="395"/>
        <v>0</v>
      </c>
      <c r="L3603" s="157">
        <f t="shared" si="396"/>
        <v>6702.619144597691</v>
      </c>
      <c r="M3603" s="167">
        <f t="shared" si="397"/>
        <v>0</v>
      </c>
      <c r="N3603" s="167">
        <f t="shared" si="398"/>
        <v>0</v>
      </c>
    </row>
    <row r="3604" spans="1:14" ht="15" customHeight="1" x14ac:dyDescent="0.2">
      <c r="A3604" s="152"/>
      <c r="B3604" s="152"/>
      <c r="C3604" s="152"/>
      <c r="D3604" s="152"/>
      <c r="E3604" s="153">
        <f>'2.40-a,b,c,d,e'!E3604</f>
        <v>42006.208333333336</v>
      </c>
      <c r="F3604" s="157">
        <f>'2.40-a,b,c,d,e'!F3604</f>
        <v>52.689998626708899</v>
      </c>
      <c r="G3604" s="157">
        <f>'2.40-a,b,c,d,e'!G3604</f>
        <v>-580.00183105470171</v>
      </c>
      <c r="H3604" s="157">
        <f t="shared" si="392"/>
        <v>6122.617313542989</v>
      </c>
      <c r="I3604" s="157">
        <f t="shared" si="393"/>
        <v>0</v>
      </c>
      <c r="J3604" s="157">
        <f t="shared" si="394"/>
        <v>6122.617313542989</v>
      </c>
      <c r="K3604" s="157">
        <f t="shared" si="395"/>
        <v>0</v>
      </c>
      <c r="L3604" s="157">
        <f t="shared" si="396"/>
        <v>6122.617313542989</v>
      </c>
      <c r="M3604" s="167">
        <f t="shared" si="397"/>
        <v>0</v>
      </c>
      <c r="N3604" s="167">
        <f t="shared" si="398"/>
        <v>0</v>
      </c>
    </row>
    <row r="3605" spans="1:14" ht="15" customHeight="1" x14ac:dyDescent="0.2">
      <c r="A3605" s="152"/>
      <c r="B3605" s="152"/>
      <c r="C3605" s="152"/>
      <c r="D3605" s="152"/>
      <c r="E3605" s="153">
        <f>'2.40-a,b,c,d,e'!E3605</f>
        <v>42009.208333333336</v>
      </c>
      <c r="F3605" s="157">
        <f>'2.40-a,b,c,d,e'!F3605</f>
        <v>50.040000915527301</v>
      </c>
      <c r="G3605" s="157">
        <f>'2.40-a,b,c,d,e'!G3605</f>
        <v>-2649.9977111815979</v>
      </c>
      <c r="H3605" s="157">
        <f t="shared" si="392"/>
        <v>3472.6196023613911</v>
      </c>
      <c r="I3605" s="157">
        <f t="shared" si="393"/>
        <v>4689.9986267089989</v>
      </c>
      <c r="J3605" s="157">
        <f t="shared" si="394"/>
        <v>8162.61822907039</v>
      </c>
      <c r="K3605" s="157">
        <f t="shared" si="395"/>
        <v>0</v>
      </c>
      <c r="L3605" s="157">
        <f t="shared" si="396"/>
        <v>8162.61822907039</v>
      </c>
      <c r="M3605" s="167">
        <f t="shared" si="397"/>
        <v>1</v>
      </c>
      <c r="N3605" s="167">
        <f t="shared" si="398"/>
        <v>0</v>
      </c>
    </row>
    <row r="3606" spans="1:14" ht="15" customHeight="1" x14ac:dyDescent="0.2">
      <c r="A3606" s="152"/>
      <c r="B3606" s="152"/>
      <c r="C3606" s="152"/>
      <c r="D3606" s="152"/>
      <c r="E3606" s="153">
        <f>'2.40-a,b,c,d,e'!E3606</f>
        <v>42010.208333333336</v>
      </c>
      <c r="F3606" s="157">
        <f>'2.40-a,b,c,d,e'!F3606</f>
        <v>47.930000305175703</v>
      </c>
      <c r="G3606" s="157">
        <f>'2.40-a,b,c,d,e'!G3606</f>
        <v>-2110.000610351598</v>
      </c>
      <c r="H3606" s="157">
        <f t="shared" si="392"/>
        <v>6052.6176187187921</v>
      </c>
      <c r="I3606" s="157">
        <f t="shared" si="393"/>
        <v>2110.000610351598</v>
      </c>
      <c r="J3606" s="157">
        <f t="shared" si="394"/>
        <v>8162.61822907039</v>
      </c>
      <c r="K3606" s="157">
        <f t="shared" si="395"/>
        <v>0</v>
      </c>
      <c r="L3606" s="157">
        <f t="shared" si="396"/>
        <v>8162.61822907039</v>
      </c>
      <c r="M3606" s="167">
        <f t="shared" si="397"/>
        <v>1</v>
      </c>
      <c r="N3606" s="167">
        <f t="shared" si="398"/>
        <v>0</v>
      </c>
    </row>
    <row r="3607" spans="1:14" ht="15" customHeight="1" x14ac:dyDescent="0.2">
      <c r="A3607" s="152"/>
      <c r="B3607" s="152"/>
      <c r="C3607" s="152"/>
      <c r="D3607" s="152"/>
      <c r="E3607" s="153">
        <f>'2.40-a,b,c,d,e'!E3607</f>
        <v>42011.208333333336</v>
      </c>
      <c r="F3607" s="157">
        <f>'2.40-a,b,c,d,e'!F3607</f>
        <v>48.650001525878899</v>
      </c>
      <c r="G3607" s="157">
        <f>'2.40-a,b,c,d,e'!G3607</f>
        <v>720.00122070319605</v>
      </c>
      <c r="H3607" s="157">
        <f t="shared" si="392"/>
        <v>8882.6194497735869</v>
      </c>
      <c r="I3607" s="157">
        <f t="shared" si="393"/>
        <v>0</v>
      </c>
      <c r="J3607" s="157">
        <f t="shared" si="394"/>
        <v>8882.6194497735869</v>
      </c>
      <c r="K3607" s="157">
        <f t="shared" si="395"/>
        <v>720.00122070319685</v>
      </c>
      <c r="L3607" s="157">
        <f t="shared" si="396"/>
        <v>8162.61822907039</v>
      </c>
      <c r="M3607" s="167">
        <f t="shared" si="397"/>
        <v>0</v>
      </c>
      <c r="N3607" s="167">
        <f t="shared" si="398"/>
        <v>0</v>
      </c>
    </row>
    <row r="3608" spans="1:14" ht="15" customHeight="1" x14ac:dyDescent="0.2">
      <c r="A3608" s="152"/>
      <c r="B3608" s="152"/>
      <c r="C3608" s="152"/>
      <c r="D3608" s="152"/>
      <c r="E3608" s="153">
        <f>'2.40-a,b,c,d,e'!E3608</f>
        <v>42012.208333333336</v>
      </c>
      <c r="F3608" s="157">
        <f>'2.40-a,b,c,d,e'!F3608</f>
        <v>48.790000915527301</v>
      </c>
      <c r="G3608" s="157">
        <f>'2.40-a,b,c,d,e'!G3608</f>
        <v>139.99938964840197</v>
      </c>
      <c r="H3608" s="157">
        <f t="shared" si="392"/>
        <v>8302.6176187187921</v>
      </c>
      <c r="I3608" s="157">
        <f t="shared" si="393"/>
        <v>0</v>
      </c>
      <c r="J3608" s="157">
        <f t="shared" si="394"/>
        <v>8302.6176187187921</v>
      </c>
      <c r="K3608" s="157">
        <f t="shared" si="395"/>
        <v>139.99938964840203</v>
      </c>
      <c r="L3608" s="157">
        <f t="shared" si="396"/>
        <v>8162.61822907039</v>
      </c>
      <c r="M3608" s="167">
        <f t="shared" si="397"/>
        <v>0</v>
      </c>
      <c r="N3608" s="167">
        <f t="shared" si="398"/>
        <v>0</v>
      </c>
    </row>
    <row r="3609" spans="1:14" ht="15" customHeight="1" x14ac:dyDescent="0.2">
      <c r="A3609" s="152"/>
      <c r="B3609" s="152"/>
      <c r="C3609" s="152"/>
      <c r="D3609" s="152"/>
      <c r="E3609" s="153">
        <f>'2.40-a,b,c,d,e'!E3609</f>
        <v>42013.208333333336</v>
      </c>
      <c r="F3609" s="157">
        <f>'2.40-a,b,c,d,e'!F3609</f>
        <v>48.360000610351499</v>
      </c>
      <c r="G3609" s="157">
        <f>'2.40-a,b,c,d,e'!G3609</f>
        <v>-430.00030517580257</v>
      </c>
      <c r="H3609" s="157">
        <f t="shared" si="392"/>
        <v>7732.6179238945879</v>
      </c>
      <c r="I3609" s="157">
        <f t="shared" si="393"/>
        <v>0</v>
      </c>
      <c r="J3609" s="157">
        <f t="shared" si="394"/>
        <v>7732.6179238945879</v>
      </c>
      <c r="K3609" s="157">
        <f t="shared" si="395"/>
        <v>0</v>
      </c>
      <c r="L3609" s="157">
        <f t="shared" si="396"/>
        <v>7732.6179238945879</v>
      </c>
      <c r="M3609" s="167">
        <f t="shared" si="397"/>
        <v>0</v>
      </c>
      <c r="N3609" s="167">
        <f t="shared" si="398"/>
        <v>0</v>
      </c>
    </row>
    <row r="3610" spans="1:14" ht="15" customHeight="1" x14ac:dyDescent="0.2">
      <c r="A3610" s="152"/>
      <c r="B3610" s="152"/>
      <c r="C3610" s="152"/>
      <c r="D3610" s="152"/>
      <c r="E3610" s="153">
        <f>'2.40-a,b,c,d,e'!E3610</f>
        <v>42016.208333333336</v>
      </c>
      <c r="F3610" s="157">
        <f>'2.40-a,b,c,d,e'!F3610</f>
        <v>46.069999694824197</v>
      </c>
      <c r="G3610" s="157">
        <f>'2.40-a,b,c,d,e'!G3610</f>
        <v>-2290.000915527301</v>
      </c>
      <c r="H3610" s="157">
        <f t="shared" si="392"/>
        <v>5442.6170083672869</v>
      </c>
      <c r="I3610" s="157">
        <f t="shared" si="393"/>
        <v>2720.0012207031032</v>
      </c>
      <c r="J3610" s="157">
        <f t="shared" si="394"/>
        <v>8162.61822907039</v>
      </c>
      <c r="K3610" s="157">
        <f t="shared" si="395"/>
        <v>0</v>
      </c>
      <c r="L3610" s="157">
        <f t="shared" si="396"/>
        <v>8162.61822907039</v>
      </c>
      <c r="M3610" s="167">
        <f t="shared" si="397"/>
        <v>1</v>
      </c>
      <c r="N3610" s="167">
        <f t="shared" si="398"/>
        <v>0</v>
      </c>
    </row>
    <row r="3611" spans="1:14" ht="15" customHeight="1" x14ac:dyDescent="0.2">
      <c r="A3611" s="152"/>
      <c r="B3611" s="152"/>
      <c r="C3611" s="152"/>
      <c r="D3611" s="152"/>
      <c r="E3611" s="153">
        <f>'2.40-a,b,c,d,e'!E3611</f>
        <v>42017.208333333336</v>
      </c>
      <c r="F3611" s="157">
        <f>'2.40-a,b,c,d,e'!F3611</f>
        <v>45.889999389648402</v>
      </c>
      <c r="G3611" s="157">
        <f>'2.40-a,b,c,d,e'!G3611</f>
        <v>-180.00030517579546</v>
      </c>
      <c r="H3611" s="157">
        <f t="shared" si="392"/>
        <v>7982.6179238945942</v>
      </c>
      <c r="I3611" s="157">
        <f t="shared" si="393"/>
        <v>0</v>
      </c>
      <c r="J3611" s="157">
        <f t="shared" si="394"/>
        <v>7982.6179238945942</v>
      </c>
      <c r="K3611" s="157">
        <f t="shared" si="395"/>
        <v>0</v>
      </c>
      <c r="L3611" s="157">
        <f t="shared" si="396"/>
        <v>7982.6179238945942</v>
      </c>
      <c r="M3611" s="167">
        <f t="shared" si="397"/>
        <v>0</v>
      </c>
      <c r="N3611" s="167">
        <f t="shared" si="398"/>
        <v>0</v>
      </c>
    </row>
    <row r="3612" spans="1:14" ht="15" customHeight="1" x14ac:dyDescent="0.2">
      <c r="A3612" s="152"/>
      <c r="B3612" s="152"/>
      <c r="C3612" s="152"/>
      <c r="D3612" s="152"/>
      <c r="E3612" s="153">
        <f>'2.40-a,b,c,d,e'!E3612</f>
        <v>42018.208333333336</v>
      </c>
      <c r="F3612" s="157">
        <f>'2.40-a,b,c,d,e'!F3612</f>
        <v>48.4799995422363</v>
      </c>
      <c r="G3612" s="157">
        <f>'2.40-a,b,c,d,e'!G3612</f>
        <v>2590.0001525878979</v>
      </c>
      <c r="H3612" s="157">
        <f t="shared" si="392"/>
        <v>10572.618076482493</v>
      </c>
      <c r="I3612" s="157">
        <f t="shared" si="393"/>
        <v>0</v>
      </c>
      <c r="J3612" s="157">
        <f t="shared" si="394"/>
        <v>10572.618076482493</v>
      </c>
      <c r="K3612" s="157">
        <f t="shared" si="395"/>
        <v>2409.999847412103</v>
      </c>
      <c r="L3612" s="157">
        <f t="shared" si="396"/>
        <v>8162.61822907039</v>
      </c>
      <c r="M3612" s="167">
        <f t="shared" si="397"/>
        <v>0</v>
      </c>
      <c r="N3612" s="167">
        <f t="shared" si="398"/>
        <v>0</v>
      </c>
    </row>
    <row r="3613" spans="1:14" ht="15" customHeight="1" x14ac:dyDescent="0.2">
      <c r="A3613" s="152"/>
      <c r="B3613" s="152"/>
      <c r="C3613" s="152"/>
      <c r="D3613" s="152"/>
      <c r="E3613" s="153">
        <f>'2.40-a,b,c,d,e'!E3613</f>
        <v>42019.208333333336</v>
      </c>
      <c r="F3613" s="157">
        <f>'2.40-a,b,c,d,e'!F3613</f>
        <v>46.25</v>
      </c>
      <c r="G3613" s="157">
        <f>'2.40-a,b,c,d,e'!G3613</f>
        <v>-2229.9995422362999</v>
      </c>
      <c r="H3613" s="157">
        <f t="shared" si="392"/>
        <v>5932.6186868340901</v>
      </c>
      <c r="I3613" s="157">
        <f t="shared" si="393"/>
        <v>2229.9995422362999</v>
      </c>
      <c r="J3613" s="157">
        <f t="shared" si="394"/>
        <v>8162.61822907039</v>
      </c>
      <c r="K3613" s="157">
        <f t="shared" si="395"/>
        <v>0</v>
      </c>
      <c r="L3613" s="157">
        <f t="shared" si="396"/>
        <v>8162.61822907039</v>
      </c>
      <c r="M3613" s="167">
        <f t="shared" si="397"/>
        <v>1</v>
      </c>
      <c r="N3613" s="167">
        <f t="shared" si="398"/>
        <v>0</v>
      </c>
    </row>
    <row r="3614" spans="1:14" ht="15" customHeight="1" x14ac:dyDescent="0.2">
      <c r="A3614" s="152"/>
      <c r="B3614" s="152"/>
      <c r="C3614" s="152"/>
      <c r="D3614" s="152"/>
      <c r="E3614" s="153">
        <f>'2.40-a,b,c,d,e'!E3614</f>
        <v>42020.208333333336</v>
      </c>
      <c r="F3614" s="157">
        <f>'2.40-a,b,c,d,e'!F3614</f>
        <v>48.689998626708899</v>
      </c>
      <c r="G3614" s="157">
        <f>'2.40-a,b,c,d,e'!G3614</f>
        <v>2439.9986267088989</v>
      </c>
      <c r="H3614" s="157">
        <f t="shared" si="392"/>
        <v>10602.616855779288</v>
      </c>
      <c r="I3614" s="157">
        <f t="shared" si="393"/>
        <v>0</v>
      </c>
      <c r="J3614" s="157">
        <f t="shared" si="394"/>
        <v>10602.616855779288</v>
      </c>
      <c r="K3614" s="157">
        <f t="shared" si="395"/>
        <v>2439.998626708898</v>
      </c>
      <c r="L3614" s="157">
        <f t="shared" si="396"/>
        <v>8162.61822907039</v>
      </c>
      <c r="M3614" s="167">
        <f t="shared" si="397"/>
        <v>0</v>
      </c>
      <c r="N3614" s="167">
        <f t="shared" si="398"/>
        <v>0</v>
      </c>
    </row>
    <row r="3615" spans="1:14" ht="15" customHeight="1" x14ac:dyDescent="0.2">
      <c r="A3615" s="152"/>
      <c r="B3615" s="152"/>
      <c r="C3615" s="152"/>
      <c r="D3615" s="152"/>
      <c r="E3615" s="153">
        <f>'2.40-a,b,c,d,e'!E3615</f>
        <v>42024.208333333336</v>
      </c>
      <c r="F3615" s="157">
        <f>'2.40-a,b,c,d,e'!F3615</f>
        <v>46.389999389648402</v>
      </c>
      <c r="G3615" s="157">
        <f>'2.40-a,b,c,d,e'!G3615</f>
        <v>-2299.9992370604973</v>
      </c>
      <c r="H3615" s="157">
        <f t="shared" si="392"/>
        <v>5862.6189920098932</v>
      </c>
      <c r="I3615" s="157">
        <f t="shared" si="393"/>
        <v>2299.9992370604969</v>
      </c>
      <c r="J3615" s="157">
        <f t="shared" si="394"/>
        <v>8162.61822907039</v>
      </c>
      <c r="K3615" s="157">
        <f t="shared" si="395"/>
        <v>0</v>
      </c>
      <c r="L3615" s="157">
        <f t="shared" si="396"/>
        <v>8162.61822907039</v>
      </c>
      <c r="M3615" s="167">
        <f t="shared" si="397"/>
        <v>1</v>
      </c>
      <c r="N3615" s="167">
        <f t="shared" si="398"/>
        <v>0</v>
      </c>
    </row>
    <row r="3616" spans="1:14" ht="15" customHeight="1" x14ac:dyDescent="0.2">
      <c r="A3616" s="152"/>
      <c r="B3616" s="152"/>
      <c r="C3616" s="152"/>
      <c r="D3616" s="152"/>
      <c r="E3616" s="153">
        <f>'2.40-a,b,c,d,e'!E3616</f>
        <v>42025.208333333336</v>
      </c>
      <c r="F3616" s="157">
        <f>'2.40-a,b,c,d,e'!F3616</f>
        <v>47.779998779296797</v>
      </c>
      <c r="G3616" s="157">
        <f>'2.40-a,b,c,d,e'!G3616</f>
        <v>1389.9993896483948</v>
      </c>
      <c r="H3616" s="157">
        <f t="shared" si="392"/>
        <v>9552.6176187187848</v>
      </c>
      <c r="I3616" s="157">
        <f t="shared" si="393"/>
        <v>0</v>
      </c>
      <c r="J3616" s="157">
        <f t="shared" si="394"/>
        <v>9552.6176187187848</v>
      </c>
      <c r="K3616" s="157">
        <f t="shared" si="395"/>
        <v>1389.9993896483948</v>
      </c>
      <c r="L3616" s="157">
        <f t="shared" si="396"/>
        <v>8162.61822907039</v>
      </c>
      <c r="M3616" s="167">
        <f t="shared" si="397"/>
        <v>0</v>
      </c>
      <c r="N3616" s="167">
        <f t="shared" si="398"/>
        <v>0</v>
      </c>
    </row>
    <row r="3617" spans="1:14" ht="15" customHeight="1" x14ac:dyDescent="0.2">
      <c r="A3617" s="152"/>
      <c r="B3617" s="152"/>
      <c r="C3617" s="152"/>
      <c r="D3617" s="152"/>
      <c r="E3617" s="153">
        <f>'2.40-a,b,c,d,e'!E3617</f>
        <v>42026.208333333336</v>
      </c>
      <c r="F3617" s="157">
        <f>'2.40-a,b,c,d,e'!F3617</f>
        <v>46.310001373291001</v>
      </c>
      <c r="G3617" s="157">
        <f>'2.40-a,b,c,d,e'!G3617</f>
        <v>-1469.9974060057955</v>
      </c>
      <c r="H3617" s="157">
        <f t="shared" si="392"/>
        <v>6692.6208230645943</v>
      </c>
      <c r="I3617" s="157">
        <f t="shared" si="393"/>
        <v>0</v>
      </c>
      <c r="J3617" s="157">
        <f t="shared" si="394"/>
        <v>6692.6208230645943</v>
      </c>
      <c r="K3617" s="157">
        <f t="shared" si="395"/>
        <v>0</v>
      </c>
      <c r="L3617" s="157">
        <f t="shared" si="396"/>
        <v>6692.6208230645943</v>
      </c>
      <c r="M3617" s="167">
        <f t="shared" si="397"/>
        <v>0</v>
      </c>
      <c r="N3617" s="167">
        <f t="shared" si="398"/>
        <v>0</v>
      </c>
    </row>
    <row r="3618" spans="1:14" ht="15" customHeight="1" x14ac:dyDescent="0.2">
      <c r="A3618" s="152"/>
      <c r="B3618" s="152"/>
      <c r="C3618" s="152"/>
      <c r="D3618" s="152"/>
      <c r="E3618" s="153">
        <f>'2.40-a,b,c,d,e'!E3618</f>
        <v>42027.208333333336</v>
      </c>
      <c r="F3618" s="157">
        <f>'2.40-a,b,c,d,e'!F3618</f>
        <v>45.590000152587798</v>
      </c>
      <c r="G3618" s="157">
        <f>'2.40-a,b,c,d,e'!G3618</f>
        <v>-720.00122070320322</v>
      </c>
      <c r="H3618" s="157">
        <f t="shared" si="392"/>
        <v>5972.6196023613911</v>
      </c>
      <c r="I3618" s="157">
        <f t="shared" si="393"/>
        <v>2189.9986267089989</v>
      </c>
      <c r="J3618" s="157">
        <f t="shared" si="394"/>
        <v>8162.61822907039</v>
      </c>
      <c r="K3618" s="157">
        <f t="shared" si="395"/>
        <v>0</v>
      </c>
      <c r="L3618" s="157">
        <f t="shared" si="396"/>
        <v>8162.61822907039</v>
      </c>
      <c r="M3618" s="167">
        <f t="shared" si="397"/>
        <v>1</v>
      </c>
      <c r="N3618" s="167">
        <f t="shared" si="398"/>
        <v>0</v>
      </c>
    </row>
    <row r="3619" spans="1:14" ht="15" customHeight="1" x14ac:dyDescent="0.2">
      <c r="A3619" s="152"/>
      <c r="B3619" s="152"/>
      <c r="C3619" s="152"/>
      <c r="D3619" s="152"/>
      <c r="E3619" s="153">
        <f>'2.40-a,b,c,d,e'!E3619</f>
        <v>42030.208333333336</v>
      </c>
      <c r="F3619" s="157">
        <f>'2.40-a,b,c,d,e'!F3619</f>
        <v>45.150001525878899</v>
      </c>
      <c r="G3619" s="157">
        <f>'2.40-a,b,c,d,e'!G3619</f>
        <v>-439.99862670889911</v>
      </c>
      <c r="H3619" s="157">
        <f t="shared" si="392"/>
        <v>7722.6196023614912</v>
      </c>
      <c r="I3619" s="157">
        <f t="shared" si="393"/>
        <v>0</v>
      </c>
      <c r="J3619" s="157">
        <f t="shared" si="394"/>
        <v>7722.6196023614912</v>
      </c>
      <c r="K3619" s="157">
        <f t="shared" si="395"/>
        <v>0</v>
      </c>
      <c r="L3619" s="157">
        <f t="shared" si="396"/>
        <v>7722.6196023614912</v>
      </c>
      <c r="M3619" s="167">
        <f t="shared" si="397"/>
        <v>0</v>
      </c>
      <c r="N3619" s="167">
        <f t="shared" si="398"/>
        <v>0</v>
      </c>
    </row>
    <row r="3620" spans="1:14" ht="15" customHeight="1" x14ac:dyDescent="0.2">
      <c r="A3620" s="152"/>
      <c r="B3620" s="152"/>
      <c r="C3620" s="152"/>
      <c r="D3620" s="152"/>
      <c r="E3620" s="153">
        <f>'2.40-a,b,c,d,e'!E3620</f>
        <v>42031.208333333336</v>
      </c>
      <c r="F3620" s="157">
        <f>'2.40-a,b,c,d,e'!F3620</f>
        <v>46.2299995422363</v>
      </c>
      <c r="G3620" s="157">
        <f>'2.40-a,b,c,d,e'!G3620</f>
        <v>1079.9980163574005</v>
      </c>
      <c r="H3620" s="157">
        <f t="shared" si="392"/>
        <v>8802.6176187188921</v>
      </c>
      <c r="I3620" s="157">
        <f t="shared" si="393"/>
        <v>0</v>
      </c>
      <c r="J3620" s="157">
        <f t="shared" si="394"/>
        <v>8802.6176187188921</v>
      </c>
      <c r="K3620" s="157">
        <f t="shared" si="395"/>
        <v>639.99938964850207</v>
      </c>
      <c r="L3620" s="157">
        <f t="shared" si="396"/>
        <v>8162.61822907039</v>
      </c>
      <c r="M3620" s="167">
        <f t="shared" si="397"/>
        <v>0</v>
      </c>
      <c r="N3620" s="167">
        <f t="shared" si="398"/>
        <v>0</v>
      </c>
    </row>
    <row r="3621" spans="1:14" ht="15" customHeight="1" x14ac:dyDescent="0.2">
      <c r="A3621" s="152"/>
      <c r="B3621" s="152"/>
      <c r="C3621" s="152"/>
      <c r="D3621" s="152"/>
      <c r="E3621" s="153">
        <f>'2.40-a,b,c,d,e'!E3621</f>
        <v>42032.208333333336</v>
      </c>
      <c r="F3621" s="157">
        <f>'2.40-a,b,c,d,e'!F3621</f>
        <v>44.450000762939403</v>
      </c>
      <c r="G3621" s="157">
        <f>'2.40-a,b,c,d,e'!G3621</f>
        <v>-1779.9987792968964</v>
      </c>
      <c r="H3621" s="157">
        <f t="shared" si="392"/>
        <v>6382.6194497734941</v>
      </c>
      <c r="I3621" s="157">
        <f t="shared" si="393"/>
        <v>0</v>
      </c>
      <c r="J3621" s="157">
        <f t="shared" si="394"/>
        <v>6382.6194497734941</v>
      </c>
      <c r="K3621" s="157">
        <f t="shared" si="395"/>
        <v>0</v>
      </c>
      <c r="L3621" s="157">
        <f t="shared" si="396"/>
        <v>6382.6194497734941</v>
      </c>
      <c r="M3621" s="167">
        <f t="shared" si="397"/>
        <v>0</v>
      </c>
      <c r="N3621" s="167">
        <f t="shared" si="398"/>
        <v>0</v>
      </c>
    </row>
    <row r="3622" spans="1:14" ht="15" customHeight="1" x14ac:dyDescent="0.2">
      <c r="A3622" s="152"/>
      <c r="B3622" s="152"/>
      <c r="C3622" s="152"/>
      <c r="D3622" s="152"/>
      <c r="E3622" s="153">
        <f>'2.40-a,b,c,d,e'!E3622</f>
        <v>42033.208333333336</v>
      </c>
      <c r="F3622" s="157">
        <f>'2.40-a,b,c,d,e'!F3622</f>
        <v>44.529998779296797</v>
      </c>
      <c r="G3622" s="157">
        <f>'2.40-a,b,c,d,e'!G3622</f>
        <v>79.998016357393453</v>
      </c>
      <c r="H3622" s="157">
        <f t="shared" si="392"/>
        <v>6462.6174661308878</v>
      </c>
      <c r="I3622" s="157">
        <f t="shared" si="393"/>
        <v>0</v>
      </c>
      <c r="J3622" s="157">
        <f t="shared" si="394"/>
        <v>6462.6174661308878</v>
      </c>
      <c r="K3622" s="157">
        <f t="shared" si="395"/>
        <v>0</v>
      </c>
      <c r="L3622" s="157">
        <f t="shared" si="396"/>
        <v>6462.6174661308878</v>
      </c>
      <c r="M3622" s="167">
        <f t="shared" si="397"/>
        <v>0</v>
      </c>
      <c r="N3622" s="167">
        <f t="shared" si="398"/>
        <v>0</v>
      </c>
    </row>
    <row r="3623" spans="1:14" ht="15" customHeight="1" x14ac:dyDescent="0.2">
      <c r="A3623" s="152"/>
      <c r="B3623" s="152"/>
      <c r="C3623" s="152"/>
      <c r="D3623" s="152"/>
      <c r="E3623" s="153">
        <f>'2.40-a,b,c,d,e'!E3623</f>
        <v>42034.208333333336</v>
      </c>
      <c r="F3623" s="157">
        <f>'2.40-a,b,c,d,e'!F3623</f>
        <v>48.240001678466797</v>
      </c>
      <c r="G3623" s="157">
        <f>'2.40-a,b,c,d,e'!G3623</f>
        <v>3710.0028991700001</v>
      </c>
      <c r="H3623" s="157">
        <f t="shared" si="392"/>
        <v>10172.620365300889</v>
      </c>
      <c r="I3623" s="157">
        <f t="shared" si="393"/>
        <v>0</v>
      </c>
      <c r="J3623" s="157">
        <f t="shared" si="394"/>
        <v>10172.620365300889</v>
      </c>
      <c r="K3623" s="157">
        <f t="shared" si="395"/>
        <v>2010.0021362304988</v>
      </c>
      <c r="L3623" s="157">
        <f t="shared" si="396"/>
        <v>8162.61822907039</v>
      </c>
      <c r="M3623" s="167">
        <f t="shared" si="397"/>
        <v>0</v>
      </c>
      <c r="N3623" s="167">
        <f t="shared" si="398"/>
        <v>0</v>
      </c>
    </row>
    <row r="3624" spans="1:14" ht="15" customHeight="1" x14ac:dyDescent="0.2">
      <c r="A3624" s="152"/>
      <c r="B3624" s="152"/>
      <c r="C3624" s="152"/>
      <c r="D3624" s="152"/>
      <c r="E3624" s="153">
        <f>'2.40-a,b,c,d,e'!E3624</f>
        <v>42037.208333333336</v>
      </c>
      <c r="F3624" s="157">
        <f>'2.40-a,b,c,d,e'!F3624</f>
        <v>49.569999694824197</v>
      </c>
      <c r="G3624" s="157">
        <f>'2.40-a,b,c,d,e'!G3624</f>
        <v>1329.9980163574005</v>
      </c>
      <c r="H3624" s="157">
        <f t="shared" si="392"/>
        <v>9492.616245427791</v>
      </c>
      <c r="I3624" s="157">
        <f t="shared" si="393"/>
        <v>0</v>
      </c>
      <c r="J3624" s="157">
        <f t="shared" si="394"/>
        <v>9492.616245427791</v>
      </c>
      <c r="K3624" s="157">
        <f t="shared" si="395"/>
        <v>1329.998016357401</v>
      </c>
      <c r="L3624" s="157">
        <f t="shared" si="396"/>
        <v>8162.61822907039</v>
      </c>
      <c r="M3624" s="167">
        <f t="shared" si="397"/>
        <v>0</v>
      </c>
      <c r="N3624" s="167">
        <f t="shared" si="398"/>
        <v>0</v>
      </c>
    </row>
    <row r="3625" spans="1:14" ht="15" customHeight="1" x14ac:dyDescent="0.2">
      <c r="A3625" s="152"/>
      <c r="B3625" s="152"/>
      <c r="C3625" s="152"/>
      <c r="D3625" s="152"/>
      <c r="E3625" s="153">
        <f>'2.40-a,b,c,d,e'!E3625</f>
        <v>42038.208333333336</v>
      </c>
      <c r="F3625" s="157">
        <f>'2.40-a,b,c,d,e'!F3625</f>
        <v>53.049999237060497</v>
      </c>
      <c r="G3625" s="157">
        <f>'2.40-a,b,c,d,e'!G3625</f>
        <v>3479.9995422362999</v>
      </c>
      <c r="H3625" s="157">
        <f t="shared" si="392"/>
        <v>11642.61777130669</v>
      </c>
      <c r="I3625" s="157">
        <f t="shared" si="393"/>
        <v>0</v>
      </c>
      <c r="J3625" s="157">
        <f t="shared" si="394"/>
        <v>11642.61777130669</v>
      </c>
      <c r="K3625" s="157">
        <f t="shared" si="395"/>
        <v>3479.9995422362999</v>
      </c>
      <c r="L3625" s="157">
        <f t="shared" si="396"/>
        <v>8162.61822907039</v>
      </c>
      <c r="M3625" s="167">
        <f t="shared" si="397"/>
        <v>0</v>
      </c>
      <c r="N3625" s="167">
        <f t="shared" si="398"/>
        <v>0</v>
      </c>
    </row>
    <row r="3626" spans="1:14" ht="15" customHeight="1" x14ac:dyDescent="0.2">
      <c r="A3626" s="152"/>
      <c r="B3626" s="152"/>
      <c r="C3626" s="152"/>
      <c r="D3626" s="152"/>
      <c r="E3626" s="153">
        <f>'2.40-a,b,c,d,e'!E3626</f>
        <v>42039.208333333336</v>
      </c>
      <c r="F3626" s="157">
        <f>'2.40-a,b,c,d,e'!F3626</f>
        <v>48.450000762939403</v>
      </c>
      <c r="G3626" s="157">
        <f>'2.40-a,b,c,d,e'!G3626</f>
        <v>-4599.9984741210938</v>
      </c>
      <c r="H3626" s="157">
        <f t="shared" si="392"/>
        <v>3562.6197549492963</v>
      </c>
      <c r="I3626" s="157">
        <f t="shared" si="393"/>
        <v>4599.9984741210938</v>
      </c>
      <c r="J3626" s="157">
        <f t="shared" si="394"/>
        <v>8162.61822907039</v>
      </c>
      <c r="K3626" s="157">
        <f t="shared" si="395"/>
        <v>0</v>
      </c>
      <c r="L3626" s="157">
        <f t="shared" si="396"/>
        <v>8162.61822907039</v>
      </c>
      <c r="M3626" s="167">
        <f t="shared" si="397"/>
        <v>1</v>
      </c>
      <c r="N3626" s="167">
        <f t="shared" si="398"/>
        <v>0</v>
      </c>
    </row>
    <row r="3627" spans="1:14" ht="15" customHeight="1" x14ac:dyDescent="0.2">
      <c r="A3627" s="152"/>
      <c r="B3627" s="152"/>
      <c r="C3627" s="152"/>
      <c r="D3627" s="152"/>
      <c r="E3627" s="153">
        <f>'2.40-a,b,c,d,e'!E3627</f>
        <v>42040.208333333336</v>
      </c>
      <c r="F3627" s="157">
        <f>'2.40-a,b,c,d,e'!F3627</f>
        <v>50.4799995422363</v>
      </c>
      <c r="G3627" s="157">
        <f>'2.40-a,b,c,d,e'!G3627</f>
        <v>2029.9987792968964</v>
      </c>
      <c r="H3627" s="157">
        <f t="shared" si="392"/>
        <v>10192.617008367286</v>
      </c>
      <c r="I3627" s="157">
        <f t="shared" si="393"/>
        <v>0</v>
      </c>
      <c r="J3627" s="157">
        <f t="shared" si="394"/>
        <v>10192.617008367286</v>
      </c>
      <c r="K3627" s="157">
        <f t="shared" si="395"/>
        <v>2029.9987792968959</v>
      </c>
      <c r="L3627" s="157">
        <f t="shared" si="396"/>
        <v>8162.61822907039</v>
      </c>
      <c r="M3627" s="167">
        <f t="shared" si="397"/>
        <v>0</v>
      </c>
      <c r="N3627" s="167">
        <f t="shared" si="398"/>
        <v>0</v>
      </c>
    </row>
    <row r="3628" spans="1:14" ht="15" customHeight="1" x14ac:dyDescent="0.2">
      <c r="A3628" s="152"/>
      <c r="B3628" s="152"/>
      <c r="C3628" s="152"/>
      <c r="D3628" s="152"/>
      <c r="E3628" s="153">
        <f>'2.40-a,b,c,d,e'!E3628</f>
        <v>42041.208333333336</v>
      </c>
      <c r="F3628" s="157">
        <f>'2.40-a,b,c,d,e'!F3628</f>
        <v>51.689998626708899</v>
      </c>
      <c r="G3628" s="157">
        <f>'2.40-a,b,c,d,e'!G3628</f>
        <v>1209.9990844725994</v>
      </c>
      <c r="H3628" s="157">
        <f t="shared" si="392"/>
        <v>9372.617313542989</v>
      </c>
      <c r="I3628" s="157">
        <f t="shared" si="393"/>
        <v>0</v>
      </c>
      <c r="J3628" s="157">
        <f t="shared" si="394"/>
        <v>9372.617313542989</v>
      </c>
      <c r="K3628" s="157">
        <f t="shared" si="395"/>
        <v>1209.999084472599</v>
      </c>
      <c r="L3628" s="157">
        <f t="shared" si="396"/>
        <v>8162.61822907039</v>
      </c>
      <c r="M3628" s="167">
        <f t="shared" si="397"/>
        <v>0</v>
      </c>
      <c r="N3628" s="167">
        <f t="shared" si="398"/>
        <v>0</v>
      </c>
    </row>
    <row r="3629" spans="1:14" ht="15" customHeight="1" x14ac:dyDescent="0.2">
      <c r="A3629" s="152"/>
      <c r="B3629" s="152"/>
      <c r="C3629" s="152"/>
      <c r="D3629" s="152"/>
      <c r="E3629" s="153">
        <f>'2.40-a,b,c,d,e'!E3629</f>
        <v>42044.208333333336</v>
      </c>
      <c r="F3629" s="157">
        <f>'2.40-a,b,c,d,e'!F3629</f>
        <v>52.860000610351499</v>
      </c>
      <c r="G3629" s="157">
        <f>'2.40-a,b,c,d,e'!G3629</f>
        <v>1170.0019836425995</v>
      </c>
      <c r="H3629" s="157">
        <f t="shared" si="392"/>
        <v>9332.6202127129891</v>
      </c>
      <c r="I3629" s="157">
        <f t="shared" si="393"/>
        <v>0</v>
      </c>
      <c r="J3629" s="157">
        <f t="shared" si="394"/>
        <v>9332.6202127129891</v>
      </c>
      <c r="K3629" s="157">
        <f t="shared" si="395"/>
        <v>1170.001983642599</v>
      </c>
      <c r="L3629" s="157">
        <f t="shared" si="396"/>
        <v>8162.61822907039</v>
      </c>
      <c r="M3629" s="167">
        <f t="shared" si="397"/>
        <v>0</v>
      </c>
      <c r="N3629" s="167">
        <f t="shared" si="398"/>
        <v>0</v>
      </c>
    </row>
    <row r="3630" spans="1:14" ht="15" customHeight="1" x14ac:dyDescent="0.2">
      <c r="A3630" s="152"/>
      <c r="B3630" s="152"/>
      <c r="C3630" s="152"/>
      <c r="D3630" s="152"/>
      <c r="E3630" s="153">
        <f>'2.40-a,b,c,d,e'!E3630</f>
        <v>42045.208333333336</v>
      </c>
      <c r="F3630" s="157">
        <f>'2.40-a,b,c,d,e'!F3630</f>
        <v>50.020000457763601</v>
      </c>
      <c r="G3630" s="157">
        <f>'2.40-a,b,c,d,e'!G3630</f>
        <v>-2840.0001525878979</v>
      </c>
      <c r="H3630" s="157">
        <f t="shared" si="392"/>
        <v>5322.6180764824921</v>
      </c>
      <c r="I3630" s="157">
        <f t="shared" si="393"/>
        <v>2840.0001525878979</v>
      </c>
      <c r="J3630" s="157">
        <f t="shared" si="394"/>
        <v>8162.61822907039</v>
      </c>
      <c r="K3630" s="157">
        <f t="shared" si="395"/>
        <v>0</v>
      </c>
      <c r="L3630" s="157">
        <f t="shared" si="396"/>
        <v>8162.61822907039</v>
      </c>
      <c r="M3630" s="167">
        <f t="shared" si="397"/>
        <v>1</v>
      </c>
      <c r="N3630" s="167">
        <f t="shared" si="398"/>
        <v>0</v>
      </c>
    </row>
    <row r="3631" spans="1:14" ht="15" customHeight="1" x14ac:dyDescent="0.2">
      <c r="A3631" s="152"/>
      <c r="B3631" s="152"/>
      <c r="C3631" s="152"/>
      <c r="D3631" s="152"/>
      <c r="E3631" s="153">
        <f>'2.40-a,b,c,d,e'!E3631</f>
        <v>42046.208333333336</v>
      </c>
      <c r="F3631" s="157">
        <f>'2.40-a,b,c,d,e'!F3631</f>
        <v>48.840000152587798</v>
      </c>
      <c r="G3631" s="157">
        <f>'2.40-a,b,c,d,e'!G3631</f>
        <v>-1180.0003051758026</v>
      </c>
      <c r="H3631" s="157">
        <f t="shared" si="392"/>
        <v>6982.6179238945879</v>
      </c>
      <c r="I3631" s="157">
        <f t="shared" si="393"/>
        <v>0</v>
      </c>
      <c r="J3631" s="157">
        <f t="shared" si="394"/>
        <v>6982.6179238945879</v>
      </c>
      <c r="K3631" s="157">
        <f t="shared" si="395"/>
        <v>0</v>
      </c>
      <c r="L3631" s="157">
        <f t="shared" si="396"/>
        <v>6982.6179238945879</v>
      </c>
      <c r="M3631" s="167">
        <f t="shared" si="397"/>
        <v>0</v>
      </c>
      <c r="N3631" s="167">
        <f t="shared" si="398"/>
        <v>0</v>
      </c>
    </row>
    <row r="3632" spans="1:14" ht="15" customHeight="1" x14ac:dyDescent="0.2">
      <c r="A3632" s="152"/>
      <c r="B3632" s="152"/>
      <c r="C3632" s="152"/>
      <c r="D3632" s="152"/>
      <c r="E3632" s="153">
        <f>'2.40-a,b,c,d,e'!E3632</f>
        <v>42047.208333333336</v>
      </c>
      <c r="F3632" s="157">
        <f>'2.40-a,b,c,d,e'!F3632</f>
        <v>51.209999084472599</v>
      </c>
      <c r="G3632" s="157">
        <f>'2.40-a,b,c,d,e'!G3632</f>
        <v>2369.9989318848011</v>
      </c>
      <c r="H3632" s="157">
        <f t="shared" si="392"/>
        <v>9352.6168557793899</v>
      </c>
      <c r="I3632" s="157">
        <f t="shared" si="393"/>
        <v>0</v>
      </c>
      <c r="J3632" s="157">
        <f t="shared" si="394"/>
        <v>9352.6168557793899</v>
      </c>
      <c r="K3632" s="157">
        <f t="shared" si="395"/>
        <v>1189.9986267089998</v>
      </c>
      <c r="L3632" s="157">
        <f t="shared" si="396"/>
        <v>8162.61822907039</v>
      </c>
      <c r="M3632" s="167">
        <f t="shared" si="397"/>
        <v>0</v>
      </c>
      <c r="N3632" s="167">
        <f t="shared" si="398"/>
        <v>0</v>
      </c>
    </row>
    <row r="3633" spans="1:14" ht="15" customHeight="1" x14ac:dyDescent="0.2">
      <c r="A3633" s="152"/>
      <c r="B3633" s="152"/>
      <c r="C3633" s="152"/>
      <c r="D3633" s="152"/>
      <c r="E3633" s="153">
        <f>'2.40-a,b,c,d,e'!E3633</f>
        <v>42048.208333333336</v>
      </c>
      <c r="F3633" s="157">
        <f>'2.40-a,b,c,d,e'!F3633</f>
        <v>52.779998779296797</v>
      </c>
      <c r="G3633" s="157">
        <f>'2.40-a,b,c,d,e'!G3633</f>
        <v>1569.9996948241974</v>
      </c>
      <c r="H3633" s="157">
        <f t="shared" si="392"/>
        <v>9732.6179238945879</v>
      </c>
      <c r="I3633" s="157">
        <f t="shared" si="393"/>
        <v>0</v>
      </c>
      <c r="J3633" s="157">
        <f t="shared" si="394"/>
        <v>9732.6179238945879</v>
      </c>
      <c r="K3633" s="157">
        <f t="shared" si="395"/>
        <v>1569.9996948241978</v>
      </c>
      <c r="L3633" s="157">
        <f t="shared" si="396"/>
        <v>8162.61822907039</v>
      </c>
      <c r="M3633" s="167">
        <f t="shared" si="397"/>
        <v>0</v>
      </c>
      <c r="N3633" s="167">
        <f t="shared" si="398"/>
        <v>0</v>
      </c>
    </row>
    <row r="3634" spans="1:14" ht="15" customHeight="1" x14ac:dyDescent="0.2">
      <c r="A3634" s="152"/>
      <c r="B3634" s="152"/>
      <c r="C3634" s="152"/>
      <c r="D3634" s="152"/>
      <c r="E3634" s="153">
        <f>'2.40-a,b,c,d,e'!E3634</f>
        <v>42052.208333333336</v>
      </c>
      <c r="F3634" s="157">
        <f>'2.40-a,b,c,d,e'!F3634</f>
        <v>53.529998779296797</v>
      </c>
      <c r="G3634" s="157">
        <f>'2.40-a,b,c,d,e'!G3634</f>
        <v>750</v>
      </c>
      <c r="H3634" s="157">
        <f t="shared" si="392"/>
        <v>8912.618229070391</v>
      </c>
      <c r="I3634" s="157">
        <f t="shared" si="393"/>
        <v>0</v>
      </c>
      <c r="J3634" s="157">
        <f t="shared" si="394"/>
        <v>8912.618229070391</v>
      </c>
      <c r="K3634" s="157">
        <f t="shared" si="395"/>
        <v>750.00000000000091</v>
      </c>
      <c r="L3634" s="157">
        <f t="shared" si="396"/>
        <v>8162.61822907039</v>
      </c>
      <c r="M3634" s="167">
        <f t="shared" si="397"/>
        <v>0</v>
      </c>
      <c r="N3634" s="167">
        <f t="shared" si="398"/>
        <v>0</v>
      </c>
    </row>
    <row r="3635" spans="1:14" ht="15" customHeight="1" x14ac:dyDescent="0.2">
      <c r="A3635" s="152"/>
      <c r="B3635" s="152"/>
      <c r="C3635" s="152"/>
      <c r="D3635" s="152"/>
      <c r="E3635" s="153">
        <f>'2.40-a,b,c,d,e'!E3635</f>
        <v>42053.208333333336</v>
      </c>
      <c r="F3635" s="157">
        <f>'2.40-a,b,c,d,e'!F3635</f>
        <v>52.139999389648402</v>
      </c>
      <c r="G3635" s="157">
        <f>'2.40-a,b,c,d,e'!G3635</f>
        <v>-1389.9993896483948</v>
      </c>
      <c r="H3635" s="157">
        <f t="shared" si="392"/>
        <v>6772.6188394219953</v>
      </c>
      <c r="I3635" s="157">
        <f t="shared" si="393"/>
        <v>0</v>
      </c>
      <c r="J3635" s="157">
        <f t="shared" si="394"/>
        <v>6772.6188394219953</v>
      </c>
      <c r="K3635" s="157">
        <f t="shared" si="395"/>
        <v>0</v>
      </c>
      <c r="L3635" s="157">
        <f t="shared" si="396"/>
        <v>6772.6188394219953</v>
      </c>
      <c r="M3635" s="167">
        <f t="shared" si="397"/>
        <v>0</v>
      </c>
      <c r="N3635" s="167">
        <f t="shared" si="398"/>
        <v>0</v>
      </c>
    </row>
    <row r="3636" spans="1:14" ht="15" customHeight="1" x14ac:dyDescent="0.2">
      <c r="A3636" s="152"/>
      <c r="B3636" s="152"/>
      <c r="C3636" s="152"/>
      <c r="D3636" s="152"/>
      <c r="E3636" s="153">
        <f>'2.40-a,b,c,d,e'!E3636</f>
        <v>42054.208333333336</v>
      </c>
      <c r="F3636" s="157">
        <f>'2.40-a,b,c,d,e'!F3636</f>
        <v>51.159999847412102</v>
      </c>
      <c r="G3636" s="157">
        <f>'2.40-a,b,c,d,e'!G3636</f>
        <v>-979.9995422362997</v>
      </c>
      <c r="H3636" s="157">
        <f t="shared" si="392"/>
        <v>5792.6192971856954</v>
      </c>
      <c r="I3636" s="157">
        <f t="shared" si="393"/>
        <v>2369.9989318846947</v>
      </c>
      <c r="J3636" s="157">
        <f t="shared" si="394"/>
        <v>8162.61822907039</v>
      </c>
      <c r="K3636" s="157">
        <f t="shared" si="395"/>
        <v>0</v>
      </c>
      <c r="L3636" s="157">
        <f t="shared" si="396"/>
        <v>8162.61822907039</v>
      </c>
      <c r="M3636" s="167">
        <f t="shared" si="397"/>
        <v>1</v>
      </c>
      <c r="N3636" s="167">
        <f t="shared" si="398"/>
        <v>0</v>
      </c>
    </row>
    <row r="3637" spans="1:14" ht="15" customHeight="1" x14ac:dyDescent="0.2">
      <c r="A3637" s="152"/>
      <c r="B3637" s="152"/>
      <c r="C3637" s="152"/>
      <c r="D3637" s="152"/>
      <c r="E3637" s="153">
        <f>'2.40-a,b,c,d,e'!E3637</f>
        <v>42055.208333333336</v>
      </c>
      <c r="F3637" s="157">
        <f>'2.40-a,b,c,d,e'!F3637</f>
        <v>50.340000152587798</v>
      </c>
      <c r="G3637" s="157">
        <f>'2.40-a,b,c,d,e'!G3637</f>
        <v>-819.99969482430402</v>
      </c>
      <c r="H3637" s="157">
        <f t="shared" si="392"/>
        <v>7342.6185342460858</v>
      </c>
      <c r="I3637" s="157">
        <f t="shared" si="393"/>
        <v>0</v>
      </c>
      <c r="J3637" s="157">
        <f t="shared" si="394"/>
        <v>7342.6185342460858</v>
      </c>
      <c r="K3637" s="157">
        <f t="shared" si="395"/>
        <v>0</v>
      </c>
      <c r="L3637" s="157">
        <f t="shared" si="396"/>
        <v>7342.6185342460858</v>
      </c>
      <c r="M3637" s="167">
        <f t="shared" si="397"/>
        <v>0</v>
      </c>
      <c r="N3637" s="167">
        <f t="shared" si="398"/>
        <v>0</v>
      </c>
    </row>
    <row r="3638" spans="1:14" ht="15" customHeight="1" x14ac:dyDescent="0.2">
      <c r="A3638" s="152"/>
      <c r="B3638" s="152"/>
      <c r="C3638" s="152"/>
      <c r="D3638" s="152"/>
      <c r="E3638" s="153">
        <f>'2.40-a,b,c,d,e'!E3638</f>
        <v>42058.208333333336</v>
      </c>
      <c r="F3638" s="157">
        <f>'2.40-a,b,c,d,e'!F3638</f>
        <v>49.450000762939403</v>
      </c>
      <c r="G3638" s="157">
        <f>'2.40-a,b,c,d,e'!G3638</f>
        <v>-889.99938964839487</v>
      </c>
      <c r="H3638" s="157">
        <f t="shared" si="392"/>
        <v>6452.619144597691</v>
      </c>
      <c r="I3638" s="157">
        <f t="shared" si="393"/>
        <v>0</v>
      </c>
      <c r="J3638" s="157">
        <f t="shared" si="394"/>
        <v>6452.619144597691</v>
      </c>
      <c r="K3638" s="157">
        <f t="shared" si="395"/>
        <v>0</v>
      </c>
      <c r="L3638" s="157">
        <f t="shared" si="396"/>
        <v>6452.619144597691</v>
      </c>
      <c r="M3638" s="167">
        <f t="shared" si="397"/>
        <v>0</v>
      </c>
      <c r="N3638" s="167">
        <f t="shared" si="398"/>
        <v>0</v>
      </c>
    </row>
    <row r="3639" spans="1:14" ht="15" customHeight="1" x14ac:dyDescent="0.2">
      <c r="A3639" s="152"/>
      <c r="B3639" s="152"/>
      <c r="C3639" s="152"/>
      <c r="D3639" s="152"/>
      <c r="E3639" s="153">
        <f>'2.40-a,b,c,d,e'!E3639</f>
        <v>42059.208333333336</v>
      </c>
      <c r="F3639" s="157">
        <f>'2.40-a,b,c,d,e'!F3639</f>
        <v>49.279998779296797</v>
      </c>
      <c r="G3639" s="157">
        <f>'2.40-a,b,c,d,e'!G3639</f>
        <v>-170.00198364260655</v>
      </c>
      <c r="H3639" s="157">
        <f t="shared" si="392"/>
        <v>6282.6171609550847</v>
      </c>
      <c r="I3639" s="157">
        <f t="shared" si="393"/>
        <v>0</v>
      </c>
      <c r="J3639" s="157">
        <f t="shared" si="394"/>
        <v>6282.6171609550847</v>
      </c>
      <c r="K3639" s="157">
        <f t="shared" si="395"/>
        <v>0</v>
      </c>
      <c r="L3639" s="157">
        <f t="shared" si="396"/>
        <v>6282.6171609550847</v>
      </c>
      <c r="M3639" s="167">
        <f t="shared" si="397"/>
        <v>0</v>
      </c>
      <c r="N3639" s="167">
        <f t="shared" si="398"/>
        <v>0</v>
      </c>
    </row>
    <row r="3640" spans="1:14" ht="15" customHeight="1" x14ac:dyDescent="0.2">
      <c r="A3640" s="152"/>
      <c r="B3640" s="152"/>
      <c r="C3640" s="152"/>
      <c r="D3640" s="152"/>
      <c r="E3640" s="153">
        <f>'2.40-a,b,c,d,e'!E3640</f>
        <v>42060.208333333336</v>
      </c>
      <c r="F3640" s="157">
        <f>'2.40-a,b,c,d,e'!F3640</f>
        <v>50.990001678466797</v>
      </c>
      <c r="G3640" s="157">
        <f>'2.40-a,b,c,d,e'!G3640</f>
        <v>1710.0028991700001</v>
      </c>
      <c r="H3640" s="157">
        <f t="shared" si="392"/>
        <v>7992.6200601250848</v>
      </c>
      <c r="I3640" s="157">
        <f t="shared" si="393"/>
        <v>0</v>
      </c>
      <c r="J3640" s="157">
        <f t="shared" si="394"/>
        <v>7992.6200601250848</v>
      </c>
      <c r="K3640" s="157">
        <f t="shared" si="395"/>
        <v>0</v>
      </c>
      <c r="L3640" s="157">
        <f t="shared" si="396"/>
        <v>7992.6200601250848</v>
      </c>
      <c r="M3640" s="167">
        <f t="shared" si="397"/>
        <v>0</v>
      </c>
      <c r="N3640" s="167">
        <f t="shared" si="398"/>
        <v>0</v>
      </c>
    </row>
    <row r="3641" spans="1:14" ht="15" customHeight="1" x14ac:dyDescent="0.2">
      <c r="A3641" s="152"/>
      <c r="B3641" s="152"/>
      <c r="C3641" s="152"/>
      <c r="D3641" s="152"/>
      <c r="E3641" s="153">
        <f>'2.40-a,b,c,d,e'!E3641</f>
        <v>42061.208333333336</v>
      </c>
      <c r="F3641" s="157">
        <f>'2.40-a,b,c,d,e'!F3641</f>
        <v>48.169998168945298</v>
      </c>
      <c r="G3641" s="157">
        <f>'2.40-a,b,c,d,e'!G3641</f>
        <v>-2820.0035095214985</v>
      </c>
      <c r="H3641" s="157">
        <f t="shared" si="392"/>
        <v>5172.6165506035868</v>
      </c>
      <c r="I3641" s="157">
        <f t="shared" si="393"/>
        <v>2990.0016784668032</v>
      </c>
      <c r="J3641" s="157">
        <f t="shared" si="394"/>
        <v>8162.61822907039</v>
      </c>
      <c r="K3641" s="157">
        <f t="shared" si="395"/>
        <v>0</v>
      </c>
      <c r="L3641" s="157">
        <f t="shared" si="396"/>
        <v>8162.61822907039</v>
      </c>
      <c r="M3641" s="167">
        <f t="shared" si="397"/>
        <v>1</v>
      </c>
      <c r="N3641" s="167">
        <f t="shared" si="398"/>
        <v>0</v>
      </c>
    </row>
    <row r="3642" spans="1:14" ht="15" customHeight="1" x14ac:dyDescent="0.2">
      <c r="A3642" s="152"/>
      <c r="B3642" s="152"/>
      <c r="C3642" s="152"/>
      <c r="D3642" s="152"/>
      <c r="E3642" s="153">
        <f>'2.40-a,b,c,d,e'!E3642</f>
        <v>42062.208333333336</v>
      </c>
      <c r="F3642" s="157">
        <f>'2.40-a,b,c,d,e'!F3642</f>
        <v>49.759998321533203</v>
      </c>
      <c r="G3642" s="157">
        <f>'2.40-a,b,c,d,e'!G3642</f>
        <v>1590.0001525879047</v>
      </c>
      <c r="H3642" s="157">
        <f t="shared" si="392"/>
        <v>9752.6183816582943</v>
      </c>
      <c r="I3642" s="157">
        <f t="shared" si="393"/>
        <v>0</v>
      </c>
      <c r="J3642" s="157">
        <f t="shared" si="394"/>
        <v>9752.6183816582943</v>
      </c>
      <c r="K3642" s="157">
        <f t="shared" si="395"/>
        <v>1590.0001525879043</v>
      </c>
      <c r="L3642" s="157">
        <f t="shared" si="396"/>
        <v>8162.61822907039</v>
      </c>
      <c r="M3642" s="167">
        <f t="shared" si="397"/>
        <v>0</v>
      </c>
      <c r="N3642" s="167">
        <f t="shared" si="398"/>
        <v>0</v>
      </c>
    </row>
    <row r="3643" spans="1:14" ht="15" customHeight="1" x14ac:dyDescent="0.2">
      <c r="A3643" s="152"/>
      <c r="B3643" s="152"/>
      <c r="C3643" s="152"/>
      <c r="D3643" s="152"/>
      <c r="E3643" s="153">
        <f>'2.40-a,b,c,d,e'!E3643</f>
        <v>42065.208333333336</v>
      </c>
      <c r="F3643" s="157">
        <f>'2.40-a,b,c,d,e'!F3643</f>
        <v>49.590000152587798</v>
      </c>
      <c r="G3643" s="157">
        <f>'2.40-a,b,c,d,e'!G3643</f>
        <v>-169.99816894540487</v>
      </c>
      <c r="H3643" s="157">
        <f t="shared" si="392"/>
        <v>7992.6200601249848</v>
      </c>
      <c r="I3643" s="157">
        <f t="shared" si="393"/>
        <v>0</v>
      </c>
      <c r="J3643" s="157">
        <f t="shared" si="394"/>
        <v>7992.6200601249848</v>
      </c>
      <c r="K3643" s="157">
        <f t="shared" si="395"/>
        <v>0</v>
      </c>
      <c r="L3643" s="157">
        <f t="shared" si="396"/>
        <v>7992.6200601249848</v>
      </c>
      <c r="M3643" s="167">
        <f t="shared" si="397"/>
        <v>0</v>
      </c>
      <c r="N3643" s="167">
        <f t="shared" si="398"/>
        <v>0</v>
      </c>
    </row>
    <row r="3644" spans="1:14" ht="15" customHeight="1" x14ac:dyDescent="0.2">
      <c r="A3644" s="152"/>
      <c r="B3644" s="152"/>
      <c r="C3644" s="152"/>
      <c r="D3644" s="152"/>
      <c r="E3644" s="153">
        <f>'2.40-a,b,c,d,e'!E3644</f>
        <v>42066.208333333336</v>
      </c>
      <c r="F3644" s="157">
        <f>'2.40-a,b,c,d,e'!F3644</f>
        <v>50.520000457763601</v>
      </c>
      <c r="G3644" s="157">
        <f>'2.40-a,b,c,d,e'!G3644</f>
        <v>930.00030517580262</v>
      </c>
      <c r="H3644" s="157">
        <f t="shared" si="392"/>
        <v>8922.6203653007869</v>
      </c>
      <c r="I3644" s="157">
        <f t="shared" si="393"/>
        <v>0</v>
      </c>
      <c r="J3644" s="157">
        <f t="shared" si="394"/>
        <v>8922.6203653007869</v>
      </c>
      <c r="K3644" s="157">
        <f t="shared" si="395"/>
        <v>760.0021362303969</v>
      </c>
      <c r="L3644" s="157">
        <f t="shared" si="396"/>
        <v>8162.61822907039</v>
      </c>
      <c r="M3644" s="167">
        <f t="shared" si="397"/>
        <v>0</v>
      </c>
      <c r="N3644" s="167">
        <f t="shared" si="398"/>
        <v>0</v>
      </c>
    </row>
    <row r="3645" spans="1:14" ht="15" customHeight="1" x14ac:dyDescent="0.2">
      <c r="A3645" s="152"/>
      <c r="B3645" s="152"/>
      <c r="C3645" s="152"/>
      <c r="D3645" s="152"/>
      <c r="E3645" s="153">
        <f>'2.40-a,b,c,d,e'!E3645</f>
        <v>42067.208333333336</v>
      </c>
      <c r="F3645" s="157">
        <f>'2.40-a,b,c,d,e'!F3645</f>
        <v>51.529998779296797</v>
      </c>
      <c r="G3645" s="157">
        <f>'2.40-a,b,c,d,e'!G3645</f>
        <v>1009.9983215331961</v>
      </c>
      <c r="H3645" s="157">
        <f t="shared" si="392"/>
        <v>9172.6165506035868</v>
      </c>
      <c r="I3645" s="157">
        <f t="shared" si="393"/>
        <v>0</v>
      </c>
      <c r="J3645" s="157">
        <f t="shared" si="394"/>
        <v>9172.6165506035868</v>
      </c>
      <c r="K3645" s="157">
        <f t="shared" si="395"/>
        <v>1009.9983215331968</v>
      </c>
      <c r="L3645" s="157">
        <f t="shared" si="396"/>
        <v>8162.61822907039</v>
      </c>
      <c r="M3645" s="167">
        <f t="shared" si="397"/>
        <v>0</v>
      </c>
      <c r="N3645" s="167">
        <f t="shared" si="398"/>
        <v>0</v>
      </c>
    </row>
    <row r="3646" spans="1:14" ht="15" customHeight="1" x14ac:dyDescent="0.2">
      <c r="A3646" s="152"/>
      <c r="B3646" s="152"/>
      <c r="C3646" s="152"/>
      <c r="D3646" s="152"/>
      <c r="E3646" s="153">
        <f>'2.40-a,b,c,d,e'!E3646</f>
        <v>42068.208333333336</v>
      </c>
      <c r="F3646" s="157">
        <f>'2.40-a,b,c,d,e'!F3646</f>
        <v>50.759998321533203</v>
      </c>
      <c r="G3646" s="157">
        <f>'2.40-a,b,c,d,e'!G3646</f>
        <v>-770.00045776359366</v>
      </c>
      <c r="H3646" s="157">
        <f t="shared" si="392"/>
        <v>7392.6177713067964</v>
      </c>
      <c r="I3646" s="157">
        <f t="shared" si="393"/>
        <v>0</v>
      </c>
      <c r="J3646" s="157">
        <f t="shared" si="394"/>
        <v>7392.6177713067964</v>
      </c>
      <c r="K3646" s="157">
        <f t="shared" si="395"/>
        <v>0</v>
      </c>
      <c r="L3646" s="157">
        <f t="shared" si="396"/>
        <v>7392.6177713067964</v>
      </c>
      <c r="M3646" s="167">
        <f t="shared" si="397"/>
        <v>0</v>
      </c>
      <c r="N3646" s="167">
        <f t="shared" si="398"/>
        <v>0</v>
      </c>
    </row>
    <row r="3647" spans="1:14" ht="15" customHeight="1" x14ac:dyDescent="0.2">
      <c r="A3647" s="152"/>
      <c r="B3647" s="152"/>
      <c r="C3647" s="152"/>
      <c r="D3647" s="152"/>
      <c r="E3647" s="153">
        <f>'2.40-a,b,c,d,e'!E3647</f>
        <v>42069.208333333336</v>
      </c>
      <c r="F3647" s="157">
        <f>'2.40-a,b,c,d,e'!F3647</f>
        <v>49.610000610351499</v>
      </c>
      <c r="G3647" s="157">
        <f>'2.40-a,b,c,d,e'!G3647</f>
        <v>-1149.9977111817045</v>
      </c>
      <c r="H3647" s="157">
        <f t="shared" si="392"/>
        <v>6242.6200601250921</v>
      </c>
      <c r="I3647" s="157">
        <f t="shared" si="393"/>
        <v>0</v>
      </c>
      <c r="J3647" s="157">
        <f t="shared" si="394"/>
        <v>6242.6200601250921</v>
      </c>
      <c r="K3647" s="157">
        <f t="shared" si="395"/>
        <v>0</v>
      </c>
      <c r="L3647" s="157">
        <f t="shared" si="396"/>
        <v>6242.6200601250921</v>
      </c>
      <c r="M3647" s="167">
        <f t="shared" si="397"/>
        <v>0</v>
      </c>
      <c r="N3647" s="167">
        <f t="shared" si="398"/>
        <v>0</v>
      </c>
    </row>
    <row r="3648" spans="1:14" ht="15" customHeight="1" x14ac:dyDescent="0.2">
      <c r="A3648" s="152"/>
      <c r="B3648" s="152"/>
      <c r="C3648" s="152"/>
      <c r="D3648" s="152"/>
      <c r="E3648" s="153">
        <f>'2.40-a,b,c,d,e'!E3648</f>
        <v>42072.166666666664</v>
      </c>
      <c r="F3648" s="157">
        <f>'2.40-a,b,c,d,e'!F3648</f>
        <v>50</v>
      </c>
      <c r="G3648" s="157">
        <f>'2.40-a,b,c,d,e'!G3648</f>
        <v>389.99938964850145</v>
      </c>
      <c r="H3648" s="157">
        <f t="shared" si="392"/>
        <v>6632.6194497735933</v>
      </c>
      <c r="I3648" s="157">
        <f t="shared" si="393"/>
        <v>0</v>
      </c>
      <c r="J3648" s="157">
        <f t="shared" si="394"/>
        <v>6632.6194497735933</v>
      </c>
      <c r="K3648" s="157">
        <f t="shared" si="395"/>
        <v>0</v>
      </c>
      <c r="L3648" s="157">
        <f t="shared" si="396"/>
        <v>6632.6194497735933</v>
      </c>
      <c r="M3648" s="167">
        <f t="shared" si="397"/>
        <v>0</v>
      </c>
      <c r="N3648" s="167">
        <f t="shared" si="398"/>
        <v>0</v>
      </c>
    </row>
    <row r="3649" spans="1:14" ht="15" customHeight="1" x14ac:dyDescent="0.2">
      <c r="A3649" s="152"/>
      <c r="B3649" s="152"/>
      <c r="C3649" s="152"/>
      <c r="D3649" s="152"/>
      <c r="E3649" s="153">
        <f>'2.40-a,b,c,d,e'!E3649</f>
        <v>42073.166666666664</v>
      </c>
      <c r="F3649" s="157">
        <f>'2.40-a,b,c,d,e'!F3649</f>
        <v>48.290000915527301</v>
      </c>
      <c r="G3649" s="157">
        <f>'2.40-a,b,c,d,e'!G3649</f>
        <v>-1709.999084472699</v>
      </c>
      <c r="H3649" s="157">
        <f t="shared" si="392"/>
        <v>4922.6203653008943</v>
      </c>
      <c r="I3649" s="157">
        <f t="shared" si="393"/>
        <v>3239.9978637694958</v>
      </c>
      <c r="J3649" s="157">
        <f t="shared" si="394"/>
        <v>8162.61822907039</v>
      </c>
      <c r="K3649" s="157">
        <f t="shared" si="395"/>
        <v>0</v>
      </c>
      <c r="L3649" s="157">
        <f t="shared" si="396"/>
        <v>8162.61822907039</v>
      </c>
      <c r="M3649" s="167">
        <f t="shared" si="397"/>
        <v>1</v>
      </c>
      <c r="N3649" s="167">
        <f t="shared" si="398"/>
        <v>0</v>
      </c>
    </row>
    <row r="3650" spans="1:14" ht="15" customHeight="1" x14ac:dyDescent="0.2">
      <c r="A3650" s="152"/>
      <c r="B3650" s="152"/>
      <c r="C3650" s="152"/>
      <c r="D3650" s="152"/>
      <c r="E3650" s="153">
        <f>'2.40-a,b,c,d,e'!E3650</f>
        <v>42074.166666666664</v>
      </c>
      <c r="F3650" s="157">
        <f>'2.40-a,b,c,d,e'!F3650</f>
        <v>48.169998168945298</v>
      </c>
      <c r="G3650" s="157">
        <f>'2.40-a,b,c,d,e'!G3650</f>
        <v>-120.00274658200283</v>
      </c>
      <c r="H3650" s="157">
        <f t="shared" si="392"/>
        <v>8042.615482488387</v>
      </c>
      <c r="I3650" s="157">
        <f t="shared" si="393"/>
        <v>0</v>
      </c>
      <c r="J3650" s="157">
        <f t="shared" si="394"/>
        <v>8042.615482488387</v>
      </c>
      <c r="K3650" s="157">
        <f t="shared" si="395"/>
        <v>0</v>
      </c>
      <c r="L3650" s="157">
        <f t="shared" si="396"/>
        <v>8042.615482488387</v>
      </c>
      <c r="M3650" s="167">
        <f t="shared" si="397"/>
        <v>0</v>
      </c>
      <c r="N3650" s="167">
        <f t="shared" si="398"/>
        <v>0</v>
      </c>
    </row>
    <row r="3651" spans="1:14" ht="15" customHeight="1" x14ac:dyDescent="0.2">
      <c r="A3651" s="152"/>
      <c r="B3651" s="152"/>
      <c r="C3651" s="152"/>
      <c r="D3651" s="152"/>
      <c r="E3651" s="153">
        <f>'2.40-a,b,c,d,e'!E3651</f>
        <v>42075.166666666664</v>
      </c>
      <c r="F3651" s="157">
        <f>'2.40-a,b,c,d,e'!F3651</f>
        <v>47.049999237060497</v>
      </c>
      <c r="G3651" s="157">
        <f>'2.40-a,b,c,d,e'!G3651</f>
        <v>-1119.9989318848011</v>
      </c>
      <c r="H3651" s="157">
        <f t="shared" si="392"/>
        <v>6922.6165506035859</v>
      </c>
      <c r="I3651" s="157">
        <f t="shared" si="393"/>
        <v>0</v>
      </c>
      <c r="J3651" s="157">
        <f t="shared" si="394"/>
        <v>6922.6165506035859</v>
      </c>
      <c r="K3651" s="157">
        <f t="shared" si="395"/>
        <v>0</v>
      </c>
      <c r="L3651" s="157">
        <f t="shared" si="396"/>
        <v>6922.6165506035859</v>
      </c>
      <c r="M3651" s="167">
        <f t="shared" si="397"/>
        <v>0</v>
      </c>
      <c r="N3651" s="167">
        <f t="shared" si="398"/>
        <v>0</v>
      </c>
    </row>
    <row r="3652" spans="1:14" ht="15" customHeight="1" x14ac:dyDescent="0.2">
      <c r="A3652" s="152"/>
      <c r="B3652" s="152"/>
      <c r="C3652" s="152"/>
      <c r="D3652" s="152"/>
      <c r="E3652" s="153">
        <f>'2.40-a,b,c,d,e'!E3652</f>
        <v>42076.166666666664</v>
      </c>
      <c r="F3652" s="157">
        <f>'2.40-a,b,c,d,e'!F3652</f>
        <v>44.840000152587798</v>
      </c>
      <c r="G3652" s="157">
        <f>'2.40-a,b,c,d,e'!G3652</f>
        <v>-2209.999084472699</v>
      </c>
      <c r="H3652" s="157">
        <f t="shared" ref="H3652:H3715" si="399">L3651+G3652</f>
        <v>4712.6174661308869</v>
      </c>
      <c r="I3652" s="157">
        <f t="shared" ref="I3652:I3715" si="400">IF(H3652&lt;$B$13,$B$14-H3652,0)</f>
        <v>3450.0007629395031</v>
      </c>
      <c r="J3652" s="157">
        <f t="shared" ref="J3652:J3715" si="401">H3652+I3652</f>
        <v>8162.61822907039</v>
      </c>
      <c r="K3652" s="157">
        <f t="shared" ref="K3652:K3715" si="402">MAX(J3652-$B$14,0)</f>
        <v>0</v>
      </c>
      <c r="L3652" s="157">
        <f t="shared" ref="L3652:L3715" si="403">J3652-K3652</f>
        <v>8162.61822907039</v>
      </c>
      <c r="M3652" s="167">
        <f t="shared" ref="M3652:M3715" si="404">IF(I3652&gt;0,1,0)</f>
        <v>1</v>
      </c>
      <c r="N3652" s="167">
        <f t="shared" ref="N3652:N3715" si="405">IF(H3652&lt;0,1,0)</f>
        <v>0</v>
      </c>
    </row>
    <row r="3653" spans="1:14" ht="15" customHeight="1" x14ac:dyDescent="0.2">
      <c r="A3653" s="152"/>
      <c r="B3653" s="152"/>
      <c r="C3653" s="152"/>
      <c r="D3653" s="152"/>
      <c r="E3653" s="153">
        <f>'2.40-a,b,c,d,e'!E3653</f>
        <v>42079.166666666664</v>
      </c>
      <c r="F3653" s="157">
        <f>'2.40-a,b,c,d,e'!F3653</f>
        <v>43.880001068115199</v>
      </c>
      <c r="G3653" s="157">
        <f>'2.40-a,b,c,d,e'!G3653</f>
        <v>-959.99908447259941</v>
      </c>
      <c r="H3653" s="157">
        <f t="shared" si="399"/>
        <v>7202.6191445977911</v>
      </c>
      <c r="I3653" s="157">
        <f t="shared" si="400"/>
        <v>0</v>
      </c>
      <c r="J3653" s="157">
        <f t="shared" si="401"/>
        <v>7202.6191445977911</v>
      </c>
      <c r="K3653" s="157">
        <f t="shared" si="402"/>
        <v>0</v>
      </c>
      <c r="L3653" s="157">
        <f t="shared" si="403"/>
        <v>7202.6191445977911</v>
      </c>
      <c r="M3653" s="167">
        <f t="shared" si="404"/>
        <v>0</v>
      </c>
      <c r="N3653" s="167">
        <f t="shared" si="405"/>
        <v>0</v>
      </c>
    </row>
    <row r="3654" spans="1:14" ht="15" customHeight="1" x14ac:dyDescent="0.2">
      <c r="A3654" s="152"/>
      <c r="B3654" s="152"/>
      <c r="C3654" s="152"/>
      <c r="D3654" s="152"/>
      <c r="E3654" s="153">
        <f>'2.40-a,b,c,d,e'!E3654</f>
        <v>42080.166666666664</v>
      </c>
      <c r="F3654" s="157">
        <f>'2.40-a,b,c,d,e'!F3654</f>
        <v>43.459999084472599</v>
      </c>
      <c r="G3654" s="157">
        <f>'2.40-a,b,c,d,e'!G3654</f>
        <v>-420.00198364259944</v>
      </c>
      <c r="H3654" s="157">
        <f t="shared" si="399"/>
        <v>6782.617160955192</v>
      </c>
      <c r="I3654" s="157">
        <f t="shared" si="400"/>
        <v>0</v>
      </c>
      <c r="J3654" s="157">
        <f t="shared" si="401"/>
        <v>6782.617160955192</v>
      </c>
      <c r="K3654" s="157">
        <f t="shared" si="402"/>
        <v>0</v>
      </c>
      <c r="L3654" s="157">
        <f t="shared" si="403"/>
        <v>6782.617160955192</v>
      </c>
      <c r="M3654" s="167">
        <f t="shared" si="404"/>
        <v>0</v>
      </c>
      <c r="N3654" s="167">
        <f t="shared" si="405"/>
        <v>0</v>
      </c>
    </row>
    <row r="3655" spans="1:14" ht="15" customHeight="1" x14ac:dyDescent="0.2">
      <c r="A3655" s="152"/>
      <c r="B3655" s="152"/>
      <c r="C3655" s="152"/>
      <c r="D3655" s="152"/>
      <c r="E3655" s="153">
        <f>'2.40-a,b,c,d,e'!E3655</f>
        <v>42081.166666666664</v>
      </c>
      <c r="F3655" s="157">
        <f>'2.40-a,b,c,d,e'!F3655</f>
        <v>44.659999847412102</v>
      </c>
      <c r="G3655" s="157">
        <f>'2.40-a,b,c,d,e'!G3655</f>
        <v>1200.0007629395029</v>
      </c>
      <c r="H3655" s="157">
        <f t="shared" si="399"/>
        <v>7982.6179238946952</v>
      </c>
      <c r="I3655" s="157">
        <f t="shared" si="400"/>
        <v>0</v>
      </c>
      <c r="J3655" s="157">
        <f t="shared" si="401"/>
        <v>7982.6179238946952</v>
      </c>
      <c r="K3655" s="157">
        <f t="shared" si="402"/>
        <v>0</v>
      </c>
      <c r="L3655" s="157">
        <f t="shared" si="403"/>
        <v>7982.6179238946952</v>
      </c>
      <c r="M3655" s="167">
        <f t="shared" si="404"/>
        <v>0</v>
      </c>
      <c r="N3655" s="167">
        <f t="shared" si="405"/>
        <v>0</v>
      </c>
    </row>
    <row r="3656" spans="1:14" ht="15" customHeight="1" x14ac:dyDescent="0.2">
      <c r="A3656" s="152"/>
      <c r="B3656" s="152"/>
      <c r="C3656" s="152"/>
      <c r="D3656" s="152"/>
      <c r="E3656" s="153">
        <f>'2.40-a,b,c,d,e'!E3656</f>
        <v>42082.166666666664</v>
      </c>
      <c r="F3656" s="157">
        <f>'2.40-a,b,c,d,e'!F3656</f>
        <v>43.959999084472599</v>
      </c>
      <c r="G3656" s="157">
        <f>'2.40-a,b,c,d,e'!G3656</f>
        <v>-700.00076293950292</v>
      </c>
      <c r="H3656" s="157">
        <f t="shared" si="399"/>
        <v>7282.617160955192</v>
      </c>
      <c r="I3656" s="157">
        <f t="shared" si="400"/>
        <v>0</v>
      </c>
      <c r="J3656" s="157">
        <f t="shared" si="401"/>
        <v>7282.617160955192</v>
      </c>
      <c r="K3656" s="157">
        <f t="shared" si="402"/>
        <v>0</v>
      </c>
      <c r="L3656" s="157">
        <f t="shared" si="403"/>
        <v>7282.617160955192</v>
      </c>
      <c r="M3656" s="167">
        <f t="shared" si="404"/>
        <v>0</v>
      </c>
      <c r="N3656" s="167">
        <f t="shared" si="405"/>
        <v>0</v>
      </c>
    </row>
    <row r="3657" spans="1:14" ht="15" customHeight="1" x14ac:dyDescent="0.2">
      <c r="A3657" s="152"/>
      <c r="B3657" s="152"/>
      <c r="C3657" s="152"/>
      <c r="D3657" s="152"/>
      <c r="E3657" s="153">
        <f>'2.40-a,b,c,d,e'!E3657</f>
        <v>42083.166666666664</v>
      </c>
      <c r="F3657" s="157">
        <f>'2.40-a,b,c,d,e'!F3657</f>
        <v>45.720001220703097</v>
      </c>
      <c r="G3657" s="157">
        <f>'2.40-a,b,c,d,e'!G3657</f>
        <v>1760.0021362304972</v>
      </c>
      <c r="H3657" s="157">
        <f t="shared" si="399"/>
        <v>9042.619297185689</v>
      </c>
      <c r="I3657" s="157">
        <f t="shared" si="400"/>
        <v>0</v>
      </c>
      <c r="J3657" s="157">
        <f t="shared" si="401"/>
        <v>9042.619297185689</v>
      </c>
      <c r="K3657" s="157">
        <f t="shared" si="402"/>
        <v>880.00106811529895</v>
      </c>
      <c r="L3657" s="157">
        <f t="shared" si="403"/>
        <v>8162.61822907039</v>
      </c>
      <c r="M3657" s="167">
        <f t="shared" si="404"/>
        <v>0</v>
      </c>
      <c r="N3657" s="167">
        <f t="shared" si="405"/>
        <v>0</v>
      </c>
    </row>
    <row r="3658" spans="1:14" ht="15" customHeight="1" x14ac:dyDescent="0.2">
      <c r="A3658" s="152"/>
      <c r="B3658" s="152"/>
      <c r="C3658" s="152"/>
      <c r="D3658" s="152"/>
      <c r="E3658" s="153">
        <f>'2.40-a,b,c,d,e'!E3658</f>
        <v>42086.166666666664</v>
      </c>
      <c r="F3658" s="157">
        <f>'2.40-a,b,c,d,e'!F3658</f>
        <v>47.450000762939403</v>
      </c>
      <c r="G3658" s="157">
        <f>'2.40-a,b,c,d,e'!G3658</f>
        <v>1729.9995422363068</v>
      </c>
      <c r="H3658" s="157">
        <f t="shared" si="399"/>
        <v>9892.6177713066973</v>
      </c>
      <c r="I3658" s="157">
        <f t="shared" si="400"/>
        <v>0</v>
      </c>
      <c r="J3658" s="157">
        <f t="shared" si="401"/>
        <v>9892.6177713066973</v>
      </c>
      <c r="K3658" s="157">
        <f t="shared" si="402"/>
        <v>1729.9995422363072</v>
      </c>
      <c r="L3658" s="157">
        <f t="shared" si="403"/>
        <v>8162.61822907039</v>
      </c>
      <c r="M3658" s="167">
        <f t="shared" si="404"/>
        <v>0</v>
      </c>
      <c r="N3658" s="167">
        <f t="shared" si="405"/>
        <v>0</v>
      </c>
    </row>
    <row r="3659" spans="1:14" ht="15" customHeight="1" x14ac:dyDescent="0.2">
      <c r="A3659" s="152"/>
      <c r="B3659" s="152"/>
      <c r="C3659" s="152"/>
      <c r="D3659" s="152"/>
      <c r="E3659" s="153">
        <f>'2.40-a,b,c,d,e'!E3659</f>
        <v>42087.166666666664</v>
      </c>
      <c r="F3659" s="157">
        <f>'2.40-a,b,c,d,e'!F3659</f>
        <v>47.509998321533203</v>
      </c>
      <c r="G3659" s="157">
        <f>'2.40-a,b,c,d,e'!G3659</f>
        <v>59.997558593799738</v>
      </c>
      <c r="H3659" s="157">
        <f t="shared" si="399"/>
        <v>8222.6157876641901</v>
      </c>
      <c r="I3659" s="157">
        <f t="shared" si="400"/>
        <v>0</v>
      </c>
      <c r="J3659" s="157">
        <f t="shared" si="401"/>
        <v>8222.6157876641901</v>
      </c>
      <c r="K3659" s="157">
        <f t="shared" si="402"/>
        <v>59.997558593800022</v>
      </c>
      <c r="L3659" s="157">
        <f t="shared" si="403"/>
        <v>8162.61822907039</v>
      </c>
      <c r="M3659" s="167">
        <f t="shared" si="404"/>
        <v>0</v>
      </c>
      <c r="N3659" s="167">
        <f t="shared" si="405"/>
        <v>0</v>
      </c>
    </row>
    <row r="3660" spans="1:14" ht="15" customHeight="1" x14ac:dyDescent="0.2">
      <c r="A3660" s="152"/>
      <c r="B3660" s="152"/>
      <c r="C3660" s="152"/>
      <c r="D3660" s="152"/>
      <c r="E3660" s="153">
        <f>'2.40-a,b,c,d,e'!E3660</f>
        <v>42088.166666666664</v>
      </c>
      <c r="F3660" s="157">
        <f>'2.40-a,b,c,d,e'!F3660</f>
        <v>49.209999084472599</v>
      </c>
      <c r="G3660" s="157">
        <f>'2.40-a,b,c,d,e'!G3660</f>
        <v>1700.0007629393963</v>
      </c>
      <c r="H3660" s="157">
        <f t="shared" si="399"/>
        <v>9862.6189920097859</v>
      </c>
      <c r="I3660" s="157">
        <f t="shared" si="400"/>
        <v>0</v>
      </c>
      <c r="J3660" s="157">
        <f t="shared" si="401"/>
        <v>9862.6189920097859</v>
      </c>
      <c r="K3660" s="157">
        <f t="shared" si="402"/>
        <v>1700.0007629393958</v>
      </c>
      <c r="L3660" s="157">
        <f t="shared" si="403"/>
        <v>8162.61822907039</v>
      </c>
      <c r="M3660" s="167">
        <f t="shared" si="404"/>
        <v>0</v>
      </c>
      <c r="N3660" s="167">
        <f t="shared" si="405"/>
        <v>0</v>
      </c>
    </row>
    <row r="3661" spans="1:14" ht="15" customHeight="1" x14ac:dyDescent="0.2">
      <c r="A3661" s="152"/>
      <c r="B3661" s="152"/>
      <c r="C3661" s="152"/>
      <c r="D3661" s="152"/>
      <c r="E3661" s="153">
        <f>'2.40-a,b,c,d,e'!E3661</f>
        <v>42089.166666666664</v>
      </c>
      <c r="F3661" s="157">
        <f>'2.40-a,b,c,d,e'!F3661</f>
        <v>51.430000305175703</v>
      </c>
      <c r="G3661" s="157">
        <f>'2.40-a,b,c,d,e'!G3661</f>
        <v>2220.0012207031036</v>
      </c>
      <c r="H3661" s="157">
        <f t="shared" si="399"/>
        <v>10382.619449773494</v>
      </c>
      <c r="I3661" s="157">
        <f t="shared" si="400"/>
        <v>0</v>
      </c>
      <c r="J3661" s="157">
        <f t="shared" si="401"/>
        <v>10382.619449773494</v>
      </c>
      <c r="K3661" s="157">
        <f t="shared" si="402"/>
        <v>2220.0012207031041</v>
      </c>
      <c r="L3661" s="157">
        <f t="shared" si="403"/>
        <v>8162.61822907039</v>
      </c>
      <c r="M3661" s="167">
        <f t="shared" si="404"/>
        <v>0</v>
      </c>
      <c r="N3661" s="167">
        <f t="shared" si="405"/>
        <v>0</v>
      </c>
    </row>
    <row r="3662" spans="1:14" ht="15" customHeight="1" x14ac:dyDescent="0.2">
      <c r="A3662" s="152"/>
      <c r="B3662" s="152"/>
      <c r="C3662" s="152"/>
      <c r="D3662" s="152"/>
      <c r="E3662" s="153">
        <f>'2.40-a,b,c,d,e'!E3662</f>
        <v>42090.166666666664</v>
      </c>
      <c r="F3662" s="157">
        <f>'2.40-a,b,c,d,e'!F3662</f>
        <v>48.869998931884702</v>
      </c>
      <c r="G3662" s="157">
        <f>'2.40-a,b,c,d,e'!G3662</f>
        <v>-2560.0013732910015</v>
      </c>
      <c r="H3662" s="157">
        <f t="shared" si="399"/>
        <v>5602.6168557793881</v>
      </c>
      <c r="I3662" s="157">
        <f t="shared" si="400"/>
        <v>2560.001373291002</v>
      </c>
      <c r="J3662" s="157">
        <f t="shared" si="401"/>
        <v>8162.61822907039</v>
      </c>
      <c r="K3662" s="157">
        <f t="shared" si="402"/>
        <v>0</v>
      </c>
      <c r="L3662" s="157">
        <f t="shared" si="403"/>
        <v>8162.61822907039</v>
      </c>
      <c r="M3662" s="167">
        <f t="shared" si="404"/>
        <v>1</v>
      </c>
      <c r="N3662" s="167">
        <f t="shared" si="405"/>
        <v>0</v>
      </c>
    </row>
    <row r="3663" spans="1:14" ht="15" customHeight="1" x14ac:dyDescent="0.2">
      <c r="A3663" s="152"/>
      <c r="B3663" s="152"/>
      <c r="C3663" s="152"/>
      <c r="D3663" s="152"/>
      <c r="E3663" s="153">
        <f>'2.40-a,b,c,d,e'!E3663</f>
        <v>42093.166666666664</v>
      </c>
      <c r="F3663" s="157">
        <f>'2.40-a,b,c,d,e'!F3663</f>
        <v>48.680000305175703</v>
      </c>
      <c r="G3663" s="157">
        <f>'2.40-a,b,c,d,e'!G3663</f>
        <v>-189.99862670899859</v>
      </c>
      <c r="H3663" s="157">
        <f t="shared" si="399"/>
        <v>7972.6196023613911</v>
      </c>
      <c r="I3663" s="157">
        <f t="shared" si="400"/>
        <v>0</v>
      </c>
      <c r="J3663" s="157">
        <f t="shared" si="401"/>
        <v>7972.6196023613911</v>
      </c>
      <c r="K3663" s="157">
        <f t="shared" si="402"/>
        <v>0</v>
      </c>
      <c r="L3663" s="157">
        <f t="shared" si="403"/>
        <v>7972.6196023613911</v>
      </c>
      <c r="M3663" s="167">
        <f t="shared" si="404"/>
        <v>0</v>
      </c>
      <c r="N3663" s="167">
        <f t="shared" si="405"/>
        <v>0</v>
      </c>
    </row>
    <row r="3664" spans="1:14" ht="15" customHeight="1" x14ac:dyDescent="0.2">
      <c r="A3664" s="152"/>
      <c r="B3664" s="152"/>
      <c r="C3664" s="152"/>
      <c r="D3664" s="152"/>
      <c r="E3664" s="153">
        <f>'2.40-a,b,c,d,e'!E3664</f>
        <v>42094.166666666664</v>
      </c>
      <c r="F3664" s="157">
        <f>'2.40-a,b,c,d,e'!F3664</f>
        <v>47.599998474121001</v>
      </c>
      <c r="G3664" s="157">
        <f>'2.40-a,b,c,d,e'!G3664</f>
        <v>-1080.0018310547016</v>
      </c>
      <c r="H3664" s="157">
        <f t="shared" si="399"/>
        <v>6892.61777130669</v>
      </c>
      <c r="I3664" s="157">
        <f t="shared" si="400"/>
        <v>0</v>
      </c>
      <c r="J3664" s="157">
        <f t="shared" si="401"/>
        <v>6892.61777130669</v>
      </c>
      <c r="K3664" s="157">
        <f t="shared" si="402"/>
        <v>0</v>
      </c>
      <c r="L3664" s="157">
        <f t="shared" si="403"/>
        <v>6892.61777130669</v>
      </c>
      <c r="M3664" s="167">
        <f t="shared" si="404"/>
        <v>0</v>
      </c>
      <c r="N3664" s="167">
        <f t="shared" si="405"/>
        <v>0</v>
      </c>
    </row>
    <row r="3665" spans="1:14" ht="15" customHeight="1" x14ac:dyDescent="0.2">
      <c r="A3665" s="152"/>
      <c r="B3665" s="152"/>
      <c r="C3665" s="152"/>
      <c r="D3665" s="152"/>
      <c r="E3665" s="153">
        <f>'2.40-a,b,c,d,e'!E3665</f>
        <v>42095.166666666664</v>
      </c>
      <c r="F3665" s="157">
        <f>'2.40-a,b,c,d,e'!F3665</f>
        <v>50.090000152587798</v>
      </c>
      <c r="G3665" s="157">
        <f>'2.40-a,b,c,d,e'!G3665</f>
        <v>2490.0016784667969</v>
      </c>
      <c r="H3665" s="157">
        <f t="shared" si="399"/>
        <v>9382.6194497734868</v>
      </c>
      <c r="I3665" s="157">
        <f t="shared" si="400"/>
        <v>0</v>
      </c>
      <c r="J3665" s="157">
        <f t="shared" si="401"/>
        <v>9382.6194497734868</v>
      </c>
      <c r="K3665" s="157">
        <f t="shared" si="402"/>
        <v>1220.0012207030968</v>
      </c>
      <c r="L3665" s="157">
        <f t="shared" si="403"/>
        <v>8162.61822907039</v>
      </c>
      <c r="M3665" s="167">
        <f t="shared" si="404"/>
        <v>0</v>
      </c>
      <c r="N3665" s="167">
        <f t="shared" si="405"/>
        <v>0</v>
      </c>
    </row>
    <row r="3666" spans="1:14" ht="15" customHeight="1" x14ac:dyDescent="0.2">
      <c r="A3666" s="152"/>
      <c r="B3666" s="152"/>
      <c r="C3666" s="152"/>
      <c r="D3666" s="152"/>
      <c r="E3666" s="153">
        <f>'2.40-a,b,c,d,e'!E3666</f>
        <v>42096.166666666664</v>
      </c>
      <c r="F3666" s="157">
        <f>'2.40-a,b,c,d,e'!F3666</f>
        <v>49.139999389648402</v>
      </c>
      <c r="G3666" s="157">
        <f>'2.40-a,b,c,d,e'!G3666</f>
        <v>-950.00076293939628</v>
      </c>
      <c r="H3666" s="157">
        <f t="shared" si="399"/>
        <v>7212.6174661309942</v>
      </c>
      <c r="I3666" s="157">
        <f t="shared" si="400"/>
        <v>0</v>
      </c>
      <c r="J3666" s="157">
        <f t="shared" si="401"/>
        <v>7212.6174661309942</v>
      </c>
      <c r="K3666" s="157">
        <f t="shared" si="402"/>
        <v>0</v>
      </c>
      <c r="L3666" s="157">
        <f t="shared" si="403"/>
        <v>7212.6174661309942</v>
      </c>
      <c r="M3666" s="167">
        <f t="shared" si="404"/>
        <v>0</v>
      </c>
      <c r="N3666" s="167">
        <f t="shared" si="405"/>
        <v>0</v>
      </c>
    </row>
    <row r="3667" spans="1:14" ht="15" customHeight="1" x14ac:dyDescent="0.2">
      <c r="A3667" s="152"/>
      <c r="B3667" s="152"/>
      <c r="C3667" s="152"/>
      <c r="D3667" s="152"/>
      <c r="E3667" s="153">
        <f>'2.40-a,b,c,d,e'!E3667</f>
        <v>42100.166666666664</v>
      </c>
      <c r="F3667" s="157">
        <f>'2.40-a,b,c,d,e'!F3667</f>
        <v>52.139999389648402</v>
      </c>
      <c r="G3667" s="157">
        <f>'2.40-a,b,c,d,e'!G3667</f>
        <v>3000</v>
      </c>
      <c r="H3667" s="157">
        <f t="shared" si="399"/>
        <v>10212.617466130994</v>
      </c>
      <c r="I3667" s="157">
        <f t="shared" si="400"/>
        <v>0</v>
      </c>
      <c r="J3667" s="157">
        <f t="shared" si="401"/>
        <v>10212.617466130994</v>
      </c>
      <c r="K3667" s="157">
        <f t="shared" si="402"/>
        <v>2049.9992370606042</v>
      </c>
      <c r="L3667" s="157">
        <f t="shared" si="403"/>
        <v>8162.61822907039</v>
      </c>
      <c r="M3667" s="167">
        <f t="shared" si="404"/>
        <v>0</v>
      </c>
      <c r="N3667" s="167">
        <f t="shared" si="405"/>
        <v>0</v>
      </c>
    </row>
    <row r="3668" spans="1:14" ht="15" customHeight="1" x14ac:dyDescent="0.2">
      <c r="A3668" s="152"/>
      <c r="B3668" s="152"/>
      <c r="C3668" s="152"/>
      <c r="D3668" s="152"/>
      <c r="E3668" s="153">
        <f>'2.40-a,b,c,d,e'!E3668</f>
        <v>42101.166666666664</v>
      </c>
      <c r="F3668" s="157">
        <f>'2.40-a,b,c,d,e'!F3668</f>
        <v>53.9799995422363</v>
      </c>
      <c r="G3668" s="157">
        <f>'2.40-a,b,c,d,e'!G3668</f>
        <v>1840.0001525878977</v>
      </c>
      <c r="H3668" s="157">
        <f t="shared" si="399"/>
        <v>10002.618381658287</v>
      </c>
      <c r="I3668" s="157">
        <f t="shared" si="400"/>
        <v>0</v>
      </c>
      <c r="J3668" s="157">
        <f t="shared" si="401"/>
        <v>10002.618381658287</v>
      </c>
      <c r="K3668" s="157">
        <f t="shared" si="402"/>
        <v>1840.000152587897</v>
      </c>
      <c r="L3668" s="157">
        <f t="shared" si="403"/>
        <v>8162.61822907039</v>
      </c>
      <c r="M3668" s="167">
        <f t="shared" si="404"/>
        <v>0</v>
      </c>
      <c r="N3668" s="167">
        <f t="shared" si="405"/>
        <v>0</v>
      </c>
    </row>
    <row r="3669" spans="1:14" ht="15" customHeight="1" x14ac:dyDescent="0.2">
      <c r="A3669" s="152"/>
      <c r="B3669" s="152"/>
      <c r="C3669" s="152"/>
      <c r="D3669" s="152"/>
      <c r="E3669" s="153">
        <f>'2.40-a,b,c,d,e'!E3669</f>
        <v>42102.166666666664</v>
      </c>
      <c r="F3669" s="157">
        <f>'2.40-a,b,c,d,e'!F3669</f>
        <v>50.419998168945298</v>
      </c>
      <c r="G3669" s="157">
        <f>'2.40-a,b,c,d,e'!G3669</f>
        <v>-3560.0013732910015</v>
      </c>
      <c r="H3669" s="157">
        <f t="shared" si="399"/>
        <v>4602.6168557793881</v>
      </c>
      <c r="I3669" s="157">
        <f t="shared" si="400"/>
        <v>3560.001373291002</v>
      </c>
      <c r="J3669" s="157">
        <f t="shared" si="401"/>
        <v>8162.61822907039</v>
      </c>
      <c r="K3669" s="157">
        <f t="shared" si="402"/>
        <v>0</v>
      </c>
      <c r="L3669" s="157">
        <f t="shared" si="403"/>
        <v>8162.61822907039</v>
      </c>
      <c r="M3669" s="167">
        <f t="shared" si="404"/>
        <v>1</v>
      </c>
      <c r="N3669" s="167">
        <f t="shared" si="405"/>
        <v>0</v>
      </c>
    </row>
    <row r="3670" spans="1:14" ht="15" customHeight="1" x14ac:dyDescent="0.2">
      <c r="A3670" s="152"/>
      <c r="B3670" s="152"/>
      <c r="C3670" s="152"/>
      <c r="D3670" s="152"/>
      <c r="E3670" s="153">
        <f>'2.40-a,b,c,d,e'!E3670</f>
        <v>42103.166666666664</v>
      </c>
      <c r="F3670" s="157">
        <f>'2.40-a,b,c,d,e'!F3670</f>
        <v>50.790000915527301</v>
      </c>
      <c r="G3670" s="157">
        <f>'2.40-a,b,c,d,e'!G3670</f>
        <v>370.00274658200283</v>
      </c>
      <c r="H3670" s="157">
        <f t="shared" si="399"/>
        <v>8532.6209756523931</v>
      </c>
      <c r="I3670" s="157">
        <f t="shared" si="400"/>
        <v>0</v>
      </c>
      <c r="J3670" s="157">
        <f t="shared" si="401"/>
        <v>8532.6209756523931</v>
      </c>
      <c r="K3670" s="157">
        <f t="shared" si="402"/>
        <v>370.00274658200306</v>
      </c>
      <c r="L3670" s="157">
        <f t="shared" si="403"/>
        <v>8162.61822907039</v>
      </c>
      <c r="M3670" s="167">
        <f t="shared" si="404"/>
        <v>0</v>
      </c>
      <c r="N3670" s="167">
        <f t="shared" si="405"/>
        <v>0</v>
      </c>
    </row>
    <row r="3671" spans="1:14" ht="15" customHeight="1" x14ac:dyDescent="0.2">
      <c r="A3671" s="152"/>
      <c r="B3671" s="152"/>
      <c r="C3671" s="152"/>
      <c r="D3671" s="152"/>
      <c r="E3671" s="153">
        <f>'2.40-a,b,c,d,e'!E3671</f>
        <v>42104.166666666664</v>
      </c>
      <c r="F3671" s="157">
        <f>'2.40-a,b,c,d,e'!F3671</f>
        <v>51.639999389648402</v>
      </c>
      <c r="G3671" s="157">
        <f>'2.40-a,b,c,d,e'!G3671</f>
        <v>849.9984741211008</v>
      </c>
      <c r="H3671" s="157">
        <f t="shared" si="399"/>
        <v>9012.6167031914902</v>
      </c>
      <c r="I3671" s="157">
        <f t="shared" si="400"/>
        <v>0</v>
      </c>
      <c r="J3671" s="157">
        <f t="shared" si="401"/>
        <v>9012.6167031914902</v>
      </c>
      <c r="K3671" s="157">
        <f t="shared" si="402"/>
        <v>849.99847412110012</v>
      </c>
      <c r="L3671" s="157">
        <f t="shared" si="403"/>
        <v>8162.61822907039</v>
      </c>
      <c r="M3671" s="167">
        <f t="shared" si="404"/>
        <v>0</v>
      </c>
      <c r="N3671" s="167">
        <f t="shared" si="405"/>
        <v>0</v>
      </c>
    </row>
    <row r="3672" spans="1:14" ht="15" customHeight="1" x14ac:dyDescent="0.2">
      <c r="A3672" s="152"/>
      <c r="B3672" s="152"/>
      <c r="C3672" s="152"/>
      <c r="D3672" s="152"/>
      <c r="E3672" s="153">
        <f>'2.40-a,b,c,d,e'!E3672</f>
        <v>42107.166666666664</v>
      </c>
      <c r="F3672" s="157">
        <f>'2.40-a,b,c,d,e'!F3672</f>
        <v>51.909999847412102</v>
      </c>
      <c r="G3672" s="157">
        <f>'2.40-a,b,c,d,e'!G3672</f>
        <v>270.0004577637003</v>
      </c>
      <c r="H3672" s="157">
        <f t="shared" si="399"/>
        <v>8432.6186868340901</v>
      </c>
      <c r="I3672" s="157">
        <f t="shared" si="400"/>
        <v>0</v>
      </c>
      <c r="J3672" s="157">
        <f t="shared" si="401"/>
        <v>8432.6186868340901</v>
      </c>
      <c r="K3672" s="157">
        <f t="shared" si="402"/>
        <v>270.00045776370007</v>
      </c>
      <c r="L3672" s="157">
        <f t="shared" si="403"/>
        <v>8162.61822907039</v>
      </c>
      <c r="M3672" s="167">
        <f t="shared" si="404"/>
        <v>0</v>
      </c>
      <c r="N3672" s="167">
        <f t="shared" si="405"/>
        <v>0</v>
      </c>
    </row>
    <row r="3673" spans="1:14" ht="15" customHeight="1" x14ac:dyDescent="0.2">
      <c r="A3673" s="152"/>
      <c r="B3673" s="152"/>
      <c r="C3673" s="152"/>
      <c r="D3673" s="152"/>
      <c r="E3673" s="153">
        <f>'2.40-a,b,c,d,e'!E3673</f>
        <v>42108.166666666664</v>
      </c>
      <c r="F3673" s="157">
        <f>'2.40-a,b,c,d,e'!F3673</f>
        <v>53.290000915527301</v>
      </c>
      <c r="G3673" s="157">
        <f>'2.40-a,b,c,d,e'!G3673</f>
        <v>1380.0010681151989</v>
      </c>
      <c r="H3673" s="157">
        <f t="shared" si="399"/>
        <v>9542.6192971855889</v>
      </c>
      <c r="I3673" s="157">
        <f t="shared" si="400"/>
        <v>0</v>
      </c>
      <c r="J3673" s="157">
        <f t="shared" si="401"/>
        <v>9542.6192971855889</v>
      </c>
      <c r="K3673" s="157">
        <f t="shared" si="402"/>
        <v>1380.0010681151989</v>
      </c>
      <c r="L3673" s="157">
        <f t="shared" si="403"/>
        <v>8162.61822907039</v>
      </c>
      <c r="M3673" s="167">
        <f t="shared" si="404"/>
        <v>0</v>
      </c>
      <c r="N3673" s="167">
        <f t="shared" si="405"/>
        <v>0</v>
      </c>
    </row>
    <row r="3674" spans="1:14" ht="15" customHeight="1" x14ac:dyDescent="0.2">
      <c r="A3674" s="152"/>
      <c r="B3674" s="152"/>
      <c r="C3674" s="152"/>
      <c r="D3674" s="152"/>
      <c r="E3674" s="153">
        <f>'2.40-a,b,c,d,e'!E3674</f>
        <v>42109.166666666664</v>
      </c>
      <c r="F3674" s="157">
        <f>'2.40-a,b,c,d,e'!F3674</f>
        <v>56.389999389648402</v>
      </c>
      <c r="G3674" s="157">
        <f>'2.40-a,b,c,d,e'!G3674</f>
        <v>3099.998474121101</v>
      </c>
      <c r="H3674" s="157">
        <f t="shared" si="399"/>
        <v>11262.616703191492</v>
      </c>
      <c r="I3674" s="157">
        <f t="shared" si="400"/>
        <v>0</v>
      </c>
      <c r="J3674" s="157">
        <f t="shared" si="401"/>
        <v>11262.616703191492</v>
      </c>
      <c r="K3674" s="157">
        <f t="shared" si="402"/>
        <v>3099.9984741211019</v>
      </c>
      <c r="L3674" s="157">
        <f t="shared" si="403"/>
        <v>8162.61822907039</v>
      </c>
      <c r="M3674" s="167">
        <f t="shared" si="404"/>
        <v>0</v>
      </c>
      <c r="N3674" s="167">
        <f t="shared" si="405"/>
        <v>0</v>
      </c>
    </row>
    <row r="3675" spans="1:14" ht="15" customHeight="1" x14ac:dyDescent="0.2">
      <c r="A3675" s="152"/>
      <c r="B3675" s="152"/>
      <c r="C3675" s="152"/>
      <c r="D3675" s="152"/>
      <c r="E3675" s="153">
        <f>'2.40-a,b,c,d,e'!E3675</f>
        <v>42110.166666666664</v>
      </c>
      <c r="F3675" s="157">
        <f>'2.40-a,b,c,d,e'!F3675</f>
        <v>56.709999084472599</v>
      </c>
      <c r="G3675" s="157">
        <f>'2.40-a,b,c,d,e'!G3675</f>
        <v>319.99969482419743</v>
      </c>
      <c r="H3675" s="157">
        <f t="shared" si="399"/>
        <v>8482.6179238945879</v>
      </c>
      <c r="I3675" s="157">
        <f t="shared" si="400"/>
        <v>0</v>
      </c>
      <c r="J3675" s="157">
        <f t="shared" si="401"/>
        <v>8482.6179238945879</v>
      </c>
      <c r="K3675" s="157">
        <f t="shared" si="402"/>
        <v>319.99969482419783</v>
      </c>
      <c r="L3675" s="157">
        <f t="shared" si="403"/>
        <v>8162.61822907039</v>
      </c>
      <c r="M3675" s="167">
        <f t="shared" si="404"/>
        <v>0</v>
      </c>
      <c r="N3675" s="167">
        <f t="shared" si="405"/>
        <v>0</v>
      </c>
    </row>
    <row r="3676" spans="1:14" ht="15" customHeight="1" x14ac:dyDescent="0.2">
      <c r="A3676" s="152"/>
      <c r="B3676" s="152"/>
      <c r="C3676" s="152"/>
      <c r="D3676" s="152"/>
      <c r="E3676" s="153">
        <f>'2.40-a,b,c,d,e'!E3676</f>
        <v>42111.166666666664</v>
      </c>
      <c r="F3676" s="157">
        <f>'2.40-a,b,c,d,e'!F3676</f>
        <v>55.740001678466797</v>
      </c>
      <c r="G3676" s="157">
        <f>'2.40-a,b,c,d,e'!G3676</f>
        <v>-969.99740600580253</v>
      </c>
      <c r="H3676" s="157">
        <f t="shared" si="399"/>
        <v>7192.620823064588</v>
      </c>
      <c r="I3676" s="157">
        <f t="shared" si="400"/>
        <v>0</v>
      </c>
      <c r="J3676" s="157">
        <f t="shared" si="401"/>
        <v>7192.620823064588</v>
      </c>
      <c r="K3676" s="157">
        <f t="shared" si="402"/>
        <v>0</v>
      </c>
      <c r="L3676" s="157">
        <f t="shared" si="403"/>
        <v>7192.620823064588</v>
      </c>
      <c r="M3676" s="167">
        <f t="shared" si="404"/>
        <v>0</v>
      </c>
      <c r="N3676" s="167">
        <f t="shared" si="405"/>
        <v>0</v>
      </c>
    </row>
    <row r="3677" spans="1:14" ht="15" customHeight="1" x14ac:dyDescent="0.2">
      <c r="A3677" s="152"/>
      <c r="B3677" s="152"/>
      <c r="C3677" s="152"/>
      <c r="D3677" s="152"/>
      <c r="E3677" s="153">
        <f>'2.40-a,b,c,d,e'!E3677</f>
        <v>42114.166666666664</v>
      </c>
      <c r="F3677" s="157">
        <f>'2.40-a,b,c,d,e'!F3677</f>
        <v>56.380001068115199</v>
      </c>
      <c r="G3677" s="157">
        <f>'2.40-a,b,c,d,e'!G3677</f>
        <v>639.99938964840203</v>
      </c>
      <c r="H3677" s="157">
        <f t="shared" si="399"/>
        <v>7832.62021271299</v>
      </c>
      <c r="I3677" s="157">
        <f t="shared" si="400"/>
        <v>0</v>
      </c>
      <c r="J3677" s="157">
        <f t="shared" si="401"/>
        <v>7832.62021271299</v>
      </c>
      <c r="K3677" s="157">
        <f t="shared" si="402"/>
        <v>0</v>
      </c>
      <c r="L3677" s="157">
        <f t="shared" si="403"/>
        <v>7832.62021271299</v>
      </c>
      <c r="M3677" s="167">
        <f t="shared" si="404"/>
        <v>0</v>
      </c>
      <c r="N3677" s="167">
        <f t="shared" si="405"/>
        <v>0</v>
      </c>
    </row>
    <row r="3678" spans="1:14" ht="15" customHeight="1" x14ac:dyDescent="0.2">
      <c r="A3678" s="152"/>
      <c r="B3678" s="152"/>
      <c r="C3678" s="152"/>
      <c r="D3678" s="152"/>
      <c r="E3678" s="153">
        <f>'2.40-a,b,c,d,e'!E3678</f>
        <v>42115.166666666664</v>
      </c>
      <c r="F3678" s="157">
        <f>'2.40-a,b,c,d,e'!F3678</f>
        <v>55.259998321533203</v>
      </c>
      <c r="G3678" s="157">
        <f>'2.40-a,b,c,d,e'!G3678</f>
        <v>-1120.0027465819958</v>
      </c>
      <c r="H3678" s="157">
        <f t="shared" si="399"/>
        <v>6712.6174661309942</v>
      </c>
      <c r="I3678" s="157">
        <f t="shared" si="400"/>
        <v>0</v>
      </c>
      <c r="J3678" s="157">
        <f t="shared" si="401"/>
        <v>6712.6174661309942</v>
      </c>
      <c r="K3678" s="157">
        <f t="shared" si="402"/>
        <v>0</v>
      </c>
      <c r="L3678" s="157">
        <f t="shared" si="403"/>
        <v>6712.6174661309942</v>
      </c>
      <c r="M3678" s="167">
        <f t="shared" si="404"/>
        <v>0</v>
      </c>
      <c r="N3678" s="167">
        <f t="shared" si="405"/>
        <v>0</v>
      </c>
    </row>
    <row r="3679" spans="1:14" ht="15" customHeight="1" x14ac:dyDescent="0.2">
      <c r="A3679" s="152"/>
      <c r="B3679" s="152"/>
      <c r="C3679" s="152"/>
      <c r="D3679" s="152"/>
      <c r="E3679" s="153">
        <f>'2.40-a,b,c,d,e'!E3679</f>
        <v>42116.166666666664</v>
      </c>
      <c r="F3679" s="157">
        <f>'2.40-a,b,c,d,e'!F3679</f>
        <v>56.159999847412102</v>
      </c>
      <c r="G3679" s="157">
        <f>'2.40-a,b,c,d,e'!G3679</f>
        <v>900.0015258788992</v>
      </c>
      <c r="H3679" s="157">
        <f t="shared" si="399"/>
        <v>7612.6189920098932</v>
      </c>
      <c r="I3679" s="157">
        <f t="shared" si="400"/>
        <v>0</v>
      </c>
      <c r="J3679" s="157">
        <f t="shared" si="401"/>
        <v>7612.6189920098932</v>
      </c>
      <c r="K3679" s="157">
        <f t="shared" si="402"/>
        <v>0</v>
      </c>
      <c r="L3679" s="157">
        <f t="shared" si="403"/>
        <v>7612.6189920098932</v>
      </c>
      <c r="M3679" s="167">
        <f t="shared" si="404"/>
        <v>0</v>
      </c>
      <c r="N3679" s="167">
        <f t="shared" si="405"/>
        <v>0</v>
      </c>
    </row>
    <row r="3680" spans="1:14" ht="15" customHeight="1" x14ac:dyDescent="0.2">
      <c r="A3680" s="152"/>
      <c r="B3680" s="152"/>
      <c r="C3680" s="152"/>
      <c r="D3680" s="152"/>
      <c r="E3680" s="153">
        <f>'2.40-a,b,c,d,e'!E3680</f>
        <v>42117.166666666664</v>
      </c>
      <c r="F3680" s="157">
        <f>'2.40-a,b,c,d,e'!F3680</f>
        <v>57.740001678466797</v>
      </c>
      <c r="G3680" s="157">
        <f>'2.40-a,b,c,d,e'!G3680</f>
        <v>1580.0018310546945</v>
      </c>
      <c r="H3680" s="157">
        <f t="shared" si="399"/>
        <v>9192.620823064588</v>
      </c>
      <c r="I3680" s="157">
        <f t="shared" si="400"/>
        <v>0</v>
      </c>
      <c r="J3680" s="157">
        <f t="shared" si="401"/>
        <v>9192.620823064588</v>
      </c>
      <c r="K3680" s="157">
        <f t="shared" si="402"/>
        <v>1030.0025939941979</v>
      </c>
      <c r="L3680" s="157">
        <f t="shared" si="403"/>
        <v>8162.61822907039</v>
      </c>
      <c r="M3680" s="167">
        <f t="shared" si="404"/>
        <v>0</v>
      </c>
      <c r="N3680" s="167">
        <f t="shared" si="405"/>
        <v>0</v>
      </c>
    </row>
    <row r="3681" spans="1:14" ht="15" customHeight="1" x14ac:dyDescent="0.2">
      <c r="A3681" s="152"/>
      <c r="B3681" s="152"/>
      <c r="C3681" s="152"/>
      <c r="D3681" s="152"/>
      <c r="E3681" s="153">
        <f>'2.40-a,b,c,d,e'!E3681</f>
        <v>42118.166666666664</v>
      </c>
      <c r="F3681" s="157">
        <f>'2.40-a,b,c,d,e'!F3681</f>
        <v>57.150001525878899</v>
      </c>
      <c r="G3681" s="157">
        <f>'2.40-a,b,c,d,e'!G3681</f>
        <v>-590.00015258789767</v>
      </c>
      <c r="H3681" s="157">
        <f t="shared" si="399"/>
        <v>7572.6180764824921</v>
      </c>
      <c r="I3681" s="157">
        <f t="shared" si="400"/>
        <v>0</v>
      </c>
      <c r="J3681" s="157">
        <f t="shared" si="401"/>
        <v>7572.6180764824921</v>
      </c>
      <c r="K3681" s="157">
        <f t="shared" si="402"/>
        <v>0</v>
      </c>
      <c r="L3681" s="157">
        <f t="shared" si="403"/>
        <v>7572.6180764824921</v>
      </c>
      <c r="M3681" s="167">
        <f t="shared" si="404"/>
        <v>0</v>
      </c>
      <c r="N3681" s="167">
        <f t="shared" si="405"/>
        <v>0</v>
      </c>
    </row>
    <row r="3682" spans="1:14" ht="15" customHeight="1" x14ac:dyDescent="0.2">
      <c r="A3682" s="152"/>
      <c r="B3682" s="152"/>
      <c r="C3682" s="152"/>
      <c r="D3682" s="152"/>
      <c r="E3682" s="153">
        <f>'2.40-a,b,c,d,e'!E3682</f>
        <v>42121.166666666664</v>
      </c>
      <c r="F3682" s="157">
        <f>'2.40-a,b,c,d,e'!F3682</f>
        <v>56.990001678466797</v>
      </c>
      <c r="G3682" s="157">
        <f>'2.40-a,b,c,d,e'!G3682</f>
        <v>-159.99984741210227</v>
      </c>
      <c r="H3682" s="157">
        <f t="shared" si="399"/>
        <v>7412.61822907039</v>
      </c>
      <c r="I3682" s="157">
        <f t="shared" si="400"/>
        <v>0</v>
      </c>
      <c r="J3682" s="157">
        <f t="shared" si="401"/>
        <v>7412.61822907039</v>
      </c>
      <c r="K3682" s="157">
        <f t="shared" si="402"/>
        <v>0</v>
      </c>
      <c r="L3682" s="157">
        <f t="shared" si="403"/>
        <v>7412.61822907039</v>
      </c>
      <c r="M3682" s="167">
        <f t="shared" si="404"/>
        <v>0</v>
      </c>
      <c r="N3682" s="167">
        <f t="shared" si="405"/>
        <v>0</v>
      </c>
    </row>
    <row r="3683" spans="1:14" ht="15" customHeight="1" x14ac:dyDescent="0.2">
      <c r="A3683" s="152"/>
      <c r="B3683" s="152"/>
      <c r="C3683" s="152"/>
      <c r="D3683" s="152"/>
      <c r="E3683" s="153">
        <f>'2.40-a,b,c,d,e'!E3683</f>
        <v>42122.166666666664</v>
      </c>
      <c r="F3683" s="157">
        <f>'2.40-a,b,c,d,e'!F3683</f>
        <v>57.060001373291001</v>
      </c>
      <c r="G3683" s="157">
        <f>'2.40-a,b,c,d,e'!G3683</f>
        <v>69.999694824204539</v>
      </c>
      <c r="H3683" s="157">
        <f t="shared" si="399"/>
        <v>7482.6179238945942</v>
      </c>
      <c r="I3683" s="157">
        <f t="shared" si="400"/>
        <v>0</v>
      </c>
      <c r="J3683" s="157">
        <f t="shared" si="401"/>
        <v>7482.6179238945942</v>
      </c>
      <c r="K3683" s="157">
        <f t="shared" si="402"/>
        <v>0</v>
      </c>
      <c r="L3683" s="157">
        <f t="shared" si="403"/>
        <v>7482.6179238945942</v>
      </c>
      <c r="M3683" s="167">
        <f t="shared" si="404"/>
        <v>0</v>
      </c>
      <c r="N3683" s="167">
        <f t="shared" si="405"/>
        <v>0</v>
      </c>
    </row>
    <row r="3684" spans="1:14" ht="15" customHeight="1" x14ac:dyDescent="0.2">
      <c r="A3684" s="152"/>
      <c r="B3684" s="152"/>
      <c r="C3684" s="152"/>
      <c r="D3684" s="152"/>
      <c r="E3684" s="153">
        <f>'2.40-a,b,c,d,e'!E3684</f>
        <v>42123.166666666664</v>
      </c>
      <c r="F3684" s="157">
        <f>'2.40-a,b,c,d,e'!F3684</f>
        <v>58.580001831054602</v>
      </c>
      <c r="G3684" s="157">
        <f>'2.40-a,b,c,d,e'!G3684</f>
        <v>1520.0004577636009</v>
      </c>
      <c r="H3684" s="157">
        <f t="shared" si="399"/>
        <v>9002.6183816581943</v>
      </c>
      <c r="I3684" s="157">
        <f t="shared" si="400"/>
        <v>0</v>
      </c>
      <c r="J3684" s="157">
        <f t="shared" si="401"/>
        <v>9002.6183816581943</v>
      </c>
      <c r="K3684" s="157">
        <f t="shared" si="402"/>
        <v>840.00015258780422</v>
      </c>
      <c r="L3684" s="157">
        <f t="shared" si="403"/>
        <v>8162.61822907039</v>
      </c>
      <c r="M3684" s="167">
        <f t="shared" si="404"/>
        <v>0</v>
      </c>
      <c r="N3684" s="167">
        <f t="shared" si="405"/>
        <v>0</v>
      </c>
    </row>
    <row r="3685" spans="1:14" ht="15" customHeight="1" x14ac:dyDescent="0.2">
      <c r="A3685" s="152"/>
      <c r="B3685" s="152"/>
      <c r="C3685" s="152"/>
      <c r="D3685" s="152"/>
      <c r="E3685" s="153">
        <f>'2.40-a,b,c,d,e'!E3685</f>
        <v>42124.166666666664</v>
      </c>
      <c r="F3685" s="157">
        <f>'2.40-a,b,c,d,e'!F3685</f>
        <v>59.630001068115199</v>
      </c>
      <c r="G3685" s="157">
        <f>'2.40-a,b,c,d,e'!G3685</f>
        <v>1049.9992370605967</v>
      </c>
      <c r="H3685" s="157">
        <f t="shared" si="399"/>
        <v>9212.6174661309869</v>
      </c>
      <c r="I3685" s="157">
        <f t="shared" si="400"/>
        <v>0</v>
      </c>
      <c r="J3685" s="157">
        <f t="shared" si="401"/>
        <v>9212.6174661309869</v>
      </c>
      <c r="K3685" s="157">
        <f t="shared" si="402"/>
        <v>1049.9992370605969</v>
      </c>
      <c r="L3685" s="157">
        <f t="shared" si="403"/>
        <v>8162.61822907039</v>
      </c>
      <c r="M3685" s="167">
        <f t="shared" si="404"/>
        <v>0</v>
      </c>
      <c r="N3685" s="167">
        <f t="shared" si="405"/>
        <v>0</v>
      </c>
    </row>
    <row r="3686" spans="1:14" ht="15" customHeight="1" x14ac:dyDescent="0.2">
      <c r="A3686" s="152"/>
      <c r="B3686" s="152"/>
      <c r="C3686" s="152"/>
      <c r="D3686" s="152"/>
      <c r="E3686" s="153">
        <f>'2.40-a,b,c,d,e'!E3686</f>
        <v>42125.166666666664</v>
      </c>
      <c r="F3686" s="157">
        <f>'2.40-a,b,c,d,e'!F3686</f>
        <v>59.150001525878899</v>
      </c>
      <c r="G3686" s="157">
        <f>'2.40-a,b,c,d,e'!G3686</f>
        <v>-479.9995422362997</v>
      </c>
      <c r="H3686" s="157">
        <f t="shared" si="399"/>
        <v>7682.6186868340901</v>
      </c>
      <c r="I3686" s="157">
        <f t="shared" si="400"/>
        <v>0</v>
      </c>
      <c r="J3686" s="157">
        <f t="shared" si="401"/>
        <v>7682.6186868340901</v>
      </c>
      <c r="K3686" s="157">
        <f t="shared" si="402"/>
        <v>0</v>
      </c>
      <c r="L3686" s="157">
        <f t="shared" si="403"/>
        <v>7682.6186868340901</v>
      </c>
      <c r="M3686" s="167">
        <f t="shared" si="404"/>
        <v>0</v>
      </c>
      <c r="N3686" s="167">
        <f t="shared" si="405"/>
        <v>0</v>
      </c>
    </row>
    <row r="3687" spans="1:14" ht="15" customHeight="1" x14ac:dyDescent="0.2">
      <c r="A3687" s="152"/>
      <c r="B3687" s="152"/>
      <c r="C3687" s="152"/>
      <c r="D3687" s="152"/>
      <c r="E3687" s="153">
        <f>'2.40-a,b,c,d,e'!E3687</f>
        <v>42128.166666666664</v>
      </c>
      <c r="F3687" s="157">
        <f>'2.40-a,b,c,d,e'!F3687</f>
        <v>58.930000305175703</v>
      </c>
      <c r="G3687" s="157">
        <f>'2.40-a,b,c,d,e'!G3687</f>
        <v>-220.00122070319605</v>
      </c>
      <c r="H3687" s="157">
        <f t="shared" si="399"/>
        <v>7462.6174661308942</v>
      </c>
      <c r="I3687" s="157">
        <f t="shared" si="400"/>
        <v>0</v>
      </c>
      <c r="J3687" s="157">
        <f t="shared" si="401"/>
        <v>7462.6174661308942</v>
      </c>
      <c r="K3687" s="157">
        <f t="shared" si="402"/>
        <v>0</v>
      </c>
      <c r="L3687" s="157">
        <f t="shared" si="403"/>
        <v>7462.6174661308942</v>
      </c>
      <c r="M3687" s="167">
        <f t="shared" si="404"/>
        <v>0</v>
      </c>
      <c r="N3687" s="167">
        <f t="shared" si="405"/>
        <v>0</v>
      </c>
    </row>
    <row r="3688" spans="1:14" ht="15" customHeight="1" x14ac:dyDescent="0.2">
      <c r="A3688" s="152"/>
      <c r="B3688" s="152"/>
      <c r="C3688" s="152"/>
      <c r="D3688" s="152"/>
      <c r="E3688" s="153">
        <f>'2.40-a,b,c,d,e'!E3688</f>
        <v>42129.166666666664</v>
      </c>
      <c r="F3688" s="157">
        <f>'2.40-a,b,c,d,e'!F3688</f>
        <v>60.400001525878899</v>
      </c>
      <c r="G3688" s="157">
        <f>'2.40-a,b,c,d,e'!G3688</f>
        <v>1470.0012207031959</v>
      </c>
      <c r="H3688" s="157">
        <f t="shared" si="399"/>
        <v>8932.6186868340901</v>
      </c>
      <c r="I3688" s="157">
        <f t="shared" si="400"/>
        <v>0</v>
      </c>
      <c r="J3688" s="157">
        <f t="shared" si="401"/>
        <v>8932.6186868340901</v>
      </c>
      <c r="K3688" s="157">
        <f t="shared" si="402"/>
        <v>770.00045776370007</v>
      </c>
      <c r="L3688" s="157">
        <f t="shared" si="403"/>
        <v>8162.61822907039</v>
      </c>
      <c r="M3688" s="167">
        <f t="shared" si="404"/>
        <v>0</v>
      </c>
      <c r="N3688" s="167">
        <f t="shared" si="405"/>
        <v>0</v>
      </c>
    </row>
    <row r="3689" spans="1:14" ht="15" customHeight="1" x14ac:dyDescent="0.2">
      <c r="A3689" s="152"/>
      <c r="B3689" s="152"/>
      <c r="C3689" s="152"/>
      <c r="D3689" s="152"/>
      <c r="E3689" s="153">
        <f>'2.40-a,b,c,d,e'!E3689</f>
        <v>42130.166666666664</v>
      </c>
      <c r="F3689" s="157">
        <f>'2.40-a,b,c,d,e'!F3689</f>
        <v>60.930000305175703</v>
      </c>
      <c r="G3689" s="157">
        <f>'2.40-a,b,c,d,e'!G3689</f>
        <v>529.99877929680395</v>
      </c>
      <c r="H3689" s="157">
        <f t="shared" si="399"/>
        <v>8692.6170083671932</v>
      </c>
      <c r="I3689" s="157">
        <f t="shared" si="400"/>
        <v>0</v>
      </c>
      <c r="J3689" s="157">
        <f t="shared" si="401"/>
        <v>8692.6170083671932</v>
      </c>
      <c r="K3689" s="157">
        <f t="shared" si="402"/>
        <v>529.99877929680315</v>
      </c>
      <c r="L3689" s="157">
        <f t="shared" si="403"/>
        <v>8162.61822907039</v>
      </c>
      <c r="M3689" s="167">
        <f t="shared" si="404"/>
        <v>0</v>
      </c>
      <c r="N3689" s="167">
        <f t="shared" si="405"/>
        <v>0</v>
      </c>
    </row>
    <row r="3690" spans="1:14" ht="15" customHeight="1" x14ac:dyDescent="0.2">
      <c r="A3690" s="152"/>
      <c r="B3690" s="152"/>
      <c r="C3690" s="152"/>
      <c r="D3690" s="152"/>
      <c r="E3690" s="153">
        <f>'2.40-a,b,c,d,e'!E3690</f>
        <v>42131.166666666664</v>
      </c>
      <c r="F3690" s="157">
        <f>'2.40-a,b,c,d,e'!F3690</f>
        <v>58.939998626708899</v>
      </c>
      <c r="G3690" s="157">
        <f>'2.40-a,b,c,d,e'!G3690</f>
        <v>-1990.0016784668039</v>
      </c>
      <c r="H3690" s="157">
        <f t="shared" si="399"/>
        <v>6172.6165506035859</v>
      </c>
      <c r="I3690" s="157">
        <f t="shared" si="400"/>
        <v>0</v>
      </c>
      <c r="J3690" s="157">
        <f t="shared" si="401"/>
        <v>6172.6165506035859</v>
      </c>
      <c r="K3690" s="157">
        <f t="shared" si="402"/>
        <v>0</v>
      </c>
      <c r="L3690" s="157">
        <f t="shared" si="403"/>
        <v>6172.6165506035859</v>
      </c>
      <c r="M3690" s="167">
        <f t="shared" si="404"/>
        <v>0</v>
      </c>
      <c r="N3690" s="167">
        <f t="shared" si="405"/>
        <v>0</v>
      </c>
    </row>
    <row r="3691" spans="1:14" ht="15" customHeight="1" x14ac:dyDescent="0.2">
      <c r="A3691" s="152"/>
      <c r="B3691" s="152"/>
      <c r="C3691" s="152"/>
      <c r="D3691" s="152"/>
      <c r="E3691" s="153">
        <f>'2.40-a,b,c,d,e'!E3691</f>
        <v>42132.166666666664</v>
      </c>
      <c r="F3691" s="157">
        <f>'2.40-a,b,c,d,e'!F3691</f>
        <v>59.389999389648402</v>
      </c>
      <c r="G3691" s="157">
        <f>'2.40-a,b,c,d,e'!G3691</f>
        <v>450.00076293950286</v>
      </c>
      <c r="H3691" s="157">
        <f t="shared" si="399"/>
        <v>6622.617313543089</v>
      </c>
      <c r="I3691" s="157">
        <f t="shared" si="400"/>
        <v>0</v>
      </c>
      <c r="J3691" s="157">
        <f t="shared" si="401"/>
        <v>6622.617313543089</v>
      </c>
      <c r="K3691" s="157">
        <f t="shared" si="402"/>
        <v>0</v>
      </c>
      <c r="L3691" s="157">
        <f t="shared" si="403"/>
        <v>6622.617313543089</v>
      </c>
      <c r="M3691" s="167">
        <f t="shared" si="404"/>
        <v>0</v>
      </c>
      <c r="N3691" s="167">
        <f t="shared" si="405"/>
        <v>0</v>
      </c>
    </row>
    <row r="3692" spans="1:14" ht="15" customHeight="1" x14ac:dyDescent="0.2">
      <c r="A3692" s="152"/>
      <c r="B3692" s="152"/>
      <c r="C3692" s="152"/>
      <c r="D3692" s="152"/>
      <c r="E3692" s="153">
        <f>'2.40-a,b,c,d,e'!E3692</f>
        <v>42135.166666666664</v>
      </c>
      <c r="F3692" s="157">
        <f>'2.40-a,b,c,d,e'!F3692</f>
        <v>59.25</v>
      </c>
      <c r="G3692" s="157">
        <f>'2.40-a,b,c,d,e'!G3692</f>
        <v>-139.99938964840197</v>
      </c>
      <c r="H3692" s="157">
        <f t="shared" si="399"/>
        <v>6482.617923894687</v>
      </c>
      <c r="I3692" s="157">
        <f t="shared" si="400"/>
        <v>0</v>
      </c>
      <c r="J3692" s="157">
        <f t="shared" si="401"/>
        <v>6482.617923894687</v>
      </c>
      <c r="K3692" s="157">
        <f t="shared" si="402"/>
        <v>0</v>
      </c>
      <c r="L3692" s="157">
        <f t="shared" si="403"/>
        <v>6482.617923894687</v>
      </c>
      <c r="M3692" s="167">
        <f t="shared" si="404"/>
        <v>0</v>
      </c>
      <c r="N3692" s="167">
        <f t="shared" si="405"/>
        <v>0</v>
      </c>
    </row>
    <row r="3693" spans="1:14" ht="15" customHeight="1" x14ac:dyDescent="0.2">
      <c r="A3693" s="152"/>
      <c r="B3693" s="152"/>
      <c r="C3693" s="152"/>
      <c r="D3693" s="152"/>
      <c r="E3693" s="153">
        <f>'2.40-a,b,c,d,e'!E3693</f>
        <v>42136.166666666664</v>
      </c>
      <c r="F3693" s="157">
        <f>'2.40-a,b,c,d,e'!F3693</f>
        <v>60.75</v>
      </c>
      <c r="G3693" s="157">
        <f>'2.40-a,b,c,d,e'!G3693</f>
        <v>1500</v>
      </c>
      <c r="H3693" s="157">
        <f t="shared" si="399"/>
        <v>7982.617923894687</v>
      </c>
      <c r="I3693" s="157">
        <f t="shared" si="400"/>
        <v>0</v>
      </c>
      <c r="J3693" s="157">
        <f t="shared" si="401"/>
        <v>7982.617923894687</v>
      </c>
      <c r="K3693" s="157">
        <f t="shared" si="402"/>
        <v>0</v>
      </c>
      <c r="L3693" s="157">
        <f t="shared" si="403"/>
        <v>7982.617923894687</v>
      </c>
      <c r="M3693" s="167">
        <f t="shared" si="404"/>
        <v>0</v>
      </c>
      <c r="N3693" s="167">
        <f t="shared" si="405"/>
        <v>0</v>
      </c>
    </row>
    <row r="3694" spans="1:14" ht="15" customHeight="1" x14ac:dyDescent="0.2">
      <c r="A3694" s="152"/>
      <c r="B3694" s="152"/>
      <c r="C3694" s="152"/>
      <c r="D3694" s="152"/>
      <c r="E3694" s="153">
        <f>'2.40-a,b,c,d,e'!E3694</f>
        <v>42137.166666666664</v>
      </c>
      <c r="F3694" s="157">
        <f>'2.40-a,b,c,d,e'!F3694</f>
        <v>60.5</v>
      </c>
      <c r="G3694" s="157">
        <f>'2.40-a,b,c,d,e'!G3694</f>
        <v>-250</v>
      </c>
      <c r="H3694" s="157">
        <f t="shared" si="399"/>
        <v>7732.617923894687</v>
      </c>
      <c r="I3694" s="157">
        <f t="shared" si="400"/>
        <v>0</v>
      </c>
      <c r="J3694" s="157">
        <f t="shared" si="401"/>
        <v>7732.617923894687</v>
      </c>
      <c r="K3694" s="157">
        <f t="shared" si="402"/>
        <v>0</v>
      </c>
      <c r="L3694" s="157">
        <f t="shared" si="403"/>
        <v>7732.617923894687</v>
      </c>
      <c r="M3694" s="167">
        <f t="shared" si="404"/>
        <v>0</v>
      </c>
      <c r="N3694" s="167">
        <f t="shared" si="405"/>
        <v>0</v>
      </c>
    </row>
    <row r="3695" spans="1:14" ht="15" customHeight="1" x14ac:dyDescent="0.2">
      <c r="A3695" s="152"/>
      <c r="B3695" s="152"/>
      <c r="C3695" s="152"/>
      <c r="D3695" s="152"/>
      <c r="E3695" s="153">
        <f>'2.40-a,b,c,d,e'!E3695</f>
        <v>42138.166666666664</v>
      </c>
      <c r="F3695" s="157">
        <f>'2.40-a,b,c,d,e'!F3695</f>
        <v>59.880001068115199</v>
      </c>
      <c r="G3695" s="157">
        <f>'2.40-a,b,c,d,e'!G3695</f>
        <v>-619.9989318848011</v>
      </c>
      <c r="H3695" s="157">
        <f t="shared" si="399"/>
        <v>7112.6189920098859</v>
      </c>
      <c r="I3695" s="157">
        <f t="shared" si="400"/>
        <v>0</v>
      </c>
      <c r="J3695" s="157">
        <f t="shared" si="401"/>
        <v>7112.6189920098859</v>
      </c>
      <c r="K3695" s="157">
        <f t="shared" si="402"/>
        <v>0</v>
      </c>
      <c r="L3695" s="157">
        <f t="shared" si="403"/>
        <v>7112.6189920098859</v>
      </c>
      <c r="M3695" s="167">
        <f t="shared" si="404"/>
        <v>0</v>
      </c>
      <c r="N3695" s="167">
        <f t="shared" si="405"/>
        <v>0</v>
      </c>
    </row>
    <row r="3696" spans="1:14" ht="15" customHeight="1" x14ac:dyDescent="0.2">
      <c r="A3696" s="152"/>
      <c r="B3696" s="152"/>
      <c r="C3696" s="152"/>
      <c r="D3696" s="152"/>
      <c r="E3696" s="153">
        <f>'2.40-a,b,c,d,e'!E3696</f>
        <v>42139.166666666664</v>
      </c>
      <c r="F3696" s="157">
        <f>'2.40-a,b,c,d,e'!F3696</f>
        <v>59.689998626708899</v>
      </c>
      <c r="G3696" s="157">
        <f>'2.40-a,b,c,d,e'!G3696</f>
        <v>-190.00244140629974</v>
      </c>
      <c r="H3696" s="157">
        <f t="shared" si="399"/>
        <v>6922.6165506035859</v>
      </c>
      <c r="I3696" s="157">
        <f t="shared" si="400"/>
        <v>0</v>
      </c>
      <c r="J3696" s="157">
        <f t="shared" si="401"/>
        <v>6922.6165506035859</v>
      </c>
      <c r="K3696" s="157">
        <f t="shared" si="402"/>
        <v>0</v>
      </c>
      <c r="L3696" s="157">
        <f t="shared" si="403"/>
        <v>6922.6165506035859</v>
      </c>
      <c r="M3696" s="167">
        <f t="shared" si="404"/>
        <v>0</v>
      </c>
      <c r="N3696" s="167">
        <f t="shared" si="405"/>
        <v>0</v>
      </c>
    </row>
    <row r="3697" spans="1:14" ht="15" customHeight="1" x14ac:dyDescent="0.2">
      <c r="A3697" s="152"/>
      <c r="B3697" s="152"/>
      <c r="C3697" s="152"/>
      <c r="D3697" s="152"/>
      <c r="E3697" s="153">
        <f>'2.40-a,b,c,d,e'!E3697</f>
        <v>42142.166666666664</v>
      </c>
      <c r="F3697" s="157">
        <f>'2.40-a,b,c,d,e'!F3697</f>
        <v>59.430000305175703</v>
      </c>
      <c r="G3697" s="157">
        <f>'2.40-a,b,c,d,e'!G3697</f>
        <v>-259.99832153319602</v>
      </c>
      <c r="H3697" s="157">
        <f t="shared" si="399"/>
        <v>6662.61822907039</v>
      </c>
      <c r="I3697" s="157">
        <f t="shared" si="400"/>
        <v>0</v>
      </c>
      <c r="J3697" s="157">
        <f t="shared" si="401"/>
        <v>6662.61822907039</v>
      </c>
      <c r="K3697" s="157">
        <f t="shared" si="402"/>
        <v>0</v>
      </c>
      <c r="L3697" s="157">
        <f t="shared" si="403"/>
        <v>6662.61822907039</v>
      </c>
      <c r="M3697" s="167">
        <f t="shared" si="404"/>
        <v>0</v>
      </c>
      <c r="N3697" s="167">
        <f t="shared" si="405"/>
        <v>0</v>
      </c>
    </row>
    <row r="3698" spans="1:14" ht="15" customHeight="1" x14ac:dyDescent="0.2">
      <c r="A3698" s="152"/>
      <c r="B3698" s="152"/>
      <c r="C3698" s="152"/>
      <c r="D3698" s="152"/>
      <c r="E3698" s="153">
        <f>'2.40-a,b,c,d,e'!E3698</f>
        <v>42143.166666666664</v>
      </c>
      <c r="F3698" s="157">
        <f>'2.40-a,b,c,d,e'!F3698</f>
        <v>57.259998321533203</v>
      </c>
      <c r="G3698" s="157">
        <f>'2.40-a,b,c,d,e'!G3698</f>
        <v>-2170.0019836424999</v>
      </c>
      <c r="H3698" s="157">
        <f t="shared" si="399"/>
        <v>4492.6162454278901</v>
      </c>
      <c r="I3698" s="157">
        <f t="shared" si="400"/>
        <v>3670.0019836424999</v>
      </c>
      <c r="J3698" s="157">
        <f t="shared" si="401"/>
        <v>8162.61822907039</v>
      </c>
      <c r="K3698" s="157">
        <f t="shared" si="402"/>
        <v>0</v>
      </c>
      <c r="L3698" s="157">
        <f t="shared" si="403"/>
        <v>8162.61822907039</v>
      </c>
      <c r="M3698" s="167">
        <f t="shared" si="404"/>
        <v>1</v>
      </c>
      <c r="N3698" s="167">
        <f t="shared" si="405"/>
        <v>0</v>
      </c>
    </row>
    <row r="3699" spans="1:14" ht="15" customHeight="1" x14ac:dyDescent="0.2">
      <c r="A3699" s="152"/>
      <c r="B3699" s="152"/>
      <c r="C3699" s="152"/>
      <c r="D3699" s="152"/>
      <c r="E3699" s="153">
        <f>'2.40-a,b,c,d,e'!E3699</f>
        <v>42144.166666666664</v>
      </c>
      <c r="F3699" s="157">
        <f>'2.40-a,b,c,d,e'!F3699</f>
        <v>58.9799995422363</v>
      </c>
      <c r="G3699" s="157">
        <f>'2.40-a,b,c,d,e'!G3699</f>
        <v>1720.0012207030966</v>
      </c>
      <c r="H3699" s="157">
        <f t="shared" si="399"/>
        <v>9882.6194497734868</v>
      </c>
      <c r="I3699" s="157">
        <f t="shared" si="400"/>
        <v>0</v>
      </c>
      <c r="J3699" s="157">
        <f t="shared" si="401"/>
        <v>9882.6194497734868</v>
      </c>
      <c r="K3699" s="157">
        <f t="shared" si="402"/>
        <v>1720.0012207030968</v>
      </c>
      <c r="L3699" s="157">
        <f t="shared" si="403"/>
        <v>8162.61822907039</v>
      </c>
      <c r="M3699" s="167">
        <f t="shared" si="404"/>
        <v>0</v>
      </c>
      <c r="N3699" s="167">
        <f t="shared" si="405"/>
        <v>0</v>
      </c>
    </row>
    <row r="3700" spans="1:14" ht="15" customHeight="1" x14ac:dyDescent="0.2">
      <c r="A3700" s="152"/>
      <c r="B3700" s="152"/>
      <c r="C3700" s="152"/>
      <c r="D3700" s="152"/>
      <c r="E3700" s="153">
        <f>'2.40-a,b,c,d,e'!E3700</f>
        <v>42145.166666666664</v>
      </c>
      <c r="F3700" s="157">
        <f>'2.40-a,b,c,d,e'!F3700</f>
        <v>60.720001220703097</v>
      </c>
      <c r="G3700" s="157">
        <f>'2.40-a,b,c,d,e'!G3700</f>
        <v>1740.0016784667969</v>
      </c>
      <c r="H3700" s="157">
        <f t="shared" si="399"/>
        <v>9902.6199075371878</v>
      </c>
      <c r="I3700" s="157">
        <f t="shared" si="400"/>
        <v>0</v>
      </c>
      <c r="J3700" s="157">
        <f t="shared" si="401"/>
        <v>9902.6199075371878</v>
      </c>
      <c r="K3700" s="157">
        <f t="shared" si="402"/>
        <v>1740.0016784667978</v>
      </c>
      <c r="L3700" s="157">
        <f t="shared" si="403"/>
        <v>8162.61822907039</v>
      </c>
      <c r="M3700" s="167">
        <f t="shared" si="404"/>
        <v>0</v>
      </c>
      <c r="N3700" s="167">
        <f t="shared" si="405"/>
        <v>0</v>
      </c>
    </row>
    <row r="3701" spans="1:14" ht="15" customHeight="1" x14ac:dyDescent="0.2">
      <c r="A3701" s="152"/>
      <c r="B3701" s="152"/>
      <c r="C3701" s="152"/>
      <c r="D3701" s="152"/>
      <c r="E3701" s="153">
        <f>'2.40-a,b,c,d,e'!E3701</f>
        <v>42146.166666666664</v>
      </c>
      <c r="F3701" s="157">
        <f>'2.40-a,b,c,d,e'!F3701</f>
        <v>59.720001220703097</v>
      </c>
      <c r="G3701" s="157">
        <f>'2.40-a,b,c,d,e'!G3701</f>
        <v>-1000</v>
      </c>
      <c r="H3701" s="157">
        <f t="shared" si="399"/>
        <v>7162.61822907039</v>
      </c>
      <c r="I3701" s="157">
        <f t="shared" si="400"/>
        <v>0</v>
      </c>
      <c r="J3701" s="157">
        <f t="shared" si="401"/>
        <v>7162.61822907039</v>
      </c>
      <c r="K3701" s="157">
        <f t="shared" si="402"/>
        <v>0</v>
      </c>
      <c r="L3701" s="157">
        <f t="shared" si="403"/>
        <v>7162.61822907039</v>
      </c>
      <c r="M3701" s="167">
        <f t="shared" si="404"/>
        <v>0</v>
      </c>
      <c r="N3701" s="167">
        <f t="shared" si="405"/>
        <v>0</v>
      </c>
    </row>
    <row r="3702" spans="1:14" ht="15" customHeight="1" x14ac:dyDescent="0.2">
      <c r="A3702" s="152"/>
      <c r="B3702" s="152"/>
      <c r="C3702" s="152"/>
      <c r="D3702" s="152"/>
      <c r="E3702" s="153">
        <f>'2.40-a,b,c,d,e'!E3702</f>
        <v>42150.166666666664</v>
      </c>
      <c r="F3702" s="157">
        <f>'2.40-a,b,c,d,e'!F3702</f>
        <v>58.029998779296797</v>
      </c>
      <c r="G3702" s="157">
        <f>'2.40-a,b,c,d,e'!G3702</f>
        <v>-1690.0024414062998</v>
      </c>
      <c r="H3702" s="157">
        <f t="shared" si="399"/>
        <v>5472.61578766409</v>
      </c>
      <c r="I3702" s="157">
        <f t="shared" si="400"/>
        <v>2690.0024414063</v>
      </c>
      <c r="J3702" s="157">
        <f t="shared" si="401"/>
        <v>8162.61822907039</v>
      </c>
      <c r="K3702" s="157">
        <f t="shared" si="402"/>
        <v>0</v>
      </c>
      <c r="L3702" s="157">
        <f t="shared" si="403"/>
        <v>8162.61822907039</v>
      </c>
      <c r="M3702" s="167">
        <f t="shared" si="404"/>
        <v>1</v>
      </c>
      <c r="N3702" s="167">
        <f t="shared" si="405"/>
        <v>0</v>
      </c>
    </row>
    <row r="3703" spans="1:14" ht="15" customHeight="1" x14ac:dyDescent="0.2">
      <c r="A3703" s="152"/>
      <c r="B3703" s="152"/>
      <c r="C3703" s="152"/>
      <c r="D3703" s="152"/>
      <c r="E3703" s="153">
        <f>'2.40-a,b,c,d,e'!E3703</f>
        <v>42151.166666666664</v>
      </c>
      <c r="F3703" s="157">
        <f>'2.40-a,b,c,d,e'!F3703</f>
        <v>57.509998321533203</v>
      </c>
      <c r="G3703" s="157">
        <f>'2.40-a,b,c,d,e'!G3703</f>
        <v>-520.00045776359366</v>
      </c>
      <c r="H3703" s="157">
        <f t="shared" si="399"/>
        <v>7642.6177713067964</v>
      </c>
      <c r="I3703" s="157">
        <f t="shared" si="400"/>
        <v>0</v>
      </c>
      <c r="J3703" s="157">
        <f t="shared" si="401"/>
        <v>7642.6177713067964</v>
      </c>
      <c r="K3703" s="157">
        <f t="shared" si="402"/>
        <v>0</v>
      </c>
      <c r="L3703" s="157">
        <f t="shared" si="403"/>
        <v>7642.6177713067964</v>
      </c>
      <c r="M3703" s="167">
        <f t="shared" si="404"/>
        <v>0</v>
      </c>
      <c r="N3703" s="167">
        <f t="shared" si="405"/>
        <v>0</v>
      </c>
    </row>
    <row r="3704" spans="1:14" ht="15" customHeight="1" x14ac:dyDescent="0.2">
      <c r="A3704" s="152"/>
      <c r="B3704" s="152"/>
      <c r="C3704" s="152"/>
      <c r="D3704" s="152"/>
      <c r="E3704" s="153">
        <f>'2.40-a,b,c,d,e'!E3704</f>
        <v>42152.166666666664</v>
      </c>
      <c r="F3704" s="157">
        <f>'2.40-a,b,c,d,e'!F3704</f>
        <v>57.680000305175703</v>
      </c>
      <c r="G3704" s="157">
        <f>'2.40-a,b,c,d,e'!G3704</f>
        <v>170.00198364249997</v>
      </c>
      <c r="H3704" s="157">
        <f t="shared" si="399"/>
        <v>7812.6197549492963</v>
      </c>
      <c r="I3704" s="157">
        <f t="shared" si="400"/>
        <v>0</v>
      </c>
      <c r="J3704" s="157">
        <f t="shared" si="401"/>
        <v>7812.6197549492963</v>
      </c>
      <c r="K3704" s="157">
        <f t="shared" si="402"/>
        <v>0</v>
      </c>
      <c r="L3704" s="157">
        <f t="shared" si="403"/>
        <v>7812.6197549492963</v>
      </c>
      <c r="M3704" s="167">
        <f t="shared" si="404"/>
        <v>0</v>
      </c>
      <c r="N3704" s="167">
        <f t="shared" si="405"/>
        <v>0</v>
      </c>
    </row>
    <row r="3705" spans="1:14" ht="15" customHeight="1" x14ac:dyDescent="0.2">
      <c r="A3705" s="152"/>
      <c r="B3705" s="152"/>
      <c r="C3705" s="152"/>
      <c r="D3705" s="152"/>
      <c r="E3705" s="153">
        <f>'2.40-a,b,c,d,e'!E3705</f>
        <v>42153.166666666664</v>
      </c>
      <c r="F3705" s="157">
        <f>'2.40-a,b,c,d,e'!F3705</f>
        <v>60.299999237060497</v>
      </c>
      <c r="G3705" s="157">
        <f>'2.40-a,b,c,d,e'!G3705</f>
        <v>2619.9989318847938</v>
      </c>
      <c r="H3705" s="157">
        <f t="shared" si="399"/>
        <v>10432.61868683409</v>
      </c>
      <c r="I3705" s="157">
        <f t="shared" si="400"/>
        <v>0</v>
      </c>
      <c r="J3705" s="157">
        <f t="shared" si="401"/>
        <v>10432.61868683409</v>
      </c>
      <c r="K3705" s="157">
        <f t="shared" si="402"/>
        <v>2270.0004577637001</v>
      </c>
      <c r="L3705" s="157">
        <f t="shared" si="403"/>
        <v>8162.61822907039</v>
      </c>
      <c r="M3705" s="167">
        <f t="shared" si="404"/>
        <v>0</v>
      </c>
      <c r="N3705" s="167">
        <f t="shared" si="405"/>
        <v>0</v>
      </c>
    </row>
    <row r="3706" spans="1:14" ht="15" customHeight="1" x14ac:dyDescent="0.2">
      <c r="A3706" s="152"/>
      <c r="B3706" s="152"/>
      <c r="C3706" s="152"/>
      <c r="D3706" s="152"/>
      <c r="E3706" s="153">
        <f>'2.40-a,b,c,d,e'!E3706</f>
        <v>42156.166666666664</v>
      </c>
      <c r="F3706" s="157">
        <f>'2.40-a,b,c,d,e'!F3706</f>
        <v>60.200000762939403</v>
      </c>
      <c r="G3706" s="157">
        <f>'2.40-a,b,c,d,e'!G3706</f>
        <v>-99.99847412109375</v>
      </c>
      <c r="H3706" s="157">
        <f t="shared" si="399"/>
        <v>8062.6197549492963</v>
      </c>
      <c r="I3706" s="157">
        <f t="shared" si="400"/>
        <v>0</v>
      </c>
      <c r="J3706" s="157">
        <f t="shared" si="401"/>
        <v>8062.6197549492963</v>
      </c>
      <c r="K3706" s="157">
        <f t="shared" si="402"/>
        <v>0</v>
      </c>
      <c r="L3706" s="157">
        <f t="shared" si="403"/>
        <v>8062.6197549492963</v>
      </c>
      <c r="M3706" s="167">
        <f t="shared" si="404"/>
        <v>0</v>
      </c>
      <c r="N3706" s="167">
        <f t="shared" si="405"/>
        <v>0</v>
      </c>
    </row>
    <row r="3707" spans="1:14" ht="15" customHeight="1" x14ac:dyDescent="0.2">
      <c r="A3707" s="152"/>
      <c r="B3707" s="152"/>
      <c r="C3707" s="152"/>
      <c r="D3707" s="152"/>
      <c r="E3707" s="153">
        <f>'2.40-a,b,c,d,e'!E3707</f>
        <v>42157.166666666664</v>
      </c>
      <c r="F3707" s="157">
        <f>'2.40-a,b,c,d,e'!F3707</f>
        <v>61.259998321533203</v>
      </c>
      <c r="G3707" s="157">
        <f>'2.40-a,b,c,d,e'!G3707</f>
        <v>1059.9975585937998</v>
      </c>
      <c r="H3707" s="157">
        <f t="shared" si="399"/>
        <v>9122.6173135430963</v>
      </c>
      <c r="I3707" s="157">
        <f t="shared" si="400"/>
        <v>0</v>
      </c>
      <c r="J3707" s="157">
        <f t="shared" si="401"/>
        <v>9122.6173135430963</v>
      </c>
      <c r="K3707" s="157">
        <f t="shared" si="402"/>
        <v>959.99908447270627</v>
      </c>
      <c r="L3707" s="157">
        <f t="shared" si="403"/>
        <v>8162.61822907039</v>
      </c>
      <c r="M3707" s="167">
        <f t="shared" si="404"/>
        <v>0</v>
      </c>
      <c r="N3707" s="167">
        <f t="shared" si="405"/>
        <v>0</v>
      </c>
    </row>
    <row r="3708" spans="1:14" ht="15" customHeight="1" x14ac:dyDescent="0.2">
      <c r="A3708" s="152"/>
      <c r="B3708" s="152"/>
      <c r="C3708" s="152"/>
      <c r="D3708" s="152"/>
      <c r="E3708" s="153">
        <f>'2.40-a,b,c,d,e'!E3708</f>
        <v>42158.166666666664</v>
      </c>
      <c r="F3708" s="157">
        <f>'2.40-a,b,c,d,e'!F3708</f>
        <v>59.639999389648402</v>
      </c>
      <c r="G3708" s="157">
        <f>'2.40-a,b,c,d,e'!G3708</f>
        <v>-1619.9989318848011</v>
      </c>
      <c r="H3708" s="157">
        <f t="shared" si="399"/>
        <v>6542.6192971855889</v>
      </c>
      <c r="I3708" s="157">
        <f t="shared" si="400"/>
        <v>0</v>
      </c>
      <c r="J3708" s="157">
        <f t="shared" si="401"/>
        <v>6542.6192971855889</v>
      </c>
      <c r="K3708" s="157">
        <f t="shared" si="402"/>
        <v>0</v>
      </c>
      <c r="L3708" s="157">
        <f t="shared" si="403"/>
        <v>6542.6192971855889</v>
      </c>
      <c r="M3708" s="167">
        <f t="shared" si="404"/>
        <v>0</v>
      </c>
      <c r="N3708" s="167">
        <f t="shared" si="405"/>
        <v>0</v>
      </c>
    </row>
    <row r="3709" spans="1:14" ht="15" customHeight="1" x14ac:dyDescent="0.2">
      <c r="A3709" s="152"/>
      <c r="B3709" s="152"/>
      <c r="C3709" s="152"/>
      <c r="D3709" s="152"/>
      <c r="E3709" s="153">
        <f>'2.40-a,b,c,d,e'!E3709</f>
        <v>42159.166666666664</v>
      </c>
      <c r="F3709" s="157">
        <f>'2.40-a,b,c,d,e'!F3709</f>
        <v>58</v>
      </c>
      <c r="G3709" s="157">
        <f>'2.40-a,b,c,d,e'!G3709</f>
        <v>-1639.999389648402</v>
      </c>
      <c r="H3709" s="157">
        <f t="shared" si="399"/>
        <v>4902.6199075371869</v>
      </c>
      <c r="I3709" s="157">
        <f t="shared" si="400"/>
        <v>3259.9983215332031</v>
      </c>
      <c r="J3709" s="157">
        <f t="shared" si="401"/>
        <v>8162.61822907039</v>
      </c>
      <c r="K3709" s="157">
        <f t="shared" si="402"/>
        <v>0</v>
      </c>
      <c r="L3709" s="157">
        <f t="shared" si="403"/>
        <v>8162.61822907039</v>
      </c>
      <c r="M3709" s="167">
        <f t="shared" si="404"/>
        <v>1</v>
      </c>
      <c r="N3709" s="167">
        <f t="shared" si="405"/>
        <v>0</v>
      </c>
    </row>
    <row r="3710" spans="1:14" ht="15" customHeight="1" x14ac:dyDescent="0.2">
      <c r="A3710" s="152"/>
      <c r="B3710" s="152"/>
      <c r="C3710" s="152"/>
      <c r="D3710" s="152"/>
      <c r="E3710" s="153">
        <f>'2.40-a,b,c,d,e'!E3710</f>
        <v>42160.166666666664</v>
      </c>
      <c r="F3710" s="157">
        <f>'2.40-a,b,c,d,e'!F3710</f>
        <v>59.130001068115199</v>
      </c>
      <c r="G3710" s="157">
        <f>'2.40-a,b,c,d,e'!G3710</f>
        <v>1130.0010681151989</v>
      </c>
      <c r="H3710" s="157">
        <f t="shared" si="399"/>
        <v>9292.6192971855889</v>
      </c>
      <c r="I3710" s="157">
        <f t="shared" si="400"/>
        <v>0</v>
      </c>
      <c r="J3710" s="157">
        <f t="shared" si="401"/>
        <v>9292.6192971855889</v>
      </c>
      <c r="K3710" s="157">
        <f t="shared" si="402"/>
        <v>1130.0010681151989</v>
      </c>
      <c r="L3710" s="157">
        <f t="shared" si="403"/>
        <v>8162.61822907039</v>
      </c>
      <c r="M3710" s="167">
        <f t="shared" si="404"/>
        <v>0</v>
      </c>
      <c r="N3710" s="167">
        <f t="shared" si="405"/>
        <v>0</v>
      </c>
    </row>
    <row r="3711" spans="1:14" ht="15" customHeight="1" x14ac:dyDescent="0.2">
      <c r="A3711" s="152"/>
      <c r="B3711" s="152"/>
      <c r="C3711" s="152"/>
      <c r="D3711" s="152"/>
      <c r="E3711" s="153">
        <f>'2.40-a,b,c,d,e'!E3711</f>
        <v>42163.166666666664</v>
      </c>
      <c r="F3711" s="157">
        <f>'2.40-a,b,c,d,e'!F3711</f>
        <v>58.139999389648402</v>
      </c>
      <c r="G3711" s="157">
        <f>'2.40-a,b,c,d,e'!G3711</f>
        <v>-990.00167846679688</v>
      </c>
      <c r="H3711" s="157">
        <f t="shared" si="399"/>
        <v>7172.6165506035932</v>
      </c>
      <c r="I3711" s="157">
        <f t="shared" si="400"/>
        <v>0</v>
      </c>
      <c r="J3711" s="157">
        <f t="shared" si="401"/>
        <v>7172.6165506035932</v>
      </c>
      <c r="K3711" s="157">
        <f t="shared" si="402"/>
        <v>0</v>
      </c>
      <c r="L3711" s="157">
        <f t="shared" si="403"/>
        <v>7172.6165506035932</v>
      </c>
      <c r="M3711" s="167">
        <f t="shared" si="404"/>
        <v>0</v>
      </c>
      <c r="N3711" s="167">
        <f t="shared" si="405"/>
        <v>0</v>
      </c>
    </row>
    <row r="3712" spans="1:14" ht="15" customHeight="1" x14ac:dyDescent="0.2">
      <c r="A3712" s="152"/>
      <c r="B3712" s="152"/>
      <c r="C3712" s="152"/>
      <c r="D3712" s="152"/>
      <c r="E3712" s="153">
        <f>'2.40-a,b,c,d,e'!E3712</f>
        <v>42164.166666666664</v>
      </c>
      <c r="F3712" s="157">
        <f>'2.40-a,b,c,d,e'!F3712</f>
        <v>60.139999389648402</v>
      </c>
      <c r="G3712" s="157">
        <f>'2.40-a,b,c,d,e'!G3712</f>
        <v>2000</v>
      </c>
      <c r="H3712" s="157">
        <f t="shared" si="399"/>
        <v>9172.6165506035941</v>
      </c>
      <c r="I3712" s="157">
        <f t="shared" si="400"/>
        <v>0</v>
      </c>
      <c r="J3712" s="157">
        <f t="shared" si="401"/>
        <v>9172.6165506035941</v>
      </c>
      <c r="K3712" s="157">
        <f t="shared" si="402"/>
        <v>1009.998321533204</v>
      </c>
      <c r="L3712" s="157">
        <f t="shared" si="403"/>
        <v>8162.61822907039</v>
      </c>
      <c r="M3712" s="167">
        <f t="shared" si="404"/>
        <v>0</v>
      </c>
      <c r="N3712" s="167">
        <f t="shared" si="405"/>
        <v>0</v>
      </c>
    </row>
    <row r="3713" spans="1:14" ht="15" customHeight="1" x14ac:dyDescent="0.2">
      <c r="A3713" s="152"/>
      <c r="B3713" s="152"/>
      <c r="C3713" s="152"/>
      <c r="D3713" s="152"/>
      <c r="E3713" s="153">
        <f>'2.40-a,b,c,d,e'!E3713</f>
        <v>42165.166666666664</v>
      </c>
      <c r="F3713" s="157">
        <f>'2.40-a,b,c,d,e'!F3713</f>
        <v>61.430000305175703</v>
      </c>
      <c r="G3713" s="157">
        <f>'2.40-a,b,c,d,e'!G3713</f>
        <v>1290.000915527301</v>
      </c>
      <c r="H3713" s="157">
        <f t="shared" si="399"/>
        <v>9452.619144597691</v>
      </c>
      <c r="I3713" s="157">
        <f t="shared" si="400"/>
        <v>0</v>
      </c>
      <c r="J3713" s="157">
        <f t="shared" si="401"/>
        <v>9452.619144597691</v>
      </c>
      <c r="K3713" s="157">
        <f t="shared" si="402"/>
        <v>1290.000915527301</v>
      </c>
      <c r="L3713" s="157">
        <f t="shared" si="403"/>
        <v>8162.61822907039</v>
      </c>
      <c r="M3713" s="167">
        <f t="shared" si="404"/>
        <v>0</v>
      </c>
      <c r="N3713" s="167">
        <f t="shared" si="405"/>
        <v>0</v>
      </c>
    </row>
    <row r="3714" spans="1:14" ht="15" customHeight="1" x14ac:dyDescent="0.2">
      <c r="A3714" s="152"/>
      <c r="B3714" s="152"/>
      <c r="C3714" s="152"/>
      <c r="D3714" s="152"/>
      <c r="E3714" s="153">
        <f>'2.40-a,b,c,d,e'!E3714</f>
        <v>42166.166666666664</v>
      </c>
      <c r="F3714" s="157">
        <f>'2.40-a,b,c,d,e'!F3714</f>
        <v>60.770000457763601</v>
      </c>
      <c r="G3714" s="157">
        <f>'2.40-a,b,c,d,e'!G3714</f>
        <v>-659.99984741210233</v>
      </c>
      <c r="H3714" s="157">
        <f t="shared" si="399"/>
        <v>7502.6183816582879</v>
      </c>
      <c r="I3714" s="157">
        <f t="shared" si="400"/>
        <v>0</v>
      </c>
      <c r="J3714" s="157">
        <f t="shared" si="401"/>
        <v>7502.6183816582879</v>
      </c>
      <c r="K3714" s="157">
        <f t="shared" si="402"/>
        <v>0</v>
      </c>
      <c r="L3714" s="157">
        <f t="shared" si="403"/>
        <v>7502.6183816582879</v>
      </c>
      <c r="M3714" s="167">
        <f t="shared" si="404"/>
        <v>0</v>
      </c>
      <c r="N3714" s="167">
        <f t="shared" si="405"/>
        <v>0</v>
      </c>
    </row>
    <row r="3715" spans="1:14" ht="15" customHeight="1" x14ac:dyDescent="0.2">
      <c r="A3715" s="152"/>
      <c r="B3715" s="152"/>
      <c r="C3715" s="152"/>
      <c r="D3715" s="152"/>
      <c r="E3715" s="153">
        <f>'2.40-a,b,c,d,e'!E3715</f>
        <v>42167.166666666664</v>
      </c>
      <c r="F3715" s="157">
        <f>'2.40-a,b,c,d,e'!F3715</f>
        <v>59.959999084472599</v>
      </c>
      <c r="G3715" s="157">
        <f>'2.40-a,b,c,d,e'!G3715</f>
        <v>-810.00137329100141</v>
      </c>
      <c r="H3715" s="157">
        <f t="shared" si="399"/>
        <v>6692.6170083672869</v>
      </c>
      <c r="I3715" s="157">
        <f t="shared" si="400"/>
        <v>0</v>
      </c>
      <c r="J3715" s="157">
        <f t="shared" si="401"/>
        <v>6692.6170083672869</v>
      </c>
      <c r="K3715" s="157">
        <f t="shared" si="402"/>
        <v>0</v>
      </c>
      <c r="L3715" s="157">
        <f t="shared" si="403"/>
        <v>6692.6170083672869</v>
      </c>
      <c r="M3715" s="167">
        <f t="shared" si="404"/>
        <v>0</v>
      </c>
      <c r="N3715" s="167">
        <f t="shared" si="405"/>
        <v>0</v>
      </c>
    </row>
    <row r="3716" spans="1:14" ht="15" customHeight="1" x14ac:dyDescent="0.2">
      <c r="A3716" s="152"/>
      <c r="B3716" s="152"/>
      <c r="C3716" s="152"/>
      <c r="D3716" s="152"/>
      <c r="E3716" s="153">
        <f>'2.40-a,b,c,d,e'!E3716</f>
        <v>42170.166666666664</v>
      </c>
      <c r="F3716" s="157">
        <f>'2.40-a,b,c,d,e'!F3716</f>
        <v>59.520000457763601</v>
      </c>
      <c r="G3716" s="157">
        <f>'2.40-a,b,c,d,e'!G3716</f>
        <v>-439.99862670899859</v>
      </c>
      <c r="H3716" s="157">
        <f t="shared" ref="H3716:H3779" si="406">L3715+G3716</f>
        <v>6252.6183816582879</v>
      </c>
      <c r="I3716" s="157">
        <f t="shared" ref="I3716:I3779" si="407">IF(H3716&lt;$B$13,$B$14-H3716,0)</f>
        <v>0</v>
      </c>
      <c r="J3716" s="157">
        <f t="shared" ref="J3716:J3779" si="408">H3716+I3716</f>
        <v>6252.6183816582879</v>
      </c>
      <c r="K3716" s="157">
        <f t="shared" ref="K3716:K3779" si="409">MAX(J3716-$B$14,0)</f>
        <v>0</v>
      </c>
      <c r="L3716" s="157">
        <f t="shared" ref="L3716:L3779" si="410">J3716-K3716</f>
        <v>6252.6183816582879</v>
      </c>
      <c r="M3716" s="167">
        <f t="shared" ref="M3716:M3779" si="411">IF(I3716&gt;0,1,0)</f>
        <v>0</v>
      </c>
      <c r="N3716" s="167">
        <f t="shared" ref="N3716:N3779" si="412">IF(H3716&lt;0,1,0)</f>
        <v>0</v>
      </c>
    </row>
    <row r="3717" spans="1:14" ht="15" customHeight="1" x14ac:dyDescent="0.2">
      <c r="A3717" s="152"/>
      <c r="B3717" s="152"/>
      <c r="C3717" s="152"/>
      <c r="D3717" s="152"/>
      <c r="E3717" s="153">
        <f>'2.40-a,b,c,d,e'!E3717</f>
        <v>42171.166666666664</v>
      </c>
      <c r="F3717" s="157">
        <f>'2.40-a,b,c,d,e'!F3717</f>
        <v>59.970001220703097</v>
      </c>
      <c r="G3717" s="157">
        <f>'2.40-a,b,c,d,e'!G3717</f>
        <v>450.00076293949576</v>
      </c>
      <c r="H3717" s="157">
        <f t="shared" si="406"/>
        <v>6702.6191445977838</v>
      </c>
      <c r="I3717" s="157">
        <f t="shared" si="407"/>
        <v>0</v>
      </c>
      <c r="J3717" s="157">
        <f t="shared" si="408"/>
        <v>6702.6191445977838</v>
      </c>
      <c r="K3717" s="157">
        <f t="shared" si="409"/>
        <v>0</v>
      </c>
      <c r="L3717" s="157">
        <f t="shared" si="410"/>
        <v>6702.6191445977838</v>
      </c>
      <c r="M3717" s="167">
        <f t="shared" si="411"/>
        <v>0</v>
      </c>
      <c r="N3717" s="167">
        <f t="shared" si="412"/>
        <v>0</v>
      </c>
    </row>
    <row r="3718" spans="1:14" ht="15" customHeight="1" x14ac:dyDescent="0.2">
      <c r="A3718" s="152"/>
      <c r="B3718" s="152"/>
      <c r="C3718" s="152"/>
      <c r="D3718" s="152"/>
      <c r="E3718" s="153">
        <f>'2.40-a,b,c,d,e'!E3718</f>
        <v>42172.166666666664</v>
      </c>
      <c r="F3718" s="157">
        <f>'2.40-a,b,c,d,e'!F3718</f>
        <v>59.919998168945298</v>
      </c>
      <c r="G3718" s="157">
        <f>'2.40-a,b,c,d,e'!G3718</f>
        <v>-50.003051757798289</v>
      </c>
      <c r="H3718" s="157">
        <f t="shared" si="406"/>
        <v>6652.6160928399859</v>
      </c>
      <c r="I3718" s="157">
        <f t="shared" si="407"/>
        <v>0</v>
      </c>
      <c r="J3718" s="157">
        <f t="shared" si="408"/>
        <v>6652.6160928399859</v>
      </c>
      <c r="K3718" s="157">
        <f t="shared" si="409"/>
        <v>0</v>
      </c>
      <c r="L3718" s="157">
        <f t="shared" si="410"/>
        <v>6652.6160928399859</v>
      </c>
      <c r="M3718" s="167">
        <f t="shared" si="411"/>
        <v>0</v>
      </c>
      <c r="N3718" s="167">
        <f t="shared" si="412"/>
        <v>0</v>
      </c>
    </row>
    <row r="3719" spans="1:14" ht="15" customHeight="1" x14ac:dyDescent="0.2">
      <c r="A3719" s="152"/>
      <c r="B3719" s="152"/>
      <c r="C3719" s="152"/>
      <c r="D3719" s="152"/>
      <c r="E3719" s="153">
        <f>'2.40-a,b,c,d,e'!E3719</f>
        <v>42173.166666666664</v>
      </c>
      <c r="F3719" s="157">
        <f>'2.40-a,b,c,d,e'!F3719</f>
        <v>60.450000762939403</v>
      </c>
      <c r="G3719" s="157">
        <f>'2.40-a,b,c,d,e'!G3719</f>
        <v>530.00259399410515</v>
      </c>
      <c r="H3719" s="157">
        <f t="shared" si="406"/>
        <v>7182.618686834091</v>
      </c>
      <c r="I3719" s="157">
        <f t="shared" si="407"/>
        <v>0</v>
      </c>
      <c r="J3719" s="157">
        <f t="shared" si="408"/>
        <v>7182.618686834091</v>
      </c>
      <c r="K3719" s="157">
        <f t="shared" si="409"/>
        <v>0</v>
      </c>
      <c r="L3719" s="157">
        <f t="shared" si="410"/>
        <v>7182.618686834091</v>
      </c>
      <c r="M3719" s="167">
        <f t="shared" si="411"/>
        <v>0</v>
      </c>
      <c r="N3719" s="167">
        <f t="shared" si="412"/>
        <v>0</v>
      </c>
    </row>
    <row r="3720" spans="1:14" ht="15" customHeight="1" x14ac:dyDescent="0.2">
      <c r="A3720" s="152"/>
      <c r="B3720" s="152"/>
      <c r="C3720" s="152"/>
      <c r="D3720" s="152"/>
      <c r="E3720" s="153">
        <f>'2.40-a,b,c,d,e'!E3720</f>
        <v>42174.166666666664</v>
      </c>
      <c r="F3720" s="157">
        <f>'2.40-a,b,c,d,e'!F3720</f>
        <v>59.610000610351499</v>
      </c>
      <c r="G3720" s="157">
        <f>'2.40-a,b,c,d,e'!G3720</f>
        <v>-840.00015258790484</v>
      </c>
      <c r="H3720" s="157">
        <f t="shared" si="406"/>
        <v>6342.6185342461858</v>
      </c>
      <c r="I3720" s="157">
        <f t="shared" si="407"/>
        <v>0</v>
      </c>
      <c r="J3720" s="157">
        <f t="shared" si="408"/>
        <v>6342.6185342461858</v>
      </c>
      <c r="K3720" s="157">
        <f t="shared" si="409"/>
        <v>0</v>
      </c>
      <c r="L3720" s="157">
        <f t="shared" si="410"/>
        <v>6342.6185342461858</v>
      </c>
      <c r="M3720" s="167">
        <f t="shared" si="411"/>
        <v>0</v>
      </c>
      <c r="N3720" s="167">
        <f t="shared" si="412"/>
        <v>0</v>
      </c>
    </row>
    <row r="3721" spans="1:14" ht="15" customHeight="1" x14ac:dyDescent="0.2">
      <c r="A3721" s="152"/>
      <c r="B3721" s="152"/>
      <c r="C3721" s="152"/>
      <c r="D3721" s="152"/>
      <c r="E3721" s="153">
        <f>'2.40-a,b,c,d,e'!E3721</f>
        <v>42177.166666666664</v>
      </c>
      <c r="F3721" s="157">
        <f>'2.40-a,b,c,d,e'!F3721</f>
        <v>59.680000305175703</v>
      </c>
      <c r="G3721" s="157">
        <f>'2.40-a,b,c,d,e'!G3721</f>
        <v>69.999694824204539</v>
      </c>
      <c r="H3721" s="157">
        <f t="shared" si="406"/>
        <v>6412.61822907039</v>
      </c>
      <c r="I3721" s="157">
        <f t="shared" si="407"/>
        <v>0</v>
      </c>
      <c r="J3721" s="157">
        <f t="shared" si="408"/>
        <v>6412.61822907039</v>
      </c>
      <c r="K3721" s="157">
        <f t="shared" si="409"/>
        <v>0</v>
      </c>
      <c r="L3721" s="157">
        <f t="shared" si="410"/>
        <v>6412.61822907039</v>
      </c>
      <c r="M3721" s="167">
        <f t="shared" si="411"/>
        <v>0</v>
      </c>
      <c r="N3721" s="167">
        <f t="shared" si="412"/>
        <v>0</v>
      </c>
    </row>
    <row r="3722" spans="1:14" ht="15" customHeight="1" x14ac:dyDescent="0.2">
      <c r="A3722" s="152"/>
      <c r="B3722" s="152"/>
      <c r="C3722" s="152"/>
      <c r="D3722" s="152"/>
      <c r="E3722" s="153">
        <f>'2.40-a,b,c,d,e'!E3722</f>
        <v>42178.166666666664</v>
      </c>
      <c r="F3722" s="157">
        <f>'2.40-a,b,c,d,e'!F3722</f>
        <v>61.009998321533203</v>
      </c>
      <c r="G3722" s="157">
        <f>'2.40-a,b,c,d,e'!G3722</f>
        <v>1329.9980163575001</v>
      </c>
      <c r="H3722" s="157">
        <f t="shared" si="406"/>
        <v>7742.6162454278901</v>
      </c>
      <c r="I3722" s="157">
        <f t="shared" si="407"/>
        <v>0</v>
      </c>
      <c r="J3722" s="157">
        <f t="shared" si="408"/>
        <v>7742.6162454278901</v>
      </c>
      <c r="K3722" s="157">
        <f t="shared" si="409"/>
        <v>0</v>
      </c>
      <c r="L3722" s="157">
        <f t="shared" si="410"/>
        <v>7742.6162454278901</v>
      </c>
      <c r="M3722" s="167">
        <f t="shared" si="411"/>
        <v>0</v>
      </c>
      <c r="N3722" s="167">
        <f t="shared" si="412"/>
        <v>0</v>
      </c>
    </row>
    <row r="3723" spans="1:14" ht="15" customHeight="1" x14ac:dyDescent="0.2">
      <c r="A3723" s="152"/>
      <c r="B3723" s="152"/>
      <c r="C3723" s="152"/>
      <c r="D3723" s="152"/>
      <c r="E3723" s="153">
        <f>'2.40-a,b,c,d,e'!E3723</f>
        <v>42179.166666666664</v>
      </c>
      <c r="F3723" s="157">
        <f>'2.40-a,b,c,d,e'!F3723</f>
        <v>60.270000457763601</v>
      </c>
      <c r="G3723" s="157">
        <f>'2.40-a,b,c,d,e'!G3723</f>
        <v>-739.9978637696023</v>
      </c>
      <c r="H3723" s="157">
        <f t="shared" si="406"/>
        <v>7002.6183816582879</v>
      </c>
      <c r="I3723" s="157">
        <f t="shared" si="407"/>
        <v>0</v>
      </c>
      <c r="J3723" s="157">
        <f t="shared" si="408"/>
        <v>7002.6183816582879</v>
      </c>
      <c r="K3723" s="157">
        <f t="shared" si="409"/>
        <v>0</v>
      </c>
      <c r="L3723" s="157">
        <f t="shared" si="410"/>
        <v>7002.6183816582879</v>
      </c>
      <c r="M3723" s="167">
        <f t="shared" si="411"/>
        <v>0</v>
      </c>
      <c r="N3723" s="167">
        <f t="shared" si="412"/>
        <v>0</v>
      </c>
    </row>
    <row r="3724" spans="1:14" ht="15" customHeight="1" x14ac:dyDescent="0.2">
      <c r="A3724" s="152"/>
      <c r="B3724" s="152"/>
      <c r="C3724" s="152"/>
      <c r="D3724" s="152"/>
      <c r="E3724" s="153">
        <f>'2.40-a,b,c,d,e'!E3724</f>
        <v>42180.166666666664</v>
      </c>
      <c r="F3724" s="157">
        <f>'2.40-a,b,c,d,e'!F3724</f>
        <v>59.700000762939403</v>
      </c>
      <c r="G3724" s="157">
        <f>'2.40-a,b,c,d,e'!G3724</f>
        <v>-569.99969482419738</v>
      </c>
      <c r="H3724" s="157">
        <f t="shared" si="406"/>
        <v>6432.6186868340901</v>
      </c>
      <c r="I3724" s="157">
        <f t="shared" si="407"/>
        <v>0</v>
      </c>
      <c r="J3724" s="157">
        <f t="shared" si="408"/>
        <v>6432.6186868340901</v>
      </c>
      <c r="K3724" s="157">
        <f t="shared" si="409"/>
        <v>0</v>
      </c>
      <c r="L3724" s="157">
        <f t="shared" si="410"/>
        <v>6432.6186868340901</v>
      </c>
      <c r="M3724" s="167">
        <f t="shared" si="411"/>
        <v>0</v>
      </c>
      <c r="N3724" s="167">
        <f t="shared" si="412"/>
        <v>0</v>
      </c>
    </row>
    <row r="3725" spans="1:14" ht="15" customHeight="1" x14ac:dyDescent="0.2">
      <c r="A3725" s="152"/>
      <c r="B3725" s="152"/>
      <c r="C3725" s="152"/>
      <c r="D3725" s="152"/>
      <c r="E3725" s="153">
        <f>'2.40-a,b,c,d,e'!E3725</f>
        <v>42181.166666666664</v>
      </c>
      <c r="F3725" s="157">
        <f>'2.40-a,b,c,d,e'!F3725</f>
        <v>59.630001068115199</v>
      </c>
      <c r="G3725" s="157">
        <f>'2.40-a,b,c,d,e'!G3725</f>
        <v>-69.999694824204539</v>
      </c>
      <c r="H3725" s="157">
        <f t="shared" si="406"/>
        <v>6362.6189920098859</v>
      </c>
      <c r="I3725" s="157">
        <f t="shared" si="407"/>
        <v>0</v>
      </c>
      <c r="J3725" s="157">
        <f t="shared" si="408"/>
        <v>6362.6189920098859</v>
      </c>
      <c r="K3725" s="157">
        <f t="shared" si="409"/>
        <v>0</v>
      </c>
      <c r="L3725" s="157">
        <f t="shared" si="410"/>
        <v>6362.6189920098859</v>
      </c>
      <c r="M3725" s="167">
        <f t="shared" si="411"/>
        <v>0</v>
      </c>
      <c r="N3725" s="167">
        <f t="shared" si="412"/>
        <v>0</v>
      </c>
    </row>
    <row r="3726" spans="1:14" ht="15" customHeight="1" x14ac:dyDescent="0.2">
      <c r="A3726" s="152"/>
      <c r="B3726" s="152"/>
      <c r="C3726" s="152"/>
      <c r="D3726" s="152"/>
      <c r="E3726" s="153">
        <f>'2.40-a,b,c,d,e'!E3726</f>
        <v>42184.166666666664</v>
      </c>
      <c r="F3726" s="157">
        <f>'2.40-a,b,c,d,e'!F3726</f>
        <v>58.330001831054602</v>
      </c>
      <c r="G3726" s="157">
        <f>'2.40-a,b,c,d,e'!G3726</f>
        <v>-1299.9992370605967</v>
      </c>
      <c r="H3726" s="157">
        <f t="shared" si="406"/>
        <v>5062.619754949289</v>
      </c>
      <c r="I3726" s="157">
        <f t="shared" si="407"/>
        <v>3099.998474121101</v>
      </c>
      <c r="J3726" s="157">
        <f t="shared" si="408"/>
        <v>8162.61822907039</v>
      </c>
      <c r="K3726" s="157">
        <f t="shared" si="409"/>
        <v>0</v>
      </c>
      <c r="L3726" s="157">
        <f t="shared" si="410"/>
        <v>8162.61822907039</v>
      </c>
      <c r="M3726" s="167">
        <f t="shared" si="411"/>
        <v>1</v>
      </c>
      <c r="N3726" s="167">
        <f t="shared" si="412"/>
        <v>0</v>
      </c>
    </row>
    <row r="3727" spans="1:14" ht="15" customHeight="1" x14ac:dyDescent="0.2">
      <c r="A3727" s="152"/>
      <c r="B3727" s="152"/>
      <c r="C3727" s="152"/>
      <c r="D3727" s="152"/>
      <c r="E3727" s="153">
        <f>'2.40-a,b,c,d,e'!E3727</f>
        <v>42185.166666666664</v>
      </c>
      <c r="F3727" s="157">
        <f>'2.40-a,b,c,d,e'!F3727</f>
        <v>59.470001220703097</v>
      </c>
      <c r="G3727" s="157">
        <f>'2.40-a,b,c,d,e'!G3727</f>
        <v>1139.9993896484943</v>
      </c>
      <c r="H3727" s="157">
        <f t="shared" si="406"/>
        <v>9302.6176187188848</v>
      </c>
      <c r="I3727" s="157">
        <f t="shared" si="407"/>
        <v>0</v>
      </c>
      <c r="J3727" s="157">
        <f t="shared" si="408"/>
        <v>9302.6176187188848</v>
      </c>
      <c r="K3727" s="157">
        <f t="shared" si="409"/>
        <v>1139.9993896484948</v>
      </c>
      <c r="L3727" s="157">
        <f t="shared" si="410"/>
        <v>8162.61822907039</v>
      </c>
      <c r="M3727" s="167">
        <f t="shared" si="411"/>
        <v>0</v>
      </c>
      <c r="N3727" s="167">
        <f t="shared" si="412"/>
        <v>0</v>
      </c>
    </row>
    <row r="3728" spans="1:14" ht="15" customHeight="1" x14ac:dyDescent="0.2">
      <c r="A3728" s="152"/>
      <c r="B3728" s="152"/>
      <c r="C3728" s="152"/>
      <c r="D3728" s="152"/>
      <c r="E3728" s="153">
        <f>'2.40-a,b,c,d,e'!E3728</f>
        <v>42186.166666666664</v>
      </c>
      <c r="F3728" s="157">
        <f>'2.40-a,b,c,d,e'!F3728</f>
        <v>56.959999084472599</v>
      </c>
      <c r="G3728" s="157">
        <f>'2.40-a,b,c,d,e'!G3728</f>
        <v>-2510.0021362304969</v>
      </c>
      <c r="H3728" s="157">
        <f t="shared" si="406"/>
        <v>5652.6160928398931</v>
      </c>
      <c r="I3728" s="157">
        <f t="shared" si="407"/>
        <v>2510.0021362304969</v>
      </c>
      <c r="J3728" s="157">
        <f t="shared" si="408"/>
        <v>8162.61822907039</v>
      </c>
      <c r="K3728" s="157">
        <f t="shared" si="409"/>
        <v>0</v>
      </c>
      <c r="L3728" s="157">
        <f t="shared" si="410"/>
        <v>8162.61822907039</v>
      </c>
      <c r="M3728" s="167">
        <f t="shared" si="411"/>
        <v>1</v>
      </c>
      <c r="N3728" s="167">
        <f t="shared" si="412"/>
        <v>0</v>
      </c>
    </row>
    <row r="3729" spans="1:14" ht="15" customHeight="1" x14ac:dyDescent="0.2">
      <c r="A3729" s="152"/>
      <c r="B3729" s="152"/>
      <c r="C3729" s="152"/>
      <c r="D3729" s="152"/>
      <c r="E3729" s="153">
        <f>'2.40-a,b,c,d,e'!E3729</f>
        <v>42187.166666666664</v>
      </c>
      <c r="F3729" s="157">
        <f>'2.40-a,b,c,d,e'!F3729</f>
        <v>56.930000305175703</v>
      </c>
      <c r="G3729" s="157">
        <f>'2.40-a,b,c,d,e'!G3729</f>
        <v>-29.998779296896316</v>
      </c>
      <c r="H3729" s="157">
        <f t="shared" si="406"/>
        <v>8132.6194497734941</v>
      </c>
      <c r="I3729" s="157">
        <f t="shared" si="407"/>
        <v>0</v>
      </c>
      <c r="J3729" s="157">
        <f t="shared" si="408"/>
        <v>8132.6194497734941</v>
      </c>
      <c r="K3729" s="157">
        <f t="shared" si="409"/>
        <v>0</v>
      </c>
      <c r="L3729" s="157">
        <f t="shared" si="410"/>
        <v>8132.6194497734941</v>
      </c>
      <c r="M3729" s="167">
        <f t="shared" si="411"/>
        <v>0</v>
      </c>
      <c r="N3729" s="167">
        <f t="shared" si="412"/>
        <v>0</v>
      </c>
    </row>
    <row r="3730" spans="1:14" ht="15" customHeight="1" x14ac:dyDescent="0.2">
      <c r="A3730" s="152"/>
      <c r="B3730" s="152"/>
      <c r="C3730" s="152"/>
      <c r="D3730" s="152"/>
      <c r="E3730" s="153">
        <f>'2.40-a,b,c,d,e'!E3730</f>
        <v>42191.166666666664</v>
      </c>
      <c r="F3730" s="157">
        <f>'2.40-a,b,c,d,e'!F3730</f>
        <v>52.529998779296797</v>
      </c>
      <c r="G3730" s="157">
        <f>'2.40-a,b,c,d,e'!G3730</f>
        <v>-4400.0015258789063</v>
      </c>
      <c r="H3730" s="157">
        <f t="shared" si="406"/>
        <v>3732.6179238945879</v>
      </c>
      <c r="I3730" s="157">
        <f t="shared" si="407"/>
        <v>4430.0003051758022</v>
      </c>
      <c r="J3730" s="157">
        <f t="shared" si="408"/>
        <v>8162.61822907039</v>
      </c>
      <c r="K3730" s="157">
        <f t="shared" si="409"/>
        <v>0</v>
      </c>
      <c r="L3730" s="157">
        <f t="shared" si="410"/>
        <v>8162.61822907039</v>
      </c>
      <c r="M3730" s="167">
        <f t="shared" si="411"/>
        <v>1</v>
      </c>
      <c r="N3730" s="167">
        <f t="shared" si="412"/>
        <v>0</v>
      </c>
    </row>
    <row r="3731" spans="1:14" ht="15" customHeight="1" x14ac:dyDescent="0.2">
      <c r="A3731" s="152"/>
      <c r="B3731" s="152"/>
      <c r="C3731" s="152"/>
      <c r="D3731" s="152"/>
      <c r="E3731" s="153">
        <f>'2.40-a,b,c,d,e'!E3731</f>
        <v>42192.166666666664</v>
      </c>
      <c r="F3731" s="157">
        <f>'2.40-a,b,c,d,e'!F3731</f>
        <v>52.330001831054602</v>
      </c>
      <c r="G3731" s="157">
        <f>'2.40-a,b,c,d,e'!G3731</f>
        <v>-199.99694824219461</v>
      </c>
      <c r="H3731" s="157">
        <f t="shared" si="406"/>
        <v>7962.6212808281953</v>
      </c>
      <c r="I3731" s="157">
        <f t="shared" si="407"/>
        <v>0</v>
      </c>
      <c r="J3731" s="157">
        <f t="shared" si="408"/>
        <v>7962.6212808281953</v>
      </c>
      <c r="K3731" s="157">
        <f t="shared" si="409"/>
        <v>0</v>
      </c>
      <c r="L3731" s="157">
        <f t="shared" si="410"/>
        <v>7962.6212808281953</v>
      </c>
      <c r="M3731" s="167">
        <f t="shared" si="411"/>
        <v>0</v>
      </c>
      <c r="N3731" s="167">
        <f t="shared" si="412"/>
        <v>0</v>
      </c>
    </row>
    <row r="3732" spans="1:14" ht="15" customHeight="1" x14ac:dyDescent="0.2">
      <c r="A3732" s="152"/>
      <c r="B3732" s="152"/>
      <c r="C3732" s="152"/>
      <c r="D3732" s="152"/>
      <c r="E3732" s="153">
        <f>'2.40-a,b,c,d,e'!E3732</f>
        <v>42193.166666666664</v>
      </c>
      <c r="F3732" s="157">
        <f>'2.40-a,b,c,d,e'!F3732</f>
        <v>51.650001525878899</v>
      </c>
      <c r="G3732" s="157">
        <f>'2.40-a,b,c,d,e'!G3732</f>
        <v>-680.00030517570303</v>
      </c>
      <c r="H3732" s="157">
        <f t="shared" si="406"/>
        <v>7282.6209756524922</v>
      </c>
      <c r="I3732" s="157">
        <f t="shared" si="407"/>
        <v>0</v>
      </c>
      <c r="J3732" s="157">
        <f t="shared" si="408"/>
        <v>7282.6209756524922</v>
      </c>
      <c r="K3732" s="157">
        <f t="shared" si="409"/>
        <v>0</v>
      </c>
      <c r="L3732" s="157">
        <f t="shared" si="410"/>
        <v>7282.6209756524922</v>
      </c>
      <c r="M3732" s="167">
        <f t="shared" si="411"/>
        <v>0</v>
      </c>
      <c r="N3732" s="167">
        <f t="shared" si="412"/>
        <v>0</v>
      </c>
    </row>
    <row r="3733" spans="1:14" ht="15" customHeight="1" x14ac:dyDescent="0.2">
      <c r="A3733" s="152"/>
      <c r="B3733" s="152"/>
      <c r="C3733" s="152"/>
      <c r="D3733" s="152"/>
      <c r="E3733" s="153">
        <f>'2.40-a,b,c,d,e'!E3733</f>
        <v>42194.166666666664</v>
      </c>
      <c r="F3733" s="157">
        <f>'2.40-a,b,c,d,e'!F3733</f>
        <v>52.779998779296797</v>
      </c>
      <c r="G3733" s="157">
        <f>'2.40-a,b,c,d,e'!G3733</f>
        <v>1129.9972534178978</v>
      </c>
      <c r="H3733" s="157">
        <f t="shared" si="406"/>
        <v>8412.618229070391</v>
      </c>
      <c r="I3733" s="157">
        <f t="shared" si="407"/>
        <v>0</v>
      </c>
      <c r="J3733" s="157">
        <f t="shared" si="408"/>
        <v>8412.618229070391</v>
      </c>
      <c r="K3733" s="157">
        <f t="shared" si="409"/>
        <v>250.00000000000091</v>
      </c>
      <c r="L3733" s="157">
        <f t="shared" si="410"/>
        <v>8162.61822907039</v>
      </c>
      <c r="M3733" s="167">
        <f t="shared" si="411"/>
        <v>0</v>
      </c>
      <c r="N3733" s="167">
        <f t="shared" si="412"/>
        <v>0</v>
      </c>
    </row>
    <row r="3734" spans="1:14" ht="15" customHeight="1" x14ac:dyDescent="0.2">
      <c r="A3734" s="152"/>
      <c r="B3734" s="152"/>
      <c r="C3734" s="152"/>
      <c r="D3734" s="152"/>
      <c r="E3734" s="153">
        <f>'2.40-a,b,c,d,e'!E3734</f>
        <v>42195.166666666664</v>
      </c>
      <c r="F3734" s="157">
        <f>'2.40-a,b,c,d,e'!F3734</f>
        <v>52.740001678466797</v>
      </c>
      <c r="G3734" s="157">
        <f>'2.40-a,b,c,d,e'!G3734</f>
        <v>-39.997100829999965</v>
      </c>
      <c r="H3734" s="157">
        <f t="shared" si="406"/>
        <v>8122.6211282403901</v>
      </c>
      <c r="I3734" s="157">
        <f t="shared" si="407"/>
        <v>0</v>
      </c>
      <c r="J3734" s="157">
        <f t="shared" si="408"/>
        <v>8122.6211282403901</v>
      </c>
      <c r="K3734" s="157">
        <f t="shared" si="409"/>
        <v>0</v>
      </c>
      <c r="L3734" s="157">
        <f t="shared" si="410"/>
        <v>8122.6211282403901</v>
      </c>
      <c r="M3734" s="167">
        <f t="shared" si="411"/>
        <v>0</v>
      </c>
      <c r="N3734" s="167">
        <f t="shared" si="412"/>
        <v>0</v>
      </c>
    </row>
    <row r="3735" spans="1:14" ht="15" customHeight="1" x14ac:dyDescent="0.2">
      <c r="A3735" s="152"/>
      <c r="B3735" s="152"/>
      <c r="C3735" s="152"/>
      <c r="D3735" s="152"/>
      <c r="E3735" s="153">
        <f>'2.40-a,b,c,d,e'!E3735</f>
        <v>42198.166666666664</v>
      </c>
      <c r="F3735" s="157">
        <f>'2.40-a,b,c,d,e'!F3735</f>
        <v>52.200000762939403</v>
      </c>
      <c r="G3735" s="157">
        <f>'2.40-a,b,c,d,e'!G3735</f>
        <v>-540.00091552739354</v>
      </c>
      <c r="H3735" s="157">
        <f t="shared" si="406"/>
        <v>7582.6202127129964</v>
      </c>
      <c r="I3735" s="157">
        <f t="shared" si="407"/>
        <v>0</v>
      </c>
      <c r="J3735" s="157">
        <f t="shared" si="408"/>
        <v>7582.6202127129964</v>
      </c>
      <c r="K3735" s="157">
        <f t="shared" si="409"/>
        <v>0</v>
      </c>
      <c r="L3735" s="157">
        <f t="shared" si="410"/>
        <v>7582.6202127129964</v>
      </c>
      <c r="M3735" s="167">
        <f t="shared" si="411"/>
        <v>0</v>
      </c>
      <c r="N3735" s="167">
        <f t="shared" si="412"/>
        <v>0</v>
      </c>
    </row>
    <row r="3736" spans="1:14" ht="15" customHeight="1" x14ac:dyDescent="0.2">
      <c r="A3736" s="152"/>
      <c r="B3736" s="152"/>
      <c r="C3736" s="152"/>
      <c r="D3736" s="152"/>
      <c r="E3736" s="153">
        <f>'2.40-a,b,c,d,e'!E3736</f>
        <v>42199.166666666664</v>
      </c>
      <c r="F3736" s="157">
        <f>'2.40-a,b,c,d,e'!F3736</f>
        <v>53.040000915527301</v>
      </c>
      <c r="G3736" s="157">
        <f>'2.40-a,b,c,d,e'!G3736</f>
        <v>840.00015258789767</v>
      </c>
      <c r="H3736" s="157">
        <f t="shared" si="406"/>
        <v>8422.6203653008943</v>
      </c>
      <c r="I3736" s="157">
        <f t="shared" si="407"/>
        <v>0</v>
      </c>
      <c r="J3736" s="157">
        <f t="shared" si="408"/>
        <v>8422.6203653008943</v>
      </c>
      <c r="K3736" s="157">
        <f t="shared" si="409"/>
        <v>260.00213623050422</v>
      </c>
      <c r="L3736" s="157">
        <f t="shared" si="410"/>
        <v>8162.61822907039</v>
      </c>
      <c r="M3736" s="167">
        <f t="shared" si="411"/>
        <v>0</v>
      </c>
      <c r="N3736" s="167">
        <f t="shared" si="412"/>
        <v>0</v>
      </c>
    </row>
    <row r="3737" spans="1:14" ht="15" customHeight="1" x14ac:dyDescent="0.2">
      <c r="A3737" s="152"/>
      <c r="B3737" s="152"/>
      <c r="C3737" s="152"/>
      <c r="D3737" s="152"/>
      <c r="E3737" s="153">
        <f>'2.40-a,b,c,d,e'!E3737</f>
        <v>42200.166666666664</v>
      </c>
      <c r="F3737" s="157">
        <f>'2.40-a,b,c,d,e'!F3737</f>
        <v>51.409999847412102</v>
      </c>
      <c r="G3737" s="157">
        <f>'2.40-a,b,c,d,e'!G3737</f>
        <v>-1630.0010681151989</v>
      </c>
      <c r="H3737" s="157">
        <f t="shared" si="406"/>
        <v>6532.6171609551911</v>
      </c>
      <c r="I3737" s="157">
        <f t="shared" si="407"/>
        <v>0</v>
      </c>
      <c r="J3737" s="157">
        <f t="shared" si="408"/>
        <v>6532.6171609551911</v>
      </c>
      <c r="K3737" s="157">
        <f t="shared" si="409"/>
        <v>0</v>
      </c>
      <c r="L3737" s="157">
        <f t="shared" si="410"/>
        <v>6532.6171609551911</v>
      </c>
      <c r="M3737" s="167">
        <f t="shared" si="411"/>
        <v>0</v>
      </c>
      <c r="N3737" s="167">
        <f t="shared" si="412"/>
        <v>0</v>
      </c>
    </row>
    <row r="3738" spans="1:14" ht="15" customHeight="1" x14ac:dyDescent="0.2">
      <c r="A3738" s="152"/>
      <c r="B3738" s="152"/>
      <c r="C3738" s="152"/>
      <c r="D3738" s="152"/>
      <c r="E3738" s="153">
        <f>'2.40-a,b,c,d,e'!E3738</f>
        <v>42201.166666666664</v>
      </c>
      <c r="F3738" s="157">
        <f>'2.40-a,b,c,d,e'!F3738</f>
        <v>50.909999847412102</v>
      </c>
      <c r="G3738" s="157">
        <f>'2.40-a,b,c,d,e'!G3738</f>
        <v>-500</v>
      </c>
      <c r="H3738" s="157">
        <f t="shared" si="406"/>
        <v>6032.6171609551911</v>
      </c>
      <c r="I3738" s="157">
        <f t="shared" si="407"/>
        <v>2130.0010681151989</v>
      </c>
      <c r="J3738" s="157">
        <f t="shared" si="408"/>
        <v>8162.61822907039</v>
      </c>
      <c r="K3738" s="157">
        <f t="shared" si="409"/>
        <v>0</v>
      </c>
      <c r="L3738" s="157">
        <f t="shared" si="410"/>
        <v>8162.61822907039</v>
      </c>
      <c r="M3738" s="167">
        <f t="shared" si="411"/>
        <v>1</v>
      </c>
      <c r="N3738" s="167">
        <f t="shared" si="412"/>
        <v>0</v>
      </c>
    </row>
    <row r="3739" spans="1:14" ht="15" customHeight="1" x14ac:dyDescent="0.2">
      <c r="A3739" s="152"/>
      <c r="B3739" s="152"/>
      <c r="C3739" s="152"/>
      <c r="D3739" s="152"/>
      <c r="E3739" s="153">
        <f>'2.40-a,b,c,d,e'!E3739</f>
        <v>42202.166666666664</v>
      </c>
      <c r="F3739" s="157">
        <f>'2.40-a,b,c,d,e'!F3739</f>
        <v>50.889999389648402</v>
      </c>
      <c r="G3739" s="157">
        <f>'2.40-a,b,c,d,e'!G3739</f>
        <v>-20.000457763700297</v>
      </c>
      <c r="H3739" s="157">
        <f t="shared" si="406"/>
        <v>8142.61777130669</v>
      </c>
      <c r="I3739" s="157">
        <f t="shared" si="407"/>
        <v>0</v>
      </c>
      <c r="J3739" s="157">
        <f t="shared" si="408"/>
        <v>8142.61777130669</v>
      </c>
      <c r="K3739" s="157">
        <f t="shared" si="409"/>
        <v>0</v>
      </c>
      <c r="L3739" s="157">
        <f t="shared" si="410"/>
        <v>8142.61777130669</v>
      </c>
      <c r="M3739" s="167">
        <f t="shared" si="411"/>
        <v>0</v>
      </c>
      <c r="N3739" s="167">
        <f t="shared" si="412"/>
        <v>0</v>
      </c>
    </row>
    <row r="3740" spans="1:14" ht="15" customHeight="1" x14ac:dyDescent="0.2">
      <c r="A3740" s="152"/>
      <c r="B3740" s="152"/>
      <c r="C3740" s="152"/>
      <c r="D3740" s="152"/>
      <c r="E3740" s="153">
        <f>'2.40-a,b,c,d,e'!E3740</f>
        <v>42205.166666666664</v>
      </c>
      <c r="F3740" s="157">
        <f>'2.40-a,b,c,d,e'!F3740</f>
        <v>50.150001525878899</v>
      </c>
      <c r="G3740" s="157">
        <f>'2.40-a,b,c,d,e'!G3740</f>
        <v>-739.99786376950283</v>
      </c>
      <c r="H3740" s="157">
        <f t="shared" si="406"/>
        <v>7402.6199075371869</v>
      </c>
      <c r="I3740" s="157">
        <f t="shared" si="407"/>
        <v>0</v>
      </c>
      <c r="J3740" s="157">
        <f t="shared" si="408"/>
        <v>7402.6199075371869</v>
      </c>
      <c r="K3740" s="157">
        <f t="shared" si="409"/>
        <v>0</v>
      </c>
      <c r="L3740" s="157">
        <f t="shared" si="410"/>
        <v>7402.6199075371869</v>
      </c>
      <c r="M3740" s="167">
        <f t="shared" si="411"/>
        <v>0</v>
      </c>
      <c r="N3740" s="167">
        <f t="shared" si="412"/>
        <v>0</v>
      </c>
    </row>
    <row r="3741" spans="1:14" ht="15" customHeight="1" x14ac:dyDescent="0.2">
      <c r="A3741" s="152"/>
      <c r="B3741" s="152"/>
      <c r="C3741" s="152"/>
      <c r="D3741" s="152"/>
      <c r="E3741" s="153">
        <f>'2.40-a,b,c,d,e'!E3741</f>
        <v>42206.166666666664</v>
      </c>
      <c r="F3741" s="157">
        <f>'2.40-a,b,c,d,e'!F3741</f>
        <v>50.360000610351499</v>
      </c>
      <c r="G3741" s="157">
        <f>'2.40-a,b,c,d,e'!G3741</f>
        <v>209.99908447259941</v>
      </c>
      <c r="H3741" s="157">
        <f t="shared" si="406"/>
        <v>7612.6189920097859</v>
      </c>
      <c r="I3741" s="157">
        <f t="shared" si="407"/>
        <v>0</v>
      </c>
      <c r="J3741" s="157">
        <f t="shared" si="408"/>
        <v>7612.6189920097859</v>
      </c>
      <c r="K3741" s="157">
        <f t="shared" si="409"/>
        <v>0</v>
      </c>
      <c r="L3741" s="157">
        <f t="shared" si="410"/>
        <v>7612.6189920097859</v>
      </c>
      <c r="M3741" s="167">
        <f t="shared" si="411"/>
        <v>0</v>
      </c>
      <c r="N3741" s="167">
        <f t="shared" si="412"/>
        <v>0</v>
      </c>
    </row>
    <row r="3742" spans="1:14" ht="15" customHeight="1" x14ac:dyDescent="0.2">
      <c r="A3742" s="152"/>
      <c r="B3742" s="152"/>
      <c r="C3742" s="152"/>
      <c r="D3742" s="152"/>
      <c r="E3742" s="153">
        <f>'2.40-a,b,c,d,e'!E3742</f>
        <v>42207.166666666664</v>
      </c>
      <c r="F3742" s="157">
        <f>'2.40-a,b,c,d,e'!F3742</f>
        <v>49.189998626708899</v>
      </c>
      <c r="G3742" s="157">
        <f>'2.40-a,b,c,d,e'!G3742</f>
        <v>-1170.0019836425995</v>
      </c>
      <c r="H3742" s="157">
        <f t="shared" si="406"/>
        <v>6442.6170083671859</v>
      </c>
      <c r="I3742" s="157">
        <f t="shared" si="407"/>
        <v>0</v>
      </c>
      <c r="J3742" s="157">
        <f t="shared" si="408"/>
        <v>6442.6170083671859</v>
      </c>
      <c r="K3742" s="157">
        <f t="shared" si="409"/>
        <v>0</v>
      </c>
      <c r="L3742" s="157">
        <f t="shared" si="410"/>
        <v>6442.6170083671859</v>
      </c>
      <c r="M3742" s="167">
        <f t="shared" si="411"/>
        <v>0</v>
      </c>
      <c r="N3742" s="167">
        <f t="shared" si="412"/>
        <v>0</v>
      </c>
    </row>
    <row r="3743" spans="1:14" ht="15" customHeight="1" x14ac:dyDescent="0.2">
      <c r="A3743" s="152"/>
      <c r="B3743" s="152"/>
      <c r="C3743" s="152"/>
      <c r="D3743" s="152"/>
      <c r="E3743" s="153">
        <f>'2.40-a,b,c,d,e'!E3743</f>
        <v>42208.166666666664</v>
      </c>
      <c r="F3743" s="157">
        <f>'2.40-a,b,c,d,e'!F3743</f>
        <v>48.450000762939403</v>
      </c>
      <c r="G3743" s="157">
        <f>'2.40-a,b,c,d,e'!G3743</f>
        <v>-739.99786376949578</v>
      </c>
      <c r="H3743" s="157">
        <f t="shared" si="406"/>
        <v>5702.6191445976901</v>
      </c>
      <c r="I3743" s="157">
        <f t="shared" si="407"/>
        <v>2459.9990844726999</v>
      </c>
      <c r="J3743" s="157">
        <f t="shared" si="408"/>
        <v>8162.61822907039</v>
      </c>
      <c r="K3743" s="157">
        <f t="shared" si="409"/>
        <v>0</v>
      </c>
      <c r="L3743" s="157">
        <f t="shared" si="410"/>
        <v>8162.61822907039</v>
      </c>
      <c r="M3743" s="167">
        <f t="shared" si="411"/>
        <v>1</v>
      </c>
      <c r="N3743" s="167">
        <f t="shared" si="412"/>
        <v>0</v>
      </c>
    </row>
    <row r="3744" spans="1:14" ht="15" customHeight="1" x14ac:dyDescent="0.2">
      <c r="A3744" s="152"/>
      <c r="B3744" s="152"/>
      <c r="C3744" s="152"/>
      <c r="D3744" s="152"/>
      <c r="E3744" s="153">
        <f>'2.40-a,b,c,d,e'!E3744</f>
        <v>42209.166666666664</v>
      </c>
      <c r="F3744" s="157">
        <f>'2.40-a,b,c,d,e'!F3744</f>
        <v>48.139999389648402</v>
      </c>
      <c r="G3744" s="157">
        <f>'2.40-a,b,c,d,e'!G3744</f>
        <v>-310.00137329100141</v>
      </c>
      <c r="H3744" s="157">
        <f t="shared" si="406"/>
        <v>7852.616855779389</v>
      </c>
      <c r="I3744" s="157">
        <f t="shared" si="407"/>
        <v>0</v>
      </c>
      <c r="J3744" s="157">
        <f t="shared" si="408"/>
        <v>7852.616855779389</v>
      </c>
      <c r="K3744" s="157">
        <f t="shared" si="409"/>
        <v>0</v>
      </c>
      <c r="L3744" s="157">
        <f t="shared" si="410"/>
        <v>7852.616855779389</v>
      </c>
      <c r="M3744" s="167">
        <f t="shared" si="411"/>
        <v>0</v>
      </c>
      <c r="N3744" s="167">
        <f t="shared" si="412"/>
        <v>0</v>
      </c>
    </row>
    <row r="3745" spans="1:14" ht="15" customHeight="1" x14ac:dyDescent="0.2">
      <c r="A3745" s="152"/>
      <c r="B3745" s="152"/>
      <c r="C3745" s="152"/>
      <c r="D3745" s="152"/>
      <c r="E3745" s="153">
        <f>'2.40-a,b,c,d,e'!E3745</f>
        <v>42212.166666666664</v>
      </c>
      <c r="F3745" s="157">
        <f>'2.40-a,b,c,d,e'!F3745</f>
        <v>47.389999389648402</v>
      </c>
      <c r="G3745" s="157">
        <f>'2.40-a,b,c,d,e'!G3745</f>
        <v>-750</v>
      </c>
      <c r="H3745" s="157">
        <f t="shared" si="406"/>
        <v>7102.616855779389</v>
      </c>
      <c r="I3745" s="157">
        <f t="shared" si="407"/>
        <v>0</v>
      </c>
      <c r="J3745" s="157">
        <f t="shared" si="408"/>
        <v>7102.616855779389</v>
      </c>
      <c r="K3745" s="157">
        <f t="shared" si="409"/>
        <v>0</v>
      </c>
      <c r="L3745" s="157">
        <f t="shared" si="410"/>
        <v>7102.616855779389</v>
      </c>
      <c r="M3745" s="167">
        <f t="shared" si="411"/>
        <v>0</v>
      </c>
      <c r="N3745" s="167">
        <f t="shared" si="412"/>
        <v>0</v>
      </c>
    </row>
    <row r="3746" spans="1:14" ht="15" customHeight="1" x14ac:dyDescent="0.2">
      <c r="A3746" s="152"/>
      <c r="B3746" s="152"/>
      <c r="C3746" s="152"/>
      <c r="D3746" s="152"/>
      <c r="E3746" s="153">
        <f>'2.40-a,b,c,d,e'!E3746</f>
        <v>42213.166666666664</v>
      </c>
      <c r="F3746" s="157">
        <f>'2.40-a,b,c,d,e'!F3746</f>
        <v>47.9799995422363</v>
      </c>
      <c r="G3746" s="157">
        <f>'2.40-a,b,c,d,e'!G3746</f>
        <v>590.00015258789767</v>
      </c>
      <c r="H3746" s="157">
        <f t="shared" si="406"/>
        <v>7692.6170083672869</v>
      </c>
      <c r="I3746" s="157">
        <f t="shared" si="407"/>
        <v>0</v>
      </c>
      <c r="J3746" s="157">
        <f t="shared" si="408"/>
        <v>7692.6170083672869</v>
      </c>
      <c r="K3746" s="157">
        <f t="shared" si="409"/>
        <v>0</v>
      </c>
      <c r="L3746" s="157">
        <f t="shared" si="410"/>
        <v>7692.6170083672869</v>
      </c>
      <c r="M3746" s="167">
        <f t="shared" si="411"/>
        <v>0</v>
      </c>
      <c r="N3746" s="167">
        <f t="shared" si="412"/>
        <v>0</v>
      </c>
    </row>
    <row r="3747" spans="1:14" ht="15" customHeight="1" x14ac:dyDescent="0.2">
      <c r="A3747" s="152"/>
      <c r="B3747" s="152"/>
      <c r="C3747" s="152"/>
      <c r="D3747" s="152"/>
      <c r="E3747" s="153">
        <f>'2.40-a,b,c,d,e'!E3747</f>
        <v>42214.166666666664</v>
      </c>
      <c r="F3747" s="157">
        <f>'2.40-a,b,c,d,e'!F3747</f>
        <v>48.790000915527301</v>
      </c>
      <c r="G3747" s="157">
        <f>'2.40-a,b,c,d,e'!G3747</f>
        <v>810.00137329100141</v>
      </c>
      <c r="H3747" s="157">
        <f t="shared" si="406"/>
        <v>8502.6183816582889</v>
      </c>
      <c r="I3747" s="157">
        <f t="shared" si="407"/>
        <v>0</v>
      </c>
      <c r="J3747" s="157">
        <f t="shared" si="408"/>
        <v>8502.6183816582889</v>
      </c>
      <c r="K3747" s="157">
        <f t="shared" si="409"/>
        <v>340.00015258789881</v>
      </c>
      <c r="L3747" s="157">
        <f t="shared" si="410"/>
        <v>8162.61822907039</v>
      </c>
      <c r="M3747" s="167">
        <f t="shared" si="411"/>
        <v>0</v>
      </c>
      <c r="N3747" s="167">
        <f t="shared" si="412"/>
        <v>0</v>
      </c>
    </row>
    <row r="3748" spans="1:14" ht="15" customHeight="1" x14ac:dyDescent="0.2">
      <c r="A3748" s="152"/>
      <c r="B3748" s="152"/>
      <c r="C3748" s="152"/>
      <c r="D3748" s="152"/>
      <c r="E3748" s="153">
        <f>'2.40-a,b,c,d,e'!E3748</f>
        <v>42215.166666666664</v>
      </c>
      <c r="F3748" s="157">
        <f>'2.40-a,b,c,d,e'!F3748</f>
        <v>48.520000457763601</v>
      </c>
      <c r="G3748" s="157">
        <f>'2.40-a,b,c,d,e'!G3748</f>
        <v>-270.0004577637003</v>
      </c>
      <c r="H3748" s="157">
        <f t="shared" si="406"/>
        <v>7892.61777130669</v>
      </c>
      <c r="I3748" s="157">
        <f t="shared" si="407"/>
        <v>0</v>
      </c>
      <c r="J3748" s="157">
        <f t="shared" si="408"/>
        <v>7892.61777130669</v>
      </c>
      <c r="K3748" s="157">
        <f t="shared" si="409"/>
        <v>0</v>
      </c>
      <c r="L3748" s="157">
        <f t="shared" si="410"/>
        <v>7892.61777130669</v>
      </c>
      <c r="M3748" s="167">
        <f t="shared" si="411"/>
        <v>0</v>
      </c>
      <c r="N3748" s="167">
        <f t="shared" si="412"/>
        <v>0</v>
      </c>
    </row>
    <row r="3749" spans="1:14" ht="15" customHeight="1" x14ac:dyDescent="0.2">
      <c r="A3749" s="152"/>
      <c r="B3749" s="152"/>
      <c r="C3749" s="152"/>
      <c r="D3749" s="152"/>
      <c r="E3749" s="153">
        <f>'2.40-a,b,c,d,e'!E3749</f>
        <v>42216.166666666664</v>
      </c>
      <c r="F3749" s="157">
        <f>'2.40-a,b,c,d,e'!F3749</f>
        <v>47.119998931884702</v>
      </c>
      <c r="G3749" s="157">
        <f>'2.40-a,b,c,d,e'!G3749</f>
        <v>-1400.0015258788992</v>
      </c>
      <c r="H3749" s="157">
        <f t="shared" si="406"/>
        <v>6492.616245427791</v>
      </c>
      <c r="I3749" s="157">
        <f t="shared" si="407"/>
        <v>0</v>
      </c>
      <c r="J3749" s="157">
        <f t="shared" si="408"/>
        <v>6492.616245427791</v>
      </c>
      <c r="K3749" s="157">
        <f t="shared" si="409"/>
        <v>0</v>
      </c>
      <c r="L3749" s="157">
        <f t="shared" si="410"/>
        <v>6492.616245427791</v>
      </c>
      <c r="M3749" s="167">
        <f t="shared" si="411"/>
        <v>0</v>
      </c>
      <c r="N3749" s="167">
        <f t="shared" si="412"/>
        <v>0</v>
      </c>
    </row>
    <row r="3750" spans="1:14" ht="15" customHeight="1" x14ac:dyDescent="0.2">
      <c r="A3750" s="152"/>
      <c r="B3750" s="152"/>
      <c r="C3750" s="152"/>
      <c r="D3750" s="152"/>
      <c r="E3750" s="153">
        <f>'2.40-a,b,c,d,e'!E3750</f>
        <v>42219.166666666664</v>
      </c>
      <c r="F3750" s="157">
        <f>'2.40-a,b,c,d,e'!F3750</f>
        <v>45.169998168945298</v>
      </c>
      <c r="G3750" s="157">
        <f>'2.40-a,b,c,d,e'!G3750</f>
        <v>-1950.0007629394033</v>
      </c>
      <c r="H3750" s="157">
        <f t="shared" si="406"/>
        <v>4542.6154824883879</v>
      </c>
      <c r="I3750" s="157">
        <f t="shared" si="407"/>
        <v>3620.0027465820021</v>
      </c>
      <c r="J3750" s="157">
        <f t="shared" si="408"/>
        <v>8162.61822907039</v>
      </c>
      <c r="K3750" s="157">
        <f t="shared" si="409"/>
        <v>0</v>
      </c>
      <c r="L3750" s="157">
        <f t="shared" si="410"/>
        <v>8162.61822907039</v>
      </c>
      <c r="M3750" s="167">
        <f t="shared" si="411"/>
        <v>1</v>
      </c>
      <c r="N3750" s="167">
        <f t="shared" si="412"/>
        <v>0</v>
      </c>
    </row>
    <row r="3751" spans="1:14" ht="15" customHeight="1" x14ac:dyDescent="0.2">
      <c r="A3751" s="152"/>
      <c r="B3751" s="152"/>
      <c r="C3751" s="152"/>
      <c r="D3751" s="152"/>
      <c r="E3751" s="153">
        <f>'2.40-a,b,c,d,e'!E3751</f>
        <v>42220.166666666664</v>
      </c>
      <c r="F3751" s="157">
        <f>'2.40-a,b,c,d,e'!F3751</f>
        <v>45.740001678466797</v>
      </c>
      <c r="G3751" s="157">
        <f>'2.40-a,b,c,d,e'!G3751</f>
        <v>570.00350952149859</v>
      </c>
      <c r="H3751" s="157">
        <f t="shared" si="406"/>
        <v>8732.6217385918881</v>
      </c>
      <c r="I3751" s="157">
        <f t="shared" si="407"/>
        <v>0</v>
      </c>
      <c r="J3751" s="157">
        <f t="shared" si="408"/>
        <v>8732.6217385918881</v>
      </c>
      <c r="K3751" s="157">
        <f t="shared" si="409"/>
        <v>570.00350952149802</v>
      </c>
      <c r="L3751" s="157">
        <f t="shared" si="410"/>
        <v>8162.61822907039</v>
      </c>
      <c r="M3751" s="167">
        <f t="shared" si="411"/>
        <v>0</v>
      </c>
      <c r="N3751" s="167">
        <f t="shared" si="412"/>
        <v>0</v>
      </c>
    </row>
    <row r="3752" spans="1:14" ht="15" customHeight="1" x14ac:dyDescent="0.2">
      <c r="A3752" s="152"/>
      <c r="B3752" s="152"/>
      <c r="C3752" s="152"/>
      <c r="D3752" s="152"/>
      <c r="E3752" s="153">
        <f>'2.40-a,b,c,d,e'!E3752</f>
        <v>42221.166666666664</v>
      </c>
      <c r="F3752" s="157">
        <f>'2.40-a,b,c,d,e'!F3752</f>
        <v>45.150001525878899</v>
      </c>
      <c r="G3752" s="157">
        <f>'2.40-a,b,c,d,e'!G3752</f>
        <v>-590.00015258789767</v>
      </c>
      <c r="H3752" s="157">
        <f t="shared" si="406"/>
        <v>7572.6180764824921</v>
      </c>
      <c r="I3752" s="157">
        <f t="shared" si="407"/>
        <v>0</v>
      </c>
      <c r="J3752" s="157">
        <f t="shared" si="408"/>
        <v>7572.6180764824921</v>
      </c>
      <c r="K3752" s="157">
        <f t="shared" si="409"/>
        <v>0</v>
      </c>
      <c r="L3752" s="157">
        <f t="shared" si="410"/>
        <v>7572.6180764824921</v>
      </c>
      <c r="M3752" s="167">
        <f t="shared" si="411"/>
        <v>0</v>
      </c>
      <c r="N3752" s="167">
        <f t="shared" si="412"/>
        <v>0</v>
      </c>
    </row>
    <row r="3753" spans="1:14" ht="15" customHeight="1" x14ac:dyDescent="0.2">
      <c r="A3753" s="152"/>
      <c r="B3753" s="152"/>
      <c r="C3753" s="152"/>
      <c r="D3753" s="152"/>
      <c r="E3753" s="153">
        <f>'2.40-a,b,c,d,e'!E3753</f>
        <v>42222.166666666664</v>
      </c>
      <c r="F3753" s="157">
        <f>'2.40-a,b,c,d,e'!F3753</f>
        <v>44.659999847412102</v>
      </c>
      <c r="G3753" s="157">
        <f>'2.40-a,b,c,d,e'!G3753</f>
        <v>-490.00167846679688</v>
      </c>
      <c r="H3753" s="157">
        <f t="shared" si="406"/>
        <v>7082.6163980156953</v>
      </c>
      <c r="I3753" s="157">
        <f t="shared" si="407"/>
        <v>0</v>
      </c>
      <c r="J3753" s="157">
        <f t="shared" si="408"/>
        <v>7082.6163980156953</v>
      </c>
      <c r="K3753" s="157">
        <f t="shared" si="409"/>
        <v>0</v>
      </c>
      <c r="L3753" s="157">
        <f t="shared" si="410"/>
        <v>7082.6163980156953</v>
      </c>
      <c r="M3753" s="167">
        <f t="shared" si="411"/>
        <v>0</v>
      </c>
      <c r="N3753" s="167">
        <f t="shared" si="412"/>
        <v>0</v>
      </c>
    </row>
    <row r="3754" spans="1:14" ht="15" customHeight="1" x14ac:dyDescent="0.2">
      <c r="A3754" s="152"/>
      <c r="B3754" s="152"/>
      <c r="C3754" s="152"/>
      <c r="D3754" s="152"/>
      <c r="E3754" s="153">
        <f>'2.40-a,b,c,d,e'!E3754</f>
        <v>42223.166666666664</v>
      </c>
      <c r="F3754" s="157">
        <f>'2.40-a,b,c,d,e'!F3754</f>
        <v>43.869998931884702</v>
      </c>
      <c r="G3754" s="157">
        <f>'2.40-a,b,c,d,e'!G3754</f>
        <v>-790.00091552740059</v>
      </c>
      <c r="H3754" s="157">
        <f t="shared" si="406"/>
        <v>6292.6154824882942</v>
      </c>
      <c r="I3754" s="157">
        <f t="shared" si="407"/>
        <v>0</v>
      </c>
      <c r="J3754" s="157">
        <f t="shared" si="408"/>
        <v>6292.6154824882942</v>
      </c>
      <c r="K3754" s="157">
        <f t="shared" si="409"/>
        <v>0</v>
      </c>
      <c r="L3754" s="157">
        <f t="shared" si="410"/>
        <v>6292.6154824882942</v>
      </c>
      <c r="M3754" s="167">
        <f t="shared" si="411"/>
        <v>0</v>
      </c>
      <c r="N3754" s="167">
        <f t="shared" si="412"/>
        <v>0</v>
      </c>
    </row>
    <row r="3755" spans="1:14" ht="15" customHeight="1" x14ac:dyDescent="0.2">
      <c r="A3755" s="152"/>
      <c r="B3755" s="152"/>
      <c r="C3755" s="152"/>
      <c r="D3755" s="152"/>
      <c r="E3755" s="153">
        <f>'2.40-a,b,c,d,e'!E3755</f>
        <v>42226.166666666664</v>
      </c>
      <c r="F3755" s="157">
        <f>'2.40-a,b,c,d,e'!F3755</f>
        <v>44.959999084472599</v>
      </c>
      <c r="G3755" s="157">
        <f>'2.40-a,b,c,d,e'!G3755</f>
        <v>1090.0001525878977</v>
      </c>
      <c r="H3755" s="157">
        <f t="shared" si="406"/>
        <v>7382.6156350761921</v>
      </c>
      <c r="I3755" s="157">
        <f t="shared" si="407"/>
        <v>0</v>
      </c>
      <c r="J3755" s="157">
        <f t="shared" si="408"/>
        <v>7382.6156350761921</v>
      </c>
      <c r="K3755" s="157">
        <f t="shared" si="409"/>
        <v>0</v>
      </c>
      <c r="L3755" s="157">
        <f t="shared" si="410"/>
        <v>7382.6156350761921</v>
      </c>
      <c r="M3755" s="167">
        <f t="shared" si="411"/>
        <v>0</v>
      </c>
      <c r="N3755" s="167">
        <f t="shared" si="412"/>
        <v>0</v>
      </c>
    </row>
    <row r="3756" spans="1:14" ht="15" customHeight="1" x14ac:dyDescent="0.2">
      <c r="A3756" s="152"/>
      <c r="B3756" s="152"/>
      <c r="C3756" s="152"/>
      <c r="D3756" s="152"/>
      <c r="E3756" s="153">
        <f>'2.40-a,b,c,d,e'!E3756</f>
        <v>42227.166666666664</v>
      </c>
      <c r="F3756" s="157">
        <f>'2.40-a,b,c,d,e'!F3756</f>
        <v>43.080001831054602</v>
      </c>
      <c r="G3756" s="157">
        <f>'2.40-a,b,c,d,e'!G3756</f>
        <v>-1879.9972534179972</v>
      </c>
      <c r="H3756" s="157">
        <f t="shared" si="406"/>
        <v>5502.6183816581952</v>
      </c>
      <c r="I3756" s="157">
        <f t="shared" si="407"/>
        <v>2659.9998474121949</v>
      </c>
      <c r="J3756" s="157">
        <f t="shared" si="408"/>
        <v>8162.61822907039</v>
      </c>
      <c r="K3756" s="157">
        <f t="shared" si="409"/>
        <v>0</v>
      </c>
      <c r="L3756" s="157">
        <f t="shared" si="410"/>
        <v>8162.61822907039</v>
      </c>
      <c r="M3756" s="167">
        <f t="shared" si="411"/>
        <v>1</v>
      </c>
      <c r="N3756" s="167">
        <f t="shared" si="412"/>
        <v>0</v>
      </c>
    </row>
    <row r="3757" spans="1:14" ht="15" customHeight="1" x14ac:dyDescent="0.2">
      <c r="A3757" s="152"/>
      <c r="B3757" s="152"/>
      <c r="C3757" s="152"/>
      <c r="D3757" s="152"/>
      <c r="E3757" s="153">
        <f>'2.40-a,b,c,d,e'!E3757</f>
        <v>42228.166666666664</v>
      </c>
      <c r="F3757" s="157">
        <f>'2.40-a,b,c,d,e'!F3757</f>
        <v>43.299999237060497</v>
      </c>
      <c r="G3757" s="157">
        <f>'2.40-a,b,c,d,e'!G3757</f>
        <v>219.9974060058949</v>
      </c>
      <c r="H3757" s="157">
        <f t="shared" si="406"/>
        <v>8382.6156350762849</v>
      </c>
      <c r="I3757" s="157">
        <f t="shared" si="407"/>
        <v>0</v>
      </c>
      <c r="J3757" s="157">
        <f t="shared" si="408"/>
        <v>8382.6156350762849</v>
      </c>
      <c r="K3757" s="157">
        <f t="shared" si="409"/>
        <v>219.99740600589485</v>
      </c>
      <c r="L3757" s="157">
        <f t="shared" si="410"/>
        <v>8162.61822907039</v>
      </c>
      <c r="M3757" s="167">
        <f t="shared" si="411"/>
        <v>0</v>
      </c>
      <c r="N3757" s="167">
        <f t="shared" si="412"/>
        <v>0</v>
      </c>
    </row>
    <row r="3758" spans="1:14" ht="15" customHeight="1" x14ac:dyDescent="0.2">
      <c r="A3758" s="152"/>
      <c r="B3758" s="152"/>
      <c r="C3758" s="152"/>
      <c r="D3758" s="152"/>
      <c r="E3758" s="153">
        <f>'2.40-a,b,c,d,e'!E3758</f>
        <v>42229.166666666664</v>
      </c>
      <c r="F3758" s="157">
        <f>'2.40-a,b,c,d,e'!F3758</f>
        <v>42.2299995422363</v>
      </c>
      <c r="G3758" s="157">
        <f>'2.40-a,b,c,d,e'!G3758</f>
        <v>-1069.9996948241974</v>
      </c>
      <c r="H3758" s="157">
        <f t="shared" si="406"/>
        <v>7092.6185342461922</v>
      </c>
      <c r="I3758" s="157">
        <f t="shared" si="407"/>
        <v>0</v>
      </c>
      <c r="J3758" s="157">
        <f t="shared" si="408"/>
        <v>7092.6185342461922</v>
      </c>
      <c r="K3758" s="157">
        <f t="shared" si="409"/>
        <v>0</v>
      </c>
      <c r="L3758" s="157">
        <f t="shared" si="410"/>
        <v>7092.6185342461922</v>
      </c>
      <c r="M3758" s="167">
        <f t="shared" si="411"/>
        <v>0</v>
      </c>
      <c r="N3758" s="167">
        <f t="shared" si="412"/>
        <v>0</v>
      </c>
    </row>
    <row r="3759" spans="1:14" ht="15" customHeight="1" x14ac:dyDescent="0.2">
      <c r="A3759" s="152"/>
      <c r="B3759" s="152"/>
      <c r="C3759" s="152"/>
      <c r="D3759" s="152"/>
      <c r="E3759" s="153">
        <f>'2.40-a,b,c,d,e'!E3759</f>
        <v>42230.166666666664</v>
      </c>
      <c r="F3759" s="157">
        <f>'2.40-a,b,c,d,e'!F3759</f>
        <v>42.5</v>
      </c>
      <c r="G3759" s="157">
        <f>'2.40-a,b,c,d,e'!G3759</f>
        <v>270.0004577637003</v>
      </c>
      <c r="H3759" s="157">
        <f t="shared" si="406"/>
        <v>7362.6189920098923</v>
      </c>
      <c r="I3759" s="157">
        <f t="shared" si="407"/>
        <v>0</v>
      </c>
      <c r="J3759" s="157">
        <f t="shared" si="408"/>
        <v>7362.6189920098923</v>
      </c>
      <c r="K3759" s="157">
        <f t="shared" si="409"/>
        <v>0</v>
      </c>
      <c r="L3759" s="157">
        <f t="shared" si="410"/>
        <v>7362.6189920098923</v>
      </c>
      <c r="M3759" s="167">
        <f t="shared" si="411"/>
        <v>0</v>
      </c>
      <c r="N3759" s="167">
        <f t="shared" si="412"/>
        <v>0</v>
      </c>
    </row>
    <row r="3760" spans="1:14" ht="15" customHeight="1" x14ac:dyDescent="0.2">
      <c r="A3760" s="152"/>
      <c r="B3760" s="152"/>
      <c r="C3760" s="152"/>
      <c r="D3760" s="152"/>
      <c r="E3760" s="153">
        <f>'2.40-a,b,c,d,e'!E3760</f>
        <v>42233.166666666664</v>
      </c>
      <c r="F3760" s="157">
        <f>'2.40-a,b,c,d,e'!F3760</f>
        <v>41.869998931884702</v>
      </c>
      <c r="G3760" s="157">
        <f>'2.40-a,b,c,d,e'!G3760</f>
        <v>-630.00106811529827</v>
      </c>
      <c r="H3760" s="157">
        <f t="shared" si="406"/>
        <v>6732.6179238945942</v>
      </c>
      <c r="I3760" s="157">
        <f t="shared" si="407"/>
        <v>0</v>
      </c>
      <c r="J3760" s="157">
        <f t="shared" si="408"/>
        <v>6732.6179238945942</v>
      </c>
      <c r="K3760" s="157">
        <f t="shared" si="409"/>
        <v>0</v>
      </c>
      <c r="L3760" s="157">
        <f t="shared" si="410"/>
        <v>6732.6179238945942</v>
      </c>
      <c r="M3760" s="167">
        <f t="shared" si="411"/>
        <v>0</v>
      </c>
      <c r="N3760" s="167">
        <f t="shared" si="412"/>
        <v>0</v>
      </c>
    </row>
    <row r="3761" spans="1:14" ht="15" customHeight="1" x14ac:dyDescent="0.2">
      <c r="A3761" s="152"/>
      <c r="B3761" s="152"/>
      <c r="C3761" s="152"/>
      <c r="D3761" s="152"/>
      <c r="E3761" s="153">
        <f>'2.40-a,b,c,d,e'!E3761</f>
        <v>42234.166666666664</v>
      </c>
      <c r="F3761" s="157">
        <f>'2.40-a,b,c,d,e'!F3761</f>
        <v>42.619998931884702</v>
      </c>
      <c r="G3761" s="157">
        <f>'2.40-a,b,c,d,e'!G3761</f>
        <v>750</v>
      </c>
      <c r="H3761" s="157">
        <f t="shared" si="406"/>
        <v>7482.6179238945942</v>
      </c>
      <c r="I3761" s="157">
        <f t="shared" si="407"/>
        <v>0</v>
      </c>
      <c r="J3761" s="157">
        <f t="shared" si="408"/>
        <v>7482.6179238945942</v>
      </c>
      <c r="K3761" s="157">
        <f t="shared" si="409"/>
        <v>0</v>
      </c>
      <c r="L3761" s="157">
        <f t="shared" si="410"/>
        <v>7482.6179238945942</v>
      </c>
      <c r="M3761" s="167">
        <f t="shared" si="411"/>
        <v>0</v>
      </c>
      <c r="N3761" s="167">
        <f t="shared" si="412"/>
        <v>0</v>
      </c>
    </row>
    <row r="3762" spans="1:14" ht="15" customHeight="1" x14ac:dyDescent="0.2">
      <c r="A3762" s="152"/>
      <c r="B3762" s="152"/>
      <c r="C3762" s="152"/>
      <c r="D3762" s="152"/>
      <c r="E3762" s="153">
        <f>'2.40-a,b,c,d,e'!E3762</f>
        <v>42235.166666666664</v>
      </c>
      <c r="F3762" s="157">
        <f>'2.40-a,b,c,d,e'!F3762</f>
        <v>40.799999237060497</v>
      </c>
      <c r="G3762" s="157">
        <f>'2.40-a,b,c,d,e'!G3762</f>
        <v>-1819.9996948242047</v>
      </c>
      <c r="H3762" s="157">
        <f t="shared" si="406"/>
        <v>5662.6182290703891</v>
      </c>
      <c r="I3762" s="157">
        <f t="shared" si="407"/>
        <v>2500.0000000000009</v>
      </c>
      <c r="J3762" s="157">
        <f t="shared" si="408"/>
        <v>8162.61822907039</v>
      </c>
      <c r="K3762" s="157">
        <f t="shared" si="409"/>
        <v>0</v>
      </c>
      <c r="L3762" s="157">
        <f t="shared" si="410"/>
        <v>8162.61822907039</v>
      </c>
      <c r="M3762" s="167">
        <f t="shared" si="411"/>
        <v>1</v>
      </c>
      <c r="N3762" s="167">
        <f t="shared" si="412"/>
        <v>0</v>
      </c>
    </row>
    <row r="3763" spans="1:14" ht="15" customHeight="1" x14ac:dyDescent="0.2">
      <c r="A3763" s="152"/>
      <c r="B3763" s="152"/>
      <c r="C3763" s="152"/>
      <c r="D3763" s="152"/>
      <c r="E3763" s="153">
        <f>'2.40-a,b,c,d,e'!E3763</f>
        <v>42236.166666666664</v>
      </c>
      <c r="F3763" s="157">
        <f>'2.40-a,b,c,d,e'!F3763</f>
        <v>41.139999389648402</v>
      </c>
      <c r="G3763" s="157">
        <f>'2.40-a,b,c,d,e'!G3763</f>
        <v>340.00015258790484</v>
      </c>
      <c r="H3763" s="157">
        <f t="shared" si="406"/>
        <v>8502.6183816582943</v>
      </c>
      <c r="I3763" s="157">
        <f t="shared" si="407"/>
        <v>0</v>
      </c>
      <c r="J3763" s="157">
        <f t="shared" si="408"/>
        <v>8502.6183816582943</v>
      </c>
      <c r="K3763" s="157">
        <f t="shared" si="409"/>
        <v>340.00015258790427</v>
      </c>
      <c r="L3763" s="157">
        <f t="shared" si="410"/>
        <v>8162.61822907039</v>
      </c>
      <c r="M3763" s="167">
        <f t="shared" si="411"/>
        <v>0</v>
      </c>
      <c r="N3763" s="167">
        <f t="shared" si="412"/>
        <v>0</v>
      </c>
    </row>
    <row r="3764" spans="1:14" ht="15" customHeight="1" x14ac:dyDescent="0.2">
      <c r="A3764" s="152"/>
      <c r="B3764" s="152"/>
      <c r="C3764" s="152"/>
      <c r="D3764" s="152"/>
      <c r="E3764" s="153">
        <f>'2.40-a,b,c,d,e'!E3764</f>
        <v>42237.166666666664</v>
      </c>
      <c r="F3764" s="157">
        <f>'2.40-a,b,c,d,e'!F3764</f>
        <v>40.450000762939403</v>
      </c>
      <c r="G3764" s="157">
        <f>'2.40-a,b,c,d,e'!G3764</f>
        <v>-689.99862670899859</v>
      </c>
      <c r="H3764" s="157">
        <f t="shared" si="406"/>
        <v>7472.6196023613911</v>
      </c>
      <c r="I3764" s="157">
        <f t="shared" si="407"/>
        <v>0</v>
      </c>
      <c r="J3764" s="157">
        <f t="shared" si="408"/>
        <v>7472.6196023613911</v>
      </c>
      <c r="K3764" s="157">
        <f t="shared" si="409"/>
        <v>0</v>
      </c>
      <c r="L3764" s="157">
        <f t="shared" si="410"/>
        <v>7472.6196023613911</v>
      </c>
      <c r="M3764" s="167">
        <f t="shared" si="411"/>
        <v>0</v>
      </c>
      <c r="N3764" s="167">
        <f t="shared" si="412"/>
        <v>0</v>
      </c>
    </row>
    <row r="3765" spans="1:14" ht="15" customHeight="1" x14ac:dyDescent="0.2">
      <c r="A3765" s="152"/>
      <c r="B3765" s="152"/>
      <c r="C3765" s="152"/>
      <c r="D3765" s="152"/>
      <c r="E3765" s="153">
        <f>'2.40-a,b,c,d,e'!E3765</f>
        <v>42240.166666666664</v>
      </c>
      <c r="F3765" s="157">
        <f>'2.40-a,b,c,d,e'!F3765</f>
        <v>38.240001678466797</v>
      </c>
      <c r="G3765" s="157">
        <f>'2.40-a,b,c,d,e'!G3765</f>
        <v>-2209.9990844726067</v>
      </c>
      <c r="H3765" s="157">
        <f t="shared" si="406"/>
        <v>5262.6205178887849</v>
      </c>
      <c r="I3765" s="157">
        <f t="shared" si="407"/>
        <v>2899.9977111816052</v>
      </c>
      <c r="J3765" s="157">
        <f t="shared" si="408"/>
        <v>8162.61822907039</v>
      </c>
      <c r="K3765" s="157">
        <f t="shared" si="409"/>
        <v>0</v>
      </c>
      <c r="L3765" s="157">
        <f t="shared" si="410"/>
        <v>8162.61822907039</v>
      </c>
      <c r="M3765" s="167">
        <f t="shared" si="411"/>
        <v>1</v>
      </c>
      <c r="N3765" s="167">
        <f t="shared" si="412"/>
        <v>0</v>
      </c>
    </row>
    <row r="3766" spans="1:14" ht="15" customHeight="1" x14ac:dyDescent="0.2">
      <c r="A3766" s="152"/>
      <c r="B3766" s="152"/>
      <c r="C3766" s="152"/>
      <c r="D3766" s="152"/>
      <c r="E3766" s="153">
        <f>'2.40-a,b,c,d,e'!E3766</f>
        <v>42241.166666666664</v>
      </c>
      <c r="F3766" s="157">
        <f>'2.40-a,b,c,d,e'!F3766</f>
        <v>39.310001373291001</v>
      </c>
      <c r="G3766" s="157">
        <f>'2.40-a,b,c,d,e'!G3766</f>
        <v>1069.9996948242047</v>
      </c>
      <c r="H3766" s="157">
        <f t="shared" si="406"/>
        <v>9232.6179238945952</v>
      </c>
      <c r="I3766" s="157">
        <f t="shared" si="407"/>
        <v>0</v>
      </c>
      <c r="J3766" s="157">
        <f t="shared" si="408"/>
        <v>9232.6179238945952</v>
      </c>
      <c r="K3766" s="157">
        <f t="shared" si="409"/>
        <v>1069.9996948242051</v>
      </c>
      <c r="L3766" s="157">
        <f t="shared" si="410"/>
        <v>8162.61822907039</v>
      </c>
      <c r="M3766" s="167">
        <f t="shared" si="411"/>
        <v>0</v>
      </c>
      <c r="N3766" s="167">
        <f t="shared" si="412"/>
        <v>0</v>
      </c>
    </row>
    <row r="3767" spans="1:14" ht="15" customHeight="1" x14ac:dyDescent="0.2">
      <c r="A3767" s="152"/>
      <c r="B3767" s="152"/>
      <c r="C3767" s="152"/>
      <c r="D3767" s="152"/>
      <c r="E3767" s="153">
        <f>'2.40-a,b,c,d,e'!E3767</f>
        <v>42242.166666666664</v>
      </c>
      <c r="F3767" s="157">
        <f>'2.40-a,b,c,d,e'!F3767</f>
        <v>38.599998474121001</v>
      </c>
      <c r="G3767" s="157">
        <f>'2.40-a,b,c,d,e'!G3767</f>
        <v>-710.00289917000009</v>
      </c>
      <c r="H3767" s="157">
        <f t="shared" si="406"/>
        <v>7452.61532990039</v>
      </c>
      <c r="I3767" s="157">
        <f t="shared" si="407"/>
        <v>0</v>
      </c>
      <c r="J3767" s="157">
        <f t="shared" si="408"/>
        <v>7452.61532990039</v>
      </c>
      <c r="K3767" s="157">
        <f t="shared" si="409"/>
        <v>0</v>
      </c>
      <c r="L3767" s="157">
        <f t="shared" si="410"/>
        <v>7452.61532990039</v>
      </c>
      <c r="M3767" s="167">
        <f t="shared" si="411"/>
        <v>0</v>
      </c>
      <c r="N3767" s="167">
        <f t="shared" si="412"/>
        <v>0</v>
      </c>
    </row>
    <row r="3768" spans="1:14" ht="15" customHeight="1" x14ac:dyDescent="0.2">
      <c r="A3768" s="152"/>
      <c r="B3768" s="152"/>
      <c r="C3768" s="152"/>
      <c r="D3768" s="152"/>
      <c r="E3768" s="153">
        <f>'2.40-a,b,c,d,e'!E3768</f>
        <v>42243.166666666664</v>
      </c>
      <c r="F3768" s="157">
        <f>'2.40-a,b,c,d,e'!F3768</f>
        <v>42.560001373291001</v>
      </c>
      <c r="G3768" s="157">
        <f>'2.40-a,b,c,d,e'!G3768</f>
        <v>3960.0028991700001</v>
      </c>
      <c r="H3768" s="157">
        <f t="shared" si="406"/>
        <v>11412.618229070391</v>
      </c>
      <c r="I3768" s="157">
        <f t="shared" si="407"/>
        <v>0</v>
      </c>
      <c r="J3768" s="157">
        <f t="shared" si="408"/>
        <v>11412.618229070391</v>
      </c>
      <c r="K3768" s="157">
        <f t="shared" si="409"/>
        <v>3250.0000000000009</v>
      </c>
      <c r="L3768" s="157">
        <f t="shared" si="410"/>
        <v>8162.61822907039</v>
      </c>
      <c r="M3768" s="167">
        <f t="shared" si="411"/>
        <v>0</v>
      </c>
      <c r="N3768" s="167">
        <f t="shared" si="412"/>
        <v>0</v>
      </c>
    </row>
    <row r="3769" spans="1:14" ht="15" customHeight="1" x14ac:dyDescent="0.2">
      <c r="A3769" s="152"/>
      <c r="B3769" s="152"/>
      <c r="C3769" s="152"/>
      <c r="D3769" s="152"/>
      <c r="E3769" s="153">
        <f>'2.40-a,b,c,d,e'!E3769</f>
        <v>42244.166666666664</v>
      </c>
      <c r="F3769" s="157">
        <f>'2.40-a,b,c,d,e'!F3769</f>
        <v>45.220001220703097</v>
      </c>
      <c r="G3769" s="157">
        <f>'2.40-a,b,c,d,e'!G3769</f>
        <v>2659.9998474120953</v>
      </c>
      <c r="H3769" s="157">
        <f t="shared" si="406"/>
        <v>10822.618076482486</v>
      </c>
      <c r="I3769" s="157">
        <f t="shared" si="407"/>
        <v>0</v>
      </c>
      <c r="J3769" s="157">
        <f t="shared" si="408"/>
        <v>10822.618076482486</v>
      </c>
      <c r="K3769" s="157">
        <f t="shared" si="409"/>
        <v>2659.9998474120957</v>
      </c>
      <c r="L3769" s="157">
        <f t="shared" si="410"/>
        <v>8162.61822907039</v>
      </c>
      <c r="M3769" s="167">
        <f t="shared" si="411"/>
        <v>0</v>
      </c>
      <c r="N3769" s="167">
        <f t="shared" si="412"/>
        <v>0</v>
      </c>
    </row>
    <row r="3770" spans="1:14" ht="15" customHeight="1" x14ac:dyDescent="0.2">
      <c r="A3770" s="152"/>
      <c r="B3770" s="152"/>
      <c r="C3770" s="152"/>
      <c r="D3770" s="152"/>
      <c r="E3770" s="153">
        <f>'2.40-a,b,c,d,e'!E3770</f>
        <v>42247.166666666664</v>
      </c>
      <c r="F3770" s="157">
        <f>'2.40-a,b,c,d,e'!F3770</f>
        <v>49.200000762939403</v>
      </c>
      <c r="G3770" s="157">
        <f>'2.40-a,b,c,d,e'!G3770</f>
        <v>3979.9995422363068</v>
      </c>
      <c r="H3770" s="157">
        <f t="shared" si="406"/>
        <v>12142.617771306697</v>
      </c>
      <c r="I3770" s="157">
        <f t="shared" si="407"/>
        <v>0</v>
      </c>
      <c r="J3770" s="157">
        <f t="shared" si="408"/>
        <v>12142.617771306697</v>
      </c>
      <c r="K3770" s="157">
        <f t="shared" si="409"/>
        <v>3979.9995422363072</v>
      </c>
      <c r="L3770" s="157">
        <f t="shared" si="410"/>
        <v>8162.61822907039</v>
      </c>
      <c r="M3770" s="167">
        <f t="shared" si="411"/>
        <v>0</v>
      </c>
      <c r="N3770" s="167">
        <f t="shared" si="412"/>
        <v>0</v>
      </c>
    </row>
    <row r="3771" spans="1:14" ht="15" customHeight="1" x14ac:dyDescent="0.2">
      <c r="A3771" s="152"/>
      <c r="B3771" s="152"/>
      <c r="C3771" s="152"/>
      <c r="D3771" s="152"/>
      <c r="E3771" s="153">
        <f>'2.40-a,b,c,d,e'!E3771</f>
        <v>42248.166666666664</v>
      </c>
      <c r="F3771" s="157">
        <f>'2.40-a,b,c,d,e'!F3771</f>
        <v>45.409999847412102</v>
      </c>
      <c r="G3771" s="157">
        <f>'2.40-a,b,c,d,e'!G3771</f>
        <v>-3790.000915527301</v>
      </c>
      <c r="H3771" s="157">
        <f t="shared" si="406"/>
        <v>4372.617313543089</v>
      </c>
      <c r="I3771" s="157">
        <f t="shared" si="407"/>
        <v>3790.000915527301</v>
      </c>
      <c r="J3771" s="157">
        <f t="shared" si="408"/>
        <v>8162.61822907039</v>
      </c>
      <c r="K3771" s="157">
        <f t="shared" si="409"/>
        <v>0</v>
      </c>
      <c r="L3771" s="157">
        <f t="shared" si="410"/>
        <v>8162.61822907039</v>
      </c>
      <c r="M3771" s="167">
        <f t="shared" si="411"/>
        <v>1</v>
      </c>
      <c r="N3771" s="167">
        <f t="shared" si="412"/>
        <v>0</v>
      </c>
    </row>
    <row r="3772" spans="1:14" ht="15" customHeight="1" x14ac:dyDescent="0.2">
      <c r="A3772" s="152"/>
      <c r="B3772" s="152"/>
      <c r="C3772" s="152"/>
      <c r="D3772" s="152"/>
      <c r="E3772" s="153">
        <f>'2.40-a,b,c,d,e'!E3772</f>
        <v>42249.166666666664</v>
      </c>
      <c r="F3772" s="157">
        <f>'2.40-a,b,c,d,e'!F3772</f>
        <v>46.25</v>
      </c>
      <c r="G3772" s="157">
        <f>'2.40-a,b,c,d,e'!G3772</f>
        <v>840.00015258789767</v>
      </c>
      <c r="H3772" s="157">
        <f t="shared" si="406"/>
        <v>9002.618381658287</v>
      </c>
      <c r="I3772" s="157">
        <f t="shared" si="407"/>
        <v>0</v>
      </c>
      <c r="J3772" s="157">
        <f t="shared" si="408"/>
        <v>9002.618381658287</v>
      </c>
      <c r="K3772" s="157">
        <f t="shared" si="409"/>
        <v>840.00015258789699</v>
      </c>
      <c r="L3772" s="157">
        <f t="shared" si="410"/>
        <v>8162.61822907039</v>
      </c>
      <c r="M3772" s="167">
        <f t="shared" si="411"/>
        <v>0</v>
      </c>
      <c r="N3772" s="167">
        <f t="shared" si="412"/>
        <v>0</v>
      </c>
    </row>
    <row r="3773" spans="1:14" ht="15" customHeight="1" x14ac:dyDescent="0.2">
      <c r="A3773" s="152"/>
      <c r="B3773" s="152"/>
      <c r="C3773" s="152"/>
      <c r="D3773" s="152"/>
      <c r="E3773" s="153">
        <f>'2.40-a,b,c,d,e'!E3773</f>
        <v>42250.166666666664</v>
      </c>
      <c r="F3773" s="157">
        <f>'2.40-a,b,c,d,e'!F3773</f>
        <v>46.75</v>
      </c>
      <c r="G3773" s="157">
        <f>'2.40-a,b,c,d,e'!G3773</f>
        <v>500</v>
      </c>
      <c r="H3773" s="157">
        <f t="shared" si="406"/>
        <v>8662.618229070391</v>
      </c>
      <c r="I3773" s="157">
        <f t="shared" si="407"/>
        <v>0</v>
      </c>
      <c r="J3773" s="157">
        <f t="shared" si="408"/>
        <v>8662.618229070391</v>
      </c>
      <c r="K3773" s="157">
        <f t="shared" si="409"/>
        <v>500.00000000000091</v>
      </c>
      <c r="L3773" s="157">
        <f t="shared" si="410"/>
        <v>8162.61822907039</v>
      </c>
      <c r="M3773" s="167">
        <f t="shared" si="411"/>
        <v>0</v>
      </c>
      <c r="N3773" s="167">
        <f t="shared" si="412"/>
        <v>0</v>
      </c>
    </row>
    <row r="3774" spans="1:14" ht="15" customHeight="1" x14ac:dyDescent="0.2">
      <c r="A3774" s="152"/>
      <c r="B3774" s="152"/>
      <c r="C3774" s="152"/>
      <c r="D3774" s="152"/>
      <c r="E3774" s="153">
        <f>'2.40-a,b,c,d,e'!E3774</f>
        <v>42251.166666666664</v>
      </c>
      <c r="F3774" s="157">
        <f>'2.40-a,b,c,d,e'!F3774</f>
        <v>46.049999237060497</v>
      </c>
      <c r="G3774" s="157">
        <f>'2.40-a,b,c,d,e'!G3774</f>
        <v>-700.00076293950292</v>
      </c>
      <c r="H3774" s="157">
        <f t="shared" si="406"/>
        <v>7462.6174661308869</v>
      </c>
      <c r="I3774" s="157">
        <f t="shared" si="407"/>
        <v>0</v>
      </c>
      <c r="J3774" s="157">
        <f t="shared" si="408"/>
        <v>7462.6174661308869</v>
      </c>
      <c r="K3774" s="157">
        <f t="shared" si="409"/>
        <v>0</v>
      </c>
      <c r="L3774" s="157">
        <f t="shared" si="410"/>
        <v>7462.6174661308869</v>
      </c>
      <c r="M3774" s="167">
        <f t="shared" si="411"/>
        <v>0</v>
      </c>
      <c r="N3774" s="167">
        <f t="shared" si="412"/>
        <v>0</v>
      </c>
    </row>
    <row r="3775" spans="1:14" ht="15" customHeight="1" x14ac:dyDescent="0.2">
      <c r="A3775" s="152"/>
      <c r="B3775" s="152"/>
      <c r="C3775" s="152"/>
      <c r="D3775" s="152"/>
      <c r="E3775" s="153">
        <f>'2.40-a,b,c,d,e'!E3775</f>
        <v>42255.166666666664</v>
      </c>
      <c r="F3775" s="157">
        <f>'2.40-a,b,c,d,e'!F3775</f>
        <v>45.939998626708899</v>
      </c>
      <c r="G3775" s="157">
        <f>'2.40-a,b,c,d,e'!G3775</f>
        <v>-110.00061035159803</v>
      </c>
      <c r="H3775" s="157">
        <f t="shared" si="406"/>
        <v>7352.6168557792889</v>
      </c>
      <c r="I3775" s="157">
        <f t="shared" si="407"/>
        <v>0</v>
      </c>
      <c r="J3775" s="157">
        <f t="shared" si="408"/>
        <v>7352.6168557792889</v>
      </c>
      <c r="K3775" s="157">
        <f t="shared" si="409"/>
        <v>0</v>
      </c>
      <c r="L3775" s="157">
        <f t="shared" si="410"/>
        <v>7352.6168557792889</v>
      </c>
      <c r="M3775" s="167">
        <f t="shared" si="411"/>
        <v>0</v>
      </c>
      <c r="N3775" s="167">
        <f t="shared" si="412"/>
        <v>0</v>
      </c>
    </row>
    <row r="3776" spans="1:14" ht="15" customHeight="1" x14ac:dyDescent="0.2">
      <c r="A3776" s="152"/>
      <c r="B3776" s="152"/>
      <c r="C3776" s="152"/>
      <c r="D3776" s="152"/>
      <c r="E3776" s="153">
        <f>'2.40-a,b,c,d,e'!E3776</f>
        <v>42256.166666666664</v>
      </c>
      <c r="F3776" s="157">
        <f>'2.40-a,b,c,d,e'!F3776</f>
        <v>44.150001525878899</v>
      </c>
      <c r="G3776" s="157">
        <f>'2.40-a,b,c,d,e'!G3776</f>
        <v>-1789.9971008299999</v>
      </c>
      <c r="H3776" s="157">
        <f t="shared" si="406"/>
        <v>5562.619754949289</v>
      </c>
      <c r="I3776" s="157">
        <f t="shared" si="407"/>
        <v>2599.998474121101</v>
      </c>
      <c r="J3776" s="157">
        <f t="shared" si="408"/>
        <v>8162.61822907039</v>
      </c>
      <c r="K3776" s="157">
        <f t="shared" si="409"/>
        <v>0</v>
      </c>
      <c r="L3776" s="157">
        <f t="shared" si="410"/>
        <v>8162.61822907039</v>
      </c>
      <c r="M3776" s="167">
        <f t="shared" si="411"/>
        <v>1</v>
      </c>
      <c r="N3776" s="167">
        <f t="shared" si="412"/>
        <v>0</v>
      </c>
    </row>
    <row r="3777" spans="1:14" ht="15" customHeight="1" x14ac:dyDescent="0.2">
      <c r="A3777" s="152"/>
      <c r="B3777" s="152"/>
      <c r="C3777" s="152"/>
      <c r="D3777" s="152"/>
      <c r="E3777" s="153">
        <f>'2.40-a,b,c,d,e'!E3777</f>
        <v>42257.166666666664</v>
      </c>
      <c r="F3777" s="157">
        <f>'2.40-a,b,c,d,e'!F3777</f>
        <v>45.919998168945298</v>
      </c>
      <c r="G3777" s="157">
        <f>'2.40-a,b,c,d,e'!G3777</f>
        <v>1769.9966430663992</v>
      </c>
      <c r="H3777" s="157">
        <f t="shared" si="406"/>
        <v>9932.6148721367899</v>
      </c>
      <c r="I3777" s="157">
        <f t="shared" si="407"/>
        <v>0</v>
      </c>
      <c r="J3777" s="157">
        <f t="shared" si="408"/>
        <v>9932.6148721367899</v>
      </c>
      <c r="K3777" s="157">
        <f t="shared" si="409"/>
        <v>1769.9966430663999</v>
      </c>
      <c r="L3777" s="157">
        <f t="shared" si="410"/>
        <v>8162.61822907039</v>
      </c>
      <c r="M3777" s="167">
        <f t="shared" si="411"/>
        <v>0</v>
      </c>
      <c r="N3777" s="167">
        <f t="shared" si="412"/>
        <v>0</v>
      </c>
    </row>
    <row r="3778" spans="1:14" ht="15" customHeight="1" x14ac:dyDescent="0.2">
      <c r="A3778" s="152"/>
      <c r="B3778" s="152"/>
      <c r="C3778" s="152"/>
      <c r="D3778" s="152"/>
      <c r="E3778" s="153">
        <f>'2.40-a,b,c,d,e'!E3778</f>
        <v>42258.166666666664</v>
      </c>
      <c r="F3778" s="157">
        <f>'2.40-a,b,c,d,e'!F3778</f>
        <v>44.630001068115199</v>
      </c>
      <c r="G3778" s="157">
        <f>'2.40-a,b,c,d,e'!G3778</f>
        <v>-1289.9971008300995</v>
      </c>
      <c r="H3778" s="157">
        <f t="shared" si="406"/>
        <v>6872.621128240291</v>
      </c>
      <c r="I3778" s="157">
        <f t="shared" si="407"/>
        <v>0</v>
      </c>
      <c r="J3778" s="157">
        <f t="shared" si="408"/>
        <v>6872.621128240291</v>
      </c>
      <c r="K3778" s="157">
        <f t="shared" si="409"/>
        <v>0</v>
      </c>
      <c r="L3778" s="157">
        <f t="shared" si="410"/>
        <v>6872.621128240291</v>
      </c>
      <c r="M3778" s="167">
        <f t="shared" si="411"/>
        <v>0</v>
      </c>
      <c r="N3778" s="167">
        <f t="shared" si="412"/>
        <v>0</v>
      </c>
    </row>
    <row r="3779" spans="1:14" ht="15" customHeight="1" x14ac:dyDescent="0.2">
      <c r="A3779" s="152"/>
      <c r="B3779" s="152"/>
      <c r="C3779" s="152"/>
      <c r="D3779" s="152"/>
      <c r="E3779" s="153">
        <f>'2.40-a,b,c,d,e'!E3779</f>
        <v>42261.166666666664</v>
      </c>
      <c r="F3779" s="157">
        <f>'2.40-a,b,c,d,e'!F3779</f>
        <v>44</v>
      </c>
      <c r="G3779" s="157">
        <f>'2.40-a,b,c,d,e'!G3779</f>
        <v>-630.0010681151989</v>
      </c>
      <c r="H3779" s="157">
        <f t="shared" si="406"/>
        <v>6242.6200601250921</v>
      </c>
      <c r="I3779" s="157">
        <f t="shared" si="407"/>
        <v>0</v>
      </c>
      <c r="J3779" s="157">
        <f t="shared" si="408"/>
        <v>6242.6200601250921</v>
      </c>
      <c r="K3779" s="157">
        <f t="shared" si="409"/>
        <v>0</v>
      </c>
      <c r="L3779" s="157">
        <f t="shared" si="410"/>
        <v>6242.6200601250921</v>
      </c>
      <c r="M3779" s="167">
        <f t="shared" si="411"/>
        <v>0</v>
      </c>
      <c r="N3779" s="167">
        <f t="shared" si="412"/>
        <v>0</v>
      </c>
    </row>
    <row r="3780" spans="1:14" ht="15" customHeight="1" x14ac:dyDescent="0.2">
      <c r="A3780" s="152"/>
      <c r="B3780" s="152"/>
      <c r="C3780" s="152"/>
      <c r="D3780" s="152"/>
      <c r="E3780" s="153">
        <f>'2.40-a,b,c,d,e'!E3780</f>
        <v>42262.166666666664</v>
      </c>
      <c r="F3780" s="157">
        <f>'2.40-a,b,c,d,e'!F3780</f>
        <v>44.590000152587798</v>
      </c>
      <c r="G3780" s="157">
        <f>'2.40-a,b,c,d,e'!G3780</f>
        <v>590.00015258779831</v>
      </c>
      <c r="H3780" s="157">
        <f t="shared" ref="H3780:H3843" si="413">L3779+G3780</f>
        <v>6832.6202127128909</v>
      </c>
      <c r="I3780" s="157">
        <f t="shared" ref="I3780:I3843" si="414">IF(H3780&lt;$B$13,$B$14-H3780,0)</f>
        <v>0</v>
      </c>
      <c r="J3780" s="157">
        <f t="shared" ref="J3780:J3843" si="415">H3780+I3780</f>
        <v>6832.6202127128909</v>
      </c>
      <c r="K3780" s="157">
        <f t="shared" ref="K3780:K3843" si="416">MAX(J3780-$B$14,0)</f>
        <v>0</v>
      </c>
      <c r="L3780" s="157">
        <f t="shared" ref="L3780:L3843" si="417">J3780-K3780</f>
        <v>6832.6202127128909</v>
      </c>
      <c r="M3780" s="167">
        <f t="shared" ref="M3780:M3843" si="418">IF(I3780&gt;0,1,0)</f>
        <v>0</v>
      </c>
      <c r="N3780" s="167">
        <f t="shared" ref="N3780:N3843" si="419">IF(H3780&lt;0,1,0)</f>
        <v>0</v>
      </c>
    </row>
    <row r="3781" spans="1:14" ht="15" customHeight="1" x14ac:dyDescent="0.2">
      <c r="A3781" s="152"/>
      <c r="B3781" s="152"/>
      <c r="C3781" s="152"/>
      <c r="D3781" s="152"/>
      <c r="E3781" s="153">
        <f>'2.40-a,b,c,d,e'!E3781</f>
        <v>42263.166666666664</v>
      </c>
      <c r="F3781" s="157">
        <f>'2.40-a,b,c,d,e'!F3781</f>
        <v>47.150001525878899</v>
      </c>
      <c r="G3781" s="157">
        <f>'2.40-a,b,c,d,e'!G3781</f>
        <v>2560.0013732911011</v>
      </c>
      <c r="H3781" s="157">
        <f t="shared" si="413"/>
        <v>9392.621586003992</v>
      </c>
      <c r="I3781" s="157">
        <f t="shared" si="414"/>
        <v>0</v>
      </c>
      <c r="J3781" s="157">
        <f t="shared" si="415"/>
        <v>9392.621586003992</v>
      </c>
      <c r="K3781" s="157">
        <f t="shared" si="416"/>
        <v>1230.0033569336019</v>
      </c>
      <c r="L3781" s="157">
        <f t="shared" si="417"/>
        <v>8162.61822907039</v>
      </c>
      <c r="M3781" s="167">
        <f t="shared" si="418"/>
        <v>0</v>
      </c>
      <c r="N3781" s="167">
        <f t="shared" si="419"/>
        <v>0</v>
      </c>
    </row>
    <row r="3782" spans="1:14" ht="15" customHeight="1" x14ac:dyDescent="0.2">
      <c r="A3782" s="152"/>
      <c r="B3782" s="152"/>
      <c r="C3782" s="152"/>
      <c r="D3782" s="152"/>
      <c r="E3782" s="153">
        <f>'2.40-a,b,c,d,e'!E3782</f>
        <v>42264.166666666664</v>
      </c>
      <c r="F3782" s="157">
        <f>'2.40-a,b,c,d,e'!F3782</f>
        <v>46.900001525878899</v>
      </c>
      <c r="G3782" s="157">
        <f>'2.40-a,b,c,d,e'!G3782</f>
        <v>-250</v>
      </c>
      <c r="H3782" s="157">
        <f t="shared" si="413"/>
        <v>7912.61822907039</v>
      </c>
      <c r="I3782" s="157">
        <f t="shared" si="414"/>
        <v>0</v>
      </c>
      <c r="J3782" s="157">
        <f t="shared" si="415"/>
        <v>7912.61822907039</v>
      </c>
      <c r="K3782" s="157">
        <f t="shared" si="416"/>
        <v>0</v>
      </c>
      <c r="L3782" s="157">
        <f t="shared" si="417"/>
        <v>7912.61822907039</v>
      </c>
      <c r="M3782" s="167">
        <f t="shared" si="418"/>
        <v>0</v>
      </c>
      <c r="N3782" s="167">
        <f t="shared" si="419"/>
        <v>0</v>
      </c>
    </row>
    <row r="3783" spans="1:14" ht="15" customHeight="1" x14ac:dyDescent="0.2">
      <c r="A3783" s="152"/>
      <c r="B3783" s="152"/>
      <c r="C3783" s="152"/>
      <c r="D3783" s="152"/>
      <c r="E3783" s="153">
        <f>'2.40-a,b,c,d,e'!E3783</f>
        <v>42265.166666666664</v>
      </c>
      <c r="F3783" s="157">
        <f>'2.40-a,b,c,d,e'!F3783</f>
        <v>44.680000305175703</v>
      </c>
      <c r="G3783" s="157">
        <f>'2.40-a,b,c,d,e'!G3783</f>
        <v>-2220.0012207031959</v>
      </c>
      <c r="H3783" s="157">
        <f t="shared" si="413"/>
        <v>5692.6170083671941</v>
      </c>
      <c r="I3783" s="157">
        <f t="shared" si="414"/>
        <v>2470.0012207031959</v>
      </c>
      <c r="J3783" s="157">
        <f t="shared" si="415"/>
        <v>8162.61822907039</v>
      </c>
      <c r="K3783" s="157">
        <f t="shared" si="416"/>
        <v>0</v>
      </c>
      <c r="L3783" s="157">
        <f t="shared" si="417"/>
        <v>8162.61822907039</v>
      </c>
      <c r="M3783" s="167">
        <f t="shared" si="418"/>
        <v>1</v>
      </c>
      <c r="N3783" s="167">
        <f t="shared" si="419"/>
        <v>0</v>
      </c>
    </row>
    <row r="3784" spans="1:14" ht="15" customHeight="1" x14ac:dyDescent="0.2">
      <c r="A3784" s="152"/>
      <c r="B3784" s="152"/>
      <c r="C3784" s="152"/>
      <c r="D3784" s="152"/>
      <c r="E3784" s="153">
        <f>'2.40-a,b,c,d,e'!E3784</f>
        <v>42268.166666666664</v>
      </c>
      <c r="F3784" s="157">
        <f>'2.40-a,b,c,d,e'!F3784</f>
        <v>46.680000305175703</v>
      </c>
      <c r="G3784" s="157">
        <f>'2.40-a,b,c,d,e'!G3784</f>
        <v>2000</v>
      </c>
      <c r="H3784" s="157">
        <f t="shared" si="413"/>
        <v>10162.618229070391</v>
      </c>
      <c r="I3784" s="157">
        <f t="shared" si="414"/>
        <v>0</v>
      </c>
      <c r="J3784" s="157">
        <f t="shared" si="415"/>
        <v>10162.618229070391</v>
      </c>
      <c r="K3784" s="157">
        <f t="shared" si="416"/>
        <v>2000.0000000000009</v>
      </c>
      <c r="L3784" s="157">
        <f t="shared" si="417"/>
        <v>8162.61822907039</v>
      </c>
      <c r="M3784" s="167">
        <f t="shared" si="418"/>
        <v>0</v>
      </c>
      <c r="N3784" s="167">
        <f t="shared" si="419"/>
        <v>0</v>
      </c>
    </row>
    <row r="3785" spans="1:14" ht="15" customHeight="1" x14ac:dyDescent="0.2">
      <c r="A3785" s="152"/>
      <c r="B3785" s="152"/>
      <c r="C3785" s="152"/>
      <c r="D3785" s="152"/>
      <c r="E3785" s="153">
        <f>'2.40-a,b,c,d,e'!E3785</f>
        <v>42269.166666666664</v>
      </c>
      <c r="F3785" s="157">
        <f>'2.40-a,b,c,d,e'!F3785</f>
        <v>45.830001831054602</v>
      </c>
      <c r="G3785" s="157">
        <f>'2.40-a,b,c,d,e'!G3785</f>
        <v>-849.9984741211008</v>
      </c>
      <c r="H3785" s="157">
        <f t="shared" si="413"/>
        <v>7312.619754949289</v>
      </c>
      <c r="I3785" s="157">
        <f t="shared" si="414"/>
        <v>0</v>
      </c>
      <c r="J3785" s="157">
        <f t="shared" si="415"/>
        <v>7312.619754949289</v>
      </c>
      <c r="K3785" s="157">
        <f t="shared" si="416"/>
        <v>0</v>
      </c>
      <c r="L3785" s="157">
        <f t="shared" si="417"/>
        <v>7312.619754949289</v>
      </c>
      <c r="M3785" s="167">
        <f t="shared" si="418"/>
        <v>0</v>
      </c>
      <c r="N3785" s="167">
        <f t="shared" si="419"/>
        <v>0</v>
      </c>
    </row>
    <row r="3786" spans="1:14" ht="15" customHeight="1" x14ac:dyDescent="0.2">
      <c r="A3786" s="152"/>
      <c r="B3786" s="152"/>
      <c r="C3786" s="152"/>
      <c r="D3786" s="152"/>
      <c r="E3786" s="153">
        <f>'2.40-a,b,c,d,e'!E3786</f>
        <v>42270.166666666664</v>
      </c>
      <c r="F3786" s="157">
        <f>'2.40-a,b,c,d,e'!F3786</f>
        <v>44.4799995422363</v>
      </c>
      <c r="G3786" s="157">
        <f>'2.40-a,b,c,d,e'!G3786</f>
        <v>-1350.0022888183025</v>
      </c>
      <c r="H3786" s="157">
        <f t="shared" si="413"/>
        <v>5962.6174661309869</v>
      </c>
      <c r="I3786" s="157">
        <f t="shared" si="414"/>
        <v>2200.0007629394031</v>
      </c>
      <c r="J3786" s="157">
        <f t="shared" si="415"/>
        <v>8162.61822907039</v>
      </c>
      <c r="K3786" s="157">
        <f t="shared" si="416"/>
        <v>0</v>
      </c>
      <c r="L3786" s="157">
        <f t="shared" si="417"/>
        <v>8162.61822907039</v>
      </c>
      <c r="M3786" s="167">
        <f t="shared" si="418"/>
        <v>1</v>
      </c>
      <c r="N3786" s="167">
        <f t="shared" si="419"/>
        <v>0</v>
      </c>
    </row>
    <row r="3787" spans="1:14" ht="15" customHeight="1" x14ac:dyDescent="0.2">
      <c r="A3787" s="152"/>
      <c r="B3787" s="152"/>
      <c r="C3787" s="152"/>
      <c r="D3787" s="152"/>
      <c r="E3787" s="153">
        <f>'2.40-a,b,c,d,e'!E3787</f>
        <v>42271.166666666664</v>
      </c>
      <c r="F3787" s="157">
        <f>'2.40-a,b,c,d,e'!F3787</f>
        <v>44.909999847412102</v>
      </c>
      <c r="G3787" s="157">
        <f>'2.40-a,b,c,d,e'!G3787</f>
        <v>430.00030517580257</v>
      </c>
      <c r="H3787" s="157">
        <f t="shared" si="413"/>
        <v>8592.6185342461922</v>
      </c>
      <c r="I3787" s="157">
        <f t="shared" si="414"/>
        <v>0</v>
      </c>
      <c r="J3787" s="157">
        <f t="shared" si="415"/>
        <v>8592.6185342461922</v>
      </c>
      <c r="K3787" s="157">
        <f t="shared" si="416"/>
        <v>430.00030517580217</v>
      </c>
      <c r="L3787" s="157">
        <f t="shared" si="417"/>
        <v>8162.61822907039</v>
      </c>
      <c r="M3787" s="167">
        <f t="shared" si="418"/>
        <v>0</v>
      </c>
      <c r="N3787" s="167">
        <f t="shared" si="419"/>
        <v>0</v>
      </c>
    </row>
    <row r="3788" spans="1:14" ht="15" customHeight="1" x14ac:dyDescent="0.2">
      <c r="A3788" s="152"/>
      <c r="B3788" s="152"/>
      <c r="C3788" s="152"/>
      <c r="D3788" s="152"/>
      <c r="E3788" s="153">
        <f>'2.40-a,b,c,d,e'!E3788</f>
        <v>42272.166666666664</v>
      </c>
      <c r="F3788" s="157">
        <f>'2.40-a,b,c,d,e'!F3788</f>
        <v>45.700000762939403</v>
      </c>
      <c r="G3788" s="157">
        <f>'2.40-a,b,c,d,e'!G3788</f>
        <v>790.00091552730112</v>
      </c>
      <c r="H3788" s="157">
        <f t="shared" si="413"/>
        <v>8952.619144597691</v>
      </c>
      <c r="I3788" s="157">
        <f t="shared" si="414"/>
        <v>0</v>
      </c>
      <c r="J3788" s="157">
        <f t="shared" si="415"/>
        <v>8952.619144597691</v>
      </c>
      <c r="K3788" s="157">
        <f t="shared" si="416"/>
        <v>790.000915527301</v>
      </c>
      <c r="L3788" s="157">
        <f t="shared" si="417"/>
        <v>8162.61822907039</v>
      </c>
      <c r="M3788" s="167">
        <f t="shared" si="418"/>
        <v>0</v>
      </c>
      <c r="N3788" s="167">
        <f t="shared" si="419"/>
        <v>0</v>
      </c>
    </row>
    <row r="3789" spans="1:14" ht="15" customHeight="1" x14ac:dyDescent="0.2">
      <c r="A3789" s="152"/>
      <c r="B3789" s="152"/>
      <c r="C3789" s="152"/>
      <c r="D3789" s="152"/>
      <c r="E3789" s="153">
        <f>'2.40-a,b,c,d,e'!E3789</f>
        <v>42275.166666666664</v>
      </c>
      <c r="F3789" s="157">
        <f>'2.40-a,b,c,d,e'!F3789</f>
        <v>44.430000305175703</v>
      </c>
      <c r="G3789" s="157">
        <f>'2.40-a,b,c,d,e'!G3789</f>
        <v>-1270.0004577637003</v>
      </c>
      <c r="H3789" s="157">
        <f t="shared" si="413"/>
        <v>6892.61777130669</v>
      </c>
      <c r="I3789" s="157">
        <f t="shared" si="414"/>
        <v>0</v>
      </c>
      <c r="J3789" s="157">
        <f t="shared" si="415"/>
        <v>6892.61777130669</v>
      </c>
      <c r="K3789" s="157">
        <f t="shared" si="416"/>
        <v>0</v>
      </c>
      <c r="L3789" s="157">
        <f t="shared" si="417"/>
        <v>6892.61777130669</v>
      </c>
      <c r="M3789" s="167">
        <f t="shared" si="418"/>
        <v>0</v>
      </c>
      <c r="N3789" s="167">
        <f t="shared" si="419"/>
        <v>0</v>
      </c>
    </row>
    <row r="3790" spans="1:14" ht="15" customHeight="1" x14ac:dyDescent="0.2">
      <c r="A3790" s="152"/>
      <c r="B3790" s="152"/>
      <c r="C3790" s="152"/>
      <c r="D3790" s="152"/>
      <c r="E3790" s="153">
        <f>'2.40-a,b,c,d,e'!E3790</f>
        <v>42276.166666666664</v>
      </c>
      <c r="F3790" s="157">
        <f>'2.40-a,b,c,d,e'!F3790</f>
        <v>45.2299995422363</v>
      </c>
      <c r="G3790" s="157">
        <f>'2.40-a,b,c,d,e'!G3790</f>
        <v>799.99923706059667</v>
      </c>
      <c r="H3790" s="157">
        <f t="shared" si="413"/>
        <v>7692.6170083672869</v>
      </c>
      <c r="I3790" s="157">
        <f t="shared" si="414"/>
        <v>0</v>
      </c>
      <c r="J3790" s="157">
        <f t="shared" si="415"/>
        <v>7692.6170083672869</v>
      </c>
      <c r="K3790" s="157">
        <f t="shared" si="416"/>
        <v>0</v>
      </c>
      <c r="L3790" s="157">
        <f t="shared" si="417"/>
        <v>7692.6170083672869</v>
      </c>
      <c r="M3790" s="167">
        <f t="shared" si="418"/>
        <v>0</v>
      </c>
      <c r="N3790" s="167">
        <f t="shared" si="419"/>
        <v>0</v>
      </c>
    </row>
    <row r="3791" spans="1:14" ht="15" customHeight="1" x14ac:dyDescent="0.2">
      <c r="A3791" s="152"/>
      <c r="B3791" s="152"/>
      <c r="C3791" s="152"/>
      <c r="D3791" s="152"/>
      <c r="E3791" s="153">
        <f>'2.40-a,b,c,d,e'!E3791</f>
        <v>42277.166666666664</v>
      </c>
      <c r="F3791" s="157">
        <f>'2.40-a,b,c,d,e'!F3791</f>
        <v>45.090000152587798</v>
      </c>
      <c r="G3791" s="157">
        <f>'2.40-a,b,c,d,e'!G3791</f>
        <v>-139.99938964850145</v>
      </c>
      <c r="H3791" s="157">
        <f t="shared" si="413"/>
        <v>7552.6176187187857</v>
      </c>
      <c r="I3791" s="157">
        <f t="shared" si="414"/>
        <v>0</v>
      </c>
      <c r="J3791" s="157">
        <f t="shared" si="415"/>
        <v>7552.6176187187857</v>
      </c>
      <c r="K3791" s="157">
        <f t="shared" si="416"/>
        <v>0</v>
      </c>
      <c r="L3791" s="157">
        <f t="shared" si="417"/>
        <v>7552.6176187187857</v>
      </c>
      <c r="M3791" s="167">
        <f t="shared" si="418"/>
        <v>0</v>
      </c>
      <c r="N3791" s="167">
        <f t="shared" si="419"/>
        <v>0</v>
      </c>
    </row>
    <row r="3792" spans="1:14" ht="15" customHeight="1" x14ac:dyDescent="0.2">
      <c r="A3792" s="152"/>
      <c r="B3792" s="152"/>
      <c r="C3792" s="152"/>
      <c r="D3792" s="152"/>
      <c r="E3792" s="153">
        <f>'2.40-a,b,c,d,e'!E3792</f>
        <v>42278.166666666664</v>
      </c>
      <c r="F3792" s="157">
        <f>'2.40-a,b,c,d,e'!F3792</f>
        <v>44.740001678466797</v>
      </c>
      <c r="G3792" s="157">
        <f>'2.40-a,b,c,d,e'!G3792</f>
        <v>-349.99847412100138</v>
      </c>
      <c r="H3792" s="157">
        <f t="shared" si="413"/>
        <v>7202.6191445977847</v>
      </c>
      <c r="I3792" s="157">
        <f t="shared" si="414"/>
        <v>0</v>
      </c>
      <c r="J3792" s="157">
        <f t="shared" si="415"/>
        <v>7202.6191445977847</v>
      </c>
      <c r="K3792" s="157">
        <f t="shared" si="416"/>
        <v>0</v>
      </c>
      <c r="L3792" s="157">
        <f t="shared" si="417"/>
        <v>7202.6191445977847</v>
      </c>
      <c r="M3792" s="167">
        <f t="shared" si="418"/>
        <v>0</v>
      </c>
      <c r="N3792" s="167">
        <f t="shared" si="419"/>
        <v>0</v>
      </c>
    </row>
    <row r="3793" spans="1:14" ht="15" customHeight="1" x14ac:dyDescent="0.2">
      <c r="A3793" s="152"/>
      <c r="B3793" s="152"/>
      <c r="C3793" s="152"/>
      <c r="D3793" s="152"/>
      <c r="E3793" s="153">
        <f>'2.40-a,b,c,d,e'!E3793</f>
        <v>42279.166666666664</v>
      </c>
      <c r="F3793" s="157">
        <f>'2.40-a,b,c,d,e'!F3793</f>
        <v>45.540000915527301</v>
      </c>
      <c r="G3793" s="157">
        <f>'2.40-a,b,c,d,e'!G3793</f>
        <v>799.99923706050424</v>
      </c>
      <c r="H3793" s="157">
        <f t="shared" si="413"/>
        <v>8002.6183816582889</v>
      </c>
      <c r="I3793" s="157">
        <f t="shared" si="414"/>
        <v>0</v>
      </c>
      <c r="J3793" s="157">
        <f t="shared" si="415"/>
        <v>8002.6183816582889</v>
      </c>
      <c r="K3793" s="157">
        <f t="shared" si="416"/>
        <v>0</v>
      </c>
      <c r="L3793" s="157">
        <f t="shared" si="417"/>
        <v>8002.6183816582889</v>
      </c>
      <c r="M3793" s="167">
        <f t="shared" si="418"/>
        <v>0</v>
      </c>
      <c r="N3793" s="167">
        <f t="shared" si="419"/>
        <v>0</v>
      </c>
    </row>
    <row r="3794" spans="1:14" ht="15" customHeight="1" x14ac:dyDescent="0.2">
      <c r="A3794" s="152"/>
      <c r="B3794" s="152"/>
      <c r="C3794" s="152"/>
      <c r="D3794" s="152"/>
      <c r="E3794" s="153">
        <f>'2.40-a,b,c,d,e'!E3794</f>
        <v>42282.166666666664</v>
      </c>
      <c r="F3794" s="157">
        <f>'2.40-a,b,c,d,e'!F3794</f>
        <v>46.259998321533203</v>
      </c>
      <c r="G3794" s="157">
        <f>'2.40-a,b,c,d,e'!G3794</f>
        <v>719.99740600590201</v>
      </c>
      <c r="H3794" s="157">
        <f t="shared" si="413"/>
        <v>8722.6157876641901</v>
      </c>
      <c r="I3794" s="157">
        <f t="shared" si="414"/>
        <v>0</v>
      </c>
      <c r="J3794" s="157">
        <f t="shared" si="415"/>
        <v>8722.6157876641901</v>
      </c>
      <c r="K3794" s="157">
        <f t="shared" si="416"/>
        <v>559.99755859380002</v>
      </c>
      <c r="L3794" s="157">
        <f t="shared" si="417"/>
        <v>8162.61822907039</v>
      </c>
      <c r="M3794" s="167">
        <f t="shared" si="418"/>
        <v>0</v>
      </c>
      <c r="N3794" s="167">
        <f t="shared" si="419"/>
        <v>0</v>
      </c>
    </row>
    <row r="3795" spans="1:14" ht="15" customHeight="1" x14ac:dyDescent="0.2">
      <c r="A3795" s="152"/>
      <c r="B3795" s="152"/>
      <c r="C3795" s="152"/>
      <c r="D3795" s="152"/>
      <c r="E3795" s="153">
        <f>'2.40-a,b,c,d,e'!E3795</f>
        <v>42283.166666666664</v>
      </c>
      <c r="F3795" s="157">
        <f>'2.40-a,b,c,d,e'!F3795</f>
        <v>48.529998779296797</v>
      </c>
      <c r="G3795" s="157">
        <f>'2.40-a,b,c,d,e'!G3795</f>
        <v>2270.0004577635937</v>
      </c>
      <c r="H3795" s="157">
        <f t="shared" si="413"/>
        <v>10432.618686833983</v>
      </c>
      <c r="I3795" s="157">
        <f t="shared" si="414"/>
        <v>0</v>
      </c>
      <c r="J3795" s="157">
        <f t="shared" si="415"/>
        <v>10432.618686833983</v>
      </c>
      <c r="K3795" s="157">
        <f t="shared" si="416"/>
        <v>2270.0004577635927</v>
      </c>
      <c r="L3795" s="157">
        <f t="shared" si="417"/>
        <v>8162.61822907039</v>
      </c>
      <c r="M3795" s="167">
        <f t="shared" si="418"/>
        <v>0</v>
      </c>
      <c r="N3795" s="167">
        <f t="shared" si="419"/>
        <v>0</v>
      </c>
    </row>
    <row r="3796" spans="1:14" ht="15" customHeight="1" x14ac:dyDescent="0.2">
      <c r="A3796" s="152"/>
      <c r="B3796" s="152"/>
      <c r="C3796" s="152"/>
      <c r="D3796" s="152"/>
      <c r="E3796" s="153">
        <f>'2.40-a,b,c,d,e'!E3796</f>
        <v>42284.166666666664</v>
      </c>
      <c r="F3796" s="157">
        <f>'2.40-a,b,c,d,e'!F3796</f>
        <v>47.810001373291001</v>
      </c>
      <c r="G3796" s="157">
        <f>'2.40-a,b,c,d,e'!G3796</f>
        <v>-719.99740600579548</v>
      </c>
      <c r="H3796" s="157">
        <f t="shared" si="413"/>
        <v>7442.6208230645943</v>
      </c>
      <c r="I3796" s="157">
        <f t="shared" si="414"/>
        <v>0</v>
      </c>
      <c r="J3796" s="157">
        <f t="shared" si="415"/>
        <v>7442.6208230645943</v>
      </c>
      <c r="K3796" s="157">
        <f t="shared" si="416"/>
        <v>0</v>
      </c>
      <c r="L3796" s="157">
        <f t="shared" si="417"/>
        <v>7442.6208230645943</v>
      </c>
      <c r="M3796" s="167">
        <f t="shared" si="418"/>
        <v>0</v>
      </c>
      <c r="N3796" s="167">
        <f t="shared" si="419"/>
        <v>0</v>
      </c>
    </row>
    <row r="3797" spans="1:14" ht="15" customHeight="1" x14ac:dyDescent="0.2">
      <c r="A3797" s="152"/>
      <c r="B3797" s="152"/>
      <c r="C3797" s="152"/>
      <c r="D3797" s="152"/>
      <c r="E3797" s="153">
        <f>'2.40-a,b,c,d,e'!E3797</f>
        <v>42285.166666666664</v>
      </c>
      <c r="F3797" s="157">
        <f>'2.40-a,b,c,d,e'!F3797</f>
        <v>49.430000305175703</v>
      </c>
      <c r="G3797" s="157">
        <f>'2.40-a,b,c,d,e'!G3797</f>
        <v>1619.9989318847017</v>
      </c>
      <c r="H3797" s="157">
        <f t="shared" si="413"/>
        <v>9062.6197549492954</v>
      </c>
      <c r="I3797" s="157">
        <f t="shared" si="414"/>
        <v>0</v>
      </c>
      <c r="J3797" s="157">
        <f t="shared" si="415"/>
        <v>9062.6197549492954</v>
      </c>
      <c r="K3797" s="157">
        <f t="shared" si="416"/>
        <v>900.00152587890534</v>
      </c>
      <c r="L3797" s="157">
        <f t="shared" si="417"/>
        <v>8162.61822907039</v>
      </c>
      <c r="M3797" s="167">
        <f t="shared" si="418"/>
        <v>0</v>
      </c>
      <c r="N3797" s="167">
        <f t="shared" si="419"/>
        <v>0</v>
      </c>
    </row>
    <row r="3798" spans="1:14" ht="15" customHeight="1" x14ac:dyDescent="0.2">
      <c r="A3798" s="152"/>
      <c r="B3798" s="152"/>
      <c r="C3798" s="152"/>
      <c r="D3798" s="152"/>
      <c r="E3798" s="153">
        <f>'2.40-a,b,c,d,e'!E3798</f>
        <v>42286.166666666664</v>
      </c>
      <c r="F3798" s="157">
        <f>'2.40-a,b,c,d,e'!F3798</f>
        <v>49.630001068115199</v>
      </c>
      <c r="G3798" s="157">
        <f>'2.40-a,b,c,d,e'!G3798</f>
        <v>200.00076293949576</v>
      </c>
      <c r="H3798" s="157">
        <f t="shared" si="413"/>
        <v>8362.6189920098859</v>
      </c>
      <c r="I3798" s="157">
        <f t="shared" si="414"/>
        <v>0</v>
      </c>
      <c r="J3798" s="157">
        <f t="shared" si="415"/>
        <v>8362.6189920098859</v>
      </c>
      <c r="K3798" s="157">
        <f t="shared" si="416"/>
        <v>200.00076293949587</v>
      </c>
      <c r="L3798" s="157">
        <f t="shared" si="417"/>
        <v>8162.61822907039</v>
      </c>
      <c r="M3798" s="167">
        <f t="shared" si="418"/>
        <v>0</v>
      </c>
      <c r="N3798" s="167">
        <f t="shared" si="419"/>
        <v>0</v>
      </c>
    </row>
    <row r="3799" spans="1:14" ht="15" customHeight="1" x14ac:dyDescent="0.2">
      <c r="A3799" s="152"/>
      <c r="B3799" s="152"/>
      <c r="C3799" s="152"/>
      <c r="D3799" s="152"/>
      <c r="E3799" s="153">
        <f>'2.40-a,b,c,d,e'!E3799</f>
        <v>42289.166666666664</v>
      </c>
      <c r="F3799" s="157">
        <f>'2.40-a,b,c,d,e'!F3799</f>
        <v>47.099998474121001</v>
      </c>
      <c r="G3799" s="157">
        <f>'2.40-a,b,c,d,e'!G3799</f>
        <v>-2530.0025939941975</v>
      </c>
      <c r="H3799" s="157">
        <f t="shared" si="413"/>
        <v>5632.6156350761921</v>
      </c>
      <c r="I3799" s="157">
        <f t="shared" si="414"/>
        <v>2530.0025939941979</v>
      </c>
      <c r="J3799" s="157">
        <f t="shared" si="415"/>
        <v>8162.61822907039</v>
      </c>
      <c r="K3799" s="157">
        <f t="shared" si="416"/>
        <v>0</v>
      </c>
      <c r="L3799" s="157">
        <f t="shared" si="417"/>
        <v>8162.61822907039</v>
      </c>
      <c r="M3799" s="167">
        <f t="shared" si="418"/>
        <v>1</v>
      </c>
      <c r="N3799" s="167">
        <f t="shared" si="419"/>
        <v>0</v>
      </c>
    </row>
    <row r="3800" spans="1:14" ht="15" customHeight="1" x14ac:dyDescent="0.2">
      <c r="A3800" s="152"/>
      <c r="B3800" s="152"/>
      <c r="C3800" s="152"/>
      <c r="D3800" s="152"/>
      <c r="E3800" s="153">
        <f>'2.40-a,b,c,d,e'!E3800</f>
        <v>42290.166666666664</v>
      </c>
      <c r="F3800" s="157">
        <f>'2.40-a,b,c,d,e'!F3800</f>
        <v>46.659999847412102</v>
      </c>
      <c r="G3800" s="157">
        <f>'2.40-a,b,c,d,e'!G3800</f>
        <v>-439.99862670889911</v>
      </c>
      <c r="H3800" s="157">
        <f t="shared" si="413"/>
        <v>7722.6196023614912</v>
      </c>
      <c r="I3800" s="157">
        <f t="shared" si="414"/>
        <v>0</v>
      </c>
      <c r="J3800" s="157">
        <f t="shared" si="415"/>
        <v>7722.6196023614912</v>
      </c>
      <c r="K3800" s="157">
        <f t="shared" si="416"/>
        <v>0</v>
      </c>
      <c r="L3800" s="157">
        <f t="shared" si="417"/>
        <v>7722.6196023614912</v>
      </c>
      <c r="M3800" s="167">
        <f t="shared" si="418"/>
        <v>0</v>
      </c>
      <c r="N3800" s="167">
        <f t="shared" si="419"/>
        <v>0</v>
      </c>
    </row>
    <row r="3801" spans="1:14" ht="15" customHeight="1" x14ac:dyDescent="0.2">
      <c r="A3801" s="152"/>
      <c r="B3801" s="152"/>
      <c r="C3801" s="152"/>
      <c r="D3801" s="152"/>
      <c r="E3801" s="153">
        <f>'2.40-a,b,c,d,e'!E3801</f>
        <v>42291.166666666664</v>
      </c>
      <c r="F3801" s="157">
        <f>'2.40-a,b,c,d,e'!F3801</f>
        <v>46.639999389648402</v>
      </c>
      <c r="G3801" s="157">
        <f>'2.40-a,b,c,d,e'!G3801</f>
        <v>-20.000457763700297</v>
      </c>
      <c r="H3801" s="157">
        <f t="shared" si="413"/>
        <v>7702.6191445977911</v>
      </c>
      <c r="I3801" s="157">
        <f t="shared" si="414"/>
        <v>0</v>
      </c>
      <c r="J3801" s="157">
        <f t="shared" si="415"/>
        <v>7702.6191445977911</v>
      </c>
      <c r="K3801" s="157">
        <f t="shared" si="416"/>
        <v>0</v>
      </c>
      <c r="L3801" s="157">
        <f t="shared" si="417"/>
        <v>7702.6191445977911</v>
      </c>
      <c r="M3801" s="167">
        <f t="shared" si="418"/>
        <v>0</v>
      </c>
      <c r="N3801" s="167">
        <f t="shared" si="419"/>
        <v>0</v>
      </c>
    </row>
    <row r="3802" spans="1:14" ht="15" customHeight="1" x14ac:dyDescent="0.2">
      <c r="A3802" s="152"/>
      <c r="B3802" s="152"/>
      <c r="C3802" s="152"/>
      <c r="D3802" s="152"/>
      <c r="E3802" s="153">
        <f>'2.40-a,b,c,d,e'!E3802</f>
        <v>42292.166666666664</v>
      </c>
      <c r="F3802" s="157">
        <f>'2.40-a,b,c,d,e'!F3802</f>
        <v>46.380001068115199</v>
      </c>
      <c r="G3802" s="157">
        <f>'2.40-a,b,c,d,e'!G3802</f>
        <v>-259.99832153320313</v>
      </c>
      <c r="H3802" s="157">
        <f t="shared" si="413"/>
        <v>7442.620823064588</v>
      </c>
      <c r="I3802" s="157">
        <f t="shared" si="414"/>
        <v>0</v>
      </c>
      <c r="J3802" s="157">
        <f t="shared" si="415"/>
        <v>7442.620823064588</v>
      </c>
      <c r="K3802" s="157">
        <f t="shared" si="416"/>
        <v>0</v>
      </c>
      <c r="L3802" s="157">
        <f t="shared" si="417"/>
        <v>7442.620823064588</v>
      </c>
      <c r="M3802" s="167">
        <f t="shared" si="418"/>
        <v>0</v>
      </c>
      <c r="N3802" s="167">
        <f t="shared" si="419"/>
        <v>0</v>
      </c>
    </row>
    <row r="3803" spans="1:14" ht="15" customHeight="1" x14ac:dyDescent="0.2">
      <c r="A3803" s="152"/>
      <c r="B3803" s="152"/>
      <c r="C3803" s="152"/>
      <c r="D3803" s="152"/>
      <c r="E3803" s="153">
        <f>'2.40-a,b,c,d,e'!E3803</f>
        <v>42293.166666666664</v>
      </c>
      <c r="F3803" s="157">
        <f>'2.40-a,b,c,d,e'!F3803</f>
        <v>47.259998321533203</v>
      </c>
      <c r="G3803" s="157">
        <f>'2.40-a,b,c,d,e'!G3803</f>
        <v>879.99725341800422</v>
      </c>
      <c r="H3803" s="157">
        <f t="shared" si="413"/>
        <v>8322.6180764825913</v>
      </c>
      <c r="I3803" s="157">
        <f t="shared" si="414"/>
        <v>0</v>
      </c>
      <c r="J3803" s="157">
        <f t="shared" si="415"/>
        <v>8322.6180764825913</v>
      </c>
      <c r="K3803" s="157">
        <f t="shared" si="416"/>
        <v>159.99984741220123</v>
      </c>
      <c r="L3803" s="157">
        <f t="shared" si="417"/>
        <v>8162.61822907039</v>
      </c>
      <c r="M3803" s="167">
        <f t="shared" si="418"/>
        <v>0</v>
      </c>
      <c r="N3803" s="167">
        <f t="shared" si="419"/>
        <v>0</v>
      </c>
    </row>
    <row r="3804" spans="1:14" ht="15" customHeight="1" x14ac:dyDescent="0.2">
      <c r="A3804" s="152"/>
      <c r="B3804" s="152"/>
      <c r="C3804" s="152"/>
      <c r="D3804" s="152"/>
      <c r="E3804" s="153">
        <f>'2.40-a,b,c,d,e'!E3804</f>
        <v>42296.166666666664</v>
      </c>
      <c r="F3804" s="157">
        <f>'2.40-a,b,c,d,e'!F3804</f>
        <v>45.889999389648402</v>
      </c>
      <c r="G3804" s="157">
        <f>'2.40-a,b,c,d,e'!G3804</f>
        <v>-1369.9989318848011</v>
      </c>
      <c r="H3804" s="157">
        <f t="shared" si="413"/>
        <v>6792.6192971855889</v>
      </c>
      <c r="I3804" s="157">
        <f t="shared" si="414"/>
        <v>0</v>
      </c>
      <c r="J3804" s="157">
        <f t="shared" si="415"/>
        <v>6792.6192971855889</v>
      </c>
      <c r="K3804" s="157">
        <f t="shared" si="416"/>
        <v>0</v>
      </c>
      <c r="L3804" s="157">
        <f t="shared" si="417"/>
        <v>6792.6192971855889</v>
      </c>
      <c r="M3804" s="167">
        <f t="shared" si="418"/>
        <v>0</v>
      </c>
      <c r="N3804" s="167">
        <f t="shared" si="419"/>
        <v>0</v>
      </c>
    </row>
    <row r="3805" spans="1:14" ht="15" customHeight="1" x14ac:dyDescent="0.2">
      <c r="A3805" s="152"/>
      <c r="B3805" s="152"/>
      <c r="C3805" s="152"/>
      <c r="D3805" s="152"/>
      <c r="E3805" s="153">
        <f>'2.40-a,b,c,d,e'!E3805</f>
        <v>42297.166666666664</v>
      </c>
      <c r="F3805" s="157">
        <f>'2.40-a,b,c,d,e'!F3805</f>
        <v>45.549999237060497</v>
      </c>
      <c r="G3805" s="157">
        <f>'2.40-a,b,c,d,e'!G3805</f>
        <v>-340.00015258790484</v>
      </c>
      <c r="H3805" s="157">
        <f t="shared" si="413"/>
        <v>6452.6191445976838</v>
      </c>
      <c r="I3805" s="157">
        <f t="shared" si="414"/>
        <v>0</v>
      </c>
      <c r="J3805" s="157">
        <f t="shared" si="415"/>
        <v>6452.6191445976838</v>
      </c>
      <c r="K3805" s="157">
        <f t="shared" si="416"/>
        <v>0</v>
      </c>
      <c r="L3805" s="157">
        <f t="shared" si="417"/>
        <v>6452.6191445976838</v>
      </c>
      <c r="M3805" s="167">
        <f t="shared" si="418"/>
        <v>0</v>
      </c>
      <c r="N3805" s="167">
        <f t="shared" si="419"/>
        <v>0</v>
      </c>
    </row>
    <row r="3806" spans="1:14" ht="15" customHeight="1" x14ac:dyDescent="0.2">
      <c r="A3806" s="152"/>
      <c r="B3806" s="152"/>
      <c r="C3806" s="152"/>
      <c r="D3806" s="152"/>
      <c r="E3806" s="153">
        <f>'2.40-a,b,c,d,e'!E3806</f>
        <v>42298.166666666664</v>
      </c>
      <c r="F3806" s="157">
        <f>'2.40-a,b,c,d,e'!F3806</f>
        <v>45.200000762939403</v>
      </c>
      <c r="G3806" s="157">
        <f>'2.40-a,b,c,d,e'!G3806</f>
        <v>-349.99847412109375</v>
      </c>
      <c r="H3806" s="157">
        <f t="shared" si="413"/>
        <v>6102.62067047659</v>
      </c>
      <c r="I3806" s="157">
        <f t="shared" si="414"/>
        <v>2059.9975585938</v>
      </c>
      <c r="J3806" s="157">
        <f t="shared" si="415"/>
        <v>8162.61822907039</v>
      </c>
      <c r="K3806" s="157">
        <f t="shared" si="416"/>
        <v>0</v>
      </c>
      <c r="L3806" s="157">
        <f t="shared" si="417"/>
        <v>8162.61822907039</v>
      </c>
      <c r="M3806" s="167">
        <f t="shared" si="418"/>
        <v>1</v>
      </c>
      <c r="N3806" s="167">
        <f t="shared" si="419"/>
        <v>0</v>
      </c>
    </row>
    <row r="3807" spans="1:14" ht="15" customHeight="1" x14ac:dyDescent="0.2">
      <c r="A3807" s="152"/>
      <c r="B3807" s="152"/>
      <c r="C3807" s="152"/>
      <c r="D3807" s="152"/>
      <c r="E3807" s="153">
        <f>'2.40-a,b,c,d,e'!E3807</f>
        <v>42299.166666666664</v>
      </c>
      <c r="F3807" s="157">
        <f>'2.40-a,b,c,d,e'!F3807</f>
        <v>45.380001068115199</v>
      </c>
      <c r="G3807" s="157">
        <f>'2.40-a,b,c,d,e'!G3807</f>
        <v>180.00030517579546</v>
      </c>
      <c r="H3807" s="157">
        <f t="shared" si="413"/>
        <v>8342.6185342461849</v>
      </c>
      <c r="I3807" s="157">
        <f t="shared" si="414"/>
        <v>0</v>
      </c>
      <c r="J3807" s="157">
        <f t="shared" si="415"/>
        <v>8342.6185342461849</v>
      </c>
      <c r="K3807" s="157">
        <f t="shared" si="416"/>
        <v>180.00030517579489</v>
      </c>
      <c r="L3807" s="157">
        <f t="shared" si="417"/>
        <v>8162.61822907039</v>
      </c>
      <c r="M3807" s="167">
        <f t="shared" si="418"/>
        <v>0</v>
      </c>
      <c r="N3807" s="167">
        <f t="shared" si="419"/>
        <v>0</v>
      </c>
    </row>
    <row r="3808" spans="1:14" ht="15" customHeight="1" x14ac:dyDescent="0.2">
      <c r="A3808" s="152"/>
      <c r="B3808" s="152"/>
      <c r="C3808" s="152"/>
      <c r="D3808" s="152"/>
      <c r="E3808" s="153">
        <f>'2.40-a,b,c,d,e'!E3808</f>
        <v>42300.166666666664</v>
      </c>
      <c r="F3808" s="157">
        <f>'2.40-a,b,c,d,e'!F3808</f>
        <v>44.599998474121001</v>
      </c>
      <c r="G3808" s="157">
        <f>'2.40-a,b,c,d,e'!G3808</f>
        <v>-780.00259399419747</v>
      </c>
      <c r="H3808" s="157">
        <f t="shared" si="413"/>
        <v>7382.6156350761921</v>
      </c>
      <c r="I3808" s="157">
        <f t="shared" si="414"/>
        <v>0</v>
      </c>
      <c r="J3808" s="157">
        <f t="shared" si="415"/>
        <v>7382.6156350761921</v>
      </c>
      <c r="K3808" s="157">
        <f t="shared" si="416"/>
        <v>0</v>
      </c>
      <c r="L3808" s="157">
        <f t="shared" si="417"/>
        <v>7382.6156350761921</v>
      </c>
      <c r="M3808" s="167">
        <f t="shared" si="418"/>
        <v>0</v>
      </c>
      <c r="N3808" s="167">
        <f t="shared" si="419"/>
        <v>0</v>
      </c>
    </row>
    <row r="3809" spans="1:14" ht="15" customHeight="1" x14ac:dyDescent="0.2">
      <c r="A3809" s="152"/>
      <c r="B3809" s="152"/>
      <c r="C3809" s="152"/>
      <c r="D3809" s="152"/>
      <c r="E3809" s="153">
        <f>'2.40-a,b,c,d,e'!E3809</f>
        <v>42303.166666666664</v>
      </c>
      <c r="F3809" s="157">
        <f>'2.40-a,b,c,d,e'!F3809</f>
        <v>43.9799995422363</v>
      </c>
      <c r="G3809" s="157">
        <f>'2.40-a,b,c,d,e'!G3809</f>
        <v>-619.99893188470173</v>
      </c>
      <c r="H3809" s="157">
        <f t="shared" si="413"/>
        <v>6762.6167031914902</v>
      </c>
      <c r="I3809" s="157">
        <f t="shared" si="414"/>
        <v>0</v>
      </c>
      <c r="J3809" s="157">
        <f t="shared" si="415"/>
        <v>6762.6167031914902</v>
      </c>
      <c r="K3809" s="157">
        <f t="shared" si="416"/>
        <v>0</v>
      </c>
      <c r="L3809" s="157">
        <f t="shared" si="417"/>
        <v>6762.6167031914902</v>
      </c>
      <c r="M3809" s="167">
        <f t="shared" si="418"/>
        <v>0</v>
      </c>
      <c r="N3809" s="167">
        <f t="shared" si="419"/>
        <v>0</v>
      </c>
    </row>
    <row r="3810" spans="1:14" ht="15" customHeight="1" x14ac:dyDescent="0.2">
      <c r="A3810" s="152"/>
      <c r="B3810" s="152"/>
      <c r="C3810" s="152"/>
      <c r="D3810" s="152"/>
      <c r="E3810" s="153">
        <f>'2.40-a,b,c,d,e'!E3810</f>
        <v>42304.166666666664</v>
      </c>
      <c r="F3810" s="157">
        <f>'2.40-a,b,c,d,e'!F3810</f>
        <v>43.200000762939403</v>
      </c>
      <c r="G3810" s="157">
        <f>'2.40-a,b,c,d,e'!G3810</f>
        <v>-779.99877929689637</v>
      </c>
      <c r="H3810" s="157">
        <f t="shared" si="413"/>
        <v>5982.6179238945933</v>
      </c>
      <c r="I3810" s="157">
        <f t="shared" si="414"/>
        <v>2180.0003051757967</v>
      </c>
      <c r="J3810" s="157">
        <f t="shared" si="415"/>
        <v>8162.61822907039</v>
      </c>
      <c r="K3810" s="157">
        <f t="shared" si="416"/>
        <v>0</v>
      </c>
      <c r="L3810" s="157">
        <f t="shared" si="417"/>
        <v>8162.61822907039</v>
      </c>
      <c r="M3810" s="167">
        <f t="shared" si="418"/>
        <v>1</v>
      </c>
      <c r="N3810" s="167">
        <f t="shared" si="419"/>
        <v>0</v>
      </c>
    </row>
    <row r="3811" spans="1:14" ht="15" customHeight="1" x14ac:dyDescent="0.2">
      <c r="A3811" s="152"/>
      <c r="B3811" s="152"/>
      <c r="C3811" s="152"/>
      <c r="D3811" s="152"/>
      <c r="E3811" s="153">
        <f>'2.40-a,b,c,d,e'!E3811</f>
        <v>42305.166666666664</v>
      </c>
      <c r="F3811" s="157">
        <f>'2.40-a,b,c,d,e'!F3811</f>
        <v>45.939998626708899</v>
      </c>
      <c r="G3811" s="157">
        <f>'2.40-a,b,c,d,e'!G3811</f>
        <v>2739.9978637694958</v>
      </c>
      <c r="H3811" s="157">
        <f t="shared" si="413"/>
        <v>10902.616092839886</v>
      </c>
      <c r="I3811" s="157">
        <f t="shared" si="414"/>
        <v>0</v>
      </c>
      <c r="J3811" s="157">
        <f t="shared" si="415"/>
        <v>10902.616092839886</v>
      </c>
      <c r="K3811" s="157">
        <f t="shared" si="416"/>
        <v>2739.9978637694958</v>
      </c>
      <c r="L3811" s="157">
        <f t="shared" si="417"/>
        <v>8162.61822907039</v>
      </c>
      <c r="M3811" s="167">
        <f t="shared" si="418"/>
        <v>0</v>
      </c>
      <c r="N3811" s="167">
        <f t="shared" si="419"/>
        <v>0</v>
      </c>
    </row>
    <row r="3812" spans="1:14" ht="15" customHeight="1" x14ac:dyDescent="0.2">
      <c r="A3812" s="152"/>
      <c r="B3812" s="152"/>
      <c r="C3812" s="152"/>
      <c r="D3812" s="152"/>
      <c r="E3812" s="153">
        <f>'2.40-a,b,c,d,e'!E3812</f>
        <v>42306.166666666664</v>
      </c>
      <c r="F3812" s="157">
        <f>'2.40-a,b,c,d,e'!F3812</f>
        <v>46.060001373291001</v>
      </c>
      <c r="G3812" s="157">
        <f>'2.40-a,b,c,d,e'!G3812</f>
        <v>120.0027465821023</v>
      </c>
      <c r="H3812" s="157">
        <f t="shared" si="413"/>
        <v>8282.6209756524931</v>
      </c>
      <c r="I3812" s="157">
        <f t="shared" si="414"/>
        <v>0</v>
      </c>
      <c r="J3812" s="157">
        <f t="shared" si="415"/>
        <v>8282.6209756524931</v>
      </c>
      <c r="K3812" s="157">
        <f t="shared" si="416"/>
        <v>120.0027465821031</v>
      </c>
      <c r="L3812" s="157">
        <f t="shared" si="417"/>
        <v>8162.61822907039</v>
      </c>
      <c r="M3812" s="167">
        <f t="shared" si="418"/>
        <v>0</v>
      </c>
      <c r="N3812" s="167">
        <f t="shared" si="419"/>
        <v>0</v>
      </c>
    </row>
    <row r="3813" spans="1:14" ht="15" customHeight="1" x14ac:dyDescent="0.2">
      <c r="A3813" s="152"/>
      <c r="B3813" s="152"/>
      <c r="C3813" s="152"/>
      <c r="D3813" s="152"/>
      <c r="E3813" s="153">
        <f>'2.40-a,b,c,d,e'!E3813</f>
        <v>42307.166666666664</v>
      </c>
      <c r="F3813" s="157">
        <f>'2.40-a,b,c,d,e'!F3813</f>
        <v>46.590000152587798</v>
      </c>
      <c r="G3813" s="157">
        <f>'2.40-a,b,c,d,e'!G3813</f>
        <v>529.99877929679678</v>
      </c>
      <c r="H3813" s="157">
        <f t="shared" si="413"/>
        <v>8692.6170083671859</v>
      </c>
      <c r="I3813" s="157">
        <f t="shared" si="414"/>
        <v>0</v>
      </c>
      <c r="J3813" s="157">
        <f t="shared" si="415"/>
        <v>8692.6170083671859</v>
      </c>
      <c r="K3813" s="157">
        <f t="shared" si="416"/>
        <v>529.99877929679587</v>
      </c>
      <c r="L3813" s="157">
        <f t="shared" si="417"/>
        <v>8162.61822907039</v>
      </c>
      <c r="M3813" s="167">
        <f t="shared" si="418"/>
        <v>0</v>
      </c>
      <c r="N3813" s="167">
        <f t="shared" si="419"/>
        <v>0</v>
      </c>
    </row>
    <row r="3814" spans="1:14" ht="15" customHeight="1" x14ac:dyDescent="0.2">
      <c r="A3814" s="152"/>
      <c r="B3814" s="152"/>
      <c r="C3814" s="152"/>
      <c r="D3814" s="152"/>
      <c r="E3814" s="153">
        <f>'2.40-a,b,c,d,e'!E3814</f>
        <v>42310.208333333336</v>
      </c>
      <c r="F3814" s="157">
        <f>'2.40-a,b,c,d,e'!F3814</f>
        <v>46.139999389648402</v>
      </c>
      <c r="G3814" s="157">
        <f>'2.40-a,b,c,d,e'!G3814</f>
        <v>-450.00076293939628</v>
      </c>
      <c r="H3814" s="157">
        <f t="shared" si="413"/>
        <v>7712.6174661309942</v>
      </c>
      <c r="I3814" s="157">
        <f t="shared" si="414"/>
        <v>0</v>
      </c>
      <c r="J3814" s="157">
        <f t="shared" si="415"/>
        <v>7712.6174661309942</v>
      </c>
      <c r="K3814" s="157">
        <f t="shared" si="416"/>
        <v>0</v>
      </c>
      <c r="L3814" s="157">
        <f t="shared" si="417"/>
        <v>7712.6174661309942</v>
      </c>
      <c r="M3814" s="167">
        <f t="shared" si="418"/>
        <v>0</v>
      </c>
      <c r="N3814" s="167">
        <f t="shared" si="419"/>
        <v>0</v>
      </c>
    </row>
    <row r="3815" spans="1:14" ht="15" customHeight="1" x14ac:dyDescent="0.2">
      <c r="A3815" s="152"/>
      <c r="B3815" s="152"/>
      <c r="C3815" s="152"/>
      <c r="D3815" s="152"/>
      <c r="E3815" s="153">
        <f>'2.40-a,b,c,d,e'!E3815</f>
        <v>42311.208333333336</v>
      </c>
      <c r="F3815" s="157">
        <f>'2.40-a,b,c,d,e'!F3815</f>
        <v>47.900001525878899</v>
      </c>
      <c r="G3815" s="157">
        <f>'2.40-a,b,c,d,e'!G3815</f>
        <v>1760.0021362304972</v>
      </c>
      <c r="H3815" s="157">
        <f t="shared" si="413"/>
        <v>9472.6196023614921</v>
      </c>
      <c r="I3815" s="157">
        <f t="shared" si="414"/>
        <v>0</v>
      </c>
      <c r="J3815" s="157">
        <f t="shared" si="415"/>
        <v>9472.6196023614921</v>
      </c>
      <c r="K3815" s="157">
        <f t="shared" si="416"/>
        <v>1310.001373291102</v>
      </c>
      <c r="L3815" s="157">
        <f t="shared" si="417"/>
        <v>8162.61822907039</v>
      </c>
      <c r="M3815" s="167">
        <f t="shared" si="418"/>
        <v>0</v>
      </c>
      <c r="N3815" s="167">
        <f t="shared" si="419"/>
        <v>0</v>
      </c>
    </row>
    <row r="3816" spans="1:14" ht="15" customHeight="1" x14ac:dyDescent="0.2">
      <c r="A3816" s="152"/>
      <c r="B3816" s="152"/>
      <c r="C3816" s="152"/>
      <c r="D3816" s="152"/>
      <c r="E3816" s="153">
        <f>'2.40-a,b,c,d,e'!E3816</f>
        <v>42312.208333333336</v>
      </c>
      <c r="F3816" s="157">
        <f>'2.40-a,b,c,d,e'!F3816</f>
        <v>46.319999694824197</v>
      </c>
      <c r="G3816" s="157">
        <f>'2.40-a,b,c,d,e'!G3816</f>
        <v>-1580.0018310547016</v>
      </c>
      <c r="H3816" s="157">
        <f t="shared" si="413"/>
        <v>6582.6163980156889</v>
      </c>
      <c r="I3816" s="157">
        <f t="shared" si="414"/>
        <v>0</v>
      </c>
      <c r="J3816" s="157">
        <f t="shared" si="415"/>
        <v>6582.6163980156889</v>
      </c>
      <c r="K3816" s="157">
        <f t="shared" si="416"/>
        <v>0</v>
      </c>
      <c r="L3816" s="157">
        <f t="shared" si="417"/>
        <v>6582.6163980156889</v>
      </c>
      <c r="M3816" s="167">
        <f t="shared" si="418"/>
        <v>0</v>
      </c>
      <c r="N3816" s="167">
        <f t="shared" si="419"/>
        <v>0</v>
      </c>
    </row>
    <row r="3817" spans="1:14" ht="15" customHeight="1" x14ac:dyDescent="0.2">
      <c r="A3817" s="152"/>
      <c r="B3817" s="152"/>
      <c r="C3817" s="152"/>
      <c r="D3817" s="152"/>
      <c r="E3817" s="153">
        <f>'2.40-a,b,c,d,e'!E3817</f>
        <v>42313.208333333336</v>
      </c>
      <c r="F3817" s="157">
        <f>'2.40-a,b,c,d,e'!F3817</f>
        <v>45.200000762939403</v>
      </c>
      <c r="G3817" s="157">
        <f>'2.40-a,b,c,d,e'!G3817</f>
        <v>-1119.998931884794</v>
      </c>
      <c r="H3817" s="157">
        <f t="shared" si="413"/>
        <v>5462.6174661308951</v>
      </c>
      <c r="I3817" s="157">
        <f t="shared" si="414"/>
        <v>2700.000762939495</v>
      </c>
      <c r="J3817" s="157">
        <f t="shared" si="415"/>
        <v>8162.61822907039</v>
      </c>
      <c r="K3817" s="157">
        <f t="shared" si="416"/>
        <v>0</v>
      </c>
      <c r="L3817" s="157">
        <f t="shared" si="417"/>
        <v>8162.61822907039</v>
      </c>
      <c r="M3817" s="167">
        <f t="shared" si="418"/>
        <v>1</v>
      </c>
      <c r="N3817" s="167">
        <f t="shared" si="419"/>
        <v>0</v>
      </c>
    </row>
    <row r="3818" spans="1:14" ht="15" customHeight="1" x14ac:dyDescent="0.2">
      <c r="A3818" s="152"/>
      <c r="B3818" s="152"/>
      <c r="C3818" s="152"/>
      <c r="D3818" s="152"/>
      <c r="E3818" s="153">
        <f>'2.40-a,b,c,d,e'!E3818</f>
        <v>42314.208333333336</v>
      </c>
      <c r="F3818" s="157">
        <f>'2.40-a,b,c,d,e'!F3818</f>
        <v>44.290000915527301</v>
      </c>
      <c r="G3818" s="157">
        <f>'2.40-a,b,c,d,e'!G3818</f>
        <v>-909.99984741210233</v>
      </c>
      <c r="H3818" s="157">
        <f t="shared" si="413"/>
        <v>7252.6183816582879</v>
      </c>
      <c r="I3818" s="157">
        <f t="shared" si="414"/>
        <v>0</v>
      </c>
      <c r="J3818" s="157">
        <f t="shared" si="415"/>
        <v>7252.6183816582879</v>
      </c>
      <c r="K3818" s="157">
        <f t="shared" si="416"/>
        <v>0</v>
      </c>
      <c r="L3818" s="157">
        <f t="shared" si="417"/>
        <v>7252.6183816582879</v>
      </c>
      <c r="M3818" s="167">
        <f t="shared" si="418"/>
        <v>0</v>
      </c>
      <c r="N3818" s="167">
        <f t="shared" si="419"/>
        <v>0</v>
      </c>
    </row>
    <row r="3819" spans="1:14" ht="15" customHeight="1" x14ac:dyDescent="0.2">
      <c r="A3819" s="152"/>
      <c r="B3819" s="152"/>
      <c r="C3819" s="152"/>
      <c r="D3819" s="152"/>
      <c r="E3819" s="153">
        <f>'2.40-a,b,c,d,e'!E3819</f>
        <v>42317.208333333336</v>
      </c>
      <c r="F3819" s="157">
        <f>'2.40-a,b,c,d,e'!F3819</f>
        <v>43.869998931884702</v>
      </c>
      <c r="G3819" s="157">
        <f>'2.40-a,b,c,d,e'!G3819</f>
        <v>-420.00198364259944</v>
      </c>
      <c r="H3819" s="157">
        <f t="shared" si="413"/>
        <v>6832.6163980156889</v>
      </c>
      <c r="I3819" s="157">
        <f t="shared" si="414"/>
        <v>0</v>
      </c>
      <c r="J3819" s="157">
        <f t="shared" si="415"/>
        <v>6832.6163980156889</v>
      </c>
      <c r="K3819" s="157">
        <f t="shared" si="416"/>
        <v>0</v>
      </c>
      <c r="L3819" s="157">
        <f t="shared" si="417"/>
        <v>6832.6163980156889</v>
      </c>
      <c r="M3819" s="167">
        <f t="shared" si="418"/>
        <v>0</v>
      </c>
      <c r="N3819" s="167">
        <f t="shared" si="419"/>
        <v>0</v>
      </c>
    </row>
    <row r="3820" spans="1:14" ht="15" customHeight="1" x14ac:dyDescent="0.2">
      <c r="A3820" s="152"/>
      <c r="B3820" s="152"/>
      <c r="C3820" s="152"/>
      <c r="D3820" s="152"/>
      <c r="E3820" s="153">
        <f>'2.40-a,b,c,d,e'!E3820</f>
        <v>42318.208333333336</v>
      </c>
      <c r="F3820" s="157">
        <f>'2.40-a,b,c,d,e'!F3820</f>
        <v>44.209999084472599</v>
      </c>
      <c r="G3820" s="157">
        <f>'2.40-a,b,c,d,e'!G3820</f>
        <v>340.00015258789773</v>
      </c>
      <c r="H3820" s="157">
        <f t="shared" si="413"/>
        <v>7172.6165506035868</v>
      </c>
      <c r="I3820" s="157">
        <f t="shared" si="414"/>
        <v>0</v>
      </c>
      <c r="J3820" s="157">
        <f t="shared" si="415"/>
        <v>7172.6165506035868</v>
      </c>
      <c r="K3820" s="157">
        <f t="shared" si="416"/>
        <v>0</v>
      </c>
      <c r="L3820" s="157">
        <f t="shared" si="417"/>
        <v>7172.6165506035868</v>
      </c>
      <c r="M3820" s="167">
        <f t="shared" si="418"/>
        <v>0</v>
      </c>
      <c r="N3820" s="167">
        <f t="shared" si="419"/>
        <v>0</v>
      </c>
    </row>
    <row r="3821" spans="1:14" ht="15" customHeight="1" x14ac:dyDescent="0.2">
      <c r="A3821" s="152"/>
      <c r="B3821" s="152"/>
      <c r="C3821" s="152"/>
      <c r="D3821" s="152"/>
      <c r="E3821" s="153">
        <f>'2.40-a,b,c,d,e'!E3821</f>
        <v>42319.208333333336</v>
      </c>
      <c r="F3821" s="157">
        <f>'2.40-a,b,c,d,e'!F3821</f>
        <v>42.930000305175703</v>
      </c>
      <c r="G3821" s="157">
        <f>'2.40-a,b,c,d,e'!G3821</f>
        <v>-1279.9987792968964</v>
      </c>
      <c r="H3821" s="157">
        <f t="shared" si="413"/>
        <v>5892.61777130669</v>
      </c>
      <c r="I3821" s="157">
        <f t="shared" si="414"/>
        <v>2270.0004577637001</v>
      </c>
      <c r="J3821" s="157">
        <f t="shared" si="415"/>
        <v>8162.61822907039</v>
      </c>
      <c r="K3821" s="157">
        <f t="shared" si="416"/>
        <v>0</v>
      </c>
      <c r="L3821" s="157">
        <f t="shared" si="417"/>
        <v>8162.61822907039</v>
      </c>
      <c r="M3821" s="167">
        <f t="shared" si="418"/>
        <v>1</v>
      </c>
      <c r="N3821" s="167">
        <f t="shared" si="419"/>
        <v>0</v>
      </c>
    </row>
    <row r="3822" spans="1:14" ht="15" customHeight="1" x14ac:dyDescent="0.2">
      <c r="A3822" s="152"/>
      <c r="B3822" s="152"/>
      <c r="C3822" s="152"/>
      <c r="D3822" s="152"/>
      <c r="E3822" s="153">
        <f>'2.40-a,b,c,d,e'!E3822</f>
        <v>42320.208333333336</v>
      </c>
      <c r="F3822" s="157">
        <f>'2.40-a,b,c,d,e'!F3822</f>
        <v>41.75</v>
      </c>
      <c r="G3822" s="157">
        <f>'2.40-a,b,c,d,e'!G3822</f>
        <v>-1180.000305175703</v>
      </c>
      <c r="H3822" s="157">
        <f t="shared" si="413"/>
        <v>6982.617923894687</v>
      </c>
      <c r="I3822" s="157">
        <f t="shared" si="414"/>
        <v>0</v>
      </c>
      <c r="J3822" s="157">
        <f t="shared" si="415"/>
        <v>6982.617923894687</v>
      </c>
      <c r="K3822" s="157">
        <f t="shared" si="416"/>
        <v>0</v>
      </c>
      <c r="L3822" s="157">
        <f t="shared" si="417"/>
        <v>6982.617923894687</v>
      </c>
      <c r="M3822" s="167">
        <f t="shared" si="418"/>
        <v>0</v>
      </c>
      <c r="N3822" s="167">
        <f t="shared" si="419"/>
        <v>0</v>
      </c>
    </row>
    <row r="3823" spans="1:14" ht="15" customHeight="1" x14ac:dyDescent="0.2">
      <c r="A3823" s="152"/>
      <c r="B3823" s="152"/>
      <c r="C3823" s="152"/>
      <c r="D3823" s="152"/>
      <c r="E3823" s="153">
        <f>'2.40-a,b,c,d,e'!E3823</f>
        <v>42321.208333333336</v>
      </c>
      <c r="F3823" s="157">
        <f>'2.40-a,b,c,d,e'!F3823</f>
        <v>40.740001678466797</v>
      </c>
      <c r="G3823" s="157">
        <f>'2.40-a,b,c,d,e'!G3823</f>
        <v>-1009.9983215332031</v>
      </c>
      <c r="H3823" s="157">
        <f t="shared" si="413"/>
        <v>5972.6196023614839</v>
      </c>
      <c r="I3823" s="157">
        <f t="shared" si="414"/>
        <v>2189.9986267089062</v>
      </c>
      <c r="J3823" s="157">
        <f t="shared" si="415"/>
        <v>8162.61822907039</v>
      </c>
      <c r="K3823" s="157">
        <f t="shared" si="416"/>
        <v>0</v>
      </c>
      <c r="L3823" s="157">
        <f t="shared" si="417"/>
        <v>8162.61822907039</v>
      </c>
      <c r="M3823" s="167">
        <f t="shared" si="418"/>
        <v>1</v>
      </c>
      <c r="N3823" s="167">
        <f t="shared" si="419"/>
        <v>0</v>
      </c>
    </row>
    <row r="3824" spans="1:14" ht="15" customHeight="1" x14ac:dyDescent="0.2">
      <c r="A3824" s="152"/>
      <c r="B3824" s="152"/>
      <c r="C3824" s="152"/>
      <c r="D3824" s="152"/>
      <c r="E3824" s="153">
        <f>'2.40-a,b,c,d,e'!E3824</f>
        <v>42324.208333333336</v>
      </c>
      <c r="F3824" s="157">
        <f>'2.40-a,b,c,d,e'!F3824</f>
        <v>41.740001678466797</v>
      </c>
      <c r="G3824" s="157">
        <f>'2.40-a,b,c,d,e'!G3824</f>
        <v>1000</v>
      </c>
      <c r="H3824" s="157">
        <f t="shared" si="413"/>
        <v>9162.618229070391</v>
      </c>
      <c r="I3824" s="157">
        <f t="shared" si="414"/>
        <v>0</v>
      </c>
      <c r="J3824" s="157">
        <f t="shared" si="415"/>
        <v>9162.618229070391</v>
      </c>
      <c r="K3824" s="157">
        <f t="shared" si="416"/>
        <v>1000.0000000000009</v>
      </c>
      <c r="L3824" s="157">
        <f t="shared" si="417"/>
        <v>8162.61822907039</v>
      </c>
      <c r="M3824" s="167">
        <f t="shared" si="418"/>
        <v>0</v>
      </c>
      <c r="N3824" s="167">
        <f t="shared" si="419"/>
        <v>0</v>
      </c>
    </row>
    <row r="3825" spans="1:14" ht="15" customHeight="1" x14ac:dyDescent="0.2">
      <c r="A3825" s="152"/>
      <c r="B3825" s="152"/>
      <c r="C3825" s="152"/>
      <c r="D3825" s="152"/>
      <c r="E3825" s="153">
        <f>'2.40-a,b,c,d,e'!E3825</f>
        <v>42325.208333333336</v>
      </c>
      <c r="F3825" s="157">
        <f>'2.40-a,b,c,d,e'!F3825</f>
        <v>40.669998168945298</v>
      </c>
      <c r="G3825" s="157">
        <f>'2.40-a,b,c,d,e'!G3825</f>
        <v>-1070.0035095214985</v>
      </c>
      <c r="H3825" s="157">
        <f t="shared" si="413"/>
        <v>7092.614719548892</v>
      </c>
      <c r="I3825" s="157">
        <f t="shared" si="414"/>
        <v>0</v>
      </c>
      <c r="J3825" s="157">
        <f t="shared" si="415"/>
        <v>7092.614719548892</v>
      </c>
      <c r="K3825" s="157">
        <f t="shared" si="416"/>
        <v>0</v>
      </c>
      <c r="L3825" s="157">
        <f t="shared" si="417"/>
        <v>7092.614719548892</v>
      </c>
      <c r="M3825" s="167">
        <f t="shared" si="418"/>
        <v>0</v>
      </c>
      <c r="N3825" s="167">
        <f t="shared" si="419"/>
        <v>0</v>
      </c>
    </row>
    <row r="3826" spans="1:14" ht="15" customHeight="1" x14ac:dyDescent="0.2">
      <c r="A3826" s="152"/>
      <c r="B3826" s="152"/>
      <c r="C3826" s="152"/>
      <c r="D3826" s="152"/>
      <c r="E3826" s="153">
        <f>'2.40-a,b,c,d,e'!E3826</f>
        <v>42326.208333333336</v>
      </c>
      <c r="F3826" s="157">
        <f>'2.40-a,b,c,d,e'!F3826</f>
        <v>40.75</v>
      </c>
      <c r="G3826" s="157">
        <f>'2.40-a,b,c,d,e'!G3826</f>
        <v>80.001831054701711</v>
      </c>
      <c r="H3826" s="157">
        <f t="shared" si="413"/>
        <v>7172.6165506035941</v>
      </c>
      <c r="I3826" s="157">
        <f t="shared" si="414"/>
        <v>0</v>
      </c>
      <c r="J3826" s="157">
        <f t="shared" si="415"/>
        <v>7172.6165506035941</v>
      </c>
      <c r="K3826" s="157">
        <f t="shared" si="416"/>
        <v>0</v>
      </c>
      <c r="L3826" s="157">
        <f t="shared" si="417"/>
        <v>7172.6165506035941</v>
      </c>
      <c r="M3826" s="167">
        <f t="shared" si="418"/>
        <v>0</v>
      </c>
      <c r="N3826" s="167">
        <f t="shared" si="419"/>
        <v>0</v>
      </c>
    </row>
    <row r="3827" spans="1:14" ht="15" customHeight="1" x14ac:dyDescent="0.2">
      <c r="A3827" s="152"/>
      <c r="B3827" s="152"/>
      <c r="C3827" s="152"/>
      <c r="D3827" s="152"/>
      <c r="E3827" s="153">
        <f>'2.40-a,b,c,d,e'!E3827</f>
        <v>42327.208333333336</v>
      </c>
      <c r="F3827" s="157">
        <f>'2.40-a,b,c,d,e'!F3827</f>
        <v>40.540000915527301</v>
      </c>
      <c r="G3827" s="157">
        <f>'2.40-a,b,c,d,e'!G3827</f>
        <v>-209.99908447269888</v>
      </c>
      <c r="H3827" s="157">
        <f t="shared" si="413"/>
        <v>6962.6174661308951</v>
      </c>
      <c r="I3827" s="157">
        <f t="shared" si="414"/>
        <v>0</v>
      </c>
      <c r="J3827" s="157">
        <f t="shared" si="415"/>
        <v>6962.6174661308951</v>
      </c>
      <c r="K3827" s="157">
        <f t="shared" si="416"/>
        <v>0</v>
      </c>
      <c r="L3827" s="157">
        <f t="shared" si="417"/>
        <v>6962.6174661308951</v>
      </c>
      <c r="M3827" s="167">
        <f t="shared" si="418"/>
        <v>0</v>
      </c>
      <c r="N3827" s="167">
        <f t="shared" si="419"/>
        <v>0</v>
      </c>
    </row>
    <row r="3828" spans="1:14" ht="15" customHeight="1" x14ac:dyDescent="0.2">
      <c r="A3828" s="152"/>
      <c r="B3828" s="152"/>
      <c r="C3828" s="152"/>
      <c r="D3828" s="152"/>
      <c r="E3828" s="153">
        <f>'2.40-a,b,c,d,e'!E3828</f>
        <v>42328.208333333336</v>
      </c>
      <c r="F3828" s="157">
        <f>'2.40-a,b,c,d,e'!F3828</f>
        <v>40.389999389648402</v>
      </c>
      <c r="G3828" s="157">
        <f>'2.40-a,b,c,d,e'!G3828</f>
        <v>-150.00152587889914</v>
      </c>
      <c r="H3828" s="157">
        <f t="shared" si="413"/>
        <v>6812.6159402519961</v>
      </c>
      <c r="I3828" s="157">
        <f t="shared" si="414"/>
        <v>0</v>
      </c>
      <c r="J3828" s="157">
        <f t="shared" si="415"/>
        <v>6812.6159402519961</v>
      </c>
      <c r="K3828" s="157">
        <f t="shared" si="416"/>
        <v>0</v>
      </c>
      <c r="L3828" s="157">
        <f t="shared" si="417"/>
        <v>6812.6159402519961</v>
      </c>
      <c r="M3828" s="167">
        <f t="shared" si="418"/>
        <v>0</v>
      </c>
      <c r="N3828" s="167">
        <f t="shared" si="419"/>
        <v>0</v>
      </c>
    </row>
    <row r="3829" spans="1:14" ht="15" customHeight="1" x14ac:dyDescent="0.2">
      <c r="A3829" s="152"/>
      <c r="B3829" s="152"/>
      <c r="C3829" s="152"/>
      <c r="D3829" s="152"/>
      <c r="E3829" s="153">
        <f>'2.40-a,b,c,d,e'!E3829</f>
        <v>42331.208333333336</v>
      </c>
      <c r="F3829" s="157">
        <f>'2.40-a,b,c,d,e'!F3829</f>
        <v>41.75</v>
      </c>
      <c r="G3829" s="157">
        <f>'2.40-a,b,c,d,e'!G3829</f>
        <v>1360.000610351598</v>
      </c>
      <c r="H3829" s="157">
        <f t="shared" si="413"/>
        <v>8172.6165506035941</v>
      </c>
      <c r="I3829" s="157">
        <f t="shared" si="414"/>
        <v>0</v>
      </c>
      <c r="J3829" s="157">
        <f t="shared" si="415"/>
        <v>8172.6165506035941</v>
      </c>
      <c r="K3829" s="157">
        <f t="shared" si="416"/>
        <v>9.9983215332040345</v>
      </c>
      <c r="L3829" s="157">
        <f t="shared" si="417"/>
        <v>8162.61822907039</v>
      </c>
      <c r="M3829" s="167">
        <f t="shared" si="418"/>
        <v>0</v>
      </c>
      <c r="N3829" s="167">
        <f t="shared" si="419"/>
        <v>0</v>
      </c>
    </row>
    <row r="3830" spans="1:14" ht="15" customHeight="1" x14ac:dyDescent="0.2">
      <c r="A3830" s="152"/>
      <c r="B3830" s="152"/>
      <c r="C3830" s="152"/>
      <c r="D3830" s="152"/>
      <c r="E3830" s="153">
        <f>'2.40-a,b,c,d,e'!E3830</f>
        <v>42332.208333333336</v>
      </c>
      <c r="F3830" s="157">
        <f>'2.40-a,b,c,d,e'!F3830</f>
        <v>42.869998931884702</v>
      </c>
      <c r="G3830" s="157">
        <f>'2.40-a,b,c,d,e'!G3830</f>
        <v>1119.9989318847017</v>
      </c>
      <c r="H3830" s="157">
        <f t="shared" si="413"/>
        <v>9282.6171609550911</v>
      </c>
      <c r="I3830" s="157">
        <f t="shared" si="414"/>
        <v>0</v>
      </c>
      <c r="J3830" s="157">
        <f t="shared" si="415"/>
        <v>9282.6171609550911</v>
      </c>
      <c r="K3830" s="157">
        <f t="shared" si="416"/>
        <v>1119.9989318847011</v>
      </c>
      <c r="L3830" s="157">
        <f t="shared" si="417"/>
        <v>8162.61822907039</v>
      </c>
      <c r="M3830" s="167">
        <f t="shared" si="418"/>
        <v>0</v>
      </c>
      <c r="N3830" s="167">
        <f t="shared" si="419"/>
        <v>0</v>
      </c>
    </row>
    <row r="3831" spans="1:14" ht="15" customHeight="1" x14ac:dyDescent="0.2">
      <c r="A3831" s="152"/>
      <c r="B3831" s="152"/>
      <c r="C3831" s="152"/>
      <c r="D3831" s="152"/>
      <c r="E3831" s="153">
        <f>'2.40-a,b,c,d,e'!E3831</f>
        <v>42333.208333333336</v>
      </c>
      <c r="F3831" s="157">
        <f>'2.40-a,b,c,d,e'!F3831</f>
        <v>43.040000915527301</v>
      </c>
      <c r="G3831" s="157">
        <f>'2.40-a,b,c,d,e'!G3831</f>
        <v>170.00198364259944</v>
      </c>
      <c r="H3831" s="157">
        <f t="shared" si="413"/>
        <v>8332.6202127129891</v>
      </c>
      <c r="I3831" s="157">
        <f t="shared" si="414"/>
        <v>0</v>
      </c>
      <c r="J3831" s="157">
        <f t="shared" si="415"/>
        <v>8332.6202127129891</v>
      </c>
      <c r="K3831" s="157">
        <f t="shared" si="416"/>
        <v>170.00198364259904</v>
      </c>
      <c r="L3831" s="157">
        <f t="shared" si="417"/>
        <v>8162.61822907039</v>
      </c>
      <c r="M3831" s="167">
        <f t="shared" si="418"/>
        <v>0</v>
      </c>
      <c r="N3831" s="167">
        <f t="shared" si="419"/>
        <v>0</v>
      </c>
    </row>
    <row r="3832" spans="1:14" ht="15" customHeight="1" x14ac:dyDescent="0.2">
      <c r="A3832" s="152"/>
      <c r="B3832" s="152"/>
      <c r="C3832" s="152"/>
      <c r="D3832" s="152"/>
      <c r="E3832" s="153">
        <f>'2.40-a,b,c,d,e'!E3832</f>
        <v>42335.208333333336</v>
      </c>
      <c r="F3832" s="157">
        <f>'2.40-a,b,c,d,e'!F3832</f>
        <v>41.709999084472599</v>
      </c>
      <c r="G3832" s="157">
        <f>'2.40-a,b,c,d,e'!G3832</f>
        <v>-1330.0018310547016</v>
      </c>
      <c r="H3832" s="157">
        <f t="shared" si="413"/>
        <v>6832.6163980156889</v>
      </c>
      <c r="I3832" s="157">
        <f t="shared" si="414"/>
        <v>0</v>
      </c>
      <c r="J3832" s="157">
        <f t="shared" si="415"/>
        <v>6832.6163980156889</v>
      </c>
      <c r="K3832" s="157">
        <f t="shared" si="416"/>
        <v>0</v>
      </c>
      <c r="L3832" s="157">
        <f t="shared" si="417"/>
        <v>6832.6163980156889</v>
      </c>
      <c r="M3832" s="167">
        <f t="shared" si="418"/>
        <v>0</v>
      </c>
      <c r="N3832" s="167">
        <f t="shared" si="419"/>
        <v>0</v>
      </c>
    </row>
    <row r="3833" spans="1:14" ht="15" customHeight="1" x14ac:dyDescent="0.2">
      <c r="A3833" s="152"/>
      <c r="B3833" s="152"/>
      <c r="C3833" s="152"/>
      <c r="D3833" s="152"/>
      <c r="E3833" s="153">
        <f>'2.40-a,b,c,d,e'!E3833</f>
        <v>42338.208333333336</v>
      </c>
      <c r="F3833" s="157">
        <f>'2.40-a,b,c,d,e'!F3833</f>
        <v>41.650001525878899</v>
      </c>
      <c r="G3833" s="157">
        <f>'2.40-a,b,c,d,e'!G3833</f>
        <v>-59.997558593700262</v>
      </c>
      <c r="H3833" s="157">
        <f t="shared" si="413"/>
        <v>6772.6188394219889</v>
      </c>
      <c r="I3833" s="157">
        <f t="shared" si="414"/>
        <v>0</v>
      </c>
      <c r="J3833" s="157">
        <f t="shared" si="415"/>
        <v>6772.6188394219889</v>
      </c>
      <c r="K3833" s="157">
        <f t="shared" si="416"/>
        <v>0</v>
      </c>
      <c r="L3833" s="157">
        <f t="shared" si="417"/>
        <v>6772.6188394219889</v>
      </c>
      <c r="M3833" s="167">
        <f t="shared" si="418"/>
        <v>0</v>
      </c>
      <c r="N3833" s="167">
        <f t="shared" si="419"/>
        <v>0</v>
      </c>
    </row>
    <row r="3834" spans="1:14" ht="15" customHeight="1" x14ac:dyDescent="0.2">
      <c r="A3834" s="152"/>
      <c r="B3834" s="152"/>
      <c r="C3834" s="152"/>
      <c r="D3834" s="152"/>
      <c r="E3834" s="153">
        <f>'2.40-a,b,c,d,e'!E3834</f>
        <v>42339.208333333336</v>
      </c>
      <c r="F3834" s="157">
        <f>'2.40-a,b,c,d,e'!F3834</f>
        <v>41.849998474121001</v>
      </c>
      <c r="G3834" s="157">
        <f>'2.40-a,b,c,d,e'!G3834</f>
        <v>199.99694824210223</v>
      </c>
      <c r="H3834" s="157">
        <f t="shared" si="413"/>
        <v>6972.6157876640909</v>
      </c>
      <c r="I3834" s="157">
        <f t="shared" si="414"/>
        <v>0</v>
      </c>
      <c r="J3834" s="157">
        <f t="shared" si="415"/>
        <v>6972.6157876640909</v>
      </c>
      <c r="K3834" s="157">
        <f t="shared" si="416"/>
        <v>0</v>
      </c>
      <c r="L3834" s="157">
        <f t="shared" si="417"/>
        <v>6972.6157876640909</v>
      </c>
      <c r="M3834" s="167">
        <f t="shared" si="418"/>
        <v>0</v>
      </c>
      <c r="N3834" s="167">
        <f t="shared" si="419"/>
        <v>0</v>
      </c>
    </row>
    <row r="3835" spans="1:14" ht="15" customHeight="1" x14ac:dyDescent="0.2">
      <c r="A3835" s="152"/>
      <c r="B3835" s="152"/>
      <c r="C3835" s="152"/>
      <c r="D3835" s="152"/>
      <c r="E3835" s="153">
        <f>'2.40-a,b,c,d,e'!E3835</f>
        <v>42340.208333333336</v>
      </c>
      <c r="F3835" s="157">
        <f>'2.40-a,b,c,d,e'!F3835</f>
        <v>39.939998626708899</v>
      </c>
      <c r="G3835" s="157">
        <f>'2.40-a,b,c,d,e'!G3835</f>
        <v>-1909.9998474121023</v>
      </c>
      <c r="H3835" s="157">
        <f t="shared" si="413"/>
        <v>5062.6159402519888</v>
      </c>
      <c r="I3835" s="157">
        <f t="shared" si="414"/>
        <v>3100.0022888184012</v>
      </c>
      <c r="J3835" s="157">
        <f t="shared" si="415"/>
        <v>8162.61822907039</v>
      </c>
      <c r="K3835" s="157">
        <f t="shared" si="416"/>
        <v>0</v>
      </c>
      <c r="L3835" s="157">
        <f t="shared" si="417"/>
        <v>8162.61822907039</v>
      </c>
      <c r="M3835" s="167">
        <f t="shared" si="418"/>
        <v>1</v>
      </c>
      <c r="N3835" s="167">
        <f t="shared" si="419"/>
        <v>0</v>
      </c>
    </row>
    <row r="3836" spans="1:14" ht="15" customHeight="1" x14ac:dyDescent="0.2">
      <c r="A3836" s="152"/>
      <c r="B3836" s="152"/>
      <c r="C3836" s="152"/>
      <c r="D3836" s="152"/>
      <c r="E3836" s="153">
        <f>'2.40-a,b,c,d,e'!E3836</f>
        <v>42341.208333333336</v>
      </c>
      <c r="F3836" s="157">
        <f>'2.40-a,b,c,d,e'!F3836</f>
        <v>41.080001831054602</v>
      </c>
      <c r="G3836" s="157">
        <f>'2.40-a,b,c,d,e'!G3836</f>
        <v>1140.0032043457031</v>
      </c>
      <c r="H3836" s="157">
        <f t="shared" si="413"/>
        <v>9302.6214334160941</v>
      </c>
      <c r="I3836" s="157">
        <f t="shared" si="414"/>
        <v>0</v>
      </c>
      <c r="J3836" s="157">
        <f t="shared" si="415"/>
        <v>9302.6214334160941</v>
      </c>
      <c r="K3836" s="157">
        <f t="shared" si="416"/>
        <v>1140.003204345704</v>
      </c>
      <c r="L3836" s="157">
        <f t="shared" si="417"/>
        <v>8162.61822907039</v>
      </c>
      <c r="M3836" s="167">
        <f t="shared" si="418"/>
        <v>0</v>
      </c>
      <c r="N3836" s="167">
        <f t="shared" si="419"/>
        <v>0</v>
      </c>
    </row>
    <row r="3837" spans="1:14" ht="15" customHeight="1" x14ac:dyDescent="0.2">
      <c r="A3837" s="152"/>
      <c r="B3837" s="152"/>
      <c r="C3837" s="152"/>
      <c r="D3837" s="152"/>
      <c r="E3837" s="153">
        <f>'2.40-a,b,c,d,e'!E3837</f>
        <v>42342.208333333336</v>
      </c>
      <c r="F3837" s="157">
        <f>'2.40-a,b,c,d,e'!F3837</f>
        <v>39.970001220703097</v>
      </c>
      <c r="G3837" s="157">
        <f>'2.40-a,b,c,d,e'!G3837</f>
        <v>-1110.0006103515057</v>
      </c>
      <c r="H3837" s="157">
        <f t="shared" si="413"/>
        <v>7052.6176187188848</v>
      </c>
      <c r="I3837" s="157">
        <f t="shared" si="414"/>
        <v>0</v>
      </c>
      <c r="J3837" s="157">
        <f t="shared" si="415"/>
        <v>7052.6176187188848</v>
      </c>
      <c r="K3837" s="157">
        <f t="shared" si="416"/>
        <v>0</v>
      </c>
      <c r="L3837" s="157">
        <f t="shared" si="417"/>
        <v>7052.6176187188848</v>
      </c>
      <c r="M3837" s="167">
        <f t="shared" si="418"/>
        <v>0</v>
      </c>
      <c r="N3837" s="167">
        <f t="shared" si="419"/>
        <v>0</v>
      </c>
    </row>
    <row r="3838" spans="1:14" ht="15" customHeight="1" x14ac:dyDescent="0.2">
      <c r="A3838" s="152"/>
      <c r="B3838" s="152"/>
      <c r="C3838" s="152"/>
      <c r="D3838" s="152"/>
      <c r="E3838" s="153">
        <f>'2.40-a,b,c,d,e'!E3838</f>
        <v>42345.208333333336</v>
      </c>
      <c r="F3838" s="157">
        <f>'2.40-a,b,c,d,e'!F3838</f>
        <v>37.650001525878899</v>
      </c>
      <c r="G3838" s="157">
        <f>'2.40-a,b,c,d,e'!G3838</f>
        <v>-2319.9996948241974</v>
      </c>
      <c r="H3838" s="157">
        <f t="shared" si="413"/>
        <v>4732.6179238946879</v>
      </c>
      <c r="I3838" s="157">
        <f t="shared" si="414"/>
        <v>3430.0003051757021</v>
      </c>
      <c r="J3838" s="157">
        <f t="shared" si="415"/>
        <v>8162.61822907039</v>
      </c>
      <c r="K3838" s="157">
        <f t="shared" si="416"/>
        <v>0</v>
      </c>
      <c r="L3838" s="157">
        <f t="shared" si="417"/>
        <v>8162.61822907039</v>
      </c>
      <c r="M3838" s="167">
        <f t="shared" si="418"/>
        <v>1</v>
      </c>
      <c r="N3838" s="167">
        <f t="shared" si="419"/>
        <v>0</v>
      </c>
    </row>
    <row r="3839" spans="1:14" ht="15" customHeight="1" x14ac:dyDescent="0.2">
      <c r="A3839" s="152"/>
      <c r="B3839" s="152"/>
      <c r="C3839" s="152"/>
      <c r="D3839" s="152"/>
      <c r="E3839" s="153">
        <f>'2.40-a,b,c,d,e'!E3839</f>
        <v>42346.208333333336</v>
      </c>
      <c r="F3839" s="157">
        <f>'2.40-a,b,c,d,e'!F3839</f>
        <v>37.509998321533203</v>
      </c>
      <c r="G3839" s="157">
        <f>'2.40-a,b,c,d,e'!G3839</f>
        <v>-140.00320434569602</v>
      </c>
      <c r="H3839" s="157">
        <f t="shared" si="413"/>
        <v>8022.6150247246942</v>
      </c>
      <c r="I3839" s="157">
        <f t="shared" si="414"/>
        <v>0</v>
      </c>
      <c r="J3839" s="157">
        <f t="shared" si="415"/>
        <v>8022.6150247246942</v>
      </c>
      <c r="K3839" s="157">
        <f t="shared" si="416"/>
        <v>0</v>
      </c>
      <c r="L3839" s="157">
        <f t="shared" si="417"/>
        <v>8022.6150247246942</v>
      </c>
      <c r="M3839" s="167">
        <f t="shared" si="418"/>
        <v>0</v>
      </c>
      <c r="N3839" s="167">
        <f t="shared" si="419"/>
        <v>0</v>
      </c>
    </row>
    <row r="3840" spans="1:14" ht="15" customHeight="1" x14ac:dyDescent="0.2">
      <c r="A3840" s="152"/>
      <c r="B3840" s="152"/>
      <c r="C3840" s="152"/>
      <c r="D3840" s="152"/>
      <c r="E3840" s="153">
        <f>'2.40-a,b,c,d,e'!E3840</f>
        <v>42347.208333333336</v>
      </c>
      <c r="F3840" s="157">
        <f>'2.40-a,b,c,d,e'!F3840</f>
        <v>37.159999847412102</v>
      </c>
      <c r="G3840" s="157">
        <f>'2.40-a,b,c,d,e'!G3840</f>
        <v>-349.99847412110086</v>
      </c>
      <c r="H3840" s="157">
        <f t="shared" si="413"/>
        <v>7672.6165506035932</v>
      </c>
      <c r="I3840" s="157">
        <f t="shared" si="414"/>
        <v>0</v>
      </c>
      <c r="J3840" s="157">
        <f t="shared" si="415"/>
        <v>7672.6165506035932</v>
      </c>
      <c r="K3840" s="157">
        <f t="shared" si="416"/>
        <v>0</v>
      </c>
      <c r="L3840" s="157">
        <f t="shared" si="417"/>
        <v>7672.6165506035932</v>
      </c>
      <c r="M3840" s="167">
        <f t="shared" si="418"/>
        <v>0</v>
      </c>
      <c r="N3840" s="167">
        <f t="shared" si="419"/>
        <v>0</v>
      </c>
    </row>
    <row r="3841" spans="1:14" ht="15" customHeight="1" x14ac:dyDescent="0.2">
      <c r="A3841" s="152"/>
      <c r="B3841" s="152"/>
      <c r="C3841" s="152"/>
      <c r="D3841" s="152"/>
      <c r="E3841" s="153">
        <f>'2.40-a,b,c,d,e'!E3841</f>
        <v>42348.208333333336</v>
      </c>
      <c r="F3841" s="157">
        <f>'2.40-a,b,c,d,e'!F3841</f>
        <v>36.759998321533203</v>
      </c>
      <c r="G3841" s="157">
        <f>'2.40-a,b,c,d,e'!G3841</f>
        <v>-400.00152587889914</v>
      </c>
      <c r="H3841" s="157">
        <f t="shared" si="413"/>
        <v>7272.6150247246942</v>
      </c>
      <c r="I3841" s="157">
        <f t="shared" si="414"/>
        <v>0</v>
      </c>
      <c r="J3841" s="157">
        <f t="shared" si="415"/>
        <v>7272.6150247246942</v>
      </c>
      <c r="K3841" s="157">
        <f t="shared" si="416"/>
        <v>0</v>
      </c>
      <c r="L3841" s="157">
        <f t="shared" si="417"/>
        <v>7272.6150247246942</v>
      </c>
      <c r="M3841" s="167">
        <f t="shared" si="418"/>
        <v>0</v>
      </c>
      <c r="N3841" s="167">
        <f t="shared" si="419"/>
        <v>0</v>
      </c>
    </row>
    <row r="3842" spans="1:14" ht="15" customHeight="1" x14ac:dyDescent="0.2">
      <c r="A3842" s="152"/>
      <c r="B3842" s="152"/>
      <c r="C3842" s="152"/>
      <c r="D3842" s="152"/>
      <c r="E3842" s="153">
        <f>'2.40-a,b,c,d,e'!E3842</f>
        <v>42349.208333333336</v>
      </c>
      <c r="F3842" s="157">
        <f>'2.40-a,b,c,d,e'!F3842</f>
        <v>35.619998931884702</v>
      </c>
      <c r="G3842" s="157">
        <f>'2.40-a,b,c,d,e'!G3842</f>
        <v>-1139.9993896485014</v>
      </c>
      <c r="H3842" s="157">
        <f t="shared" si="413"/>
        <v>6132.615635076193</v>
      </c>
      <c r="I3842" s="157">
        <f t="shared" si="414"/>
        <v>0</v>
      </c>
      <c r="J3842" s="157">
        <f t="shared" si="415"/>
        <v>6132.615635076193</v>
      </c>
      <c r="K3842" s="157">
        <f t="shared" si="416"/>
        <v>0</v>
      </c>
      <c r="L3842" s="157">
        <f t="shared" si="417"/>
        <v>6132.615635076193</v>
      </c>
      <c r="M3842" s="167">
        <f t="shared" si="418"/>
        <v>0</v>
      </c>
      <c r="N3842" s="167">
        <f t="shared" si="419"/>
        <v>0</v>
      </c>
    </row>
    <row r="3843" spans="1:14" ht="15" customHeight="1" x14ac:dyDescent="0.2">
      <c r="A3843" s="152"/>
      <c r="B3843" s="152"/>
      <c r="C3843" s="152"/>
      <c r="D3843" s="152"/>
      <c r="E3843" s="153">
        <f>'2.40-a,b,c,d,e'!E3843</f>
        <v>42352.208333333336</v>
      </c>
      <c r="F3843" s="157">
        <f>'2.40-a,b,c,d,e'!F3843</f>
        <v>36.310001373291001</v>
      </c>
      <c r="G3843" s="157">
        <f>'2.40-a,b,c,d,e'!G3843</f>
        <v>690.00244140629979</v>
      </c>
      <c r="H3843" s="157">
        <f t="shared" si="413"/>
        <v>6822.6180764824931</v>
      </c>
      <c r="I3843" s="157">
        <f t="shared" si="414"/>
        <v>0</v>
      </c>
      <c r="J3843" s="157">
        <f t="shared" si="415"/>
        <v>6822.6180764824931</v>
      </c>
      <c r="K3843" s="157">
        <f t="shared" si="416"/>
        <v>0</v>
      </c>
      <c r="L3843" s="157">
        <f t="shared" si="417"/>
        <v>6822.6180764824931</v>
      </c>
      <c r="M3843" s="167">
        <f t="shared" si="418"/>
        <v>0</v>
      </c>
      <c r="N3843" s="167">
        <f t="shared" si="419"/>
        <v>0</v>
      </c>
    </row>
    <row r="3844" spans="1:14" ht="15" customHeight="1" x14ac:dyDescent="0.2">
      <c r="A3844" s="152"/>
      <c r="B3844" s="152"/>
      <c r="C3844" s="152"/>
      <c r="D3844" s="152"/>
      <c r="E3844" s="153">
        <f>'2.40-a,b,c,d,e'!E3844</f>
        <v>42353.208333333336</v>
      </c>
      <c r="F3844" s="157">
        <f>'2.40-a,b,c,d,e'!F3844</f>
        <v>37.349998474121001</v>
      </c>
      <c r="G3844" s="157">
        <f>'2.40-a,b,c,d,e'!G3844</f>
        <v>1039.9971008299999</v>
      </c>
      <c r="H3844" s="157">
        <f t="shared" ref="H3844:H3907" si="420">L3843+G3844</f>
        <v>7862.615177312493</v>
      </c>
      <c r="I3844" s="157">
        <f t="shared" ref="I3844:I3907" si="421">IF(H3844&lt;$B$13,$B$14-H3844,0)</f>
        <v>0</v>
      </c>
      <c r="J3844" s="157">
        <f t="shared" ref="J3844:J3907" si="422">H3844+I3844</f>
        <v>7862.615177312493</v>
      </c>
      <c r="K3844" s="157">
        <f t="shared" ref="K3844:K3907" si="423">MAX(J3844-$B$14,0)</f>
        <v>0</v>
      </c>
      <c r="L3844" s="157">
        <f t="shared" ref="L3844:L3907" si="424">J3844-K3844</f>
        <v>7862.615177312493</v>
      </c>
      <c r="M3844" s="167">
        <f t="shared" ref="M3844:M3907" si="425">IF(I3844&gt;0,1,0)</f>
        <v>0</v>
      </c>
      <c r="N3844" s="167">
        <f t="shared" ref="N3844:N3907" si="426">IF(H3844&lt;0,1,0)</f>
        <v>0</v>
      </c>
    </row>
    <row r="3845" spans="1:14" ht="15" customHeight="1" x14ac:dyDescent="0.2">
      <c r="A3845" s="152"/>
      <c r="B3845" s="152"/>
      <c r="C3845" s="152"/>
      <c r="D3845" s="152"/>
      <c r="E3845" s="153">
        <f>'2.40-a,b,c,d,e'!E3845</f>
        <v>42354.208333333336</v>
      </c>
      <c r="F3845" s="157">
        <f>'2.40-a,b,c,d,e'!F3845</f>
        <v>35.520000457763601</v>
      </c>
      <c r="G3845" s="157">
        <f>'2.40-a,b,c,d,e'!G3845</f>
        <v>-1829.9980163574005</v>
      </c>
      <c r="H3845" s="157">
        <f t="shared" si="420"/>
        <v>6032.6171609550929</v>
      </c>
      <c r="I3845" s="157">
        <f t="shared" si="421"/>
        <v>2130.0010681152971</v>
      </c>
      <c r="J3845" s="157">
        <f t="shared" si="422"/>
        <v>8162.61822907039</v>
      </c>
      <c r="K3845" s="157">
        <f t="shared" si="423"/>
        <v>0</v>
      </c>
      <c r="L3845" s="157">
        <f t="shared" si="424"/>
        <v>8162.61822907039</v>
      </c>
      <c r="M3845" s="167">
        <f t="shared" si="425"/>
        <v>1</v>
      </c>
      <c r="N3845" s="167">
        <f t="shared" si="426"/>
        <v>0</v>
      </c>
    </row>
    <row r="3846" spans="1:14" ht="15" customHeight="1" x14ac:dyDescent="0.2">
      <c r="A3846" s="152"/>
      <c r="B3846" s="152"/>
      <c r="C3846" s="152"/>
      <c r="D3846" s="152"/>
      <c r="E3846" s="153">
        <f>'2.40-a,b,c,d,e'!E3846</f>
        <v>42355.208333333336</v>
      </c>
      <c r="F3846" s="157">
        <f>'2.40-a,b,c,d,e'!F3846</f>
        <v>34.950000762939403</v>
      </c>
      <c r="G3846" s="157">
        <f>'2.40-a,b,c,d,e'!G3846</f>
        <v>-569.99969482419738</v>
      </c>
      <c r="H3846" s="157">
        <f t="shared" si="420"/>
        <v>7592.6185342461922</v>
      </c>
      <c r="I3846" s="157">
        <f t="shared" si="421"/>
        <v>0</v>
      </c>
      <c r="J3846" s="157">
        <f t="shared" si="422"/>
        <v>7592.6185342461922</v>
      </c>
      <c r="K3846" s="157">
        <f t="shared" si="423"/>
        <v>0</v>
      </c>
      <c r="L3846" s="157">
        <f t="shared" si="424"/>
        <v>7592.6185342461922</v>
      </c>
      <c r="M3846" s="167">
        <f t="shared" si="425"/>
        <v>0</v>
      </c>
      <c r="N3846" s="167">
        <f t="shared" si="426"/>
        <v>0</v>
      </c>
    </row>
    <row r="3847" spans="1:14" ht="15" customHeight="1" x14ac:dyDescent="0.2">
      <c r="A3847" s="152"/>
      <c r="B3847" s="152"/>
      <c r="C3847" s="152"/>
      <c r="D3847" s="152"/>
      <c r="E3847" s="153">
        <f>'2.40-a,b,c,d,e'!E3847</f>
        <v>42356.208333333336</v>
      </c>
      <c r="F3847" s="157">
        <f>'2.40-a,b,c,d,e'!F3847</f>
        <v>34.7299995422363</v>
      </c>
      <c r="G3847" s="157">
        <f>'2.40-a,b,c,d,e'!G3847</f>
        <v>-220.00122070310368</v>
      </c>
      <c r="H3847" s="157">
        <f t="shared" si="420"/>
        <v>7372.6173135430881</v>
      </c>
      <c r="I3847" s="157">
        <f t="shared" si="421"/>
        <v>0</v>
      </c>
      <c r="J3847" s="157">
        <f t="shared" si="422"/>
        <v>7372.6173135430881</v>
      </c>
      <c r="K3847" s="157">
        <f t="shared" si="423"/>
        <v>0</v>
      </c>
      <c r="L3847" s="157">
        <f t="shared" si="424"/>
        <v>7372.6173135430881</v>
      </c>
      <c r="M3847" s="167">
        <f t="shared" si="425"/>
        <v>0</v>
      </c>
      <c r="N3847" s="167">
        <f t="shared" si="426"/>
        <v>0</v>
      </c>
    </row>
    <row r="3848" spans="1:14" ht="15" customHeight="1" x14ac:dyDescent="0.2">
      <c r="A3848" s="152"/>
      <c r="B3848" s="152"/>
      <c r="C3848" s="152"/>
      <c r="D3848" s="152"/>
      <c r="E3848" s="153">
        <f>'2.40-a,b,c,d,e'!E3848</f>
        <v>42359.208333333336</v>
      </c>
      <c r="F3848" s="157">
        <f>'2.40-a,b,c,d,e'!F3848</f>
        <v>34.740001678466797</v>
      </c>
      <c r="G3848" s="157">
        <f>'2.40-a,b,c,d,e'!G3848</f>
        <v>10.002136230497172</v>
      </c>
      <c r="H3848" s="157">
        <f t="shared" si="420"/>
        <v>7382.6194497735851</v>
      </c>
      <c r="I3848" s="157">
        <f t="shared" si="421"/>
        <v>0</v>
      </c>
      <c r="J3848" s="157">
        <f t="shared" si="422"/>
        <v>7382.6194497735851</v>
      </c>
      <c r="K3848" s="157">
        <f t="shared" si="423"/>
        <v>0</v>
      </c>
      <c r="L3848" s="157">
        <f t="shared" si="424"/>
        <v>7382.6194497735851</v>
      </c>
      <c r="M3848" s="167">
        <f t="shared" si="425"/>
        <v>0</v>
      </c>
      <c r="N3848" s="167">
        <f t="shared" si="426"/>
        <v>0</v>
      </c>
    </row>
    <row r="3849" spans="1:14" ht="15" customHeight="1" x14ac:dyDescent="0.2">
      <c r="A3849" s="152"/>
      <c r="B3849" s="152"/>
      <c r="C3849" s="152"/>
      <c r="D3849" s="152"/>
      <c r="E3849" s="153">
        <f>'2.40-a,b,c,d,e'!E3849</f>
        <v>42360.208333333336</v>
      </c>
      <c r="F3849" s="157">
        <f>'2.40-a,b,c,d,e'!F3849</f>
        <v>36.139999389648402</v>
      </c>
      <c r="G3849" s="157">
        <f>'2.40-a,b,c,d,e'!G3849</f>
        <v>1399.9977111816052</v>
      </c>
      <c r="H3849" s="157">
        <f t="shared" si="420"/>
        <v>8782.6171609551893</v>
      </c>
      <c r="I3849" s="157">
        <f t="shared" si="421"/>
        <v>0</v>
      </c>
      <c r="J3849" s="157">
        <f t="shared" si="422"/>
        <v>8782.6171609551893</v>
      </c>
      <c r="K3849" s="157">
        <f t="shared" si="423"/>
        <v>619.99893188479928</v>
      </c>
      <c r="L3849" s="157">
        <f t="shared" si="424"/>
        <v>8162.61822907039</v>
      </c>
      <c r="M3849" s="167">
        <f t="shared" si="425"/>
        <v>0</v>
      </c>
      <c r="N3849" s="167">
        <f t="shared" si="426"/>
        <v>0</v>
      </c>
    </row>
    <row r="3850" spans="1:14" ht="15" customHeight="1" x14ac:dyDescent="0.2">
      <c r="A3850" s="152"/>
      <c r="B3850" s="152"/>
      <c r="C3850" s="152"/>
      <c r="D3850" s="152"/>
      <c r="E3850" s="153">
        <f>'2.40-a,b,c,d,e'!E3850</f>
        <v>42361.208333333336</v>
      </c>
      <c r="F3850" s="157">
        <f>'2.40-a,b,c,d,e'!F3850</f>
        <v>37.5</v>
      </c>
      <c r="G3850" s="157">
        <f>'2.40-a,b,c,d,e'!G3850</f>
        <v>1360.000610351598</v>
      </c>
      <c r="H3850" s="157">
        <f t="shared" si="420"/>
        <v>9522.618839421988</v>
      </c>
      <c r="I3850" s="157">
        <f t="shared" si="421"/>
        <v>0</v>
      </c>
      <c r="J3850" s="157">
        <f t="shared" si="422"/>
        <v>9522.618839421988</v>
      </c>
      <c r="K3850" s="157">
        <f t="shared" si="423"/>
        <v>1360.000610351598</v>
      </c>
      <c r="L3850" s="157">
        <f t="shared" si="424"/>
        <v>8162.61822907039</v>
      </c>
      <c r="M3850" s="167">
        <f t="shared" si="425"/>
        <v>0</v>
      </c>
      <c r="N3850" s="167">
        <f t="shared" si="426"/>
        <v>0</v>
      </c>
    </row>
    <row r="3851" spans="1:14" ht="15" customHeight="1" x14ac:dyDescent="0.2">
      <c r="A3851" s="152"/>
      <c r="B3851" s="152"/>
      <c r="C3851" s="152"/>
      <c r="D3851" s="152"/>
      <c r="E3851" s="153">
        <f>'2.40-a,b,c,d,e'!E3851</f>
        <v>42362.208333333336</v>
      </c>
      <c r="F3851" s="157">
        <f>'2.40-a,b,c,d,e'!F3851</f>
        <v>38.099998474121001</v>
      </c>
      <c r="G3851" s="157">
        <f>'2.40-a,b,c,d,e'!G3851</f>
        <v>599.99847412100144</v>
      </c>
      <c r="H3851" s="157">
        <f t="shared" si="420"/>
        <v>8762.6167031913919</v>
      </c>
      <c r="I3851" s="157">
        <f t="shared" si="421"/>
        <v>0</v>
      </c>
      <c r="J3851" s="157">
        <f t="shared" si="422"/>
        <v>8762.6167031913919</v>
      </c>
      <c r="K3851" s="157">
        <f t="shared" si="423"/>
        <v>599.99847412100189</v>
      </c>
      <c r="L3851" s="157">
        <f t="shared" si="424"/>
        <v>8162.61822907039</v>
      </c>
      <c r="M3851" s="167">
        <f t="shared" si="425"/>
        <v>0</v>
      </c>
      <c r="N3851" s="167">
        <f t="shared" si="426"/>
        <v>0</v>
      </c>
    </row>
    <row r="3852" spans="1:14" ht="15" customHeight="1" x14ac:dyDescent="0.2">
      <c r="A3852" s="152"/>
      <c r="B3852" s="152"/>
      <c r="C3852" s="152"/>
      <c r="D3852" s="152"/>
      <c r="E3852" s="153">
        <f>'2.40-a,b,c,d,e'!E3852</f>
        <v>42366.208333333336</v>
      </c>
      <c r="F3852" s="157">
        <f>'2.40-a,b,c,d,e'!F3852</f>
        <v>36.810001373291001</v>
      </c>
      <c r="G3852" s="157">
        <f>'2.40-a,b,c,d,e'!G3852</f>
        <v>-1289.9971008299999</v>
      </c>
      <c r="H3852" s="157">
        <f t="shared" si="420"/>
        <v>6872.6211282403901</v>
      </c>
      <c r="I3852" s="157">
        <f t="shared" si="421"/>
        <v>0</v>
      </c>
      <c r="J3852" s="157">
        <f t="shared" si="422"/>
        <v>6872.6211282403901</v>
      </c>
      <c r="K3852" s="157">
        <f t="shared" si="423"/>
        <v>0</v>
      </c>
      <c r="L3852" s="157">
        <f t="shared" si="424"/>
        <v>6872.6211282403901</v>
      </c>
      <c r="M3852" s="167">
        <f t="shared" si="425"/>
        <v>0</v>
      </c>
      <c r="N3852" s="167">
        <f t="shared" si="426"/>
        <v>0</v>
      </c>
    </row>
    <row r="3853" spans="1:14" ht="15" customHeight="1" x14ac:dyDescent="0.2">
      <c r="A3853" s="152"/>
      <c r="B3853" s="152"/>
      <c r="C3853" s="152"/>
      <c r="D3853" s="152"/>
      <c r="E3853" s="153">
        <f>'2.40-a,b,c,d,e'!E3853</f>
        <v>42367.208333333336</v>
      </c>
      <c r="F3853" s="157">
        <f>'2.40-a,b,c,d,e'!F3853</f>
        <v>37.869998931884702</v>
      </c>
      <c r="G3853" s="157">
        <f>'2.40-a,b,c,d,e'!G3853</f>
        <v>1059.9975585937002</v>
      </c>
      <c r="H3853" s="157">
        <f t="shared" si="420"/>
        <v>7932.6186868340901</v>
      </c>
      <c r="I3853" s="157">
        <f t="shared" si="421"/>
        <v>0</v>
      </c>
      <c r="J3853" s="157">
        <f t="shared" si="422"/>
        <v>7932.6186868340901</v>
      </c>
      <c r="K3853" s="157">
        <f t="shared" si="423"/>
        <v>0</v>
      </c>
      <c r="L3853" s="157">
        <f t="shared" si="424"/>
        <v>7932.6186868340901</v>
      </c>
      <c r="M3853" s="167">
        <f t="shared" si="425"/>
        <v>0</v>
      </c>
      <c r="N3853" s="167">
        <f t="shared" si="426"/>
        <v>0</v>
      </c>
    </row>
    <row r="3854" spans="1:14" ht="15" customHeight="1" x14ac:dyDescent="0.2">
      <c r="A3854" s="152"/>
      <c r="B3854" s="152"/>
      <c r="C3854" s="152"/>
      <c r="D3854" s="152"/>
      <c r="E3854" s="153">
        <f>'2.40-a,b,c,d,e'!E3854</f>
        <v>42368.208333333336</v>
      </c>
      <c r="F3854" s="157">
        <f>'2.40-a,b,c,d,e'!F3854</f>
        <v>36.599998474121001</v>
      </c>
      <c r="G3854" s="157">
        <f>'2.40-a,b,c,d,e'!G3854</f>
        <v>-1270.0004577637003</v>
      </c>
      <c r="H3854" s="157">
        <f t="shared" si="420"/>
        <v>6662.61822907039</v>
      </c>
      <c r="I3854" s="157">
        <f t="shared" si="421"/>
        <v>0</v>
      </c>
      <c r="J3854" s="157">
        <f t="shared" si="422"/>
        <v>6662.61822907039</v>
      </c>
      <c r="K3854" s="157">
        <f t="shared" si="423"/>
        <v>0</v>
      </c>
      <c r="L3854" s="157">
        <f t="shared" si="424"/>
        <v>6662.61822907039</v>
      </c>
      <c r="M3854" s="167">
        <f t="shared" si="425"/>
        <v>0</v>
      </c>
      <c r="N3854" s="167">
        <f t="shared" si="426"/>
        <v>0</v>
      </c>
    </row>
    <row r="3855" spans="1:14" ht="15" customHeight="1" x14ac:dyDescent="0.2">
      <c r="A3855" s="152"/>
      <c r="B3855" s="152"/>
      <c r="C3855" s="152"/>
      <c r="D3855" s="152"/>
      <c r="E3855" s="153">
        <f>'2.40-a,b,c,d,e'!E3855</f>
        <v>42369.208333333336</v>
      </c>
      <c r="F3855" s="157">
        <f>'2.40-a,b,c,d,e'!F3855</f>
        <v>37.040000915527301</v>
      </c>
      <c r="G3855" s="157">
        <f>'2.40-a,b,c,d,e'!G3855</f>
        <v>440.00244140629974</v>
      </c>
      <c r="H3855" s="157">
        <f t="shared" si="420"/>
        <v>7102.6206704766901</v>
      </c>
      <c r="I3855" s="157">
        <f t="shared" si="421"/>
        <v>0</v>
      </c>
      <c r="J3855" s="157">
        <f t="shared" si="422"/>
        <v>7102.6206704766901</v>
      </c>
      <c r="K3855" s="157">
        <f t="shared" si="423"/>
        <v>0</v>
      </c>
      <c r="L3855" s="157">
        <f t="shared" si="424"/>
        <v>7102.6206704766901</v>
      </c>
      <c r="M3855" s="167">
        <f t="shared" si="425"/>
        <v>0</v>
      </c>
      <c r="N3855" s="167">
        <f t="shared" si="426"/>
        <v>0</v>
      </c>
    </row>
    <row r="3856" spans="1:14" ht="15" customHeight="1" x14ac:dyDescent="0.2">
      <c r="A3856" s="152"/>
      <c r="B3856" s="152"/>
      <c r="C3856" s="152"/>
      <c r="D3856" s="152"/>
      <c r="E3856" s="153">
        <f>'2.40-a,b,c,d,e'!E3856</f>
        <v>42373.208333333336</v>
      </c>
      <c r="F3856" s="157">
        <f>'2.40-a,b,c,d,e'!F3856</f>
        <v>36.759998321533203</v>
      </c>
      <c r="G3856" s="157">
        <f>'2.40-a,b,c,d,e'!G3856</f>
        <v>-280.00259399409799</v>
      </c>
      <c r="H3856" s="157">
        <f t="shared" si="420"/>
        <v>6822.6180764825922</v>
      </c>
      <c r="I3856" s="157">
        <f t="shared" si="421"/>
        <v>0</v>
      </c>
      <c r="J3856" s="157">
        <f t="shared" si="422"/>
        <v>6822.6180764825922</v>
      </c>
      <c r="K3856" s="157">
        <f t="shared" si="423"/>
        <v>0</v>
      </c>
      <c r="L3856" s="157">
        <f t="shared" si="424"/>
        <v>6822.6180764825922</v>
      </c>
      <c r="M3856" s="167">
        <f t="shared" si="425"/>
        <v>0</v>
      </c>
      <c r="N3856" s="167">
        <f t="shared" si="426"/>
        <v>0</v>
      </c>
    </row>
    <row r="3857" spans="1:14" ht="15" customHeight="1" x14ac:dyDescent="0.2">
      <c r="A3857" s="152"/>
      <c r="B3857" s="152"/>
      <c r="C3857" s="152"/>
      <c r="D3857" s="152"/>
      <c r="E3857" s="153">
        <f>'2.40-a,b,c,d,e'!E3857</f>
        <v>42374.208333333336</v>
      </c>
      <c r="F3857" s="157">
        <f>'2.40-a,b,c,d,e'!F3857</f>
        <v>35.970001220703097</v>
      </c>
      <c r="G3857" s="157">
        <f>'2.40-a,b,c,d,e'!G3857</f>
        <v>-789.99710083010655</v>
      </c>
      <c r="H3857" s="157">
        <f t="shared" si="420"/>
        <v>6032.6209756524859</v>
      </c>
      <c r="I3857" s="157">
        <f t="shared" si="421"/>
        <v>2129.9972534179042</v>
      </c>
      <c r="J3857" s="157">
        <f t="shared" si="422"/>
        <v>8162.61822907039</v>
      </c>
      <c r="K3857" s="157">
        <f t="shared" si="423"/>
        <v>0</v>
      </c>
      <c r="L3857" s="157">
        <f t="shared" si="424"/>
        <v>8162.61822907039</v>
      </c>
      <c r="M3857" s="167">
        <f t="shared" si="425"/>
        <v>1</v>
      </c>
      <c r="N3857" s="167">
        <f t="shared" si="426"/>
        <v>0</v>
      </c>
    </row>
    <row r="3858" spans="1:14" ht="15" customHeight="1" x14ac:dyDescent="0.2">
      <c r="A3858" s="152"/>
      <c r="B3858" s="152"/>
      <c r="C3858" s="152"/>
      <c r="D3858" s="152"/>
      <c r="E3858" s="153">
        <f>'2.40-a,b,c,d,e'!E3858</f>
        <v>42375.208333333336</v>
      </c>
      <c r="F3858" s="157">
        <f>'2.40-a,b,c,d,e'!F3858</f>
        <v>33.970001220703097</v>
      </c>
      <c r="G3858" s="157">
        <f>'2.40-a,b,c,d,e'!G3858</f>
        <v>-2000</v>
      </c>
      <c r="H3858" s="157">
        <f t="shared" si="420"/>
        <v>6162.61822907039</v>
      </c>
      <c r="I3858" s="157">
        <f t="shared" si="421"/>
        <v>0</v>
      </c>
      <c r="J3858" s="157">
        <f t="shared" si="422"/>
        <v>6162.61822907039</v>
      </c>
      <c r="K3858" s="157">
        <f t="shared" si="423"/>
        <v>0</v>
      </c>
      <c r="L3858" s="157">
        <f t="shared" si="424"/>
        <v>6162.61822907039</v>
      </c>
      <c r="M3858" s="167">
        <f t="shared" si="425"/>
        <v>0</v>
      </c>
      <c r="N3858" s="167">
        <f t="shared" si="426"/>
        <v>0</v>
      </c>
    </row>
    <row r="3859" spans="1:14" ht="15" customHeight="1" x14ac:dyDescent="0.2">
      <c r="A3859" s="152"/>
      <c r="B3859" s="152"/>
      <c r="C3859" s="152"/>
      <c r="D3859" s="152"/>
      <c r="E3859" s="153">
        <f>'2.40-a,b,c,d,e'!E3859</f>
        <v>42376.208333333336</v>
      </c>
      <c r="F3859" s="157">
        <f>'2.40-a,b,c,d,e'!F3859</f>
        <v>33.270000457763601</v>
      </c>
      <c r="G3859" s="157">
        <f>'2.40-a,b,c,d,e'!G3859</f>
        <v>-700.00076293949576</v>
      </c>
      <c r="H3859" s="157">
        <f t="shared" si="420"/>
        <v>5462.6174661308942</v>
      </c>
      <c r="I3859" s="157">
        <f t="shared" si="421"/>
        <v>2700.0007629394959</v>
      </c>
      <c r="J3859" s="157">
        <f t="shared" si="422"/>
        <v>8162.61822907039</v>
      </c>
      <c r="K3859" s="157">
        <f t="shared" si="423"/>
        <v>0</v>
      </c>
      <c r="L3859" s="157">
        <f t="shared" si="424"/>
        <v>8162.61822907039</v>
      </c>
      <c r="M3859" s="167">
        <f t="shared" si="425"/>
        <v>1</v>
      </c>
      <c r="N3859" s="167">
        <f t="shared" si="426"/>
        <v>0</v>
      </c>
    </row>
    <row r="3860" spans="1:14" ht="15" customHeight="1" x14ac:dyDescent="0.2">
      <c r="A3860" s="152"/>
      <c r="B3860" s="152"/>
      <c r="C3860" s="152"/>
      <c r="D3860" s="152"/>
      <c r="E3860" s="153">
        <f>'2.40-a,b,c,d,e'!E3860</f>
        <v>42377.208333333336</v>
      </c>
      <c r="F3860" s="157">
        <f>'2.40-a,b,c,d,e'!F3860</f>
        <v>33.159999847412102</v>
      </c>
      <c r="G3860" s="157">
        <f>'2.40-a,b,c,d,e'!G3860</f>
        <v>-110.00061035149855</v>
      </c>
      <c r="H3860" s="157">
        <f t="shared" si="420"/>
        <v>8052.6176187188912</v>
      </c>
      <c r="I3860" s="157">
        <f t="shared" si="421"/>
        <v>0</v>
      </c>
      <c r="J3860" s="157">
        <f t="shared" si="422"/>
        <v>8052.6176187188912</v>
      </c>
      <c r="K3860" s="157">
        <f t="shared" si="423"/>
        <v>0</v>
      </c>
      <c r="L3860" s="157">
        <f t="shared" si="424"/>
        <v>8052.6176187188912</v>
      </c>
      <c r="M3860" s="167">
        <f t="shared" si="425"/>
        <v>0</v>
      </c>
      <c r="N3860" s="167">
        <f t="shared" si="426"/>
        <v>0</v>
      </c>
    </row>
    <row r="3861" spans="1:14" ht="15" customHeight="1" x14ac:dyDescent="0.2">
      <c r="A3861" s="152"/>
      <c r="B3861" s="152"/>
      <c r="C3861" s="152"/>
      <c r="D3861" s="152"/>
      <c r="E3861" s="153">
        <f>'2.40-a,b,c,d,e'!E3861</f>
        <v>42380.208333333336</v>
      </c>
      <c r="F3861" s="157">
        <f>'2.40-a,b,c,d,e'!F3861</f>
        <v>31.409999847412099</v>
      </c>
      <c r="G3861" s="157">
        <f>'2.40-a,b,c,d,e'!G3861</f>
        <v>-1750.0000000000036</v>
      </c>
      <c r="H3861" s="157">
        <f t="shared" si="420"/>
        <v>6302.6176187188876</v>
      </c>
      <c r="I3861" s="157">
        <f t="shared" si="421"/>
        <v>0</v>
      </c>
      <c r="J3861" s="157">
        <f t="shared" si="422"/>
        <v>6302.6176187188876</v>
      </c>
      <c r="K3861" s="157">
        <f t="shared" si="423"/>
        <v>0</v>
      </c>
      <c r="L3861" s="157">
        <f t="shared" si="424"/>
        <v>6302.6176187188876</v>
      </c>
      <c r="M3861" s="167">
        <f t="shared" si="425"/>
        <v>0</v>
      </c>
      <c r="N3861" s="167">
        <f t="shared" si="426"/>
        <v>0</v>
      </c>
    </row>
    <row r="3862" spans="1:14" ht="15" customHeight="1" x14ac:dyDescent="0.2">
      <c r="A3862" s="152"/>
      <c r="B3862" s="152"/>
      <c r="C3862" s="152"/>
      <c r="D3862" s="152"/>
      <c r="E3862" s="153">
        <f>'2.40-a,b,c,d,e'!E3862</f>
        <v>42381.208333333336</v>
      </c>
      <c r="F3862" s="157">
        <f>'2.40-a,b,c,d,e'!F3862</f>
        <v>30.440000534057599</v>
      </c>
      <c r="G3862" s="157">
        <f>'2.40-a,b,c,d,e'!G3862</f>
        <v>-969.99931335449924</v>
      </c>
      <c r="H3862" s="157">
        <f t="shared" si="420"/>
        <v>5332.6183053643881</v>
      </c>
      <c r="I3862" s="157">
        <f t="shared" si="421"/>
        <v>2829.9999237060019</v>
      </c>
      <c r="J3862" s="157">
        <f t="shared" si="422"/>
        <v>8162.61822907039</v>
      </c>
      <c r="K3862" s="157">
        <f t="shared" si="423"/>
        <v>0</v>
      </c>
      <c r="L3862" s="157">
        <f t="shared" si="424"/>
        <v>8162.61822907039</v>
      </c>
      <c r="M3862" s="167">
        <f t="shared" si="425"/>
        <v>1</v>
      </c>
      <c r="N3862" s="167">
        <f t="shared" si="426"/>
        <v>0</v>
      </c>
    </row>
    <row r="3863" spans="1:14" ht="15" customHeight="1" x14ac:dyDescent="0.2">
      <c r="A3863" s="152"/>
      <c r="B3863" s="152"/>
      <c r="C3863" s="152"/>
      <c r="D3863" s="152"/>
      <c r="E3863" s="153">
        <f>'2.40-a,b,c,d,e'!E3863</f>
        <v>42382.208333333336</v>
      </c>
      <c r="F3863" s="157">
        <f>'2.40-a,b,c,d,e'!F3863</f>
        <v>30.4799995422363</v>
      </c>
      <c r="G3863" s="157">
        <f>'2.40-a,b,c,d,e'!G3863</f>
        <v>39.999008178700279</v>
      </c>
      <c r="H3863" s="157">
        <f t="shared" si="420"/>
        <v>8202.617237249091</v>
      </c>
      <c r="I3863" s="157">
        <f t="shared" si="421"/>
        <v>0</v>
      </c>
      <c r="J3863" s="157">
        <f t="shared" si="422"/>
        <v>8202.617237249091</v>
      </c>
      <c r="K3863" s="157">
        <f t="shared" si="423"/>
        <v>39.999008178700933</v>
      </c>
      <c r="L3863" s="157">
        <f t="shared" si="424"/>
        <v>8162.61822907039</v>
      </c>
      <c r="M3863" s="167">
        <f t="shared" si="425"/>
        <v>0</v>
      </c>
      <c r="N3863" s="167">
        <f t="shared" si="426"/>
        <v>0</v>
      </c>
    </row>
    <row r="3864" spans="1:14" ht="15" customHeight="1" x14ac:dyDescent="0.2">
      <c r="A3864" s="152"/>
      <c r="B3864" s="152"/>
      <c r="C3864" s="152"/>
      <c r="D3864" s="152"/>
      <c r="E3864" s="153">
        <f>'2.40-a,b,c,d,e'!E3864</f>
        <v>42383.208333333336</v>
      </c>
      <c r="F3864" s="157">
        <f>'2.40-a,b,c,d,e'!F3864</f>
        <v>31.2000007629394</v>
      </c>
      <c r="G3864" s="157">
        <f>'2.40-a,b,c,d,e'!G3864</f>
        <v>720.0012207031001</v>
      </c>
      <c r="H3864" s="157">
        <f t="shared" si="420"/>
        <v>8882.6194497734905</v>
      </c>
      <c r="I3864" s="157">
        <f t="shared" si="421"/>
        <v>0</v>
      </c>
      <c r="J3864" s="157">
        <f t="shared" si="422"/>
        <v>8882.6194497734905</v>
      </c>
      <c r="K3864" s="157">
        <f t="shared" si="423"/>
        <v>720.00122070310044</v>
      </c>
      <c r="L3864" s="157">
        <f t="shared" si="424"/>
        <v>8162.61822907039</v>
      </c>
      <c r="M3864" s="167">
        <f t="shared" si="425"/>
        <v>0</v>
      </c>
      <c r="N3864" s="167">
        <f t="shared" si="426"/>
        <v>0</v>
      </c>
    </row>
    <row r="3865" spans="1:14" ht="15" customHeight="1" x14ac:dyDescent="0.2">
      <c r="A3865" s="152"/>
      <c r="B3865" s="152"/>
      <c r="C3865" s="152"/>
      <c r="D3865" s="152"/>
      <c r="E3865" s="153">
        <f>'2.40-a,b,c,d,e'!E3865</f>
        <v>42384.208333333336</v>
      </c>
      <c r="F3865" s="157">
        <f>'2.40-a,b,c,d,e'!F3865</f>
        <v>29.420000076293899</v>
      </c>
      <c r="G3865" s="157">
        <f>'2.40-a,b,c,d,e'!G3865</f>
        <v>-1780.0006866455008</v>
      </c>
      <c r="H3865" s="157">
        <f t="shared" si="420"/>
        <v>6382.6175424248895</v>
      </c>
      <c r="I3865" s="157">
        <f t="shared" si="421"/>
        <v>0</v>
      </c>
      <c r="J3865" s="157">
        <f t="shared" si="422"/>
        <v>6382.6175424248895</v>
      </c>
      <c r="K3865" s="157">
        <f t="shared" si="423"/>
        <v>0</v>
      </c>
      <c r="L3865" s="157">
        <f t="shared" si="424"/>
        <v>6382.6175424248895</v>
      </c>
      <c r="M3865" s="167">
        <f t="shared" si="425"/>
        <v>0</v>
      </c>
      <c r="N3865" s="167">
        <f t="shared" si="426"/>
        <v>0</v>
      </c>
    </row>
    <row r="3866" spans="1:14" ht="15" customHeight="1" x14ac:dyDescent="0.2">
      <c r="A3866" s="152"/>
      <c r="B3866" s="152"/>
      <c r="C3866" s="152"/>
      <c r="D3866" s="152"/>
      <c r="E3866" s="153">
        <f>'2.40-a,b,c,d,e'!E3866</f>
        <v>42388.208333333336</v>
      </c>
      <c r="F3866" s="157">
        <f>'2.40-a,b,c,d,e'!F3866</f>
        <v>28.459999084472599</v>
      </c>
      <c r="G3866" s="157">
        <f>'2.40-a,b,c,d,e'!G3866</f>
        <v>-960.00099182129975</v>
      </c>
      <c r="H3866" s="157">
        <f t="shared" si="420"/>
        <v>5422.6165506035895</v>
      </c>
      <c r="I3866" s="157">
        <f t="shared" si="421"/>
        <v>2740.0016784668005</v>
      </c>
      <c r="J3866" s="157">
        <f t="shared" si="422"/>
        <v>8162.61822907039</v>
      </c>
      <c r="K3866" s="157">
        <f t="shared" si="423"/>
        <v>0</v>
      </c>
      <c r="L3866" s="157">
        <f t="shared" si="424"/>
        <v>8162.61822907039</v>
      </c>
      <c r="M3866" s="167">
        <f t="shared" si="425"/>
        <v>1</v>
      </c>
      <c r="N3866" s="167">
        <f t="shared" si="426"/>
        <v>0</v>
      </c>
    </row>
    <row r="3867" spans="1:14" ht="15" customHeight="1" x14ac:dyDescent="0.2">
      <c r="A3867" s="152"/>
      <c r="B3867" s="152"/>
      <c r="C3867" s="152"/>
      <c r="D3867" s="152"/>
      <c r="E3867" s="153">
        <f>'2.40-a,b,c,d,e'!E3867</f>
        <v>42389.208333333336</v>
      </c>
      <c r="F3867" s="157">
        <f>'2.40-a,b,c,d,e'!F3867</f>
        <v>26.549999237060501</v>
      </c>
      <c r="G3867" s="157">
        <f>'2.40-a,b,c,d,e'!G3867</f>
        <v>-1909.9998474120987</v>
      </c>
      <c r="H3867" s="157">
        <f t="shared" si="420"/>
        <v>6252.6183816582916</v>
      </c>
      <c r="I3867" s="157">
        <f t="shared" si="421"/>
        <v>0</v>
      </c>
      <c r="J3867" s="157">
        <f t="shared" si="422"/>
        <v>6252.6183816582916</v>
      </c>
      <c r="K3867" s="157">
        <f t="shared" si="423"/>
        <v>0</v>
      </c>
      <c r="L3867" s="157">
        <f t="shared" si="424"/>
        <v>6252.6183816582916</v>
      </c>
      <c r="M3867" s="167">
        <f t="shared" si="425"/>
        <v>0</v>
      </c>
      <c r="N3867" s="167">
        <f t="shared" si="426"/>
        <v>0</v>
      </c>
    </row>
    <row r="3868" spans="1:14" ht="15" customHeight="1" x14ac:dyDescent="0.2">
      <c r="A3868" s="152"/>
      <c r="B3868" s="152"/>
      <c r="C3868" s="152"/>
      <c r="D3868" s="152"/>
      <c r="E3868" s="153">
        <f>'2.40-a,b,c,d,e'!E3868</f>
        <v>42390.208333333336</v>
      </c>
      <c r="F3868" s="157">
        <f>'2.40-a,b,c,d,e'!F3868</f>
        <v>29.530000686645501</v>
      </c>
      <c r="G3868" s="157">
        <f>'2.40-a,b,c,d,e'!G3868</f>
        <v>2980.001449585</v>
      </c>
      <c r="H3868" s="157">
        <f t="shared" si="420"/>
        <v>9232.6198312432916</v>
      </c>
      <c r="I3868" s="157">
        <f t="shared" si="421"/>
        <v>0</v>
      </c>
      <c r="J3868" s="157">
        <f t="shared" si="422"/>
        <v>9232.6198312432916</v>
      </c>
      <c r="K3868" s="157">
        <f t="shared" si="423"/>
        <v>1070.0016021729016</v>
      </c>
      <c r="L3868" s="157">
        <f t="shared" si="424"/>
        <v>8162.61822907039</v>
      </c>
      <c r="M3868" s="167">
        <f t="shared" si="425"/>
        <v>0</v>
      </c>
      <c r="N3868" s="167">
        <f t="shared" si="426"/>
        <v>0</v>
      </c>
    </row>
    <row r="3869" spans="1:14" ht="15" customHeight="1" x14ac:dyDescent="0.2">
      <c r="A3869" s="152"/>
      <c r="B3869" s="152"/>
      <c r="C3869" s="152"/>
      <c r="D3869" s="152"/>
      <c r="E3869" s="153">
        <f>'2.40-a,b,c,d,e'!E3869</f>
        <v>42391.208333333336</v>
      </c>
      <c r="F3869" s="157">
        <f>'2.40-a,b,c,d,e'!F3869</f>
        <v>32.189998626708899</v>
      </c>
      <c r="G3869" s="157">
        <f>'2.40-a,b,c,d,e'!G3869</f>
        <v>2659.9979400633983</v>
      </c>
      <c r="H3869" s="157">
        <f t="shared" si="420"/>
        <v>10822.616169133787</v>
      </c>
      <c r="I3869" s="157">
        <f t="shared" si="421"/>
        <v>0</v>
      </c>
      <c r="J3869" s="157">
        <f t="shared" si="422"/>
        <v>10822.616169133787</v>
      </c>
      <c r="K3869" s="157">
        <f t="shared" si="423"/>
        <v>2659.9979400633974</v>
      </c>
      <c r="L3869" s="157">
        <f t="shared" si="424"/>
        <v>8162.61822907039</v>
      </c>
      <c r="M3869" s="167">
        <f t="shared" si="425"/>
        <v>0</v>
      </c>
      <c r="N3869" s="167">
        <f t="shared" si="426"/>
        <v>0</v>
      </c>
    </row>
    <row r="3870" spans="1:14" ht="15" customHeight="1" x14ac:dyDescent="0.2">
      <c r="A3870" s="152"/>
      <c r="B3870" s="152"/>
      <c r="C3870" s="152"/>
      <c r="D3870" s="152"/>
      <c r="E3870" s="153">
        <f>'2.40-a,b,c,d,e'!E3870</f>
        <v>42394.208333333336</v>
      </c>
      <c r="F3870" s="157">
        <f>'2.40-a,b,c,d,e'!F3870</f>
        <v>30.340000152587798</v>
      </c>
      <c r="G3870" s="157">
        <f>'2.40-a,b,c,d,e'!G3870</f>
        <v>-1849.9984741211008</v>
      </c>
      <c r="H3870" s="157">
        <f t="shared" si="420"/>
        <v>6312.619754949289</v>
      </c>
      <c r="I3870" s="157">
        <f t="shared" si="421"/>
        <v>0</v>
      </c>
      <c r="J3870" s="157">
        <f t="shared" si="422"/>
        <v>6312.619754949289</v>
      </c>
      <c r="K3870" s="157">
        <f t="shared" si="423"/>
        <v>0</v>
      </c>
      <c r="L3870" s="157">
        <f t="shared" si="424"/>
        <v>6312.619754949289</v>
      </c>
      <c r="M3870" s="167">
        <f t="shared" si="425"/>
        <v>0</v>
      </c>
      <c r="N3870" s="167">
        <f t="shared" si="426"/>
        <v>0</v>
      </c>
    </row>
    <row r="3871" spans="1:14" ht="15" customHeight="1" x14ac:dyDescent="0.2">
      <c r="A3871" s="152"/>
      <c r="B3871" s="152"/>
      <c r="C3871" s="152"/>
      <c r="D3871" s="152"/>
      <c r="E3871" s="153">
        <f>'2.40-a,b,c,d,e'!E3871</f>
        <v>42395.208333333336</v>
      </c>
      <c r="F3871" s="157">
        <f>'2.40-a,b,c,d,e'!F3871</f>
        <v>31.4500007629394</v>
      </c>
      <c r="G3871" s="157">
        <f>'2.40-a,b,c,d,e'!G3871</f>
        <v>1110.0006103516016</v>
      </c>
      <c r="H3871" s="157">
        <f t="shared" si="420"/>
        <v>7422.6203653008906</v>
      </c>
      <c r="I3871" s="157">
        <f t="shared" si="421"/>
        <v>0</v>
      </c>
      <c r="J3871" s="157">
        <f t="shared" si="422"/>
        <v>7422.6203653008906</v>
      </c>
      <c r="K3871" s="157">
        <f t="shared" si="423"/>
        <v>0</v>
      </c>
      <c r="L3871" s="157">
        <f t="shared" si="424"/>
        <v>7422.6203653008906</v>
      </c>
      <c r="M3871" s="167">
        <f t="shared" si="425"/>
        <v>0</v>
      </c>
      <c r="N3871" s="167">
        <f t="shared" si="426"/>
        <v>0</v>
      </c>
    </row>
    <row r="3872" spans="1:14" ht="15" customHeight="1" x14ac:dyDescent="0.2">
      <c r="A3872" s="152"/>
      <c r="B3872" s="152"/>
      <c r="C3872" s="152"/>
      <c r="D3872" s="152"/>
      <c r="E3872" s="153">
        <f>'2.40-a,b,c,d,e'!E3872</f>
        <v>42396.208333333336</v>
      </c>
      <c r="F3872" s="157">
        <f>'2.40-a,b,c,d,e'!F3872</f>
        <v>32.299999237060497</v>
      </c>
      <c r="G3872" s="157">
        <f>'2.40-a,b,c,d,e'!G3872</f>
        <v>849.99847412109727</v>
      </c>
      <c r="H3872" s="157">
        <f t="shared" si="420"/>
        <v>8272.618839421988</v>
      </c>
      <c r="I3872" s="157">
        <f t="shared" si="421"/>
        <v>0</v>
      </c>
      <c r="J3872" s="157">
        <f t="shared" si="422"/>
        <v>8272.618839421988</v>
      </c>
      <c r="K3872" s="157">
        <f t="shared" si="423"/>
        <v>110.00061035159797</v>
      </c>
      <c r="L3872" s="157">
        <f t="shared" si="424"/>
        <v>8162.61822907039</v>
      </c>
      <c r="M3872" s="167">
        <f t="shared" si="425"/>
        <v>0</v>
      </c>
      <c r="N3872" s="167">
        <f t="shared" si="426"/>
        <v>0</v>
      </c>
    </row>
    <row r="3873" spans="1:14" ht="15" customHeight="1" x14ac:dyDescent="0.2">
      <c r="A3873" s="152"/>
      <c r="B3873" s="152"/>
      <c r="C3873" s="152"/>
      <c r="D3873" s="152"/>
      <c r="E3873" s="153">
        <f>'2.40-a,b,c,d,e'!E3873</f>
        <v>42397.208333333336</v>
      </c>
      <c r="F3873" s="157">
        <f>'2.40-a,b,c,d,e'!F3873</f>
        <v>33.220001220703097</v>
      </c>
      <c r="G3873" s="157">
        <f>'2.40-a,b,c,d,e'!G3873</f>
        <v>920.0019836425995</v>
      </c>
      <c r="H3873" s="157">
        <f t="shared" si="420"/>
        <v>9082.6202127129891</v>
      </c>
      <c r="I3873" s="157">
        <f t="shared" si="421"/>
        <v>0</v>
      </c>
      <c r="J3873" s="157">
        <f t="shared" si="422"/>
        <v>9082.6202127129891</v>
      </c>
      <c r="K3873" s="157">
        <f t="shared" si="423"/>
        <v>920.00198364259904</v>
      </c>
      <c r="L3873" s="157">
        <f t="shared" si="424"/>
        <v>8162.61822907039</v>
      </c>
      <c r="M3873" s="167">
        <f t="shared" si="425"/>
        <v>0</v>
      </c>
      <c r="N3873" s="167">
        <f t="shared" si="426"/>
        <v>0</v>
      </c>
    </row>
    <row r="3874" spans="1:14" ht="15" customHeight="1" x14ac:dyDescent="0.2">
      <c r="A3874" s="152"/>
      <c r="B3874" s="152"/>
      <c r="C3874" s="152"/>
      <c r="D3874" s="152"/>
      <c r="E3874" s="153">
        <f>'2.40-a,b,c,d,e'!E3874</f>
        <v>42398.208333333336</v>
      </c>
      <c r="F3874" s="157">
        <f>'2.40-a,b,c,d,e'!F3874</f>
        <v>33.619998931884702</v>
      </c>
      <c r="G3874" s="157">
        <f>'2.40-a,b,c,d,e'!G3874</f>
        <v>399.9977111816051</v>
      </c>
      <c r="H3874" s="157">
        <f t="shared" si="420"/>
        <v>8562.6159402519952</v>
      </c>
      <c r="I3874" s="157">
        <f t="shared" si="421"/>
        <v>0</v>
      </c>
      <c r="J3874" s="157">
        <f t="shared" si="422"/>
        <v>8562.6159402519952</v>
      </c>
      <c r="K3874" s="157">
        <f t="shared" si="423"/>
        <v>399.99771118160515</v>
      </c>
      <c r="L3874" s="157">
        <f t="shared" si="424"/>
        <v>8162.61822907039</v>
      </c>
      <c r="M3874" s="167">
        <f t="shared" si="425"/>
        <v>0</v>
      </c>
      <c r="N3874" s="167">
        <f t="shared" si="426"/>
        <v>0</v>
      </c>
    </row>
    <row r="3875" spans="1:14" ht="15" customHeight="1" x14ac:dyDescent="0.2">
      <c r="A3875" s="152"/>
      <c r="B3875" s="152"/>
      <c r="C3875" s="152"/>
      <c r="D3875" s="152"/>
      <c r="E3875" s="153">
        <f>'2.40-a,b,c,d,e'!E3875</f>
        <v>42401.208333333336</v>
      </c>
      <c r="F3875" s="157">
        <f>'2.40-a,b,c,d,e'!F3875</f>
        <v>31.620000839233398</v>
      </c>
      <c r="G3875" s="157">
        <f>'2.40-a,b,c,d,e'!G3875</f>
        <v>-1999.9980926513033</v>
      </c>
      <c r="H3875" s="157">
        <f t="shared" si="420"/>
        <v>6162.6201364190865</v>
      </c>
      <c r="I3875" s="157">
        <f t="shared" si="421"/>
        <v>0</v>
      </c>
      <c r="J3875" s="157">
        <f t="shared" si="422"/>
        <v>6162.6201364190865</v>
      </c>
      <c r="K3875" s="157">
        <f t="shared" si="423"/>
        <v>0</v>
      </c>
      <c r="L3875" s="157">
        <f t="shared" si="424"/>
        <v>6162.6201364190865</v>
      </c>
      <c r="M3875" s="167">
        <f t="shared" si="425"/>
        <v>0</v>
      </c>
      <c r="N3875" s="167">
        <f t="shared" si="426"/>
        <v>0</v>
      </c>
    </row>
    <row r="3876" spans="1:14" ht="15" customHeight="1" x14ac:dyDescent="0.2">
      <c r="A3876" s="152"/>
      <c r="B3876" s="152"/>
      <c r="C3876" s="152"/>
      <c r="D3876" s="152"/>
      <c r="E3876" s="153">
        <f>'2.40-a,b,c,d,e'!E3876</f>
        <v>42402.208333333336</v>
      </c>
      <c r="F3876" s="157">
        <f>'2.40-a,b,c,d,e'!F3876</f>
        <v>29.879999160766602</v>
      </c>
      <c r="G3876" s="157">
        <f>'2.40-a,b,c,d,e'!G3876</f>
        <v>-1740.0016784667969</v>
      </c>
      <c r="H3876" s="157">
        <f t="shared" si="420"/>
        <v>4422.6184579522896</v>
      </c>
      <c r="I3876" s="157">
        <f t="shared" si="421"/>
        <v>3739.9997711181004</v>
      </c>
      <c r="J3876" s="157">
        <f t="shared" si="422"/>
        <v>8162.61822907039</v>
      </c>
      <c r="K3876" s="157">
        <f t="shared" si="423"/>
        <v>0</v>
      </c>
      <c r="L3876" s="157">
        <f t="shared" si="424"/>
        <v>8162.61822907039</v>
      </c>
      <c r="M3876" s="167">
        <f t="shared" si="425"/>
        <v>1</v>
      </c>
      <c r="N3876" s="167">
        <f t="shared" si="426"/>
        <v>0</v>
      </c>
    </row>
    <row r="3877" spans="1:14" ht="15" customHeight="1" x14ac:dyDescent="0.2">
      <c r="A3877" s="152"/>
      <c r="B3877" s="152"/>
      <c r="C3877" s="152"/>
      <c r="D3877" s="152"/>
      <c r="E3877" s="153">
        <f>'2.40-a,b,c,d,e'!E3877</f>
        <v>42403.208333333336</v>
      </c>
      <c r="F3877" s="157">
        <f>'2.40-a,b,c,d,e'!F3877</f>
        <v>32.279998779296797</v>
      </c>
      <c r="G3877" s="157">
        <f>'2.40-a,b,c,d,e'!G3877</f>
        <v>2399.9996185301952</v>
      </c>
      <c r="H3877" s="157">
        <f t="shared" si="420"/>
        <v>10562.617847600584</v>
      </c>
      <c r="I3877" s="157">
        <f t="shared" si="421"/>
        <v>0</v>
      </c>
      <c r="J3877" s="157">
        <f t="shared" si="422"/>
        <v>10562.617847600584</v>
      </c>
      <c r="K3877" s="157">
        <f t="shared" si="423"/>
        <v>2399.9996185301943</v>
      </c>
      <c r="L3877" s="157">
        <f t="shared" si="424"/>
        <v>8162.61822907039</v>
      </c>
      <c r="M3877" s="167">
        <f t="shared" si="425"/>
        <v>0</v>
      </c>
      <c r="N3877" s="167">
        <f t="shared" si="426"/>
        <v>0</v>
      </c>
    </row>
    <row r="3878" spans="1:14" ht="15" customHeight="1" x14ac:dyDescent="0.2">
      <c r="A3878" s="152"/>
      <c r="B3878" s="152"/>
      <c r="C3878" s="152"/>
      <c r="D3878" s="152"/>
      <c r="E3878" s="153">
        <f>'2.40-a,b,c,d,e'!E3878</f>
        <v>42404.208333333336</v>
      </c>
      <c r="F3878" s="157">
        <f>'2.40-a,b,c,d,e'!F3878</f>
        <v>31.7199993133544</v>
      </c>
      <c r="G3878" s="157">
        <f>'2.40-a,b,c,d,e'!G3878</f>
        <v>-559.99946594239702</v>
      </c>
      <c r="H3878" s="157">
        <f t="shared" si="420"/>
        <v>7602.6187631279927</v>
      </c>
      <c r="I3878" s="157">
        <f t="shared" si="421"/>
        <v>0</v>
      </c>
      <c r="J3878" s="157">
        <f t="shared" si="422"/>
        <v>7602.6187631279927</v>
      </c>
      <c r="K3878" s="157">
        <f t="shared" si="423"/>
        <v>0</v>
      </c>
      <c r="L3878" s="157">
        <f t="shared" si="424"/>
        <v>7602.6187631279927</v>
      </c>
      <c r="M3878" s="167">
        <f t="shared" si="425"/>
        <v>0</v>
      </c>
      <c r="N3878" s="167">
        <f t="shared" si="426"/>
        <v>0</v>
      </c>
    </row>
    <row r="3879" spans="1:14" ht="15" customHeight="1" x14ac:dyDescent="0.2">
      <c r="A3879" s="152"/>
      <c r="B3879" s="152"/>
      <c r="C3879" s="152"/>
      <c r="D3879" s="152"/>
      <c r="E3879" s="153">
        <f>'2.40-a,b,c,d,e'!E3879</f>
        <v>42405.208333333336</v>
      </c>
      <c r="F3879" s="157">
        <f>'2.40-a,b,c,d,e'!F3879</f>
        <v>30.889999389648398</v>
      </c>
      <c r="G3879" s="157">
        <f>'2.40-a,b,c,d,e'!G3879</f>
        <v>-829.99992370600137</v>
      </c>
      <c r="H3879" s="157">
        <f t="shared" si="420"/>
        <v>6772.6188394219917</v>
      </c>
      <c r="I3879" s="157">
        <f t="shared" si="421"/>
        <v>0</v>
      </c>
      <c r="J3879" s="157">
        <f t="shared" si="422"/>
        <v>6772.6188394219917</v>
      </c>
      <c r="K3879" s="157">
        <f t="shared" si="423"/>
        <v>0</v>
      </c>
      <c r="L3879" s="157">
        <f t="shared" si="424"/>
        <v>6772.6188394219917</v>
      </c>
      <c r="M3879" s="167">
        <f t="shared" si="425"/>
        <v>0</v>
      </c>
      <c r="N3879" s="167">
        <f t="shared" si="426"/>
        <v>0</v>
      </c>
    </row>
    <row r="3880" spans="1:14" ht="15" customHeight="1" x14ac:dyDescent="0.2">
      <c r="A3880" s="152"/>
      <c r="B3880" s="152"/>
      <c r="C3880" s="152"/>
      <c r="D3880" s="152"/>
      <c r="E3880" s="153">
        <f>'2.40-a,b,c,d,e'!E3880</f>
        <v>42408.208333333336</v>
      </c>
      <c r="F3880" s="157">
        <f>'2.40-a,b,c,d,e'!F3880</f>
        <v>29.690000534057599</v>
      </c>
      <c r="G3880" s="157">
        <f>'2.40-a,b,c,d,e'!G3880</f>
        <v>-1199.9988555907989</v>
      </c>
      <c r="H3880" s="157">
        <f t="shared" si="420"/>
        <v>5572.6199838311932</v>
      </c>
      <c r="I3880" s="157">
        <f t="shared" si="421"/>
        <v>2589.9982452391969</v>
      </c>
      <c r="J3880" s="157">
        <f t="shared" si="422"/>
        <v>8162.61822907039</v>
      </c>
      <c r="K3880" s="157">
        <f t="shared" si="423"/>
        <v>0</v>
      </c>
      <c r="L3880" s="157">
        <f t="shared" si="424"/>
        <v>8162.61822907039</v>
      </c>
      <c r="M3880" s="167">
        <f t="shared" si="425"/>
        <v>1</v>
      </c>
      <c r="N3880" s="167">
        <f t="shared" si="426"/>
        <v>0</v>
      </c>
    </row>
    <row r="3881" spans="1:14" ht="15" customHeight="1" x14ac:dyDescent="0.2">
      <c r="A3881" s="152"/>
      <c r="B3881" s="152"/>
      <c r="C3881" s="152"/>
      <c r="D3881" s="152"/>
      <c r="E3881" s="153">
        <f>'2.40-a,b,c,d,e'!E3881</f>
        <v>42409.208333333336</v>
      </c>
      <c r="F3881" s="157">
        <f>'2.40-a,b,c,d,e'!F3881</f>
        <v>27.940000534057599</v>
      </c>
      <c r="G3881" s="157">
        <f>'2.40-a,b,c,d,e'!G3881</f>
        <v>-1750</v>
      </c>
      <c r="H3881" s="157">
        <f t="shared" si="420"/>
        <v>6412.61822907039</v>
      </c>
      <c r="I3881" s="157">
        <f t="shared" si="421"/>
        <v>0</v>
      </c>
      <c r="J3881" s="157">
        <f t="shared" si="422"/>
        <v>6412.61822907039</v>
      </c>
      <c r="K3881" s="157">
        <f t="shared" si="423"/>
        <v>0</v>
      </c>
      <c r="L3881" s="157">
        <f t="shared" si="424"/>
        <v>6412.61822907039</v>
      </c>
      <c r="M3881" s="167">
        <f t="shared" si="425"/>
        <v>0</v>
      </c>
      <c r="N3881" s="167">
        <f t="shared" si="426"/>
        <v>0</v>
      </c>
    </row>
    <row r="3882" spans="1:14" ht="15" customHeight="1" x14ac:dyDescent="0.2">
      <c r="A3882" s="152"/>
      <c r="B3882" s="152"/>
      <c r="C3882" s="152"/>
      <c r="D3882" s="152"/>
      <c r="E3882" s="153">
        <f>'2.40-a,b,c,d,e'!E3882</f>
        <v>42410.208333333336</v>
      </c>
      <c r="F3882" s="157">
        <f>'2.40-a,b,c,d,e'!F3882</f>
        <v>27.4500007629394</v>
      </c>
      <c r="G3882" s="157">
        <f>'2.40-a,b,c,d,e'!G3882</f>
        <v>-489.99977111819959</v>
      </c>
      <c r="H3882" s="157">
        <f t="shared" si="420"/>
        <v>5922.6184579521905</v>
      </c>
      <c r="I3882" s="157">
        <f t="shared" si="421"/>
        <v>2239.9997711181995</v>
      </c>
      <c r="J3882" s="157">
        <f t="shared" si="422"/>
        <v>8162.61822907039</v>
      </c>
      <c r="K3882" s="157">
        <f t="shared" si="423"/>
        <v>0</v>
      </c>
      <c r="L3882" s="157">
        <f t="shared" si="424"/>
        <v>8162.61822907039</v>
      </c>
      <c r="M3882" s="167">
        <f t="shared" si="425"/>
        <v>1</v>
      </c>
      <c r="N3882" s="167">
        <f t="shared" si="426"/>
        <v>0</v>
      </c>
    </row>
    <row r="3883" spans="1:14" ht="15" customHeight="1" x14ac:dyDescent="0.2">
      <c r="A3883" s="152"/>
      <c r="B3883" s="152"/>
      <c r="C3883" s="152"/>
      <c r="D3883" s="152"/>
      <c r="E3883" s="153">
        <f>'2.40-a,b,c,d,e'!E3883</f>
        <v>42411.208333333336</v>
      </c>
      <c r="F3883" s="157">
        <f>'2.40-a,b,c,d,e'!F3883</f>
        <v>26.209999084472599</v>
      </c>
      <c r="G3883" s="157">
        <f>'2.40-a,b,c,d,e'!G3883</f>
        <v>-1240.0016784668005</v>
      </c>
      <c r="H3883" s="157">
        <f t="shared" si="420"/>
        <v>6922.6165506035895</v>
      </c>
      <c r="I3883" s="157">
        <f t="shared" si="421"/>
        <v>0</v>
      </c>
      <c r="J3883" s="157">
        <f t="shared" si="422"/>
        <v>6922.6165506035895</v>
      </c>
      <c r="K3883" s="157">
        <f t="shared" si="423"/>
        <v>0</v>
      </c>
      <c r="L3883" s="157">
        <f t="shared" si="424"/>
        <v>6922.6165506035895</v>
      </c>
      <c r="M3883" s="167">
        <f t="shared" si="425"/>
        <v>0</v>
      </c>
      <c r="N3883" s="167">
        <f t="shared" si="426"/>
        <v>0</v>
      </c>
    </row>
    <row r="3884" spans="1:14" ht="15" customHeight="1" x14ac:dyDescent="0.2">
      <c r="A3884" s="152"/>
      <c r="B3884" s="152"/>
      <c r="C3884" s="152"/>
      <c r="D3884" s="152"/>
      <c r="E3884" s="153">
        <f>'2.40-a,b,c,d,e'!E3884</f>
        <v>42412.208333333336</v>
      </c>
      <c r="F3884" s="157">
        <f>'2.40-a,b,c,d,e'!F3884</f>
        <v>29.440000534057599</v>
      </c>
      <c r="G3884" s="157">
        <f>'2.40-a,b,c,d,e'!G3884</f>
        <v>3230.001449585</v>
      </c>
      <c r="H3884" s="157">
        <f t="shared" si="420"/>
        <v>10152.61800018859</v>
      </c>
      <c r="I3884" s="157">
        <f t="shared" si="421"/>
        <v>0</v>
      </c>
      <c r="J3884" s="157">
        <f t="shared" si="422"/>
        <v>10152.61800018859</v>
      </c>
      <c r="K3884" s="157">
        <f t="shared" si="423"/>
        <v>1989.9997711181995</v>
      </c>
      <c r="L3884" s="157">
        <f t="shared" si="424"/>
        <v>8162.61822907039</v>
      </c>
      <c r="M3884" s="167">
        <f t="shared" si="425"/>
        <v>0</v>
      </c>
      <c r="N3884" s="167">
        <f t="shared" si="426"/>
        <v>0</v>
      </c>
    </row>
    <row r="3885" spans="1:14" ht="15" customHeight="1" x14ac:dyDescent="0.2">
      <c r="A3885" s="152"/>
      <c r="B3885" s="152"/>
      <c r="C3885" s="152"/>
      <c r="D3885" s="152"/>
      <c r="E3885" s="153">
        <f>'2.40-a,b,c,d,e'!E3885</f>
        <v>42416.208333333336</v>
      </c>
      <c r="F3885" s="157">
        <f>'2.40-a,b,c,d,e'!F3885</f>
        <v>29.040000915527301</v>
      </c>
      <c r="G3885" s="157">
        <f>'2.40-a,b,c,d,e'!G3885</f>
        <v>-399.99961853029833</v>
      </c>
      <c r="H3885" s="157">
        <f t="shared" si="420"/>
        <v>7762.618610540092</v>
      </c>
      <c r="I3885" s="157">
        <f t="shared" si="421"/>
        <v>0</v>
      </c>
      <c r="J3885" s="157">
        <f t="shared" si="422"/>
        <v>7762.618610540092</v>
      </c>
      <c r="K3885" s="157">
        <f t="shared" si="423"/>
        <v>0</v>
      </c>
      <c r="L3885" s="157">
        <f t="shared" si="424"/>
        <v>7762.618610540092</v>
      </c>
      <c r="M3885" s="167">
        <f t="shared" si="425"/>
        <v>0</v>
      </c>
      <c r="N3885" s="167">
        <f t="shared" si="426"/>
        <v>0</v>
      </c>
    </row>
    <row r="3886" spans="1:14" ht="15" customHeight="1" x14ac:dyDescent="0.2">
      <c r="A3886" s="152"/>
      <c r="B3886" s="152"/>
      <c r="C3886" s="152"/>
      <c r="D3886" s="152"/>
      <c r="E3886" s="153">
        <f>'2.40-a,b,c,d,e'!E3886</f>
        <v>42417.208333333336</v>
      </c>
      <c r="F3886" s="157">
        <f>'2.40-a,b,c,d,e'!F3886</f>
        <v>30.659999847412099</v>
      </c>
      <c r="G3886" s="157">
        <f>'2.40-a,b,c,d,e'!G3886</f>
        <v>1619.9989318847977</v>
      </c>
      <c r="H3886" s="157">
        <f t="shared" si="420"/>
        <v>9382.6175424248904</v>
      </c>
      <c r="I3886" s="157">
        <f t="shared" si="421"/>
        <v>0</v>
      </c>
      <c r="J3886" s="157">
        <f t="shared" si="422"/>
        <v>9382.6175424248904</v>
      </c>
      <c r="K3886" s="157">
        <f t="shared" si="423"/>
        <v>1219.9993133545004</v>
      </c>
      <c r="L3886" s="157">
        <f t="shared" si="424"/>
        <v>8162.61822907039</v>
      </c>
      <c r="M3886" s="167">
        <f t="shared" si="425"/>
        <v>0</v>
      </c>
      <c r="N3886" s="167">
        <f t="shared" si="426"/>
        <v>0</v>
      </c>
    </row>
    <row r="3887" spans="1:14" ht="15" customHeight="1" x14ac:dyDescent="0.2">
      <c r="A3887" s="152"/>
      <c r="B3887" s="152"/>
      <c r="C3887" s="152"/>
      <c r="D3887" s="152"/>
      <c r="E3887" s="153">
        <f>'2.40-a,b,c,d,e'!E3887</f>
        <v>42418.208333333336</v>
      </c>
      <c r="F3887" s="157">
        <f>'2.40-a,b,c,d,e'!F3887</f>
        <v>30.770000457763601</v>
      </c>
      <c r="G3887" s="157">
        <f>'2.40-a,b,c,d,e'!G3887</f>
        <v>110.0006103515021</v>
      </c>
      <c r="H3887" s="157">
        <f t="shared" si="420"/>
        <v>8272.6188394218916</v>
      </c>
      <c r="I3887" s="157">
        <f t="shared" si="421"/>
        <v>0</v>
      </c>
      <c r="J3887" s="157">
        <f t="shared" si="422"/>
        <v>8272.6188394218916</v>
      </c>
      <c r="K3887" s="157">
        <f t="shared" si="423"/>
        <v>110.00061035150156</v>
      </c>
      <c r="L3887" s="157">
        <f t="shared" si="424"/>
        <v>8162.61822907039</v>
      </c>
      <c r="M3887" s="167">
        <f t="shared" si="425"/>
        <v>0</v>
      </c>
      <c r="N3887" s="167">
        <f t="shared" si="426"/>
        <v>0</v>
      </c>
    </row>
    <row r="3888" spans="1:14" ht="15" customHeight="1" x14ac:dyDescent="0.2">
      <c r="A3888" s="152"/>
      <c r="B3888" s="152"/>
      <c r="C3888" s="152"/>
      <c r="D3888" s="152"/>
      <c r="E3888" s="153">
        <f>'2.40-a,b,c,d,e'!E3888</f>
        <v>42419.208333333336</v>
      </c>
      <c r="F3888" s="157">
        <f>'2.40-a,b,c,d,e'!F3888</f>
        <v>29.639999389648398</v>
      </c>
      <c r="G3888" s="157">
        <f>'2.40-a,b,c,d,e'!G3888</f>
        <v>-1130.0010681152023</v>
      </c>
      <c r="H3888" s="157">
        <f t="shared" si="420"/>
        <v>7032.6171609551875</v>
      </c>
      <c r="I3888" s="157">
        <f t="shared" si="421"/>
        <v>0</v>
      </c>
      <c r="J3888" s="157">
        <f t="shared" si="422"/>
        <v>7032.6171609551875</v>
      </c>
      <c r="K3888" s="157">
        <f t="shared" si="423"/>
        <v>0</v>
      </c>
      <c r="L3888" s="157">
        <f t="shared" si="424"/>
        <v>7032.6171609551875</v>
      </c>
      <c r="M3888" s="167">
        <f t="shared" si="425"/>
        <v>0</v>
      </c>
      <c r="N3888" s="167">
        <f t="shared" si="426"/>
        <v>0</v>
      </c>
    </row>
    <row r="3889" spans="1:14" ht="15" customHeight="1" x14ac:dyDescent="0.2">
      <c r="A3889" s="152"/>
      <c r="B3889" s="152"/>
      <c r="C3889" s="152"/>
      <c r="D3889" s="152"/>
      <c r="E3889" s="153">
        <f>'2.40-a,b,c,d,e'!E3889</f>
        <v>42422.208333333336</v>
      </c>
      <c r="F3889" s="157">
        <f>'2.40-a,b,c,d,e'!F3889</f>
        <v>31.4799995422363</v>
      </c>
      <c r="G3889" s="157">
        <f>'2.40-a,b,c,d,e'!G3889</f>
        <v>1840.0001525879013</v>
      </c>
      <c r="H3889" s="157">
        <f t="shared" si="420"/>
        <v>8872.617313543089</v>
      </c>
      <c r="I3889" s="157">
        <f t="shared" si="421"/>
        <v>0</v>
      </c>
      <c r="J3889" s="157">
        <f t="shared" si="422"/>
        <v>8872.617313543089</v>
      </c>
      <c r="K3889" s="157">
        <f t="shared" si="423"/>
        <v>709.999084472699</v>
      </c>
      <c r="L3889" s="157">
        <f t="shared" si="424"/>
        <v>8162.61822907039</v>
      </c>
      <c r="M3889" s="167">
        <f t="shared" si="425"/>
        <v>0</v>
      </c>
      <c r="N3889" s="167">
        <f t="shared" si="426"/>
        <v>0</v>
      </c>
    </row>
    <row r="3890" spans="1:14" ht="15" customHeight="1" x14ac:dyDescent="0.2">
      <c r="A3890" s="152"/>
      <c r="B3890" s="152"/>
      <c r="C3890" s="152"/>
      <c r="D3890" s="152"/>
      <c r="E3890" s="153">
        <f>'2.40-a,b,c,d,e'!E3890</f>
        <v>42423.208333333336</v>
      </c>
      <c r="F3890" s="157">
        <f>'2.40-a,b,c,d,e'!F3890</f>
        <v>31.870000839233398</v>
      </c>
      <c r="G3890" s="157">
        <f>'2.40-a,b,c,d,e'!G3890</f>
        <v>390.00129699709873</v>
      </c>
      <c r="H3890" s="157">
        <f t="shared" si="420"/>
        <v>8552.6195260674886</v>
      </c>
      <c r="I3890" s="157">
        <f t="shared" si="421"/>
        <v>0</v>
      </c>
      <c r="J3890" s="157">
        <f t="shared" si="422"/>
        <v>8552.6195260674886</v>
      </c>
      <c r="K3890" s="157">
        <f t="shared" si="423"/>
        <v>390.00129699709851</v>
      </c>
      <c r="L3890" s="157">
        <f t="shared" si="424"/>
        <v>8162.61822907039</v>
      </c>
      <c r="M3890" s="167">
        <f t="shared" si="425"/>
        <v>0</v>
      </c>
      <c r="N3890" s="167">
        <f t="shared" si="426"/>
        <v>0</v>
      </c>
    </row>
    <row r="3891" spans="1:14" ht="15" customHeight="1" x14ac:dyDescent="0.2">
      <c r="A3891" s="152"/>
      <c r="B3891" s="152"/>
      <c r="C3891" s="152"/>
      <c r="D3891" s="152"/>
      <c r="E3891" s="153">
        <f>'2.40-a,b,c,d,e'!E3891</f>
        <v>42424.208333333336</v>
      </c>
      <c r="F3891" s="157">
        <f>'2.40-a,b,c,d,e'!F3891</f>
        <v>32.150001525878899</v>
      </c>
      <c r="G3891" s="157">
        <f>'2.40-a,b,c,d,e'!G3891</f>
        <v>280.00068664550071</v>
      </c>
      <c r="H3891" s="157">
        <f t="shared" si="420"/>
        <v>8442.6189157158915</v>
      </c>
      <c r="I3891" s="157">
        <f t="shared" si="421"/>
        <v>0</v>
      </c>
      <c r="J3891" s="157">
        <f t="shared" si="422"/>
        <v>8442.6189157158915</v>
      </c>
      <c r="K3891" s="157">
        <f t="shared" si="423"/>
        <v>280.00068664550145</v>
      </c>
      <c r="L3891" s="157">
        <f t="shared" si="424"/>
        <v>8162.61822907039</v>
      </c>
      <c r="M3891" s="167">
        <f t="shared" si="425"/>
        <v>0</v>
      </c>
      <c r="N3891" s="167">
        <f t="shared" si="426"/>
        <v>0</v>
      </c>
    </row>
    <row r="3892" spans="1:14" ht="15" customHeight="1" x14ac:dyDescent="0.2">
      <c r="A3892" s="152"/>
      <c r="B3892" s="152"/>
      <c r="C3892" s="152"/>
      <c r="D3892" s="152"/>
      <c r="E3892" s="153">
        <f>'2.40-a,b,c,d,e'!E3892</f>
        <v>42425.208333333336</v>
      </c>
      <c r="F3892" s="157">
        <f>'2.40-a,b,c,d,e'!F3892</f>
        <v>33.069999694824197</v>
      </c>
      <c r="G3892" s="157">
        <f>'2.40-a,b,c,d,e'!G3892</f>
        <v>919.99816894529829</v>
      </c>
      <c r="H3892" s="157">
        <f t="shared" si="420"/>
        <v>9082.6163980156889</v>
      </c>
      <c r="I3892" s="157">
        <f t="shared" si="421"/>
        <v>0</v>
      </c>
      <c r="J3892" s="157">
        <f t="shared" si="422"/>
        <v>9082.6163980156889</v>
      </c>
      <c r="K3892" s="157">
        <f t="shared" si="423"/>
        <v>919.99816894529886</v>
      </c>
      <c r="L3892" s="157">
        <f t="shared" si="424"/>
        <v>8162.61822907039</v>
      </c>
      <c r="M3892" s="167">
        <f t="shared" si="425"/>
        <v>0</v>
      </c>
      <c r="N3892" s="167">
        <f t="shared" si="426"/>
        <v>0</v>
      </c>
    </row>
    <row r="3893" spans="1:14" ht="15" customHeight="1" x14ac:dyDescent="0.2">
      <c r="A3893" s="152"/>
      <c r="B3893" s="152"/>
      <c r="C3893" s="152"/>
      <c r="D3893" s="152"/>
      <c r="E3893" s="153">
        <f>'2.40-a,b,c,d,e'!E3893</f>
        <v>42426.208333333336</v>
      </c>
      <c r="F3893" s="157">
        <f>'2.40-a,b,c,d,e'!F3893</f>
        <v>32.779998779296797</v>
      </c>
      <c r="G3893" s="157">
        <f>'2.40-a,b,c,d,e'!G3893</f>
        <v>-290.00091552740059</v>
      </c>
      <c r="H3893" s="157">
        <f t="shared" si="420"/>
        <v>7872.617313542989</v>
      </c>
      <c r="I3893" s="157">
        <f t="shared" si="421"/>
        <v>0</v>
      </c>
      <c r="J3893" s="157">
        <f t="shared" si="422"/>
        <v>7872.617313542989</v>
      </c>
      <c r="K3893" s="157">
        <f t="shared" si="423"/>
        <v>0</v>
      </c>
      <c r="L3893" s="157">
        <f t="shared" si="424"/>
        <v>7872.617313542989</v>
      </c>
      <c r="M3893" s="167">
        <f t="shared" si="425"/>
        <v>0</v>
      </c>
      <c r="N3893" s="167">
        <f t="shared" si="426"/>
        <v>0</v>
      </c>
    </row>
    <row r="3894" spans="1:14" ht="15" customHeight="1" x14ac:dyDescent="0.2">
      <c r="A3894" s="152"/>
      <c r="B3894" s="152"/>
      <c r="C3894" s="152"/>
      <c r="D3894" s="152"/>
      <c r="E3894" s="153">
        <f>'2.40-a,b,c,d,e'!E3894</f>
        <v>42429.208333333336</v>
      </c>
      <c r="F3894" s="157">
        <f>'2.40-a,b,c,d,e'!F3894</f>
        <v>33.75</v>
      </c>
      <c r="G3894" s="157">
        <f>'2.40-a,b,c,d,e'!G3894</f>
        <v>970.00122070320322</v>
      </c>
      <c r="H3894" s="157">
        <f t="shared" si="420"/>
        <v>8842.6185342461922</v>
      </c>
      <c r="I3894" s="157">
        <f t="shared" si="421"/>
        <v>0</v>
      </c>
      <c r="J3894" s="157">
        <f t="shared" si="422"/>
        <v>8842.6185342461922</v>
      </c>
      <c r="K3894" s="157">
        <f t="shared" si="423"/>
        <v>680.00030517580217</v>
      </c>
      <c r="L3894" s="157">
        <f t="shared" si="424"/>
        <v>8162.61822907039</v>
      </c>
      <c r="M3894" s="167">
        <f t="shared" si="425"/>
        <v>0</v>
      </c>
      <c r="N3894" s="167">
        <f t="shared" si="426"/>
        <v>0</v>
      </c>
    </row>
    <row r="3895" spans="1:14" ht="15" customHeight="1" x14ac:dyDescent="0.2">
      <c r="A3895" s="152"/>
      <c r="B3895" s="152"/>
      <c r="C3895" s="152"/>
      <c r="D3895" s="152"/>
      <c r="E3895" s="153">
        <f>'2.40-a,b,c,d,e'!E3895</f>
        <v>42430.208333333336</v>
      </c>
      <c r="F3895" s="157">
        <f>'2.40-a,b,c,d,e'!F3895</f>
        <v>34.400001525878899</v>
      </c>
      <c r="G3895" s="157">
        <f>'2.40-a,b,c,d,e'!G3895</f>
        <v>650.0015258788992</v>
      </c>
      <c r="H3895" s="157">
        <f t="shared" si="420"/>
        <v>8812.6197549492899</v>
      </c>
      <c r="I3895" s="157">
        <f t="shared" si="421"/>
        <v>0</v>
      </c>
      <c r="J3895" s="157">
        <f t="shared" si="422"/>
        <v>8812.6197549492899</v>
      </c>
      <c r="K3895" s="157">
        <f t="shared" si="423"/>
        <v>650.00152587889988</v>
      </c>
      <c r="L3895" s="157">
        <f t="shared" si="424"/>
        <v>8162.61822907039</v>
      </c>
      <c r="M3895" s="167">
        <f t="shared" si="425"/>
        <v>0</v>
      </c>
      <c r="N3895" s="167">
        <f t="shared" si="426"/>
        <v>0</v>
      </c>
    </row>
    <row r="3896" spans="1:14" ht="15" customHeight="1" x14ac:dyDescent="0.2">
      <c r="A3896" s="152"/>
      <c r="B3896" s="152"/>
      <c r="C3896" s="152"/>
      <c r="D3896" s="152"/>
      <c r="E3896" s="153">
        <f>'2.40-a,b,c,d,e'!E3896</f>
        <v>42431.208333333336</v>
      </c>
      <c r="F3896" s="157">
        <f>'2.40-a,b,c,d,e'!F3896</f>
        <v>34.659999847412102</v>
      </c>
      <c r="G3896" s="157">
        <f>'2.40-a,b,c,d,e'!G3896</f>
        <v>259.99832153320313</v>
      </c>
      <c r="H3896" s="157">
        <f t="shared" si="420"/>
        <v>8422.6165506035941</v>
      </c>
      <c r="I3896" s="157">
        <f t="shared" si="421"/>
        <v>0</v>
      </c>
      <c r="J3896" s="157">
        <f t="shared" si="422"/>
        <v>8422.6165506035941</v>
      </c>
      <c r="K3896" s="157">
        <f t="shared" si="423"/>
        <v>259.99832153320403</v>
      </c>
      <c r="L3896" s="157">
        <f t="shared" si="424"/>
        <v>8162.61822907039</v>
      </c>
      <c r="M3896" s="167">
        <f t="shared" si="425"/>
        <v>0</v>
      </c>
      <c r="N3896" s="167">
        <f t="shared" si="426"/>
        <v>0</v>
      </c>
    </row>
    <row r="3897" spans="1:14" ht="15" customHeight="1" x14ac:dyDescent="0.2">
      <c r="A3897" s="152"/>
      <c r="B3897" s="152"/>
      <c r="C3897" s="152"/>
      <c r="D3897" s="152"/>
      <c r="E3897" s="153">
        <f>'2.40-a,b,c,d,e'!E3897</f>
        <v>42432.208333333336</v>
      </c>
      <c r="F3897" s="157">
        <f>'2.40-a,b,c,d,e'!F3897</f>
        <v>34.569999694824197</v>
      </c>
      <c r="G3897" s="157">
        <f>'2.40-a,b,c,d,e'!G3897</f>
        <v>-90.000152587904836</v>
      </c>
      <c r="H3897" s="157">
        <f t="shared" si="420"/>
        <v>8072.6180764824849</v>
      </c>
      <c r="I3897" s="157">
        <f t="shared" si="421"/>
        <v>0</v>
      </c>
      <c r="J3897" s="157">
        <f t="shared" si="422"/>
        <v>8072.6180764824849</v>
      </c>
      <c r="K3897" s="157">
        <f t="shared" si="423"/>
        <v>0</v>
      </c>
      <c r="L3897" s="157">
        <f t="shared" si="424"/>
        <v>8072.6180764824849</v>
      </c>
      <c r="M3897" s="167">
        <f t="shared" si="425"/>
        <v>0</v>
      </c>
      <c r="N3897" s="167">
        <f t="shared" si="426"/>
        <v>0</v>
      </c>
    </row>
    <row r="3898" spans="1:14" ht="15" customHeight="1" x14ac:dyDescent="0.2">
      <c r="A3898" s="152"/>
      <c r="B3898" s="152"/>
      <c r="C3898" s="152"/>
      <c r="D3898" s="152"/>
      <c r="E3898" s="153">
        <f>'2.40-a,b,c,d,e'!E3898</f>
        <v>42433.208333333336</v>
      </c>
      <c r="F3898" s="157">
        <f>'2.40-a,b,c,d,e'!F3898</f>
        <v>35.919998168945298</v>
      </c>
      <c r="G3898" s="157">
        <f>'2.40-a,b,c,d,e'!G3898</f>
        <v>1349.9984741211008</v>
      </c>
      <c r="H3898" s="157">
        <f t="shared" si="420"/>
        <v>9422.616550603585</v>
      </c>
      <c r="I3898" s="157">
        <f t="shared" si="421"/>
        <v>0</v>
      </c>
      <c r="J3898" s="157">
        <f t="shared" si="422"/>
        <v>9422.616550603585</v>
      </c>
      <c r="K3898" s="157">
        <f t="shared" si="423"/>
        <v>1259.9983215331949</v>
      </c>
      <c r="L3898" s="157">
        <f t="shared" si="424"/>
        <v>8162.61822907039</v>
      </c>
      <c r="M3898" s="167">
        <f t="shared" si="425"/>
        <v>0</v>
      </c>
      <c r="N3898" s="167">
        <f t="shared" si="426"/>
        <v>0</v>
      </c>
    </row>
    <row r="3899" spans="1:14" ht="15" customHeight="1" x14ac:dyDescent="0.2">
      <c r="A3899" s="152"/>
      <c r="B3899" s="152"/>
      <c r="C3899" s="152"/>
      <c r="D3899" s="152"/>
      <c r="E3899" s="153">
        <f>'2.40-a,b,c,d,e'!E3899</f>
        <v>42436.208333333336</v>
      </c>
      <c r="F3899" s="157">
        <f>'2.40-a,b,c,d,e'!F3899</f>
        <v>37.900001525878899</v>
      </c>
      <c r="G3899" s="157">
        <f>'2.40-a,b,c,d,e'!G3899</f>
        <v>1980.0033569336008</v>
      </c>
      <c r="H3899" s="157">
        <f t="shared" si="420"/>
        <v>10142.62158600399</v>
      </c>
      <c r="I3899" s="157">
        <f t="shared" si="421"/>
        <v>0</v>
      </c>
      <c r="J3899" s="157">
        <f t="shared" si="422"/>
        <v>10142.62158600399</v>
      </c>
      <c r="K3899" s="157">
        <f t="shared" si="423"/>
        <v>1980.0033569336001</v>
      </c>
      <c r="L3899" s="157">
        <f t="shared" si="424"/>
        <v>8162.61822907039</v>
      </c>
      <c r="M3899" s="167">
        <f t="shared" si="425"/>
        <v>0</v>
      </c>
      <c r="N3899" s="167">
        <f t="shared" si="426"/>
        <v>0</v>
      </c>
    </row>
    <row r="3900" spans="1:14" ht="15" customHeight="1" x14ac:dyDescent="0.2">
      <c r="A3900" s="152"/>
      <c r="B3900" s="152"/>
      <c r="C3900" s="152"/>
      <c r="D3900" s="152"/>
      <c r="E3900" s="153">
        <f>'2.40-a,b,c,d,e'!E3900</f>
        <v>42437.208333333336</v>
      </c>
      <c r="F3900" s="157">
        <f>'2.40-a,b,c,d,e'!F3900</f>
        <v>36.5</v>
      </c>
      <c r="G3900" s="157">
        <f>'2.40-a,b,c,d,e'!G3900</f>
        <v>-1400.0015258788992</v>
      </c>
      <c r="H3900" s="157">
        <f t="shared" si="420"/>
        <v>6762.6167031914911</v>
      </c>
      <c r="I3900" s="157">
        <f t="shared" si="421"/>
        <v>0</v>
      </c>
      <c r="J3900" s="157">
        <f t="shared" si="422"/>
        <v>6762.6167031914911</v>
      </c>
      <c r="K3900" s="157">
        <f t="shared" si="423"/>
        <v>0</v>
      </c>
      <c r="L3900" s="157">
        <f t="shared" si="424"/>
        <v>6762.6167031914911</v>
      </c>
      <c r="M3900" s="167">
        <f t="shared" si="425"/>
        <v>0</v>
      </c>
      <c r="N3900" s="167">
        <f t="shared" si="426"/>
        <v>0</v>
      </c>
    </row>
    <row r="3901" spans="1:14" ht="15" customHeight="1" x14ac:dyDescent="0.2">
      <c r="A3901" s="152"/>
      <c r="B3901" s="152"/>
      <c r="C3901" s="152"/>
      <c r="D3901" s="152"/>
      <c r="E3901" s="153">
        <f>'2.40-a,b,c,d,e'!E3901</f>
        <v>42438.208333333336</v>
      </c>
      <c r="F3901" s="157">
        <f>'2.40-a,b,c,d,e'!F3901</f>
        <v>38.290000915527301</v>
      </c>
      <c r="G3901" s="157">
        <f>'2.40-a,b,c,d,e'!G3901</f>
        <v>1790.000915527301</v>
      </c>
      <c r="H3901" s="157">
        <f t="shared" si="420"/>
        <v>8552.6176187187921</v>
      </c>
      <c r="I3901" s="157">
        <f t="shared" si="421"/>
        <v>0</v>
      </c>
      <c r="J3901" s="157">
        <f t="shared" si="422"/>
        <v>8552.6176187187921</v>
      </c>
      <c r="K3901" s="157">
        <f t="shared" si="423"/>
        <v>389.99938964840203</v>
      </c>
      <c r="L3901" s="157">
        <f t="shared" si="424"/>
        <v>8162.61822907039</v>
      </c>
      <c r="M3901" s="167">
        <f t="shared" si="425"/>
        <v>0</v>
      </c>
      <c r="N3901" s="167">
        <f t="shared" si="426"/>
        <v>0</v>
      </c>
    </row>
    <row r="3902" spans="1:14" ht="15" customHeight="1" x14ac:dyDescent="0.2">
      <c r="A3902" s="152"/>
      <c r="B3902" s="152"/>
      <c r="C3902" s="152"/>
      <c r="D3902" s="152"/>
      <c r="E3902" s="153">
        <f>'2.40-a,b,c,d,e'!E3902</f>
        <v>42439.208333333336</v>
      </c>
      <c r="F3902" s="157">
        <f>'2.40-a,b,c,d,e'!F3902</f>
        <v>37.840000152587798</v>
      </c>
      <c r="G3902" s="157">
        <f>'2.40-a,b,c,d,e'!G3902</f>
        <v>-450.00076293950286</v>
      </c>
      <c r="H3902" s="157">
        <f t="shared" si="420"/>
        <v>7712.6174661308869</v>
      </c>
      <c r="I3902" s="157">
        <f t="shared" si="421"/>
        <v>0</v>
      </c>
      <c r="J3902" s="157">
        <f t="shared" si="422"/>
        <v>7712.6174661308869</v>
      </c>
      <c r="K3902" s="157">
        <f t="shared" si="423"/>
        <v>0</v>
      </c>
      <c r="L3902" s="157">
        <f t="shared" si="424"/>
        <v>7712.6174661308869</v>
      </c>
      <c r="M3902" s="167">
        <f t="shared" si="425"/>
        <v>0</v>
      </c>
      <c r="N3902" s="167">
        <f t="shared" si="426"/>
        <v>0</v>
      </c>
    </row>
    <row r="3903" spans="1:14" ht="15" customHeight="1" x14ac:dyDescent="0.2">
      <c r="A3903" s="152"/>
      <c r="B3903" s="152"/>
      <c r="C3903" s="152"/>
      <c r="D3903" s="152"/>
      <c r="E3903" s="153">
        <f>'2.40-a,b,c,d,e'!E3903</f>
        <v>42440.208333333336</v>
      </c>
      <c r="F3903" s="157">
        <f>'2.40-a,b,c,d,e'!F3903</f>
        <v>38.5</v>
      </c>
      <c r="G3903" s="157">
        <f>'2.40-a,b,c,d,e'!G3903</f>
        <v>659.99984741220169</v>
      </c>
      <c r="H3903" s="157">
        <f t="shared" si="420"/>
        <v>8372.617313543089</v>
      </c>
      <c r="I3903" s="157">
        <f t="shared" si="421"/>
        <v>0</v>
      </c>
      <c r="J3903" s="157">
        <f t="shared" si="422"/>
        <v>8372.617313543089</v>
      </c>
      <c r="K3903" s="157">
        <f t="shared" si="423"/>
        <v>209.999084472699</v>
      </c>
      <c r="L3903" s="157">
        <f t="shared" si="424"/>
        <v>8162.61822907039</v>
      </c>
      <c r="M3903" s="167">
        <f t="shared" si="425"/>
        <v>0</v>
      </c>
      <c r="N3903" s="167">
        <f t="shared" si="426"/>
        <v>0</v>
      </c>
    </row>
    <row r="3904" spans="1:14" ht="15" customHeight="1" x14ac:dyDescent="0.2">
      <c r="A3904" s="152"/>
      <c r="B3904" s="152"/>
      <c r="C3904" s="152"/>
      <c r="D3904" s="152"/>
      <c r="E3904" s="153">
        <f>'2.40-a,b,c,d,e'!E3904</f>
        <v>42443.166666666664</v>
      </c>
      <c r="F3904" s="157">
        <f>'2.40-a,b,c,d,e'!F3904</f>
        <v>37.180000305175703</v>
      </c>
      <c r="G3904" s="157">
        <f>'2.40-a,b,c,d,e'!G3904</f>
        <v>-1319.999694824297</v>
      </c>
      <c r="H3904" s="157">
        <f t="shared" si="420"/>
        <v>6842.6185342460931</v>
      </c>
      <c r="I3904" s="157">
        <f t="shared" si="421"/>
        <v>0</v>
      </c>
      <c r="J3904" s="157">
        <f t="shared" si="422"/>
        <v>6842.6185342460931</v>
      </c>
      <c r="K3904" s="157">
        <f t="shared" si="423"/>
        <v>0</v>
      </c>
      <c r="L3904" s="157">
        <f t="shared" si="424"/>
        <v>6842.6185342460931</v>
      </c>
      <c r="M3904" s="167">
        <f t="shared" si="425"/>
        <v>0</v>
      </c>
      <c r="N3904" s="167">
        <f t="shared" si="426"/>
        <v>0</v>
      </c>
    </row>
    <row r="3905" spans="1:14" ht="15" customHeight="1" x14ac:dyDescent="0.2">
      <c r="A3905" s="152"/>
      <c r="B3905" s="152"/>
      <c r="C3905" s="152"/>
      <c r="D3905" s="152"/>
      <c r="E3905" s="153">
        <f>'2.40-a,b,c,d,e'!E3905</f>
        <v>42444.166666666664</v>
      </c>
      <c r="F3905" s="157">
        <f>'2.40-a,b,c,d,e'!F3905</f>
        <v>36.340000152587798</v>
      </c>
      <c r="G3905" s="157">
        <f>'2.40-a,b,c,d,e'!G3905</f>
        <v>-840.00015258790484</v>
      </c>
      <c r="H3905" s="157">
        <f t="shared" si="420"/>
        <v>6002.6183816581879</v>
      </c>
      <c r="I3905" s="157">
        <f t="shared" si="421"/>
        <v>2159.9998474122021</v>
      </c>
      <c r="J3905" s="157">
        <f t="shared" si="422"/>
        <v>8162.61822907039</v>
      </c>
      <c r="K3905" s="157">
        <f t="shared" si="423"/>
        <v>0</v>
      </c>
      <c r="L3905" s="157">
        <f t="shared" si="424"/>
        <v>8162.61822907039</v>
      </c>
      <c r="M3905" s="167">
        <f t="shared" si="425"/>
        <v>1</v>
      </c>
      <c r="N3905" s="167">
        <f t="shared" si="426"/>
        <v>0</v>
      </c>
    </row>
    <row r="3906" spans="1:14" ht="15" customHeight="1" x14ac:dyDescent="0.2">
      <c r="A3906" s="152"/>
      <c r="B3906" s="152"/>
      <c r="C3906" s="152"/>
      <c r="D3906" s="152"/>
      <c r="E3906" s="153">
        <f>'2.40-a,b,c,d,e'!E3906</f>
        <v>42445.166666666664</v>
      </c>
      <c r="F3906" s="157">
        <f>'2.40-a,b,c,d,e'!F3906</f>
        <v>38.459999084472599</v>
      </c>
      <c r="G3906" s="157">
        <f>'2.40-a,b,c,d,e'!G3906</f>
        <v>2119.9989318848011</v>
      </c>
      <c r="H3906" s="157">
        <f t="shared" si="420"/>
        <v>10282.617160955191</v>
      </c>
      <c r="I3906" s="157">
        <f t="shared" si="421"/>
        <v>0</v>
      </c>
      <c r="J3906" s="157">
        <f t="shared" si="422"/>
        <v>10282.617160955191</v>
      </c>
      <c r="K3906" s="157">
        <f t="shared" si="423"/>
        <v>2119.9989318848011</v>
      </c>
      <c r="L3906" s="157">
        <f t="shared" si="424"/>
        <v>8162.61822907039</v>
      </c>
      <c r="M3906" s="167">
        <f t="shared" si="425"/>
        <v>0</v>
      </c>
      <c r="N3906" s="167">
        <f t="shared" si="426"/>
        <v>0</v>
      </c>
    </row>
    <row r="3907" spans="1:14" ht="15" customHeight="1" x14ac:dyDescent="0.2">
      <c r="A3907" s="152"/>
      <c r="B3907" s="152"/>
      <c r="C3907" s="152"/>
      <c r="D3907" s="152"/>
      <c r="E3907" s="153">
        <f>'2.40-a,b,c,d,e'!E3907</f>
        <v>42446.166666666664</v>
      </c>
      <c r="F3907" s="157">
        <f>'2.40-a,b,c,d,e'!F3907</f>
        <v>40.200000762939403</v>
      </c>
      <c r="G3907" s="157">
        <f>'2.40-a,b,c,d,e'!G3907</f>
        <v>1740.0016784668039</v>
      </c>
      <c r="H3907" s="157">
        <f t="shared" si="420"/>
        <v>9902.6199075371933</v>
      </c>
      <c r="I3907" s="157">
        <f t="shared" si="421"/>
        <v>0</v>
      </c>
      <c r="J3907" s="157">
        <f t="shared" si="422"/>
        <v>9902.6199075371933</v>
      </c>
      <c r="K3907" s="157">
        <f t="shared" si="423"/>
        <v>1740.0016784668032</v>
      </c>
      <c r="L3907" s="157">
        <f t="shared" si="424"/>
        <v>8162.61822907039</v>
      </c>
      <c r="M3907" s="167">
        <f t="shared" si="425"/>
        <v>0</v>
      </c>
      <c r="N3907" s="167">
        <f t="shared" si="426"/>
        <v>0</v>
      </c>
    </row>
    <row r="3908" spans="1:14" ht="15" customHeight="1" x14ac:dyDescent="0.2">
      <c r="A3908" s="152"/>
      <c r="B3908" s="152"/>
      <c r="C3908" s="152"/>
      <c r="D3908" s="152"/>
      <c r="E3908" s="153">
        <f>'2.40-a,b,c,d,e'!E3908</f>
        <v>42447.166666666664</v>
      </c>
      <c r="F3908" s="157">
        <f>'2.40-a,b,c,d,e'!F3908</f>
        <v>39.439998626708899</v>
      </c>
      <c r="G3908" s="157">
        <f>'2.40-a,b,c,d,e'!G3908</f>
        <v>-760.00213623050422</v>
      </c>
      <c r="H3908" s="157">
        <f t="shared" ref="H3908:H3971" si="427">L3907+G3908</f>
        <v>7402.6160928398858</v>
      </c>
      <c r="I3908" s="157">
        <f t="shared" ref="I3908:I3971" si="428">IF(H3908&lt;$B$13,$B$14-H3908,0)</f>
        <v>0</v>
      </c>
      <c r="J3908" s="157">
        <f t="shared" ref="J3908:J3971" si="429">H3908+I3908</f>
        <v>7402.6160928398858</v>
      </c>
      <c r="K3908" s="157">
        <f t="shared" ref="K3908:K3971" si="430">MAX(J3908-$B$14,0)</f>
        <v>0</v>
      </c>
      <c r="L3908" s="157">
        <f t="shared" ref="L3908:L3971" si="431">J3908-K3908</f>
        <v>7402.6160928398858</v>
      </c>
      <c r="M3908" s="167">
        <f t="shared" ref="M3908:M3971" si="432">IF(I3908&gt;0,1,0)</f>
        <v>0</v>
      </c>
      <c r="N3908" s="167">
        <f t="shared" ref="N3908:N3971" si="433">IF(H3908&lt;0,1,0)</f>
        <v>0</v>
      </c>
    </row>
    <row r="3909" spans="1:14" ht="15" customHeight="1" x14ac:dyDescent="0.2">
      <c r="A3909" s="152"/>
      <c r="B3909" s="152"/>
      <c r="C3909" s="152"/>
      <c r="D3909" s="152"/>
      <c r="E3909" s="153">
        <f>'2.40-a,b,c,d,e'!E3909</f>
        <v>42450.166666666664</v>
      </c>
      <c r="F3909" s="157">
        <f>'2.40-a,b,c,d,e'!F3909</f>
        <v>39.909999847412102</v>
      </c>
      <c r="G3909" s="157">
        <f>'2.40-a,b,c,d,e'!G3909</f>
        <v>470.00122070320316</v>
      </c>
      <c r="H3909" s="157">
        <f t="shared" si="427"/>
        <v>7872.617313543089</v>
      </c>
      <c r="I3909" s="157">
        <f t="shared" si="428"/>
        <v>0</v>
      </c>
      <c r="J3909" s="157">
        <f t="shared" si="429"/>
        <v>7872.617313543089</v>
      </c>
      <c r="K3909" s="157">
        <f t="shared" si="430"/>
        <v>0</v>
      </c>
      <c r="L3909" s="157">
        <f t="shared" si="431"/>
        <v>7872.617313543089</v>
      </c>
      <c r="M3909" s="167">
        <f t="shared" si="432"/>
        <v>0</v>
      </c>
      <c r="N3909" s="167">
        <f t="shared" si="433"/>
        <v>0</v>
      </c>
    </row>
    <row r="3910" spans="1:14" ht="15" customHeight="1" x14ac:dyDescent="0.2">
      <c r="A3910" s="152"/>
      <c r="B3910" s="152"/>
      <c r="C3910" s="152"/>
      <c r="D3910" s="152"/>
      <c r="E3910" s="153">
        <f>'2.40-a,b,c,d,e'!E3910</f>
        <v>42451.166666666664</v>
      </c>
      <c r="F3910" s="157">
        <f>'2.40-a,b,c,d,e'!F3910</f>
        <v>41.450000762939403</v>
      </c>
      <c r="G3910" s="157">
        <f>'2.40-a,b,c,d,e'!G3910</f>
        <v>1540.000915527301</v>
      </c>
      <c r="H3910" s="157">
        <f t="shared" si="427"/>
        <v>9412.618229070391</v>
      </c>
      <c r="I3910" s="157">
        <f t="shared" si="428"/>
        <v>0</v>
      </c>
      <c r="J3910" s="157">
        <f t="shared" si="429"/>
        <v>9412.618229070391</v>
      </c>
      <c r="K3910" s="157">
        <f t="shared" si="430"/>
        <v>1250.0000000000009</v>
      </c>
      <c r="L3910" s="157">
        <f t="shared" si="431"/>
        <v>8162.61822907039</v>
      </c>
      <c r="M3910" s="167">
        <f t="shared" si="432"/>
        <v>0</v>
      </c>
      <c r="N3910" s="167">
        <f t="shared" si="433"/>
        <v>0</v>
      </c>
    </row>
    <row r="3911" spans="1:14" ht="15" customHeight="1" x14ac:dyDescent="0.2">
      <c r="A3911" s="152"/>
      <c r="B3911" s="152"/>
      <c r="C3911" s="152"/>
      <c r="D3911" s="152"/>
      <c r="E3911" s="153">
        <f>'2.40-a,b,c,d,e'!E3911</f>
        <v>42452.166666666664</v>
      </c>
      <c r="F3911" s="157">
        <f>'2.40-a,b,c,d,e'!F3911</f>
        <v>39.790000915527301</v>
      </c>
      <c r="G3911" s="157">
        <f>'2.40-a,b,c,d,e'!G3911</f>
        <v>-1659.9998474121023</v>
      </c>
      <c r="H3911" s="157">
        <f t="shared" si="427"/>
        <v>6502.6183816582879</v>
      </c>
      <c r="I3911" s="157">
        <f t="shared" si="428"/>
        <v>0</v>
      </c>
      <c r="J3911" s="157">
        <f t="shared" si="429"/>
        <v>6502.6183816582879</v>
      </c>
      <c r="K3911" s="157">
        <f t="shared" si="430"/>
        <v>0</v>
      </c>
      <c r="L3911" s="157">
        <f t="shared" si="431"/>
        <v>6502.6183816582879</v>
      </c>
      <c r="M3911" s="167">
        <f t="shared" si="432"/>
        <v>0</v>
      </c>
      <c r="N3911" s="167">
        <f t="shared" si="433"/>
        <v>0</v>
      </c>
    </row>
    <row r="3912" spans="1:14" ht="15" customHeight="1" x14ac:dyDescent="0.2">
      <c r="A3912" s="152"/>
      <c r="B3912" s="152"/>
      <c r="C3912" s="152"/>
      <c r="D3912" s="152"/>
      <c r="E3912" s="153">
        <f>'2.40-a,b,c,d,e'!E3912</f>
        <v>42453.166666666664</v>
      </c>
      <c r="F3912" s="157">
        <f>'2.40-a,b,c,d,e'!F3912</f>
        <v>39.459999084472599</v>
      </c>
      <c r="G3912" s="157">
        <f>'2.40-a,b,c,d,e'!G3912</f>
        <v>-330.00183105470171</v>
      </c>
      <c r="H3912" s="157">
        <f t="shared" si="427"/>
        <v>6172.6165506035859</v>
      </c>
      <c r="I3912" s="157">
        <f t="shared" si="428"/>
        <v>0</v>
      </c>
      <c r="J3912" s="157">
        <f t="shared" si="429"/>
        <v>6172.6165506035859</v>
      </c>
      <c r="K3912" s="157">
        <f t="shared" si="430"/>
        <v>0</v>
      </c>
      <c r="L3912" s="157">
        <f t="shared" si="431"/>
        <v>6172.6165506035859</v>
      </c>
      <c r="M3912" s="167">
        <f t="shared" si="432"/>
        <v>0</v>
      </c>
      <c r="N3912" s="167">
        <f t="shared" si="433"/>
        <v>0</v>
      </c>
    </row>
    <row r="3913" spans="1:14" ht="15" customHeight="1" x14ac:dyDescent="0.2">
      <c r="A3913" s="152"/>
      <c r="B3913" s="152"/>
      <c r="C3913" s="152"/>
      <c r="D3913" s="152"/>
      <c r="E3913" s="153">
        <f>'2.40-a,b,c,d,e'!E3913</f>
        <v>42457.166666666664</v>
      </c>
      <c r="F3913" s="157">
        <f>'2.40-a,b,c,d,e'!F3913</f>
        <v>39.389999389648402</v>
      </c>
      <c r="G3913" s="157">
        <f>'2.40-a,b,c,d,e'!G3913</f>
        <v>-69.999694824197434</v>
      </c>
      <c r="H3913" s="157">
        <f t="shared" si="427"/>
        <v>6102.6168557793881</v>
      </c>
      <c r="I3913" s="157">
        <f t="shared" si="428"/>
        <v>2060.001373291002</v>
      </c>
      <c r="J3913" s="157">
        <f t="shared" si="429"/>
        <v>8162.61822907039</v>
      </c>
      <c r="K3913" s="157">
        <f t="shared" si="430"/>
        <v>0</v>
      </c>
      <c r="L3913" s="157">
        <f t="shared" si="431"/>
        <v>8162.61822907039</v>
      </c>
      <c r="M3913" s="167">
        <f t="shared" si="432"/>
        <v>1</v>
      </c>
      <c r="N3913" s="167">
        <f t="shared" si="433"/>
        <v>0</v>
      </c>
    </row>
    <row r="3914" spans="1:14" ht="15" customHeight="1" x14ac:dyDescent="0.2">
      <c r="A3914" s="152"/>
      <c r="B3914" s="152"/>
      <c r="C3914" s="152"/>
      <c r="D3914" s="152"/>
      <c r="E3914" s="153">
        <f>'2.40-a,b,c,d,e'!E3914</f>
        <v>42458.166666666664</v>
      </c>
      <c r="F3914" s="157">
        <f>'2.40-a,b,c,d,e'!F3914</f>
        <v>38.279998779296797</v>
      </c>
      <c r="G3914" s="157">
        <f>'2.40-a,b,c,d,e'!G3914</f>
        <v>-1110.0006103516052</v>
      </c>
      <c r="H3914" s="157">
        <f t="shared" si="427"/>
        <v>7052.6176187187848</v>
      </c>
      <c r="I3914" s="157">
        <f t="shared" si="428"/>
        <v>0</v>
      </c>
      <c r="J3914" s="157">
        <f t="shared" si="429"/>
        <v>7052.6176187187848</v>
      </c>
      <c r="K3914" s="157">
        <f t="shared" si="430"/>
        <v>0</v>
      </c>
      <c r="L3914" s="157">
        <f t="shared" si="431"/>
        <v>7052.6176187187848</v>
      </c>
      <c r="M3914" s="167">
        <f t="shared" si="432"/>
        <v>0</v>
      </c>
      <c r="N3914" s="167">
        <f t="shared" si="433"/>
        <v>0</v>
      </c>
    </row>
    <row r="3915" spans="1:14" ht="15" customHeight="1" x14ac:dyDescent="0.2">
      <c r="A3915" s="152"/>
      <c r="B3915" s="152"/>
      <c r="C3915" s="152"/>
      <c r="D3915" s="152"/>
      <c r="E3915" s="153">
        <f>'2.40-a,b,c,d,e'!E3915</f>
        <v>42459.166666666664</v>
      </c>
      <c r="F3915" s="157">
        <f>'2.40-a,b,c,d,e'!F3915</f>
        <v>38.319999694824197</v>
      </c>
      <c r="G3915" s="157">
        <f>'2.40-a,b,c,d,e'!G3915</f>
        <v>40.000915527400593</v>
      </c>
      <c r="H3915" s="157">
        <f t="shared" si="427"/>
        <v>7092.6185342461849</v>
      </c>
      <c r="I3915" s="157">
        <f t="shared" si="428"/>
        <v>0</v>
      </c>
      <c r="J3915" s="157">
        <f t="shared" si="429"/>
        <v>7092.6185342461849</v>
      </c>
      <c r="K3915" s="157">
        <f t="shared" si="430"/>
        <v>0</v>
      </c>
      <c r="L3915" s="157">
        <f t="shared" si="431"/>
        <v>7092.6185342461849</v>
      </c>
      <c r="M3915" s="167">
        <f t="shared" si="432"/>
        <v>0</v>
      </c>
      <c r="N3915" s="167">
        <f t="shared" si="433"/>
        <v>0</v>
      </c>
    </row>
    <row r="3916" spans="1:14" ht="15" customHeight="1" x14ac:dyDescent="0.2">
      <c r="A3916" s="152"/>
      <c r="B3916" s="152"/>
      <c r="C3916" s="152"/>
      <c r="D3916" s="152"/>
      <c r="E3916" s="153">
        <f>'2.40-a,b,c,d,e'!E3916</f>
        <v>42460.166666666664</v>
      </c>
      <c r="F3916" s="157">
        <f>'2.40-a,b,c,d,e'!F3916</f>
        <v>38.340000152587798</v>
      </c>
      <c r="G3916" s="157">
        <f>'2.40-a,b,c,d,e'!G3916</f>
        <v>20.000457763600821</v>
      </c>
      <c r="H3916" s="157">
        <f t="shared" si="427"/>
        <v>7112.6189920097859</v>
      </c>
      <c r="I3916" s="157">
        <f t="shared" si="428"/>
        <v>0</v>
      </c>
      <c r="J3916" s="157">
        <f t="shared" si="429"/>
        <v>7112.6189920097859</v>
      </c>
      <c r="K3916" s="157">
        <f t="shared" si="430"/>
        <v>0</v>
      </c>
      <c r="L3916" s="157">
        <f t="shared" si="431"/>
        <v>7112.6189920097859</v>
      </c>
      <c r="M3916" s="167">
        <f t="shared" si="432"/>
        <v>0</v>
      </c>
      <c r="N3916" s="167">
        <f t="shared" si="433"/>
        <v>0</v>
      </c>
    </row>
    <row r="3917" spans="1:14" ht="15" customHeight="1" x14ac:dyDescent="0.2">
      <c r="A3917" s="152"/>
      <c r="B3917" s="152"/>
      <c r="C3917" s="152"/>
      <c r="D3917" s="152"/>
      <c r="E3917" s="153">
        <f>'2.40-a,b,c,d,e'!E3917</f>
        <v>42461.166666666664</v>
      </c>
      <c r="F3917" s="157">
        <f>'2.40-a,b,c,d,e'!F3917</f>
        <v>36.790000915527301</v>
      </c>
      <c r="G3917" s="157">
        <f>'2.40-a,b,c,d,e'!G3917</f>
        <v>-1549.9992370604971</v>
      </c>
      <c r="H3917" s="157">
        <f t="shared" si="427"/>
        <v>5562.619754949289</v>
      </c>
      <c r="I3917" s="157">
        <f t="shared" si="428"/>
        <v>2599.998474121101</v>
      </c>
      <c r="J3917" s="157">
        <f t="shared" si="429"/>
        <v>8162.61822907039</v>
      </c>
      <c r="K3917" s="157">
        <f t="shared" si="430"/>
        <v>0</v>
      </c>
      <c r="L3917" s="157">
        <f t="shared" si="431"/>
        <v>8162.61822907039</v>
      </c>
      <c r="M3917" s="167">
        <f t="shared" si="432"/>
        <v>1</v>
      </c>
      <c r="N3917" s="167">
        <f t="shared" si="433"/>
        <v>0</v>
      </c>
    </row>
    <row r="3918" spans="1:14" ht="15" customHeight="1" x14ac:dyDescent="0.2">
      <c r="A3918" s="152"/>
      <c r="B3918" s="152"/>
      <c r="C3918" s="152"/>
      <c r="D3918" s="152"/>
      <c r="E3918" s="153">
        <f>'2.40-a,b,c,d,e'!E3918</f>
        <v>42464.166666666664</v>
      </c>
      <c r="F3918" s="157">
        <f>'2.40-a,b,c,d,e'!F3918</f>
        <v>35.700000762939403</v>
      </c>
      <c r="G3918" s="157">
        <f>'2.40-a,b,c,d,e'!G3918</f>
        <v>-1090.0001525878977</v>
      </c>
      <c r="H3918" s="157">
        <f t="shared" si="427"/>
        <v>7072.6180764824921</v>
      </c>
      <c r="I3918" s="157">
        <f t="shared" si="428"/>
        <v>0</v>
      </c>
      <c r="J3918" s="157">
        <f t="shared" si="429"/>
        <v>7072.6180764824921</v>
      </c>
      <c r="K3918" s="157">
        <f t="shared" si="430"/>
        <v>0</v>
      </c>
      <c r="L3918" s="157">
        <f t="shared" si="431"/>
        <v>7072.6180764824921</v>
      </c>
      <c r="M3918" s="167">
        <f t="shared" si="432"/>
        <v>0</v>
      </c>
      <c r="N3918" s="167">
        <f t="shared" si="433"/>
        <v>0</v>
      </c>
    </row>
    <row r="3919" spans="1:14" ht="15" customHeight="1" x14ac:dyDescent="0.2">
      <c r="A3919" s="152"/>
      <c r="B3919" s="152"/>
      <c r="C3919" s="152"/>
      <c r="D3919" s="152"/>
      <c r="E3919" s="153">
        <f>'2.40-a,b,c,d,e'!E3919</f>
        <v>42465.166666666664</v>
      </c>
      <c r="F3919" s="157">
        <f>'2.40-a,b,c,d,e'!F3919</f>
        <v>35.889999389648402</v>
      </c>
      <c r="G3919" s="157">
        <f>'2.40-a,b,c,d,e'!G3919</f>
        <v>189.99862670899859</v>
      </c>
      <c r="H3919" s="157">
        <f t="shared" si="427"/>
        <v>7262.6167031914911</v>
      </c>
      <c r="I3919" s="157">
        <f t="shared" si="428"/>
        <v>0</v>
      </c>
      <c r="J3919" s="157">
        <f t="shared" si="429"/>
        <v>7262.6167031914911</v>
      </c>
      <c r="K3919" s="157">
        <f t="shared" si="430"/>
        <v>0</v>
      </c>
      <c r="L3919" s="157">
        <f t="shared" si="431"/>
        <v>7262.6167031914911</v>
      </c>
      <c r="M3919" s="167">
        <f t="shared" si="432"/>
        <v>0</v>
      </c>
      <c r="N3919" s="167">
        <f t="shared" si="433"/>
        <v>0</v>
      </c>
    </row>
    <row r="3920" spans="1:14" ht="15" customHeight="1" x14ac:dyDescent="0.2">
      <c r="A3920" s="152"/>
      <c r="B3920" s="152"/>
      <c r="C3920" s="152"/>
      <c r="D3920" s="152"/>
      <c r="E3920" s="153">
        <f>'2.40-a,b,c,d,e'!E3920</f>
        <v>42466.166666666664</v>
      </c>
      <c r="F3920" s="157">
        <f>'2.40-a,b,c,d,e'!F3920</f>
        <v>37.75</v>
      </c>
      <c r="G3920" s="157">
        <f>'2.40-a,b,c,d,e'!G3920</f>
        <v>1860.000610351598</v>
      </c>
      <c r="H3920" s="157">
        <f t="shared" si="427"/>
        <v>9122.617313543089</v>
      </c>
      <c r="I3920" s="157">
        <f t="shared" si="428"/>
        <v>0</v>
      </c>
      <c r="J3920" s="157">
        <f t="shared" si="429"/>
        <v>9122.617313543089</v>
      </c>
      <c r="K3920" s="157">
        <f t="shared" si="430"/>
        <v>959.999084472699</v>
      </c>
      <c r="L3920" s="157">
        <f t="shared" si="431"/>
        <v>8162.61822907039</v>
      </c>
      <c r="M3920" s="167">
        <f t="shared" si="432"/>
        <v>0</v>
      </c>
      <c r="N3920" s="167">
        <f t="shared" si="433"/>
        <v>0</v>
      </c>
    </row>
    <row r="3921" spans="1:14" ht="15" customHeight="1" x14ac:dyDescent="0.2">
      <c r="A3921" s="152"/>
      <c r="B3921" s="152"/>
      <c r="C3921" s="152"/>
      <c r="D3921" s="152"/>
      <c r="E3921" s="153">
        <f>'2.40-a,b,c,d,e'!E3921</f>
        <v>42467.166666666664</v>
      </c>
      <c r="F3921" s="157">
        <f>'2.40-a,b,c,d,e'!F3921</f>
        <v>37.259998321533203</v>
      </c>
      <c r="G3921" s="157">
        <f>'2.40-a,b,c,d,e'!G3921</f>
        <v>-490.00167846679688</v>
      </c>
      <c r="H3921" s="157">
        <f t="shared" si="427"/>
        <v>7672.6165506035932</v>
      </c>
      <c r="I3921" s="157">
        <f t="shared" si="428"/>
        <v>0</v>
      </c>
      <c r="J3921" s="157">
        <f t="shared" si="429"/>
        <v>7672.6165506035932</v>
      </c>
      <c r="K3921" s="157">
        <f t="shared" si="430"/>
        <v>0</v>
      </c>
      <c r="L3921" s="157">
        <f t="shared" si="431"/>
        <v>7672.6165506035932</v>
      </c>
      <c r="M3921" s="167">
        <f t="shared" si="432"/>
        <v>0</v>
      </c>
      <c r="N3921" s="167">
        <f t="shared" si="433"/>
        <v>0</v>
      </c>
    </row>
    <row r="3922" spans="1:14" ht="15" customHeight="1" x14ac:dyDescent="0.2">
      <c r="A3922" s="152"/>
      <c r="B3922" s="152"/>
      <c r="C3922" s="152"/>
      <c r="D3922" s="152"/>
      <c r="E3922" s="153">
        <f>'2.40-a,b,c,d,e'!E3922</f>
        <v>42468.166666666664</v>
      </c>
      <c r="F3922" s="157">
        <f>'2.40-a,b,c,d,e'!F3922</f>
        <v>39.720001220703097</v>
      </c>
      <c r="G3922" s="157">
        <f>'2.40-a,b,c,d,e'!G3922</f>
        <v>2460.0028991698937</v>
      </c>
      <c r="H3922" s="157">
        <f t="shared" si="427"/>
        <v>10132.619449773487</v>
      </c>
      <c r="I3922" s="157">
        <f t="shared" si="428"/>
        <v>0</v>
      </c>
      <c r="J3922" s="157">
        <f t="shared" si="429"/>
        <v>10132.619449773487</v>
      </c>
      <c r="K3922" s="157">
        <f t="shared" si="430"/>
        <v>1970.0012207030968</v>
      </c>
      <c r="L3922" s="157">
        <f t="shared" si="431"/>
        <v>8162.61822907039</v>
      </c>
      <c r="M3922" s="167">
        <f t="shared" si="432"/>
        <v>0</v>
      </c>
      <c r="N3922" s="167">
        <f t="shared" si="433"/>
        <v>0</v>
      </c>
    </row>
    <row r="3923" spans="1:14" ht="15" customHeight="1" x14ac:dyDescent="0.2">
      <c r="A3923" s="152"/>
      <c r="B3923" s="152"/>
      <c r="C3923" s="152"/>
      <c r="D3923" s="152"/>
      <c r="E3923" s="153">
        <f>'2.40-a,b,c,d,e'!E3923</f>
        <v>42471.166666666664</v>
      </c>
      <c r="F3923" s="157">
        <f>'2.40-a,b,c,d,e'!F3923</f>
        <v>40.360000610351499</v>
      </c>
      <c r="G3923" s="157">
        <f>'2.40-a,b,c,d,e'!G3923</f>
        <v>639.99938964840203</v>
      </c>
      <c r="H3923" s="157">
        <f t="shared" si="427"/>
        <v>8802.6176187187921</v>
      </c>
      <c r="I3923" s="157">
        <f t="shared" si="428"/>
        <v>0</v>
      </c>
      <c r="J3923" s="157">
        <f t="shared" si="429"/>
        <v>8802.6176187187921</v>
      </c>
      <c r="K3923" s="157">
        <f t="shared" si="430"/>
        <v>639.99938964840203</v>
      </c>
      <c r="L3923" s="157">
        <f t="shared" si="431"/>
        <v>8162.61822907039</v>
      </c>
      <c r="M3923" s="167">
        <f t="shared" si="432"/>
        <v>0</v>
      </c>
      <c r="N3923" s="167">
        <f t="shared" si="433"/>
        <v>0</v>
      </c>
    </row>
    <row r="3924" spans="1:14" ht="15" customHeight="1" x14ac:dyDescent="0.2">
      <c r="A3924" s="152"/>
      <c r="B3924" s="152"/>
      <c r="C3924" s="152"/>
      <c r="D3924" s="152"/>
      <c r="E3924" s="153">
        <f>'2.40-a,b,c,d,e'!E3924</f>
        <v>42472.166666666664</v>
      </c>
      <c r="F3924" s="157">
        <f>'2.40-a,b,c,d,e'!F3924</f>
        <v>42.169998168945298</v>
      </c>
      <c r="G3924" s="157">
        <f>'2.40-a,b,c,d,e'!G3924</f>
        <v>1809.9975585937998</v>
      </c>
      <c r="H3924" s="157">
        <f t="shared" si="427"/>
        <v>9972.6157876641901</v>
      </c>
      <c r="I3924" s="157">
        <f t="shared" si="428"/>
        <v>0</v>
      </c>
      <c r="J3924" s="157">
        <f t="shared" si="429"/>
        <v>9972.6157876641901</v>
      </c>
      <c r="K3924" s="157">
        <f t="shared" si="430"/>
        <v>1809.9975585938</v>
      </c>
      <c r="L3924" s="157">
        <f t="shared" si="431"/>
        <v>8162.61822907039</v>
      </c>
      <c r="M3924" s="167">
        <f t="shared" si="432"/>
        <v>0</v>
      </c>
      <c r="N3924" s="167">
        <f t="shared" si="433"/>
        <v>0</v>
      </c>
    </row>
    <row r="3925" spans="1:14" ht="15" customHeight="1" x14ac:dyDescent="0.2">
      <c r="A3925" s="152"/>
      <c r="B3925" s="152"/>
      <c r="C3925" s="152"/>
      <c r="D3925" s="152"/>
      <c r="E3925" s="153">
        <f>'2.40-a,b,c,d,e'!E3925</f>
        <v>42473.166666666664</v>
      </c>
      <c r="F3925" s="157">
        <f>'2.40-a,b,c,d,e'!F3925</f>
        <v>41.759998321533203</v>
      </c>
      <c r="G3925" s="157">
        <f>'2.40-a,b,c,d,e'!G3925</f>
        <v>-409.99984741209516</v>
      </c>
      <c r="H3925" s="157">
        <f t="shared" si="427"/>
        <v>7752.6183816582952</v>
      </c>
      <c r="I3925" s="157">
        <f t="shared" si="428"/>
        <v>0</v>
      </c>
      <c r="J3925" s="157">
        <f t="shared" si="429"/>
        <v>7752.6183816582952</v>
      </c>
      <c r="K3925" s="157">
        <f t="shared" si="430"/>
        <v>0</v>
      </c>
      <c r="L3925" s="157">
        <f t="shared" si="431"/>
        <v>7752.6183816582952</v>
      </c>
      <c r="M3925" s="167">
        <f t="shared" si="432"/>
        <v>0</v>
      </c>
      <c r="N3925" s="167">
        <f t="shared" si="433"/>
        <v>0</v>
      </c>
    </row>
    <row r="3926" spans="1:14" ht="15" customHeight="1" x14ac:dyDescent="0.2">
      <c r="A3926" s="152"/>
      <c r="B3926" s="152"/>
      <c r="C3926" s="152"/>
      <c r="D3926" s="152"/>
      <c r="E3926" s="153">
        <f>'2.40-a,b,c,d,e'!E3926</f>
        <v>42474.166666666664</v>
      </c>
      <c r="F3926" s="157">
        <f>'2.40-a,b,c,d,e'!F3926</f>
        <v>41.5</v>
      </c>
      <c r="G3926" s="157">
        <f>'2.40-a,b,c,d,e'!G3926</f>
        <v>-259.99832153320313</v>
      </c>
      <c r="H3926" s="157">
        <f t="shared" si="427"/>
        <v>7492.6200601250921</v>
      </c>
      <c r="I3926" s="157">
        <f t="shared" si="428"/>
        <v>0</v>
      </c>
      <c r="J3926" s="157">
        <f t="shared" si="429"/>
        <v>7492.6200601250921</v>
      </c>
      <c r="K3926" s="157">
        <f t="shared" si="430"/>
        <v>0</v>
      </c>
      <c r="L3926" s="157">
        <f t="shared" si="431"/>
        <v>7492.6200601250921</v>
      </c>
      <c r="M3926" s="167">
        <f t="shared" si="432"/>
        <v>0</v>
      </c>
      <c r="N3926" s="167">
        <f t="shared" si="433"/>
        <v>0</v>
      </c>
    </row>
    <row r="3927" spans="1:14" ht="15" customHeight="1" x14ac:dyDescent="0.2">
      <c r="A3927" s="152"/>
      <c r="B3927" s="152"/>
      <c r="C3927" s="152"/>
      <c r="D3927" s="152"/>
      <c r="E3927" s="153">
        <f>'2.40-a,b,c,d,e'!E3927</f>
        <v>42475.166666666664</v>
      </c>
      <c r="F3927" s="157">
        <f>'2.40-a,b,c,d,e'!F3927</f>
        <v>40.360000610351499</v>
      </c>
      <c r="G3927" s="157">
        <f>'2.40-a,b,c,d,e'!G3927</f>
        <v>-1139.9993896485014</v>
      </c>
      <c r="H3927" s="157">
        <f t="shared" si="427"/>
        <v>6352.6206704765909</v>
      </c>
      <c r="I3927" s="157">
        <f t="shared" si="428"/>
        <v>0</v>
      </c>
      <c r="J3927" s="157">
        <f t="shared" si="429"/>
        <v>6352.6206704765909</v>
      </c>
      <c r="K3927" s="157">
        <f t="shared" si="430"/>
        <v>0</v>
      </c>
      <c r="L3927" s="157">
        <f t="shared" si="431"/>
        <v>6352.6206704765909</v>
      </c>
      <c r="M3927" s="167">
        <f t="shared" si="432"/>
        <v>0</v>
      </c>
      <c r="N3927" s="167">
        <f t="shared" si="433"/>
        <v>0</v>
      </c>
    </row>
    <row r="3928" spans="1:14" ht="15" customHeight="1" x14ac:dyDescent="0.2">
      <c r="A3928" s="152"/>
      <c r="B3928" s="152"/>
      <c r="C3928" s="152"/>
      <c r="D3928" s="152"/>
      <c r="E3928" s="153">
        <f>'2.40-a,b,c,d,e'!E3928</f>
        <v>42478.166666666664</v>
      </c>
      <c r="F3928" s="157">
        <f>'2.40-a,b,c,d,e'!F3928</f>
        <v>39.779998779296797</v>
      </c>
      <c r="G3928" s="157">
        <f>'2.40-a,b,c,d,e'!G3928</f>
        <v>-580.00183105470171</v>
      </c>
      <c r="H3928" s="157">
        <f t="shared" si="427"/>
        <v>5772.6188394218889</v>
      </c>
      <c r="I3928" s="157">
        <f t="shared" si="428"/>
        <v>2389.9993896485012</v>
      </c>
      <c r="J3928" s="157">
        <f t="shared" si="429"/>
        <v>8162.61822907039</v>
      </c>
      <c r="K3928" s="157">
        <f t="shared" si="430"/>
        <v>0</v>
      </c>
      <c r="L3928" s="157">
        <f t="shared" si="431"/>
        <v>8162.61822907039</v>
      </c>
      <c r="M3928" s="167">
        <f t="shared" si="432"/>
        <v>1</v>
      </c>
      <c r="N3928" s="167">
        <f t="shared" si="433"/>
        <v>0</v>
      </c>
    </row>
    <row r="3929" spans="1:14" ht="15" customHeight="1" x14ac:dyDescent="0.2">
      <c r="A3929" s="152"/>
      <c r="B3929" s="152"/>
      <c r="C3929" s="152"/>
      <c r="D3929" s="152"/>
      <c r="E3929" s="153">
        <f>'2.40-a,b,c,d,e'!E3929</f>
        <v>42479.166666666664</v>
      </c>
      <c r="F3929" s="157">
        <f>'2.40-a,b,c,d,e'!F3929</f>
        <v>41.080001831054602</v>
      </c>
      <c r="G3929" s="157">
        <f>'2.40-a,b,c,d,e'!G3929</f>
        <v>1300.0030517578055</v>
      </c>
      <c r="H3929" s="157">
        <f t="shared" si="427"/>
        <v>9462.6212808281962</v>
      </c>
      <c r="I3929" s="157">
        <f t="shared" si="428"/>
        <v>0</v>
      </c>
      <c r="J3929" s="157">
        <f t="shared" si="429"/>
        <v>9462.6212808281962</v>
      </c>
      <c r="K3929" s="157">
        <f t="shared" si="430"/>
        <v>1300.0030517578061</v>
      </c>
      <c r="L3929" s="157">
        <f t="shared" si="431"/>
        <v>8162.61822907039</v>
      </c>
      <c r="M3929" s="167">
        <f t="shared" si="432"/>
        <v>0</v>
      </c>
      <c r="N3929" s="167">
        <f t="shared" si="433"/>
        <v>0</v>
      </c>
    </row>
    <row r="3930" spans="1:14" ht="15" customHeight="1" x14ac:dyDescent="0.2">
      <c r="A3930" s="152"/>
      <c r="B3930" s="152"/>
      <c r="C3930" s="152"/>
      <c r="D3930" s="152"/>
      <c r="E3930" s="153">
        <f>'2.40-a,b,c,d,e'!E3930</f>
        <v>42480.166666666664</v>
      </c>
      <c r="F3930" s="157">
        <f>'2.40-a,b,c,d,e'!F3930</f>
        <v>42.630001068115199</v>
      </c>
      <c r="G3930" s="157">
        <f>'2.40-a,b,c,d,e'!G3930</f>
        <v>1549.9992370605967</v>
      </c>
      <c r="H3930" s="157">
        <f t="shared" si="427"/>
        <v>9712.6174661309869</v>
      </c>
      <c r="I3930" s="157">
        <f t="shared" si="428"/>
        <v>0</v>
      </c>
      <c r="J3930" s="157">
        <f t="shared" si="429"/>
        <v>9712.6174661309869</v>
      </c>
      <c r="K3930" s="157">
        <f t="shared" si="430"/>
        <v>1549.9992370605969</v>
      </c>
      <c r="L3930" s="157">
        <f t="shared" si="431"/>
        <v>8162.61822907039</v>
      </c>
      <c r="M3930" s="167">
        <f t="shared" si="432"/>
        <v>0</v>
      </c>
      <c r="N3930" s="167">
        <f t="shared" si="433"/>
        <v>0</v>
      </c>
    </row>
    <row r="3931" spans="1:14" ht="15" customHeight="1" x14ac:dyDescent="0.2">
      <c r="A3931" s="152"/>
      <c r="B3931" s="152"/>
      <c r="C3931" s="152"/>
      <c r="D3931" s="152"/>
      <c r="E3931" s="153">
        <f>'2.40-a,b,c,d,e'!E3931</f>
        <v>42481.166666666664</v>
      </c>
      <c r="F3931" s="157">
        <f>'2.40-a,b,c,d,e'!F3931</f>
        <v>43.180000305175703</v>
      </c>
      <c r="G3931" s="157">
        <f>'2.40-a,b,c,d,e'!G3931</f>
        <v>549.99923706050424</v>
      </c>
      <c r="H3931" s="157">
        <f t="shared" si="427"/>
        <v>8712.6174661308942</v>
      </c>
      <c r="I3931" s="157">
        <f t="shared" si="428"/>
        <v>0</v>
      </c>
      <c r="J3931" s="157">
        <f t="shared" si="429"/>
        <v>8712.6174661308942</v>
      </c>
      <c r="K3931" s="157">
        <f t="shared" si="430"/>
        <v>549.99923706050413</v>
      </c>
      <c r="L3931" s="157">
        <f t="shared" si="431"/>
        <v>8162.61822907039</v>
      </c>
      <c r="M3931" s="167">
        <f t="shared" si="432"/>
        <v>0</v>
      </c>
      <c r="N3931" s="167">
        <f t="shared" si="433"/>
        <v>0</v>
      </c>
    </row>
    <row r="3932" spans="1:14" ht="15" customHeight="1" x14ac:dyDescent="0.2">
      <c r="A3932" s="152"/>
      <c r="B3932" s="152"/>
      <c r="C3932" s="152"/>
      <c r="D3932" s="152"/>
      <c r="E3932" s="153">
        <f>'2.40-a,b,c,d,e'!E3932</f>
        <v>42482.166666666664</v>
      </c>
      <c r="F3932" s="157">
        <f>'2.40-a,b,c,d,e'!F3932</f>
        <v>43.7299995422363</v>
      </c>
      <c r="G3932" s="157">
        <f>'2.40-a,b,c,d,e'!G3932</f>
        <v>549.99923706059667</v>
      </c>
      <c r="H3932" s="157">
        <f t="shared" si="427"/>
        <v>8712.6174661309869</v>
      </c>
      <c r="I3932" s="157">
        <f t="shared" si="428"/>
        <v>0</v>
      </c>
      <c r="J3932" s="157">
        <f t="shared" si="429"/>
        <v>8712.6174661309869</v>
      </c>
      <c r="K3932" s="157">
        <f t="shared" si="430"/>
        <v>549.9992370605969</v>
      </c>
      <c r="L3932" s="157">
        <f t="shared" si="431"/>
        <v>8162.61822907039</v>
      </c>
      <c r="M3932" s="167">
        <f t="shared" si="432"/>
        <v>0</v>
      </c>
      <c r="N3932" s="167">
        <f t="shared" si="433"/>
        <v>0</v>
      </c>
    </row>
    <row r="3933" spans="1:14" ht="15" customHeight="1" x14ac:dyDescent="0.2">
      <c r="A3933" s="152"/>
      <c r="B3933" s="152"/>
      <c r="C3933" s="152"/>
      <c r="D3933" s="152"/>
      <c r="E3933" s="153">
        <f>'2.40-a,b,c,d,e'!E3933</f>
        <v>42485.166666666664</v>
      </c>
      <c r="F3933" s="157">
        <f>'2.40-a,b,c,d,e'!F3933</f>
        <v>42.639999389648402</v>
      </c>
      <c r="G3933" s="157">
        <f>'2.40-a,b,c,d,e'!G3933</f>
        <v>-1090.0001525878977</v>
      </c>
      <c r="H3933" s="157">
        <f t="shared" si="427"/>
        <v>7072.6180764824921</v>
      </c>
      <c r="I3933" s="157">
        <f t="shared" si="428"/>
        <v>0</v>
      </c>
      <c r="J3933" s="157">
        <f t="shared" si="429"/>
        <v>7072.6180764824921</v>
      </c>
      <c r="K3933" s="157">
        <f t="shared" si="430"/>
        <v>0</v>
      </c>
      <c r="L3933" s="157">
        <f t="shared" si="431"/>
        <v>7072.6180764824921</v>
      </c>
      <c r="M3933" s="167">
        <f t="shared" si="432"/>
        <v>0</v>
      </c>
      <c r="N3933" s="167">
        <f t="shared" si="433"/>
        <v>0</v>
      </c>
    </row>
    <row r="3934" spans="1:14" ht="15" customHeight="1" x14ac:dyDescent="0.2">
      <c r="A3934" s="152"/>
      <c r="B3934" s="152"/>
      <c r="C3934" s="152"/>
      <c r="D3934" s="152"/>
      <c r="E3934" s="153">
        <f>'2.40-a,b,c,d,e'!E3934</f>
        <v>42486.166666666664</v>
      </c>
      <c r="F3934" s="157">
        <f>'2.40-a,b,c,d,e'!F3934</f>
        <v>44.040000915527301</v>
      </c>
      <c r="G3934" s="157">
        <f>'2.40-a,b,c,d,e'!G3934</f>
        <v>1400.0015258788992</v>
      </c>
      <c r="H3934" s="157">
        <f t="shared" si="427"/>
        <v>8472.619602361392</v>
      </c>
      <c r="I3934" s="157">
        <f t="shared" si="428"/>
        <v>0</v>
      </c>
      <c r="J3934" s="157">
        <f t="shared" si="429"/>
        <v>8472.619602361392</v>
      </c>
      <c r="K3934" s="157">
        <f t="shared" si="430"/>
        <v>310.00137329100198</v>
      </c>
      <c r="L3934" s="157">
        <f t="shared" si="431"/>
        <v>8162.61822907039</v>
      </c>
      <c r="M3934" s="167">
        <f t="shared" si="432"/>
        <v>0</v>
      </c>
      <c r="N3934" s="167">
        <f t="shared" si="433"/>
        <v>0</v>
      </c>
    </row>
    <row r="3935" spans="1:14" ht="15" customHeight="1" x14ac:dyDescent="0.2">
      <c r="A3935" s="152"/>
      <c r="B3935" s="152"/>
      <c r="C3935" s="152"/>
      <c r="D3935" s="152"/>
      <c r="E3935" s="153">
        <f>'2.40-a,b,c,d,e'!E3935</f>
        <v>42487.166666666664</v>
      </c>
      <c r="F3935" s="157">
        <f>'2.40-a,b,c,d,e'!F3935</f>
        <v>45.330001831054602</v>
      </c>
      <c r="G3935" s="157">
        <f>'2.40-a,b,c,d,e'!G3935</f>
        <v>1290.000915527301</v>
      </c>
      <c r="H3935" s="157">
        <f t="shared" si="427"/>
        <v>9452.619144597691</v>
      </c>
      <c r="I3935" s="157">
        <f t="shared" si="428"/>
        <v>0</v>
      </c>
      <c r="J3935" s="157">
        <f t="shared" si="429"/>
        <v>9452.619144597691</v>
      </c>
      <c r="K3935" s="157">
        <f t="shared" si="430"/>
        <v>1290.000915527301</v>
      </c>
      <c r="L3935" s="157">
        <f t="shared" si="431"/>
        <v>8162.61822907039</v>
      </c>
      <c r="M3935" s="167">
        <f t="shared" si="432"/>
        <v>0</v>
      </c>
      <c r="N3935" s="167">
        <f t="shared" si="433"/>
        <v>0</v>
      </c>
    </row>
    <row r="3936" spans="1:14" ht="15" customHeight="1" x14ac:dyDescent="0.2">
      <c r="A3936" s="152"/>
      <c r="B3936" s="152"/>
      <c r="C3936" s="152"/>
      <c r="D3936" s="152"/>
      <c r="E3936" s="153">
        <f>'2.40-a,b,c,d,e'!E3936</f>
        <v>42488.166666666664</v>
      </c>
      <c r="F3936" s="157">
        <f>'2.40-a,b,c,d,e'!F3936</f>
        <v>46.029998779296797</v>
      </c>
      <c r="G3936" s="157">
        <f>'2.40-a,b,c,d,e'!G3936</f>
        <v>699.99694824219455</v>
      </c>
      <c r="H3936" s="157">
        <f t="shared" si="427"/>
        <v>8862.6151773125839</v>
      </c>
      <c r="I3936" s="157">
        <f t="shared" si="428"/>
        <v>0</v>
      </c>
      <c r="J3936" s="157">
        <f t="shared" si="429"/>
        <v>8862.6151773125839</v>
      </c>
      <c r="K3936" s="157">
        <f t="shared" si="430"/>
        <v>699.99694824219387</v>
      </c>
      <c r="L3936" s="157">
        <f t="shared" si="431"/>
        <v>8162.61822907039</v>
      </c>
      <c r="M3936" s="167">
        <f t="shared" si="432"/>
        <v>0</v>
      </c>
      <c r="N3936" s="167">
        <f t="shared" si="433"/>
        <v>0</v>
      </c>
    </row>
    <row r="3937" spans="1:14" ht="15" customHeight="1" x14ac:dyDescent="0.2">
      <c r="A3937" s="152"/>
      <c r="B3937" s="152"/>
      <c r="C3937" s="152"/>
      <c r="D3937" s="152"/>
      <c r="E3937" s="153">
        <f>'2.40-a,b,c,d,e'!E3937</f>
        <v>42489.166666666664</v>
      </c>
      <c r="F3937" s="157">
        <f>'2.40-a,b,c,d,e'!F3937</f>
        <v>45.919998168945298</v>
      </c>
      <c r="G3937" s="157">
        <f>'2.40-a,b,c,d,e'!G3937</f>
        <v>-110.00061035149855</v>
      </c>
      <c r="H3937" s="157">
        <f t="shared" si="427"/>
        <v>8052.6176187188912</v>
      </c>
      <c r="I3937" s="157">
        <f t="shared" si="428"/>
        <v>0</v>
      </c>
      <c r="J3937" s="157">
        <f t="shared" si="429"/>
        <v>8052.6176187188912</v>
      </c>
      <c r="K3937" s="157">
        <f t="shared" si="430"/>
        <v>0</v>
      </c>
      <c r="L3937" s="157">
        <f t="shared" si="431"/>
        <v>8052.6176187188912</v>
      </c>
      <c r="M3937" s="167">
        <f t="shared" si="432"/>
        <v>0</v>
      </c>
      <c r="N3937" s="167">
        <f t="shared" si="433"/>
        <v>0</v>
      </c>
    </row>
    <row r="3938" spans="1:14" ht="15" customHeight="1" x14ac:dyDescent="0.2">
      <c r="A3938" s="152"/>
      <c r="B3938" s="152"/>
      <c r="C3938" s="152"/>
      <c r="D3938" s="152"/>
      <c r="E3938" s="153">
        <f>'2.40-a,b,c,d,e'!E3938</f>
        <v>42492.166666666664</v>
      </c>
      <c r="F3938" s="157">
        <f>'2.40-a,b,c,d,e'!F3938</f>
        <v>44.779998779296797</v>
      </c>
      <c r="G3938" s="157">
        <f>'2.40-a,b,c,d,e'!G3938</f>
        <v>-1139.9993896485014</v>
      </c>
      <c r="H3938" s="157">
        <f t="shared" si="427"/>
        <v>6912.61822907039</v>
      </c>
      <c r="I3938" s="157">
        <f t="shared" si="428"/>
        <v>0</v>
      </c>
      <c r="J3938" s="157">
        <f t="shared" si="429"/>
        <v>6912.61822907039</v>
      </c>
      <c r="K3938" s="157">
        <f t="shared" si="430"/>
        <v>0</v>
      </c>
      <c r="L3938" s="157">
        <f t="shared" si="431"/>
        <v>6912.61822907039</v>
      </c>
      <c r="M3938" s="167">
        <f t="shared" si="432"/>
        <v>0</v>
      </c>
      <c r="N3938" s="167">
        <f t="shared" si="433"/>
        <v>0</v>
      </c>
    </row>
    <row r="3939" spans="1:14" ht="15" customHeight="1" x14ac:dyDescent="0.2">
      <c r="A3939" s="152"/>
      <c r="B3939" s="152"/>
      <c r="C3939" s="152"/>
      <c r="D3939" s="152"/>
      <c r="E3939" s="153">
        <f>'2.40-a,b,c,d,e'!E3939</f>
        <v>42493.166666666664</v>
      </c>
      <c r="F3939" s="157">
        <f>'2.40-a,b,c,d,e'!F3939</f>
        <v>43.650001525878899</v>
      </c>
      <c r="G3939" s="157">
        <f>'2.40-a,b,c,d,e'!G3939</f>
        <v>-1129.9972534178978</v>
      </c>
      <c r="H3939" s="157">
        <f t="shared" si="427"/>
        <v>5782.6209756524922</v>
      </c>
      <c r="I3939" s="157">
        <f t="shared" si="428"/>
        <v>2379.9972534178978</v>
      </c>
      <c r="J3939" s="157">
        <f t="shared" si="429"/>
        <v>8162.61822907039</v>
      </c>
      <c r="K3939" s="157">
        <f t="shared" si="430"/>
        <v>0</v>
      </c>
      <c r="L3939" s="157">
        <f t="shared" si="431"/>
        <v>8162.61822907039</v>
      </c>
      <c r="M3939" s="167">
        <f t="shared" si="432"/>
        <v>1</v>
      </c>
      <c r="N3939" s="167">
        <f t="shared" si="433"/>
        <v>0</v>
      </c>
    </row>
    <row r="3940" spans="1:14" ht="15" customHeight="1" x14ac:dyDescent="0.2">
      <c r="A3940" s="152"/>
      <c r="B3940" s="152"/>
      <c r="C3940" s="152"/>
      <c r="D3940" s="152"/>
      <c r="E3940" s="153">
        <f>'2.40-a,b,c,d,e'!E3940</f>
        <v>42494.166666666664</v>
      </c>
      <c r="F3940" s="157">
        <f>'2.40-a,b,c,d,e'!F3940</f>
        <v>43.779998779296797</v>
      </c>
      <c r="G3940" s="157">
        <f>'2.40-a,b,c,d,e'!G3940</f>
        <v>129.9972534178977</v>
      </c>
      <c r="H3940" s="157">
        <f t="shared" si="427"/>
        <v>8292.6154824882869</v>
      </c>
      <c r="I3940" s="157">
        <f t="shared" si="428"/>
        <v>0</v>
      </c>
      <c r="J3940" s="157">
        <f t="shared" si="429"/>
        <v>8292.6154824882869</v>
      </c>
      <c r="K3940" s="157">
        <f t="shared" si="430"/>
        <v>129.9972534178969</v>
      </c>
      <c r="L3940" s="157">
        <f t="shared" si="431"/>
        <v>8162.61822907039</v>
      </c>
      <c r="M3940" s="167">
        <f t="shared" si="432"/>
        <v>0</v>
      </c>
      <c r="N3940" s="167">
        <f t="shared" si="433"/>
        <v>0</v>
      </c>
    </row>
    <row r="3941" spans="1:14" ht="15" customHeight="1" x14ac:dyDescent="0.2">
      <c r="A3941" s="152"/>
      <c r="B3941" s="152"/>
      <c r="C3941" s="152"/>
      <c r="D3941" s="152"/>
      <c r="E3941" s="153">
        <f>'2.40-a,b,c,d,e'!E3941</f>
        <v>42495.166666666664</v>
      </c>
      <c r="F3941" s="157">
        <f>'2.40-a,b,c,d,e'!F3941</f>
        <v>44.319999694824197</v>
      </c>
      <c r="G3941" s="157">
        <f>'2.40-a,b,c,d,e'!G3941</f>
        <v>540.00091552740059</v>
      </c>
      <c r="H3941" s="157">
        <f t="shared" si="427"/>
        <v>8702.6191445977911</v>
      </c>
      <c r="I3941" s="157">
        <f t="shared" si="428"/>
        <v>0</v>
      </c>
      <c r="J3941" s="157">
        <f t="shared" si="429"/>
        <v>8702.6191445977911</v>
      </c>
      <c r="K3941" s="157">
        <f t="shared" si="430"/>
        <v>540.00091552740105</v>
      </c>
      <c r="L3941" s="157">
        <f t="shared" si="431"/>
        <v>8162.61822907039</v>
      </c>
      <c r="M3941" s="167">
        <f t="shared" si="432"/>
        <v>0</v>
      </c>
      <c r="N3941" s="167">
        <f t="shared" si="433"/>
        <v>0</v>
      </c>
    </row>
    <row r="3942" spans="1:14" ht="15" customHeight="1" x14ac:dyDescent="0.2">
      <c r="A3942" s="152"/>
      <c r="B3942" s="152"/>
      <c r="C3942" s="152"/>
      <c r="D3942" s="152"/>
      <c r="E3942" s="153">
        <f>'2.40-a,b,c,d,e'!E3942</f>
        <v>42496.166666666664</v>
      </c>
      <c r="F3942" s="157">
        <f>'2.40-a,b,c,d,e'!F3942</f>
        <v>44.659999847412102</v>
      </c>
      <c r="G3942" s="157">
        <f>'2.40-a,b,c,d,e'!G3942</f>
        <v>340.00015258790484</v>
      </c>
      <c r="H3942" s="157">
        <f t="shared" si="427"/>
        <v>8502.6183816582943</v>
      </c>
      <c r="I3942" s="157">
        <f t="shared" si="428"/>
        <v>0</v>
      </c>
      <c r="J3942" s="157">
        <f t="shared" si="429"/>
        <v>8502.6183816582943</v>
      </c>
      <c r="K3942" s="157">
        <f t="shared" si="430"/>
        <v>340.00015258790427</v>
      </c>
      <c r="L3942" s="157">
        <f t="shared" si="431"/>
        <v>8162.61822907039</v>
      </c>
      <c r="M3942" s="167">
        <f t="shared" si="432"/>
        <v>0</v>
      </c>
      <c r="N3942" s="167">
        <f t="shared" si="433"/>
        <v>0</v>
      </c>
    </row>
    <row r="3943" spans="1:14" ht="15" customHeight="1" x14ac:dyDescent="0.2">
      <c r="A3943" s="152"/>
      <c r="B3943" s="152"/>
      <c r="C3943" s="152"/>
      <c r="D3943" s="152"/>
      <c r="E3943" s="153">
        <f>'2.40-a,b,c,d,e'!E3943</f>
        <v>42499.166666666664</v>
      </c>
      <c r="F3943" s="157">
        <f>'2.40-a,b,c,d,e'!F3943</f>
        <v>43.439998626708899</v>
      </c>
      <c r="G3943" s="157">
        <f>'2.40-a,b,c,d,e'!G3943</f>
        <v>-1220.0012207032032</v>
      </c>
      <c r="H3943" s="157">
        <f t="shared" si="427"/>
        <v>6942.6170083671868</v>
      </c>
      <c r="I3943" s="157">
        <f t="shared" si="428"/>
        <v>0</v>
      </c>
      <c r="J3943" s="157">
        <f t="shared" si="429"/>
        <v>6942.6170083671868</v>
      </c>
      <c r="K3943" s="157">
        <f t="shared" si="430"/>
        <v>0</v>
      </c>
      <c r="L3943" s="157">
        <f t="shared" si="431"/>
        <v>6942.6170083671868</v>
      </c>
      <c r="M3943" s="167">
        <f t="shared" si="432"/>
        <v>0</v>
      </c>
      <c r="N3943" s="167">
        <f t="shared" si="433"/>
        <v>0</v>
      </c>
    </row>
    <row r="3944" spans="1:14" ht="15" customHeight="1" x14ac:dyDescent="0.2">
      <c r="A3944" s="152"/>
      <c r="B3944" s="152"/>
      <c r="C3944" s="152"/>
      <c r="D3944" s="152"/>
      <c r="E3944" s="153">
        <f>'2.40-a,b,c,d,e'!E3944</f>
        <v>42500.166666666664</v>
      </c>
      <c r="F3944" s="157">
        <f>'2.40-a,b,c,d,e'!F3944</f>
        <v>44.659999847412102</v>
      </c>
      <c r="G3944" s="157">
        <f>'2.40-a,b,c,d,e'!G3944</f>
        <v>1220.0012207032032</v>
      </c>
      <c r="H3944" s="157">
        <f t="shared" si="427"/>
        <v>8162.61822907039</v>
      </c>
      <c r="I3944" s="157">
        <f t="shared" si="428"/>
        <v>0</v>
      </c>
      <c r="J3944" s="157">
        <f t="shared" si="429"/>
        <v>8162.61822907039</v>
      </c>
      <c r="K3944" s="157">
        <f t="shared" si="430"/>
        <v>0</v>
      </c>
      <c r="L3944" s="157">
        <f t="shared" si="431"/>
        <v>8162.61822907039</v>
      </c>
      <c r="M3944" s="167">
        <f t="shared" si="432"/>
        <v>0</v>
      </c>
      <c r="N3944" s="167">
        <f t="shared" si="433"/>
        <v>0</v>
      </c>
    </row>
    <row r="3945" spans="1:14" ht="15" customHeight="1" x14ac:dyDescent="0.2">
      <c r="A3945" s="152"/>
      <c r="B3945" s="152"/>
      <c r="C3945" s="152"/>
      <c r="D3945" s="152"/>
      <c r="E3945" s="153">
        <f>'2.40-a,b,c,d,e'!E3945</f>
        <v>42501.166666666664</v>
      </c>
      <c r="F3945" s="157">
        <f>'2.40-a,b,c,d,e'!F3945</f>
        <v>46.2299995422363</v>
      </c>
      <c r="G3945" s="157">
        <f>'2.40-a,b,c,d,e'!G3945</f>
        <v>1569.9996948241974</v>
      </c>
      <c r="H3945" s="157">
        <f t="shared" si="427"/>
        <v>9732.6179238945879</v>
      </c>
      <c r="I3945" s="157">
        <f t="shared" si="428"/>
        <v>0</v>
      </c>
      <c r="J3945" s="157">
        <f t="shared" si="429"/>
        <v>9732.6179238945879</v>
      </c>
      <c r="K3945" s="157">
        <f t="shared" si="430"/>
        <v>1569.9996948241978</v>
      </c>
      <c r="L3945" s="157">
        <f t="shared" si="431"/>
        <v>8162.61822907039</v>
      </c>
      <c r="M3945" s="167">
        <f t="shared" si="432"/>
        <v>0</v>
      </c>
      <c r="N3945" s="167">
        <f t="shared" si="433"/>
        <v>0</v>
      </c>
    </row>
    <row r="3946" spans="1:14" ht="15" customHeight="1" x14ac:dyDescent="0.2">
      <c r="A3946" s="152"/>
      <c r="B3946" s="152"/>
      <c r="C3946" s="152"/>
      <c r="D3946" s="152"/>
      <c r="E3946" s="153">
        <f>'2.40-a,b,c,d,e'!E3946</f>
        <v>42502.166666666664</v>
      </c>
      <c r="F3946" s="157">
        <f>'2.40-a,b,c,d,e'!F3946</f>
        <v>46.700000762939403</v>
      </c>
      <c r="G3946" s="157">
        <f>'2.40-a,b,c,d,e'!G3946</f>
        <v>470.00122070310368</v>
      </c>
      <c r="H3946" s="157">
        <f t="shared" si="427"/>
        <v>8632.6194497734941</v>
      </c>
      <c r="I3946" s="157">
        <f t="shared" si="428"/>
        <v>0</v>
      </c>
      <c r="J3946" s="157">
        <f t="shared" si="429"/>
        <v>8632.6194497734941</v>
      </c>
      <c r="K3946" s="157">
        <f t="shared" si="430"/>
        <v>470.00122070310408</v>
      </c>
      <c r="L3946" s="157">
        <f t="shared" si="431"/>
        <v>8162.61822907039</v>
      </c>
      <c r="M3946" s="167">
        <f t="shared" si="432"/>
        <v>0</v>
      </c>
      <c r="N3946" s="167">
        <f t="shared" si="433"/>
        <v>0</v>
      </c>
    </row>
    <row r="3947" spans="1:14" ht="15" customHeight="1" x14ac:dyDescent="0.2">
      <c r="A3947" s="152"/>
      <c r="B3947" s="152"/>
      <c r="C3947" s="152"/>
      <c r="D3947" s="152"/>
      <c r="E3947" s="153">
        <f>'2.40-a,b,c,d,e'!E3947</f>
        <v>42503.166666666664</v>
      </c>
      <c r="F3947" s="157">
        <f>'2.40-a,b,c,d,e'!F3947</f>
        <v>46.209999084472599</v>
      </c>
      <c r="G3947" s="157">
        <f>'2.40-a,b,c,d,e'!G3947</f>
        <v>-490.00167846680398</v>
      </c>
      <c r="H3947" s="157">
        <f t="shared" si="427"/>
        <v>7672.6165506035859</v>
      </c>
      <c r="I3947" s="157">
        <f t="shared" si="428"/>
        <v>0</v>
      </c>
      <c r="J3947" s="157">
        <f t="shared" si="429"/>
        <v>7672.6165506035859</v>
      </c>
      <c r="K3947" s="157">
        <f t="shared" si="430"/>
        <v>0</v>
      </c>
      <c r="L3947" s="157">
        <f t="shared" si="431"/>
        <v>7672.6165506035859</v>
      </c>
      <c r="M3947" s="167">
        <f t="shared" si="432"/>
        <v>0</v>
      </c>
      <c r="N3947" s="167">
        <f t="shared" si="433"/>
        <v>0</v>
      </c>
    </row>
    <row r="3948" spans="1:14" ht="15" customHeight="1" x14ac:dyDescent="0.2">
      <c r="A3948" s="152"/>
      <c r="B3948" s="152"/>
      <c r="C3948" s="152"/>
      <c r="D3948" s="152"/>
      <c r="E3948" s="153">
        <f>'2.40-a,b,c,d,e'!E3948</f>
        <v>42506.166666666664</v>
      </c>
      <c r="F3948" s="157">
        <f>'2.40-a,b,c,d,e'!F3948</f>
        <v>47.720001220703097</v>
      </c>
      <c r="G3948" s="157">
        <f>'2.40-a,b,c,d,e'!G3948</f>
        <v>1510.0021362304972</v>
      </c>
      <c r="H3948" s="157">
        <f t="shared" si="427"/>
        <v>9182.6186868340828</v>
      </c>
      <c r="I3948" s="157">
        <f t="shared" si="428"/>
        <v>0</v>
      </c>
      <c r="J3948" s="157">
        <f t="shared" si="429"/>
        <v>9182.6186868340828</v>
      </c>
      <c r="K3948" s="157">
        <f t="shared" si="430"/>
        <v>1020.0004577636928</v>
      </c>
      <c r="L3948" s="157">
        <f t="shared" si="431"/>
        <v>8162.61822907039</v>
      </c>
      <c r="M3948" s="167">
        <f t="shared" si="432"/>
        <v>0</v>
      </c>
      <c r="N3948" s="167">
        <f t="shared" si="433"/>
        <v>0</v>
      </c>
    </row>
    <row r="3949" spans="1:14" ht="15" customHeight="1" x14ac:dyDescent="0.2">
      <c r="A3949" s="152"/>
      <c r="B3949" s="152"/>
      <c r="C3949" s="152"/>
      <c r="D3949" s="152"/>
      <c r="E3949" s="153">
        <f>'2.40-a,b,c,d,e'!E3949</f>
        <v>42507.166666666664</v>
      </c>
      <c r="F3949" s="157">
        <f>'2.40-a,b,c,d,e'!F3949</f>
        <v>48.310001373291001</v>
      </c>
      <c r="G3949" s="157">
        <f>'2.40-a,b,c,d,e'!G3949</f>
        <v>590.00015258790484</v>
      </c>
      <c r="H3949" s="157">
        <f t="shared" si="427"/>
        <v>8752.6183816582943</v>
      </c>
      <c r="I3949" s="157">
        <f t="shared" si="428"/>
        <v>0</v>
      </c>
      <c r="J3949" s="157">
        <f t="shared" si="429"/>
        <v>8752.6183816582943</v>
      </c>
      <c r="K3949" s="157">
        <f t="shared" si="430"/>
        <v>590.00015258790427</v>
      </c>
      <c r="L3949" s="157">
        <f t="shared" si="431"/>
        <v>8162.61822907039</v>
      </c>
      <c r="M3949" s="167">
        <f t="shared" si="432"/>
        <v>0</v>
      </c>
      <c r="N3949" s="167">
        <f t="shared" si="433"/>
        <v>0</v>
      </c>
    </row>
    <row r="3950" spans="1:14" ht="15" customHeight="1" x14ac:dyDescent="0.2">
      <c r="A3950" s="152"/>
      <c r="B3950" s="152"/>
      <c r="C3950" s="152"/>
      <c r="D3950" s="152"/>
      <c r="E3950" s="153">
        <f>'2.40-a,b,c,d,e'!E3950</f>
        <v>42508.166666666664</v>
      </c>
      <c r="F3950" s="157">
        <f>'2.40-a,b,c,d,e'!F3950</f>
        <v>48.189998626708899</v>
      </c>
      <c r="G3950" s="157">
        <f>'2.40-a,b,c,d,e'!G3950</f>
        <v>-120.0027465821023</v>
      </c>
      <c r="H3950" s="157">
        <f t="shared" si="427"/>
        <v>8042.6154824882879</v>
      </c>
      <c r="I3950" s="157">
        <f t="shared" si="428"/>
        <v>0</v>
      </c>
      <c r="J3950" s="157">
        <f t="shared" si="429"/>
        <v>8042.6154824882879</v>
      </c>
      <c r="K3950" s="157">
        <f t="shared" si="430"/>
        <v>0</v>
      </c>
      <c r="L3950" s="157">
        <f t="shared" si="431"/>
        <v>8042.6154824882879</v>
      </c>
      <c r="M3950" s="167">
        <f t="shared" si="432"/>
        <v>0</v>
      </c>
      <c r="N3950" s="167">
        <f t="shared" si="433"/>
        <v>0</v>
      </c>
    </row>
    <row r="3951" spans="1:14" ht="15" customHeight="1" x14ac:dyDescent="0.2">
      <c r="A3951" s="152"/>
      <c r="B3951" s="152"/>
      <c r="C3951" s="152"/>
      <c r="D3951" s="152"/>
      <c r="E3951" s="153">
        <f>'2.40-a,b,c,d,e'!E3951</f>
        <v>42509.166666666664</v>
      </c>
      <c r="F3951" s="157">
        <f>'2.40-a,b,c,d,e'!F3951</f>
        <v>48.159999847412102</v>
      </c>
      <c r="G3951" s="157">
        <f>'2.40-a,b,c,d,e'!G3951</f>
        <v>-29.99877929679684</v>
      </c>
      <c r="H3951" s="157">
        <f t="shared" si="427"/>
        <v>8012.6167031914911</v>
      </c>
      <c r="I3951" s="157">
        <f t="shared" si="428"/>
        <v>0</v>
      </c>
      <c r="J3951" s="157">
        <f t="shared" si="429"/>
        <v>8012.6167031914911</v>
      </c>
      <c r="K3951" s="157">
        <f t="shared" si="430"/>
        <v>0</v>
      </c>
      <c r="L3951" s="157">
        <f t="shared" si="431"/>
        <v>8012.6167031914911</v>
      </c>
      <c r="M3951" s="167">
        <f t="shared" si="432"/>
        <v>0</v>
      </c>
      <c r="N3951" s="167">
        <f t="shared" si="433"/>
        <v>0</v>
      </c>
    </row>
    <row r="3952" spans="1:14" ht="15" customHeight="1" x14ac:dyDescent="0.2">
      <c r="A3952" s="152"/>
      <c r="B3952" s="152"/>
      <c r="C3952" s="152"/>
      <c r="D3952" s="152"/>
      <c r="E3952" s="153">
        <f>'2.40-a,b,c,d,e'!E3952</f>
        <v>42510.166666666664</v>
      </c>
      <c r="F3952" s="157">
        <f>'2.40-a,b,c,d,e'!F3952</f>
        <v>47.75</v>
      </c>
      <c r="G3952" s="157">
        <f>'2.40-a,b,c,d,e'!G3952</f>
        <v>-409.99984741210227</v>
      </c>
      <c r="H3952" s="157">
        <f t="shared" si="427"/>
        <v>7602.616855779389</v>
      </c>
      <c r="I3952" s="157">
        <f t="shared" si="428"/>
        <v>0</v>
      </c>
      <c r="J3952" s="157">
        <f t="shared" si="429"/>
        <v>7602.616855779389</v>
      </c>
      <c r="K3952" s="157">
        <f t="shared" si="430"/>
        <v>0</v>
      </c>
      <c r="L3952" s="157">
        <f t="shared" si="431"/>
        <v>7602.616855779389</v>
      </c>
      <c r="M3952" s="167">
        <f t="shared" si="432"/>
        <v>0</v>
      </c>
      <c r="N3952" s="167">
        <f t="shared" si="433"/>
        <v>0</v>
      </c>
    </row>
    <row r="3953" spans="1:14" ht="15" customHeight="1" x14ac:dyDescent="0.2">
      <c r="A3953" s="152"/>
      <c r="B3953" s="152"/>
      <c r="C3953" s="152"/>
      <c r="D3953" s="152"/>
      <c r="E3953" s="153">
        <f>'2.40-a,b,c,d,e'!E3953</f>
        <v>42513.166666666664</v>
      </c>
      <c r="F3953" s="157">
        <f>'2.40-a,b,c,d,e'!F3953</f>
        <v>48.080001831054602</v>
      </c>
      <c r="G3953" s="157">
        <f>'2.40-a,b,c,d,e'!G3953</f>
        <v>330.00183105460223</v>
      </c>
      <c r="H3953" s="157">
        <f t="shared" si="427"/>
        <v>7932.618686833991</v>
      </c>
      <c r="I3953" s="157">
        <f t="shared" si="428"/>
        <v>0</v>
      </c>
      <c r="J3953" s="157">
        <f t="shared" si="429"/>
        <v>7932.618686833991</v>
      </c>
      <c r="K3953" s="157">
        <f t="shared" si="430"/>
        <v>0</v>
      </c>
      <c r="L3953" s="157">
        <f t="shared" si="431"/>
        <v>7932.618686833991</v>
      </c>
      <c r="M3953" s="167">
        <f t="shared" si="432"/>
        <v>0</v>
      </c>
      <c r="N3953" s="167">
        <f t="shared" si="433"/>
        <v>0</v>
      </c>
    </row>
    <row r="3954" spans="1:14" ht="15" customHeight="1" x14ac:dyDescent="0.2">
      <c r="A3954" s="152"/>
      <c r="B3954" s="152"/>
      <c r="C3954" s="152"/>
      <c r="D3954" s="152"/>
      <c r="E3954" s="153">
        <f>'2.40-a,b,c,d,e'!E3954</f>
        <v>42514.166666666664</v>
      </c>
      <c r="F3954" s="157">
        <f>'2.40-a,b,c,d,e'!F3954</f>
        <v>48.619998931884702</v>
      </c>
      <c r="G3954" s="157">
        <f>'2.40-a,b,c,d,e'!G3954</f>
        <v>539.9971008300995</v>
      </c>
      <c r="H3954" s="157">
        <f t="shared" si="427"/>
        <v>8472.61578766409</v>
      </c>
      <c r="I3954" s="157">
        <f t="shared" si="428"/>
        <v>0</v>
      </c>
      <c r="J3954" s="157">
        <f t="shared" si="429"/>
        <v>8472.61578766409</v>
      </c>
      <c r="K3954" s="157">
        <f t="shared" si="430"/>
        <v>309.99755859369998</v>
      </c>
      <c r="L3954" s="157">
        <f t="shared" si="431"/>
        <v>8162.61822907039</v>
      </c>
      <c r="M3954" s="167">
        <f t="shared" si="432"/>
        <v>0</v>
      </c>
      <c r="N3954" s="167">
        <f t="shared" si="433"/>
        <v>0</v>
      </c>
    </row>
    <row r="3955" spans="1:14" ht="15" customHeight="1" x14ac:dyDescent="0.2">
      <c r="A3955" s="152"/>
      <c r="B3955" s="152"/>
      <c r="C3955" s="152"/>
      <c r="D3955" s="152"/>
      <c r="E3955" s="153">
        <f>'2.40-a,b,c,d,e'!E3955</f>
        <v>42515.166666666664</v>
      </c>
      <c r="F3955" s="157">
        <f>'2.40-a,b,c,d,e'!F3955</f>
        <v>49.560001373291001</v>
      </c>
      <c r="G3955" s="157">
        <f>'2.40-a,b,c,d,e'!G3955</f>
        <v>940.00244140629979</v>
      </c>
      <c r="H3955" s="157">
        <f t="shared" si="427"/>
        <v>9102.6206704766901</v>
      </c>
      <c r="I3955" s="157">
        <f t="shared" si="428"/>
        <v>0</v>
      </c>
      <c r="J3955" s="157">
        <f t="shared" si="429"/>
        <v>9102.6206704766901</v>
      </c>
      <c r="K3955" s="157">
        <f t="shared" si="430"/>
        <v>940.00244140630002</v>
      </c>
      <c r="L3955" s="157">
        <f t="shared" si="431"/>
        <v>8162.61822907039</v>
      </c>
      <c r="M3955" s="167">
        <f t="shared" si="432"/>
        <v>0</v>
      </c>
      <c r="N3955" s="167">
        <f t="shared" si="433"/>
        <v>0</v>
      </c>
    </row>
    <row r="3956" spans="1:14" ht="15" customHeight="1" x14ac:dyDescent="0.2">
      <c r="A3956" s="152"/>
      <c r="B3956" s="152"/>
      <c r="C3956" s="152"/>
      <c r="D3956" s="152"/>
      <c r="E3956" s="153">
        <f>'2.40-a,b,c,d,e'!E3956</f>
        <v>42516.166666666664</v>
      </c>
      <c r="F3956" s="157">
        <f>'2.40-a,b,c,d,e'!F3956</f>
        <v>49.4799995422363</v>
      </c>
      <c r="G3956" s="157">
        <f>'2.40-a,b,c,d,e'!G3956</f>
        <v>-80.001831054701711</v>
      </c>
      <c r="H3956" s="157">
        <f t="shared" si="427"/>
        <v>8082.616398015688</v>
      </c>
      <c r="I3956" s="157">
        <f t="shared" si="428"/>
        <v>0</v>
      </c>
      <c r="J3956" s="157">
        <f t="shared" si="429"/>
        <v>8082.616398015688</v>
      </c>
      <c r="K3956" s="157">
        <f t="shared" si="430"/>
        <v>0</v>
      </c>
      <c r="L3956" s="157">
        <f t="shared" si="431"/>
        <v>8082.616398015688</v>
      </c>
      <c r="M3956" s="167">
        <f t="shared" si="432"/>
        <v>0</v>
      </c>
      <c r="N3956" s="167">
        <f t="shared" si="433"/>
        <v>0</v>
      </c>
    </row>
    <row r="3957" spans="1:14" ht="15" customHeight="1" x14ac:dyDescent="0.2">
      <c r="A3957" s="152"/>
      <c r="B3957" s="152"/>
      <c r="C3957" s="152"/>
      <c r="D3957" s="152"/>
      <c r="E3957" s="153">
        <f>'2.40-a,b,c,d,e'!E3957</f>
        <v>42517.166666666664</v>
      </c>
      <c r="F3957" s="157">
        <f>'2.40-a,b,c,d,e'!F3957</f>
        <v>49.330001831054602</v>
      </c>
      <c r="G3957" s="157">
        <f>'2.40-a,b,c,d,e'!G3957</f>
        <v>-149.99771118169747</v>
      </c>
      <c r="H3957" s="157">
        <f t="shared" si="427"/>
        <v>7932.6186868339901</v>
      </c>
      <c r="I3957" s="157">
        <f t="shared" si="428"/>
        <v>0</v>
      </c>
      <c r="J3957" s="157">
        <f t="shared" si="429"/>
        <v>7932.6186868339901</v>
      </c>
      <c r="K3957" s="157">
        <f t="shared" si="430"/>
        <v>0</v>
      </c>
      <c r="L3957" s="157">
        <f t="shared" si="431"/>
        <v>7932.6186868339901</v>
      </c>
      <c r="M3957" s="167">
        <f t="shared" si="432"/>
        <v>0</v>
      </c>
      <c r="N3957" s="167">
        <f t="shared" si="433"/>
        <v>0</v>
      </c>
    </row>
    <row r="3958" spans="1:14" ht="15" customHeight="1" x14ac:dyDescent="0.2">
      <c r="A3958" s="152"/>
      <c r="B3958" s="152"/>
      <c r="C3958" s="152"/>
      <c r="D3958" s="152"/>
      <c r="E3958" s="153">
        <f>'2.40-a,b,c,d,e'!E3958</f>
        <v>42521.166666666664</v>
      </c>
      <c r="F3958" s="157">
        <f>'2.40-a,b,c,d,e'!F3958</f>
        <v>49.099998474121001</v>
      </c>
      <c r="G3958" s="157">
        <f>'2.40-a,b,c,d,e'!G3958</f>
        <v>-230.00335693360086</v>
      </c>
      <c r="H3958" s="157">
        <f t="shared" si="427"/>
        <v>7702.615329900389</v>
      </c>
      <c r="I3958" s="157">
        <f t="shared" si="428"/>
        <v>0</v>
      </c>
      <c r="J3958" s="157">
        <f t="shared" si="429"/>
        <v>7702.615329900389</v>
      </c>
      <c r="K3958" s="157">
        <f t="shared" si="430"/>
        <v>0</v>
      </c>
      <c r="L3958" s="157">
        <f t="shared" si="431"/>
        <v>7702.615329900389</v>
      </c>
      <c r="M3958" s="167">
        <f t="shared" si="432"/>
        <v>0</v>
      </c>
      <c r="N3958" s="167">
        <f t="shared" si="433"/>
        <v>0</v>
      </c>
    </row>
    <row r="3959" spans="1:14" ht="15" customHeight="1" x14ac:dyDescent="0.2">
      <c r="A3959" s="152"/>
      <c r="B3959" s="152"/>
      <c r="C3959" s="152"/>
      <c r="D3959" s="152"/>
      <c r="E3959" s="153">
        <f>'2.40-a,b,c,d,e'!E3959</f>
        <v>42522.166666666664</v>
      </c>
      <c r="F3959" s="157">
        <f>'2.40-a,b,c,d,e'!F3959</f>
        <v>49.009998321533203</v>
      </c>
      <c r="G3959" s="157">
        <f>'2.40-a,b,c,d,e'!G3959</f>
        <v>-90.000152587798254</v>
      </c>
      <c r="H3959" s="157">
        <f t="shared" si="427"/>
        <v>7612.6151773125912</v>
      </c>
      <c r="I3959" s="157">
        <f t="shared" si="428"/>
        <v>0</v>
      </c>
      <c r="J3959" s="157">
        <f t="shared" si="429"/>
        <v>7612.6151773125912</v>
      </c>
      <c r="K3959" s="157">
        <f t="shared" si="430"/>
        <v>0</v>
      </c>
      <c r="L3959" s="157">
        <f t="shared" si="431"/>
        <v>7612.6151773125912</v>
      </c>
      <c r="M3959" s="167">
        <f t="shared" si="432"/>
        <v>0</v>
      </c>
      <c r="N3959" s="167">
        <f t="shared" si="433"/>
        <v>0</v>
      </c>
    </row>
    <row r="3960" spans="1:14" ht="15" customHeight="1" x14ac:dyDescent="0.2">
      <c r="A3960" s="152"/>
      <c r="B3960" s="152"/>
      <c r="C3960" s="152"/>
      <c r="D3960" s="152"/>
      <c r="E3960" s="153">
        <f>'2.40-a,b,c,d,e'!E3960</f>
        <v>42523.166666666664</v>
      </c>
      <c r="F3960" s="157">
        <f>'2.40-a,b,c,d,e'!F3960</f>
        <v>49.169998168945298</v>
      </c>
      <c r="G3960" s="157">
        <f>'2.40-a,b,c,d,e'!G3960</f>
        <v>159.99984741209516</v>
      </c>
      <c r="H3960" s="157">
        <f t="shared" si="427"/>
        <v>7772.615024724686</v>
      </c>
      <c r="I3960" s="157">
        <f t="shared" si="428"/>
        <v>0</v>
      </c>
      <c r="J3960" s="157">
        <f t="shared" si="429"/>
        <v>7772.615024724686</v>
      </c>
      <c r="K3960" s="157">
        <f t="shared" si="430"/>
        <v>0</v>
      </c>
      <c r="L3960" s="157">
        <f t="shared" si="431"/>
        <v>7772.615024724686</v>
      </c>
      <c r="M3960" s="167">
        <f t="shared" si="432"/>
        <v>0</v>
      </c>
      <c r="N3960" s="167">
        <f t="shared" si="433"/>
        <v>0</v>
      </c>
    </row>
    <row r="3961" spans="1:14" ht="15" customHeight="1" x14ac:dyDescent="0.2">
      <c r="A3961" s="152"/>
      <c r="B3961" s="152"/>
      <c r="C3961" s="152"/>
      <c r="D3961" s="152"/>
      <c r="E3961" s="153">
        <f>'2.40-a,b,c,d,e'!E3961</f>
        <v>42524.166666666664</v>
      </c>
      <c r="F3961" s="157">
        <f>'2.40-a,b,c,d,e'!F3961</f>
        <v>48.619998931884702</v>
      </c>
      <c r="G3961" s="157">
        <f>'2.40-a,b,c,d,e'!G3961</f>
        <v>-549.99923706059667</v>
      </c>
      <c r="H3961" s="157">
        <f t="shared" si="427"/>
        <v>7222.6157876640891</v>
      </c>
      <c r="I3961" s="157">
        <f t="shared" si="428"/>
        <v>0</v>
      </c>
      <c r="J3961" s="157">
        <f t="shared" si="429"/>
        <v>7222.6157876640891</v>
      </c>
      <c r="K3961" s="157">
        <f t="shared" si="430"/>
        <v>0</v>
      </c>
      <c r="L3961" s="157">
        <f t="shared" si="431"/>
        <v>7222.6157876640891</v>
      </c>
      <c r="M3961" s="167">
        <f t="shared" si="432"/>
        <v>0</v>
      </c>
      <c r="N3961" s="167">
        <f t="shared" si="433"/>
        <v>0</v>
      </c>
    </row>
    <row r="3962" spans="1:14" ht="15" customHeight="1" x14ac:dyDescent="0.2">
      <c r="A3962" s="152"/>
      <c r="B3962" s="152"/>
      <c r="C3962" s="152"/>
      <c r="D3962" s="152"/>
      <c r="E3962" s="153">
        <f>'2.40-a,b,c,d,e'!E3962</f>
        <v>42527.166666666664</v>
      </c>
      <c r="F3962" s="157">
        <f>'2.40-a,b,c,d,e'!F3962</f>
        <v>49.689998626708899</v>
      </c>
      <c r="G3962" s="157">
        <f>'2.40-a,b,c,d,e'!G3962</f>
        <v>1069.9996948241974</v>
      </c>
      <c r="H3962" s="157">
        <f t="shared" si="427"/>
        <v>8292.6154824882869</v>
      </c>
      <c r="I3962" s="157">
        <f t="shared" si="428"/>
        <v>0</v>
      </c>
      <c r="J3962" s="157">
        <f t="shared" si="429"/>
        <v>8292.6154824882869</v>
      </c>
      <c r="K3962" s="157">
        <f t="shared" si="430"/>
        <v>129.9972534178969</v>
      </c>
      <c r="L3962" s="157">
        <f t="shared" si="431"/>
        <v>8162.61822907039</v>
      </c>
      <c r="M3962" s="167">
        <f t="shared" si="432"/>
        <v>0</v>
      </c>
      <c r="N3962" s="167">
        <f t="shared" si="433"/>
        <v>0</v>
      </c>
    </row>
    <row r="3963" spans="1:14" ht="15" customHeight="1" x14ac:dyDescent="0.2">
      <c r="A3963" s="152"/>
      <c r="B3963" s="152"/>
      <c r="C3963" s="152"/>
      <c r="D3963" s="152"/>
      <c r="E3963" s="153">
        <f>'2.40-a,b,c,d,e'!E3963</f>
        <v>42528.166666666664</v>
      </c>
      <c r="F3963" s="157">
        <f>'2.40-a,b,c,d,e'!F3963</f>
        <v>50.360000610351499</v>
      </c>
      <c r="G3963" s="157">
        <f>'2.40-a,b,c,d,e'!G3963</f>
        <v>670.0019836425995</v>
      </c>
      <c r="H3963" s="157">
        <f t="shared" si="427"/>
        <v>8832.6202127129891</v>
      </c>
      <c r="I3963" s="157">
        <f t="shared" si="428"/>
        <v>0</v>
      </c>
      <c r="J3963" s="157">
        <f t="shared" si="429"/>
        <v>8832.6202127129891</v>
      </c>
      <c r="K3963" s="157">
        <f t="shared" si="430"/>
        <v>670.00198364259904</v>
      </c>
      <c r="L3963" s="157">
        <f t="shared" si="431"/>
        <v>8162.61822907039</v>
      </c>
      <c r="M3963" s="167">
        <f t="shared" si="432"/>
        <v>0</v>
      </c>
      <c r="N3963" s="167">
        <f t="shared" si="433"/>
        <v>0</v>
      </c>
    </row>
    <row r="3964" spans="1:14" ht="15" customHeight="1" x14ac:dyDescent="0.2">
      <c r="A3964" s="152"/>
      <c r="B3964" s="152"/>
      <c r="C3964" s="152"/>
      <c r="D3964" s="152"/>
      <c r="E3964" s="153">
        <f>'2.40-a,b,c,d,e'!E3964</f>
        <v>42529.166666666664</v>
      </c>
      <c r="F3964" s="157">
        <f>'2.40-a,b,c,d,e'!F3964</f>
        <v>51.2299995422363</v>
      </c>
      <c r="G3964" s="157">
        <f>'2.40-a,b,c,d,e'!G3964</f>
        <v>869.9989318848011</v>
      </c>
      <c r="H3964" s="157">
        <f t="shared" si="427"/>
        <v>9032.6171609551911</v>
      </c>
      <c r="I3964" s="157">
        <f t="shared" si="428"/>
        <v>0</v>
      </c>
      <c r="J3964" s="157">
        <f t="shared" si="429"/>
        <v>9032.6171609551911</v>
      </c>
      <c r="K3964" s="157">
        <f t="shared" si="430"/>
        <v>869.9989318848011</v>
      </c>
      <c r="L3964" s="157">
        <f t="shared" si="431"/>
        <v>8162.61822907039</v>
      </c>
      <c r="M3964" s="167">
        <f t="shared" si="432"/>
        <v>0</v>
      </c>
      <c r="N3964" s="167">
        <f t="shared" si="433"/>
        <v>0</v>
      </c>
    </row>
    <row r="3965" spans="1:14" ht="15" customHeight="1" x14ac:dyDescent="0.2">
      <c r="A3965" s="152"/>
      <c r="B3965" s="152"/>
      <c r="C3965" s="152"/>
      <c r="D3965" s="152"/>
      <c r="E3965" s="153">
        <f>'2.40-a,b,c,d,e'!E3965</f>
        <v>42530.166666666664</v>
      </c>
      <c r="F3965" s="157">
        <f>'2.40-a,b,c,d,e'!F3965</f>
        <v>50.560001373291001</v>
      </c>
      <c r="G3965" s="157">
        <f>'2.40-a,b,c,d,e'!G3965</f>
        <v>-669.99816894529829</v>
      </c>
      <c r="H3965" s="157">
        <f t="shared" si="427"/>
        <v>7492.6200601250921</v>
      </c>
      <c r="I3965" s="157">
        <f t="shared" si="428"/>
        <v>0</v>
      </c>
      <c r="J3965" s="157">
        <f t="shared" si="429"/>
        <v>7492.6200601250921</v>
      </c>
      <c r="K3965" s="157">
        <f t="shared" si="430"/>
        <v>0</v>
      </c>
      <c r="L3965" s="157">
        <f t="shared" si="431"/>
        <v>7492.6200601250921</v>
      </c>
      <c r="M3965" s="167">
        <f t="shared" si="432"/>
        <v>0</v>
      </c>
      <c r="N3965" s="167">
        <f t="shared" si="433"/>
        <v>0</v>
      </c>
    </row>
    <row r="3966" spans="1:14" ht="15" customHeight="1" x14ac:dyDescent="0.2">
      <c r="A3966" s="152"/>
      <c r="B3966" s="152"/>
      <c r="C3966" s="152"/>
      <c r="D3966" s="152"/>
      <c r="E3966" s="153">
        <f>'2.40-a,b,c,d,e'!E3966</f>
        <v>42531.166666666664</v>
      </c>
      <c r="F3966" s="157">
        <f>'2.40-a,b,c,d,e'!F3966</f>
        <v>49.069999694824197</v>
      </c>
      <c r="G3966" s="157">
        <f>'2.40-a,b,c,d,e'!G3966</f>
        <v>-1490.0016784668039</v>
      </c>
      <c r="H3966" s="157">
        <f t="shared" si="427"/>
        <v>6002.6183816582879</v>
      </c>
      <c r="I3966" s="157">
        <f t="shared" si="428"/>
        <v>2159.9998474121021</v>
      </c>
      <c r="J3966" s="157">
        <f t="shared" si="429"/>
        <v>8162.61822907039</v>
      </c>
      <c r="K3966" s="157">
        <f t="shared" si="430"/>
        <v>0</v>
      </c>
      <c r="L3966" s="157">
        <f t="shared" si="431"/>
        <v>8162.61822907039</v>
      </c>
      <c r="M3966" s="167">
        <f t="shared" si="432"/>
        <v>1</v>
      </c>
      <c r="N3966" s="167">
        <f t="shared" si="433"/>
        <v>0</v>
      </c>
    </row>
    <row r="3967" spans="1:14" ht="15" customHeight="1" x14ac:dyDescent="0.2">
      <c r="A3967" s="152"/>
      <c r="B3967" s="152"/>
      <c r="C3967" s="152"/>
      <c r="D3967" s="152"/>
      <c r="E3967" s="153">
        <f>'2.40-a,b,c,d,e'!E3967</f>
        <v>42534.166666666664</v>
      </c>
      <c r="F3967" s="157">
        <f>'2.40-a,b,c,d,e'!F3967</f>
        <v>48.880001068115199</v>
      </c>
      <c r="G3967" s="157">
        <f>'2.40-a,b,c,d,e'!G3967</f>
        <v>-189.99862670899859</v>
      </c>
      <c r="H3967" s="157">
        <f t="shared" si="427"/>
        <v>7972.6196023613911</v>
      </c>
      <c r="I3967" s="157">
        <f t="shared" si="428"/>
        <v>0</v>
      </c>
      <c r="J3967" s="157">
        <f t="shared" si="429"/>
        <v>7972.6196023613911</v>
      </c>
      <c r="K3967" s="157">
        <f t="shared" si="430"/>
        <v>0</v>
      </c>
      <c r="L3967" s="157">
        <f t="shared" si="431"/>
        <v>7972.6196023613911</v>
      </c>
      <c r="M3967" s="167">
        <f t="shared" si="432"/>
        <v>0</v>
      </c>
      <c r="N3967" s="167">
        <f t="shared" si="433"/>
        <v>0</v>
      </c>
    </row>
    <row r="3968" spans="1:14" ht="15" customHeight="1" x14ac:dyDescent="0.2">
      <c r="A3968" s="152"/>
      <c r="B3968" s="152"/>
      <c r="C3968" s="152"/>
      <c r="D3968" s="152"/>
      <c r="E3968" s="153">
        <f>'2.40-a,b,c,d,e'!E3968</f>
        <v>42535.166666666664</v>
      </c>
      <c r="F3968" s="157">
        <f>'2.40-a,b,c,d,e'!F3968</f>
        <v>48.490001678466797</v>
      </c>
      <c r="G3968" s="157">
        <f>'2.40-a,b,c,d,e'!G3968</f>
        <v>-389.99938964840197</v>
      </c>
      <c r="H3968" s="157">
        <f t="shared" si="427"/>
        <v>7582.6202127129891</v>
      </c>
      <c r="I3968" s="157">
        <f t="shared" si="428"/>
        <v>0</v>
      </c>
      <c r="J3968" s="157">
        <f t="shared" si="429"/>
        <v>7582.6202127129891</v>
      </c>
      <c r="K3968" s="157">
        <f t="shared" si="430"/>
        <v>0</v>
      </c>
      <c r="L3968" s="157">
        <f t="shared" si="431"/>
        <v>7582.6202127129891</v>
      </c>
      <c r="M3968" s="167">
        <f t="shared" si="432"/>
        <v>0</v>
      </c>
      <c r="N3968" s="167">
        <f t="shared" si="433"/>
        <v>0</v>
      </c>
    </row>
    <row r="3969" spans="1:14" ht="15" customHeight="1" x14ac:dyDescent="0.2">
      <c r="A3969" s="152"/>
      <c r="B3969" s="152"/>
      <c r="C3969" s="152"/>
      <c r="D3969" s="152"/>
      <c r="E3969" s="153">
        <f>'2.40-a,b,c,d,e'!E3969</f>
        <v>42536.166666666664</v>
      </c>
      <c r="F3969" s="157">
        <f>'2.40-a,b,c,d,e'!F3969</f>
        <v>48.009998321533203</v>
      </c>
      <c r="G3969" s="157">
        <f>'2.40-a,b,c,d,e'!G3969</f>
        <v>-480.00335693359375</v>
      </c>
      <c r="H3969" s="157">
        <f t="shared" si="427"/>
        <v>7102.6168557793953</v>
      </c>
      <c r="I3969" s="157">
        <f t="shared" si="428"/>
        <v>0</v>
      </c>
      <c r="J3969" s="157">
        <f t="shared" si="429"/>
        <v>7102.6168557793953</v>
      </c>
      <c r="K3969" s="157">
        <f t="shared" si="430"/>
        <v>0</v>
      </c>
      <c r="L3969" s="157">
        <f t="shared" si="431"/>
        <v>7102.6168557793953</v>
      </c>
      <c r="M3969" s="167">
        <f t="shared" si="432"/>
        <v>0</v>
      </c>
      <c r="N3969" s="167">
        <f t="shared" si="433"/>
        <v>0</v>
      </c>
    </row>
    <row r="3970" spans="1:14" ht="15" customHeight="1" x14ac:dyDescent="0.2">
      <c r="A3970" s="152"/>
      <c r="B3970" s="152"/>
      <c r="C3970" s="152"/>
      <c r="D3970" s="152"/>
      <c r="E3970" s="153">
        <f>'2.40-a,b,c,d,e'!E3970</f>
        <v>42537.166666666664</v>
      </c>
      <c r="F3970" s="157">
        <f>'2.40-a,b,c,d,e'!F3970</f>
        <v>46.209999084472599</v>
      </c>
      <c r="G3970" s="157">
        <f>'2.40-a,b,c,d,e'!G3970</f>
        <v>-1799.9992370606037</v>
      </c>
      <c r="H3970" s="157">
        <f t="shared" si="427"/>
        <v>5302.6176187187921</v>
      </c>
      <c r="I3970" s="157">
        <f t="shared" si="428"/>
        <v>2860.000610351598</v>
      </c>
      <c r="J3970" s="157">
        <f t="shared" si="429"/>
        <v>8162.61822907039</v>
      </c>
      <c r="K3970" s="157">
        <f t="shared" si="430"/>
        <v>0</v>
      </c>
      <c r="L3970" s="157">
        <f t="shared" si="431"/>
        <v>8162.61822907039</v>
      </c>
      <c r="M3970" s="167">
        <f t="shared" si="432"/>
        <v>1</v>
      </c>
      <c r="N3970" s="167">
        <f t="shared" si="433"/>
        <v>0</v>
      </c>
    </row>
    <row r="3971" spans="1:14" ht="15" customHeight="1" x14ac:dyDescent="0.2">
      <c r="A3971" s="152"/>
      <c r="B3971" s="152"/>
      <c r="C3971" s="152"/>
      <c r="D3971" s="152"/>
      <c r="E3971" s="153">
        <f>'2.40-a,b,c,d,e'!E3971</f>
        <v>42538.166666666664</v>
      </c>
      <c r="F3971" s="157">
        <f>'2.40-a,b,c,d,e'!F3971</f>
        <v>47.9799995422363</v>
      </c>
      <c r="G3971" s="157">
        <f>'2.40-a,b,c,d,e'!G3971</f>
        <v>1770.0004577637003</v>
      </c>
      <c r="H3971" s="157">
        <f t="shared" si="427"/>
        <v>9932.6186868340901</v>
      </c>
      <c r="I3971" s="157">
        <f t="shared" si="428"/>
        <v>0</v>
      </c>
      <c r="J3971" s="157">
        <f t="shared" si="429"/>
        <v>9932.6186868340901</v>
      </c>
      <c r="K3971" s="157">
        <f t="shared" si="430"/>
        <v>1770.0004577637001</v>
      </c>
      <c r="L3971" s="157">
        <f t="shared" si="431"/>
        <v>8162.61822907039</v>
      </c>
      <c r="M3971" s="167">
        <f t="shared" si="432"/>
        <v>0</v>
      </c>
      <c r="N3971" s="167">
        <f t="shared" si="433"/>
        <v>0</v>
      </c>
    </row>
    <row r="3972" spans="1:14" ht="15" customHeight="1" x14ac:dyDescent="0.2">
      <c r="A3972" s="152"/>
      <c r="B3972" s="152"/>
      <c r="C3972" s="152"/>
      <c r="D3972" s="152"/>
      <c r="E3972" s="153">
        <f>'2.40-a,b,c,d,e'!E3972</f>
        <v>42541.166666666664</v>
      </c>
      <c r="F3972" s="157">
        <f>'2.40-a,b,c,d,e'!F3972</f>
        <v>49.369998931884702</v>
      </c>
      <c r="G3972" s="157">
        <f>'2.40-a,b,c,d,e'!G3972</f>
        <v>1389.999389648402</v>
      </c>
      <c r="H3972" s="157">
        <f t="shared" ref="H3972:H4035" si="434">L3971+G3972</f>
        <v>9552.6176187187921</v>
      </c>
      <c r="I3972" s="157">
        <f t="shared" ref="I3972:I4035" si="435">IF(H3972&lt;$B$13,$B$14-H3972,0)</f>
        <v>0</v>
      </c>
      <c r="J3972" s="157">
        <f t="shared" ref="J3972:J4035" si="436">H3972+I3972</f>
        <v>9552.6176187187921</v>
      </c>
      <c r="K3972" s="157">
        <f t="shared" ref="K3972:K4035" si="437">MAX(J3972-$B$14,0)</f>
        <v>1389.999389648402</v>
      </c>
      <c r="L3972" s="157">
        <f t="shared" ref="L3972:L4035" si="438">J3972-K3972</f>
        <v>8162.61822907039</v>
      </c>
      <c r="M3972" s="167">
        <f t="shared" ref="M3972:M4035" si="439">IF(I3972&gt;0,1,0)</f>
        <v>0</v>
      </c>
      <c r="N3972" s="167">
        <f t="shared" ref="N3972:N4035" si="440">IF(H3972&lt;0,1,0)</f>
        <v>0</v>
      </c>
    </row>
    <row r="3973" spans="1:14" ht="15" customHeight="1" x14ac:dyDescent="0.2">
      <c r="A3973" s="152"/>
      <c r="B3973" s="152"/>
      <c r="C3973" s="152"/>
      <c r="D3973" s="152"/>
      <c r="E3973" s="153">
        <f>'2.40-a,b,c,d,e'!E3973</f>
        <v>42542.166666666664</v>
      </c>
      <c r="F3973" s="157">
        <f>'2.40-a,b,c,d,e'!F3973</f>
        <v>48.849998474121001</v>
      </c>
      <c r="G3973" s="157">
        <f>'2.40-a,b,c,d,e'!G3973</f>
        <v>-520.0004577637003</v>
      </c>
      <c r="H3973" s="157">
        <f t="shared" si="434"/>
        <v>7642.61777130669</v>
      </c>
      <c r="I3973" s="157">
        <f t="shared" si="435"/>
        <v>0</v>
      </c>
      <c r="J3973" s="157">
        <f t="shared" si="436"/>
        <v>7642.61777130669</v>
      </c>
      <c r="K3973" s="157">
        <f t="shared" si="437"/>
        <v>0</v>
      </c>
      <c r="L3973" s="157">
        <f t="shared" si="438"/>
        <v>7642.61777130669</v>
      </c>
      <c r="M3973" s="167">
        <f t="shared" si="439"/>
        <v>0</v>
      </c>
      <c r="N3973" s="167">
        <f t="shared" si="440"/>
        <v>0</v>
      </c>
    </row>
    <row r="3974" spans="1:14" ht="15" customHeight="1" x14ac:dyDescent="0.2">
      <c r="A3974" s="152"/>
      <c r="B3974" s="152"/>
      <c r="C3974" s="152"/>
      <c r="D3974" s="152"/>
      <c r="E3974" s="153">
        <f>'2.40-a,b,c,d,e'!E3974</f>
        <v>42543.166666666664</v>
      </c>
      <c r="F3974" s="157">
        <f>'2.40-a,b,c,d,e'!F3974</f>
        <v>49.130001068115199</v>
      </c>
      <c r="G3974" s="157">
        <f>'2.40-a,b,c,d,e'!G3974</f>
        <v>280.00259399419747</v>
      </c>
      <c r="H3974" s="157">
        <f t="shared" si="434"/>
        <v>7922.620365300887</v>
      </c>
      <c r="I3974" s="157">
        <f t="shared" si="435"/>
        <v>0</v>
      </c>
      <c r="J3974" s="157">
        <f t="shared" si="436"/>
        <v>7922.620365300887</v>
      </c>
      <c r="K3974" s="157">
        <f t="shared" si="437"/>
        <v>0</v>
      </c>
      <c r="L3974" s="157">
        <f t="shared" si="438"/>
        <v>7922.620365300887</v>
      </c>
      <c r="M3974" s="167">
        <f t="shared" si="439"/>
        <v>0</v>
      </c>
      <c r="N3974" s="167">
        <f t="shared" si="440"/>
        <v>0</v>
      </c>
    </row>
    <row r="3975" spans="1:14" ht="15" customHeight="1" x14ac:dyDescent="0.2">
      <c r="A3975" s="152"/>
      <c r="B3975" s="152"/>
      <c r="C3975" s="152"/>
      <c r="D3975" s="152"/>
      <c r="E3975" s="153">
        <f>'2.40-a,b,c,d,e'!E3975</f>
        <v>42544.166666666664</v>
      </c>
      <c r="F3975" s="157">
        <f>'2.40-a,b,c,d,e'!F3975</f>
        <v>50.110000610351499</v>
      </c>
      <c r="G3975" s="157">
        <f>'2.40-a,b,c,d,e'!G3975</f>
        <v>979.9995422362997</v>
      </c>
      <c r="H3975" s="157">
        <f t="shared" si="434"/>
        <v>8902.619907537186</v>
      </c>
      <c r="I3975" s="157">
        <f t="shared" si="435"/>
        <v>0</v>
      </c>
      <c r="J3975" s="157">
        <f t="shared" si="436"/>
        <v>8902.619907537186</v>
      </c>
      <c r="K3975" s="157">
        <f t="shared" si="437"/>
        <v>740.00167846679597</v>
      </c>
      <c r="L3975" s="157">
        <f t="shared" si="438"/>
        <v>8162.61822907039</v>
      </c>
      <c r="M3975" s="167">
        <f t="shared" si="439"/>
        <v>0</v>
      </c>
      <c r="N3975" s="167">
        <f t="shared" si="440"/>
        <v>0</v>
      </c>
    </row>
    <row r="3976" spans="1:14" ht="15" customHeight="1" x14ac:dyDescent="0.2">
      <c r="A3976" s="152"/>
      <c r="B3976" s="152"/>
      <c r="C3976" s="152"/>
      <c r="D3976" s="152"/>
      <c r="E3976" s="153">
        <f>'2.40-a,b,c,d,e'!E3976</f>
        <v>42545.166666666664</v>
      </c>
      <c r="F3976" s="157">
        <f>'2.40-a,b,c,d,e'!F3976</f>
        <v>47.639999389648402</v>
      </c>
      <c r="G3976" s="157">
        <f>'2.40-a,b,c,d,e'!G3976</f>
        <v>-2470.0012207030968</v>
      </c>
      <c r="H3976" s="157">
        <f t="shared" si="434"/>
        <v>5692.6170083672932</v>
      </c>
      <c r="I3976" s="157">
        <f t="shared" si="435"/>
        <v>2470.0012207030968</v>
      </c>
      <c r="J3976" s="157">
        <f t="shared" si="436"/>
        <v>8162.61822907039</v>
      </c>
      <c r="K3976" s="157">
        <f t="shared" si="437"/>
        <v>0</v>
      </c>
      <c r="L3976" s="157">
        <f t="shared" si="438"/>
        <v>8162.61822907039</v>
      </c>
      <c r="M3976" s="167">
        <f t="shared" si="439"/>
        <v>1</v>
      </c>
      <c r="N3976" s="167">
        <f t="shared" si="440"/>
        <v>0</v>
      </c>
    </row>
    <row r="3977" spans="1:14" ht="15" customHeight="1" x14ac:dyDescent="0.2">
      <c r="A3977" s="152"/>
      <c r="B3977" s="152"/>
      <c r="C3977" s="152"/>
      <c r="D3977" s="152"/>
      <c r="E3977" s="153">
        <f>'2.40-a,b,c,d,e'!E3977</f>
        <v>42548.166666666664</v>
      </c>
      <c r="F3977" s="157">
        <f>'2.40-a,b,c,d,e'!F3977</f>
        <v>46.330001831054602</v>
      </c>
      <c r="G3977" s="157">
        <f>'2.40-a,b,c,d,e'!G3977</f>
        <v>-1309.9975585937998</v>
      </c>
      <c r="H3977" s="157">
        <f t="shared" si="434"/>
        <v>6852.62067047659</v>
      </c>
      <c r="I3977" s="157">
        <f t="shared" si="435"/>
        <v>0</v>
      </c>
      <c r="J3977" s="157">
        <f t="shared" si="436"/>
        <v>6852.62067047659</v>
      </c>
      <c r="K3977" s="157">
        <f t="shared" si="437"/>
        <v>0</v>
      </c>
      <c r="L3977" s="157">
        <f t="shared" si="438"/>
        <v>6852.62067047659</v>
      </c>
      <c r="M3977" s="167">
        <f t="shared" si="439"/>
        <v>0</v>
      </c>
      <c r="N3977" s="167">
        <f t="shared" si="440"/>
        <v>0</v>
      </c>
    </row>
    <row r="3978" spans="1:14" ht="15" customHeight="1" x14ac:dyDescent="0.2">
      <c r="A3978" s="152"/>
      <c r="B3978" s="152"/>
      <c r="C3978" s="152"/>
      <c r="D3978" s="152"/>
      <c r="E3978" s="153">
        <f>'2.40-a,b,c,d,e'!E3978</f>
        <v>42549.166666666664</v>
      </c>
      <c r="F3978" s="157">
        <f>'2.40-a,b,c,d,e'!F3978</f>
        <v>47.849998474121001</v>
      </c>
      <c r="G3978" s="157">
        <f>'2.40-a,b,c,d,e'!G3978</f>
        <v>1519.9966430663992</v>
      </c>
      <c r="H3978" s="157">
        <f t="shared" si="434"/>
        <v>8372.617313542989</v>
      </c>
      <c r="I3978" s="157">
        <f t="shared" si="435"/>
        <v>0</v>
      </c>
      <c r="J3978" s="157">
        <f t="shared" si="436"/>
        <v>8372.617313542989</v>
      </c>
      <c r="K3978" s="157">
        <f t="shared" si="437"/>
        <v>209.99908447259895</v>
      </c>
      <c r="L3978" s="157">
        <f t="shared" si="438"/>
        <v>8162.61822907039</v>
      </c>
      <c r="M3978" s="167">
        <f t="shared" si="439"/>
        <v>0</v>
      </c>
      <c r="N3978" s="167">
        <f t="shared" si="440"/>
        <v>0</v>
      </c>
    </row>
    <row r="3979" spans="1:14" ht="15" customHeight="1" x14ac:dyDescent="0.2">
      <c r="A3979" s="152"/>
      <c r="B3979" s="152"/>
      <c r="C3979" s="152"/>
      <c r="D3979" s="152"/>
      <c r="E3979" s="153">
        <f>'2.40-a,b,c,d,e'!E3979</f>
        <v>42550.166666666664</v>
      </c>
      <c r="F3979" s="157">
        <f>'2.40-a,b,c,d,e'!F3979</f>
        <v>49.880001068115199</v>
      </c>
      <c r="G3979" s="157">
        <f>'2.40-a,b,c,d,e'!G3979</f>
        <v>2030.0025939941975</v>
      </c>
      <c r="H3979" s="157">
        <f t="shared" si="434"/>
        <v>10192.620823064588</v>
      </c>
      <c r="I3979" s="157">
        <f t="shared" si="435"/>
        <v>0</v>
      </c>
      <c r="J3979" s="157">
        <f t="shared" si="436"/>
        <v>10192.620823064588</v>
      </c>
      <c r="K3979" s="157">
        <f t="shared" si="437"/>
        <v>2030.0025939941979</v>
      </c>
      <c r="L3979" s="157">
        <f t="shared" si="438"/>
        <v>8162.61822907039</v>
      </c>
      <c r="M3979" s="167">
        <f t="shared" si="439"/>
        <v>0</v>
      </c>
      <c r="N3979" s="167">
        <f t="shared" si="440"/>
        <v>0</v>
      </c>
    </row>
    <row r="3980" spans="1:14" ht="15" customHeight="1" x14ac:dyDescent="0.2">
      <c r="A3980" s="152"/>
      <c r="B3980" s="152"/>
      <c r="C3980" s="152"/>
      <c r="D3980" s="152"/>
      <c r="E3980" s="153">
        <f>'2.40-a,b,c,d,e'!E3980</f>
        <v>42551.166666666664</v>
      </c>
      <c r="F3980" s="157">
        <f>'2.40-a,b,c,d,e'!F3980</f>
        <v>48.330001831054602</v>
      </c>
      <c r="G3980" s="157">
        <f>'2.40-a,b,c,d,e'!G3980</f>
        <v>-1549.9992370605967</v>
      </c>
      <c r="H3980" s="157">
        <f t="shared" si="434"/>
        <v>6612.6189920097931</v>
      </c>
      <c r="I3980" s="157">
        <f t="shared" si="435"/>
        <v>0</v>
      </c>
      <c r="J3980" s="157">
        <f t="shared" si="436"/>
        <v>6612.6189920097931</v>
      </c>
      <c r="K3980" s="157">
        <f t="shared" si="437"/>
        <v>0</v>
      </c>
      <c r="L3980" s="157">
        <f t="shared" si="438"/>
        <v>6612.6189920097931</v>
      </c>
      <c r="M3980" s="167">
        <f t="shared" si="439"/>
        <v>0</v>
      </c>
      <c r="N3980" s="167">
        <f t="shared" si="440"/>
        <v>0</v>
      </c>
    </row>
    <row r="3981" spans="1:14" ht="15" customHeight="1" x14ac:dyDescent="0.2">
      <c r="A3981" s="152"/>
      <c r="B3981" s="152"/>
      <c r="C3981" s="152"/>
      <c r="D3981" s="152"/>
      <c r="E3981" s="153">
        <f>'2.40-a,b,c,d,e'!E3981</f>
        <v>42552.166666666664</v>
      </c>
      <c r="F3981" s="157">
        <f>'2.40-a,b,c,d,e'!F3981</f>
        <v>48.990001678466797</v>
      </c>
      <c r="G3981" s="157">
        <f>'2.40-a,b,c,d,e'!G3981</f>
        <v>659.99984741219464</v>
      </c>
      <c r="H3981" s="157">
        <f t="shared" si="434"/>
        <v>7272.618839421988</v>
      </c>
      <c r="I3981" s="157">
        <f t="shared" si="435"/>
        <v>0</v>
      </c>
      <c r="J3981" s="157">
        <f t="shared" si="436"/>
        <v>7272.618839421988</v>
      </c>
      <c r="K3981" s="157">
        <f t="shared" si="437"/>
        <v>0</v>
      </c>
      <c r="L3981" s="157">
        <f t="shared" si="438"/>
        <v>7272.618839421988</v>
      </c>
      <c r="M3981" s="167">
        <f t="shared" si="439"/>
        <v>0</v>
      </c>
      <c r="N3981" s="167">
        <f t="shared" si="440"/>
        <v>0</v>
      </c>
    </row>
    <row r="3982" spans="1:14" ht="15" customHeight="1" x14ac:dyDescent="0.2">
      <c r="A3982" s="152"/>
      <c r="B3982" s="152"/>
      <c r="C3982" s="152"/>
      <c r="D3982" s="152"/>
      <c r="E3982" s="153">
        <f>'2.40-a,b,c,d,e'!E3982</f>
        <v>42556.166666666664</v>
      </c>
      <c r="F3982" s="157">
        <f>'2.40-a,b,c,d,e'!F3982</f>
        <v>46.599998474121001</v>
      </c>
      <c r="G3982" s="157">
        <f>'2.40-a,b,c,d,e'!G3982</f>
        <v>-2390.0032043457954</v>
      </c>
      <c r="H3982" s="157">
        <f t="shared" si="434"/>
        <v>4882.6156350761921</v>
      </c>
      <c r="I3982" s="157">
        <f t="shared" si="435"/>
        <v>3280.0025939941979</v>
      </c>
      <c r="J3982" s="157">
        <f t="shared" si="436"/>
        <v>8162.61822907039</v>
      </c>
      <c r="K3982" s="157">
        <f t="shared" si="437"/>
        <v>0</v>
      </c>
      <c r="L3982" s="157">
        <f t="shared" si="438"/>
        <v>8162.61822907039</v>
      </c>
      <c r="M3982" s="167">
        <f t="shared" si="439"/>
        <v>1</v>
      </c>
      <c r="N3982" s="167">
        <f t="shared" si="440"/>
        <v>0</v>
      </c>
    </row>
    <row r="3983" spans="1:14" ht="15" customHeight="1" x14ac:dyDescent="0.2">
      <c r="A3983" s="152"/>
      <c r="B3983" s="152"/>
      <c r="C3983" s="152"/>
      <c r="D3983" s="152"/>
      <c r="E3983" s="153">
        <f>'2.40-a,b,c,d,e'!E3983</f>
        <v>42557.166666666664</v>
      </c>
      <c r="F3983" s="157">
        <f>'2.40-a,b,c,d,e'!F3983</f>
        <v>47.430000305175703</v>
      </c>
      <c r="G3983" s="157">
        <f>'2.40-a,b,c,d,e'!G3983</f>
        <v>830.00183105470171</v>
      </c>
      <c r="H3983" s="157">
        <f t="shared" si="434"/>
        <v>8992.6200601250912</v>
      </c>
      <c r="I3983" s="157">
        <f t="shared" si="435"/>
        <v>0</v>
      </c>
      <c r="J3983" s="157">
        <f t="shared" si="436"/>
        <v>8992.6200601250912</v>
      </c>
      <c r="K3983" s="157">
        <f t="shared" si="437"/>
        <v>830.00183105470114</v>
      </c>
      <c r="L3983" s="157">
        <f t="shared" si="438"/>
        <v>8162.61822907039</v>
      </c>
      <c r="M3983" s="167">
        <f t="shared" si="439"/>
        <v>0</v>
      </c>
      <c r="N3983" s="167">
        <f t="shared" si="440"/>
        <v>0</v>
      </c>
    </row>
    <row r="3984" spans="1:14" ht="15" customHeight="1" x14ac:dyDescent="0.2">
      <c r="A3984" s="152"/>
      <c r="B3984" s="152"/>
      <c r="C3984" s="152"/>
      <c r="D3984" s="152"/>
      <c r="E3984" s="153">
        <f>'2.40-a,b,c,d,e'!E3984</f>
        <v>42558.166666666664</v>
      </c>
      <c r="F3984" s="157">
        <f>'2.40-a,b,c,d,e'!F3984</f>
        <v>45.139999389648402</v>
      </c>
      <c r="G3984" s="157">
        <f>'2.40-a,b,c,d,e'!G3984</f>
        <v>-2290.000915527301</v>
      </c>
      <c r="H3984" s="157">
        <f t="shared" si="434"/>
        <v>5872.617313543089</v>
      </c>
      <c r="I3984" s="157">
        <f t="shared" si="435"/>
        <v>2290.000915527301</v>
      </c>
      <c r="J3984" s="157">
        <f t="shared" si="436"/>
        <v>8162.61822907039</v>
      </c>
      <c r="K3984" s="157">
        <f t="shared" si="437"/>
        <v>0</v>
      </c>
      <c r="L3984" s="157">
        <f t="shared" si="438"/>
        <v>8162.61822907039</v>
      </c>
      <c r="M3984" s="167">
        <f t="shared" si="439"/>
        <v>1</v>
      </c>
      <c r="N3984" s="167">
        <f t="shared" si="440"/>
        <v>0</v>
      </c>
    </row>
    <row r="3985" spans="1:14" ht="15" customHeight="1" x14ac:dyDescent="0.2">
      <c r="A3985" s="152"/>
      <c r="B3985" s="152"/>
      <c r="C3985" s="152"/>
      <c r="D3985" s="152"/>
      <c r="E3985" s="153">
        <f>'2.40-a,b,c,d,e'!E3985</f>
        <v>42559.166666666664</v>
      </c>
      <c r="F3985" s="157">
        <f>'2.40-a,b,c,d,e'!F3985</f>
        <v>45.409999847412102</v>
      </c>
      <c r="G3985" s="157">
        <f>'2.40-a,b,c,d,e'!G3985</f>
        <v>270.0004577637003</v>
      </c>
      <c r="H3985" s="157">
        <f t="shared" si="434"/>
        <v>8432.6186868340901</v>
      </c>
      <c r="I3985" s="157">
        <f t="shared" si="435"/>
        <v>0</v>
      </c>
      <c r="J3985" s="157">
        <f t="shared" si="436"/>
        <v>8432.6186868340901</v>
      </c>
      <c r="K3985" s="157">
        <f t="shared" si="437"/>
        <v>270.00045776370007</v>
      </c>
      <c r="L3985" s="157">
        <f t="shared" si="438"/>
        <v>8162.61822907039</v>
      </c>
      <c r="M3985" s="167">
        <f t="shared" si="439"/>
        <v>0</v>
      </c>
      <c r="N3985" s="167">
        <f t="shared" si="440"/>
        <v>0</v>
      </c>
    </row>
    <row r="3986" spans="1:14" ht="15" customHeight="1" x14ac:dyDescent="0.2">
      <c r="A3986" s="152"/>
      <c r="B3986" s="152"/>
      <c r="C3986" s="152"/>
      <c r="D3986" s="152"/>
      <c r="E3986" s="153">
        <f>'2.40-a,b,c,d,e'!E3986</f>
        <v>42562.166666666664</v>
      </c>
      <c r="F3986" s="157">
        <f>'2.40-a,b,c,d,e'!F3986</f>
        <v>44.759998321533203</v>
      </c>
      <c r="G3986" s="157">
        <f>'2.40-a,b,c,d,e'!G3986</f>
        <v>-650.0015258788992</v>
      </c>
      <c r="H3986" s="157">
        <f t="shared" si="434"/>
        <v>7512.6167031914911</v>
      </c>
      <c r="I3986" s="157">
        <f t="shared" si="435"/>
        <v>0</v>
      </c>
      <c r="J3986" s="157">
        <f t="shared" si="436"/>
        <v>7512.6167031914911</v>
      </c>
      <c r="K3986" s="157">
        <f t="shared" si="437"/>
        <v>0</v>
      </c>
      <c r="L3986" s="157">
        <f t="shared" si="438"/>
        <v>7512.6167031914911</v>
      </c>
      <c r="M3986" s="167">
        <f t="shared" si="439"/>
        <v>0</v>
      </c>
      <c r="N3986" s="167">
        <f t="shared" si="440"/>
        <v>0</v>
      </c>
    </row>
    <row r="3987" spans="1:14" ht="15" customHeight="1" x14ac:dyDescent="0.2">
      <c r="A3987" s="152"/>
      <c r="B3987" s="152"/>
      <c r="C3987" s="152"/>
      <c r="D3987" s="152"/>
      <c r="E3987" s="153">
        <f>'2.40-a,b,c,d,e'!E3987</f>
        <v>42563.166666666664</v>
      </c>
      <c r="F3987" s="157">
        <f>'2.40-a,b,c,d,e'!F3987</f>
        <v>46.799999237060497</v>
      </c>
      <c r="G3987" s="157">
        <f>'2.40-a,b,c,d,e'!G3987</f>
        <v>2040.000915527294</v>
      </c>
      <c r="H3987" s="157">
        <f t="shared" si="434"/>
        <v>9552.6176187187848</v>
      </c>
      <c r="I3987" s="157">
        <f t="shared" si="435"/>
        <v>0</v>
      </c>
      <c r="J3987" s="157">
        <f t="shared" si="436"/>
        <v>9552.6176187187848</v>
      </c>
      <c r="K3987" s="157">
        <f t="shared" si="437"/>
        <v>1389.9993896483948</v>
      </c>
      <c r="L3987" s="157">
        <f t="shared" si="438"/>
        <v>8162.61822907039</v>
      </c>
      <c r="M3987" s="167">
        <f t="shared" si="439"/>
        <v>0</v>
      </c>
      <c r="N3987" s="167">
        <f t="shared" si="440"/>
        <v>0</v>
      </c>
    </row>
    <row r="3988" spans="1:14" ht="15" customHeight="1" x14ac:dyDescent="0.2">
      <c r="A3988" s="152"/>
      <c r="B3988" s="152"/>
      <c r="C3988" s="152"/>
      <c r="D3988" s="152"/>
      <c r="E3988" s="153">
        <f>'2.40-a,b,c,d,e'!E3988</f>
        <v>42564.166666666664</v>
      </c>
      <c r="F3988" s="157">
        <f>'2.40-a,b,c,d,e'!F3988</f>
        <v>44.75</v>
      </c>
      <c r="G3988" s="157">
        <f>'2.40-a,b,c,d,e'!G3988</f>
        <v>-2049.9992370604973</v>
      </c>
      <c r="H3988" s="157">
        <f t="shared" si="434"/>
        <v>6112.6189920098932</v>
      </c>
      <c r="I3988" s="157">
        <f t="shared" si="435"/>
        <v>2049.9992370604969</v>
      </c>
      <c r="J3988" s="157">
        <f t="shared" si="436"/>
        <v>8162.61822907039</v>
      </c>
      <c r="K3988" s="157">
        <f t="shared" si="437"/>
        <v>0</v>
      </c>
      <c r="L3988" s="157">
        <f t="shared" si="438"/>
        <v>8162.61822907039</v>
      </c>
      <c r="M3988" s="167">
        <f t="shared" si="439"/>
        <v>1</v>
      </c>
      <c r="N3988" s="167">
        <f t="shared" si="440"/>
        <v>0</v>
      </c>
    </row>
    <row r="3989" spans="1:14" ht="15" customHeight="1" x14ac:dyDescent="0.2">
      <c r="A3989" s="152"/>
      <c r="B3989" s="152"/>
      <c r="C3989" s="152"/>
      <c r="D3989" s="152"/>
      <c r="E3989" s="153">
        <f>'2.40-a,b,c,d,e'!E3989</f>
        <v>42565.166666666664</v>
      </c>
      <c r="F3989" s="157">
        <f>'2.40-a,b,c,d,e'!F3989</f>
        <v>45.680000305175703</v>
      </c>
      <c r="G3989" s="157">
        <f>'2.40-a,b,c,d,e'!G3989</f>
        <v>930.00030517570303</v>
      </c>
      <c r="H3989" s="157">
        <f t="shared" si="434"/>
        <v>9092.6185342460922</v>
      </c>
      <c r="I3989" s="157">
        <f t="shared" si="435"/>
        <v>0</v>
      </c>
      <c r="J3989" s="157">
        <f t="shared" si="436"/>
        <v>9092.6185342460922</v>
      </c>
      <c r="K3989" s="157">
        <f t="shared" si="437"/>
        <v>930.00030517570212</v>
      </c>
      <c r="L3989" s="157">
        <f t="shared" si="438"/>
        <v>8162.61822907039</v>
      </c>
      <c r="M3989" s="167">
        <f t="shared" si="439"/>
        <v>0</v>
      </c>
      <c r="N3989" s="167">
        <f t="shared" si="440"/>
        <v>0</v>
      </c>
    </row>
    <row r="3990" spans="1:14" ht="15" customHeight="1" x14ac:dyDescent="0.2">
      <c r="A3990" s="152"/>
      <c r="B3990" s="152"/>
      <c r="C3990" s="152"/>
      <c r="D3990" s="152"/>
      <c r="E3990" s="153">
        <f>'2.40-a,b,c,d,e'!E3990</f>
        <v>42566.166666666664</v>
      </c>
      <c r="F3990" s="157">
        <f>'2.40-a,b,c,d,e'!F3990</f>
        <v>45.950000762939403</v>
      </c>
      <c r="G3990" s="157">
        <f>'2.40-a,b,c,d,e'!G3990</f>
        <v>270.0004577637003</v>
      </c>
      <c r="H3990" s="157">
        <f t="shared" si="434"/>
        <v>8432.6186868340901</v>
      </c>
      <c r="I3990" s="157">
        <f t="shared" si="435"/>
        <v>0</v>
      </c>
      <c r="J3990" s="157">
        <f t="shared" si="436"/>
        <v>8432.6186868340901</v>
      </c>
      <c r="K3990" s="157">
        <f t="shared" si="437"/>
        <v>270.00045776370007</v>
      </c>
      <c r="L3990" s="157">
        <f t="shared" si="438"/>
        <v>8162.61822907039</v>
      </c>
      <c r="M3990" s="167">
        <f t="shared" si="439"/>
        <v>0</v>
      </c>
      <c r="N3990" s="167">
        <f t="shared" si="440"/>
        <v>0</v>
      </c>
    </row>
    <row r="3991" spans="1:14" ht="15" customHeight="1" x14ac:dyDescent="0.2">
      <c r="A3991" s="152"/>
      <c r="B3991" s="152"/>
      <c r="C3991" s="152"/>
      <c r="D3991" s="152"/>
      <c r="E3991" s="153">
        <f>'2.40-a,b,c,d,e'!E3991</f>
        <v>42569.166666666664</v>
      </c>
      <c r="F3991" s="157">
        <f>'2.40-a,b,c,d,e'!F3991</f>
        <v>45.240001678466797</v>
      </c>
      <c r="G3991" s="157">
        <f>'2.40-a,b,c,d,e'!G3991</f>
        <v>-709.99908447260646</v>
      </c>
      <c r="H3991" s="157">
        <f t="shared" si="434"/>
        <v>7452.6191445977838</v>
      </c>
      <c r="I3991" s="157">
        <f t="shared" si="435"/>
        <v>0</v>
      </c>
      <c r="J3991" s="157">
        <f t="shared" si="436"/>
        <v>7452.6191445977838</v>
      </c>
      <c r="K3991" s="157">
        <f t="shared" si="437"/>
        <v>0</v>
      </c>
      <c r="L3991" s="157">
        <f t="shared" si="438"/>
        <v>7452.6191445977838</v>
      </c>
      <c r="M3991" s="167">
        <f t="shared" si="439"/>
        <v>0</v>
      </c>
      <c r="N3991" s="167">
        <f t="shared" si="440"/>
        <v>0</v>
      </c>
    </row>
    <row r="3992" spans="1:14" ht="15" customHeight="1" x14ac:dyDescent="0.2">
      <c r="A3992" s="152"/>
      <c r="B3992" s="152"/>
      <c r="C3992" s="152"/>
      <c r="D3992" s="152"/>
      <c r="E3992" s="153">
        <f>'2.40-a,b,c,d,e'!E3992</f>
        <v>42570.166666666664</v>
      </c>
      <c r="F3992" s="157">
        <f>'2.40-a,b,c,d,e'!F3992</f>
        <v>44.650001525878899</v>
      </c>
      <c r="G3992" s="157">
        <f>'2.40-a,b,c,d,e'!G3992</f>
        <v>-590.00015258789767</v>
      </c>
      <c r="H3992" s="157">
        <f t="shared" si="434"/>
        <v>6862.6189920098859</v>
      </c>
      <c r="I3992" s="157">
        <f t="shared" si="435"/>
        <v>0</v>
      </c>
      <c r="J3992" s="157">
        <f t="shared" si="436"/>
        <v>6862.6189920098859</v>
      </c>
      <c r="K3992" s="157">
        <f t="shared" si="437"/>
        <v>0</v>
      </c>
      <c r="L3992" s="157">
        <f t="shared" si="438"/>
        <v>6862.6189920098859</v>
      </c>
      <c r="M3992" s="167">
        <f t="shared" si="439"/>
        <v>0</v>
      </c>
      <c r="N3992" s="167">
        <f t="shared" si="440"/>
        <v>0</v>
      </c>
    </row>
    <row r="3993" spans="1:14" ht="15" customHeight="1" x14ac:dyDescent="0.2">
      <c r="A3993" s="152"/>
      <c r="B3993" s="152"/>
      <c r="C3993" s="152"/>
      <c r="D3993" s="152"/>
      <c r="E3993" s="153">
        <f>'2.40-a,b,c,d,e'!E3993</f>
        <v>42571.166666666664</v>
      </c>
      <c r="F3993" s="157">
        <f>'2.40-a,b,c,d,e'!F3993</f>
        <v>44.939998626708899</v>
      </c>
      <c r="G3993" s="157">
        <f>'2.40-a,b,c,d,e'!G3993</f>
        <v>289.99710082999997</v>
      </c>
      <c r="H3993" s="157">
        <f t="shared" si="434"/>
        <v>7152.6160928398858</v>
      </c>
      <c r="I3993" s="157">
        <f t="shared" si="435"/>
        <v>0</v>
      </c>
      <c r="J3993" s="157">
        <f t="shared" si="436"/>
        <v>7152.6160928398858</v>
      </c>
      <c r="K3993" s="157">
        <f t="shared" si="437"/>
        <v>0</v>
      </c>
      <c r="L3993" s="157">
        <f t="shared" si="438"/>
        <v>7152.6160928398858</v>
      </c>
      <c r="M3993" s="167">
        <f t="shared" si="439"/>
        <v>0</v>
      </c>
      <c r="N3993" s="167">
        <f t="shared" si="440"/>
        <v>0</v>
      </c>
    </row>
    <row r="3994" spans="1:14" ht="15" customHeight="1" x14ac:dyDescent="0.2">
      <c r="A3994" s="152"/>
      <c r="B3994" s="152"/>
      <c r="C3994" s="152"/>
      <c r="D3994" s="152"/>
      <c r="E3994" s="153">
        <f>'2.40-a,b,c,d,e'!E3994</f>
        <v>42572.166666666664</v>
      </c>
      <c r="F3994" s="157">
        <f>'2.40-a,b,c,d,e'!F3994</f>
        <v>44.75</v>
      </c>
      <c r="G3994" s="157">
        <f>'2.40-a,b,c,d,e'!G3994</f>
        <v>-189.99862670889911</v>
      </c>
      <c r="H3994" s="157">
        <f t="shared" si="434"/>
        <v>6962.6174661309869</v>
      </c>
      <c r="I3994" s="157">
        <f t="shared" si="435"/>
        <v>0</v>
      </c>
      <c r="J3994" s="157">
        <f t="shared" si="436"/>
        <v>6962.6174661309869</v>
      </c>
      <c r="K3994" s="157">
        <f t="shared" si="437"/>
        <v>0</v>
      </c>
      <c r="L3994" s="157">
        <f t="shared" si="438"/>
        <v>6962.6174661309869</v>
      </c>
      <c r="M3994" s="167">
        <f t="shared" si="439"/>
        <v>0</v>
      </c>
      <c r="N3994" s="167">
        <f t="shared" si="440"/>
        <v>0</v>
      </c>
    </row>
    <row r="3995" spans="1:14" ht="15" customHeight="1" x14ac:dyDescent="0.2">
      <c r="A3995" s="152"/>
      <c r="B3995" s="152"/>
      <c r="C3995" s="152"/>
      <c r="D3995" s="152"/>
      <c r="E3995" s="153">
        <f>'2.40-a,b,c,d,e'!E3995</f>
        <v>42573.166666666664</v>
      </c>
      <c r="F3995" s="157">
        <f>'2.40-a,b,c,d,e'!F3995</f>
        <v>44.189998626708899</v>
      </c>
      <c r="G3995" s="157">
        <f>'2.40-a,b,c,d,e'!G3995</f>
        <v>-560.00137329110089</v>
      </c>
      <c r="H3995" s="157">
        <f t="shared" si="434"/>
        <v>6402.6160928398858</v>
      </c>
      <c r="I3995" s="157">
        <f t="shared" si="435"/>
        <v>0</v>
      </c>
      <c r="J3995" s="157">
        <f t="shared" si="436"/>
        <v>6402.6160928398858</v>
      </c>
      <c r="K3995" s="157">
        <f t="shared" si="437"/>
        <v>0</v>
      </c>
      <c r="L3995" s="157">
        <f t="shared" si="438"/>
        <v>6402.6160928398858</v>
      </c>
      <c r="M3995" s="167">
        <f t="shared" si="439"/>
        <v>0</v>
      </c>
      <c r="N3995" s="167">
        <f t="shared" si="440"/>
        <v>0</v>
      </c>
    </row>
    <row r="3996" spans="1:14" ht="15" customHeight="1" x14ac:dyDescent="0.2">
      <c r="A3996" s="152"/>
      <c r="B3996" s="152"/>
      <c r="C3996" s="152"/>
      <c r="D3996" s="152"/>
      <c r="E3996" s="153">
        <f>'2.40-a,b,c,d,e'!E3996</f>
        <v>42576.166666666664</v>
      </c>
      <c r="F3996" s="157">
        <f>'2.40-a,b,c,d,e'!F3996</f>
        <v>43.130001068115199</v>
      </c>
      <c r="G3996" s="157">
        <f>'2.40-a,b,c,d,e'!G3996</f>
        <v>-1059.9975585937002</v>
      </c>
      <c r="H3996" s="157">
        <f t="shared" si="434"/>
        <v>5342.6185342461858</v>
      </c>
      <c r="I3996" s="157">
        <f t="shared" si="435"/>
        <v>2819.9996948242042</v>
      </c>
      <c r="J3996" s="157">
        <f t="shared" si="436"/>
        <v>8162.61822907039</v>
      </c>
      <c r="K3996" s="157">
        <f t="shared" si="437"/>
        <v>0</v>
      </c>
      <c r="L3996" s="157">
        <f t="shared" si="438"/>
        <v>8162.61822907039</v>
      </c>
      <c r="M3996" s="167">
        <f t="shared" si="439"/>
        <v>1</v>
      </c>
      <c r="N3996" s="167">
        <f t="shared" si="440"/>
        <v>0</v>
      </c>
    </row>
    <row r="3997" spans="1:14" ht="15" customHeight="1" x14ac:dyDescent="0.2">
      <c r="A3997" s="152"/>
      <c r="B3997" s="152"/>
      <c r="C3997" s="152"/>
      <c r="D3997" s="152"/>
      <c r="E3997" s="153">
        <f>'2.40-a,b,c,d,e'!E3997</f>
        <v>42577.166666666664</v>
      </c>
      <c r="F3997" s="157">
        <f>'2.40-a,b,c,d,e'!F3997</f>
        <v>42.919998168945298</v>
      </c>
      <c r="G3997" s="157">
        <f>'2.40-a,b,c,d,e'!G3997</f>
        <v>-210.00289916990056</v>
      </c>
      <c r="H3997" s="157">
        <f t="shared" si="434"/>
        <v>7952.6153299004891</v>
      </c>
      <c r="I3997" s="157">
        <f t="shared" si="435"/>
        <v>0</v>
      </c>
      <c r="J3997" s="157">
        <f t="shared" si="436"/>
        <v>7952.6153299004891</v>
      </c>
      <c r="K3997" s="157">
        <f t="shared" si="437"/>
        <v>0</v>
      </c>
      <c r="L3997" s="157">
        <f t="shared" si="438"/>
        <v>7952.6153299004891</v>
      </c>
      <c r="M3997" s="167">
        <f t="shared" si="439"/>
        <v>0</v>
      </c>
      <c r="N3997" s="167">
        <f t="shared" si="440"/>
        <v>0</v>
      </c>
    </row>
    <row r="3998" spans="1:14" ht="15" customHeight="1" x14ac:dyDescent="0.2">
      <c r="A3998" s="152"/>
      <c r="B3998" s="152"/>
      <c r="C3998" s="152"/>
      <c r="D3998" s="152"/>
      <c r="E3998" s="153">
        <f>'2.40-a,b,c,d,e'!E3998</f>
        <v>42578.166666666664</v>
      </c>
      <c r="F3998" s="157">
        <f>'2.40-a,b,c,d,e'!F3998</f>
        <v>41.919998168945298</v>
      </c>
      <c r="G3998" s="157">
        <f>'2.40-a,b,c,d,e'!G3998</f>
        <v>-1000</v>
      </c>
      <c r="H3998" s="157">
        <f t="shared" si="434"/>
        <v>6952.6153299004891</v>
      </c>
      <c r="I3998" s="157">
        <f t="shared" si="435"/>
        <v>0</v>
      </c>
      <c r="J3998" s="157">
        <f t="shared" si="436"/>
        <v>6952.6153299004891</v>
      </c>
      <c r="K3998" s="157">
        <f t="shared" si="437"/>
        <v>0</v>
      </c>
      <c r="L3998" s="157">
        <f t="shared" si="438"/>
        <v>6952.6153299004891</v>
      </c>
      <c r="M3998" s="167">
        <f t="shared" si="439"/>
        <v>0</v>
      </c>
      <c r="N3998" s="167">
        <f t="shared" si="440"/>
        <v>0</v>
      </c>
    </row>
    <row r="3999" spans="1:14" ht="15" customHeight="1" x14ac:dyDescent="0.2">
      <c r="A3999" s="152"/>
      <c r="B3999" s="152"/>
      <c r="C3999" s="152"/>
      <c r="D3999" s="152"/>
      <c r="E3999" s="153">
        <f>'2.40-a,b,c,d,e'!E3999</f>
        <v>42579.166666666664</v>
      </c>
      <c r="F3999" s="157">
        <f>'2.40-a,b,c,d,e'!F3999</f>
        <v>41.139999389648402</v>
      </c>
      <c r="G3999" s="157">
        <f>'2.40-a,b,c,d,e'!G3999</f>
        <v>-779.99877929689637</v>
      </c>
      <c r="H3999" s="157">
        <f t="shared" si="434"/>
        <v>6172.6165506035923</v>
      </c>
      <c r="I3999" s="157">
        <f t="shared" si="435"/>
        <v>0</v>
      </c>
      <c r="J3999" s="157">
        <f t="shared" si="436"/>
        <v>6172.6165506035923</v>
      </c>
      <c r="K3999" s="157">
        <f t="shared" si="437"/>
        <v>0</v>
      </c>
      <c r="L3999" s="157">
        <f t="shared" si="438"/>
        <v>6172.6165506035923</v>
      </c>
      <c r="M3999" s="167">
        <f t="shared" si="439"/>
        <v>0</v>
      </c>
      <c r="N3999" s="167">
        <f t="shared" si="440"/>
        <v>0</v>
      </c>
    </row>
    <row r="4000" spans="1:14" ht="15" customHeight="1" x14ac:dyDescent="0.2">
      <c r="A4000" s="152"/>
      <c r="B4000" s="152"/>
      <c r="C4000" s="152"/>
      <c r="D4000" s="152"/>
      <c r="E4000" s="153">
        <f>'2.40-a,b,c,d,e'!E4000</f>
        <v>42580.166666666664</v>
      </c>
      <c r="F4000" s="157">
        <f>'2.40-a,b,c,d,e'!F4000</f>
        <v>41.599998474121001</v>
      </c>
      <c r="G4000" s="157">
        <f>'2.40-a,b,c,d,e'!G4000</f>
        <v>459.99908447259941</v>
      </c>
      <c r="H4000" s="157">
        <f t="shared" si="434"/>
        <v>6632.6156350761921</v>
      </c>
      <c r="I4000" s="157">
        <f t="shared" si="435"/>
        <v>0</v>
      </c>
      <c r="J4000" s="157">
        <f t="shared" si="436"/>
        <v>6632.6156350761921</v>
      </c>
      <c r="K4000" s="157">
        <f t="shared" si="437"/>
        <v>0</v>
      </c>
      <c r="L4000" s="157">
        <f t="shared" si="438"/>
        <v>6632.6156350761921</v>
      </c>
      <c r="M4000" s="167">
        <f t="shared" si="439"/>
        <v>0</v>
      </c>
      <c r="N4000" s="167">
        <f t="shared" si="440"/>
        <v>0</v>
      </c>
    </row>
    <row r="4001" spans="1:14" ht="15" customHeight="1" x14ac:dyDescent="0.2">
      <c r="A4001" s="152"/>
      <c r="B4001" s="152"/>
      <c r="C4001" s="152"/>
      <c r="D4001" s="152"/>
      <c r="E4001" s="153">
        <f>'2.40-a,b,c,d,e'!E4001</f>
        <v>42583.166666666664</v>
      </c>
      <c r="F4001" s="157">
        <f>'2.40-a,b,c,d,e'!F4001</f>
        <v>40.060001373291001</v>
      </c>
      <c r="G4001" s="157">
        <f>'2.40-a,b,c,d,e'!G4001</f>
        <v>-1539.9971008299999</v>
      </c>
      <c r="H4001" s="157">
        <f t="shared" si="434"/>
        <v>5092.6185342461922</v>
      </c>
      <c r="I4001" s="157">
        <f t="shared" si="435"/>
        <v>3069.9996948241978</v>
      </c>
      <c r="J4001" s="157">
        <f t="shared" si="436"/>
        <v>8162.61822907039</v>
      </c>
      <c r="K4001" s="157">
        <f t="shared" si="437"/>
        <v>0</v>
      </c>
      <c r="L4001" s="157">
        <f t="shared" si="438"/>
        <v>8162.61822907039</v>
      </c>
      <c r="M4001" s="167">
        <f t="shared" si="439"/>
        <v>1</v>
      </c>
      <c r="N4001" s="167">
        <f t="shared" si="440"/>
        <v>0</v>
      </c>
    </row>
    <row r="4002" spans="1:14" ht="15" customHeight="1" x14ac:dyDescent="0.2">
      <c r="A4002" s="152"/>
      <c r="B4002" s="152"/>
      <c r="C4002" s="152"/>
      <c r="D4002" s="152"/>
      <c r="E4002" s="153">
        <f>'2.40-a,b,c,d,e'!E4002</f>
        <v>42584.166666666664</v>
      </c>
      <c r="F4002" s="157">
        <f>'2.40-a,b,c,d,e'!F4002</f>
        <v>39.509998321533203</v>
      </c>
      <c r="G4002" s="157">
        <f>'2.40-a,b,c,d,e'!G4002</f>
        <v>-550.00305175779829</v>
      </c>
      <c r="H4002" s="157">
        <f t="shared" si="434"/>
        <v>7612.6151773125921</v>
      </c>
      <c r="I4002" s="157">
        <f t="shared" si="435"/>
        <v>0</v>
      </c>
      <c r="J4002" s="157">
        <f t="shared" si="436"/>
        <v>7612.6151773125921</v>
      </c>
      <c r="K4002" s="157">
        <f t="shared" si="437"/>
        <v>0</v>
      </c>
      <c r="L4002" s="157">
        <f t="shared" si="438"/>
        <v>7612.6151773125921</v>
      </c>
      <c r="M4002" s="167">
        <f t="shared" si="439"/>
        <v>0</v>
      </c>
      <c r="N4002" s="167">
        <f t="shared" si="440"/>
        <v>0</v>
      </c>
    </row>
    <row r="4003" spans="1:14" ht="15" customHeight="1" x14ac:dyDescent="0.2">
      <c r="A4003" s="152"/>
      <c r="B4003" s="152"/>
      <c r="C4003" s="152"/>
      <c r="D4003" s="152"/>
      <c r="E4003" s="153">
        <f>'2.40-a,b,c,d,e'!E4003</f>
        <v>42585.166666666664</v>
      </c>
      <c r="F4003" s="157">
        <f>'2.40-a,b,c,d,e'!F4003</f>
        <v>40.830001831054602</v>
      </c>
      <c r="G4003" s="157">
        <f>'2.40-a,b,c,d,e'!G4003</f>
        <v>1320.0035095213991</v>
      </c>
      <c r="H4003" s="157">
        <f t="shared" si="434"/>
        <v>8932.6186868339919</v>
      </c>
      <c r="I4003" s="157">
        <f t="shared" si="435"/>
        <v>0</v>
      </c>
      <c r="J4003" s="157">
        <f t="shared" si="436"/>
        <v>8932.6186868339919</v>
      </c>
      <c r="K4003" s="157">
        <f t="shared" si="437"/>
        <v>770.00045776360184</v>
      </c>
      <c r="L4003" s="157">
        <f t="shared" si="438"/>
        <v>8162.61822907039</v>
      </c>
      <c r="M4003" s="167">
        <f t="shared" si="439"/>
        <v>0</v>
      </c>
      <c r="N4003" s="167">
        <f t="shared" si="440"/>
        <v>0</v>
      </c>
    </row>
    <row r="4004" spans="1:14" ht="15" customHeight="1" x14ac:dyDescent="0.2">
      <c r="A4004" s="152"/>
      <c r="B4004" s="152"/>
      <c r="C4004" s="152"/>
      <c r="D4004" s="152"/>
      <c r="E4004" s="153">
        <f>'2.40-a,b,c,d,e'!E4004</f>
        <v>42586.166666666664</v>
      </c>
      <c r="F4004" s="157">
        <f>'2.40-a,b,c,d,e'!F4004</f>
        <v>41.930000305175703</v>
      </c>
      <c r="G4004" s="157">
        <f>'2.40-a,b,c,d,e'!G4004</f>
        <v>1099.9984741211008</v>
      </c>
      <c r="H4004" s="157">
        <f t="shared" si="434"/>
        <v>9262.6167031914902</v>
      </c>
      <c r="I4004" s="157">
        <f t="shared" si="435"/>
        <v>0</v>
      </c>
      <c r="J4004" s="157">
        <f t="shared" si="436"/>
        <v>9262.6167031914902</v>
      </c>
      <c r="K4004" s="157">
        <f t="shared" si="437"/>
        <v>1099.9984741211001</v>
      </c>
      <c r="L4004" s="157">
        <f t="shared" si="438"/>
        <v>8162.61822907039</v>
      </c>
      <c r="M4004" s="167">
        <f t="shared" si="439"/>
        <v>0</v>
      </c>
      <c r="N4004" s="167">
        <f t="shared" si="440"/>
        <v>0</v>
      </c>
    </row>
    <row r="4005" spans="1:14" ht="15" customHeight="1" x14ac:dyDescent="0.2">
      <c r="A4005" s="152"/>
      <c r="B4005" s="152"/>
      <c r="C4005" s="152"/>
      <c r="D4005" s="152"/>
      <c r="E4005" s="153">
        <f>'2.40-a,b,c,d,e'!E4005</f>
        <v>42587.166666666664</v>
      </c>
      <c r="F4005" s="157">
        <f>'2.40-a,b,c,d,e'!F4005</f>
        <v>41.799999237060497</v>
      </c>
      <c r="G4005" s="157">
        <f>'2.40-a,b,c,d,e'!G4005</f>
        <v>-130.00106811520595</v>
      </c>
      <c r="H4005" s="157">
        <f t="shared" si="434"/>
        <v>8032.6171609551839</v>
      </c>
      <c r="I4005" s="157">
        <f t="shared" si="435"/>
        <v>0</v>
      </c>
      <c r="J4005" s="157">
        <f t="shared" si="436"/>
        <v>8032.6171609551839</v>
      </c>
      <c r="K4005" s="157">
        <f t="shared" si="437"/>
        <v>0</v>
      </c>
      <c r="L4005" s="157">
        <f t="shared" si="438"/>
        <v>8032.6171609551839</v>
      </c>
      <c r="M4005" s="167">
        <f t="shared" si="439"/>
        <v>0</v>
      </c>
      <c r="N4005" s="167">
        <f t="shared" si="440"/>
        <v>0</v>
      </c>
    </row>
    <row r="4006" spans="1:14" ht="15" customHeight="1" x14ac:dyDescent="0.2">
      <c r="A4006" s="152"/>
      <c r="B4006" s="152"/>
      <c r="C4006" s="152"/>
      <c r="D4006" s="152"/>
      <c r="E4006" s="153">
        <f>'2.40-a,b,c,d,e'!E4006</f>
        <v>42590.166666666664</v>
      </c>
      <c r="F4006" s="157">
        <f>'2.40-a,b,c,d,e'!F4006</f>
        <v>43.020000457763601</v>
      </c>
      <c r="G4006" s="157">
        <f>'2.40-a,b,c,d,e'!G4006</f>
        <v>1220.0012207031036</v>
      </c>
      <c r="H4006" s="157">
        <f t="shared" si="434"/>
        <v>9252.618381658287</v>
      </c>
      <c r="I4006" s="157">
        <f t="shared" si="435"/>
        <v>0</v>
      </c>
      <c r="J4006" s="157">
        <f t="shared" si="436"/>
        <v>9252.618381658287</v>
      </c>
      <c r="K4006" s="157">
        <f t="shared" si="437"/>
        <v>1090.000152587897</v>
      </c>
      <c r="L4006" s="157">
        <f t="shared" si="438"/>
        <v>8162.61822907039</v>
      </c>
      <c r="M4006" s="167">
        <f t="shared" si="439"/>
        <v>0</v>
      </c>
      <c r="N4006" s="167">
        <f t="shared" si="440"/>
        <v>0</v>
      </c>
    </row>
    <row r="4007" spans="1:14" ht="15" customHeight="1" x14ac:dyDescent="0.2">
      <c r="A4007" s="152"/>
      <c r="B4007" s="152"/>
      <c r="C4007" s="152"/>
      <c r="D4007" s="152"/>
      <c r="E4007" s="153">
        <f>'2.40-a,b,c,d,e'!E4007</f>
        <v>42591.166666666664</v>
      </c>
      <c r="F4007" s="157">
        <f>'2.40-a,b,c,d,e'!F4007</f>
        <v>42.770000457763601</v>
      </c>
      <c r="G4007" s="157">
        <f>'2.40-a,b,c,d,e'!G4007</f>
        <v>-250</v>
      </c>
      <c r="H4007" s="157">
        <f t="shared" si="434"/>
        <v>7912.61822907039</v>
      </c>
      <c r="I4007" s="157">
        <f t="shared" si="435"/>
        <v>0</v>
      </c>
      <c r="J4007" s="157">
        <f t="shared" si="436"/>
        <v>7912.61822907039</v>
      </c>
      <c r="K4007" s="157">
        <f t="shared" si="437"/>
        <v>0</v>
      </c>
      <c r="L4007" s="157">
        <f t="shared" si="438"/>
        <v>7912.61822907039</v>
      </c>
      <c r="M4007" s="167">
        <f t="shared" si="439"/>
        <v>0</v>
      </c>
      <c r="N4007" s="167">
        <f t="shared" si="440"/>
        <v>0</v>
      </c>
    </row>
    <row r="4008" spans="1:14" ht="15" customHeight="1" x14ac:dyDescent="0.2">
      <c r="A4008" s="152"/>
      <c r="B4008" s="152"/>
      <c r="C4008" s="152"/>
      <c r="D4008" s="152"/>
      <c r="E4008" s="153">
        <f>'2.40-a,b,c,d,e'!E4008</f>
        <v>42592.166666666664</v>
      </c>
      <c r="F4008" s="157">
        <f>'2.40-a,b,c,d,e'!F4008</f>
        <v>41.709999084472599</v>
      </c>
      <c r="G4008" s="157">
        <f>'2.40-a,b,c,d,e'!G4008</f>
        <v>-1060.0013732910015</v>
      </c>
      <c r="H4008" s="157">
        <f t="shared" si="434"/>
        <v>6852.6168557793881</v>
      </c>
      <c r="I4008" s="157">
        <f t="shared" si="435"/>
        <v>0</v>
      </c>
      <c r="J4008" s="157">
        <f t="shared" si="436"/>
        <v>6852.6168557793881</v>
      </c>
      <c r="K4008" s="157">
        <f t="shared" si="437"/>
        <v>0</v>
      </c>
      <c r="L4008" s="157">
        <f t="shared" si="438"/>
        <v>6852.6168557793881</v>
      </c>
      <c r="M4008" s="167">
        <f t="shared" si="439"/>
        <v>0</v>
      </c>
      <c r="N4008" s="167">
        <f t="shared" si="440"/>
        <v>0</v>
      </c>
    </row>
    <row r="4009" spans="1:14" ht="15" customHeight="1" x14ac:dyDescent="0.2">
      <c r="A4009" s="152"/>
      <c r="B4009" s="152"/>
      <c r="C4009" s="152"/>
      <c r="D4009" s="152"/>
      <c r="E4009" s="153">
        <f>'2.40-a,b,c,d,e'!E4009</f>
        <v>42593.166666666664</v>
      </c>
      <c r="F4009" s="157">
        <f>'2.40-a,b,c,d,e'!F4009</f>
        <v>43.490001678466797</v>
      </c>
      <c r="G4009" s="157">
        <f>'2.40-a,b,c,d,e'!G4009</f>
        <v>1780.0025939941975</v>
      </c>
      <c r="H4009" s="157">
        <f t="shared" si="434"/>
        <v>8632.6194497735851</v>
      </c>
      <c r="I4009" s="157">
        <f t="shared" si="435"/>
        <v>0</v>
      </c>
      <c r="J4009" s="157">
        <f t="shared" si="436"/>
        <v>8632.6194497735851</v>
      </c>
      <c r="K4009" s="157">
        <f t="shared" si="437"/>
        <v>470.00122070319503</v>
      </c>
      <c r="L4009" s="157">
        <f t="shared" si="438"/>
        <v>8162.61822907039</v>
      </c>
      <c r="M4009" s="167">
        <f t="shared" si="439"/>
        <v>0</v>
      </c>
      <c r="N4009" s="167">
        <f t="shared" si="440"/>
        <v>0</v>
      </c>
    </row>
    <row r="4010" spans="1:14" ht="15" customHeight="1" x14ac:dyDescent="0.2">
      <c r="A4010" s="152"/>
      <c r="B4010" s="152"/>
      <c r="C4010" s="152"/>
      <c r="D4010" s="152"/>
      <c r="E4010" s="153">
        <f>'2.40-a,b,c,d,e'!E4010</f>
        <v>42594.166666666664</v>
      </c>
      <c r="F4010" s="157">
        <f>'2.40-a,b,c,d,e'!F4010</f>
        <v>44.490001678466797</v>
      </c>
      <c r="G4010" s="157">
        <f>'2.40-a,b,c,d,e'!G4010</f>
        <v>1000</v>
      </c>
      <c r="H4010" s="157">
        <f t="shared" si="434"/>
        <v>9162.618229070391</v>
      </c>
      <c r="I4010" s="157">
        <f t="shared" si="435"/>
        <v>0</v>
      </c>
      <c r="J4010" s="157">
        <f t="shared" si="436"/>
        <v>9162.618229070391</v>
      </c>
      <c r="K4010" s="157">
        <f t="shared" si="437"/>
        <v>1000.0000000000009</v>
      </c>
      <c r="L4010" s="157">
        <f t="shared" si="438"/>
        <v>8162.61822907039</v>
      </c>
      <c r="M4010" s="167">
        <f t="shared" si="439"/>
        <v>0</v>
      </c>
      <c r="N4010" s="167">
        <f t="shared" si="440"/>
        <v>0</v>
      </c>
    </row>
    <row r="4011" spans="1:14" ht="15" customHeight="1" x14ac:dyDescent="0.2">
      <c r="A4011" s="152"/>
      <c r="B4011" s="152"/>
      <c r="C4011" s="152"/>
      <c r="D4011" s="152"/>
      <c r="E4011" s="153">
        <f>'2.40-a,b,c,d,e'!E4011</f>
        <v>42597.166666666664</v>
      </c>
      <c r="F4011" s="157">
        <f>'2.40-a,b,c,d,e'!F4011</f>
        <v>45.740001678466797</v>
      </c>
      <c r="G4011" s="157">
        <f>'2.40-a,b,c,d,e'!G4011</f>
        <v>1250</v>
      </c>
      <c r="H4011" s="157">
        <f t="shared" si="434"/>
        <v>9412.618229070391</v>
      </c>
      <c r="I4011" s="157">
        <f t="shared" si="435"/>
        <v>0</v>
      </c>
      <c r="J4011" s="157">
        <f t="shared" si="436"/>
        <v>9412.618229070391</v>
      </c>
      <c r="K4011" s="157">
        <f t="shared" si="437"/>
        <v>1250.0000000000009</v>
      </c>
      <c r="L4011" s="157">
        <f t="shared" si="438"/>
        <v>8162.61822907039</v>
      </c>
      <c r="M4011" s="167">
        <f t="shared" si="439"/>
        <v>0</v>
      </c>
      <c r="N4011" s="167">
        <f t="shared" si="440"/>
        <v>0</v>
      </c>
    </row>
    <row r="4012" spans="1:14" ht="15" customHeight="1" x14ac:dyDescent="0.2">
      <c r="A4012" s="152"/>
      <c r="B4012" s="152"/>
      <c r="C4012" s="152"/>
      <c r="D4012" s="152"/>
      <c r="E4012" s="153">
        <f>'2.40-a,b,c,d,e'!E4012</f>
        <v>42598.166666666664</v>
      </c>
      <c r="F4012" s="157">
        <f>'2.40-a,b,c,d,e'!F4012</f>
        <v>46.580001831054602</v>
      </c>
      <c r="G4012" s="157">
        <f>'2.40-a,b,c,d,e'!G4012</f>
        <v>840.00015258780536</v>
      </c>
      <c r="H4012" s="157">
        <f t="shared" si="434"/>
        <v>9002.6183816581961</v>
      </c>
      <c r="I4012" s="157">
        <f t="shared" si="435"/>
        <v>0</v>
      </c>
      <c r="J4012" s="157">
        <f t="shared" si="436"/>
        <v>9002.6183816581961</v>
      </c>
      <c r="K4012" s="157">
        <f t="shared" si="437"/>
        <v>840.00015258780604</v>
      </c>
      <c r="L4012" s="157">
        <f t="shared" si="438"/>
        <v>8162.61822907039</v>
      </c>
      <c r="M4012" s="167">
        <f t="shared" si="439"/>
        <v>0</v>
      </c>
      <c r="N4012" s="167">
        <f t="shared" si="440"/>
        <v>0</v>
      </c>
    </row>
    <row r="4013" spans="1:14" ht="15" customHeight="1" x14ac:dyDescent="0.2">
      <c r="A4013" s="152"/>
      <c r="B4013" s="152"/>
      <c r="C4013" s="152"/>
      <c r="D4013" s="152"/>
      <c r="E4013" s="153">
        <f>'2.40-a,b,c,d,e'!E4013</f>
        <v>42599.166666666664</v>
      </c>
      <c r="F4013" s="157">
        <f>'2.40-a,b,c,d,e'!F4013</f>
        <v>46.790000915527301</v>
      </c>
      <c r="G4013" s="157">
        <f>'2.40-a,b,c,d,e'!G4013</f>
        <v>209.99908447269888</v>
      </c>
      <c r="H4013" s="157">
        <f t="shared" si="434"/>
        <v>8372.617313543089</v>
      </c>
      <c r="I4013" s="157">
        <f t="shared" si="435"/>
        <v>0</v>
      </c>
      <c r="J4013" s="157">
        <f t="shared" si="436"/>
        <v>8372.617313543089</v>
      </c>
      <c r="K4013" s="157">
        <f t="shared" si="437"/>
        <v>209.999084472699</v>
      </c>
      <c r="L4013" s="157">
        <f t="shared" si="438"/>
        <v>8162.61822907039</v>
      </c>
      <c r="M4013" s="167">
        <f t="shared" si="439"/>
        <v>0</v>
      </c>
      <c r="N4013" s="167">
        <f t="shared" si="440"/>
        <v>0</v>
      </c>
    </row>
    <row r="4014" spans="1:14" ht="15" customHeight="1" x14ac:dyDescent="0.2">
      <c r="A4014" s="152"/>
      <c r="B4014" s="152"/>
      <c r="C4014" s="152"/>
      <c r="D4014" s="152"/>
      <c r="E4014" s="153">
        <f>'2.40-a,b,c,d,e'!E4014</f>
        <v>42600.166666666664</v>
      </c>
      <c r="F4014" s="157">
        <f>'2.40-a,b,c,d,e'!F4014</f>
        <v>48.220001220703097</v>
      </c>
      <c r="G4014" s="157">
        <f>'2.40-a,b,c,d,e'!G4014</f>
        <v>1430.0003051757953</v>
      </c>
      <c r="H4014" s="157">
        <f t="shared" si="434"/>
        <v>9592.6185342461849</v>
      </c>
      <c r="I4014" s="157">
        <f t="shared" si="435"/>
        <v>0</v>
      </c>
      <c r="J4014" s="157">
        <f t="shared" si="436"/>
        <v>9592.6185342461849</v>
      </c>
      <c r="K4014" s="157">
        <f t="shared" si="437"/>
        <v>1430.0003051757949</v>
      </c>
      <c r="L4014" s="157">
        <f t="shared" si="438"/>
        <v>8162.61822907039</v>
      </c>
      <c r="M4014" s="167">
        <f t="shared" si="439"/>
        <v>0</v>
      </c>
      <c r="N4014" s="167">
        <f t="shared" si="440"/>
        <v>0</v>
      </c>
    </row>
    <row r="4015" spans="1:14" ht="15" customHeight="1" x14ac:dyDescent="0.2">
      <c r="A4015" s="152"/>
      <c r="B4015" s="152"/>
      <c r="C4015" s="152"/>
      <c r="D4015" s="152"/>
      <c r="E4015" s="153">
        <f>'2.40-a,b,c,d,e'!E4015</f>
        <v>42601.166666666664</v>
      </c>
      <c r="F4015" s="157">
        <f>'2.40-a,b,c,d,e'!F4015</f>
        <v>48.520000457763601</v>
      </c>
      <c r="G4015" s="157">
        <f>'2.40-a,b,c,d,e'!G4015</f>
        <v>299.99923706050424</v>
      </c>
      <c r="H4015" s="157">
        <f t="shared" si="434"/>
        <v>8462.6174661308942</v>
      </c>
      <c r="I4015" s="157">
        <f t="shared" si="435"/>
        <v>0</v>
      </c>
      <c r="J4015" s="157">
        <f t="shared" si="436"/>
        <v>8462.6174661308942</v>
      </c>
      <c r="K4015" s="157">
        <f t="shared" si="437"/>
        <v>299.99923706050413</v>
      </c>
      <c r="L4015" s="157">
        <f t="shared" si="438"/>
        <v>8162.61822907039</v>
      </c>
      <c r="M4015" s="167">
        <f t="shared" si="439"/>
        <v>0</v>
      </c>
      <c r="N4015" s="167">
        <f t="shared" si="440"/>
        <v>0</v>
      </c>
    </row>
    <row r="4016" spans="1:14" ht="15" customHeight="1" x14ac:dyDescent="0.2">
      <c r="A4016" s="152"/>
      <c r="B4016" s="152"/>
      <c r="C4016" s="152"/>
      <c r="D4016" s="152"/>
      <c r="E4016" s="153">
        <f>'2.40-a,b,c,d,e'!E4016</f>
        <v>42604.166666666664</v>
      </c>
      <c r="F4016" s="157">
        <f>'2.40-a,b,c,d,e'!F4016</f>
        <v>47.049999237060497</v>
      </c>
      <c r="G4016" s="157">
        <f>'2.40-a,b,c,d,e'!G4016</f>
        <v>-1470.0012207031036</v>
      </c>
      <c r="H4016" s="157">
        <f t="shared" si="434"/>
        <v>6692.617008367286</v>
      </c>
      <c r="I4016" s="157">
        <f t="shared" si="435"/>
        <v>0</v>
      </c>
      <c r="J4016" s="157">
        <f t="shared" si="436"/>
        <v>6692.617008367286</v>
      </c>
      <c r="K4016" s="157">
        <f t="shared" si="437"/>
        <v>0</v>
      </c>
      <c r="L4016" s="157">
        <f t="shared" si="438"/>
        <v>6692.617008367286</v>
      </c>
      <c r="M4016" s="167">
        <f t="shared" si="439"/>
        <v>0</v>
      </c>
      <c r="N4016" s="167">
        <f t="shared" si="440"/>
        <v>0</v>
      </c>
    </row>
    <row r="4017" spans="1:14" ht="15" customHeight="1" x14ac:dyDescent="0.2">
      <c r="A4017" s="152"/>
      <c r="B4017" s="152"/>
      <c r="C4017" s="152"/>
      <c r="D4017" s="152"/>
      <c r="E4017" s="153">
        <f>'2.40-a,b,c,d,e'!E4017</f>
        <v>42605.166666666664</v>
      </c>
      <c r="F4017" s="157">
        <f>'2.40-a,b,c,d,e'!F4017</f>
        <v>48.099998474121001</v>
      </c>
      <c r="G4017" s="157">
        <f>'2.40-a,b,c,d,e'!G4017</f>
        <v>1049.9992370605041</v>
      </c>
      <c r="H4017" s="157">
        <f t="shared" si="434"/>
        <v>7742.6162454277901</v>
      </c>
      <c r="I4017" s="157">
        <f t="shared" si="435"/>
        <v>0</v>
      </c>
      <c r="J4017" s="157">
        <f t="shared" si="436"/>
        <v>7742.6162454277901</v>
      </c>
      <c r="K4017" s="157">
        <f t="shared" si="437"/>
        <v>0</v>
      </c>
      <c r="L4017" s="157">
        <f t="shared" si="438"/>
        <v>7742.6162454277901</v>
      </c>
      <c r="M4017" s="167">
        <f t="shared" si="439"/>
        <v>0</v>
      </c>
      <c r="N4017" s="167">
        <f t="shared" si="440"/>
        <v>0</v>
      </c>
    </row>
    <row r="4018" spans="1:14" ht="15" customHeight="1" x14ac:dyDescent="0.2">
      <c r="A4018" s="152"/>
      <c r="B4018" s="152"/>
      <c r="C4018" s="152"/>
      <c r="D4018" s="152"/>
      <c r="E4018" s="153">
        <f>'2.40-a,b,c,d,e'!E4018</f>
        <v>42606.166666666664</v>
      </c>
      <c r="F4018" s="157">
        <f>'2.40-a,b,c,d,e'!F4018</f>
        <v>46.770000457763601</v>
      </c>
      <c r="G4018" s="157">
        <f>'2.40-a,b,c,d,e'!G4018</f>
        <v>-1329.9980163574005</v>
      </c>
      <c r="H4018" s="157">
        <f t="shared" si="434"/>
        <v>6412.6182290703891</v>
      </c>
      <c r="I4018" s="157">
        <f t="shared" si="435"/>
        <v>0</v>
      </c>
      <c r="J4018" s="157">
        <f t="shared" si="436"/>
        <v>6412.6182290703891</v>
      </c>
      <c r="K4018" s="157">
        <f t="shared" si="437"/>
        <v>0</v>
      </c>
      <c r="L4018" s="157">
        <f t="shared" si="438"/>
        <v>6412.6182290703891</v>
      </c>
      <c r="M4018" s="167">
        <f t="shared" si="439"/>
        <v>0</v>
      </c>
      <c r="N4018" s="167">
        <f t="shared" si="440"/>
        <v>0</v>
      </c>
    </row>
    <row r="4019" spans="1:14" ht="15" customHeight="1" x14ac:dyDescent="0.2">
      <c r="A4019" s="152"/>
      <c r="B4019" s="152"/>
      <c r="C4019" s="152"/>
      <c r="D4019" s="152"/>
      <c r="E4019" s="153">
        <f>'2.40-a,b,c,d,e'!E4019</f>
        <v>42607.166666666664</v>
      </c>
      <c r="F4019" s="157">
        <f>'2.40-a,b,c,d,e'!F4019</f>
        <v>47.330001831054602</v>
      </c>
      <c r="G4019" s="157">
        <f>'2.40-a,b,c,d,e'!G4019</f>
        <v>560.00137329100141</v>
      </c>
      <c r="H4019" s="157">
        <f t="shared" si="434"/>
        <v>6972.6196023613902</v>
      </c>
      <c r="I4019" s="157">
        <f t="shared" si="435"/>
        <v>0</v>
      </c>
      <c r="J4019" s="157">
        <f t="shared" si="436"/>
        <v>6972.6196023613902</v>
      </c>
      <c r="K4019" s="157">
        <f t="shared" si="437"/>
        <v>0</v>
      </c>
      <c r="L4019" s="157">
        <f t="shared" si="438"/>
        <v>6972.6196023613902</v>
      </c>
      <c r="M4019" s="167">
        <f t="shared" si="439"/>
        <v>0</v>
      </c>
      <c r="N4019" s="167">
        <f t="shared" si="440"/>
        <v>0</v>
      </c>
    </row>
    <row r="4020" spans="1:14" ht="15" customHeight="1" x14ac:dyDescent="0.2">
      <c r="A4020" s="152"/>
      <c r="B4020" s="152"/>
      <c r="C4020" s="152"/>
      <c r="D4020" s="152"/>
      <c r="E4020" s="153">
        <f>'2.40-a,b,c,d,e'!E4020</f>
        <v>42608.166666666664</v>
      </c>
      <c r="F4020" s="157">
        <f>'2.40-a,b,c,d,e'!F4020</f>
        <v>47.639999389648402</v>
      </c>
      <c r="G4020" s="157">
        <f>'2.40-a,b,c,d,e'!G4020</f>
        <v>309.99755859379974</v>
      </c>
      <c r="H4020" s="157">
        <f t="shared" si="434"/>
        <v>7282.6171609551902</v>
      </c>
      <c r="I4020" s="157">
        <f t="shared" si="435"/>
        <v>0</v>
      </c>
      <c r="J4020" s="157">
        <f t="shared" si="436"/>
        <v>7282.6171609551902</v>
      </c>
      <c r="K4020" s="157">
        <f t="shared" si="437"/>
        <v>0</v>
      </c>
      <c r="L4020" s="157">
        <f t="shared" si="438"/>
        <v>7282.6171609551902</v>
      </c>
      <c r="M4020" s="167">
        <f t="shared" si="439"/>
        <v>0</v>
      </c>
      <c r="N4020" s="167">
        <f t="shared" si="440"/>
        <v>0</v>
      </c>
    </row>
    <row r="4021" spans="1:14" ht="15" customHeight="1" x14ac:dyDescent="0.2">
      <c r="A4021" s="152"/>
      <c r="B4021" s="152"/>
      <c r="C4021" s="152"/>
      <c r="D4021" s="152"/>
      <c r="E4021" s="153">
        <f>'2.40-a,b,c,d,e'!E4021</f>
        <v>42611.166666666664</v>
      </c>
      <c r="F4021" s="157">
        <f>'2.40-a,b,c,d,e'!F4021</f>
        <v>46.9799995422363</v>
      </c>
      <c r="G4021" s="157">
        <f>'2.40-a,b,c,d,e'!G4021</f>
        <v>-659.99984741210233</v>
      </c>
      <c r="H4021" s="157">
        <f t="shared" si="434"/>
        <v>6622.6173135430881</v>
      </c>
      <c r="I4021" s="157">
        <f t="shared" si="435"/>
        <v>0</v>
      </c>
      <c r="J4021" s="157">
        <f t="shared" si="436"/>
        <v>6622.6173135430881</v>
      </c>
      <c r="K4021" s="157">
        <f t="shared" si="437"/>
        <v>0</v>
      </c>
      <c r="L4021" s="157">
        <f t="shared" si="438"/>
        <v>6622.6173135430881</v>
      </c>
      <c r="M4021" s="167">
        <f t="shared" si="439"/>
        <v>0</v>
      </c>
      <c r="N4021" s="167">
        <f t="shared" si="440"/>
        <v>0</v>
      </c>
    </row>
    <row r="4022" spans="1:14" ht="15" customHeight="1" x14ac:dyDescent="0.2">
      <c r="A4022" s="152"/>
      <c r="B4022" s="152"/>
      <c r="C4022" s="152"/>
      <c r="D4022" s="152"/>
      <c r="E4022" s="153">
        <f>'2.40-a,b,c,d,e'!E4022</f>
        <v>42612.166666666664</v>
      </c>
      <c r="F4022" s="157">
        <f>'2.40-a,b,c,d,e'!F4022</f>
        <v>46.349998474121001</v>
      </c>
      <c r="G4022" s="157">
        <f>'2.40-a,b,c,d,e'!G4022</f>
        <v>-630.00106811529827</v>
      </c>
      <c r="H4022" s="157">
        <f t="shared" si="434"/>
        <v>5992.6162454277901</v>
      </c>
      <c r="I4022" s="157">
        <f t="shared" si="435"/>
        <v>2170.0019836426</v>
      </c>
      <c r="J4022" s="157">
        <f t="shared" si="436"/>
        <v>8162.61822907039</v>
      </c>
      <c r="K4022" s="157">
        <f t="shared" si="437"/>
        <v>0</v>
      </c>
      <c r="L4022" s="157">
        <f t="shared" si="438"/>
        <v>8162.61822907039</v>
      </c>
      <c r="M4022" s="167">
        <f t="shared" si="439"/>
        <v>1</v>
      </c>
      <c r="N4022" s="167">
        <f t="shared" si="440"/>
        <v>0</v>
      </c>
    </row>
    <row r="4023" spans="1:14" ht="15" customHeight="1" x14ac:dyDescent="0.2">
      <c r="A4023" s="152"/>
      <c r="B4023" s="152"/>
      <c r="C4023" s="152"/>
      <c r="D4023" s="152"/>
      <c r="E4023" s="153">
        <f>'2.40-a,b,c,d,e'!E4023</f>
        <v>42613.166666666664</v>
      </c>
      <c r="F4023" s="157">
        <f>'2.40-a,b,c,d,e'!F4023</f>
        <v>44.700000762939403</v>
      </c>
      <c r="G4023" s="157">
        <f>'2.40-a,b,c,d,e'!G4023</f>
        <v>-1649.9977111815979</v>
      </c>
      <c r="H4023" s="157">
        <f t="shared" si="434"/>
        <v>6512.6205178887922</v>
      </c>
      <c r="I4023" s="157">
        <f t="shared" si="435"/>
        <v>0</v>
      </c>
      <c r="J4023" s="157">
        <f t="shared" si="436"/>
        <v>6512.6205178887922</v>
      </c>
      <c r="K4023" s="157">
        <f t="shared" si="437"/>
        <v>0</v>
      </c>
      <c r="L4023" s="157">
        <f t="shared" si="438"/>
        <v>6512.6205178887922</v>
      </c>
      <c r="M4023" s="167">
        <f t="shared" si="439"/>
        <v>0</v>
      </c>
      <c r="N4023" s="167">
        <f t="shared" si="440"/>
        <v>0</v>
      </c>
    </row>
    <row r="4024" spans="1:14" ht="15" customHeight="1" x14ac:dyDescent="0.2">
      <c r="A4024" s="152"/>
      <c r="B4024" s="152"/>
      <c r="C4024" s="152"/>
      <c r="D4024" s="152"/>
      <c r="E4024" s="153">
        <f>'2.40-a,b,c,d,e'!E4024</f>
        <v>42614.166666666664</v>
      </c>
      <c r="F4024" s="157">
        <f>'2.40-a,b,c,d,e'!F4024</f>
        <v>43.159999847412102</v>
      </c>
      <c r="G4024" s="157">
        <f>'2.40-a,b,c,d,e'!G4024</f>
        <v>-1540.000915527301</v>
      </c>
      <c r="H4024" s="157">
        <f t="shared" si="434"/>
        <v>4972.6196023614912</v>
      </c>
      <c r="I4024" s="157">
        <f t="shared" si="435"/>
        <v>3189.9986267088989</v>
      </c>
      <c r="J4024" s="157">
        <f t="shared" si="436"/>
        <v>8162.61822907039</v>
      </c>
      <c r="K4024" s="157">
        <f t="shared" si="437"/>
        <v>0</v>
      </c>
      <c r="L4024" s="157">
        <f t="shared" si="438"/>
        <v>8162.61822907039</v>
      </c>
      <c r="M4024" s="167">
        <f t="shared" si="439"/>
        <v>1</v>
      </c>
      <c r="N4024" s="167">
        <f t="shared" si="440"/>
        <v>0</v>
      </c>
    </row>
    <row r="4025" spans="1:14" ht="15" customHeight="1" x14ac:dyDescent="0.2">
      <c r="A4025" s="152"/>
      <c r="B4025" s="152"/>
      <c r="C4025" s="152"/>
      <c r="D4025" s="152"/>
      <c r="E4025" s="153">
        <f>'2.40-a,b,c,d,e'!E4025</f>
        <v>42615.166666666664</v>
      </c>
      <c r="F4025" s="157">
        <f>'2.40-a,b,c,d,e'!F4025</f>
        <v>44.439998626708899</v>
      </c>
      <c r="G4025" s="157">
        <f>'2.40-a,b,c,d,e'!G4025</f>
        <v>1279.9987792967968</v>
      </c>
      <c r="H4025" s="157">
        <f t="shared" si="434"/>
        <v>9442.6170083671859</v>
      </c>
      <c r="I4025" s="157">
        <f t="shared" si="435"/>
        <v>0</v>
      </c>
      <c r="J4025" s="157">
        <f t="shared" si="436"/>
        <v>9442.6170083671859</v>
      </c>
      <c r="K4025" s="157">
        <f t="shared" si="437"/>
        <v>1279.9987792967959</v>
      </c>
      <c r="L4025" s="157">
        <f t="shared" si="438"/>
        <v>8162.61822907039</v>
      </c>
      <c r="M4025" s="167">
        <f t="shared" si="439"/>
        <v>0</v>
      </c>
      <c r="N4025" s="167">
        <f t="shared" si="440"/>
        <v>0</v>
      </c>
    </row>
    <row r="4026" spans="1:14" ht="15" customHeight="1" x14ac:dyDescent="0.2">
      <c r="A4026" s="152"/>
      <c r="B4026" s="152"/>
      <c r="C4026" s="152"/>
      <c r="D4026" s="152"/>
      <c r="E4026" s="153">
        <f>'2.40-a,b,c,d,e'!E4026</f>
        <v>42619.166666666664</v>
      </c>
      <c r="F4026" s="157">
        <f>'2.40-a,b,c,d,e'!F4026</f>
        <v>44.830001831054602</v>
      </c>
      <c r="G4026" s="157">
        <f>'2.40-a,b,c,d,e'!G4026</f>
        <v>390.00320434570313</v>
      </c>
      <c r="H4026" s="157">
        <f t="shared" si="434"/>
        <v>8552.6214334160941</v>
      </c>
      <c r="I4026" s="157">
        <f t="shared" si="435"/>
        <v>0</v>
      </c>
      <c r="J4026" s="157">
        <f t="shared" si="436"/>
        <v>8552.6214334160941</v>
      </c>
      <c r="K4026" s="157">
        <f t="shared" si="437"/>
        <v>390.00320434570403</v>
      </c>
      <c r="L4026" s="157">
        <f t="shared" si="438"/>
        <v>8162.61822907039</v>
      </c>
      <c r="M4026" s="167">
        <f t="shared" si="439"/>
        <v>0</v>
      </c>
      <c r="N4026" s="167">
        <f t="shared" si="440"/>
        <v>0</v>
      </c>
    </row>
    <row r="4027" spans="1:14" ht="15" customHeight="1" x14ac:dyDescent="0.2">
      <c r="A4027" s="152"/>
      <c r="B4027" s="152"/>
      <c r="C4027" s="152"/>
      <c r="D4027" s="152"/>
      <c r="E4027" s="153">
        <f>'2.40-a,b,c,d,e'!E4027</f>
        <v>42620.166666666664</v>
      </c>
      <c r="F4027" s="157">
        <f>'2.40-a,b,c,d,e'!F4027</f>
        <v>45.5</v>
      </c>
      <c r="G4027" s="157">
        <f>'2.40-a,b,c,d,e'!G4027</f>
        <v>669.99816894539777</v>
      </c>
      <c r="H4027" s="157">
        <f t="shared" si="434"/>
        <v>8832.6163980157871</v>
      </c>
      <c r="I4027" s="157">
        <f t="shared" si="435"/>
        <v>0</v>
      </c>
      <c r="J4027" s="157">
        <f t="shared" si="436"/>
        <v>8832.6163980157871</v>
      </c>
      <c r="K4027" s="157">
        <f t="shared" si="437"/>
        <v>669.99816894539708</v>
      </c>
      <c r="L4027" s="157">
        <f t="shared" si="438"/>
        <v>8162.61822907039</v>
      </c>
      <c r="M4027" s="167">
        <f t="shared" si="439"/>
        <v>0</v>
      </c>
      <c r="N4027" s="167">
        <f t="shared" si="440"/>
        <v>0</v>
      </c>
    </row>
    <row r="4028" spans="1:14" ht="15" customHeight="1" x14ac:dyDescent="0.2">
      <c r="A4028" s="152"/>
      <c r="B4028" s="152"/>
      <c r="C4028" s="152"/>
      <c r="D4028" s="152"/>
      <c r="E4028" s="153">
        <f>'2.40-a,b,c,d,e'!E4028</f>
        <v>42621.166666666664</v>
      </c>
      <c r="F4028" s="157">
        <f>'2.40-a,b,c,d,e'!F4028</f>
        <v>47.619998931884702</v>
      </c>
      <c r="G4028" s="157">
        <f>'2.40-a,b,c,d,e'!G4028</f>
        <v>2119.9989318847015</v>
      </c>
      <c r="H4028" s="157">
        <f t="shared" si="434"/>
        <v>10282.617160955091</v>
      </c>
      <c r="I4028" s="157">
        <f t="shared" si="435"/>
        <v>0</v>
      </c>
      <c r="J4028" s="157">
        <f t="shared" si="436"/>
        <v>10282.617160955091</v>
      </c>
      <c r="K4028" s="157">
        <f t="shared" si="437"/>
        <v>2119.9989318847011</v>
      </c>
      <c r="L4028" s="157">
        <f t="shared" si="438"/>
        <v>8162.61822907039</v>
      </c>
      <c r="M4028" s="167">
        <f t="shared" si="439"/>
        <v>0</v>
      </c>
      <c r="N4028" s="167">
        <f t="shared" si="440"/>
        <v>0</v>
      </c>
    </row>
    <row r="4029" spans="1:14" ht="15" customHeight="1" x14ac:dyDescent="0.2">
      <c r="A4029" s="152"/>
      <c r="B4029" s="152"/>
      <c r="C4029" s="152"/>
      <c r="D4029" s="152"/>
      <c r="E4029" s="153">
        <f>'2.40-a,b,c,d,e'!E4029</f>
        <v>42622.166666666664</v>
      </c>
      <c r="F4029" s="157">
        <f>'2.40-a,b,c,d,e'!F4029</f>
        <v>45.880001068115199</v>
      </c>
      <c r="G4029" s="157">
        <f>'2.40-a,b,c,d,e'!G4029</f>
        <v>-1739.9978637695028</v>
      </c>
      <c r="H4029" s="157">
        <f t="shared" si="434"/>
        <v>6422.620365300887</v>
      </c>
      <c r="I4029" s="157">
        <f t="shared" si="435"/>
        <v>0</v>
      </c>
      <c r="J4029" s="157">
        <f t="shared" si="436"/>
        <v>6422.620365300887</v>
      </c>
      <c r="K4029" s="157">
        <f t="shared" si="437"/>
        <v>0</v>
      </c>
      <c r="L4029" s="157">
        <f t="shared" si="438"/>
        <v>6422.620365300887</v>
      </c>
      <c r="M4029" s="167">
        <f t="shared" si="439"/>
        <v>0</v>
      </c>
      <c r="N4029" s="167">
        <f t="shared" si="440"/>
        <v>0</v>
      </c>
    </row>
    <row r="4030" spans="1:14" ht="15" customHeight="1" x14ac:dyDescent="0.2">
      <c r="A4030" s="152"/>
      <c r="B4030" s="152"/>
      <c r="C4030" s="152"/>
      <c r="D4030" s="152"/>
      <c r="E4030" s="153">
        <f>'2.40-a,b,c,d,e'!E4030</f>
        <v>42625.166666666664</v>
      </c>
      <c r="F4030" s="157">
        <f>'2.40-a,b,c,d,e'!F4030</f>
        <v>46.290000915527301</v>
      </c>
      <c r="G4030" s="157">
        <f>'2.40-a,b,c,d,e'!G4030</f>
        <v>409.99984741210227</v>
      </c>
      <c r="H4030" s="157">
        <f t="shared" si="434"/>
        <v>6832.6202127129891</v>
      </c>
      <c r="I4030" s="157">
        <f t="shared" si="435"/>
        <v>0</v>
      </c>
      <c r="J4030" s="157">
        <f t="shared" si="436"/>
        <v>6832.6202127129891</v>
      </c>
      <c r="K4030" s="157">
        <f t="shared" si="437"/>
        <v>0</v>
      </c>
      <c r="L4030" s="157">
        <f t="shared" si="438"/>
        <v>6832.6202127129891</v>
      </c>
      <c r="M4030" s="167">
        <f t="shared" si="439"/>
        <v>0</v>
      </c>
      <c r="N4030" s="167">
        <f t="shared" si="440"/>
        <v>0</v>
      </c>
    </row>
    <row r="4031" spans="1:14" ht="15" customHeight="1" x14ac:dyDescent="0.2">
      <c r="A4031" s="152"/>
      <c r="B4031" s="152"/>
      <c r="C4031" s="152"/>
      <c r="D4031" s="152"/>
      <c r="E4031" s="153">
        <f>'2.40-a,b,c,d,e'!E4031</f>
        <v>42626.166666666664</v>
      </c>
      <c r="F4031" s="157">
        <f>'2.40-a,b,c,d,e'!F4031</f>
        <v>44.900001525878899</v>
      </c>
      <c r="G4031" s="157">
        <f>'2.40-a,b,c,d,e'!G4031</f>
        <v>-1389.999389648402</v>
      </c>
      <c r="H4031" s="157">
        <f t="shared" si="434"/>
        <v>5442.6208230645871</v>
      </c>
      <c r="I4031" s="157">
        <f t="shared" si="435"/>
        <v>2719.997406005803</v>
      </c>
      <c r="J4031" s="157">
        <f t="shared" si="436"/>
        <v>8162.61822907039</v>
      </c>
      <c r="K4031" s="157">
        <f t="shared" si="437"/>
        <v>0</v>
      </c>
      <c r="L4031" s="157">
        <f t="shared" si="438"/>
        <v>8162.61822907039</v>
      </c>
      <c r="M4031" s="167">
        <f t="shared" si="439"/>
        <v>1</v>
      </c>
      <c r="N4031" s="167">
        <f t="shared" si="440"/>
        <v>0</v>
      </c>
    </row>
    <row r="4032" spans="1:14" ht="15" customHeight="1" x14ac:dyDescent="0.2">
      <c r="A4032" s="152"/>
      <c r="B4032" s="152"/>
      <c r="C4032" s="152"/>
      <c r="D4032" s="152"/>
      <c r="E4032" s="153">
        <f>'2.40-a,b,c,d,e'!E4032</f>
        <v>42627.166666666664</v>
      </c>
      <c r="F4032" s="157">
        <f>'2.40-a,b,c,d,e'!F4032</f>
        <v>43.580001831054602</v>
      </c>
      <c r="G4032" s="157">
        <f>'2.40-a,b,c,d,e'!G4032</f>
        <v>-1319.999694824297</v>
      </c>
      <c r="H4032" s="157">
        <f t="shared" si="434"/>
        <v>6842.6185342460931</v>
      </c>
      <c r="I4032" s="157">
        <f t="shared" si="435"/>
        <v>0</v>
      </c>
      <c r="J4032" s="157">
        <f t="shared" si="436"/>
        <v>6842.6185342460931</v>
      </c>
      <c r="K4032" s="157">
        <f t="shared" si="437"/>
        <v>0</v>
      </c>
      <c r="L4032" s="157">
        <f t="shared" si="438"/>
        <v>6842.6185342460931</v>
      </c>
      <c r="M4032" s="167">
        <f t="shared" si="439"/>
        <v>0</v>
      </c>
      <c r="N4032" s="167">
        <f t="shared" si="440"/>
        <v>0</v>
      </c>
    </row>
    <row r="4033" spans="1:14" ht="15" customHeight="1" x14ac:dyDescent="0.2">
      <c r="A4033" s="152"/>
      <c r="B4033" s="152"/>
      <c r="C4033" s="152"/>
      <c r="D4033" s="152"/>
      <c r="E4033" s="153">
        <f>'2.40-a,b,c,d,e'!E4033</f>
        <v>42628.166666666664</v>
      </c>
      <c r="F4033" s="157">
        <f>'2.40-a,b,c,d,e'!F4033</f>
        <v>43.909999847412102</v>
      </c>
      <c r="G4033" s="157">
        <f>'2.40-a,b,c,d,e'!G4033</f>
        <v>329.99801635750003</v>
      </c>
      <c r="H4033" s="157">
        <f t="shared" si="434"/>
        <v>7172.6165506035932</v>
      </c>
      <c r="I4033" s="157">
        <f t="shared" si="435"/>
        <v>0</v>
      </c>
      <c r="J4033" s="157">
        <f t="shared" si="436"/>
        <v>7172.6165506035932</v>
      </c>
      <c r="K4033" s="157">
        <f t="shared" si="437"/>
        <v>0</v>
      </c>
      <c r="L4033" s="157">
        <f t="shared" si="438"/>
        <v>7172.6165506035932</v>
      </c>
      <c r="M4033" s="167">
        <f t="shared" si="439"/>
        <v>0</v>
      </c>
      <c r="N4033" s="167">
        <f t="shared" si="440"/>
        <v>0</v>
      </c>
    </row>
    <row r="4034" spans="1:14" ht="15" customHeight="1" x14ac:dyDescent="0.2">
      <c r="A4034" s="152"/>
      <c r="B4034" s="152"/>
      <c r="C4034" s="152"/>
      <c r="D4034" s="152"/>
      <c r="E4034" s="153">
        <f>'2.40-a,b,c,d,e'!E4034</f>
        <v>42629.166666666664</v>
      </c>
      <c r="F4034" s="157">
        <f>'2.40-a,b,c,d,e'!F4034</f>
        <v>43.029998779296797</v>
      </c>
      <c r="G4034" s="157">
        <f>'2.40-a,b,c,d,e'!G4034</f>
        <v>-880.00106811530543</v>
      </c>
      <c r="H4034" s="157">
        <f t="shared" si="434"/>
        <v>6292.6154824882879</v>
      </c>
      <c r="I4034" s="157">
        <f t="shared" si="435"/>
        <v>0</v>
      </c>
      <c r="J4034" s="157">
        <f t="shared" si="436"/>
        <v>6292.6154824882879</v>
      </c>
      <c r="K4034" s="157">
        <f t="shared" si="437"/>
        <v>0</v>
      </c>
      <c r="L4034" s="157">
        <f t="shared" si="438"/>
        <v>6292.6154824882879</v>
      </c>
      <c r="M4034" s="167">
        <f t="shared" si="439"/>
        <v>0</v>
      </c>
      <c r="N4034" s="167">
        <f t="shared" si="440"/>
        <v>0</v>
      </c>
    </row>
    <row r="4035" spans="1:14" ht="15" customHeight="1" x14ac:dyDescent="0.2">
      <c r="A4035" s="152"/>
      <c r="B4035" s="152"/>
      <c r="C4035" s="152"/>
      <c r="D4035" s="152"/>
      <c r="E4035" s="153">
        <f>'2.40-a,b,c,d,e'!E4035</f>
        <v>42632.166666666664</v>
      </c>
      <c r="F4035" s="157">
        <f>'2.40-a,b,c,d,e'!F4035</f>
        <v>43.299999237060497</v>
      </c>
      <c r="G4035" s="157">
        <f>'2.40-a,b,c,d,e'!G4035</f>
        <v>270.0004577637003</v>
      </c>
      <c r="H4035" s="157">
        <f t="shared" si="434"/>
        <v>6562.6159402519879</v>
      </c>
      <c r="I4035" s="157">
        <f t="shared" si="435"/>
        <v>0</v>
      </c>
      <c r="J4035" s="157">
        <f t="shared" si="436"/>
        <v>6562.6159402519879</v>
      </c>
      <c r="K4035" s="157">
        <f t="shared" si="437"/>
        <v>0</v>
      </c>
      <c r="L4035" s="157">
        <f t="shared" si="438"/>
        <v>6562.6159402519879</v>
      </c>
      <c r="M4035" s="167">
        <f t="shared" si="439"/>
        <v>0</v>
      </c>
      <c r="N4035" s="167">
        <f t="shared" si="440"/>
        <v>0</v>
      </c>
    </row>
    <row r="4036" spans="1:14" ht="15" customHeight="1" x14ac:dyDescent="0.2">
      <c r="A4036" s="152"/>
      <c r="B4036" s="152"/>
      <c r="C4036" s="152"/>
      <c r="D4036" s="152"/>
      <c r="E4036" s="153">
        <f>'2.40-a,b,c,d,e'!E4036</f>
        <v>42633.166666666664</v>
      </c>
      <c r="F4036" s="157">
        <f>'2.40-a,b,c,d,e'!F4036</f>
        <v>43.439998626708899</v>
      </c>
      <c r="G4036" s="157">
        <f>'2.40-a,b,c,d,e'!G4036</f>
        <v>139.99938964840197</v>
      </c>
      <c r="H4036" s="157">
        <f t="shared" ref="H4036:H4099" si="441">L4035+G4036</f>
        <v>6702.61532990039</v>
      </c>
      <c r="I4036" s="157">
        <f t="shared" ref="I4036:I4099" si="442">IF(H4036&lt;$B$13,$B$14-H4036,0)</f>
        <v>0</v>
      </c>
      <c r="J4036" s="157">
        <f t="shared" ref="J4036:J4099" si="443">H4036+I4036</f>
        <v>6702.61532990039</v>
      </c>
      <c r="K4036" s="157">
        <f t="shared" ref="K4036:K4099" si="444">MAX(J4036-$B$14,0)</f>
        <v>0</v>
      </c>
      <c r="L4036" s="157">
        <f t="shared" ref="L4036:L4099" si="445">J4036-K4036</f>
        <v>6702.61532990039</v>
      </c>
      <c r="M4036" s="167">
        <f t="shared" ref="M4036:M4099" si="446">IF(I4036&gt;0,1,0)</f>
        <v>0</v>
      </c>
      <c r="N4036" s="167">
        <f t="shared" ref="N4036:N4099" si="447">IF(H4036&lt;0,1,0)</f>
        <v>0</v>
      </c>
    </row>
    <row r="4037" spans="1:14" ht="15" customHeight="1" x14ac:dyDescent="0.2">
      <c r="A4037" s="152"/>
      <c r="B4037" s="152"/>
      <c r="C4037" s="152"/>
      <c r="D4037" s="152"/>
      <c r="E4037" s="153">
        <f>'2.40-a,b,c,d,e'!E4037</f>
        <v>42634.166666666664</v>
      </c>
      <c r="F4037" s="157">
        <f>'2.40-a,b,c,d,e'!F4037</f>
        <v>45.340000152587798</v>
      </c>
      <c r="G4037" s="157">
        <f>'2.40-a,b,c,d,e'!G4037</f>
        <v>1900.0015258788992</v>
      </c>
      <c r="H4037" s="157">
        <f t="shared" si="441"/>
        <v>8602.6168557792898</v>
      </c>
      <c r="I4037" s="157">
        <f t="shared" si="442"/>
        <v>0</v>
      </c>
      <c r="J4037" s="157">
        <f t="shared" si="443"/>
        <v>8602.6168557792898</v>
      </c>
      <c r="K4037" s="157">
        <f t="shared" si="444"/>
        <v>439.99862670889979</v>
      </c>
      <c r="L4037" s="157">
        <f t="shared" si="445"/>
        <v>8162.61822907039</v>
      </c>
      <c r="M4037" s="167">
        <f t="shared" si="446"/>
        <v>0</v>
      </c>
      <c r="N4037" s="167">
        <f t="shared" si="447"/>
        <v>0</v>
      </c>
    </row>
    <row r="4038" spans="1:14" ht="15" customHeight="1" x14ac:dyDescent="0.2">
      <c r="A4038" s="152"/>
      <c r="B4038" s="152"/>
      <c r="C4038" s="152"/>
      <c r="D4038" s="152"/>
      <c r="E4038" s="153">
        <f>'2.40-a,b,c,d,e'!E4038</f>
        <v>42635.166666666664</v>
      </c>
      <c r="F4038" s="157">
        <f>'2.40-a,b,c,d,e'!F4038</f>
        <v>46.319999694824197</v>
      </c>
      <c r="G4038" s="157">
        <f>'2.40-a,b,c,d,e'!G4038</f>
        <v>979.99954223639918</v>
      </c>
      <c r="H4038" s="157">
        <f t="shared" si="441"/>
        <v>9142.61777130679</v>
      </c>
      <c r="I4038" s="157">
        <f t="shared" si="442"/>
        <v>0</v>
      </c>
      <c r="J4038" s="157">
        <f t="shared" si="443"/>
        <v>9142.61777130679</v>
      </c>
      <c r="K4038" s="157">
        <f t="shared" si="444"/>
        <v>979.99954223639998</v>
      </c>
      <c r="L4038" s="157">
        <f t="shared" si="445"/>
        <v>8162.61822907039</v>
      </c>
      <c r="M4038" s="167">
        <f t="shared" si="446"/>
        <v>0</v>
      </c>
      <c r="N4038" s="167">
        <f t="shared" si="447"/>
        <v>0</v>
      </c>
    </row>
    <row r="4039" spans="1:14" ht="15" customHeight="1" x14ac:dyDescent="0.2">
      <c r="A4039" s="152"/>
      <c r="B4039" s="152"/>
      <c r="C4039" s="152"/>
      <c r="D4039" s="152"/>
      <c r="E4039" s="153">
        <f>'2.40-a,b,c,d,e'!E4039</f>
        <v>42636.166666666664</v>
      </c>
      <c r="F4039" s="157">
        <f>'2.40-a,b,c,d,e'!F4039</f>
        <v>44.4799995422363</v>
      </c>
      <c r="G4039" s="157">
        <f>'2.40-a,b,c,d,e'!G4039</f>
        <v>-1840.0001525878977</v>
      </c>
      <c r="H4039" s="157">
        <f t="shared" si="441"/>
        <v>6322.6180764824921</v>
      </c>
      <c r="I4039" s="157">
        <f t="shared" si="442"/>
        <v>0</v>
      </c>
      <c r="J4039" s="157">
        <f t="shared" si="443"/>
        <v>6322.6180764824921</v>
      </c>
      <c r="K4039" s="157">
        <f t="shared" si="444"/>
        <v>0</v>
      </c>
      <c r="L4039" s="157">
        <f t="shared" si="445"/>
        <v>6322.6180764824921</v>
      </c>
      <c r="M4039" s="167">
        <f t="shared" si="446"/>
        <v>0</v>
      </c>
      <c r="N4039" s="167">
        <f t="shared" si="447"/>
        <v>0</v>
      </c>
    </row>
    <row r="4040" spans="1:14" ht="15" customHeight="1" x14ac:dyDescent="0.2">
      <c r="A4040" s="152"/>
      <c r="B4040" s="152"/>
      <c r="C4040" s="152"/>
      <c r="D4040" s="152"/>
      <c r="E4040" s="153">
        <f>'2.40-a,b,c,d,e'!E4040</f>
        <v>42639.166666666664</v>
      </c>
      <c r="F4040" s="157">
        <f>'2.40-a,b,c,d,e'!F4040</f>
        <v>45.930000305175703</v>
      </c>
      <c r="G4040" s="157">
        <f>'2.40-a,b,c,d,e'!G4040</f>
        <v>1450.0007629394033</v>
      </c>
      <c r="H4040" s="157">
        <f t="shared" si="441"/>
        <v>7772.6188394218952</v>
      </c>
      <c r="I4040" s="157">
        <f t="shared" si="442"/>
        <v>0</v>
      </c>
      <c r="J4040" s="157">
        <f t="shared" si="443"/>
        <v>7772.6188394218952</v>
      </c>
      <c r="K4040" s="157">
        <f t="shared" si="444"/>
        <v>0</v>
      </c>
      <c r="L4040" s="157">
        <f t="shared" si="445"/>
        <v>7772.6188394218952</v>
      </c>
      <c r="M4040" s="167">
        <f t="shared" si="446"/>
        <v>0</v>
      </c>
      <c r="N4040" s="167">
        <f t="shared" si="447"/>
        <v>0</v>
      </c>
    </row>
    <row r="4041" spans="1:14" ht="15" customHeight="1" x14ac:dyDescent="0.2">
      <c r="A4041" s="152"/>
      <c r="B4041" s="152"/>
      <c r="C4041" s="152"/>
      <c r="D4041" s="152"/>
      <c r="E4041" s="153">
        <f>'2.40-a,b,c,d,e'!E4041</f>
        <v>42640.166666666664</v>
      </c>
      <c r="F4041" s="157">
        <f>'2.40-a,b,c,d,e'!F4041</f>
        <v>44.669998168945298</v>
      </c>
      <c r="G4041" s="157">
        <f>'2.40-a,b,c,d,e'!G4041</f>
        <v>-1260.0021362304049</v>
      </c>
      <c r="H4041" s="157">
        <f t="shared" si="441"/>
        <v>6512.6167031914902</v>
      </c>
      <c r="I4041" s="157">
        <f t="shared" si="442"/>
        <v>0</v>
      </c>
      <c r="J4041" s="157">
        <f t="shared" si="443"/>
        <v>6512.6167031914902</v>
      </c>
      <c r="K4041" s="157">
        <f t="shared" si="444"/>
        <v>0</v>
      </c>
      <c r="L4041" s="157">
        <f t="shared" si="445"/>
        <v>6512.6167031914902</v>
      </c>
      <c r="M4041" s="167">
        <f t="shared" si="446"/>
        <v>0</v>
      </c>
      <c r="N4041" s="167">
        <f t="shared" si="447"/>
        <v>0</v>
      </c>
    </row>
    <row r="4042" spans="1:14" ht="15" customHeight="1" x14ac:dyDescent="0.2">
      <c r="A4042" s="152"/>
      <c r="B4042" s="152"/>
      <c r="C4042" s="152"/>
      <c r="D4042" s="152"/>
      <c r="E4042" s="153">
        <f>'2.40-a,b,c,d,e'!E4042</f>
        <v>42641.166666666664</v>
      </c>
      <c r="F4042" s="157">
        <f>'2.40-a,b,c,d,e'!F4042</f>
        <v>47.049999237060497</v>
      </c>
      <c r="G4042" s="157">
        <f>'2.40-a,b,c,d,e'!G4042</f>
        <v>2380.0010681151989</v>
      </c>
      <c r="H4042" s="157">
        <f t="shared" si="441"/>
        <v>8892.61777130669</v>
      </c>
      <c r="I4042" s="157">
        <f t="shared" si="442"/>
        <v>0</v>
      </c>
      <c r="J4042" s="157">
        <f t="shared" si="443"/>
        <v>8892.61777130669</v>
      </c>
      <c r="K4042" s="157">
        <f t="shared" si="444"/>
        <v>729.99954223629993</v>
      </c>
      <c r="L4042" s="157">
        <f t="shared" si="445"/>
        <v>8162.61822907039</v>
      </c>
      <c r="M4042" s="167">
        <f t="shared" si="446"/>
        <v>0</v>
      </c>
      <c r="N4042" s="167">
        <f t="shared" si="447"/>
        <v>0</v>
      </c>
    </row>
    <row r="4043" spans="1:14" ht="15" customHeight="1" x14ac:dyDescent="0.2">
      <c r="A4043" s="152"/>
      <c r="B4043" s="152"/>
      <c r="C4043" s="152"/>
      <c r="D4043" s="152"/>
      <c r="E4043" s="153">
        <f>'2.40-a,b,c,d,e'!E4043</f>
        <v>42642.166666666664</v>
      </c>
      <c r="F4043" s="157">
        <f>'2.40-a,b,c,d,e'!F4043</f>
        <v>47.830001831054602</v>
      </c>
      <c r="G4043" s="157">
        <f>'2.40-a,b,c,d,e'!G4043</f>
        <v>780.00259399410515</v>
      </c>
      <c r="H4043" s="157">
        <f t="shared" si="441"/>
        <v>8942.6208230644952</v>
      </c>
      <c r="I4043" s="157">
        <f t="shared" si="442"/>
        <v>0</v>
      </c>
      <c r="J4043" s="157">
        <f t="shared" si="443"/>
        <v>8942.6208230644952</v>
      </c>
      <c r="K4043" s="157">
        <f t="shared" si="444"/>
        <v>780.00259399410515</v>
      </c>
      <c r="L4043" s="157">
        <f t="shared" si="445"/>
        <v>8162.61822907039</v>
      </c>
      <c r="M4043" s="167">
        <f t="shared" si="446"/>
        <v>0</v>
      </c>
      <c r="N4043" s="167">
        <f t="shared" si="447"/>
        <v>0</v>
      </c>
    </row>
    <row r="4044" spans="1:14" ht="15" customHeight="1" x14ac:dyDescent="0.2">
      <c r="A4044" s="152"/>
      <c r="B4044" s="152"/>
      <c r="C4044" s="152"/>
      <c r="D4044" s="152"/>
      <c r="E4044" s="153">
        <f>'2.40-a,b,c,d,e'!E4044</f>
        <v>42643.166666666664</v>
      </c>
      <c r="F4044" s="157">
        <f>'2.40-a,b,c,d,e'!F4044</f>
        <v>48.240001678466797</v>
      </c>
      <c r="G4044" s="157">
        <f>'2.40-a,b,c,d,e'!G4044</f>
        <v>409.99984741219464</v>
      </c>
      <c r="H4044" s="157">
        <f t="shared" si="441"/>
        <v>8572.618076482584</v>
      </c>
      <c r="I4044" s="157">
        <f t="shared" si="442"/>
        <v>0</v>
      </c>
      <c r="J4044" s="157">
        <f t="shared" si="443"/>
        <v>8572.618076482584</v>
      </c>
      <c r="K4044" s="157">
        <f t="shared" si="444"/>
        <v>409.99984741219396</v>
      </c>
      <c r="L4044" s="157">
        <f t="shared" si="445"/>
        <v>8162.61822907039</v>
      </c>
      <c r="M4044" s="167">
        <f t="shared" si="446"/>
        <v>0</v>
      </c>
      <c r="N4044" s="167">
        <f t="shared" si="447"/>
        <v>0</v>
      </c>
    </row>
    <row r="4045" spans="1:14" ht="15" customHeight="1" x14ac:dyDescent="0.2">
      <c r="A4045" s="152"/>
      <c r="B4045" s="152"/>
      <c r="C4045" s="152"/>
      <c r="D4045" s="152"/>
      <c r="E4045" s="153">
        <f>'2.40-a,b,c,d,e'!E4045</f>
        <v>42646.166666666664</v>
      </c>
      <c r="F4045" s="157">
        <f>'2.40-a,b,c,d,e'!F4045</f>
        <v>48.810001373291001</v>
      </c>
      <c r="G4045" s="157">
        <f>'2.40-a,b,c,d,e'!G4045</f>
        <v>569.99969482420454</v>
      </c>
      <c r="H4045" s="157">
        <f t="shared" si="441"/>
        <v>8732.6179238945952</v>
      </c>
      <c r="I4045" s="157">
        <f t="shared" si="442"/>
        <v>0</v>
      </c>
      <c r="J4045" s="157">
        <f t="shared" si="443"/>
        <v>8732.6179238945952</v>
      </c>
      <c r="K4045" s="157">
        <f t="shared" si="444"/>
        <v>569.99969482420511</v>
      </c>
      <c r="L4045" s="157">
        <f t="shared" si="445"/>
        <v>8162.61822907039</v>
      </c>
      <c r="M4045" s="167">
        <f t="shared" si="446"/>
        <v>0</v>
      </c>
      <c r="N4045" s="167">
        <f t="shared" si="447"/>
        <v>0</v>
      </c>
    </row>
    <row r="4046" spans="1:14" ht="15" customHeight="1" x14ac:dyDescent="0.2">
      <c r="A4046" s="152"/>
      <c r="B4046" s="152"/>
      <c r="C4046" s="152"/>
      <c r="D4046" s="152"/>
      <c r="E4046" s="153">
        <f>'2.40-a,b,c,d,e'!E4046</f>
        <v>42647.166666666664</v>
      </c>
      <c r="F4046" s="157">
        <f>'2.40-a,b,c,d,e'!F4046</f>
        <v>48.689998626708899</v>
      </c>
      <c r="G4046" s="157">
        <f>'2.40-a,b,c,d,e'!G4046</f>
        <v>-120.0027465821023</v>
      </c>
      <c r="H4046" s="157">
        <f t="shared" si="441"/>
        <v>8042.6154824882879</v>
      </c>
      <c r="I4046" s="157">
        <f t="shared" si="442"/>
        <v>0</v>
      </c>
      <c r="J4046" s="157">
        <f t="shared" si="443"/>
        <v>8042.6154824882879</v>
      </c>
      <c r="K4046" s="157">
        <f t="shared" si="444"/>
        <v>0</v>
      </c>
      <c r="L4046" s="157">
        <f t="shared" si="445"/>
        <v>8042.6154824882879</v>
      </c>
      <c r="M4046" s="167">
        <f t="shared" si="446"/>
        <v>0</v>
      </c>
      <c r="N4046" s="167">
        <f t="shared" si="447"/>
        <v>0</v>
      </c>
    </row>
    <row r="4047" spans="1:14" ht="15" customHeight="1" x14ac:dyDescent="0.2">
      <c r="A4047" s="152"/>
      <c r="B4047" s="152"/>
      <c r="C4047" s="152"/>
      <c r="D4047" s="152"/>
      <c r="E4047" s="153">
        <f>'2.40-a,b,c,d,e'!E4047</f>
        <v>42648.166666666664</v>
      </c>
      <c r="F4047" s="157">
        <f>'2.40-a,b,c,d,e'!F4047</f>
        <v>49.830001831054602</v>
      </c>
      <c r="G4047" s="157">
        <f>'2.40-a,b,c,d,e'!G4047</f>
        <v>1140.0032043457031</v>
      </c>
      <c r="H4047" s="157">
        <f t="shared" si="441"/>
        <v>9182.6186868339901</v>
      </c>
      <c r="I4047" s="157">
        <f t="shared" si="442"/>
        <v>0</v>
      </c>
      <c r="J4047" s="157">
        <f t="shared" si="443"/>
        <v>9182.6186868339901</v>
      </c>
      <c r="K4047" s="157">
        <f t="shared" si="444"/>
        <v>1020.0004577636</v>
      </c>
      <c r="L4047" s="157">
        <f t="shared" si="445"/>
        <v>8162.61822907039</v>
      </c>
      <c r="M4047" s="167">
        <f t="shared" si="446"/>
        <v>0</v>
      </c>
      <c r="N4047" s="167">
        <f t="shared" si="447"/>
        <v>0</v>
      </c>
    </row>
    <row r="4048" spans="1:14" ht="15" customHeight="1" x14ac:dyDescent="0.2">
      <c r="A4048" s="152"/>
      <c r="B4048" s="152"/>
      <c r="C4048" s="152"/>
      <c r="D4048" s="152"/>
      <c r="E4048" s="153">
        <f>'2.40-a,b,c,d,e'!E4048</f>
        <v>42649.166666666664</v>
      </c>
      <c r="F4048" s="157">
        <f>'2.40-a,b,c,d,e'!F4048</f>
        <v>50.439998626708899</v>
      </c>
      <c r="G4048" s="157">
        <f>'2.40-a,b,c,d,e'!G4048</f>
        <v>609.99679565429688</v>
      </c>
      <c r="H4048" s="157">
        <f t="shared" si="441"/>
        <v>8772.6150247246878</v>
      </c>
      <c r="I4048" s="157">
        <f t="shared" si="442"/>
        <v>0</v>
      </c>
      <c r="J4048" s="157">
        <f t="shared" si="443"/>
        <v>8772.6150247246878</v>
      </c>
      <c r="K4048" s="157">
        <f t="shared" si="444"/>
        <v>609.99679565429778</v>
      </c>
      <c r="L4048" s="157">
        <f t="shared" si="445"/>
        <v>8162.61822907039</v>
      </c>
      <c r="M4048" s="167">
        <f t="shared" si="446"/>
        <v>0</v>
      </c>
      <c r="N4048" s="167">
        <f t="shared" si="447"/>
        <v>0</v>
      </c>
    </row>
    <row r="4049" spans="1:14" ht="15" customHeight="1" x14ac:dyDescent="0.2">
      <c r="A4049" s="152"/>
      <c r="B4049" s="152"/>
      <c r="C4049" s="152"/>
      <c r="D4049" s="152"/>
      <c r="E4049" s="153">
        <f>'2.40-a,b,c,d,e'!E4049</f>
        <v>42650.166666666664</v>
      </c>
      <c r="F4049" s="157">
        <f>'2.40-a,b,c,d,e'!F4049</f>
        <v>49.810001373291001</v>
      </c>
      <c r="G4049" s="157">
        <f>'2.40-a,b,c,d,e'!G4049</f>
        <v>-629.9972534178977</v>
      </c>
      <c r="H4049" s="157">
        <f t="shared" si="441"/>
        <v>7532.6209756524922</v>
      </c>
      <c r="I4049" s="157">
        <f t="shared" si="442"/>
        <v>0</v>
      </c>
      <c r="J4049" s="157">
        <f t="shared" si="443"/>
        <v>7532.6209756524922</v>
      </c>
      <c r="K4049" s="157">
        <f t="shared" si="444"/>
        <v>0</v>
      </c>
      <c r="L4049" s="157">
        <f t="shared" si="445"/>
        <v>7532.6209756524922</v>
      </c>
      <c r="M4049" s="167">
        <f t="shared" si="446"/>
        <v>0</v>
      </c>
      <c r="N4049" s="167">
        <f t="shared" si="447"/>
        <v>0</v>
      </c>
    </row>
    <row r="4050" spans="1:14" ht="15" customHeight="1" x14ac:dyDescent="0.2">
      <c r="A4050" s="152"/>
      <c r="B4050" s="152"/>
      <c r="C4050" s="152"/>
      <c r="D4050" s="152"/>
      <c r="E4050" s="153">
        <f>'2.40-a,b,c,d,e'!E4050</f>
        <v>42654.166666666664</v>
      </c>
      <c r="F4050" s="157">
        <f>'2.40-a,b,c,d,e'!F4050</f>
        <v>50.790000915527301</v>
      </c>
      <c r="G4050" s="157">
        <f>'2.40-a,b,c,d,e'!G4050</f>
        <v>979.9995422362997</v>
      </c>
      <c r="H4050" s="157">
        <f t="shared" si="441"/>
        <v>8512.6205178887922</v>
      </c>
      <c r="I4050" s="157">
        <f t="shared" si="442"/>
        <v>0</v>
      </c>
      <c r="J4050" s="157">
        <f t="shared" si="443"/>
        <v>8512.6205178887922</v>
      </c>
      <c r="K4050" s="157">
        <f t="shared" si="444"/>
        <v>350.00228881840212</v>
      </c>
      <c r="L4050" s="157">
        <f t="shared" si="445"/>
        <v>8162.61822907039</v>
      </c>
      <c r="M4050" s="167">
        <f t="shared" si="446"/>
        <v>0</v>
      </c>
      <c r="N4050" s="167">
        <f t="shared" si="447"/>
        <v>0</v>
      </c>
    </row>
    <row r="4051" spans="1:14" ht="15" customHeight="1" x14ac:dyDescent="0.2">
      <c r="A4051" s="152"/>
      <c r="B4051" s="152"/>
      <c r="C4051" s="152"/>
      <c r="D4051" s="152"/>
      <c r="E4051" s="153">
        <f>'2.40-a,b,c,d,e'!E4051</f>
        <v>42655.166666666664</v>
      </c>
      <c r="F4051" s="157">
        <f>'2.40-a,b,c,d,e'!F4051</f>
        <v>50.180000305175703</v>
      </c>
      <c r="G4051" s="157">
        <f>'2.40-a,b,c,d,e'!G4051</f>
        <v>-610.00061035159797</v>
      </c>
      <c r="H4051" s="157">
        <f t="shared" si="441"/>
        <v>7552.6176187187921</v>
      </c>
      <c r="I4051" s="157">
        <f t="shared" si="442"/>
        <v>0</v>
      </c>
      <c r="J4051" s="157">
        <f t="shared" si="443"/>
        <v>7552.6176187187921</v>
      </c>
      <c r="K4051" s="157">
        <f t="shared" si="444"/>
        <v>0</v>
      </c>
      <c r="L4051" s="157">
        <f t="shared" si="445"/>
        <v>7552.6176187187921</v>
      </c>
      <c r="M4051" s="167">
        <f t="shared" si="446"/>
        <v>0</v>
      </c>
      <c r="N4051" s="167">
        <f t="shared" si="447"/>
        <v>0</v>
      </c>
    </row>
    <row r="4052" spans="1:14" ht="15" customHeight="1" x14ac:dyDescent="0.2">
      <c r="A4052" s="152"/>
      <c r="B4052" s="152"/>
      <c r="C4052" s="152"/>
      <c r="D4052" s="152"/>
      <c r="E4052" s="153">
        <f>'2.40-a,b,c,d,e'!E4052</f>
        <v>42656.166666666664</v>
      </c>
      <c r="F4052" s="157">
        <f>'2.40-a,b,c,d,e'!F4052</f>
        <v>50.439998626708899</v>
      </c>
      <c r="G4052" s="157">
        <f>'2.40-a,b,c,d,e'!G4052</f>
        <v>259.99832153319602</v>
      </c>
      <c r="H4052" s="157">
        <f t="shared" si="441"/>
        <v>7812.6159402519879</v>
      </c>
      <c r="I4052" s="157">
        <f t="shared" si="442"/>
        <v>0</v>
      </c>
      <c r="J4052" s="157">
        <f t="shared" si="443"/>
        <v>7812.6159402519879</v>
      </c>
      <c r="K4052" s="157">
        <f t="shared" si="444"/>
        <v>0</v>
      </c>
      <c r="L4052" s="157">
        <f t="shared" si="445"/>
        <v>7812.6159402519879</v>
      </c>
      <c r="M4052" s="167">
        <f t="shared" si="446"/>
        <v>0</v>
      </c>
      <c r="N4052" s="167">
        <f t="shared" si="447"/>
        <v>0</v>
      </c>
    </row>
    <row r="4053" spans="1:14" ht="15" customHeight="1" x14ac:dyDescent="0.2">
      <c r="A4053" s="152"/>
      <c r="B4053" s="152"/>
      <c r="C4053" s="152"/>
      <c r="D4053" s="152"/>
      <c r="E4053" s="153">
        <f>'2.40-a,b,c,d,e'!E4053</f>
        <v>42657.166666666664</v>
      </c>
      <c r="F4053" s="157">
        <f>'2.40-a,b,c,d,e'!F4053</f>
        <v>50.349998474121001</v>
      </c>
      <c r="G4053" s="157">
        <f>'2.40-a,b,c,d,e'!G4053</f>
        <v>-90.00015258789773</v>
      </c>
      <c r="H4053" s="157">
        <f t="shared" si="441"/>
        <v>7722.61578766409</v>
      </c>
      <c r="I4053" s="157">
        <f t="shared" si="442"/>
        <v>0</v>
      </c>
      <c r="J4053" s="157">
        <f t="shared" si="443"/>
        <v>7722.61578766409</v>
      </c>
      <c r="K4053" s="157">
        <f t="shared" si="444"/>
        <v>0</v>
      </c>
      <c r="L4053" s="157">
        <f t="shared" si="445"/>
        <v>7722.61578766409</v>
      </c>
      <c r="M4053" s="167">
        <f t="shared" si="446"/>
        <v>0</v>
      </c>
      <c r="N4053" s="167">
        <f t="shared" si="447"/>
        <v>0</v>
      </c>
    </row>
    <row r="4054" spans="1:14" ht="15" customHeight="1" x14ac:dyDescent="0.2">
      <c r="A4054" s="152"/>
      <c r="B4054" s="152"/>
      <c r="C4054" s="152"/>
      <c r="D4054" s="152"/>
      <c r="E4054" s="153">
        <f>'2.40-a,b,c,d,e'!E4054</f>
        <v>42660.166666666664</v>
      </c>
      <c r="F4054" s="157">
        <f>'2.40-a,b,c,d,e'!F4054</f>
        <v>49.939998626708899</v>
      </c>
      <c r="G4054" s="157">
        <f>'2.40-a,b,c,d,e'!G4054</f>
        <v>-409.99984741210227</v>
      </c>
      <c r="H4054" s="157">
        <f t="shared" si="441"/>
        <v>7312.6159402519879</v>
      </c>
      <c r="I4054" s="157">
        <f t="shared" si="442"/>
        <v>0</v>
      </c>
      <c r="J4054" s="157">
        <f t="shared" si="443"/>
        <v>7312.6159402519879</v>
      </c>
      <c r="K4054" s="157">
        <f t="shared" si="444"/>
        <v>0</v>
      </c>
      <c r="L4054" s="157">
        <f t="shared" si="445"/>
        <v>7312.6159402519879</v>
      </c>
      <c r="M4054" s="167">
        <f t="shared" si="446"/>
        <v>0</v>
      </c>
      <c r="N4054" s="167">
        <f t="shared" si="447"/>
        <v>0</v>
      </c>
    </row>
    <row r="4055" spans="1:14" ht="15" customHeight="1" x14ac:dyDescent="0.2">
      <c r="A4055" s="152"/>
      <c r="B4055" s="152"/>
      <c r="C4055" s="152"/>
      <c r="D4055" s="152"/>
      <c r="E4055" s="153">
        <f>'2.40-a,b,c,d,e'!E4055</f>
        <v>42661.166666666664</v>
      </c>
      <c r="F4055" s="157">
        <f>'2.40-a,b,c,d,e'!F4055</f>
        <v>50.290000915527301</v>
      </c>
      <c r="G4055" s="157">
        <f>'2.40-a,b,c,d,e'!G4055</f>
        <v>350.00228881840201</v>
      </c>
      <c r="H4055" s="157">
        <f t="shared" si="441"/>
        <v>7662.61822907039</v>
      </c>
      <c r="I4055" s="157">
        <f t="shared" si="442"/>
        <v>0</v>
      </c>
      <c r="J4055" s="157">
        <f t="shared" si="443"/>
        <v>7662.61822907039</v>
      </c>
      <c r="K4055" s="157">
        <f t="shared" si="444"/>
        <v>0</v>
      </c>
      <c r="L4055" s="157">
        <f t="shared" si="445"/>
        <v>7662.61822907039</v>
      </c>
      <c r="M4055" s="167">
        <f t="shared" si="446"/>
        <v>0</v>
      </c>
      <c r="N4055" s="167">
        <f t="shared" si="447"/>
        <v>0</v>
      </c>
    </row>
    <row r="4056" spans="1:14" ht="15" customHeight="1" x14ac:dyDescent="0.2">
      <c r="A4056" s="152"/>
      <c r="B4056" s="152"/>
      <c r="C4056" s="152"/>
      <c r="D4056" s="152"/>
      <c r="E4056" s="153">
        <f>'2.40-a,b,c,d,e'!E4056</f>
        <v>42662.166666666664</v>
      </c>
      <c r="F4056" s="157">
        <f>'2.40-a,b,c,d,e'!F4056</f>
        <v>51.599998474121001</v>
      </c>
      <c r="G4056" s="157">
        <f>'2.40-a,b,c,d,e'!G4056</f>
        <v>1309.9975585937002</v>
      </c>
      <c r="H4056" s="157">
        <f t="shared" si="441"/>
        <v>8972.61578766409</v>
      </c>
      <c r="I4056" s="157">
        <f t="shared" si="442"/>
        <v>0</v>
      </c>
      <c r="J4056" s="157">
        <f t="shared" si="443"/>
        <v>8972.61578766409</v>
      </c>
      <c r="K4056" s="157">
        <f t="shared" si="444"/>
        <v>809.99755859369998</v>
      </c>
      <c r="L4056" s="157">
        <f t="shared" si="445"/>
        <v>8162.61822907039</v>
      </c>
      <c r="M4056" s="167">
        <f t="shared" si="446"/>
        <v>0</v>
      </c>
      <c r="N4056" s="167">
        <f t="shared" si="447"/>
        <v>0</v>
      </c>
    </row>
    <row r="4057" spans="1:14" ht="15" customHeight="1" x14ac:dyDescent="0.2">
      <c r="A4057" s="152"/>
      <c r="B4057" s="152"/>
      <c r="C4057" s="152"/>
      <c r="D4057" s="152"/>
      <c r="E4057" s="153">
        <f>'2.40-a,b,c,d,e'!E4057</f>
        <v>42663.166666666664</v>
      </c>
      <c r="F4057" s="157">
        <f>'2.40-a,b,c,d,e'!F4057</f>
        <v>50.430000305175703</v>
      </c>
      <c r="G4057" s="157">
        <f>'2.40-a,b,c,d,e'!G4057</f>
        <v>-1169.9981689452984</v>
      </c>
      <c r="H4057" s="157">
        <f t="shared" si="441"/>
        <v>6992.6200601250912</v>
      </c>
      <c r="I4057" s="157">
        <f t="shared" si="442"/>
        <v>0</v>
      </c>
      <c r="J4057" s="157">
        <f t="shared" si="443"/>
        <v>6992.6200601250912</v>
      </c>
      <c r="K4057" s="157">
        <f t="shared" si="444"/>
        <v>0</v>
      </c>
      <c r="L4057" s="157">
        <f t="shared" si="445"/>
        <v>6992.6200601250912</v>
      </c>
      <c r="M4057" s="167">
        <f t="shared" si="446"/>
        <v>0</v>
      </c>
      <c r="N4057" s="167">
        <f t="shared" si="447"/>
        <v>0</v>
      </c>
    </row>
    <row r="4058" spans="1:14" ht="15" customHeight="1" x14ac:dyDescent="0.2">
      <c r="A4058" s="152"/>
      <c r="B4058" s="152"/>
      <c r="C4058" s="152"/>
      <c r="D4058" s="152"/>
      <c r="E4058" s="153">
        <f>'2.40-a,b,c,d,e'!E4058</f>
        <v>42664.166666666664</v>
      </c>
      <c r="F4058" s="157">
        <f>'2.40-a,b,c,d,e'!F4058</f>
        <v>50.849998474121001</v>
      </c>
      <c r="G4058" s="157">
        <f>'2.40-a,b,c,d,e'!G4058</f>
        <v>419.99816894529829</v>
      </c>
      <c r="H4058" s="157">
        <f t="shared" si="441"/>
        <v>7412.6182290703891</v>
      </c>
      <c r="I4058" s="157">
        <f t="shared" si="442"/>
        <v>0</v>
      </c>
      <c r="J4058" s="157">
        <f t="shared" si="443"/>
        <v>7412.6182290703891</v>
      </c>
      <c r="K4058" s="157">
        <f t="shared" si="444"/>
        <v>0</v>
      </c>
      <c r="L4058" s="157">
        <f t="shared" si="445"/>
        <v>7412.6182290703891</v>
      </c>
      <c r="M4058" s="167">
        <f t="shared" si="446"/>
        <v>0</v>
      </c>
      <c r="N4058" s="167">
        <f t="shared" si="447"/>
        <v>0</v>
      </c>
    </row>
    <row r="4059" spans="1:14" ht="15" customHeight="1" x14ac:dyDescent="0.2">
      <c r="A4059" s="152"/>
      <c r="B4059" s="152"/>
      <c r="C4059" s="152"/>
      <c r="D4059" s="152"/>
      <c r="E4059" s="153">
        <f>'2.40-a,b,c,d,e'!E4059</f>
        <v>42667.166666666664</v>
      </c>
      <c r="F4059" s="157">
        <f>'2.40-a,b,c,d,e'!F4059</f>
        <v>50.520000457763601</v>
      </c>
      <c r="G4059" s="157">
        <f>'2.40-a,b,c,d,e'!G4059</f>
        <v>-329.99801635740056</v>
      </c>
      <c r="H4059" s="157">
        <f t="shared" si="441"/>
        <v>7082.6202127129882</v>
      </c>
      <c r="I4059" s="157">
        <f t="shared" si="442"/>
        <v>0</v>
      </c>
      <c r="J4059" s="157">
        <f t="shared" si="443"/>
        <v>7082.6202127129882</v>
      </c>
      <c r="K4059" s="157">
        <f t="shared" si="444"/>
        <v>0</v>
      </c>
      <c r="L4059" s="157">
        <f t="shared" si="445"/>
        <v>7082.6202127129882</v>
      </c>
      <c r="M4059" s="167">
        <f t="shared" si="446"/>
        <v>0</v>
      </c>
      <c r="N4059" s="167">
        <f t="shared" si="447"/>
        <v>0</v>
      </c>
    </row>
    <row r="4060" spans="1:14" ht="15" customHeight="1" x14ac:dyDescent="0.2">
      <c r="A4060" s="152"/>
      <c r="B4060" s="152"/>
      <c r="C4060" s="152"/>
      <c r="D4060" s="152"/>
      <c r="E4060" s="153">
        <f>'2.40-a,b,c,d,e'!E4060</f>
        <v>42668.166666666664</v>
      </c>
      <c r="F4060" s="157">
        <f>'2.40-a,b,c,d,e'!F4060</f>
        <v>49.959999084472599</v>
      </c>
      <c r="G4060" s="157">
        <f>'2.40-a,b,c,d,e'!G4060</f>
        <v>-560.00137329100141</v>
      </c>
      <c r="H4060" s="157">
        <f t="shared" si="441"/>
        <v>6522.6188394219871</v>
      </c>
      <c r="I4060" s="157">
        <f t="shared" si="442"/>
        <v>0</v>
      </c>
      <c r="J4060" s="157">
        <f t="shared" si="443"/>
        <v>6522.6188394219871</v>
      </c>
      <c r="K4060" s="157">
        <f t="shared" si="444"/>
        <v>0</v>
      </c>
      <c r="L4060" s="157">
        <f t="shared" si="445"/>
        <v>6522.6188394219871</v>
      </c>
      <c r="M4060" s="167">
        <f t="shared" si="446"/>
        <v>0</v>
      </c>
      <c r="N4060" s="167">
        <f t="shared" si="447"/>
        <v>0</v>
      </c>
    </row>
    <row r="4061" spans="1:14" ht="15" customHeight="1" x14ac:dyDescent="0.2">
      <c r="A4061" s="152"/>
      <c r="B4061" s="152"/>
      <c r="C4061" s="152"/>
      <c r="D4061" s="152"/>
      <c r="E4061" s="153">
        <f>'2.40-a,b,c,d,e'!E4061</f>
        <v>42669.166666666664</v>
      </c>
      <c r="F4061" s="157">
        <f>'2.40-a,b,c,d,e'!F4061</f>
        <v>49.180000305175703</v>
      </c>
      <c r="G4061" s="157">
        <f>'2.40-a,b,c,d,e'!G4061</f>
        <v>-779.99877929689637</v>
      </c>
      <c r="H4061" s="157">
        <f t="shared" si="441"/>
        <v>5742.6200601250912</v>
      </c>
      <c r="I4061" s="157">
        <f t="shared" si="442"/>
        <v>2419.9981689452989</v>
      </c>
      <c r="J4061" s="157">
        <f t="shared" si="443"/>
        <v>8162.61822907039</v>
      </c>
      <c r="K4061" s="157">
        <f t="shared" si="444"/>
        <v>0</v>
      </c>
      <c r="L4061" s="157">
        <f t="shared" si="445"/>
        <v>8162.61822907039</v>
      </c>
      <c r="M4061" s="167">
        <f t="shared" si="446"/>
        <v>1</v>
      </c>
      <c r="N4061" s="167">
        <f t="shared" si="447"/>
        <v>0</v>
      </c>
    </row>
    <row r="4062" spans="1:14" ht="15" customHeight="1" x14ac:dyDescent="0.2">
      <c r="A4062" s="152"/>
      <c r="B4062" s="152"/>
      <c r="C4062" s="152"/>
      <c r="D4062" s="152"/>
      <c r="E4062" s="153">
        <f>'2.40-a,b,c,d,e'!E4062</f>
        <v>42670.166666666664</v>
      </c>
      <c r="F4062" s="157">
        <f>'2.40-a,b,c,d,e'!F4062</f>
        <v>49.720001220703097</v>
      </c>
      <c r="G4062" s="157">
        <f>'2.40-a,b,c,d,e'!G4062</f>
        <v>540.00091552739354</v>
      </c>
      <c r="H4062" s="157">
        <f t="shared" si="441"/>
        <v>8702.6191445977838</v>
      </c>
      <c r="I4062" s="157">
        <f t="shared" si="442"/>
        <v>0</v>
      </c>
      <c r="J4062" s="157">
        <f t="shared" si="443"/>
        <v>8702.6191445977838</v>
      </c>
      <c r="K4062" s="157">
        <f t="shared" si="444"/>
        <v>540.00091552739377</v>
      </c>
      <c r="L4062" s="157">
        <f t="shared" si="445"/>
        <v>8162.61822907039</v>
      </c>
      <c r="M4062" s="167">
        <f t="shared" si="446"/>
        <v>0</v>
      </c>
      <c r="N4062" s="167">
        <f t="shared" si="447"/>
        <v>0</v>
      </c>
    </row>
    <row r="4063" spans="1:14" ht="15" customHeight="1" x14ac:dyDescent="0.2">
      <c r="A4063" s="152"/>
      <c r="B4063" s="152"/>
      <c r="C4063" s="152"/>
      <c r="D4063" s="152"/>
      <c r="E4063" s="153">
        <f>'2.40-a,b,c,d,e'!E4063</f>
        <v>42671.166666666664</v>
      </c>
      <c r="F4063" s="157">
        <f>'2.40-a,b,c,d,e'!F4063</f>
        <v>48.700000762939403</v>
      </c>
      <c r="G4063" s="157">
        <f>'2.40-a,b,c,d,e'!G4063</f>
        <v>-1020.0004577636932</v>
      </c>
      <c r="H4063" s="157">
        <f t="shared" si="441"/>
        <v>7142.6177713066973</v>
      </c>
      <c r="I4063" s="157">
        <f t="shared" si="442"/>
        <v>0</v>
      </c>
      <c r="J4063" s="157">
        <f t="shared" si="443"/>
        <v>7142.6177713066973</v>
      </c>
      <c r="K4063" s="157">
        <f t="shared" si="444"/>
        <v>0</v>
      </c>
      <c r="L4063" s="157">
        <f t="shared" si="445"/>
        <v>7142.6177713066973</v>
      </c>
      <c r="M4063" s="167">
        <f t="shared" si="446"/>
        <v>0</v>
      </c>
      <c r="N4063" s="167">
        <f t="shared" si="447"/>
        <v>0</v>
      </c>
    </row>
    <row r="4064" spans="1:14" ht="15" customHeight="1" x14ac:dyDescent="0.2">
      <c r="A4064" s="152"/>
      <c r="B4064" s="152"/>
      <c r="C4064" s="152"/>
      <c r="D4064" s="152"/>
      <c r="E4064" s="153">
        <f>'2.40-a,b,c,d,e'!E4064</f>
        <v>42674.166666666664</v>
      </c>
      <c r="F4064" s="157">
        <f>'2.40-a,b,c,d,e'!F4064</f>
        <v>46.860000610351499</v>
      </c>
      <c r="G4064" s="157">
        <f>'2.40-a,b,c,d,e'!G4064</f>
        <v>-1840.0001525879047</v>
      </c>
      <c r="H4064" s="157">
        <f t="shared" si="441"/>
        <v>5302.6176187187921</v>
      </c>
      <c r="I4064" s="157">
        <f t="shared" si="442"/>
        <v>2860.000610351598</v>
      </c>
      <c r="J4064" s="157">
        <f t="shared" si="443"/>
        <v>8162.61822907039</v>
      </c>
      <c r="K4064" s="157">
        <f t="shared" si="444"/>
        <v>0</v>
      </c>
      <c r="L4064" s="157">
        <f t="shared" si="445"/>
        <v>8162.61822907039</v>
      </c>
      <c r="M4064" s="167">
        <f t="shared" si="446"/>
        <v>1</v>
      </c>
      <c r="N4064" s="167">
        <f t="shared" si="447"/>
        <v>0</v>
      </c>
    </row>
    <row r="4065" spans="1:14" ht="15" customHeight="1" x14ac:dyDescent="0.2">
      <c r="A4065" s="152"/>
      <c r="B4065" s="152"/>
      <c r="C4065" s="152"/>
      <c r="D4065" s="152"/>
      <c r="E4065" s="153">
        <f>'2.40-a,b,c,d,e'!E4065</f>
        <v>42675.166666666664</v>
      </c>
      <c r="F4065" s="157">
        <f>'2.40-a,b,c,d,e'!F4065</f>
        <v>46.669998168945298</v>
      </c>
      <c r="G4065" s="157">
        <f>'2.40-a,b,c,d,e'!G4065</f>
        <v>-190.00244140620026</v>
      </c>
      <c r="H4065" s="157">
        <f t="shared" si="441"/>
        <v>7972.6157876641901</v>
      </c>
      <c r="I4065" s="157">
        <f t="shared" si="442"/>
        <v>0</v>
      </c>
      <c r="J4065" s="157">
        <f t="shared" si="443"/>
        <v>7972.6157876641901</v>
      </c>
      <c r="K4065" s="157">
        <f t="shared" si="444"/>
        <v>0</v>
      </c>
      <c r="L4065" s="157">
        <f t="shared" si="445"/>
        <v>7972.6157876641901</v>
      </c>
      <c r="M4065" s="167">
        <f t="shared" si="446"/>
        <v>0</v>
      </c>
      <c r="N4065" s="167">
        <f t="shared" si="447"/>
        <v>0</v>
      </c>
    </row>
    <row r="4066" spans="1:14" ht="15" customHeight="1" x14ac:dyDescent="0.2">
      <c r="A4066" s="152"/>
      <c r="B4066" s="152"/>
      <c r="C4066" s="152"/>
      <c r="D4066" s="152"/>
      <c r="E4066" s="153">
        <f>'2.40-a,b,c,d,e'!E4066</f>
        <v>42676.166666666664</v>
      </c>
      <c r="F4066" s="157">
        <f>'2.40-a,b,c,d,e'!F4066</f>
        <v>45.340000152587798</v>
      </c>
      <c r="G4066" s="157">
        <f>'2.40-a,b,c,d,e'!G4066</f>
        <v>-1329.9980163575001</v>
      </c>
      <c r="H4066" s="157">
        <f t="shared" si="441"/>
        <v>6642.61777130669</v>
      </c>
      <c r="I4066" s="157">
        <f t="shared" si="442"/>
        <v>0</v>
      </c>
      <c r="J4066" s="157">
        <f t="shared" si="443"/>
        <v>6642.61777130669</v>
      </c>
      <c r="K4066" s="157">
        <f t="shared" si="444"/>
        <v>0</v>
      </c>
      <c r="L4066" s="157">
        <f t="shared" si="445"/>
        <v>6642.61777130669</v>
      </c>
      <c r="M4066" s="167">
        <f t="shared" si="446"/>
        <v>0</v>
      </c>
      <c r="N4066" s="167">
        <f t="shared" si="447"/>
        <v>0</v>
      </c>
    </row>
    <row r="4067" spans="1:14" ht="15" customHeight="1" x14ac:dyDescent="0.2">
      <c r="A4067" s="152"/>
      <c r="B4067" s="152"/>
      <c r="C4067" s="152"/>
      <c r="D4067" s="152"/>
      <c r="E4067" s="153">
        <f>'2.40-a,b,c,d,e'!E4067</f>
        <v>42677.166666666664</v>
      </c>
      <c r="F4067" s="157">
        <f>'2.40-a,b,c,d,e'!F4067</f>
        <v>44.659999847412102</v>
      </c>
      <c r="G4067" s="157">
        <f>'2.40-a,b,c,d,e'!G4067</f>
        <v>-680.00030517569598</v>
      </c>
      <c r="H4067" s="157">
        <f t="shared" si="441"/>
        <v>5962.6174661309942</v>
      </c>
      <c r="I4067" s="157">
        <f t="shared" si="442"/>
        <v>2200.0007629393958</v>
      </c>
      <c r="J4067" s="157">
        <f t="shared" si="443"/>
        <v>8162.61822907039</v>
      </c>
      <c r="K4067" s="157">
        <f t="shared" si="444"/>
        <v>0</v>
      </c>
      <c r="L4067" s="157">
        <f t="shared" si="445"/>
        <v>8162.61822907039</v>
      </c>
      <c r="M4067" s="167">
        <f t="shared" si="446"/>
        <v>1</v>
      </c>
      <c r="N4067" s="167">
        <f t="shared" si="447"/>
        <v>0</v>
      </c>
    </row>
    <row r="4068" spans="1:14" ht="15" customHeight="1" x14ac:dyDescent="0.2">
      <c r="A4068" s="152"/>
      <c r="B4068" s="152"/>
      <c r="C4068" s="152"/>
      <c r="D4068" s="152"/>
      <c r="E4068" s="153">
        <f>'2.40-a,b,c,d,e'!E4068</f>
        <v>42678.166666666664</v>
      </c>
      <c r="F4068" s="157">
        <f>'2.40-a,b,c,d,e'!F4068</f>
        <v>44.069999694824197</v>
      </c>
      <c r="G4068" s="157">
        <f>'2.40-a,b,c,d,e'!G4068</f>
        <v>-590.00015258790484</v>
      </c>
      <c r="H4068" s="157">
        <f t="shared" si="441"/>
        <v>7572.6180764824849</v>
      </c>
      <c r="I4068" s="157">
        <f t="shared" si="442"/>
        <v>0</v>
      </c>
      <c r="J4068" s="157">
        <f t="shared" si="443"/>
        <v>7572.6180764824849</v>
      </c>
      <c r="K4068" s="157">
        <f t="shared" si="444"/>
        <v>0</v>
      </c>
      <c r="L4068" s="157">
        <f t="shared" si="445"/>
        <v>7572.6180764824849</v>
      </c>
      <c r="M4068" s="167">
        <f t="shared" si="446"/>
        <v>0</v>
      </c>
      <c r="N4068" s="167">
        <f t="shared" si="447"/>
        <v>0</v>
      </c>
    </row>
    <row r="4069" spans="1:14" ht="15" customHeight="1" x14ac:dyDescent="0.2">
      <c r="A4069" s="152"/>
      <c r="B4069" s="152"/>
      <c r="C4069" s="152"/>
      <c r="D4069" s="152"/>
      <c r="E4069" s="153">
        <f>'2.40-a,b,c,d,e'!E4069</f>
        <v>42681.208333333336</v>
      </c>
      <c r="F4069" s="157">
        <f>'2.40-a,b,c,d,e'!F4069</f>
        <v>44.889999389648402</v>
      </c>
      <c r="G4069" s="157">
        <f>'2.40-a,b,c,d,e'!G4069</f>
        <v>819.99969482420454</v>
      </c>
      <c r="H4069" s="157">
        <f t="shared" si="441"/>
        <v>8392.61777130669</v>
      </c>
      <c r="I4069" s="157">
        <f t="shared" si="442"/>
        <v>0</v>
      </c>
      <c r="J4069" s="157">
        <f t="shared" si="443"/>
        <v>8392.61777130669</v>
      </c>
      <c r="K4069" s="157">
        <f t="shared" si="444"/>
        <v>229.99954223629993</v>
      </c>
      <c r="L4069" s="157">
        <f t="shared" si="445"/>
        <v>8162.61822907039</v>
      </c>
      <c r="M4069" s="167">
        <f t="shared" si="446"/>
        <v>0</v>
      </c>
      <c r="N4069" s="167">
        <f t="shared" si="447"/>
        <v>0</v>
      </c>
    </row>
    <row r="4070" spans="1:14" ht="15" customHeight="1" x14ac:dyDescent="0.2">
      <c r="A4070" s="152"/>
      <c r="B4070" s="152"/>
      <c r="C4070" s="152"/>
      <c r="D4070" s="152"/>
      <c r="E4070" s="153">
        <f>'2.40-a,b,c,d,e'!E4070</f>
        <v>42682.208333333336</v>
      </c>
      <c r="F4070" s="157">
        <f>'2.40-a,b,c,d,e'!F4070</f>
        <v>44.9799995422363</v>
      </c>
      <c r="G4070" s="157">
        <f>'2.40-a,b,c,d,e'!G4070</f>
        <v>90.00015258789773</v>
      </c>
      <c r="H4070" s="157">
        <f t="shared" si="441"/>
        <v>8252.618381658287</v>
      </c>
      <c r="I4070" s="157">
        <f t="shared" si="442"/>
        <v>0</v>
      </c>
      <c r="J4070" s="157">
        <f t="shared" si="443"/>
        <v>8252.618381658287</v>
      </c>
      <c r="K4070" s="157">
        <f t="shared" si="444"/>
        <v>90.000152587896991</v>
      </c>
      <c r="L4070" s="157">
        <f t="shared" si="445"/>
        <v>8162.61822907039</v>
      </c>
      <c r="M4070" s="167">
        <f t="shared" si="446"/>
        <v>0</v>
      </c>
      <c r="N4070" s="167">
        <f t="shared" si="447"/>
        <v>0</v>
      </c>
    </row>
    <row r="4071" spans="1:14" ht="15" customHeight="1" x14ac:dyDescent="0.2">
      <c r="A4071" s="152"/>
      <c r="B4071" s="152"/>
      <c r="C4071" s="152"/>
      <c r="D4071" s="152"/>
      <c r="E4071" s="153">
        <f>'2.40-a,b,c,d,e'!E4071</f>
        <v>42683.208333333336</v>
      </c>
      <c r="F4071" s="157">
        <f>'2.40-a,b,c,d,e'!F4071</f>
        <v>45.270000457763601</v>
      </c>
      <c r="G4071" s="157">
        <f>'2.40-a,b,c,d,e'!G4071</f>
        <v>290.00091552730112</v>
      </c>
      <c r="H4071" s="157">
        <f t="shared" si="441"/>
        <v>8452.619144597691</v>
      </c>
      <c r="I4071" s="157">
        <f t="shared" si="442"/>
        <v>0</v>
      </c>
      <c r="J4071" s="157">
        <f t="shared" si="443"/>
        <v>8452.619144597691</v>
      </c>
      <c r="K4071" s="157">
        <f t="shared" si="444"/>
        <v>290.000915527301</v>
      </c>
      <c r="L4071" s="157">
        <f t="shared" si="445"/>
        <v>8162.61822907039</v>
      </c>
      <c r="M4071" s="167">
        <f t="shared" si="446"/>
        <v>0</v>
      </c>
      <c r="N4071" s="167">
        <f t="shared" si="447"/>
        <v>0</v>
      </c>
    </row>
    <row r="4072" spans="1:14" ht="15" customHeight="1" x14ac:dyDescent="0.2">
      <c r="A4072" s="152"/>
      <c r="B4072" s="152"/>
      <c r="C4072" s="152"/>
      <c r="D4072" s="152"/>
      <c r="E4072" s="153">
        <f>'2.40-a,b,c,d,e'!E4072</f>
        <v>42684.208333333336</v>
      </c>
      <c r="F4072" s="157">
        <f>'2.40-a,b,c,d,e'!F4072</f>
        <v>44.659999847412102</v>
      </c>
      <c r="G4072" s="157">
        <f>'2.40-a,b,c,d,e'!G4072</f>
        <v>-610.00061035149861</v>
      </c>
      <c r="H4072" s="157">
        <f t="shared" si="441"/>
        <v>7552.6176187188912</v>
      </c>
      <c r="I4072" s="157">
        <f t="shared" si="442"/>
        <v>0</v>
      </c>
      <c r="J4072" s="157">
        <f t="shared" si="443"/>
        <v>7552.6176187188912</v>
      </c>
      <c r="K4072" s="157">
        <f t="shared" si="444"/>
        <v>0</v>
      </c>
      <c r="L4072" s="157">
        <f t="shared" si="445"/>
        <v>7552.6176187188912</v>
      </c>
      <c r="M4072" s="167">
        <f t="shared" si="446"/>
        <v>0</v>
      </c>
      <c r="N4072" s="167">
        <f t="shared" si="447"/>
        <v>0</v>
      </c>
    </row>
    <row r="4073" spans="1:14" ht="15" customHeight="1" x14ac:dyDescent="0.2">
      <c r="A4073" s="152"/>
      <c r="B4073" s="152"/>
      <c r="C4073" s="152"/>
      <c r="D4073" s="152"/>
      <c r="E4073" s="153">
        <f>'2.40-a,b,c,d,e'!E4073</f>
        <v>42688.208333333336</v>
      </c>
      <c r="F4073" s="157">
        <f>'2.40-a,b,c,d,e'!F4073</f>
        <v>43.319999694824197</v>
      </c>
      <c r="G4073" s="157">
        <f>'2.40-a,b,c,d,e'!G4073</f>
        <v>-1340.0001525879047</v>
      </c>
      <c r="H4073" s="157">
        <f t="shared" si="441"/>
        <v>6212.6174661309869</v>
      </c>
      <c r="I4073" s="157">
        <f t="shared" si="442"/>
        <v>0</v>
      </c>
      <c r="J4073" s="157">
        <f t="shared" si="443"/>
        <v>6212.6174661309869</v>
      </c>
      <c r="K4073" s="157">
        <f t="shared" si="444"/>
        <v>0</v>
      </c>
      <c r="L4073" s="157">
        <f t="shared" si="445"/>
        <v>6212.6174661309869</v>
      </c>
      <c r="M4073" s="167">
        <f t="shared" si="446"/>
        <v>0</v>
      </c>
      <c r="N4073" s="167">
        <f t="shared" si="447"/>
        <v>0</v>
      </c>
    </row>
    <row r="4074" spans="1:14" ht="15" customHeight="1" x14ac:dyDescent="0.2">
      <c r="A4074" s="152"/>
      <c r="B4074" s="152"/>
      <c r="C4074" s="152"/>
      <c r="D4074" s="152"/>
      <c r="E4074" s="153">
        <f>'2.40-a,b,c,d,e'!E4074</f>
        <v>42689.208333333336</v>
      </c>
      <c r="F4074" s="157">
        <f>'2.40-a,b,c,d,e'!F4074</f>
        <v>45.810001373291001</v>
      </c>
      <c r="G4074" s="157">
        <f>'2.40-a,b,c,d,e'!G4074</f>
        <v>2490.0016784668042</v>
      </c>
      <c r="H4074" s="157">
        <f t="shared" si="441"/>
        <v>8702.6191445977911</v>
      </c>
      <c r="I4074" s="157">
        <f t="shared" si="442"/>
        <v>0</v>
      </c>
      <c r="J4074" s="157">
        <f t="shared" si="443"/>
        <v>8702.6191445977911</v>
      </c>
      <c r="K4074" s="157">
        <f t="shared" si="444"/>
        <v>540.00091552740105</v>
      </c>
      <c r="L4074" s="157">
        <f t="shared" si="445"/>
        <v>8162.61822907039</v>
      </c>
      <c r="M4074" s="167">
        <f t="shared" si="446"/>
        <v>0</v>
      </c>
      <c r="N4074" s="167">
        <f t="shared" si="447"/>
        <v>0</v>
      </c>
    </row>
    <row r="4075" spans="1:14" ht="15" customHeight="1" x14ac:dyDescent="0.2">
      <c r="A4075" s="152"/>
      <c r="B4075" s="152"/>
      <c r="C4075" s="152"/>
      <c r="D4075" s="152"/>
      <c r="E4075" s="153">
        <f>'2.40-a,b,c,d,e'!E4075</f>
        <v>42690.208333333336</v>
      </c>
      <c r="F4075" s="157">
        <f>'2.40-a,b,c,d,e'!F4075</f>
        <v>45.569999694824197</v>
      </c>
      <c r="G4075" s="157">
        <f>'2.40-a,b,c,d,e'!G4075</f>
        <v>-240.00167846680398</v>
      </c>
      <c r="H4075" s="157">
        <f t="shared" si="441"/>
        <v>7922.6165506035859</v>
      </c>
      <c r="I4075" s="157">
        <f t="shared" si="442"/>
        <v>0</v>
      </c>
      <c r="J4075" s="157">
        <f t="shared" si="443"/>
        <v>7922.6165506035859</v>
      </c>
      <c r="K4075" s="157">
        <f t="shared" si="444"/>
        <v>0</v>
      </c>
      <c r="L4075" s="157">
        <f t="shared" si="445"/>
        <v>7922.6165506035859</v>
      </c>
      <c r="M4075" s="167">
        <f t="shared" si="446"/>
        <v>0</v>
      </c>
      <c r="N4075" s="167">
        <f t="shared" si="447"/>
        <v>0</v>
      </c>
    </row>
    <row r="4076" spans="1:14" ht="15" customHeight="1" x14ac:dyDescent="0.2">
      <c r="A4076" s="152"/>
      <c r="B4076" s="152"/>
      <c r="C4076" s="152"/>
      <c r="D4076" s="152"/>
      <c r="E4076" s="153">
        <f>'2.40-a,b,c,d,e'!E4076</f>
        <v>42691.208333333336</v>
      </c>
      <c r="F4076" s="157">
        <f>'2.40-a,b,c,d,e'!F4076</f>
        <v>45.419998168945298</v>
      </c>
      <c r="G4076" s="157">
        <f>'2.40-a,b,c,d,e'!G4076</f>
        <v>-150.00152587889914</v>
      </c>
      <c r="H4076" s="157">
        <f t="shared" si="441"/>
        <v>7772.6150247246869</v>
      </c>
      <c r="I4076" s="157">
        <f t="shared" si="442"/>
        <v>0</v>
      </c>
      <c r="J4076" s="157">
        <f t="shared" si="443"/>
        <v>7772.6150247246869</v>
      </c>
      <c r="K4076" s="157">
        <f t="shared" si="444"/>
        <v>0</v>
      </c>
      <c r="L4076" s="157">
        <f t="shared" si="445"/>
        <v>7772.6150247246869</v>
      </c>
      <c r="M4076" s="167">
        <f t="shared" si="446"/>
        <v>0</v>
      </c>
      <c r="N4076" s="167">
        <f t="shared" si="447"/>
        <v>0</v>
      </c>
    </row>
    <row r="4077" spans="1:14" ht="15" customHeight="1" x14ac:dyDescent="0.2">
      <c r="A4077" s="152"/>
      <c r="B4077" s="152"/>
      <c r="C4077" s="152"/>
      <c r="D4077" s="152"/>
      <c r="E4077" s="153">
        <f>'2.40-a,b,c,d,e'!E4077</f>
        <v>42692.208333333336</v>
      </c>
      <c r="F4077" s="157">
        <f>'2.40-a,b,c,d,e'!F4077</f>
        <v>45.689998626708899</v>
      </c>
      <c r="G4077" s="157">
        <f>'2.40-a,b,c,d,e'!G4077</f>
        <v>270.00045776360082</v>
      </c>
      <c r="H4077" s="157">
        <f t="shared" si="441"/>
        <v>8042.6154824882879</v>
      </c>
      <c r="I4077" s="157">
        <f t="shared" si="442"/>
        <v>0</v>
      </c>
      <c r="J4077" s="157">
        <f t="shared" si="443"/>
        <v>8042.6154824882879</v>
      </c>
      <c r="K4077" s="157">
        <f t="shared" si="444"/>
        <v>0</v>
      </c>
      <c r="L4077" s="157">
        <f t="shared" si="445"/>
        <v>8042.6154824882879</v>
      </c>
      <c r="M4077" s="167">
        <f t="shared" si="446"/>
        <v>0</v>
      </c>
      <c r="N4077" s="167">
        <f t="shared" si="447"/>
        <v>0</v>
      </c>
    </row>
    <row r="4078" spans="1:14" ht="15" customHeight="1" x14ac:dyDescent="0.2">
      <c r="A4078" s="152"/>
      <c r="B4078" s="152"/>
      <c r="C4078" s="152"/>
      <c r="D4078" s="152"/>
      <c r="E4078" s="153">
        <f>'2.40-a,b,c,d,e'!E4078</f>
        <v>42695.208333333336</v>
      </c>
      <c r="F4078" s="157">
        <f>'2.40-a,b,c,d,e'!F4078</f>
        <v>47.490001678466797</v>
      </c>
      <c r="G4078" s="157">
        <f>'2.40-a,b,c,d,e'!G4078</f>
        <v>1800.0030517578978</v>
      </c>
      <c r="H4078" s="157">
        <f t="shared" si="441"/>
        <v>9842.6185342461849</v>
      </c>
      <c r="I4078" s="157">
        <f t="shared" si="442"/>
        <v>0</v>
      </c>
      <c r="J4078" s="157">
        <f t="shared" si="443"/>
        <v>9842.6185342461849</v>
      </c>
      <c r="K4078" s="157">
        <f t="shared" si="444"/>
        <v>1680.0003051757949</v>
      </c>
      <c r="L4078" s="157">
        <f t="shared" si="445"/>
        <v>8162.61822907039</v>
      </c>
      <c r="M4078" s="167">
        <f t="shared" si="446"/>
        <v>0</v>
      </c>
      <c r="N4078" s="167">
        <f t="shared" si="447"/>
        <v>0</v>
      </c>
    </row>
    <row r="4079" spans="1:14" ht="15" customHeight="1" x14ac:dyDescent="0.2">
      <c r="A4079" s="152"/>
      <c r="B4079" s="152"/>
      <c r="C4079" s="152"/>
      <c r="D4079" s="152"/>
      <c r="E4079" s="153">
        <f>'2.40-a,b,c,d,e'!E4079</f>
        <v>42696.208333333336</v>
      </c>
      <c r="F4079" s="157">
        <f>'2.40-a,b,c,d,e'!F4079</f>
        <v>48.029998779296797</v>
      </c>
      <c r="G4079" s="157">
        <f>'2.40-a,b,c,d,e'!G4079</f>
        <v>539.99710082999991</v>
      </c>
      <c r="H4079" s="157">
        <f t="shared" si="441"/>
        <v>8702.615329900389</v>
      </c>
      <c r="I4079" s="157">
        <f t="shared" si="442"/>
        <v>0</v>
      </c>
      <c r="J4079" s="157">
        <f t="shared" si="443"/>
        <v>8702.615329900389</v>
      </c>
      <c r="K4079" s="157">
        <f t="shared" si="444"/>
        <v>539.997100829999</v>
      </c>
      <c r="L4079" s="157">
        <f t="shared" si="445"/>
        <v>8162.61822907039</v>
      </c>
      <c r="M4079" s="167">
        <f t="shared" si="446"/>
        <v>0</v>
      </c>
      <c r="N4079" s="167">
        <f t="shared" si="447"/>
        <v>0</v>
      </c>
    </row>
    <row r="4080" spans="1:14" ht="15" customHeight="1" x14ac:dyDescent="0.2">
      <c r="A4080" s="152"/>
      <c r="B4080" s="152"/>
      <c r="C4080" s="152"/>
      <c r="D4080" s="152"/>
      <c r="E4080" s="153">
        <f>'2.40-a,b,c,d,e'!E4080</f>
        <v>42697.208333333336</v>
      </c>
      <c r="F4080" s="157">
        <f>'2.40-a,b,c,d,e'!F4080</f>
        <v>47.959999084472599</v>
      </c>
      <c r="G4080" s="157">
        <f>'2.40-a,b,c,d,e'!G4080</f>
        <v>-69.999694824197434</v>
      </c>
      <c r="H4080" s="157">
        <f t="shared" si="441"/>
        <v>8092.6185342461922</v>
      </c>
      <c r="I4080" s="157">
        <f t="shared" si="442"/>
        <v>0</v>
      </c>
      <c r="J4080" s="157">
        <f t="shared" si="443"/>
        <v>8092.6185342461922</v>
      </c>
      <c r="K4080" s="157">
        <f t="shared" si="444"/>
        <v>0</v>
      </c>
      <c r="L4080" s="157">
        <f t="shared" si="445"/>
        <v>8092.6185342461922</v>
      </c>
      <c r="M4080" s="167">
        <f t="shared" si="446"/>
        <v>0</v>
      </c>
      <c r="N4080" s="167">
        <f t="shared" si="447"/>
        <v>0</v>
      </c>
    </row>
    <row r="4081" spans="1:14" ht="15" customHeight="1" x14ac:dyDescent="0.2">
      <c r="A4081" s="152"/>
      <c r="B4081" s="152"/>
      <c r="C4081" s="152"/>
      <c r="D4081" s="152"/>
      <c r="E4081" s="153">
        <f>'2.40-a,b,c,d,e'!E4081</f>
        <v>42699.208333333336</v>
      </c>
      <c r="F4081" s="157">
        <f>'2.40-a,b,c,d,e'!F4081</f>
        <v>46.060001373291001</v>
      </c>
      <c r="G4081" s="157">
        <f>'2.40-a,b,c,d,e'!G4081</f>
        <v>-1899.9977111815979</v>
      </c>
      <c r="H4081" s="157">
        <f t="shared" si="441"/>
        <v>6192.6208230645943</v>
      </c>
      <c r="I4081" s="157">
        <f t="shared" si="442"/>
        <v>0</v>
      </c>
      <c r="J4081" s="157">
        <f t="shared" si="443"/>
        <v>6192.6208230645943</v>
      </c>
      <c r="K4081" s="157">
        <f t="shared" si="444"/>
        <v>0</v>
      </c>
      <c r="L4081" s="157">
        <f t="shared" si="445"/>
        <v>6192.6208230645943</v>
      </c>
      <c r="M4081" s="167">
        <f t="shared" si="446"/>
        <v>0</v>
      </c>
      <c r="N4081" s="167">
        <f t="shared" si="447"/>
        <v>0</v>
      </c>
    </row>
    <row r="4082" spans="1:14" ht="15" customHeight="1" x14ac:dyDescent="0.2">
      <c r="A4082" s="152"/>
      <c r="B4082" s="152"/>
      <c r="C4082" s="152"/>
      <c r="D4082" s="152"/>
      <c r="E4082" s="153">
        <f>'2.40-a,b,c,d,e'!E4082</f>
        <v>42702.208333333336</v>
      </c>
      <c r="F4082" s="157">
        <f>'2.40-a,b,c,d,e'!F4082</f>
        <v>47.080001831054602</v>
      </c>
      <c r="G4082" s="157">
        <f>'2.40-a,b,c,d,e'!G4082</f>
        <v>1020.0004577636008</v>
      </c>
      <c r="H4082" s="157">
        <f t="shared" si="441"/>
        <v>7212.6212808281953</v>
      </c>
      <c r="I4082" s="157">
        <f t="shared" si="442"/>
        <v>0</v>
      </c>
      <c r="J4082" s="157">
        <f t="shared" si="443"/>
        <v>7212.6212808281953</v>
      </c>
      <c r="K4082" s="157">
        <f t="shared" si="444"/>
        <v>0</v>
      </c>
      <c r="L4082" s="157">
        <f t="shared" si="445"/>
        <v>7212.6212808281953</v>
      </c>
      <c r="M4082" s="167">
        <f t="shared" si="446"/>
        <v>0</v>
      </c>
      <c r="N4082" s="167">
        <f t="shared" si="447"/>
        <v>0</v>
      </c>
    </row>
    <row r="4083" spans="1:14" ht="15" customHeight="1" x14ac:dyDescent="0.2">
      <c r="A4083" s="152"/>
      <c r="B4083" s="152"/>
      <c r="C4083" s="152"/>
      <c r="D4083" s="152"/>
      <c r="E4083" s="153">
        <f>'2.40-a,b,c,d,e'!E4083</f>
        <v>42703.208333333336</v>
      </c>
      <c r="F4083" s="157">
        <f>'2.40-a,b,c,d,e'!F4083</f>
        <v>45.2299995422363</v>
      </c>
      <c r="G4083" s="157">
        <f>'2.40-a,b,c,d,e'!G4083</f>
        <v>-1850.0022888183025</v>
      </c>
      <c r="H4083" s="157">
        <f t="shared" si="441"/>
        <v>5362.6189920098932</v>
      </c>
      <c r="I4083" s="157">
        <f t="shared" si="442"/>
        <v>2799.9992370604969</v>
      </c>
      <c r="J4083" s="157">
        <f t="shared" si="443"/>
        <v>8162.61822907039</v>
      </c>
      <c r="K4083" s="157">
        <f t="shared" si="444"/>
        <v>0</v>
      </c>
      <c r="L4083" s="157">
        <f t="shared" si="445"/>
        <v>8162.61822907039</v>
      </c>
      <c r="M4083" s="167">
        <f t="shared" si="446"/>
        <v>1</v>
      </c>
      <c r="N4083" s="167">
        <f t="shared" si="447"/>
        <v>0</v>
      </c>
    </row>
    <row r="4084" spans="1:14" ht="15" customHeight="1" x14ac:dyDescent="0.2">
      <c r="A4084" s="152"/>
      <c r="B4084" s="152"/>
      <c r="C4084" s="152"/>
      <c r="D4084" s="152"/>
      <c r="E4084" s="153">
        <f>'2.40-a,b,c,d,e'!E4084</f>
        <v>42704.208333333336</v>
      </c>
      <c r="F4084" s="157">
        <f>'2.40-a,b,c,d,e'!F4084</f>
        <v>49.439998626708899</v>
      </c>
      <c r="G4084" s="157">
        <f>'2.40-a,b,c,d,e'!G4084</f>
        <v>4209.9990844725999</v>
      </c>
      <c r="H4084" s="157">
        <f t="shared" si="441"/>
        <v>12372.617313542989</v>
      </c>
      <c r="I4084" s="157">
        <f t="shared" si="442"/>
        <v>0</v>
      </c>
      <c r="J4084" s="157">
        <f t="shared" si="443"/>
        <v>12372.617313542989</v>
      </c>
      <c r="K4084" s="157">
        <f t="shared" si="444"/>
        <v>4209.999084472599</v>
      </c>
      <c r="L4084" s="157">
        <f t="shared" si="445"/>
        <v>8162.61822907039</v>
      </c>
      <c r="M4084" s="167">
        <f t="shared" si="446"/>
        <v>0</v>
      </c>
      <c r="N4084" s="167">
        <f t="shared" si="447"/>
        <v>0</v>
      </c>
    </row>
    <row r="4085" spans="1:14" ht="15" customHeight="1" x14ac:dyDescent="0.2">
      <c r="A4085" s="152"/>
      <c r="B4085" s="152"/>
      <c r="C4085" s="152"/>
      <c r="D4085" s="152"/>
      <c r="E4085" s="153">
        <f>'2.40-a,b,c,d,e'!E4085</f>
        <v>42705.208333333336</v>
      </c>
      <c r="F4085" s="157">
        <f>'2.40-a,b,c,d,e'!F4085</f>
        <v>51.060001373291001</v>
      </c>
      <c r="G4085" s="157">
        <f>'2.40-a,b,c,d,e'!G4085</f>
        <v>1620.0027465821022</v>
      </c>
      <c r="H4085" s="157">
        <f t="shared" si="441"/>
        <v>9782.6209756524913</v>
      </c>
      <c r="I4085" s="157">
        <f t="shared" si="442"/>
        <v>0</v>
      </c>
      <c r="J4085" s="157">
        <f t="shared" si="443"/>
        <v>9782.6209756524913</v>
      </c>
      <c r="K4085" s="157">
        <f t="shared" si="444"/>
        <v>1620.0027465821013</v>
      </c>
      <c r="L4085" s="157">
        <f t="shared" si="445"/>
        <v>8162.61822907039</v>
      </c>
      <c r="M4085" s="167">
        <f t="shared" si="446"/>
        <v>0</v>
      </c>
      <c r="N4085" s="167">
        <f t="shared" si="447"/>
        <v>0</v>
      </c>
    </row>
    <row r="4086" spans="1:14" ht="15" customHeight="1" x14ac:dyDescent="0.2">
      <c r="A4086" s="152"/>
      <c r="B4086" s="152"/>
      <c r="C4086" s="152"/>
      <c r="D4086" s="152"/>
      <c r="E4086" s="153">
        <f>'2.40-a,b,c,d,e'!E4086</f>
        <v>42706.208333333336</v>
      </c>
      <c r="F4086" s="157">
        <f>'2.40-a,b,c,d,e'!F4086</f>
        <v>51.680000305175703</v>
      </c>
      <c r="G4086" s="157">
        <f>'2.40-a,b,c,d,e'!G4086</f>
        <v>619.99893188470173</v>
      </c>
      <c r="H4086" s="157">
        <f t="shared" si="441"/>
        <v>8782.6171609550911</v>
      </c>
      <c r="I4086" s="157">
        <f t="shared" si="442"/>
        <v>0</v>
      </c>
      <c r="J4086" s="157">
        <f t="shared" si="443"/>
        <v>8782.6171609550911</v>
      </c>
      <c r="K4086" s="157">
        <f t="shared" si="444"/>
        <v>619.99893188470105</v>
      </c>
      <c r="L4086" s="157">
        <f t="shared" si="445"/>
        <v>8162.61822907039</v>
      </c>
      <c r="M4086" s="167">
        <f t="shared" si="446"/>
        <v>0</v>
      </c>
      <c r="N4086" s="167">
        <f t="shared" si="447"/>
        <v>0</v>
      </c>
    </row>
    <row r="4087" spans="1:14" ht="15" customHeight="1" x14ac:dyDescent="0.2">
      <c r="A4087" s="152"/>
      <c r="B4087" s="152"/>
      <c r="C4087" s="152"/>
      <c r="D4087" s="152"/>
      <c r="E4087" s="153">
        <f>'2.40-a,b,c,d,e'!E4087</f>
        <v>42709.208333333336</v>
      </c>
      <c r="F4087" s="157">
        <f>'2.40-a,b,c,d,e'!F4087</f>
        <v>51.790000915527301</v>
      </c>
      <c r="G4087" s="157">
        <f>'2.40-a,b,c,d,e'!G4087</f>
        <v>110.00061035159803</v>
      </c>
      <c r="H4087" s="157">
        <f t="shared" si="441"/>
        <v>8272.618839421988</v>
      </c>
      <c r="I4087" s="157">
        <f t="shared" si="442"/>
        <v>0</v>
      </c>
      <c r="J4087" s="157">
        <f t="shared" si="443"/>
        <v>8272.618839421988</v>
      </c>
      <c r="K4087" s="157">
        <f t="shared" si="444"/>
        <v>110.00061035159797</v>
      </c>
      <c r="L4087" s="157">
        <f t="shared" si="445"/>
        <v>8162.61822907039</v>
      </c>
      <c r="M4087" s="167">
        <f t="shared" si="446"/>
        <v>0</v>
      </c>
      <c r="N4087" s="167">
        <f t="shared" si="447"/>
        <v>0</v>
      </c>
    </row>
    <row r="4088" spans="1:14" ht="15" customHeight="1" x14ac:dyDescent="0.2">
      <c r="A4088" s="152"/>
      <c r="B4088" s="152"/>
      <c r="C4088" s="152"/>
      <c r="D4088" s="152"/>
      <c r="E4088" s="153">
        <f>'2.40-a,b,c,d,e'!E4088</f>
        <v>42710.208333333336</v>
      </c>
      <c r="F4088" s="157">
        <f>'2.40-a,b,c,d,e'!F4088</f>
        <v>50.930000305175703</v>
      </c>
      <c r="G4088" s="157">
        <f>'2.40-a,b,c,d,e'!G4088</f>
        <v>-860.00061035159797</v>
      </c>
      <c r="H4088" s="157">
        <f t="shared" si="441"/>
        <v>7302.6176187187921</v>
      </c>
      <c r="I4088" s="157">
        <f t="shared" si="442"/>
        <v>0</v>
      </c>
      <c r="J4088" s="157">
        <f t="shared" si="443"/>
        <v>7302.6176187187921</v>
      </c>
      <c r="K4088" s="157">
        <f t="shared" si="444"/>
        <v>0</v>
      </c>
      <c r="L4088" s="157">
        <f t="shared" si="445"/>
        <v>7302.6176187187921</v>
      </c>
      <c r="M4088" s="167">
        <f t="shared" si="446"/>
        <v>0</v>
      </c>
      <c r="N4088" s="167">
        <f t="shared" si="447"/>
        <v>0</v>
      </c>
    </row>
    <row r="4089" spans="1:14" ht="15" customHeight="1" x14ac:dyDescent="0.2">
      <c r="A4089" s="152"/>
      <c r="B4089" s="152"/>
      <c r="C4089" s="152"/>
      <c r="D4089" s="152"/>
      <c r="E4089" s="153">
        <f>'2.40-a,b,c,d,e'!E4089</f>
        <v>42711.208333333336</v>
      </c>
      <c r="F4089" s="157">
        <f>'2.40-a,b,c,d,e'!F4089</f>
        <v>49.770000457763601</v>
      </c>
      <c r="G4089" s="157">
        <f>'2.40-a,b,c,d,e'!G4089</f>
        <v>-1159.9998474121023</v>
      </c>
      <c r="H4089" s="157">
        <f t="shared" si="441"/>
        <v>6142.61777130669</v>
      </c>
      <c r="I4089" s="157">
        <f t="shared" si="442"/>
        <v>0</v>
      </c>
      <c r="J4089" s="157">
        <f t="shared" si="443"/>
        <v>6142.61777130669</v>
      </c>
      <c r="K4089" s="157">
        <f t="shared" si="444"/>
        <v>0</v>
      </c>
      <c r="L4089" s="157">
        <f t="shared" si="445"/>
        <v>6142.61777130669</v>
      </c>
      <c r="M4089" s="167">
        <f t="shared" si="446"/>
        <v>0</v>
      </c>
      <c r="N4089" s="167">
        <f t="shared" si="447"/>
        <v>0</v>
      </c>
    </row>
    <row r="4090" spans="1:14" ht="15" customHeight="1" x14ac:dyDescent="0.2">
      <c r="A4090" s="152"/>
      <c r="B4090" s="152"/>
      <c r="C4090" s="152"/>
      <c r="D4090" s="152"/>
      <c r="E4090" s="153">
        <f>'2.40-a,b,c,d,e'!E4090</f>
        <v>42712.208333333336</v>
      </c>
      <c r="F4090" s="157">
        <f>'2.40-a,b,c,d,e'!F4090</f>
        <v>50.840000152587798</v>
      </c>
      <c r="G4090" s="157">
        <f>'2.40-a,b,c,d,e'!G4090</f>
        <v>1069.9996948241974</v>
      </c>
      <c r="H4090" s="157">
        <f t="shared" si="441"/>
        <v>7212.6174661308869</v>
      </c>
      <c r="I4090" s="157">
        <f t="shared" si="442"/>
        <v>0</v>
      </c>
      <c r="J4090" s="157">
        <f t="shared" si="443"/>
        <v>7212.6174661308869</v>
      </c>
      <c r="K4090" s="157">
        <f t="shared" si="444"/>
        <v>0</v>
      </c>
      <c r="L4090" s="157">
        <f t="shared" si="445"/>
        <v>7212.6174661308869</v>
      </c>
      <c r="M4090" s="167">
        <f t="shared" si="446"/>
        <v>0</v>
      </c>
      <c r="N4090" s="167">
        <f t="shared" si="447"/>
        <v>0</v>
      </c>
    </row>
    <row r="4091" spans="1:14" ht="15" customHeight="1" x14ac:dyDescent="0.2">
      <c r="A4091" s="152"/>
      <c r="B4091" s="152"/>
      <c r="C4091" s="152"/>
      <c r="D4091" s="152"/>
      <c r="E4091" s="153">
        <f>'2.40-a,b,c,d,e'!E4091</f>
        <v>42713.208333333336</v>
      </c>
      <c r="F4091" s="157">
        <f>'2.40-a,b,c,d,e'!F4091</f>
        <v>51.5</v>
      </c>
      <c r="G4091" s="157">
        <f>'2.40-a,b,c,d,e'!G4091</f>
        <v>659.99984741220169</v>
      </c>
      <c r="H4091" s="157">
        <f t="shared" si="441"/>
        <v>7872.617313543089</v>
      </c>
      <c r="I4091" s="157">
        <f t="shared" si="442"/>
        <v>0</v>
      </c>
      <c r="J4091" s="157">
        <f t="shared" si="443"/>
        <v>7872.617313543089</v>
      </c>
      <c r="K4091" s="157">
        <f t="shared" si="444"/>
        <v>0</v>
      </c>
      <c r="L4091" s="157">
        <f t="shared" si="445"/>
        <v>7872.617313543089</v>
      </c>
      <c r="M4091" s="167">
        <f t="shared" si="446"/>
        <v>0</v>
      </c>
      <c r="N4091" s="167">
        <f t="shared" si="447"/>
        <v>0</v>
      </c>
    </row>
    <row r="4092" spans="1:14" ht="15" customHeight="1" x14ac:dyDescent="0.2">
      <c r="A4092" s="152"/>
      <c r="B4092" s="152"/>
      <c r="C4092" s="152"/>
      <c r="D4092" s="152"/>
      <c r="E4092" s="153">
        <f>'2.40-a,b,c,d,e'!E4092</f>
        <v>42716.208333333336</v>
      </c>
      <c r="F4092" s="157">
        <f>'2.40-a,b,c,d,e'!F4092</f>
        <v>52.830001831054602</v>
      </c>
      <c r="G4092" s="157">
        <f>'2.40-a,b,c,d,e'!G4092</f>
        <v>1330.0018310546022</v>
      </c>
      <c r="H4092" s="157">
        <f t="shared" si="441"/>
        <v>9202.619144597691</v>
      </c>
      <c r="I4092" s="157">
        <f t="shared" si="442"/>
        <v>0</v>
      </c>
      <c r="J4092" s="157">
        <f t="shared" si="443"/>
        <v>9202.619144597691</v>
      </c>
      <c r="K4092" s="157">
        <f t="shared" si="444"/>
        <v>1040.000915527301</v>
      </c>
      <c r="L4092" s="157">
        <f t="shared" si="445"/>
        <v>8162.61822907039</v>
      </c>
      <c r="M4092" s="167">
        <f t="shared" si="446"/>
        <v>0</v>
      </c>
      <c r="N4092" s="167">
        <f t="shared" si="447"/>
        <v>0</v>
      </c>
    </row>
    <row r="4093" spans="1:14" ht="15" customHeight="1" x14ac:dyDescent="0.2">
      <c r="A4093" s="152"/>
      <c r="B4093" s="152"/>
      <c r="C4093" s="152"/>
      <c r="D4093" s="152"/>
      <c r="E4093" s="153">
        <f>'2.40-a,b,c,d,e'!E4093</f>
        <v>42717.208333333336</v>
      </c>
      <c r="F4093" s="157">
        <f>'2.40-a,b,c,d,e'!F4093</f>
        <v>52.9799995422363</v>
      </c>
      <c r="G4093" s="157">
        <f>'2.40-a,b,c,d,e'!G4093</f>
        <v>149.99771118169747</v>
      </c>
      <c r="H4093" s="157">
        <f t="shared" si="441"/>
        <v>8312.615940252088</v>
      </c>
      <c r="I4093" s="157">
        <f t="shared" si="442"/>
        <v>0</v>
      </c>
      <c r="J4093" s="157">
        <f t="shared" si="443"/>
        <v>8312.615940252088</v>
      </c>
      <c r="K4093" s="157">
        <f t="shared" si="444"/>
        <v>149.99771118169792</v>
      </c>
      <c r="L4093" s="157">
        <f t="shared" si="445"/>
        <v>8162.61822907039</v>
      </c>
      <c r="M4093" s="167">
        <f t="shared" si="446"/>
        <v>0</v>
      </c>
      <c r="N4093" s="167">
        <f t="shared" si="447"/>
        <v>0</v>
      </c>
    </row>
    <row r="4094" spans="1:14" ht="15" customHeight="1" x14ac:dyDescent="0.2">
      <c r="A4094" s="152"/>
      <c r="B4094" s="152"/>
      <c r="C4094" s="152"/>
      <c r="D4094" s="152"/>
      <c r="E4094" s="153">
        <f>'2.40-a,b,c,d,e'!E4094</f>
        <v>42718.208333333336</v>
      </c>
      <c r="F4094" s="157">
        <f>'2.40-a,b,c,d,e'!F4094</f>
        <v>51.040000915527301</v>
      </c>
      <c r="G4094" s="157">
        <f>'2.40-a,b,c,d,e'!G4094</f>
        <v>-1939.9986267089985</v>
      </c>
      <c r="H4094" s="157">
        <f t="shared" si="441"/>
        <v>6222.619602361392</v>
      </c>
      <c r="I4094" s="157">
        <f t="shared" si="442"/>
        <v>0</v>
      </c>
      <c r="J4094" s="157">
        <f t="shared" si="443"/>
        <v>6222.619602361392</v>
      </c>
      <c r="K4094" s="157">
        <f t="shared" si="444"/>
        <v>0</v>
      </c>
      <c r="L4094" s="157">
        <f t="shared" si="445"/>
        <v>6222.619602361392</v>
      </c>
      <c r="M4094" s="167">
        <f t="shared" si="446"/>
        <v>0</v>
      </c>
      <c r="N4094" s="167">
        <f t="shared" si="447"/>
        <v>0</v>
      </c>
    </row>
    <row r="4095" spans="1:14" ht="15" customHeight="1" x14ac:dyDescent="0.2">
      <c r="A4095" s="152"/>
      <c r="B4095" s="152"/>
      <c r="C4095" s="152"/>
      <c r="D4095" s="152"/>
      <c r="E4095" s="153">
        <f>'2.40-a,b,c,d,e'!E4095</f>
        <v>42719.208333333336</v>
      </c>
      <c r="F4095" s="157">
        <f>'2.40-a,b,c,d,e'!F4095</f>
        <v>50.900001525878899</v>
      </c>
      <c r="G4095" s="157">
        <f>'2.40-a,b,c,d,e'!G4095</f>
        <v>-139.99938964840197</v>
      </c>
      <c r="H4095" s="157">
        <f t="shared" si="441"/>
        <v>6082.62021271299</v>
      </c>
      <c r="I4095" s="157">
        <f t="shared" si="442"/>
        <v>2079.9980163574</v>
      </c>
      <c r="J4095" s="157">
        <f t="shared" si="443"/>
        <v>8162.61822907039</v>
      </c>
      <c r="K4095" s="157">
        <f t="shared" si="444"/>
        <v>0</v>
      </c>
      <c r="L4095" s="157">
        <f t="shared" si="445"/>
        <v>8162.61822907039</v>
      </c>
      <c r="M4095" s="167">
        <f t="shared" si="446"/>
        <v>1</v>
      </c>
      <c r="N4095" s="167">
        <f t="shared" si="447"/>
        <v>0</v>
      </c>
    </row>
    <row r="4096" spans="1:14" ht="15" customHeight="1" x14ac:dyDescent="0.2">
      <c r="A4096" s="152"/>
      <c r="B4096" s="152"/>
      <c r="C4096" s="152"/>
      <c r="D4096" s="152"/>
      <c r="E4096" s="153">
        <f>'2.40-a,b,c,d,e'!E4096</f>
        <v>42720.208333333336</v>
      </c>
      <c r="F4096" s="157">
        <f>'2.40-a,b,c,d,e'!F4096</f>
        <v>51.900001525878899</v>
      </c>
      <c r="G4096" s="157">
        <f>'2.40-a,b,c,d,e'!G4096</f>
        <v>1000</v>
      </c>
      <c r="H4096" s="157">
        <f t="shared" si="441"/>
        <v>9162.618229070391</v>
      </c>
      <c r="I4096" s="157">
        <f t="shared" si="442"/>
        <v>0</v>
      </c>
      <c r="J4096" s="157">
        <f t="shared" si="443"/>
        <v>9162.618229070391</v>
      </c>
      <c r="K4096" s="157">
        <f t="shared" si="444"/>
        <v>1000.0000000000009</v>
      </c>
      <c r="L4096" s="157">
        <f t="shared" si="445"/>
        <v>8162.61822907039</v>
      </c>
      <c r="M4096" s="167">
        <f t="shared" si="446"/>
        <v>0</v>
      </c>
      <c r="N4096" s="167">
        <f t="shared" si="447"/>
        <v>0</v>
      </c>
    </row>
    <row r="4097" spans="1:14" ht="15" customHeight="1" x14ac:dyDescent="0.2">
      <c r="A4097" s="152"/>
      <c r="B4097" s="152"/>
      <c r="C4097" s="152"/>
      <c r="D4097" s="152"/>
      <c r="E4097" s="153">
        <f>'2.40-a,b,c,d,e'!E4097</f>
        <v>42723.208333333336</v>
      </c>
      <c r="F4097" s="157">
        <f>'2.40-a,b,c,d,e'!F4097</f>
        <v>52.119998931884702</v>
      </c>
      <c r="G4097" s="157">
        <f>'2.40-a,b,c,d,e'!G4097</f>
        <v>219.99740600580253</v>
      </c>
      <c r="H4097" s="157">
        <f t="shared" si="441"/>
        <v>8382.6156350761921</v>
      </c>
      <c r="I4097" s="157">
        <f t="shared" si="442"/>
        <v>0</v>
      </c>
      <c r="J4097" s="157">
        <f t="shared" si="443"/>
        <v>8382.6156350761921</v>
      </c>
      <c r="K4097" s="157">
        <f t="shared" si="444"/>
        <v>219.99740600580208</v>
      </c>
      <c r="L4097" s="157">
        <f t="shared" si="445"/>
        <v>8162.61822907039</v>
      </c>
      <c r="M4097" s="167">
        <f t="shared" si="446"/>
        <v>0</v>
      </c>
      <c r="N4097" s="167">
        <f t="shared" si="447"/>
        <v>0</v>
      </c>
    </row>
    <row r="4098" spans="1:14" ht="15" customHeight="1" x14ac:dyDescent="0.2">
      <c r="A4098" s="152"/>
      <c r="B4098" s="152"/>
      <c r="C4098" s="152"/>
      <c r="D4098" s="152"/>
      <c r="E4098" s="153">
        <f>'2.40-a,b,c,d,e'!E4098</f>
        <v>42724.208333333336</v>
      </c>
      <c r="F4098" s="157">
        <f>'2.40-a,b,c,d,e'!F4098</f>
        <v>52.2299995422363</v>
      </c>
      <c r="G4098" s="157">
        <f>'2.40-a,b,c,d,e'!G4098</f>
        <v>110.00061035159803</v>
      </c>
      <c r="H4098" s="157">
        <f t="shared" si="441"/>
        <v>8272.618839421988</v>
      </c>
      <c r="I4098" s="157">
        <f t="shared" si="442"/>
        <v>0</v>
      </c>
      <c r="J4098" s="157">
        <f t="shared" si="443"/>
        <v>8272.618839421988</v>
      </c>
      <c r="K4098" s="157">
        <f t="shared" si="444"/>
        <v>110.00061035159797</v>
      </c>
      <c r="L4098" s="157">
        <f t="shared" si="445"/>
        <v>8162.61822907039</v>
      </c>
      <c r="M4098" s="167">
        <f t="shared" si="446"/>
        <v>0</v>
      </c>
      <c r="N4098" s="167">
        <f t="shared" si="447"/>
        <v>0</v>
      </c>
    </row>
    <row r="4099" spans="1:14" ht="15" customHeight="1" x14ac:dyDescent="0.2">
      <c r="A4099" s="152"/>
      <c r="B4099" s="152"/>
      <c r="C4099" s="152"/>
      <c r="D4099" s="152"/>
      <c r="E4099" s="153">
        <f>'2.40-a,b,c,d,e'!E4099</f>
        <v>42725.208333333336</v>
      </c>
      <c r="F4099" s="157">
        <f>'2.40-a,b,c,d,e'!F4099</f>
        <v>52.490001678466797</v>
      </c>
      <c r="G4099" s="157">
        <f>'2.40-a,b,c,d,e'!G4099</f>
        <v>260.00213623049717</v>
      </c>
      <c r="H4099" s="157">
        <f t="shared" si="441"/>
        <v>8422.620365300887</v>
      </c>
      <c r="I4099" s="157">
        <f t="shared" si="442"/>
        <v>0</v>
      </c>
      <c r="J4099" s="157">
        <f t="shared" si="443"/>
        <v>8422.620365300887</v>
      </c>
      <c r="K4099" s="157">
        <f t="shared" si="444"/>
        <v>260.00213623049694</v>
      </c>
      <c r="L4099" s="157">
        <f t="shared" si="445"/>
        <v>8162.61822907039</v>
      </c>
      <c r="M4099" s="167">
        <f t="shared" si="446"/>
        <v>0</v>
      </c>
      <c r="N4099" s="167">
        <f t="shared" si="447"/>
        <v>0</v>
      </c>
    </row>
    <row r="4100" spans="1:14" ht="15" customHeight="1" x14ac:dyDescent="0.2">
      <c r="A4100" s="152"/>
      <c r="B4100" s="152"/>
      <c r="C4100" s="152"/>
      <c r="D4100" s="152"/>
      <c r="E4100" s="153">
        <f>'2.40-a,b,c,d,e'!E4100</f>
        <v>42726.208333333336</v>
      </c>
      <c r="F4100" s="157">
        <f>'2.40-a,b,c,d,e'!F4100</f>
        <v>52.950000762939403</v>
      </c>
      <c r="G4100" s="157">
        <f>'2.40-a,b,c,d,e'!G4100</f>
        <v>459.99908447260651</v>
      </c>
      <c r="H4100" s="157">
        <f t="shared" ref="H4100:H4163" si="448">L4099+G4100</f>
        <v>8622.6173135429963</v>
      </c>
      <c r="I4100" s="157">
        <f t="shared" ref="I4100:I4163" si="449">IF(H4100&lt;$B$13,$B$14-H4100,0)</f>
        <v>0</v>
      </c>
      <c r="J4100" s="157">
        <f t="shared" ref="J4100:J4163" si="450">H4100+I4100</f>
        <v>8622.6173135429963</v>
      </c>
      <c r="K4100" s="157">
        <f t="shared" ref="K4100:K4163" si="451">MAX(J4100-$B$14,0)</f>
        <v>459.99908447260623</v>
      </c>
      <c r="L4100" s="157">
        <f t="shared" ref="L4100:L4163" si="452">J4100-K4100</f>
        <v>8162.61822907039</v>
      </c>
      <c r="M4100" s="167">
        <f t="shared" ref="M4100:M4163" si="453">IF(I4100&gt;0,1,0)</f>
        <v>0</v>
      </c>
      <c r="N4100" s="167">
        <f t="shared" ref="N4100:N4163" si="454">IF(H4100&lt;0,1,0)</f>
        <v>0</v>
      </c>
    </row>
    <row r="4101" spans="1:14" ht="15" customHeight="1" x14ac:dyDescent="0.2">
      <c r="A4101" s="152"/>
      <c r="B4101" s="152"/>
      <c r="C4101" s="152"/>
      <c r="D4101" s="152"/>
      <c r="E4101" s="153">
        <f>'2.40-a,b,c,d,e'!E4101</f>
        <v>42727.208333333336</v>
      </c>
      <c r="F4101" s="157">
        <f>'2.40-a,b,c,d,e'!F4101</f>
        <v>53.020000457763601</v>
      </c>
      <c r="G4101" s="157">
        <f>'2.40-a,b,c,d,e'!G4101</f>
        <v>69.999694824197434</v>
      </c>
      <c r="H4101" s="157">
        <f t="shared" si="448"/>
        <v>8232.6179238945879</v>
      </c>
      <c r="I4101" s="157">
        <f t="shared" si="449"/>
        <v>0</v>
      </c>
      <c r="J4101" s="157">
        <f t="shared" si="450"/>
        <v>8232.6179238945879</v>
      </c>
      <c r="K4101" s="157">
        <f t="shared" si="451"/>
        <v>69.999694824197832</v>
      </c>
      <c r="L4101" s="157">
        <f t="shared" si="452"/>
        <v>8162.61822907039</v>
      </c>
      <c r="M4101" s="167">
        <f t="shared" si="453"/>
        <v>0</v>
      </c>
      <c r="N4101" s="167">
        <f t="shared" si="454"/>
        <v>0</v>
      </c>
    </row>
    <row r="4102" spans="1:14" ht="15" customHeight="1" x14ac:dyDescent="0.2">
      <c r="A4102" s="152"/>
      <c r="B4102" s="152"/>
      <c r="C4102" s="152"/>
      <c r="D4102" s="152"/>
      <c r="E4102" s="153">
        <f>'2.40-a,b,c,d,e'!E4102</f>
        <v>42731.208333333336</v>
      </c>
      <c r="F4102" s="157">
        <f>'2.40-a,b,c,d,e'!F4102</f>
        <v>53.900001525878899</v>
      </c>
      <c r="G4102" s="157">
        <f>'2.40-a,b,c,d,e'!G4102</f>
        <v>880.00106811529827</v>
      </c>
      <c r="H4102" s="157">
        <f t="shared" si="448"/>
        <v>9042.619297185689</v>
      </c>
      <c r="I4102" s="157">
        <f t="shared" si="449"/>
        <v>0</v>
      </c>
      <c r="J4102" s="157">
        <f t="shared" si="450"/>
        <v>9042.619297185689</v>
      </c>
      <c r="K4102" s="157">
        <f t="shared" si="451"/>
        <v>880.00106811529895</v>
      </c>
      <c r="L4102" s="157">
        <f t="shared" si="452"/>
        <v>8162.61822907039</v>
      </c>
      <c r="M4102" s="167">
        <f t="shared" si="453"/>
        <v>0</v>
      </c>
      <c r="N4102" s="167">
        <f t="shared" si="454"/>
        <v>0</v>
      </c>
    </row>
    <row r="4103" spans="1:14" ht="15" customHeight="1" x14ac:dyDescent="0.2">
      <c r="A4103" s="152"/>
      <c r="B4103" s="152"/>
      <c r="C4103" s="152"/>
      <c r="D4103" s="152"/>
      <c r="E4103" s="153">
        <f>'2.40-a,b,c,d,e'!E4103</f>
        <v>42732.208333333336</v>
      </c>
      <c r="F4103" s="157">
        <f>'2.40-a,b,c,d,e'!F4103</f>
        <v>54.060001373291001</v>
      </c>
      <c r="G4103" s="157">
        <f>'2.40-a,b,c,d,e'!G4103</f>
        <v>159.99984741210227</v>
      </c>
      <c r="H4103" s="157">
        <f t="shared" si="448"/>
        <v>8322.6180764824931</v>
      </c>
      <c r="I4103" s="157">
        <f t="shared" si="449"/>
        <v>0</v>
      </c>
      <c r="J4103" s="157">
        <f t="shared" si="450"/>
        <v>8322.6180764824931</v>
      </c>
      <c r="K4103" s="157">
        <f t="shared" si="451"/>
        <v>159.99984741210301</v>
      </c>
      <c r="L4103" s="157">
        <f t="shared" si="452"/>
        <v>8162.61822907039</v>
      </c>
      <c r="M4103" s="167">
        <f t="shared" si="453"/>
        <v>0</v>
      </c>
      <c r="N4103" s="167">
        <f t="shared" si="454"/>
        <v>0</v>
      </c>
    </row>
    <row r="4104" spans="1:14" ht="15" customHeight="1" x14ac:dyDescent="0.2">
      <c r="A4104" s="152"/>
      <c r="B4104" s="152"/>
      <c r="C4104" s="152"/>
      <c r="D4104" s="152"/>
      <c r="E4104" s="153">
        <f>'2.40-a,b,c,d,e'!E4104</f>
        <v>42733.208333333336</v>
      </c>
      <c r="F4104" s="157">
        <f>'2.40-a,b,c,d,e'!F4104</f>
        <v>53.770000457763601</v>
      </c>
      <c r="G4104" s="157">
        <f>'2.40-a,b,c,d,e'!G4104</f>
        <v>-290.00091552740059</v>
      </c>
      <c r="H4104" s="157">
        <f t="shared" si="448"/>
        <v>7872.617313542989</v>
      </c>
      <c r="I4104" s="157">
        <f t="shared" si="449"/>
        <v>0</v>
      </c>
      <c r="J4104" s="157">
        <f t="shared" si="450"/>
        <v>7872.617313542989</v>
      </c>
      <c r="K4104" s="157">
        <f t="shared" si="451"/>
        <v>0</v>
      </c>
      <c r="L4104" s="157">
        <f t="shared" si="452"/>
        <v>7872.617313542989</v>
      </c>
      <c r="M4104" s="167">
        <f t="shared" si="453"/>
        <v>0</v>
      </c>
      <c r="N4104" s="167">
        <f t="shared" si="454"/>
        <v>0</v>
      </c>
    </row>
    <row r="4105" spans="1:14" ht="15" customHeight="1" x14ac:dyDescent="0.2">
      <c r="A4105" s="152"/>
      <c r="B4105" s="152"/>
      <c r="C4105" s="152"/>
      <c r="D4105" s="152"/>
      <c r="E4105" s="153">
        <f>'2.40-a,b,c,d,e'!E4105</f>
        <v>42734.208333333336</v>
      </c>
      <c r="F4105" s="157">
        <f>'2.40-a,b,c,d,e'!F4105</f>
        <v>53.720001220703097</v>
      </c>
      <c r="G4105" s="157">
        <f>'2.40-a,b,c,d,e'!G4105</f>
        <v>-49.999237060504242</v>
      </c>
      <c r="H4105" s="157">
        <f t="shared" si="448"/>
        <v>7822.6180764824849</v>
      </c>
      <c r="I4105" s="157">
        <f t="shared" si="449"/>
        <v>0</v>
      </c>
      <c r="J4105" s="157">
        <f t="shared" si="450"/>
        <v>7822.6180764824849</v>
      </c>
      <c r="K4105" s="157">
        <f t="shared" si="451"/>
        <v>0</v>
      </c>
      <c r="L4105" s="157">
        <f t="shared" si="452"/>
        <v>7822.6180764824849</v>
      </c>
      <c r="M4105" s="167">
        <f t="shared" si="453"/>
        <v>0</v>
      </c>
      <c r="N4105" s="167">
        <f t="shared" si="454"/>
        <v>0</v>
      </c>
    </row>
    <row r="4106" spans="1:14" ht="15" customHeight="1" x14ac:dyDescent="0.2">
      <c r="A4106" s="152"/>
      <c r="B4106" s="152"/>
      <c r="C4106" s="152"/>
      <c r="D4106" s="152"/>
      <c r="E4106" s="153">
        <f>'2.40-a,b,c,d,e'!E4106</f>
        <v>42738.208333333336</v>
      </c>
      <c r="F4106" s="157">
        <f>'2.40-a,b,c,d,e'!F4106</f>
        <v>52.330001831054602</v>
      </c>
      <c r="G4106" s="157">
        <f>'2.40-a,b,c,d,e'!G4106</f>
        <v>-1389.9993896484943</v>
      </c>
      <c r="H4106" s="157">
        <f t="shared" si="448"/>
        <v>6432.6186868339901</v>
      </c>
      <c r="I4106" s="157">
        <f t="shared" si="449"/>
        <v>0</v>
      </c>
      <c r="J4106" s="157">
        <f t="shared" si="450"/>
        <v>6432.6186868339901</v>
      </c>
      <c r="K4106" s="157">
        <f t="shared" si="451"/>
        <v>0</v>
      </c>
      <c r="L4106" s="157">
        <f t="shared" si="452"/>
        <v>6432.6186868339901</v>
      </c>
      <c r="M4106" s="167">
        <f t="shared" si="453"/>
        <v>0</v>
      </c>
      <c r="N4106" s="167">
        <f t="shared" si="454"/>
        <v>0</v>
      </c>
    </row>
    <row r="4107" spans="1:14" ht="15" customHeight="1" x14ac:dyDescent="0.2">
      <c r="A4107" s="152"/>
      <c r="B4107" s="152"/>
      <c r="C4107" s="152"/>
      <c r="D4107" s="152"/>
      <c r="E4107" s="153">
        <f>'2.40-a,b,c,d,e'!E4107</f>
        <v>42739.208333333336</v>
      </c>
      <c r="F4107" s="157">
        <f>'2.40-a,b,c,d,e'!F4107</f>
        <v>53.259998321533203</v>
      </c>
      <c r="G4107" s="157">
        <f>'2.40-a,b,c,d,e'!G4107</f>
        <v>929.99649047860089</v>
      </c>
      <c r="H4107" s="157">
        <f t="shared" si="448"/>
        <v>7362.6151773125912</v>
      </c>
      <c r="I4107" s="157">
        <f t="shared" si="449"/>
        <v>0</v>
      </c>
      <c r="J4107" s="157">
        <f t="shared" si="450"/>
        <v>7362.6151773125912</v>
      </c>
      <c r="K4107" s="157">
        <f t="shared" si="451"/>
        <v>0</v>
      </c>
      <c r="L4107" s="157">
        <f t="shared" si="452"/>
        <v>7362.6151773125912</v>
      </c>
      <c r="M4107" s="167">
        <f t="shared" si="453"/>
        <v>0</v>
      </c>
      <c r="N4107" s="167">
        <f t="shared" si="454"/>
        <v>0</v>
      </c>
    </row>
    <row r="4108" spans="1:14" ht="15" customHeight="1" x14ac:dyDescent="0.2">
      <c r="A4108" s="152"/>
      <c r="B4108" s="152"/>
      <c r="C4108" s="152"/>
      <c r="D4108" s="152"/>
      <c r="E4108" s="153">
        <f>'2.40-a,b,c,d,e'!E4108</f>
        <v>42740.208333333336</v>
      </c>
      <c r="F4108" s="157">
        <f>'2.40-a,b,c,d,e'!F4108</f>
        <v>53.759998321533203</v>
      </c>
      <c r="G4108" s="157">
        <f>'2.40-a,b,c,d,e'!G4108</f>
        <v>500</v>
      </c>
      <c r="H4108" s="157">
        <f t="shared" si="448"/>
        <v>7862.6151773125912</v>
      </c>
      <c r="I4108" s="157">
        <f t="shared" si="449"/>
        <v>0</v>
      </c>
      <c r="J4108" s="157">
        <f t="shared" si="450"/>
        <v>7862.6151773125912</v>
      </c>
      <c r="K4108" s="157">
        <f t="shared" si="451"/>
        <v>0</v>
      </c>
      <c r="L4108" s="157">
        <f t="shared" si="452"/>
        <v>7862.6151773125912</v>
      </c>
      <c r="M4108" s="167">
        <f t="shared" si="453"/>
        <v>0</v>
      </c>
      <c r="N4108" s="167">
        <f t="shared" si="454"/>
        <v>0</v>
      </c>
    </row>
    <row r="4109" spans="1:14" ht="15" customHeight="1" x14ac:dyDescent="0.2">
      <c r="A4109" s="152"/>
      <c r="B4109" s="152"/>
      <c r="C4109" s="152"/>
      <c r="D4109" s="152"/>
      <c r="E4109" s="153">
        <f>'2.40-a,b,c,d,e'!E4109</f>
        <v>42741.208333333336</v>
      </c>
      <c r="F4109" s="157">
        <f>'2.40-a,b,c,d,e'!F4109</f>
        <v>53.990001678466797</v>
      </c>
      <c r="G4109" s="157">
        <f>'2.40-a,b,c,d,e'!G4109</f>
        <v>230.00335693359375</v>
      </c>
      <c r="H4109" s="157">
        <f t="shared" si="448"/>
        <v>8092.6185342461849</v>
      </c>
      <c r="I4109" s="157">
        <f t="shared" si="449"/>
        <v>0</v>
      </c>
      <c r="J4109" s="157">
        <f t="shared" si="450"/>
        <v>8092.6185342461849</v>
      </c>
      <c r="K4109" s="157">
        <f t="shared" si="451"/>
        <v>0</v>
      </c>
      <c r="L4109" s="157">
        <f t="shared" si="452"/>
        <v>8092.6185342461849</v>
      </c>
      <c r="M4109" s="167">
        <f t="shared" si="453"/>
        <v>0</v>
      </c>
      <c r="N4109" s="167">
        <f t="shared" si="454"/>
        <v>0</v>
      </c>
    </row>
    <row r="4110" spans="1:14" ht="15" customHeight="1" x14ac:dyDescent="0.2">
      <c r="A4110" s="152"/>
      <c r="B4110" s="152"/>
      <c r="C4110" s="152"/>
      <c r="D4110" s="152"/>
      <c r="E4110" s="153">
        <f>'2.40-a,b,c,d,e'!E4110</f>
        <v>42744.208333333336</v>
      </c>
      <c r="F4110" s="157">
        <f>'2.40-a,b,c,d,e'!F4110</f>
        <v>51.959999084472599</v>
      </c>
      <c r="G4110" s="157">
        <f>'2.40-a,b,c,d,e'!G4110</f>
        <v>-2030.0025939941975</v>
      </c>
      <c r="H4110" s="157">
        <f t="shared" si="448"/>
        <v>6062.6159402519879</v>
      </c>
      <c r="I4110" s="157">
        <f t="shared" si="449"/>
        <v>2100.0022888184021</v>
      </c>
      <c r="J4110" s="157">
        <f t="shared" si="450"/>
        <v>8162.61822907039</v>
      </c>
      <c r="K4110" s="157">
        <f t="shared" si="451"/>
        <v>0</v>
      </c>
      <c r="L4110" s="157">
        <f t="shared" si="452"/>
        <v>8162.61822907039</v>
      </c>
      <c r="M4110" s="167">
        <f t="shared" si="453"/>
        <v>1</v>
      </c>
      <c r="N4110" s="167">
        <f t="shared" si="454"/>
        <v>0</v>
      </c>
    </row>
    <row r="4111" spans="1:14" ht="15" customHeight="1" x14ac:dyDescent="0.2">
      <c r="A4111" s="152"/>
      <c r="B4111" s="152"/>
      <c r="C4111" s="152"/>
      <c r="D4111" s="152"/>
      <c r="E4111" s="153">
        <f>'2.40-a,b,c,d,e'!E4111</f>
        <v>42745.208333333336</v>
      </c>
      <c r="F4111" s="157">
        <f>'2.40-a,b,c,d,e'!F4111</f>
        <v>50.819999694824197</v>
      </c>
      <c r="G4111" s="157">
        <f>'2.40-a,b,c,d,e'!G4111</f>
        <v>-1139.999389648402</v>
      </c>
      <c r="H4111" s="157">
        <f t="shared" si="448"/>
        <v>7022.618839421988</v>
      </c>
      <c r="I4111" s="157">
        <f t="shared" si="449"/>
        <v>0</v>
      </c>
      <c r="J4111" s="157">
        <f t="shared" si="450"/>
        <v>7022.618839421988</v>
      </c>
      <c r="K4111" s="157">
        <f t="shared" si="451"/>
        <v>0</v>
      </c>
      <c r="L4111" s="157">
        <f t="shared" si="452"/>
        <v>7022.618839421988</v>
      </c>
      <c r="M4111" s="167">
        <f t="shared" si="453"/>
        <v>0</v>
      </c>
      <c r="N4111" s="167">
        <f t="shared" si="454"/>
        <v>0</v>
      </c>
    </row>
    <row r="4112" spans="1:14" ht="15" customHeight="1" x14ac:dyDescent="0.2">
      <c r="A4112" s="152"/>
      <c r="B4112" s="152"/>
      <c r="C4112" s="152"/>
      <c r="D4112" s="152"/>
      <c r="E4112" s="153">
        <f>'2.40-a,b,c,d,e'!E4112</f>
        <v>42746.208333333336</v>
      </c>
      <c r="F4112" s="157">
        <f>'2.40-a,b,c,d,e'!F4112</f>
        <v>52.25</v>
      </c>
      <c r="G4112" s="157">
        <f>'2.40-a,b,c,d,e'!G4112</f>
        <v>1430.0003051758026</v>
      </c>
      <c r="H4112" s="157">
        <f t="shared" si="448"/>
        <v>8452.6191445977911</v>
      </c>
      <c r="I4112" s="157">
        <f t="shared" si="449"/>
        <v>0</v>
      </c>
      <c r="J4112" s="157">
        <f t="shared" si="450"/>
        <v>8452.6191445977911</v>
      </c>
      <c r="K4112" s="157">
        <f t="shared" si="451"/>
        <v>290.00091552740105</v>
      </c>
      <c r="L4112" s="157">
        <f t="shared" si="452"/>
        <v>8162.61822907039</v>
      </c>
      <c r="M4112" s="167">
        <f t="shared" si="453"/>
        <v>0</v>
      </c>
      <c r="N4112" s="167">
        <f t="shared" si="454"/>
        <v>0</v>
      </c>
    </row>
    <row r="4113" spans="1:14" ht="15" customHeight="1" x14ac:dyDescent="0.2">
      <c r="A4113" s="152"/>
      <c r="B4113" s="152"/>
      <c r="C4113" s="152"/>
      <c r="D4113" s="152"/>
      <c r="E4113" s="153">
        <f>'2.40-a,b,c,d,e'!E4113</f>
        <v>42747.208333333336</v>
      </c>
      <c r="F4113" s="157">
        <f>'2.40-a,b,c,d,e'!F4113</f>
        <v>53.009998321533203</v>
      </c>
      <c r="G4113" s="157">
        <f>'2.40-a,b,c,d,e'!G4113</f>
        <v>759.99832153320313</v>
      </c>
      <c r="H4113" s="157">
        <f t="shared" si="448"/>
        <v>8922.6165506035941</v>
      </c>
      <c r="I4113" s="157">
        <f t="shared" si="449"/>
        <v>0</v>
      </c>
      <c r="J4113" s="157">
        <f t="shared" si="450"/>
        <v>8922.6165506035941</v>
      </c>
      <c r="K4113" s="157">
        <f t="shared" si="451"/>
        <v>759.99832153320403</v>
      </c>
      <c r="L4113" s="157">
        <f t="shared" si="452"/>
        <v>8162.61822907039</v>
      </c>
      <c r="M4113" s="167">
        <f t="shared" si="453"/>
        <v>0</v>
      </c>
      <c r="N4113" s="167">
        <f t="shared" si="454"/>
        <v>0</v>
      </c>
    </row>
    <row r="4114" spans="1:14" ht="15" customHeight="1" x14ac:dyDescent="0.2">
      <c r="A4114" s="152"/>
      <c r="B4114" s="152"/>
      <c r="C4114" s="152"/>
      <c r="D4114" s="152"/>
      <c r="E4114" s="153">
        <f>'2.40-a,b,c,d,e'!E4114</f>
        <v>42748.208333333336</v>
      </c>
      <c r="F4114" s="157">
        <f>'2.40-a,b,c,d,e'!F4114</f>
        <v>52.369998931884702</v>
      </c>
      <c r="G4114" s="157">
        <f>'2.40-a,b,c,d,e'!G4114</f>
        <v>-639.99938964850139</v>
      </c>
      <c r="H4114" s="157">
        <f t="shared" si="448"/>
        <v>7522.6188394218889</v>
      </c>
      <c r="I4114" s="157">
        <f t="shared" si="449"/>
        <v>0</v>
      </c>
      <c r="J4114" s="157">
        <f t="shared" si="450"/>
        <v>7522.6188394218889</v>
      </c>
      <c r="K4114" s="157">
        <f t="shared" si="451"/>
        <v>0</v>
      </c>
      <c r="L4114" s="157">
        <f t="shared" si="452"/>
        <v>7522.6188394218889</v>
      </c>
      <c r="M4114" s="167">
        <f t="shared" si="453"/>
        <v>0</v>
      </c>
      <c r="N4114" s="167">
        <f t="shared" si="454"/>
        <v>0</v>
      </c>
    </row>
    <row r="4115" spans="1:14" ht="15" customHeight="1" x14ac:dyDescent="0.2">
      <c r="A4115" s="152"/>
      <c r="B4115" s="152"/>
      <c r="C4115" s="152"/>
      <c r="D4115" s="152"/>
      <c r="E4115" s="153">
        <f>'2.40-a,b,c,d,e'!E4115</f>
        <v>42752.208333333336</v>
      </c>
      <c r="F4115" s="157">
        <f>'2.40-a,b,c,d,e'!F4115</f>
        <v>52.4799995422363</v>
      </c>
      <c r="G4115" s="157">
        <f>'2.40-a,b,c,d,e'!G4115</f>
        <v>110.00061035159803</v>
      </c>
      <c r="H4115" s="157">
        <f t="shared" si="448"/>
        <v>7632.6194497734868</v>
      </c>
      <c r="I4115" s="157">
        <f t="shared" si="449"/>
        <v>0</v>
      </c>
      <c r="J4115" s="157">
        <f t="shared" si="450"/>
        <v>7632.6194497734868</v>
      </c>
      <c r="K4115" s="157">
        <f t="shared" si="451"/>
        <v>0</v>
      </c>
      <c r="L4115" s="157">
        <f t="shared" si="452"/>
        <v>7632.6194497734868</v>
      </c>
      <c r="M4115" s="167">
        <f t="shared" si="453"/>
        <v>0</v>
      </c>
      <c r="N4115" s="167">
        <f t="shared" si="454"/>
        <v>0</v>
      </c>
    </row>
    <row r="4116" spans="1:14" ht="15" customHeight="1" x14ac:dyDescent="0.2">
      <c r="A4116" s="152"/>
      <c r="B4116" s="152"/>
      <c r="C4116" s="152"/>
      <c r="D4116" s="152"/>
      <c r="E4116" s="153">
        <f>'2.40-a,b,c,d,e'!E4116</f>
        <v>42753.208333333336</v>
      </c>
      <c r="F4116" s="157">
        <f>'2.40-a,b,c,d,e'!F4116</f>
        <v>51.080001831054602</v>
      </c>
      <c r="G4116" s="157">
        <f>'2.40-a,b,c,d,e'!G4116</f>
        <v>-1399.9977111816975</v>
      </c>
      <c r="H4116" s="157">
        <f t="shared" si="448"/>
        <v>6232.6217385917898</v>
      </c>
      <c r="I4116" s="157">
        <f t="shared" si="449"/>
        <v>0</v>
      </c>
      <c r="J4116" s="157">
        <f t="shared" si="450"/>
        <v>6232.6217385917898</v>
      </c>
      <c r="K4116" s="157">
        <f t="shared" si="451"/>
        <v>0</v>
      </c>
      <c r="L4116" s="157">
        <f t="shared" si="452"/>
        <v>6232.6217385917898</v>
      </c>
      <c r="M4116" s="167">
        <f t="shared" si="453"/>
        <v>0</v>
      </c>
      <c r="N4116" s="167">
        <f t="shared" si="454"/>
        <v>0</v>
      </c>
    </row>
    <row r="4117" spans="1:14" ht="15" customHeight="1" x14ac:dyDescent="0.2">
      <c r="A4117" s="152"/>
      <c r="B4117" s="152"/>
      <c r="C4117" s="152"/>
      <c r="D4117" s="152"/>
      <c r="E4117" s="153">
        <f>'2.40-a,b,c,d,e'!E4117</f>
        <v>42754.208333333336</v>
      </c>
      <c r="F4117" s="157">
        <f>'2.40-a,b,c,d,e'!F4117</f>
        <v>51.369998931884702</v>
      </c>
      <c r="G4117" s="157">
        <f>'2.40-a,b,c,d,e'!G4117</f>
        <v>289.99710083009944</v>
      </c>
      <c r="H4117" s="157">
        <f t="shared" si="448"/>
        <v>6522.6188394218889</v>
      </c>
      <c r="I4117" s="157">
        <f t="shared" si="449"/>
        <v>0</v>
      </c>
      <c r="J4117" s="157">
        <f t="shared" si="450"/>
        <v>6522.6188394218889</v>
      </c>
      <c r="K4117" s="157">
        <f t="shared" si="451"/>
        <v>0</v>
      </c>
      <c r="L4117" s="157">
        <f t="shared" si="452"/>
        <v>6522.6188394218889</v>
      </c>
      <c r="M4117" s="167">
        <f t="shared" si="453"/>
        <v>0</v>
      </c>
      <c r="N4117" s="167">
        <f t="shared" si="454"/>
        <v>0</v>
      </c>
    </row>
    <row r="4118" spans="1:14" ht="15" customHeight="1" x14ac:dyDescent="0.2">
      <c r="A4118" s="152"/>
      <c r="B4118" s="152"/>
      <c r="C4118" s="152"/>
      <c r="D4118" s="152"/>
      <c r="E4118" s="153">
        <f>'2.40-a,b,c,d,e'!E4118</f>
        <v>42755.208333333336</v>
      </c>
      <c r="F4118" s="157">
        <f>'2.40-a,b,c,d,e'!F4118</f>
        <v>52.419998168945298</v>
      </c>
      <c r="G4118" s="157">
        <f>'2.40-a,b,c,d,e'!G4118</f>
        <v>1049.9992370605967</v>
      </c>
      <c r="H4118" s="157">
        <f t="shared" si="448"/>
        <v>7572.6180764824858</v>
      </c>
      <c r="I4118" s="157">
        <f t="shared" si="449"/>
        <v>0</v>
      </c>
      <c r="J4118" s="157">
        <f t="shared" si="450"/>
        <v>7572.6180764824858</v>
      </c>
      <c r="K4118" s="157">
        <f t="shared" si="451"/>
        <v>0</v>
      </c>
      <c r="L4118" s="157">
        <f t="shared" si="452"/>
        <v>7572.6180764824858</v>
      </c>
      <c r="M4118" s="167">
        <f t="shared" si="453"/>
        <v>0</v>
      </c>
      <c r="N4118" s="167">
        <f t="shared" si="454"/>
        <v>0</v>
      </c>
    </row>
    <row r="4119" spans="1:14" ht="15" customHeight="1" x14ac:dyDescent="0.2">
      <c r="A4119" s="152"/>
      <c r="B4119" s="152"/>
      <c r="C4119" s="152"/>
      <c r="D4119" s="152"/>
      <c r="E4119" s="153">
        <f>'2.40-a,b,c,d,e'!E4119</f>
        <v>42758.208333333336</v>
      </c>
      <c r="F4119" s="157">
        <f>'2.40-a,b,c,d,e'!F4119</f>
        <v>52.75</v>
      </c>
      <c r="G4119" s="157">
        <f>'2.40-a,b,c,d,e'!G4119</f>
        <v>330.00183105470171</v>
      </c>
      <c r="H4119" s="157">
        <f t="shared" si="448"/>
        <v>7902.6199075371878</v>
      </c>
      <c r="I4119" s="157">
        <f t="shared" si="449"/>
        <v>0</v>
      </c>
      <c r="J4119" s="157">
        <f t="shared" si="450"/>
        <v>7902.6199075371878</v>
      </c>
      <c r="K4119" s="157">
        <f t="shared" si="451"/>
        <v>0</v>
      </c>
      <c r="L4119" s="157">
        <f t="shared" si="452"/>
        <v>7902.6199075371878</v>
      </c>
      <c r="M4119" s="167">
        <f t="shared" si="453"/>
        <v>0</v>
      </c>
      <c r="N4119" s="167">
        <f t="shared" si="454"/>
        <v>0</v>
      </c>
    </row>
    <row r="4120" spans="1:14" ht="15" customHeight="1" x14ac:dyDescent="0.2">
      <c r="A4120" s="152"/>
      <c r="B4120" s="152"/>
      <c r="C4120" s="152"/>
      <c r="D4120" s="152"/>
      <c r="E4120" s="153">
        <f>'2.40-a,b,c,d,e'!E4120</f>
        <v>42759.208333333336</v>
      </c>
      <c r="F4120" s="157">
        <f>'2.40-a,b,c,d,e'!F4120</f>
        <v>53.180000305175703</v>
      </c>
      <c r="G4120" s="157">
        <f>'2.40-a,b,c,d,e'!G4120</f>
        <v>430.00030517570309</v>
      </c>
      <c r="H4120" s="157">
        <f t="shared" si="448"/>
        <v>8332.6202127128909</v>
      </c>
      <c r="I4120" s="157">
        <f t="shared" si="449"/>
        <v>0</v>
      </c>
      <c r="J4120" s="157">
        <f t="shared" si="450"/>
        <v>8332.6202127128909</v>
      </c>
      <c r="K4120" s="157">
        <f t="shared" si="451"/>
        <v>170.00198364250082</v>
      </c>
      <c r="L4120" s="157">
        <f t="shared" si="452"/>
        <v>8162.61822907039</v>
      </c>
      <c r="M4120" s="167">
        <f t="shared" si="453"/>
        <v>0</v>
      </c>
      <c r="N4120" s="167">
        <f t="shared" si="454"/>
        <v>0</v>
      </c>
    </row>
    <row r="4121" spans="1:14" ht="15" customHeight="1" x14ac:dyDescent="0.2">
      <c r="A4121" s="152"/>
      <c r="B4121" s="152"/>
      <c r="C4121" s="152"/>
      <c r="D4121" s="152"/>
      <c r="E4121" s="153">
        <f>'2.40-a,b,c,d,e'!E4121</f>
        <v>42760.208333333336</v>
      </c>
      <c r="F4121" s="157">
        <f>'2.40-a,b,c,d,e'!F4121</f>
        <v>52.75</v>
      </c>
      <c r="G4121" s="157">
        <f>'2.40-a,b,c,d,e'!G4121</f>
        <v>-430.00030517570309</v>
      </c>
      <c r="H4121" s="157">
        <f t="shared" si="448"/>
        <v>7732.617923894687</v>
      </c>
      <c r="I4121" s="157">
        <f t="shared" si="449"/>
        <v>0</v>
      </c>
      <c r="J4121" s="157">
        <f t="shared" si="450"/>
        <v>7732.617923894687</v>
      </c>
      <c r="K4121" s="157">
        <f t="shared" si="451"/>
        <v>0</v>
      </c>
      <c r="L4121" s="157">
        <f t="shared" si="452"/>
        <v>7732.617923894687</v>
      </c>
      <c r="M4121" s="167">
        <f t="shared" si="453"/>
        <v>0</v>
      </c>
      <c r="N4121" s="167">
        <f t="shared" si="454"/>
        <v>0</v>
      </c>
    </row>
    <row r="4122" spans="1:14" ht="15" customHeight="1" x14ac:dyDescent="0.2">
      <c r="A4122" s="152"/>
      <c r="B4122" s="152"/>
      <c r="C4122" s="152"/>
      <c r="D4122" s="152"/>
      <c r="E4122" s="153">
        <f>'2.40-a,b,c,d,e'!E4122</f>
        <v>42761.208333333336</v>
      </c>
      <c r="F4122" s="157">
        <f>'2.40-a,b,c,d,e'!F4122</f>
        <v>53.779998779296797</v>
      </c>
      <c r="G4122" s="157">
        <f>'2.40-a,b,c,d,e'!G4122</f>
        <v>1029.9987792967968</v>
      </c>
      <c r="H4122" s="157">
        <f t="shared" si="448"/>
        <v>8762.6167031914847</v>
      </c>
      <c r="I4122" s="157">
        <f t="shared" si="449"/>
        <v>0</v>
      </c>
      <c r="J4122" s="157">
        <f t="shared" si="450"/>
        <v>8762.6167031914847</v>
      </c>
      <c r="K4122" s="157">
        <f t="shared" si="451"/>
        <v>599.99847412109466</v>
      </c>
      <c r="L4122" s="157">
        <f t="shared" si="452"/>
        <v>8162.61822907039</v>
      </c>
      <c r="M4122" s="167">
        <f t="shared" si="453"/>
        <v>0</v>
      </c>
      <c r="N4122" s="167">
        <f t="shared" si="454"/>
        <v>0</v>
      </c>
    </row>
    <row r="4123" spans="1:14" ht="15" customHeight="1" x14ac:dyDescent="0.2">
      <c r="A4123" s="152"/>
      <c r="B4123" s="152"/>
      <c r="C4123" s="152"/>
      <c r="D4123" s="152"/>
      <c r="E4123" s="153">
        <f>'2.40-a,b,c,d,e'!E4123</f>
        <v>42762.208333333336</v>
      </c>
      <c r="F4123" s="157">
        <f>'2.40-a,b,c,d,e'!F4123</f>
        <v>53.169998168945298</v>
      </c>
      <c r="G4123" s="157">
        <f>'2.40-a,b,c,d,e'!G4123</f>
        <v>-610.00061035149861</v>
      </c>
      <c r="H4123" s="157">
        <f t="shared" si="448"/>
        <v>7552.6176187188912</v>
      </c>
      <c r="I4123" s="157">
        <f t="shared" si="449"/>
        <v>0</v>
      </c>
      <c r="J4123" s="157">
        <f t="shared" si="450"/>
        <v>7552.6176187188912</v>
      </c>
      <c r="K4123" s="157">
        <f t="shared" si="451"/>
        <v>0</v>
      </c>
      <c r="L4123" s="157">
        <f t="shared" si="452"/>
        <v>7552.6176187188912</v>
      </c>
      <c r="M4123" s="167">
        <f t="shared" si="453"/>
        <v>0</v>
      </c>
      <c r="N4123" s="167">
        <f t="shared" si="454"/>
        <v>0</v>
      </c>
    </row>
    <row r="4124" spans="1:14" ht="15" customHeight="1" x14ac:dyDescent="0.2">
      <c r="A4124" s="152"/>
      <c r="B4124" s="152"/>
      <c r="C4124" s="152"/>
      <c r="D4124" s="152"/>
      <c r="E4124" s="153">
        <f>'2.40-a,b,c,d,e'!E4124</f>
        <v>42765.208333333336</v>
      </c>
      <c r="F4124" s="157">
        <f>'2.40-a,b,c,d,e'!F4124</f>
        <v>52.630001068115199</v>
      </c>
      <c r="G4124" s="157">
        <f>'2.40-a,b,c,d,e'!G4124</f>
        <v>-539.9971008300995</v>
      </c>
      <c r="H4124" s="157">
        <f t="shared" si="448"/>
        <v>7012.6205178887922</v>
      </c>
      <c r="I4124" s="157">
        <f t="shared" si="449"/>
        <v>0</v>
      </c>
      <c r="J4124" s="157">
        <f t="shared" si="450"/>
        <v>7012.6205178887922</v>
      </c>
      <c r="K4124" s="157">
        <f t="shared" si="451"/>
        <v>0</v>
      </c>
      <c r="L4124" s="157">
        <f t="shared" si="452"/>
        <v>7012.6205178887922</v>
      </c>
      <c r="M4124" s="167">
        <f t="shared" si="453"/>
        <v>0</v>
      </c>
      <c r="N4124" s="167">
        <f t="shared" si="454"/>
        <v>0</v>
      </c>
    </row>
    <row r="4125" spans="1:14" ht="15" customHeight="1" x14ac:dyDescent="0.2">
      <c r="A4125" s="152"/>
      <c r="B4125" s="152"/>
      <c r="C4125" s="152"/>
      <c r="D4125" s="152"/>
      <c r="E4125" s="153">
        <f>'2.40-a,b,c,d,e'!E4125</f>
        <v>42766.208333333336</v>
      </c>
      <c r="F4125" s="157">
        <f>'2.40-a,b,c,d,e'!F4125</f>
        <v>52.810001373291001</v>
      </c>
      <c r="G4125" s="157">
        <f>'2.40-a,b,c,d,e'!G4125</f>
        <v>180.00030517580257</v>
      </c>
      <c r="H4125" s="157">
        <f t="shared" si="448"/>
        <v>7192.6208230645943</v>
      </c>
      <c r="I4125" s="157">
        <f t="shared" si="449"/>
        <v>0</v>
      </c>
      <c r="J4125" s="157">
        <f t="shared" si="450"/>
        <v>7192.6208230645943</v>
      </c>
      <c r="K4125" s="157">
        <f t="shared" si="451"/>
        <v>0</v>
      </c>
      <c r="L4125" s="157">
        <f t="shared" si="452"/>
        <v>7192.6208230645943</v>
      </c>
      <c r="M4125" s="167">
        <f t="shared" si="453"/>
        <v>0</v>
      </c>
      <c r="N4125" s="167">
        <f t="shared" si="454"/>
        <v>0</v>
      </c>
    </row>
    <row r="4126" spans="1:14" ht="15" customHeight="1" x14ac:dyDescent="0.2">
      <c r="A4126" s="152"/>
      <c r="B4126" s="152"/>
      <c r="C4126" s="152"/>
      <c r="D4126" s="152"/>
      <c r="E4126" s="153">
        <f>'2.40-a,b,c,d,e'!E4126</f>
        <v>42767.208333333336</v>
      </c>
      <c r="F4126" s="157">
        <f>'2.40-a,b,c,d,e'!F4126</f>
        <v>53.880001068115199</v>
      </c>
      <c r="G4126" s="157">
        <f>'2.40-a,b,c,d,e'!G4126</f>
        <v>1069.9996948241974</v>
      </c>
      <c r="H4126" s="157">
        <f t="shared" si="448"/>
        <v>8262.6205178887922</v>
      </c>
      <c r="I4126" s="157">
        <f t="shared" si="449"/>
        <v>0</v>
      </c>
      <c r="J4126" s="157">
        <f t="shared" si="450"/>
        <v>8262.6205178887922</v>
      </c>
      <c r="K4126" s="157">
        <f t="shared" si="451"/>
        <v>100.00228881840212</v>
      </c>
      <c r="L4126" s="157">
        <f t="shared" si="452"/>
        <v>8162.61822907039</v>
      </c>
      <c r="M4126" s="167">
        <f t="shared" si="453"/>
        <v>0</v>
      </c>
      <c r="N4126" s="167">
        <f t="shared" si="454"/>
        <v>0</v>
      </c>
    </row>
    <row r="4127" spans="1:14" ht="15" customHeight="1" x14ac:dyDescent="0.2">
      <c r="A4127" s="152"/>
      <c r="B4127" s="152"/>
      <c r="C4127" s="152"/>
      <c r="D4127" s="152"/>
      <c r="E4127" s="153">
        <f>'2.40-a,b,c,d,e'!E4127</f>
        <v>42768.208333333336</v>
      </c>
      <c r="F4127" s="157">
        <f>'2.40-a,b,c,d,e'!F4127</f>
        <v>53.540000915527301</v>
      </c>
      <c r="G4127" s="157">
        <f>'2.40-a,b,c,d,e'!G4127</f>
        <v>-340.00015258789773</v>
      </c>
      <c r="H4127" s="157">
        <f t="shared" si="448"/>
        <v>7822.6180764824921</v>
      </c>
      <c r="I4127" s="157">
        <f t="shared" si="449"/>
        <v>0</v>
      </c>
      <c r="J4127" s="157">
        <f t="shared" si="450"/>
        <v>7822.6180764824921</v>
      </c>
      <c r="K4127" s="157">
        <f t="shared" si="451"/>
        <v>0</v>
      </c>
      <c r="L4127" s="157">
        <f t="shared" si="452"/>
        <v>7822.6180764824921</v>
      </c>
      <c r="M4127" s="167">
        <f t="shared" si="453"/>
        <v>0</v>
      </c>
      <c r="N4127" s="167">
        <f t="shared" si="454"/>
        <v>0</v>
      </c>
    </row>
    <row r="4128" spans="1:14" ht="15" customHeight="1" x14ac:dyDescent="0.2">
      <c r="A4128" s="152"/>
      <c r="B4128" s="152"/>
      <c r="C4128" s="152"/>
      <c r="D4128" s="152"/>
      <c r="E4128" s="153">
        <f>'2.40-a,b,c,d,e'!E4128</f>
        <v>42769.208333333336</v>
      </c>
      <c r="F4128" s="157">
        <f>'2.40-a,b,c,d,e'!F4128</f>
        <v>53.830001831054602</v>
      </c>
      <c r="G4128" s="157">
        <f>'2.40-a,b,c,d,e'!G4128</f>
        <v>290.00091552730112</v>
      </c>
      <c r="H4128" s="157">
        <f t="shared" si="448"/>
        <v>8112.6189920097931</v>
      </c>
      <c r="I4128" s="157">
        <f t="shared" si="449"/>
        <v>0</v>
      </c>
      <c r="J4128" s="157">
        <f t="shared" si="450"/>
        <v>8112.6189920097931</v>
      </c>
      <c r="K4128" s="157">
        <f t="shared" si="451"/>
        <v>0</v>
      </c>
      <c r="L4128" s="157">
        <f t="shared" si="452"/>
        <v>8112.6189920097931</v>
      </c>
      <c r="M4128" s="167">
        <f t="shared" si="453"/>
        <v>0</v>
      </c>
      <c r="N4128" s="167">
        <f t="shared" si="454"/>
        <v>0</v>
      </c>
    </row>
    <row r="4129" spans="1:14" ht="15" customHeight="1" x14ac:dyDescent="0.2">
      <c r="A4129" s="152"/>
      <c r="B4129" s="152"/>
      <c r="C4129" s="152"/>
      <c r="D4129" s="152"/>
      <c r="E4129" s="153">
        <f>'2.40-a,b,c,d,e'!E4129</f>
        <v>42772.208333333336</v>
      </c>
      <c r="F4129" s="157">
        <f>'2.40-a,b,c,d,e'!F4129</f>
        <v>53.009998321533203</v>
      </c>
      <c r="G4129" s="157">
        <f>'2.40-a,b,c,d,e'!G4129</f>
        <v>-820.00350952139911</v>
      </c>
      <c r="H4129" s="157">
        <f t="shared" si="448"/>
        <v>7292.6154824883943</v>
      </c>
      <c r="I4129" s="157">
        <f t="shared" si="449"/>
        <v>0</v>
      </c>
      <c r="J4129" s="157">
        <f t="shared" si="450"/>
        <v>7292.6154824883943</v>
      </c>
      <c r="K4129" s="157">
        <f t="shared" si="451"/>
        <v>0</v>
      </c>
      <c r="L4129" s="157">
        <f t="shared" si="452"/>
        <v>7292.6154824883943</v>
      </c>
      <c r="M4129" s="167">
        <f t="shared" si="453"/>
        <v>0</v>
      </c>
      <c r="N4129" s="167">
        <f t="shared" si="454"/>
        <v>0</v>
      </c>
    </row>
    <row r="4130" spans="1:14" ht="15" customHeight="1" x14ac:dyDescent="0.2">
      <c r="A4130" s="152"/>
      <c r="B4130" s="152"/>
      <c r="C4130" s="152"/>
      <c r="D4130" s="152"/>
      <c r="E4130" s="153">
        <f>'2.40-a,b,c,d,e'!E4130</f>
        <v>42773.208333333336</v>
      </c>
      <c r="F4130" s="157">
        <f>'2.40-a,b,c,d,e'!F4130</f>
        <v>52.169998168945298</v>
      </c>
      <c r="G4130" s="157">
        <f>'2.40-a,b,c,d,e'!G4130</f>
        <v>-840.00015258790484</v>
      </c>
      <c r="H4130" s="157">
        <f t="shared" si="448"/>
        <v>6452.6153299004891</v>
      </c>
      <c r="I4130" s="157">
        <f t="shared" si="449"/>
        <v>0</v>
      </c>
      <c r="J4130" s="157">
        <f t="shared" si="450"/>
        <v>6452.6153299004891</v>
      </c>
      <c r="K4130" s="157">
        <f t="shared" si="451"/>
        <v>0</v>
      </c>
      <c r="L4130" s="157">
        <f t="shared" si="452"/>
        <v>6452.6153299004891</v>
      </c>
      <c r="M4130" s="167">
        <f t="shared" si="453"/>
        <v>0</v>
      </c>
      <c r="N4130" s="167">
        <f t="shared" si="454"/>
        <v>0</v>
      </c>
    </row>
    <row r="4131" spans="1:14" ht="15" customHeight="1" x14ac:dyDescent="0.2">
      <c r="A4131" s="152"/>
      <c r="B4131" s="152"/>
      <c r="C4131" s="152"/>
      <c r="D4131" s="152"/>
      <c r="E4131" s="153">
        <f>'2.40-a,b,c,d,e'!E4131</f>
        <v>42774.208333333336</v>
      </c>
      <c r="F4131" s="157">
        <f>'2.40-a,b,c,d,e'!F4131</f>
        <v>52.340000152587798</v>
      </c>
      <c r="G4131" s="157">
        <f>'2.40-a,b,c,d,e'!G4131</f>
        <v>170.00198364249997</v>
      </c>
      <c r="H4131" s="157">
        <f t="shared" si="448"/>
        <v>6622.617313542989</v>
      </c>
      <c r="I4131" s="157">
        <f t="shared" si="449"/>
        <v>0</v>
      </c>
      <c r="J4131" s="157">
        <f t="shared" si="450"/>
        <v>6622.617313542989</v>
      </c>
      <c r="K4131" s="157">
        <f t="shared" si="451"/>
        <v>0</v>
      </c>
      <c r="L4131" s="157">
        <f t="shared" si="452"/>
        <v>6622.617313542989</v>
      </c>
      <c r="M4131" s="167">
        <f t="shared" si="453"/>
        <v>0</v>
      </c>
      <c r="N4131" s="167">
        <f t="shared" si="454"/>
        <v>0</v>
      </c>
    </row>
    <row r="4132" spans="1:14" ht="15" customHeight="1" x14ac:dyDescent="0.2">
      <c r="A4132" s="152"/>
      <c r="B4132" s="152"/>
      <c r="C4132" s="152"/>
      <c r="D4132" s="152"/>
      <c r="E4132" s="153">
        <f>'2.40-a,b,c,d,e'!E4132</f>
        <v>42775.208333333336</v>
      </c>
      <c r="F4132" s="157">
        <f>'2.40-a,b,c,d,e'!F4132</f>
        <v>53</v>
      </c>
      <c r="G4132" s="157">
        <f>'2.40-a,b,c,d,e'!G4132</f>
        <v>659.99984741220169</v>
      </c>
      <c r="H4132" s="157">
        <f t="shared" si="448"/>
        <v>7282.6171609551911</v>
      </c>
      <c r="I4132" s="157">
        <f t="shared" si="449"/>
        <v>0</v>
      </c>
      <c r="J4132" s="157">
        <f t="shared" si="450"/>
        <v>7282.6171609551911</v>
      </c>
      <c r="K4132" s="157">
        <f t="shared" si="451"/>
        <v>0</v>
      </c>
      <c r="L4132" s="157">
        <f t="shared" si="452"/>
        <v>7282.6171609551911</v>
      </c>
      <c r="M4132" s="167">
        <f t="shared" si="453"/>
        <v>0</v>
      </c>
      <c r="N4132" s="167">
        <f t="shared" si="454"/>
        <v>0</v>
      </c>
    </row>
    <row r="4133" spans="1:14" ht="15" customHeight="1" x14ac:dyDescent="0.2">
      <c r="A4133" s="152"/>
      <c r="B4133" s="152"/>
      <c r="C4133" s="152"/>
      <c r="D4133" s="152"/>
      <c r="E4133" s="153">
        <f>'2.40-a,b,c,d,e'!E4133</f>
        <v>42776.208333333336</v>
      </c>
      <c r="F4133" s="157">
        <f>'2.40-a,b,c,d,e'!F4133</f>
        <v>53.860000610351499</v>
      </c>
      <c r="G4133" s="157">
        <f>'2.40-a,b,c,d,e'!G4133</f>
        <v>860.00061035149861</v>
      </c>
      <c r="H4133" s="157">
        <f t="shared" si="448"/>
        <v>8142.61777130669</v>
      </c>
      <c r="I4133" s="157">
        <f t="shared" si="449"/>
        <v>0</v>
      </c>
      <c r="J4133" s="157">
        <f t="shared" si="450"/>
        <v>8142.61777130669</v>
      </c>
      <c r="K4133" s="157">
        <f t="shared" si="451"/>
        <v>0</v>
      </c>
      <c r="L4133" s="157">
        <f t="shared" si="452"/>
        <v>8142.61777130669</v>
      </c>
      <c r="M4133" s="167">
        <f t="shared" si="453"/>
        <v>0</v>
      </c>
      <c r="N4133" s="167">
        <f t="shared" si="454"/>
        <v>0</v>
      </c>
    </row>
    <row r="4134" spans="1:14" ht="15" customHeight="1" x14ac:dyDescent="0.2">
      <c r="A4134" s="152"/>
      <c r="B4134" s="152"/>
      <c r="C4134" s="152"/>
      <c r="D4134" s="152"/>
      <c r="E4134" s="153">
        <f>'2.40-a,b,c,d,e'!E4134</f>
        <v>42779.208333333336</v>
      </c>
      <c r="F4134" s="157">
        <f>'2.40-a,b,c,d,e'!F4134</f>
        <v>52.930000305175703</v>
      </c>
      <c r="G4134" s="157">
        <f>'2.40-a,b,c,d,e'!G4134</f>
        <v>-930.00030517579546</v>
      </c>
      <c r="H4134" s="157">
        <f t="shared" si="448"/>
        <v>7212.6174661308942</v>
      </c>
      <c r="I4134" s="157">
        <f t="shared" si="449"/>
        <v>0</v>
      </c>
      <c r="J4134" s="157">
        <f t="shared" si="450"/>
        <v>7212.6174661308942</v>
      </c>
      <c r="K4134" s="157">
        <f t="shared" si="451"/>
        <v>0</v>
      </c>
      <c r="L4134" s="157">
        <f t="shared" si="452"/>
        <v>7212.6174661308942</v>
      </c>
      <c r="M4134" s="167">
        <f t="shared" si="453"/>
        <v>0</v>
      </c>
      <c r="N4134" s="167">
        <f t="shared" si="454"/>
        <v>0</v>
      </c>
    </row>
    <row r="4135" spans="1:14" ht="15" customHeight="1" x14ac:dyDescent="0.2">
      <c r="A4135" s="152"/>
      <c r="B4135" s="152"/>
      <c r="C4135" s="152"/>
      <c r="D4135" s="152"/>
      <c r="E4135" s="153">
        <f>'2.40-a,b,c,d,e'!E4135</f>
        <v>42780.208333333336</v>
      </c>
      <c r="F4135" s="157">
        <f>'2.40-a,b,c,d,e'!F4135</f>
        <v>53.200000762939403</v>
      </c>
      <c r="G4135" s="157">
        <f>'2.40-a,b,c,d,e'!G4135</f>
        <v>270.0004577637003</v>
      </c>
      <c r="H4135" s="157">
        <f t="shared" si="448"/>
        <v>7482.6179238945942</v>
      </c>
      <c r="I4135" s="157">
        <f t="shared" si="449"/>
        <v>0</v>
      </c>
      <c r="J4135" s="157">
        <f t="shared" si="450"/>
        <v>7482.6179238945942</v>
      </c>
      <c r="K4135" s="157">
        <f t="shared" si="451"/>
        <v>0</v>
      </c>
      <c r="L4135" s="157">
        <f t="shared" si="452"/>
        <v>7482.6179238945942</v>
      </c>
      <c r="M4135" s="167">
        <f t="shared" si="453"/>
        <v>0</v>
      </c>
      <c r="N4135" s="167">
        <f t="shared" si="454"/>
        <v>0</v>
      </c>
    </row>
    <row r="4136" spans="1:14" ht="15" customHeight="1" x14ac:dyDescent="0.2">
      <c r="A4136" s="152"/>
      <c r="B4136" s="152"/>
      <c r="C4136" s="152"/>
      <c r="D4136" s="152"/>
      <c r="E4136" s="153">
        <f>'2.40-a,b,c,d,e'!E4136</f>
        <v>42781.208333333336</v>
      </c>
      <c r="F4136" s="157">
        <f>'2.40-a,b,c,d,e'!F4136</f>
        <v>53.110000610351499</v>
      </c>
      <c r="G4136" s="157">
        <f>'2.40-a,b,c,d,e'!G4136</f>
        <v>-90.000152587904836</v>
      </c>
      <c r="H4136" s="157">
        <f t="shared" si="448"/>
        <v>7392.6177713066891</v>
      </c>
      <c r="I4136" s="157">
        <f t="shared" si="449"/>
        <v>0</v>
      </c>
      <c r="J4136" s="157">
        <f t="shared" si="450"/>
        <v>7392.6177713066891</v>
      </c>
      <c r="K4136" s="157">
        <f t="shared" si="451"/>
        <v>0</v>
      </c>
      <c r="L4136" s="157">
        <f t="shared" si="452"/>
        <v>7392.6177713066891</v>
      </c>
      <c r="M4136" s="167">
        <f t="shared" si="453"/>
        <v>0</v>
      </c>
      <c r="N4136" s="167">
        <f t="shared" si="454"/>
        <v>0</v>
      </c>
    </row>
    <row r="4137" spans="1:14" ht="15" customHeight="1" x14ac:dyDescent="0.2">
      <c r="A4137" s="152"/>
      <c r="B4137" s="152"/>
      <c r="C4137" s="152"/>
      <c r="D4137" s="152"/>
      <c r="E4137" s="153">
        <f>'2.40-a,b,c,d,e'!E4137</f>
        <v>42782.208333333336</v>
      </c>
      <c r="F4137" s="157">
        <f>'2.40-a,b,c,d,e'!F4137</f>
        <v>53.360000610351499</v>
      </c>
      <c r="G4137" s="157">
        <f>'2.40-a,b,c,d,e'!G4137</f>
        <v>250</v>
      </c>
      <c r="H4137" s="157">
        <f t="shared" si="448"/>
        <v>7642.6177713066891</v>
      </c>
      <c r="I4137" s="157">
        <f t="shared" si="449"/>
        <v>0</v>
      </c>
      <c r="J4137" s="157">
        <f t="shared" si="450"/>
        <v>7642.6177713066891</v>
      </c>
      <c r="K4137" s="157">
        <f t="shared" si="451"/>
        <v>0</v>
      </c>
      <c r="L4137" s="157">
        <f t="shared" si="452"/>
        <v>7642.6177713066891</v>
      </c>
      <c r="M4137" s="167">
        <f t="shared" si="453"/>
        <v>0</v>
      </c>
      <c r="N4137" s="167">
        <f t="shared" si="454"/>
        <v>0</v>
      </c>
    </row>
    <row r="4138" spans="1:14" ht="15" customHeight="1" x14ac:dyDescent="0.2">
      <c r="A4138" s="152"/>
      <c r="B4138" s="152"/>
      <c r="C4138" s="152"/>
      <c r="D4138" s="152"/>
      <c r="E4138" s="153">
        <f>'2.40-a,b,c,d,e'!E4138</f>
        <v>42783.208333333336</v>
      </c>
      <c r="F4138" s="157">
        <f>'2.40-a,b,c,d,e'!F4138</f>
        <v>53.400001525878899</v>
      </c>
      <c r="G4138" s="157">
        <f>'2.40-a,b,c,d,e'!G4138</f>
        <v>40.000915527400593</v>
      </c>
      <c r="H4138" s="157">
        <f t="shared" si="448"/>
        <v>7682.6186868340901</v>
      </c>
      <c r="I4138" s="157">
        <f t="shared" si="449"/>
        <v>0</v>
      </c>
      <c r="J4138" s="157">
        <f t="shared" si="450"/>
        <v>7682.6186868340901</v>
      </c>
      <c r="K4138" s="157">
        <f t="shared" si="451"/>
        <v>0</v>
      </c>
      <c r="L4138" s="157">
        <f t="shared" si="452"/>
        <v>7682.6186868340901</v>
      </c>
      <c r="M4138" s="167">
        <f t="shared" si="453"/>
        <v>0</v>
      </c>
      <c r="N4138" s="167">
        <f t="shared" si="454"/>
        <v>0</v>
      </c>
    </row>
    <row r="4139" spans="1:14" ht="15" customHeight="1" x14ac:dyDescent="0.2">
      <c r="A4139" s="152"/>
      <c r="B4139" s="152"/>
      <c r="C4139" s="152"/>
      <c r="D4139" s="152"/>
      <c r="E4139" s="153">
        <f>'2.40-a,b,c,d,e'!E4139</f>
        <v>42787.208333333336</v>
      </c>
      <c r="F4139" s="157">
        <f>'2.40-a,b,c,d,e'!F4139</f>
        <v>54.060001373291001</v>
      </c>
      <c r="G4139" s="157">
        <f>'2.40-a,b,c,d,e'!G4139</f>
        <v>659.99984741210233</v>
      </c>
      <c r="H4139" s="157">
        <f t="shared" si="448"/>
        <v>8342.6185342461922</v>
      </c>
      <c r="I4139" s="157">
        <f t="shared" si="449"/>
        <v>0</v>
      </c>
      <c r="J4139" s="157">
        <f t="shared" si="450"/>
        <v>8342.6185342461922</v>
      </c>
      <c r="K4139" s="157">
        <f t="shared" si="451"/>
        <v>180.00030517580217</v>
      </c>
      <c r="L4139" s="157">
        <f t="shared" si="452"/>
        <v>8162.61822907039</v>
      </c>
      <c r="M4139" s="167">
        <f t="shared" si="453"/>
        <v>0</v>
      </c>
      <c r="N4139" s="167">
        <f t="shared" si="454"/>
        <v>0</v>
      </c>
    </row>
    <row r="4140" spans="1:14" ht="15" customHeight="1" x14ac:dyDescent="0.2">
      <c r="A4140" s="152"/>
      <c r="B4140" s="152"/>
      <c r="C4140" s="152"/>
      <c r="D4140" s="152"/>
      <c r="E4140" s="153">
        <f>'2.40-a,b,c,d,e'!E4140</f>
        <v>42788.208333333336</v>
      </c>
      <c r="F4140" s="157">
        <f>'2.40-a,b,c,d,e'!F4140</f>
        <v>53.590000152587798</v>
      </c>
      <c r="G4140" s="157">
        <f>'2.40-a,b,c,d,e'!G4140</f>
        <v>-470.00122070320316</v>
      </c>
      <c r="H4140" s="157">
        <f t="shared" si="448"/>
        <v>7692.6170083671868</v>
      </c>
      <c r="I4140" s="157">
        <f t="shared" si="449"/>
        <v>0</v>
      </c>
      <c r="J4140" s="157">
        <f t="shared" si="450"/>
        <v>7692.6170083671868</v>
      </c>
      <c r="K4140" s="157">
        <f t="shared" si="451"/>
        <v>0</v>
      </c>
      <c r="L4140" s="157">
        <f t="shared" si="452"/>
        <v>7692.6170083671868</v>
      </c>
      <c r="M4140" s="167">
        <f t="shared" si="453"/>
        <v>0</v>
      </c>
      <c r="N4140" s="167">
        <f t="shared" si="454"/>
        <v>0</v>
      </c>
    </row>
    <row r="4141" spans="1:14" ht="15" customHeight="1" x14ac:dyDescent="0.2">
      <c r="A4141" s="152"/>
      <c r="B4141" s="152"/>
      <c r="C4141" s="152"/>
      <c r="D4141" s="152"/>
      <c r="E4141" s="153">
        <f>'2.40-a,b,c,d,e'!E4141</f>
        <v>42789.208333333336</v>
      </c>
      <c r="F4141" s="157">
        <f>'2.40-a,b,c,d,e'!F4141</f>
        <v>54.450000762939403</v>
      </c>
      <c r="G4141" s="157">
        <f>'2.40-a,b,c,d,e'!G4141</f>
        <v>860.00061035160513</v>
      </c>
      <c r="H4141" s="157">
        <f t="shared" si="448"/>
        <v>8552.6176187187921</v>
      </c>
      <c r="I4141" s="157">
        <f t="shared" si="449"/>
        <v>0</v>
      </c>
      <c r="J4141" s="157">
        <f t="shared" si="450"/>
        <v>8552.6176187187921</v>
      </c>
      <c r="K4141" s="157">
        <f t="shared" si="451"/>
        <v>389.99938964840203</v>
      </c>
      <c r="L4141" s="157">
        <f t="shared" si="452"/>
        <v>8162.61822907039</v>
      </c>
      <c r="M4141" s="167">
        <f t="shared" si="453"/>
        <v>0</v>
      </c>
      <c r="N4141" s="167">
        <f t="shared" si="454"/>
        <v>0</v>
      </c>
    </row>
    <row r="4142" spans="1:14" ht="15" customHeight="1" x14ac:dyDescent="0.2">
      <c r="A4142" s="152"/>
      <c r="B4142" s="152"/>
      <c r="C4142" s="152"/>
      <c r="D4142" s="152"/>
      <c r="E4142" s="153">
        <f>'2.40-a,b,c,d,e'!E4142</f>
        <v>42790.208333333336</v>
      </c>
      <c r="F4142" s="157">
        <f>'2.40-a,b,c,d,e'!F4142</f>
        <v>53.990001678466797</v>
      </c>
      <c r="G4142" s="157">
        <f>'2.40-a,b,c,d,e'!G4142</f>
        <v>-459.99908447260651</v>
      </c>
      <c r="H4142" s="157">
        <f t="shared" si="448"/>
        <v>7702.6191445977838</v>
      </c>
      <c r="I4142" s="157">
        <f t="shared" si="449"/>
        <v>0</v>
      </c>
      <c r="J4142" s="157">
        <f t="shared" si="450"/>
        <v>7702.6191445977838</v>
      </c>
      <c r="K4142" s="157">
        <f t="shared" si="451"/>
        <v>0</v>
      </c>
      <c r="L4142" s="157">
        <f t="shared" si="452"/>
        <v>7702.6191445977838</v>
      </c>
      <c r="M4142" s="167">
        <f t="shared" si="453"/>
        <v>0</v>
      </c>
      <c r="N4142" s="167">
        <f t="shared" si="454"/>
        <v>0</v>
      </c>
    </row>
    <row r="4143" spans="1:14" ht="15" customHeight="1" x14ac:dyDescent="0.2">
      <c r="A4143" s="152"/>
      <c r="B4143" s="152"/>
      <c r="C4143" s="152"/>
      <c r="D4143" s="152"/>
      <c r="E4143" s="153">
        <f>'2.40-a,b,c,d,e'!E4143</f>
        <v>42793.208333333336</v>
      </c>
      <c r="F4143" s="157">
        <f>'2.40-a,b,c,d,e'!F4143</f>
        <v>54.049999237060497</v>
      </c>
      <c r="G4143" s="157">
        <f>'2.40-a,b,c,d,e'!G4143</f>
        <v>59.997558593700262</v>
      </c>
      <c r="H4143" s="157">
        <f t="shared" si="448"/>
        <v>7762.6167031914838</v>
      </c>
      <c r="I4143" s="157">
        <f t="shared" si="449"/>
        <v>0</v>
      </c>
      <c r="J4143" s="157">
        <f t="shared" si="450"/>
        <v>7762.6167031914838</v>
      </c>
      <c r="K4143" s="157">
        <f t="shared" si="451"/>
        <v>0</v>
      </c>
      <c r="L4143" s="157">
        <f t="shared" si="452"/>
        <v>7762.6167031914838</v>
      </c>
      <c r="M4143" s="167">
        <f t="shared" si="453"/>
        <v>0</v>
      </c>
      <c r="N4143" s="167">
        <f t="shared" si="454"/>
        <v>0</v>
      </c>
    </row>
    <row r="4144" spans="1:14" ht="15" customHeight="1" x14ac:dyDescent="0.2">
      <c r="A4144" s="152"/>
      <c r="B4144" s="152"/>
      <c r="C4144" s="152"/>
      <c r="D4144" s="152"/>
      <c r="E4144" s="153">
        <f>'2.40-a,b,c,d,e'!E4144</f>
        <v>42794.208333333336</v>
      </c>
      <c r="F4144" s="157">
        <f>'2.40-a,b,c,d,e'!F4144</f>
        <v>54.009998321533203</v>
      </c>
      <c r="G4144" s="157">
        <f>'2.40-a,b,c,d,e'!G4144</f>
        <v>-40.000915527294012</v>
      </c>
      <c r="H4144" s="157">
        <f t="shared" si="448"/>
        <v>7722.6157876641901</v>
      </c>
      <c r="I4144" s="157">
        <f t="shared" si="449"/>
        <v>0</v>
      </c>
      <c r="J4144" s="157">
        <f t="shared" si="450"/>
        <v>7722.6157876641901</v>
      </c>
      <c r="K4144" s="157">
        <f t="shared" si="451"/>
        <v>0</v>
      </c>
      <c r="L4144" s="157">
        <f t="shared" si="452"/>
        <v>7722.6157876641901</v>
      </c>
      <c r="M4144" s="167">
        <f t="shared" si="453"/>
        <v>0</v>
      </c>
      <c r="N4144" s="167">
        <f t="shared" si="454"/>
        <v>0</v>
      </c>
    </row>
    <row r="4145" spans="1:14" ht="15" customHeight="1" x14ac:dyDescent="0.2">
      <c r="A4145" s="152"/>
      <c r="B4145" s="152"/>
      <c r="C4145" s="152"/>
      <c r="D4145" s="152"/>
      <c r="E4145" s="153">
        <f>'2.40-a,b,c,d,e'!E4145</f>
        <v>42795.208333333336</v>
      </c>
      <c r="F4145" s="157">
        <f>'2.40-a,b,c,d,e'!F4145</f>
        <v>53.830001831054602</v>
      </c>
      <c r="G4145" s="157">
        <f>'2.40-a,b,c,d,e'!G4145</f>
        <v>-179.99649047860089</v>
      </c>
      <c r="H4145" s="157">
        <f t="shared" si="448"/>
        <v>7542.6192971855889</v>
      </c>
      <c r="I4145" s="157">
        <f t="shared" si="449"/>
        <v>0</v>
      </c>
      <c r="J4145" s="157">
        <f t="shared" si="450"/>
        <v>7542.6192971855889</v>
      </c>
      <c r="K4145" s="157">
        <f t="shared" si="451"/>
        <v>0</v>
      </c>
      <c r="L4145" s="157">
        <f t="shared" si="452"/>
        <v>7542.6192971855889</v>
      </c>
      <c r="M4145" s="167">
        <f t="shared" si="453"/>
        <v>0</v>
      </c>
      <c r="N4145" s="167">
        <f t="shared" si="454"/>
        <v>0</v>
      </c>
    </row>
    <row r="4146" spans="1:14" ht="15" customHeight="1" x14ac:dyDescent="0.2">
      <c r="A4146" s="152"/>
      <c r="B4146" s="152"/>
      <c r="C4146" s="152"/>
      <c r="D4146" s="152"/>
      <c r="E4146" s="153">
        <f>'2.40-a,b,c,d,e'!E4146</f>
        <v>42796.208333333336</v>
      </c>
      <c r="F4146" s="157">
        <f>'2.40-a,b,c,d,e'!F4146</f>
        <v>52.610000610351499</v>
      </c>
      <c r="G4146" s="157">
        <f>'2.40-a,b,c,d,e'!G4146</f>
        <v>-1220.0012207031036</v>
      </c>
      <c r="H4146" s="157">
        <f t="shared" si="448"/>
        <v>6322.6180764824858</v>
      </c>
      <c r="I4146" s="157">
        <f t="shared" si="449"/>
        <v>0</v>
      </c>
      <c r="J4146" s="157">
        <f t="shared" si="450"/>
        <v>6322.6180764824858</v>
      </c>
      <c r="K4146" s="157">
        <f t="shared" si="451"/>
        <v>0</v>
      </c>
      <c r="L4146" s="157">
        <f t="shared" si="452"/>
        <v>6322.6180764824858</v>
      </c>
      <c r="M4146" s="167">
        <f t="shared" si="453"/>
        <v>0</v>
      </c>
      <c r="N4146" s="167">
        <f t="shared" si="454"/>
        <v>0</v>
      </c>
    </row>
    <row r="4147" spans="1:14" ht="15" customHeight="1" x14ac:dyDescent="0.2">
      <c r="A4147" s="152"/>
      <c r="B4147" s="152"/>
      <c r="C4147" s="152"/>
      <c r="D4147" s="152"/>
      <c r="E4147" s="153">
        <f>'2.40-a,b,c,d,e'!E4147</f>
        <v>42797.208333333336</v>
      </c>
      <c r="F4147" s="157">
        <f>'2.40-a,b,c,d,e'!F4147</f>
        <v>53.330001831054602</v>
      </c>
      <c r="G4147" s="157">
        <f>'2.40-a,b,c,d,e'!G4147</f>
        <v>720.00122070310363</v>
      </c>
      <c r="H4147" s="157">
        <f t="shared" si="448"/>
        <v>7042.6192971855889</v>
      </c>
      <c r="I4147" s="157">
        <f t="shared" si="449"/>
        <v>0</v>
      </c>
      <c r="J4147" s="157">
        <f t="shared" si="450"/>
        <v>7042.6192971855889</v>
      </c>
      <c r="K4147" s="157">
        <f t="shared" si="451"/>
        <v>0</v>
      </c>
      <c r="L4147" s="157">
        <f t="shared" si="452"/>
        <v>7042.6192971855889</v>
      </c>
      <c r="M4147" s="167">
        <f t="shared" si="453"/>
        <v>0</v>
      </c>
      <c r="N4147" s="167">
        <f t="shared" si="454"/>
        <v>0</v>
      </c>
    </row>
    <row r="4148" spans="1:14" ht="15" customHeight="1" x14ac:dyDescent="0.2">
      <c r="A4148" s="152"/>
      <c r="B4148" s="152"/>
      <c r="C4148" s="152"/>
      <c r="D4148" s="152"/>
      <c r="E4148" s="153">
        <f>'2.40-a,b,c,d,e'!E4148</f>
        <v>42800.208333333336</v>
      </c>
      <c r="F4148" s="157">
        <f>'2.40-a,b,c,d,e'!F4148</f>
        <v>53.200000762939403</v>
      </c>
      <c r="G4148" s="157">
        <f>'2.40-a,b,c,d,e'!G4148</f>
        <v>-130.00106811519885</v>
      </c>
      <c r="H4148" s="157">
        <f t="shared" si="448"/>
        <v>6912.61822907039</v>
      </c>
      <c r="I4148" s="157">
        <f t="shared" si="449"/>
        <v>0</v>
      </c>
      <c r="J4148" s="157">
        <f t="shared" si="450"/>
        <v>6912.61822907039</v>
      </c>
      <c r="K4148" s="157">
        <f t="shared" si="451"/>
        <v>0</v>
      </c>
      <c r="L4148" s="157">
        <f t="shared" si="452"/>
        <v>6912.61822907039</v>
      </c>
      <c r="M4148" s="167">
        <f t="shared" si="453"/>
        <v>0</v>
      </c>
      <c r="N4148" s="167">
        <f t="shared" si="454"/>
        <v>0</v>
      </c>
    </row>
    <row r="4149" spans="1:14" ht="15" customHeight="1" x14ac:dyDescent="0.2">
      <c r="A4149" s="152"/>
      <c r="B4149" s="152"/>
      <c r="C4149" s="152"/>
      <c r="D4149" s="152"/>
      <c r="E4149" s="153">
        <f>'2.40-a,b,c,d,e'!E4149</f>
        <v>42801.208333333336</v>
      </c>
      <c r="F4149" s="157">
        <f>'2.40-a,b,c,d,e'!F4149</f>
        <v>53.139999389648402</v>
      </c>
      <c r="G4149" s="157">
        <f>'2.40-a,b,c,d,e'!G4149</f>
        <v>-60.001373291001414</v>
      </c>
      <c r="H4149" s="157">
        <f t="shared" si="448"/>
        <v>6852.616855779389</v>
      </c>
      <c r="I4149" s="157">
        <f t="shared" si="449"/>
        <v>0</v>
      </c>
      <c r="J4149" s="157">
        <f t="shared" si="450"/>
        <v>6852.616855779389</v>
      </c>
      <c r="K4149" s="157">
        <f t="shared" si="451"/>
        <v>0</v>
      </c>
      <c r="L4149" s="157">
        <f t="shared" si="452"/>
        <v>6852.616855779389</v>
      </c>
      <c r="M4149" s="167">
        <f t="shared" si="453"/>
        <v>0</v>
      </c>
      <c r="N4149" s="167">
        <f t="shared" si="454"/>
        <v>0</v>
      </c>
    </row>
    <row r="4150" spans="1:14" ht="15" customHeight="1" x14ac:dyDescent="0.2">
      <c r="A4150" s="152"/>
      <c r="B4150" s="152"/>
      <c r="C4150" s="152"/>
      <c r="D4150" s="152"/>
      <c r="E4150" s="153">
        <f>'2.40-a,b,c,d,e'!E4150</f>
        <v>42802.208333333336</v>
      </c>
      <c r="F4150" s="157">
        <f>'2.40-a,b,c,d,e'!F4150</f>
        <v>50.279998779296797</v>
      </c>
      <c r="G4150" s="157">
        <f>'2.40-a,b,c,d,e'!G4150</f>
        <v>-2860.0006103516052</v>
      </c>
      <c r="H4150" s="157">
        <f t="shared" si="448"/>
        <v>3992.6162454277837</v>
      </c>
      <c r="I4150" s="157">
        <f t="shared" si="449"/>
        <v>4170.0019836426063</v>
      </c>
      <c r="J4150" s="157">
        <f t="shared" si="450"/>
        <v>8162.61822907039</v>
      </c>
      <c r="K4150" s="157">
        <f t="shared" si="451"/>
        <v>0</v>
      </c>
      <c r="L4150" s="157">
        <f t="shared" si="452"/>
        <v>8162.61822907039</v>
      </c>
      <c r="M4150" s="167">
        <f t="shared" si="453"/>
        <v>1</v>
      </c>
      <c r="N4150" s="167">
        <f t="shared" si="454"/>
        <v>0</v>
      </c>
    </row>
    <row r="4151" spans="1:14" ht="15" customHeight="1" x14ac:dyDescent="0.2">
      <c r="A4151" s="152"/>
      <c r="B4151" s="152"/>
      <c r="C4151" s="152"/>
      <c r="D4151" s="152"/>
      <c r="E4151" s="153">
        <f>'2.40-a,b,c,d,e'!E4151</f>
        <v>42803.208333333336</v>
      </c>
      <c r="F4151" s="157">
        <f>'2.40-a,b,c,d,e'!F4151</f>
        <v>49.279998779296797</v>
      </c>
      <c r="G4151" s="157">
        <f>'2.40-a,b,c,d,e'!G4151</f>
        <v>-1000</v>
      </c>
      <c r="H4151" s="157">
        <f t="shared" si="448"/>
        <v>7162.61822907039</v>
      </c>
      <c r="I4151" s="157">
        <f t="shared" si="449"/>
        <v>0</v>
      </c>
      <c r="J4151" s="157">
        <f t="shared" si="450"/>
        <v>7162.61822907039</v>
      </c>
      <c r="K4151" s="157">
        <f t="shared" si="451"/>
        <v>0</v>
      </c>
      <c r="L4151" s="157">
        <f t="shared" si="452"/>
        <v>7162.61822907039</v>
      </c>
      <c r="M4151" s="167">
        <f t="shared" si="453"/>
        <v>0</v>
      </c>
      <c r="N4151" s="167">
        <f t="shared" si="454"/>
        <v>0</v>
      </c>
    </row>
    <row r="4152" spans="1:14" ht="15" customHeight="1" x14ac:dyDescent="0.2">
      <c r="A4152" s="152"/>
      <c r="B4152" s="152"/>
      <c r="C4152" s="152"/>
      <c r="D4152" s="152"/>
      <c r="E4152" s="153">
        <f>'2.40-a,b,c,d,e'!E4152</f>
        <v>42804.208333333336</v>
      </c>
      <c r="F4152" s="157">
        <f>'2.40-a,b,c,d,e'!F4152</f>
        <v>48.490001678466797</v>
      </c>
      <c r="G4152" s="157">
        <f>'2.40-a,b,c,d,e'!G4152</f>
        <v>-789.99710082999991</v>
      </c>
      <c r="H4152" s="157">
        <f t="shared" si="448"/>
        <v>6372.6211282403901</v>
      </c>
      <c r="I4152" s="157">
        <f t="shared" si="449"/>
        <v>0</v>
      </c>
      <c r="J4152" s="157">
        <f t="shared" si="450"/>
        <v>6372.6211282403901</v>
      </c>
      <c r="K4152" s="157">
        <f t="shared" si="451"/>
        <v>0</v>
      </c>
      <c r="L4152" s="157">
        <f t="shared" si="452"/>
        <v>6372.6211282403901</v>
      </c>
      <c r="M4152" s="167">
        <f t="shared" si="453"/>
        <v>0</v>
      </c>
      <c r="N4152" s="167">
        <f t="shared" si="454"/>
        <v>0</v>
      </c>
    </row>
    <row r="4153" spans="1:14" ht="15" customHeight="1" x14ac:dyDescent="0.2">
      <c r="A4153" s="152"/>
      <c r="B4153" s="152"/>
      <c r="C4153" s="152"/>
      <c r="D4153" s="152"/>
      <c r="E4153" s="153">
        <f>'2.40-a,b,c,d,e'!E4153</f>
        <v>42807.166666666664</v>
      </c>
      <c r="F4153" s="157">
        <f>'2.40-a,b,c,d,e'!F4153</f>
        <v>48.400001525878899</v>
      </c>
      <c r="G4153" s="157">
        <f>'2.40-a,b,c,d,e'!G4153</f>
        <v>-90.00015258789773</v>
      </c>
      <c r="H4153" s="157">
        <f t="shared" si="448"/>
        <v>6282.6209756524922</v>
      </c>
      <c r="I4153" s="157">
        <f t="shared" si="449"/>
        <v>0</v>
      </c>
      <c r="J4153" s="157">
        <f t="shared" si="450"/>
        <v>6282.6209756524922</v>
      </c>
      <c r="K4153" s="157">
        <f t="shared" si="451"/>
        <v>0</v>
      </c>
      <c r="L4153" s="157">
        <f t="shared" si="452"/>
        <v>6282.6209756524922</v>
      </c>
      <c r="M4153" s="167">
        <f t="shared" si="453"/>
        <v>0</v>
      </c>
      <c r="N4153" s="167">
        <f t="shared" si="454"/>
        <v>0</v>
      </c>
    </row>
    <row r="4154" spans="1:14" ht="15" customHeight="1" x14ac:dyDescent="0.2">
      <c r="A4154" s="152"/>
      <c r="B4154" s="152"/>
      <c r="C4154" s="152"/>
      <c r="D4154" s="152"/>
      <c r="E4154" s="153">
        <f>'2.40-a,b,c,d,e'!E4154</f>
        <v>42808.166666666664</v>
      </c>
      <c r="F4154" s="157">
        <f>'2.40-a,b,c,d,e'!F4154</f>
        <v>47.720001220703097</v>
      </c>
      <c r="G4154" s="157">
        <f>'2.40-a,b,c,d,e'!G4154</f>
        <v>-680.00030517580262</v>
      </c>
      <c r="H4154" s="157">
        <f t="shared" si="448"/>
        <v>5602.6206704766901</v>
      </c>
      <c r="I4154" s="157">
        <f t="shared" si="449"/>
        <v>2559.9975585937</v>
      </c>
      <c r="J4154" s="157">
        <f t="shared" si="450"/>
        <v>8162.61822907039</v>
      </c>
      <c r="K4154" s="157">
        <f t="shared" si="451"/>
        <v>0</v>
      </c>
      <c r="L4154" s="157">
        <f t="shared" si="452"/>
        <v>8162.61822907039</v>
      </c>
      <c r="M4154" s="167">
        <f t="shared" si="453"/>
        <v>1</v>
      </c>
      <c r="N4154" s="167">
        <f t="shared" si="454"/>
        <v>0</v>
      </c>
    </row>
    <row r="4155" spans="1:14" ht="15" customHeight="1" x14ac:dyDescent="0.2">
      <c r="A4155" s="152"/>
      <c r="B4155" s="152"/>
      <c r="C4155" s="152"/>
      <c r="D4155" s="152"/>
      <c r="E4155" s="153">
        <f>'2.40-a,b,c,d,e'!E4155</f>
        <v>42809.166666666664</v>
      </c>
      <c r="F4155" s="157">
        <f>'2.40-a,b,c,d,e'!F4155</f>
        <v>48.860000610351499</v>
      </c>
      <c r="G4155" s="157">
        <f>'2.40-a,b,c,d,e'!G4155</f>
        <v>1139.999389648402</v>
      </c>
      <c r="H4155" s="157">
        <f t="shared" si="448"/>
        <v>9302.6176187187921</v>
      </c>
      <c r="I4155" s="157">
        <f t="shared" si="449"/>
        <v>0</v>
      </c>
      <c r="J4155" s="157">
        <f t="shared" si="450"/>
        <v>9302.6176187187921</v>
      </c>
      <c r="K4155" s="157">
        <f t="shared" si="451"/>
        <v>1139.999389648402</v>
      </c>
      <c r="L4155" s="157">
        <f t="shared" si="452"/>
        <v>8162.61822907039</v>
      </c>
      <c r="M4155" s="167">
        <f t="shared" si="453"/>
        <v>0</v>
      </c>
      <c r="N4155" s="167">
        <f t="shared" si="454"/>
        <v>0</v>
      </c>
    </row>
    <row r="4156" spans="1:14" ht="15" customHeight="1" x14ac:dyDescent="0.2">
      <c r="A4156" s="152"/>
      <c r="B4156" s="152"/>
      <c r="C4156" s="152"/>
      <c r="D4156" s="152"/>
      <c r="E4156" s="153">
        <f>'2.40-a,b,c,d,e'!E4156</f>
        <v>42810.166666666664</v>
      </c>
      <c r="F4156" s="157">
        <f>'2.40-a,b,c,d,e'!F4156</f>
        <v>48.75</v>
      </c>
      <c r="G4156" s="157">
        <f>'2.40-a,b,c,d,e'!G4156</f>
        <v>-110.00061035149855</v>
      </c>
      <c r="H4156" s="157">
        <f t="shared" si="448"/>
        <v>8052.6176187188912</v>
      </c>
      <c r="I4156" s="157">
        <f t="shared" si="449"/>
        <v>0</v>
      </c>
      <c r="J4156" s="157">
        <f t="shared" si="450"/>
        <v>8052.6176187188912</v>
      </c>
      <c r="K4156" s="157">
        <f t="shared" si="451"/>
        <v>0</v>
      </c>
      <c r="L4156" s="157">
        <f t="shared" si="452"/>
        <v>8052.6176187188912</v>
      </c>
      <c r="M4156" s="167">
        <f t="shared" si="453"/>
        <v>0</v>
      </c>
      <c r="N4156" s="167">
        <f t="shared" si="454"/>
        <v>0</v>
      </c>
    </row>
    <row r="4157" spans="1:14" ht="15" customHeight="1" x14ac:dyDescent="0.2">
      <c r="A4157" s="152"/>
      <c r="B4157" s="152"/>
      <c r="C4157" s="152"/>
      <c r="D4157" s="152"/>
      <c r="E4157" s="153">
        <f>'2.40-a,b,c,d,e'!E4157</f>
        <v>42811.166666666664</v>
      </c>
      <c r="F4157" s="157">
        <f>'2.40-a,b,c,d,e'!F4157</f>
        <v>48.779998779296797</v>
      </c>
      <c r="G4157" s="157">
        <f>'2.40-a,b,c,d,e'!G4157</f>
        <v>29.99877929679684</v>
      </c>
      <c r="H4157" s="157">
        <f t="shared" si="448"/>
        <v>8082.616398015688</v>
      </c>
      <c r="I4157" s="157">
        <f t="shared" si="449"/>
        <v>0</v>
      </c>
      <c r="J4157" s="157">
        <f t="shared" si="450"/>
        <v>8082.616398015688</v>
      </c>
      <c r="K4157" s="157">
        <f t="shared" si="451"/>
        <v>0</v>
      </c>
      <c r="L4157" s="157">
        <f t="shared" si="452"/>
        <v>8082.616398015688</v>
      </c>
      <c r="M4157" s="167">
        <f t="shared" si="453"/>
        <v>0</v>
      </c>
      <c r="N4157" s="167">
        <f t="shared" si="454"/>
        <v>0</v>
      </c>
    </row>
    <row r="4158" spans="1:14" ht="15" customHeight="1" x14ac:dyDescent="0.2">
      <c r="A4158" s="152"/>
      <c r="B4158" s="152"/>
      <c r="C4158" s="152"/>
      <c r="D4158" s="152"/>
      <c r="E4158" s="153">
        <f>'2.40-a,b,c,d,e'!E4158</f>
        <v>42814.166666666664</v>
      </c>
      <c r="F4158" s="157">
        <f>'2.40-a,b,c,d,e'!F4158</f>
        <v>48.220001220703097</v>
      </c>
      <c r="G4158" s="157">
        <f>'2.40-a,b,c,d,e'!G4158</f>
        <v>-559.99755859370021</v>
      </c>
      <c r="H4158" s="157">
        <f t="shared" si="448"/>
        <v>7522.618839421988</v>
      </c>
      <c r="I4158" s="157">
        <f t="shared" si="449"/>
        <v>0</v>
      </c>
      <c r="J4158" s="157">
        <f t="shared" si="450"/>
        <v>7522.618839421988</v>
      </c>
      <c r="K4158" s="157">
        <f t="shared" si="451"/>
        <v>0</v>
      </c>
      <c r="L4158" s="157">
        <f t="shared" si="452"/>
        <v>7522.618839421988</v>
      </c>
      <c r="M4158" s="167">
        <f t="shared" si="453"/>
        <v>0</v>
      </c>
      <c r="N4158" s="167">
        <f t="shared" si="454"/>
        <v>0</v>
      </c>
    </row>
    <row r="4159" spans="1:14" ht="15" customHeight="1" x14ac:dyDescent="0.2">
      <c r="A4159" s="152"/>
      <c r="B4159" s="152"/>
      <c r="C4159" s="152"/>
      <c r="D4159" s="152"/>
      <c r="E4159" s="153">
        <f>'2.40-a,b,c,d,e'!E4159</f>
        <v>42815.166666666664</v>
      </c>
      <c r="F4159" s="157">
        <f>'2.40-a,b,c,d,e'!F4159</f>
        <v>47.340000152587798</v>
      </c>
      <c r="G4159" s="157">
        <f>'2.40-a,b,c,d,e'!G4159</f>
        <v>-880.00106811529827</v>
      </c>
      <c r="H4159" s="157">
        <f t="shared" si="448"/>
        <v>6642.61777130669</v>
      </c>
      <c r="I4159" s="157">
        <f t="shared" si="449"/>
        <v>0</v>
      </c>
      <c r="J4159" s="157">
        <f t="shared" si="450"/>
        <v>6642.61777130669</v>
      </c>
      <c r="K4159" s="157">
        <f t="shared" si="451"/>
        <v>0</v>
      </c>
      <c r="L4159" s="157">
        <f t="shared" si="452"/>
        <v>6642.61777130669</v>
      </c>
      <c r="M4159" s="167">
        <f t="shared" si="453"/>
        <v>0</v>
      </c>
      <c r="N4159" s="167">
        <f t="shared" si="454"/>
        <v>0</v>
      </c>
    </row>
    <row r="4160" spans="1:14" ht="15" customHeight="1" x14ac:dyDescent="0.2">
      <c r="A4160" s="152"/>
      <c r="B4160" s="152"/>
      <c r="C4160" s="152"/>
      <c r="D4160" s="152"/>
      <c r="E4160" s="153">
        <f>'2.40-a,b,c,d,e'!E4160</f>
        <v>42816.166666666664</v>
      </c>
      <c r="F4160" s="157">
        <f>'2.40-a,b,c,d,e'!F4160</f>
        <v>48.040000915527301</v>
      </c>
      <c r="G4160" s="157">
        <f>'2.40-a,b,c,d,e'!G4160</f>
        <v>700.00076293950292</v>
      </c>
      <c r="H4160" s="157">
        <f t="shared" si="448"/>
        <v>7342.6185342461931</v>
      </c>
      <c r="I4160" s="157">
        <f t="shared" si="449"/>
        <v>0</v>
      </c>
      <c r="J4160" s="157">
        <f t="shared" si="450"/>
        <v>7342.6185342461931</v>
      </c>
      <c r="K4160" s="157">
        <f t="shared" si="451"/>
        <v>0</v>
      </c>
      <c r="L4160" s="157">
        <f t="shared" si="452"/>
        <v>7342.6185342461931</v>
      </c>
      <c r="M4160" s="167">
        <f t="shared" si="453"/>
        <v>0</v>
      </c>
      <c r="N4160" s="167">
        <f t="shared" si="454"/>
        <v>0</v>
      </c>
    </row>
    <row r="4161" spans="1:14" ht="15" customHeight="1" x14ac:dyDescent="0.2">
      <c r="A4161" s="152"/>
      <c r="B4161" s="152"/>
      <c r="C4161" s="152"/>
      <c r="D4161" s="152"/>
      <c r="E4161" s="153">
        <f>'2.40-a,b,c,d,e'!E4161</f>
        <v>42817.166666666664</v>
      </c>
      <c r="F4161" s="157">
        <f>'2.40-a,b,c,d,e'!F4161</f>
        <v>47.700000762939403</v>
      </c>
      <c r="G4161" s="157">
        <f>'2.40-a,b,c,d,e'!G4161</f>
        <v>-340.00015258789773</v>
      </c>
      <c r="H4161" s="157">
        <f t="shared" si="448"/>
        <v>7002.6183816582952</v>
      </c>
      <c r="I4161" s="157">
        <f t="shared" si="449"/>
        <v>0</v>
      </c>
      <c r="J4161" s="157">
        <f t="shared" si="450"/>
        <v>7002.6183816582952</v>
      </c>
      <c r="K4161" s="157">
        <f t="shared" si="451"/>
        <v>0</v>
      </c>
      <c r="L4161" s="157">
        <f t="shared" si="452"/>
        <v>7002.6183816582952</v>
      </c>
      <c r="M4161" s="167">
        <f t="shared" si="453"/>
        <v>0</v>
      </c>
      <c r="N4161" s="167">
        <f t="shared" si="454"/>
        <v>0</v>
      </c>
    </row>
    <row r="4162" spans="1:14" ht="15" customHeight="1" x14ac:dyDescent="0.2">
      <c r="A4162" s="152"/>
      <c r="B4162" s="152"/>
      <c r="C4162" s="152"/>
      <c r="D4162" s="152"/>
      <c r="E4162" s="153">
        <f>'2.40-a,b,c,d,e'!E4162</f>
        <v>42818.166666666664</v>
      </c>
      <c r="F4162" s="157">
        <f>'2.40-a,b,c,d,e'!F4162</f>
        <v>47.970001220703097</v>
      </c>
      <c r="G4162" s="157">
        <f>'2.40-a,b,c,d,e'!G4162</f>
        <v>270.00045776369319</v>
      </c>
      <c r="H4162" s="157">
        <f t="shared" si="448"/>
        <v>7272.618839421988</v>
      </c>
      <c r="I4162" s="157">
        <f t="shared" si="449"/>
        <v>0</v>
      </c>
      <c r="J4162" s="157">
        <f t="shared" si="450"/>
        <v>7272.618839421988</v>
      </c>
      <c r="K4162" s="157">
        <f t="shared" si="451"/>
        <v>0</v>
      </c>
      <c r="L4162" s="157">
        <f t="shared" si="452"/>
        <v>7272.618839421988</v>
      </c>
      <c r="M4162" s="167">
        <f t="shared" si="453"/>
        <v>0</v>
      </c>
      <c r="N4162" s="167">
        <f t="shared" si="454"/>
        <v>0</v>
      </c>
    </row>
    <row r="4163" spans="1:14" ht="15" customHeight="1" x14ac:dyDescent="0.2">
      <c r="A4163" s="152"/>
      <c r="B4163" s="152"/>
      <c r="C4163" s="152"/>
      <c r="D4163" s="152"/>
      <c r="E4163" s="153">
        <f>'2.40-a,b,c,d,e'!E4163</f>
        <v>42821.166666666664</v>
      </c>
      <c r="F4163" s="157">
        <f>'2.40-a,b,c,d,e'!F4163</f>
        <v>47.7299995422363</v>
      </c>
      <c r="G4163" s="157">
        <f>'2.40-a,b,c,d,e'!G4163</f>
        <v>-240.00167846679688</v>
      </c>
      <c r="H4163" s="157">
        <f t="shared" si="448"/>
        <v>7032.6171609551911</v>
      </c>
      <c r="I4163" s="157">
        <f t="shared" si="449"/>
        <v>0</v>
      </c>
      <c r="J4163" s="157">
        <f t="shared" si="450"/>
        <v>7032.6171609551911</v>
      </c>
      <c r="K4163" s="157">
        <f t="shared" si="451"/>
        <v>0</v>
      </c>
      <c r="L4163" s="157">
        <f t="shared" si="452"/>
        <v>7032.6171609551911</v>
      </c>
      <c r="M4163" s="167">
        <f t="shared" si="453"/>
        <v>0</v>
      </c>
      <c r="N4163" s="167">
        <f t="shared" si="454"/>
        <v>0</v>
      </c>
    </row>
    <row r="4164" spans="1:14" ht="15" customHeight="1" x14ac:dyDescent="0.2">
      <c r="A4164" s="152"/>
      <c r="B4164" s="152"/>
      <c r="C4164" s="152"/>
      <c r="D4164" s="152"/>
      <c r="E4164" s="153">
        <f>'2.40-a,b,c,d,e'!E4164</f>
        <v>42822.166666666664</v>
      </c>
      <c r="F4164" s="157">
        <f>'2.40-a,b,c,d,e'!F4164</f>
        <v>48.369998931884702</v>
      </c>
      <c r="G4164" s="157">
        <f>'2.40-a,b,c,d,e'!G4164</f>
        <v>639.99938964840203</v>
      </c>
      <c r="H4164" s="157">
        <f t="shared" ref="H4164:H4227" si="455">L4163+G4164</f>
        <v>7672.6165506035932</v>
      </c>
      <c r="I4164" s="157">
        <f t="shared" ref="I4164:I4227" si="456">IF(H4164&lt;$B$13,$B$14-H4164,0)</f>
        <v>0</v>
      </c>
      <c r="J4164" s="157">
        <f t="shared" ref="J4164:J4227" si="457">H4164+I4164</f>
        <v>7672.6165506035932</v>
      </c>
      <c r="K4164" s="157">
        <f t="shared" ref="K4164:K4227" si="458">MAX(J4164-$B$14,0)</f>
        <v>0</v>
      </c>
      <c r="L4164" s="157">
        <f t="shared" ref="L4164:L4227" si="459">J4164-K4164</f>
        <v>7672.6165506035932</v>
      </c>
      <c r="M4164" s="167">
        <f t="shared" ref="M4164:M4227" si="460">IF(I4164&gt;0,1,0)</f>
        <v>0</v>
      </c>
      <c r="N4164" s="167">
        <f t="shared" ref="N4164:N4227" si="461">IF(H4164&lt;0,1,0)</f>
        <v>0</v>
      </c>
    </row>
    <row r="4165" spans="1:14" ht="15" customHeight="1" x14ac:dyDescent="0.2">
      <c r="A4165" s="152"/>
      <c r="B4165" s="152"/>
      <c r="C4165" s="152"/>
      <c r="D4165" s="152"/>
      <c r="E4165" s="153">
        <f>'2.40-a,b,c,d,e'!E4165</f>
        <v>42823.166666666664</v>
      </c>
      <c r="F4165" s="157">
        <f>'2.40-a,b,c,d,e'!F4165</f>
        <v>49.509998321533203</v>
      </c>
      <c r="G4165" s="157">
        <f>'2.40-a,b,c,d,e'!G4165</f>
        <v>1139.9993896485014</v>
      </c>
      <c r="H4165" s="157">
        <f t="shared" si="455"/>
        <v>8812.6159402520952</v>
      </c>
      <c r="I4165" s="157">
        <f t="shared" si="456"/>
        <v>0</v>
      </c>
      <c r="J4165" s="157">
        <f t="shared" si="457"/>
        <v>8812.6159402520952</v>
      </c>
      <c r="K4165" s="157">
        <f t="shared" si="458"/>
        <v>649.9977111817052</v>
      </c>
      <c r="L4165" s="157">
        <f t="shared" si="459"/>
        <v>8162.61822907039</v>
      </c>
      <c r="M4165" s="167">
        <f t="shared" si="460"/>
        <v>0</v>
      </c>
      <c r="N4165" s="167">
        <f t="shared" si="461"/>
        <v>0</v>
      </c>
    </row>
    <row r="4166" spans="1:14" ht="15" customHeight="1" x14ac:dyDescent="0.2">
      <c r="A4166" s="152"/>
      <c r="B4166" s="152"/>
      <c r="C4166" s="152"/>
      <c r="D4166" s="152"/>
      <c r="E4166" s="153">
        <f>'2.40-a,b,c,d,e'!E4166</f>
        <v>42824.166666666664</v>
      </c>
      <c r="F4166" s="157">
        <f>'2.40-a,b,c,d,e'!F4166</f>
        <v>50.349998474121001</v>
      </c>
      <c r="G4166" s="157">
        <f>'2.40-a,b,c,d,e'!G4166</f>
        <v>840.00015258779831</v>
      </c>
      <c r="H4166" s="157">
        <f t="shared" si="455"/>
        <v>9002.6183816581888</v>
      </c>
      <c r="I4166" s="157">
        <f t="shared" si="456"/>
        <v>0</v>
      </c>
      <c r="J4166" s="157">
        <f t="shared" si="457"/>
        <v>9002.6183816581888</v>
      </c>
      <c r="K4166" s="157">
        <f t="shared" si="458"/>
        <v>840.00015258779877</v>
      </c>
      <c r="L4166" s="157">
        <f t="shared" si="459"/>
        <v>8162.61822907039</v>
      </c>
      <c r="M4166" s="167">
        <f t="shared" si="460"/>
        <v>0</v>
      </c>
      <c r="N4166" s="167">
        <f t="shared" si="461"/>
        <v>0</v>
      </c>
    </row>
    <row r="4167" spans="1:14" ht="15" customHeight="1" x14ac:dyDescent="0.2">
      <c r="A4167" s="152"/>
      <c r="B4167" s="152"/>
      <c r="C4167" s="152"/>
      <c r="D4167" s="152"/>
      <c r="E4167" s="153">
        <f>'2.40-a,b,c,d,e'!E4167</f>
        <v>42825.166666666664</v>
      </c>
      <c r="F4167" s="157">
        <f>'2.40-a,b,c,d,e'!F4167</f>
        <v>50.599998474121001</v>
      </c>
      <c r="G4167" s="157">
        <f>'2.40-a,b,c,d,e'!G4167</f>
        <v>250</v>
      </c>
      <c r="H4167" s="157">
        <f t="shared" si="455"/>
        <v>8412.618229070391</v>
      </c>
      <c r="I4167" s="157">
        <f t="shared" si="456"/>
        <v>0</v>
      </c>
      <c r="J4167" s="157">
        <f t="shared" si="457"/>
        <v>8412.618229070391</v>
      </c>
      <c r="K4167" s="157">
        <f t="shared" si="458"/>
        <v>250.00000000000091</v>
      </c>
      <c r="L4167" s="157">
        <f t="shared" si="459"/>
        <v>8162.61822907039</v>
      </c>
      <c r="M4167" s="167">
        <f t="shared" si="460"/>
        <v>0</v>
      </c>
      <c r="N4167" s="167">
        <f t="shared" si="461"/>
        <v>0</v>
      </c>
    </row>
    <row r="4168" spans="1:14" ht="15" customHeight="1" x14ac:dyDescent="0.2">
      <c r="A4168" s="152"/>
      <c r="B4168" s="152"/>
      <c r="C4168" s="152"/>
      <c r="D4168" s="152"/>
      <c r="E4168" s="153">
        <f>'2.40-a,b,c,d,e'!E4168</f>
        <v>42828.166666666664</v>
      </c>
      <c r="F4168" s="157">
        <f>'2.40-a,b,c,d,e'!F4168</f>
        <v>50.240001678466797</v>
      </c>
      <c r="G4168" s="157">
        <f>'2.40-a,b,c,d,e'!G4168</f>
        <v>-359.9967956542045</v>
      </c>
      <c r="H4168" s="157">
        <f t="shared" si="455"/>
        <v>7802.6214334161859</v>
      </c>
      <c r="I4168" s="157">
        <f t="shared" si="456"/>
        <v>0</v>
      </c>
      <c r="J4168" s="157">
        <f t="shared" si="457"/>
        <v>7802.6214334161859</v>
      </c>
      <c r="K4168" s="157">
        <f t="shared" si="458"/>
        <v>0</v>
      </c>
      <c r="L4168" s="157">
        <f t="shared" si="459"/>
        <v>7802.6214334161859</v>
      </c>
      <c r="M4168" s="167">
        <f t="shared" si="460"/>
        <v>0</v>
      </c>
      <c r="N4168" s="167">
        <f t="shared" si="461"/>
        <v>0</v>
      </c>
    </row>
    <row r="4169" spans="1:14" ht="15" customHeight="1" x14ac:dyDescent="0.2">
      <c r="A4169" s="152"/>
      <c r="B4169" s="152"/>
      <c r="C4169" s="152"/>
      <c r="D4169" s="152"/>
      <c r="E4169" s="153">
        <f>'2.40-a,b,c,d,e'!E4169</f>
        <v>42829.166666666664</v>
      </c>
      <c r="F4169" s="157">
        <f>'2.40-a,b,c,d,e'!F4169</f>
        <v>51.029998779296797</v>
      </c>
      <c r="G4169" s="157">
        <f>'2.40-a,b,c,d,e'!G4169</f>
        <v>789.99710082999991</v>
      </c>
      <c r="H4169" s="157">
        <f t="shared" si="455"/>
        <v>8592.6185342461868</v>
      </c>
      <c r="I4169" s="157">
        <f t="shared" si="456"/>
        <v>0</v>
      </c>
      <c r="J4169" s="157">
        <f t="shared" si="457"/>
        <v>8592.6185342461868</v>
      </c>
      <c r="K4169" s="157">
        <f t="shared" si="458"/>
        <v>430.00030517579671</v>
      </c>
      <c r="L4169" s="157">
        <f t="shared" si="459"/>
        <v>8162.61822907039</v>
      </c>
      <c r="M4169" s="167">
        <f t="shared" si="460"/>
        <v>0</v>
      </c>
      <c r="N4169" s="167">
        <f t="shared" si="461"/>
        <v>0</v>
      </c>
    </row>
    <row r="4170" spans="1:14" ht="15" customHeight="1" x14ac:dyDescent="0.2">
      <c r="A4170" s="152"/>
      <c r="B4170" s="152"/>
      <c r="C4170" s="152"/>
      <c r="D4170" s="152"/>
      <c r="E4170" s="153">
        <f>'2.40-a,b,c,d,e'!E4170</f>
        <v>42830.166666666664</v>
      </c>
      <c r="F4170" s="157">
        <f>'2.40-a,b,c,d,e'!F4170</f>
        <v>51.150001525878899</v>
      </c>
      <c r="G4170" s="157">
        <f>'2.40-a,b,c,d,e'!G4170</f>
        <v>120.0027465821023</v>
      </c>
      <c r="H4170" s="157">
        <f t="shared" si="455"/>
        <v>8282.6209756524931</v>
      </c>
      <c r="I4170" s="157">
        <f t="shared" si="456"/>
        <v>0</v>
      </c>
      <c r="J4170" s="157">
        <f t="shared" si="457"/>
        <v>8282.6209756524931</v>
      </c>
      <c r="K4170" s="157">
        <f t="shared" si="458"/>
        <v>120.0027465821031</v>
      </c>
      <c r="L4170" s="157">
        <f t="shared" si="459"/>
        <v>8162.61822907039</v>
      </c>
      <c r="M4170" s="167">
        <f t="shared" si="460"/>
        <v>0</v>
      </c>
      <c r="N4170" s="167">
        <f t="shared" si="461"/>
        <v>0</v>
      </c>
    </row>
    <row r="4171" spans="1:14" ht="15" customHeight="1" x14ac:dyDescent="0.2">
      <c r="A4171" s="152"/>
      <c r="B4171" s="152"/>
      <c r="C4171" s="152"/>
      <c r="D4171" s="152"/>
      <c r="E4171" s="153">
        <f>'2.40-a,b,c,d,e'!E4171</f>
        <v>42831.166666666664</v>
      </c>
      <c r="F4171" s="157">
        <f>'2.40-a,b,c,d,e'!F4171</f>
        <v>51.700000762939403</v>
      </c>
      <c r="G4171" s="157">
        <f>'2.40-a,b,c,d,e'!G4171</f>
        <v>549.99923706050424</v>
      </c>
      <c r="H4171" s="157">
        <f t="shared" si="455"/>
        <v>8712.6174661308942</v>
      </c>
      <c r="I4171" s="157">
        <f t="shared" si="456"/>
        <v>0</v>
      </c>
      <c r="J4171" s="157">
        <f t="shared" si="457"/>
        <v>8712.6174661308942</v>
      </c>
      <c r="K4171" s="157">
        <f t="shared" si="458"/>
        <v>549.99923706050413</v>
      </c>
      <c r="L4171" s="157">
        <f t="shared" si="459"/>
        <v>8162.61822907039</v>
      </c>
      <c r="M4171" s="167">
        <f t="shared" si="460"/>
        <v>0</v>
      </c>
      <c r="N4171" s="167">
        <f t="shared" si="461"/>
        <v>0</v>
      </c>
    </row>
    <row r="4172" spans="1:14" ht="15" customHeight="1" x14ac:dyDescent="0.2">
      <c r="A4172" s="152"/>
      <c r="B4172" s="152"/>
      <c r="C4172" s="152"/>
      <c r="D4172" s="152"/>
      <c r="E4172" s="153">
        <f>'2.40-a,b,c,d,e'!E4172</f>
        <v>42832.166666666664</v>
      </c>
      <c r="F4172" s="157">
        <f>'2.40-a,b,c,d,e'!F4172</f>
        <v>52.240001678466797</v>
      </c>
      <c r="G4172" s="157">
        <f>'2.40-a,b,c,d,e'!G4172</f>
        <v>540.00091552739354</v>
      </c>
      <c r="H4172" s="157">
        <f t="shared" si="455"/>
        <v>8702.6191445977838</v>
      </c>
      <c r="I4172" s="157">
        <f t="shared" si="456"/>
        <v>0</v>
      </c>
      <c r="J4172" s="157">
        <f t="shared" si="457"/>
        <v>8702.6191445977838</v>
      </c>
      <c r="K4172" s="157">
        <f t="shared" si="458"/>
        <v>540.00091552739377</v>
      </c>
      <c r="L4172" s="157">
        <f t="shared" si="459"/>
        <v>8162.61822907039</v>
      </c>
      <c r="M4172" s="167">
        <f t="shared" si="460"/>
        <v>0</v>
      </c>
      <c r="N4172" s="167">
        <f t="shared" si="461"/>
        <v>0</v>
      </c>
    </row>
    <row r="4173" spans="1:14" ht="15" customHeight="1" x14ac:dyDescent="0.2">
      <c r="A4173" s="152"/>
      <c r="B4173" s="152"/>
      <c r="C4173" s="152"/>
      <c r="D4173" s="152"/>
      <c r="E4173" s="153">
        <f>'2.40-a,b,c,d,e'!E4173</f>
        <v>42835.166666666664</v>
      </c>
      <c r="F4173" s="157">
        <f>'2.40-a,b,c,d,e'!F4173</f>
        <v>53.080001831054602</v>
      </c>
      <c r="G4173" s="157">
        <f>'2.40-a,b,c,d,e'!G4173</f>
        <v>840.00015258780536</v>
      </c>
      <c r="H4173" s="157">
        <f t="shared" si="455"/>
        <v>9002.6183816581961</v>
      </c>
      <c r="I4173" s="157">
        <f t="shared" si="456"/>
        <v>0</v>
      </c>
      <c r="J4173" s="157">
        <f t="shared" si="457"/>
        <v>9002.6183816581961</v>
      </c>
      <c r="K4173" s="157">
        <f t="shared" si="458"/>
        <v>840.00015258780604</v>
      </c>
      <c r="L4173" s="157">
        <f t="shared" si="459"/>
        <v>8162.61822907039</v>
      </c>
      <c r="M4173" s="167">
        <f t="shared" si="460"/>
        <v>0</v>
      </c>
      <c r="N4173" s="167">
        <f t="shared" si="461"/>
        <v>0</v>
      </c>
    </row>
    <row r="4174" spans="1:14" ht="15" customHeight="1" x14ac:dyDescent="0.2">
      <c r="A4174" s="152"/>
      <c r="B4174" s="152"/>
      <c r="C4174" s="152"/>
      <c r="D4174" s="152"/>
      <c r="E4174" s="153">
        <f>'2.40-a,b,c,d,e'!E4174</f>
        <v>42836.166666666664</v>
      </c>
      <c r="F4174" s="157">
        <f>'2.40-a,b,c,d,e'!F4174</f>
        <v>53.400001525878899</v>
      </c>
      <c r="G4174" s="157">
        <f>'2.40-a,b,c,d,e'!G4174</f>
        <v>319.99969482429691</v>
      </c>
      <c r="H4174" s="157">
        <f t="shared" si="455"/>
        <v>8482.6179238946861</v>
      </c>
      <c r="I4174" s="157">
        <f t="shared" si="456"/>
        <v>0</v>
      </c>
      <c r="J4174" s="157">
        <f t="shared" si="457"/>
        <v>8482.6179238946861</v>
      </c>
      <c r="K4174" s="157">
        <f t="shared" si="458"/>
        <v>319.99969482429606</v>
      </c>
      <c r="L4174" s="157">
        <f t="shared" si="459"/>
        <v>8162.61822907039</v>
      </c>
      <c r="M4174" s="167">
        <f t="shared" si="460"/>
        <v>0</v>
      </c>
      <c r="N4174" s="167">
        <f t="shared" si="461"/>
        <v>0</v>
      </c>
    </row>
    <row r="4175" spans="1:14" ht="15" customHeight="1" x14ac:dyDescent="0.2">
      <c r="A4175" s="152"/>
      <c r="B4175" s="152"/>
      <c r="C4175" s="152"/>
      <c r="D4175" s="152"/>
      <c r="E4175" s="153">
        <f>'2.40-a,b,c,d,e'!E4175</f>
        <v>42837.166666666664</v>
      </c>
      <c r="F4175" s="157">
        <f>'2.40-a,b,c,d,e'!F4175</f>
        <v>53.110000610351499</v>
      </c>
      <c r="G4175" s="157">
        <f>'2.40-a,b,c,d,e'!G4175</f>
        <v>-290.00091552740059</v>
      </c>
      <c r="H4175" s="157">
        <f t="shared" si="455"/>
        <v>7872.617313542989</v>
      </c>
      <c r="I4175" s="157">
        <f t="shared" si="456"/>
        <v>0</v>
      </c>
      <c r="J4175" s="157">
        <f t="shared" si="457"/>
        <v>7872.617313542989</v>
      </c>
      <c r="K4175" s="157">
        <f t="shared" si="458"/>
        <v>0</v>
      </c>
      <c r="L4175" s="157">
        <f t="shared" si="459"/>
        <v>7872.617313542989</v>
      </c>
      <c r="M4175" s="167">
        <f t="shared" si="460"/>
        <v>0</v>
      </c>
      <c r="N4175" s="167">
        <f t="shared" si="461"/>
        <v>0</v>
      </c>
    </row>
    <row r="4176" spans="1:14" ht="15" customHeight="1" x14ac:dyDescent="0.2">
      <c r="A4176" s="152"/>
      <c r="B4176" s="152"/>
      <c r="C4176" s="152"/>
      <c r="D4176" s="152"/>
      <c r="E4176" s="153">
        <f>'2.40-a,b,c,d,e'!E4176</f>
        <v>42838.166666666664</v>
      </c>
      <c r="F4176" s="157">
        <f>'2.40-a,b,c,d,e'!F4176</f>
        <v>53.180000305175703</v>
      </c>
      <c r="G4176" s="157">
        <f>'2.40-a,b,c,d,e'!G4176</f>
        <v>69.999694824204539</v>
      </c>
      <c r="H4176" s="157">
        <f t="shared" si="455"/>
        <v>7942.6170083671932</v>
      </c>
      <c r="I4176" s="157">
        <f t="shared" si="456"/>
        <v>0</v>
      </c>
      <c r="J4176" s="157">
        <f t="shared" si="457"/>
        <v>7942.6170083671932</v>
      </c>
      <c r="K4176" s="157">
        <f t="shared" si="458"/>
        <v>0</v>
      </c>
      <c r="L4176" s="157">
        <f t="shared" si="459"/>
        <v>7942.6170083671932</v>
      </c>
      <c r="M4176" s="167">
        <f t="shared" si="460"/>
        <v>0</v>
      </c>
      <c r="N4176" s="167">
        <f t="shared" si="461"/>
        <v>0</v>
      </c>
    </row>
    <row r="4177" spans="1:14" ht="15" customHeight="1" x14ac:dyDescent="0.2">
      <c r="A4177" s="152"/>
      <c r="B4177" s="152"/>
      <c r="C4177" s="152"/>
      <c r="D4177" s="152"/>
      <c r="E4177" s="153">
        <f>'2.40-a,b,c,d,e'!E4177</f>
        <v>42842.166666666664</v>
      </c>
      <c r="F4177" s="157">
        <f>'2.40-a,b,c,d,e'!F4177</f>
        <v>52.650001525878899</v>
      </c>
      <c r="G4177" s="157">
        <f>'2.40-a,b,c,d,e'!G4177</f>
        <v>-529.99877929680395</v>
      </c>
      <c r="H4177" s="157">
        <f t="shared" si="455"/>
        <v>7412.6182290703891</v>
      </c>
      <c r="I4177" s="157">
        <f t="shared" si="456"/>
        <v>0</v>
      </c>
      <c r="J4177" s="157">
        <f t="shared" si="457"/>
        <v>7412.6182290703891</v>
      </c>
      <c r="K4177" s="157">
        <f t="shared" si="458"/>
        <v>0</v>
      </c>
      <c r="L4177" s="157">
        <f t="shared" si="459"/>
        <v>7412.6182290703891</v>
      </c>
      <c r="M4177" s="167">
        <f t="shared" si="460"/>
        <v>0</v>
      </c>
      <c r="N4177" s="167">
        <f t="shared" si="461"/>
        <v>0</v>
      </c>
    </row>
    <row r="4178" spans="1:14" ht="15" customHeight="1" x14ac:dyDescent="0.2">
      <c r="A4178" s="152"/>
      <c r="B4178" s="152"/>
      <c r="C4178" s="152"/>
      <c r="D4178" s="152"/>
      <c r="E4178" s="153">
        <f>'2.40-a,b,c,d,e'!E4178</f>
        <v>42843.166666666664</v>
      </c>
      <c r="F4178" s="157">
        <f>'2.40-a,b,c,d,e'!F4178</f>
        <v>52.409999847412102</v>
      </c>
      <c r="G4178" s="157">
        <f>'2.40-a,b,c,d,e'!G4178</f>
        <v>-240.00167846679688</v>
      </c>
      <c r="H4178" s="157">
        <f t="shared" si="455"/>
        <v>7172.6165506035923</v>
      </c>
      <c r="I4178" s="157">
        <f t="shared" si="456"/>
        <v>0</v>
      </c>
      <c r="J4178" s="157">
        <f t="shared" si="457"/>
        <v>7172.6165506035923</v>
      </c>
      <c r="K4178" s="157">
        <f t="shared" si="458"/>
        <v>0</v>
      </c>
      <c r="L4178" s="157">
        <f t="shared" si="459"/>
        <v>7172.6165506035923</v>
      </c>
      <c r="M4178" s="167">
        <f t="shared" si="460"/>
        <v>0</v>
      </c>
      <c r="N4178" s="167">
        <f t="shared" si="461"/>
        <v>0</v>
      </c>
    </row>
    <row r="4179" spans="1:14" ht="15" customHeight="1" x14ac:dyDescent="0.2">
      <c r="A4179" s="152"/>
      <c r="B4179" s="152"/>
      <c r="C4179" s="152"/>
      <c r="D4179" s="152"/>
      <c r="E4179" s="153">
        <f>'2.40-a,b,c,d,e'!E4179</f>
        <v>42844.166666666664</v>
      </c>
      <c r="F4179" s="157">
        <f>'2.40-a,b,c,d,e'!F4179</f>
        <v>50.439998626708899</v>
      </c>
      <c r="G4179" s="157">
        <f>'2.40-a,b,c,d,e'!G4179</f>
        <v>-1970.0012207032032</v>
      </c>
      <c r="H4179" s="157">
        <f t="shared" si="455"/>
        <v>5202.615329900389</v>
      </c>
      <c r="I4179" s="157">
        <f t="shared" si="456"/>
        <v>2960.002899170001</v>
      </c>
      <c r="J4179" s="157">
        <f t="shared" si="457"/>
        <v>8162.61822907039</v>
      </c>
      <c r="K4179" s="157">
        <f t="shared" si="458"/>
        <v>0</v>
      </c>
      <c r="L4179" s="157">
        <f t="shared" si="459"/>
        <v>8162.61822907039</v>
      </c>
      <c r="M4179" s="167">
        <f t="shared" si="460"/>
        <v>1</v>
      </c>
      <c r="N4179" s="167">
        <f t="shared" si="461"/>
        <v>0</v>
      </c>
    </row>
    <row r="4180" spans="1:14" ht="15" customHeight="1" x14ac:dyDescent="0.2">
      <c r="A4180" s="152"/>
      <c r="B4180" s="152"/>
      <c r="C4180" s="152"/>
      <c r="D4180" s="152"/>
      <c r="E4180" s="153">
        <f>'2.40-a,b,c,d,e'!E4180</f>
        <v>42845.166666666664</v>
      </c>
      <c r="F4180" s="157">
        <f>'2.40-a,b,c,d,e'!F4180</f>
        <v>50.270000457763601</v>
      </c>
      <c r="G4180" s="157">
        <f>'2.40-a,b,c,d,e'!G4180</f>
        <v>-169.99816894529829</v>
      </c>
      <c r="H4180" s="157">
        <f t="shared" si="455"/>
        <v>7992.6200601250921</v>
      </c>
      <c r="I4180" s="157">
        <f t="shared" si="456"/>
        <v>0</v>
      </c>
      <c r="J4180" s="157">
        <f t="shared" si="457"/>
        <v>7992.6200601250921</v>
      </c>
      <c r="K4180" s="157">
        <f t="shared" si="458"/>
        <v>0</v>
      </c>
      <c r="L4180" s="157">
        <f t="shared" si="459"/>
        <v>7992.6200601250921</v>
      </c>
      <c r="M4180" s="167">
        <f t="shared" si="460"/>
        <v>0</v>
      </c>
      <c r="N4180" s="167">
        <f t="shared" si="461"/>
        <v>0</v>
      </c>
    </row>
    <row r="4181" spans="1:14" ht="15" customHeight="1" x14ac:dyDescent="0.2">
      <c r="A4181" s="152"/>
      <c r="B4181" s="152"/>
      <c r="C4181" s="152"/>
      <c r="D4181" s="152"/>
      <c r="E4181" s="153">
        <f>'2.40-a,b,c,d,e'!E4181</f>
        <v>42846.166666666664</v>
      </c>
      <c r="F4181" s="157">
        <f>'2.40-a,b,c,d,e'!F4181</f>
        <v>49.619998931884702</v>
      </c>
      <c r="G4181" s="157">
        <f>'2.40-a,b,c,d,e'!G4181</f>
        <v>-650.0015258788992</v>
      </c>
      <c r="H4181" s="157">
        <f t="shared" si="455"/>
        <v>7342.6185342461931</v>
      </c>
      <c r="I4181" s="157">
        <f t="shared" si="456"/>
        <v>0</v>
      </c>
      <c r="J4181" s="157">
        <f t="shared" si="457"/>
        <v>7342.6185342461931</v>
      </c>
      <c r="K4181" s="157">
        <f t="shared" si="458"/>
        <v>0</v>
      </c>
      <c r="L4181" s="157">
        <f t="shared" si="459"/>
        <v>7342.6185342461931</v>
      </c>
      <c r="M4181" s="167">
        <f t="shared" si="460"/>
        <v>0</v>
      </c>
      <c r="N4181" s="167">
        <f t="shared" si="461"/>
        <v>0</v>
      </c>
    </row>
    <row r="4182" spans="1:14" ht="15" customHeight="1" x14ac:dyDescent="0.2">
      <c r="A4182" s="152"/>
      <c r="B4182" s="152"/>
      <c r="C4182" s="152"/>
      <c r="D4182" s="152"/>
      <c r="E4182" s="153">
        <f>'2.40-a,b,c,d,e'!E4182</f>
        <v>42849.166666666664</v>
      </c>
      <c r="F4182" s="157">
        <f>'2.40-a,b,c,d,e'!F4182</f>
        <v>49.2299995422363</v>
      </c>
      <c r="G4182" s="157">
        <f>'2.40-a,b,c,d,e'!G4182</f>
        <v>-389.99938964840197</v>
      </c>
      <c r="H4182" s="157">
        <f t="shared" si="455"/>
        <v>6952.6191445977911</v>
      </c>
      <c r="I4182" s="157">
        <f t="shared" si="456"/>
        <v>0</v>
      </c>
      <c r="J4182" s="157">
        <f t="shared" si="457"/>
        <v>6952.6191445977911</v>
      </c>
      <c r="K4182" s="157">
        <f t="shared" si="458"/>
        <v>0</v>
      </c>
      <c r="L4182" s="157">
        <f t="shared" si="459"/>
        <v>6952.6191445977911</v>
      </c>
      <c r="M4182" s="167">
        <f t="shared" si="460"/>
        <v>0</v>
      </c>
      <c r="N4182" s="167">
        <f t="shared" si="461"/>
        <v>0</v>
      </c>
    </row>
    <row r="4183" spans="1:14" ht="15" customHeight="1" x14ac:dyDescent="0.2">
      <c r="A4183" s="152"/>
      <c r="B4183" s="152"/>
      <c r="C4183" s="152"/>
      <c r="D4183" s="152"/>
      <c r="E4183" s="153">
        <f>'2.40-a,b,c,d,e'!E4183</f>
        <v>42850.166666666664</v>
      </c>
      <c r="F4183" s="157">
        <f>'2.40-a,b,c,d,e'!F4183</f>
        <v>49.560001373291001</v>
      </c>
      <c r="G4183" s="157">
        <f>'2.40-a,b,c,d,e'!G4183</f>
        <v>330.00183105470171</v>
      </c>
      <c r="H4183" s="157">
        <f t="shared" si="455"/>
        <v>7282.6209756524931</v>
      </c>
      <c r="I4183" s="157">
        <f t="shared" si="456"/>
        <v>0</v>
      </c>
      <c r="J4183" s="157">
        <f t="shared" si="457"/>
        <v>7282.6209756524931</v>
      </c>
      <c r="K4183" s="157">
        <f t="shared" si="458"/>
        <v>0</v>
      </c>
      <c r="L4183" s="157">
        <f t="shared" si="459"/>
        <v>7282.6209756524931</v>
      </c>
      <c r="M4183" s="167">
        <f t="shared" si="460"/>
        <v>0</v>
      </c>
      <c r="N4183" s="167">
        <f t="shared" si="461"/>
        <v>0</v>
      </c>
    </row>
    <row r="4184" spans="1:14" ht="15" customHeight="1" x14ac:dyDescent="0.2">
      <c r="A4184" s="152"/>
      <c r="B4184" s="152"/>
      <c r="C4184" s="152"/>
      <c r="D4184" s="152"/>
      <c r="E4184" s="153">
        <f>'2.40-a,b,c,d,e'!E4184</f>
        <v>42851.166666666664</v>
      </c>
      <c r="F4184" s="157">
        <f>'2.40-a,b,c,d,e'!F4184</f>
        <v>49.619998931884702</v>
      </c>
      <c r="G4184" s="157">
        <f>'2.40-a,b,c,d,e'!G4184</f>
        <v>59.997558593700262</v>
      </c>
      <c r="H4184" s="157">
        <f t="shared" si="455"/>
        <v>7342.6185342461931</v>
      </c>
      <c r="I4184" s="157">
        <f t="shared" si="456"/>
        <v>0</v>
      </c>
      <c r="J4184" s="157">
        <f t="shared" si="457"/>
        <v>7342.6185342461931</v>
      </c>
      <c r="K4184" s="157">
        <f t="shared" si="458"/>
        <v>0</v>
      </c>
      <c r="L4184" s="157">
        <f t="shared" si="459"/>
        <v>7342.6185342461931</v>
      </c>
      <c r="M4184" s="167">
        <f t="shared" si="460"/>
        <v>0</v>
      </c>
      <c r="N4184" s="167">
        <f t="shared" si="461"/>
        <v>0</v>
      </c>
    </row>
    <row r="4185" spans="1:14" ht="15" customHeight="1" x14ac:dyDescent="0.2">
      <c r="A4185" s="152"/>
      <c r="B4185" s="152"/>
      <c r="C4185" s="152"/>
      <c r="D4185" s="152"/>
      <c r="E4185" s="153">
        <f>'2.40-a,b,c,d,e'!E4185</f>
        <v>42852.166666666664</v>
      </c>
      <c r="F4185" s="157">
        <f>'2.40-a,b,c,d,e'!F4185</f>
        <v>48.970001220703097</v>
      </c>
      <c r="G4185" s="157">
        <f>'2.40-a,b,c,d,e'!G4185</f>
        <v>-649.99771118160515</v>
      </c>
      <c r="H4185" s="157">
        <f t="shared" si="455"/>
        <v>6692.620823064588</v>
      </c>
      <c r="I4185" s="157">
        <f t="shared" si="456"/>
        <v>0</v>
      </c>
      <c r="J4185" s="157">
        <f t="shared" si="457"/>
        <v>6692.620823064588</v>
      </c>
      <c r="K4185" s="157">
        <f t="shared" si="458"/>
        <v>0</v>
      </c>
      <c r="L4185" s="157">
        <f t="shared" si="459"/>
        <v>6692.620823064588</v>
      </c>
      <c r="M4185" s="167">
        <f t="shared" si="460"/>
        <v>0</v>
      </c>
      <c r="N4185" s="167">
        <f t="shared" si="461"/>
        <v>0</v>
      </c>
    </row>
    <row r="4186" spans="1:14" ht="15" customHeight="1" x14ac:dyDescent="0.2">
      <c r="A4186" s="152"/>
      <c r="B4186" s="152"/>
      <c r="C4186" s="152"/>
      <c r="D4186" s="152"/>
      <c r="E4186" s="153">
        <f>'2.40-a,b,c,d,e'!E4186</f>
        <v>42853.166666666664</v>
      </c>
      <c r="F4186" s="157">
        <f>'2.40-a,b,c,d,e'!F4186</f>
        <v>49.330001831054602</v>
      </c>
      <c r="G4186" s="157">
        <f>'2.40-a,b,c,d,e'!G4186</f>
        <v>360.00061035150566</v>
      </c>
      <c r="H4186" s="157">
        <f t="shared" si="455"/>
        <v>7052.6214334160941</v>
      </c>
      <c r="I4186" s="157">
        <f t="shared" si="456"/>
        <v>0</v>
      </c>
      <c r="J4186" s="157">
        <f t="shared" si="457"/>
        <v>7052.6214334160941</v>
      </c>
      <c r="K4186" s="157">
        <f t="shared" si="458"/>
        <v>0</v>
      </c>
      <c r="L4186" s="157">
        <f t="shared" si="459"/>
        <v>7052.6214334160941</v>
      </c>
      <c r="M4186" s="167">
        <f t="shared" si="460"/>
        <v>0</v>
      </c>
      <c r="N4186" s="167">
        <f t="shared" si="461"/>
        <v>0</v>
      </c>
    </row>
    <row r="4187" spans="1:14" ht="15" customHeight="1" x14ac:dyDescent="0.2">
      <c r="A4187" s="152"/>
      <c r="B4187" s="152"/>
      <c r="C4187" s="152"/>
      <c r="D4187" s="152"/>
      <c r="E4187" s="153">
        <f>'2.40-a,b,c,d,e'!E4187</f>
        <v>42856.166666666664</v>
      </c>
      <c r="F4187" s="157">
        <f>'2.40-a,b,c,d,e'!F4187</f>
        <v>48.840000152587798</v>
      </c>
      <c r="G4187" s="157">
        <f>'2.40-a,b,c,d,e'!G4187</f>
        <v>-490.00167846680398</v>
      </c>
      <c r="H4187" s="157">
        <f t="shared" si="455"/>
        <v>6562.6197549492899</v>
      </c>
      <c r="I4187" s="157">
        <f t="shared" si="456"/>
        <v>0</v>
      </c>
      <c r="J4187" s="157">
        <f t="shared" si="457"/>
        <v>6562.6197549492899</v>
      </c>
      <c r="K4187" s="157">
        <f t="shared" si="458"/>
        <v>0</v>
      </c>
      <c r="L4187" s="157">
        <f t="shared" si="459"/>
        <v>6562.6197549492899</v>
      </c>
      <c r="M4187" s="167">
        <f t="shared" si="460"/>
        <v>0</v>
      </c>
      <c r="N4187" s="167">
        <f t="shared" si="461"/>
        <v>0</v>
      </c>
    </row>
    <row r="4188" spans="1:14" ht="15" customHeight="1" x14ac:dyDescent="0.2">
      <c r="A4188" s="152"/>
      <c r="B4188" s="152"/>
      <c r="C4188" s="152"/>
      <c r="D4188" s="152"/>
      <c r="E4188" s="153">
        <f>'2.40-a,b,c,d,e'!E4188</f>
        <v>42857.166666666664</v>
      </c>
      <c r="F4188" s="157">
        <f>'2.40-a,b,c,d,e'!F4188</f>
        <v>47.659999847412102</v>
      </c>
      <c r="G4188" s="157">
        <f>'2.40-a,b,c,d,e'!G4188</f>
        <v>-1180.000305175696</v>
      </c>
      <c r="H4188" s="157">
        <f t="shared" si="455"/>
        <v>5382.6194497735942</v>
      </c>
      <c r="I4188" s="157">
        <f t="shared" si="456"/>
        <v>2779.9987792967959</v>
      </c>
      <c r="J4188" s="157">
        <f t="shared" si="457"/>
        <v>8162.61822907039</v>
      </c>
      <c r="K4188" s="157">
        <f t="shared" si="458"/>
        <v>0</v>
      </c>
      <c r="L4188" s="157">
        <f t="shared" si="459"/>
        <v>8162.61822907039</v>
      </c>
      <c r="M4188" s="167">
        <f t="shared" si="460"/>
        <v>1</v>
      </c>
      <c r="N4188" s="167">
        <f t="shared" si="461"/>
        <v>0</v>
      </c>
    </row>
    <row r="4189" spans="1:14" ht="15" customHeight="1" x14ac:dyDescent="0.2">
      <c r="A4189" s="152"/>
      <c r="B4189" s="152"/>
      <c r="C4189" s="152"/>
      <c r="D4189" s="152"/>
      <c r="E4189" s="153">
        <f>'2.40-a,b,c,d,e'!E4189</f>
        <v>42858.166666666664</v>
      </c>
      <c r="F4189" s="157">
        <f>'2.40-a,b,c,d,e'!F4189</f>
        <v>47.819999694824197</v>
      </c>
      <c r="G4189" s="157">
        <f>'2.40-a,b,c,d,e'!G4189</f>
        <v>159.99984741209516</v>
      </c>
      <c r="H4189" s="157">
        <f t="shared" si="455"/>
        <v>8322.6180764824858</v>
      </c>
      <c r="I4189" s="157">
        <f t="shared" si="456"/>
        <v>0</v>
      </c>
      <c r="J4189" s="157">
        <f t="shared" si="457"/>
        <v>8322.6180764824858</v>
      </c>
      <c r="K4189" s="157">
        <f t="shared" si="458"/>
        <v>159.99984741209573</v>
      </c>
      <c r="L4189" s="157">
        <f t="shared" si="459"/>
        <v>8162.61822907039</v>
      </c>
      <c r="M4189" s="167">
        <f t="shared" si="460"/>
        <v>0</v>
      </c>
      <c r="N4189" s="167">
        <f t="shared" si="461"/>
        <v>0</v>
      </c>
    </row>
    <row r="4190" spans="1:14" ht="15" customHeight="1" x14ac:dyDescent="0.2">
      <c r="A4190" s="152"/>
      <c r="B4190" s="152"/>
      <c r="C4190" s="152"/>
      <c r="D4190" s="152"/>
      <c r="E4190" s="153">
        <f>'2.40-a,b,c,d,e'!E4190</f>
        <v>42859.166666666664</v>
      </c>
      <c r="F4190" s="157">
        <f>'2.40-a,b,c,d,e'!F4190</f>
        <v>45.520000457763601</v>
      </c>
      <c r="G4190" s="157">
        <f>'2.40-a,b,c,d,e'!G4190</f>
        <v>-2299.9992370605964</v>
      </c>
      <c r="H4190" s="157">
        <f t="shared" si="455"/>
        <v>5862.6189920097931</v>
      </c>
      <c r="I4190" s="157">
        <f t="shared" si="456"/>
        <v>2299.9992370605969</v>
      </c>
      <c r="J4190" s="157">
        <f t="shared" si="457"/>
        <v>8162.61822907039</v>
      </c>
      <c r="K4190" s="157">
        <f t="shared" si="458"/>
        <v>0</v>
      </c>
      <c r="L4190" s="157">
        <f t="shared" si="459"/>
        <v>8162.61822907039</v>
      </c>
      <c r="M4190" s="167">
        <f t="shared" si="460"/>
        <v>1</v>
      </c>
      <c r="N4190" s="167">
        <f t="shared" si="461"/>
        <v>0</v>
      </c>
    </row>
    <row r="4191" spans="1:14" ht="15" customHeight="1" x14ac:dyDescent="0.2">
      <c r="A4191" s="152"/>
      <c r="B4191" s="152"/>
      <c r="C4191" s="152"/>
      <c r="D4191" s="152"/>
      <c r="E4191" s="153">
        <f>'2.40-a,b,c,d,e'!E4191</f>
        <v>42860.166666666664</v>
      </c>
      <c r="F4191" s="157">
        <f>'2.40-a,b,c,d,e'!F4191</f>
        <v>46.220001220703097</v>
      </c>
      <c r="G4191" s="157">
        <f>'2.40-a,b,c,d,e'!G4191</f>
        <v>700.00076293949576</v>
      </c>
      <c r="H4191" s="157">
        <f t="shared" si="455"/>
        <v>8862.6189920098859</v>
      </c>
      <c r="I4191" s="157">
        <f t="shared" si="456"/>
        <v>0</v>
      </c>
      <c r="J4191" s="157">
        <f t="shared" si="457"/>
        <v>8862.6189920098859</v>
      </c>
      <c r="K4191" s="157">
        <f t="shared" si="458"/>
        <v>700.00076293949587</v>
      </c>
      <c r="L4191" s="157">
        <f t="shared" si="459"/>
        <v>8162.61822907039</v>
      </c>
      <c r="M4191" s="167">
        <f t="shared" si="460"/>
        <v>0</v>
      </c>
      <c r="N4191" s="167">
        <f t="shared" si="461"/>
        <v>0</v>
      </c>
    </row>
    <row r="4192" spans="1:14" ht="15" customHeight="1" x14ac:dyDescent="0.2">
      <c r="A4192" s="152"/>
      <c r="B4192" s="152"/>
      <c r="C4192" s="152"/>
      <c r="D4192" s="152"/>
      <c r="E4192" s="153">
        <f>'2.40-a,b,c,d,e'!E4192</f>
        <v>42863.166666666664</v>
      </c>
      <c r="F4192" s="157">
        <f>'2.40-a,b,c,d,e'!F4192</f>
        <v>46.430000305175703</v>
      </c>
      <c r="G4192" s="157">
        <f>'2.40-a,b,c,d,e'!G4192</f>
        <v>209.99908447260651</v>
      </c>
      <c r="H4192" s="157">
        <f t="shared" si="455"/>
        <v>8372.6173135429963</v>
      </c>
      <c r="I4192" s="157">
        <f t="shared" si="456"/>
        <v>0</v>
      </c>
      <c r="J4192" s="157">
        <f t="shared" si="457"/>
        <v>8372.6173135429963</v>
      </c>
      <c r="K4192" s="157">
        <f t="shared" si="458"/>
        <v>209.99908447260623</v>
      </c>
      <c r="L4192" s="157">
        <f t="shared" si="459"/>
        <v>8162.61822907039</v>
      </c>
      <c r="M4192" s="167">
        <f t="shared" si="460"/>
        <v>0</v>
      </c>
      <c r="N4192" s="167">
        <f t="shared" si="461"/>
        <v>0</v>
      </c>
    </row>
    <row r="4193" spans="1:14" ht="15" customHeight="1" x14ac:dyDescent="0.2">
      <c r="A4193" s="152"/>
      <c r="B4193" s="152"/>
      <c r="C4193" s="152"/>
      <c r="D4193" s="152"/>
      <c r="E4193" s="153">
        <f>'2.40-a,b,c,d,e'!E4193</f>
        <v>42864.166666666664</v>
      </c>
      <c r="F4193" s="157">
        <f>'2.40-a,b,c,d,e'!F4193</f>
        <v>45.880001068115199</v>
      </c>
      <c r="G4193" s="157">
        <f>'2.40-a,b,c,d,e'!G4193</f>
        <v>-549.99923706050424</v>
      </c>
      <c r="H4193" s="157">
        <f t="shared" si="455"/>
        <v>7612.6189920098859</v>
      </c>
      <c r="I4193" s="157">
        <f t="shared" si="456"/>
        <v>0</v>
      </c>
      <c r="J4193" s="157">
        <f t="shared" si="457"/>
        <v>7612.6189920098859</v>
      </c>
      <c r="K4193" s="157">
        <f t="shared" si="458"/>
        <v>0</v>
      </c>
      <c r="L4193" s="157">
        <f t="shared" si="459"/>
        <v>7612.6189920098859</v>
      </c>
      <c r="M4193" s="167">
        <f t="shared" si="460"/>
        <v>0</v>
      </c>
      <c r="N4193" s="167">
        <f t="shared" si="461"/>
        <v>0</v>
      </c>
    </row>
    <row r="4194" spans="1:14" ht="15" customHeight="1" x14ac:dyDescent="0.2">
      <c r="A4194" s="152"/>
      <c r="B4194" s="152"/>
      <c r="C4194" s="152"/>
      <c r="D4194" s="152"/>
      <c r="E4194" s="153">
        <f>'2.40-a,b,c,d,e'!E4194</f>
        <v>42865.166666666664</v>
      </c>
      <c r="F4194" s="157">
        <f>'2.40-a,b,c,d,e'!F4194</f>
        <v>47.330001831054602</v>
      </c>
      <c r="G4194" s="157">
        <f>'2.40-a,b,c,d,e'!G4194</f>
        <v>1450.0007629394033</v>
      </c>
      <c r="H4194" s="157">
        <f t="shared" si="455"/>
        <v>9062.6197549492899</v>
      </c>
      <c r="I4194" s="157">
        <f t="shared" si="456"/>
        <v>0</v>
      </c>
      <c r="J4194" s="157">
        <f t="shared" si="457"/>
        <v>9062.6197549492899</v>
      </c>
      <c r="K4194" s="157">
        <f t="shared" si="458"/>
        <v>900.00152587889988</v>
      </c>
      <c r="L4194" s="157">
        <f t="shared" si="459"/>
        <v>8162.61822907039</v>
      </c>
      <c r="M4194" s="167">
        <f t="shared" si="460"/>
        <v>0</v>
      </c>
      <c r="N4194" s="167">
        <f t="shared" si="461"/>
        <v>0</v>
      </c>
    </row>
    <row r="4195" spans="1:14" ht="15" customHeight="1" x14ac:dyDescent="0.2">
      <c r="A4195" s="152"/>
      <c r="B4195" s="152"/>
      <c r="C4195" s="152"/>
      <c r="D4195" s="152"/>
      <c r="E4195" s="153">
        <f>'2.40-a,b,c,d,e'!E4195</f>
        <v>42866.166666666664</v>
      </c>
      <c r="F4195" s="157">
        <f>'2.40-a,b,c,d,e'!F4195</f>
        <v>47.830001831054602</v>
      </c>
      <c r="G4195" s="157">
        <f>'2.40-a,b,c,d,e'!G4195</f>
        <v>500</v>
      </c>
      <c r="H4195" s="157">
        <f t="shared" si="455"/>
        <v>8662.618229070391</v>
      </c>
      <c r="I4195" s="157">
        <f t="shared" si="456"/>
        <v>0</v>
      </c>
      <c r="J4195" s="157">
        <f t="shared" si="457"/>
        <v>8662.618229070391</v>
      </c>
      <c r="K4195" s="157">
        <f t="shared" si="458"/>
        <v>500.00000000000091</v>
      </c>
      <c r="L4195" s="157">
        <f t="shared" si="459"/>
        <v>8162.61822907039</v>
      </c>
      <c r="M4195" s="167">
        <f t="shared" si="460"/>
        <v>0</v>
      </c>
      <c r="N4195" s="167">
        <f t="shared" si="461"/>
        <v>0</v>
      </c>
    </row>
    <row r="4196" spans="1:14" ht="15" customHeight="1" x14ac:dyDescent="0.2">
      <c r="A4196" s="152"/>
      <c r="B4196" s="152"/>
      <c r="C4196" s="152"/>
      <c r="D4196" s="152"/>
      <c r="E4196" s="153">
        <f>'2.40-a,b,c,d,e'!E4196</f>
        <v>42867.166666666664</v>
      </c>
      <c r="F4196" s="157">
        <f>'2.40-a,b,c,d,e'!F4196</f>
        <v>47.840000152587798</v>
      </c>
      <c r="G4196" s="157">
        <f>'2.40-a,b,c,d,e'!G4196</f>
        <v>9.9983215331960196</v>
      </c>
      <c r="H4196" s="157">
        <f t="shared" si="455"/>
        <v>8172.6165506035859</v>
      </c>
      <c r="I4196" s="157">
        <f t="shared" si="456"/>
        <v>0</v>
      </c>
      <c r="J4196" s="157">
        <f t="shared" si="457"/>
        <v>8172.6165506035859</v>
      </c>
      <c r="K4196" s="157">
        <f t="shared" si="458"/>
        <v>9.998321533195849</v>
      </c>
      <c r="L4196" s="157">
        <f t="shared" si="459"/>
        <v>8162.61822907039</v>
      </c>
      <c r="M4196" s="167">
        <f t="shared" si="460"/>
        <v>0</v>
      </c>
      <c r="N4196" s="167">
        <f t="shared" si="461"/>
        <v>0</v>
      </c>
    </row>
    <row r="4197" spans="1:14" ht="15" customHeight="1" x14ac:dyDescent="0.2">
      <c r="A4197" s="152"/>
      <c r="B4197" s="152"/>
      <c r="C4197" s="152"/>
      <c r="D4197" s="152"/>
      <c r="E4197" s="153">
        <f>'2.40-a,b,c,d,e'!E4197</f>
        <v>42870.166666666664</v>
      </c>
      <c r="F4197" s="157">
        <f>'2.40-a,b,c,d,e'!F4197</f>
        <v>48.849998474121001</v>
      </c>
      <c r="G4197" s="157">
        <f>'2.40-a,b,c,d,e'!G4197</f>
        <v>1009.9983215332031</v>
      </c>
      <c r="H4197" s="157">
        <f t="shared" si="455"/>
        <v>9172.6165506035941</v>
      </c>
      <c r="I4197" s="157">
        <f t="shared" si="456"/>
        <v>0</v>
      </c>
      <c r="J4197" s="157">
        <f t="shared" si="457"/>
        <v>9172.6165506035941</v>
      </c>
      <c r="K4197" s="157">
        <f t="shared" si="458"/>
        <v>1009.998321533204</v>
      </c>
      <c r="L4197" s="157">
        <f t="shared" si="459"/>
        <v>8162.61822907039</v>
      </c>
      <c r="M4197" s="167">
        <f t="shared" si="460"/>
        <v>0</v>
      </c>
      <c r="N4197" s="167">
        <f t="shared" si="461"/>
        <v>0</v>
      </c>
    </row>
    <row r="4198" spans="1:14" ht="15" customHeight="1" x14ac:dyDescent="0.2">
      <c r="A4198" s="152"/>
      <c r="B4198" s="152"/>
      <c r="C4198" s="152"/>
      <c r="D4198" s="152"/>
      <c r="E4198" s="153">
        <f>'2.40-a,b,c,d,e'!E4198</f>
        <v>42871.166666666664</v>
      </c>
      <c r="F4198" s="157">
        <f>'2.40-a,b,c,d,e'!F4198</f>
        <v>48.659999847412102</v>
      </c>
      <c r="G4198" s="157">
        <f>'2.40-a,b,c,d,e'!G4198</f>
        <v>-189.99862670889911</v>
      </c>
      <c r="H4198" s="157">
        <f t="shared" si="455"/>
        <v>7972.6196023614912</v>
      </c>
      <c r="I4198" s="157">
        <f t="shared" si="456"/>
        <v>0</v>
      </c>
      <c r="J4198" s="157">
        <f t="shared" si="457"/>
        <v>7972.6196023614912</v>
      </c>
      <c r="K4198" s="157">
        <f t="shared" si="458"/>
        <v>0</v>
      </c>
      <c r="L4198" s="157">
        <f t="shared" si="459"/>
        <v>7972.6196023614912</v>
      </c>
      <c r="M4198" s="167">
        <f t="shared" si="460"/>
        <v>0</v>
      </c>
      <c r="N4198" s="167">
        <f t="shared" si="461"/>
        <v>0</v>
      </c>
    </row>
    <row r="4199" spans="1:14" ht="15" customHeight="1" x14ac:dyDescent="0.2">
      <c r="A4199" s="152"/>
      <c r="B4199" s="152"/>
      <c r="C4199" s="152"/>
      <c r="D4199" s="152"/>
      <c r="E4199" s="153">
        <f>'2.40-a,b,c,d,e'!E4199</f>
        <v>42872.166666666664</v>
      </c>
      <c r="F4199" s="157">
        <f>'2.40-a,b,c,d,e'!F4199</f>
        <v>49.069999694824197</v>
      </c>
      <c r="G4199" s="157">
        <f>'2.40-a,b,c,d,e'!G4199</f>
        <v>409.99984741209516</v>
      </c>
      <c r="H4199" s="157">
        <f t="shared" si="455"/>
        <v>8382.6194497735869</v>
      </c>
      <c r="I4199" s="157">
        <f t="shared" si="456"/>
        <v>0</v>
      </c>
      <c r="J4199" s="157">
        <f t="shared" si="457"/>
        <v>8382.6194497735869</v>
      </c>
      <c r="K4199" s="157">
        <f t="shared" si="458"/>
        <v>220.00122070319685</v>
      </c>
      <c r="L4199" s="157">
        <f t="shared" si="459"/>
        <v>8162.61822907039</v>
      </c>
      <c r="M4199" s="167">
        <f t="shared" si="460"/>
        <v>0</v>
      </c>
      <c r="N4199" s="167">
        <f t="shared" si="461"/>
        <v>0</v>
      </c>
    </row>
    <row r="4200" spans="1:14" ht="15" customHeight="1" x14ac:dyDescent="0.2">
      <c r="A4200" s="152"/>
      <c r="B4200" s="152"/>
      <c r="C4200" s="152"/>
      <c r="D4200" s="152"/>
      <c r="E4200" s="153">
        <f>'2.40-a,b,c,d,e'!E4200</f>
        <v>42873.166666666664</v>
      </c>
      <c r="F4200" s="157">
        <f>'2.40-a,b,c,d,e'!F4200</f>
        <v>49.349998474121001</v>
      </c>
      <c r="G4200" s="157">
        <f>'2.40-a,b,c,d,e'!G4200</f>
        <v>279.99877929680395</v>
      </c>
      <c r="H4200" s="157">
        <f t="shared" si="455"/>
        <v>8442.6170083671932</v>
      </c>
      <c r="I4200" s="157">
        <f t="shared" si="456"/>
        <v>0</v>
      </c>
      <c r="J4200" s="157">
        <f t="shared" si="457"/>
        <v>8442.6170083671932</v>
      </c>
      <c r="K4200" s="157">
        <f t="shared" si="458"/>
        <v>279.99877929680315</v>
      </c>
      <c r="L4200" s="157">
        <f t="shared" si="459"/>
        <v>8162.61822907039</v>
      </c>
      <c r="M4200" s="167">
        <f t="shared" si="460"/>
        <v>0</v>
      </c>
      <c r="N4200" s="167">
        <f t="shared" si="461"/>
        <v>0</v>
      </c>
    </row>
    <row r="4201" spans="1:14" ht="15" customHeight="1" x14ac:dyDescent="0.2">
      <c r="A4201" s="152"/>
      <c r="B4201" s="152"/>
      <c r="C4201" s="152"/>
      <c r="D4201" s="152"/>
      <c r="E4201" s="153">
        <f>'2.40-a,b,c,d,e'!E4201</f>
        <v>42874.166666666664</v>
      </c>
      <c r="F4201" s="157">
        <f>'2.40-a,b,c,d,e'!F4201</f>
        <v>50.330001831054602</v>
      </c>
      <c r="G4201" s="157">
        <f>'2.40-a,b,c,d,e'!G4201</f>
        <v>980.0033569336008</v>
      </c>
      <c r="H4201" s="157">
        <f t="shared" si="455"/>
        <v>9142.6215860039902</v>
      </c>
      <c r="I4201" s="157">
        <f t="shared" si="456"/>
        <v>0</v>
      </c>
      <c r="J4201" s="157">
        <f t="shared" si="457"/>
        <v>9142.6215860039902</v>
      </c>
      <c r="K4201" s="157">
        <f t="shared" si="458"/>
        <v>980.00335693360012</v>
      </c>
      <c r="L4201" s="157">
        <f t="shared" si="459"/>
        <v>8162.61822907039</v>
      </c>
      <c r="M4201" s="167">
        <f t="shared" si="460"/>
        <v>0</v>
      </c>
      <c r="N4201" s="167">
        <f t="shared" si="461"/>
        <v>0</v>
      </c>
    </row>
    <row r="4202" spans="1:14" ht="15" customHeight="1" x14ac:dyDescent="0.2">
      <c r="A4202" s="152"/>
      <c r="B4202" s="152"/>
      <c r="C4202" s="152"/>
      <c r="D4202" s="152"/>
      <c r="E4202" s="153">
        <f>'2.40-a,b,c,d,e'!E4202</f>
        <v>42877.166666666664</v>
      </c>
      <c r="F4202" s="157">
        <f>'2.40-a,b,c,d,e'!F4202</f>
        <v>50.7299995422363</v>
      </c>
      <c r="G4202" s="157">
        <f>'2.40-a,b,c,d,e'!G4202</f>
        <v>399.99771118169747</v>
      </c>
      <c r="H4202" s="157">
        <f t="shared" si="455"/>
        <v>8562.615940252088</v>
      </c>
      <c r="I4202" s="157">
        <f t="shared" si="456"/>
        <v>0</v>
      </c>
      <c r="J4202" s="157">
        <f t="shared" si="457"/>
        <v>8562.615940252088</v>
      </c>
      <c r="K4202" s="157">
        <f t="shared" si="458"/>
        <v>399.99771118169792</v>
      </c>
      <c r="L4202" s="157">
        <f t="shared" si="459"/>
        <v>8162.61822907039</v>
      </c>
      <c r="M4202" s="167">
        <f t="shared" si="460"/>
        <v>0</v>
      </c>
      <c r="N4202" s="167">
        <f t="shared" si="461"/>
        <v>0</v>
      </c>
    </row>
    <row r="4203" spans="1:14" ht="15" customHeight="1" x14ac:dyDescent="0.2">
      <c r="A4203" s="152"/>
      <c r="B4203" s="152"/>
      <c r="C4203" s="152"/>
      <c r="D4203" s="152"/>
      <c r="E4203" s="153">
        <f>'2.40-a,b,c,d,e'!E4203</f>
        <v>42878.166666666664</v>
      </c>
      <c r="F4203" s="157">
        <f>'2.40-a,b,c,d,e'!F4203</f>
        <v>51.470001220703097</v>
      </c>
      <c r="G4203" s="157">
        <f>'2.40-a,b,c,d,e'!G4203</f>
        <v>740.00167846679688</v>
      </c>
      <c r="H4203" s="157">
        <f t="shared" si="455"/>
        <v>8902.6199075371878</v>
      </c>
      <c r="I4203" s="157">
        <f t="shared" si="456"/>
        <v>0</v>
      </c>
      <c r="J4203" s="157">
        <f t="shared" si="457"/>
        <v>8902.6199075371878</v>
      </c>
      <c r="K4203" s="157">
        <f t="shared" si="458"/>
        <v>740.00167846679778</v>
      </c>
      <c r="L4203" s="157">
        <f t="shared" si="459"/>
        <v>8162.61822907039</v>
      </c>
      <c r="M4203" s="167">
        <f t="shared" si="460"/>
        <v>0</v>
      </c>
      <c r="N4203" s="167">
        <f t="shared" si="461"/>
        <v>0</v>
      </c>
    </row>
    <row r="4204" spans="1:14" ht="15" customHeight="1" x14ac:dyDescent="0.2">
      <c r="A4204" s="152"/>
      <c r="B4204" s="152"/>
      <c r="C4204" s="152"/>
      <c r="D4204" s="152"/>
      <c r="E4204" s="153">
        <f>'2.40-a,b,c,d,e'!E4204</f>
        <v>42879.166666666664</v>
      </c>
      <c r="F4204" s="157">
        <f>'2.40-a,b,c,d,e'!F4204</f>
        <v>51.360000610351499</v>
      </c>
      <c r="G4204" s="157">
        <f>'2.40-a,b,c,d,e'!G4204</f>
        <v>-110.00061035159803</v>
      </c>
      <c r="H4204" s="157">
        <f t="shared" si="455"/>
        <v>8052.6176187187921</v>
      </c>
      <c r="I4204" s="157">
        <f t="shared" si="456"/>
        <v>0</v>
      </c>
      <c r="J4204" s="157">
        <f t="shared" si="457"/>
        <v>8052.6176187187921</v>
      </c>
      <c r="K4204" s="157">
        <f t="shared" si="458"/>
        <v>0</v>
      </c>
      <c r="L4204" s="157">
        <f t="shared" si="459"/>
        <v>8052.6176187187921</v>
      </c>
      <c r="M4204" s="167">
        <f t="shared" si="460"/>
        <v>0</v>
      </c>
      <c r="N4204" s="167">
        <f t="shared" si="461"/>
        <v>0</v>
      </c>
    </row>
    <row r="4205" spans="1:14" ht="15" customHeight="1" x14ac:dyDescent="0.2">
      <c r="A4205" s="152"/>
      <c r="B4205" s="152"/>
      <c r="C4205" s="152"/>
      <c r="D4205" s="152"/>
      <c r="E4205" s="153">
        <f>'2.40-a,b,c,d,e'!E4205</f>
        <v>42880.166666666664</v>
      </c>
      <c r="F4205" s="157">
        <f>'2.40-a,b,c,d,e'!F4205</f>
        <v>48.900001525878899</v>
      </c>
      <c r="G4205" s="157">
        <f>'2.40-a,b,c,d,e'!G4205</f>
        <v>-2459.9990844725994</v>
      </c>
      <c r="H4205" s="157">
        <f t="shared" si="455"/>
        <v>5592.6185342461922</v>
      </c>
      <c r="I4205" s="157">
        <f t="shared" si="456"/>
        <v>2569.9996948241978</v>
      </c>
      <c r="J4205" s="157">
        <f t="shared" si="457"/>
        <v>8162.61822907039</v>
      </c>
      <c r="K4205" s="157">
        <f t="shared" si="458"/>
        <v>0</v>
      </c>
      <c r="L4205" s="157">
        <f t="shared" si="459"/>
        <v>8162.61822907039</v>
      </c>
      <c r="M4205" s="167">
        <f t="shared" si="460"/>
        <v>1</v>
      </c>
      <c r="N4205" s="167">
        <f t="shared" si="461"/>
        <v>0</v>
      </c>
    </row>
    <row r="4206" spans="1:14" ht="15" customHeight="1" x14ac:dyDescent="0.2">
      <c r="A4206" s="152"/>
      <c r="B4206" s="152"/>
      <c r="C4206" s="152"/>
      <c r="D4206" s="152"/>
      <c r="E4206" s="153">
        <f>'2.40-a,b,c,d,e'!E4206</f>
        <v>42881.166666666664</v>
      </c>
      <c r="F4206" s="157">
        <f>'2.40-a,b,c,d,e'!F4206</f>
        <v>49.799999237060497</v>
      </c>
      <c r="G4206" s="157">
        <f>'2.40-a,b,c,d,e'!G4206</f>
        <v>899.99771118159799</v>
      </c>
      <c r="H4206" s="157">
        <f t="shared" si="455"/>
        <v>9062.6159402519879</v>
      </c>
      <c r="I4206" s="157">
        <f t="shared" si="456"/>
        <v>0</v>
      </c>
      <c r="J4206" s="157">
        <f t="shared" si="457"/>
        <v>9062.6159402519879</v>
      </c>
      <c r="K4206" s="157">
        <f t="shared" si="458"/>
        <v>899.99771118159788</v>
      </c>
      <c r="L4206" s="157">
        <f t="shared" si="459"/>
        <v>8162.61822907039</v>
      </c>
      <c r="M4206" s="167">
        <f t="shared" si="460"/>
        <v>0</v>
      </c>
      <c r="N4206" s="167">
        <f t="shared" si="461"/>
        <v>0</v>
      </c>
    </row>
    <row r="4207" spans="1:14" ht="15" customHeight="1" x14ac:dyDescent="0.2">
      <c r="A4207" s="152"/>
      <c r="B4207" s="152"/>
      <c r="C4207" s="152"/>
      <c r="D4207" s="152"/>
      <c r="E4207" s="153">
        <f>'2.40-a,b,c,d,e'!E4207</f>
        <v>42885.166666666664</v>
      </c>
      <c r="F4207" s="157">
        <f>'2.40-a,b,c,d,e'!F4207</f>
        <v>49.659999847412102</v>
      </c>
      <c r="G4207" s="157">
        <f>'2.40-a,b,c,d,e'!G4207</f>
        <v>-139.99938964839487</v>
      </c>
      <c r="H4207" s="157">
        <f t="shared" si="455"/>
        <v>8022.6188394219953</v>
      </c>
      <c r="I4207" s="157">
        <f t="shared" si="456"/>
        <v>0</v>
      </c>
      <c r="J4207" s="157">
        <f t="shared" si="457"/>
        <v>8022.6188394219953</v>
      </c>
      <c r="K4207" s="157">
        <f t="shared" si="458"/>
        <v>0</v>
      </c>
      <c r="L4207" s="157">
        <f t="shared" si="459"/>
        <v>8022.6188394219953</v>
      </c>
      <c r="M4207" s="167">
        <f t="shared" si="460"/>
        <v>0</v>
      </c>
      <c r="N4207" s="167">
        <f t="shared" si="461"/>
        <v>0</v>
      </c>
    </row>
    <row r="4208" spans="1:14" ht="15" customHeight="1" x14ac:dyDescent="0.2">
      <c r="A4208" s="152"/>
      <c r="B4208" s="152"/>
      <c r="C4208" s="152"/>
      <c r="D4208" s="152"/>
      <c r="E4208" s="153">
        <f>'2.40-a,b,c,d,e'!E4208</f>
        <v>42886.166666666664</v>
      </c>
      <c r="F4208" s="157">
        <f>'2.40-a,b,c,d,e'!F4208</f>
        <v>48.319999694824197</v>
      </c>
      <c r="G4208" s="157">
        <f>'2.40-a,b,c,d,e'!G4208</f>
        <v>-1340.0001525879047</v>
      </c>
      <c r="H4208" s="157">
        <f t="shared" si="455"/>
        <v>6682.6186868340901</v>
      </c>
      <c r="I4208" s="157">
        <f t="shared" si="456"/>
        <v>0</v>
      </c>
      <c r="J4208" s="157">
        <f t="shared" si="457"/>
        <v>6682.6186868340901</v>
      </c>
      <c r="K4208" s="157">
        <f t="shared" si="458"/>
        <v>0</v>
      </c>
      <c r="L4208" s="157">
        <f t="shared" si="459"/>
        <v>6682.6186868340901</v>
      </c>
      <c r="M4208" s="167">
        <f t="shared" si="460"/>
        <v>0</v>
      </c>
      <c r="N4208" s="167">
        <f t="shared" si="461"/>
        <v>0</v>
      </c>
    </row>
    <row r="4209" spans="1:14" ht="15" customHeight="1" x14ac:dyDescent="0.2">
      <c r="A4209" s="152"/>
      <c r="B4209" s="152"/>
      <c r="C4209" s="152"/>
      <c r="D4209" s="152"/>
      <c r="E4209" s="153">
        <f>'2.40-a,b,c,d,e'!E4209</f>
        <v>42887.166666666664</v>
      </c>
      <c r="F4209" s="157">
        <f>'2.40-a,b,c,d,e'!F4209</f>
        <v>48.360000610351499</v>
      </c>
      <c r="G4209" s="157">
        <f>'2.40-a,b,c,d,e'!G4209</f>
        <v>40.000915527301117</v>
      </c>
      <c r="H4209" s="157">
        <f t="shared" si="455"/>
        <v>6722.6196023613911</v>
      </c>
      <c r="I4209" s="157">
        <f t="shared" si="456"/>
        <v>0</v>
      </c>
      <c r="J4209" s="157">
        <f t="shared" si="457"/>
        <v>6722.6196023613911</v>
      </c>
      <c r="K4209" s="157">
        <f t="shared" si="458"/>
        <v>0</v>
      </c>
      <c r="L4209" s="157">
        <f t="shared" si="459"/>
        <v>6722.6196023613911</v>
      </c>
      <c r="M4209" s="167">
        <f t="shared" si="460"/>
        <v>0</v>
      </c>
      <c r="N4209" s="167">
        <f t="shared" si="461"/>
        <v>0</v>
      </c>
    </row>
    <row r="4210" spans="1:14" ht="15" customHeight="1" x14ac:dyDescent="0.2">
      <c r="A4210" s="152"/>
      <c r="B4210" s="152"/>
      <c r="C4210" s="152"/>
      <c r="D4210" s="152"/>
      <c r="E4210" s="153">
        <f>'2.40-a,b,c,d,e'!E4210</f>
        <v>42888.166666666664</v>
      </c>
      <c r="F4210" s="157">
        <f>'2.40-a,b,c,d,e'!F4210</f>
        <v>47.659999847412102</v>
      </c>
      <c r="G4210" s="157">
        <f>'2.40-a,b,c,d,e'!G4210</f>
        <v>-700.00076293939628</v>
      </c>
      <c r="H4210" s="157">
        <f t="shared" si="455"/>
        <v>6022.6188394219953</v>
      </c>
      <c r="I4210" s="157">
        <f t="shared" si="456"/>
        <v>2139.9993896483948</v>
      </c>
      <c r="J4210" s="157">
        <f t="shared" si="457"/>
        <v>8162.61822907039</v>
      </c>
      <c r="K4210" s="157">
        <f t="shared" si="458"/>
        <v>0</v>
      </c>
      <c r="L4210" s="157">
        <f t="shared" si="459"/>
        <v>8162.61822907039</v>
      </c>
      <c r="M4210" s="167">
        <f t="shared" si="460"/>
        <v>1</v>
      </c>
      <c r="N4210" s="167">
        <f t="shared" si="461"/>
        <v>0</v>
      </c>
    </row>
    <row r="4211" spans="1:14" ht="15" customHeight="1" x14ac:dyDescent="0.2">
      <c r="A4211" s="152"/>
      <c r="B4211" s="152"/>
      <c r="C4211" s="152"/>
      <c r="D4211" s="152"/>
      <c r="E4211" s="153">
        <f>'2.40-a,b,c,d,e'!E4211</f>
        <v>42891.166666666664</v>
      </c>
      <c r="F4211" s="157">
        <f>'2.40-a,b,c,d,e'!F4211</f>
        <v>47.400001525878899</v>
      </c>
      <c r="G4211" s="157">
        <f>'2.40-a,b,c,d,e'!G4211</f>
        <v>-259.99832153320313</v>
      </c>
      <c r="H4211" s="157">
        <f t="shared" si="455"/>
        <v>7902.6199075371869</v>
      </c>
      <c r="I4211" s="157">
        <f t="shared" si="456"/>
        <v>0</v>
      </c>
      <c r="J4211" s="157">
        <f t="shared" si="457"/>
        <v>7902.6199075371869</v>
      </c>
      <c r="K4211" s="157">
        <f t="shared" si="458"/>
        <v>0</v>
      </c>
      <c r="L4211" s="157">
        <f t="shared" si="459"/>
        <v>7902.6199075371869</v>
      </c>
      <c r="M4211" s="167">
        <f t="shared" si="460"/>
        <v>0</v>
      </c>
      <c r="N4211" s="167">
        <f t="shared" si="461"/>
        <v>0</v>
      </c>
    </row>
    <row r="4212" spans="1:14" ht="15" customHeight="1" x14ac:dyDescent="0.2">
      <c r="A4212" s="152"/>
      <c r="B4212" s="152"/>
      <c r="C4212" s="152"/>
      <c r="D4212" s="152"/>
      <c r="E4212" s="153">
        <f>'2.40-a,b,c,d,e'!E4212</f>
        <v>42892.166666666664</v>
      </c>
      <c r="F4212" s="157">
        <f>'2.40-a,b,c,d,e'!F4212</f>
        <v>48.189998626708899</v>
      </c>
      <c r="G4212" s="157">
        <f>'2.40-a,b,c,d,e'!G4212</f>
        <v>789.99710082999991</v>
      </c>
      <c r="H4212" s="157">
        <f t="shared" si="455"/>
        <v>8692.6170083671859</v>
      </c>
      <c r="I4212" s="157">
        <f t="shared" si="456"/>
        <v>0</v>
      </c>
      <c r="J4212" s="157">
        <f t="shared" si="457"/>
        <v>8692.6170083671859</v>
      </c>
      <c r="K4212" s="157">
        <f t="shared" si="458"/>
        <v>529.99877929679587</v>
      </c>
      <c r="L4212" s="157">
        <f t="shared" si="459"/>
        <v>8162.61822907039</v>
      </c>
      <c r="M4212" s="167">
        <f t="shared" si="460"/>
        <v>0</v>
      </c>
      <c r="N4212" s="167">
        <f t="shared" si="461"/>
        <v>0</v>
      </c>
    </row>
    <row r="4213" spans="1:14" ht="15" customHeight="1" x14ac:dyDescent="0.2">
      <c r="A4213" s="152"/>
      <c r="B4213" s="152"/>
      <c r="C4213" s="152"/>
      <c r="D4213" s="152"/>
      <c r="E4213" s="153">
        <f>'2.40-a,b,c,d,e'!E4213</f>
        <v>42893.166666666664</v>
      </c>
      <c r="F4213" s="157">
        <f>'2.40-a,b,c,d,e'!F4213</f>
        <v>45.720001220703097</v>
      </c>
      <c r="G4213" s="157">
        <f>'2.40-a,b,c,d,e'!G4213</f>
        <v>-2469.9974060058025</v>
      </c>
      <c r="H4213" s="157">
        <f t="shared" si="455"/>
        <v>5692.620823064588</v>
      </c>
      <c r="I4213" s="157">
        <f t="shared" si="456"/>
        <v>2469.9974060058021</v>
      </c>
      <c r="J4213" s="157">
        <f t="shared" si="457"/>
        <v>8162.61822907039</v>
      </c>
      <c r="K4213" s="157">
        <f t="shared" si="458"/>
        <v>0</v>
      </c>
      <c r="L4213" s="157">
        <f t="shared" si="459"/>
        <v>8162.61822907039</v>
      </c>
      <c r="M4213" s="167">
        <f t="shared" si="460"/>
        <v>1</v>
      </c>
      <c r="N4213" s="167">
        <f t="shared" si="461"/>
        <v>0</v>
      </c>
    </row>
    <row r="4214" spans="1:14" ht="15" customHeight="1" x14ac:dyDescent="0.2">
      <c r="A4214" s="152"/>
      <c r="B4214" s="152"/>
      <c r="C4214" s="152"/>
      <c r="D4214" s="152"/>
      <c r="E4214" s="153">
        <f>'2.40-a,b,c,d,e'!E4214</f>
        <v>42894.166666666664</v>
      </c>
      <c r="F4214" s="157">
        <f>'2.40-a,b,c,d,e'!F4214</f>
        <v>45.639999389648402</v>
      </c>
      <c r="G4214" s="157">
        <f>'2.40-a,b,c,d,e'!G4214</f>
        <v>-80.001831054694605</v>
      </c>
      <c r="H4214" s="157">
        <f t="shared" si="455"/>
        <v>8082.6163980156953</v>
      </c>
      <c r="I4214" s="157">
        <f t="shared" si="456"/>
        <v>0</v>
      </c>
      <c r="J4214" s="157">
        <f t="shared" si="457"/>
        <v>8082.6163980156953</v>
      </c>
      <c r="K4214" s="157">
        <f t="shared" si="458"/>
        <v>0</v>
      </c>
      <c r="L4214" s="157">
        <f t="shared" si="459"/>
        <v>8082.6163980156953</v>
      </c>
      <c r="M4214" s="167">
        <f t="shared" si="460"/>
        <v>0</v>
      </c>
      <c r="N4214" s="167">
        <f t="shared" si="461"/>
        <v>0</v>
      </c>
    </row>
    <row r="4215" spans="1:14" ht="15" customHeight="1" x14ac:dyDescent="0.2">
      <c r="A4215" s="152"/>
      <c r="B4215" s="152"/>
      <c r="C4215" s="152"/>
      <c r="D4215" s="152"/>
      <c r="E4215" s="153">
        <f>'2.40-a,b,c,d,e'!E4215</f>
        <v>42895.166666666664</v>
      </c>
      <c r="F4215" s="157">
        <f>'2.40-a,b,c,d,e'!F4215</f>
        <v>45.830001831054602</v>
      </c>
      <c r="G4215" s="157">
        <f>'2.40-a,b,c,d,e'!G4215</f>
        <v>190.00244140620026</v>
      </c>
      <c r="H4215" s="157">
        <f t="shared" si="455"/>
        <v>8272.6188394218952</v>
      </c>
      <c r="I4215" s="157">
        <f t="shared" si="456"/>
        <v>0</v>
      </c>
      <c r="J4215" s="157">
        <f t="shared" si="457"/>
        <v>8272.6188394218952</v>
      </c>
      <c r="K4215" s="157">
        <f t="shared" si="458"/>
        <v>110.0006103515052</v>
      </c>
      <c r="L4215" s="157">
        <f t="shared" si="459"/>
        <v>8162.61822907039</v>
      </c>
      <c r="M4215" s="167">
        <f t="shared" si="460"/>
        <v>0</v>
      </c>
      <c r="N4215" s="167">
        <f t="shared" si="461"/>
        <v>0</v>
      </c>
    </row>
    <row r="4216" spans="1:14" ht="15" customHeight="1" x14ac:dyDescent="0.2">
      <c r="A4216" s="152"/>
      <c r="B4216" s="152"/>
      <c r="C4216" s="152"/>
      <c r="D4216" s="152"/>
      <c r="E4216" s="153">
        <f>'2.40-a,b,c,d,e'!E4216</f>
        <v>42898.166666666664</v>
      </c>
      <c r="F4216" s="157">
        <f>'2.40-a,b,c,d,e'!F4216</f>
        <v>46.080001831054602</v>
      </c>
      <c r="G4216" s="157">
        <f>'2.40-a,b,c,d,e'!G4216</f>
        <v>250</v>
      </c>
      <c r="H4216" s="157">
        <f t="shared" si="455"/>
        <v>8412.618229070391</v>
      </c>
      <c r="I4216" s="157">
        <f t="shared" si="456"/>
        <v>0</v>
      </c>
      <c r="J4216" s="157">
        <f t="shared" si="457"/>
        <v>8412.618229070391</v>
      </c>
      <c r="K4216" s="157">
        <f t="shared" si="458"/>
        <v>250.00000000000091</v>
      </c>
      <c r="L4216" s="157">
        <f t="shared" si="459"/>
        <v>8162.61822907039</v>
      </c>
      <c r="M4216" s="167">
        <f t="shared" si="460"/>
        <v>0</v>
      </c>
      <c r="N4216" s="167">
        <f t="shared" si="461"/>
        <v>0</v>
      </c>
    </row>
    <row r="4217" spans="1:14" ht="15" customHeight="1" x14ac:dyDescent="0.2">
      <c r="A4217" s="152"/>
      <c r="B4217" s="152"/>
      <c r="C4217" s="152"/>
      <c r="D4217" s="152"/>
      <c r="E4217" s="153">
        <f>'2.40-a,b,c,d,e'!E4217</f>
        <v>42899.166666666664</v>
      </c>
      <c r="F4217" s="157">
        <f>'2.40-a,b,c,d,e'!F4217</f>
        <v>46.459999084472599</v>
      </c>
      <c r="G4217" s="157">
        <f>'2.40-a,b,c,d,e'!G4217</f>
        <v>379.99725341799717</v>
      </c>
      <c r="H4217" s="157">
        <f t="shared" si="455"/>
        <v>8542.615482488387</v>
      </c>
      <c r="I4217" s="157">
        <f t="shared" si="456"/>
        <v>0</v>
      </c>
      <c r="J4217" s="157">
        <f t="shared" si="457"/>
        <v>8542.615482488387</v>
      </c>
      <c r="K4217" s="157">
        <f t="shared" si="458"/>
        <v>379.99725341799694</v>
      </c>
      <c r="L4217" s="157">
        <f t="shared" si="459"/>
        <v>8162.61822907039</v>
      </c>
      <c r="M4217" s="167">
        <f t="shared" si="460"/>
        <v>0</v>
      </c>
      <c r="N4217" s="167">
        <f t="shared" si="461"/>
        <v>0</v>
      </c>
    </row>
    <row r="4218" spans="1:14" ht="15" customHeight="1" x14ac:dyDescent="0.2">
      <c r="A4218" s="152"/>
      <c r="B4218" s="152"/>
      <c r="C4218" s="152"/>
      <c r="D4218" s="152"/>
      <c r="E4218" s="153">
        <f>'2.40-a,b,c,d,e'!E4218</f>
        <v>42900.166666666664</v>
      </c>
      <c r="F4218" s="157">
        <f>'2.40-a,b,c,d,e'!F4218</f>
        <v>44.7299995422363</v>
      </c>
      <c r="G4218" s="157">
        <f>'2.40-a,b,c,d,e'!G4218</f>
        <v>-1729.9995422362997</v>
      </c>
      <c r="H4218" s="157">
        <f t="shared" si="455"/>
        <v>6432.6186868340901</v>
      </c>
      <c r="I4218" s="157">
        <f t="shared" si="456"/>
        <v>0</v>
      </c>
      <c r="J4218" s="157">
        <f t="shared" si="457"/>
        <v>6432.6186868340901</v>
      </c>
      <c r="K4218" s="157">
        <f t="shared" si="458"/>
        <v>0</v>
      </c>
      <c r="L4218" s="157">
        <f t="shared" si="459"/>
        <v>6432.6186868340901</v>
      </c>
      <c r="M4218" s="167">
        <f t="shared" si="460"/>
        <v>0</v>
      </c>
      <c r="N4218" s="167">
        <f t="shared" si="461"/>
        <v>0</v>
      </c>
    </row>
    <row r="4219" spans="1:14" ht="15" customHeight="1" x14ac:dyDescent="0.2">
      <c r="A4219" s="152"/>
      <c r="B4219" s="152"/>
      <c r="C4219" s="152"/>
      <c r="D4219" s="152"/>
      <c r="E4219" s="153">
        <f>'2.40-a,b,c,d,e'!E4219</f>
        <v>42901.166666666664</v>
      </c>
      <c r="F4219" s="157">
        <f>'2.40-a,b,c,d,e'!F4219</f>
        <v>44.459999084472599</v>
      </c>
      <c r="G4219" s="157">
        <f>'2.40-a,b,c,d,e'!G4219</f>
        <v>-270.0004577637003</v>
      </c>
      <c r="H4219" s="157">
        <f t="shared" si="455"/>
        <v>6162.61822907039</v>
      </c>
      <c r="I4219" s="157">
        <f t="shared" si="456"/>
        <v>0</v>
      </c>
      <c r="J4219" s="157">
        <f t="shared" si="457"/>
        <v>6162.61822907039</v>
      </c>
      <c r="K4219" s="157">
        <f t="shared" si="458"/>
        <v>0</v>
      </c>
      <c r="L4219" s="157">
        <f t="shared" si="459"/>
        <v>6162.61822907039</v>
      </c>
      <c r="M4219" s="167">
        <f t="shared" si="460"/>
        <v>0</v>
      </c>
      <c r="N4219" s="167">
        <f t="shared" si="461"/>
        <v>0</v>
      </c>
    </row>
    <row r="4220" spans="1:14" ht="15" customHeight="1" x14ac:dyDescent="0.2">
      <c r="A4220" s="152"/>
      <c r="B4220" s="152"/>
      <c r="C4220" s="152"/>
      <c r="D4220" s="152"/>
      <c r="E4220" s="153">
        <f>'2.40-a,b,c,d,e'!E4220</f>
        <v>42902.166666666664</v>
      </c>
      <c r="F4220" s="157">
        <f>'2.40-a,b,c,d,e'!F4220</f>
        <v>44.740001678466797</v>
      </c>
      <c r="G4220" s="157">
        <f>'2.40-a,b,c,d,e'!G4220</f>
        <v>280.00259399419747</v>
      </c>
      <c r="H4220" s="157">
        <f t="shared" si="455"/>
        <v>6442.620823064588</v>
      </c>
      <c r="I4220" s="157">
        <f t="shared" si="456"/>
        <v>0</v>
      </c>
      <c r="J4220" s="157">
        <f t="shared" si="457"/>
        <v>6442.620823064588</v>
      </c>
      <c r="K4220" s="157">
        <f t="shared" si="458"/>
        <v>0</v>
      </c>
      <c r="L4220" s="157">
        <f t="shared" si="459"/>
        <v>6442.620823064588</v>
      </c>
      <c r="M4220" s="167">
        <f t="shared" si="460"/>
        <v>0</v>
      </c>
      <c r="N4220" s="167">
        <f t="shared" si="461"/>
        <v>0</v>
      </c>
    </row>
    <row r="4221" spans="1:14" ht="15" customHeight="1" x14ac:dyDescent="0.2">
      <c r="A4221" s="152"/>
      <c r="B4221" s="152"/>
      <c r="C4221" s="152"/>
      <c r="D4221" s="152"/>
      <c r="E4221" s="153">
        <f>'2.40-a,b,c,d,e'!E4221</f>
        <v>42905.166666666664</v>
      </c>
      <c r="F4221" s="157">
        <f>'2.40-a,b,c,d,e'!F4221</f>
        <v>44.200000762939403</v>
      </c>
      <c r="G4221" s="157">
        <f>'2.40-a,b,c,d,e'!G4221</f>
        <v>-540.00091552739354</v>
      </c>
      <c r="H4221" s="157">
        <f t="shared" si="455"/>
        <v>5902.6199075371942</v>
      </c>
      <c r="I4221" s="157">
        <f t="shared" si="456"/>
        <v>2259.9983215331958</v>
      </c>
      <c r="J4221" s="157">
        <f t="shared" si="457"/>
        <v>8162.61822907039</v>
      </c>
      <c r="K4221" s="157">
        <f t="shared" si="458"/>
        <v>0</v>
      </c>
      <c r="L4221" s="157">
        <f t="shared" si="459"/>
        <v>8162.61822907039</v>
      </c>
      <c r="M4221" s="167">
        <f t="shared" si="460"/>
        <v>1</v>
      </c>
      <c r="N4221" s="167">
        <f t="shared" si="461"/>
        <v>0</v>
      </c>
    </row>
    <row r="4222" spans="1:14" ht="15" customHeight="1" x14ac:dyDescent="0.2">
      <c r="A4222" s="152"/>
      <c r="B4222" s="152"/>
      <c r="C4222" s="152"/>
      <c r="D4222" s="152"/>
      <c r="E4222" s="153">
        <f>'2.40-a,b,c,d,e'!E4222</f>
        <v>42906.166666666664</v>
      </c>
      <c r="F4222" s="157">
        <f>'2.40-a,b,c,d,e'!F4222</f>
        <v>43.2299995422363</v>
      </c>
      <c r="G4222" s="157">
        <f>'2.40-a,b,c,d,e'!G4222</f>
        <v>-970.00122070310363</v>
      </c>
      <c r="H4222" s="157">
        <f t="shared" si="455"/>
        <v>7192.617008367286</v>
      </c>
      <c r="I4222" s="157">
        <f t="shared" si="456"/>
        <v>0</v>
      </c>
      <c r="J4222" s="157">
        <f t="shared" si="457"/>
        <v>7192.617008367286</v>
      </c>
      <c r="K4222" s="157">
        <f t="shared" si="458"/>
        <v>0</v>
      </c>
      <c r="L4222" s="157">
        <f t="shared" si="459"/>
        <v>7192.617008367286</v>
      </c>
      <c r="M4222" s="167">
        <f t="shared" si="460"/>
        <v>0</v>
      </c>
      <c r="N4222" s="167">
        <f t="shared" si="461"/>
        <v>0</v>
      </c>
    </row>
    <row r="4223" spans="1:14" ht="15" customHeight="1" x14ac:dyDescent="0.2">
      <c r="A4223" s="152"/>
      <c r="B4223" s="152"/>
      <c r="C4223" s="152"/>
      <c r="D4223" s="152"/>
      <c r="E4223" s="153">
        <f>'2.40-a,b,c,d,e'!E4223</f>
        <v>42907.166666666664</v>
      </c>
      <c r="F4223" s="157">
        <f>'2.40-a,b,c,d,e'!F4223</f>
        <v>42.529998779296797</v>
      </c>
      <c r="G4223" s="157">
        <f>'2.40-a,b,c,d,e'!G4223</f>
        <v>-700.00076293950292</v>
      </c>
      <c r="H4223" s="157">
        <f t="shared" si="455"/>
        <v>6492.6162454277828</v>
      </c>
      <c r="I4223" s="157">
        <f t="shared" si="456"/>
        <v>0</v>
      </c>
      <c r="J4223" s="157">
        <f t="shared" si="457"/>
        <v>6492.6162454277828</v>
      </c>
      <c r="K4223" s="157">
        <f t="shared" si="458"/>
        <v>0</v>
      </c>
      <c r="L4223" s="157">
        <f t="shared" si="459"/>
        <v>6492.6162454277828</v>
      </c>
      <c r="M4223" s="167">
        <f t="shared" si="460"/>
        <v>0</v>
      </c>
      <c r="N4223" s="167">
        <f t="shared" si="461"/>
        <v>0</v>
      </c>
    </row>
    <row r="4224" spans="1:14" ht="15" customHeight="1" x14ac:dyDescent="0.2">
      <c r="A4224" s="152"/>
      <c r="B4224" s="152"/>
      <c r="C4224" s="152"/>
      <c r="D4224" s="152"/>
      <c r="E4224" s="153">
        <f>'2.40-a,b,c,d,e'!E4224</f>
        <v>42908.166666666664</v>
      </c>
      <c r="F4224" s="157">
        <f>'2.40-a,b,c,d,e'!F4224</f>
        <v>42.740001678466797</v>
      </c>
      <c r="G4224" s="157">
        <f>'2.40-a,b,c,d,e'!G4224</f>
        <v>210.00289917000003</v>
      </c>
      <c r="H4224" s="157">
        <f t="shared" si="455"/>
        <v>6702.6191445977829</v>
      </c>
      <c r="I4224" s="157">
        <f t="shared" si="456"/>
        <v>0</v>
      </c>
      <c r="J4224" s="157">
        <f t="shared" si="457"/>
        <v>6702.6191445977829</v>
      </c>
      <c r="K4224" s="157">
        <f t="shared" si="458"/>
        <v>0</v>
      </c>
      <c r="L4224" s="157">
        <f t="shared" si="459"/>
        <v>6702.6191445977829</v>
      </c>
      <c r="M4224" s="167">
        <f t="shared" si="460"/>
        <v>0</v>
      </c>
      <c r="N4224" s="167">
        <f t="shared" si="461"/>
        <v>0</v>
      </c>
    </row>
    <row r="4225" spans="1:14" ht="15" customHeight="1" x14ac:dyDescent="0.2">
      <c r="A4225" s="152"/>
      <c r="B4225" s="152"/>
      <c r="C4225" s="152"/>
      <c r="D4225" s="152"/>
      <c r="E4225" s="153">
        <f>'2.40-a,b,c,d,e'!E4225</f>
        <v>42909.166666666664</v>
      </c>
      <c r="F4225" s="157">
        <f>'2.40-a,b,c,d,e'!F4225</f>
        <v>43.009998321533203</v>
      </c>
      <c r="G4225" s="157">
        <f>'2.40-a,b,c,d,e'!G4225</f>
        <v>269.99664306640625</v>
      </c>
      <c r="H4225" s="157">
        <f t="shared" si="455"/>
        <v>6972.6157876641892</v>
      </c>
      <c r="I4225" s="157">
        <f t="shared" si="456"/>
        <v>0</v>
      </c>
      <c r="J4225" s="157">
        <f t="shared" si="457"/>
        <v>6972.6157876641892</v>
      </c>
      <c r="K4225" s="157">
        <f t="shared" si="458"/>
        <v>0</v>
      </c>
      <c r="L4225" s="157">
        <f t="shared" si="459"/>
        <v>6972.6157876641892</v>
      </c>
      <c r="M4225" s="167">
        <f t="shared" si="460"/>
        <v>0</v>
      </c>
      <c r="N4225" s="167">
        <f t="shared" si="461"/>
        <v>0</v>
      </c>
    </row>
    <row r="4226" spans="1:14" ht="15" customHeight="1" x14ac:dyDescent="0.2">
      <c r="A4226" s="152"/>
      <c r="B4226" s="152"/>
      <c r="C4226" s="152"/>
      <c r="D4226" s="152"/>
      <c r="E4226" s="153">
        <f>'2.40-a,b,c,d,e'!E4226</f>
        <v>42912.166666666664</v>
      </c>
      <c r="F4226" s="157">
        <f>'2.40-a,b,c,d,e'!F4226</f>
        <v>43.380001068115199</v>
      </c>
      <c r="G4226" s="157">
        <f>'2.40-a,b,c,d,e'!G4226</f>
        <v>370.00274658199572</v>
      </c>
      <c r="H4226" s="157">
        <f t="shared" si="455"/>
        <v>7342.6185342461849</v>
      </c>
      <c r="I4226" s="157">
        <f t="shared" si="456"/>
        <v>0</v>
      </c>
      <c r="J4226" s="157">
        <f t="shared" si="457"/>
        <v>7342.6185342461849</v>
      </c>
      <c r="K4226" s="157">
        <f t="shared" si="458"/>
        <v>0</v>
      </c>
      <c r="L4226" s="157">
        <f t="shared" si="459"/>
        <v>7342.6185342461849</v>
      </c>
      <c r="M4226" s="167">
        <f t="shared" si="460"/>
        <v>0</v>
      </c>
      <c r="N4226" s="167">
        <f t="shared" si="461"/>
        <v>0</v>
      </c>
    </row>
    <row r="4227" spans="1:14" ht="15" customHeight="1" x14ac:dyDescent="0.2">
      <c r="A4227" s="152"/>
      <c r="B4227" s="152"/>
      <c r="C4227" s="152"/>
      <c r="D4227" s="152"/>
      <c r="E4227" s="153">
        <f>'2.40-a,b,c,d,e'!E4227</f>
        <v>42913.166666666664</v>
      </c>
      <c r="F4227" s="157">
        <f>'2.40-a,b,c,d,e'!F4227</f>
        <v>44.240001678466797</v>
      </c>
      <c r="G4227" s="157">
        <f>'2.40-a,b,c,d,e'!G4227</f>
        <v>860.00061035159797</v>
      </c>
      <c r="H4227" s="157">
        <f t="shared" si="455"/>
        <v>8202.619144597782</v>
      </c>
      <c r="I4227" s="157">
        <f t="shared" si="456"/>
        <v>0</v>
      </c>
      <c r="J4227" s="157">
        <f t="shared" si="457"/>
        <v>8202.619144597782</v>
      </c>
      <c r="K4227" s="157">
        <f t="shared" si="458"/>
        <v>40.000915527391953</v>
      </c>
      <c r="L4227" s="157">
        <f t="shared" si="459"/>
        <v>8162.61822907039</v>
      </c>
      <c r="M4227" s="167">
        <f t="shared" si="460"/>
        <v>0</v>
      </c>
      <c r="N4227" s="167">
        <f t="shared" si="461"/>
        <v>0</v>
      </c>
    </row>
    <row r="4228" spans="1:14" ht="15" customHeight="1" x14ac:dyDescent="0.2">
      <c r="A4228" s="152"/>
      <c r="B4228" s="152"/>
      <c r="C4228" s="152"/>
      <c r="D4228" s="152"/>
      <c r="E4228" s="153">
        <f>'2.40-a,b,c,d,e'!E4228</f>
        <v>42914.166666666664</v>
      </c>
      <c r="F4228" s="157">
        <f>'2.40-a,b,c,d,e'!F4228</f>
        <v>44.740001678466797</v>
      </c>
      <c r="G4228" s="157">
        <f>'2.40-a,b,c,d,e'!G4228</f>
        <v>500</v>
      </c>
      <c r="H4228" s="157">
        <f t="shared" ref="H4228:H4291" si="462">L4227+G4228</f>
        <v>8662.618229070391</v>
      </c>
      <c r="I4228" s="157">
        <f t="shared" ref="I4228:I4291" si="463">IF(H4228&lt;$B$13,$B$14-H4228,0)</f>
        <v>0</v>
      </c>
      <c r="J4228" s="157">
        <f t="shared" ref="J4228:J4291" si="464">H4228+I4228</f>
        <v>8662.618229070391</v>
      </c>
      <c r="K4228" s="157">
        <f t="shared" ref="K4228:K4291" si="465">MAX(J4228-$B$14,0)</f>
        <v>500.00000000000091</v>
      </c>
      <c r="L4228" s="157">
        <f t="shared" ref="L4228:L4291" si="466">J4228-K4228</f>
        <v>8162.61822907039</v>
      </c>
      <c r="M4228" s="167">
        <f t="shared" ref="M4228:M4291" si="467">IF(I4228&gt;0,1,0)</f>
        <v>0</v>
      </c>
      <c r="N4228" s="167">
        <f t="shared" ref="N4228:N4291" si="468">IF(H4228&lt;0,1,0)</f>
        <v>0</v>
      </c>
    </row>
    <row r="4229" spans="1:14" ht="15" customHeight="1" x14ac:dyDescent="0.2">
      <c r="A4229" s="152"/>
      <c r="B4229" s="152"/>
      <c r="C4229" s="152"/>
      <c r="D4229" s="152"/>
      <c r="E4229" s="153">
        <f>'2.40-a,b,c,d,e'!E4229</f>
        <v>42915.166666666664</v>
      </c>
      <c r="F4229" s="157">
        <f>'2.40-a,b,c,d,e'!F4229</f>
        <v>44.930000305175703</v>
      </c>
      <c r="G4229" s="157">
        <f>'2.40-a,b,c,d,e'!G4229</f>
        <v>189.99862670890622</v>
      </c>
      <c r="H4229" s="157">
        <f t="shared" si="462"/>
        <v>8352.6168557792971</v>
      </c>
      <c r="I4229" s="157">
        <f t="shared" si="463"/>
        <v>0</v>
      </c>
      <c r="J4229" s="157">
        <f t="shared" si="464"/>
        <v>8352.6168557792971</v>
      </c>
      <c r="K4229" s="157">
        <f t="shared" si="465"/>
        <v>189.99862670890707</v>
      </c>
      <c r="L4229" s="157">
        <f t="shared" si="466"/>
        <v>8162.61822907039</v>
      </c>
      <c r="M4229" s="167">
        <f t="shared" si="467"/>
        <v>0</v>
      </c>
      <c r="N4229" s="167">
        <f t="shared" si="468"/>
        <v>0</v>
      </c>
    </row>
    <row r="4230" spans="1:14" ht="15" customHeight="1" x14ac:dyDescent="0.2">
      <c r="A4230" s="152"/>
      <c r="B4230" s="152"/>
      <c r="C4230" s="152"/>
      <c r="D4230" s="152"/>
      <c r="E4230" s="153">
        <f>'2.40-a,b,c,d,e'!E4230</f>
        <v>42916.166666666664</v>
      </c>
      <c r="F4230" s="157">
        <f>'2.40-a,b,c,d,e'!F4230</f>
        <v>46.040000915527301</v>
      </c>
      <c r="G4230" s="157">
        <f>'2.40-a,b,c,d,e'!G4230</f>
        <v>1110.000610351598</v>
      </c>
      <c r="H4230" s="157">
        <f t="shared" si="462"/>
        <v>9272.618839421988</v>
      </c>
      <c r="I4230" s="157">
        <f t="shared" si="463"/>
        <v>0</v>
      </c>
      <c r="J4230" s="157">
        <f t="shared" si="464"/>
        <v>9272.618839421988</v>
      </c>
      <c r="K4230" s="157">
        <f t="shared" si="465"/>
        <v>1110.000610351598</v>
      </c>
      <c r="L4230" s="157">
        <f t="shared" si="466"/>
        <v>8162.61822907039</v>
      </c>
      <c r="M4230" s="167">
        <f t="shared" si="467"/>
        <v>0</v>
      </c>
      <c r="N4230" s="167">
        <f t="shared" si="468"/>
        <v>0</v>
      </c>
    </row>
    <row r="4231" spans="1:14" ht="15" customHeight="1" x14ac:dyDescent="0.2">
      <c r="A4231" s="152"/>
      <c r="B4231" s="152"/>
      <c r="C4231" s="152"/>
      <c r="D4231" s="152"/>
      <c r="E4231" s="153">
        <f>'2.40-a,b,c,d,e'!E4231</f>
        <v>42919.5625</v>
      </c>
      <c r="F4231" s="157">
        <f>'2.40-a,b,c,d,e'!F4231</f>
        <v>47.069999694824197</v>
      </c>
      <c r="G4231" s="157">
        <f>'2.40-a,b,c,d,e'!G4231</f>
        <v>1029.9987792968964</v>
      </c>
      <c r="H4231" s="157">
        <f t="shared" si="462"/>
        <v>9192.617008367286</v>
      </c>
      <c r="I4231" s="157">
        <f t="shared" si="463"/>
        <v>0</v>
      </c>
      <c r="J4231" s="157">
        <f t="shared" si="464"/>
        <v>9192.617008367286</v>
      </c>
      <c r="K4231" s="157">
        <f t="shared" si="465"/>
        <v>1029.9987792968959</v>
      </c>
      <c r="L4231" s="157">
        <f t="shared" si="466"/>
        <v>8162.61822907039</v>
      </c>
      <c r="M4231" s="167">
        <f t="shared" si="467"/>
        <v>0</v>
      </c>
      <c r="N4231" s="167">
        <f t="shared" si="468"/>
        <v>0</v>
      </c>
    </row>
    <row r="4232" spans="1:14" ht="15" customHeight="1" x14ac:dyDescent="0.2">
      <c r="A4232" s="152"/>
      <c r="B4232" s="152"/>
      <c r="C4232" s="152"/>
      <c r="D4232" s="152"/>
      <c r="E4232" s="153">
        <f>'2.40-a,b,c,d,e'!E4232</f>
        <v>42921.166666666664</v>
      </c>
      <c r="F4232" s="157">
        <f>'2.40-a,b,c,d,e'!F4232</f>
        <v>45.130001068115199</v>
      </c>
      <c r="G4232" s="157">
        <f>'2.40-a,b,c,d,e'!G4232</f>
        <v>-1939.9986267089985</v>
      </c>
      <c r="H4232" s="157">
        <f t="shared" si="462"/>
        <v>6222.619602361392</v>
      </c>
      <c r="I4232" s="157">
        <f t="shared" si="463"/>
        <v>0</v>
      </c>
      <c r="J4232" s="157">
        <f t="shared" si="464"/>
        <v>6222.619602361392</v>
      </c>
      <c r="K4232" s="157">
        <f t="shared" si="465"/>
        <v>0</v>
      </c>
      <c r="L4232" s="157">
        <f t="shared" si="466"/>
        <v>6222.619602361392</v>
      </c>
      <c r="M4232" s="167">
        <f t="shared" si="467"/>
        <v>0</v>
      </c>
      <c r="N4232" s="167">
        <f t="shared" si="468"/>
        <v>0</v>
      </c>
    </row>
    <row r="4233" spans="1:14" ht="15" customHeight="1" x14ac:dyDescent="0.2">
      <c r="A4233" s="152"/>
      <c r="B4233" s="152"/>
      <c r="C4233" s="152"/>
      <c r="D4233" s="152"/>
      <c r="E4233" s="153">
        <f>'2.40-a,b,c,d,e'!E4233</f>
        <v>42922.166666666664</v>
      </c>
      <c r="F4233" s="157">
        <f>'2.40-a,b,c,d,e'!F4233</f>
        <v>45.520000457763601</v>
      </c>
      <c r="G4233" s="157">
        <f>'2.40-a,b,c,d,e'!G4233</f>
        <v>389.99938964840197</v>
      </c>
      <c r="H4233" s="157">
        <f t="shared" si="462"/>
        <v>6612.6189920097941</v>
      </c>
      <c r="I4233" s="157">
        <f t="shared" si="463"/>
        <v>0</v>
      </c>
      <c r="J4233" s="157">
        <f t="shared" si="464"/>
        <v>6612.6189920097941</v>
      </c>
      <c r="K4233" s="157">
        <f t="shared" si="465"/>
        <v>0</v>
      </c>
      <c r="L4233" s="157">
        <f t="shared" si="466"/>
        <v>6612.6189920097941</v>
      </c>
      <c r="M4233" s="167">
        <f t="shared" si="467"/>
        <v>0</v>
      </c>
      <c r="N4233" s="167">
        <f t="shared" si="468"/>
        <v>0</v>
      </c>
    </row>
    <row r="4234" spans="1:14" ht="15" customHeight="1" x14ac:dyDescent="0.2">
      <c r="A4234" s="152"/>
      <c r="B4234" s="152"/>
      <c r="C4234" s="152"/>
      <c r="D4234" s="152"/>
      <c r="E4234" s="153">
        <f>'2.40-a,b,c,d,e'!E4234</f>
        <v>42923.166666666664</v>
      </c>
      <c r="F4234" s="157">
        <f>'2.40-a,b,c,d,e'!F4234</f>
        <v>44.2299995422363</v>
      </c>
      <c r="G4234" s="157">
        <f>'2.40-a,b,c,d,e'!G4234</f>
        <v>-1290.000915527301</v>
      </c>
      <c r="H4234" s="157">
        <f t="shared" si="462"/>
        <v>5322.6180764824931</v>
      </c>
      <c r="I4234" s="157">
        <f t="shared" si="463"/>
        <v>2840.000152587897</v>
      </c>
      <c r="J4234" s="157">
        <f t="shared" si="464"/>
        <v>8162.61822907039</v>
      </c>
      <c r="K4234" s="157">
        <f t="shared" si="465"/>
        <v>0</v>
      </c>
      <c r="L4234" s="157">
        <f t="shared" si="466"/>
        <v>8162.61822907039</v>
      </c>
      <c r="M4234" s="167">
        <f t="shared" si="467"/>
        <v>1</v>
      </c>
      <c r="N4234" s="167">
        <f t="shared" si="468"/>
        <v>0</v>
      </c>
    </row>
    <row r="4235" spans="1:14" ht="15" customHeight="1" x14ac:dyDescent="0.2">
      <c r="A4235" s="152"/>
      <c r="B4235" s="152"/>
      <c r="C4235" s="152"/>
      <c r="D4235" s="152"/>
      <c r="E4235" s="153">
        <f>'2.40-a,b,c,d,e'!E4235</f>
        <v>42926.166666666664</v>
      </c>
      <c r="F4235" s="157">
        <f>'2.40-a,b,c,d,e'!F4235</f>
        <v>44.400001525878899</v>
      </c>
      <c r="G4235" s="157">
        <f>'2.40-a,b,c,d,e'!G4235</f>
        <v>170.00198364259944</v>
      </c>
      <c r="H4235" s="157">
        <f t="shared" si="462"/>
        <v>8332.6202127129891</v>
      </c>
      <c r="I4235" s="157">
        <f t="shared" si="463"/>
        <v>0</v>
      </c>
      <c r="J4235" s="157">
        <f t="shared" si="464"/>
        <v>8332.6202127129891</v>
      </c>
      <c r="K4235" s="157">
        <f t="shared" si="465"/>
        <v>170.00198364259904</v>
      </c>
      <c r="L4235" s="157">
        <f t="shared" si="466"/>
        <v>8162.61822907039</v>
      </c>
      <c r="M4235" s="167">
        <f t="shared" si="467"/>
        <v>0</v>
      </c>
      <c r="N4235" s="167">
        <f t="shared" si="468"/>
        <v>0</v>
      </c>
    </row>
    <row r="4236" spans="1:14" ht="15" customHeight="1" x14ac:dyDescent="0.2">
      <c r="A4236" s="152"/>
      <c r="B4236" s="152"/>
      <c r="C4236" s="152"/>
      <c r="D4236" s="152"/>
      <c r="E4236" s="153">
        <f>'2.40-a,b,c,d,e'!E4236</f>
        <v>42927.166666666664</v>
      </c>
      <c r="F4236" s="157">
        <f>'2.40-a,b,c,d,e'!F4236</f>
        <v>45.040000915527301</v>
      </c>
      <c r="G4236" s="157">
        <f>'2.40-a,b,c,d,e'!G4236</f>
        <v>639.99938964840203</v>
      </c>
      <c r="H4236" s="157">
        <f t="shared" si="462"/>
        <v>8802.6176187187921</v>
      </c>
      <c r="I4236" s="157">
        <f t="shared" si="463"/>
        <v>0</v>
      </c>
      <c r="J4236" s="157">
        <f t="shared" si="464"/>
        <v>8802.6176187187921</v>
      </c>
      <c r="K4236" s="157">
        <f t="shared" si="465"/>
        <v>639.99938964840203</v>
      </c>
      <c r="L4236" s="157">
        <f t="shared" si="466"/>
        <v>8162.61822907039</v>
      </c>
      <c r="M4236" s="167">
        <f t="shared" si="467"/>
        <v>0</v>
      </c>
      <c r="N4236" s="167">
        <f t="shared" si="468"/>
        <v>0</v>
      </c>
    </row>
    <row r="4237" spans="1:14" ht="15" customHeight="1" x14ac:dyDescent="0.2">
      <c r="A4237" s="152"/>
      <c r="B4237" s="152"/>
      <c r="C4237" s="152"/>
      <c r="D4237" s="152"/>
      <c r="E4237" s="153">
        <f>'2.40-a,b,c,d,e'!E4237</f>
        <v>42928.166666666664</v>
      </c>
      <c r="F4237" s="157">
        <f>'2.40-a,b,c,d,e'!F4237</f>
        <v>45.490001678466797</v>
      </c>
      <c r="G4237" s="157">
        <f>'2.40-a,b,c,d,e'!G4237</f>
        <v>450.00076293949576</v>
      </c>
      <c r="H4237" s="157">
        <f t="shared" si="462"/>
        <v>8612.6189920098859</v>
      </c>
      <c r="I4237" s="157">
        <f t="shared" si="463"/>
        <v>0</v>
      </c>
      <c r="J4237" s="157">
        <f t="shared" si="464"/>
        <v>8612.6189920098859</v>
      </c>
      <c r="K4237" s="157">
        <f t="shared" si="465"/>
        <v>450.00076293949587</v>
      </c>
      <c r="L4237" s="157">
        <f t="shared" si="466"/>
        <v>8162.61822907039</v>
      </c>
      <c r="M4237" s="167">
        <f t="shared" si="467"/>
        <v>0</v>
      </c>
      <c r="N4237" s="167">
        <f t="shared" si="468"/>
        <v>0</v>
      </c>
    </row>
    <row r="4238" spans="1:14" ht="15" customHeight="1" x14ac:dyDescent="0.2">
      <c r="A4238" s="152"/>
      <c r="B4238" s="152"/>
      <c r="C4238" s="152"/>
      <c r="D4238" s="152"/>
      <c r="E4238" s="153">
        <f>'2.40-a,b,c,d,e'!E4238</f>
        <v>42929.166666666664</v>
      </c>
      <c r="F4238" s="157">
        <f>'2.40-a,b,c,d,e'!F4238</f>
        <v>46.080001831054602</v>
      </c>
      <c r="G4238" s="157">
        <f>'2.40-a,b,c,d,e'!G4238</f>
        <v>590.00015258780536</v>
      </c>
      <c r="H4238" s="157">
        <f t="shared" si="462"/>
        <v>8752.6183816581961</v>
      </c>
      <c r="I4238" s="157">
        <f t="shared" si="463"/>
        <v>0</v>
      </c>
      <c r="J4238" s="157">
        <f t="shared" si="464"/>
        <v>8752.6183816581961</v>
      </c>
      <c r="K4238" s="157">
        <f t="shared" si="465"/>
        <v>590.00015258780604</v>
      </c>
      <c r="L4238" s="157">
        <f t="shared" si="466"/>
        <v>8162.61822907039</v>
      </c>
      <c r="M4238" s="167">
        <f t="shared" si="467"/>
        <v>0</v>
      </c>
      <c r="N4238" s="167">
        <f t="shared" si="468"/>
        <v>0</v>
      </c>
    </row>
    <row r="4239" spans="1:14" ht="15" customHeight="1" x14ac:dyDescent="0.2">
      <c r="A4239" s="152"/>
      <c r="B4239" s="152"/>
      <c r="C4239" s="152"/>
      <c r="D4239" s="152"/>
      <c r="E4239" s="153">
        <f>'2.40-a,b,c,d,e'!E4239</f>
        <v>42930.166666666664</v>
      </c>
      <c r="F4239" s="157">
        <f>'2.40-a,b,c,d,e'!F4239</f>
        <v>46.540000915527301</v>
      </c>
      <c r="G4239" s="157">
        <f>'2.40-a,b,c,d,e'!G4239</f>
        <v>459.99908447269888</v>
      </c>
      <c r="H4239" s="157">
        <f t="shared" si="462"/>
        <v>8622.617313543089</v>
      </c>
      <c r="I4239" s="157">
        <f t="shared" si="463"/>
        <v>0</v>
      </c>
      <c r="J4239" s="157">
        <f t="shared" si="464"/>
        <v>8622.617313543089</v>
      </c>
      <c r="K4239" s="157">
        <f t="shared" si="465"/>
        <v>459.999084472699</v>
      </c>
      <c r="L4239" s="157">
        <f t="shared" si="466"/>
        <v>8162.61822907039</v>
      </c>
      <c r="M4239" s="167">
        <f t="shared" si="467"/>
        <v>0</v>
      </c>
      <c r="N4239" s="167">
        <f t="shared" si="468"/>
        <v>0</v>
      </c>
    </row>
    <row r="4240" spans="1:14" ht="15" customHeight="1" x14ac:dyDescent="0.2">
      <c r="A4240" s="152"/>
      <c r="B4240" s="152"/>
      <c r="C4240" s="152"/>
      <c r="D4240" s="152"/>
      <c r="E4240" s="153">
        <f>'2.40-a,b,c,d,e'!E4240</f>
        <v>42933.166666666664</v>
      </c>
      <c r="F4240" s="157">
        <f>'2.40-a,b,c,d,e'!F4240</f>
        <v>46.020000457763601</v>
      </c>
      <c r="G4240" s="157">
        <f>'2.40-a,b,c,d,e'!G4240</f>
        <v>-520.0004577637003</v>
      </c>
      <c r="H4240" s="157">
        <f t="shared" si="462"/>
        <v>7642.61777130669</v>
      </c>
      <c r="I4240" s="157">
        <f t="shared" si="463"/>
        <v>0</v>
      </c>
      <c r="J4240" s="157">
        <f t="shared" si="464"/>
        <v>7642.61777130669</v>
      </c>
      <c r="K4240" s="157">
        <f t="shared" si="465"/>
        <v>0</v>
      </c>
      <c r="L4240" s="157">
        <f t="shared" si="466"/>
        <v>7642.61777130669</v>
      </c>
      <c r="M4240" s="167">
        <f t="shared" si="467"/>
        <v>0</v>
      </c>
      <c r="N4240" s="167">
        <f t="shared" si="468"/>
        <v>0</v>
      </c>
    </row>
    <row r="4241" spans="1:14" ht="15" customHeight="1" x14ac:dyDescent="0.2">
      <c r="A4241" s="152"/>
      <c r="B4241" s="152"/>
      <c r="C4241" s="152"/>
      <c r="D4241" s="152"/>
      <c r="E4241" s="153">
        <f>'2.40-a,b,c,d,e'!E4241</f>
        <v>42934.166666666664</v>
      </c>
      <c r="F4241" s="157">
        <f>'2.40-a,b,c,d,e'!F4241</f>
        <v>46.400001525878899</v>
      </c>
      <c r="G4241" s="157">
        <f>'2.40-a,b,c,d,e'!G4241</f>
        <v>380.00106811529832</v>
      </c>
      <c r="H4241" s="157">
        <f t="shared" si="462"/>
        <v>8022.618839421988</v>
      </c>
      <c r="I4241" s="157">
        <f t="shared" si="463"/>
        <v>0</v>
      </c>
      <c r="J4241" s="157">
        <f t="shared" si="464"/>
        <v>8022.618839421988</v>
      </c>
      <c r="K4241" s="157">
        <f t="shared" si="465"/>
        <v>0</v>
      </c>
      <c r="L4241" s="157">
        <f t="shared" si="466"/>
        <v>8022.618839421988</v>
      </c>
      <c r="M4241" s="167">
        <f t="shared" si="467"/>
        <v>0</v>
      </c>
      <c r="N4241" s="167">
        <f t="shared" si="468"/>
        <v>0</v>
      </c>
    </row>
    <row r="4242" spans="1:14" ht="15" customHeight="1" x14ac:dyDescent="0.2">
      <c r="A4242" s="152"/>
      <c r="B4242" s="152"/>
      <c r="C4242" s="152"/>
      <c r="D4242" s="152"/>
      <c r="E4242" s="153">
        <f>'2.40-a,b,c,d,e'!E4242</f>
        <v>42935.166666666664</v>
      </c>
      <c r="F4242" s="157">
        <f>'2.40-a,b,c,d,e'!F4242</f>
        <v>47.119998931884702</v>
      </c>
      <c r="G4242" s="157">
        <f>'2.40-a,b,c,d,e'!G4242</f>
        <v>719.99740600580253</v>
      </c>
      <c r="H4242" s="157">
        <f t="shared" si="462"/>
        <v>8742.616245427791</v>
      </c>
      <c r="I4242" s="157">
        <f t="shared" si="463"/>
        <v>0</v>
      </c>
      <c r="J4242" s="157">
        <f t="shared" si="464"/>
        <v>8742.616245427791</v>
      </c>
      <c r="K4242" s="157">
        <f t="shared" si="465"/>
        <v>579.99801635740096</v>
      </c>
      <c r="L4242" s="157">
        <f t="shared" si="466"/>
        <v>8162.61822907039</v>
      </c>
      <c r="M4242" s="167">
        <f t="shared" si="467"/>
        <v>0</v>
      </c>
      <c r="N4242" s="167">
        <f t="shared" si="468"/>
        <v>0</v>
      </c>
    </row>
    <row r="4243" spans="1:14" ht="15" customHeight="1" x14ac:dyDescent="0.2">
      <c r="A4243" s="152"/>
      <c r="B4243" s="152"/>
      <c r="C4243" s="152"/>
      <c r="D4243" s="152"/>
      <c r="E4243" s="153">
        <f>'2.40-a,b,c,d,e'!E4243</f>
        <v>42936.166666666664</v>
      </c>
      <c r="F4243" s="157">
        <f>'2.40-a,b,c,d,e'!F4243</f>
        <v>46.790000915527301</v>
      </c>
      <c r="G4243" s="157">
        <f>'2.40-a,b,c,d,e'!G4243</f>
        <v>-329.99801635740056</v>
      </c>
      <c r="H4243" s="157">
        <f t="shared" si="462"/>
        <v>7832.6202127129891</v>
      </c>
      <c r="I4243" s="157">
        <f t="shared" si="463"/>
        <v>0</v>
      </c>
      <c r="J4243" s="157">
        <f t="shared" si="464"/>
        <v>7832.6202127129891</v>
      </c>
      <c r="K4243" s="157">
        <f t="shared" si="465"/>
        <v>0</v>
      </c>
      <c r="L4243" s="157">
        <f t="shared" si="466"/>
        <v>7832.6202127129891</v>
      </c>
      <c r="M4243" s="167">
        <f t="shared" si="467"/>
        <v>0</v>
      </c>
      <c r="N4243" s="167">
        <f t="shared" si="468"/>
        <v>0</v>
      </c>
    </row>
    <row r="4244" spans="1:14" ht="15" customHeight="1" x14ac:dyDescent="0.2">
      <c r="A4244" s="152"/>
      <c r="B4244" s="152"/>
      <c r="C4244" s="152"/>
      <c r="D4244" s="152"/>
      <c r="E4244" s="153">
        <f>'2.40-a,b,c,d,e'!E4244</f>
        <v>42937.166666666664</v>
      </c>
      <c r="F4244" s="157">
        <f>'2.40-a,b,c,d,e'!F4244</f>
        <v>45.770000457763601</v>
      </c>
      <c r="G4244" s="157">
        <f>'2.40-a,b,c,d,e'!G4244</f>
        <v>-1020.0004577637003</v>
      </c>
      <c r="H4244" s="157">
        <f t="shared" si="462"/>
        <v>6812.619754949289</v>
      </c>
      <c r="I4244" s="157">
        <f t="shared" si="463"/>
        <v>0</v>
      </c>
      <c r="J4244" s="157">
        <f t="shared" si="464"/>
        <v>6812.619754949289</v>
      </c>
      <c r="K4244" s="157">
        <f t="shared" si="465"/>
        <v>0</v>
      </c>
      <c r="L4244" s="157">
        <f t="shared" si="466"/>
        <v>6812.619754949289</v>
      </c>
      <c r="M4244" s="167">
        <f t="shared" si="467"/>
        <v>0</v>
      </c>
      <c r="N4244" s="167">
        <f t="shared" si="468"/>
        <v>0</v>
      </c>
    </row>
    <row r="4245" spans="1:14" ht="15" customHeight="1" x14ac:dyDescent="0.2">
      <c r="A4245" s="152"/>
      <c r="B4245" s="152"/>
      <c r="C4245" s="152"/>
      <c r="D4245" s="152"/>
      <c r="E4245" s="153">
        <f>'2.40-a,b,c,d,e'!E4245</f>
        <v>42940.166666666664</v>
      </c>
      <c r="F4245" s="157">
        <f>'2.40-a,b,c,d,e'!F4245</f>
        <v>46.340000152587798</v>
      </c>
      <c r="G4245" s="157">
        <f>'2.40-a,b,c,d,e'!G4245</f>
        <v>569.99969482419738</v>
      </c>
      <c r="H4245" s="157">
        <f t="shared" si="462"/>
        <v>7382.6194497734868</v>
      </c>
      <c r="I4245" s="157">
        <f t="shared" si="463"/>
        <v>0</v>
      </c>
      <c r="J4245" s="157">
        <f t="shared" si="464"/>
        <v>7382.6194497734868</v>
      </c>
      <c r="K4245" s="157">
        <f t="shared" si="465"/>
        <v>0</v>
      </c>
      <c r="L4245" s="157">
        <f t="shared" si="466"/>
        <v>7382.6194497734868</v>
      </c>
      <c r="M4245" s="167">
        <f t="shared" si="467"/>
        <v>0</v>
      </c>
      <c r="N4245" s="167">
        <f t="shared" si="468"/>
        <v>0</v>
      </c>
    </row>
    <row r="4246" spans="1:14" ht="15" customHeight="1" x14ac:dyDescent="0.2">
      <c r="A4246" s="152"/>
      <c r="B4246" s="152"/>
      <c r="C4246" s="152"/>
      <c r="D4246" s="152"/>
      <c r="E4246" s="153">
        <f>'2.40-a,b,c,d,e'!E4246</f>
        <v>42941.166666666664</v>
      </c>
      <c r="F4246" s="157">
        <f>'2.40-a,b,c,d,e'!F4246</f>
        <v>47.889999389648402</v>
      </c>
      <c r="G4246" s="157">
        <f>'2.40-a,b,c,d,e'!G4246</f>
        <v>1549.9992370606037</v>
      </c>
      <c r="H4246" s="157">
        <f t="shared" si="462"/>
        <v>8932.6186868340901</v>
      </c>
      <c r="I4246" s="157">
        <f t="shared" si="463"/>
        <v>0</v>
      </c>
      <c r="J4246" s="157">
        <f t="shared" si="464"/>
        <v>8932.6186868340901</v>
      </c>
      <c r="K4246" s="157">
        <f t="shared" si="465"/>
        <v>770.00045776370007</v>
      </c>
      <c r="L4246" s="157">
        <f t="shared" si="466"/>
        <v>8162.61822907039</v>
      </c>
      <c r="M4246" s="167">
        <f t="shared" si="467"/>
        <v>0</v>
      </c>
      <c r="N4246" s="167">
        <f t="shared" si="468"/>
        <v>0</v>
      </c>
    </row>
    <row r="4247" spans="1:14" ht="15" customHeight="1" x14ac:dyDescent="0.2">
      <c r="A4247" s="152"/>
      <c r="B4247" s="152"/>
      <c r="C4247" s="152"/>
      <c r="D4247" s="152"/>
      <c r="E4247" s="153">
        <f>'2.40-a,b,c,d,e'!E4247</f>
        <v>42942.166666666664</v>
      </c>
      <c r="F4247" s="157">
        <f>'2.40-a,b,c,d,e'!F4247</f>
        <v>48.75</v>
      </c>
      <c r="G4247" s="157">
        <f>'2.40-a,b,c,d,e'!G4247</f>
        <v>860.00061035159797</v>
      </c>
      <c r="H4247" s="157">
        <f t="shared" si="462"/>
        <v>9022.618839421988</v>
      </c>
      <c r="I4247" s="157">
        <f t="shared" si="463"/>
        <v>0</v>
      </c>
      <c r="J4247" s="157">
        <f t="shared" si="464"/>
        <v>9022.618839421988</v>
      </c>
      <c r="K4247" s="157">
        <f t="shared" si="465"/>
        <v>860.00061035159797</v>
      </c>
      <c r="L4247" s="157">
        <f t="shared" si="466"/>
        <v>8162.61822907039</v>
      </c>
      <c r="M4247" s="167">
        <f t="shared" si="467"/>
        <v>0</v>
      </c>
      <c r="N4247" s="167">
        <f t="shared" si="468"/>
        <v>0</v>
      </c>
    </row>
    <row r="4248" spans="1:14" ht="15" customHeight="1" x14ac:dyDescent="0.2">
      <c r="A4248" s="152"/>
      <c r="B4248" s="152"/>
      <c r="C4248" s="152"/>
      <c r="D4248" s="152"/>
      <c r="E4248" s="153">
        <f>'2.40-a,b,c,d,e'!E4248</f>
        <v>42943.166666666664</v>
      </c>
      <c r="F4248" s="157">
        <f>'2.40-a,b,c,d,e'!F4248</f>
        <v>49.040000915527301</v>
      </c>
      <c r="G4248" s="157">
        <f>'2.40-a,b,c,d,e'!G4248</f>
        <v>290.00091552730112</v>
      </c>
      <c r="H4248" s="157">
        <f t="shared" si="462"/>
        <v>8452.619144597691</v>
      </c>
      <c r="I4248" s="157">
        <f t="shared" si="463"/>
        <v>0</v>
      </c>
      <c r="J4248" s="157">
        <f t="shared" si="464"/>
        <v>8452.619144597691</v>
      </c>
      <c r="K4248" s="157">
        <f t="shared" si="465"/>
        <v>290.000915527301</v>
      </c>
      <c r="L4248" s="157">
        <f t="shared" si="466"/>
        <v>8162.61822907039</v>
      </c>
      <c r="M4248" s="167">
        <f t="shared" si="467"/>
        <v>0</v>
      </c>
      <c r="N4248" s="167">
        <f t="shared" si="468"/>
        <v>0</v>
      </c>
    </row>
    <row r="4249" spans="1:14" ht="15" customHeight="1" x14ac:dyDescent="0.2">
      <c r="A4249" s="152"/>
      <c r="B4249" s="152"/>
      <c r="C4249" s="152"/>
      <c r="D4249" s="152"/>
      <c r="E4249" s="153">
        <f>'2.40-a,b,c,d,e'!E4249</f>
        <v>42944.166666666664</v>
      </c>
      <c r="F4249" s="157">
        <f>'2.40-a,b,c,d,e'!F4249</f>
        <v>49.709999084472599</v>
      </c>
      <c r="G4249" s="157">
        <f>'2.40-a,b,c,d,e'!G4249</f>
        <v>669.99816894529829</v>
      </c>
      <c r="H4249" s="157">
        <f t="shared" si="462"/>
        <v>8832.6163980156889</v>
      </c>
      <c r="I4249" s="157">
        <f t="shared" si="463"/>
        <v>0</v>
      </c>
      <c r="J4249" s="157">
        <f t="shared" si="464"/>
        <v>8832.6163980156889</v>
      </c>
      <c r="K4249" s="157">
        <f t="shared" si="465"/>
        <v>669.99816894529886</v>
      </c>
      <c r="L4249" s="157">
        <f t="shared" si="466"/>
        <v>8162.61822907039</v>
      </c>
      <c r="M4249" s="167">
        <f t="shared" si="467"/>
        <v>0</v>
      </c>
      <c r="N4249" s="167">
        <f t="shared" si="468"/>
        <v>0</v>
      </c>
    </row>
    <row r="4250" spans="1:14" ht="15" customHeight="1" x14ac:dyDescent="0.2">
      <c r="A4250" s="152"/>
      <c r="B4250" s="152"/>
      <c r="C4250" s="152"/>
      <c r="D4250" s="152"/>
      <c r="E4250" s="153">
        <f>'2.40-a,b,c,d,e'!E4250</f>
        <v>42947.166666666664</v>
      </c>
      <c r="F4250" s="157">
        <f>'2.40-a,b,c,d,e'!F4250</f>
        <v>50.169998168945298</v>
      </c>
      <c r="G4250" s="157">
        <f>'2.40-a,b,c,d,e'!G4250</f>
        <v>459.99908447269888</v>
      </c>
      <c r="H4250" s="157">
        <f t="shared" si="462"/>
        <v>8622.617313543089</v>
      </c>
      <c r="I4250" s="157">
        <f t="shared" si="463"/>
        <v>0</v>
      </c>
      <c r="J4250" s="157">
        <f t="shared" si="464"/>
        <v>8622.617313543089</v>
      </c>
      <c r="K4250" s="157">
        <f t="shared" si="465"/>
        <v>459.999084472699</v>
      </c>
      <c r="L4250" s="157">
        <f t="shared" si="466"/>
        <v>8162.61822907039</v>
      </c>
      <c r="M4250" s="167">
        <f t="shared" si="467"/>
        <v>0</v>
      </c>
      <c r="N4250" s="167">
        <f t="shared" si="468"/>
        <v>0</v>
      </c>
    </row>
    <row r="4251" spans="1:14" ht="15" customHeight="1" x14ac:dyDescent="0.2">
      <c r="A4251" s="152"/>
      <c r="B4251" s="152"/>
      <c r="C4251" s="152"/>
      <c r="D4251" s="152"/>
      <c r="E4251" s="153">
        <f>'2.40-a,b,c,d,e'!E4251</f>
        <v>42948.166666666664</v>
      </c>
      <c r="F4251" s="157">
        <f>'2.40-a,b,c,d,e'!F4251</f>
        <v>49.159999847412102</v>
      </c>
      <c r="G4251" s="157">
        <f>'2.40-a,b,c,d,e'!G4251</f>
        <v>-1009.9983215331961</v>
      </c>
      <c r="H4251" s="157">
        <f t="shared" si="462"/>
        <v>7152.6199075371942</v>
      </c>
      <c r="I4251" s="157">
        <f t="shared" si="463"/>
        <v>0</v>
      </c>
      <c r="J4251" s="157">
        <f t="shared" si="464"/>
        <v>7152.6199075371942</v>
      </c>
      <c r="K4251" s="157">
        <f t="shared" si="465"/>
        <v>0</v>
      </c>
      <c r="L4251" s="157">
        <f t="shared" si="466"/>
        <v>7152.6199075371942</v>
      </c>
      <c r="M4251" s="167">
        <f t="shared" si="467"/>
        <v>0</v>
      </c>
      <c r="N4251" s="167">
        <f t="shared" si="468"/>
        <v>0</v>
      </c>
    </row>
    <row r="4252" spans="1:14" ht="15" customHeight="1" x14ac:dyDescent="0.2">
      <c r="A4252" s="152"/>
      <c r="B4252" s="152"/>
      <c r="C4252" s="152"/>
      <c r="D4252" s="152"/>
      <c r="E4252" s="153">
        <f>'2.40-a,b,c,d,e'!E4252</f>
        <v>42949.166666666664</v>
      </c>
      <c r="F4252" s="157">
        <f>'2.40-a,b,c,d,e'!F4252</f>
        <v>49.590000152587798</v>
      </c>
      <c r="G4252" s="157">
        <f>'2.40-a,b,c,d,e'!G4252</f>
        <v>430.00030517569598</v>
      </c>
      <c r="H4252" s="157">
        <f t="shared" si="462"/>
        <v>7582.62021271289</v>
      </c>
      <c r="I4252" s="157">
        <f t="shared" si="463"/>
        <v>0</v>
      </c>
      <c r="J4252" s="157">
        <f t="shared" si="464"/>
        <v>7582.62021271289</v>
      </c>
      <c r="K4252" s="157">
        <f t="shared" si="465"/>
        <v>0</v>
      </c>
      <c r="L4252" s="157">
        <f t="shared" si="466"/>
        <v>7582.62021271289</v>
      </c>
      <c r="M4252" s="167">
        <f t="shared" si="467"/>
        <v>0</v>
      </c>
      <c r="N4252" s="167">
        <f t="shared" si="468"/>
        <v>0</v>
      </c>
    </row>
    <row r="4253" spans="1:14" ht="15" customHeight="1" x14ac:dyDescent="0.2">
      <c r="A4253" s="152"/>
      <c r="B4253" s="152"/>
      <c r="C4253" s="152"/>
      <c r="D4253" s="152"/>
      <c r="E4253" s="153">
        <f>'2.40-a,b,c,d,e'!E4253</f>
        <v>42950.166666666664</v>
      </c>
      <c r="F4253" s="157">
        <f>'2.40-a,b,c,d,e'!F4253</f>
        <v>49.029998779296797</v>
      </c>
      <c r="G4253" s="157">
        <f>'2.40-a,b,c,d,e'!G4253</f>
        <v>-560.00137329100141</v>
      </c>
      <c r="H4253" s="157">
        <f t="shared" si="462"/>
        <v>7022.6188394218889</v>
      </c>
      <c r="I4253" s="157">
        <f t="shared" si="463"/>
        <v>0</v>
      </c>
      <c r="J4253" s="157">
        <f t="shared" si="464"/>
        <v>7022.6188394218889</v>
      </c>
      <c r="K4253" s="157">
        <f t="shared" si="465"/>
        <v>0</v>
      </c>
      <c r="L4253" s="157">
        <f t="shared" si="466"/>
        <v>7022.6188394218889</v>
      </c>
      <c r="M4253" s="167">
        <f t="shared" si="467"/>
        <v>0</v>
      </c>
      <c r="N4253" s="167">
        <f t="shared" si="468"/>
        <v>0</v>
      </c>
    </row>
    <row r="4254" spans="1:14" ht="15" customHeight="1" x14ac:dyDescent="0.2">
      <c r="A4254" s="152"/>
      <c r="B4254" s="152"/>
      <c r="C4254" s="152"/>
      <c r="D4254" s="152"/>
      <c r="E4254" s="153">
        <f>'2.40-a,b,c,d,e'!E4254</f>
        <v>42951.166666666664</v>
      </c>
      <c r="F4254" s="157">
        <f>'2.40-a,b,c,d,e'!F4254</f>
        <v>49.580001831054602</v>
      </c>
      <c r="G4254" s="157">
        <f>'2.40-a,b,c,d,e'!G4254</f>
        <v>550.00305175780545</v>
      </c>
      <c r="H4254" s="157">
        <f t="shared" si="462"/>
        <v>7572.6218911796941</v>
      </c>
      <c r="I4254" s="157">
        <f t="shared" si="463"/>
        <v>0</v>
      </c>
      <c r="J4254" s="157">
        <f t="shared" si="464"/>
        <v>7572.6218911796941</v>
      </c>
      <c r="K4254" s="157">
        <f t="shared" si="465"/>
        <v>0</v>
      </c>
      <c r="L4254" s="157">
        <f t="shared" si="466"/>
        <v>7572.6218911796941</v>
      </c>
      <c r="M4254" s="167">
        <f t="shared" si="467"/>
        <v>0</v>
      </c>
      <c r="N4254" s="167">
        <f t="shared" si="468"/>
        <v>0</v>
      </c>
    </row>
    <row r="4255" spans="1:14" ht="15" customHeight="1" x14ac:dyDescent="0.2">
      <c r="A4255" s="152"/>
      <c r="B4255" s="152"/>
      <c r="C4255" s="152"/>
      <c r="D4255" s="152"/>
      <c r="E4255" s="153">
        <f>'2.40-a,b,c,d,e'!E4255</f>
        <v>42954.166666666664</v>
      </c>
      <c r="F4255" s="157">
        <f>'2.40-a,b,c,d,e'!F4255</f>
        <v>49.389999389648402</v>
      </c>
      <c r="G4255" s="157">
        <f>'2.40-a,b,c,d,e'!G4255</f>
        <v>-190.00244140620026</v>
      </c>
      <c r="H4255" s="157">
        <f t="shared" si="462"/>
        <v>7382.6194497734941</v>
      </c>
      <c r="I4255" s="157">
        <f t="shared" si="463"/>
        <v>0</v>
      </c>
      <c r="J4255" s="157">
        <f t="shared" si="464"/>
        <v>7382.6194497734941</v>
      </c>
      <c r="K4255" s="157">
        <f t="shared" si="465"/>
        <v>0</v>
      </c>
      <c r="L4255" s="157">
        <f t="shared" si="466"/>
        <v>7382.6194497734941</v>
      </c>
      <c r="M4255" s="167">
        <f t="shared" si="467"/>
        <v>0</v>
      </c>
      <c r="N4255" s="167">
        <f t="shared" si="468"/>
        <v>0</v>
      </c>
    </row>
    <row r="4256" spans="1:14" ht="15" customHeight="1" x14ac:dyDescent="0.2">
      <c r="A4256" s="152"/>
      <c r="B4256" s="152"/>
      <c r="C4256" s="152"/>
      <c r="D4256" s="152"/>
      <c r="E4256" s="153">
        <f>'2.40-a,b,c,d,e'!E4256</f>
        <v>42955.166666666664</v>
      </c>
      <c r="F4256" s="157">
        <f>'2.40-a,b,c,d,e'!F4256</f>
        <v>49.169998168945298</v>
      </c>
      <c r="G4256" s="157">
        <f>'2.40-a,b,c,d,e'!G4256</f>
        <v>-220.00122070310368</v>
      </c>
      <c r="H4256" s="157">
        <f t="shared" si="462"/>
        <v>7162.61822907039</v>
      </c>
      <c r="I4256" s="157">
        <f t="shared" si="463"/>
        <v>0</v>
      </c>
      <c r="J4256" s="157">
        <f t="shared" si="464"/>
        <v>7162.61822907039</v>
      </c>
      <c r="K4256" s="157">
        <f t="shared" si="465"/>
        <v>0</v>
      </c>
      <c r="L4256" s="157">
        <f t="shared" si="466"/>
        <v>7162.61822907039</v>
      </c>
      <c r="M4256" s="167">
        <f t="shared" si="467"/>
        <v>0</v>
      </c>
      <c r="N4256" s="167">
        <f t="shared" si="468"/>
        <v>0</v>
      </c>
    </row>
    <row r="4257" spans="1:14" ht="15" customHeight="1" x14ac:dyDescent="0.2">
      <c r="A4257" s="152"/>
      <c r="B4257" s="152"/>
      <c r="C4257" s="152"/>
      <c r="D4257" s="152"/>
      <c r="E4257" s="153">
        <f>'2.40-a,b,c,d,e'!E4257</f>
        <v>42956.166666666664</v>
      </c>
      <c r="F4257" s="157">
        <f>'2.40-a,b,c,d,e'!F4257</f>
        <v>49.560001373291001</v>
      </c>
      <c r="G4257" s="157">
        <f>'2.40-a,b,c,d,e'!G4257</f>
        <v>390.00320434570313</v>
      </c>
      <c r="H4257" s="157">
        <f t="shared" si="462"/>
        <v>7552.6214334160932</v>
      </c>
      <c r="I4257" s="157">
        <f t="shared" si="463"/>
        <v>0</v>
      </c>
      <c r="J4257" s="157">
        <f t="shared" si="464"/>
        <v>7552.6214334160932</v>
      </c>
      <c r="K4257" s="157">
        <f t="shared" si="465"/>
        <v>0</v>
      </c>
      <c r="L4257" s="157">
        <f t="shared" si="466"/>
        <v>7552.6214334160932</v>
      </c>
      <c r="M4257" s="167">
        <f t="shared" si="467"/>
        <v>0</v>
      </c>
      <c r="N4257" s="167">
        <f t="shared" si="468"/>
        <v>0</v>
      </c>
    </row>
    <row r="4258" spans="1:14" ht="15" customHeight="1" x14ac:dyDescent="0.2">
      <c r="A4258" s="152"/>
      <c r="B4258" s="152"/>
      <c r="C4258" s="152"/>
      <c r="D4258" s="152"/>
      <c r="E4258" s="153">
        <f>'2.40-a,b,c,d,e'!E4258</f>
        <v>42957.166666666664</v>
      </c>
      <c r="F4258" s="157">
        <f>'2.40-a,b,c,d,e'!F4258</f>
        <v>48.590000152587798</v>
      </c>
      <c r="G4258" s="157">
        <f>'2.40-a,b,c,d,e'!G4258</f>
        <v>-970.00122070320322</v>
      </c>
      <c r="H4258" s="157">
        <f t="shared" si="462"/>
        <v>6582.62021271289</v>
      </c>
      <c r="I4258" s="157">
        <f t="shared" si="463"/>
        <v>0</v>
      </c>
      <c r="J4258" s="157">
        <f t="shared" si="464"/>
        <v>6582.62021271289</v>
      </c>
      <c r="K4258" s="157">
        <f t="shared" si="465"/>
        <v>0</v>
      </c>
      <c r="L4258" s="157">
        <f t="shared" si="466"/>
        <v>6582.62021271289</v>
      </c>
      <c r="M4258" s="167">
        <f t="shared" si="467"/>
        <v>0</v>
      </c>
      <c r="N4258" s="167">
        <f t="shared" si="468"/>
        <v>0</v>
      </c>
    </row>
    <row r="4259" spans="1:14" ht="15" customHeight="1" x14ac:dyDescent="0.2">
      <c r="A4259" s="152"/>
      <c r="B4259" s="152"/>
      <c r="C4259" s="152"/>
      <c r="D4259" s="152"/>
      <c r="E4259" s="153">
        <f>'2.40-a,b,c,d,e'!E4259</f>
        <v>42958.166666666664</v>
      </c>
      <c r="F4259" s="157">
        <f>'2.40-a,b,c,d,e'!F4259</f>
        <v>48.819999694824197</v>
      </c>
      <c r="G4259" s="157">
        <f>'2.40-a,b,c,d,e'!G4259</f>
        <v>229.99954223639918</v>
      </c>
      <c r="H4259" s="157">
        <f t="shared" si="462"/>
        <v>6812.619754949289</v>
      </c>
      <c r="I4259" s="157">
        <f t="shared" si="463"/>
        <v>0</v>
      </c>
      <c r="J4259" s="157">
        <f t="shared" si="464"/>
        <v>6812.619754949289</v>
      </c>
      <c r="K4259" s="157">
        <f t="shared" si="465"/>
        <v>0</v>
      </c>
      <c r="L4259" s="157">
        <f t="shared" si="466"/>
        <v>6812.619754949289</v>
      </c>
      <c r="M4259" s="167">
        <f t="shared" si="467"/>
        <v>0</v>
      </c>
      <c r="N4259" s="167">
        <f t="shared" si="468"/>
        <v>0</v>
      </c>
    </row>
    <row r="4260" spans="1:14" ht="15" customHeight="1" x14ac:dyDescent="0.2">
      <c r="A4260" s="152"/>
      <c r="B4260" s="152"/>
      <c r="C4260" s="152"/>
      <c r="D4260" s="152"/>
      <c r="E4260" s="153">
        <f>'2.40-a,b,c,d,e'!E4260</f>
        <v>42961.166666666664</v>
      </c>
      <c r="F4260" s="157">
        <f>'2.40-a,b,c,d,e'!F4260</f>
        <v>47.590000152587798</v>
      </c>
      <c r="G4260" s="157">
        <f>'2.40-a,b,c,d,e'!G4260</f>
        <v>-1229.9995422363991</v>
      </c>
      <c r="H4260" s="157">
        <f t="shared" si="462"/>
        <v>5582.62021271289</v>
      </c>
      <c r="I4260" s="157">
        <f t="shared" si="463"/>
        <v>2579.9980163575001</v>
      </c>
      <c r="J4260" s="157">
        <f t="shared" si="464"/>
        <v>8162.61822907039</v>
      </c>
      <c r="K4260" s="157">
        <f t="shared" si="465"/>
        <v>0</v>
      </c>
      <c r="L4260" s="157">
        <f t="shared" si="466"/>
        <v>8162.61822907039</v>
      </c>
      <c r="M4260" s="167">
        <f t="shared" si="467"/>
        <v>1</v>
      </c>
      <c r="N4260" s="167">
        <f t="shared" si="468"/>
        <v>0</v>
      </c>
    </row>
    <row r="4261" spans="1:14" ht="15" customHeight="1" x14ac:dyDescent="0.2">
      <c r="A4261" s="152"/>
      <c r="B4261" s="152"/>
      <c r="C4261" s="152"/>
      <c r="D4261" s="152"/>
      <c r="E4261" s="153">
        <f>'2.40-a,b,c,d,e'!E4261</f>
        <v>42962.166666666664</v>
      </c>
      <c r="F4261" s="157">
        <f>'2.40-a,b,c,d,e'!F4261</f>
        <v>47.549999237060497</v>
      </c>
      <c r="G4261" s="157">
        <f>'2.40-a,b,c,d,e'!G4261</f>
        <v>-40.000915527301117</v>
      </c>
      <c r="H4261" s="157">
        <f t="shared" si="462"/>
        <v>8122.617313543089</v>
      </c>
      <c r="I4261" s="157">
        <f t="shared" si="463"/>
        <v>0</v>
      </c>
      <c r="J4261" s="157">
        <f t="shared" si="464"/>
        <v>8122.617313543089</v>
      </c>
      <c r="K4261" s="157">
        <f t="shared" si="465"/>
        <v>0</v>
      </c>
      <c r="L4261" s="157">
        <f t="shared" si="466"/>
        <v>8122.617313543089</v>
      </c>
      <c r="M4261" s="167">
        <f t="shared" si="467"/>
        <v>0</v>
      </c>
      <c r="N4261" s="167">
        <f t="shared" si="468"/>
        <v>0</v>
      </c>
    </row>
    <row r="4262" spans="1:14" ht="15" customHeight="1" x14ac:dyDescent="0.2">
      <c r="A4262" s="152"/>
      <c r="B4262" s="152"/>
      <c r="C4262" s="152"/>
      <c r="D4262" s="152"/>
      <c r="E4262" s="153">
        <f>'2.40-a,b,c,d,e'!E4262</f>
        <v>42963.166666666664</v>
      </c>
      <c r="F4262" s="157">
        <f>'2.40-a,b,c,d,e'!F4262</f>
        <v>46.779998779296797</v>
      </c>
      <c r="G4262" s="157">
        <f>'2.40-a,b,c,d,e'!G4262</f>
        <v>-770.0004577637003</v>
      </c>
      <c r="H4262" s="157">
        <f t="shared" si="462"/>
        <v>7352.616855779389</v>
      </c>
      <c r="I4262" s="157">
        <f t="shared" si="463"/>
        <v>0</v>
      </c>
      <c r="J4262" s="157">
        <f t="shared" si="464"/>
        <v>7352.616855779389</v>
      </c>
      <c r="K4262" s="157">
        <f t="shared" si="465"/>
        <v>0</v>
      </c>
      <c r="L4262" s="157">
        <f t="shared" si="466"/>
        <v>7352.616855779389</v>
      </c>
      <c r="M4262" s="167">
        <f t="shared" si="467"/>
        <v>0</v>
      </c>
      <c r="N4262" s="167">
        <f t="shared" si="468"/>
        <v>0</v>
      </c>
    </row>
    <row r="4263" spans="1:14" ht="15" customHeight="1" x14ac:dyDescent="0.2">
      <c r="A4263" s="152"/>
      <c r="B4263" s="152"/>
      <c r="C4263" s="152"/>
      <c r="D4263" s="152"/>
      <c r="E4263" s="153">
        <f>'2.40-a,b,c,d,e'!E4263</f>
        <v>42964.166666666664</v>
      </c>
      <c r="F4263" s="157">
        <f>'2.40-a,b,c,d,e'!F4263</f>
        <v>47.090000152587798</v>
      </c>
      <c r="G4263" s="157">
        <f>'2.40-a,b,c,d,e'!G4263</f>
        <v>310.00137329100141</v>
      </c>
      <c r="H4263" s="157">
        <f t="shared" si="462"/>
        <v>7662.61822907039</v>
      </c>
      <c r="I4263" s="157">
        <f t="shared" si="463"/>
        <v>0</v>
      </c>
      <c r="J4263" s="157">
        <f t="shared" si="464"/>
        <v>7662.61822907039</v>
      </c>
      <c r="K4263" s="157">
        <f t="shared" si="465"/>
        <v>0</v>
      </c>
      <c r="L4263" s="157">
        <f t="shared" si="466"/>
        <v>7662.61822907039</v>
      </c>
      <c r="M4263" s="167">
        <f t="shared" si="467"/>
        <v>0</v>
      </c>
      <c r="N4263" s="167">
        <f t="shared" si="468"/>
        <v>0</v>
      </c>
    </row>
    <row r="4264" spans="1:14" ht="15" customHeight="1" x14ac:dyDescent="0.2">
      <c r="A4264" s="152"/>
      <c r="B4264" s="152"/>
      <c r="C4264" s="152"/>
      <c r="D4264" s="152"/>
      <c r="E4264" s="153">
        <f>'2.40-a,b,c,d,e'!E4264</f>
        <v>42965.166666666664</v>
      </c>
      <c r="F4264" s="157">
        <f>'2.40-a,b,c,d,e'!F4264</f>
        <v>48.509998321533203</v>
      </c>
      <c r="G4264" s="157">
        <f>'2.40-a,b,c,d,e'!G4264</f>
        <v>1419.9981689454048</v>
      </c>
      <c r="H4264" s="157">
        <f t="shared" si="462"/>
        <v>9082.6163980157944</v>
      </c>
      <c r="I4264" s="157">
        <f t="shared" si="463"/>
        <v>0</v>
      </c>
      <c r="J4264" s="157">
        <f t="shared" si="464"/>
        <v>9082.6163980157944</v>
      </c>
      <c r="K4264" s="157">
        <f t="shared" si="465"/>
        <v>919.99816894540436</v>
      </c>
      <c r="L4264" s="157">
        <f t="shared" si="466"/>
        <v>8162.61822907039</v>
      </c>
      <c r="M4264" s="167">
        <f t="shared" si="467"/>
        <v>0</v>
      </c>
      <c r="N4264" s="167">
        <f t="shared" si="468"/>
        <v>0</v>
      </c>
    </row>
    <row r="4265" spans="1:14" ht="15" customHeight="1" x14ac:dyDescent="0.2">
      <c r="A4265" s="152"/>
      <c r="B4265" s="152"/>
      <c r="C4265" s="152"/>
      <c r="D4265" s="152"/>
      <c r="E4265" s="153">
        <f>'2.40-a,b,c,d,e'!E4265</f>
        <v>42968.166666666664</v>
      </c>
      <c r="F4265" s="157">
        <f>'2.40-a,b,c,d,e'!F4265</f>
        <v>47.369998931884702</v>
      </c>
      <c r="G4265" s="157">
        <f>'2.40-a,b,c,d,e'!G4265</f>
        <v>-1139.9993896485014</v>
      </c>
      <c r="H4265" s="157">
        <f t="shared" si="462"/>
        <v>7022.6188394218889</v>
      </c>
      <c r="I4265" s="157">
        <f t="shared" si="463"/>
        <v>0</v>
      </c>
      <c r="J4265" s="157">
        <f t="shared" si="464"/>
        <v>7022.6188394218889</v>
      </c>
      <c r="K4265" s="157">
        <f t="shared" si="465"/>
        <v>0</v>
      </c>
      <c r="L4265" s="157">
        <f t="shared" si="466"/>
        <v>7022.6188394218889</v>
      </c>
      <c r="M4265" s="167">
        <f t="shared" si="467"/>
        <v>0</v>
      </c>
      <c r="N4265" s="167">
        <f t="shared" si="468"/>
        <v>0</v>
      </c>
    </row>
    <row r="4266" spans="1:14" ht="15" customHeight="1" x14ac:dyDescent="0.2">
      <c r="A4266" s="152"/>
      <c r="B4266" s="152"/>
      <c r="C4266" s="152"/>
      <c r="D4266" s="152"/>
      <c r="E4266" s="153">
        <f>'2.40-a,b,c,d,e'!E4266</f>
        <v>42969.166666666664</v>
      </c>
      <c r="F4266" s="157">
        <f>'2.40-a,b,c,d,e'!F4266</f>
        <v>47.639999389648402</v>
      </c>
      <c r="G4266" s="157">
        <f>'2.40-a,b,c,d,e'!G4266</f>
        <v>270.0004577637003</v>
      </c>
      <c r="H4266" s="157">
        <f t="shared" si="462"/>
        <v>7292.6192971855889</v>
      </c>
      <c r="I4266" s="157">
        <f t="shared" si="463"/>
        <v>0</v>
      </c>
      <c r="J4266" s="157">
        <f t="shared" si="464"/>
        <v>7292.6192971855889</v>
      </c>
      <c r="K4266" s="157">
        <f t="shared" si="465"/>
        <v>0</v>
      </c>
      <c r="L4266" s="157">
        <f t="shared" si="466"/>
        <v>7292.6192971855889</v>
      </c>
      <c r="M4266" s="167">
        <f t="shared" si="467"/>
        <v>0</v>
      </c>
      <c r="N4266" s="167">
        <f t="shared" si="468"/>
        <v>0</v>
      </c>
    </row>
    <row r="4267" spans="1:14" ht="15" customHeight="1" x14ac:dyDescent="0.2">
      <c r="A4267" s="152"/>
      <c r="B4267" s="152"/>
      <c r="C4267" s="152"/>
      <c r="D4267" s="152"/>
      <c r="E4267" s="153">
        <f>'2.40-a,b,c,d,e'!E4267</f>
        <v>42970.166666666664</v>
      </c>
      <c r="F4267" s="157">
        <f>'2.40-a,b,c,d,e'!F4267</f>
        <v>48.409999847412102</v>
      </c>
      <c r="G4267" s="157">
        <f>'2.40-a,b,c,d,e'!G4267</f>
        <v>770.0004577637003</v>
      </c>
      <c r="H4267" s="157">
        <f t="shared" si="462"/>
        <v>8062.619754949289</v>
      </c>
      <c r="I4267" s="157">
        <f t="shared" si="463"/>
        <v>0</v>
      </c>
      <c r="J4267" s="157">
        <f t="shared" si="464"/>
        <v>8062.619754949289</v>
      </c>
      <c r="K4267" s="157">
        <f t="shared" si="465"/>
        <v>0</v>
      </c>
      <c r="L4267" s="157">
        <f t="shared" si="466"/>
        <v>8062.619754949289</v>
      </c>
      <c r="M4267" s="167">
        <f t="shared" si="467"/>
        <v>0</v>
      </c>
      <c r="N4267" s="167">
        <f t="shared" si="468"/>
        <v>0</v>
      </c>
    </row>
    <row r="4268" spans="1:14" ht="15" customHeight="1" x14ac:dyDescent="0.2">
      <c r="A4268" s="152"/>
      <c r="B4268" s="152"/>
      <c r="C4268" s="152"/>
      <c r="D4268" s="152"/>
      <c r="E4268" s="153">
        <f>'2.40-a,b,c,d,e'!E4268</f>
        <v>42971.166666666664</v>
      </c>
      <c r="F4268" s="157">
        <f>'2.40-a,b,c,d,e'!F4268</f>
        <v>47.430000305175703</v>
      </c>
      <c r="G4268" s="157">
        <f>'2.40-a,b,c,d,e'!G4268</f>
        <v>-979.99954223639918</v>
      </c>
      <c r="H4268" s="157">
        <f t="shared" si="462"/>
        <v>7082.62021271289</v>
      </c>
      <c r="I4268" s="157">
        <f t="shared" si="463"/>
        <v>0</v>
      </c>
      <c r="J4268" s="157">
        <f t="shared" si="464"/>
        <v>7082.62021271289</v>
      </c>
      <c r="K4268" s="157">
        <f t="shared" si="465"/>
        <v>0</v>
      </c>
      <c r="L4268" s="157">
        <f t="shared" si="466"/>
        <v>7082.62021271289</v>
      </c>
      <c r="M4268" s="167">
        <f t="shared" si="467"/>
        <v>0</v>
      </c>
      <c r="N4268" s="167">
        <f t="shared" si="468"/>
        <v>0</v>
      </c>
    </row>
    <row r="4269" spans="1:14" ht="15" customHeight="1" x14ac:dyDescent="0.2">
      <c r="A4269" s="152"/>
      <c r="B4269" s="152"/>
      <c r="C4269" s="152"/>
      <c r="D4269" s="152"/>
      <c r="E4269" s="153">
        <f>'2.40-a,b,c,d,e'!E4269</f>
        <v>42972.166666666664</v>
      </c>
      <c r="F4269" s="157">
        <f>'2.40-a,b,c,d,e'!F4269</f>
        <v>47.869998931884702</v>
      </c>
      <c r="G4269" s="157">
        <f>'2.40-a,b,c,d,e'!G4269</f>
        <v>439.99862670899859</v>
      </c>
      <c r="H4269" s="157">
        <f t="shared" si="462"/>
        <v>7522.6188394218889</v>
      </c>
      <c r="I4269" s="157">
        <f t="shared" si="463"/>
        <v>0</v>
      </c>
      <c r="J4269" s="157">
        <f t="shared" si="464"/>
        <v>7522.6188394218889</v>
      </c>
      <c r="K4269" s="157">
        <f t="shared" si="465"/>
        <v>0</v>
      </c>
      <c r="L4269" s="157">
        <f t="shared" si="466"/>
        <v>7522.6188394218889</v>
      </c>
      <c r="M4269" s="167">
        <f t="shared" si="467"/>
        <v>0</v>
      </c>
      <c r="N4269" s="167">
        <f t="shared" si="468"/>
        <v>0</v>
      </c>
    </row>
    <row r="4270" spans="1:14" ht="15" customHeight="1" x14ac:dyDescent="0.2">
      <c r="A4270" s="152"/>
      <c r="B4270" s="152"/>
      <c r="C4270" s="152"/>
      <c r="D4270" s="152"/>
      <c r="E4270" s="153">
        <f>'2.40-a,b,c,d,e'!E4270</f>
        <v>42975.166666666664</v>
      </c>
      <c r="F4270" s="157">
        <f>'2.40-a,b,c,d,e'!F4270</f>
        <v>46.569999694824197</v>
      </c>
      <c r="G4270" s="157">
        <f>'2.40-a,b,c,d,e'!G4270</f>
        <v>-1299.9992370605041</v>
      </c>
      <c r="H4270" s="157">
        <f t="shared" si="462"/>
        <v>6222.6196023613848</v>
      </c>
      <c r="I4270" s="157">
        <f t="shared" si="463"/>
        <v>0</v>
      </c>
      <c r="J4270" s="157">
        <f t="shared" si="464"/>
        <v>6222.6196023613848</v>
      </c>
      <c r="K4270" s="157">
        <f t="shared" si="465"/>
        <v>0</v>
      </c>
      <c r="L4270" s="157">
        <f t="shared" si="466"/>
        <v>6222.6196023613848</v>
      </c>
      <c r="M4270" s="167">
        <f t="shared" si="467"/>
        <v>0</v>
      </c>
      <c r="N4270" s="167">
        <f t="shared" si="468"/>
        <v>0</v>
      </c>
    </row>
    <row r="4271" spans="1:14" ht="15" customHeight="1" x14ac:dyDescent="0.2">
      <c r="A4271" s="152"/>
      <c r="B4271" s="152"/>
      <c r="C4271" s="152"/>
      <c r="D4271" s="152"/>
      <c r="E4271" s="153">
        <f>'2.40-a,b,c,d,e'!E4271</f>
        <v>42976.166666666664</v>
      </c>
      <c r="F4271" s="157">
        <f>'2.40-a,b,c,d,e'!F4271</f>
        <v>46.439998626708899</v>
      </c>
      <c r="G4271" s="157">
        <f>'2.40-a,b,c,d,e'!G4271</f>
        <v>-130.00106811529832</v>
      </c>
      <c r="H4271" s="157">
        <f t="shared" si="462"/>
        <v>6092.6185342460867</v>
      </c>
      <c r="I4271" s="157">
        <f t="shared" si="463"/>
        <v>2069.9996948243033</v>
      </c>
      <c r="J4271" s="157">
        <f t="shared" si="464"/>
        <v>8162.61822907039</v>
      </c>
      <c r="K4271" s="157">
        <f t="shared" si="465"/>
        <v>0</v>
      </c>
      <c r="L4271" s="157">
        <f t="shared" si="466"/>
        <v>8162.61822907039</v>
      </c>
      <c r="M4271" s="167">
        <f t="shared" si="467"/>
        <v>1</v>
      </c>
      <c r="N4271" s="167">
        <f t="shared" si="468"/>
        <v>0</v>
      </c>
    </row>
    <row r="4272" spans="1:14" ht="15" customHeight="1" x14ac:dyDescent="0.2">
      <c r="A4272" s="152"/>
      <c r="B4272" s="152"/>
      <c r="C4272" s="152"/>
      <c r="D4272" s="152"/>
      <c r="E4272" s="153">
        <f>'2.40-a,b,c,d,e'!E4272</f>
        <v>42977.166666666664</v>
      </c>
      <c r="F4272" s="157">
        <f>'2.40-a,b,c,d,e'!F4272</f>
        <v>45.959999084472599</v>
      </c>
      <c r="G4272" s="157">
        <f>'2.40-a,b,c,d,e'!G4272</f>
        <v>-479.9995422362997</v>
      </c>
      <c r="H4272" s="157">
        <f t="shared" si="462"/>
        <v>7682.6186868340901</v>
      </c>
      <c r="I4272" s="157">
        <f t="shared" si="463"/>
        <v>0</v>
      </c>
      <c r="J4272" s="157">
        <f t="shared" si="464"/>
        <v>7682.6186868340901</v>
      </c>
      <c r="K4272" s="157">
        <f t="shared" si="465"/>
        <v>0</v>
      </c>
      <c r="L4272" s="157">
        <f t="shared" si="466"/>
        <v>7682.6186868340901</v>
      </c>
      <c r="M4272" s="167">
        <f t="shared" si="467"/>
        <v>0</v>
      </c>
      <c r="N4272" s="167">
        <f t="shared" si="468"/>
        <v>0</v>
      </c>
    </row>
    <row r="4273" spans="1:14" ht="15" customHeight="1" x14ac:dyDescent="0.2">
      <c r="A4273" s="152"/>
      <c r="B4273" s="152"/>
      <c r="C4273" s="152"/>
      <c r="D4273" s="152"/>
      <c r="E4273" s="153">
        <f>'2.40-a,b,c,d,e'!E4273</f>
        <v>42978.166666666664</v>
      </c>
      <c r="F4273" s="157">
        <f>'2.40-a,b,c,d,e'!F4273</f>
        <v>47.2299995422363</v>
      </c>
      <c r="G4273" s="157">
        <f>'2.40-a,b,c,d,e'!G4273</f>
        <v>1270.0004577637003</v>
      </c>
      <c r="H4273" s="157">
        <f t="shared" si="462"/>
        <v>8952.6191445977911</v>
      </c>
      <c r="I4273" s="157">
        <f t="shared" si="463"/>
        <v>0</v>
      </c>
      <c r="J4273" s="157">
        <f t="shared" si="464"/>
        <v>8952.6191445977911</v>
      </c>
      <c r="K4273" s="157">
        <f t="shared" si="465"/>
        <v>790.00091552740105</v>
      </c>
      <c r="L4273" s="157">
        <f t="shared" si="466"/>
        <v>8162.61822907039</v>
      </c>
      <c r="M4273" s="167">
        <f t="shared" si="467"/>
        <v>0</v>
      </c>
      <c r="N4273" s="167">
        <f t="shared" si="468"/>
        <v>0</v>
      </c>
    </row>
    <row r="4274" spans="1:14" ht="15" customHeight="1" x14ac:dyDescent="0.2">
      <c r="A4274" s="152"/>
      <c r="B4274" s="152"/>
      <c r="C4274" s="152"/>
      <c r="D4274" s="152"/>
      <c r="E4274" s="153">
        <f>'2.40-a,b,c,d,e'!E4274</f>
        <v>42979.166666666664</v>
      </c>
      <c r="F4274" s="157">
        <f>'2.40-a,b,c,d,e'!F4274</f>
        <v>47.290000915527301</v>
      </c>
      <c r="G4274" s="157">
        <f>'2.40-a,b,c,d,e'!G4274</f>
        <v>60.001373291001414</v>
      </c>
      <c r="H4274" s="157">
        <f t="shared" si="462"/>
        <v>8222.619602361392</v>
      </c>
      <c r="I4274" s="157">
        <f t="shared" si="463"/>
        <v>0</v>
      </c>
      <c r="J4274" s="157">
        <f t="shared" si="464"/>
        <v>8222.619602361392</v>
      </c>
      <c r="K4274" s="157">
        <f t="shared" si="465"/>
        <v>60.001373291001983</v>
      </c>
      <c r="L4274" s="157">
        <f t="shared" si="466"/>
        <v>8162.61822907039</v>
      </c>
      <c r="M4274" s="167">
        <f t="shared" si="467"/>
        <v>0</v>
      </c>
      <c r="N4274" s="167">
        <f t="shared" si="468"/>
        <v>0</v>
      </c>
    </row>
    <row r="4275" spans="1:14" ht="15" customHeight="1" x14ac:dyDescent="0.2">
      <c r="A4275" s="152"/>
      <c r="B4275" s="152"/>
      <c r="C4275" s="152"/>
      <c r="D4275" s="152"/>
      <c r="E4275" s="153">
        <f>'2.40-a,b,c,d,e'!E4275</f>
        <v>42983.166666666664</v>
      </c>
      <c r="F4275" s="157">
        <f>'2.40-a,b,c,d,e'!F4275</f>
        <v>48.659999847412102</v>
      </c>
      <c r="G4275" s="157">
        <f>'2.40-a,b,c,d,e'!G4275</f>
        <v>1369.9989318848011</v>
      </c>
      <c r="H4275" s="157">
        <f t="shared" si="462"/>
        <v>9532.6171609551911</v>
      </c>
      <c r="I4275" s="157">
        <f t="shared" si="463"/>
        <v>0</v>
      </c>
      <c r="J4275" s="157">
        <f t="shared" si="464"/>
        <v>9532.6171609551911</v>
      </c>
      <c r="K4275" s="157">
        <f t="shared" si="465"/>
        <v>1369.9989318848011</v>
      </c>
      <c r="L4275" s="157">
        <f t="shared" si="466"/>
        <v>8162.61822907039</v>
      </c>
      <c r="M4275" s="167">
        <f t="shared" si="467"/>
        <v>0</v>
      </c>
      <c r="N4275" s="167">
        <f t="shared" si="468"/>
        <v>0</v>
      </c>
    </row>
    <row r="4276" spans="1:14" ht="15" customHeight="1" x14ac:dyDescent="0.2">
      <c r="A4276" s="152"/>
      <c r="B4276" s="152"/>
      <c r="C4276" s="152"/>
      <c r="D4276" s="152"/>
      <c r="E4276" s="153">
        <f>'2.40-a,b,c,d,e'!E4276</f>
        <v>42984.166666666664</v>
      </c>
      <c r="F4276" s="157">
        <f>'2.40-a,b,c,d,e'!F4276</f>
        <v>49.159999847412102</v>
      </c>
      <c r="G4276" s="157">
        <f>'2.40-a,b,c,d,e'!G4276</f>
        <v>500</v>
      </c>
      <c r="H4276" s="157">
        <f t="shared" si="462"/>
        <v>8662.618229070391</v>
      </c>
      <c r="I4276" s="157">
        <f t="shared" si="463"/>
        <v>0</v>
      </c>
      <c r="J4276" s="157">
        <f t="shared" si="464"/>
        <v>8662.618229070391</v>
      </c>
      <c r="K4276" s="157">
        <f t="shared" si="465"/>
        <v>500.00000000000091</v>
      </c>
      <c r="L4276" s="157">
        <f t="shared" si="466"/>
        <v>8162.61822907039</v>
      </c>
      <c r="M4276" s="167">
        <f t="shared" si="467"/>
        <v>0</v>
      </c>
      <c r="N4276" s="167">
        <f t="shared" si="468"/>
        <v>0</v>
      </c>
    </row>
    <row r="4277" spans="1:14" ht="15" customHeight="1" x14ac:dyDescent="0.2">
      <c r="A4277" s="152"/>
      <c r="B4277" s="152"/>
      <c r="C4277" s="152"/>
      <c r="D4277" s="152"/>
      <c r="E4277" s="153">
        <f>'2.40-a,b,c,d,e'!E4277</f>
        <v>42985.166666666664</v>
      </c>
      <c r="F4277" s="157">
        <f>'2.40-a,b,c,d,e'!F4277</f>
        <v>49.090000152587798</v>
      </c>
      <c r="G4277" s="157">
        <f>'2.40-a,b,c,d,e'!G4277</f>
        <v>-69.999694824304015</v>
      </c>
      <c r="H4277" s="157">
        <f t="shared" si="462"/>
        <v>8092.6185342460858</v>
      </c>
      <c r="I4277" s="157">
        <f t="shared" si="463"/>
        <v>0</v>
      </c>
      <c r="J4277" s="157">
        <f t="shared" si="464"/>
        <v>8092.6185342460858</v>
      </c>
      <c r="K4277" s="157">
        <f t="shared" si="465"/>
        <v>0</v>
      </c>
      <c r="L4277" s="157">
        <f t="shared" si="466"/>
        <v>8092.6185342460858</v>
      </c>
      <c r="M4277" s="167">
        <f t="shared" si="467"/>
        <v>0</v>
      </c>
      <c r="N4277" s="167">
        <f t="shared" si="468"/>
        <v>0</v>
      </c>
    </row>
    <row r="4278" spans="1:14" ht="15" customHeight="1" x14ac:dyDescent="0.2">
      <c r="A4278" s="152"/>
      <c r="B4278" s="152"/>
      <c r="C4278" s="152"/>
      <c r="D4278" s="152"/>
      <c r="E4278" s="153">
        <f>'2.40-a,b,c,d,e'!E4278</f>
        <v>42986.166666666664</v>
      </c>
      <c r="F4278" s="157">
        <f>'2.40-a,b,c,d,e'!F4278</f>
        <v>47.4799995422363</v>
      </c>
      <c r="G4278" s="157">
        <f>'2.40-a,b,c,d,e'!G4278</f>
        <v>-1610.0006103514986</v>
      </c>
      <c r="H4278" s="157">
        <f t="shared" si="462"/>
        <v>6482.617923894587</v>
      </c>
      <c r="I4278" s="157">
        <f t="shared" si="463"/>
        <v>0</v>
      </c>
      <c r="J4278" s="157">
        <f t="shared" si="464"/>
        <v>6482.617923894587</v>
      </c>
      <c r="K4278" s="157">
        <f t="shared" si="465"/>
        <v>0</v>
      </c>
      <c r="L4278" s="157">
        <f t="shared" si="466"/>
        <v>6482.617923894587</v>
      </c>
      <c r="M4278" s="167">
        <f t="shared" si="467"/>
        <v>0</v>
      </c>
      <c r="N4278" s="167">
        <f t="shared" si="468"/>
        <v>0</v>
      </c>
    </row>
    <row r="4279" spans="1:14" ht="15" customHeight="1" x14ac:dyDescent="0.2">
      <c r="A4279" s="152"/>
      <c r="B4279" s="152"/>
      <c r="C4279" s="152"/>
      <c r="D4279" s="152"/>
      <c r="E4279" s="153">
        <f>'2.40-a,b,c,d,e'!E4279</f>
        <v>42989.166666666664</v>
      </c>
      <c r="F4279" s="157">
        <f>'2.40-a,b,c,d,e'!F4279</f>
        <v>48.069999694824197</v>
      </c>
      <c r="G4279" s="157">
        <f>'2.40-a,b,c,d,e'!G4279</f>
        <v>590.00015258789767</v>
      </c>
      <c r="H4279" s="157">
        <f t="shared" si="462"/>
        <v>7072.6180764824849</v>
      </c>
      <c r="I4279" s="157">
        <f t="shared" si="463"/>
        <v>0</v>
      </c>
      <c r="J4279" s="157">
        <f t="shared" si="464"/>
        <v>7072.6180764824849</v>
      </c>
      <c r="K4279" s="157">
        <f t="shared" si="465"/>
        <v>0</v>
      </c>
      <c r="L4279" s="157">
        <f t="shared" si="466"/>
        <v>7072.6180764824849</v>
      </c>
      <c r="M4279" s="167">
        <f t="shared" si="467"/>
        <v>0</v>
      </c>
      <c r="N4279" s="167">
        <f t="shared" si="468"/>
        <v>0</v>
      </c>
    </row>
    <row r="4280" spans="1:14" ht="15" customHeight="1" x14ac:dyDescent="0.2">
      <c r="A4280" s="152"/>
      <c r="B4280" s="152"/>
      <c r="C4280" s="152"/>
      <c r="D4280" s="152"/>
      <c r="E4280" s="153">
        <f>'2.40-a,b,c,d,e'!E4280</f>
        <v>42990.166666666664</v>
      </c>
      <c r="F4280" s="157">
        <f>'2.40-a,b,c,d,e'!F4280</f>
        <v>48.2299995422363</v>
      </c>
      <c r="G4280" s="157">
        <f>'2.40-a,b,c,d,e'!G4280</f>
        <v>159.99984741210227</v>
      </c>
      <c r="H4280" s="157">
        <f t="shared" si="462"/>
        <v>7232.617923894587</v>
      </c>
      <c r="I4280" s="157">
        <f t="shared" si="463"/>
        <v>0</v>
      </c>
      <c r="J4280" s="157">
        <f t="shared" si="464"/>
        <v>7232.617923894587</v>
      </c>
      <c r="K4280" s="157">
        <f t="shared" si="465"/>
        <v>0</v>
      </c>
      <c r="L4280" s="157">
        <f t="shared" si="466"/>
        <v>7232.617923894587</v>
      </c>
      <c r="M4280" s="167">
        <f t="shared" si="467"/>
        <v>0</v>
      </c>
      <c r="N4280" s="167">
        <f t="shared" si="468"/>
        <v>0</v>
      </c>
    </row>
    <row r="4281" spans="1:14" ht="15" customHeight="1" x14ac:dyDescent="0.2">
      <c r="A4281" s="152"/>
      <c r="B4281" s="152"/>
      <c r="C4281" s="152"/>
      <c r="D4281" s="152"/>
      <c r="E4281" s="153">
        <f>'2.40-a,b,c,d,e'!E4281</f>
        <v>42991.166666666664</v>
      </c>
      <c r="F4281" s="157">
        <f>'2.40-a,b,c,d,e'!F4281</f>
        <v>49.299999237060497</v>
      </c>
      <c r="G4281" s="157">
        <f>'2.40-a,b,c,d,e'!G4281</f>
        <v>1069.9996948241974</v>
      </c>
      <c r="H4281" s="157">
        <f t="shared" si="462"/>
        <v>8302.6176187187848</v>
      </c>
      <c r="I4281" s="157">
        <f t="shared" si="463"/>
        <v>0</v>
      </c>
      <c r="J4281" s="157">
        <f t="shared" si="464"/>
        <v>8302.6176187187848</v>
      </c>
      <c r="K4281" s="157">
        <f t="shared" si="465"/>
        <v>139.99938964839475</v>
      </c>
      <c r="L4281" s="157">
        <f t="shared" si="466"/>
        <v>8162.61822907039</v>
      </c>
      <c r="M4281" s="167">
        <f t="shared" si="467"/>
        <v>0</v>
      </c>
      <c r="N4281" s="167">
        <f t="shared" si="468"/>
        <v>0</v>
      </c>
    </row>
    <row r="4282" spans="1:14" ht="15" customHeight="1" x14ac:dyDescent="0.2">
      <c r="A4282" s="152"/>
      <c r="B4282" s="152"/>
      <c r="C4282" s="152"/>
      <c r="D4282" s="152"/>
      <c r="E4282" s="153">
        <f>'2.40-a,b,c,d,e'!E4282</f>
        <v>42992.166666666664</v>
      </c>
      <c r="F4282" s="157">
        <f>'2.40-a,b,c,d,e'!F4282</f>
        <v>49.889999389648402</v>
      </c>
      <c r="G4282" s="157">
        <f>'2.40-a,b,c,d,e'!G4282</f>
        <v>590.00015258790484</v>
      </c>
      <c r="H4282" s="157">
        <f t="shared" si="462"/>
        <v>8752.6183816582943</v>
      </c>
      <c r="I4282" s="157">
        <f t="shared" si="463"/>
        <v>0</v>
      </c>
      <c r="J4282" s="157">
        <f t="shared" si="464"/>
        <v>8752.6183816582943</v>
      </c>
      <c r="K4282" s="157">
        <f t="shared" si="465"/>
        <v>590.00015258790427</v>
      </c>
      <c r="L4282" s="157">
        <f t="shared" si="466"/>
        <v>8162.61822907039</v>
      </c>
      <c r="M4282" s="167">
        <f t="shared" si="467"/>
        <v>0</v>
      </c>
      <c r="N4282" s="167">
        <f t="shared" si="468"/>
        <v>0</v>
      </c>
    </row>
    <row r="4283" spans="1:14" ht="15" customHeight="1" x14ac:dyDescent="0.2">
      <c r="A4283" s="152"/>
      <c r="B4283" s="152"/>
      <c r="C4283" s="152"/>
      <c r="D4283" s="152"/>
      <c r="E4283" s="153">
        <f>'2.40-a,b,c,d,e'!E4283</f>
        <v>42993.166666666664</v>
      </c>
      <c r="F4283" s="157">
        <f>'2.40-a,b,c,d,e'!F4283</f>
        <v>49.889999389648402</v>
      </c>
      <c r="G4283" s="157">
        <f>'2.40-a,b,c,d,e'!G4283</f>
        <v>0</v>
      </c>
      <c r="H4283" s="157">
        <f t="shared" si="462"/>
        <v>8162.61822907039</v>
      </c>
      <c r="I4283" s="157">
        <f t="shared" si="463"/>
        <v>0</v>
      </c>
      <c r="J4283" s="157">
        <f t="shared" si="464"/>
        <v>8162.61822907039</v>
      </c>
      <c r="K4283" s="157">
        <f t="shared" si="465"/>
        <v>0</v>
      </c>
      <c r="L4283" s="157">
        <f t="shared" si="466"/>
        <v>8162.61822907039</v>
      </c>
      <c r="M4283" s="167">
        <f t="shared" si="467"/>
        <v>0</v>
      </c>
      <c r="N4283" s="167">
        <f t="shared" si="468"/>
        <v>0</v>
      </c>
    </row>
    <row r="4284" spans="1:14" ht="15" customHeight="1" x14ac:dyDescent="0.2">
      <c r="A4284" s="152"/>
      <c r="B4284" s="152"/>
      <c r="C4284" s="152"/>
      <c r="D4284" s="152"/>
      <c r="E4284" s="153">
        <f>'2.40-a,b,c,d,e'!E4284</f>
        <v>42996.166666666664</v>
      </c>
      <c r="F4284" s="157">
        <f>'2.40-a,b,c,d,e'!F4284</f>
        <v>49.909999847412102</v>
      </c>
      <c r="G4284" s="157">
        <f>'2.40-a,b,c,d,e'!G4284</f>
        <v>20.000457763700297</v>
      </c>
      <c r="H4284" s="157">
        <f t="shared" si="462"/>
        <v>8182.6186868340901</v>
      </c>
      <c r="I4284" s="157">
        <f t="shared" si="463"/>
        <v>0</v>
      </c>
      <c r="J4284" s="157">
        <f t="shared" si="464"/>
        <v>8182.6186868340901</v>
      </c>
      <c r="K4284" s="157">
        <f t="shared" si="465"/>
        <v>20.000457763700069</v>
      </c>
      <c r="L4284" s="157">
        <f t="shared" si="466"/>
        <v>8162.61822907039</v>
      </c>
      <c r="M4284" s="167">
        <f t="shared" si="467"/>
        <v>0</v>
      </c>
      <c r="N4284" s="167">
        <f t="shared" si="468"/>
        <v>0</v>
      </c>
    </row>
    <row r="4285" spans="1:14" ht="15" customHeight="1" x14ac:dyDescent="0.2">
      <c r="A4285" s="152"/>
      <c r="B4285" s="152"/>
      <c r="C4285" s="152"/>
      <c r="D4285" s="152"/>
      <c r="E4285" s="153">
        <f>'2.40-a,b,c,d,e'!E4285</f>
        <v>42997.166666666664</v>
      </c>
      <c r="F4285" s="157">
        <f>'2.40-a,b,c,d,e'!F4285</f>
        <v>49.4799995422363</v>
      </c>
      <c r="G4285" s="157">
        <f>'2.40-a,b,c,d,e'!G4285</f>
        <v>-430.00030517580257</v>
      </c>
      <c r="H4285" s="157">
        <f t="shared" si="462"/>
        <v>7732.6179238945879</v>
      </c>
      <c r="I4285" s="157">
        <f t="shared" si="463"/>
        <v>0</v>
      </c>
      <c r="J4285" s="157">
        <f t="shared" si="464"/>
        <v>7732.6179238945879</v>
      </c>
      <c r="K4285" s="157">
        <f t="shared" si="465"/>
        <v>0</v>
      </c>
      <c r="L4285" s="157">
        <f t="shared" si="466"/>
        <v>7732.6179238945879</v>
      </c>
      <c r="M4285" s="167">
        <f t="shared" si="467"/>
        <v>0</v>
      </c>
      <c r="N4285" s="167">
        <f t="shared" si="468"/>
        <v>0</v>
      </c>
    </row>
    <row r="4286" spans="1:14" ht="15" customHeight="1" x14ac:dyDescent="0.2">
      <c r="A4286" s="152"/>
      <c r="B4286" s="152"/>
      <c r="C4286" s="152"/>
      <c r="D4286" s="152"/>
      <c r="E4286" s="153">
        <f>'2.40-a,b,c,d,e'!E4286</f>
        <v>42998.166666666664</v>
      </c>
      <c r="F4286" s="157">
        <f>'2.40-a,b,c,d,e'!F4286</f>
        <v>50.409999847412102</v>
      </c>
      <c r="G4286" s="157">
        <f>'2.40-a,b,c,d,e'!G4286</f>
        <v>930.00030517580262</v>
      </c>
      <c r="H4286" s="157">
        <f t="shared" si="462"/>
        <v>8662.618229070391</v>
      </c>
      <c r="I4286" s="157">
        <f t="shared" si="463"/>
        <v>0</v>
      </c>
      <c r="J4286" s="157">
        <f t="shared" si="464"/>
        <v>8662.618229070391</v>
      </c>
      <c r="K4286" s="157">
        <f t="shared" si="465"/>
        <v>500.00000000000091</v>
      </c>
      <c r="L4286" s="157">
        <f t="shared" si="466"/>
        <v>8162.61822907039</v>
      </c>
      <c r="M4286" s="167">
        <f t="shared" si="467"/>
        <v>0</v>
      </c>
      <c r="N4286" s="167">
        <f t="shared" si="468"/>
        <v>0</v>
      </c>
    </row>
    <row r="4287" spans="1:14" ht="15" customHeight="1" x14ac:dyDescent="0.2">
      <c r="A4287" s="152"/>
      <c r="B4287" s="152"/>
      <c r="C4287" s="152"/>
      <c r="D4287" s="152"/>
      <c r="E4287" s="153">
        <f>'2.40-a,b,c,d,e'!E4287</f>
        <v>42999.166666666664</v>
      </c>
      <c r="F4287" s="157">
        <f>'2.40-a,b,c,d,e'!F4287</f>
        <v>50.549999237060497</v>
      </c>
      <c r="G4287" s="157">
        <f>'2.40-a,b,c,d,e'!G4287</f>
        <v>139.99938964839487</v>
      </c>
      <c r="H4287" s="157">
        <f t="shared" si="462"/>
        <v>8302.6176187187848</v>
      </c>
      <c r="I4287" s="157">
        <f t="shared" si="463"/>
        <v>0</v>
      </c>
      <c r="J4287" s="157">
        <f t="shared" si="464"/>
        <v>8302.6176187187848</v>
      </c>
      <c r="K4287" s="157">
        <f t="shared" si="465"/>
        <v>139.99938964839475</v>
      </c>
      <c r="L4287" s="157">
        <f t="shared" si="466"/>
        <v>8162.61822907039</v>
      </c>
      <c r="M4287" s="167">
        <f t="shared" si="467"/>
        <v>0</v>
      </c>
      <c r="N4287" s="167">
        <f t="shared" si="468"/>
        <v>0</v>
      </c>
    </row>
    <row r="4288" spans="1:14" ht="15" customHeight="1" x14ac:dyDescent="0.2">
      <c r="A4288" s="152"/>
      <c r="B4288" s="152"/>
      <c r="C4288" s="152"/>
      <c r="D4288" s="152"/>
      <c r="E4288" s="153">
        <f>'2.40-a,b,c,d,e'!E4288</f>
        <v>43000.166666666664</v>
      </c>
      <c r="F4288" s="157">
        <f>'2.40-a,b,c,d,e'!F4288</f>
        <v>50.659999847412102</v>
      </c>
      <c r="G4288" s="157">
        <f>'2.40-a,b,c,d,e'!G4288</f>
        <v>110.00061035160513</v>
      </c>
      <c r="H4288" s="157">
        <f t="shared" si="462"/>
        <v>8272.6188394219953</v>
      </c>
      <c r="I4288" s="157">
        <f t="shared" si="463"/>
        <v>0</v>
      </c>
      <c r="J4288" s="157">
        <f t="shared" si="464"/>
        <v>8272.6188394219953</v>
      </c>
      <c r="K4288" s="157">
        <f t="shared" si="465"/>
        <v>110.00061035160525</v>
      </c>
      <c r="L4288" s="157">
        <f t="shared" si="466"/>
        <v>8162.61822907039</v>
      </c>
      <c r="M4288" s="167">
        <f t="shared" si="467"/>
        <v>0</v>
      </c>
      <c r="N4288" s="167">
        <f t="shared" si="468"/>
        <v>0</v>
      </c>
    </row>
    <row r="4289" spans="1:14" ht="15" customHeight="1" x14ac:dyDescent="0.2">
      <c r="A4289" s="152"/>
      <c r="B4289" s="152"/>
      <c r="C4289" s="152"/>
      <c r="D4289" s="152"/>
      <c r="E4289" s="153">
        <f>'2.40-a,b,c,d,e'!E4289</f>
        <v>43003.166666666664</v>
      </c>
      <c r="F4289" s="157">
        <f>'2.40-a,b,c,d,e'!F4289</f>
        <v>52.220001220703097</v>
      </c>
      <c r="G4289" s="157">
        <f>'2.40-a,b,c,d,e'!G4289</f>
        <v>1560.0013732909943</v>
      </c>
      <c r="H4289" s="157">
        <f t="shared" si="462"/>
        <v>9722.6196023613848</v>
      </c>
      <c r="I4289" s="157">
        <f t="shared" si="463"/>
        <v>0</v>
      </c>
      <c r="J4289" s="157">
        <f t="shared" si="464"/>
        <v>9722.6196023613848</v>
      </c>
      <c r="K4289" s="157">
        <f t="shared" si="465"/>
        <v>1560.0013732909947</v>
      </c>
      <c r="L4289" s="157">
        <f t="shared" si="466"/>
        <v>8162.61822907039</v>
      </c>
      <c r="M4289" s="167">
        <f t="shared" si="467"/>
        <v>0</v>
      </c>
      <c r="N4289" s="167">
        <f t="shared" si="468"/>
        <v>0</v>
      </c>
    </row>
    <row r="4290" spans="1:14" ht="15" customHeight="1" x14ac:dyDescent="0.2">
      <c r="A4290" s="152"/>
      <c r="B4290" s="152"/>
      <c r="C4290" s="152"/>
      <c r="D4290" s="152"/>
      <c r="E4290" s="153">
        <f>'2.40-a,b,c,d,e'!E4290</f>
        <v>43004.166666666664</v>
      </c>
      <c r="F4290" s="157">
        <f>'2.40-a,b,c,d,e'!F4290</f>
        <v>51.880001068115199</v>
      </c>
      <c r="G4290" s="157">
        <f>'2.40-a,b,c,d,e'!G4290</f>
        <v>-340.00015258789773</v>
      </c>
      <c r="H4290" s="157">
        <f t="shared" si="462"/>
        <v>7822.6180764824921</v>
      </c>
      <c r="I4290" s="157">
        <f t="shared" si="463"/>
        <v>0</v>
      </c>
      <c r="J4290" s="157">
        <f t="shared" si="464"/>
        <v>7822.6180764824921</v>
      </c>
      <c r="K4290" s="157">
        <f t="shared" si="465"/>
        <v>0</v>
      </c>
      <c r="L4290" s="157">
        <f t="shared" si="466"/>
        <v>7822.6180764824921</v>
      </c>
      <c r="M4290" s="167">
        <f t="shared" si="467"/>
        <v>0</v>
      </c>
      <c r="N4290" s="167">
        <f t="shared" si="468"/>
        <v>0</v>
      </c>
    </row>
    <row r="4291" spans="1:14" ht="15" customHeight="1" x14ac:dyDescent="0.2">
      <c r="A4291" s="152"/>
      <c r="B4291" s="152"/>
      <c r="C4291" s="152"/>
      <c r="D4291" s="152"/>
      <c r="E4291" s="153">
        <f>'2.40-a,b,c,d,e'!E4291</f>
        <v>43005.166666666664</v>
      </c>
      <c r="F4291" s="157">
        <f>'2.40-a,b,c,d,e'!F4291</f>
        <v>52.139999389648402</v>
      </c>
      <c r="G4291" s="157">
        <f>'2.40-a,b,c,d,e'!G4291</f>
        <v>259.99832153320313</v>
      </c>
      <c r="H4291" s="157">
        <f t="shared" si="462"/>
        <v>8082.6163980156953</v>
      </c>
      <c r="I4291" s="157">
        <f t="shared" si="463"/>
        <v>0</v>
      </c>
      <c r="J4291" s="157">
        <f t="shared" si="464"/>
        <v>8082.6163980156953</v>
      </c>
      <c r="K4291" s="157">
        <f t="shared" si="465"/>
        <v>0</v>
      </c>
      <c r="L4291" s="157">
        <f t="shared" si="466"/>
        <v>8082.6163980156953</v>
      </c>
      <c r="M4291" s="167">
        <f t="shared" si="467"/>
        <v>0</v>
      </c>
      <c r="N4291" s="167">
        <f t="shared" si="468"/>
        <v>0</v>
      </c>
    </row>
    <row r="4292" spans="1:14" ht="15" customHeight="1" x14ac:dyDescent="0.2">
      <c r="A4292" s="152"/>
      <c r="B4292" s="152"/>
      <c r="C4292" s="152"/>
      <c r="D4292" s="152"/>
      <c r="E4292" s="153">
        <f>'2.40-a,b,c,d,e'!E4292</f>
        <v>43006.166666666664</v>
      </c>
      <c r="F4292" s="157">
        <f>'2.40-a,b,c,d,e'!F4292</f>
        <v>51.560001373291001</v>
      </c>
      <c r="G4292" s="157">
        <f>'2.40-a,b,c,d,e'!G4292</f>
        <v>-579.9980163574005</v>
      </c>
      <c r="H4292" s="157">
        <f t="shared" ref="H4292:H4355" si="469">L4291+G4292</f>
        <v>7502.6183816582943</v>
      </c>
      <c r="I4292" s="157">
        <f t="shared" ref="I4292:I4355" si="470">IF(H4292&lt;$B$13,$B$14-H4292,0)</f>
        <v>0</v>
      </c>
      <c r="J4292" s="157">
        <f t="shared" ref="J4292:J4355" si="471">H4292+I4292</f>
        <v>7502.6183816582943</v>
      </c>
      <c r="K4292" s="157">
        <f t="shared" ref="K4292:K4355" si="472">MAX(J4292-$B$14,0)</f>
        <v>0</v>
      </c>
      <c r="L4292" s="157">
        <f t="shared" ref="L4292:L4355" si="473">J4292-K4292</f>
        <v>7502.6183816582943</v>
      </c>
      <c r="M4292" s="167">
        <f t="shared" ref="M4292:M4355" si="474">IF(I4292&gt;0,1,0)</f>
        <v>0</v>
      </c>
      <c r="N4292" s="167">
        <f t="shared" ref="N4292:N4355" si="475">IF(H4292&lt;0,1,0)</f>
        <v>0</v>
      </c>
    </row>
    <row r="4293" spans="1:14" ht="15" customHeight="1" x14ac:dyDescent="0.2">
      <c r="A4293" s="152"/>
      <c r="B4293" s="152"/>
      <c r="C4293" s="152"/>
      <c r="D4293" s="152"/>
      <c r="E4293" s="153">
        <f>'2.40-a,b,c,d,e'!E4293</f>
        <v>43007.166666666664</v>
      </c>
      <c r="F4293" s="157">
        <f>'2.40-a,b,c,d,e'!F4293</f>
        <v>51.669998168945298</v>
      </c>
      <c r="G4293" s="157">
        <f>'2.40-a,b,c,d,e'!G4293</f>
        <v>109.99679565429688</v>
      </c>
      <c r="H4293" s="157">
        <f t="shared" si="469"/>
        <v>7612.6151773125912</v>
      </c>
      <c r="I4293" s="157">
        <f t="shared" si="470"/>
        <v>0</v>
      </c>
      <c r="J4293" s="157">
        <f t="shared" si="471"/>
        <v>7612.6151773125912</v>
      </c>
      <c r="K4293" s="157">
        <f t="shared" si="472"/>
        <v>0</v>
      </c>
      <c r="L4293" s="157">
        <f t="shared" si="473"/>
        <v>7612.6151773125912</v>
      </c>
      <c r="M4293" s="167">
        <f t="shared" si="474"/>
        <v>0</v>
      </c>
      <c r="N4293" s="167">
        <f t="shared" si="475"/>
        <v>0</v>
      </c>
    </row>
    <row r="4294" spans="1:14" ht="15" customHeight="1" x14ac:dyDescent="0.2">
      <c r="A4294" s="152"/>
      <c r="B4294" s="152"/>
      <c r="C4294" s="152"/>
      <c r="D4294" s="152"/>
      <c r="E4294" s="153">
        <f>'2.40-a,b,c,d,e'!E4294</f>
        <v>43010.166666666664</v>
      </c>
      <c r="F4294" s="157">
        <f>'2.40-a,b,c,d,e'!F4294</f>
        <v>50.580001831054602</v>
      </c>
      <c r="G4294" s="157">
        <f>'2.40-a,b,c,d,e'!G4294</f>
        <v>-1089.9963378906959</v>
      </c>
      <c r="H4294" s="157">
        <f t="shared" si="469"/>
        <v>6522.6188394218952</v>
      </c>
      <c r="I4294" s="157">
        <f t="shared" si="470"/>
        <v>0</v>
      </c>
      <c r="J4294" s="157">
        <f t="shared" si="471"/>
        <v>6522.6188394218952</v>
      </c>
      <c r="K4294" s="157">
        <f t="shared" si="472"/>
        <v>0</v>
      </c>
      <c r="L4294" s="157">
        <f t="shared" si="473"/>
        <v>6522.6188394218952</v>
      </c>
      <c r="M4294" s="167">
        <f t="shared" si="474"/>
        <v>0</v>
      </c>
      <c r="N4294" s="167">
        <f t="shared" si="475"/>
        <v>0</v>
      </c>
    </row>
    <row r="4295" spans="1:14" ht="15" customHeight="1" x14ac:dyDescent="0.2">
      <c r="A4295" s="152"/>
      <c r="B4295" s="152"/>
      <c r="C4295" s="152"/>
      <c r="D4295" s="152"/>
      <c r="E4295" s="153">
        <f>'2.40-a,b,c,d,e'!E4295</f>
        <v>43011.166666666664</v>
      </c>
      <c r="F4295" s="157">
        <f>'2.40-a,b,c,d,e'!F4295</f>
        <v>50.419998168945298</v>
      </c>
      <c r="G4295" s="157">
        <f>'2.40-a,b,c,d,e'!G4295</f>
        <v>-160.00366210930395</v>
      </c>
      <c r="H4295" s="157">
        <f t="shared" si="469"/>
        <v>6362.6151773125912</v>
      </c>
      <c r="I4295" s="157">
        <f t="shared" si="470"/>
        <v>0</v>
      </c>
      <c r="J4295" s="157">
        <f t="shared" si="471"/>
        <v>6362.6151773125912</v>
      </c>
      <c r="K4295" s="157">
        <f t="shared" si="472"/>
        <v>0</v>
      </c>
      <c r="L4295" s="157">
        <f t="shared" si="473"/>
        <v>6362.6151773125912</v>
      </c>
      <c r="M4295" s="167">
        <f t="shared" si="474"/>
        <v>0</v>
      </c>
      <c r="N4295" s="167">
        <f t="shared" si="475"/>
        <v>0</v>
      </c>
    </row>
    <row r="4296" spans="1:14" ht="15" customHeight="1" x14ac:dyDescent="0.2">
      <c r="A4296" s="152"/>
      <c r="B4296" s="152"/>
      <c r="C4296" s="152"/>
      <c r="D4296" s="152"/>
      <c r="E4296" s="153">
        <f>'2.40-a,b,c,d,e'!E4296</f>
        <v>43012.166666666664</v>
      </c>
      <c r="F4296" s="157">
        <f>'2.40-a,b,c,d,e'!F4296</f>
        <v>49.9799995422363</v>
      </c>
      <c r="G4296" s="157">
        <f>'2.40-a,b,c,d,e'!G4296</f>
        <v>-439.99862670899859</v>
      </c>
      <c r="H4296" s="157">
        <f t="shared" si="469"/>
        <v>5922.6165506035923</v>
      </c>
      <c r="I4296" s="157">
        <f t="shared" si="470"/>
        <v>2240.0016784667978</v>
      </c>
      <c r="J4296" s="157">
        <f t="shared" si="471"/>
        <v>8162.61822907039</v>
      </c>
      <c r="K4296" s="157">
        <f t="shared" si="472"/>
        <v>0</v>
      </c>
      <c r="L4296" s="157">
        <f t="shared" si="473"/>
        <v>8162.61822907039</v>
      </c>
      <c r="M4296" s="167">
        <f t="shared" si="474"/>
        <v>1</v>
      </c>
      <c r="N4296" s="167">
        <f t="shared" si="475"/>
        <v>0</v>
      </c>
    </row>
    <row r="4297" spans="1:14" ht="15" customHeight="1" x14ac:dyDescent="0.2">
      <c r="A4297" s="152"/>
      <c r="B4297" s="152"/>
      <c r="C4297" s="152"/>
      <c r="D4297" s="152"/>
      <c r="E4297" s="153">
        <f>'2.40-a,b,c,d,e'!E4297</f>
        <v>43013.166666666664</v>
      </c>
      <c r="F4297" s="157">
        <f>'2.40-a,b,c,d,e'!F4297</f>
        <v>50.790000915527301</v>
      </c>
      <c r="G4297" s="157">
        <f>'2.40-a,b,c,d,e'!G4297</f>
        <v>810.00137329100141</v>
      </c>
      <c r="H4297" s="157">
        <f t="shared" si="469"/>
        <v>8972.619602361392</v>
      </c>
      <c r="I4297" s="157">
        <f t="shared" si="470"/>
        <v>0</v>
      </c>
      <c r="J4297" s="157">
        <f t="shared" si="471"/>
        <v>8972.619602361392</v>
      </c>
      <c r="K4297" s="157">
        <f t="shared" si="472"/>
        <v>810.00137329100198</v>
      </c>
      <c r="L4297" s="157">
        <f t="shared" si="473"/>
        <v>8162.61822907039</v>
      </c>
      <c r="M4297" s="167">
        <f t="shared" si="474"/>
        <v>0</v>
      </c>
      <c r="N4297" s="167">
        <f t="shared" si="475"/>
        <v>0</v>
      </c>
    </row>
    <row r="4298" spans="1:14" ht="15" customHeight="1" x14ac:dyDescent="0.2">
      <c r="A4298" s="152"/>
      <c r="B4298" s="152"/>
      <c r="C4298" s="152"/>
      <c r="D4298" s="152"/>
      <c r="E4298" s="153">
        <f>'2.40-a,b,c,d,e'!E4298</f>
        <v>43014.166666666664</v>
      </c>
      <c r="F4298" s="157">
        <f>'2.40-a,b,c,d,e'!F4298</f>
        <v>49.290000915527301</v>
      </c>
      <c r="G4298" s="157">
        <f>'2.40-a,b,c,d,e'!G4298</f>
        <v>-1500</v>
      </c>
      <c r="H4298" s="157">
        <f t="shared" si="469"/>
        <v>6662.61822907039</v>
      </c>
      <c r="I4298" s="157">
        <f t="shared" si="470"/>
        <v>0</v>
      </c>
      <c r="J4298" s="157">
        <f t="shared" si="471"/>
        <v>6662.61822907039</v>
      </c>
      <c r="K4298" s="157">
        <f t="shared" si="472"/>
        <v>0</v>
      </c>
      <c r="L4298" s="157">
        <f t="shared" si="473"/>
        <v>6662.61822907039</v>
      </c>
      <c r="M4298" s="167">
        <f t="shared" si="474"/>
        <v>0</v>
      </c>
      <c r="N4298" s="167">
        <f t="shared" si="475"/>
        <v>0</v>
      </c>
    </row>
    <row r="4299" spans="1:14" ht="15" customHeight="1" x14ac:dyDescent="0.2">
      <c r="A4299" s="152"/>
      <c r="B4299" s="152"/>
      <c r="C4299" s="152"/>
      <c r="D4299" s="152"/>
      <c r="E4299" s="153">
        <f>'2.40-a,b,c,d,e'!E4299</f>
        <v>43017.166666666664</v>
      </c>
      <c r="F4299" s="157">
        <f>'2.40-a,b,c,d,e'!F4299</f>
        <v>49.580001831054602</v>
      </c>
      <c r="G4299" s="157">
        <f>'2.40-a,b,c,d,e'!G4299</f>
        <v>290.00091552730112</v>
      </c>
      <c r="H4299" s="157">
        <f t="shared" si="469"/>
        <v>6952.619144597691</v>
      </c>
      <c r="I4299" s="157">
        <f t="shared" si="470"/>
        <v>0</v>
      </c>
      <c r="J4299" s="157">
        <f t="shared" si="471"/>
        <v>6952.619144597691</v>
      </c>
      <c r="K4299" s="157">
        <f t="shared" si="472"/>
        <v>0</v>
      </c>
      <c r="L4299" s="157">
        <f t="shared" si="473"/>
        <v>6952.619144597691</v>
      </c>
      <c r="M4299" s="167">
        <f t="shared" si="474"/>
        <v>0</v>
      </c>
      <c r="N4299" s="167">
        <f t="shared" si="475"/>
        <v>0</v>
      </c>
    </row>
    <row r="4300" spans="1:14" ht="15" customHeight="1" x14ac:dyDescent="0.2">
      <c r="A4300" s="152"/>
      <c r="B4300" s="152"/>
      <c r="C4300" s="152"/>
      <c r="D4300" s="152"/>
      <c r="E4300" s="153">
        <f>'2.40-a,b,c,d,e'!E4300</f>
        <v>43018.166666666664</v>
      </c>
      <c r="F4300" s="157">
        <f>'2.40-a,b,c,d,e'!F4300</f>
        <v>50.919998168945298</v>
      </c>
      <c r="G4300" s="157">
        <f>'2.40-a,b,c,d,e'!G4300</f>
        <v>1339.9963378906959</v>
      </c>
      <c r="H4300" s="157">
        <f t="shared" si="469"/>
        <v>8292.615482488387</v>
      </c>
      <c r="I4300" s="157">
        <f t="shared" si="470"/>
        <v>0</v>
      </c>
      <c r="J4300" s="157">
        <f t="shared" si="471"/>
        <v>8292.615482488387</v>
      </c>
      <c r="K4300" s="157">
        <f t="shared" si="472"/>
        <v>129.99725341799694</v>
      </c>
      <c r="L4300" s="157">
        <f t="shared" si="473"/>
        <v>8162.61822907039</v>
      </c>
      <c r="M4300" s="167">
        <f t="shared" si="474"/>
        <v>0</v>
      </c>
      <c r="N4300" s="167">
        <f t="shared" si="475"/>
        <v>0</v>
      </c>
    </row>
    <row r="4301" spans="1:14" ht="15" customHeight="1" x14ac:dyDescent="0.2">
      <c r="A4301" s="152"/>
      <c r="B4301" s="152"/>
      <c r="C4301" s="152"/>
      <c r="D4301" s="152"/>
      <c r="E4301" s="153">
        <f>'2.40-a,b,c,d,e'!E4301</f>
        <v>43019.166666666664</v>
      </c>
      <c r="F4301" s="157">
        <f>'2.40-a,b,c,d,e'!F4301</f>
        <v>51.299999237060497</v>
      </c>
      <c r="G4301" s="157">
        <f>'2.40-a,b,c,d,e'!G4301</f>
        <v>380.00106811519885</v>
      </c>
      <c r="H4301" s="157">
        <f t="shared" si="469"/>
        <v>8542.6192971855889</v>
      </c>
      <c r="I4301" s="157">
        <f t="shared" si="470"/>
        <v>0</v>
      </c>
      <c r="J4301" s="157">
        <f t="shared" si="471"/>
        <v>8542.6192971855889</v>
      </c>
      <c r="K4301" s="157">
        <f t="shared" si="472"/>
        <v>380.0010681151989</v>
      </c>
      <c r="L4301" s="157">
        <f t="shared" si="473"/>
        <v>8162.61822907039</v>
      </c>
      <c r="M4301" s="167">
        <f t="shared" si="474"/>
        <v>0</v>
      </c>
      <c r="N4301" s="167">
        <f t="shared" si="475"/>
        <v>0</v>
      </c>
    </row>
    <row r="4302" spans="1:14" ht="15" customHeight="1" x14ac:dyDescent="0.2">
      <c r="A4302" s="152"/>
      <c r="B4302" s="152"/>
      <c r="C4302" s="152"/>
      <c r="D4302" s="152"/>
      <c r="E4302" s="153">
        <f>'2.40-a,b,c,d,e'!E4302</f>
        <v>43020.166666666664</v>
      </c>
      <c r="F4302" s="157">
        <f>'2.40-a,b,c,d,e'!F4302</f>
        <v>50.599998474121001</v>
      </c>
      <c r="G4302" s="157">
        <f>'2.40-a,b,c,d,e'!G4302</f>
        <v>-700.00076293949576</v>
      </c>
      <c r="H4302" s="157">
        <f t="shared" si="469"/>
        <v>7462.6174661308942</v>
      </c>
      <c r="I4302" s="157">
        <f t="shared" si="470"/>
        <v>0</v>
      </c>
      <c r="J4302" s="157">
        <f t="shared" si="471"/>
        <v>7462.6174661308942</v>
      </c>
      <c r="K4302" s="157">
        <f t="shared" si="472"/>
        <v>0</v>
      </c>
      <c r="L4302" s="157">
        <f t="shared" si="473"/>
        <v>7462.6174661308942</v>
      </c>
      <c r="M4302" s="167">
        <f t="shared" si="474"/>
        <v>0</v>
      </c>
      <c r="N4302" s="167">
        <f t="shared" si="475"/>
        <v>0</v>
      </c>
    </row>
    <row r="4303" spans="1:14" ht="15" customHeight="1" x14ac:dyDescent="0.2">
      <c r="A4303" s="152"/>
      <c r="B4303" s="152"/>
      <c r="C4303" s="152"/>
      <c r="D4303" s="152"/>
      <c r="E4303" s="153">
        <f>'2.40-a,b,c,d,e'!E4303</f>
        <v>43021.166666666664</v>
      </c>
      <c r="F4303" s="157">
        <f>'2.40-a,b,c,d,e'!F4303</f>
        <v>51.450000762939403</v>
      </c>
      <c r="G4303" s="157">
        <f>'2.40-a,b,c,d,e'!G4303</f>
        <v>850.00228881840201</v>
      </c>
      <c r="H4303" s="157">
        <f t="shared" si="469"/>
        <v>8312.6197549492954</v>
      </c>
      <c r="I4303" s="157">
        <f t="shared" si="470"/>
        <v>0</v>
      </c>
      <c r="J4303" s="157">
        <f t="shared" si="471"/>
        <v>8312.6197549492954</v>
      </c>
      <c r="K4303" s="157">
        <f t="shared" si="472"/>
        <v>150.00152587890534</v>
      </c>
      <c r="L4303" s="157">
        <f t="shared" si="473"/>
        <v>8162.61822907039</v>
      </c>
      <c r="M4303" s="167">
        <f t="shared" si="474"/>
        <v>0</v>
      </c>
      <c r="N4303" s="167">
        <f t="shared" si="475"/>
        <v>0</v>
      </c>
    </row>
    <row r="4304" spans="1:14" ht="15" customHeight="1" x14ac:dyDescent="0.2">
      <c r="A4304" s="152"/>
      <c r="B4304" s="152"/>
      <c r="C4304" s="152"/>
      <c r="D4304" s="152"/>
      <c r="E4304" s="153">
        <f>'2.40-a,b,c,d,e'!E4304</f>
        <v>43024.166666666664</v>
      </c>
      <c r="F4304" s="157">
        <f>'2.40-a,b,c,d,e'!F4304</f>
        <v>51.869998931884702</v>
      </c>
      <c r="G4304" s="157">
        <f>'2.40-a,b,c,d,e'!G4304</f>
        <v>419.99816894529829</v>
      </c>
      <c r="H4304" s="157">
        <f t="shared" si="469"/>
        <v>8582.6163980156889</v>
      </c>
      <c r="I4304" s="157">
        <f t="shared" si="470"/>
        <v>0</v>
      </c>
      <c r="J4304" s="157">
        <f t="shared" si="471"/>
        <v>8582.6163980156889</v>
      </c>
      <c r="K4304" s="157">
        <f t="shared" si="472"/>
        <v>419.99816894529886</v>
      </c>
      <c r="L4304" s="157">
        <f t="shared" si="473"/>
        <v>8162.61822907039</v>
      </c>
      <c r="M4304" s="167">
        <f t="shared" si="474"/>
        <v>0</v>
      </c>
      <c r="N4304" s="167">
        <f t="shared" si="475"/>
        <v>0</v>
      </c>
    </row>
    <row r="4305" spans="1:14" ht="15" customHeight="1" x14ac:dyDescent="0.2">
      <c r="A4305" s="152"/>
      <c r="B4305" s="152"/>
      <c r="C4305" s="152"/>
      <c r="D4305" s="152"/>
      <c r="E4305" s="153">
        <f>'2.40-a,b,c,d,e'!E4305</f>
        <v>43025.166666666664</v>
      </c>
      <c r="F4305" s="157">
        <f>'2.40-a,b,c,d,e'!F4305</f>
        <v>51.880001068115199</v>
      </c>
      <c r="G4305" s="157">
        <f>'2.40-a,b,c,d,e'!G4305</f>
        <v>10.002136230497172</v>
      </c>
      <c r="H4305" s="157">
        <f t="shared" si="469"/>
        <v>8172.620365300887</v>
      </c>
      <c r="I4305" s="157">
        <f t="shared" si="470"/>
        <v>0</v>
      </c>
      <c r="J4305" s="157">
        <f t="shared" si="471"/>
        <v>8172.620365300887</v>
      </c>
      <c r="K4305" s="157">
        <f t="shared" si="472"/>
        <v>10.002136230496944</v>
      </c>
      <c r="L4305" s="157">
        <f t="shared" si="473"/>
        <v>8162.61822907039</v>
      </c>
      <c r="M4305" s="167">
        <f t="shared" si="474"/>
        <v>0</v>
      </c>
      <c r="N4305" s="167">
        <f t="shared" si="475"/>
        <v>0</v>
      </c>
    </row>
    <row r="4306" spans="1:14" ht="15" customHeight="1" x14ac:dyDescent="0.2">
      <c r="A4306" s="152"/>
      <c r="B4306" s="152"/>
      <c r="C4306" s="152"/>
      <c r="D4306" s="152"/>
      <c r="E4306" s="153">
        <f>'2.40-a,b,c,d,e'!E4306</f>
        <v>43026.166666666664</v>
      </c>
      <c r="F4306" s="157">
        <f>'2.40-a,b,c,d,e'!F4306</f>
        <v>52.040000915527301</v>
      </c>
      <c r="G4306" s="157">
        <f>'2.40-a,b,c,d,e'!G4306</f>
        <v>159.99984741210227</v>
      </c>
      <c r="H4306" s="157">
        <f t="shared" si="469"/>
        <v>8322.6180764824931</v>
      </c>
      <c r="I4306" s="157">
        <f t="shared" si="470"/>
        <v>0</v>
      </c>
      <c r="J4306" s="157">
        <f t="shared" si="471"/>
        <v>8322.6180764824931</v>
      </c>
      <c r="K4306" s="157">
        <f t="shared" si="472"/>
        <v>159.99984741210301</v>
      </c>
      <c r="L4306" s="157">
        <f t="shared" si="473"/>
        <v>8162.61822907039</v>
      </c>
      <c r="M4306" s="167">
        <f t="shared" si="474"/>
        <v>0</v>
      </c>
      <c r="N4306" s="167">
        <f t="shared" si="475"/>
        <v>0</v>
      </c>
    </row>
    <row r="4307" spans="1:14" ht="15" customHeight="1" x14ac:dyDescent="0.2">
      <c r="A4307" s="152"/>
      <c r="B4307" s="152"/>
      <c r="C4307" s="152"/>
      <c r="D4307" s="152"/>
      <c r="E4307" s="153">
        <f>'2.40-a,b,c,d,e'!E4307</f>
        <v>43027.166666666664</v>
      </c>
      <c r="F4307" s="157">
        <f>'2.40-a,b,c,d,e'!F4307</f>
        <v>51.290000915527301</v>
      </c>
      <c r="G4307" s="157">
        <f>'2.40-a,b,c,d,e'!G4307</f>
        <v>-750</v>
      </c>
      <c r="H4307" s="157">
        <f t="shared" si="469"/>
        <v>7412.61822907039</v>
      </c>
      <c r="I4307" s="157">
        <f t="shared" si="470"/>
        <v>0</v>
      </c>
      <c r="J4307" s="157">
        <f t="shared" si="471"/>
        <v>7412.61822907039</v>
      </c>
      <c r="K4307" s="157">
        <f t="shared" si="472"/>
        <v>0</v>
      </c>
      <c r="L4307" s="157">
        <f t="shared" si="473"/>
        <v>7412.61822907039</v>
      </c>
      <c r="M4307" s="167">
        <f t="shared" si="474"/>
        <v>0</v>
      </c>
      <c r="N4307" s="167">
        <f t="shared" si="475"/>
        <v>0</v>
      </c>
    </row>
    <row r="4308" spans="1:14" ht="15" customHeight="1" x14ac:dyDescent="0.2">
      <c r="A4308" s="152"/>
      <c r="B4308" s="152"/>
      <c r="C4308" s="152"/>
      <c r="D4308" s="152"/>
      <c r="E4308" s="153">
        <f>'2.40-a,b,c,d,e'!E4308</f>
        <v>43028.166666666664</v>
      </c>
      <c r="F4308" s="157">
        <f>'2.40-a,b,c,d,e'!F4308</f>
        <v>51.470001220703097</v>
      </c>
      <c r="G4308" s="157">
        <f>'2.40-a,b,c,d,e'!G4308</f>
        <v>180.00030517579546</v>
      </c>
      <c r="H4308" s="157">
        <f t="shared" si="469"/>
        <v>7592.6185342461858</v>
      </c>
      <c r="I4308" s="157">
        <f t="shared" si="470"/>
        <v>0</v>
      </c>
      <c r="J4308" s="157">
        <f t="shared" si="471"/>
        <v>7592.6185342461858</v>
      </c>
      <c r="K4308" s="157">
        <f t="shared" si="472"/>
        <v>0</v>
      </c>
      <c r="L4308" s="157">
        <f t="shared" si="473"/>
        <v>7592.6185342461858</v>
      </c>
      <c r="M4308" s="167">
        <f t="shared" si="474"/>
        <v>0</v>
      </c>
      <c r="N4308" s="167">
        <f t="shared" si="475"/>
        <v>0</v>
      </c>
    </row>
    <row r="4309" spans="1:14" ht="15" customHeight="1" x14ac:dyDescent="0.2">
      <c r="A4309" s="152"/>
      <c r="B4309" s="152"/>
      <c r="C4309" s="152"/>
      <c r="D4309" s="152"/>
      <c r="E4309" s="153">
        <f>'2.40-a,b,c,d,e'!E4309</f>
        <v>43031.166666666664</v>
      </c>
      <c r="F4309" s="157">
        <f>'2.40-a,b,c,d,e'!F4309</f>
        <v>51.900001525878899</v>
      </c>
      <c r="G4309" s="157">
        <f>'2.40-a,b,c,d,e'!G4309</f>
        <v>430.00030517580257</v>
      </c>
      <c r="H4309" s="157">
        <f t="shared" si="469"/>
        <v>8022.618839421988</v>
      </c>
      <c r="I4309" s="157">
        <f t="shared" si="470"/>
        <v>0</v>
      </c>
      <c r="J4309" s="157">
        <f t="shared" si="471"/>
        <v>8022.618839421988</v>
      </c>
      <c r="K4309" s="157">
        <f t="shared" si="472"/>
        <v>0</v>
      </c>
      <c r="L4309" s="157">
        <f t="shared" si="473"/>
        <v>8022.618839421988</v>
      </c>
      <c r="M4309" s="167">
        <f t="shared" si="474"/>
        <v>0</v>
      </c>
      <c r="N4309" s="167">
        <f t="shared" si="475"/>
        <v>0</v>
      </c>
    </row>
    <row r="4310" spans="1:14" ht="15" customHeight="1" x14ac:dyDescent="0.2">
      <c r="A4310" s="152"/>
      <c r="B4310" s="152"/>
      <c r="C4310" s="152"/>
      <c r="D4310" s="152"/>
      <c r="E4310" s="153">
        <f>'2.40-a,b,c,d,e'!E4310</f>
        <v>43032.166666666664</v>
      </c>
      <c r="F4310" s="157">
        <f>'2.40-a,b,c,d,e'!F4310</f>
        <v>52.470001220703097</v>
      </c>
      <c r="G4310" s="157">
        <f>'2.40-a,b,c,d,e'!G4310</f>
        <v>569.99969482419738</v>
      </c>
      <c r="H4310" s="157">
        <f t="shared" si="469"/>
        <v>8592.6185342461849</v>
      </c>
      <c r="I4310" s="157">
        <f t="shared" si="470"/>
        <v>0</v>
      </c>
      <c r="J4310" s="157">
        <f t="shared" si="471"/>
        <v>8592.6185342461849</v>
      </c>
      <c r="K4310" s="157">
        <f t="shared" si="472"/>
        <v>430.00030517579489</v>
      </c>
      <c r="L4310" s="157">
        <f t="shared" si="473"/>
        <v>8162.61822907039</v>
      </c>
      <c r="M4310" s="167">
        <f t="shared" si="474"/>
        <v>0</v>
      </c>
      <c r="N4310" s="167">
        <f t="shared" si="475"/>
        <v>0</v>
      </c>
    </row>
    <row r="4311" spans="1:14" ht="15" customHeight="1" x14ac:dyDescent="0.2">
      <c r="A4311" s="152"/>
      <c r="B4311" s="152"/>
      <c r="C4311" s="152"/>
      <c r="D4311" s="152"/>
      <c r="E4311" s="153">
        <f>'2.40-a,b,c,d,e'!E4311</f>
        <v>43033.166666666664</v>
      </c>
      <c r="F4311" s="157">
        <f>'2.40-a,b,c,d,e'!F4311</f>
        <v>52.180000305175703</v>
      </c>
      <c r="G4311" s="157">
        <f>'2.40-a,b,c,d,e'!G4311</f>
        <v>-290.00091552739349</v>
      </c>
      <c r="H4311" s="157">
        <f t="shared" si="469"/>
        <v>7872.6173135429963</v>
      </c>
      <c r="I4311" s="157">
        <f t="shared" si="470"/>
        <v>0</v>
      </c>
      <c r="J4311" s="157">
        <f t="shared" si="471"/>
        <v>7872.6173135429963</v>
      </c>
      <c r="K4311" s="157">
        <f t="shared" si="472"/>
        <v>0</v>
      </c>
      <c r="L4311" s="157">
        <f t="shared" si="473"/>
        <v>7872.6173135429963</v>
      </c>
      <c r="M4311" s="167">
        <f t="shared" si="474"/>
        <v>0</v>
      </c>
      <c r="N4311" s="167">
        <f t="shared" si="475"/>
        <v>0</v>
      </c>
    </row>
    <row r="4312" spans="1:14" ht="15" customHeight="1" x14ac:dyDescent="0.2">
      <c r="A4312" s="152"/>
      <c r="B4312" s="152"/>
      <c r="C4312" s="152"/>
      <c r="D4312" s="152"/>
      <c r="E4312" s="153">
        <f>'2.40-a,b,c,d,e'!E4312</f>
        <v>43034.166666666664</v>
      </c>
      <c r="F4312" s="157">
        <f>'2.40-a,b,c,d,e'!F4312</f>
        <v>52.639999389648402</v>
      </c>
      <c r="G4312" s="157">
        <f>'2.40-a,b,c,d,e'!G4312</f>
        <v>459.99908447269888</v>
      </c>
      <c r="H4312" s="157">
        <f t="shared" si="469"/>
        <v>8332.6163980156944</v>
      </c>
      <c r="I4312" s="157">
        <f t="shared" si="470"/>
        <v>0</v>
      </c>
      <c r="J4312" s="157">
        <f t="shared" si="471"/>
        <v>8332.6163980156944</v>
      </c>
      <c r="K4312" s="157">
        <f t="shared" si="472"/>
        <v>169.99816894530431</v>
      </c>
      <c r="L4312" s="157">
        <f t="shared" si="473"/>
        <v>8162.61822907039</v>
      </c>
      <c r="M4312" s="167">
        <f t="shared" si="474"/>
        <v>0</v>
      </c>
      <c r="N4312" s="167">
        <f t="shared" si="475"/>
        <v>0</v>
      </c>
    </row>
    <row r="4313" spans="1:14" ht="15" customHeight="1" x14ac:dyDescent="0.2">
      <c r="A4313" s="152"/>
      <c r="B4313" s="152"/>
      <c r="C4313" s="152"/>
      <c r="D4313" s="152"/>
      <c r="E4313" s="153">
        <f>'2.40-a,b,c,d,e'!E4313</f>
        <v>43035.166666666664</v>
      </c>
      <c r="F4313" s="157">
        <f>'2.40-a,b,c,d,e'!F4313</f>
        <v>53.900001525878899</v>
      </c>
      <c r="G4313" s="157">
        <f>'2.40-a,b,c,d,e'!G4313</f>
        <v>1260.0021362304972</v>
      </c>
      <c r="H4313" s="157">
        <f t="shared" si="469"/>
        <v>9422.620365300887</v>
      </c>
      <c r="I4313" s="157">
        <f t="shared" si="470"/>
        <v>0</v>
      </c>
      <c r="J4313" s="157">
        <f t="shared" si="471"/>
        <v>9422.620365300887</v>
      </c>
      <c r="K4313" s="157">
        <f t="shared" si="472"/>
        <v>1260.0021362304969</v>
      </c>
      <c r="L4313" s="157">
        <f t="shared" si="473"/>
        <v>8162.61822907039</v>
      </c>
      <c r="M4313" s="167">
        <f t="shared" si="474"/>
        <v>0</v>
      </c>
      <c r="N4313" s="167">
        <f t="shared" si="475"/>
        <v>0</v>
      </c>
    </row>
    <row r="4314" spans="1:14" ht="15" customHeight="1" x14ac:dyDescent="0.2">
      <c r="A4314" s="152"/>
      <c r="B4314" s="152"/>
      <c r="C4314" s="152"/>
      <c r="D4314" s="152"/>
      <c r="E4314" s="153">
        <f>'2.40-a,b,c,d,e'!E4314</f>
        <v>43038.166666666664</v>
      </c>
      <c r="F4314" s="157">
        <f>'2.40-a,b,c,d,e'!F4314</f>
        <v>54.150001525878899</v>
      </c>
      <c r="G4314" s="157">
        <f>'2.40-a,b,c,d,e'!G4314</f>
        <v>250</v>
      </c>
      <c r="H4314" s="157">
        <f t="shared" si="469"/>
        <v>8412.618229070391</v>
      </c>
      <c r="I4314" s="157">
        <f t="shared" si="470"/>
        <v>0</v>
      </c>
      <c r="J4314" s="157">
        <f t="shared" si="471"/>
        <v>8412.618229070391</v>
      </c>
      <c r="K4314" s="157">
        <f t="shared" si="472"/>
        <v>250.00000000000091</v>
      </c>
      <c r="L4314" s="157">
        <f t="shared" si="473"/>
        <v>8162.61822907039</v>
      </c>
      <c r="M4314" s="167">
        <f t="shared" si="474"/>
        <v>0</v>
      </c>
      <c r="N4314" s="167">
        <f t="shared" si="475"/>
        <v>0</v>
      </c>
    </row>
    <row r="4315" spans="1:14" ht="15" customHeight="1" x14ac:dyDescent="0.2">
      <c r="A4315" s="152"/>
      <c r="B4315" s="152"/>
      <c r="C4315" s="152"/>
      <c r="D4315" s="152"/>
      <c r="E4315" s="153">
        <f>'2.40-a,b,c,d,e'!E4315</f>
        <v>43039.166666666664</v>
      </c>
      <c r="F4315" s="157">
        <f>'2.40-a,b,c,d,e'!F4315</f>
        <v>54.380001068115199</v>
      </c>
      <c r="G4315" s="157">
        <f>'2.40-a,b,c,d,e'!G4315</f>
        <v>229.9995422362997</v>
      </c>
      <c r="H4315" s="157">
        <f t="shared" si="469"/>
        <v>8392.61777130669</v>
      </c>
      <c r="I4315" s="157">
        <f t="shared" si="470"/>
        <v>0</v>
      </c>
      <c r="J4315" s="157">
        <f t="shared" si="471"/>
        <v>8392.61777130669</v>
      </c>
      <c r="K4315" s="157">
        <f t="shared" si="472"/>
        <v>229.99954223629993</v>
      </c>
      <c r="L4315" s="157">
        <f t="shared" si="473"/>
        <v>8162.61822907039</v>
      </c>
      <c r="M4315" s="167">
        <f t="shared" si="474"/>
        <v>0</v>
      </c>
      <c r="N4315" s="167">
        <f t="shared" si="475"/>
        <v>0</v>
      </c>
    </row>
    <row r="4316" spans="1:14" ht="15" customHeight="1" x14ac:dyDescent="0.2">
      <c r="A4316" s="152"/>
      <c r="B4316" s="152"/>
      <c r="C4316" s="152"/>
      <c r="D4316" s="152"/>
      <c r="E4316" s="153">
        <f>'2.40-a,b,c,d,e'!E4316</f>
        <v>43040.166666666664</v>
      </c>
      <c r="F4316" s="157">
        <f>'2.40-a,b,c,d,e'!F4316</f>
        <v>54.299999237060497</v>
      </c>
      <c r="G4316" s="157">
        <f>'2.40-a,b,c,d,e'!G4316</f>
        <v>-80.001831054701711</v>
      </c>
      <c r="H4316" s="157">
        <f t="shared" si="469"/>
        <v>8082.616398015688</v>
      </c>
      <c r="I4316" s="157">
        <f t="shared" si="470"/>
        <v>0</v>
      </c>
      <c r="J4316" s="157">
        <f t="shared" si="471"/>
        <v>8082.616398015688</v>
      </c>
      <c r="K4316" s="157">
        <f t="shared" si="472"/>
        <v>0</v>
      </c>
      <c r="L4316" s="157">
        <f t="shared" si="473"/>
        <v>8082.616398015688</v>
      </c>
      <c r="M4316" s="167">
        <f t="shared" si="474"/>
        <v>0</v>
      </c>
      <c r="N4316" s="167">
        <f t="shared" si="475"/>
        <v>0</v>
      </c>
    </row>
    <row r="4317" spans="1:14" ht="15" customHeight="1" x14ac:dyDescent="0.2">
      <c r="A4317" s="152"/>
      <c r="B4317" s="152"/>
      <c r="C4317" s="152"/>
      <c r="D4317" s="152"/>
      <c r="E4317" s="153">
        <f>'2.40-a,b,c,d,e'!E4317</f>
        <v>43041.166666666664</v>
      </c>
      <c r="F4317" s="157">
        <f>'2.40-a,b,c,d,e'!F4317</f>
        <v>54.540000915527301</v>
      </c>
      <c r="G4317" s="157">
        <f>'2.40-a,b,c,d,e'!G4317</f>
        <v>240.00167846680398</v>
      </c>
      <c r="H4317" s="157">
        <f t="shared" si="469"/>
        <v>8322.6180764824912</v>
      </c>
      <c r="I4317" s="157">
        <f t="shared" si="470"/>
        <v>0</v>
      </c>
      <c r="J4317" s="157">
        <f t="shared" si="471"/>
        <v>8322.6180764824912</v>
      </c>
      <c r="K4317" s="157">
        <f t="shared" si="472"/>
        <v>159.99984741210119</v>
      </c>
      <c r="L4317" s="157">
        <f t="shared" si="473"/>
        <v>8162.61822907039</v>
      </c>
      <c r="M4317" s="167">
        <f t="shared" si="474"/>
        <v>0</v>
      </c>
      <c r="N4317" s="167">
        <f t="shared" si="475"/>
        <v>0</v>
      </c>
    </row>
    <row r="4318" spans="1:14" ht="15" customHeight="1" x14ac:dyDescent="0.2">
      <c r="A4318" s="152"/>
      <c r="B4318" s="152"/>
      <c r="C4318" s="152"/>
      <c r="D4318" s="152"/>
      <c r="E4318" s="153">
        <f>'2.40-a,b,c,d,e'!E4318</f>
        <v>43042.166666666664</v>
      </c>
      <c r="F4318" s="157">
        <f>'2.40-a,b,c,d,e'!F4318</f>
        <v>55.639999389648402</v>
      </c>
      <c r="G4318" s="157">
        <f>'2.40-a,b,c,d,e'!G4318</f>
        <v>1099.9984741211008</v>
      </c>
      <c r="H4318" s="157">
        <f t="shared" si="469"/>
        <v>9262.6167031914902</v>
      </c>
      <c r="I4318" s="157">
        <f t="shared" si="470"/>
        <v>0</v>
      </c>
      <c r="J4318" s="157">
        <f t="shared" si="471"/>
        <v>9262.6167031914902</v>
      </c>
      <c r="K4318" s="157">
        <f t="shared" si="472"/>
        <v>1099.9984741211001</v>
      </c>
      <c r="L4318" s="157">
        <f t="shared" si="473"/>
        <v>8162.61822907039</v>
      </c>
      <c r="M4318" s="167">
        <f t="shared" si="474"/>
        <v>0</v>
      </c>
      <c r="N4318" s="167">
        <f t="shared" si="475"/>
        <v>0</v>
      </c>
    </row>
    <row r="4319" spans="1:14" ht="15" customHeight="1" x14ac:dyDescent="0.2">
      <c r="A4319" s="152"/>
      <c r="B4319" s="152"/>
      <c r="C4319" s="152"/>
      <c r="D4319" s="152"/>
      <c r="E4319" s="153">
        <f>'2.40-a,b,c,d,e'!E4319</f>
        <v>43045.208333333336</v>
      </c>
      <c r="F4319" s="157">
        <f>'2.40-a,b,c,d,e'!F4319</f>
        <v>57.349998474121001</v>
      </c>
      <c r="G4319" s="157">
        <f>'2.40-a,b,c,d,e'!G4319</f>
        <v>1709.9990844725994</v>
      </c>
      <c r="H4319" s="157">
        <f t="shared" si="469"/>
        <v>9872.617313542989</v>
      </c>
      <c r="I4319" s="157">
        <f t="shared" si="470"/>
        <v>0</v>
      </c>
      <c r="J4319" s="157">
        <f t="shared" si="471"/>
        <v>9872.617313542989</v>
      </c>
      <c r="K4319" s="157">
        <f t="shared" si="472"/>
        <v>1709.999084472599</v>
      </c>
      <c r="L4319" s="157">
        <f t="shared" si="473"/>
        <v>8162.61822907039</v>
      </c>
      <c r="M4319" s="167">
        <f t="shared" si="474"/>
        <v>0</v>
      </c>
      <c r="N4319" s="167">
        <f t="shared" si="475"/>
        <v>0</v>
      </c>
    </row>
    <row r="4320" spans="1:14" ht="15" customHeight="1" x14ac:dyDescent="0.2">
      <c r="A4320" s="152"/>
      <c r="B4320" s="152"/>
      <c r="C4320" s="152"/>
      <c r="D4320" s="152"/>
      <c r="E4320" s="153">
        <f>'2.40-a,b,c,d,e'!E4320</f>
        <v>43046.208333333336</v>
      </c>
      <c r="F4320" s="157">
        <f>'2.40-a,b,c,d,e'!F4320</f>
        <v>57.200000762939403</v>
      </c>
      <c r="G4320" s="157">
        <f>'2.40-a,b,c,d,e'!G4320</f>
        <v>-149.99771118159799</v>
      </c>
      <c r="H4320" s="157">
        <f t="shared" si="469"/>
        <v>8012.6205178887922</v>
      </c>
      <c r="I4320" s="157">
        <f t="shared" si="470"/>
        <v>0</v>
      </c>
      <c r="J4320" s="157">
        <f t="shared" si="471"/>
        <v>8012.6205178887922</v>
      </c>
      <c r="K4320" s="157">
        <f t="shared" si="472"/>
        <v>0</v>
      </c>
      <c r="L4320" s="157">
        <f t="shared" si="473"/>
        <v>8012.6205178887922</v>
      </c>
      <c r="M4320" s="167">
        <f t="shared" si="474"/>
        <v>0</v>
      </c>
      <c r="N4320" s="167">
        <f t="shared" si="475"/>
        <v>0</v>
      </c>
    </row>
    <row r="4321" spans="1:14" ht="15" customHeight="1" x14ac:dyDescent="0.2">
      <c r="A4321" s="152"/>
      <c r="B4321" s="152"/>
      <c r="C4321" s="152"/>
      <c r="D4321" s="152"/>
      <c r="E4321" s="153">
        <f>'2.40-a,b,c,d,e'!E4321</f>
        <v>43047.208333333336</v>
      </c>
      <c r="F4321" s="157">
        <f>'2.40-a,b,c,d,e'!F4321</f>
        <v>56.810001373291001</v>
      </c>
      <c r="G4321" s="157">
        <f>'2.40-a,b,c,d,e'!G4321</f>
        <v>-389.99938964840197</v>
      </c>
      <c r="H4321" s="157">
        <f t="shared" si="469"/>
        <v>7622.6211282403901</v>
      </c>
      <c r="I4321" s="157">
        <f t="shared" si="470"/>
        <v>0</v>
      </c>
      <c r="J4321" s="157">
        <f t="shared" si="471"/>
        <v>7622.6211282403901</v>
      </c>
      <c r="K4321" s="157">
        <f t="shared" si="472"/>
        <v>0</v>
      </c>
      <c r="L4321" s="157">
        <f t="shared" si="473"/>
        <v>7622.6211282403901</v>
      </c>
      <c r="M4321" s="167">
        <f t="shared" si="474"/>
        <v>0</v>
      </c>
      <c r="N4321" s="167">
        <f t="shared" si="475"/>
        <v>0</v>
      </c>
    </row>
    <row r="4322" spans="1:14" ht="15" customHeight="1" x14ac:dyDescent="0.2">
      <c r="A4322" s="152"/>
      <c r="B4322" s="152"/>
      <c r="C4322" s="152"/>
      <c r="D4322" s="152"/>
      <c r="E4322" s="153">
        <f>'2.40-a,b,c,d,e'!E4322</f>
        <v>43048.208333333336</v>
      </c>
      <c r="F4322" s="157">
        <f>'2.40-a,b,c,d,e'!F4322</f>
        <v>57.169998168945298</v>
      </c>
      <c r="G4322" s="157">
        <f>'2.40-a,b,c,d,e'!G4322</f>
        <v>359.99679565429688</v>
      </c>
      <c r="H4322" s="157">
        <f t="shared" si="469"/>
        <v>7982.617923894687</v>
      </c>
      <c r="I4322" s="157">
        <f t="shared" si="470"/>
        <v>0</v>
      </c>
      <c r="J4322" s="157">
        <f t="shared" si="471"/>
        <v>7982.617923894687</v>
      </c>
      <c r="K4322" s="157">
        <f t="shared" si="472"/>
        <v>0</v>
      </c>
      <c r="L4322" s="157">
        <f t="shared" si="473"/>
        <v>7982.617923894687</v>
      </c>
      <c r="M4322" s="167">
        <f t="shared" si="474"/>
        <v>0</v>
      </c>
      <c r="N4322" s="167">
        <f t="shared" si="475"/>
        <v>0</v>
      </c>
    </row>
    <row r="4323" spans="1:14" ht="15" customHeight="1" x14ac:dyDescent="0.2">
      <c r="A4323" s="152"/>
      <c r="B4323" s="152"/>
      <c r="C4323" s="152"/>
      <c r="D4323" s="152"/>
      <c r="E4323" s="153">
        <f>'2.40-a,b,c,d,e'!E4323</f>
        <v>43049.208333333336</v>
      </c>
      <c r="F4323" s="157">
        <f>'2.40-a,b,c,d,e'!F4323</f>
        <v>56.740001678466797</v>
      </c>
      <c r="G4323" s="157">
        <f>'2.40-a,b,c,d,e'!G4323</f>
        <v>-429.99649047850141</v>
      </c>
      <c r="H4323" s="157">
        <f t="shared" si="469"/>
        <v>7552.6214334161859</v>
      </c>
      <c r="I4323" s="157">
        <f t="shared" si="470"/>
        <v>0</v>
      </c>
      <c r="J4323" s="157">
        <f t="shared" si="471"/>
        <v>7552.6214334161859</v>
      </c>
      <c r="K4323" s="157">
        <f t="shared" si="472"/>
        <v>0</v>
      </c>
      <c r="L4323" s="157">
        <f t="shared" si="473"/>
        <v>7552.6214334161859</v>
      </c>
      <c r="M4323" s="167">
        <f t="shared" si="474"/>
        <v>0</v>
      </c>
      <c r="N4323" s="167">
        <f t="shared" si="475"/>
        <v>0</v>
      </c>
    </row>
    <row r="4324" spans="1:14" ht="15" customHeight="1" x14ac:dyDescent="0.2">
      <c r="A4324" s="152"/>
      <c r="B4324" s="152"/>
      <c r="C4324" s="152"/>
      <c r="D4324" s="152"/>
      <c r="E4324" s="153">
        <f>'2.40-a,b,c,d,e'!E4324</f>
        <v>43052.208333333336</v>
      </c>
      <c r="F4324" s="157">
        <f>'2.40-a,b,c,d,e'!F4324</f>
        <v>56.759998321533203</v>
      </c>
      <c r="G4324" s="157">
        <f>'2.40-a,b,c,d,e'!G4324</f>
        <v>19.99664306640625</v>
      </c>
      <c r="H4324" s="157">
        <f t="shared" si="469"/>
        <v>7572.6180764825922</v>
      </c>
      <c r="I4324" s="157">
        <f t="shared" si="470"/>
        <v>0</v>
      </c>
      <c r="J4324" s="157">
        <f t="shared" si="471"/>
        <v>7572.6180764825922</v>
      </c>
      <c r="K4324" s="157">
        <f t="shared" si="472"/>
        <v>0</v>
      </c>
      <c r="L4324" s="157">
        <f t="shared" si="473"/>
        <v>7572.6180764825922</v>
      </c>
      <c r="M4324" s="167">
        <f t="shared" si="474"/>
        <v>0</v>
      </c>
      <c r="N4324" s="167">
        <f t="shared" si="475"/>
        <v>0</v>
      </c>
    </row>
    <row r="4325" spans="1:14" ht="15" customHeight="1" x14ac:dyDescent="0.2">
      <c r="A4325" s="152"/>
      <c r="B4325" s="152"/>
      <c r="C4325" s="152"/>
      <c r="D4325" s="152"/>
      <c r="E4325" s="153">
        <f>'2.40-a,b,c,d,e'!E4325</f>
        <v>43053.208333333336</v>
      </c>
      <c r="F4325" s="157">
        <f>'2.40-a,b,c,d,e'!F4325</f>
        <v>55.700000762939403</v>
      </c>
      <c r="G4325" s="157">
        <f>'2.40-a,b,c,d,e'!G4325</f>
        <v>-1059.9975585937998</v>
      </c>
      <c r="H4325" s="157">
        <f t="shared" si="469"/>
        <v>6512.6205178887922</v>
      </c>
      <c r="I4325" s="157">
        <f t="shared" si="470"/>
        <v>0</v>
      </c>
      <c r="J4325" s="157">
        <f t="shared" si="471"/>
        <v>6512.6205178887922</v>
      </c>
      <c r="K4325" s="157">
        <f t="shared" si="472"/>
        <v>0</v>
      </c>
      <c r="L4325" s="157">
        <f t="shared" si="473"/>
        <v>6512.6205178887922</v>
      </c>
      <c r="M4325" s="167">
        <f t="shared" si="474"/>
        <v>0</v>
      </c>
      <c r="N4325" s="167">
        <f t="shared" si="475"/>
        <v>0</v>
      </c>
    </row>
    <row r="4326" spans="1:14" ht="15" customHeight="1" x14ac:dyDescent="0.2">
      <c r="A4326" s="152"/>
      <c r="B4326" s="152"/>
      <c r="C4326" s="152"/>
      <c r="D4326" s="152"/>
      <c r="E4326" s="153">
        <f>'2.40-a,b,c,d,e'!E4326</f>
        <v>43054.208333333336</v>
      </c>
      <c r="F4326" s="157">
        <f>'2.40-a,b,c,d,e'!F4326</f>
        <v>55.330001831054602</v>
      </c>
      <c r="G4326" s="157">
        <f>'2.40-a,b,c,d,e'!G4326</f>
        <v>-369.99893188480115</v>
      </c>
      <c r="H4326" s="157">
        <f t="shared" si="469"/>
        <v>6142.6215860039911</v>
      </c>
      <c r="I4326" s="157">
        <f t="shared" si="470"/>
        <v>0</v>
      </c>
      <c r="J4326" s="157">
        <f t="shared" si="471"/>
        <v>6142.6215860039911</v>
      </c>
      <c r="K4326" s="157">
        <f t="shared" si="472"/>
        <v>0</v>
      </c>
      <c r="L4326" s="157">
        <f t="shared" si="473"/>
        <v>6142.6215860039911</v>
      </c>
      <c r="M4326" s="167">
        <f t="shared" si="474"/>
        <v>0</v>
      </c>
      <c r="N4326" s="167">
        <f t="shared" si="475"/>
        <v>0</v>
      </c>
    </row>
    <row r="4327" spans="1:14" ht="15" customHeight="1" x14ac:dyDescent="0.2">
      <c r="A4327" s="152"/>
      <c r="B4327" s="152"/>
      <c r="C4327" s="152"/>
      <c r="D4327" s="152"/>
      <c r="E4327" s="153">
        <f>'2.40-a,b,c,d,e'!E4327</f>
        <v>43055.208333333336</v>
      </c>
      <c r="F4327" s="157">
        <f>'2.40-a,b,c,d,e'!F4327</f>
        <v>55.139999389648402</v>
      </c>
      <c r="G4327" s="157">
        <f>'2.40-a,b,c,d,e'!G4327</f>
        <v>-190.00244140620026</v>
      </c>
      <c r="H4327" s="157">
        <f t="shared" si="469"/>
        <v>5952.6191445977911</v>
      </c>
      <c r="I4327" s="157">
        <f t="shared" si="470"/>
        <v>2209.999084472599</v>
      </c>
      <c r="J4327" s="157">
        <f t="shared" si="471"/>
        <v>8162.61822907039</v>
      </c>
      <c r="K4327" s="157">
        <f t="shared" si="472"/>
        <v>0</v>
      </c>
      <c r="L4327" s="157">
        <f t="shared" si="473"/>
        <v>8162.61822907039</v>
      </c>
      <c r="M4327" s="167">
        <f t="shared" si="474"/>
        <v>1</v>
      </c>
      <c r="N4327" s="167">
        <f t="shared" si="475"/>
        <v>0</v>
      </c>
    </row>
    <row r="4328" spans="1:14" ht="15" customHeight="1" x14ac:dyDescent="0.2">
      <c r="A4328" s="152"/>
      <c r="B4328" s="152"/>
      <c r="C4328" s="152"/>
      <c r="D4328" s="152"/>
      <c r="E4328" s="153">
        <f>'2.40-a,b,c,d,e'!E4328</f>
        <v>43056.208333333336</v>
      </c>
      <c r="F4328" s="157">
        <f>'2.40-a,b,c,d,e'!F4328</f>
        <v>56.549999237060497</v>
      </c>
      <c r="G4328" s="157">
        <f>'2.40-a,b,c,d,e'!G4328</f>
        <v>1409.9998474120953</v>
      </c>
      <c r="H4328" s="157">
        <f t="shared" si="469"/>
        <v>9572.6180764824858</v>
      </c>
      <c r="I4328" s="157">
        <f t="shared" si="470"/>
        <v>0</v>
      </c>
      <c r="J4328" s="157">
        <f t="shared" si="471"/>
        <v>9572.6180764824858</v>
      </c>
      <c r="K4328" s="157">
        <f t="shared" si="472"/>
        <v>1409.9998474120957</v>
      </c>
      <c r="L4328" s="157">
        <f t="shared" si="473"/>
        <v>8162.61822907039</v>
      </c>
      <c r="M4328" s="167">
        <f t="shared" si="474"/>
        <v>0</v>
      </c>
      <c r="N4328" s="167">
        <f t="shared" si="475"/>
        <v>0</v>
      </c>
    </row>
    <row r="4329" spans="1:14" ht="15" customHeight="1" x14ac:dyDescent="0.2">
      <c r="A4329" s="152"/>
      <c r="B4329" s="152"/>
      <c r="C4329" s="152"/>
      <c r="D4329" s="152"/>
      <c r="E4329" s="153">
        <f>'2.40-a,b,c,d,e'!E4329</f>
        <v>43059.208333333336</v>
      </c>
      <c r="F4329" s="157">
        <f>'2.40-a,b,c,d,e'!F4329</f>
        <v>56.090000152587798</v>
      </c>
      <c r="G4329" s="157">
        <f>'2.40-a,b,c,d,e'!G4329</f>
        <v>-459.99908447269888</v>
      </c>
      <c r="H4329" s="157">
        <f t="shared" si="469"/>
        <v>7702.619144597691</v>
      </c>
      <c r="I4329" s="157">
        <f t="shared" si="470"/>
        <v>0</v>
      </c>
      <c r="J4329" s="157">
        <f t="shared" si="471"/>
        <v>7702.619144597691</v>
      </c>
      <c r="K4329" s="157">
        <f t="shared" si="472"/>
        <v>0</v>
      </c>
      <c r="L4329" s="157">
        <f t="shared" si="473"/>
        <v>7702.619144597691</v>
      </c>
      <c r="M4329" s="167">
        <f t="shared" si="474"/>
        <v>0</v>
      </c>
      <c r="N4329" s="167">
        <f t="shared" si="475"/>
        <v>0</v>
      </c>
    </row>
    <row r="4330" spans="1:14" ht="15" customHeight="1" x14ac:dyDescent="0.2">
      <c r="A4330" s="152"/>
      <c r="B4330" s="152"/>
      <c r="C4330" s="152"/>
      <c r="D4330" s="152"/>
      <c r="E4330" s="153">
        <f>'2.40-a,b,c,d,e'!E4330</f>
        <v>43060.208333333336</v>
      </c>
      <c r="F4330" s="157">
        <f>'2.40-a,b,c,d,e'!F4330</f>
        <v>56.830001831054602</v>
      </c>
      <c r="G4330" s="157">
        <f>'2.40-a,b,c,d,e'!G4330</f>
        <v>740.00167846680392</v>
      </c>
      <c r="H4330" s="157">
        <f t="shared" si="469"/>
        <v>8442.6208230644952</v>
      </c>
      <c r="I4330" s="157">
        <f t="shared" si="470"/>
        <v>0</v>
      </c>
      <c r="J4330" s="157">
        <f t="shared" si="471"/>
        <v>8442.6208230644952</v>
      </c>
      <c r="K4330" s="157">
        <f t="shared" si="472"/>
        <v>280.00259399410515</v>
      </c>
      <c r="L4330" s="157">
        <f t="shared" si="473"/>
        <v>8162.61822907039</v>
      </c>
      <c r="M4330" s="167">
        <f t="shared" si="474"/>
        <v>0</v>
      </c>
      <c r="N4330" s="167">
        <f t="shared" si="475"/>
        <v>0</v>
      </c>
    </row>
    <row r="4331" spans="1:14" ht="15" customHeight="1" x14ac:dyDescent="0.2">
      <c r="A4331" s="152"/>
      <c r="B4331" s="152"/>
      <c r="C4331" s="152"/>
      <c r="D4331" s="152"/>
      <c r="E4331" s="153">
        <f>'2.40-a,b,c,d,e'!E4331</f>
        <v>43061.208333333336</v>
      </c>
      <c r="F4331" s="157">
        <f>'2.40-a,b,c,d,e'!F4331</f>
        <v>58.020000457763601</v>
      </c>
      <c r="G4331" s="157">
        <f>'2.40-a,b,c,d,e'!G4331</f>
        <v>1189.9986267089985</v>
      </c>
      <c r="H4331" s="157">
        <f t="shared" si="469"/>
        <v>9352.6168557793881</v>
      </c>
      <c r="I4331" s="157">
        <f t="shared" si="470"/>
        <v>0</v>
      </c>
      <c r="J4331" s="157">
        <f t="shared" si="471"/>
        <v>9352.6168557793881</v>
      </c>
      <c r="K4331" s="157">
        <f t="shared" si="472"/>
        <v>1189.998626708998</v>
      </c>
      <c r="L4331" s="157">
        <f t="shared" si="473"/>
        <v>8162.61822907039</v>
      </c>
      <c r="M4331" s="167">
        <f t="shared" si="474"/>
        <v>0</v>
      </c>
      <c r="N4331" s="167">
        <f t="shared" si="475"/>
        <v>0</v>
      </c>
    </row>
    <row r="4332" spans="1:14" ht="15" customHeight="1" x14ac:dyDescent="0.2">
      <c r="A4332" s="152"/>
      <c r="B4332" s="152"/>
      <c r="C4332" s="152"/>
      <c r="D4332" s="152"/>
      <c r="E4332" s="153">
        <f>'2.40-a,b,c,d,e'!E4332</f>
        <v>43063.604166666664</v>
      </c>
      <c r="F4332" s="157">
        <f>'2.40-a,b,c,d,e'!F4332</f>
        <v>58.950000762939403</v>
      </c>
      <c r="G4332" s="157">
        <f>'2.40-a,b,c,d,e'!G4332</f>
        <v>930.00030517580262</v>
      </c>
      <c r="H4332" s="157">
        <f t="shared" si="469"/>
        <v>9092.6185342461922</v>
      </c>
      <c r="I4332" s="157">
        <f t="shared" si="470"/>
        <v>0</v>
      </c>
      <c r="J4332" s="157">
        <f t="shared" si="471"/>
        <v>9092.6185342461922</v>
      </c>
      <c r="K4332" s="157">
        <f t="shared" si="472"/>
        <v>930.00030517580217</v>
      </c>
      <c r="L4332" s="157">
        <f t="shared" si="473"/>
        <v>8162.61822907039</v>
      </c>
      <c r="M4332" s="167">
        <f t="shared" si="474"/>
        <v>0</v>
      </c>
      <c r="N4332" s="167">
        <f t="shared" si="475"/>
        <v>0</v>
      </c>
    </row>
    <row r="4333" spans="1:14" ht="15" customHeight="1" x14ac:dyDescent="0.2">
      <c r="A4333" s="152"/>
      <c r="B4333" s="152"/>
      <c r="C4333" s="152"/>
      <c r="D4333" s="152"/>
      <c r="E4333" s="153">
        <f>'2.40-a,b,c,d,e'!E4333</f>
        <v>43066.208333333336</v>
      </c>
      <c r="F4333" s="157">
        <f>'2.40-a,b,c,d,e'!F4333</f>
        <v>58.110000610351499</v>
      </c>
      <c r="G4333" s="157">
        <f>'2.40-a,b,c,d,e'!G4333</f>
        <v>-840.00015258790484</v>
      </c>
      <c r="H4333" s="157">
        <f t="shared" si="469"/>
        <v>7322.6180764824849</v>
      </c>
      <c r="I4333" s="157">
        <f t="shared" si="470"/>
        <v>0</v>
      </c>
      <c r="J4333" s="157">
        <f t="shared" si="471"/>
        <v>7322.6180764824849</v>
      </c>
      <c r="K4333" s="157">
        <f t="shared" si="472"/>
        <v>0</v>
      </c>
      <c r="L4333" s="157">
        <f t="shared" si="473"/>
        <v>7322.6180764824849</v>
      </c>
      <c r="M4333" s="167">
        <f t="shared" si="474"/>
        <v>0</v>
      </c>
      <c r="N4333" s="167">
        <f t="shared" si="475"/>
        <v>0</v>
      </c>
    </row>
    <row r="4334" spans="1:14" ht="15" customHeight="1" x14ac:dyDescent="0.2">
      <c r="A4334" s="152"/>
      <c r="B4334" s="152"/>
      <c r="C4334" s="152"/>
      <c r="D4334" s="152"/>
      <c r="E4334" s="153">
        <f>'2.40-a,b,c,d,e'!E4334</f>
        <v>43067.208333333336</v>
      </c>
      <c r="F4334" s="157">
        <f>'2.40-a,b,c,d,e'!F4334</f>
        <v>57.990001678466797</v>
      </c>
      <c r="G4334" s="157">
        <f>'2.40-a,b,c,d,e'!G4334</f>
        <v>-119.99893188470168</v>
      </c>
      <c r="H4334" s="157">
        <f t="shared" si="469"/>
        <v>7202.6191445977829</v>
      </c>
      <c r="I4334" s="157">
        <f t="shared" si="470"/>
        <v>0</v>
      </c>
      <c r="J4334" s="157">
        <f t="shared" si="471"/>
        <v>7202.6191445977829</v>
      </c>
      <c r="K4334" s="157">
        <f t="shared" si="472"/>
        <v>0</v>
      </c>
      <c r="L4334" s="157">
        <f t="shared" si="473"/>
        <v>7202.6191445977829</v>
      </c>
      <c r="M4334" s="167">
        <f t="shared" si="474"/>
        <v>0</v>
      </c>
      <c r="N4334" s="167">
        <f t="shared" si="475"/>
        <v>0</v>
      </c>
    </row>
    <row r="4335" spans="1:14" ht="15" customHeight="1" x14ac:dyDescent="0.2">
      <c r="A4335" s="152"/>
      <c r="B4335" s="152"/>
      <c r="C4335" s="152"/>
      <c r="D4335" s="152"/>
      <c r="E4335" s="153">
        <f>'2.40-a,b,c,d,e'!E4335</f>
        <v>43068.208333333336</v>
      </c>
      <c r="F4335" s="157">
        <f>'2.40-a,b,c,d,e'!F4335</f>
        <v>57.299999237060497</v>
      </c>
      <c r="G4335" s="157">
        <f>'2.40-a,b,c,d,e'!G4335</f>
        <v>-690.00244140629979</v>
      </c>
      <c r="H4335" s="157">
        <f t="shared" si="469"/>
        <v>6512.6167031914829</v>
      </c>
      <c r="I4335" s="157">
        <f t="shared" si="470"/>
        <v>0</v>
      </c>
      <c r="J4335" s="157">
        <f t="shared" si="471"/>
        <v>6512.6167031914829</v>
      </c>
      <c r="K4335" s="157">
        <f t="shared" si="472"/>
        <v>0</v>
      </c>
      <c r="L4335" s="157">
        <f t="shared" si="473"/>
        <v>6512.6167031914829</v>
      </c>
      <c r="M4335" s="167">
        <f t="shared" si="474"/>
        <v>0</v>
      </c>
      <c r="N4335" s="167">
        <f t="shared" si="475"/>
        <v>0</v>
      </c>
    </row>
    <row r="4336" spans="1:14" ht="15" customHeight="1" x14ac:dyDescent="0.2">
      <c r="A4336" s="152"/>
      <c r="B4336" s="152"/>
      <c r="C4336" s="152"/>
      <c r="D4336" s="152"/>
      <c r="E4336" s="153">
        <f>'2.40-a,b,c,d,e'!E4336</f>
        <v>43069.208333333336</v>
      </c>
      <c r="F4336" s="157">
        <f>'2.40-a,b,c,d,e'!F4336</f>
        <v>57.400001525878899</v>
      </c>
      <c r="G4336" s="157">
        <f>'2.40-a,b,c,d,e'!G4336</f>
        <v>100.00228881840201</v>
      </c>
      <c r="H4336" s="157">
        <f t="shared" si="469"/>
        <v>6612.618992009885</v>
      </c>
      <c r="I4336" s="157">
        <f t="shared" si="470"/>
        <v>0</v>
      </c>
      <c r="J4336" s="157">
        <f t="shared" si="471"/>
        <v>6612.618992009885</v>
      </c>
      <c r="K4336" s="157">
        <f t="shared" si="472"/>
        <v>0</v>
      </c>
      <c r="L4336" s="157">
        <f t="shared" si="473"/>
        <v>6612.618992009885</v>
      </c>
      <c r="M4336" s="167">
        <f t="shared" si="474"/>
        <v>0</v>
      </c>
      <c r="N4336" s="167">
        <f t="shared" si="475"/>
        <v>0</v>
      </c>
    </row>
    <row r="4337" spans="1:14" ht="15" customHeight="1" x14ac:dyDescent="0.2">
      <c r="A4337" s="152"/>
      <c r="B4337" s="152"/>
      <c r="C4337" s="152"/>
      <c r="D4337" s="152"/>
      <c r="E4337" s="153">
        <f>'2.40-a,b,c,d,e'!E4337</f>
        <v>43070.208333333336</v>
      </c>
      <c r="F4337" s="157">
        <f>'2.40-a,b,c,d,e'!F4337</f>
        <v>58.360000610351499</v>
      </c>
      <c r="G4337" s="157">
        <f>'2.40-a,b,c,d,e'!G4337</f>
        <v>959.99908447259941</v>
      </c>
      <c r="H4337" s="157">
        <f t="shared" si="469"/>
        <v>7572.618076482484</v>
      </c>
      <c r="I4337" s="157">
        <f t="shared" si="470"/>
        <v>0</v>
      </c>
      <c r="J4337" s="157">
        <f t="shared" si="471"/>
        <v>7572.618076482484</v>
      </c>
      <c r="K4337" s="157">
        <f t="shared" si="472"/>
        <v>0</v>
      </c>
      <c r="L4337" s="157">
        <f t="shared" si="473"/>
        <v>7572.618076482484</v>
      </c>
      <c r="M4337" s="167">
        <f t="shared" si="474"/>
        <v>0</v>
      </c>
      <c r="N4337" s="167">
        <f t="shared" si="475"/>
        <v>0</v>
      </c>
    </row>
    <row r="4338" spans="1:14" ht="15" customHeight="1" x14ac:dyDescent="0.2">
      <c r="A4338" s="152"/>
      <c r="B4338" s="152"/>
      <c r="C4338" s="152"/>
      <c r="D4338" s="152"/>
      <c r="E4338" s="153">
        <f>'2.40-a,b,c,d,e'!E4338</f>
        <v>43073.208333333336</v>
      </c>
      <c r="F4338" s="157">
        <f>'2.40-a,b,c,d,e'!F4338</f>
        <v>57.470001220703097</v>
      </c>
      <c r="G4338" s="157">
        <f>'2.40-a,b,c,d,e'!G4338</f>
        <v>-889.99938964840203</v>
      </c>
      <c r="H4338" s="157">
        <f t="shared" si="469"/>
        <v>6682.6186868340819</v>
      </c>
      <c r="I4338" s="157">
        <f t="shared" si="470"/>
        <v>0</v>
      </c>
      <c r="J4338" s="157">
        <f t="shared" si="471"/>
        <v>6682.6186868340819</v>
      </c>
      <c r="K4338" s="157">
        <f t="shared" si="472"/>
        <v>0</v>
      </c>
      <c r="L4338" s="157">
        <f t="shared" si="473"/>
        <v>6682.6186868340819</v>
      </c>
      <c r="M4338" s="167">
        <f t="shared" si="474"/>
        <v>0</v>
      </c>
      <c r="N4338" s="167">
        <f t="shared" si="475"/>
        <v>0</v>
      </c>
    </row>
    <row r="4339" spans="1:14" ht="15" customHeight="1" x14ac:dyDescent="0.2">
      <c r="A4339" s="152"/>
      <c r="B4339" s="152"/>
      <c r="C4339" s="152"/>
      <c r="D4339" s="152"/>
      <c r="E4339" s="153">
        <f>'2.40-a,b,c,d,e'!E4339</f>
        <v>43074.208333333336</v>
      </c>
      <c r="F4339" s="157">
        <f>'2.40-a,b,c,d,e'!F4339</f>
        <v>57.619998931884702</v>
      </c>
      <c r="G4339" s="157">
        <f>'2.40-a,b,c,d,e'!G4339</f>
        <v>149.9977111816051</v>
      </c>
      <c r="H4339" s="157">
        <f t="shared" si="469"/>
        <v>6832.6163980156871</v>
      </c>
      <c r="I4339" s="157">
        <f t="shared" si="470"/>
        <v>0</v>
      </c>
      <c r="J4339" s="157">
        <f t="shared" si="471"/>
        <v>6832.6163980156871</v>
      </c>
      <c r="K4339" s="157">
        <f t="shared" si="472"/>
        <v>0</v>
      </c>
      <c r="L4339" s="157">
        <f t="shared" si="473"/>
        <v>6832.6163980156871</v>
      </c>
      <c r="M4339" s="167">
        <f t="shared" si="474"/>
        <v>0</v>
      </c>
      <c r="N4339" s="167">
        <f t="shared" si="475"/>
        <v>0</v>
      </c>
    </row>
    <row r="4340" spans="1:14" ht="15" customHeight="1" x14ac:dyDescent="0.2">
      <c r="A4340" s="152"/>
      <c r="B4340" s="152"/>
      <c r="C4340" s="152"/>
      <c r="D4340" s="152"/>
      <c r="E4340" s="153">
        <f>'2.40-a,b,c,d,e'!E4340</f>
        <v>43075.208333333336</v>
      </c>
      <c r="F4340" s="157">
        <f>'2.40-a,b,c,d,e'!F4340</f>
        <v>55.959999084472599</v>
      </c>
      <c r="G4340" s="157">
        <f>'2.40-a,b,c,d,e'!G4340</f>
        <v>-1659.9998474121023</v>
      </c>
      <c r="H4340" s="157">
        <f t="shared" si="469"/>
        <v>5172.616550603585</v>
      </c>
      <c r="I4340" s="157">
        <f t="shared" si="470"/>
        <v>2990.0016784668051</v>
      </c>
      <c r="J4340" s="157">
        <f t="shared" si="471"/>
        <v>8162.61822907039</v>
      </c>
      <c r="K4340" s="157">
        <f t="shared" si="472"/>
        <v>0</v>
      </c>
      <c r="L4340" s="157">
        <f t="shared" si="473"/>
        <v>8162.61822907039</v>
      </c>
      <c r="M4340" s="167">
        <f t="shared" si="474"/>
        <v>1</v>
      </c>
      <c r="N4340" s="167">
        <f t="shared" si="475"/>
        <v>0</v>
      </c>
    </row>
    <row r="4341" spans="1:14" ht="15" customHeight="1" x14ac:dyDescent="0.2">
      <c r="A4341" s="152"/>
      <c r="B4341" s="152"/>
      <c r="C4341" s="152"/>
      <c r="D4341" s="152"/>
      <c r="E4341" s="153">
        <f>'2.40-a,b,c,d,e'!E4341</f>
        <v>43076.208333333336</v>
      </c>
      <c r="F4341" s="157">
        <f>'2.40-a,b,c,d,e'!F4341</f>
        <v>56.689998626708899</v>
      </c>
      <c r="G4341" s="157">
        <f>'2.40-a,b,c,d,e'!G4341</f>
        <v>729.9995422362997</v>
      </c>
      <c r="H4341" s="157">
        <f t="shared" si="469"/>
        <v>8892.61777130669</v>
      </c>
      <c r="I4341" s="157">
        <f t="shared" si="470"/>
        <v>0</v>
      </c>
      <c r="J4341" s="157">
        <f t="shared" si="471"/>
        <v>8892.61777130669</v>
      </c>
      <c r="K4341" s="157">
        <f t="shared" si="472"/>
        <v>729.99954223629993</v>
      </c>
      <c r="L4341" s="157">
        <f t="shared" si="473"/>
        <v>8162.61822907039</v>
      </c>
      <c r="M4341" s="167">
        <f t="shared" si="474"/>
        <v>0</v>
      </c>
      <c r="N4341" s="167">
        <f t="shared" si="475"/>
        <v>0</v>
      </c>
    </row>
    <row r="4342" spans="1:14" ht="15" customHeight="1" x14ac:dyDescent="0.2">
      <c r="A4342" s="152"/>
      <c r="B4342" s="152"/>
      <c r="C4342" s="152"/>
      <c r="D4342" s="152"/>
      <c r="E4342" s="153">
        <f>'2.40-a,b,c,d,e'!E4342</f>
        <v>43077.208333333336</v>
      </c>
      <c r="F4342" s="157">
        <f>'2.40-a,b,c,d,e'!F4342</f>
        <v>57.360000610351499</v>
      </c>
      <c r="G4342" s="157">
        <f>'2.40-a,b,c,d,e'!G4342</f>
        <v>670.0019836425995</v>
      </c>
      <c r="H4342" s="157">
        <f t="shared" si="469"/>
        <v>8832.6202127129891</v>
      </c>
      <c r="I4342" s="157">
        <f t="shared" si="470"/>
        <v>0</v>
      </c>
      <c r="J4342" s="157">
        <f t="shared" si="471"/>
        <v>8832.6202127129891</v>
      </c>
      <c r="K4342" s="157">
        <f t="shared" si="472"/>
        <v>670.00198364259904</v>
      </c>
      <c r="L4342" s="157">
        <f t="shared" si="473"/>
        <v>8162.61822907039</v>
      </c>
      <c r="M4342" s="167">
        <f t="shared" si="474"/>
        <v>0</v>
      </c>
      <c r="N4342" s="167">
        <f t="shared" si="475"/>
        <v>0</v>
      </c>
    </row>
    <row r="4343" spans="1:14" ht="15" customHeight="1" x14ac:dyDescent="0.2">
      <c r="A4343" s="152"/>
      <c r="B4343" s="152"/>
      <c r="C4343" s="152"/>
      <c r="D4343" s="152"/>
      <c r="E4343" s="153">
        <f>'2.40-a,b,c,d,e'!E4343</f>
        <v>43080.208333333336</v>
      </c>
      <c r="F4343" s="157">
        <f>'2.40-a,b,c,d,e'!F4343</f>
        <v>57.990001678466797</v>
      </c>
      <c r="G4343" s="157">
        <f>'2.40-a,b,c,d,e'!G4343</f>
        <v>630.00106811529827</v>
      </c>
      <c r="H4343" s="157">
        <f t="shared" si="469"/>
        <v>8792.619297185689</v>
      </c>
      <c r="I4343" s="157">
        <f t="shared" si="470"/>
        <v>0</v>
      </c>
      <c r="J4343" s="157">
        <f t="shared" si="471"/>
        <v>8792.619297185689</v>
      </c>
      <c r="K4343" s="157">
        <f t="shared" si="472"/>
        <v>630.00106811529895</v>
      </c>
      <c r="L4343" s="157">
        <f t="shared" si="473"/>
        <v>8162.61822907039</v>
      </c>
      <c r="M4343" s="167">
        <f t="shared" si="474"/>
        <v>0</v>
      </c>
      <c r="N4343" s="167">
        <f t="shared" si="475"/>
        <v>0</v>
      </c>
    </row>
    <row r="4344" spans="1:14" ht="15" customHeight="1" x14ac:dyDescent="0.2">
      <c r="A4344" s="152"/>
      <c r="B4344" s="152"/>
      <c r="C4344" s="152"/>
      <c r="D4344" s="152"/>
      <c r="E4344" s="153">
        <f>'2.40-a,b,c,d,e'!E4344</f>
        <v>43081.208333333336</v>
      </c>
      <c r="F4344" s="157">
        <f>'2.40-a,b,c,d,e'!F4344</f>
        <v>57.139999389648402</v>
      </c>
      <c r="G4344" s="157">
        <f>'2.40-a,b,c,d,e'!G4344</f>
        <v>-850.00228881839485</v>
      </c>
      <c r="H4344" s="157">
        <f t="shared" si="469"/>
        <v>7312.6159402519952</v>
      </c>
      <c r="I4344" s="157">
        <f t="shared" si="470"/>
        <v>0</v>
      </c>
      <c r="J4344" s="157">
        <f t="shared" si="471"/>
        <v>7312.6159402519952</v>
      </c>
      <c r="K4344" s="157">
        <f t="shared" si="472"/>
        <v>0</v>
      </c>
      <c r="L4344" s="157">
        <f t="shared" si="473"/>
        <v>7312.6159402519952</v>
      </c>
      <c r="M4344" s="167">
        <f t="shared" si="474"/>
        <v>0</v>
      </c>
      <c r="N4344" s="167">
        <f t="shared" si="475"/>
        <v>0</v>
      </c>
    </row>
    <row r="4345" spans="1:14" ht="15" customHeight="1" x14ac:dyDescent="0.2">
      <c r="A4345" s="152"/>
      <c r="B4345" s="152"/>
      <c r="C4345" s="152"/>
      <c r="D4345" s="152"/>
      <c r="E4345" s="153">
        <f>'2.40-a,b,c,d,e'!E4345</f>
        <v>43082.208333333336</v>
      </c>
      <c r="F4345" s="157">
        <f>'2.40-a,b,c,d,e'!F4345</f>
        <v>56.599998474121001</v>
      </c>
      <c r="G4345" s="157">
        <f>'2.40-a,b,c,d,e'!G4345</f>
        <v>-540.00091552740059</v>
      </c>
      <c r="H4345" s="157">
        <f t="shared" si="469"/>
        <v>6772.6150247245951</v>
      </c>
      <c r="I4345" s="157">
        <f t="shared" si="470"/>
        <v>0</v>
      </c>
      <c r="J4345" s="157">
        <f t="shared" si="471"/>
        <v>6772.6150247245951</v>
      </c>
      <c r="K4345" s="157">
        <f t="shared" si="472"/>
        <v>0</v>
      </c>
      <c r="L4345" s="157">
        <f t="shared" si="473"/>
        <v>6772.6150247245951</v>
      </c>
      <c r="M4345" s="167">
        <f t="shared" si="474"/>
        <v>0</v>
      </c>
      <c r="N4345" s="167">
        <f t="shared" si="475"/>
        <v>0</v>
      </c>
    </row>
    <row r="4346" spans="1:14" ht="15" customHeight="1" x14ac:dyDescent="0.2">
      <c r="A4346" s="152"/>
      <c r="B4346" s="152"/>
      <c r="C4346" s="152"/>
      <c r="D4346" s="152"/>
      <c r="E4346" s="153">
        <f>'2.40-a,b,c,d,e'!E4346</f>
        <v>43083.208333333336</v>
      </c>
      <c r="F4346" s="157">
        <f>'2.40-a,b,c,d,e'!F4346</f>
        <v>57.040000915527301</v>
      </c>
      <c r="G4346" s="157">
        <f>'2.40-a,b,c,d,e'!G4346</f>
        <v>440.00244140629974</v>
      </c>
      <c r="H4346" s="157">
        <f t="shared" si="469"/>
        <v>7212.6174661308951</v>
      </c>
      <c r="I4346" s="157">
        <f t="shared" si="470"/>
        <v>0</v>
      </c>
      <c r="J4346" s="157">
        <f t="shared" si="471"/>
        <v>7212.6174661308951</v>
      </c>
      <c r="K4346" s="157">
        <f t="shared" si="472"/>
        <v>0</v>
      </c>
      <c r="L4346" s="157">
        <f t="shared" si="473"/>
        <v>7212.6174661308951</v>
      </c>
      <c r="M4346" s="167">
        <f t="shared" si="474"/>
        <v>0</v>
      </c>
      <c r="N4346" s="167">
        <f t="shared" si="475"/>
        <v>0</v>
      </c>
    </row>
    <row r="4347" spans="1:14" ht="15" customHeight="1" x14ac:dyDescent="0.2">
      <c r="A4347" s="152"/>
      <c r="B4347" s="152"/>
      <c r="C4347" s="152"/>
      <c r="D4347" s="152"/>
      <c r="E4347" s="153">
        <f>'2.40-a,b,c,d,e'!E4347</f>
        <v>43084.208333333336</v>
      </c>
      <c r="F4347" s="157">
        <f>'2.40-a,b,c,d,e'!F4347</f>
        <v>57.299999237060497</v>
      </c>
      <c r="G4347" s="157">
        <f>'2.40-a,b,c,d,e'!G4347</f>
        <v>259.99832153319602</v>
      </c>
      <c r="H4347" s="157">
        <f t="shared" si="469"/>
        <v>7472.6157876640909</v>
      </c>
      <c r="I4347" s="157">
        <f t="shared" si="470"/>
        <v>0</v>
      </c>
      <c r="J4347" s="157">
        <f t="shared" si="471"/>
        <v>7472.6157876640909</v>
      </c>
      <c r="K4347" s="157">
        <f t="shared" si="472"/>
        <v>0</v>
      </c>
      <c r="L4347" s="157">
        <f t="shared" si="473"/>
        <v>7472.6157876640909</v>
      </c>
      <c r="M4347" s="167">
        <f t="shared" si="474"/>
        <v>0</v>
      </c>
      <c r="N4347" s="167">
        <f t="shared" si="475"/>
        <v>0</v>
      </c>
    </row>
    <row r="4348" spans="1:14" ht="15" customHeight="1" x14ac:dyDescent="0.2">
      <c r="A4348" s="152"/>
      <c r="B4348" s="152"/>
      <c r="C4348" s="152"/>
      <c r="D4348" s="152"/>
      <c r="E4348" s="153">
        <f>'2.40-a,b,c,d,e'!E4348</f>
        <v>43087.208333333336</v>
      </c>
      <c r="F4348" s="157">
        <f>'2.40-a,b,c,d,e'!F4348</f>
        <v>57.159999847412102</v>
      </c>
      <c r="G4348" s="157">
        <f>'2.40-a,b,c,d,e'!G4348</f>
        <v>-139.99938964839487</v>
      </c>
      <c r="H4348" s="157">
        <f t="shared" si="469"/>
        <v>7332.6163980156962</v>
      </c>
      <c r="I4348" s="157">
        <f t="shared" si="470"/>
        <v>0</v>
      </c>
      <c r="J4348" s="157">
        <f t="shared" si="471"/>
        <v>7332.6163980156962</v>
      </c>
      <c r="K4348" s="157">
        <f t="shared" si="472"/>
        <v>0</v>
      </c>
      <c r="L4348" s="157">
        <f t="shared" si="473"/>
        <v>7332.6163980156962</v>
      </c>
      <c r="M4348" s="167">
        <f t="shared" si="474"/>
        <v>0</v>
      </c>
      <c r="N4348" s="167">
        <f t="shared" si="475"/>
        <v>0</v>
      </c>
    </row>
    <row r="4349" spans="1:14" ht="15" customHeight="1" x14ac:dyDescent="0.2">
      <c r="A4349" s="152"/>
      <c r="B4349" s="152"/>
      <c r="C4349" s="152"/>
      <c r="D4349" s="152"/>
      <c r="E4349" s="153">
        <f>'2.40-a,b,c,d,e'!E4349</f>
        <v>43088.208333333336</v>
      </c>
      <c r="F4349" s="157">
        <f>'2.40-a,b,c,d,e'!F4349</f>
        <v>57.459999084472599</v>
      </c>
      <c r="G4349" s="157">
        <f>'2.40-a,b,c,d,e'!G4349</f>
        <v>299.99923706049714</v>
      </c>
      <c r="H4349" s="157">
        <f t="shared" si="469"/>
        <v>7632.615635076193</v>
      </c>
      <c r="I4349" s="157">
        <f t="shared" si="470"/>
        <v>0</v>
      </c>
      <c r="J4349" s="157">
        <f t="shared" si="471"/>
        <v>7632.615635076193</v>
      </c>
      <c r="K4349" s="157">
        <f t="shared" si="472"/>
        <v>0</v>
      </c>
      <c r="L4349" s="157">
        <f t="shared" si="473"/>
        <v>7632.615635076193</v>
      </c>
      <c r="M4349" s="167">
        <f t="shared" si="474"/>
        <v>0</v>
      </c>
      <c r="N4349" s="167">
        <f t="shared" si="475"/>
        <v>0</v>
      </c>
    </row>
    <row r="4350" spans="1:14" ht="15" customHeight="1" x14ac:dyDescent="0.2">
      <c r="A4350" s="152"/>
      <c r="B4350" s="152"/>
      <c r="C4350" s="152"/>
      <c r="D4350" s="152"/>
      <c r="E4350" s="153">
        <f>'2.40-a,b,c,d,e'!E4350</f>
        <v>43089.208333333336</v>
      </c>
      <c r="F4350" s="157">
        <f>'2.40-a,b,c,d,e'!F4350</f>
        <v>58.090000152587798</v>
      </c>
      <c r="G4350" s="157">
        <f>'2.40-a,b,c,d,e'!G4350</f>
        <v>630.0010681151989</v>
      </c>
      <c r="H4350" s="157">
        <f t="shared" si="469"/>
        <v>8262.6167031913919</v>
      </c>
      <c r="I4350" s="157">
        <f t="shared" si="470"/>
        <v>0</v>
      </c>
      <c r="J4350" s="157">
        <f t="shared" si="471"/>
        <v>8262.6167031913919</v>
      </c>
      <c r="K4350" s="157">
        <f t="shared" si="472"/>
        <v>99.998474121001891</v>
      </c>
      <c r="L4350" s="157">
        <f t="shared" si="473"/>
        <v>8162.61822907039</v>
      </c>
      <c r="M4350" s="167">
        <f t="shared" si="474"/>
        <v>0</v>
      </c>
      <c r="N4350" s="167">
        <f t="shared" si="475"/>
        <v>0</v>
      </c>
    </row>
    <row r="4351" spans="1:14" ht="15" customHeight="1" x14ac:dyDescent="0.2">
      <c r="A4351" s="152"/>
      <c r="B4351" s="152"/>
      <c r="C4351" s="152"/>
      <c r="D4351" s="152"/>
      <c r="E4351" s="153">
        <f>'2.40-a,b,c,d,e'!E4351</f>
        <v>43090.208333333336</v>
      </c>
      <c r="F4351" s="157">
        <f>'2.40-a,b,c,d,e'!F4351</f>
        <v>58.360000610351499</v>
      </c>
      <c r="G4351" s="157">
        <f>'2.40-a,b,c,d,e'!G4351</f>
        <v>270.0004577637003</v>
      </c>
      <c r="H4351" s="157">
        <f t="shared" si="469"/>
        <v>8432.6186868340901</v>
      </c>
      <c r="I4351" s="157">
        <f t="shared" si="470"/>
        <v>0</v>
      </c>
      <c r="J4351" s="157">
        <f t="shared" si="471"/>
        <v>8432.6186868340901</v>
      </c>
      <c r="K4351" s="157">
        <f t="shared" si="472"/>
        <v>270.00045776370007</v>
      </c>
      <c r="L4351" s="157">
        <f t="shared" si="473"/>
        <v>8162.61822907039</v>
      </c>
      <c r="M4351" s="167">
        <f t="shared" si="474"/>
        <v>0</v>
      </c>
      <c r="N4351" s="167">
        <f t="shared" si="475"/>
        <v>0</v>
      </c>
    </row>
    <row r="4352" spans="1:14" ht="15" customHeight="1" x14ac:dyDescent="0.2">
      <c r="A4352" s="152"/>
      <c r="B4352" s="152"/>
      <c r="C4352" s="152"/>
      <c r="D4352" s="152"/>
      <c r="E4352" s="153">
        <f>'2.40-a,b,c,d,e'!E4352</f>
        <v>43091.208333333336</v>
      </c>
      <c r="F4352" s="157">
        <f>'2.40-a,b,c,d,e'!F4352</f>
        <v>58.470001220703097</v>
      </c>
      <c r="G4352" s="157">
        <f>'2.40-a,b,c,d,e'!G4352</f>
        <v>110.00061035159803</v>
      </c>
      <c r="H4352" s="157">
        <f t="shared" si="469"/>
        <v>8272.618839421988</v>
      </c>
      <c r="I4352" s="157">
        <f t="shared" si="470"/>
        <v>0</v>
      </c>
      <c r="J4352" s="157">
        <f t="shared" si="471"/>
        <v>8272.618839421988</v>
      </c>
      <c r="K4352" s="157">
        <f t="shared" si="472"/>
        <v>110.00061035159797</v>
      </c>
      <c r="L4352" s="157">
        <f t="shared" si="473"/>
        <v>8162.61822907039</v>
      </c>
      <c r="M4352" s="167">
        <f t="shared" si="474"/>
        <v>0</v>
      </c>
      <c r="N4352" s="167">
        <f t="shared" si="475"/>
        <v>0</v>
      </c>
    </row>
    <row r="4353" spans="1:14" ht="15" customHeight="1" x14ac:dyDescent="0.2">
      <c r="A4353" s="152"/>
      <c r="B4353" s="152"/>
      <c r="C4353" s="152"/>
      <c r="D4353" s="152"/>
      <c r="E4353" s="153">
        <f>'2.40-a,b,c,d,e'!E4353</f>
        <v>43095.208333333336</v>
      </c>
      <c r="F4353" s="157">
        <f>'2.40-a,b,c,d,e'!F4353</f>
        <v>59.970001220703097</v>
      </c>
      <c r="G4353" s="157">
        <f>'2.40-a,b,c,d,e'!G4353</f>
        <v>1500</v>
      </c>
      <c r="H4353" s="157">
        <f t="shared" si="469"/>
        <v>9662.618229070391</v>
      </c>
      <c r="I4353" s="157">
        <f t="shared" si="470"/>
        <v>0</v>
      </c>
      <c r="J4353" s="157">
        <f t="shared" si="471"/>
        <v>9662.618229070391</v>
      </c>
      <c r="K4353" s="157">
        <f t="shared" si="472"/>
        <v>1500.0000000000009</v>
      </c>
      <c r="L4353" s="157">
        <f t="shared" si="473"/>
        <v>8162.61822907039</v>
      </c>
      <c r="M4353" s="167">
        <f t="shared" si="474"/>
        <v>0</v>
      </c>
      <c r="N4353" s="167">
        <f t="shared" si="475"/>
        <v>0</v>
      </c>
    </row>
    <row r="4354" spans="1:14" ht="15" customHeight="1" x14ac:dyDescent="0.2">
      <c r="A4354" s="152"/>
      <c r="B4354" s="152"/>
      <c r="C4354" s="152"/>
      <c r="D4354" s="152"/>
      <c r="E4354" s="153">
        <f>'2.40-a,b,c,d,e'!E4354</f>
        <v>43096.208333333336</v>
      </c>
      <c r="F4354" s="157">
        <f>'2.40-a,b,c,d,e'!F4354</f>
        <v>59.639999389648402</v>
      </c>
      <c r="G4354" s="157">
        <f>'2.40-a,b,c,d,e'!G4354</f>
        <v>-330.00183105469461</v>
      </c>
      <c r="H4354" s="157">
        <f t="shared" si="469"/>
        <v>7832.6163980156953</v>
      </c>
      <c r="I4354" s="157">
        <f t="shared" si="470"/>
        <v>0</v>
      </c>
      <c r="J4354" s="157">
        <f t="shared" si="471"/>
        <v>7832.6163980156953</v>
      </c>
      <c r="K4354" s="157">
        <f t="shared" si="472"/>
        <v>0</v>
      </c>
      <c r="L4354" s="157">
        <f t="shared" si="473"/>
        <v>7832.6163980156953</v>
      </c>
      <c r="M4354" s="167">
        <f t="shared" si="474"/>
        <v>0</v>
      </c>
      <c r="N4354" s="167">
        <f t="shared" si="475"/>
        <v>0</v>
      </c>
    </row>
    <row r="4355" spans="1:14" ht="15" customHeight="1" x14ac:dyDescent="0.2">
      <c r="A4355" s="152"/>
      <c r="B4355" s="152"/>
      <c r="C4355" s="152"/>
      <c r="D4355" s="152"/>
      <c r="E4355" s="153">
        <f>'2.40-a,b,c,d,e'!E4355</f>
        <v>43097.208333333336</v>
      </c>
      <c r="F4355" s="157">
        <f>'2.40-a,b,c,d,e'!F4355</f>
        <v>59.840000152587798</v>
      </c>
      <c r="G4355" s="157">
        <f>'2.40-a,b,c,d,e'!G4355</f>
        <v>200.00076293939628</v>
      </c>
      <c r="H4355" s="157">
        <f t="shared" si="469"/>
        <v>8032.6171609550911</v>
      </c>
      <c r="I4355" s="157">
        <f t="shared" si="470"/>
        <v>0</v>
      </c>
      <c r="J4355" s="157">
        <f t="shared" si="471"/>
        <v>8032.6171609550911</v>
      </c>
      <c r="K4355" s="157">
        <f t="shared" si="472"/>
        <v>0</v>
      </c>
      <c r="L4355" s="157">
        <f t="shared" si="473"/>
        <v>8032.6171609550911</v>
      </c>
      <c r="M4355" s="167">
        <f t="shared" si="474"/>
        <v>0</v>
      </c>
      <c r="N4355" s="167">
        <f t="shared" si="475"/>
        <v>0</v>
      </c>
    </row>
    <row r="4356" spans="1:14" ht="15" customHeight="1" x14ac:dyDescent="0.2">
      <c r="A4356" s="152"/>
      <c r="B4356" s="152"/>
      <c r="C4356" s="152"/>
      <c r="D4356" s="152"/>
      <c r="E4356" s="153">
        <f>'2.40-a,b,c,d,e'!E4356</f>
        <v>43098.208333333336</v>
      </c>
      <c r="F4356" s="157">
        <f>'2.40-a,b,c,d,e'!F4356</f>
        <v>60.419998168945298</v>
      </c>
      <c r="G4356" s="157">
        <f>'2.40-a,b,c,d,e'!G4356</f>
        <v>579.99801635750009</v>
      </c>
      <c r="H4356" s="157">
        <f t="shared" ref="H4356:H4419" si="476">L4355+G4356</f>
        <v>8612.6151773125912</v>
      </c>
      <c r="I4356" s="157">
        <f t="shared" ref="I4356:I4419" si="477">IF(H4356&lt;$B$13,$B$14-H4356,0)</f>
        <v>0</v>
      </c>
      <c r="J4356" s="157">
        <f t="shared" ref="J4356:J4419" si="478">H4356+I4356</f>
        <v>8612.6151773125912</v>
      </c>
      <c r="K4356" s="157">
        <f t="shared" ref="K4356:K4419" si="479">MAX(J4356-$B$14,0)</f>
        <v>449.99694824220114</v>
      </c>
      <c r="L4356" s="157">
        <f t="shared" ref="L4356:L4419" si="480">J4356-K4356</f>
        <v>8162.61822907039</v>
      </c>
      <c r="M4356" s="167">
        <f t="shared" ref="M4356:M4419" si="481">IF(I4356&gt;0,1,0)</f>
        <v>0</v>
      </c>
      <c r="N4356" s="167">
        <f t="shared" ref="N4356:N4419" si="482">IF(H4356&lt;0,1,0)</f>
        <v>0</v>
      </c>
    </row>
    <row r="4357" spans="1:14" ht="15" customHeight="1" x14ac:dyDescent="0.2">
      <c r="A4357" s="152"/>
      <c r="B4357" s="152"/>
      <c r="C4357" s="152"/>
      <c r="D4357" s="152"/>
      <c r="E4357" s="153">
        <f>'2.40-a,b,c,d,e'!E4357</f>
        <v>43102.208333333336</v>
      </c>
      <c r="F4357" s="157">
        <f>'2.40-a,b,c,d,e'!F4357</f>
        <v>60.369998931884702</v>
      </c>
      <c r="G4357" s="157">
        <f>'2.40-a,b,c,d,e'!G4357</f>
        <v>-49.999237060596613</v>
      </c>
      <c r="H4357" s="157">
        <f t="shared" si="476"/>
        <v>8112.6189920097931</v>
      </c>
      <c r="I4357" s="157">
        <f t="shared" si="477"/>
        <v>0</v>
      </c>
      <c r="J4357" s="157">
        <f t="shared" si="478"/>
        <v>8112.6189920097931</v>
      </c>
      <c r="K4357" s="157">
        <f t="shared" si="479"/>
        <v>0</v>
      </c>
      <c r="L4357" s="157">
        <f t="shared" si="480"/>
        <v>8112.6189920097931</v>
      </c>
      <c r="M4357" s="167">
        <f t="shared" si="481"/>
        <v>0</v>
      </c>
      <c r="N4357" s="167">
        <f t="shared" si="482"/>
        <v>0</v>
      </c>
    </row>
    <row r="4358" spans="1:14" ht="15" customHeight="1" x14ac:dyDescent="0.2">
      <c r="A4358" s="152"/>
      <c r="B4358" s="152"/>
      <c r="C4358" s="152"/>
      <c r="D4358" s="152"/>
      <c r="E4358" s="153">
        <f>'2.40-a,b,c,d,e'!E4358</f>
        <v>43103.208333333336</v>
      </c>
      <c r="F4358" s="157">
        <f>'2.40-a,b,c,d,e'!F4358</f>
        <v>61.630001068115199</v>
      </c>
      <c r="G4358" s="157">
        <f>'2.40-a,b,c,d,e'!G4358</f>
        <v>1260.0021362304972</v>
      </c>
      <c r="H4358" s="157">
        <f t="shared" si="476"/>
        <v>9372.621128240291</v>
      </c>
      <c r="I4358" s="157">
        <f t="shared" si="477"/>
        <v>0</v>
      </c>
      <c r="J4358" s="157">
        <f t="shared" si="478"/>
        <v>9372.621128240291</v>
      </c>
      <c r="K4358" s="157">
        <f t="shared" si="479"/>
        <v>1210.002899169901</v>
      </c>
      <c r="L4358" s="157">
        <f t="shared" si="480"/>
        <v>8162.61822907039</v>
      </c>
      <c r="M4358" s="167">
        <f t="shared" si="481"/>
        <v>0</v>
      </c>
      <c r="N4358" s="167">
        <f t="shared" si="482"/>
        <v>0</v>
      </c>
    </row>
    <row r="4359" spans="1:14" ht="15" customHeight="1" x14ac:dyDescent="0.2">
      <c r="A4359" s="152"/>
      <c r="B4359" s="152"/>
      <c r="C4359" s="152"/>
      <c r="D4359" s="152"/>
      <c r="E4359" s="153">
        <f>'2.40-a,b,c,d,e'!E4359</f>
        <v>43104.208333333336</v>
      </c>
      <c r="F4359" s="157">
        <f>'2.40-a,b,c,d,e'!F4359</f>
        <v>62.009998321533203</v>
      </c>
      <c r="G4359" s="157">
        <f>'2.40-a,b,c,d,e'!G4359</f>
        <v>379.99725341800428</v>
      </c>
      <c r="H4359" s="157">
        <f t="shared" si="476"/>
        <v>8542.6154824883943</v>
      </c>
      <c r="I4359" s="157">
        <f t="shared" si="477"/>
        <v>0</v>
      </c>
      <c r="J4359" s="157">
        <f t="shared" si="478"/>
        <v>8542.6154824883943</v>
      </c>
      <c r="K4359" s="157">
        <f t="shared" si="479"/>
        <v>379.99725341800422</v>
      </c>
      <c r="L4359" s="157">
        <f t="shared" si="480"/>
        <v>8162.61822907039</v>
      </c>
      <c r="M4359" s="167">
        <f t="shared" si="481"/>
        <v>0</v>
      </c>
      <c r="N4359" s="167">
        <f t="shared" si="482"/>
        <v>0</v>
      </c>
    </row>
    <row r="4360" spans="1:14" ht="15" customHeight="1" x14ac:dyDescent="0.2">
      <c r="A4360" s="152"/>
      <c r="B4360" s="152"/>
      <c r="C4360" s="152"/>
      <c r="D4360" s="152"/>
      <c r="E4360" s="153">
        <f>'2.40-a,b,c,d,e'!E4360</f>
        <v>43105.208333333336</v>
      </c>
      <c r="F4360" s="157">
        <f>'2.40-a,b,c,d,e'!F4360</f>
        <v>61.439998626708899</v>
      </c>
      <c r="G4360" s="157">
        <f>'2.40-a,b,c,d,e'!G4360</f>
        <v>-569.99969482430402</v>
      </c>
      <c r="H4360" s="157">
        <f t="shared" si="476"/>
        <v>7592.6185342460858</v>
      </c>
      <c r="I4360" s="157">
        <f t="shared" si="477"/>
        <v>0</v>
      </c>
      <c r="J4360" s="157">
        <f t="shared" si="478"/>
        <v>7592.6185342460858</v>
      </c>
      <c r="K4360" s="157">
        <f t="shared" si="479"/>
        <v>0</v>
      </c>
      <c r="L4360" s="157">
        <f t="shared" si="480"/>
        <v>7592.6185342460858</v>
      </c>
      <c r="M4360" s="167">
        <f t="shared" si="481"/>
        <v>0</v>
      </c>
      <c r="N4360" s="167">
        <f t="shared" si="482"/>
        <v>0</v>
      </c>
    </row>
    <row r="4361" spans="1:14" ht="15" customHeight="1" x14ac:dyDescent="0.2">
      <c r="A4361" s="152"/>
      <c r="B4361" s="152"/>
      <c r="C4361" s="152"/>
      <c r="D4361" s="152"/>
      <c r="E4361" s="153">
        <f>'2.40-a,b,c,d,e'!E4361</f>
        <v>43108.208333333336</v>
      </c>
      <c r="F4361" s="157">
        <f>'2.40-a,b,c,d,e'!F4361</f>
        <v>61.7299995422363</v>
      </c>
      <c r="G4361" s="157">
        <f>'2.40-a,b,c,d,e'!G4361</f>
        <v>290.00091552740059</v>
      </c>
      <c r="H4361" s="157">
        <f t="shared" si="476"/>
        <v>7882.6194497734868</v>
      </c>
      <c r="I4361" s="157">
        <f t="shared" si="477"/>
        <v>0</v>
      </c>
      <c r="J4361" s="157">
        <f t="shared" si="478"/>
        <v>7882.6194497734868</v>
      </c>
      <c r="K4361" s="157">
        <f t="shared" si="479"/>
        <v>0</v>
      </c>
      <c r="L4361" s="157">
        <f t="shared" si="480"/>
        <v>7882.6194497734868</v>
      </c>
      <c r="M4361" s="167">
        <f t="shared" si="481"/>
        <v>0</v>
      </c>
      <c r="N4361" s="167">
        <f t="shared" si="482"/>
        <v>0</v>
      </c>
    </row>
    <row r="4362" spans="1:14" ht="15" customHeight="1" x14ac:dyDescent="0.2">
      <c r="A4362" s="152"/>
      <c r="B4362" s="152"/>
      <c r="C4362" s="152"/>
      <c r="D4362" s="152"/>
      <c r="E4362" s="153">
        <f>'2.40-a,b,c,d,e'!E4362</f>
        <v>43109.208333333336</v>
      </c>
      <c r="F4362" s="157">
        <f>'2.40-a,b,c,d,e'!F4362</f>
        <v>62.959999084472599</v>
      </c>
      <c r="G4362" s="157">
        <f>'2.40-a,b,c,d,e'!G4362</f>
        <v>1229.9995422362997</v>
      </c>
      <c r="H4362" s="157">
        <f t="shared" si="476"/>
        <v>9112.6189920097859</v>
      </c>
      <c r="I4362" s="157">
        <f t="shared" si="477"/>
        <v>0</v>
      </c>
      <c r="J4362" s="157">
        <f t="shared" si="478"/>
        <v>9112.6189920097859</v>
      </c>
      <c r="K4362" s="157">
        <f t="shared" si="479"/>
        <v>950.00076293939583</v>
      </c>
      <c r="L4362" s="157">
        <f t="shared" si="480"/>
        <v>8162.61822907039</v>
      </c>
      <c r="M4362" s="167">
        <f t="shared" si="481"/>
        <v>0</v>
      </c>
      <c r="N4362" s="167">
        <f t="shared" si="482"/>
        <v>0</v>
      </c>
    </row>
    <row r="4363" spans="1:14" ht="15" customHeight="1" x14ac:dyDescent="0.2">
      <c r="A4363" s="152"/>
      <c r="B4363" s="152"/>
      <c r="C4363" s="152"/>
      <c r="D4363" s="152"/>
      <c r="E4363" s="153">
        <f>'2.40-a,b,c,d,e'!E4363</f>
        <v>43110.208333333336</v>
      </c>
      <c r="F4363" s="157">
        <f>'2.40-a,b,c,d,e'!F4363</f>
        <v>63.569999694824197</v>
      </c>
      <c r="G4363" s="157">
        <f>'2.40-a,b,c,d,e'!G4363</f>
        <v>610.00061035159797</v>
      </c>
      <c r="H4363" s="157">
        <f t="shared" si="476"/>
        <v>8772.618839421988</v>
      </c>
      <c r="I4363" s="157">
        <f t="shared" si="477"/>
        <v>0</v>
      </c>
      <c r="J4363" s="157">
        <f t="shared" si="478"/>
        <v>8772.618839421988</v>
      </c>
      <c r="K4363" s="157">
        <f t="shared" si="479"/>
        <v>610.00061035159797</v>
      </c>
      <c r="L4363" s="157">
        <f t="shared" si="480"/>
        <v>8162.61822907039</v>
      </c>
      <c r="M4363" s="167">
        <f t="shared" si="481"/>
        <v>0</v>
      </c>
      <c r="N4363" s="167">
        <f t="shared" si="482"/>
        <v>0</v>
      </c>
    </row>
    <row r="4364" spans="1:14" ht="15" customHeight="1" x14ac:dyDescent="0.2">
      <c r="A4364" s="152"/>
      <c r="B4364" s="152"/>
      <c r="C4364" s="152"/>
      <c r="D4364" s="152"/>
      <c r="E4364" s="153">
        <f>'2.40-a,b,c,d,e'!E4364</f>
        <v>43111.208333333336</v>
      </c>
      <c r="F4364" s="157">
        <f>'2.40-a,b,c,d,e'!F4364</f>
        <v>63.799999237060497</v>
      </c>
      <c r="G4364" s="157">
        <f>'2.40-a,b,c,d,e'!G4364</f>
        <v>229.9995422362997</v>
      </c>
      <c r="H4364" s="157">
        <f t="shared" si="476"/>
        <v>8392.61777130669</v>
      </c>
      <c r="I4364" s="157">
        <f t="shared" si="477"/>
        <v>0</v>
      </c>
      <c r="J4364" s="157">
        <f t="shared" si="478"/>
        <v>8392.61777130669</v>
      </c>
      <c r="K4364" s="157">
        <f t="shared" si="479"/>
        <v>229.99954223629993</v>
      </c>
      <c r="L4364" s="157">
        <f t="shared" si="480"/>
        <v>8162.61822907039</v>
      </c>
      <c r="M4364" s="167">
        <f t="shared" si="481"/>
        <v>0</v>
      </c>
      <c r="N4364" s="167">
        <f t="shared" si="482"/>
        <v>0</v>
      </c>
    </row>
    <row r="4365" spans="1:14" ht="15" customHeight="1" x14ac:dyDescent="0.2">
      <c r="A4365" s="152"/>
      <c r="B4365" s="152"/>
      <c r="C4365" s="152"/>
      <c r="D4365" s="152"/>
      <c r="E4365" s="153">
        <f>'2.40-a,b,c,d,e'!E4365</f>
        <v>43112.208333333336</v>
      </c>
      <c r="F4365" s="157">
        <f>'2.40-a,b,c,d,e'!F4365</f>
        <v>64.300003051757798</v>
      </c>
      <c r="G4365" s="157">
        <f>'2.40-a,b,c,d,e'!G4365</f>
        <v>500.00381469730115</v>
      </c>
      <c r="H4365" s="157">
        <f t="shared" si="476"/>
        <v>8662.6220437676911</v>
      </c>
      <c r="I4365" s="157">
        <f t="shared" si="477"/>
        <v>0</v>
      </c>
      <c r="J4365" s="157">
        <f t="shared" si="478"/>
        <v>8662.6220437676911</v>
      </c>
      <c r="K4365" s="157">
        <f t="shared" si="479"/>
        <v>500.0038146973011</v>
      </c>
      <c r="L4365" s="157">
        <f t="shared" si="480"/>
        <v>8162.61822907039</v>
      </c>
      <c r="M4365" s="167">
        <f t="shared" si="481"/>
        <v>0</v>
      </c>
      <c r="N4365" s="167">
        <f t="shared" si="482"/>
        <v>0</v>
      </c>
    </row>
    <row r="4366" spans="1:14" ht="15" customHeight="1" x14ac:dyDescent="0.2">
      <c r="A4366" s="152"/>
      <c r="B4366" s="152"/>
      <c r="C4366" s="152"/>
      <c r="D4366" s="152"/>
      <c r="E4366" s="153">
        <f>'2.40-a,b,c,d,e'!E4366</f>
        <v>43116.208333333336</v>
      </c>
      <c r="F4366" s="157">
        <f>'2.40-a,b,c,d,e'!F4366</f>
        <v>63.7299995422363</v>
      </c>
      <c r="G4366" s="157">
        <f>'2.40-a,b,c,d,e'!G4366</f>
        <v>-570.00350952149859</v>
      </c>
      <c r="H4366" s="157">
        <f t="shared" si="476"/>
        <v>7592.6147195488911</v>
      </c>
      <c r="I4366" s="157">
        <f t="shared" si="477"/>
        <v>0</v>
      </c>
      <c r="J4366" s="157">
        <f t="shared" si="478"/>
        <v>7592.6147195488911</v>
      </c>
      <c r="K4366" s="157">
        <f t="shared" si="479"/>
        <v>0</v>
      </c>
      <c r="L4366" s="157">
        <f t="shared" si="480"/>
        <v>7592.6147195488911</v>
      </c>
      <c r="M4366" s="167">
        <f t="shared" si="481"/>
        <v>0</v>
      </c>
      <c r="N4366" s="167">
        <f t="shared" si="482"/>
        <v>0</v>
      </c>
    </row>
    <row r="4367" spans="1:14" ht="15" customHeight="1" x14ac:dyDescent="0.2">
      <c r="A4367" s="152"/>
      <c r="B4367" s="152"/>
      <c r="C4367" s="152"/>
      <c r="D4367" s="152"/>
      <c r="E4367" s="153">
        <f>'2.40-a,b,c,d,e'!E4367</f>
        <v>43117.208333333336</v>
      </c>
      <c r="F4367" s="157">
        <f>'2.40-a,b,c,d,e'!F4367</f>
        <v>63.970001220703097</v>
      </c>
      <c r="G4367" s="157">
        <f>'2.40-a,b,c,d,e'!G4367</f>
        <v>240.00167846679688</v>
      </c>
      <c r="H4367" s="157">
        <f t="shared" si="476"/>
        <v>7832.616398015688</v>
      </c>
      <c r="I4367" s="157">
        <f t="shared" si="477"/>
        <v>0</v>
      </c>
      <c r="J4367" s="157">
        <f t="shared" si="478"/>
        <v>7832.616398015688</v>
      </c>
      <c r="K4367" s="157">
        <f t="shared" si="479"/>
        <v>0</v>
      </c>
      <c r="L4367" s="157">
        <f t="shared" si="480"/>
        <v>7832.616398015688</v>
      </c>
      <c r="M4367" s="167">
        <f t="shared" si="481"/>
        <v>0</v>
      </c>
      <c r="N4367" s="167">
        <f t="shared" si="482"/>
        <v>0</v>
      </c>
    </row>
    <row r="4368" spans="1:14" ht="15" customHeight="1" x14ac:dyDescent="0.2">
      <c r="A4368" s="152"/>
      <c r="B4368" s="152"/>
      <c r="C4368" s="152"/>
      <c r="D4368" s="152"/>
      <c r="E4368" s="153">
        <f>'2.40-a,b,c,d,e'!E4368</f>
        <v>43118.208333333336</v>
      </c>
      <c r="F4368" s="157">
        <f>'2.40-a,b,c,d,e'!F4368</f>
        <v>63.950000762939403</v>
      </c>
      <c r="G4368" s="157">
        <f>'2.40-a,b,c,d,e'!G4368</f>
        <v>-20.000457763693191</v>
      </c>
      <c r="H4368" s="157">
        <f t="shared" si="476"/>
        <v>7812.6159402519952</v>
      </c>
      <c r="I4368" s="157">
        <f t="shared" si="477"/>
        <v>0</v>
      </c>
      <c r="J4368" s="157">
        <f t="shared" si="478"/>
        <v>7812.6159402519952</v>
      </c>
      <c r="K4368" s="157">
        <f t="shared" si="479"/>
        <v>0</v>
      </c>
      <c r="L4368" s="157">
        <f t="shared" si="480"/>
        <v>7812.6159402519952</v>
      </c>
      <c r="M4368" s="167">
        <f t="shared" si="481"/>
        <v>0</v>
      </c>
      <c r="N4368" s="167">
        <f t="shared" si="482"/>
        <v>0</v>
      </c>
    </row>
    <row r="4369" spans="1:14" ht="15" customHeight="1" x14ac:dyDescent="0.2">
      <c r="A4369" s="152"/>
      <c r="B4369" s="152"/>
      <c r="C4369" s="152"/>
      <c r="D4369" s="152"/>
      <c r="E4369" s="153">
        <f>'2.40-a,b,c,d,e'!E4369</f>
        <v>43119.208333333336</v>
      </c>
      <c r="F4369" s="157">
        <f>'2.40-a,b,c,d,e'!F4369</f>
        <v>63.369998931884702</v>
      </c>
      <c r="G4369" s="157">
        <f>'2.40-a,b,c,d,e'!G4369</f>
        <v>-580.00183105470171</v>
      </c>
      <c r="H4369" s="157">
        <f t="shared" si="476"/>
        <v>7232.6141091972931</v>
      </c>
      <c r="I4369" s="157">
        <f t="shared" si="477"/>
        <v>0</v>
      </c>
      <c r="J4369" s="157">
        <f t="shared" si="478"/>
        <v>7232.6141091972931</v>
      </c>
      <c r="K4369" s="157">
        <f t="shared" si="479"/>
        <v>0</v>
      </c>
      <c r="L4369" s="157">
        <f t="shared" si="480"/>
        <v>7232.6141091972931</v>
      </c>
      <c r="M4369" s="167">
        <f t="shared" si="481"/>
        <v>0</v>
      </c>
      <c r="N4369" s="167">
        <f t="shared" si="482"/>
        <v>0</v>
      </c>
    </row>
    <row r="4370" spans="1:14" ht="15" customHeight="1" x14ac:dyDescent="0.2">
      <c r="A4370" s="152"/>
      <c r="B4370" s="152"/>
      <c r="C4370" s="152"/>
      <c r="D4370" s="152"/>
      <c r="E4370" s="153">
        <f>'2.40-a,b,c,d,e'!E4370</f>
        <v>43122.208333333336</v>
      </c>
      <c r="F4370" s="157">
        <f>'2.40-a,b,c,d,e'!F4370</f>
        <v>63.490001678466797</v>
      </c>
      <c r="G4370" s="157">
        <f>'2.40-a,b,c,d,e'!G4370</f>
        <v>120.0027465820952</v>
      </c>
      <c r="H4370" s="157">
        <f t="shared" si="476"/>
        <v>7352.6168557793881</v>
      </c>
      <c r="I4370" s="157">
        <f t="shared" si="477"/>
        <v>0</v>
      </c>
      <c r="J4370" s="157">
        <f t="shared" si="478"/>
        <v>7352.6168557793881</v>
      </c>
      <c r="K4370" s="157">
        <f t="shared" si="479"/>
        <v>0</v>
      </c>
      <c r="L4370" s="157">
        <f t="shared" si="480"/>
        <v>7352.6168557793881</v>
      </c>
      <c r="M4370" s="167">
        <f t="shared" si="481"/>
        <v>0</v>
      </c>
      <c r="N4370" s="167">
        <f t="shared" si="482"/>
        <v>0</v>
      </c>
    </row>
    <row r="4371" spans="1:14" ht="15" customHeight="1" x14ac:dyDescent="0.2">
      <c r="A4371" s="152"/>
      <c r="B4371" s="152"/>
      <c r="C4371" s="152"/>
      <c r="D4371" s="152"/>
      <c r="E4371" s="153">
        <f>'2.40-a,b,c,d,e'!E4371</f>
        <v>43123.208333333336</v>
      </c>
      <c r="F4371" s="157">
        <f>'2.40-a,b,c,d,e'!F4371</f>
        <v>64.470001220703097</v>
      </c>
      <c r="G4371" s="157">
        <f>'2.40-a,b,c,d,e'!G4371</f>
        <v>979.9995422362997</v>
      </c>
      <c r="H4371" s="157">
        <f t="shared" si="476"/>
        <v>8332.6163980156871</v>
      </c>
      <c r="I4371" s="157">
        <f t="shared" si="477"/>
        <v>0</v>
      </c>
      <c r="J4371" s="157">
        <f t="shared" si="478"/>
        <v>8332.6163980156871</v>
      </c>
      <c r="K4371" s="157">
        <f t="shared" si="479"/>
        <v>169.99816894529704</v>
      </c>
      <c r="L4371" s="157">
        <f t="shared" si="480"/>
        <v>8162.61822907039</v>
      </c>
      <c r="M4371" s="167">
        <f t="shared" si="481"/>
        <v>0</v>
      </c>
      <c r="N4371" s="167">
        <f t="shared" si="482"/>
        <v>0</v>
      </c>
    </row>
    <row r="4372" spans="1:14" ht="15" customHeight="1" x14ac:dyDescent="0.2">
      <c r="A4372" s="152"/>
      <c r="B4372" s="152"/>
      <c r="C4372" s="152"/>
      <c r="D4372" s="152"/>
      <c r="E4372" s="153">
        <f>'2.40-a,b,c,d,e'!E4372</f>
        <v>43124.208333333336</v>
      </c>
      <c r="F4372" s="157">
        <f>'2.40-a,b,c,d,e'!F4372</f>
        <v>65.610000610351506</v>
      </c>
      <c r="G4372" s="157">
        <f>'2.40-a,b,c,d,e'!G4372</f>
        <v>1139.9993896484091</v>
      </c>
      <c r="H4372" s="157">
        <f t="shared" si="476"/>
        <v>9302.6176187187993</v>
      </c>
      <c r="I4372" s="157">
        <f t="shared" si="477"/>
        <v>0</v>
      </c>
      <c r="J4372" s="157">
        <f t="shared" si="478"/>
        <v>9302.6176187187993</v>
      </c>
      <c r="K4372" s="157">
        <f t="shared" si="479"/>
        <v>1139.9993896484093</v>
      </c>
      <c r="L4372" s="157">
        <f t="shared" si="480"/>
        <v>8162.61822907039</v>
      </c>
      <c r="M4372" s="167">
        <f t="shared" si="481"/>
        <v>0</v>
      </c>
      <c r="N4372" s="167">
        <f t="shared" si="482"/>
        <v>0</v>
      </c>
    </row>
    <row r="4373" spans="1:14" ht="15" customHeight="1" x14ac:dyDescent="0.2">
      <c r="A4373" s="152"/>
      <c r="B4373" s="152"/>
      <c r="C4373" s="152"/>
      <c r="D4373" s="152"/>
      <c r="E4373" s="153">
        <f>'2.40-a,b,c,d,e'!E4373</f>
        <v>43125.208333333336</v>
      </c>
      <c r="F4373" s="157">
        <f>'2.40-a,b,c,d,e'!F4373</f>
        <v>65.510002136230398</v>
      </c>
      <c r="G4373" s="157">
        <f>'2.40-a,b,c,d,e'!G4373</f>
        <v>-99.998474121107961</v>
      </c>
      <c r="H4373" s="157">
        <f t="shared" si="476"/>
        <v>8062.6197549492817</v>
      </c>
      <c r="I4373" s="157">
        <f t="shared" si="477"/>
        <v>0</v>
      </c>
      <c r="J4373" s="157">
        <f t="shared" si="478"/>
        <v>8062.6197549492817</v>
      </c>
      <c r="K4373" s="157">
        <f t="shared" si="479"/>
        <v>0</v>
      </c>
      <c r="L4373" s="157">
        <f t="shared" si="480"/>
        <v>8062.6197549492817</v>
      </c>
      <c r="M4373" s="167">
        <f t="shared" si="481"/>
        <v>0</v>
      </c>
      <c r="N4373" s="167">
        <f t="shared" si="482"/>
        <v>0</v>
      </c>
    </row>
    <row r="4374" spans="1:14" ht="15" customHeight="1" x14ac:dyDescent="0.2">
      <c r="A4374" s="152"/>
      <c r="B4374" s="152"/>
      <c r="C4374" s="152"/>
      <c r="D4374" s="152"/>
      <c r="E4374" s="153">
        <f>'2.40-a,b,c,d,e'!E4374</f>
        <v>43126.208333333336</v>
      </c>
      <c r="F4374" s="157">
        <f>'2.40-a,b,c,d,e'!F4374</f>
        <v>66.139999389648395</v>
      </c>
      <c r="G4374" s="157">
        <f>'2.40-a,b,c,d,e'!G4374</f>
        <v>629.99725341799717</v>
      </c>
      <c r="H4374" s="157">
        <f t="shared" si="476"/>
        <v>8692.6170083672787</v>
      </c>
      <c r="I4374" s="157">
        <f t="shared" si="477"/>
        <v>0</v>
      </c>
      <c r="J4374" s="157">
        <f t="shared" si="478"/>
        <v>8692.6170083672787</v>
      </c>
      <c r="K4374" s="157">
        <f t="shared" si="479"/>
        <v>529.99877929688864</v>
      </c>
      <c r="L4374" s="157">
        <f t="shared" si="480"/>
        <v>8162.61822907039</v>
      </c>
      <c r="M4374" s="167">
        <f t="shared" si="481"/>
        <v>0</v>
      </c>
      <c r="N4374" s="167">
        <f t="shared" si="482"/>
        <v>0</v>
      </c>
    </row>
    <row r="4375" spans="1:14" ht="15" customHeight="1" x14ac:dyDescent="0.2">
      <c r="A4375" s="152"/>
      <c r="B4375" s="152"/>
      <c r="C4375" s="152"/>
      <c r="D4375" s="152"/>
      <c r="E4375" s="153">
        <f>'2.40-a,b,c,d,e'!E4375</f>
        <v>43129.208333333336</v>
      </c>
      <c r="F4375" s="157">
        <f>'2.40-a,b,c,d,e'!F4375</f>
        <v>65.559997558593693</v>
      </c>
      <c r="G4375" s="157">
        <f>'2.40-a,b,c,d,e'!G4375</f>
        <v>-580.00183105470171</v>
      </c>
      <c r="H4375" s="157">
        <f t="shared" si="476"/>
        <v>7582.616398015688</v>
      </c>
      <c r="I4375" s="157">
        <f t="shared" si="477"/>
        <v>0</v>
      </c>
      <c r="J4375" s="157">
        <f t="shared" si="478"/>
        <v>7582.616398015688</v>
      </c>
      <c r="K4375" s="157">
        <f t="shared" si="479"/>
        <v>0</v>
      </c>
      <c r="L4375" s="157">
        <f t="shared" si="480"/>
        <v>7582.616398015688</v>
      </c>
      <c r="M4375" s="167">
        <f t="shared" si="481"/>
        <v>0</v>
      </c>
      <c r="N4375" s="167">
        <f t="shared" si="482"/>
        <v>0</v>
      </c>
    </row>
    <row r="4376" spans="1:14" ht="15" customHeight="1" x14ac:dyDescent="0.2">
      <c r="A4376" s="152"/>
      <c r="B4376" s="152"/>
      <c r="C4376" s="152"/>
      <c r="D4376" s="152"/>
      <c r="E4376" s="153">
        <f>'2.40-a,b,c,d,e'!E4376</f>
        <v>43130.208333333336</v>
      </c>
      <c r="F4376" s="157">
        <f>'2.40-a,b,c,d,e'!F4376</f>
        <v>64.5</v>
      </c>
      <c r="G4376" s="157">
        <f>'2.40-a,b,c,d,e'!G4376</f>
        <v>-1059.9975585936932</v>
      </c>
      <c r="H4376" s="157">
        <f t="shared" si="476"/>
        <v>6522.6188394219953</v>
      </c>
      <c r="I4376" s="157">
        <f t="shared" si="477"/>
        <v>0</v>
      </c>
      <c r="J4376" s="157">
        <f t="shared" si="478"/>
        <v>6522.6188394219953</v>
      </c>
      <c r="K4376" s="157">
        <f t="shared" si="479"/>
        <v>0</v>
      </c>
      <c r="L4376" s="157">
        <f t="shared" si="480"/>
        <v>6522.6188394219953</v>
      </c>
      <c r="M4376" s="167">
        <f t="shared" si="481"/>
        <v>0</v>
      </c>
      <c r="N4376" s="167">
        <f t="shared" si="482"/>
        <v>0</v>
      </c>
    </row>
    <row r="4377" spans="1:14" ht="15" customHeight="1" x14ac:dyDescent="0.2">
      <c r="A4377" s="152"/>
      <c r="B4377" s="152"/>
      <c r="C4377" s="152"/>
      <c r="D4377" s="152"/>
      <c r="E4377" s="153">
        <f>'2.40-a,b,c,d,e'!E4377</f>
        <v>43131.208333333336</v>
      </c>
      <c r="F4377" s="157">
        <f>'2.40-a,b,c,d,e'!F4377</f>
        <v>64.730003356933594</v>
      </c>
      <c r="G4377" s="157">
        <f>'2.40-a,b,c,d,e'!G4377</f>
        <v>230.00335693359375</v>
      </c>
      <c r="H4377" s="157">
        <f t="shared" si="476"/>
        <v>6752.622196355589</v>
      </c>
      <c r="I4377" s="157">
        <f t="shared" si="477"/>
        <v>0</v>
      </c>
      <c r="J4377" s="157">
        <f t="shared" si="478"/>
        <v>6752.622196355589</v>
      </c>
      <c r="K4377" s="157">
        <f t="shared" si="479"/>
        <v>0</v>
      </c>
      <c r="L4377" s="157">
        <f t="shared" si="480"/>
        <v>6752.622196355589</v>
      </c>
      <c r="M4377" s="167">
        <f t="shared" si="481"/>
        <v>0</v>
      </c>
      <c r="N4377" s="167">
        <f t="shared" si="482"/>
        <v>0</v>
      </c>
    </row>
    <row r="4378" spans="1:14" ht="15" customHeight="1" x14ac:dyDescent="0.2">
      <c r="A4378" s="152"/>
      <c r="B4378" s="152"/>
      <c r="C4378" s="152"/>
      <c r="D4378" s="152"/>
      <c r="E4378" s="153">
        <f>'2.40-a,b,c,d,e'!E4378</f>
        <v>43132.208333333336</v>
      </c>
      <c r="F4378" s="157">
        <f>'2.40-a,b,c,d,e'!F4378</f>
        <v>65.800003051757798</v>
      </c>
      <c r="G4378" s="157">
        <f>'2.40-a,b,c,d,e'!G4378</f>
        <v>1069.9996948242047</v>
      </c>
      <c r="H4378" s="157">
        <f t="shared" si="476"/>
        <v>7822.6218911797932</v>
      </c>
      <c r="I4378" s="157">
        <f t="shared" si="477"/>
        <v>0</v>
      </c>
      <c r="J4378" s="157">
        <f t="shared" si="478"/>
        <v>7822.6218911797932</v>
      </c>
      <c r="K4378" s="157">
        <f t="shared" si="479"/>
        <v>0</v>
      </c>
      <c r="L4378" s="157">
        <f t="shared" si="480"/>
        <v>7822.6218911797932</v>
      </c>
      <c r="M4378" s="167">
        <f t="shared" si="481"/>
        <v>0</v>
      </c>
      <c r="N4378" s="167">
        <f t="shared" si="482"/>
        <v>0</v>
      </c>
    </row>
    <row r="4379" spans="1:14" ht="15" customHeight="1" x14ac:dyDescent="0.2">
      <c r="A4379" s="152"/>
      <c r="B4379" s="152"/>
      <c r="C4379" s="152"/>
      <c r="D4379" s="152"/>
      <c r="E4379" s="153">
        <f>'2.40-a,b,c,d,e'!E4379</f>
        <v>43133.208333333336</v>
      </c>
      <c r="F4379" s="157">
        <f>'2.40-a,b,c,d,e'!F4379</f>
        <v>65.449996948242102</v>
      </c>
      <c r="G4379" s="157">
        <f>'2.40-a,b,c,d,e'!G4379</f>
        <v>-350.00610351569605</v>
      </c>
      <c r="H4379" s="157">
        <f t="shared" si="476"/>
        <v>7472.6157876640973</v>
      </c>
      <c r="I4379" s="157">
        <f t="shared" si="477"/>
        <v>0</v>
      </c>
      <c r="J4379" s="157">
        <f t="shared" si="478"/>
        <v>7472.6157876640973</v>
      </c>
      <c r="K4379" s="157">
        <f t="shared" si="479"/>
        <v>0</v>
      </c>
      <c r="L4379" s="157">
        <f t="shared" si="480"/>
        <v>7472.6157876640973</v>
      </c>
      <c r="M4379" s="167">
        <f t="shared" si="481"/>
        <v>0</v>
      </c>
      <c r="N4379" s="167">
        <f t="shared" si="482"/>
        <v>0</v>
      </c>
    </row>
    <row r="4380" spans="1:14" ht="15" customHeight="1" x14ac:dyDescent="0.2">
      <c r="A4380" s="152"/>
      <c r="B4380" s="152"/>
      <c r="C4380" s="152"/>
      <c r="D4380" s="152"/>
      <c r="E4380" s="153">
        <f>'2.40-a,b,c,d,e'!E4380</f>
        <v>43136.208333333336</v>
      </c>
      <c r="F4380" s="157">
        <f>'2.40-a,b,c,d,e'!F4380</f>
        <v>64.150001525878906</v>
      </c>
      <c r="G4380" s="157">
        <f>'2.40-a,b,c,d,e'!G4380</f>
        <v>-1299.995422363196</v>
      </c>
      <c r="H4380" s="157">
        <f t="shared" si="476"/>
        <v>6172.6203653009015</v>
      </c>
      <c r="I4380" s="157">
        <f t="shared" si="477"/>
        <v>0</v>
      </c>
      <c r="J4380" s="157">
        <f t="shared" si="478"/>
        <v>6172.6203653009015</v>
      </c>
      <c r="K4380" s="157">
        <f t="shared" si="479"/>
        <v>0</v>
      </c>
      <c r="L4380" s="157">
        <f t="shared" si="480"/>
        <v>6172.6203653009015</v>
      </c>
      <c r="M4380" s="167">
        <f t="shared" si="481"/>
        <v>0</v>
      </c>
      <c r="N4380" s="167">
        <f t="shared" si="482"/>
        <v>0</v>
      </c>
    </row>
    <row r="4381" spans="1:14" ht="15" customHeight="1" x14ac:dyDescent="0.2">
      <c r="A4381" s="152"/>
      <c r="B4381" s="152"/>
      <c r="C4381" s="152"/>
      <c r="D4381" s="152"/>
      <c r="E4381" s="153">
        <f>'2.40-a,b,c,d,e'!E4381</f>
        <v>43137.208333333336</v>
      </c>
      <c r="F4381" s="157">
        <f>'2.40-a,b,c,d,e'!F4381</f>
        <v>63.389999389648402</v>
      </c>
      <c r="G4381" s="157">
        <f>'2.40-a,b,c,d,e'!G4381</f>
        <v>-760.00213623050422</v>
      </c>
      <c r="H4381" s="157">
        <f t="shared" si="476"/>
        <v>5412.6182290703973</v>
      </c>
      <c r="I4381" s="157">
        <f t="shared" si="477"/>
        <v>2749.9999999999927</v>
      </c>
      <c r="J4381" s="157">
        <f t="shared" si="478"/>
        <v>8162.61822907039</v>
      </c>
      <c r="K4381" s="157">
        <f t="shared" si="479"/>
        <v>0</v>
      </c>
      <c r="L4381" s="157">
        <f t="shared" si="480"/>
        <v>8162.61822907039</v>
      </c>
      <c r="M4381" s="167">
        <f t="shared" si="481"/>
        <v>1</v>
      </c>
      <c r="N4381" s="167">
        <f t="shared" si="482"/>
        <v>0</v>
      </c>
    </row>
    <row r="4382" spans="1:14" ht="15" customHeight="1" x14ac:dyDescent="0.2">
      <c r="A4382" s="152"/>
      <c r="B4382" s="152"/>
      <c r="C4382" s="152"/>
      <c r="D4382" s="152"/>
      <c r="E4382" s="153">
        <f>'2.40-a,b,c,d,e'!E4382</f>
        <v>43138.208333333336</v>
      </c>
      <c r="F4382" s="157">
        <f>'2.40-a,b,c,d,e'!F4382</f>
        <v>61.790000915527301</v>
      </c>
      <c r="G4382" s="157">
        <f>'2.40-a,b,c,d,e'!G4382</f>
        <v>-1599.9984741211008</v>
      </c>
      <c r="H4382" s="157">
        <f t="shared" si="476"/>
        <v>6562.619754949289</v>
      </c>
      <c r="I4382" s="157">
        <f t="shared" si="477"/>
        <v>0</v>
      </c>
      <c r="J4382" s="157">
        <f t="shared" si="478"/>
        <v>6562.619754949289</v>
      </c>
      <c r="K4382" s="157">
        <f t="shared" si="479"/>
        <v>0</v>
      </c>
      <c r="L4382" s="157">
        <f t="shared" si="480"/>
        <v>6562.619754949289</v>
      </c>
      <c r="M4382" s="167">
        <f t="shared" si="481"/>
        <v>0</v>
      </c>
      <c r="N4382" s="167">
        <f t="shared" si="482"/>
        <v>0</v>
      </c>
    </row>
    <row r="4383" spans="1:14" ht="15" customHeight="1" x14ac:dyDescent="0.2">
      <c r="A4383" s="152"/>
      <c r="B4383" s="152"/>
      <c r="C4383" s="152"/>
      <c r="D4383" s="152"/>
      <c r="E4383" s="153">
        <f>'2.40-a,b,c,d,e'!E4383</f>
        <v>43139.208333333336</v>
      </c>
      <c r="F4383" s="157">
        <f>'2.40-a,b,c,d,e'!F4383</f>
        <v>61.150001525878899</v>
      </c>
      <c r="G4383" s="157">
        <f>'2.40-a,b,c,d,e'!G4383</f>
        <v>-639.99938964840203</v>
      </c>
      <c r="H4383" s="157">
        <f t="shared" si="476"/>
        <v>5922.620365300887</v>
      </c>
      <c r="I4383" s="157">
        <f t="shared" si="477"/>
        <v>2239.9978637695031</v>
      </c>
      <c r="J4383" s="157">
        <f t="shared" si="478"/>
        <v>8162.61822907039</v>
      </c>
      <c r="K4383" s="157">
        <f t="shared" si="479"/>
        <v>0</v>
      </c>
      <c r="L4383" s="157">
        <f t="shared" si="480"/>
        <v>8162.61822907039</v>
      </c>
      <c r="M4383" s="167">
        <f t="shared" si="481"/>
        <v>1</v>
      </c>
      <c r="N4383" s="167">
        <f t="shared" si="482"/>
        <v>0</v>
      </c>
    </row>
    <row r="4384" spans="1:14" ht="15" customHeight="1" x14ac:dyDescent="0.2">
      <c r="A4384" s="152"/>
      <c r="B4384" s="152"/>
      <c r="C4384" s="152"/>
      <c r="D4384" s="152"/>
      <c r="E4384" s="153">
        <f>'2.40-a,b,c,d,e'!E4384</f>
        <v>43140.208333333336</v>
      </c>
      <c r="F4384" s="157">
        <f>'2.40-a,b,c,d,e'!F4384</f>
        <v>59.200000762939403</v>
      </c>
      <c r="G4384" s="157">
        <f>'2.40-a,b,c,d,e'!G4384</f>
        <v>-1950.0007629394959</v>
      </c>
      <c r="H4384" s="157">
        <f t="shared" si="476"/>
        <v>6212.6174661308942</v>
      </c>
      <c r="I4384" s="157">
        <f t="shared" si="477"/>
        <v>0</v>
      </c>
      <c r="J4384" s="157">
        <f t="shared" si="478"/>
        <v>6212.6174661308942</v>
      </c>
      <c r="K4384" s="157">
        <f t="shared" si="479"/>
        <v>0</v>
      </c>
      <c r="L4384" s="157">
        <f t="shared" si="480"/>
        <v>6212.6174661308942</v>
      </c>
      <c r="M4384" s="167">
        <f t="shared" si="481"/>
        <v>0</v>
      </c>
      <c r="N4384" s="167">
        <f t="shared" si="482"/>
        <v>0</v>
      </c>
    </row>
    <row r="4385" spans="1:14" ht="15" customHeight="1" x14ac:dyDescent="0.2">
      <c r="A4385" s="152"/>
      <c r="B4385" s="152"/>
      <c r="C4385" s="152"/>
      <c r="D4385" s="152"/>
      <c r="E4385" s="153">
        <f>'2.40-a,b,c,d,e'!E4385</f>
        <v>43143.208333333336</v>
      </c>
      <c r="F4385" s="157">
        <f>'2.40-a,b,c,d,e'!F4385</f>
        <v>59.290000915527301</v>
      </c>
      <c r="G4385" s="157">
        <f>'2.40-a,b,c,d,e'!G4385</f>
        <v>90.00015258789773</v>
      </c>
      <c r="H4385" s="157">
        <f t="shared" si="476"/>
        <v>6302.6176187187921</v>
      </c>
      <c r="I4385" s="157">
        <f t="shared" si="477"/>
        <v>0</v>
      </c>
      <c r="J4385" s="157">
        <f t="shared" si="478"/>
        <v>6302.6176187187921</v>
      </c>
      <c r="K4385" s="157">
        <f t="shared" si="479"/>
        <v>0</v>
      </c>
      <c r="L4385" s="157">
        <f t="shared" si="480"/>
        <v>6302.6176187187921</v>
      </c>
      <c r="M4385" s="167">
        <f t="shared" si="481"/>
        <v>0</v>
      </c>
      <c r="N4385" s="167">
        <f t="shared" si="482"/>
        <v>0</v>
      </c>
    </row>
    <row r="4386" spans="1:14" ht="15" customHeight="1" x14ac:dyDescent="0.2">
      <c r="A4386" s="152"/>
      <c r="B4386" s="152"/>
      <c r="C4386" s="152"/>
      <c r="D4386" s="152"/>
      <c r="E4386" s="153">
        <f>'2.40-a,b,c,d,e'!E4386</f>
        <v>43144.208333333336</v>
      </c>
      <c r="F4386" s="157">
        <f>'2.40-a,b,c,d,e'!F4386</f>
        <v>59.189998626708899</v>
      </c>
      <c r="G4386" s="157">
        <f>'2.40-a,b,c,d,e'!G4386</f>
        <v>-100.00228881840201</v>
      </c>
      <c r="H4386" s="157">
        <f t="shared" si="476"/>
        <v>6202.61532990039</v>
      </c>
      <c r="I4386" s="157">
        <f t="shared" si="477"/>
        <v>0</v>
      </c>
      <c r="J4386" s="157">
        <f t="shared" si="478"/>
        <v>6202.61532990039</v>
      </c>
      <c r="K4386" s="157">
        <f t="shared" si="479"/>
        <v>0</v>
      </c>
      <c r="L4386" s="157">
        <f t="shared" si="480"/>
        <v>6202.61532990039</v>
      </c>
      <c r="M4386" s="167">
        <f t="shared" si="481"/>
        <v>0</v>
      </c>
      <c r="N4386" s="167">
        <f t="shared" si="482"/>
        <v>0</v>
      </c>
    </row>
    <row r="4387" spans="1:14" ht="15" customHeight="1" x14ac:dyDescent="0.2">
      <c r="A4387" s="152"/>
      <c r="B4387" s="152"/>
      <c r="C4387" s="152"/>
      <c r="D4387" s="152"/>
      <c r="E4387" s="153">
        <f>'2.40-a,b,c,d,e'!E4387</f>
        <v>43145.208333333336</v>
      </c>
      <c r="F4387" s="157">
        <f>'2.40-a,b,c,d,e'!F4387</f>
        <v>60.599998474121001</v>
      </c>
      <c r="G4387" s="157">
        <f>'2.40-a,b,c,d,e'!G4387</f>
        <v>1409.9998474121023</v>
      </c>
      <c r="H4387" s="157">
        <f t="shared" si="476"/>
        <v>7612.6151773124921</v>
      </c>
      <c r="I4387" s="157">
        <f t="shared" si="477"/>
        <v>0</v>
      </c>
      <c r="J4387" s="157">
        <f t="shared" si="478"/>
        <v>7612.6151773124921</v>
      </c>
      <c r="K4387" s="157">
        <f t="shared" si="479"/>
        <v>0</v>
      </c>
      <c r="L4387" s="157">
        <f t="shared" si="480"/>
        <v>7612.6151773124921</v>
      </c>
      <c r="M4387" s="167">
        <f t="shared" si="481"/>
        <v>0</v>
      </c>
      <c r="N4387" s="167">
        <f t="shared" si="482"/>
        <v>0</v>
      </c>
    </row>
    <row r="4388" spans="1:14" ht="15" customHeight="1" x14ac:dyDescent="0.2">
      <c r="A4388" s="152"/>
      <c r="B4388" s="152"/>
      <c r="C4388" s="152"/>
      <c r="D4388" s="152"/>
      <c r="E4388" s="153">
        <f>'2.40-a,b,c,d,e'!E4388</f>
        <v>43146.208333333336</v>
      </c>
      <c r="F4388" s="157">
        <f>'2.40-a,b,c,d,e'!F4388</f>
        <v>61.340000152587798</v>
      </c>
      <c r="G4388" s="157">
        <f>'2.40-a,b,c,d,e'!G4388</f>
        <v>740.00167846679688</v>
      </c>
      <c r="H4388" s="157">
        <f t="shared" si="476"/>
        <v>8352.616855779288</v>
      </c>
      <c r="I4388" s="157">
        <f t="shared" si="477"/>
        <v>0</v>
      </c>
      <c r="J4388" s="157">
        <f t="shared" si="478"/>
        <v>8352.616855779288</v>
      </c>
      <c r="K4388" s="157">
        <f t="shared" si="479"/>
        <v>189.99862670889797</v>
      </c>
      <c r="L4388" s="157">
        <f t="shared" si="480"/>
        <v>8162.61822907039</v>
      </c>
      <c r="M4388" s="167">
        <f t="shared" si="481"/>
        <v>0</v>
      </c>
      <c r="N4388" s="167">
        <f t="shared" si="482"/>
        <v>0</v>
      </c>
    </row>
    <row r="4389" spans="1:14" ht="15" customHeight="1" x14ac:dyDescent="0.2">
      <c r="A4389" s="152"/>
      <c r="B4389" s="152"/>
      <c r="C4389" s="152"/>
      <c r="D4389" s="152"/>
      <c r="E4389" s="153">
        <f>'2.40-a,b,c,d,e'!E4389</f>
        <v>43147.208333333336</v>
      </c>
      <c r="F4389" s="157">
        <f>'2.40-a,b,c,d,e'!F4389</f>
        <v>61.680000305175703</v>
      </c>
      <c r="G4389" s="157">
        <f>'2.40-a,b,c,d,e'!G4389</f>
        <v>340.00015258790484</v>
      </c>
      <c r="H4389" s="157">
        <f t="shared" si="476"/>
        <v>8502.6183816582943</v>
      </c>
      <c r="I4389" s="157">
        <f t="shared" si="477"/>
        <v>0</v>
      </c>
      <c r="J4389" s="157">
        <f t="shared" si="478"/>
        <v>8502.6183816582943</v>
      </c>
      <c r="K4389" s="157">
        <f t="shared" si="479"/>
        <v>340.00015258790427</v>
      </c>
      <c r="L4389" s="157">
        <f t="shared" si="480"/>
        <v>8162.61822907039</v>
      </c>
      <c r="M4389" s="167">
        <f t="shared" si="481"/>
        <v>0</v>
      </c>
      <c r="N4389" s="167">
        <f t="shared" si="482"/>
        <v>0</v>
      </c>
    </row>
    <row r="4390" spans="1:14" ht="15" customHeight="1" x14ac:dyDescent="0.2">
      <c r="A4390" s="152"/>
      <c r="B4390" s="152"/>
      <c r="C4390" s="152"/>
      <c r="D4390" s="152"/>
      <c r="E4390" s="153">
        <f>'2.40-a,b,c,d,e'!E4390</f>
        <v>43151.208333333336</v>
      </c>
      <c r="F4390" s="157">
        <f>'2.40-a,b,c,d,e'!F4390</f>
        <v>61.900001525878899</v>
      </c>
      <c r="G4390" s="157">
        <f>'2.40-a,b,c,d,e'!G4390</f>
        <v>220.00122070319605</v>
      </c>
      <c r="H4390" s="157">
        <f t="shared" si="476"/>
        <v>8382.6194497735869</v>
      </c>
      <c r="I4390" s="157">
        <f t="shared" si="477"/>
        <v>0</v>
      </c>
      <c r="J4390" s="157">
        <f t="shared" si="478"/>
        <v>8382.6194497735869</v>
      </c>
      <c r="K4390" s="157">
        <f t="shared" si="479"/>
        <v>220.00122070319685</v>
      </c>
      <c r="L4390" s="157">
        <f t="shared" si="480"/>
        <v>8162.61822907039</v>
      </c>
      <c r="M4390" s="167">
        <f t="shared" si="481"/>
        <v>0</v>
      </c>
      <c r="N4390" s="167">
        <f t="shared" si="482"/>
        <v>0</v>
      </c>
    </row>
    <row r="4391" spans="1:14" ht="15" customHeight="1" x14ac:dyDescent="0.2">
      <c r="A4391" s="152"/>
      <c r="B4391" s="152"/>
      <c r="C4391" s="152"/>
      <c r="D4391" s="152"/>
      <c r="E4391" s="153">
        <f>'2.40-a,b,c,d,e'!E4391</f>
        <v>43152.208333333336</v>
      </c>
      <c r="F4391" s="157">
        <f>'2.40-a,b,c,d,e'!F4391</f>
        <v>61.680000305175703</v>
      </c>
      <c r="G4391" s="157">
        <f>'2.40-a,b,c,d,e'!G4391</f>
        <v>-220.00122070319605</v>
      </c>
      <c r="H4391" s="157">
        <f t="shared" si="476"/>
        <v>7942.6170083671941</v>
      </c>
      <c r="I4391" s="157">
        <f t="shared" si="477"/>
        <v>0</v>
      </c>
      <c r="J4391" s="157">
        <f t="shared" si="478"/>
        <v>7942.6170083671941</v>
      </c>
      <c r="K4391" s="157">
        <f t="shared" si="479"/>
        <v>0</v>
      </c>
      <c r="L4391" s="157">
        <f t="shared" si="480"/>
        <v>7942.6170083671941</v>
      </c>
      <c r="M4391" s="167">
        <f t="shared" si="481"/>
        <v>0</v>
      </c>
      <c r="N4391" s="167">
        <f t="shared" si="482"/>
        <v>0</v>
      </c>
    </row>
    <row r="4392" spans="1:14" ht="15" customHeight="1" x14ac:dyDescent="0.2">
      <c r="A4392" s="152"/>
      <c r="B4392" s="152"/>
      <c r="C4392" s="152"/>
      <c r="D4392" s="152"/>
      <c r="E4392" s="153">
        <f>'2.40-a,b,c,d,e'!E4392</f>
        <v>43153.208333333336</v>
      </c>
      <c r="F4392" s="157">
        <f>'2.40-a,b,c,d,e'!F4392</f>
        <v>62.770000457763601</v>
      </c>
      <c r="G4392" s="157">
        <f>'2.40-a,b,c,d,e'!G4392</f>
        <v>1090.0001525878977</v>
      </c>
      <c r="H4392" s="157">
        <f t="shared" si="476"/>
        <v>9032.6171609550911</v>
      </c>
      <c r="I4392" s="157">
        <f t="shared" si="477"/>
        <v>0</v>
      </c>
      <c r="J4392" s="157">
        <f t="shared" si="478"/>
        <v>9032.6171609550911</v>
      </c>
      <c r="K4392" s="157">
        <f t="shared" si="479"/>
        <v>869.99893188470105</v>
      </c>
      <c r="L4392" s="157">
        <f t="shared" si="480"/>
        <v>8162.61822907039</v>
      </c>
      <c r="M4392" s="167">
        <f t="shared" si="481"/>
        <v>0</v>
      </c>
      <c r="N4392" s="167">
        <f t="shared" si="482"/>
        <v>0</v>
      </c>
    </row>
    <row r="4393" spans="1:14" ht="15" customHeight="1" x14ac:dyDescent="0.2">
      <c r="A4393" s="152"/>
      <c r="B4393" s="152"/>
      <c r="C4393" s="152"/>
      <c r="D4393" s="152"/>
      <c r="E4393" s="153">
        <f>'2.40-a,b,c,d,e'!E4393</f>
        <v>43154.208333333336</v>
      </c>
      <c r="F4393" s="157">
        <f>'2.40-a,b,c,d,e'!F4393</f>
        <v>63.549999237060497</v>
      </c>
      <c r="G4393" s="157">
        <f>'2.40-a,b,c,d,e'!G4393</f>
        <v>779.99877929689637</v>
      </c>
      <c r="H4393" s="157">
        <f t="shared" si="476"/>
        <v>8942.617008367286</v>
      </c>
      <c r="I4393" s="157">
        <f t="shared" si="477"/>
        <v>0</v>
      </c>
      <c r="J4393" s="157">
        <f t="shared" si="478"/>
        <v>8942.617008367286</v>
      </c>
      <c r="K4393" s="157">
        <f t="shared" si="479"/>
        <v>779.99877929689592</v>
      </c>
      <c r="L4393" s="157">
        <f t="shared" si="480"/>
        <v>8162.61822907039</v>
      </c>
      <c r="M4393" s="167">
        <f t="shared" si="481"/>
        <v>0</v>
      </c>
      <c r="N4393" s="167">
        <f t="shared" si="482"/>
        <v>0</v>
      </c>
    </row>
    <row r="4394" spans="1:14" ht="15" customHeight="1" x14ac:dyDescent="0.2">
      <c r="A4394" s="152"/>
      <c r="B4394" s="152"/>
      <c r="C4394" s="152"/>
      <c r="D4394" s="152"/>
      <c r="E4394" s="153">
        <f>'2.40-a,b,c,d,e'!E4394</f>
        <v>43157.208333333336</v>
      </c>
      <c r="F4394" s="157">
        <f>'2.40-a,b,c,d,e'!F4394</f>
        <v>63.909999847412102</v>
      </c>
      <c r="G4394" s="157">
        <f>'2.40-a,b,c,d,e'!G4394</f>
        <v>360.00061035160513</v>
      </c>
      <c r="H4394" s="157">
        <f t="shared" si="476"/>
        <v>8522.6188394219953</v>
      </c>
      <c r="I4394" s="157">
        <f t="shared" si="477"/>
        <v>0</v>
      </c>
      <c r="J4394" s="157">
        <f t="shared" si="478"/>
        <v>8522.6188394219953</v>
      </c>
      <c r="K4394" s="157">
        <f t="shared" si="479"/>
        <v>360.00061035160525</v>
      </c>
      <c r="L4394" s="157">
        <f t="shared" si="480"/>
        <v>8162.61822907039</v>
      </c>
      <c r="M4394" s="167">
        <f t="shared" si="481"/>
        <v>0</v>
      </c>
      <c r="N4394" s="167">
        <f t="shared" si="482"/>
        <v>0</v>
      </c>
    </row>
    <row r="4395" spans="1:14" ht="15" customHeight="1" x14ac:dyDescent="0.2">
      <c r="A4395" s="152"/>
      <c r="B4395" s="152"/>
      <c r="C4395" s="152"/>
      <c r="D4395" s="152"/>
      <c r="E4395" s="153">
        <f>'2.40-a,b,c,d,e'!E4395</f>
        <v>43158.208333333336</v>
      </c>
      <c r="F4395" s="157">
        <f>'2.40-a,b,c,d,e'!F4395</f>
        <v>63.009998321533203</v>
      </c>
      <c r="G4395" s="157">
        <f>'2.40-a,b,c,d,e'!G4395</f>
        <v>-900.0015258788992</v>
      </c>
      <c r="H4395" s="157">
        <f t="shared" si="476"/>
        <v>7262.6167031914911</v>
      </c>
      <c r="I4395" s="157">
        <f t="shared" si="477"/>
        <v>0</v>
      </c>
      <c r="J4395" s="157">
        <f t="shared" si="478"/>
        <v>7262.6167031914911</v>
      </c>
      <c r="K4395" s="157">
        <f t="shared" si="479"/>
        <v>0</v>
      </c>
      <c r="L4395" s="157">
        <f t="shared" si="480"/>
        <v>7262.6167031914911</v>
      </c>
      <c r="M4395" s="167">
        <f t="shared" si="481"/>
        <v>0</v>
      </c>
      <c r="N4395" s="167">
        <f t="shared" si="482"/>
        <v>0</v>
      </c>
    </row>
    <row r="4396" spans="1:14" ht="15" customHeight="1" x14ac:dyDescent="0.2">
      <c r="A4396" s="152"/>
      <c r="B4396" s="152"/>
      <c r="C4396" s="152"/>
      <c r="D4396" s="152"/>
      <c r="E4396" s="153">
        <f>'2.40-a,b,c,d,e'!E4396</f>
        <v>43159.208333333336</v>
      </c>
      <c r="F4396" s="157">
        <f>'2.40-a,b,c,d,e'!F4396</f>
        <v>61.639999389648402</v>
      </c>
      <c r="G4396" s="157">
        <f>'2.40-a,b,c,d,e'!G4396</f>
        <v>-1369.9989318848011</v>
      </c>
      <c r="H4396" s="157">
        <f t="shared" si="476"/>
        <v>5892.61777130669</v>
      </c>
      <c r="I4396" s="157">
        <f t="shared" si="477"/>
        <v>2270.0004577637001</v>
      </c>
      <c r="J4396" s="157">
        <f t="shared" si="478"/>
        <v>8162.61822907039</v>
      </c>
      <c r="K4396" s="157">
        <f t="shared" si="479"/>
        <v>0</v>
      </c>
      <c r="L4396" s="157">
        <f t="shared" si="480"/>
        <v>8162.61822907039</v>
      </c>
      <c r="M4396" s="167">
        <f t="shared" si="481"/>
        <v>1</v>
      </c>
      <c r="N4396" s="167">
        <f t="shared" si="482"/>
        <v>0</v>
      </c>
    </row>
    <row r="4397" spans="1:14" ht="15" customHeight="1" x14ac:dyDescent="0.2">
      <c r="A4397" s="152"/>
      <c r="B4397" s="152"/>
      <c r="C4397" s="152"/>
      <c r="D4397" s="152"/>
      <c r="E4397" s="153">
        <f>'2.40-a,b,c,d,e'!E4397</f>
        <v>43160.208333333336</v>
      </c>
      <c r="F4397" s="157">
        <f>'2.40-a,b,c,d,e'!F4397</f>
        <v>60.990001678466797</v>
      </c>
      <c r="G4397" s="157">
        <f>'2.40-a,b,c,d,e'!G4397</f>
        <v>-649.99771118160515</v>
      </c>
      <c r="H4397" s="157">
        <f t="shared" si="476"/>
        <v>7512.6205178887849</v>
      </c>
      <c r="I4397" s="157">
        <f t="shared" si="477"/>
        <v>0</v>
      </c>
      <c r="J4397" s="157">
        <f t="shared" si="478"/>
        <v>7512.6205178887849</v>
      </c>
      <c r="K4397" s="157">
        <f t="shared" si="479"/>
        <v>0</v>
      </c>
      <c r="L4397" s="157">
        <f t="shared" si="480"/>
        <v>7512.6205178887849</v>
      </c>
      <c r="M4397" s="167">
        <f t="shared" si="481"/>
        <v>0</v>
      </c>
      <c r="N4397" s="167">
        <f t="shared" si="482"/>
        <v>0</v>
      </c>
    </row>
    <row r="4398" spans="1:14" ht="15" customHeight="1" x14ac:dyDescent="0.2">
      <c r="A4398" s="152"/>
      <c r="B4398" s="152"/>
      <c r="C4398" s="152"/>
      <c r="D4398" s="152"/>
      <c r="E4398" s="153">
        <f>'2.40-a,b,c,d,e'!E4398</f>
        <v>43161.208333333336</v>
      </c>
      <c r="F4398" s="157">
        <f>'2.40-a,b,c,d,e'!F4398</f>
        <v>61.25</v>
      </c>
      <c r="G4398" s="157">
        <f>'2.40-a,b,c,d,e'!G4398</f>
        <v>259.99832153320313</v>
      </c>
      <c r="H4398" s="157">
        <f t="shared" si="476"/>
        <v>7772.618839421988</v>
      </c>
      <c r="I4398" s="157">
        <f t="shared" si="477"/>
        <v>0</v>
      </c>
      <c r="J4398" s="157">
        <f t="shared" si="478"/>
        <v>7772.618839421988</v>
      </c>
      <c r="K4398" s="157">
        <f t="shared" si="479"/>
        <v>0</v>
      </c>
      <c r="L4398" s="157">
        <f t="shared" si="480"/>
        <v>7772.618839421988</v>
      </c>
      <c r="M4398" s="167">
        <f t="shared" si="481"/>
        <v>0</v>
      </c>
      <c r="N4398" s="167">
        <f t="shared" si="482"/>
        <v>0</v>
      </c>
    </row>
    <row r="4399" spans="1:14" ht="15" customHeight="1" x14ac:dyDescent="0.2">
      <c r="A4399" s="152"/>
      <c r="B4399" s="152"/>
      <c r="C4399" s="152"/>
      <c r="D4399" s="152"/>
      <c r="E4399" s="153">
        <f>'2.40-a,b,c,d,e'!E4399</f>
        <v>43164.208333333336</v>
      </c>
      <c r="F4399" s="157">
        <f>'2.40-a,b,c,d,e'!F4399</f>
        <v>62.569999694824197</v>
      </c>
      <c r="G4399" s="157">
        <f>'2.40-a,b,c,d,e'!G4399</f>
        <v>1319.9996948241974</v>
      </c>
      <c r="H4399" s="157">
        <f t="shared" si="476"/>
        <v>9092.6185342461849</v>
      </c>
      <c r="I4399" s="157">
        <f t="shared" si="477"/>
        <v>0</v>
      </c>
      <c r="J4399" s="157">
        <f t="shared" si="478"/>
        <v>9092.6185342461849</v>
      </c>
      <c r="K4399" s="157">
        <f t="shared" si="479"/>
        <v>930.00030517579489</v>
      </c>
      <c r="L4399" s="157">
        <f t="shared" si="480"/>
        <v>8162.61822907039</v>
      </c>
      <c r="M4399" s="167">
        <f t="shared" si="481"/>
        <v>0</v>
      </c>
      <c r="N4399" s="167">
        <f t="shared" si="482"/>
        <v>0</v>
      </c>
    </row>
    <row r="4400" spans="1:14" ht="15" customHeight="1" x14ac:dyDescent="0.2">
      <c r="A4400" s="152"/>
      <c r="B4400" s="152"/>
      <c r="C4400" s="152"/>
      <c r="D4400" s="152"/>
      <c r="E4400" s="153">
        <f>'2.40-a,b,c,d,e'!E4400</f>
        <v>43165.208333333336</v>
      </c>
      <c r="F4400" s="157">
        <f>'2.40-a,b,c,d,e'!F4400</f>
        <v>62.599998474121001</v>
      </c>
      <c r="G4400" s="157">
        <f>'2.40-a,b,c,d,e'!G4400</f>
        <v>29.998779296803946</v>
      </c>
      <c r="H4400" s="157">
        <f t="shared" si="476"/>
        <v>8192.6170083671932</v>
      </c>
      <c r="I4400" s="157">
        <f t="shared" si="477"/>
        <v>0</v>
      </c>
      <c r="J4400" s="157">
        <f t="shared" si="478"/>
        <v>8192.6170083671932</v>
      </c>
      <c r="K4400" s="157">
        <f t="shared" si="479"/>
        <v>29.99877929680315</v>
      </c>
      <c r="L4400" s="157">
        <f t="shared" si="480"/>
        <v>8162.61822907039</v>
      </c>
      <c r="M4400" s="167">
        <f t="shared" si="481"/>
        <v>0</v>
      </c>
      <c r="N4400" s="167">
        <f t="shared" si="482"/>
        <v>0</v>
      </c>
    </row>
    <row r="4401" spans="1:14" ht="15" customHeight="1" x14ac:dyDescent="0.2">
      <c r="A4401" s="152"/>
      <c r="B4401" s="152"/>
      <c r="C4401" s="152"/>
      <c r="D4401" s="152"/>
      <c r="E4401" s="153">
        <f>'2.40-a,b,c,d,e'!E4401</f>
        <v>43166.208333333336</v>
      </c>
      <c r="F4401" s="157">
        <f>'2.40-a,b,c,d,e'!F4401</f>
        <v>61.150001525878899</v>
      </c>
      <c r="G4401" s="157">
        <f>'2.40-a,b,c,d,e'!G4401</f>
        <v>-1449.9969482421022</v>
      </c>
      <c r="H4401" s="157">
        <f t="shared" si="476"/>
        <v>6712.621280828288</v>
      </c>
      <c r="I4401" s="157">
        <f t="shared" si="477"/>
        <v>0</v>
      </c>
      <c r="J4401" s="157">
        <f t="shared" si="478"/>
        <v>6712.621280828288</v>
      </c>
      <c r="K4401" s="157">
        <f t="shared" si="479"/>
        <v>0</v>
      </c>
      <c r="L4401" s="157">
        <f t="shared" si="480"/>
        <v>6712.621280828288</v>
      </c>
      <c r="M4401" s="167">
        <f t="shared" si="481"/>
        <v>0</v>
      </c>
      <c r="N4401" s="167">
        <f t="shared" si="482"/>
        <v>0</v>
      </c>
    </row>
    <row r="4402" spans="1:14" ht="15" customHeight="1" x14ac:dyDescent="0.2">
      <c r="A4402" s="152"/>
      <c r="B4402" s="152"/>
      <c r="C4402" s="152"/>
      <c r="D4402" s="152"/>
      <c r="E4402" s="153">
        <f>'2.40-a,b,c,d,e'!E4402</f>
        <v>43167.208333333336</v>
      </c>
      <c r="F4402" s="157">
        <f>'2.40-a,b,c,d,e'!F4402</f>
        <v>60.119998931884702</v>
      </c>
      <c r="G4402" s="157">
        <f>'2.40-a,b,c,d,e'!G4402</f>
        <v>-1030.0025939941975</v>
      </c>
      <c r="H4402" s="157">
        <f t="shared" si="476"/>
        <v>5682.6186868340901</v>
      </c>
      <c r="I4402" s="157">
        <f t="shared" si="477"/>
        <v>2479.9995422362999</v>
      </c>
      <c r="J4402" s="157">
        <f t="shared" si="478"/>
        <v>8162.61822907039</v>
      </c>
      <c r="K4402" s="157">
        <f t="shared" si="479"/>
        <v>0</v>
      </c>
      <c r="L4402" s="157">
        <f t="shared" si="480"/>
        <v>8162.61822907039</v>
      </c>
      <c r="M4402" s="167">
        <f t="shared" si="481"/>
        <v>1</v>
      </c>
      <c r="N4402" s="167">
        <f t="shared" si="482"/>
        <v>0</v>
      </c>
    </row>
    <row r="4403" spans="1:14" ht="15" customHeight="1" x14ac:dyDescent="0.2">
      <c r="A4403" s="152"/>
      <c r="B4403" s="152"/>
      <c r="C4403" s="152"/>
      <c r="D4403" s="152"/>
      <c r="E4403" s="153">
        <f>'2.40-a,b,c,d,e'!E4403</f>
        <v>43168.208333333336</v>
      </c>
      <c r="F4403" s="157">
        <f>'2.40-a,b,c,d,e'!F4403</f>
        <v>62.040000915527301</v>
      </c>
      <c r="G4403" s="157">
        <f>'2.40-a,b,c,d,e'!G4403</f>
        <v>1920.0019836425995</v>
      </c>
      <c r="H4403" s="157">
        <f t="shared" si="476"/>
        <v>10082.620212712989</v>
      </c>
      <c r="I4403" s="157">
        <f t="shared" si="477"/>
        <v>0</v>
      </c>
      <c r="J4403" s="157">
        <f t="shared" si="478"/>
        <v>10082.620212712989</v>
      </c>
      <c r="K4403" s="157">
        <f t="shared" si="479"/>
        <v>1920.001983642599</v>
      </c>
      <c r="L4403" s="157">
        <f t="shared" si="480"/>
        <v>8162.61822907039</v>
      </c>
      <c r="M4403" s="167">
        <f t="shared" si="481"/>
        <v>0</v>
      </c>
      <c r="N4403" s="167">
        <f t="shared" si="482"/>
        <v>0</v>
      </c>
    </row>
    <row r="4404" spans="1:14" ht="15" customHeight="1" x14ac:dyDescent="0.2">
      <c r="A4404" s="152"/>
      <c r="B4404" s="152"/>
      <c r="C4404" s="152"/>
      <c r="D4404" s="152"/>
      <c r="E4404" s="153">
        <f>'2.40-a,b,c,d,e'!E4404</f>
        <v>43171.166666666664</v>
      </c>
      <c r="F4404" s="157">
        <f>'2.40-a,b,c,d,e'!F4404</f>
        <v>61.360000610351499</v>
      </c>
      <c r="G4404" s="157">
        <f>'2.40-a,b,c,d,e'!G4404</f>
        <v>-680.00030517580262</v>
      </c>
      <c r="H4404" s="157">
        <f t="shared" si="476"/>
        <v>7482.6179238945879</v>
      </c>
      <c r="I4404" s="157">
        <f t="shared" si="477"/>
        <v>0</v>
      </c>
      <c r="J4404" s="157">
        <f t="shared" si="478"/>
        <v>7482.6179238945879</v>
      </c>
      <c r="K4404" s="157">
        <f t="shared" si="479"/>
        <v>0</v>
      </c>
      <c r="L4404" s="157">
        <f t="shared" si="480"/>
        <v>7482.6179238945879</v>
      </c>
      <c r="M4404" s="167">
        <f t="shared" si="481"/>
        <v>0</v>
      </c>
      <c r="N4404" s="167">
        <f t="shared" si="482"/>
        <v>0</v>
      </c>
    </row>
    <row r="4405" spans="1:14" ht="15" customHeight="1" x14ac:dyDescent="0.2">
      <c r="A4405" s="152"/>
      <c r="B4405" s="152"/>
      <c r="C4405" s="152"/>
      <c r="D4405" s="152"/>
      <c r="E4405" s="153">
        <f>'2.40-a,b,c,d,e'!E4405</f>
        <v>43172.166666666664</v>
      </c>
      <c r="F4405" s="157">
        <f>'2.40-a,b,c,d,e'!F4405</f>
        <v>60.709999084472599</v>
      </c>
      <c r="G4405" s="157">
        <f>'2.40-a,b,c,d,e'!G4405</f>
        <v>-650.0015258788992</v>
      </c>
      <c r="H4405" s="157">
        <f t="shared" si="476"/>
        <v>6832.6163980156889</v>
      </c>
      <c r="I4405" s="157">
        <f t="shared" si="477"/>
        <v>0</v>
      </c>
      <c r="J4405" s="157">
        <f t="shared" si="478"/>
        <v>6832.6163980156889</v>
      </c>
      <c r="K4405" s="157">
        <f t="shared" si="479"/>
        <v>0</v>
      </c>
      <c r="L4405" s="157">
        <f t="shared" si="480"/>
        <v>6832.6163980156889</v>
      </c>
      <c r="M4405" s="167">
        <f t="shared" si="481"/>
        <v>0</v>
      </c>
      <c r="N4405" s="167">
        <f t="shared" si="482"/>
        <v>0</v>
      </c>
    </row>
    <row r="4406" spans="1:14" ht="15" customHeight="1" x14ac:dyDescent="0.2">
      <c r="A4406" s="152"/>
      <c r="B4406" s="152"/>
      <c r="C4406" s="152"/>
      <c r="D4406" s="152"/>
      <c r="E4406" s="153">
        <f>'2.40-a,b,c,d,e'!E4406</f>
        <v>43173.166666666664</v>
      </c>
      <c r="F4406" s="157">
        <f>'2.40-a,b,c,d,e'!F4406</f>
        <v>60.959999084472599</v>
      </c>
      <c r="G4406" s="157">
        <f>'2.40-a,b,c,d,e'!G4406</f>
        <v>250</v>
      </c>
      <c r="H4406" s="157">
        <f t="shared" si="476"/>
        <v>7082.6163980156889</v>
      </c>
      <c r="I4406" s="157">
        <f t="shared" si="477"/>
        <v>0</v>
      </c>
      <c r="J4406" s="157">
        <f t="shared" si="478"/>
        <v>7082.6163980156889</v>
      </c>
      <c r="K4406" s="157">
        <f t="shared" si="479"/>
        <v>0</v>
      </c>
      <c r="L4406" s="157">
        <f t="shared" si="480"/>
        <v>7082.6163980156889</v>
      </c>
      <c r="M4406" s="167">
        <f t="shared" si="481"/>
        <v>0</v>
      </c>
      <c r="N4406" s="167">
        <f t="shared" si="482"/>
        <v>0</v>
      </c>
    </row>
    <row r="4407" spans="1:14" ht="15" customHeight="1" x14ac:dyDescent="0.2">
      <c r="A4407" s="152"/>
      <c r="B4407" s="152"/>
      <c r="C4407" s="152"/>
      <c r="D4407" s="152"/>
      <c r="E4407" s="153">
        <f>'2.40-a,b,c,d,e'!E4407</f>
        <v>43174.166666666664</v>
      </c>
      <c r="F4407" s="157">
        <f>'2.40-a,b,c,d,e'!F4407</f>
        <v>61.189998626708899</v>
      </c>
      <c r="G4407" s="157">
        <f>'2.40-a,b,c,d,e'!G4407</f>
        <v>229.9995422362997</v>
      </c>
      <c r="H4407" s="157">
        <f t="shared" si="476"/>
        <v>7312.6159402519888</v>
      </c>
      <c r="I4407" s="157">
        <f t="shared" si="477"/>
        <v>0</v>
      </c>
      <c r="J4407" s="157">
        <f t="shared" si="478"/>
        <v>7312.6159402519888</v>
      </c>
      <c r="K4407" s="157">
        <f t="shared" si="479"/>
        <v>0</v>
      </c>
      <c r="L4407" s="157">
        <f t="shared" si="480"/>
        <v>7312.6159402519888</v>
      </c>
      <c r="M4407" s="167">
        <f t="shared" si="481"/>
        <v>0</v>
      </c>
      <c r="N4407" s="167">
        <f t="shared" si="482"/>
        <v>0</v>
      </c>
    </row>
    <row r="4408" spans="1:14" ht="15" customHeight="1" x14ac:dyDescent="0.2">
      <c r="A4408" s="152"/>
      <c r="B4408" s="152"/>
      <c r="C4408" s="152"/>
      <c r="D4408" s="152"/>
      <c r="E4408" s="153">
        <f>'2.40-a,b,c,d,e'!E4408</f>
        <v>43175.166666666664</v>
      </c>
      <c r="F4408" s="157">
        <f>'2.40-a,b,c,d,e'!F4408</f>
        <v>62.340000152587798</v>
      </c>
      <c r="G4408" s="157">
        <f>'2.40-a,b,c,d,e'!G4408</f>
        <v>1150.0015258788992</v>
      </c>
      <c r="H4408" s="157">
        <f t="shared" si="476"/>
        <v>8462.6174661308887</v>
      </c>
      <c r="I4408" s="157">
        <f t="shared" si="477"/>
        <v>0</v>
      </c>
      <c r="J4408" s="157">
        <f t="shared" si="478"/>
        <v>8462.6174661308887</v>
      </c>
      <c r="K4408" s="157">
        <f t="shared" si="479"/>
        <v>299.99923706049867</v>
      </c>
      <c r="L4408" s="157">
        <f t="shared" si="480"/>
        <v>8162.61822907039</v>
      </c>
      <c r="M4408" s="167">
        <f t="shared" si="481"/>
        <v>0</v>
      </c>
      <c r="N4408" s="167">
        <f t="shared" si="482"/>
        <v>0</v>
      </c>
    </row>
    <row r="4409" spans="1:14" ht="15" customHeight="1" x14ac:dyDescent="0.2">
      <c r="A4409" s="152"/>
      <c r="B4409" s="152"/>
      <c r="C4409" s="152"/>
      <c r="D4409" s="152"/>
      <c r="E4409" s="153">
        <f>'2.40-a,b,c,d,e'!E4409</f>
        <v>43178.166666666664</v>
      </c>
      <c r="F4409" s="157">
        <f>'2.40-a,b,c,d,e'!F4409</f>
        <v>62.060001373291001</v>
      </c>
      <c r="G4409" s="157">
        <f>'2.40-a,b,c,d,e'!G4409</f>
        <v>-279.99877929679684</v>
      </c>
      <c r="H4409" s="157">
        <f t="shared" si="476"/>
        <v>7882.6194497735933</v>
      </c>
      <c r="I4409" s="157">
        <f t="shared" si="477"/>
        <v>0</v>
      </c>
      <c r="J4409" s="157">
        <f t="shared" si="478"/>
        <v>7882.6194497735933</v>
      </c>
      <c r="K4409" s="157">
        <f t="shared" si="479"/>
        <v>0</v>
      </c>
      <c r="L4409" s="157">
        <f t="shared" si="480"/>
        <v>7882.6194497735933</v>
      </c>
      <c r="M4409" s="167">
        <f t="shared" si="481"/>
        <v>0</v>
      </c>
      <c r="N4409" s="167">
        <f t="shared" si="482"/>
        <v>0</v>
      </c>
    </row>
    <row r="4410" spans="1:14" ht="15" customHeight="1" x14ac:dyDescent="0.2">
      <c r="A4410" s="152"/>
      <c r="B4410" s="152"/>
      <c r="C4410" s="152"/>
      <c r="D4410" s="152"/>
      <c r="E4410" s="153">
        <f>'2.40-a,b,c,d,e'!E4410</f>
        <v>43179.166666666664</v>
      </c>
      <c r="F4410" s="157">
        <f>'2.40-a,b,c,d,e'!F4410</f>
        <v>63.400001525878899</v>
      </c>
      <c r="G4410" s="157">
        <f>'2.40-a,b,c,d,e'!G4410</f>
        <v>1340.0001525878977</v>
      </c>
      <c r="H4410" s="157">
        <f t="shared" si="476"/>
        <v>9222.6196023614903</v>
      </c>
      <c r="I4410" s="157">
        <f t="shared" si="477"/>
        <v>0</v>
      </c>
      <c r="J4410" s="157">
        <f t="shared" si="478"/>
        <v>9222.6196023614903</v>
      </c>
      <c r="K4410" s="157">
        <f t="shared" si="479"/>
        <v>1060.0013732911002</v>
      </c>
      <c r="L4410" s="157">
        <f t="shared" si="480"/>
        <v>8162.61822907039</v>
      </c>
      <c r="M4410" s="167">
        <f t="shared" si="481"/>
        <v>0</v>
      </c>
      <c r="N4410" s="167">
        <f t="shared" si="482"/>
        <v>0</v>
      </c>
    </row>
    <row r="4411" spans="1:14" ht="15" customHeight="1" x14ac:dyDescent="0.2">
      <c r="A4411" s="152"/>
      <c r="B4411" s="152"/>
      <c r="C4411" s="152"/>
      <c r="D4411" s="152"/>
      <c r="E4411" s="153">
        <f>'2.40-a,b,c,d,e'!E4411</f>
        <v>43180.166666666664</v>
      </c>
      <c r="F4411" s="157">
        <f>'2.40-a,b,c,d,e'!F4411</f>
        <v>65.169998168945298</v>
      </c>
      <c r="G4411" s="157">
        <f>'2.40-a,b,c,d,e'!G4411</f>
        <v>1769.9966430663992</v>
      </c>
      <c r="H4411" s="157">
        <f t="shared" si="476"/>
        <v>9932.6148721367899</v>
      </c>
      <c r="I4411" s="157">
        <f t="shared" si="477"/>
        <v>0</v>
      </c>
      <c r="J4411" s="157">
        <f t="shared" si="478"/>
        <v>9932.6148721367899</v>
      </c>
      <c r="K4411" s="157">
        <f t="shared" si="479"/>
        <v>1769.9966430663999</v>
      </c>
      <c r="L4411" s="157">
        <f t="shared" si="480"/>
        <v>8162.61822907039</v>
      </c>
      <c r="M4411" s="167">
        <f t="shared" si="481"/>
        <v>0</v>
      </c>
      <c r="N4411" s="167">
        <f t="shared" si="482"/>
        <v>0</v>
      </c>
    </row>
    <row r="4412" spans="1:14" ht="15" customHeight="1" x14ac:dyDescent="0.2">
      <c r="A4412" s="152"/>
      <c r="B4412" s="152"/>
      <c r="C4412" s="152"/>
      <c r="D4412" s="152"/>
      <c r="E4412" s="153">
        <f>'2.40-a,b,c,d,e'!E4412</f>
        <v>43181.166666666664</v>
      </c>
      <c r="F4412" s="157">
        <f>'2.40-a,b,c,d,e'!F4412</f>
        <v>64.300003051757798</v>
      </c>
      <c r="G4412" s="157">
        <f>'2.40-a,b,c,d,e'!G4412</f>
        <v>-869.9951171875</v>
      </c>
      <c r="H4412" s="157">
        <f t="shared" si="476"/>
        <v>7292.62311188289</v>
      </c>
      <c r="I4412" s="157">
        <f t="shared" si="477"/>
        <v>0</v>
      </c>
      <c r="J4412" s="157">
        <f t="shared" si="478"/>
        <v>7292.62311188289</v>
      </c>
      <c r="K4412" s="157">
        <f t="shared" si="479"/>
        <v>0</v>
      </c>
      <c r="L4412" s="157">
        <f t="shared" si="480"/>
        <v>7292.62311188289</v>
      </c>
      <c r="M4412" s="167">
        <f t="shared" si="481"/>
        <v>0</v>
      </c>
      <c r="N4412" s="167">
        <f t="shared" si="482"/>
        <v>0</v>
      </c>
    </row>
    <row r="4413" spans="1:14" ht="15" customHeight="1" x14ac:dyDescent="0.2">
      <c r="A4413" s="152"/>
      <c r="B4413" s="152"/>
      <c r="C4413" s="152"/>
      <c r="D4413" s="152"/>
      <c r="E4413" s="153">
        <f>'2.40-a,b,c,d,e'!E4413</f>
        <v>43182.166666666664</v>
      </c>
      <c r="F4413" s="157">
        <f>'2.40-a,b,c,d,e'!F4413</f>
        <v>65.879997253417898</v>
      </c>
      <c r="G4413" s="157">
        <f>'2.40-a,b,c,d,e'!G4413</f>
        <v>1579.9942016600994</v>
      </c>
      <c r="H4413" s="157">
        <f t="shared" si="476"/>
        <v>8872.617313542989</v>
      </c>
      <c r="I4413" s="157">
        <f t="shared" si="477"/>
        <v>0</v>
      </c>
      <c r="J4413" s="157">
        <f t="shared" si="478"/>
        <v>8872.617313542989</v>
      </c>
      <c r="K4413" s="157">
        <f t="shared" si="479"/>
        <v>709.99908447259895</v>
      </c>
      <c r="L4413" s="157">
        <f t="shared" si="480"/>
        <v>8162.61822907039</v>
      </c>
      <c r="M4413" s="167">
        <f t="shared" si="481"/>
        <v>0</v>
      </c>
      <c r="N4413" s="167">
        <f t="shared" si="482"/>
        <v>0</v>
      </c>
    </row>
    <row r="4414" spans="1:14" ht="15" customHeight="1" x14ac:dyDescent="0.2">
      <c r="A4414" s="152"/>
      <c r="B4414" s="152"/>
      <c r="C4414" s="152"/>
      <c r="D4414" s="152"/>
      <c r="E4414" s="153">
        <f>'2.40-a,b,c,d,e'!E4414</f>
        <v>43185.166666666664</v>
      </c>
      <c r="F4414" s="157">
        <f>'2.40-a,b,c,d,e'!F4414</f>
        <v>65.550003051757798</v>
      </c>
      <c r="G4414" s="157">
        <f>'2.40-a,b,c,d,e'!G4414</f>
        <v>-329.99420166009941</v>
      </c>
      <c r="H4414" s="157">
        <f t="shared" si="476"/>
        <v>7832.6240274102911</v>
      </c>
      <c r="I4414" s="157">
        <f t="shared" si="477"/>
        <v>0</v>
      </c>
      <c r="J4414" s="157">
        <f t="shared" si="478"/>
        <v>7832.6240274102911</v>
      </c>
      <c r="K4414" s="157">
        <f t="shared" si="479"/>
        <v>0</v>
      </c>
      <c r="L4414" s="157">
        <f t="shared" si="480"/>
        <v>7832.6240274102911</v>
      </c>
      <c r="M4414" s="167">
        <f t="shared" si="481"/>
        <v>0</v>
      </c>
      <c r="N4414" s="167">
        <f t="shared" si="482"/>
        <v>0</v>
      </c>
    </row>
    <row r="4415" spans="1:14" ht="15" customHeight="1" x14ac:dyDescent="0.2">
      <c r="A4415" s="152"/>
      <c r="B4415" s="152"/>
      <c r="C4415" s="152"/>
      <c r="D4415" s="152"/>
      <c r="E4415" s="153">
        <f>'2.40-a,b,c,d,e'!E4415</f>
        <v>43186.166666666664</v>
      </c>
      <c r="F4415" s="157">
        <f>'2.40-a,b,c,d,e'!F4415</f>
        <v>65.25</v>
      </c>
      <c r="G4415" s="157">
        <f>'2.40-a,b,c,d,e'!G4415</f>
        <v>-300.00305175779829</v>
      </c>
      <c r="H4415" s="157">
        <f t="shared" si="476"/>
        <v>7532.6209756524931</v>
      </c>
      <c r="I4415" s="157">
        <f t="shared" si="477"/>
        <v>0</v>
      </c>
      <c r="J4415" s="157">
        <f t="shared" si="478"/>
        <v>7532.6209756524931</v>
      </c>
      <c r="K4415" s="157">
        <f t="shared" si="479"/>
        <v>0</v>
      </c>
      <c r="L4415" s="157">
        <f t="shared" si="480"/>
        <v>7532.6209756524931</v>
      </c>
      <c r="M4415" s="167">
        <f t="shared" si="481"/>
        <v>0</v>
      </c>
      <c r="N4415" s="167">
        <f t="shared" si="482"/>
        <v>0</v>
      </c>
    </row>
    <row r="4416" spans="1:14" ht="15" customHeight="1" x14ac:dyDescent="0.2">
      <c r="A4416" s="152"/>
      <c r="B4416" s="152"/>
      <c r="C4416" s="152"/>
      <c r="D4416" s="152"/>
      <c r="E4416" s="153">
        <f>'2.40-a,b,c,d,e'!E4416</f>
        <v>43187.166666666664</v>
      </c>
      <c r="F4416" s="157">
        <f>'2.40-a,b,c,d,e'!F4416</f>
        <v>64.379997253417898</v>
      </c>
      <c r="G4416" s="157">
        <f>'2.40-a,b,c,d,e'!G4416</f>
        <v>-870.0027465821023</v>
      </c>
      <c r="H4416" s="157">
        <f t="shared" si="476"/>
        <v>6662.618229070391</v>
      </c>
      <c r="I4416" s="157">
        <f t="shared" si="477"/>
        <v>0</v>
      </c>
      <c r="J4416" s="157">
        <f t="shared" si="478"/>
        <v>6662.618229070391</v>
      </c>
      <c r="K4416" s="157">
        <f t="shared" si="479"/>
        <v>0</v>
      </c>
      <c r="L4416" s="157">
        <f t="shared" si="480"/>
        <v>6662.618229070391</v>
      </c>
      <c r="M4416" s="167">
        <f t="shared" si="481"/>
        <v>0</v>
      </c>
      <c r="N4416" s="167">
        <f t="shared" si="482"/>
        <v>0</v>
      </c>
    </row>
    <row r="4417" spans="1:14" ht="15" customHeight="1" x14ac:dyDescent="0.2">
      <c r="A4417" s="152"/>
      <c r="B4417" s="152"/>
      <c r="C4417" s="152"/>
      <c r="D4417" s="152"/>
      <c r="E4417" s="153">
        <f>'2.40-a,b,c,d,e'!E4417</f>
        <v>43188.166666666664</v>
      </c>
      <c r="F4417" s="157">
        <f>'2.40-a,b,c,d,e'!F4417</f>
        <v>64.940002441406193</v>
      </c>
      <c r="G4417" s="157">
        <f>'2.40-a,b,c,d,e'!G4417</f>
        <v>560.00518798829546</v>
      </c>
      <c r="H4417" s="157">
        <f t="shared" si="476"/>
        <v>7222.6234170586868</v>
      </c>
      <c r="I4417" s="157">
        <f t="shared" si="477"/>
        <v>0</v>
      </c>
      <c r="J4417" s="157">
        <f t="shared" si="478"/>
        <v>7222.6234170586868</v>
      </c>
      <c r="K4417" s="157">
        <f t="shared" si="479"/>
        <v>0</v>
      </c>
      <c r="L4417" s="157">
        <f t="shared" si="480"/>
        <v>7222.6234170586868</v>
      </c>
      <c r="M4417" s="167">
        <f t="shared" si="481"/>
        <v>0</v>
      </c>
      <c r="N4417" s="167">
        <f t="shared" si="482"/>
        <v>0</v>
      </c>
    </row>
    <row r="4418" spans="1:14" ht="15" customHeight="1" x14ac:dyDescent="0.2">
      <c r="A4418" s="152"/>
      <c r="B4418" s="152"/>
      <c r="C4418" s="152"/>
      <c r="D4418" s="152"/>
      <c r="E4418" s="153">
        <f>'2.40-a,b,c,d,e'!E4418</f>
        <v>43192.166666666664</v>
      </c>
      <c r="F4418" s="157">
        <f>'2.40-a,b,c,d,e'!F4418</f>
        <v>63.009998321533203</v>
      </c>
      <c r="G4418" s="157">
        <f>'2.40-a,b,c,d,e'!G4418</f>
        <v>-1930.00411987299</v>
      </c>
      <c r="H4418" s="157">
        <f t="shared" si="476"/>
        <v>5292.6192971856963</v>
      </c>
      <c r="I4418" s="157">
        <f t="shared" si="477"/>
        <v>2869.9989318846938</v>
      </c>
      <c r="J4418" s="157">
        <f t="shared" si="478"/>
        <v>8162.61822907039</v>
      </c>
      <c r="K4418" s="157">
        <f t="shared" si="479"/>
        <v>0</v>
      </c>
      <c r="L4418" s="157">
        <f t="shared" si="480"/>
        <v>8162.61822907039</v>
      </c>
      <c r="M4418" s="167">
        <f t="shared" si="481"/>
        <v>1</v>
      </c>
      <c r="N4418" s="167">
        <f t="shared" si="482"/>
        <v>0</v>
      </c>
    </row>
    <row r="4419" spans="1:14" ht="15" customHeight="1" x14ac:dyDescent="0.2">
      <c r="A4419" s="152"/>
      <c r="B4419" s="152"/>
      <c r="C4419" s="152"/>
      <c r="D4419" s="152"/>
      <c r="E4419" s="153">
        <f>'2.40-a,b,c,d,e'!E4419</f>
        <v>43193.166666666664</v>
      </c>
      <c r="F4419" s="157">
        <f>'2.40-a,b,c,d,e'!F4419</f>
        <v>63.509998321533203</v>
      </c>
      <c r="G4419" s="157">
        <f>'2.40-a,b,c,d,e'!G4419</f>
        <v>500</v>
      </c>
      <c r="H4419" s="157">
        <f t="shared" si="476"/>
        <v>8662.618229070391</v>
      </c>
      <c r="I4419" s="157">
        <f t="shared" si="477"/>
        <v>0</v>
      </c>
      <c r="J4419" s="157">
        <f t="shared" si="478"/>
        <v>8662.618229070391</v>
      </c>
      <c r="K4419" s="157">
        <f t="shared" si="479"/>
        <v>500.00000000000091</v>
      </c>
      <c r="L4419" s="157">
        <f t="shared" si="480"/>
        <v>8162.61822907039</v>
      </c>
      <c r="M4419" s="167">
        <f t="shared" si="481"/>
        <v>0</v>
      </c>
      <c r="N4419" s="167">
        <f t="shared" si="482"/>
        <v>0</v>
      </c>
    </row>
    <row r="4420" spans="1:14" ht="15" customHeight="1" x14ac:dyDescent="0.2">
      <c r="A4420" s="152"/>
      <c r="B4420" s="152"/>
      <c r="C4420" s="152"/>
      <c r="D4420" s="152"/>
      <c r="E4420" s="153">
        <f>'2.40-a,b,c,d,e'!E4420</f>
        <v>43194.166666666664</v>
      </c>
      <c r="F4420" s="157">
        <f>'2.40-a,b,c,d,e'!F4420</f>
        <v>63.369998931884702</v>
      </c>
      <c r="G4420" s="157">
        <f>'2.40-a,b,c,d,e'!G4420</f>
        <v>-139.99938964850145</v>
      </c>
      <c r="H4420" s="157">
        <f t="shared" ref="H4420:H4483" si="483">L4419+G4420</f>
        <v>8022.6188394218889</v>
      </c>
      <c r="I4420" s="157">
        <f t="shared" ref="I4420:I4483" si="484">IF(H4420&lt;$B$13,$B$14-H4420,0)</f>
        <v>0</v>
      </c>
      <c r="J4420" s="157">
        <f t="shared" ref="J4420:J4483" si="485">H4420+I4420</f>
        <v>8022.6188394218889</v>
      </c>
      <c r="K4420" s="157">
        <f t="shared" ref="K4420:K4483" si="486">MAX(J4420-$B$14,0)</f>
        <v>0</v>
      </c>
      <c r="L4420" s="157">
        <f t="shared" ref="L4420:L4483" si="487">J4420-K4420</f>
        <v>8022.6188394218889</v>
      </c>
      <c r="M4420" s="167">
        <f t="shared" ref="M4420:M4483" si="488">IF(I4420&gt;0,1,0)</f>
        <v>0</v>
      </c>
      <c r="N4420" s="167">
        <f t="shared" ref="N4420:N4483" si="489">IF(H4420&lt;0,1,0)</f>
        <v>0</v>
      </c>
    </row>
    <row r="4421" spans="1:14" ht="15" customHeight="1" x14ac:dyDescent="0.2">
      <c r="A4421" s="152"/>
      <c r="B4421" s="152"/>
      <c r="C4421" s="152"/>
      <c r="D4421" s="152"/>
      <c r="E4421" s="153">
        <f>'2.40-a,b,c,d,e'!E4421</f>
        <v>43195.166666666664</v>
      </c>
      <c r="F4421" s="157">
        <f>'2.40-a,b,c,d,e'!F4421</f>
        <v>63.540000915527301</v>
      </c>
      <c r="G4421" s="157">
        <f>'2.40-a,b,c,d,e'!G4421</f>
        <v>170.00198364259944</v>
      </c>
      <c r="H4421" s="157">
        <f t="shared" si="483"/>
        <v>8192.6208230644879</v>
      </c>
      <c r="I4421" s="157">
        <f t="shared" si="484"/>
        <v>0</v>
      </c>
      <c r="J4421" s="157">
        <f t="shared" si="485"/>
        <v>8192.6208230644879</v>
      </c>
      <c r="K4421" s="157">
        <f t="shared" si="486"/>
        <v>30.002593994097879</v>
      </c>
      <c r="L4421" s="157">
        <f t="shared" si="487"/>
        <v>8162.61822907039</v>
      </c>
      <c r="M4421" s="167">
        <f t="shared" si="488"/>
        <v>0</v>
      </c>
      <c r="N4421" s="167">
        <f t="shared" si="489"/>
        <v>0</v>
      </c>
    </row>
    <row r="4422" spans="1:14" ht="15" customHeight="1" x14ac:dyDescent="0.2">
      <c r="A4422" s="152"/>
      <c r="B4422" s="152"/>
      <c r="C4422" s="152"/>
      <c r="D4422" s="152"/>
      <c r="E4422" s="153">
        <f>'2.40-a,b,c,d,e'!E4422</f>
        <v>43196.166666666664</v>
      </c>
      <c r="F4422" s="157">
        <f>'2.40-a,b,c,d,e'!F4422</f>
        <v>62.060001373291001</v>
      </c>
      <c r="G4422" s="157">
        <f>'2.40-a,b,c,d,e'!G4422</f>
        <v>-1479.9995422362997</v>
      </c>
      <c r="H4422" s="157">
        <f t="shared" si="483"/>
        <v>6682.6186868340901</v>
      </c>
      <c r="I4422" s="157">
        <f t="shared" si="484"/>
        <v>0</v>
      </c>
      <c r="J4422" s="157">
        <f t="shared" si="485"/>
        <v>6682.6186868340901</v>
      </c>
      <c r="K4422" s="157">
        <f t="shared" si="486"/>
        <v>0</v>
      </c>
      <c r="L4422" s="157">
        <f t="shared" si="487"/>
        <v>6682.6186868340901</v>
      </c>
      <c r="M4422" s="167">
        <f t="shared" si="488"/>
        <v>0</v>
      </c>
      <c r="N4422" s="167">
        <f t="shared" si="489"/>
        <v>0</v>
      </c>
    </row>
    <row r="4423" spans="1:14" ht="15" customHeight="1" x14ac:dyDescent="0.2">
      <c r="A4423" s="152"/>
      <c r="B4423" s="152"/>
      <c r="C4423" s="152"/>
      <c r="D4423" s="152"/>
      <c r="E4423" s="153">
        <f>'2.40-a,b,c,d,e'!E4423</f>
        <v>43199.166666666664</v>
      </c>
      <c r="F4423" s="157">
        <f>'2.40-a,b,c,d,e'!F4423</f>
        <v>63.419998168945298</v>
      </c>
      <c r="G4423" s="157">
        <f>'2.40-a,b,c,d,e'!G4423</f>
        <v>1359.9967956542969</v>
      </c>
      <c r="H4423" s="157">
        <f t="shared" si="483"/>
        <v>8042.615482488387</v>
      </c>
      <c r="I4423" s="157">
        <f t="shared" si="484"/>
        <v>0</v>
      </c>
      <c r="J4423" s="157">
        <f t="shared" si="485"/>
        <v>8042.615482488387</v>
      </c>
      <c r="K4423" s="157">
        <f t="shared" si="486"/>
        <v>0</v>
      </c>
      <c r="L4423" s="157">
        <f t="shared" si="487"/>
        <v>8042.615482488387</v>
      </c>
      <c r="M4423" s="167">
        <f t="shared" si="488"/>
        <v>0</v>
      </c>
      <c r="N4423" s="167">
        <f t="shared" si="489"/>
        <v>0</v>
      </c>
    </row>
    <row r="4424" spans="1:14" ht="15" customHeight="1" x14ac:dyDescent="0.2">
      <c r="A4424" s="152"/>
      <c r="B4424" s="152"/>
      <c r="C4424" s="152"/>
      <c r="D4424" s="152"/>
      <c r="E4424" s="153">
        <f>'2.40-a,b,c,d,e'!E4424</f>
        <v>43200.166666666664</v>
      </c>
      <c r="F4424" s="157">
        <f>'2.40-a,b,c,d,e'!F4424</f>
        <v>65.510002136230398</v>
      </c>
      <c r="G4424" s="157">
        <f>'2.40-a,b,c,d,e'!G4424</f>
        <v>2090.0039672850994</v>
      </c>
      <c r="H4424" s="157">
        <f t="shared" si="483"/>
        <v>10132.619449773487</v>
      </c>
      <c r="I4424" s="157">
        <f t="shared" si="484"/>
        <v>0</v>
      </c>
      <c r="J4424" s="157">
        <f t="shared" si="485"/>
        <v>10132.619449773487</v>
      </c>
      <c r="K4424" s="157">
        <f t="shared" si="486"/>
        <v>1970.0012207030968</v>
      </c>
      <c r="L4424" s="157">
        <f t="shared" si="487"/>
        <v>8162.61822907039</v>
      </c>
      <c r="M4424" s="167">
        <f t="shared" si="488"/>
        <v>0</v>
      </c>
      <c r="N4424" s="167">
        <f t="shared" si="489"/>
        <v>0</v>
      </c>
    </row>
    <row r="4425" spans="1:14" ht="15" customHeight="1" x14ac:dyDescent="0.2">
      <c r="A4425" s="152"/>
      <c r="B4425" s="152"/>
      <c r="C4425" s="152"/>
      <c r="D4425" s="152"/>
      <c r="E4425" s="153">
        <f>'2.40-a,b,c,d,e'!E4425</f>
        <v>43201.166666666664</v>
      </c>
      <c r="F4425" s="157">
        <f>'2.40-a,b,c,d,e'!F4425</f>
        <v>66.819999694824205</v>
      </c>
      <c r="G4425" s="157">
        <f>'2.40-a,b,c,d,e'!G4425</f>
        <v>1309.9975585938068</v>
      </c>
      <c r="H4425" s="157">
        <f t="shared" si="483"/>
        <v>9472.6157876641973</v>
      </c>
      <c r="I4425" s="157">
        <f t="shared" si="484"/>
        <v>0</v>
      </c>
      <c r="J4425" s="157">
        <f t="shared" si="485"/>
        <v>9472.6157876641973</v>
      </c>
      <c r="K4425" s="157">
        <f t="shared" si="486"/>
        <v>1309.9975585938073</v>
      </c>
      <c r="L4425" s="157">
        <f t="shared" si="487"/>
        <v>8162.61822907039</v>
      </c>
      <c r="M4425" s="167">
        <f t="shared" si="488"/>
        <v>0</v>
      </c>
      <c r="N4425" s="167">
        <f t="shared" si="489"/>
        <v>0</v>
      </c>
    </row>
    <row r="4426" spans="1:14" ht="15" customHeight="1" x14ac:dyDescent="0.2">
      <c r="A4426" s="152"/>
      <c r="B4426" s="152"/>
      <c r="C4426" s="152"/>
      <c r="D4426" s="152"/>
      <c r="E4426" s="153">
        <f>'2.40-a,b,c,d,e'!E4426</f>
        <v>43202.166666666664</v>
      </c>
      <c r="F4426" s="157">
        <f>'2.40-a,b,c,d,e'!F4426</f>
        <v>67.069999694824205</v>
      </c>
      <c r="G4426" s="157">
        <f>'2.40-a,b,c,d,e'!G4426</f>
        <v>250</v>
      </c>
      <c r="H4426" s="157">
        <f t="shared" si="483"/>
        <v>8412.618229070391</v>
      </c>
      <c r="I4426" s="157">
        <f t="shared" si="484"/>
        <v>0</v>
      </c>
      <c r="J4426" s="157">
        <f t="shared" si="485"/>
        <v>8412.618229070391</v>
      </c>
      <c r="K4426" s="157">
        <f t="shared" si="486"/>
        <v>250.00000000000091</v>
      </c>
      <c r="L4426" s="157">
        <f t="shared" si="487"/>
        <v>8162.61822907039</v>
      </c>
      <c r="M4426" s="167">
        <f t="shared" si="488"/>
        <v>0</v>
      </c>
      <c r="N4426" s="167">
        <f t="shared" si="489"/>
        <v>0</v>
      </c>
    </row>
    <row r="4427" spans="1:14" ht="15" customHeight="1" x14ac:dyDescent="0.2">
      <c r="A4427" s="152"/>
      <c r="B4427" s="152"/>
      <c r="C4427" s="152"/>
      <c r="D4427" s="152"/>
      <c r="E4427" s="153">
        <f>'2.40-a,b,c,d,e'!E4427</f>
        <v>43203.166666666664</v>
      </c>
      <c r="F4427" s="157">
        <f>'2.40-a,b,c,d,e'!F4427</f>
        <v>67.389999389648395</v>
      </c>
      <c r="G4427" s="157">
        <f>'2.40-a,b,c,d,e'!G4427</f>
        <v>319.99969482419033</v>
      </c>
      <c r="H4427" s="157">
        <f t="shared" si="483"/>
        <v>8482.6179238945806</v>
      </c>
      <c r="I4427" s="157">
        <f t="shared" si="484"/>
        <v>0</v>
      </c>
      <c r="J4427" s="157">
        <f t="shared" si="485"/>
        <v>8482.6179238945806</v>
      </c>
      <c r="K4427" s="157">
        <f t="shared" si="486"/>
        <v>319.99969482419056</v>
      </c>
      <c r="L4427" s="157">
        <f t="shared" si="487"/>
        <v>8162.61822907039</v>
      </c>
      <c r="M4427" s="167">
        <f t="shared" si="488"/>
        <v>0</v>
      </c>
      <c r="N4427" s="167">
        <f t="shared" si="489"/>
        <v>0</v>
      </c>
    </row>
    <row r="4428" spans="1:14" ht="15" customHeight="1" x14ac:dyDescent="0.2">
      <c r="A4428" s="152"/>
      <c r="B4428" s="152"/>
      <c r="C4428" s="152"/>
      <c r="D4428" s="152"/>
      <c r="E4428" s="153">
        <f>'2.40-a,b,c,d,e'!E4428</f>
        <v>43206.166666666664</v>
      </c>
      <c r="F4428" s="157">
        <f>'2.40-a,b,c,d,e'!F4428</f>
        <v>66.220001220703097</v>
      </c>
      <c r="G4428" s="157">
        <f>'2.40-a,b,c,d,e'!G4428</f>
        <v>-1169.9981689452984</v>
      </c>
      <c r="H4428" s="157">
        <f t="shared" si="483"/>
        <v>6992.6200601250912</v>
      </c>
      <c r="I4428" s="157">
        <f t="shared" si="484"/>
        <v>0</v>
      </c>
      <c r="J4428" s="157">
        <f t="shared" si="485"/>
        <v>6992.6200601250912</v>
      </c>
      <c r="K4428" s="157">
        <f t="shared" si="486"/>
        <v>0</v>
      </c>
      <c r="L4428" s="157">
        <f t="shared" si="487"/>
        <v>6992.6200601250912</v>
      </c>
      <c r="M4428" s="167">
        <f t="shared" si="488"/>
        <v>0</v>
      </c>
      <c r="N4428" s="167">
        <f t="shared" si="489"/>
        <v>0</v>
      </c>
    </row>
    <row r="4429" spans="1:14" ht="15" customHeight="1" x14ac:dyDescent="0.2">
      <c r="A4429" s="152"/>
      <c r="B4429" s="152"/>
      <c r="C4429" s="152"/>
      <c r="D4429" s="152"/>
      <c r="E4429" s="153">
        <f>'2.40-a,b,c,d,e'!E4429</f>
        <v>43207.166666666664</v>
      </c>
      <c r="F4429" s="157">
        <f>'2.40-a,b,c,d,e'!F4429</f>
        <v>66.519996643066406</v>
      </c>
      <c r="G4429" s="157">
        <f>'2.40-a,b,c,d,e'!G4429</f>
        <v>299.99542236330967</v>
      </c>
      <c r="H4429" s="157">
        <f t="shared" si="483"/>
        <v>7292.6154824884006</v>
      </c>
      <c r="I4429" s="157">
        <f t="shared" si="484"/>
        <v>0</v>
      </c>
      <c r="J4429" s="157">
        <f t="shared" si="485"/>
        <v>7292.6154824884006</v>
      </c>
      <c r="K4429" s="157">
        <f t="shared" si="486"/>
        <v>0</v>
      </c>
      <c r="L4429" s="157">
        <f t="shared" si="487"/>
        <v>7292.6154824884006</v>
      </c>
      <c r="M4429" s="167">
        <f t="shared" si="488"/>
        <v>0</v>
      </c>
      <c r="N4429" s="167">
        <f t="shared" si="489"/>
        <v>0</v>
      </c>
    </row>
    <row r="4430" spans="1:14" ht="15" customHeight="1" x14ac:dyDescent="0.2">
      <c r="A4430" s="152"/>
      <c r="B4430" s="152"/>
      <c r="C4430" s="152"/>
      <c r="D4430" s="152"/>
      <c r="E4430" s="153">
        <f>'2.40-a,b,c,d,e'!E4430</f>
        <v>43208.166666666664</v>
      </c>
      <c r="F4430" s="157">
        <f>'2.40-a,b,c,d,e'!F4430</f>
        <v>68.470001220703097</v>
      </c>
      <c r="G4430" s="157">
        <f>'2.40-a,b,c,d,e'!G4430</f>
        <v>1950.0045776366903</v>
      </c>
      <c r="H4430" s="157">
        <f t="shared" si="483"/>
        <v>9242.6200601250912</v>
      </c>
      <c r="I4430" s="157">
        <f t="shared" si="484"/>
        <v>0</v>
      </c>
      <c r="J4430" s="157">
        <f t="shared" si="485"/>
        <v>9242.6200601250912</v>
      </c>
      <c r="K4430" s="157">
        <f t="shared" si="486"/>
        <v>1080.0018310547011</v>
      </c>
      <c r="L4430" s="157">
        <f t="shared" si="487"/>
        <v>8162.61822907039</v>
      </c>
      <c r="M4430" s="167">
        <f t="shared" si="488"/>
        <v>0</v>
      </c>
      <c r="N4430" s="167">
        <f t="shared" si="489"/>
        <v>0</v>
      </c>
    </row>
    <row r="4431" spans="1:14" ht="15" customHeight="1" x14ac:dyDescent="0.2">
      <c r="A4431" s="152"/>
      <c r="B4431" s="152"/>
      <c r="C4431" s="152"/>
      <c r="D4431" s="152"/>
      <c r="E4431" s="153">
        <f>'2.40-a,b,c,d,e'!E4431</f>
        <v>43209.166666666664</v>
      </c>
      <c r="F4431" s="157">
        <f>'2.40-a,b,c,d,e'!F4431</f>
        <v>68.290000915527301</v>
      </c>
      <c r="G4431" s="157">
        <f>'2.40-a,b,c,d,e'!G4431</f>
        <v>-180.00030517579546</v>
      </c>
      <c r="H4431" s="157">
        <f t="shared" si="483"/>
        <v>7982.6179238945942</v>
      </c>
      <c r="I4431" s="157">
        <f t="shared" si="484"/>
        <v>0</v>
      </c>
      <c r="J4431" s="157">
        <f t="shared" si="485"/>
        <v>7982.6179238945942</v>
      </c>
      <c r="K4431" s="157">
        <f t="shared" si="486"/>
        <v>0</v>
      </c>
      <c r="L4431" s="157">
        <f t="shared" si="487"/>
        <v>7982.6179238945942</v>
      </c>
      <c r="M4431" s="167">
        <f t="shared" si="488"/>
        <v>0</v>
      </c>
      <c r="N4431" s="167">
        <f t="shared" si="489"/>
        <v>0</v>
      </c>
    </row>
    <row r="4432" spans="1:14" ht="15" customHeight="1" x14ac:dyDescent="0.2">
      <c r="A4432" s="152"/>
      <c r="B4432" s="152"/>
      <c r="C4432" s="152"/>
      <c r="D4432" s="152"/>
      <c r="E4432" s="153">
        <f>'2.40-a,b,c,d,e'!E4432</f>
        <v>43210.166666666664</v>
      </c>
      <c r="F4432" s="157">
        <f>'2.40-a,b,c,d,e'!F4432</f>
        <v>68.379997253417898</v>
      </c>
      <c r="G4432" s="157">
        <f>'2.40-a,b,c,d,e'!G4432</f>
        <v>89.996337890596578</v>
      </c>
      <c r="H4432" s="157">
        <f t="shared" si="483"/>
        <v>8072.614261785191</v>
      </c>
      <c r="I4432" s="157">
        <f t="shared" si="484"/>
        <v>0</v>
      </c>
      <c r="J4432" s="157">
        <f t="shared" si="485"/>
        <v>8072.614261785191</v>
      </c>
      <c r="K4432" s="157">
        <f t="shared" si="486"/>
        <v>0</v>
      </c>
      <c r="L4432" s="157">
        <f t="shared" si="487"/>
        <v>8072.614261785191</v>
      </c>
      <c r="M4432" s="167">
        <f t="shared" si="488"/>
        <v>0</v>
      </c>
      <c r="N4432" s="167">
        <f t="shared" si="489"/>
        <v>0</v>
      </c>
    </row>
    <row r="4433" spans="1:14" ht="15" customHeight="1" x14ac:dyDescent="0.2">
      <c r="A4433" s="152"/>
      <c r="B4433" s="152"/>
      <c r="C4433" s="152"/>
      <c r="D4433" s="152"/>
      <c r="E4433" s="153">
        <f>'2.40-a,b,c,d,e'!E4433</f>
        <v>43213.166666666664</v>
      </c>
      <c r="F4433" s="157">
        <f>'2.40-a,b,c,d,e'!F4433</f>
        <v>68.639999389648395</v>
      </c>
      <c r="G4433" s="157">
        <f>'2.40-a,b,c,d,e'!G4433</f>
        <v>260.00213623049717</v>
      </c>
      <c r="H4433" s="157">
        <f t="shared" si="483"/>
        <v>8332.6163980156889</v>
      </c>
      <c r="I4433" s="157">
        <f t="shared" si="484"/>
        <v>0</v>
      </c>
      <c r="J4433" s="157">
        <f t="shared" si="485"/>
        <v>8332.6163980156889</v>
      </c>
      <c r="K4433" s="157">
        <f t="shared" si="486"/>
        <v>169.99816894529886</v>
      </c>
      <c r="L4433" s="157">
        <f t="shared" si="487"/>
        <v>8162.61822907039</v>
      </c>
      <c r="M4433" s="167">
        <f t="shared" si="488"/>
        <v>0</v>
      </c>
      <c r="N4433" s="167">
        <f t="shared" si="489"/>
        <v>0</v>
      </c>
    </row>
    <row r="4434" spans="1:14" ht="15" customHeight="1" x14ac:dyDescent="0.2">
      <c r="A4434" s="152"/>
      <c r="B4434" s="152"/>
      <c r="C4434" s="152"/>
      <c r="D4434" s="152"/>
      <c r="E4434" s="153">
        <f>'2.40-a,b,c,d,e'!E4434</f>
        <v>43214.166666666664</v>
      </c>
      <c r="F4434" s="157">
        <f>'2.40-a,b,c,d,e'!F4434</f>
        <v>67.699996948242102</v>
      </c>
      <c r="G4434" s="157">
        <f>'2.40-a,b,c,d,e'!G4434</f>
        <v>-940.00244140629263</v>
      </c>
      <c r="H4434" s="157">
        <f t="shared" si="483"/>
        <v>7222.6157876640973</v>
      </c>
      <c r="I4434" s="157">
        <f t="shared" si="484"/>
        <v>0</v>
      </c>
      <c r="J4434" s="157">
        <f t="shared" si="485"/>
        <v>7222.6157876640973</v>
      </c>
      <c r="K4434" s="157">
        <f t="shared" si="486"/>
        <v>0</v>
      </c>
      <c r="L4434" s="157">
        <f t="shared" si="487"/>
        <v>7222.6157876640973</v>
      </c>
      <c r="M4434" s="167">
        <f t="shared" si="488"/>
        <v>0</v>
      </c>
      <c r="N4434" s="167">
        <f t="shared" si="489"/>
        <v>0</v>
      </c>
    </row>
    <row r="4435" spans="1:14" ht="15" customHeight="1" x14ac:dyDescent="0.2">
      <c r="A4435" s="152"/>
      <c r="B4435" s="152"/>
      <c r="C4435" s="152"/>
      <c r="D4435" s="152"/>
      <c r="E4435" s="153">
        <f>'2.40-a,b,c,d,e'!E4435</f>
        <v>43215.166666666664</v>
      </c>
      <c r="F4435" s="157">
        <f>'2.40-a,b,c,d,e'!F4435</f>
        <v>68.050003051757798</v>
      </c>
      <c r="G4435" s="157">
        <f>'2.40-a,b,c,d,e'!G4435</f>
        <v>350.00610351569605</v>
      </c>
      <c r="H4435" s="157">
        <f t="shared" si="483"/>
        <v>7572.6218911797932</v>
      </c>
      <c r="I4435" s="157">
        <f t="shared" si="484"/>
        <v>0</v>
      </c>
      <c r="J4435" s="157">
        <f t="shared" si="485"/>
        <v>7572.6218911797932</v>
      </c>
      <c r="K4435" s="157">
        <f t="shared" si="486"/>
        <v>0</v>
      </c>
      <c r="L4435" s="157">
        <f t="shared" si="487"/>
        <v>7572.6218911797932</v>
      </c>
      <c r="M4435" s="167">
        <f t="shared" si="488"/>
        <v>0</v>
      </c>
      <c r="N4435" s="167">
        <f t="shared" si="489"/>
        <v>0</v>
      </c>
    </row>
    <row r="4436" spans="1:14" ht="15" customHeight="1" x14ac:dyDescent="0.2">
      <c r="A4436" s="152"/>
      <c r="B4436" s="152"/>
      <c r="C4436" s="152"/>
      <c r="D4436" s="152"/>
      <c r="E4436" s="153">
        <f>'2.40-a,b,c,d,e'!E4436</f>
        <v>43216.166666666664</v>
      </c>
      <c r="F4436" s="157">
        <f>'2.40-a,b,c,d,e'!F4436</f>
        <v>68.190002441406193</v>
      </c>
      <c r="G4436" s="157">
        <f>'2.40-a,b,c,d,e'!G4436</f>
        <v>139.99938964839487</v>
      </c>
      <c r="H4436" s="157">
        <f t="shared" si="483"/>
        <v>7712.621280828188</v>
      </c>
      <c r="I4436" s="157">
        <f t="shared" si="484"/>
        <v>0</v>
      </c>
      <c r="J4436" s="157">
        <f t="shared" si="485"/>
        <v>7712.621280828188</v>
      </c>
      <c r="K4436" s="157">
        <f t="shared" si="486"/>
        <v>0</v>
      </c>
      <c r="L4436" s="157">
        <f t="shared" si="487"/>
        <v>7712.621280828188</v>
      </c>
      <c r="M4436" s="167">
        <f t="shared" si="488"/>
        <v>0</v>
      </c>
      <c r="N4436" s="167">
        <f t="shared" si="489"/>
        <v>0</v>
      </c>
    </row>
    <row r="4437" spans="1:14" ht="15" customHeight="1" x14ac:dyDescent="0.2">
      <c r="A4437" s="152"/>
      <c r="B4437" s="152"/>
      <c r="C4437" s="152"/>
      <c r="D4437" s="152"/>
      <c r="E4437" s="153">
        <f>'2.40-a,b,c,d,e'!E4437</f>
        <v>43217.166666666664</v>
      </c>
      <c r="F4437" s="157">
        <f>'2.40-a,b,c,d,e'!F4437</f>
        <v>68.099998474121094</v>
      </c>
      <c r="G4437" s="157">
        <f>'2.40-a,b,c,d,e'!G4437</f>
        <v>-90.003967285099407</v>
      </c>
      <c r="H4437" s="157">
        <f t="shared" si="483"/>
        <v>7622.617313543089</v>
      </c>
      <c r="I4437" s="157">
        <f t="shared" si="484"/>
        <v>0</v>
      </c>
      <c r="J4437" s="157">
        <f t="shared" si="485"/>
        <v>7622.617313543089</v>
      </c>
      <c r="K4437" s="157">
        <f t="shared" si="486"/>
        <v>0</v>
      </c>
      <c r="L4437" s="157">
        <f t="shared" si="487"/>
        <v>7622.617313543089</v>
      </c>
      <c r="M4437" s="167">
        <f t="shared" si="488"/>
        <v>0</v>
      </c>
      <c r="N4437" s="167">
        <f t="shared" si="489"/>
        <v>0</v>
      </c>
    </row>
    <row r="4438" spans="1:14" ht="15" customHeight="1" x14ac:dyDescent="0.2">
      <c r="A4438" s="152"/>
      <c r="B4438" s="152"/>
      <c r="C4438" s="152"/>
      <c r="D4438" s="152"/>
      <c r="E4438" s="153">
        <f>'2.40-a,b,c,d,e'!E4438</f>
        <v>43220.166666666664</v>
      </c>
      <c r="F4438" s="157">
        <f>'2.40-a,b,c,d,e'!F4438</f>
        <v>68.569999694824205</v>
      </c>
      <c r="G4438" s="157">
        <f>'2.40-a,b,c,d,e'!G4438</f>
        <v>470.00122070311079</v>
      </c>
      <c r="H4438" s="157">
        <f t="shared" si="483"/>
        <v>8092.6185342461995</v>
      </c>
      <c r="I4438" s="157">
        <f t="shared" si="484"/>
        <v>0</v>
      </c>
      <c r="J4438" s="157">
        <f t="shared" si="485"/>
        <v>8092.6185342461995</v>
      </c>
      <c r="K4438" s="157">
        <f t="shared" si="486"/>
        <v>0</v>
      </c>
      <c r="L4438" s="157">
        <f t="shared" si="487"/>
        <v>8092.6185342461995</v>
      </c>
      <c r="M4438" s="167">
        <f t="shared" si="488"/>
        <v>0</v>
      </c>
      <c r="N4438" s="167">
        <f t="shared" si="489"/>
        <v>0</v>
      </c>
    </row>
    <row r="4439" spans="1:14" ht="15" customHeight="1" x14ac:dyDescent="0.2">
      <c r="A4439" s="152"/>
      <c r="B4439" s="152"/>
      <c r="C4439" s="152"/>
      <c r="D4439" s="152"/>
      <c r="E4439" s="153">
        <f>'2.40-a,b,c,d,e'!E4439</f>
        <v>43221.166666666664</v>
      </c>
      <c r="F4439" s="157">
        <f>'2.40-a,b,c,d,e'!F4439</f>
        <v>67.25</v>
      </c>
      <c r="G4439" s="157">
        <f>'2.40-a,b,c,d,e'!G4439</f>
        <v>-1319.9996948242047</v>
      </c>
      <c r="H4439" s="157">
        <f t="shared" si="483"/>
        <v>6772.6188394219953</v>
      </c>
      <c r="I4439" s="157">
        <f t="shared" si="484"/>
        <v>0</v>
      </c>
      <c r="J4439" s="157">
        <f t="shared" si="485"/>
        <v>6772.6188394219953</v>
      </c>
      <c r="K4439" s="157">
        <f t="shared" si="486"/>
        <v>0</v>
      </c>
      <c r="L4439" s="157">
        <f t="shared" si="487"/>
        <v>6772.6188394219953</v>
      </c>
      <c r="M4439" s="167">
        <f t="shared" si="488"/>
        <v>0</v>
      </c>
      <c r="N4439" s="167">
        <f t="shared" si="489"/>
        <v>0</v>
      </c>
    </row>
    <row r="4440" spans="1:14" ht="15" customHeight="1" x14ac:dyDescent="0.2">
      <c r="A4440" s="152"/>
      <c r="B4440" s="152"/>
      <c r="C4440" s="152"/>
      <c r="D4440" s="152"/>
      <c r="E4440" s="153">
        <f>'2.40-a,b,c,d,e'!E4440</f>
        <v>43222.166666666664</v>
      </c>
      <c r="F4440" s="157">
        <f>'2.40-a,b,c,d,e'!F4440</f>
        <v>67.930000305175696</v>
      </c>
      <c r="G4440" s="157">
        <f>'2.40-a,b,c,d,e'!G4440</f>
        <v>680.00030517569598</v>
      </c>
      <c r="H4440" s="157">
        <f t="shared" si="483"/>
        <v>7452.619144597691</v>
      </c>
      <c r="I4440" s="157">
        <f t="shared" si="484"/>
        <v>0</v>
      </c>
      <c r="J4440" s="157">
        <f t="shared" si="485"/>
        <v>7452.619144597691</v>
      </c>
      <c r="K4440" s="157">
        <f t="shared" si="486"/>
        <v>0</v>
      </c>
      <c r="L4440" s="157">
        <f t="shared" si="487"/>
        <v>7452.619144597691</v>
      </c>
      <c r="M4440" s="167">
        <f t="shared" si="488"/>
        <v>0</v>
      </c>
      <c r="N4440" s="167">
        <f t="shared" si="489"/>
        <v>0</v>
      </c>
    </row>
    <row r="4441" spans="1:14" ht="15" customHeight="1" x14ac:dyDescent="0.2">
      <c r="A4441" s="152"/>
      <c r="B4441" s="152"/>
      <c r="C4441" s="152"/>
      <c r="D4441" s="152"/>
      <c r="E4441" s="153">
        <f>'2.40-a,b,c,d,e'!E4441</f>
        <v>43223.166666666664</v>
      </c>
      <c r="F4441" s="157">
        <f>'2.40-a,b,c,d,e'!F4441</f>
        <v>68.430000305175696</v>
      </c>
      <c r="G4441" s="157">
        <f>'2.40-a,b,c,d,e'!G4441</f>
        <v>500</v>
      </c>
      <c r="H4441" s="157">
        <f t="shared" si="483"/>
        <v>7952.619144597691</v>
      </c>
      <c r="I4441" s="157">
        <f t="shared" si="484"/>
        <v>0</v>
      </c>
      <c r="J4441" s="157">
        <f t="shared" si="485"/>
        <v>7952.619144597691</v>
      </c>
      <c r="K4441" s="157">
        <f t="shared" si="486"/>
        <v>0</v>
      </c>
      <c r="L4441" s="157">
        <f t="shared" si="487"/>
        <v>7952.619144597691</v>
      </c>
      <c r="M4441" s="167">
        <f t="shared" si="488"/>
        <v>0</v>
      </c>
      <c r="N4441" s="167">
        <f t="shared" si="489"/>
        <v>0</v>
      </c>
    </row>
    <row r="4442" spans="1:14" ht="15" customHeight="1" x14ac:dyDescent="0.2">
      <c r="A4442" s="152"/>
      <c r="B4442" s="152"/>
      <c r="C4442" s="152"/>
      <c r="D4442" s="152"/>
      <c r="E4442" s="153">
        <f>'2.40-a,b,c,d,e'!E4442</f>
        <v>43224.166666666664</v>
      </c>
      <c r="F4442" s="157">
        <f>'2.40-a,b,c,d,e'!F4442</f>
        <v>69.720001220703097</v>
      </c>
      <c r="G4442" s="157">
        <f>'2.40-a,b,c,d,e'!G4442</f>
        <v>1290.0009155274006</v>
      </c>
      <c r="H4442" s="157">
        <f t="shared" si="483"/>
        <v>9242.6200601250912</v>
      </c>
      <c r="I4442" s="157">
        <f t="shared" si="484"/>
        <v>0</v>
      </c>
      <c r="J4442" s="157">
        <f t="shared" si="485"/>
        <v>9242.6200601250912</v>
      </c>
      <c r="K4442" s="157">
        <f t="shared" si="486"/>
        <v>1080.0018310547011</v>
      </c>
      <c r="L4442" s="157">
        <f t="shared" si="487"/>
        <v>8162.61822907039</v>
      </c>
      <c r="M4442" s="167">
        <f t="shared" si="488"/>
        <v>0</v>
      </c>
      <c r="N4442" s="167">
        <f t="shared" si="489"/>
        <v>0</v>
      </c>
    </row>
    <row r="4443" spans="1:14" ht="15" customHeight="1" x14ac:dyDescent="0.2">
      <c r="A4443" s="152"/>
      <c r="B4443" s="152"/>
      <c r="C4443" s="152"/>
      <c r="D4443" s="152"/>
      <c r="E4443" s="153">
        <f>'2.40-a,b,c,d,e'!E4443</f>
        <v>43227.166666666664</v>
      </c>
      <c r="F4443" s="157">
        <f>'2.40-a,b,c,d,e'!F4443</f>
        <v>70.730003356933594</v>
      </c>
      <c r="G4443" s="157">
        <f>'2.40-a,b,c,d,e'!G4443</f>
        <v>1010.0021362304972</v>
      </c>
      <c r="H4443" s="157">
        <f t="shared" si="483"/>
        <v>9172.620365300887</v>
      </c>
      <c r="I4443" s="157">
        <f t="shared" si="484"/>
        <v>0</v>
      </c>
      <c r="J4443" s="157">
        <f t="shared" si="485"/>
        <v>9172.620365300887</v>
      </c>
      <c r="K4443" s="157">
        <f t="shared" si="486"/>
        <v>1010.0021362304969</v>
      </c>
      <c r="L4443" s="157">
        <f t="shared" si="487"/>
        <v>8162.61822907039</v>
      </c>
      <c r="M4443" s="167">
        <f t="shared" si="488"/>
        <v>0</v>
      </c>
      <c r="N4443" s="167">
        <f t="shared" si="489"/>
        <v>0</v>
      </c>
    </row>
    <row r="4444" spans="1:14" ht="15" customHeight="1" x14ac:dyDescent="0.2">
      <c r="A4444" s="152"/>
      <c r="B4444" s="152"/>
      <c r="C4444" s="152"/>
      <c r="D4444" s="152"/>
      <c r="E4444" s="153">
        <f>'2.40-a,b,c,d,e'!E4444</f>
        <v>43228.166666666664</v>
      </c>
      <c r="F4444" s="157">
        <f>'2.40-a,b,c,d,e'!F4444</f>
        <v>69.059997558593693</v>
      </c>
      <c r="G4444" s="157">
        <f>'2.40-a,b,c,d,e'!G4444</f>
        <v>-1670.0057983399006</v>
      </c>
      <c r="H4444" s="157">
        <f t="shared" si="483"/>
        <v>6492.612430730489</v>
      </c>
      <c r="I4444" s="157">
        <f t="shared" si="484"/>
        <v>0</v>
      </c>
      <c r="J4444" s="157">
        <f t="shared" si="485"/>
        <v>6492.612430730489</v>
      </c>
      <c r="K4444" s="157">
        <f t="shared" si="486"/>
        <v>0</v>
      </c>
      <c r="L4444" s="157">
        <f t="shared" si="487"/>
        <v>6492.612430730489</v>
      </c>
      <c r="M4444" s="167">
        <f t="shared" si="488"/>
        <v>0</v>
      </c>
      <c r="N4444" s="167">
        <f t="shared" si="489"/>
        <v>0</v>
      </c>
    </row>
    <row r="4445" spans="1:14" ht="15" customHeight="1" x14ac:dyDescent="0.2">
      <c r="A4445" s="152"/>
      <c r="B4445" s="152"/>
      <c r="C4445" s="152"/>
      <c r="D4445" s="152"/>
      <c r="E4445" s="153">
        <f>'2.40-a,b,c,d,e'!E4445</f>
        <v>43229.166666666664</v>
      </c>
      <c r="F4445" s="157">
        <f>'2.40-a,b,c,d,e'!F4445</f>
        <v>71.139999389648395</v>
      </c>
      <c r="G4445" s="157">
        <f>'2.40-a,b,c,d,e'!G4445</f>
        <v>2080.0018310547016</v>
      </c>
      <c r="H4445" s="157">
        <f t="shared" si="483"/>
        <v>8572.614261785191</v>
      </c>
      <c r="I4445" s="157">
        <f t="shared" si="484"/>
        <v>0</v>
      </c>
      <c r="J4445" s="157">
        <f t="shared" si="485"/>
        <v>8572.614261785191</v>
      </c>
      <c r="K4445" s="157">
        <f t="shared" si="486"/>
        <v>409.996032714801</v>
      </c>
      <c r="L4445" s="157">
        <f t="shared" si="487"/>
        <v>8162.61822907039</v>
      </c>
      <c r="M4445" s="167">
        <f t="shared" si="488"/>
        <v>0</v>
      </c>
      <c r="N4445" s="167">
        <f t="shared" si="489"/>
        <v>0</v>
      </c>
    </row>
    <row r="4446" spans="1:14" ht="15" customHeight="1" x14ac:dyDescent="0.2">
      <c r="A4446" s="152"/>
      <c r="B4446" s="152"/>
      <c r="C4446" s="152"/>
      <c r="D4446" s="152"/>
      <c r="E4446" s="153">
        <f>'2.40-a,b,c,d,e'!E4446</f>
        <v>43230.166666666664</v>
      </c>
      <c r="F4446" s="157">
        <f>'2.40-a,b,c,d,e'!F4446</f>
        <v>71.360000610351506</v>
      </c>
      <c r="G4446" s="157">
        <f>'2.40-a,b,c,d,e'!G4446</f>
        <v>220.00122070311079</v>
      </c>
      <c r="H4446" s="157">
        <f t="shared" si="483"/>
        <v>8382.6194497735014</v>
      </c>
      <c r="I4446" s="157">
        <f t="shared" si="484"/>
        <v>0</v>
      </c>
      <c r="J4446" s="157">
        <f t="shared" si="485"/>
        <v>8382.6194497735014</v>
      </c>
      <c r="K4446" s="157">
        <f t="shared" si="486"/>
        <v>220.00122070311136</v>
      </c>
      <c r="L4446" s="157">
        <f t="shared" si="487"/>
        <v>8162.61822907039</v>
      </c>
      <c r="M4446" s="167">
        <f t="shared" si="488"/>
        <v>0</v>
      </c>
      <c r="N4446" s="167">
        <f t="shared" si="489"/>
        <v>0</v>
      </c>
    </row>
    <row r="4447" spans="1:14" ht="15" customHeight="1" x14ac:dyDescent="0.2">
      <c r="A4447" s="152"/>
      <c r="B4447" s="152"/>
      <c r="C4447" s="152"/>
      <c r="D4447" s="152"/>
      <c r="E4447" s="153">
        <f>'2.40-a,b,c,d,e'!E4447</f>
        <v>43231.166666666664</v>
      </c>
      <c r="F4447" s="157">
        <f>'2.40-a,b,c,d,e'!F4447</f>
        <v>70.699996948242102</v>
      </c>
      <c r="G4447" s="157">
        <f>'2.40-a,b,c,d,e'!G4447</f>
        <v>-660.00366210940342</v>
      </c>
      <c r="H4447" s="157">
        <f t="shared" si="483"/>
        <v>7502.6145669609868</v>
      </c>
      <c r="I4447" s="157">
        <f t="shared" si="484"/>
        <v>0</v>
      </c>
      <c r="J4447" s="157">
        <f t="shared" si="485"/>
        <v>7502.6145669609868</v>
      </c>
      <c r="K4447" s="157">
        <f t="shared" si="486"/>
        <v>0</v>
      </c>
      <c r="L4447" s="157">
        <f t="shared" si="487"/>
        <v>7502.6145669609868</v>
      </c>
      <c r="M4447" s="167">
        <f t="shared" si="488"/>
        <v>0</v>
      </c>
      <c r="N4447" s="167">
        <f t="shared" si="489"/>
        <v>0</v>
      </c>
    </row>
    <row r="4448" spans="1:14" ht="15" customHeight="1" x14ac:dyDescent="0.2">
      <c r="A4448" s="152"/>
      <c r="B4448" s="152"/>
      <c r="C4448" s="152"/>
      <c r="D4448" s="152"/>
      <c r="E4448" s="153">
        <f>'2.40-a,b,c,d,e'!E4448</f>
        <v>43234.166666666664</v>
      </c>
      <c r="F4448" s="157">
        <f>'2.40-a,b,c,d,e'!F4448</f>
        <v>70.959999084472599</v>
      </c>
      <c r="G4448" s="157">
        <f>'2.40-a,b,c,d,e'!G4448</f>
        <v>260.00213623049717</v>
      </c>
      <c r="H4448" s="157">
        <f t="shared" si="483"/>
        <v>7762.6167031914838</v>
      </c>
      <c r="I4448" s="157">
        <f t="shared" si="484"/>
        <v>0</v>
      </c>
      <c r="J4448" s="157">
        <f t="shared" si="485"/>
        <v>7762.6167031914838</v>
      </c>
      <c r="K4448" s="157">
        <f t="shared" si="486"/>
        <v>0</v>
      </c>
      <c r="L4448" s="157">
        <f t="shared" si="487"/>
        <v>7762.6167031914838</v>
      </c>
      <c r="M4448" s="167">
        <f t="shared" si="488"/>
        <v>0</v>
      </c>
      <c r="N4448" s="167">
        <f t="shared" si="489"/>
        <v>0</v>
      </c>
    </row>
    <row r="4449" spans="1:14" ht="15" customHeight="1" x14ac:dyDescent="0.2">
      <c r="A4449" s="152"/>
      <c r="B4449" s="152"/>
      <c r="C4449" s="152"/>
      <c r="D4449" s="152"/>
      <c r="E4449" s="153">
        <f>'2.40-a,b,c,d,e'!E4449</f>
        <v>43235.166666666664</v>
      </c>
      <c r="F4449" s="157">
        <f>'2.40-a,b,c,d,e'!F4449</f>
        <v>71.309997558593693</v>
      </c>
      <c r="G4449" s="157">
        <f>'2.40-a,b,c,d,e'!G4449</f>
        <v>349.99847412109375</v>
      </c>
      <c r="H4449" s="157">
        <f t="shared" si="483"/>
        <v>8112.6151773125775</v>
      </c>
      <c r="I4449" s="157">
        <f t="shared" si="484"/>
        <v>0</v>
      </c>
      <c r="J4449" s="157">
        <f t="shared" si="485"/>
        <v>8112.6151773125775</v>
      </c>
      <c r="K4449" s="157">
        <f t="shared" si="486"/>
        <v>0</v>
      </c>
      <c r="L4449" s="157">
        <f t="shared" si="487"/>
        <v>8112.6151773125775</v>
      </c>
      <c r="M4449" s="167">
        <f t="shared" si="488"/>
        <v>0</v>
      </c>
      <c r="N4449" s="167">
        <f t="shared" si="489"/>
        <v>0</v>
      </c>
    </row>
    <row r="4450" spans="1:14" ht="15" customHeight="1" x14ac:dyDescent="0.2">
      <c r="A4450" s="152"/>
      <c r="B4450" s="152"/>
      <c r="C4450" s="152"/>
      <c r="D4450" s="152"/>
      <c r="E4450" s="153">
        <f>'2.40-a,b,c,d,e'!E4450</f>
        <v>43236.166666666664</v>
      </c>
      <c r="F4450" s="157">
        <f>'2.40-a,b,c,d,e'!F4450</f>
        <v>71.489997863769503</v>
      </c>
      <c r="G4450" s="157">
        <f>'2.40-a,b,c,d,e'!G4450</f>
        <v>180.00030517580967</v>
      </c>
      <c r="H4450" s="157">
        <f t="shared" si="483"/>
        <v>8292.615482488387</v>
      </c>
      <c r="I4450" s="157">
        <f t="shared" si="484"/>
        <v>0</v>
      </c>
      <c r="J4450" s="157">
        <f t="shared" si="485"/>
        <v>8292.615482488387</v>
      </c>
      <c r="K4450" s="157">
        <f t="shared" si="486"/>
        <v>129.99725341799694</v>
      </c>
      <c r="L4450" s="157">
        <f t="shared" si="487"/>
        <v>8162.61822907039</v>
      </c>
      <c r="M4450" s="167">
        <f t="shared" si="488"/>
        <v>0</v>
      </c>
      <c r="N4450" s="167">
        <f t="shared" si="489"/>
        <v>0</v>
      </c>
    </row>
    <row r="4451" spans="1:14" ht="15" customHeight="1" x14ac:dyDescent="0.2">
      <c r="A4451" s="152"/>
      <c r="B4451" s="152"/>
      <c r="C4451" s="152"/>
      <c r="D4451" s="152"/>
      <c r="E4451" s="153">
        <f>'2.40-a,b,c,d,e'!E4451</f>
        <v>43237.166666666664</v>
      </c>
      <c r="F4451" s="157">
        <f>'2.40-a,b,c,d,e'!F4451</f>
        <v>71.489997863769503</v>
      </c>
      <c r="G4451" s="157">
        <f>'2.40-a,b,c,d,e'!G4451</f>
        <v>0</v>
      </c>
      <c r="H4451" s="157">
        <f t="shared" si="483"/>
        <v>8162.61822907039</v>
      </c>
      <c r="I4451" s="157">
        <f t="shared" si="484"/>
        <v>0</v>
      </c>
      <c r="J4451" s="157">
        <f t="shared" si="485"/>
        <v>8162.61822907039</v>
      </c>
      <c r="K4451" s="157">
        <f t="shared" si="486"/>
        <v>0</v>
      </c>
      <c r="L4451" s="157">
        <f t="shared" si="487"/>
        <v>8162.61822907039</v>
      </c>
      <c r="M4451" s="167">
        <f t="shared" si="488"/>
        <v>0</v>
      </c>
      <c r="N4451" s="167">
        <f t="shared" si="489"/>
        <v>0</v>
      </c>
    </row>
    <row r="4452" spans="1:14" ht="15" customHeight="1" x14ac:dyDescent="0.2">
      <c r="A4452" s="152"/>
      <c r="B4452" s="152"/>
      <c r="C4452" s="152"/>
      <c r="D4452" s="152"/>
      <c r="E4452" s="153">
        <f>'2.40-a,b,c,d,e'!E4452</f>
        <v>43238.166666666664</v>
      </c>
      <c r="F4452" s="157">
        <f>'2.40-a,b,c,d,e'!F4452</f>
        <v>71.279998779296804</v>
      </c>
      <c r="G4452" s="157">
        <f>'2.40-a,b,c,d,e'!G4452</f>
        <v>-209.99908447269888</v>
      </c>
      <c r="H4452" s="157">
        <f t="shared" si="483"/>
        <v>7952.619144597691</v>
      </c>
      <c r="I4452" s="157">
        <f t="shared" si="484"/>
        <v>0</v>
      </c>
      <c r="J4452" s="157">
        <f t="shared" si="485"/>
        <v>7952.619144597691</v>
      </c>
      <c r="K4452" s="157">
        <f t="shared" si="486"/>
        <v>0</v>
      </c>
      <c r="L4452" s="157">
        <f t="shared" si="487"/>
        <v>7952.619144597691</v>
      </c>
      <c r="M4452" s="167">
        <f t="shared" si="488"/>
        <v>0</v>
      </c>
      <c r="N4452" s="167">
        <f t="shared" si="489"/>
        <v>0</v>
      </c>
    </row>
    <row r="4453" spans="1:14" ht="15" customHeight="1" x14ac:dyDescent="0.2">
      <c r="A4453" s="152"/>
      <c r="B4453" s="152"/>
      <c r="C4453" s="152"/>
      <c r="D4453" s="152"/>
      <c r="E4453" s="153">
        <f>'2.40-a,b,c,d,e'!E4453</f>
        <v>43241.166666666664</v>
      </c>
      <c r="F4453" s="157">
        <f>'2.40-a,b,c,d,e'!F4453</f>
        <v>72.239997863769503</v>
      </c>
      <c r="G4453" s="157">
        <f>'2.40-a,b,c,d,e'!G4453</f>
        <v>959.99908447269888</v>
      </c>
      <c r="H4453" s="157">
        <f t="shared" si="483"/>
        <v>8912.6182290703891</v>
      </c>
      <c r="I4453" s="157">
        <f t="shared" si="484"/>
        <v>0</v>
      </c>
      <c r="J4453" s="157">
        <f t="shared" si="485"/>
        <v>8912.6182290703891</v>
      </c>
      <c r="K4453" s="157">
        <f t="shared" si="486"/>
        <v>749.99999999999909</v>
      </c>
      <c r="L4453" s="157">
        <f t="shared" si="487"/>
        <v>8162.61822907039</v>
      </c>
      <c r="M4453" s="167">
        <f t="shared" si="488"/>
        <v>0</v>
      </c>
      <c r="N4453" s="167">
        <f t="shared" si="489"/>
        <v>0</v>
      </c>
    </row>
    <row r="4454" spans="1:14" ht="15" customHeight="1" x14ac:dyDescent="0.2">
      <c r="A4454" s="152"/>
      <c r="B4454" s="152"/>
      <c r="C4454" s="152"/>
      <c r="D4454" s="152"/>
      <c r="E4454" s="153">
        <f>'2.40-a,b,c,d,e'!E4454</f>
        <v>43242.166666666664</v>
      </c>
      <c r="F4454" s="157">
        <f>'2.40-a,b,c,d,e'!F4454</f>
        <v>72.129997253417898</v>
      </c>
      <c r="G4454" s="157">
        <f>'2.40-a,b,c,d,e'!G4454</f>
        <v>-110.00061035160513</v>
      </c>
      <c r="H4454" s="157">
        <f t="shared" si="483"/>
        <v>8052.6176187187848</v>
      </c>
      <c r="I4454" s="157">
        <f t="shared" si="484"/>
        <v>0</v>
      </c>
      <c r="J4454" s="157">
        <f t="shared" si="485"/>
        <v>8052.6176187187848</v>
      </c>
      <c r="K4454" s="157">
        <f t="shared" si="486"/>
        <v>0</v>
      </c>
      <c r="L4454" s="157">
        <f t="shared" si="487"/>
        <v>8052.6176187187848</v>
      </c>
      <c r="M4454" s="167">
        <f t="shared" si="488"/>
        <v>0</v>
      </c>
      <c r="N4454" s="167">
        <f t="shared" si="489"/>
        <v>0</v>
      </c>
    </row>
    <row r="4455" spans="1:14" ht="15" customHeight="1" x14ac:dyDescent="0.2">
      <c r="A4455" s="152"/>
      <c r="B4455" s="152"/>
      <c r="C4455" s="152"/>
      <c r="D4455" s="152"/>
      <c r="E4455" s="153">
        <f>'2.40-a,b,c,d,e'!E4455</f>
        <v>43243.166666666664</v>
      </c>
      <c r="F4455" s="157">
        <f>'2.40-a,b,c,d,e'!F4455</f>
        <v>71.839996337890597</v>
      </c>
      <c r="G4455" s="157">
        <f>'2.40-a,b,c,d,e'!G4455</f>
        <v>-290.00091552730112</v>
      </c>
      <c r="H4455" s="157">
        <f t="shared" si="483"/>
        <v>7762.6167031914838</v>
      </c>
      <c r="I4455" s="157">
        <f t="shared" si="484"/>
        <v>0</v>
      </c>
      <c r="J4455" s="157">
        <f t="shared" si="485"/>
        <v>7762.6167031914838</v>
      </c>
      <c r="K4455" s="157">
        <f t="shared" si="486"/>
        <v>0</v>
      </c>
      <c r="L4455" s="157">
        <f t="shared" si="487"/>
        <v>7762.6167031914838</v>
      </c>
      <c r="M4455" s="167">
        <f t="shared" si="488"/>
        <v>0</v>
      </c>
      <c r="N4455" s="167">
        <f t="shared" si="489"/>
        <v>0</v>
      </c>
    </row>
    <row r="4456" spans="1:14" ht="15" customHeight="1" x14ac:dyDescent="0.2">
      <c r="A4456" s="152"/>
      <c r="B4456" s="152"/>
      <c r="C4456" s="152"/>
      <c r="D4456" s="152"/>
      <c r="E4456" s="153">
        <f>'2.40-a,b,c,d,e'!E4456</f>
        <v>43244.166666666664</v>
      </c>
      <c r="F4456" s="157">
        <f>'2.40-a,b,c,d,e'!F4456</f>
        <v>70.709999084472599</v>
      </c>
      <c r="G4456" s="157">
        <f>'2.40-a,b,c,d,e'!G4456</f>
        <v>-1129.9972534179972</v>
      </c>
      <c r="H4456" s="157">
        <f t="shared" si="483"/>
        <v>6632.6194497734868</v>
      </c>
      <c r="I4456" s="157">
        <f t="shared" si="484"/>
        <v>0</v>
      </c>
      <c r="J4456" s="157">
        <f t="shared" si="485"/>
        <v>6632.6194497734868</v>
      </c>
      <c r="K4456" s="157">
        <f t="shared" si="486"/>
        <v>0</v>
      </c>
      <c r="L4456" s="157">
        <f t="shared" si="487"/>
        <v>6632.6194497734868</v>
      </c>
      <c r="M4456" s="167">
        <f t="shared" si="488"/>
        <v>0</v>
      </c>
      <c r="N4456" s="167">
        <f t="shared" si="489"/>
        <v>0</v>
      </c>
    </row>
    <row r="4457" spans="1:14" ht="15" customHeight="1" x14ac:dyDescent="0.2">
      <c r="A4457" s="152"/>
      <c r="B4457" s="152"/>
      <c r="C4457" s="152"/>
      <c r="D4457" s="152"/>
      <c r="E4457" s="153">
        <f>'2.40-a,b,c,d,e'!E4457</f>
        <v>43245.166666666664</v>
      </c>
      <c r="F4457" s="157">
        <f>'2.40-a,b,c,d,e'!F4457</f>
        <v>67.879997253417898</v>
      </c>
      <c r="G4457" s="157">
        <f>'2.40-a,b,c,d,e'!G4457</f>
        <v>-2830.0018310547016</v>
      </c>
      <c r="H4457" s="157">
        <f t="shared" si="483"/>
        <v>3802.6176187187853</v>
      </c>
      <c r="I4457" s="157">
        <f t="shared" si="484"/>
        <v>4360.0006103516043</v>
      </c>
      <c r="J4457" s="157">
        <f t="shared" si="485"/>
        <v>8162.6182290703891</v>
      </c>
      <c r="K4457" s="157">
        <f t="shared" si="486"/>
        <v>0</v>
      </c>
      <c r="L4457" s="157">
        <f t="shared" si="487"/>
        <v>8162.6182290703891</v>
      </c>
      <c r="M4457" s="167">
        <f t="shared" si="488"/>
        <v>1</v>
      </c>
      <c r="N4457" s="167">
        <f t="shared" si="489"/>
        <v>0</v>
      </c>
    </row>
    <row r="4458" spans="1:14" ht="15" customHeight="1" x14ac:dyDescent="0.2">
      <c r="A4458" s="152"/>
      <c r="B4458" s="152"/>
      <c r="C4458" s="152"/>
      <c r="D4458" s="152"/>
      <c r="E4458" s="153">
        <f>'2.40-a,b,c,d,e'!E4458</f>
        <v>43249.166666666664</v>
      </c>
      <c r="F4458" s="157">
        <f>'2.40-a,b,c,d,e'!F4458</f>
        <v>66.730003356933594</v>
      </c>
      <c r="G4458" s="157">
        <f>'2.40-a,b,c,d,e'!G4458</f>
        <v>-1149.9938964843041</v>
      </c>
      <c r="H4458" s="157">
        <f t="shared" si="483"/>
        <v>7012.6243325860851</v>
      </c>
      <c r="I4458" s="157">
        <f t="shared" si="484"/>
        <v>0</v>
      </c>
      <c r="J4458" s="157">
        <f t="shared" si="485"/>
        <v>7012.6243325860851</v>
      </c>
      <c r="K4458" s="157">
        <f t="shared" si="486"/>
        <v>0</v>
      </c>
      <c r="L4458" s="157">
        <f t="shared" si="487"/>
        <v>7012.6243325860851</v>
      </c>
      <c r="M4458" s="167">
        <f t="shared" si="488"/>
        <v>0</v>
      </c>
      <c r="N4458" s="167">
        <f t="shared" si="489"/>
        <v>0</v>
      </c>
    </row>
    <row r="4459" spans="1:14" ht="15" customHeight="1" x14ac:dyDescent="0.2">
      <c r="A4459" s="152"/>
      <c r="B4459" s="152"/>
      <c r="C4459" s="152"/>
      <c r="D4459" s="152"/>
      <c r="E4459" s="153">
        <f>'2.40-a,b,c,d,e'!E4459</f>
        <v>43250.166666666664</v>
      </c>
      <c r="F4459" s="157">
        <f>'2.40-a,b,c,d,e'!F4459</f>
        <v>68.209999084472599</v>
      </c>
      <c r="G4459" s="157">
        <f>'2.40-a,b,c,d,e'!G4459</f>
        <v>1479.9957275390057</v>
      </c>
      <c r="H4459" s="157">
        <f t="shared" si="483"/>
        <v>8492.6200601250912</v>
      </c>
      <c r="I4459" s="157">
        <f t="shared" si="484"/>
        <v>0</v>
      </c>
      <c r="J4459" s="157">
        <f t="shared" si="485"/>
        <v>8492.6200601250912</v>
      </c>
      <c r="K4459" s="157">
        <f t="shared" si="486"/>
        <v>330.00183105470114</v>
      </c>
      <c r="L4459" s="157">
        <f t="shared" si="487"/>
        <v>8162.61822907039</v>
      </c>
      <c r="M4459" s="167">
        <f t="shared" si="488"/>
        <v>0</v>
      </c>
      <c r="N4459" s="167">
        <f t="shared" si="489"/>
        <v>0</v>
      </c>
    </row>
    <row r="4460" spans="1:14" ht="15" customHeight="1" x14ac:dyDescent="0.2">
      <c r="A4460" s="152"/>
      <c r="B4460" s="152"/>
      <c r="C4460" s="152"/>
      <c r="D4460" s="152"/>
      <c r="E4460" s="153">
        <f>'2.40-a,b,c,d,e'!E4460</f>
        <v>43251.166666666664</v>
      </c>
      <c r="F4460" s="157">
        <f>'2.40-a,b,c,d,e'!F4460</f>
        <v>67.040000915527301</v>
      </c>
      <c r="G4460" s="157">
        <f>'2.40-a,b,c,d,e'!G4460</f>
        <v>-1169.9981689452984</v>
      </c>
      <c r="H4460" s="157">
        <f t="shared" si="483"/>
        <v>6992.6200601250912</v>
      </c>
      <c r="I4460" s="157">
        <f t="shared" si="484"/>
        <v>0</v>
      </c>
      <c r="J4460" s="157">
        <f t="shared" si="485"/>
        <v>6992.6200601250912</v>
      </c>
      <c r="K4460" s="157">
        <f t="shared" si="486"/>
        <v>0</v>
      </c>
      <c r="L4460" s="157">
        <f t="shared" si="487"/>
        <v>6992.6200601250912</v>
      </c>
      <c r="M4460" s="167">
        <f t="shared" si="488"/>
        <v>0</v>
      </c>
      <c r="N4460" s="167">
        <f t="shared" si="489"/>
        <v>0</v>
      </c>
    </row>
    <row r="4461" spans="1:14" ht="15" customHeight="1" x14ac:dyDescent="0.2">
      <c r="A4461" s="152"/>
      <c r="B4461" s="152"/>
      <c r="C4461" s="152"/>
      <c r="D4461" s="152"/>
      <c r="E4461" s="153">
        <f>'2.40-a,b,c,d,e'!E4461</f>
        <v>43252.166666666664</v>
      </c>
      <c r="F4461" s="157">
        <f>'2.40-a,b,c,d,e'!F4461</f>
        <v>65.809997558593693</v>
      </c>
      <c r="G4461" s="157">
        <f>'2.40-a,b,c,d,e'!G4461</f>
        <v>-1230.0033569336078</v>
      </c>
      <c r="H4461" s="157">
        <f t="shared" si="483"/>
        <v>5762.6167031914829</v>
      </c>
      <c r="I4461" s="157">
        <f t="shared" si="484"/>
        <v>2400.0015258789072</v>
      </c>
      <c r="J4461" s="157">
        <f t="shared" si="485"/>
        <v>8162.61822907039</v>
      </c>
      <c r="K4461" s="157">
        <f t="shared" si="486"/>
        <v>0</v>
      </c>
      <c r="L4461" s="157">
        <f t="shared" si="487"/>
        <v>8162.61822907039</v>
      </c>
      <c r="M4461" s="167">
        <f t="shared" si="488"/>
        <v>1</v>
      </c>
      <c r="N4461" s="167">
        <f t="shared" si="489"/>
        <v>0</v>
      </c>
    </row>
    <row r="4462" spans="1:14" ht="15" customHeight="1" x14ac:dyDescent="0.2">
      <c r="A4462" s="152"/>
      <c r="B4462" s="152"/>
      <c r="C4462" s="152"/>
      <c r="D4462" s="152"/>
      <c r="E4462" s="153">
        <f>'2.40-a,b,c,d,e'!E4462</f>
        <v>43255.166666666664</v>
      </c>
      <c r="F4462" s="157">
        <f>'2.40-a,b,c,d,e'!F4462</f>
        <v>64.75</v>
      </c>
      <c r="G4462" s="157">
        <f>'2.40-a,b,c,d,e'!G4462</f>
        <v>-1059.9975585936932</v>
      </c>
      <c r="H4462" s="157">
        <f t="shared" si="483"/>
        <v>7102.6206704766973</v>
      </c>
      <c r="I4462" s="157">
        <f t="shared" si="484"/>
        <v>0</v>
      </c>
      <c r="J4462" s="157">
        <f t="shared" si="485"/>
        <v>7102.6206704766973</v>
      </c>
      <c r="K4462" s="157">
        <f t="shared" si="486"/>
        <v>0</v>
      </c>
      <c r="L4462" s="157">
        <f t="shared" si="487"/>
        <v>7102.6206704766973</v>
      </c>
      <c r="M4462" s="167">
        <f t="shared" si="488"/>
        <v>0</v>
      </c>
      <c r="N4462" s="167">
        <f t="shared" si="489"/>
        <v>0</v>
      </c>
    </row>
    <row r="4463" spans="1:14" ht="15" customHeight="1" x14ac:dyDescent="0.2">
      <c r="A4463" s="152"/>
      <c r="B4463" s="152"/>
      <c r="C4463" s="152"/>
      <c r="D4463" s="152"/>
      <c r="E4463" s="153">
        <f>'2.40-a,b,c,d,e'!E4463</f>
        <v>43256.166666666664</v>
      </c>
      <c r="F4463" s="157">
        <f>'2.40-a,b,c,d,e'!F4463</f>
        <v>65.519996643066406</v>
      </c>
      <c r="G4463" s="157">
        <f>'2.40-a,b,c,d,e'!G4463</f>
        <v>769.99664306640625</v>
      </c>
      <c r="H4463" s="157">
        <f t="shared" si="483"/>
        <v>7872.6173135431036</v>
      </c>
      <c r="I4463" s="157">
        <f t="shared" si="484"/>
        <v>0</v>
      </c>
      <c r="J4463" s="157">
        <f t="shared" si="485"/>
        <v>7872.6173135431036</v>
      </c>
      <c r="K4463" s="157">
        <f t="shared" si="486"/>
        <v>0</v>
      </c>
      <c r="L4463" s="157">
        <f t="shared" si="487"/>
        <v>7872.6173135431036</v>
      </c>
      <c r="M4463" s="167">
        <f t="shared" si="488"/>
        <v>0</v>
      </c>
      <c r="N4463" s="167">
        <f t="shared" si="489"/>
        <v>0</v>
      </c>
    </row>
    <row r="4464" spans="1:14" ht="15" customHeight="1" x14ac:dyDescent="0.2">
      <c r="A4464" s="152"/>
      <c r="B4464" s="152"/>
      <c r="C4464" s="152"/>
      <c r="D4464" s="152"/>
      <c r="E4464" s="153">
        <f>'2.40-a,b,c,d,e'!E4464</f>
        <v>43257.166666666664</v>
      </c>
      <c r="F4464" s="157">
        <f>'2.40-a,b,c,d,e'!F4464</f>
        <v>64.730003356933594</v>
      </c>
      <c r="G4464" s="157">
        <f>'2.40-a,b,c,d,e'!G4464</f>
        <v>-789.9932861328125</v>
      </c>
      <c r="H4464" s="157">
        <f t="shared" si="483"/>
        <v>7082.6240274102911</v>
      </c>
      <c r="I4464" s="157">
        <f t="shared" si="484"/>
        <v>0</v>
      </c>
      <c r="J4464" s="157">
        <f t="shared" si="485"/>
        <v>7082.6240274102911</v>
      </c>
      <c r="K4464" s="157">
        <f t="shared" si="486"/>
        <v>0</v>
      </c>
      <c r="L4464" s="157">
        <f t="shared" si="487"/>
        <v>7082.6240274102911</v>
      </c>
      <c r="M4464" s="167">
        <f t="shared" si="488"/>
        <v>0</v>
      </c>
      <c r="N4464" s="167">
        <f t="shared" si="489"/>
        <v>0</v>
      </c>
    </row>
    <row r="4465" spans="1:14" ht="15" customHeight="1" x14ac:dyDescent="0.2">
      <c r="A4465" s="152"/>
      <c r="B4465" s="152"/>
      <c r="C4465" s="152"/>
      <c r="D4465" s="152"/>
      <c r="E4465" s="153">
        <f>'2.40-a,b,c,d,e'!E4465</f>
        <v>43258.166666666664</v>
      </c>
      <c r="F4465" s="157">
        <f>'2.40-a,b,c,d,e'!F4465</f>
        <v>65.949996948242102</v>
      </c>
      <c r="G4465" s="157">
        <f>'2.40-a,b,c,d,e'!G4465</f>
        <v>1219.9935913085085</v>
      </c>
      <c r="H4465" s="157">
        <f t="shared" si="483"/>
        <v>8302.6176187187993</v>
      </c>
      <c r="I4465" s="157">
        <f t="shared" si="484"/>
        <v>0</v>
      </c>
      <c r="J4465" s="157">
        <f t="shared" si="485"/>
        <v>8302.6176187187993</v>
      </c>
      <c r="K4465" s="157">
        <f t="shared" si="486"/>
        <v>139.99938964840931</v>
      </c>
      <c r="L4465" s="157">
        <f t="shared" si="487"/>
        <v>8162.61822907039</v>
      </c>
      <c r="M4465" s="167">
        <f t="shared" si="488"/>
        <v>0</v>
      </c>
      <c r="N4465" s="167">
        <f t="shared" si="489"/>
        <v>0</v>
      </c>
    </row>
    <row r="4466" spans="1:14" ht="15" customHeight="1" x14ac:dyDescent="0.2">
      <c r="A4466" s="152"/>
      <c r="B4466" s="152"/>
      <c r="C4466" s="152"/>
      <c r="D4466" s="152"/>
      <c r="E4466" s="153">
        <f>'2.40-a,b,c,d,e'!E4466</f>
        <v>43259.166666666664</v>
      </c>
      <c r="F4466" s="157">
        <f>'2.40-a,b,c,d,e'!F4466</f>
        <v>65.739997863769503</v>
      </c>
      <c r="G4466" s="157">
        <f>'2.40-a,b,c,d,e'!G4466</f>
        <v>-209.99908447259941</v>
      </c>
      <c r="H4466" s="157">
        <f t="shared" si="483"/>
        <v>7952.6191445977911</v>
      </c>
      <c r="I4466" s="157">
        <f t="shared" si="484"/>
        <v>0</v>
      </c>
      <c r="J4466" s="157">
        <f t="shared" si="485"/>
        <v>7952.6191445977911</v>
      </c>
      <c r="K4466" s="157">
        <f t="shared" si="486"/>
        <v>0</v>
      </c>
      <c r="L4466" s="157">
        <f t="shared" si="487"/>
        <v>7952.6191445977911</v>
      </c>
      <c r="M4466" s="167">
        <f t="shared" si="488"/>
        <v>0</v>
      </c>
      <c r="N4466" s="167">
        <f t="shared" si="489"/>
        <v>0</v>
      </c>
    </row>
    <row r="4467" spans="1:14" ht="15" customHeight="1" x14ac:dyDescent="0.2">
      <c r="A4467" s="152"/>
      <c r="B4467" s="152"/>
      <c r="C4467" s="152"/>
      <c r="D4467" s="152"/>
      <c r="E4467" s="153">
        <f>'2.40-a,b,c,d,e'!E4467</f>
        <v>43262.166666666664</v>
      </c>
      <c r="F4467" s="157">
        <f>'2.40-a,b,c,d,e'!F4467</f>
        <v>66.099998474121094</v>
      </c>
      <c r="G4467" s="157">
        <f>'2.40-a,b,c,d,e'!G4467</f>
        <v>360.00061035159092</v>
      </c>
      <c r="H4467" s="157">
        <f t="shared" si="483"/>
        <v>8312.6197549493827</v>
      </c>
      <c r="I4467" s="157">
        <f t="shared" si="484"/>
        <v>0</v>
      </c>
      <c r="J4467" s="157">
        <f t="shared" si="485"/>
        <v>8312.6197549493827</v>
      </c>
      <c r="K4467" s="157">
        <f t="shared" si="486"/>
        <v>150.00152587899265</v>
      </c>
      <c r="L4467" s="157">
        <f t="shared" si="487"/>
        <v>8162.61822907039</v>
      </c>
      <c r="M4467" s="167">
        <f t="shared" si="488"/>
        <v>0</v>
      </c>
      <c r="N4467" s="167">
        <f t="shared" si="489"/>
        <v>0</v>
      </c>
    </row>
    <row r="4468" spans="1:14" ht="15" customHeight="1" x14ac:dyDescent="0.2">
      <c r="A4468" s="152"/>
      <c r="B4468" s="152"/>
      <c r="C4468" s="152"/>
      <c r="D4468" s="152"/>
      <c r="E4468" s="153">
        <f>'2.40-a,b,c,d,e'!E4468</f>
        <v>43263.166666666664</v>
      </c>
      <c r="F4468" s="157">
        <f>'2.40-a,b,c,d,e'!F4468</f>
        <v>66.360000610351506</v>
      </c>
      <c r="G4468" s="157">
        <f>'2.40-a,b,c,d,e'!G4468</f>
        <v>260.00213623041191</v>
      </c>
      <c r="H4468" s="157">
        <f t="shared" si="483"/>
        <v>8422.6203653008015</v>
      </c>
      <c r="I4468" s="157">
        <f t="shared" si="484"/>
        <v>0</v>
      </c>
      <c r="J4468" s="157">
        <f t="shared" si="485"/>
        <v>8422.6203653008015</v>
      </c>
      <c r="K4468" s="157">
        <f t="shared" si="486"/>
        <v>260.00213623041145</v>
      </c>
      <c r="L4468" s="157">
        <f t="shared" si="487"/>
        <v>8162.61822907039</v>
      </c>
      <c r="M4468" s="167">
        <f t="shared" si="488"/>
        <v>0</v>
      </c>
      <c r="N4468" s="167">
        <f t="shared" si="489"/>
        <v>0</v>
      </c>
    </row>
    <row r="4469" spans="1:14" ht="15" customHeight="1" x14ac:dyDescent="0.2">
      <c r="A4469" s="152"/>
      <c r="B4469" s="152"/>
      <c r="C4469" s="152"/>
      <c r="D4469" s="152"/>
      <c r="E4469" s="153">
        <f>'2.40-a,b,c,d,e'!E4469</f>
        <v>43264.166666666664</v>
      </c>
      <c r="F4469" s="157">
        <f>'2.40-a,b,c,d,e'!F4469</f>
        <v>66.639999389648395</v>
      </c>
      <c r="G4469" s="157">
        <f>'2.40-a,b,c,d,e'!G4469</f>
        <v>279.99877929688921</v>
      </c>
      <c r="H4469" s="157">
        <f t="shared" si="483"/>
        <v>8442.6170083672787</v>
      </c>
      <c r="I4469" s="157">
        <f t="shared" si="484"/>
        <v>0</v>
      </c>
      <c r="J4469" s="157">
        <f t="shared" si="485"/>
        <v>8442.6170083672787</v>
      </c>
      <c r="K4469" s="157">
        <f t="shared" si="486"/>
        <v>279.99877929688864</v>
      </c>
      <c r="L4469" s="157">
        <f t="shared" si="487"/>
        <v>8162.61822907039</v>
      </c>
      <c r="M4469" s="167">
        <f t="shared" si="488"/>
        <v>0</v>
      </c>
      <c r="N4469" s="167">
        <f t="shared" si="489"/>
        <v>0</v>
      </c>
    </row>
    <row r="4470" spans="1:14" ht="15" customHeight="1" x14ac:dyDescent="0.2">
      <c r="A4470" s="152"/>
      <c r="B4470" s="152"/>
      <c r="C4470" s="152"/>
      <c r="D4470" s="152"/>
      <c r="E4470" s="153">
        <f>'2.40-a,b,c,d,e'!E4470</f>
        <v>43265.166666666664</v>
      </c>
      <c r="F4470" s="157">
        <f>'2.40-a,b,c,d,e'!F4470</f>
        <v>66.889999389648395</v>
      </c>
      <c r="G4470" s="157">
        <f>'2.40-a,b,c,d,e'!G4470</f>
        <v>250</v>
      </c>
      <c r="H4470" s="157">
        <f t="shared" si="483"/>
        <v>8412.618229070391</v>
      </c>
      <c r="I4470" s="157">
        <f t="shared" si="484"/>
        <v>0</v>
      </c>
      <c r="J4470" s="157">
        <f t="shared" si="485"/>
        <v>8412.618229070391</v>
      </c>
      <c r="K4470" s="157">
        <f t="shared" si="486"/>
        <v>250.00000000000091</v>
      </c>
      <c r="L4470" s="157">
        <f t="shared" si="487"/>
        <v>8162.61822907039</v>
      </c>
      <c r="M4470" s="167">
        <f t="shared" si="488"/>
        <v>0</v>
      </c>
      <c r="N4470" s="167">
        <f t="shared" si="489"/>
        <v>0</v>
      </c>
    </row>
    <row r="4471" spans="1:14" ht="15" customHeight="1" x14ac:dyDescent="0.2">
      <c r="A4471" s="152"/>
      <c r="B4471" s="152"/>
      <c r="C4471" s="152"/>
      <c r="D4471" s="152"/>
      <c r="E4471" s="153">
        <f>'2.40-a,b,c,d,e'!E4471</f>
        <v>43266.166666666664</v>
      </c>
      <c r="F4471" s="157">
        <f>'2.40-a,b,c,d,e'!F4471</f>
        <v>65.059997558593693</v>
      </c>
      <c r="G4471" s="157">
        <f>'2.40-a,b,c,d,e'!G4471</f>
        <v>-1830.0018310547016</v>
      </c>
      <c r="H4471" s="157">
        <f t="shared" si="483"/>
        <v>6332.6163980156889</v>
      </c>
      <c r="I4471" s="157">
        <f t="shared" si="484"/>
        <v>0</v>
      </c>
      <c r="J4471" s="157">
        <f t="shared" si="485"/>
        <v>6332.6163980156889</v>
      </c>
      <c r="K4471" s="157">
        <f t="shared" si="486"/>
        <v>0</v>
      </c>
      <c r="L4471" s="157">
        <f t="shared" si="487"/>
        <v>6332.6163980156889</v>
      </c>
      <c r="M4471" s="167">
        <f t="shared" si="488"/>
        <v>0</v>
      </c>
      <c r="N4471" s="167">
        <f t="shared" si="489"/>
        <v>0</v>
      </c>
    </row>
    <row r="4472" spans="1:14" ht="15" customHeight="1" x14ac:dyDescent="0.2">
      <c r="A4472" s="152"/>
      <c r="B4472" s="152"/>
      <c r="C4472" s="152"/>
      <c r="D4472" s="152"/>
      <c r="E4472" s="153">
        <f>'2.40-a,b,c,d,e'!E4472</f>
        <v>43269.166666666664</v>
      </c>
      <c r="F4472" s="157">
        <f>'2.40-a,b,c,d,e'!F4472</f>
        <v>65.849998474121094</v>
      </c>
      <c r="G4472" s="157">
        <f>'2.40-a,b,c,d,e'!G4472</f>
        <v>790.00091552740059</v>
      </c>
      <c r="H4472" s="157">
        <f t="shared" si="483"/>
        <v>7122.617313543089</v>
      </c>
      <c r="I4472" s="157">
        <f t="shared" si="484"/>
        <v>0</v>
      </c>
      <c r="J4472" s="157">
        <f t="shared" si="485"/>
        <v>7122.617313543089</v>
      </c>
      <c r="K4472" s="157">
        <f t="shared" si="486"/>
        <v>0</v>
      </c>
      <c r="L4472" s="157">
        <f t="shared" si="487"/>
        <v>7122.617313543089</v>
      </c>
      <c r="M4472" s="167">
        <f t="shared" si="488"/>
        <v>0</v>
      </c>
      <c r="N4472" s="167">
        <f t="shared" si="489"/>
        <v>0</v>
      </c>
    </row>
    <row r="4473" spans="1:14" ht="15" customHeight="1" x14ac:dyDescent="0.2">
      <c r="A4473" s="152"/>
      <c r="B4473" s="152"/>
      <c r="C4473" s="152"/>
      <c r="D4473" s="152"/>
      <c r="E4473" s="153">
        <f>'2.40-a,b,c,d,e'!E4473</f>
        <v>43270.166666666664</v>
      </c>
      <c r="F4473" s="157">
        <f>'2.40-a,b,c,d,e'!F4473</f>
        <v>65.069999694824205</v>
      </c>
      <c r="G4473" s="157">
        <f>'2.40-a,b,c,d,e'!G4473</f>
        <v>-779.99877929688921</v>
      </c>
      <c r="H4473" s="157">
        <f t="shared" si="483"/>
        <v>6342.6185342461995</v>
      </c>
      <c r="I4473" s="157">
        <f t="shared" si="484"/>
        <v>0</v>
      </c>
      <c r="J4473" s="157">
        <f t="shared" si="485"/>
        <v>6342.6185342461995</v>
      </c>
      <c r="K4473" s="157">
        <f t="shared" si="486"/>
        <v>0</v>
      </c>
      <c r="L4473" s="157">
        <f t="shared" si="487"/>
        <v>6342.6185342461995</v>
      </c>
      <c r="M4473" s="167">
        <f t="shared" si="488"/>
        <v>0</v>
      </c>
      <c r="N4473" s="167">
        <f t="shared" si="489"/>
        <v>0</v>
      </c>
    </row>
    <row r="4474" spans="1:14" ht="15" customHeight="1" x14ac:dyDescent="0.2">
      <c r="A4474" s="152"/>
      <c r="B4474" s="152"/>
      <c r="C4474" s="152"/>
      <c r="D4474" s="152"/>
      <c r="E4474" s="153">
        <f>'2.40-a,b,c,d,e'!E4474</f>
        <v>43271.166666666664</v>
      </c>
      <c r="F4474" s="157">
        <f>'2.40-a,b,c,d,e'!F4474</f>
        <v>66.220001220703097</v>
      </c>
      <c r="G4474" s="157">
        <f>'2.40-a,b,c,d,e'!G4474</f>
        <v>1150.0015258788922</v>
      </c>
      <c r="H4474" s="157">
        <f t="shared" si="483"/>
        <v>7492.6200601250912</v>
      </c>
      <c r="I4474" s="157">
        <f t="shared" si="484"/>
        <v>0</v>
      </c>
      <c r="J4474" s="157">
        <f t="shared" si="485"/>
        <v>7492.6200601250912</v>
      </c>
      <c r="K4474" s="157">
        <f t="shared" si="486"/>
        <v>0</v>
      </c>
      <c r="L4474" s="157">
        <f t="shared" si="487"/>
        <v>7492.6200601250912</v>
      </c>
      <c r="M4474" s="167">
        <f t="shared" si="488"/>
        <v>0</v>
      </c>
      <c r="N4474" s="167">
        <f t="shared" si="489"/>
        <v>0</v>
      </c>
    </row>
    <row r="4475" spans="1:14" ht="15" customHeight="1" x14ac:dyDescent="0.2">
      <c r="A4475" s="152"/>
      <c r="B4475" s="152"/>
      <c r="C4475" s="152"/>
      <c r="D4475" s="152"/>
      <c r="E4475" s="153">
        <f>'2.40-a,b,c,d,e'!E4475</f>
        <v>43272.166666666664</v>
      </c>
      <c r="F4475" s="157">
        <f>'2.40-a,b,c,d,e'!F4475</f>
        <v>65.540000915527301</v>
      </c>
      <c r="G4475" s="157">
        <f>'2.40-a,b,c,d,e'!G4475</f>
        <v>-680.00030517579546</v>
      </c>
      <c r="H4475" s="157">
        <f t="shared" si="483"/>
        <v>6812.6197549492954</v>
      </c>
      <c r="I4475" s="157">
        <f t="shared" si="484"/>
        <v>0</v>
      </c>
      <c r="J4475" s="157">
        <f t="shared" si="485"/>
        <v>6812.6197549492954</v>
      </c>
      <c r="K4475" s="157">
        <f t="shared" si="486"/>
        <v>0</v>
      </c>
      <c r="L4475" s="157">
        <f t="shared" si="487"/>
        <v>6812.6197549492954</v>
      </c>
      <c r="M4475" s="167">
        <f t="shared" si="488"/>
        <v>0</v>
      </c>
      <c r="N4475" s="167">
        <f t="shared" si="489"/>
        <v>0</v>
      </c>
    </row>
    <row r="4476" spans="1:14" ht="15" customHeight="1" x14ac:dyDescent="0.2">
      <c r="A4476" s="152"/>
      <c r="B4476" s="152"/>
      <c r="C4476" s="152"/>
      <c r="D4476" s="152"/>
      <c r="E4476" s="153">
        <f>'2.40-a,b,c,d,e'!E4476</f>
        <v>43273.166666666664</v>
      </c>
      <c r="F4476" s="157">
        <f>'2.40-a,b,c,d,e'!F4476</f>
        <v>68.580001831054602</v>
      </c>
      <c r="G4476" s="157">
        <f>'2.40-a,b,c,d,e'!G4476</f>
        <v>3040.000915527301</v>
      </c>
      <c r="H4476" s="157">
        <f t="shared" si="483"/>
        <v>9852.6206704765973</v>
      </c>
      <c r="I4476" s="157">
        <f t="shared" si="484"/>
        <v>0</v>
      </c>
      <c r="J4476" s="157">
        <f t="shared" si="485"/>
        <v>9852.6206704765973</v>
      </c>
      <c r="K4476" s="157">
        <f t="shared" si="486"/>
        <v>1690.0024414062073</v>
      </c>
      <c r="L4476" s="157">
        <f t="shared" si="487"/>
        <v>8162.61822907039</v>
      </c>
      <c r="M4476" s="167">
        <f t="shared" si="488"/>
        <v>0</v>
      </c>
      <c r="N4476" s="167">
        <f t="shared" si="489"/>
        <v>0</v>
      </c>
    </row>
    <row r="4477" spans="1:14" ht="15" customHeight="1" x14ac:dyDescent="0.2">
      <c r="A4477" s="152"/>
      <c r="B4477" s="152"/>
      <c r="C4477" s="152"/>
      <c r="D4477" s="152"/>
      <c r="E4477" s="153">
        <f>'2.40-a,b,c,d,e'!E4477</f>
        <v>43276.166666666664</v>
      </c>
      <c r="F4477" s="157">
        <f>'2.40-a,b,c,d,e'!F4477</f>
        <v>68.080001831054602</v>
      </c>
      <c r="G4477" s="157">
        <f>'2.40-a,b,c,d,e'!G4477</f>
        <v>-500</v>
      </c>
      <c r="H4477" s="157">
        <f t="shared" si="483"/>
        <v>7662.61822907039</v>
      </c>
      <c r="I4477" s="157">
        <f t="shared" si="484"/>
        <v>0</v>
      </c>
      <c r="J4477" s="157">
        <f t="shared" si="485"/>
        <v>7662.61822907039</v>
      </c>
      <c r="K4477" s="157">
        <f t="shared" si="486"/>
        <v>0</v>
      </c>
      <c r="L4477" s="157">
        <f t="shared" si="487"/>
        <v>7662.61822907039</v>
      </c>
      <c r="M4477" s="167">
        <f t="shared" si="488"/>
        <v>0</v>
      </c>
      <c r="N4477" s="167">
        <f t="shared" si="489"/>
        <v>0</v>
      </c>
    </row>
    <row r="4478" spans="1:14" ht="15" customHeight="1" x14ac:dyDescent="0.2">
      <c r="A4478" s="152"/>
      <c r="B4478" s="152"/>
      <c r="C4478" s="152"/>
      <c r="D4478" s="152"/>
      <c r="E4478" s="153">
        <f>'2.40-a,b,c,d,e'!E4478</f>
        <v>43277.166666666664</v>
      </c>
      <c r="F4478" s="157">
        <f>'2.40-a,b,c,d,e'!F4478</f>
        <v>70.529998779296804</v>
      </c>
      <c r="G4478" s="157">
        <f>'2.40-a,b,c,d,e'!G4478</f>
        <v>2449.9969482422016</v>
      </c>
      <c r="H4478" s="157">
        <f t="shared" si="483"/>
        <v>10112.615177312591</v>
      </c>
      <c r="I4478" s="157">
        <f t="shared" si="484"/>
        <v>0</v>
      </c>
      <c r="J4478" s="157">
        <f t="shared" si="485"/>
        <v>10112.615177312591</v>
      </c>
      <c r="K4478" s="157">
        <f t="shared" si="486"/>
        <v>1949.9969482422011</v>
      </c>
      <c r="L4478" s="157">
        <f t="shared" si="487"/>
        <v>8162.61822907039</v>
      </c>
      <c r="M4478" s="167">
        <f t="shared" si="488"/>
        <v>0</v>
      </c>
      <c r="N4478" s="167">
        <f t="shared" si="489"/>
        <v>0</v>
      </c>
    </row>
    <row r="4479" spans="1:14" ht="15" customHeight="1" x14ac:dyDescent="0.2">
      <c r="A4479" s="152"/>
      <c r="B4479" s="152"/>
      <c r="C4479" s="152"/>
      <c r="D4479" s="152"/>
      <c r="E4479" s="153">
        <f>'2.40-a,b,c,d,e'!E4479</f>
        <v>43278.166666666664</v>
      </c>
      <c r="F4479" s="157">
        <f>'2.40-a,b,c,d,e'!F4479</f>
        <v>72.760002136230398</v>
      </c>
      <c r="G4479" s="157">
        <f>'2.40-a,b,c,d,e'!G4479</f>
        <v>2230.0033569335938</v>
      </c>
      <c r="H4479" s="157">
        <f t="shared" si="483"/>
        <v>10392.621586003985</v>
      </c>
      <c r="I4479" s="157">
        <f t="shared" si="484"/>
        <v>0</v>
      </c>
      <c r="J4479" s="157">
        <f t="shared" si="485"/>
        <v>10392.621586003985</v>
      </c>
      <c r="K4479" s="157">
        <f t="shared" si="486"/>
        <v>2230.0033569335947</v>
      </c>
      <c r="L4479" s="157">
        <f t="shared" si="487"/>
        <v>8162.61822907039</v>
      </c>
      <c r="M4479" s="167">
        <f t="shared" si="488"/>
        <v>0</v>
      </c>
      <c r="N4479" s="167">
        <f t="shared" si="489"/>
        <v>0</v>
      </c>
    </row>
    <row r="4480" spans="1:14" ht="15" customHeight="1" x14ac:dyDescent="0.2">
      <c r="A4480" s="152"/>
      <c r="B4480" s="152"/>
      <c r="C4480" s="152"/>
      <c r="D4480" s="152"/>
      <c r="E4480" s="153">
        <f>'2.40-a,b,c,d,e'!E4480</f>
        <v>43279.166666666664</v>
      </c>
      <c r="F4480" s="157">
        <f>'2.40-a,b,c,d,e'!F4480</f>
        <v>73.449996948242102</v>
      </c>
      <c r="G4480" s="157">
        <f>'2.40-a,b,c,d,e'!G4480</f>
        <v>689.99481201170454</v>
      </c>
      <c r="H4480" s="157">
        <f t="shared" si="483"/>
        <v>8852.6130410820952</v>
      </c>
      <c r="I4480" s="157">
        <f t="shared" si="484"/>
        <v>0</v>
      </c>
      <c r="J4480" s="157">
        <f t="shared" si="485"/>
        <v>8852.6130410820952</v>
      </c>
      <c r="K4480" s="157">
        <f t="shared" si="486"/>
        <v>689.99481201170511</v>
      </c>
      <c r="L4480" s="157">
        <f t="shared" si="487"/>
        <v>8162.61822907039</v>
      </c>
      <c r="M4480" s="167">
        <f t="shared" si="488"/>
        <v>0</v>
      </c>
      <c r="N4480" s="167">
        <f t="shared" si="489"/>
        <v>0</v>
      </c>
    </row>
    <row r="4481" spans="1:14" ht="15" customHeight="1" x14ac:dyDescent="0.2">
      <c r="A4481" s="152"/>
      <c r="B4481" s="152"/>
      <c r="C4481" s="152"/>
      <c r="D4481" s="152"/>
      <c r="E4481" s="153">
        <f>'2.40-a,b,c,d,e'!E4481</f>
        <v>43280.166666666664</v>
      </c>
      <c r="F4481" s="157">
        <f>'2.40-a,b,c,d,e'!F4481</f>
        <v>74.150001525878906</v>
      </c>
      <c r="G4481" s="157">
        <f>'2.40-a,b,c,d,e'!G4481</f>
        <v>700.00457763680402</v>
      </c>
      <c r="H4481" s="157">
        <f t="shared" si="483"/>
        <v>8862.6228067071934</v>
      </c>
      <c r="I4481" s="157">
        <f t="shared" si="484"/>
        <v>0</v>
      </c>
      <c r="J4481" s="157">
        <f t="shared" si="485"/>
        <v>8862.6228067071934</v>
      </c>
      <c r="K4481" s="157">
        <f t="shared" si="486"/>
        <v>700.00457763680333</v>
      </c>
      <c r="L4481" s="157">
        <f t="shared" si="487"/>
        <v>8162.61822907039</v>
      </c>
      <c r="M4481" s="167">
        <f t="shared" si="488"/>
        <v>0</v>
      </c>
      <c r="N4481" s="167">
        <f t="shared" si="489"/>
        <v>0</v>
      </c>
    </row>
    <row r="4482" spans="1:14" ht="15" customHeight="1" x14ac:dyDescent="0.2">
      <c r="A4482" s="152"/>
      <c r="B4482" s="152"/>
      <c r="C4482" s="152"/>
      <c r="D4482" s="152"/>
      <c r="E4482" s="153">
        <f>'2.40-a,b,c,d,e'!E4482</f>
        <v>43283.166666666664</v>
      </c>
      <c r="F4482" s="157">
        <f>'2.40-a,b,c,d,e'!F4482</f>
        <v>73.940002441406193</v>
      </c>
      <c r="G4482" s="157">
        <f>'2.40-a,b,c,d,e'!G4482</f>
        <v>-209.99908447271309</v>
      </c>
      <c r="H4482" s="157">
        <f t="shared" si="483"/>
        <v>7952.6191445976765</v>
      </c>
      <c r="I4482" s="157">
        <f t="shared" si="484"/>
        <v>0</v>
      </c>
      <c r="J4482" s="157">
        <f t="shared" si="485"/>
        <v>7952.6191445976765</v>
      </c>
      <c r="K4482" s="157">
        <f t="shared" si="486"/>
        <v>0</v>
      </c>
      <c r="L4482" s="157">
        <f t="shared" si="487"/>
        <v>7952.6191445976765</v>
      </c>
      <c r="M4482" s="167">
        <f t="shared" si="488"/>
        <v>0</v>
      </c>
      <c r="N4482" s="167">
        <f t="shared" si="489"/>
        <v>0</v>
      </c>
    </row>
    <row r="4483" spans="1:14" ht="15" customHeight="1" x14ac:dyDescent="0.2">
      <c r="A4483" s="152"/>
      <c r="B4483" s="152"/>
      <c r="C4483" s="152"/>
      <c r="D4483" s="152"/>
      <c r="E4483" s="153">
        <f>'2.40-a,b,c,d,e'!E4483</f>
        <v>43284.5625</v>
      </c>
      <c r="F4483" s="157">
        <f>'2.40-a,b,c,d,e'!F4483</f>
        <v>74.139999389648395</v>
      </c>
      <c r="G4483" s="157">
        <f>'2.40-a,b,c,d,e'!G4483</f>
        <v>199.99694824220171</v>
      </c>
      <c r="H4483" s="157">
        <f t="shared" si="483"/>
        <v>8152.6160928398785</v>
      </c>
      <c r="I4483" s="157">
        <f t="shared" si="484"/>
        <v>0</v>
      </c>
      <c r="J4483" s="157">
        <f t="shared" si="485"/>
        <v>8152.6160928398785</v>
      </c>
      <c r="K4483" s="157">
        <f t="shared" si="486"/>
        <v>0</v>
      </c>
      <c r="L4483" s="157">
        <f t="shared" si="487"/>
        <v>8152.6160928398785</v>
      </c>
      <c r="M4483" s="167">
        <f t="shared" si="488"/>
        <v>0</v>
      </c>
      <c r="N4483" s="167">
        <f t="shared" si="489"/>
        <v>0</v>
      </c>
    </row>
    <row r="4484" spans="1:14" ht="15" customHeight="1" x14ac:dyDescent="0.2">
      <c r="A4484" s="152"/>
      <c r="B4484" s="152"/>
      <c r="C4484" s="152"/>
      <c r="D4484" s="152"/>
      <c r="E4484" s="153">
        <f>'2.40-a,b,c,d,e'!E4484</f>
        <v>43286.166666666664</v>
      </c>
      <c r="F4484" s="157">
        <f>'2.40-a,b,c,d,e'!F4484</f>
        <v>72.940002441406193</v>
      </c>
      <c r="G4484" s="157">
        <f>'2.40-a,b,c,d,e'!G4484</f>
        <v>-1199.9969482422016</v>
      </c>
      <c r="H4484" s="157">
        <f t="shared" ref="H4484:H4547" si="490">L4483+G4484</f>
        <v>6952.6191445976765</v>
      </c>
      <c r="I4484" s="157">
        <f t="shared" ref="I4484:I4547" si="491">IF(H4484&lt;$B$13,$B$14-H4484,0)</f>
        <v>0</v>
      </c>
      <c r="J4484" s="157">
        <f t="shared" ref="J4484:J4547" si="492">H4484+I4484</f>
        <v>6952.6191445976765</v>
      </c>
      <c r="K4484" s="157">
        <f t="shared" ref="K4484:K4547" si="493">MAX(J4484-$B$14,0)</f>
        <v>0</v>
      </c>
      <c r="L4484" s="157">
        <f t="shared" ref="L4484:L4547" si="494">J4484-K4484</f>
        <v>6952.6191445976765</v>
      </c>
      <c r="M4484" s="167">
        <f t="shared" ref="M4484:M4547" si="495">IF(I4484&gt;0,1,0)</f>
        <v>0</v>
      </c>
      <c r="N4484" s="167">
        <f t="shared" ref="N4484:N4547" si="496">IF(H4484&lt;0,1,0)</f>
        <v>0</v>
      </c>
    </row>
    <row r="4485" spans="1:14" ht="15" customHeight="1" x14ac:dyDescent="0.2">
      <c r="A4485" s="152"/>
      <c r="B4485" s="152"/>
      <c r="C4485" s="152"/>
      <c r="D4485" s="152"/>
      <c r="E4485" s="153">
        <f>'2.40-a,b,c,d,e'!E4485</f>
        <v>43287.166666666664</v>
      </c>
      <c r="F4485" s="157">
        <f>'2.40-a,b,c,d,e'!F4485</f>
        <v>73.800003051757798</v>
      </c>
      <c r="G4485" s="157">
        <f>'2.40-a,b,c,d,e'!G4485</f>
        <v>860.00061035160513</v>
      </c>
      <c r="H4485" s="157">
        <f t="shared" si="490"/>
        <v>7812.6197549492817</v>
      </c>
      <c r="I4485" s="157">
        <f t="shared" si="491"/>
        <v>0</v>
      </c>
      <c r="J4485" s="157">
        <f t="shared" si="492"/>
        <v>7812.6197549492817</v>
      </c>
      <c r="K4485" s="157">
        <f t="shared" si="493"/>
        <v>0</v>
      </c>
      <c r="L4485" s="157">
        <f t="shared" si="494"/>
        <v>7812.6197549492817</v>
      </c>
      <c r="M4485" s="167">
        <f t="shared" si="495"/>
        <v>0</v>
      </c>
      <c r="N4485" s="167">
        <f t="shared" si="496"/>
        <v>0</v>
      </c>
    </row>
    <row r="4486" spans="1:14" ht="15" customHeight="1" x14ac:dyDescent="0.2">
      <c r="A4486" s="152"/>
      <c r="B4486" s="152"/>
      <c r="C4486" s="152"/>
      <c r="D4486" s="152"/>
      <c r="E4486" s="153">
        <f>'2.40-a,b,c,d,e'!E4486</f>
        <v>43290.166666666664</v>
      </c>
      <c r="F4486" s="157">
        <f>'2.40-a,b,c,d,e'!F4486</f>
        <v>73.849998474121094</v>
      </c>
      <c r="G4486" s="157">
        <f>'2.40-a,b,c,d,e'!G4486</f>
        <v>49.995422363295461</v>
      </c>
      <c r="H4486" s="157">
        <f t="shared" si="490"/>
        <v>7862.6151773125775</v>
      </c>
      <c r="I4486" s="157">
        <f t="shared" si="491"/>
        <v>0</v>
      </c>
      <c r="J4486" s="157">
        <f t="shared" si="492"/>
        <v>7862.6151773125775</v>
      </c>
      <c r="K4486" s="157">
        <f t="shared" si="493"/>
        <v>0</v>
      </c>
      <c r="L4486" s="157">
        <f t="shared" si="494"/>
        <v>7862.6151773125775</v>
      </c>
      <c r="M4486" s="167">
        <f t="shared" si="495"/>
        <v>0</v>
      </c>
      <c r="N4486" s="167">
        <f t="shared" si="496"/>
        <v>0</v>
      </c>
    </row>
    <row r="4487" spans="1:14" ht="15" customHeight="1" x14ac:dyDescent="0.2">
      <c r="A4487" s="152"/>
      <c r="B4487" s="152"/>
      <c r="C4487" s="152"/>
      <c r="D4487" s="152"/>
      <c r="E4487" s="153">
        <f>'2.40-a,b,c,d,e'!E4487</f>
        <v>43291.166666666664</v>
      </c>
      <c r="F4487" s="157">
        <f>'2.40-a,b,c,d,e'!F4487</f>
        <v>74.110000610351506</v>
      </c>
      <c r="G4487" s="157">
        <f>'2.40-a,b,c,d,e'!G4487</f>
        <v>260.00213623041191</v>
      </c>
      <c r="H4487" s="157">
        <f t="shared" si="490"/>
        <v>8122.617313542989</v>
      </c>
      <c r="I4487" s="157">
        <f t="shared" si="491"/>
        <v>0</v>
      </c>
      <c r="J4487" s="157">
        <f t="shared" si="492"/>
        <v>8122.617313542989</v>
      </c>
      <c r="K4487" s="157">
        <f t="shared" si="493"/>
        <v>0</v>
      </c>
      <c r="L4487" s="157">
        <f t="shared" si="494"/>
        <v>8122.617313542989</v>
      </c>
      <c r="M4487" s="167">
        <f t="shared" si="495"/>
        <v>0</v>
      </c>
      <c r="N4487" s="167">
        <f t="shared" si="496"/>
        <v>0</v>
      </c>
    </row>
    <row r="4488" spans="1:14" ht="15" customHeight="1" x14ac:dyDescent="0.2">
      <c r="A4488" s="152"/>
      <c r="B4488" s="152"/>
      <c r="C4488" s="152"/>
      <c r="D4488" s="152"/>
      <c r="E4488" s="153">
        <f>'2.40-a,b,c,d,e'!E4488</f>
        <v>43292.166666666664</v>
      </c>
      <c r="F4488" s="157">
        <f>'2.40-a,b,c,d,e'!F4488</f>
        <v>70.379997253417898</v>
      </c>
      <c r="G4488" s="157">
        <f>'2.40-a,b,c,d,e'!G4488</f>
        <v>-3730.0033569336078</v>
      </c>
      <c r="H4488" s="157">
        <f t="shared" si="490"/>
        <v>4392.6139566093807</v>
      </c>
      <c r="I4488" s="157">
        <f t="shared" si="491"/>
        <v>3770.0042724610094</v>
      </c>
      <c r="J4488" s="157">
        <f t="shared" si="492"/>
        <v>8162.61822907039</v>
      </c>
      <c r="K4488" s="157">
        <f t="shared" si="493"/>
        <v>0</v>
      </c>
      <c r="L4488" s="157">
        <f t="shared" si="494"/>
        <v>8162.61822907039</v>
      </c>
      <c r="M4488" s="167">
        <f t="shared" si="495"/>
        <v>1</v>
      </c>
      <c r="N4488" s="167">
        <f t="shared" si="496"/>
        <v>0</v>
      </c>
    </row>
    <row r="4489" spans="1:14" ht="15" customHeight="1" x14ac:dyDescent="0.2">
      <c r="A4489" s="152"/>
      <c r="B4489" s="152"/>
      <c r="C4489" s="152"/>
      <c r="D4489" s="152"/>
      <c r="E4489" s="153">
        <f>'2.40-a,b,c,d,e'!E4489</f>
        <v>43293.166666666664</v>
      </c>
      <c r="F4489" s="157">
        <f>'2.40-a,b,c,d,e'!F4489</f>
        <v>70.330001831054602</v>
      </c>
      <c r="G4489" s="157">
        <f>'2.40-a,b,c,d,e'!G4489</f>
        <v>-49.995422363295461</v>
      </c>
      <c r="H4489" s="157">
        <f t="shared" si="490"/>
        <v>8112.6228067070942</v>
      </c>
      <c r="I4489" s="157">
        <f t="shared" si="491"/>
        <v>0</v>
      </c>
      <c r="J4489" s="157">
        <f t="shared" si="492"/>
        <v>8112.6228067070942</v>
      </c>
      <c r="K4489" s="157">
        <f t="shared" si="493"/>
        <v>0</v>
      </c>
      <c r="L4489" s="157">
        <f t="shared" si="494"/>
        <v>8112.6228067070942</v>
      </c>
      <c r="M4489" s="167">
        <f t="shared" si="495"/>
        <v>0</v>
      </c>
      <c r="N4489" s="167">
        <f t="shared" si="496"/>
        <v>0</v>
      </c>
    </row>
    <row r="4490" spans="1:14" ht="15" customHeight="1" x14ac:dyDescent="0.2">
      <c r="A4490" s="152"/>
      <c r="B4490" s="152"/>
      <c r="C4490" s="152"/>
      <c r="D4490" s="152"/>
      <c r="E4490" s="153">
        <f>'2.40-a,b,c,d,e'!E4490</f>
        <v>43294.166666666664</v>
      </c>
      <c r="F4490" s="157">
        <f>'2.40-a,b,c,d,e'!F4490</f>
        <v>71.010002136230398</v>
      </c>
      <c r="G4490" s="157">
        <f>'2.40-a,b,c,d,e'!G4490</f>
        <v>680.00030517579546</v>
      </c>
      <c r="H4490" s="157">
        <f t="shared" si="490"/>
        <v>8792.6231118828891</v>
      </c>
      <c r="I4490" s="157">
        <f t="shared" si="491"/>
        <v>0</v>
      </c>
      <c r="J4490" s="157">
        <f t="shared" si="492"/>
        <v>8792.6231118828891</v>
      </c>
      <c r="K4490" s="157">
        <f t="shared" si="493"/>
        <v>630.00488281249909</v>
      </c>
      <c r="L4490" s="157">
        <f t="shared" si="494"/>
        <v>8162.61822907039</v>
      </c>
      <c r="M4490" s="167">
        <f t="shared" si="495"/>
        <v>0</v>
      </c>
      <c r="N4490" s="167">
        <f t="shared" si="496"/>
        <v>0</v>
      </c>
    </row>
    <row r="4491" spans="1:14" ht="15" customHeight="1" x14ac:dyDescent="0.2">
      <c r="A4491" s="152"/>
      <c r="B4491" s="152"/>
      <c r="C4491" s="152"/>
      <c r="D4491" s="152"/>
      <c r="E4491" s="153">
        <f>'2.40-a,b,c,d,e'!E4491</f>
        <v>43297.166666666664</v>
      </c>
      <c r="F4491" s="157">
        <f>'2.40-a,b,c,d,e'!F4491</f>
        <v>68.059997558593693</v>
      </c>
      <c r="G4491" s="157">
        <f>'2.40-a,b,c,d,e'!G4491</f>
        <v>-2950.0045776367047</v>
      </c>
      <c r="H4491" s="157">
        <f t="shared" si="490"/>
        <v>5212.6136514336849</v>
      </c>
      <c r="I4491" s="157">
        <f t="shared" si="491"/>
        <v>2950.0045776367051</v>
      </c>
      <c r="J4491" s="157">
        <f t="shared" si="492"/>
        <v>8162.61822907039</v>
      </c>
      <c r="K4491" s="157">
        <f t="shared" si="493"/>
        <v>0</v>
      </c>
      <c r="L4491" s="157">
        <f t="shared" si="494"/>
        <v>8162.61822907039</v>
      </c>
      <c r="M4491" s="167">
        <f t="shared" si="495"/>
        <v>1</v>
      </c>
      <c r="N4491" s="167">
        <f t="shared" si="496"/>
        <v>0</v>
      </c>
    </row>
    <row r="4492" spans="1:14" ht="15" customHeight="1" x14ac:dyDescent="0.2">
      <c r="A4492" s="152"/>
      <c r="B4492" s="152"/>
      <c r="C4492" s="152"/>
      <c r="D4492" s="152"/>
      <c r="E4492" s="153">
        <f>'2.40-a,b,c,d,e'!E4492</f>
        <v>43298.166666666664</v>
      </c>
      <c r="F4492" s="157">
        <f>'2.40-a,b,c,d,e'!F4492</f>
        <v>68.080001831054602</v>
      </c>
      <c r="G4492" s="157">
        <f>'2.40-a,b,c,d,e'!G4492</f>
        <v>20.004272460909078</v>
      </c>
      <c r="H4492" s="157">
        <f t="shared" si="490"/>
        <v>8182.6225015312993</v>
      </c>
      <c r="I4492" s="157">
        <f t="shared" si="491"/>
        <v>0</v>
      </c>
      <c r="J4492" s="157">
        <f t="shared" si="492"/>
        <v>8182.6225015312993</v>
      </c>
      <c r="K4492" s="157">
        <f t="shared" si="493"/>
        <v>20.004272460909306</v>
      </c>
      <c r="L4492" s="157">
        <f t="shared" si="494"/>
        <v>8162.61822907039</v>
      </c>
      <c r="M4492" s="167">
        <f t="shared" si="495"/>
        <v>0</v>
      </c>
      <c r="N4492" s="167">
        <f t="shared" si="496"/>
        <v>0</v>
      </c>
    </row>
    <row r="4493" spans="1:14" ht="15" customHeight="1" x14ac:dyDescent="0.2">
      <c r="A4493" s="152"/>
      <c r="B4493" s="152"/>
      <c r="C4493" s="152"/>
      <c r="D4493" s="152"/>
      <c r="E4493" s="153">
        <f>'2.40-a,b,c,d,e'!E4493</f>
        <v>43299.166666666664</v>
      </c>
      <c r="F4493" s="157">
        <f>'2.40-a,b,c,d,e'!F4493</f>
        <v>68.760002136230398</v>
      </c>
      <c r="G4493" s="157">
        <f>'2.40-a,b,c,d,e'!G4493</f>
        <v>680.00030517579546</v>
      </c>
      <c r="H4493" s="157">
        <f t="shared" si="490"/>
        <v>8842.6185342461849</v>
      </c>
      <c r="I4493" s="157">
        <f t="shared" si="491"/>
        <v>0</v>
      </c>
      <c r="J4493" s="157">
        <f t="shared" si="492"/>
        <v>8842.6185342461849</v>
      </c>
      <c r="K4493" s="157">
        <f t="shared" si="493"/>
        <v>680.00030517579489</v>
      </c>
      <c r="L4493" s="157">
        <f t="shared" si="494"/>
        <v>8162.61822907039</v>
      </c>
      <c r="M4493" s="167">
        <f t="shared" si="495"/>
        <v>0</v>
      </c>
      <c r="N4493" s="167">
        <f t="shared" si="496"/>
        <v>0</v>
      </c>
    </row>
    <row r="4494" spans="1:14" ht="15" customHeight="1" x14ac:dyDescent="0.2">
      <c r="A4494" s="152"/>
      <c r="B4494" s="152"/>
      <c r="C4494" s="152"/>
      <c r="D4494" s="152"/>
      <c r="E4494" s="153">
        <f>'2.40-a,b,c,d,e'!E4494</f>
        <v>43300.166666666664</v>
      </c>
      <c r="F4494" s="157">
        <f>'2.40-a,b,c,d,e'!F4494</f>
        <v>69.459999084472599</v>
      </c>
      <c r="G4494" s="157">
        <f>'2.40-a,b,c,d,e'!G4494</f>
        <v>699.99694824220171</v>
      </c>
      <c r="H4494" s="157">
        <f t="shared" si="490"/>
        <v>8862.6151773125912</v>
      </c>
      <c r="I4494" s="157">
        <f t="shared" si="491"/>
        <v>0</v>
      </c>
      <c r="J4494" s="157">
        <f t="shared" si="492"/>
        <v>8862.6151773125912</v>
      </c>
      <c r="K4494" s="157">
        <f t="shared" si="493"/>
        <v>699.99694824220114</v>
      </c>
      <c r="L4494" s="157">
        <f t="shared" si="494"/>
        <v>8162.61822907039</v>
      </c>
      <c r="M4494" s="167">
        <f t="shared" si="495"/>
        <v>0</v>
      </c>
      <c r="N4494" s="167">
        <f t="shared" si="496"/>
        <v>0</v>
      </c>
    </row>
    <row r="4495" spans="1:14" ht="15" customHeight="1" x14ac:dyDescent="0.2">
      <c r="A4495" s="152"/>
      <c r="B4495" s="152"/>
      <c r="C4495" s="152"/>
      <c r="D4495" s="152"/>
      <c r="E4495" s="153">
        <f>'2.40-a,b,c,d,e'!E4495</f>
        <v>43301.166666666664</v>
      </c>
      <c r="F4495" s="157">
        <f>'2.40-a,b,c,d,e'!F4495</f>
        <v>70.459999084472599</v>
      </c>
      <c r="G4495" s="157">
        <f>'2.40-a,b,c,d,e'!G4495</f>
        <v>1000</v>
      </c>
      <c r="H4495" s="157">
        <f t="shared" si="490"/>
        <v>9162.618229070391</v>
      </c>
      <c r="I4495" s="157">
        <f t="shared" si="491"/>
        <v>0</v>
      </c>
      <c r="J4495" s="157">
        <f t="shared" si="492"/>
        <v>9162.618229070391</v>
      </c>
      <c r="K4495" s="157">
        <f t="shared" si="493"/>
        <v>1000.0000000000009</v>
      </c>
      <c r="L4495" s="157">
        <f t="shared" si="494"/>
        <v>8162.61822907039</v>
      </c>
      <c r="M4495" s="167">
        <f t="shared" si="495"/>
        <v>0</v>
      </c>
      <c r="N4495" s="167">
        <f t="shared" si="496"/>
        <v>0</v>
      </c>
    </row>
    <row r="4496" spans="1:14" ht="15" customHeight="1" x14ac:dyDescent="0.2">
      <c r="A4496" s="152"/>
      <c r="B4496" s="152"/>
      <c r="C4496" s="152"/>
      <c r="D4496" s="152"/>
      <c r="E4496" s="153">
        <f>'2.40-a,b,c,d,e'!E4496</f>
        <v>43304.166666666664</v>
      </c>
      <c r="F4496" s="157">
        <f>'2.40-a,b,c,d,e'!F4496</f>
        <v>67.889999389648395</v>
      </c>
      <c r="G4496" s="157">
        <f>'2.40-a,b,c,d,e'!G4496</f>
        <v>-2569.9996948242047</v>
      </c>
      <c r="H4496" s="157">
        <f t="shared" si="490"/>
        <v>5592.6185342461849</v>
      </c>
      <c r="I4496" s="157">
        <f t="shared" si="491"/>
        <v>2569.9996948242051</v>
      </c>
      <c r="J4496" s="157">
        <f t="shared" si="492"/>
        <v>8162.61822907039</v>
      </c>
      <c r="K4496" s="157">
        <f t="shared" si="493"/>
        <v>0</v>
      </c>
      <c r="L4496" s="157">
        <f t="shared" si="494"/>
        <v>8162.61822907039</v>
      </c>
      <c r="M4496" s="167">
        <f t="shared" si="495"/>
        <v>1</v>
      </c>
      <c r="N4496" s="167">
        <f t="shared" si="496"/>
        <v>0</v>
      </c>
    </row>
    <row r="4497" spans="1:14" ht="15" customHeight="1" x14ac:dyDescent="0.2">
      <c r="A4497" s="152"/>
      <c r="B4497" s="152"/>
      <c r="C4497" s="152"/>
      <c r="D4497" s="152"/>
      <c r="E4497" s="153">
        <f>'2.40-a,b,c,d,e'!E4497</f>
        <v>43305.166666666664</v>
      </c>
      <c r="F4497" s="157">
        <f>'2.40-a,b,c,d,e'!F4497</f>
        <v>68.519996643066406</v>
      </c>
      <c r="G4497" s="157">
        <f>'2.40-a,b,c,d,e'!G4497</f>
        <v>629.99725341801138</v>
      </c>
      <c r="H4497" s="157">
        <f t="shared" si="490"/>
        <v>8792.6154824884015</v>
      </c>
      <c r="I4497" s="157">
        <f t="shared" si="491"/>
        <v>0</v>
      </c>
      <c r="J4497" s="157">
        <f t="shared" si="492"/>
        <v>8792.6154824884015</v>
      </c>
      <c r="K4497" s="157">
        <f t="shared" si="493"/>
        <v>629.9972534180115</v>
      </c>
      <c r="L4497" s="157">
        <f t="shared" si="494"/>
        <v>8162.61822907039</v>
      </c>
      <c r="M4497" s="167">
        <f t="shared" si="495"/>
        <v>0</v>
      </c>
      <c r="N4497" s="167">
        <f t="shared" si="496"/>
        <v>0</v>
      </c>
    </row>
    <row r="4498" spans="1:14" ht="15" customHeight="1" x14ac:dyDescent="0.2">
      <c r="A4498" s="152"/>
      <c r="B4498" s="152"/>
      <c r="C4498" s="152"/>
      <c r="D4498" s="152"/>
      <c r="E4498" s="153">
        <f>'2.40-a,b,c,d,e'!E4498</f>
        <v>43306.166666666664</v>
      </c>
      <c r="F4498" s="157">
        <f>'2.40-a,b,c,d,e'!F4498</f>
        <v>69.300003051757798</v>
      </c>
      <c r="G4498" s="157">
        <f>'2.40-a,b,c,d,e'!G4498</f>
        <v>780.00640869139204</v>
      </c>
      <c r="H4498" s="157">
        <f t="shared" si="490"/>
        <v>8942.6246377617827</v>
      </c>
      <c r="I4498" s="157">
        <f t="shared" si="491"/>
        <v>0</v>
      </c>
      <c r="J4498" s="157">
        <f t="shared" si="492"/>
        <v>8942.6246377617827</v>
      </c>
      <c r="K4498" s="157">
        <f t="shared" si="493"/>
        <v>780.00640869139261</v>
      </c>
      <c r="L4498" s="157">
        <f t="shared" si="494"/>
        <v>8162.61822907039</v>
      </c>
      <c r="M4498" s="167">
        <f t="shared" si="495"/>
        <v>0</v>
      </c>
      <c r="N4498" s="167">
        <f t="shared" si="496"/>
        <v>0</v>
      </c>
    </row>
    <row r="4499" spans="1:14" ht="15" customHeight="1" x14ac:dyDescent="0.2">
      <c r="A4499" s="152"/>
      <c r="B4499" s="152"/>
      <c r="C4499" s="152"/>
      <c r="D4499" s="152"/>
      <c r="E4499" s="153">
        <f>'2.40-a,b,c,d,e'!E4499</f>
        <v>43307.166666666664</v>
      </c>
      <c r="F4499" s="157">
        <f>'2.40-a,b,c,d,e'!F4499</f>
        <v>69.610000610351506</v>
      </c>
      <c r="G4499" s="157">
        <f>'2.40-a,b,c,d,e'!G4499</f>
        <v>309.99755859370737</v>
      </c>
      <c r="H4499" s="157">
        <f t="shared" si="490"/>
        <v>8472.6157876640973</v>
      </c>
      <c r="I4499" s="157">
        <f t="shared" si="491"/>
        <v>0</v>
      </c>
      <c r="J4499" s="157">
        <f t="shared" si="492"/>
        <v>8472.6157876640973</v>
      </c>
      <c r="K4499" s="157">
        <f t="shared" si="493"/>
        <v>309.99755859370725</v>
      </c>
      <c r="L4499" s="157">
        <f t="shared" si="494"/>
        <v>8162.61822907039</v>
      </c>
      <c r="M4499" s="167">
        <f t="shared" si="495"/>
        <v>0</v>
      </c>
      <c r="N4499" s="167">
        <f t="shared" si="496"/>
        <v>0</v>
      </c>
    </row>
    <row r="4500" spans="1:14" ht="15" customHeight="1" x14ac:dyDescent="0.2">
      <c r="A4500" s="152"/>
      <c r="B4500" s="152"/>
      <c r="C4500" s="152"/>
      <c r="D4500" s="152"/>
      <c r="E4500" s="153">
        <f>'2.40-a,b,c,d,e'!E4500</f>
        <v>43308.166666666664</v>
      </c>
      <c r="F4500" s="157">
        <f>'2.40-a,b,c,d,e'!F4500</f>
        <v>68.690002441406193</v>
      </c>
      <c r="G4500" s="157">
        <f>'2.40-a,b,c,d,e'!G4500</f>
        <v>-919.9981689453125</v>
      </c>
      <c r="H4500" s="157">
        <f t="shared" si="490"/>
        <v>7242.6200601250775</v>
      </c>
      <c r="I4500" s="157">
        <f t="shared" si="491"/>
        <v>0</v>
      </c>
      <c r="J4500" s="157">
        <f t="shared" si="492"/>
        <v>7242.6200601250775</v>
      </c>
      <c r="K4500" s="157">
        <f t="shared" si="493"/>
        <v>0</v>
      </c>
      <c r="L4500" s="157">
        <f t="shared" si="494"/>
        <v>7242.6200601250775</v>
      </c>
      <c r="M4500" s="167">
        <f t="shared" si="495"/>
        <v>0</v>
      </c>
      <c r="N4500" s="167">
        <f t="shared" si="496"/>
        <v>0</v>
      </c>
    </row>
    <row r="4501" spans="1:14" ht="15" customHeight="1" x14ac:dyDescent="0.2">
      <c r="A4501" s="152"/>
      <c r="B4501" s="152"/>
      <c r="C4501" s="152"/>
      <c r="D4501" s="152"/>
      <c r="E4501" s="153">
        <f>'2.40-a,b,c,d,e'!E4501</f>
        <v>43311.166666666664</v>
      </c>
      <c r="F4501" s="157">
        <f>'2.40-a,b,c,d,e'!F4501</f>
        <v>70.129997253417898</v>
      </c>
      <c r="G4501" s="157">
        <f>'2.40-a,b,c,d,e'!G4501</f>
        <v>1439.9948120117047</v>
      </c>
      <c r="H4501" s="157">
        <f t="shared" si="490"/>
        <v>8682.6148721367827</v>
      </c>
      <c r="I4501" s="157">
        <f t="shared" si="491"/>
        <v>0</v>
      </c>
      <c r="J4501" s="157">
        <f t="shared" si="492"/>
        <v>8682.6148721367827</v>
      </c>
      <c r="K4501" s="157">
        <f t="shared" si="493"/>
        <v>519.99664306639261</v>
      </c>
      <c r="L4501" s="157">
        <f t="shared" si="494"/>
        <v>8162.61822907039</v>
      </c>
      <c r="M4501" s="167">
        <f t="shared" si="495"/>
        <v>0</v>
      </c>
      <c r="N4501" s="167">
        <f t="shared" si="496"/>
        <v>0</v>
      </c>
    </row>
    <row r="4502" spans="1:14" ht="15" customHeight="1" x14ac:dyDescent="0.2">
      <c r="A4502" s="152"/>
      <c r="B4502" s="152"/>
      <c r="C4502" s="152"/>
      <c r="D4502" s="152"/>
      <c r="E4502" s="153">
        <f>'2.40-a,b,c,d,e'!E4502</f>
        <v>43312.166666666664</v>
      </c>
      <c r="F4502" s="157">
        <f>'2.40-a,b,c,d,e'!F4502</f>
        <v>68.760002136230398</v>
      </c>
      <c r="G4502" s="157">
        <f>'2.40-a,b,c,d,e'!G4502</f>
        <v>-1369.9951171875</v>
      </c>
      <c r="H4502" s="157">
        <f t="shared" si="490"/>
        <v>6792.62311188289</v>
      </c>
      <c r="I4502" s="157">
        <f t="shared" si="491"/>
        <v>0</v>
      </c>
      <c r="J4502" s="157">
        <f t="shared" si="492"/>
        <v>6792.62311188289</v>
      </c>
      <c r="K4502" s="157">
        <f t="shared" si="493"/>
        <v>0</v>
      </c>
      <c r="L4502" s="157">
        <f t="shared" si="494"/>
        <v>6792.62311188289</v>
      </c>
      <c r="M4502" s="167">
        <f t="shared" si="495"/>
        <v>0</v>
      </c>
      <c r="N4502" s="167">
        <f t="shared" si="496"/>
        <v>0</v>
      </c>
    </row>
    <row r="4503" spans="1:14" ht="15" customHeight="1" x14ac:dyDescent="0.2">
      <c r="A4503" s="152"/>
      <c r="B4503" s="152"/>
      <c r="C4503" s="152"/>
      <c r="D4503" s="152"/>
      <c r="E4503" s="153">
        <f>'2.40-a,b,c,d,e'!E4503</f>
        <v>43313.166666666664</v>
      </c>
      <c r="F4503" s="157">
        <f>'2.40-a,b,c,d,e'!F4503</f>
        <v>67.660003662109304</v>
      </c>
      <c r="G4503" s="157">
        <f>'2.40-a,b,c,d,e'!G4503</f>
        <v>-1099.9984741210938</v>
      </c>
      <c r="H4503" s="157">
        <f t="shared" si="490"/>
        <v>5692.6246377617963</v>
      </c>
      <c r="I4503" s="157">
        <f t="shared" si="491"/>
        <v>2469.9935913085938</v>
      </c>
      <c r="J4503" s="157">
        <f t="shared" si="492"/>
        <v>8162.61822907039</v>
      </c>
      <c r="K4503" s="157">
        <f t="shared" si="493"/>
        <v>0</v>
      </c>
      <c r="L4503" s="157">
        <f t="shared" si="494"/>
        <v>8162.61822907039</v>
      </c>
      <c r="M4503" s="167">
        <f t="shared" si="495"/>
        <v>1</v>
      </c>
      <c r="N4503" s="167">
        <f t="shared" si="496"/>
        <v>0</v>
      </c>
    </row>
    <row r="4504" spans="1:14" ht="15" customHeight="1" x14ac:dyDescent="0.2">
      <c r="A4504" s="152"/>
      <c r="B4504" s="152"/>
      <c r="C4504" s="152"/>
      <c r="D4504" s="152"/>
      <c r="E4504" s="153">
        <f>'2.40-a,b,c,d,e'!E4504</f>
        <v>43314.166666666664</v>
      </c>
      <c r="F4504" s="157">
        <f>'2.40-a,b,c,d,e'!F4504</f>
        <v>68.959999084472599</v>
      </c>
      <c r="G4504" s="157">
        <f>'2.40-a,b,c,d,e'!G4504</f>
        <v>1299.9954223632953</v>
      </c>
      <c r="H4504" s="157">
        <f t="shared" si="490"/>
        <v>9462.6136514336849</v>
      </c>
      <c r="I4504" s="157">
        <f t="shared" si="491"/>
        <v>0</v>
      </c>
      <c r="J4504" s="157">
        <f t="shared" si="492"/>
        <v>9462.6136514336849</v>
      </c>
      <c r="K4504" s="157">
        <f t="shared" si="493"/>
        <v>1299.9954223632949</v>
      </c>
      <c r="L4504" s="157">
        <f t="shared" si="494"/>
        <v>8162.61822907039</v>
      </c>
      <c r="M4504" s="167">
        <f t="shared" si="495"/>
        <v>0</v>
      </c>
      <c r="N4504" s="167">
        <f t="shared" si="496"/>
        <v>0</v>
      </c>
    </row>
    <row r="4505" spans="1:14" ht="15" customHeight="1" x14ac:dyDescent="0.2">
      <c r="A4505" s="152"/>
      <c r="B4505" s="152"/>
      <c r="C4505" s="152"/>
      <c r="D4505" s="152"/>
      <c r="E4505" s="153">
        <f>'2.40-a,b,c,d,e'!E4505</f>
        <v>43315.166666666664</v>
      </c>
      <c r="F4505" s="157">
        <f>'2.40-a,b,c,d,e'!F4505</f>
        <v>68.489997863769503</v>
      </c>
      <c r="G4505" s="157">
        <f>'2.40-a,b,c,d,e'!G4505</f>
        <v>-470.00122070309658</v>
      </c>
      <c r="H4505" s="157">
        <f t="shared" si="490"/>
        <v>7692.6170083672932</v>
      </c>
      <c r="I4505" s="157">
        <f t="shared" si="491"/>
        <v>0</v>
      </c>
      <c r="J4505" s="157">
        <f t="shared" si="492"/>
        <v>7692.6170083672932</v>
      </c>
      <c r="K4505" s="157">
        <f t="shared" si="493"/>
        <v>0</v>
      </c>
      <c r="L4505" s="157">
        <f t="shared" si="494"/>
        <v>7692.6170083672932</v>
      </c>
      <c r="M4505" s="167">
        <f t="shared" si="495"/>
        <v>0</v>
      </c>
      <c r="N4505" s="167">
        <f t="shared" si="496"/>
        <v>0</v>
      </c>
    </row>
    <row r="4506" spans="1:14" ht="15" customHeight="1" x14ac:dyDescent="0.2">
      <c r="A4506" s="152"/>
      <c r="B4506" s="152"/>
      <c r="C4506" s="152"/>
      <c r="D4506" s="152"/>
      <c r="E4506" s="153">
        <f>'2.40-a,b,c,d,e'!E4506</f>
        <v>43318.166666666664</v>
      </c>
      <c r="F4506" s="157">
        <f>'2.40-a,b,c,d,e'!F4506</f>
        <v>69.010002136230398</v>
      </c>
      <c r="G4506" s="157">
        <f>'2.40-a,b,c,d,e'!G4506</f>
        <v>520.00427246089487</v>
      </c>
      <c r="H4506" s="157">
        <f t="shared" si="490"/>
        <v>8212.6212808281889</v>
      </c>
      <c r="I4506" s="157">
        <f t="shared" si="491"/>
        <v>0</v>
      </c>
      <c r="J4506" s="157">
        <f t="shared" si="492"/>
        <v>8212.6212808281889</v>
      </c>
      <c r="K4506" s="157">
        <f t="shared" si="493"/>
        <v>50.003051757798858</v>
      </c>
      <c r="L4506" s="157">
        <f t="shared" si="494"/>
        <v>8162.61822907039</v>
      </c>
      <c r="M4506" s="167">
        <f t="shared" si="495"/>
        <v>0</v>
      </c>
      <c r="N4506" s="167">
        <f t="shared" si="496"/>
        <v>0</v>
      </c>
    </row>
    <row r="4507" spans="1:14" ht="15" customHeight="1" x14ac:dyDescent="0.2">
      <c r="A4507" s="152"/>
      <c r="B4507" s="152"/>
      <c r="C4507" s="152"/>
      <c r="D4507" s="152"/>
      <c r="E4507" s="153">
        <f>'2.40-a,b,c,d,e'!E4507</f>
        <v>43319.166666666664</v>
      </c>
      <c r="F4507" s="157">
        <f>'2.40-a,b,c,d,e'!F4507</f>
        <v>69.169998168945298</v>
      </c>
      <c r="G4507" s="157">
        <f>'2.40-a,b,c,d,e'!G4507</f>
        <v>159.99603271490059</v>
      </c>
      <c r="H4507" s="157">
        <f t="shared" si="490"/>
        <v>8322.6142617852911</v>
      </c>
      <c r="I4507" s="157">
        <f t="shared" si="491"/>
        <v>0</v>
      </c>
      <c r="J4507" s="157">
        <f t="shared" si="492"/>
        <v>8322.6142617852911</v>
      </c>
      <c r="K4507" s="157">
        <f t="shared" si="493"/>
        <v>159.99603271490105</v>
      </c>
      <c r="L4507" s="157">
        <f t="shared" si="494"/>
        <v>8162.61822907039</v>
      </c>
      <c r="M4507" s="167">
        <f t="shared" si="495"/>
        <v>0</v>
      </c>
      <c r="N4507" s="167">
        <f t="shared" si="496"/>
        <v>0</v>
      </c>
    </row>
    <row r="4508" spans="1:14" ht="15" customHeight="1" x14ac:dyDescent="0.2">
      <c r="A4508" s="152"/>
      <c r="B4508" s="152"/>
      <c r="C4508" s="152"/>
      <c r="D4508" s="152"/>
      <c r="E4508" s="153">
        <f>'2.40-a,b,c,d,e'!E4508</f>
        <v>43320.166666666664</v>
      </c>
      <c r="F4508" s="157">
        <f>'2.40-a,b,c,d,e'!F4508</f>
        <v>66.940002441406193</v>
      </c>
      <c r="G4508" s="157">
        <f>'2.40-a,b,c,d,e'!G4508</f>
        <v>-2229.9957275391052</v>
      </c>
      <c r="H4508" s="157">
        <f t="shared" si="490"/>
        <v>5932.6225015312848</v>
      </c>
      <c r="I4508" s="157">
        <f t="shared" si="491"/>
        <v>2229.9957275391052</v>
      </c>
      <c r="J4508" s="157">
        <f t="shared" si="492"/>
        <v>8162.61822907039</v>
      </c>
      <c r="K4508" s="157">
        <f t="shared" si="493"/>
        <v>0</v>
      </c>
      <c r="L4508" s="157">
        <f t="shared" si="494"/>
        <v>8162.61822907039</v>
      </c>
      <c r="M4508" s="167">
        <f t="shared" si="495"/>
        <v>1</v>
      </c>
      <c r="N4508" s="167">
        <f t="shared" si="496"/>
        <v>0</v>
      </c>
    </row>
    <row r="4509" spans="1:14" ht="15" customHeight="1" x14ac:dyDescent="0.2">
      <c r="A4509" s="152"/>
      <c r="B4509" s="152"/>
      <c r="C4509" s="152"/>
      <c r="D4509" s="152"/>
      <c r="E4509" s="153">
        <f>'2.40-a,b,c,d,e'!E4509</f>
        <v>43321.166666666664</v>
      </c>
      <c r="F4509" s="157">
        <f>'2.40-a,b,c,d,e'!F4509</f>
        <v>66.809997558593693</v>
      </c>
      <c r="G4509" s="157">
        <f>'2.40-a,b,c,d,e'!G4509</f>
        <v>-130.0048828125</v>
      </c>
      <c r="H4509" s="157">
        <f t="shared" si="490"/>
        <v>8032.61334625789</v>
      </c>
      <c r="I4509" s="157">
        <f t="shared" si="491"/>
        <v>0</v>
      </c>
      <c r="J4509" s="157">
        <f t="shared" si="492"/>
        <v>8032.61334625789</v>
      </c>
      <c r="K4509" s="157">
        <f t="shared" si="493"/>
        <v>0</v>
      </c>
      <c r="L4509" s="157">
        <f t="shared" si="494"/>
        <v>8032.61334625789</v>
      </c>
      <c r="M4509" s="167">
        <f t="shared" si="495"/>
        <v>0</v>
      </c>
      <c r="N4509" s="167">
        <f t="shared" si="496"/>
        <v>0</v>
      </c>
    </row>
    <row r="4510" spans="1:14" ht="15" customHeight="1" x14ac:dyDescent="0.2">
      <c r="A4510" s="152"/>
      <c r="B4510" s="152"/>
      <c r="C4510" s="152"/>
      <c r="D4510" s="152"/>
      <c r="E4510" s="153">
        <f>'2.40-a,b,c,d,e'!E4510</f>
        <v>43322.166666666664</v>
      </c>
      <c r="F4510" s="157">
        <f>'2.40-a,b,c,d,e'!F4510</f>
        <v>67.629997253417898</v>
      </c>
      <c r="G4510" s="157">
        <f>'2.40-a,b,c,d,e'!G4510</f>
        <v>819.99969482420454</v>
      </c>
      <c r="H4510" s="157">
        <f t="shared" si="490"/>
        <v>8852.6130410820952</v>
      </c>
      <c r="I4510" s="157">
        <f t="shared" si="491"/>
        <v>0</v>
      </c>
      <c r="J4510" s="157">
        <f t="shared" si="492"/>
        <v>8852.6130410820952</v>
      </c>
      <c r="K4510" s="157">
        <f t="shared" si="493"/>
        <v>689.99481201170511</v>
      </c>
      <c r="L4510" s="157">
        <f t="shared" si="494"/>
        <v>8162.61822907039</v>
      </c>
      <c r="M4510" s="167">
        <f t="shared" si="495"/>
        <v>0</v>
      </c>
      <c r="N4510" s="167">
        <f t="shared" si="496"/>
        <v>0</v>
      </c>
    </row>
    <row r="4511" spans="1:14" ht="15" customHeight="1" x14ac:dyDescent="0.2">
      <c r="A4511" s="152"/>
      <c r="B4511" s="152"/>
      <c r="C4511" s="152"/>
      <c r="D4511" s="152"/>
      <c r="E4511" s="153">
        <f>'2.40-a,b,c,d,e'!E4511</f>
        <v>43325.166666666664</v>
      </c>
      <c r="F4511" s="157">
        <f>'2.40-a,b,c,d,e'!F4511</f>
        <v>67.199996948242102</v>
      </c>
      <c r="G4511" s="157">
        <f>'2.40-a,b,c,d,e'!G4511</f>
        <v>-430.00030517579546</v>
      </c>
      <c r="H4511" s="157">
        <f t="shared" si="490"/>
        <v>7732.6179238945942</v>
      </c>
      <c r="I4511" s="157">
        <f t="shared" si="491"/>
        <v>0</v>
      </c>
      <c r="J4511" s="157">
        <f t="shared" si="492"/>
        <v>7732.6179238945942</v>
      </c>
      <c r="K4511" s="157">
        <f t="shared" si="493"/>
        <v>0</v>
      </c>
      <c r="L4511" s="157">
        <f t="shared" si="494"/>
        <v>7732.6179238945942</v>
      </c>
      <c r="M4511" s="167">
        <f t="shared" si="495"/>
        <v>0</v>
      </c>
      <c r="N4511" s="167">
        <f t="shared" si="496"/>
        <v>0</v>
      </c>
    </row>
    <row r="4512" spans="1:14" ht="15" customHeight="1" x14ac:dyDescent="0.2">
      <c r="A4512" s="152"/>
      <c r="B4512" s="152"/>
      <c r="C4512" s="152"/>
      <c r="D4512" s="152"/>
      <c r="E4512" s="153">
        <f>'2.40-a,b,c,d,e'!E4512</f>
        <v>43326.166666666664</v>
      </c>
      <c r="F4512" s="157">
        <f>'2.40-a,b,c,d,e'!F4512</f>
        <v>67.040000915527301</v>
      </c>
      <c r="G4512" s="157">
        <f>'2.40-a,b,c,d,e'!G4512</f>
        <v>-159.99603271480112</v>
      </c>
      <c r="H4512" s="157">
        <f t="shared" si="490"/>
        <v>7572.6218911797932</v>
      </c>
      <c r="I4512" s="157">
        <f t="shared" si="491"/>
        <v>0</v>
      </c>
      <c r="J4512" s="157">
        <f t="shared" si="492"/>
        <v>7572.6218911797932</v>
      </c>
      <c r="K4512" s="157">
        <f t="shared" si="493"/>
        <v>0</v>
      </c>
      <c r="L4512" s="157">
        <f t="shared" si="494"/>
        <v>7572.6218911797932</v>
      </c>
      <c r="M4512" s="167">
        <f t="shared" si="495"/>
        <v>0</v>
      </c>
      <c r="N4512" s="167">
        <f t="shared" si="496"/>
        <v>0</v>
      </c>
    </row>
    <row r="4513" spans="1:14" ht="15" customHeight="1" x14ac:dyDescent="0.2">
      <c r="A4513" s="152"/>
      <c r="B4513" s="152"/>
      <c r="C4513" s="152"/>
      <c r="D4513" s="152"/>
      <c r="E4513" s="153">
        <f>'2.40-a,b,c,d,e'!E4513</f>
        <v>43327.166666666664</v>
      </c>
      <c r="F4513" s="157">
        <f>'2.40-a,b,c,d,e'!F4513</f>
        <v>65.010002136230398</v>
      </c>
      <c r="G4513" s="157">
        <f>'2.40-a,b,c,d,e'!G4513</f>
        <v>-2029.9987792969034</v>
      </c>
      <c r="H4513" s="157">
        <f t="shared" si="490"/>
        <v>5542.62311188289</v>
      </c>
      <c r="I4513" s="157">
        <f t="shared" si="491"/>
        <v>2619.9951171875</v>
      </c>
      <c r="J4513" s="157">
        <f t="shared" si="492"/>
        <v>8162.61822907039</v>
      </c>
      <c r="K4513" s="157">
        <f t="shared" si="493"/>
        <v>0</v>
      </c>
      <c r="L4513" s="157">
        <f t="shared" si="494"/>
        <v>8162.61822907039</v>
      </c>
      <c r="M4513" s="167">
        <f t="shared" si="495"/>
        <v>1</v>
      </c>
      <c r="N4513" s="167">
        <f t="shared" si="496"/>
        <v>0</v>
      </c>
    </row>
    <row r="4514" spans="1:14" ht="15" customHeight="1" x14ac:dyDescent="0.2">
      <c r="A4514" s="152"/>
      <c r="B4514" s="152"/>
      <c r="C4514" s="152"/>
      <c r="D4514" s="152"/>
      <c r="E4514" s="153">
        <f>'2.40-a,b,c,d,e'!E4514</f>
        <v>43328.166666666664</v>
      </c>
      <c r="F4514" s="157">
        <f>'2.40-a,b,c,d,e'!F4514</f>
        <v>65.459999084472599</v>
      </c>
      <c r="G4514" s="157">
        <f>'2.40-a,b,c,d,e'!G4514</f>
        <v>449.99694824220171</v>
      </c>
      <c r="H4514" s="157">
        <f t="shared" si="490"/>
        <v>8612.6151773125912</v>
      </c>
      <c r="I4514" s="157">
        <f t="shared" si="491"/>
        <v>0</v>
      </c>
      <c r="J4514" s="157">
        <f t="shared" si="492"/>
        <v>8612.6151773125912</v>
      </c>
      <c r="K4514" s="157">
        <f t="shared" si="493"/>
        <v>449.99694824220114</v>
      </c>
      <c r="L4514" s="157">
        <f t="shared" si="494"/>
        <v>8162.61822907039</v>
      </c>
      <c r="M4514" s="167">
        <f t="shared" si="495"/>
        <v>0</v>
      </c>
      <c r="N4514" s="167">
        <f t="shared" si="496"/>
        <v>0</v>
      </c>
    </row>
    <row r="4515" spans="1:14" ht="15" customHeight="1" x14ac:dyDescent="0.2">
      <c r="A4515" s="152"/>
      <c r="B4515" s="152"/>
      <c r="C4515" s="152"/>
      <c r="D4515" s="152"/>
      <c r="E4515" s="153">
        <f>'2.40-a,b,c,d,e'!E4515</f>
        <v>43329.166666666664</v>
      </c>
      <c r="F4515" s="157">
        <f>'2.40-a,b,c,d,e'!F4515</f>
        <v>65.910003662109304</v>
      </c>
      <c r="G4515" s="157">
        <f>'2.40-a,b,c,d,e'!G4515</f>
        <v>450.00457763670454</v>
      </c>
      <c r="H4515" s="157">
        <f t="shared" si="490"/>
        <v>8612.6228067070952</v>
      </c>
      <c r="I4515" s="157">
        <f t="shared" si="491"/>
        <v>0</v>
      </c>
      <c r="J4515" s="157">
        <f t="shared" si="492"/>
        <v>8612.6228067070952</v>
      </c>
      <c r="K4515" s="157">
        <f t="shared" si="493"/>
        <v>450.00457763670511</v>
      </c>
      <c r="L4515" s="157">
        <f t="shared" si="494"/>
        <v>8162.61822907039</v>
      </c>
      <c r="M4515" s="167">
        <f t="shared" si="495"/>
        <v>0</v>
      </c>
      <c r="N4515" s="167">
        <f t="shared" si="496"/>
        <v>0</v>
      </c>
    </row>
    <row r="4516" spans="1:14" ht="15" customHeight="1" x14ac:dyDescent="0.2">
      <c r="A4516" s="152"/>
      <c r="B4516" s="152"/>
      <c r="C4516" s="152"/>
      <c r="D4516" s="152"/>
      <c r="E4516" s="153">
        <f>'2.40-a,b,c,d,e'!E4516</f>
        <v>43332.166666666664</v>
      </c>
      <c r="F4516" s="157">
        <f>'2.40-a,b,c,d,e'!F4516</f>
        <v>66.430000305175696</v>
      </c>
      <c r="G4516" s="157">
        <f>'2.40-a,b,c,d,e'!G4516</f>
        <v>519.99664306639204</v>
      </c>
      <c r="H4516" s="157">
        <f t="shared" si="490"/>
        <v>8682.6148721367827</v>
      </c>
      <c r="I4516" s="157">
        <f t="shared" si="491"/>
        <v>0</v>
      </c>
      <c r="J4516" s="157">
        <f t="shared" si="492"/>
        <v>8682.6148721367827</v>
      </c>
      <c r="K4516" s="157">
        <f t="shared" si="493"/>
        <v>519.99664306639261</v>
      </c>
      <c r="L4516" s="157">
        <f t="shared" si="494"/>
        <v>8162.61822907039</v>
      </c>
      <c r="M4516" s="167">
        <f t="shared" si="495"/>
        <v>0</v>
      </c>
      <c r="N4516" s="167">
        <f t="shared" si="496"/>
        <v>0</v>
      </c>
    </row>
    <row r="4517" spans="1:14" ht="15" customHeight="1" x14ac:dyDescent="0.2">
      <c r="A4517" s="152"/>
      <c r="B4517" s="152"/>
      <c r="C4517" s="152"/>
      <c r="D4517" s="152"/>
      <c r="E4517" s="153">
        <f>'2.40-a,b,c,d,e'!E4517</f>
        <v>43333.166666666664</v>
      </c>
      <c r="F4517" s="157">
        <f>'2.40-a,b,c,d,e'!F4517</f>
        <v>67.349998474121094</v>
      </c>
      <c r="G4517" s="157">
        <f>'2.40-a,b,c,d,e'!G4517</f>
        <v>919.99816894539777</v>
      </c>
      <c r="H4517" s="157">
        <f t="shared" si="490"/>
        <v>9082.6163980157871</v>
      </c>
      <c r="I4517" s="157">
        <f t="shared" si="491"/>
        <v>0</v>
      </c>
      <c r="J4517" s="157">
        <f t="shared" si="492"/>
        <v>9082.6163980157871</v>
      </c>
      <c r="K4517" s="157">
        <f t="shared" si="493"/>
        <v>919.99816894539708</v>
      </c>
      <c r="L4517" s="157">
        <f t="shared" si="494"/>
        <v>8162.61822907039</v>
      </c>
      <c r="M4517" s="167">
        <f t="shared" si="495"/>
        <v>0</v>
      </c>
      <c r="N4517" s="167">
        <f t="shared" si="496"/>
        <v>0</v>
      </c>
    </row>
    <row r="4518" spans="1:14" ht="15" customHeight="1" x14ac:dyDescent="0.2">
      <c r="A4518" s="152"/>
      <c r="B4518" s="152"/>
      <c r="C4518" s="152"/>
      <c r="D4518" s="152"/>
      <c r="E4518" s="153">
        <f>'2.40-a,b,c,d,e'!E4518</f>
        <v>43334.166666666664</v>
      </c>
      <c r="F4518" s="157">
        <f>'2.40-a,b,c,d,e'!F4518</f>
        <v>67.860000610351506</v>
      </c>
      <c r="G4518" s="157">
        <f>'2.40-a,b,c,d,e'!G4518</f>
        <v>510.00213623041191</v>
      </c>
      <c r="H4518" s="157">
        <f t="shared" si="490"/>
        <v>8672.6203653008015</v>
      </c>
      <c r="I4518" s="157">
        <f t="shared" si="491"/>
        <v>0</v>
      </c>
      <c r="J4518" s="157">
        <f t="shared" si="492"/>
        <v>8672.6203653008015</v>
      </c>
      <c r="K4518" s="157">
        <f t="shared" si="493"/>
        <v>510.00213623041145</v>
      </c>
      <c r="L4518" s="157">
        <f t="shared" si="494"/>
        <v>8162.61822907039</v>
      </c>
      <c r="M4518" s="167">
        <f t="shared" si="495"/>
        <v>0</v>
      </c>
      <c r="N4518" s="167">
        <f t="shared" si="496"/>
        <v>0</v>
      </c>
    </row>
    <row r="4519" spans="1:14" ht="15" customHeight="1" x14ac:dyDescent="0.2">
      <c r="A4519" s="152"/>
      <c r="B4519" s="152"/>
      <c r="C4519" s="152"/>
      <c r="D4519" s="152"/>
      <c r="E4519" s="153">
        <f>'2.40-a,b,c,d,e'!E4519</f>
        <v>43335.166666666664</v>
      </c>
      <c r="F4519" s="157">
        <f>'2.40-a,b,c,d,e'!F4519</f>
        <v>67.830001831054602</v>
      </c>
      <c r="G4519" s="157">
        <f>'2.40-a,b,c,d,e'!G4519</f>
        <v>-29.998779296903422</v>
      </c>
      <c r="H4519" s="157">
        <f t="shared" si="490"/>
        <v>8132.6194497734868</v>
      </c>
      <c r="I4519" s="157">
        <f t="shared" si="491"/>
        <v>0</v>
      </c>
      <c r="J4519" s="157">
        <f t="shared" si="492"/>
        <v>8132.6194497734868</v>
      </c>
      <c r="K4519" s="157">
        <f t="shared" si="493"/>
        <v>0</v>
      </c>
      <c r="L4519" s="157">
        <f t="shared" si="494"/>
        <v>8132.6194497734868</v>
      </c>
      <c r="M4519" s="167">
        <f t="shared" si="495"/>
        <v>0</v>
      </c>
      <c r="N4519" s="167">
        <f t="shared" si="496"/>
        <v>0</v>
      </c>
    </row>
    <row r="4520" spans="1:14" ht="15" customHeight="1" x14ac:dyDescent="0.2">
      <c r="A4520" s="152"/>
      <c r="B4520" s="152"/>
      <c r="C4520" s="152"/>
      <c r="D4520" s="152"/>
      <c r="E4520" s="153">
        <f>'2.40-a,b,c,d,e'!E4520</f>
        <v>43336.166666666664</v>
      </c>
      <c r="F4520" s="157">
        <f>'2.40-a,b,c,d,e'!F4520</f>
        <v>68.720001220703097</v>
      </c>
      <c r="G4520" s="157">
        <f>'2.40-a,b,c,d,e'!G4520</f>
        <v>889.99938964849434</v>
      </c>
      <c r="H4520" s="157">
        <f t="shared" si="490"/>
        <v>9022.6188394219807</v>
      </c>
      <c r="I4520" s="157">
        <f t="shared" si="491"/>
        <v>0</v>
      </c>
      <c r="J4520" s="157">
        <f t="shared" si="492"/>
        <v>9022.6188394219807</v>
      </c>
      <c r="K4520" s="157">
        <f t="shared" si="493"/>
        <v>860.00061035159069</v>
      </c>
      <c r="L4520" s="157">
        <f t="shared" si="494"/>
        <v>8162.61822907039</v>
      </c>
      <c r="M4520" s="167">
        <f t="shared" si="495"/>
        <v>0</v>
      </c>
      <c r="N4520" s="167">
        <f t="shared" si="496"/>
        <v>0</v>
      </c>
    </row>
    <row r="4521" spans="1:14" ht="15" customHeight="1" x14ac:dyDescent="0.2">
      <c r="A4521" s="152"/>
      <c r="B4521" s="152"/>
      <c r="C4521" s="152"/>
      <c r="D4521" s="152"/>
      <c r="E4521" s="153">
        <f>'2.40-a,b,c,d,e'!E4521</f>
        <v>43339.166666666664</v>
      </c>
      <c r="F4521" s="157">
        <f>'2.40-a,b,c,d,e'!F4521</f>
        <v>68.870002746582003</v>
      </c>
      <c r="G4521" s="157">
        <f>'2.40-a,b,c,d,e'!G4521</f>
        <v>150.00152587890625</v>
      </c>
      <c r="H4521" s="157">
        <f t="shared" si="490"/>
        <v>8312.6197549492972</v>
      </c>
      <c r="I4521" s="157">
        <f t="shared" si="491"/>
        <v>0</v>
      </c>
      <c r="J4521" s="157">
        <f t="shared" si="492"/>
        <v>8312.6197549492972</v>
      </c>
      <c r="K4521" s="157">
        <f t="shared" si="493"/>
        <v>150.00152587890716</v>
      </c>
      <c r="L4521" s="157">
        <f t="shared" si="494"/>
        <v>8162.61822907039</v>
      </c>
      <c r="M4521" s="167">
        <f t="shared" si="495"/>
        <v>0</v>
      </c>
      <c r="N4521" s="167">
        <f t="shared" si="496"/>
        <v>0</v>
      </c>
    </row>
    <row r="4522" spans="1:14" ht="15" customHeight="1" x14ac:dyDescent="0.2">
      <c r="A4522" s="152"/>
      <c r="B4522" s="152"/>
      <c r="C4522" s="152"/>
      <c r="D4522" s="152"/>
      <c r="E4522" s="153">
        <f>'2.40-a,b,c,d,e'!E4522</f>
        <v>43340.166666666664</v>
      </c>
      <c r="F4522" s="157">
        <f>'2.40-a,b,c,d,e'!F4522</f>
        <v>68.529998779296804</v>
      </c>
      <c r="G4522" s="157">
        <f>'2.40-a,b,c,d,e'!G4522</f>
        <v>-340.00396728519888</v>
      </c>
      <c r="H4522" s="157">
        <f t="shared" si="490"/>
        <v>7822.614261785191</v>
      </c>
      <c r="I4522" s="157">
        <f t="shared" si="491"/>
        <v>0</v>
      </c>
      <c r="J4522" s="157">
        <f t="shared" si="492"/>
        <v>7822.614261785191</v>
      </c>
      <c r="K4522" s="157">
        <f t="shared" si="493"/>
        <v>0</v>
      </c>
      <c r="L4522" s="157">
        <f t="shared" si="494"/>
        <v>7822.614261785191</v>
      </c>
      <c r="M4522" s="167">
        <f t="shared" si="495"/>
        <v>0</v>
      </c>
      <c r="N4522" s="167">
        <f t="shared" si="496"/>
        <v>0</v>
      </c>
    </row>
    <row r="4523" spans="1:14" ht="15" customHeight="1" x14ac:dyDescent="0.2">
      <c r="A4523" s="152"/>
      <c r="B4523" s="152"/>
      <c r="C4523" s="152"/>
      <c r="D4523" s="152"/>
      <c r="E4523" s="153">
        <f>'2.40-a,b,c,d,e'!E4523</f>
        <v>43341.166666666664</v>
      </c>
      <c r="F4523" s="157">
        <f>'2.40-a,b,c,d,e'!F4523</f>
        <v>69.510002136230398</v>
      </c>
      <c r="G4523" s="157">
        <f>'2.40-a,b,c,d,e'!G4523</f>
        <v>980.00335693359375</v>
      </c>
      <c r="H4523" s="157">
        <f t="shared" si="490"/>
        <v>8802.6176187187848</v>
      </c>
      <c r="I4523" s="157">
        <f t="shared" si="491"/>
        <v>0</v>
      </c>
      <c r="J4523" s="157">
        <f t="shared" si="492"/>
        <v>8802.6176187187848</v>
      </c>
      <c r="K4523" s="157">
        <f t="shared" si="493"/>
        <v>639.99938964839475</v>
      </c>
      <c r="L4523" s="157">
        <f t="shared" si="494"/>
        <v>8162.61822907039</v>
      </c>
      <c r="M4523" s="167">
        <f t="shared" si="495"/>
        <v>0</v>
      </c>
      <c r="N4523" s="167">
        <f t="shared" si="496"/>
        <v>0</v>
      </c>
    </row>
    <row r="4524" spans="1:14" ht="15" customHeight="1" x14ac:dyDescent="0.2">
      <c r="A4524" s="152"/>
      <c r="B4524" s="152"/>
      <c r="C4524" s="152"/>
      <c r="D4524" s="152"/>
      <c r="E4524" s="153">
        <f>'2.40-a,b,c,d,e'!E4524</f>
        <v>43342.166666666664</v>
      </c>
      <c r="F4524" s="157">
        <f>'2.40-a,b,c,d,e'!F4524</f>
        <v>70.25</v>
      </c>
      <c r="G4524" s="157">
        <f>'2.40-a,b,c,d,e'!G4524</f>
        <v>739.9978637696023</v>
      </c>
      <c r="H4524" s="157">
        <f t="shared" si="490"/>
        <v>8902.6160928399931</v>
      </c>
      <c r="I4524" s="157">
        <f t="shared" si="491"/>
        <v>0</v>
      </c>
      <c r="J4524" s="157">
        <f t="shared" si="492"/>
        <v>8902.6160928399931</v>
      </c>
      <c r="K4524" s="157">
        <f t="shared" si="493"/>
        <v>739.9978637696031</v>
      </c>
      <c r="L4524" s="157">
        <f t="shared" si="494"/>
        <v>8162.61822907039</v>
      </c>
      <c r="M4524" s="167">
        <f t="shared" si="495"/>
        <v>0</v>
      </c>
      <c r="N4524" s="167">
        <f t="shared" si="496"/>
        <v>0</v>
      </c>
    </row>
    <row r="4525" spans="1:14" ht="15" customHeight="1" x14ac:dyDescent="0.2">
      <c r="A4525" s="152"/>
      <c r="B4525" s="152"/>
      <c r="C4525" s="152"/>
      <c r="D4525" s="152"/>
      <c r="E4525" s="153">
        <f>'2.40-a,b,c,d,e'!E4525</f>
        <v>43343.166666666664</v>
      </c>
      <c r="F4525" s="157">
        <f>'2.40-a,b,c,d,e'!F4525</f>
        <v>69.800003051757798</v>
      </c>
      <c r="G4525" s="157">
        <f>'2.40-a,b,c,d,e'!G4525</f>
        <v>-449.99694824220171</v>
      </c>
      <c r="H4525" s="157">
        <f t="shared" si="490"/>
        <v>7712.621280828188</v>
      </c>
      <c r="I4525" s="157">
        <f t="shared" si="491"/>
        <v>0</v>
      </c>
      <c r="J4525" s="157">
        <f t="shared" si="492"/>
        <v>7712.621280828188</v>
      </c>
      <c r="K4525" s="157">
        <f t="shared" si="493"/>
        <v>0</v>
      </c>
      <c r="L4525" s="157">
        <f t="shared" si="494"/>
        <v>7712.621280828188</v>
      </c>
      <c r="M4525" s="167">
        <f t="shared" si="495"/>
        <v>0</v>
      </c>
      <c r="N4525" s="167">
        <f t="shared" si="496"/>
        <v>0</v>
      </c>
    </row>
    <row r="4526" spans="1:14" ht="15" customHeight="1" x14ac:dyDescent="0.2">
      <c r="A4526" s="152"/>
      <c r="B4526" s="152"/>
      <c r="C4526" s="152"/>
      <c r="D4526" s="152"/>
      <c r="E4526" s="153">
        <f>'2.40-a,b,c,d,e'!E4526</f>
        <v>43347.166666666664</v>
      </c>
      <c r="F4526" s="157">
        <f>'2.40-a,b,c,d,e'!F4526</f>
        <v>69.870002746582003</v>
      </c>
      <c r="G4526" s="157">
        <f>'2.40-a,b,c,d,e'!G4526</f>
        <v>69.999694824204539</v>
      </c>
      <c r="H4526" s="157">
        <f t="shared" si="490"/>
        <v>7782.6209756523922</v>
      </c>
      <c r="I4526" s="157">
        <f t="shared" si="491"/>
        <v>0</v>
      </c>
      <c r="J4526" s="157">
        <f t="shared" si="492"/>
        <v>7782.6209756523922</v>
      </c>
      <c r="K4526" s="157">
        <f t="shared" si="493"/>
        <v>0</v>
      </c>
      <c r="L4526" s="157">
        <f t="shared" si="494"/>
        <v>7782.6209756523922</v>
      </c>
      <c r="M4526" s="167">
        <f t="shared" si="495"/>
        <v>0</v>
      </c>
      <c r="N4526" s="167">
        <f t="shared" si="496"/>
        <v>0</v>
      </c>
    </row>
    <row r="4527" spans="1:14" ht="15" customHeight="1" x14ac:dyDescent="0.2">
      <c r="A4527" s="152"/>
      <c r="B4527" s="152"/>
      <c r="C4527" s="152"/>
      <c r="D4527" s="152"/>
      <c r="E4527" s="153">
        <f>'2.40-a,b,c,d,e'!E4527</f>
        <v>43348.166666666664</v>
      </c>
      <c r="F4527" s="157">
        <f>'2.40-a,b,c,d,e'!F4527</f>
        <v>68.720001220703097</v>
      </c>
      <c r="G4527" s="157">
        <f>'2.40-a,b,c,d,e'!G4527</f>
        <v>-1150.0015258789063</v>
      </c>
      <c r="H4527" s="157">
        <f t="shared" si="490"/>
        <v>6632.6194497734859</v>
      </c>
      <c r="I4527" s="157">
        <f t="shared" si="491"/>
        <v>0</v>
      </c>
      <c r="J4527" s="157">
        <f t="shared" si="492"/>
        <v>6632.6194497734859</v>
      </c>
      <c r="K4527" s="157">
        <f t="shared" si="493"/>
        <v>0</v>
      </c>
      <c r="L4527" s="157">
        <f t="shared" si="494"/>
        <v>6632.6194497734859</v>
      </c>
      <c r="M4527" s="167">
        <f t="shared" si="495"/>
        <v>0</v>
      </c>
      <c r="N4527" s="167">
        <f t="shared" si="496"/>
        <v>0</v>
      </c>
    </row>
    <row r="4528" spans="1:14" ht="15" customHeight="1" x14ac:dyDescent="0.2">
      <c r="A4528" s="152"/>
      <c r="B4528" s="152"/>
      <c r="C4528" s="152"/>
      <c r="D4528" s="152"/>
      <c r="E4528" s="153">
        <f>'2.40-a,b,c,d,e'!E4528</f>
        <v>43349.166666666664</v>
      </c>
      <c r="F4528" s="157">
        <f>'2.40-a,b,c,d,e'!F4528</f>
        <v>67.769996643066406</v>
      </c>
      <c r="G4528" s="157">
        <f>'2.40-a,b,c,d,e'!G4528</f>
        <v>-950.00457763669033</v>
      </c>
      <c r="H4528" s="157">
        <f t="shared" si="490"/>
        <v>5682.6148721367954</v>
      </c>
      <c r="I4528" s="157">
        <f t="shared" si="491"/>
        <v>2480.0033569335947</v>
      </c>
      <c r="J4528" s="157">
        <f t="shared" si="492"/>
        <v>8162.61822907039</v>
      </c>
      <c r="K4528" s="157">
        <f t="shared" si="493"/>
        <v>0</v>
      </c>
      <c r="L4528" s="157">
        <f t="shared" si="494"/>
        <v>8162.61822907039</v>
      </c>
      <c r="M4528" s="167">
        <f t="shared" si="495"/>
        <v>1</v>
      </c>
      <c r="N4528" s="167">
        <f t="shared" si="496"/>
        <v>0</v>
      </c>
    </row>
    <row r="4529" spans="1:14" ht="15" customHeight="1" x14ac:dyDescent="0.2">
      <c r="A4529" s="152"/>
      <c r="B4529" s="152"/>
      <c r="C4529" s="152"/>
      <c r="D4529" s="152"/>
      <c r="E4529" s="153">
        <f>'2.40-a,b,c,d,e'!E4529</f>
        <v>43350.166666666664</v>
      </c>
      <c r="F4529" s="157">
        <f>'2.40-a,b,c,d,e'!F4529</f>
        <v>67.75</v>
      </c>
      <c r="G4529" s="157">
        <f>'2.40-a,b,c,d,e'!G4529</f>
        <v>-19.99664306640625</v>
      </c>
      <c r="H4529" s="157">
        <f t="shared" si="490"/>
        <v>8142.6215860039838</v>
      </c>
      <c r="I4529" s="157">
        <f t="shared" si="491"/>
        <v>0</v>
      </c>
      <c r="J4529" s="157">
        <f t="shared" si="492"/>
        <v>8142.6215860039838</v>
      </c>
      <c r="K4529" s="157">
        <f t="shared" si="493"/>
        <v>0</v>
      </c>
      <c r="L4529" s="157">
        <f t="shared" si="494"/>
        <v>8142.6215860039838</v>
      </c>
      <c r="M4529" s="167">
        <f t="shared" si="495"/>
        <v>0</v>
      </c>
      <c r="N4529" s="167">
        <f t="shared" si="496"/>
        <v>0</v>
      </c>
    </row>
    <row r="4530" spans="1:14" ht="15" customHeight="1" x14ac:dyDescent="0.2">
      <c r="A4530" s="152"/>
      <c r="B4530" s="152"/>
      <c r="C4530" s="152"/>
      <c r="D4530" s="152"/>
      <c r="E4530" s="153">
        <f>'2.40-a,b,c,d,e'!E4530</f>
        <v>43353.166666666664</v>
      </c>
      <c r="F4530" s="157">
        <f>'2.40-a,b,c,d,e'!F4530</f>
        <v>67.540000915527301</v>
      </c>
      <c r="G4530" s="157">
        <f>'2.40-a,b,c,d,e'!G4530</f>
        <v>-209.99908447269888</v>
      </c>
      <c r="H4530" s="157">
        <f t="shared" si="490"/>
        <v>7932.6225015312848</v>
      </c>
      <c r="I4530" s="157">
        <f t="shared" si="491"/>
        <v>0</v>
      </c>
      <c r="J4530" s="157">
        <f t="shared" si="492"/>
        <v>7932.6225015312848</v>
      </c>
      <c r="K4530" s="157">
        <f t="shared" si="493"/>
        <v>0</v>
      </c>
      <c r="L4530" s="157">
        <f t="shared" si="494"/>
        <v>7932.6225015312848</v>
      </c>
      <c r="M4530" s="167">
        <f t="shared" si="495"/>
        <v>0</v>
      </c>
      <c r="N4530" s="167">
        <f t="shared" si="496"/>
        <v>0</v>
      </c>
    </row>
    <row r="4531" spans="1:14" ht="15" customHeight="1" x14ac:dyDescent="0.2">
      <c r="A4531" s="152"/>
      <c r="B4531" s="152"/>
      <c r="C4531" s="152"/>
      <c r="D4531" s="152"/>
      <c r="E4531" s="153">
        <f>'2.40-a,b,c,d,e'!E4531</f>
        <v>43354.166666666664</v>
      </c>
      <c r="F4531" s="157">
        <f>'2.40-a,b,c,d,e'!F4531</f>
        <v>69.25</v>
      </c>
      <c r="G4531" s="157">
        <f>'2.40-a,b,c,d,e'!G4531</f>
        <v>1709.999084472699</v>
      </c>
      <c r="H4531" s="157">
        <f t="shared" si="490"/>
        <v>9642.6215860039847</v>
      </c>
      <c r="I4531" s="157">
        <f t="shared" si="491"/>
        <v>0</v>
      </c>
      <c r="J4531" s="157">
        <f t="shared" si="492"/>
        <v>9642.6215860039847</v>
      </c>
      <c r="K4531" s="157">
        <f t="shared" si="493"/>
        <v>1480.0033569335947</v>
      </c>
      <c r="L4531" s="157">
        <f t="shared" si="494"/>
        <v>8162.61822907039</v>
      </c>
      <c r="M4531" s="167">
        <f t="shared" si="495"/>
        <v>0</v>
      </c>
      <c r="N4531" s="167">
        <f t="shared" si="496"/>
        <v>0</v>
      </c>
    </row>
    <row r="4532" spans="1:14" ht="15" customHeight="1" x14ac:dyDescent="0.2">
      <c r="A4532" s="152"/>
      <c r="B4532" s="152"/>
      <c r="C4532" s="152"/>
      <c r="D4532" s="152"/>
      <c r="E4532" s="153">
        <f>'2.40-a,b,c,d,e'!E4532</f>
        <v>43355.166666666664</v>
      </c>
      <c r="F4532" s="157">
        <f>'2.40-a,b,c,d,e'!F4532</f>
        <v>70.370002746582003</v>
      </c>
      <c r="G4532" s="157">
        <f>'2.40-a,b,c,d,e'!G4532</f>
        <v>1120.0027465820028</v>
      </c>
      <c r="H4532" s="157">
        <f t="shared" si="490"/>
        <v>9282.6209756523931</v>
      </c>
      <c r="I4532" s="157">
        <f t="shared" si="491"/>
        <v>0</v>
      </c>
      <c r="J4532" s="157">
        <f t="shared" si="492"/>
        <v>9282.6209756523931</v>
      </c>
      <c r="K4532" s="157">
        <f t="shared" si="493"/>
        <v>1120.0027465820031</v>
      </c>
      <c r="L4532" s="157">
        <f t="shared" si="494"/>
        <v>8162.61822907039</v>
      </c>
      <c r="M4532" s="167">
        <f t="shared" si="495"/>
        <v>0</v>
      </c>
      <c r="N4532" s="167">
        <f t="shared" si="496"/>
        <v>0</v>
      </c>
    </row>
    <row r="4533" spans="1:14" ht="15" customHeight="1" x14ac:dyDescent="0.2">
      <c r="A4533" s="152"/>
      <c r="B4533" s="152"/>
      <c r="C4533" s="152"/>
      <c r="D4533" s="152"/>
      <c r="E4533" s="153">
        <f>'2.40-a,b,c,d,e'!E4533</f>
        <v>43356.166666666664</v>
      </c>
      <c r="F4533" s="157">
        <f>'2.40-a,b,c,d,e'!F4533</f>
        <v>68.589996337890597</v>
      </c>
      <c r="G4533" s="157">
        <f>'2.40-a,b,c,d,e'!G4533</f>
        <v>-1780.0064086914063</v>
      </c>
      <c r="H4533" s="157">
        <f t="shared" si="490"/>
        <v>6382.6118203789838</v>
      </c>
      <c r="I4533" s="157">
        <f t="shared" si="491"/>
        <v>0</v>
      </c>
      <c r="J4533" s="157">
        <f t="shared" si="492"/>
        <v>6382.6118203789838</v>
      </c>
      <c r="K4533" s="157">
        <f t="shared" si="493"/>
        <v>0</v>
      </c>
      <c r="L4533" s="157">
        <f t="shared" si="494"/>
        <v>6382.6118203789838</v>
      </c>
      <c r="M4533" s="167">
        <f t="shared" si="495"/>
        <v>0</v>
      </c>
      <c r="N4533" s="167">
        <f t="shared" si="496"/>
        <v>0</v>
      </c>
    </row>
    <row r="4534" spans="1:14" ht="15" customHeight="1" x14ac:dyDescent="0.2">
      <c r="A4534" s="152"/>
      <c r="B4534" s="152"/>
      <c r="C4534" s="152"/>
      <c r="D4534" s="152"/>
      <c r="E4534" s="153">
        <f>'2.40-a,b,c,d,e'!E4534</f>
        <v>43357.166666666664</v>
      </c>
      <c r="F4534" s="157">
        <f>'2.40-a,b,c,d,e'!F4534</f>
        <v>68.989997863769503</v>
      </c>
      <c r="G4534" s="157">
        <f>'2.40-a,b,c,d,e'!G4534</f>
        <v>400.00152587890625</v>
      </c>
      <c r="H4534" s="157">
        <f t="shared" si="490"/>
        <v>6782.61334625789</v>
      </c>
      <c r="I4534" s="157">
        <f t="shared" si="491"/>
        <v>0</v>
      </c>
      <c r="J4534" s="157">
        <f t="shared" si="492"/>
        <v>6782.61334625789</v>
      </c>
      <c r="K4534" s="157">
        <f t="shared" si="493"/>
        <v>0</v>
      </c>
      <c r="L4534" s="157">
        <f t="shared" si="494"/>
        <v>6782.61334625789</v>
      </c>
      <c r="M4534" s="167">
        <f t="shared" si="495"/>
        <v>0</v>
      </c>
      <c r="N4534" s="167">
        <f t="shared" si="496"/>
        <v>0</v>
      </c>
    </row>
    <row r="4535" spans="1:14" ht="15" customHeight="1" x14ac:dyDescent="0.2">
      <c r="A4535" s="152"/>
      <c r="B4535" s="152"/>
      <c r="C4535" s="152"/>
      <c r="D4535" s="152"/>
      <c r="E4535" s="153">
        <f>'2.40-a,b,c,d,e'!E4535</f>
        <v>43360.166666666664</v>
      </c>
      <c r="F4535" s="157">
        <f>'2.40-a,b,c,d,e'!F4535</f>
        <v>68.910003662109304</v>
      </c>
      <c r="G4535" s="157">
        <f>'2.40-a,b,c,d,e'!G4535</f>
        <v>-79.994201660198883</v>
      </c>
      <c r="H4535" s="157">
        <f t="shared" si="490"/>
        <v>6702.619144597691</v>
      </c>
      <c r="I4535" s="157">
        <f t="shared" si="491"/>
        <v>0</v>
      </c>
      <c r="J4535" s="157">
        <f t="shared" si="492"/>
        <v>6702.619144597691</v>
      </c>
      <c r="K4535" s="157">
        <f t="shared" si="493"/>
        <v>0</v>
      </c>
      <c r="L4535" s="157">
        <f t="shared" si="494"/>
        <v>6702.619144597691</v>
      </c>
      <c r="M4535" s="167">
        <f t="shared" si="495"/>
        <v>0</v>
      </c>
      <c r="N4535" s="167">
        <f t="shared" si="496"/>
        <v>0</v>
      </c>
    </row>
    <row r="4536" spans="1:14" ht="15" customHeight="1" x14ac:dyDescent="0.2">
      <c r="A4536" s="152"/>
      <c r="B4536" s="152"/>
      <c r="C4536" s="152"/>
      <c r="D4536" s="152"/>
      <c r="E4536" s="153">
        <f>'2.40-a,b,c,d,e'!E4536</f>
        <v>43361.166666666664</v>
      </c>
      <c r="F4536" s="157">
        <f>'2.40-a,b,c,d,e'!F4536</f>
        <v>69.849998474121094</v>
      </c>
      <c r="G4536" s="157">
        <f>'2.40-a,b,c,d,e'!G4536</f>
        <v>939.9948120117898</v>
      </c>
      <c r="H4536" s="157">
        <f t="shared" si="490"/>
        <v>7642.6139566094807</v>
      </c>
      <c r="I4536" s="157">
        <f t="shared" si="491"/>
        <v>0</v>
      </c>
      <c r="J4536" s="157">
        <f t="shared" si="492"/>
        <v>7642.6139566094807</v>
      </c>
      <c r="K4536" s="157">
        <f t="shared" si="493"/>
        <v>0</v>
      </c>
      <c r="L4536" s="157">
        <f t="shared" si="494"/>
        <v>7642.6139566094807</v>
      </c>
      <c r="M4536" s="167">
        <f t="shared" si="495"/>
        <v>0</v>
      </c>
      <c r="N4536" s="167">
        <f t="shared" si="496"/>
        <v>0</v>
      </c>
    </row>
    <row r="4537" spans="1:14" ht="15" customHeight="1" x14ac:dyDescent="0.2">
      <c r="A4537" s="152"/>
      <c r="B4537" s="152"/>
      <c r="C4537" s="152"/>
      <c r="D4537" s="152"/>
      <c r="E4537" s="153">
        <f>'2.40-a,b,c,d,e'!E4537</f>
        <v>43362.166666666664</v>
      </c>
      <c r="F4537" s="157">
        <f>'2.40-a,b,c,d,e'!F4537</f>
        <v>71.120002746582003</v>
      </c>
      <c r="G4537" s="157">
        <f>'2.40-a,b,c,d,e'!G4537</f>
        <v>1270.0042724609091</v>
      </c>
      <c r="H4537" s="157">
        <f t="shared" si="490"/>
        <v>8912.6182290703891</v>
      </c>
      <c r="I4537" s="157">
        <f t="shared" si="491"/>
        <v>0</v>
      </c>
      <c r="J4537" s="157">
        <f t="shared" si="492"/>
        <v>8912.6182290703891</v>
      </c>
      <c r="K4537" s="157">
        <f t="shared" si="493"/>
        <v>749.99999999999909</v>
      </c>
      <c r="L4537" s="157">
        <f t="shared" si="494"/>
        <v>8162.61822907039</v>
      </c>
      <c r="M4537" s="167">
        <f t="shared" si="495"/>
        <v>0</v>
      </c>
      <c r="N4537" s="167">
        <f t="shared" si="496"/>
        <v>0</v>
      </c>
    </row>
    <row r="4538" spans="1:14" ht="15" customHeight="1" x14ac:dyDescent="0.2">
      <c r="A4538" s="152"/>
      <c r="B4538" s="152"/>
      <c r="C4538" s="152"/>
      <c r="D4538" s="152"/>
      <c r="E4538" s="153">
        <f>'2.40-a,b,c,d,e'!E4538</f>
        <v>43363.166666666664</v>
      </c>
      <c r="F4538" s="157">
        <f>'2.40-a,b,c,d,e'!F4538</f>
        <v>70.800003051757798</v>
      </c>
      <c r="G4538" s="157">
        <f>'2.40-a,b,c,d,e'!G4538</f>
        <v>-319.99969482420454</v>
      </c>
      <c r="H4538" s="157">
        <f t="shared" si="490"/>
        <v>7842.6185342461858</v>
      </c>
      <c r="I4538" s="157">
        <f t="shared" si="491"/>
        <v>0</v>
      </c>
      <c r="J4538" s="157">
        <f t="shared" si="492"/>
        <v>7842.6185342461858</v>
      </c>
      <c r="K4538" s="157">
        <f t="shared" si="493"/>
        <v>0</v>
      </c>
      <c r="L4538" s="157">
        <f t="shared" si="494"/>
        <v>7842.6185342461858</v>
      </c>
      <c r="M4538" s="167">
        <f t="shared" si="495"/>
        <v>0</v>
      </c>
      <c r="N4538" s="167">
        <f t="shared" si="496"/>
        <v>0</v>
      </c>
    </row>
    <row r="4539" spans="1:14" ht="15" customHeight="1" x14ac:dyDescent="0.2">
      <c r="A4539" s="152"/>
      <c r="B4539" s="152"/>
      <c r="C4539" s="152"/>
      <c r="D4539" s="152"/>
      <c r="E4539" s="153">
        <f>'2.40-a,b,c,d,e'!E4539</f>
        <v>43364.166666666664</v>
      </c>
      <c r="F4539" s="157">
        <f>'2.40-a,b,c,d,e'!F4539</f>
        <v>70.779998779296804</v>
      </c>
      <c r="G4539" s="157">
        <f>'2.40-a,b,c,d,e'!G4539</f>
        <v>-20.004272460994343</v>
      </c>
      <c r="H4539" s="157">
        <f t="shared" si="490"/>
        <v>7822.614261785191</v>
      </c>
      <c r="I4539" s="157">
        <f t="shared" si="491"/>
        <v>0</v>
      </c>
      <c r="J4539" s="157">
        <f t="shared" si="492"/>
        <v>7822.614261785191</v>
      </c>
      <c r="K4539" s="157">
        <f t="shared" si="493"/>
        <v>0</v>
      </c>
      <c r="L4539" s="157">
        <f t="shared" si="494"/>
        <v>7822.614261785191</v>
      </c>
      <c r="M4539" s="167">
        <f t="shared" si="495"/>
        <v>0</v>
      </c>
      <c r="N4539" s="167">
        <f t="shared" si="496"/>
        <v>0</v>
      </c>
    </row>
    <row r="4540" spans="1:14" ht="15" customHeight="1" x14ac:dyDescent="0.2">
      <c r="A4540" s="152"/>
      <c r="B4540" s="152"/>
      <c r="C4540" s="152"/>
      <c r="D4540" s="152"/>
      <c r="E4540" s="153">
        <f>'2.40-a,b,c,d,e'!E4540</f>
        <v>43367.166666666664</v>
      </c>
      <c r="F4540" s="157">
        <f>'2.40-a,b,c,d,e'!F4540</f>
        <v>72.080001831054602</v>
      </c>
      <c r="G4540" s="157">
        <f>'2.40-a,b,c,d,e'!G4540</f>
        <v>1300.0030517577984</v>
      </c>
      <c r="H4540" s="157">
        <f t="shared" si="490"/>
        <v>9122.617313542989</v>
      </c>
      <c r="I4540" s="157">
        <f t="shared" si="491"/>
        <v>0</v>
      </c>
      <c r="J4540" s="157">
        <f t="shared" si="492"/>
        <v>9122.617313542989</v>
      </c>
      <c r="K4540" s="157">
        <f t="shared" si="493"/>
        <v>959.99908447259895</v>
      </c>
      <c r="L4540" s="157">
        <f t="shared" si="494"/>
        <v>8162.61822907039</v>
      </c>
      <c r="M4540" s="167">
        <f t="shared" si="495"/>
        <v>0</v>
      </c>
      <c r="N4540" s="167">
        <f t="shared" si="496"/>
        <v>0</v>
      </c>
    </row>
    <row r="4541" spans="1:14" ht="15" customHeight="1" x14ac:dyDescent="0.2">
      <c r="A4541" s="152"/>
      <c r="B4541" s="152"/>
      <c r="C4541" s="152"/>
      <c r="D4541" s="152"/>
      <c r="E4541" s="153">
        <f>'2.40-a,b,c,d,e'!E4541</f>
        <v>43368.166666666664</v>
      </c>
      <c r="F4541" s="157">
        <f>'2.40-a,b,c,d,e'!F4541</f>
        <v>72.279998779296804</v>
      </c>
      <c r="G4541" s="157">
        <f>'2.40-a,b,c,d,e'!G4541</f>
        <v>199.99694824220171</v>
      </c>
      <c r="H4541" s="157">
        <f t="shared" si="490"/>
        <v>8362.6151773125912</v>
      </c>
      <c r="I4541" s="157">
        <f t="shared" si="491"/>
        <v>0</v>
      </c>
      <c r="J4541" s="157">
        <f t="shared" si="492"/>
        <v>8362.6151773125912</v>
      </c>
      <c r="K4541" s="157">
        <f t="shared" si="493"/>
        <v>199.99694824220114</v>
      </c>
      <c r="L4541" s="157">
        <f t="shared" si="494"/>
        <v>8162.61822907039</v>
      </c>
      <c r="M4541" s="167">
        <f t="shared" si="495"/>
        <v>0</v>
      </c>
      <c r="N4541" s="167">
        <f t="shared" si="496"/>
        <v>0</v>
      </c>
    </row>
    <row r="4542" spans="1:14" ht="15" customHeight="1" x14ac:dyDescent="0.2">
      <c r="A4542" s="152"/>
      <c r="B4542" s="152"/>
      <c r="C4542" s="152"/>
      <c r="D4542" s="152"/>
      <c r="E4542" s="153">
        <f>'2.40-a,b,c,d,e'!E4542</f>
        <v>43369.166666666664</v>
      </c>
      <c r="F4542" s="157">
        <f>'2.40-a,b,c,d,e'!F4542</f>
        <v>71.569999694824205</v>
      </c>
      <c r="G4542" s="157">
        <f>'2.40-a,b,c,d,e'!G4542</f>
        <v>-709.99908447259941</v>
      </c>
      <c r="H4542" s="157">
        <f t="shared" si="490"/>
        <v>7452.6191445977911</v>
      </c>
      <c r="I4542" s="157">
        <f t="shared" si="491"/>
        <v>0</v>
      </c>
      <c r="J4542" s="157">
        <f t="shared" si="492"/>
        <v>7452.6191445977911</v>
      </c>
      <c r="K4542" s="157">
        <f t="shared" si="493"/>
        <v>0</v>
      </c>
      <c r="L4542" s="157">
        <f t="shared" si="494"/>
        <v>7452.6191445977911</v>
      </c>
      <c r="M4542" s="167">
        <f t="shared" si="495"/>
        <v>0</v>
      </c>
      <c r="N4542" s="167">
        <f t="shared" si="496"/>
        <v>0</v>
      </c>
    </row>
    <row r="4543" spans="1:14" ht="15" customHeight="1" x14ac:dyDescent="0.2">
      <c r="A4543" s="152"/>
      <c r="B4543" s="152"/>
      <c r="C4543" s="152"/>
      <c r="D4543" s="152"/>
      <c r="E4543" s="153">
        <f>'2.40-a,b,c,d,e'!E4543</f>
        <v>43370.166666666664</v>
      </c>
      <c r="F4543" s="157">
        <f>'2.40-a,b,c,d,e'!F4543</f>
        <v>72.120002746582003</v>
      </c>
      <c r="G4543" s="157">
        <f>'2.40-a,b,c,d,e'!G4543</f>
        <v>550.00305175779829</v>
      </c>
      <c r="H4543" s="157">
        <f t="shared" si="490"/>
        <v>8002.622196355589</v>
      </c>
      <c r="I4543" s="157">
        <f t="shared" si="491"/>
        <v>0</v>
      </c>
      <c r="J4543" s="157">
        <f t="shared" si="492"/>
        <v>8002.622196355589</v>
      </c>
      <c r="K4543" s="157">
        <f t="shared" si="493"/>
        <v>0</v>
      </c>
      <c r="L4543" s="157">
        <f t="shared" si="494"/>
        <v>8002.622196355589</v>
      </c>
      <c r="M4543" s="167">
        <f t="shared" si="495"/>
        <v>0</v>
      </c>
      <c r="N4543" s="167">
        <f t="shared" si="496"/>
        <v>0</v>
      </c>
    </row>
    <row r="4544" spans="1:14" ht="15" customHeight="1" x14ac:dyDescent="0.2">
      <c r="A4544" s="152"/>
      <c r="B4544" s="152"/>
      <c r="C4544" s="152"/>
      <c r="D4544" s="152"/>
      <c r="E4544" s="153">
        <f>'2.40-a,b,c,d,e'!E4544</f>
        <v>43371.166666666664</v>
      </c>
      <c r="F4544" s="157">
        <f>'2.40-a,b,c,d,e'!F4544</f>
        <v>73.25</v>
      </c>
      <c r="G4544" s="157">
        <f>'2.40-a,b,c,d,e'!G4544</f>
        <v>1129.9972534179972</v>
      </c>
      <c r="H4544" s="157">
        <f t="shared" si="490"/>
        <v>9132.6194497735869</v>
      </c>
      <c r="I4544" s="157">
        <f t="shared" si="491"/>
        <v>0</v>
      </c>
      <c r="J4544" s="157">
        <f t="shared" si="492"/>
        <v>9132.6194497735869</v>
      </c>
      <c r="K4544" s="157">
        <f t="shared" si="493"/>
        <v>970.00122070319685</v>
      </c>
      <c r="L4544" s="157">
        <f t="shared" si="494"/>
        <v>8162.61822907039</v>
      </c>
      <c r="M4544" s="167">
        <f t="shared" si="495"/>
        <v>0</v>
      </c>
      <c r="N4544" s="167">
        <f t="shared" si="496"/>
        <v>0</v>
      </c>
    </row>
    <row r="4545" spans="1:14" ht="15" customHeight="1" x14ac:dyDescent="0.2">
      <c r="A4545" s="152"/>
      <c r="B4545" s="152"/>
      <c r="C4545" s="152"/>
      <c r="D4545" s="152"/>
      <c r="E4545" s="153">
        <f>'2.40-a,b,c,d,e'!E4545</f>
        <v>43374.166666666664</v>
      </c>
      <c r="F4545" s="157">
        <f>'2.40-a,b,c,d,e'!F4545</f>
        <v>75.300003051757798</v>
      </c>
      <c r="G4545" s="157">
        <f>'2.40-a,b,c,d,e'!G4545</f>
        <v>2050.0030517577984</v>
      </c>
      <c r="H4545" s="157">
        <f t="shared" si="490"/>
        <v>10212.621280828189</v>
      </c>
      <c r="I4545" s="157">
        <f t="shared" si="491"/>
        <v>0</v>
      </c>
      <c r="J4545" s="157">
        <f t="shared" si="492"/>
        <v>10212.621280828189</v>
      </c>
      <c r="K4545" s="157">
        <f t="shared" si="493"/>
        <v>2050.0030517577989</v>
      </c>
      <c r="L4545" s="157">
        <f t="shared" si="494"/>
        <v>8162.61822907039</v>
      </c>
      <c r="M4545" s="167">
        <f t="shared" si="495"/>
        <v>0</v>
      </c>
      <c r="N4545" s="167">
        <f t="shared" si="496"/>
        <v>0</v>
      </c>
    </row>
    <row r="4546" spans="1:14" ht="15" customHeight="1" x14ac:dyDescent="0.2">
      <c r="A4546" s="152"/>
      <c r="B4546" s="152"/>
      <c r="C4546" s="152"/>
      <c r="D4546" s="152"/>
      <c r="E4546" s="153">
        <f>'2.40-a,b,c,d,e'!E4546</f>
        <v>43375.166666666664</v>
      </c>
      <c r="F4546" s="157">
        <f>'2.40-a,b,c,d,e'!F4546</f>
        <v>75.230003356933594</v>
      </c>
      <c r="G4546" s="157">
        <f>'2.40-a,b,c,d,e'!G4546</f>
        <v>-69.999694824204539</v>
      </c>
      <c r="H4546" s="157">
        <f t="shared" si="490"/>
        <v>8092.6185342461858</v>
      </c>
      <c r="I4546" s="157">
        <f t="shared" si="491"/>
        <v>0</v>
      </c>
      <c r="J4546" s="157">
        <f t="shared" si="492"/>
        <v>8092.6185342461858</v>
      </c>
      <c r="K4546" s="157">
        <f t="shared" si="493"/>
        <v>0</v>
      </c>
      <c r="L4546" s="157">
        <f t="shared" si="494"/>
        <v>8092.6185342461858</v>
      </c>
      <c r="M4546" s="167">
        <f t="shared" si="495"/>
        <v>0</v>
      </c>
      <c r="N4546" s="167">
        <f t="shared" si="496"/>
        <v>0</v>
      </c>
    </row>
    <row r="4547" spans="1:14" ht="15" customHeight="1" x14ac:dyDescent="0.2">
      <c r="A4547" s="152"/>
      <c r="B4547" s="152"/>
      <c r="C4547" s="152"/>
      <c r="D4547" s="152"/>
      <c r="E4547" s="153">
        <f>'2.40-a,b,c,d,e'!E4547</f>
        <v>43376.166666666664</v>
      </c>
      <c r="F4547" s="157">
        <f>'2.40-a,b,c,d,e'!F4547</f>
        <v>76.410003662109304</v>
      </c>
      <c r="G4547" s="157">
        <f>'2.40-a,b,c,d,e'!G4547</f>
        <v>1180.0003051757103</v>
      </c>
      <c r="H4547" s="157">
        <f t="shared" si="490"/>
        <v>9272.6188394218952</v>
      </c>
      <c r="I4547" s="157">
        <f t="shared" si="491"/>
        <v>0</v>
      </c>
      <c r="J4547" s="157">
        <f t="shared" si="492"/>
        <v>9272.6188394218952</v>
      </c>
      <c r="K4547" s="157">
        <f t="shared" si="493"/>
        <v>1110.0006103515052</v>
      </c>
      <c r="L4547" s="157">
        <f t="shared" si="494"/>
        <v>8162.61822907039</v>
      </c>
      <c r="M4547" s="167">
        <f t="shared" si="495"/>
        <v>0</v>
      </c>
      <c r="N4547" s="167">
        <f t="shared" si="496"/>
        <v>0</v>
      </c>
    </row>
    <row r="4548" spans="1:14" ht="15" customHeight="1" x14ac:dyDescent="0.2">
      <c r="A4548" s="152"/>
      <c r="B4548" s="152"/>
      <c r="C4548" s="152"/>
      <c r="D4548" s="152"/>
      <c r="E4548" s="153">
        <f>'2.40-a,b,c,d,e'!E4548</f>
        <v>43377.166666666664</v>
      </c>
      <c r="F4548" s="157">
        <f>'2.40-a,b,c,d,e'!F4548</f>
        <v>74.330001831054602</v>
      </c>
      <c r="G4548" s="157">
        <f>'2.40-a,b,c,d,e'!G4548</f>
        <v>-2080.0018310547016</v>
      </c>
      <c r="H4548" s="157">
        <f t="shared" ref="H4548:H4611" si="497">L4547+G4548</f>
        <v>6082.6163980156889</v>
      </c>
      <c r="I4548" s="157">
        <f t="shared" ref="I4548:I4611" si="498">IF(H4548&lt;$B$13,$B$14-H4548,0)</f>
        <v>2080.0018310547011</v>
      </c>
      <c r="J4548" s="157">
        <f t="shared" ref="J4548:J4611" si="499">H4548+I4548</f>
        <v>8162.61822907039</v>
      </c>
      <c r="K4548" s="157">
        <f t="shared" ref="K4548:K4611" si="500">MAX(J4548-$B$14,0)</f>
        <v>0</v>
      </c>
      <c r="L4548" s="157">
        <f t="shared" ref="L4548:L4611" si="501">J4548-K4548</f>
        <v>8162.61822907039</v>
      </c>
      <c r="M4548" s="167">
        <f t="shared" ref="M4548:M4611" si="502">IF(I4548&gt;0,1,0)</f>
        <v>1</v>
      </c>
      <c r="N4548" s="167">
        <f t="shared" ref="N4548:N4611" si="503">IF(H4548&lt;0,1,0)</f>
        <v>0</v>
      </c>
    </row>
    <row r="4549" spans="1:14" ht="15" customHeight="1" x14ac:dyDescent="0.2">
      <c r="A4549" s="152"/>
      <c r="B4549" s="152"/>
      <c r="C4549" s="152"/>
      <c r="D4549" s="152"/>
      <c r="E4549" s="153">
        <f>'2.40-a,b,c,d,e'!E4549</f>
        <v>43378.166666666664</v>
      </c>
      <c r="F4549" s="157">
        <f>'2.40-a,b,c,d,e'!F4549</f>
        <v>74.339996337890597</v>
      </c>
      <c r="G4549" s="157">
        <f>'2.40-a,b,c,d,e'!G4549</f>
        <v>9.9945068359943434</v>
      </c>
      <c r="H4549" s="157">
        <f t="shared" si="497"/>
        <v>8172.6127359063848</v>
      </c>
      <c r="I4549" s="157">
        <f t="shared" si="498"/>
        <v>0</v>
      </c>
      <c r="J4549" s="157">
        <f t="shared" si="499"/>
        <v>8172.6127359063848</v>
      </c>
      <c r="K4549" s="157">
        <f t="shared" si="500"/>
        <v>9.9945068359947982</v>
      </c>
      <c r="L4549" s="157">
        <f t="shared" si="501"/>
        <v>8162.61822907039</v>
      </c>
      <c r="M4549" s="167">
        <f t="shared" si="502"/>
        <v>0</v>
      </c>
      <c r="N4549" s="167">
        <f t="shared" si="503"/>
        <v>0</v>
      </c>
    </row>
    <row r="4550" spans="1:14" ht="15" customHeight="1" x14ac:dyDescent="0.2">
      <c r="A4550" s="152"/>
      <c r="B4550" s="152"/>
      <c r="C4550" s="152"/>
      <c r="D4550" s="152"/>
      <c r="E4550" s="153">
        <f>'2.40-a,b,c,d,e'!E4550</f>
        <v>43381.166666666664</v>
      </c>
      <c r="F4550" s="157">
        <f>'2.40-a,b,c,d,e'!F4550</f>
        <v>74.290000915527301</v>
      </c>
      <c r="G4550" s="157">
        <f>'2.40-a,b,c,d,e'!G4550</f>
        <v>-49.995422363295461</v>
      </c>
      <c r="H4550" s="157">
        <f t="shared" si="497"/>
        <v>8112.6228067070942</v>
      </c>
      <c r="I4550" s="157">
        <f t="shared" si="498"/>
        <v>0</v>
      </c>
      <c r="J4550" s="157">
        <f t="shared" si="499"/>
        <v>8112.6228067070942</v>
      </c>
      <c r="K4550" s="157">
        <f t="shared" si="500"/>
        <v>0</v>
      </c>
      <c r="L4550" s="157">
        <f t="shared" si="501"/>
        <v>8112.6228067070942</v>
      </c>
      <c r="M4550" s="167">
        <f t="shared" si="502"/>
        <v>0</v>
      </c>
      <c r="N4550" s="167">
        <f t="shared" si="503"/>
        <v>0</v>
      </c>
    </row>
    <row r="4551" spans="1:14" ht="15" customHeight="1" x14ac:dyDescent="0.2">
      <c r="A4551" s="152"/>
      <c r="B4551" s="152"/>
      <c r="C4551" s="152"/>
      <c r="D4551" s="152"/>
      <c r="E4551" s="153">
        <f>'2.40-a,b,c,d,e'!E4551</f>
        <v>43382.166666666664</v>
      </c>
      <c r="F4551" s="157">
        <f>'2.40-a,b,c,d,e'!F4551</f>
        <v>74.959999084472599</v>
      </c>
      <c r="G4551" s="157">
        <f>'2.40-a,b,c,d,e'!G4551</f>
        <v>669.99816894529829</v>
      </c>
      <c r="H4551" s="157">
        <f t="shared" si="497"/>
        <v>8782.6209756523931</v>
      </c>
      <c r="I4551" s="157">
        <f t="shared" si="498"/>
        <v>0</v>
      </c>
      <c r="J4551" s="157">
        <f t="shared" si="499"/>
        <v>8782.6209756523931</v>
      </c>
      <c r="K4551" s="157">
        <f t="shared" si="500"/>
        <v>620.00274658200306</v>
      </c>
      <c r="L4551" s="157">
        <f t="shared" si="501"/>
        <v>8162.61822907039</v>
      </c>
      <c r="M4551" s="167">
        <f t="shared" si="502"/>
        <v>0</v>
      </c>
      <c r="N4551" s="167">
        <f t="shared" si="503"/>
        <v>0</v>
      </c>
    </row>
    <row r="4552" spans="1:14" ht="15" customHeight="1" x14ac:dyDescent="0.2">
      <c r="A4552" s="152"/>
      <c r="B4552" s="152"/>
      <c r="C4552" s="152"/>
      <c r="D4552" s="152"/>
      <c r="E4552" s="153">
        <f>'2.40-a,b,c,d,e'!E4552</f>
        <v>43383.166666666664</v>
      </c>
      <c r="F4552" s="157">
        <f>'2.40-a,b,c,d,e'!F4552</f>
        <v>73.169998168945298</v>
      </c>
      <c r="G4552" s="157">
        <f>'2.40-a,b,c,d,e'!G4552</f>
        <v>-1790.000915527301</v>
      </c>
      <c r="H4552" s="157">
        <f t="shared" si="497"/>
        <v>6372.617313543089</v>
      </c>
      <c r="I4552" s="157">
        <f t="shared" si="498"/>
        <v>0</v>
      </c>
      <c r="J4552" s="157">
        <f t="shared" si="499"/>
        <v>6372.617313543089</v>
      </c>
      <c r="K4552" s="157">
        <f t="shared" si="500"/>
        <v>0</v>
      </c>
      <c r="L4552" s="157">
        <f t="shared" si="501"/>
        <v>6372.617313543089</v>
      </c>
      <c r="M4552" s="167">
        <f t="shared" si="502"/>
        <v>0</v>
      </c>
      <c r="N4552" s="167">
        <f t="shared" si="503"/>
        <v>0</v>
      </c>
    </row>
    <row r="4553" spans="1:14" ht="15" customHeight="1" x14ac:dyDescent="0.2">
      <c r="A4553" s="152"/>
      <c r="B4553" s="152"/>
      <c r="C4553" s="152"/>
      <c r="D4553" s="152"/>
      <c r="E4553" s="153">
        <f>'2.40-a,b,c,d,e'!E4553</f>
        <v>43384.166666666664</v>
      </c>
      <c r="F4553" s="157">
        <f>'2.40-a,b,c,d,e'!F4553</f>
        <v>70.970001220703097</v>
      </c>
      <c r="G4553" s="157">
        <f>'2.40-a,b,c,d,e'!G4553</f>
        <v>-2199.9969482422016</v>
      </c>
      <c r="H4553" s="157">
        <f t="shared" si="497"/>
        <v>4172.620365300887</v>
      </c>
      <c r="I4553" s="157">
        <f t="shared" si="498"/>
        <v>3989.9978637695031</v>
      </c>
      <c r="J4553" s="157">
        <f t="shared" si="499"/>
        <v>8162.61822907039</v>
      </c>
      <c r="K4553" s="157">
        <f t="shared" si="500"/>
        <v>0</v>
      </c>
      <c r="L4553" s="157">
        <f t="shared" si="501"/>
        <v>8162.61822907039</v>
      </c>
      <c r="M4553" s="167">
        <f t="shared" si="502"/>
        <v>1</v>
      </c>
      <c r="N4553" s="167">
        <f t="shared" si="503"/>
        <v>0</v>
      </c>
    </row>
    <row r="4554" spans="1:14" ht="15" customHeight="1" x14ac:dyDescent="0.2">
      <c r="A4554" s="152"/>
      <c r="B4554" s="152"/>
      <c r="C4554" s="152"/>
      <c r="D4554" s="152"/>
      <c r="E4554" s="153">
        <f>'2.40-a,b,c,d,e'!E4554</f>
        <v>43385.166666666664</v>
      </c>
      <c r="F4554" s="157">
        <f>'2.40-a,b,c,d,e'!F4554</f>
        <v>71.339996337890597</v>
      </c>
      <c r="G4554" s="157">
        <f>'2.40-a,b,c,d,e'!G4554</f>
        <v>369.9951171875</v>
      </c>
      <c r="H4554" s="157">
        <f t="shared" si="497"/>
        <v>8532.613346257891</v>
      </c>
      <c r="I4554" s="157">
        <f t="shared" si="498"/>
        <v>0</v>
      </c>
      <c r="J4554" s="157">
        <f t="shared" si="499"/>
        <v>8532.613346257891</v>
      </c>
      <c r="K4554" s="157">
        <f t="shared" si="500"/>
        <v>369.99511718750091</v>
      </c>
      <c r="L4554" s="157">
        <f t="shared" si="501"/>
        <v>8162.61822907039</v>
      </c>
      <c r="M4554" s="167">
        <f t="shared" si="502"/>
        <v>0</v>
      </c>
      <c r="N4554" s="167">
        <f t="shared" si="503"/>
        <v>0</v>
      </c>
    </row>
    <row r="4555" spans="1:14" ht="15" customHeight="1" x14ac:dyDescent="0.2">
      <c r="A4555" s="152"/>
      <c r="B4555" s="152"/>
      <c r="C4555" s="152"/>
      <c r="D4555" s="152"/>
      <c r="E4555" s="153">
        <f>'2.40-a,b,c,d,e'!E4555</f>
        <v>43388.166666666664</v>
      </c>
      <c r="F4555" s="157">
        <f>'2.40-a,b,c,d,e'!F4555</f>
        <v>71.779998779296804</v>
      </c>
      <c r="G4555" s="157">
        <f>'2.40-a,b,c,d,e'!G4555</f>
        <v>440.00244140620737</v>
      </c>
      <c r="H4555" s="157">
        <f t="shared" si="497"/>
        <v>8602.6206704765973</v>
      </c>
      <c r="I4555" s="157">
        <f t="shared" si="498"/>
        <v>0</v>
      </c>
      <c r="J4555" s="157">
        <f t="shared" si="499"/>
        <v>8602.6206704765973</v>
      </c>
      <c r="K4555" s="157">
        <f t="shared" si="500"/>
        <v>440.00244140620725</v>
      </c>
      <c r="L4555" s="157">
        <f t="shared" si="501"/>
        <v>8162.61822907039</v>
      </c>
      <c r="M4555" s="167">
        <f t="shared" si="502"/>
        <v>0</v>
      </c>
      <c r="N4555" s="167">
        <f t="shared" si="503"/>
        <v>0</v>
      </c>
    </row>
    <row r="4556" spans="1:14" ht="15" customHeight="1" x14ac:dyDescent="0.2">
      <c r="A4556" s="152"/>
      <c r="B4556" s="152"/>
      <c r="C4556" s="152"/>
      <c r="D4556" s="152"/>
      <c r="E4556" s="153">
        <f>'2.40-a,b,c,d,e'!E4556</f>
        <v>43389.166666666664</v>
      </c>
      <c r="F4556" s="157">
        <f>'2.40-a,b,c,d,e'!F4556</f>
        <v>71.919998168945298</v>
      </c>
      <c r="G4556" s="157">
        <f>'2.40-a,b,c,d,e'!G4556</f>
        <v>139.99938964849434</v>
      </c>
      <c r="H4556" s="157">
        <f t="shared" si="497"/>
        <v>8302.6176187188848</v>
      </c>
      <c r="I4556" s="157">
        <f t="shared" si="498"/>
        <v>0</v>
      </c>
      <c r="J4556" s="157">
        <f t="shared" si="499"/>
        <v>8302.6176187188848</v>
      </c>
      <c r="K4556" s="157">
        <f t="shared" si="500"/>
        <v>139.9993896484948</v>
      </c>
      <c r="L4556" s="157">
        <f t="shared" si="501"/>
        <v>8162.61822907039</v>
      </c>
      <c r="M4556" s="167">
        <f t="shared" si="502"/>
        <v>0</v>
      </c>
      <c r="N4556" s="167">
        <f t="shared" si="503"/>
        <v>0</v>
      </c>
    </row>
    <row r="4557" spans="1:14" ht="15" customHeight="1" x14ac:dyDescent="0.2">
      <c r="A4557" s="152"/>
      <c r="B4557" s="152"/>
      <c r="C4557" s="152"/>
      <c r="D4557" s="152"/>
      <c r="E4557" s="153">
        <f>'2.40-a,b,c,d,e'!E4557</f>
        <v>43390.166666666664</v>
      </c>
      <c r="F4557" s="157">
        <f>'2.40-a,b,c,d,e'!F4557</f>
        <v>69.75</v>
      </c>
      <c r="G4557" s="157">
        <f>'2.40-a,b,c,d,e'!G4557</f>
        <v>-2169.9981689452984</v>
      </c>
      <c r="H4557" s="157">
        <f t="shared" si="497"/>
        <v>5992.6200601250912</v>
      </c>
      <c r="I4557" s="157">
        <f t="shared" si="498"/>
        <v>2169.9981689452989</v>
      </c>
      <c r="J4557" s="157">
        <f t="shared" si="499"/>
        <v>8162.61822907039</v>
      </c>
      <c r="K4557" s="157">
        <f t="shared" si="500"/>
        <v>0</v>
      </c>
      <c r="L4557" s="157">
        <f t="shared" si="501"/>
        <v>8162.61822907039</v>
      </c>
      <c r="M4557" s="167">
        <f t="shared" si="502"/>
        <v>1</v>
      </c>
      <c r="N4557" s="167">
        <f t="shared" si="503"/>
        <v>0</v>
      </c>
    </row>
    <row r="4558" spans="1:14" ht="15" customHeight="1" x14ac:dyDescent="0.2">
      <c r="A4558" s="152"/>
      <c r="B4558" s="152"/>
      <c r="C4558" s="152"/>
      <c r="D4558" s="152"/>
      <c r="E4558" s="153">
        <f>'2.40-a,b,c,d,e'!E4558</f>
        <v>43391.166666666664</v>
      </c>
      <c r="F4558" s="157">
        <f>'2.40-a,b,c,d,e'!F4558</f>
        <v>68.650001525878906</v>
      </c>
      <c r="G4558" s="157">
        <f>'2.40-a,b,c,d,e'!G4558</f>
        <v>-1099.9984741210938</v>
      </c>
      <c r="H4558" s="157">
        <f t="shared" si="497"/>
        <v>7062.6197549492963</v>
      </c>
      <c r="I4558" s="157">
        <f t="shared" si="498"/>
        <v>0</v>
      </c>
      <c r="J4558" s="157">
        <f t="shared" si="499"/>
        <v>7062.6197549492963</v>
      </c>
      <c r="K4558" s="157">
        <f t="shared" si="500"/>
        <v>0</v>
      </c>
      <c r="L4558" s="157">
        <f t="shared" si="501"/>
        <v>7062.6197549492963</v>
      </c>
      <c r="M4558" s="167">
        <f t="shared" si="502"/>
        <v>0</v>
      </c>
      <c r="N4558" s="167">
        <f t="shared" si="503"/>
        <v>0</v>
      </c>
    </row>
    <row r="4559" spans="1:14" ht="15" customHeight="1" x14ac:dyDescent="0.2">
      <c r="A4559" s="152"/>
      <c r="B4559" s="152"/>
      <c r="C4559" s="152"/>
      <c r="D4559" s="152"/>
      <c r="E4559" s="153">
        <f>'2.40-a,b,c,d,e'!E4559</f>
        <v>43392.166666666664</v>
      </c>
      <c r="F4559" s="157">
        <f>'2.40-a,b,c,d,e'!F4559</f>
        <v>69.120002746582003</v>
      </c>
      <c r="G4559" s="157">
        <f>'2.40-a,b,c,d,e'!G4559</f>
        <v>470.00122070309658</v>
      </c>
      <c r="H4559" s="157">
        <f t="shared" si="497"/>
        <v>7532.6209756523931</v>
      </c>
      <c r="I4559" s="157">
        <f t="shared" si="498"/>
        <v>0</v>
      </c>
      <c r="J4559" s="157">
        <f t="shared" si="499"/>
        <v>7532.6209756523931</v>
      </c>
      <c r="K4559" s="157">
        <f t="shared" si="500"/>
        <v>0</v>
      </c>
      <c r="L4559" s="157">
        <f t="shared" si="501"/>
        <v>7532.6209756523931</v>
      </c>
      <c r="M4559" s="167">
        <f t="shared" si="502"/>
        <v>0</v>
      </c>
      <c r="N4559" s="167">
        <f t="shared" si="503"/>
        <v>0</v>
      </c>
    </row>
    <row r="4560" spans="1:14" ht="15" customHeight="1" x14ac:dyDescent="0.2">
      <c r="A4560" s="152"/>
      <c r="B4560" s="152"/>
      <c r="C4560" s="152"/>
      <c r="D4560" s="152"/>
      <c r="E4560" s="153">
        <f>'2.40-a,b,c,d,e'!E4560</f>
        <v>43395.166666666664</v>
      </c>
      <c r="F4560" s="157">
        <f>'2.40-a,b,c,d,e'!F4560</f>
        <v>69.169998168945298</v>
      </c>
      <c r="G4560" s="157">
        <f>'2.40-a,b,c,d,e'!G4560</f>
        <v>49.995422363295461</v>
      </c>
      <c r="H4560" s="157">
        <f t="shared" si="497"/>
        <v>7582.6163980156889</v>
      </c>
      <c r="I4560" s="157">
        <f t="shared" si="498"/>
        <v>0</v>
      </c>
      <c r="J4560" s="157">
        <f t="shared" si="499"/>
        <v>7582.6163980156889</v>
      </c>
      <c r="K4560" s="157">
        <f t="shared" si="500"/>
        <v>0</v>
      </c>
      <c r="L4560" s="157">
        <f t="shared" si="501"/>
        <v>7582.6163980156889</v>
      </c>
      <c r="M4560" s="167">
        <f t="shared" si="502"/>
        <v>0</v>
      </c>
      <c r="N4560" s="167">
        <f t="shared" si="503"/>
        <v>0</v>
      </c>
    </row>
    <row r="4561" spans="1:14" ht="15" customHeight="1" x14ac:dyDescent="0.2">
      <c r="A4561" s="152"/>
      <c r="B4561" s="152"/>
      <c r="C4561" s="152"/>
      <c r="D4561" s="152"/>
      <c r="E4561" s="153">
        <f>'2.40-a,b,c,d,e'!E4561</f>
        <v>43396.166666666664</v>
      </c>
      <c r="F4561" s="157">
        <f>'2.40-a,b,c,d,e'!F4561</f>
        <v>66.430000305175696</v>
      </c>
      <c r="G4561" s="157">
        <f>'2.40-a,b,c,d,e'!G4561</f>
        <v>-2739.9978637696022</v>
      </c>
      <c r="H4561" s="157">
        <f t="shared" si="497"/>
        <v>4842.6185342460867</v>
      </c>
      <c r="I4561" s="157">
        <f t="shared" si="498"/>
        <v>3319.9996948243033</v>
      </c>
      <c r="J4561" s="157">
        <f t="shared" si="499"/>
        <v>8162.61822907039</v>
      </c>
      <c r="K4561" s="157">
        <f t="shared" si="500"/>
        <v>0</v>
      </c>
      <c r="L4561" s="157">
        <f t="shared" si="501"/>
        <v>8162.61822907039</v>
      </c>
      <c r="M4561" s="167">
        <f t="shared" si="502"/>
        <v>1</v>
      </c>
      <c r="N4561" s="167">
        <f t="shared" si="503"/>
        <v>0</v>
      </c>
    </row>
    <row r="4562" spans="1:14" ht="15" customHeight="1" x14ac:dyDescent="0.2">
      <c r="A4562" s="152"/>
      <c r="B4562" s="152"/>
      <c r="C4562" s="152"/>
      <c r="D4562" s="152"/>
      <c r="E4562" s="153">
        <f>'2.40-a,b,c,d,e'!E4562</f>
        <v>43397.166666666664</v>
      </c>
      <c r="F4562" s="157">
        <f>'2.40-a,b,c,d,e'!F4562</f>
        <v>66.819999694824205</v>
      </c>
      <c r="G4562" s="157">
        <f>'2.40-a,b,c,d,e'!G4562</f>
        <v>389.99938964850855</v>
      </c>
      <c r="H4562" s="157">
        <f t="shared" si="497"/>
        <v>8552.6176187188994</v>
      </c>
      <c r="I4562" s="157">
        <f t="shared" si="498"/>
        <v>0</v>
      </c>
      <c r="J4562" s="157">
        <f t="shared" si="499"/>
        <v>8552.6176187188994</v>
      </c>
      <c r="K4562" s="157">
        <f t="shared" si="500"/>
        <v>389.99938964850935</v>
      </c>
      <c r="L4562" s="157">
        <f t="shared" si="501"/>
        <v>8162.61822907039</v>
      </c>
      <c r="M4562" s="167">
        <f t="shared" si="502"/>
        <v>0</v>
      </c>
      <c r="N4562" s="167">
        <f t="shared" si="503"/>
        <v>0</v>
      </c>
    </row>
    <row r="4563" spans="1:14" ht="15" customHeight="1" x14ac:dyDescent="0.2">
      <c r="A4563" s="152"/>
      <c r="B4563" s="152"/>
      <c r="C4563" s="152"/>
      <c r="D4563" s="152"/>
      <c r="E4563" s="153">
        <f>'2.40-a,b,c,d,e'!E4563</f>
        <v>43398.166666666664</v>
      </c>
      <c r="F4563" s="157">
        <f>'2.40-a,b,c,d,e'!F4563</f>
        <v>67.330001831054602</v>
      </c>
      <c r="G4563" s="157">
        <f>'2.40-a,b,c,d,e'!G4563</f>
        <v>510.0021362303977</v>
      </c>
      <c r="H4563" s="157">
        <f t="shared" si="497"/>
        <v>8672.6203653007869</v>
      </c>
      <c r="I4563" s="157">
        <f t="shared" si="498"/>
        <v>0</v>
      </c>
      <c r="J4563" s="157">
        <f t="shared" si="499"/>
        <v>8672.6203653007869</v>
      </c>
      <c r="K4563" s="157">
        <f t="shared" si="500"/>
        <v>510.0021362303969</v>
      </c>
      <c r="L4563" s="157">
        <f t="shared" si="501"/>
        <v>8162.61822907039</v>
      </c>
      <c r="M4563" s="167">
        <f t="shared" si="502"/>
        <v>0</v>
      </c>
      <c r="N4563" s="167">
        <f t="shared" si="503"/>
        <v>0</v>
      </c>
    </row>
    <row r="4564" spans="1:14" ht="15" customHeight="1" x14ac:dyDescent="0.2">
      <c r="A4564" s="152"/>
      <c r="B4564" s="152"/>
      <c r="C4564" s="152"/>
      <c r="D4564" s="152"/>
      <c r="E4564" s="153">
        <f>'2.40-a,b,c,d,e'!E4564</f>
        <v>43399.166666666664</v>
      </c>
      <c r="F4564" s="157">
        <f>'2.40-a,b,c,d,e'!F4564</f>
        <v>67.589996337890597</v>
      </c>
      <c r="G4564" s="157">
        <f>'2.40-a,b,c,d,e'!G4564</f>
        <v>259.99450683599434</v>
      </c>
      <c r="H4564" s="157">
        <f t="shared" si="497"/>
        <v>8422.6127359063848</v>
      </c>
      <c r="I4564" s="157">
        <f t="shared" si="498"/>
        <v>0</v>
      </c>
      <c r="J4564" s="157">
        <f t="shared" si="499"/>
        <v>8422.6127359063848</v>
      </c>
      <c r="K4564" s="157">
        <f t="shared" si="500"/>
        <v>259.9945068359948</v>
      </c>
      <c r="L4564" s="157">
        <f t="shared" si="501"/>
        <v>8162.61822907039</v>
      </c>
      <c r="M4564" s="167">
        <f t="shared" si="502"/>
        <v>0</v>
      </c>
      <c r="N4564" s="167">
        <f t="shared" si="503"/>
        <v>0</v>
      </c>
    </row>
    <row r="4565" spans="1:14" ht="15" customHeight="1" x14ac:dyDescent="0.2">
      <c r="A4565" s="152"/>
      <c r="B4565" s="152"/>
      <c r="C4565" s="152"/>
      <c r="D4565" s="152"/>
      <c r="E4565" s="153">
        <f>'2.40-a,b,c,d,e'!E4565</f>
        <v>43402.166666666664</v>
      </c>
      <c r="F4565" s="157">
        <f>'2.40-a,b,c,d,e'!F4565</f>
        <v>67.040000915527301</v>
      </c>
      <c r="G4565" s="157">
        <f>'2.40-a,b,c,d,e'!G4565</f>
        <v>-549.99542236329546</v>
      </c>
      <c r="H4565" s="157">
        <f t="shared" si="497"/>
        <v>7612.6228067070942</v>
      </c>
      <c r="I4565" s="157">
        <f t="shared" si="498"/>
        <v>0</v>
      </c>
      <c r="J4565" s="157">
        <f t="shared" si="499"/>
        <v>7612.6228067070942</v>
      </c>
      <c r="K4565" s="157">
        <f t="shared" si="500"/>
        <v>0</v>
      </c>
      <c r="L4565" s="157">
        <f t="shared" si="501"/>
        <v>7612.6228067070942</v>
      </c>
      <c r="M4565" s="167">
        <f t="shared" si="502"/>
        <v>0</v>
      </c>
      <c r="N4565" s="167">
        <f t="shared" si="503"/>
        <v>0</v>
      </c>
    </row>
    <row r="4566" spans="1:14" ht="15" customHeight="1" x14ac:dyDescent="0.2">
      <c r="A4566" s="152"/>
      <c r="B4566" s="152"/>
      <c r="C4566" s="152"/>
      <c r="D4566" s="152"/>
      <c r="E4566" s="153">
        <f>'2.40-a,b,c,d,e'!E4566</f>
        <v>43403.166666666664</v>
      </c>
      <c r="F4566" s="157">
        <f>'2.40-a,b,c,d,e'!F4566</f>
        <v>66.180000305175696</v>
      </c>
      <c r="G4566" s="157">
        <f>'2.40-a,b,c,d,e'!G4566</f>
        <v>-860.00061035160513</v>
      </c>
      <c r="H4566" s="157">
        <f t="shared" si="497"/>
        <v>6752.622196355489</v>
      </c>
      <c r="I4566" s="157">
        <f t="shared" si="498"/>
        <v>0</v>
      </c>
      <c r="J4566" s="157">
        <f t="shared" si="499"/>
        <v>6752.622196355489</v>
      </c>
      <c r="K4566" s="157">
        <f t="shared" si="500"/>
        <v>0</v>
      </c>
      <c r="L4566" s="157">
        <f t="shared" si="501"/>
        <v>6752.622196355489</v>
      </c>
      <c r="M4566" s="167">
        <f t="shared" si="502"/>
        <v>0</v>
      </c>
      <c r="N4566" s="167">
        <f t="shared" si="503"/>
        <v>0</v>
      </c>
    </row>
    <row r="4567" spans="1:14" ht="15" customHeight="1" x14ac:dyDescent="0.2">
      <c r="A4567" s="152"/>
      <c r="B4567" s="152"/>
      <c r="C4567" s="152"/>
      <c r="D4567" s="152"/>
      <c r="E4567" s="153">
        <f>'2.40-a,b,c,d,e'!E4567</f>
        <v>43404.166666666664</v>
      </c>
      <c r="F4567" s="157">
        <f>'2.40-a,b,c,d,e'!F4567</f>
        <v>65.309997558593693</v>
      </c>
      <c r="G4567" s="157">
        <f>'2.40-a,b,c,d,e'!G4567</f>
        <v>-870.00274658200283</v>
      </c>
      <c r="H4567" s="157">
        <f t="shared" si="497"/>
        <v>5882.6194497734859</v>
      </c>
      <c r="I4567" s="157">
        <f t="shared" si="498"/>
        <v>2279.9987792969041</v>
      </c>
      <c r="J4567" s="157">
        <f t="shared" si="499"/>
        <v>8162.61822907039</v>
      </c>
      <c r="K4567" s="157">
        <f t="shared" si="500"/>
        <v>0</v>
      </c>
      <c r="L4567" s="157">
        <f t="shared" si="501"/>
        <v>8162.61822907039</v>
      </c>
      <c r="M4567" s="167">
        <f t="shared" si="502"/>
        <v>1</v>
      </c>
      <c r="N4567" s="167">
        <f t="shared" si="503"/>
        <v>0</v>
      </c>
    </row>
    <row r="4568" spans="1:14" ht="15" customHeight="1" x14ac:dyDescent="0.2">
      <c r="A4568" s="152"/>
      <c r="B4568" s="152"/>
      <c r="C4568" s="152"/>
      <c r="D4568" s="152"/>
      <c r="E4568" s="153">
        <f>'2.40-a,b,c,d,e'!E4568</f>
        <v>43405.166666666664</v>
      </c>
      <c r="F4568" s="157">
        <f>'2.40-a,b,c,d,e'!F4568</f>
        <v>63.689998626708899</v>
      </c>
      <c r="G4568" s="157">
        <f>'2.40-a,b,c,d,e'!G4568</f>
        <v>-1619.998931884794</v>
      </c>
      <c r="H4568" s="157">
        <f t="shared" si="497"/>
        <v>6542.6192971855962</v>
      </c>
      <c r="I4568" s="157">
        <f t="shared" si="498"/>
        <v>0</v>
      </c>
      <c r="J4568" s="157">
        <f t="shared" si="499"/>
        <v>6542.6192971855962</v>
      </c>
      <c r="K4568" s="157">
        <f t="shared" si="500"/>
        <v>0</v>
      </c>
      <c r="L4568" s="157">
        <f t="shared" si="501"/>
        <v>6542.6192971855962</v>
      </c>
      <c r="M4568" s="167">
        <f t="shared" si="502"/>
        <v>0</v>
      </c>
      <c r="N4568" s="167">
        <f t="shared" si="503"/>
        <v>0</v>
      </c>
    </row>
    <row r="4569" spans="1:14" ht="15" customHeight="1" x14ac:dyDescent="0.2">
      <c r="A4569" s="152"/>
      <c r="B4569" s="152"/>
      <c r="C4569" s="152"/>
      <c r="D4569" s="152"/>
      <c r="E4569" s="153">
        <f>'2.40-a,b,c,d,e'!E4569</f>
        <v>43406.166666666664</v>
      </c>
      <c r="F4569" s="157">
        <f>'2.40-a,b,c,d,e'!F4569</f>
        <v>63.139999389648402</v>
      </c>
      <c r="G4569" s="157">
        <f>'2.40-a,b,c,d,e'!G4569</f>
        <v>-549.99923706049708</v>
      </c>
      <c r="H4569" s="157">
        <f t="shared" si="497"/>
        <v>5992.6200601250994</v>
      </c>
      <c r="I4569" s="157">
        <f t="shared" si="498"/>
        <v>2169.9981689452907</v>
      </c>
      <c r="J4569" s="157">
        <f t="shared" si="499"/>
        <v>8162.61822907039</v>
      </c>
      <c r="K4569" s="157">
        <f t="shared" si="500"/>
        <v>0</v>
      </c>
      <c r="L4569" s="157">
        <f t="shared" si="501"/>
        <v>8162.61822907039</v>
      </c>
      <c r="M4569" s="167">
        <f t="shared" si="502"/>
        <v>1</v>
      </c>
      <c r="N4569" s="167">
        <f t="shared" si="503"/>
        <v>0</v>
      </c>
    </row>
    <row r="4570" spans="1:14" ht="15" customHeight="1" x14ac:dyDescent="0.2">
      <c r="A4570" s="152"/>
      <c r="B4570" s="152"/>
      <c r="C4570" s="152"/>
      <c r="D4570" s="152"/>
      <c r="E4570" s="153">
        <f>'2.40-a,b,c,d,e'!E4570</f>
        <v>43409.208333333336</v>
      </c>
      <c r="F4570" s="157">
        <f>'2.40-a,b,c,d,e'!F4570</f>
        <v>63.099998474121001</v>
      </c>
      <c r="G4570" s="157">
        <f>'2.40-a,b,c,d,e'!G4570</f>
        <v>-40.000915527400593</v>
      </c>
      <c r="H4570" s="157">
        <f t="shared" si="497"/>
        <v>8122.617313542989</v>
      </c>
      <c r="I4570" s="157">
        <f t="shared" si="498"/>
        <v>0</v>
      </c>
      <c r="J4570" s="157">
        <f t="shared" si="499"/>
        <v>8122.617313542989</v>
      </c>
      <c r="K4570" s="157">
        <f t="shared" si="500"/>
        <v>0</v>
      </c>
      <c r="L4570" s="157">
        <f t="shared" si="501"/>
        <v>8122.617313542989</v>
      </c>
      <c r="M4570" s="167">
        <f t="shared" si="502"/>
        <v>0</v>
      </c>
      <c r="N4570" s="167">
        <f t="shared" si="503"/>
        <v>0</v>
      </c>
    </row>
    <row r="4571" spans="1:14" ht="15" customHeight="1" x14ac:dyDescent="0.2">
      <c r="A4571" s="152"/>
      <c r="B4571" s="152"/>
      <c r="C4571" s="152"/>
      <c r="D4571" s="152"/>
      <c r="E4571" s="153">
        <f>'2.40-a,b,c,d,e'!E4571</f>
        <v>43410.208333333336</v>
      </c>
      <c r="F4571" s="157">
        <f>'2.40-a,b,c,d,e'!F4571</f>
        <v>62.209999084472599</v>
      </c>
      <c r="G4571" s="157">
        <f>'2.40-a,b,c,d,e'!G4571</f>
        <v>-889.99938964840203</v>
      </c>
      <c r="H4571" s="157">
        <f t="shared" si="497"/>
        <v>7232.617923894587</v>
      </c>
      <c r="I4571" s="157">
        <f t="shared" si="498"/>
        <v>0</v>
      </c>
      <c r="J4571" s="157">
        <f t="shared" si="499"/>
        <v>7232.617923894587</v>
      </c>
      <c r="K4571" s="157">
        <f t="shared" si="500"/>
        <v>0</v>
      </c>
      <c r="L4571" s="157">
        <f t="shared" si="501"/>
        <v>7232.617923894587</v>
      </c>
      <c r="M4571" s="167">
        <f t="shared" si="502"/>
        <v>0</v>
      </c>
      <c r="N4571" s="167">
        <f t="shared" si="503"/>
        <v>0</v>
      </c>
    </row>
    <row r="4572" spans="1:14" ht="15" customHeight="1" x14ac:dyDescent="0.2">
      <c r="A4572" s="152"/>
      <c r="B4572" s="152"/>
      <c r="C4572" s="152"/>
      <c r="D4572" s="152"/>
      <c r="E4572" s="153">
        <f>'2.40-a,b,c,d,e'!E4572</f>
        <v>43411.208333333336</v>
      </c>
      <c r="F4572" s="157">
        <f>'2.40-a,b,c,d,e'!F4572</f>
        <v>61.669998168945298</v>
      </c>
      <c r="G4572" s="157">
        <f>'2.40-a,b,c,d,e'!G4572</f>
        <v>-540.00091552730112</v>
      </c>
      <c r="H4572" s="157">
        <f t="shared" si="497"/>
        <v>6692.617008367286</v>
      </c>
      <c r="I4572" s="157">
        <f t="shared" si="498"/>
        <v>0</v>
      </c>
      <c r="J4572" s="157">
        <f t="shared" si="499"/>
        <v>6692.617008367286</v>
      </c>
      <c r="K4572" s="157">
        <f t="shared" si="500"/>
        <v>0</v>
      </c>
      <c r="L4572" s="157">
        <f t="shared" si="501"/>
        <v>6692.617008367286</v>
      </c>
      <c r="M4572" s="167">
        <f t="shared" si="502"/>
        <v>0</v>
      </c>
      <c r="N4572" s="167">
        <f t="shared" si="503"/>
        <v>0</v>
      </c>
    </row>
    <row r="4573" spans="1:14" ht="15" customHeight="1" x14ac:dyDescent="0.2">
      <c r="A4573" s="152"/>
      <c r="B4573" s="152"/>
      <c r="C4573" s="152"/>
      <c r="D4573" s="152"/>
      <c r="E4573" s="153">
        <f>'2.40-a,b,c,d,e'!E4573</f>
        <v>43412.208333333336</v>
      </c>
      <c r="F4573" s="157">
        <f>'2.40-a,b,c,d,e'!F4573</f>
        <v>60.669998168945298</v>
      </c>
      <c r="G4573" s="157">
        <f>'2.40-a,b,c,d,e'!G4573</f>
        <v>-1000</v>
      </c>
      <c r="H4573" s="157">
        <f t="shared" si="497"/>
        <v>5692.617008367286</v>
      </c>
      <c r="I4573" s="157">
        <f t="shared" si="498"/>
        <v>2470.0012207031041</v>
      </c>
      <c r="J4573" s="157">
        <f t="shared" si="499"/>
        <v>8162.61822907039</v>
      </c>
      <c r="K4573" s="157">
        <f t="shared" si="500"/>
        <v>0</v>
      </c>
      <c r="L4573" s="157">
        <f t="shared" si="501"/>
        <v>8162.61822907039</v>
      </c>
      <c r="M4573" s="167">
        <f t="shared" si="502"/>
        <v>1</v>
      </c>
      <c r="N4573" s="167">
        <f t="shared" si="503"/>
        <v>0</v>
      </c>
    </row>
    <row r="4574" spans="1:14" ht="15" customHeight="1" x14ac:dyDescent="0.2">
      <c r="A4574" s="152"/>
      <c r="B4574" s="152"/>
      <c r="C4574" s="152"/>
      <c r="D4574" s="152"/>
      <c r="E4574" s="153">
        <f>'2.40-a,b,c,d,e'!E4574</f>
        <v>43413.208333333336</v>
      </c>
      <c r="F4574" s="157">
        <f>'2.40-a,b,c,d,e'!F4574</f>
        <v>60.189998626708899</v>
      </c>
      <c r="G4574" s="157">
        <f>'2.40-a,b,c,d,e'!G4574</f>
        <v>-479.99954223639918</v>
      </c>
      <c r="H4574" s="157">
        <f t="shared" si="497"/>
        <v>7682.618686833991</v>
      </c>
      <c r="I4574" s="157">
        <f t="shared" si="498"/>
        <v>0</v>
      </c>
      <c r="J4574" s="157">
        <f t="shared" si="499"/>
        <v>7682.618686833991</v>
      </c>
      <c r="K4574" s="157">
        <f t="shared" si="500"/>
        <v>0</v>
      </c>
      <c r="L4574" s="157">
        <f t="shared" si="501"/>
        <v>7682.618686833991</v>
      </c>
      <c r="M4574" s="167">
        <f t="shared" si="502"/>
        <v>0</v>
      </c>
      <c r="N4574" s="167">
        <f t="shared" si="503"/>
        <v>0</v>
      </c>
    </row>
    <row r="4575" spans="1:14" ht="15" customHeight="1" x14ac:dyDescent="0.2">
      <c r="A4575" s="152"/>
      <c r="B4575" s="152"/>
      <c r="C4575" s="152"/>
      <c r="D4575" s="152"/>
      <c r="E4575" s="153">
        <f>'2.40-a,b,c,d,e'!E4575</f>
        <v>43416.208333333336</v>
      </c>
      <c r="F4575" s="157">
        <f>'2.40-a,b,c,d,e'!F4575</f>
        <v>59.930000305175703</v>
      </c>
      <c r="G4575" s="157">
        <f>'2.40-a,b,c,d,e'!G4575</f>
        <v>-259.99832153319602</v>
      </c>
      <c r="H4575" s="157">
        <f t="shared" si="497"/>
        <v>7422.6203653007951</v>
      </c>
      <c r="I4575" s="157">
        <f t="shared" si="498"/>
        <v>0</v>
      </c>
      <c r="J4575" s="157">
        <f t="shared" si="499"/>
        <v>7422.6203653007951</v>
      </c>
      <c r="K4575" s="157">
        <f t="shared" si="500"/>
        <v>0</v>
      </c>
      <c r="L4575" s="157">
        <f t="shared" si="501"/>
        <v>7422.6203653007951</v>
      </c>
      <c r="M4575" s="167">
        <f t="shared" si="502"/>
        <v>0</v>
      </c>
      <c r="N4575" s="167">
        <f t="shared" si="503"/>
        <v>0</v>
      </c>
    </row>
    <row r="4576" spans="1:14" ht="15" customHeight="1" x14ac:dyDescent="0.2">
      <c r="A4576" s="152"/>
      <c r="B4576" s="152"/>
      <c r="C4576" s="152"/>
      <c r="D4576" s="152"/>
      <c r="E4576" s="153">
        <f>'2.40-a,b,c,d,e'!E4576</f>
        <v>43417.208333333336</v>
      </c>
      <c r="F4576" s="157">
        <f>'2.40-a,b,c,d,e'!F4576</f>
        <v>55.689998626708899</v>
      </c>
      <c r="G4576" s="157">
        <f>'2.40-a,b,c,d,e'!G4576</f>
        <v>-4240.0016784668042</v>
      </c>
      <c r="H4576" s="157">
        <f t="shared" si="497"/>
        <v>3182.618686833991</v>
      </c>
      <c r="I4576" s="157">
        <f t="shared" si="498"/>
        <v>4979.9995422363991</v>
      </c>
      <c r="J4576" s="157">
        <f t="shared" si="499"/>
        <v>8162.61822907039</v>
      </c>
      <c r="K4576" s="157">
        <f t="shared" si="500"/>
        <v>0</v>
      </c>
      <c r="L4576" s="157">
        <f t="shared" si="501"/>
        <v>8162.61822907039</v>
      </c>
      <c r="M4576" s="167">
        <f t="shared" si="502"/>
        <v>1</v>
      </c>
      <c r="N4576" s="167">
        <f t="shared" si="503"/>
        <v>0</v>
      </c>
    </row>
    <row r="4577" spans="1:14" ht="15" customHeight="1" x14ac:dyDescent="0.2">
      <c r="A4577" s="152"/>
      <c r="B4577" s="152"/>
      <c r="C4577" s="152"/>
      <c r="D4577" s="152"/>
      <c r="E4577" s="153">
        <f>'2.40-a,b,c,d,e'!E4577</f>
        <v>43418.208333333336</v>
      </c>
      <c r="F4577" s="157">
        <f>'2.40-a,b,c,d,e'!F4577</f>
        <v>56.25</v>
      </c>
      <c r="G4577" s="157">
        <f>'2.40-a,b,c,d,e'!G4577</f>
        <v>560.00137329110089</v>
      </c>
      <c r="H4577" s="157">
        <f t="shared" si="497"/>
        <v>8722.6196023614903</v>
      </c>
      <c r="I4577" s="157">
        <f t="shared" si="498"/>
        <v>0</v>
      </c>
      <c r="J4577" s="157">
        <f t="shared" si="499"/>
        <v>8722.6196023614903</v>
      </c>
      <c r="K4577" s="157">
        <f t="shared" si="500"/>
        <v>560.00137329110021</v>
      </c>
      <c r="L4577" s="157">
        <f t="shared" si="501"/>
        <v>8162.61822907039</v>
      </c>
      <c r="M4577" s="167">
        <f t="shared" si="502"/>
        <v>0</v>
      </c>
      <c r="N4577" s="167">
        <f t="shared" si="503"/>
        <v>0</v>
      </c>
    </row>
    <row r="4578" spans="1:14" ht="15" customHeight="1" x14ac:dyDescent="0.2">
      <c r="A4578" s="152"/>
      <c r="B4578" s="152"/>
      <c r="C4578" s="152"/>
      <c r="D4578" s="152"/>
      <c r="E4578" s="153">
        <f>'2.40-a,b,c,d,e'!E4578</f>
        <v>43419.208333333336</v>
      </c>
      <c r="F4578" s="157">
        <f>'2.40-a,b,c,d,e'!F4578</f>
        <v>56.459999084472599</v>
      </c>
      <c r="G4578" s="157">
        <f>'2.40-a,b,c,d,e'!G4578</f>
        <v>209.99908447259941</v>
      </c>
      <c r="H4578" s="157">
        <f t="shared" si="497"/>
        <v>8372.617313542989</v>
      </c>
      <c r="I4578" s="157">
        <f t="shared" si="498"/>
        <v>0</v>
      </c>
      <c r="J4578" s="157">
        <f t="shared" si="499"/>
        <v>8372.617313542989</v>
      </c>
      <c r="K4578" s="157">
        <f t="shared" si="500"/>
        <v>209.99908447259895</v>
      </c>
      <c r="L4578" s="157">
        <f t="shared" si="501"/>
        <v>8162.61822907039</v>
      </c>
      <c r="M4578" s="167">
        <f t="shared" si="502"/>
        <v>0</v>
      </c>
      <c r="N4578" s="167">
        <f t="shared" si="503"/>
        <v>0</v>
      </c>
    </row>
    <row r="4579" spans="1:14" ht="15" customHeight="1" x14ac:dyDescent="0.2">
      <c r="A4579" s="152"/>
      <c r="B4579" s="152"/>
      <c r="C4579" s="152"/>
      <c r="D4579" s="152"/>
      <c r="E4579" s="153">
        <f>'2.40-a,b,c,d,e'!E4579</f>
        <v>43420.208333333336</v>
      </c>
      <c r="F4579" s="157">
        <f>'2.40-a,b,c,d,e'!F4579</f>
        <v>56.459999084472599</v>
      </c>
      <c r="G4579" s="157">
        <f>'2.40-a,b,c,d,e'!G4579</f>
        <v>0</v>
      </c>
      <c r="H4579" s="157">
        <f t="shared" si="497"/>
        <v>8162.61822907039</v>
      </c>
      <c r="I4579" s="157">
        <f t="shared" si="498"/>
        <v>0</v>
      </c>
      <c r="J4579" s="157">
        <f t="shared" si="499"/>
        <v>8162.61822907039</v>
      </c>
      <c r="K4579" s="157">
        <f t="shared" si="500"/>
        <v>0</v>
      </c>
      <c r="L4579" s="157">
        <f t="shared" si="501"/>
        <v>8162.61822907039</v>
      </c>
      <c r="M4579" s="167">
        <f t="shared" si="502"/>
        <v>0</v>
      </c>
      <c r="N4579" s="167">
        <f t="shared" si="503"/>
        <v>0</v>
      </c>
    </row>
    <row r="4580" spans="1:14" ht="15" customHeight="1" x14ac:dyDescent="0.2">
      <c r="A4580" s="152"/>
      <c r="B4580" s="152"/>
      <c r="C4580" s="152"/>
      <c r="D4580" s="152"/>
      <c r="E4580" s="153">
        <f>'2.40-a,b,c,d,e'!E4580</f>
        <v>43423.208333333336</v>
      </c>
      <c r="F4580" s="157">
        <f>'2.40-a,b,c,d,e'!F4580</f>
        <v>56.759998321533203</v>
      </c>
      <c r="G4580" s="157">
        <f>'2.40-a,b,c,d,e'!G4580</f>
        <v>299.99923706060372</v>
      </c>
      <c r="H4580" s="157">
        <f t="shared" si="497"/>
        <v>8462.6174661309942</v>
      </c>
      <c r="I4580" s="157">
        <f t="shared" si="498"/>
        <v>0</v>
      </c>
      <c r="J4580" s="157">
        <f t="shared" si="499"/>
        <v>8462.6174661309942</v>
      </c>
      <c r="K4580" s="157">
        <f t="shared" si="500"/>
        <v>299.99923706060417</v>
      </c>
      <c r="L4580" s="157">
        <f t="shared" si="501"/>
        <v>8162.61822907039</v>
      </c>
      <c r="M4580" s="167">
        <f t="shared" si="502"/>
        <v>0</v>
      </c>
      <c r="N4580" s="167">
        <f t="shared" si="503"/>
        <v>0</v>
      </c>
    </row>
    <row r="4581" spans="1:14" ht="15" customHeight="1" x14ac:dyDescent="0.2">
      <c r="A4581" s="152"/>
      <c r="B4581" s="152"/>
      <c r="C4581" s="152"/>
      <c r="D4581" s="152"/>
      <c r="E4581" s="153">
        <f>'2.40-a,b,c,d,e'!E4581</f>
        <v>43424.208333333336</v>
      </c>
      <c r="F4581" s="157">
        <f>'2.40-a,b,c,d,e'!F4581</f>
        <v>53.430000305175703</v>
      </c>
      <c r="G4581" s="157">
        <f>'2.40-a,b,c,d,e'!G4581</f>
        <v>-3329.9980163575001</v>
      </c>
      <c r="H4581" s="157">
        <f t="shared" si="497"/>
        <v>4832.62021271289</v>
      </c>
      <c r="I4581" s="157">
        <f t="shared" si="498"/>
        <v>3329.9980163575001</v>
      </c>
      <c r="J4581" s="157">
        <f t="shared" si="499"/>
        <v>8162.61822907039</v>
      </c>
      <c r="K4581" s="157">
        <f t="shared" si="500"/>
        <v>0</v>
      </c>
      <c r="L4581" s="157">
        <f t="shared" si="501"/>
        <v>8162.61822907039</v>
      </c>
      <c r="M4581" s="167">
        <f t="shared" si="502"/>
        <v>1</v>
      </c>
      <c r="N4581" s="167">
        <f t="shared" si="503"/>
        <v>0</v>
      </c>
    </row>
    <row r="4582" spans="1:14" ht="15" customHeight="1" x14ac:dyDescent="0.2">
      <c r="A4582" s="152"/>
      <c r="B4582" s="152"/>
      <c r="C4582" s="152"/>
      <c r="D4582" s="152"/>
      <c r="E4582" s="153">
        <f>'2.40-a,b,c,d,e'!E4582</f>
        <v>43425.208333333336</v>
      </c>
      <c r="F4582" s="157">
        <f>'2.40-a,b,c,d,e'!F4582</f>
        <v>54.630001068115199</v>
      </c>
      <c r="G4582" s="157">
        <f>'2.40-a,b,c,d,e'!G4582</f>
        <v>1200.0007629394959</v>
      </c>
      <c r="H4582" s="157">
        <f t="shared" si="497"/>
        <v>9362.6189920098859</v>
      </c>
      <c r="I4582" s="157">
        <f t="shared" si="498"/>
        <v>0</v>
      </c>
      <c r="J4582" s="157">
        <f t="shared" si="499"/>
        <v>9362.6189920098859</v>
      </c>
      <c r="K4582" s="157">
        <f t="shared" si="500"/>
        <v>1200.0007629394959</v>
      </c>
      <c r="L4582" s="157">
        <f t="shared" si="501"/>
        <v>8162.61822907039</v>
      </c>
      <c r="M4582" s="167">
        <f t="shared" si="502"/>
        <v>0</v>
      </c>
      <c r="N4582" s="167">
        <f t="shared" si="503"/>
        <v>0</v>
      </c>
    </row>
    <row r="4583" spans="1:14" ht="15" customHeight="1" x14ac:dyDescent="0.2">
      <c r="A4583" s="152"/>
      <c r="B4583" s="152"/>
      <c r="C4583" s="152"/>
      <c r="D4583" s="152"/>
      <c r="E4583" s="153">
        <f>'2.40-a,b,c,d,e'!E4583</f>
        <v>43427.604166666664</v>
      </c>
      <c r="F4583" s="157">
        <f>'2.40-a,b,c,d,e'!F4583</f>
        <v>50.419998168945298</v>
      </c>
      <c r="G4583" s="157">
        <f>'2.40-a,b,c,d,e'!G4583</f>
        <v>-4210.002899169901</v>
      </c>
      <c r="H4583" s="157">
        <f t="shared" si="497"/>
        <v>3952.6153299004891</v>
      </c>
      <c r="I4583" s="157">
        <f t="shared" si="498"/>
        <v>4210.002899169901</v>
      </c>
      <c r="J4583" s="157">
        <f t="shared" si="499"/>
        <v>8162.61822907039</v>
      </c>
      <c r="K4583" s="157">
        <f t="shared" si="500"/>
        <v>0</v>
      </c>
      <c r="L4583" s="157">
        <f t="shared" si="501"/>
        <v>8162.61822907039</v>
      </c>
      <c r="M4583" s="167">
        <f t="shared" si="502"/>
        <v>1</v>
      </c>
      <c r="N4583" s="167">
        <f t="shared" si="503"/>
        <v>0</v>
      </c>
    </row>
    <row r="4584" spans="1:14" ht="15" customHeight="1" x14ac:dyDescent="0.2">
      <c r="A4584" s="152"/>
      <c r="B4584" s="152"/>
      <c r="C4584" s="152"/>
      <c r="D4584" s="152"/>
      <c r="E4584" s="153">
        <f>'2.40-a,b,c,d,e'!E4584</f>
        <v>43430.208333333336</v>
      </c>
      <c r="F4584" s="157">
        <f>'2.40-a,b,c,d,e'!F4584</f>
        <v>51.630001068115199</v>
      </c>
      <c r="G4584" s="157">
        <f>'2.40-a,b,c,d,e'!G4584</f>
        <v>1210.0028991699005</v>
      </c>
      <c r="H4584" s="157">
        <f t="shared" si="497"/>
        <v>9372.621128240291</v>
      </c>
      <c r="I4584" s="157">
        <f t="shared" si="498"/>
        <v>0</v>
      </c>
      <c r="J4584" s="157">
        <f t="shared" si="499"/>
        <v>9372.621128240291</v>
      </c>
      <c r="K4584" s="157">
        <f t="shared" si="500"/>
        <v>1210.002899169901</v>
      </c>
      <c r="L4584" s="157">
        <f t="shared" si="501"/>
        <v>8162.61822907039</v>
      </c>
      <c r="M4584" s="167">
        <f t="shared" si="502"/>
        <v>0</v>
      </c>
      <c r="N4584" s="167">
        <f t="shared" si="503"/>
        <v>0</v>
      </c>
    </row>
    <row r="4585" spans="1:14" ht="15" customHeight="1" x14ac:dyDescent="0.2">
      <c r="A4585" s="152"/>
      <c r="B4585" s="152"/>
      <c r="C4585" s="152"/>
      <c r="D4585" s="152"/>
      <c r="E4585" s="153">
        <f>'2.40-a,b,c,d,e'!E4585</f>
        <v>43431.208333333336</v>
      </c>
      <c r="F4585" s="157">
        <f>'2.40-a,b,c,d,e'!F4585</f>
        <v>51.560001373291001</v>
      </c>
      <c r="G4585" s="157">
        <f>'2.40-a,b,c,d,e'!G4585</f>
        <v>-69.999694824197434</v>
      </c>
      <c r="H4585" s="157">
        <f t="shared" si="497"/>
        <v>8092.6185342461922</v>
      </c>
      <c r="I4585" s="157">
        <f t="shared" si="498"/>
        <v>0</v>
      </c>
      <c r="J4585" s="157">
        <f t="shared" si="499"/>
        <v>8092.6185342461922</v>
      </c>
      <c r="K4585" s="157">
        <f t="shared" si="500"/>
        <v>0</v>
      </c>
      <c r="L4585" s="157">
        <f t="shared" si="501"/>
        <v>8092.6185342461922</v>
      </c>
      <c r="M4585" s="167">
        <f t="shared" si="502"/>
        <v>0</v>
      </c>
      <c r="N4585" s="167">
        <f t="shared" si="503"/>
        <v>0</v>
      </c>
    </row>
    <row r="4586" spans="1:14" ht="15" customHeight="1" x14ac:dyDescent="0.2">
      <c r="A4586" s="152"/>
      <c r="B4586" s="152"/>
      <c r="C4586" s="152"/>
      <c r="D4586" s="152"/>
      <c r="E4586" s="153">
        <f>'2.40-a,b,c,d,e'!E4586</f>
        <v>43432.208333333336</v>
      </c>
      <c r="F4586" s="157">
        <f>'2.40-a,b,c,d,e'!F4586</f>
        <v>50.290000915527301</v>
      </c>
      <c r="G4586" s="157">
        <f>'2.40-a,b,c,d,e'!G4586</f>
        <v>-1270.0004577637003</v>
      </c>
      <c r="H4586" s="157">
        <f t="shared" si="497"/>
        <v>6822.6180764824921</v>
      </c>
      <c r="I4586" s="157">
        <f t="shared" si="498"/>
        <v>0</v>
      </c>
      <c r="J4586" s="157">
        <f t="shared" si="499"/>
        <v>6822.6180764824921</v>
      </c>
      <c r="K4586" s="157">
        <f t="shared" si="500"/>
        <v>0</v>
      </c>
      <c r="L4586" s="157">
        <f t="shared" si="501"/>
        <v>6822.6180764824921</v>
      </c>
      <c r="M4586" s="167">
        <f t="shared" si="502"/>
        <v>0</v>
      </c>
      <c r="N4586" s="167">
        <f t="shared" si="503"/>
        <v>0</v>
      </c>
    </row>
    <row r="4587" spans="1:14" ht="15" customHeight="1" x14ac:dyDescent="0.2">
      <c r="A4587" s="152"/>
      <c r="B4587" s="152"/>
      <c r="C4587" s="152"/>
      <c r="D4587" s="152"/>
      <c r="E4587" s="153">
        <f>'2.40-a,b,c,d,e'!E4587</f>
        <v>43433.208333333336</v>
      </c>
      <c r="F4587" s="157">
        <f>'2.40-a,b,c,d,e'!F4587</f>
        <v>51.450000762939403</v>
      </c>
      <c r="G4587" s="157">
        <f>'2.40-a,b,c,d,e'!G4587</f>
        <v>1159.9998474121023</v>
      </c>
      <c r="H4587" s="157">
        <f t="shared" si="497"/>
        <v>7982.6179238945942</v>
      </c>
      <c r="I4587" s="157">
        <f t="shared" si="498"/>
        <v>0</v>
      </c>
      <c r="J4587" s="157">
        <f t="shared" si="499"/>
        <v>7982.6179238945942</v>
      </c>
      <c r="K4587" s="157">
        <f t="shared" si="500"/>
        <v>0</v>
      </c>
      <c r="L4587" s="157">
        <f t="shared" si="501"/>
        <v>7982.6179238945942</v>
      </c>
      <c r="M4587" s="167">
        <f t="shared" si="502"/>
        <v>0</v>
      </c>
      <c r="N4587" s="167">
        <f t="shared" si="503"/>
        <v>0</v>
      </c>
    </row>
    <row r="4588" spans="1:14" ht="15" customHeight="1" x14ac:dyDescent="0.2">
      <c r="A4588" s="152"/>
      <c r="B4588" s="152"/>
      <c r="C4588" s="152"/>
      <c r="D4588" s="152"/>
      <c r="E4588" s="153">
        <f>'2.40-a,b,c,d,e'!E4588</f>
        <v>43434.208333333336</v>
      </c>
      <c r="F4588" s="157">
        <f>'2.40-a,b,c,d,e'!F4588</f>
        <v>50.930000305175703</v>
      </c>
      <c r="G4588" s="157">
        <f>'2.40-a,b,c,d,e'!G4588</f>
        <v>-520.0004577637003</v>
      </c>
      <c r="H4588" s="157">
        <f t="shared" si="497"/>
        <v>7462.6174661308942</v>
      </c>
      <c r="I4588" s="157">
        <f t="shared" si="498"/>
        <v>0</v>
      </c>
      <c r="J4588" s="157">
        <f t="shared" si="499"/>
        <v>7462.6174661308942</v>
      </c>
      <c r="K4588" s="157">
        <f t="shared" si="500"/>
        <v>0</v>
      </c>
      <c r="L4588" s="157">
        <f t="shared" si="501"/>
        <v>7462.6174661308942</v>
      </c>
      <c r="M4588" s="167">
        <f t="shared" si="502"/>
        <v>0</v>
      </c>
      <c r="N4588" s="167">
        <f t="shared" si="503"/>
        <v>0</v>
      </c>
    </row>
    <row r="4589" spans="1:14" ht="15" customHeight="1" x14ac:dyDescent="0.2">
      <c r="A4589" s="152"/>
      <c r="B4589" s="152"/>
      <c r="C4589" s="152"/>
      <c r="D4589" s="152"/>
      <c r="E4589" s="153">
        <f>'2.40-a,b,c,d,e'!E4589</f>
        <v>43437.208333333336</v>
      </c>
      <c r="F4589" s="157">
        <f>'2.40-a,b,c,d,e'!F4589</f>
        <v>52.950000762939403</v>
      </c>
      <c r="G4589" s="157">
        <f>'2.40-a,b,c,d,e'!G4589</f>
        <v>2020.0004577637003</v>
      </c>
      <c r="H4589" s="157">
        <f t="shared" si="497"/>
        <v>9482.6179238945952</v>
      </c>
      <c r="I4589" s="157">
        <f t="shared" si="498"/>
        <v>0</v>
      </c>
      <c r="J4589" s="157">
        <f t="shared" si="499"/>
        <v>9482.6179238945952</v>
      </c>
      <c r="K4589" s="157">
        <f t="shared" si="500"/>
        <v>1319.9996948242051</v>
      </c>
      <c r="L4589" s="157">
        <f t="shared" si="501"/>
        <v>8162.61822907039</v>
      </c>
      <c r="M4589" s="167">
        <f t="shared" si="502"/>
        <v>0</v>
      </c>
      <c r="N4589" s="167">
        <f t="shared" si="503"/>
        <v>0</v>
      </c>
    </row>
    <row r="4590" spans="1:14" ht="15" customHeight="1" x14ac:dyDescent="0.2">
      <c r="A4590" s="152"/>
      <c r="B4590" s="152"/>
      <c r="C4590" s="152"/>
      <c r="D4590" s="152"/>
      <c r="E4590" s="153">
        <f>'2.40-a,b,c,d,e'!E4590</f>
        <v>43438.208333333336</v>
      </c>
      <c r="F4590" s="157">
        <f>'2.40-a,b,c,d,e'!F4590</f>
        <v>53.25</v>
      </c>
      <c r="G4590" s="157">
        <f>'2.40-a,b,c,d,e'!G4590</f>
        <v>299.99923706059661</v>
      </c>
      <c r="H4590" s="157">
        <f t="shared" si="497"/>
        <v>8462.6174661309869</v>
      </c>
      <c r="I4590" s="157">
        <f t="shared" si="498"/>
        <v>0</v>
      </c>
      <c r="J4590" s="157">
        <f t="shared" si="499"/>
        <v>8462.6174661309869</v>
      </c>
      <c r="K4590" s="157">
        <f t="shared" si="500"/>
        <v>299.9992370605969</v>
      </c>
      <c r="L4590" s="157">
        <f t="shared" si="501"/>
        <v>8162.61822907039</v>
      </c>
      <c r="M4590" s="167">
        <f t="shared" si="502"/>
        <v>0</v>
      </c>
      <c r="N4590" s="167">
        <f t="shared" si="503"/>
        <v>0</v>
      </c>
    </row>
    <row r="4591" spans="1:14" ht="15" customHeight="1" x14ac:dyDescent="0.2">
      <c r="A4591" s="152"/>
      <c r="B4591" s="152"/>
      <c r="C4591" s="152"/>
      <c r="D4591" s="152"/>
      <c r="E4591" s="153">
        <f>'2.40-a,b,c,d,e'!E4591</f>
        <v>43440.208333333336</v>
      </c>
      <c r="F4591" s="157">
        <f>'2.40-a,b,c,d,e'!F4591</f>
        <v>51.490001678466797</v>
      </c>
      <c r="G4591" s="157">
        <f>'2.40-a,b,c,d,e'!G4591</f>
        <v>-1759.9983215332031</v>
      </c>
      <c r="H4591" s="157">
        <f t="shared" si="497"/>
        <v>6402.6199075371869</v>
      </c>
      <c r="I4591" s="157">
        <f t="shared" si="498"/>
        <v>0</v>
      </c>
      <c r="J4591" s="157">
        <f t="shared" si="499"/>
        <v>6402.6199075371869</v>
      </c>
      <c r="K4591" s="157">
        <f t="shared" si="500"/>
        <v>0</v>
      </c>
      <c r="L4591" s="157">
        <f t="shared" si="501"/>
        <v>6402.6199075371869</v>
      </c>
      <c r="M4591" s="167">
        <f t="shared" si="502"/>
        <v>0</v>
      </c>
      <c r="N4591" s="167">
        <f t="shared" si="503"/>
        <v>0</v>
      </c>
    </row>
    <row r="4592" spans="1:14" ht="15" customHeight="1" x14ac:dyDescent="0.2">
      <c r="A4592" s="152"/>
      <c r="B4592" s="152"/>
      <c r="C4592" s="152"/>
      <c r="D4592" s="152"/>
      <c r="E4592" s="153">
        <f>'2.40-a,b,c,d,e'!E4592</f>
        <v>43441.208333333336</v>
      </c>
      <c r="F4592" s="157">
        <f>'2.40-a,b,c,d,e'!F4592</f>
        <v>52.610000610351499</v>
      </c>
      <c r="G4592" s="157">
        <f>'2.40-a,b,c,d,e'!G4592</f>
        <v>1119.9989318847017</v>
      </c>
      <c r="H4592" s="157">
        <f t="shared" si="497"/>
        <v>7522.6188394218889</v>
      </c>
      <c r="I4592" s="157">
        <f t="shared" si="498"/>
        <v>0</v>
      </c>
      <c r="J4592" s="157">
        <f t="shared" si="499"/>
        <v>7522.6188394218889</v>
      </c>
      <c r="K4592" s="157">
        <f t="shared" si="500"/>
        <v>0</v>
      </c>
      <c r="L4592" s="157">
        <f t="shared" si="501"/>
        <v>7522.6188394218889</v>
      </c>
      <c r="M4592" s="167">
        <f t="shared" si="502"/>
        <v>0</v>
      </c>
      <c r="N4592" s="167">
        <f t="shared" si="503"/>
        <v>0</v>
      </c>
    </row>
    <row r="4593" spans="1:14" ht="15" customHeight="1" x14ac:dyDescent="0.2">
      <c r="A4593" s="152"/>
      <c r="B4593" s="152"/>
      <c r="C4593" s="152"/>
      <c r="D4593" s="152"/>
      <c r="E4593" s="153">
        <f>'2.40-a,b,c,d,e'!E4593</f>
        <v>43444.208333333336</v>
      </c>
      <c r="F4593" s="157">
        <f>'2.40-a,b,c,d,e'!F4593</f>
        <v>51</v>
      </c>
      <c r="G4593" s="157">
        <f>'2.40-a,b,c,d,e'!G4593</f>
        <v>-1610.0006103514986</v>
      </c>
      <c r="H4593" s="157">
        <f t="shared" si="497"/>
        <v>5912.61822907039</v>
      </c>
      <c r="I4593" s="157">
        <f t="shared" si="498"/>
        <v>2250</v>
      </c>
      <c r="J4593" s="157">
        <f t="shared" si="499"/>
        <v>8162.61822907039</v>
      </c>
      <c r="K4593" s="157">
        <f t="shared" si="500"/>
        <v>0</v>
      </c>
      <c r="L4593" s="157">
        <f t="shared" si="501"/>
        <v>8162.61822907039</v>
      </c>
      <c r="M4593" s="167">
        <f t="shared" si="502"/>
        <v>1</v>
      </c>
      <c r="N4593" s="167">
        <f t="shared" si="503"/>
        <v>0</v>
      </c>
    </row>
    <row r="4594" spans="1:14" ht="15" customHeight="1" x14ac:dyDescent="0.2">
      <c r="A4594" s="152"/>
      <c r="B4594" s="152"/>
      <c r="C4594" s="152"/>
      <c r="D4594" s="152"/>
      <c r="E4594" s="153">
        <f>'2.40-a,b,c,d,e'!E4594</f>
        <v>43445.208333333336</v>
      </c>
      <c r="F4594" s="157">
        <f>'2.40-a,b,c,d,e'!F4594</f>
        <v>51.650001525878899</v>
      </c>
      <c r="G4594" s="157">
        <f>'2.40-a,b,c,d,e'!G4594</f>
        <v>650.0015258788992</v>
      </c>
      <c r="H4594" s="157">
        <f t="shared" si="497"/>
        <v>8812.6197549492899</v>
      </c>
      <c r="I4594" s="157">
        <f t="shared" si="498"/>
        <v>0</v>
      </c>
      <c r="J4594" s="157">
        <f t="shared" si="499"/>
        <v>8812.6197549492899</v>
      </c>
      <c r="K4594" s="157">
        <f t="shared" si="500"/>
        <v>650.00152587889988</v>
      </c>
      <c r="L4594" s="157">
        <f t="shared" si="501"/>
        <v>8162.61822907039</v>
      </c>
      <c r="M4594" s="167">
        <f t="shared" si="502"/>
        <v>0</v>
      </c>
      <c r="N4594" s="167">
        <f t="shared" si="503"/>
        <v>0</v>
      </c>
    </row>
    <row r="4595" spans="1:14" ht="15" customHeight="1" x14ac:dyDescent="0.2">
      <c r="A4595" s="152"/>
      <c r="B4595" s="152"/>
      <c r="C4595" s="152"/>
      <c r="D4595" s="152"/>
      <c r="E4595" s="153">
        <f>'2.40-a,b,c,d,e'!E4595</f>
        <v>43446.208333333336</v>
      </c>
      <c r="F4595" s="157">
        <f>'2.40-a,b,c,d,e'!F4595</f>
        <v>51.150001525878899</v>
      </c>
      <c r="G4595" s="157">
        <f>'2.40-a,b,c,d,e'!G4595</f>
        <v>-500</v>
      </c>
      <c r="H4595" s="157">
        <f t="shared" si="497"/>
        <v>7662.61822907039</v>
      </c>
      <c r="I4595" s="157">
        <f t="shared" si="498"/>
        <v>0</v>
      </c>
      <c r="J4595" s="157">
        <f t="shared" si="499"/>
        <v>7662.61822907039</v>
      </c>
      <c r="K4595" s="157">
        <f t="shared" si="500"/>
        <v>0</v>
      </c>
      <c r="L4595" s="157">
        <f t="shared" si="501"/>
        <v>7662.61822907039</v>
      </c>
      <c r="M4595" s="167">
        <f t="shared" si="502"/>
        <v>0</v>
      </c>
      <c r="N4595" s="167">
        <f t="shared" si="503"/>
        <v>0</v>
      </c>
    </row>
    <row r="4596" spans="1:14" ht="15" customHeight="1" x14ac:dyDescent="0.2">
      <c r="A4596" s="152"/>
      <c r="B4596" s="152"/>
      <c r="C4596" s="152"/>
      <c r="D4596" s="152"/>
      <c r="E4596" s="153">
        <f>'2.40-a,b,c,d,e'!E4596</f>
        <v>43447.208333333336</v>
      </c>
      <c r="F4596" s="157">
        <f>'2.40-a,b,c,d,e'!F4596</f>
        <v>52.580001831054602</v>
      </c>
      <c r="G4596" s="157">
        <f>'2.40-a,b,c,d,e'!G4596</f>
        <v>1430.000305175703</v>
      </c>
      <c r="H4596" s="157">
        <f t="shared" si="497"/>
        <v>9092.6185342460922</v>
      </c>
      <c r="I4596" s="157">
        <f t="shared" si="498"/>
        <v>0</v>
      </c>
      <c r="J4596" s="157">
        <f t="shared" si="499"/>
        <v>9092.6185342460922</v>
      </c>
      <c r="K4596" s="157">
        <f t="shared" si="500"/>
        <v>930.00030517570212</v>
      </c>
      <c r="L4596" s="157">
        <f t="shared" si="501"/>
        <v>8162.61822907039</v>
      </c>
      <c r="M4596" s="167">
        <f t="shared" si="502"/>
        <v>0</v>
      </c>
      <c r="N4596" s="167">
        <f t="shared" si="503"/>
        <v>0</v>
      </c>
    </row>
    <row r="4597" spans="1:14" ht="15" customHeight="1" x14ac:dyDescent="0.2">
      <c r="A4597" s="152"/>
      <c r="B4597" s="152"/>
      <c r="C4597" s="152"/>
      <c r="D4597" s="152"/>
      <c r="E4597" s="153">
        <f>'2.40-a,b,c,d,e'!E4597</f>
        <v>43448.208333333336</v>
      </c>
      <c r="F4597" s="157">
        <f>'2.40-a,b,c,d,e'!F4597</f>
        <v>51.200000762939403</v>
      </c>
      <c r="G4597" s="157">
        <f>'2.40-a,b,c,d,e'!G4597</f>
        <v>-1380.0010681151989</v>
      </c>
      <c r="H4597" s="157">
        <f t="shared" si="497"/>
        <v>6782.6171609551911</v>
      </c>
      <c r="I4597" s="157">
        <f t="shared" si="498"/>
        <v>0</v>
      </c>
      <c r="J4597" s="157">
        <f t="shared" si="499"/>
        <v>6782.6171609551911</v>
      </c>
      <c r="K4597" s="157">
        <f t="shared" si="500"/>
        <v>0</v>
      </c>
      <c r="L4597" s="157">
        <f t="shared" si="501"/>
        <v>6782.6171609551911</v>
      </c>
      <c r="M4597" s="167">
        <f t="shared" si="502"/>
        <v>0</v>
      </c>
      <c r="N4597" s="167">
        <f t="shared" si="503"/>
        <v>0</v>
      </c>
    </row>
    <row r="4598" spans="1:14" ht="15" customHeight="1" x14ac:dyDescent="0.2">
      <c r="A4598" s="152"/>
      <c r="B4598" s="152"/>
      <c r="C4598" s="152"/>
      <c r="D4598" s="152"/>
      <c r="E4598" s="153">
        <f>'2.40-a,b,c,d,e'!E4598</f>
        <v>43451.208333333336</v>
      </c>
      <c r="F4598" s="157">
        <f>'2.40-a,b,c,d,e'!F4598</f>
        <v>49.880001068115199</v>
      </c>
      <c r="G4598" s="157">
        <f>'2.40-a,b,c,d,e'!G4598</f>
        <v>-1319.9996948242047</v>
      </c>
      <c r="H4598" s="157">
        <f t="shared" si="497"/>
        <v>5462.6174661309869</v>
      </c>
      <c r="I4598" s="157">
        <f t="shared" si="498"/>
        <v>2700.0007629394031</v>
      </c>
      <c r="J4598" s="157">
        <f t="shared" si="499"/>
        <v>8162.61822907039</v>
      </c>
      <c r="K4598" s="157">
        <f t="shared" si="500"/>
        <v>0</v>
      </c>
      <c r="L4598" s="157">
        <f t="shared" si="501"/>
        <v>8162.61822907039</v>
      </c>
      <c r="M4598" s="167">
        <f t="shared" si="502"/>
        <v>1</v>
      </c>
      <c r="N4598" s="167">
        <f t="shared" si="503"/>
        <v>0</v>
      </c>
    </row>
    <row r="4599" spans="1:14" ht="15" customHeight="1" x14ac:dyDescent="0.2">
      <c r="A4599" s="152"/>
      <c r="B4599" s="152"/>
      <c r="C4599" s="152"/>
      <c r="D4599" s="152"/>
      <c r="E4599" s="153">
        <f>'2.40-a,b,c,d,e'!E4599</f>
        <v>43452.208333333336</v>
      </c>
      <c r="F4599" s="157">
        <f>'2.40-a,b,c,d,e'!F4599</f>
        <v>46.240001678466797</v>
      </c>
      <c r="G4599" s="157">
        <f>'2.40-a,b,c,d,e'!G4599</f>
        <v>-3639.999389648402</v>
      </c>
      <c r="H4599" s="157">
        <f t="shared" si="497"/>
        <v>4522.618839421988</v>
      </c>
      <c r="I4599" s="157">
        <f t="shared" si="498"/>
        <v>3639.999389648402</v>
      </c>
      <c r="J4599" s="157">
        <f t="shared" si="499"/>
        <v>8162.61822907039</v>
      </c>
      <c r="K4599" s="157">
        <f t="shared" si="500"/>
        <v>0</v>
      </c>
      <c r="L4599" s="157">
        <f t="shared" si="501"/>
        <v>8162.61822907039</v>
      </c>
      <c r="M4599" s="167">
        <f t="shared" si="502"/>
        <v>1</v>
      </c>
      <c r="N4599" s="167">
        <f t="shared" si="503"/>
        <v>0</v>
      </c>
    </row>
    <row r="4600" spans="1:14" ht="15" customHeight="1" x14ac:dyDescent="0.2">
      <c r="A4600" s="152"/>
      <c r="B4600" s="152"/>
      <c r="C4600" s="152"/>
      <c r="D4600" s="152"/>
      <c r="E4600" s="153">
        <f>'2.40-a,b,c,d,e'!E4600</f>
        <v>43453.208333333336</v>
      </c>
      <c r="F4600" s="157">
        <f>'2.40-a,b,c,d,e'!F4600</f>
        <v>47.200000762939403</v>
      </c>
      <c r="G4600" s="157">
        <f>'2.40-a,b,c,d,e'!G4600</f>
        <v>959.99908447260646</v>
      </c>
      <c r="H4600" s="157">
        <f t="shared" si="497"/>
        <v>9122.6173135429963</v>
      </c>
      <c r="I4600" s="157">
        <f t="shared" si="498"/>
        <v>0</v>
      </c>
      <c r="J4600" s="157">
        <f t="shared" si="499"/>
        <v>9122.6173135429963</v>
      </c>
      <c r="K4600" s="157">
        <f t="shared" si="500"/>
        <v>959.99908447260623</v>
      </c>
      <c r="L4600" s="157">
        <f t="shared" si="501"/>
        <v>8162.61822907039</v>
      </c>
      <c r="M4600" s="167">
        <f t="shared" si="502"/>
        <v>0</v>
      </c>
      <c r="N4600" s="167">
        <f t="shared" si="503"/>
        <v>0</v>
      </c>
    </row>
    <row r="4601" spans="1:14" ht="15" customHeight="1" x14ac:dyDescent="0.2">
      <c r="A4601" s="152"/>
      <c r="B4601" s="152"/>
      <c r="C4601" s="152"/>
      <c r="D4601" s="152"/>
      <c r="E4601" s="153">
        <f>'2.40-a,b,c,d,e'!E4601</f>
        <v>43454.208333333336</v>
      </c>
      <c r="F4601" s="157">
        <f>'2.40-a,b,c,d,e'!F4601</f>
        <v>45.880001068115199</v>
      </c>
      <c r="G4601" s="157">
        <f>'2.40-a,b,c,d,e'!G4601</f>
        <v>-1319.9996948242047</v>
      </c>
      <c r="H4601" s="157">
        <f t="shared" si="497"/>
        <v>6842.6185342461849</v>
      </c>
      <c r="I4601" s="157">
        <f t="shared" si="498"/>
        <v>0</v>
      </c>
      <c r="J4601" s="157">
        <f t="shared" si="499"/>
        <v>6842.6185342461849</v>
      </c>
      <c r="K4601" s="157">
        <f t="shared" si="500"/>
        <v>0</v>
      </c>
      <c r="L4601" s="157">
        <f t="shared" si="501"/>
        <v>6842.6185342461849</v>
      </c>
      <c r="M4601" s="167">
        <f t="shared" si="502"/>
        <v>0</v>
      </c>
      <c r="N4601" s="167">
        <f t="shared" si="503"/>
        <v>0</v>
      </c>
    </row>
    <row r="4602" spans="1:14" ht="15" customHeight="1" x14ac:dyDescent="0.2">
      <c r="A4602" s="152"/>
      <c r="B4602" s="152"/>
      <c r="C4602" s="152"/>
      <c r="D4602" s="152"/>
      <c r="E4602" s="153">
        <f>'2.40-a,b,c,d,e'!E4602</f>
        <v>43455.208333333336</v>
      </c>
      <c r="F4602" s="157">
        <f>'2.40-a,b,c,d,e'!F4602</f>
        <v>45.590000152587798</v>
      </c>
      <c r="G4602" s="157">
        <f>'2.40-a,b,c,d,e'!G4602</f>
        <v>-290.00091552740059</v>
      </c>
      <c r="H4602" s="157">
        <f t="shared" si="497"/>
        <v>6552.6176187187848</v>
      </c>
      <c r="I4602" s="157">
        <f t="shared" si="498"/>
        <v>0</v>
      </c>
      <c r="J4602" s="157">
        <f t="shared" si="499"/>
        <v>6552.6176187187848</v>
      </c>
      <c r="K4602" s="157">
        <f t="shared" si="500"/>
        <v>0</v>
      </c>
      <c r="L4602" s="157">
        <f t="shared" si="501"/>
        <v>6552.6176187187848</v>
      </c>
      <c r="M4602" s="167">
        <f t="shared" si="502"/>
        <v>0</v>
      </c>
      <c r="N4602" s="167">
        <f t="shared" si="503"/>
        <v>0</v>
      </c>
    </row>
    <row r="4603" spans="1:14" ht="15" customHeight="1" x14ac:dyDescent="0.2">
      <c r="A4603" s="152"/>
      <c r="B4603" s="152"/>
      <c r="C4603" s="152"/>
      <c r="D4603" s="152"/>
      <c r="E4603" s="153">
        <f>'2.40-a,b,c,d,e'!E4603</f>
        <v>43458.604166666664</v>
      </c>
      <c r="F4603" s="157">
        <f>'2.40-a,b,c,d,e'!F4603</f>
        <v>42.529998779296797</v>
      </c>
      <c r="G4603" s="157">
        <f>'2.40-a,b,c,d,e'!G4603</f>
        <v>-3060.0013732910015</v>
      </c>
      <c r="H4603" s="157">
        <f t="shared" si="497"/>
        <v>3492.6162454277833</v>
      </c>
      <c r="I4603" s="157">
        <f t="shared" si="498"/>
        <v>4670.0019836426072</v>
      </c>
      <c r="J4603" s="157">
        <f t="shared" si="499"/>
        <v>8162.618229070391</v>
      </c>
      <c r="K4603" s="157">
        <f t="shared" si="500"/>
        <v>9.0949470177292824E-13</v>
      </c>
      <c r="L4603" s="157">
        <f t="shared" si="501"/>
        <v>8162.61822907039</v>
      </c>
      <c r="M4603" s="167">
        <f t="shared" si="502"/>
        <v>1</v>
      </c>
      <c r="N4603" s="167">
        <f t="shared" si="503"/>
        <v>0</v>
      </c>
    </row>
    <row r="4604" spans="1:14" ht="15" customHeight="1" x14ac:dyDescent="0.2">
      <c r="A4604" s="152"/>
      <c r="B4604" s="152"/>
      <c r="C4604" s="152"/>
      <c r="D4604" s="152"/>
      <c r="E4604" s="153">
        <f>'2.40-a,b,c,d,e'!E4604</f>
        <v>43460.208333333336</v>
      </c>
      <c r="F4604" s="157">
        <f>'2.40-a,b,c,d,e'!F4604</f>
        <v>46.220001220703097</v>
      </c>
      <c r="G4604" s="157">
        <f>'2.40-a,b,c,d,e'!G4604</f>
        <v>3690.0024414062996</v>
      </c>
      <c r="H4604" s="157">
        <f t="shared" si="497"/>
        <v>11852.62067047669</v>
      </c>
      <c r="I4604" s="157">
        <f t="shared" si="498"/>
        <v>0</v>
      </c>
      <c r="J4604" s="157">
        <f t="shared" si="499"/>
        <v>11852.62067047669</v>
      </c>
      <c r="K4604" s="157">
        <f t="shared" si="500"/>
        <v>3690.0024414063</v>
      </c>
      <c r="L4604" s="157">
        <f t="shared" si="501"/>
        <v>8162.61822907039</v>
      </c>
      <c r="M4604" s="167">
        <f t="shared" si="502"/>
        <v>0</v>
      </c>
      <c r="N4604" s="167">
        <f t="shared" si="503"/>
        <v>0</v>
      </c>
    </row>
    <row r="4605" spans="1:14" ht="15" customHeight="1" x14ac:dyDescent="0.2">
      <c r="A4605" s="152"/>
      <c r="B4605" s="152"/>
      <c r="C4605" s="152"/>
      <c r="D4605" s="152"/>
      <c r="E4605" s="153">
        <f>'2.40-a,b,c,d,e'!E4605</f>
        <v>43461.208333333336</v>
      </c>
      <c r="F4605" s="157">
        <f>'2.40-a,b,c,d,e'!F4605</f>
        <v>44.610000610351499</v>
      </c>
      <c r="G4605" s="157">
        <f>'2.40-a,b,c,d,e'!G4605</f>
        <v>-1610.000610351598</v>
      </c>
      <c r="H4605" s="157">
        <f t="shared" si="497"/>
        <v>6552.6176187187921</v>
      </c>
      <c r="I4605" s="157">
        <f t="shared" si="498"/>
        <v>0</v>
      </c>
      <c r="J4605" s="157">
        <f t="shared" si="499"/>
        <v>6552.6176187187921</v>
      </c>
      <c r="K4605" s="157">
        <f t="shared" si="500"/>
        <v>0</v>
      </c>
      <c r="L4605" s="157">
        <f t="shared" si="501"/>
        <v>6552.6176187187921</v>
      </c>
      <c r="M4605" s="167">
        <f t="shared" si="502"/>
        <v>0</v>
      </c>
      <c r="N4605" s="167">
        <f t="shared" si="503"/>
        <v>0</v>
      </c>
    </row>
    <row r="4606" spans="1:14" ht="15" customHeight="1" x14ac:dyDescent="0.2">
      <c r="A4606" s="152"/>
      <c r="B4606" s="152"/>
      <c r="C4606" s="152"/>
      <c r="D4606" s="152"/>
      <c r="E4606" s="153">
        <f>'2.40-a,b,c,d,e'!E4606</f>
        <v>43462.208333333336</v>
      </c>
      <c r="F4606" s="157">
        <f>'2.40-a,b,c,d,e'!F4606</f>
        <v>45.330001831054602</v>
      </c>
      <c r="G4606" s="157">
        <f>'2.40-a,b,c,d,e'!G4606</f>
        <v>720.00122070310363</v>
      </c>
      <c r="H4606" s="157">
        <f t="shared" si="497"/>
        <v>7272.6188394218952</v>
      </c>
      <c r="I4606" s="157">
        <f t="shared" si="498"/>
        <v>0</v>
      </c>
      <c r="J4606" s="157">
        <f t="shared" si="499"/>
        <v>7272.6188394218952</v>
      </c>
      <c r="K4606" s="157">
        <f t="shared" si="500"/>
        <v>0</v>
      </c>
      <c r="L4606" s="157">
        <f t="shared" si="501"/>
        <v>7272.6188394218952</v>
      </c>
      <c r="M4606" s="167">
        <f t="shared" si="502"/>
        <v>0</v>
      </c>
      <c r="N4606" s="167">
        <f t="shared" si="503"/>
        <v>0</v>
      </c>
    </row>
    <row r="4607" spans="1:14" ht="15" customHeight="1" x14ac:dyDescent="0.2">
      <c r="A4607" s="152"/>
      <c r="B4607" s="152"/>
      <c r="C4607" s="152"/>
      <c r="D4607" s="152"/>
      <c r="E4607" s="153">
        <f>'2.40-a,b,c,d,e'!E4607</f>
        <v>43465.208333333336</v>
      </c>
      <c r="F4607" s="157">
        <f>'2.40-a,b,c,d,e'!F4607</f>
        <v>45.409999847412102</v>
      </c>
      <c r="G4607" s="157">
        <f>'2.40-a,b,c,d,e'!G4607</f>
        <v>79.998016357500035</v>
      </c>
      <c r="H4607" s="157">
        <f t="shared" si="497"/>
        <v>7352.6168557793953</v>
      </c>
      <c r="I4607" s="157">
        <f t="shared" si="498"/>
        <v>0</v>
      </c>
      <c r="J4607" s="157">
        <f t="shared" si="499"/>
        <v>7352.6168557793953</v>
      </c>
      <c r="K4607" s="157">
        <f t="shared" si="500"/>
        <v>0</v>
      </c>
      <c r="L4607" s="157">
        <f t="shared" si="501"/>
        <v>7352.6168557793953</v>
      </c>
      <c r="M4607" s="167">
        <f t="shared" si="502"/>
        <v>0</v>
      </c>
      <c r="N4607" s="167">
        <f t="shared" si="503"/>
        <v>0</v>
      </c>
    </row>
    <row r="4608" spans="1:14" ht="15" customHeight="1" x14ac:dyDescent="0.2">
      <c r="A4608" s="152"/>
      <c r="B4608" s="152"/>
      <c r="C4608" s="152"/>
      <c r="D4608" s="152"/>
      <c r="E4608" s="153">
        <f>'2.40-a,b,c,d,e'!E4608</f>
        <v>43467.208333333336</v>
      </c>
      <c r="F4608" s="157">
        <f>'2.40-a,b,c,d,e'!F4608</f>
        <v>46.540000915527301</v>
      </c>
      <c r="G4608" s="157">
        <f>'2.40-a,b,c,d,e'!G4608</f>
        <v>1130.0010681151989</v>
      </c>
      <c r="H4608" s="157">
        <f t="shared" si="497"/>
        <v>8482.6179238945952</v>
      </c>
      <c r="I4608" s="157">
        <f t="shared" si="498"/>
        <v>0</v>
      </c>
      <c r="J4608" s="157">
        <f t="shared" si="499"/>
        <v>8482.6179238945952</v>
      </c>
      <c r="K4608" s="157">
        <f t="shared" si="500"/>
        <v>319.99969482420511</v>
      </c>
      <c r="L4608" s="157">
        <f t="shared" si="501"/>
        <v>8162.61822907039</v>
      </c>
      <c r="M4608" s="167">
        <f t="shared" si="502"/>
        <v>0</v>
      </c>
      <c r="N4608" s="167">
        <f t="shared" si="503"/>
        <v>0</v>
      </c>
    </row>
    <row r="4609" spans="1:14" ht="15" customHeight="1" x14ac:dyDescent="0.2">
      <c r="A4609" s="152"/>
      <c r="B4609" s="152"/>
      <c r="C4609" s="152"/>
      <c r="D4609" s="152"/>
      <c r="E4609" s="153">
        <f>'2.40-a,b,c,d,e'!E4609</f>
        <v>43468.208333333336</v>
      </c>
      <c r="F4609" s="157">
        <f>'2.40-a,b,c,d,e'!F4609</f>
        <v>47.090000152587798</v>
      </c>
      <c r="G4609" s="157">
        <f>'2.40-a,b,c,d,e'!G4609</f>
        <v>549.99923706049708</v>
      </c>
      <c r="H4609" s="157">
        <f t="shared" si="497"/>
        <v>8712.6174661308869</v>
      </c>
      <c r="I4609" s="157">
        <f t="shared" si="498"/>
        <v>0</v>
      </c>
      <c r="J4609" s="157">
        <f t="shared" si="499"/>
        <v>8712.6174661308869</v>
      </c>
      <c r="K4609" s="157">
        <f t="shared" si="500"/>
        <v>549.99923706049685</v>
      </c>
      <c r="L4609" s="157">
        <f t="shared" si="501"/>
        <v>8162.61822907039</v>
      </c>
      <c r="M4609" s="167">
        <f t="shared" si="502"/>
        <v>0</v>
      </c>
      <c r="N4609" s="167">
        <f t="shared" si="503"/>
        <v>0</v>
      </c>
    </row>
    <row r="4610" spans="1:14" ht="15" customHeight="1" x14ac:dyDescent="0.2">
      <c r="A4610" s="152"/>
      <c r="B4610" s="152"/>
      <c r="C4610" s="152"/>
      <c r="D4610" s="152"/>
      <c r="E4610" s="153">
        <f>'2.40-a,b,c,d,e'!E4610</f>
        <v>43469.208333333336</v>
      </c>
      <c r="F4610" s="157">
        <f>'2.40-a,b,c,d,e'!F4610</f>
        <v>47.959999084472599</v>
      </c>
      <c r="G4610" s="157">
        <f>'2.40-a,b,c,d,e'!G4610</f>
        <v>869.9989318848011</v>
      </c>
      <c r="H4610" s="157">
        <f t="shared" si="497"/>
        <v>9032.6171609551911</v>
      </c>
      <c r="I4610" s="157">
        <f t="shared" si="498"/>
        <v>0</v>
      </c>
      <c r="J4610" s="157">
        <f t="shared" si="499"/>
        <v>9032.6171609551911</v>
      </c>
      <c r="K4610" s="157">
        <f t="shared" si="500"/>
        <v>869.9989318848011</v>
      </c>
      <c r="L4610" s="157">
        <f t="shared" si="501"/>
        <v>8162.61822907039</v>
      </c>
      <c r="M4610" s="167">
        <f t="shared" si="502"/>
        <v>0</v>
      </c>
      <c r="N4610" s="167">
        <f t="shared" si="503"/>
        <v>0</v>
      </c>
    </row>
    <row r="4611" spans="1:14" ht="15" customHeight="1" x14ac:dyDescent="0.2">
      <c r="A4611" s="152"/>
      <c r="B4611" s="152"/>
      <c r="C4611" s="152"/>
      <c r="D4611" s="152"/>
      <c r="E4611" s="153">
        <f>'2.40-a,b,c,d,e'!E4611</f>
        <v>43472.208333333336</v>
      </c>
      <c r="F4611" s="157">
        <f>'2.40-a,b,c,d,e'!F4611</f>
        <v>48.520000457763601</v>
      </c>
      <c r="G4611" s="157">
        <f>'2.40-a,b,c,d,e'!G4611</f>
        <v>560.00137329100141</v>
      </c>
      <c r="H4611" s="157">
        <f t="shared" si="497"/>
        <v>8722.619602361392</v>
      </c>
      <c r="I4611" s="157">
        <f t="shared" si="498"/>
        <v>0</v>
      </c>
      <c r="J4611" s="157">
        <f t="shared" si="499"/>
        <v>8722.619602361392</v>
      </c>
      <c r="K4611" s="157">
        <f t="shared" si="500"/>
        <v>560.00137329100198</v>
      </c>
      <c r="L4611" s="157">
        <f t="shared" si="501"/>
        <v>8162.61822907039</v>
      </c>
      <c r="M4611" s="167">
        <f t="shared" si="502"/>
        <v>0</v>
      </c>
      <c r="N4611" s="167">
        <f t="shared" si="503"/>
        <v>0</v>
      </c>
    </row>
    <row r="4612" spans="1:14" ht="15" customHeight="1" x14ac:dyDescent="0.2">
      <c r="A4612" s="152"/>
      <c r="B4612" s="152"/>
      <c r="C4612" s="152"/>
      <c r="D4612" s="152"/>
      <c r="E4612" s="153">
        <f>'2.40-a,b,c,d,e'!E4612</f>
        <v>43473.208333333336</v>
      </c>
      <c r="F4612" s="157">
        <f>'2.40-a,b,c,d,e'!F4612</f>
        <v>49.779998779296797</v>
      </c>
      <c r="G4612" s="157">
        <f>'2.40-a,b,c,d,e'!G4612</f>
        <v>1259.9983215331961</v>
      </c>
      <c r="H4612" s="157">
        <f t="shared" ref="H4612:H4675" si="504">L4611+G4612</f>
        <v>9422.6165506035868</v>
      </c>
      <c r="I4612" s="157">
        <f t="shared" ref="I4612:I4675" si="505">IF(H4612&lt;$B$13,$B$14-H4612,0)</f>
        <v>0</v>
      </c>
      <c r="J4612" s="157">
        <f t="shared" ref="J4612:J4675" si="506">H4612+I4612</f>
        <v>9422.6165506035868</v>
      </c>
      <c r="K4612" s="157">
        <f t="shared" ref="K4612:K4675" si="507">MAX(J4612-$B$14,0)</f>
        <v>1259.9983215331968</v>
      </c>
      <c r="L4612" s="157">
        <f t="shared" ref="L4612:L4675" si="508">J4612-K4612</f>
        <v>8162.61822907039</v>
      </c>
      <c r="M4612" s="167">
        <f t="shared" ref="M4612:M4675" si="509">IF(I4612&gt;0,1,0)</f>
        <v>0</v>
      </c>
      <c r="N4612" s="167">
        <f t="shared" ref="N4612:N4675" si="510">IF(H4612&lt;0,1,0)</f>
        <v>0</v>
      </c>
    </row>
    <row r="4613" spans="1:14" ht="15" customHeight="1" x14ac:dyDescent="0.2">
      <c r="A4613" s="152"/>
      <c r="B4613" s="152"/>
      <c r="C4613" s="152"/>
      <c r="D4613" s="152"/>
      <c r="E4613" s="153">
        <f>'2.40-a,b,c,d,e'!E4613</f>
        <v>43474.208333333336</v>
      </c>
      <c r="F4613" s="157">
        <f>'2.40-a,b,c,d,e'!F4613</f>
        <v>52.360000610351499</v>
      </c>
      <c r="G4613" s="157">
        <f>'2.40-a,b,c,d,e'!G4613</f>
        <v>2580.0018310547016</v>
      </c>
      <c r="H4613" s="157">
        <f t="shared" si="504"/>
        <v>10742.620060125091</v>
      </c>
      <c r="I4613" s="157">
        <f t="shared" si="505"/>
        <v>0</v>
      </c>
      <c r="J4613" s="157">
        <f t="shared" si="506"/>
        <v>10742.620060125091</v>
      </c>
      <c r="K4613" s="157">
        <f t="shared" si="507"/>
        <v>2580.0018310547011</v>
      </c>
      <c r="L4613" s="157">
        <f t="shared" si="508"/>
        <v>8162.61822907039</v>
      </c>
      <c r="M4613" s="167">
        <f t="shared" si="509"/>
        <v>0</v>
      </c>
      <c r="N4613" s="167">
        <f t="shared" si="510"/>
        <v>0</v>
      </c>
    </row>
    <row r="4614" spans="1:14" ht="15" customHeight="1" x14ac:dyDescent="0.2">
      <c r="A4614" s="152"/>
      <c r="B4614" s="152"/>
      <c r="C4614" s="152"/>
      <c r="D4614" s="152"/>
      <c r="E4614" s="153">
        <f>'2.40-a,b,c,d,e'!E4614</f>
        <v>43475.208333333336</v>
      </c>
      <c r="F4614" s="157">
        <f>'2.40-a,b,c,d,e'!F4614</f>
        <v>52.590000152587798</v>
      </c>
      <c r="G4614" s="157">
        <f>'2.40-a,b,c,d,e'!G4614</f>
        <v>229.9995422362997</v>
      </c>
      <c r="H4614" s="157">
        <f t="shared" si="504"/>
        <v>8392.61777130669</v>
      </c>
      <c r="I4614" s="157">
        <f t="shared" si="505"/>
        <v>0</v>
      </c>
      <c r="J4614" s="157">
        <f t="shared" si="506"/>
        <v>8392.61777130669</v>
      </c>
      <c r="K4614" s="157">
        <f t="shared" si="507"/>
        <v>229.99954223629993</v>
      </c>
      <c r="L4614" s="157">
        <f t="shared" si="508"/>
        <v>8162.61822907039</v>
      </c>
      <c r="M4614" s="167">
        <f t="shared" si="509"/>
        <v>0</v>
      </c>
      <c r="N4614" s="167">
        <f t="shared" si="510"/>
        <v>0</v>
      </c>
    </row>
    <row r="4615" spans="1:14" ht="15" customHeight="1" x14ac:dyDescent="0.2">
      <c r="A4615" s="152"/>
      <c r="B4615" s="152"/>
      <c r="C4615" s="152"/>
      <c r="D4615" s="152"/>
      <c r="E4615" s="153">
        <f>'2.40-a,b,c,d,e'!E4615</f>
        <v>43476.208333333336</v>
      </c>
      <c r="F4615" s="157">
        <f>'2.40-a,b,c,d,e'!F4615</f>
        <v>51.590000152587798</v>
      </c>
      <c r="G4615" s="157">
        <f>'2.40-a,b,c,d,e'!G4615</f>
        <v>-1000</v>
      </c>
      <c r="H4615" s="157">
        <f t="shared" si="504"/>
        <v>7162.61822907039</v>
      </c>
      <c r="I4615" s="157">
        <f t="shared" si="505"/>
        <v>0</v>
      </c>
      <c r="J4615" s="157">
        <f t="shared" si="506"/>
        <v>7162.61822907039</v>
      </c>
      <c r="K4615" s="157">
        <f t="shared" si="507"/>
        <v>0</v>
      </c>
      <c r="L4615" s="157">
        <f t="shared" si="508"/>
        <v>7162.61822907039</v>
      </c>
      <c r="M4615" s="167">
        <f t="shared" si="509"/>
        <v>0</v>
      </c>
      <c r="N4615" s="167">
        <f t="shared" si="510"/>
        <v>0</v>
      </c>
    </row>
    <row r="4616" spans="1:14" ht="15" customHeight="1" x14ac:dyDescent="0.2">
      <c r="A4616" s="152"/>
      <c r="B4616" s="152"/>
      <c r="C4616" s="152"/>
      <c r="D4616" s="152"/>
      <c r="E4616" s="153">
        <f>'2.40-a,b,c,d,e'!E4616</f>
        <v>43479.208333333336</v>
      </c>
      <c r="F4616" s="157">
        <f>'2.40-a,b,c,d,e'!F4616</f>
        <v>50.509998321533203</v>
      </c>
      <c r="G4616" s="157">
        <f>'2.40-a,b,c,d,e'!G4616</f>
        <v>-1080.0018310545952</v>
      </c>
      <c r="H4616" s="157">
        <f t="shared" si="504"/>
        <v>6082.6163980157944</v>
      </c>
      <c r="I4616" s="157">
        <f t="shared" si="505"/>
        <v>2080.0018310545956</v>
      </c>
      <c r="J4616" s="157">
        <f t="shared" si="506"/>
        <v>8162.61822907039</v>
      </c>
      <c r="K4616" s="157">
        <f t="shared" si="507"/>
        <v>0</v>
      </c>
      <c r="L4616" s="157">
        <f t="shared" si="508"/>
        <v>8162.61822907039</v>
      </c>
      <c r="M4616" s="167">
        <f t="shared" si="509"/>
        <v>1</v>
      </c>
      <c r="N4616" s="167">
        <f t="shared" si="510"/>
        <v>0</v>
      </c>
    </row>
    <row r="4617" spans="1:14" ht="15" customHeight="1" x14ac:dyDescent="0.2">
      <c r="A4617" s="152"/>
      <c r="B4617" s="152"/>
      <c r="C4617" s="152"/>
      <c r="D4617" s="152"/>
      <c r="E4617" s="153">
        <f>'2.40-a,b,c,d,e'!E4617</f>
        <v>43480.208333333336</v>
      </c>
      <c r="F4617" s="157">
        <f>'2.40-a,b,c,d,e'!F4617</f>
        <v>52.110000610351499</v>
      </c>
      <c r="G4617" s="157">
        <f>'2.40-a,b,c,d,e'!G4617</f>
        <v>1600.0022888182955</v>
      </c>
      <c r="H4617" s="157">
        <f t="shared" si="504"/>
        <v>9762.6205178886848</v>
      </c>
      <c r="I4617" s="157">
        <f t="shared" si="505"/>
        <v>0</v>
      </c>
      <c r="J4617" s="157">
        <f t="shared" si="506"/>
        <v>9762.6205178886848</v>
      </c>
      <c r="K4617" s="157">
        <f t="shared" si="507"/>
        <v>1600.0022888182948</v>
      </c>
      <c r="L4617" s="157">
        <f t="shared" si="508"/>
        <v>8162.61822907039</v>
      </c>
      <c r="M4617" s="167">
        <f t="shared" si="509"/>
        <v>0</v>
      </c>
      <c r="N4617" s="167">
        <f t="shared" si="510"/>
        <v>0</v>
      </c>
    </row>
    <row r="4618" spans="1:14" ht="15" customHeight="1" x14ac:dyDescent="0.2">
      <c r="A4618" s="152"/>
      <c r="B4618" s="152"/>
      <c r="C4618" s="152"/>
      <c r="D4618" s="152"/>
      <c r="E4618" s="153">
        <f>'2.40-a,b,c,d,e'!E4618</f>
        <v>43481.208333333336</v>
      </c>
      <c r="F4618" s="157">
        <f>'2.40-a,b,c,d,e'!F4618</f>
        <v>52.310001373291001</v>
      </c>
      <c r="G4618" s="157">
        <f>'2.40-a,b,c,d,e'!G4618</f>
        <v>200.00076293950286</v>
      </c>
      <c r="H4618" s="157">
        <f t="shared" si="504"/>
        <v>8362.6189920098932</v>
      </c>
      <c r="I4618" s="157">
        <f t="shared" si="505"/>
        <v>0</v>
      </c>
      <c r="J4618" s="157">
        <f t="shared" si="506"/>
        <v>8362.6189920098932</v>
      </c>
      <c r="K4618" s="157">
        <f t="shared" si="507"/>
        <v>200.00076293950315</v>
      </c>
      <c r="L4618" s="157">
        <f t="shared" si="508"/>
        <v>8162.61822907039</v>
      </c>
      <c r="M4618" s="167">
        <f t="shared" si="509"/>
        <v>0</v>
      </c>
      <c r="N4618" s="167">
        <f t="shared" si="510"/>
        <v>0</v>
      </c>
    </row>
    <row r="4619" spans="1:14" ht="15" customHeight="1" x14ac:dyDescent="0.2">
      <c r="A4619" s="152"/>
      <c r="B4619" s="152"/>
      <c r="C4619" s="152"/>
      <c r="D4619" s="152"/>
      <c r="E4619" s="153">
        <f>'2.40-a,b,c,d,e'!E4619</f>
        <v>43482.208333333336</v>
      </c>
      <c r="F4619" s="157">
        <f>'2.40-a,b,c,d,e'!F4619</f>
        <v>52.069999694824197</v>
      </c>
      <c r="G4619" s="157">
        <f>'2.40-a,b,c,d,e'!G4619</f>
        <v>-240.00167846680398</v>
      </c>
      <c r="H4619" s="157">
        <f t="shared" si="504"/>
        <v>7922.6165506035859</v>
      </c>
      <c r="I4619" s="157">
        <f t="shared" si="505"/>
        <v>0</v>
      </c>
      <c r="J4619" s="157">
        <f t="shared" si="506"/>
        <v>7922.6165506035859</v>
      </c>
      <c r="K4619" s="157">
        <f t="shared" si="507"/>
        <v>0</v>
      </c>
      <c r="L4619" s="157">
        <f t="shared" si="508"/>
        <v>7922.6165506035859</v>
      </c>
      <c r="M4619" s="167">
        <f t="shared" si="509"/>
        <v>0</v>
      </c>
      <c r="N4619" s="167">
        <f t="shared" si="510"/>
        <v>0</v>
      </c>
    </row>
    <row r="4620" spans="1:14" ht="15" customHeight="1" x14ac:dyDescent="0.2">
      <c r="A4620" s="152"/>
      <c r="B4620" s="152"/>
      <c r="C4620" s="152"/>
      <c r="D4620" s="152"/>
      <c r="E4620" s="153">
        <f>'2.40-a,b,c,d,e'!E4620</f>
        <v>43483.208333333336</v>
      </c>
      <c r="F4620" s="157">
        <f>'2.40-a,b,c,d,e'!F4620</f>
        <v>53.799999237060497</v>
      </c>
      <c r="G4620" s="157">
        <f>'2.40-a,b,c,d,e'!G4620</f>
        <v>1729.9995422362997</v>
      </c>
      <c r="H4620" s="157">
        <f t="shared" si="504"/>
        <v>9652.6160928398858</v>
      </c>
      <c r="I4620" s="157">
        <f t="shared" si="505"/>
        <v>0</v>
      </c>
      <c r="J4620" s="157">
        <f t="shared" si="506"/>
        <v>9652.6160928398858</v>
      </c>
      <c r="K4620" s="157">
        <f t="shared" si="507"/>
        <v>1489.9978637694958</v>
      </c>
      <c r="L4620" s="157">
        <f t="shared" si="508"/>
        <v>8162.61822907039</v>
      </c>
      <c r="M4620" s="167">
        <f t="shared" si="509"/>
        <v>0</v>
      </c>
      <c r="N4620" s="167">
        <f t="shared" si="510"/>
        <v>0</v>
      </c>
    </row>
    <row r="4621" spans="1:14" ht="15" customHeight="1" x14ac:dyDescent="0.2">
      <c r="A4621" s="152"/>
      <c r="B4621" s="152"/>
      <c r="C4621" s="152"/>
      <c r="D4621" s="152"/>
      <c r="E4621" s="153">
        <f>'2.40-a,b,c,d,e'!E4621</f>
        <v>43487.208333333336</v>
      </c>
      <c r="F4621" s="157">
        <f>'2.40-a,b,c,d,e'!F4621</f>
        <v>52.569999694824197</v>
      </c>
      <c r="G4621" s="157">
        <f>'2.40-a,b,c,d,e'!G4621</f>
        <v>-1229.9995422362997</v>
      </c>
      <c r="H4621" s="157">
        <f t="shared" si="504"/>
        <v>6932.6186868340901</v>
      </c>
      <c r="I4621" s="157">
        <f t="shared" si="505"/>
        <v>0</v>
      </c>
      <c r="J4621" s="157">
        <f t="shared" si="506"/>
        <v>6932.6186868340901</v>
      </c>
      <c r="K4621" s="157">
        <f t="shared" si="507"/>
        <v>0</v>
      </c>
      <c r="L4621" s="157">
        <f t="shared" si="508"/>
        <v>6932.6186868340901</v>
      </c>
      <c r="M4621" s="167">
        <f t="shared" si="509"/>
        <v>0</v>
      </c>
      <c r="N4621" s="167">
        <f t="shared" si="510"/>
        <v>0</v>
      </c>
    </row>
    <row r="4622" spans="1:14" ht="15" customHeight="1" x14ac:dyDescent="0.2">
      <c r="A4622" s="152"/>
      <c r="B4622" s="152"/>
      <c r="C4622" s="152"/>
      <c r="D4622" s="152"/>
      <c r="E4622" s="153">
        <f>'2.40-a,b,c,d,e'!E4622</f>
        <v>43488.208333333336</v>
      </c>
      <c r="F4622" s="157">
        <f>'2.40-a,b,c,d,e'!F4622</f>
        <v>52.619998931884702</v>
      </c>
      <c r="G4622" s="157">
        <f>'2.40-a,b,c,d,e'!G4622</f>
        <v>49.999237060504242</v>
      </c>
      <c r="H4622" s="157">
        <f t="shared" si="504"/>
        <v>6982.6179238945942</v>
      </c>
      <c r="I4622" s="157">
        <f t="shared" si="505"/>
        <v>0</v>
      </c>
      <c r="J4622" s="157">
        <f t="shared" si="506"/>
        <v>6982.6179238945942</v>
      </c>
      <c r="K4622" s="157">
        <f t="shared" si="507"/>
        <v>0</v>
      </c>
      <c r="L4622" s="157">
        <f t="shared" si="508"/>
        <v>6982.6179238945942</v>
      </c>
      <c r="M4622" s="167">
        <f t="shared" si="509"/>
        <v>0</v>
      </c>
      <c r="N4622" s="167">
        <f t="shared" si="510"/>
        <v>0</v>
      </c>
    </row>
    <row r="4623" spans="1:14" ht="15" customHeight="1" x14ac:dyDescent="0.2">
      <c r="A4623" s="152"/>
      <c r="B4623" s="152"/>
      <c r="C4623" s="152"/>
      <c r="D4623" s="152"/>
      <c r="E4623" s="153">
        <f>'2.40-a,b,c,d,e'!E4623</f>
        <v>43489.208333333336</v>
      </c>
      <c r="F4623" s="157">
        <f>'2.40-a,b,c,d,e'!F4623</f>
        <v>53.130001068115199</v>
      </c>
      <c r="G4623" s="157">
        <f>'2.40-a,b,c,d,e'!G4623</f>
        <v>510.00213623049717</v>
      </c>
      <c r="H4623" s="157">
        <f t="shared" si="504"/>
        <v>7492.6200601250912</v>
      </c>
      <c r="I4623" s="157">
        <f t="shared" si="505"/>
        <v>0</v>
      </c>
      <c r="J4623" s="157">
        <f t="shared" si="506"/>
        <v>7492.6200601250912</v>
      </c>
      <c r="K4623" s="157">
        <f t="shared" si="507"/>
        <v>0</v>
      </c>
      <c r="L4623" s="157">
        <f t="shared" si="508"/>
        <v>7492.6200601250912</v>
      </c>
      <c r="M4623" s="167">
        <f t="shared" si="509"/>
        <v>0</v>
      </c>
      <c r="N4623" s="167">
        <f t="shared" si="510"/>
        <v>0</v>
      </c>
    </row>
    <row r="4624" spans="1:14" ht="15" customHeight="1" x14ac:dyDescent="0.2">
      <c r="A4624" s="152"/>
      <c r="B4624" s="152"/>
      <c r="C4624" s="152"/>
      <c r="D4624" s="152"/>
      <c r="E4624" s="153">
        <f>'2.40-a,b,c,d,e'!E4624</f>
        <v>43490.208333333336</v>
      </c>
      <c r="F4624" s="157">
        <f>'2.40-a,b,c,d,e'!F4624</f>
        <v>53.689998626708899</v>
      </c>
      <c r="G4624" s="157">
        <f>'2.40-a,b,c,d,e'!G4624</f>
        <v>559.99755859370021</v>
      </c>
      <c r="H4624" s="157">
        <f t="shared" si="504"/>
        <v>8052.6176187187912</v>
      </c>
      <c r="I4624" s="157">
        <f t="shared" si="505"/>
        <v>0</v>
      </c>
      <c r="J4624" s="157">
        <f t="shared" si="506"/>
        <v>8052.6176187187912</v>
      </c>
      <c r="K4624" s="157">
        <f t="shared" si="507"/>
        <v>0</v>
      </c>
      <c r="L4624" s="157">
        <f t="shared" si="508"/>
        <v>8052.6176187187912</v>
      </c>
      <c r="M4624" s="167">
        <f t="shared" si="509"/>
        <v>0</v>
      </c>
      <c r="N4624" s="167">
        <f t="shared" si="510"/>
        <v>0</v>
      </c>
    </row>
    <row r="4625" spans="1:14" ht="15" customHeight="1" x14ac:dyDescent="0.2">
      <c r="A4625" s="152"/>
      <c r="B4625" s="152"/>
      <c r="C4625" s="152"/>
      <c r="D4625" s="152"/>
      <c r="E4625" s="153">
        <f>'2.40-a,b,c,d,e'!E4625</f>
        <v>43493.208333333336</v>
      </c>
      <c r="F4625" s="157">
        <f>'2.40-a,b,c,d,e'!F4625</f>
        <v>51.990001678466797</v>
      </c>
      <c r="G4625" s="157">
        <f>'2.40-a,b,c,d,e'!G4625</f>
        <v>-1699.9969482421022</v>
      </c>
      <c r="H4625" s="157">
        <f t="shared" si="504"/>
        <v>6352.6206704766892</v>
      </c>
      <c r="I4625" s="157">
        <f t="shared" si="505"/>
        <v>0</v>
      </c>
      <c r="J4625" s="157">
        <f t="shared" si="506"/>
        <v>6352.6206704766892</v>
      </c>
      <c r="K4625" s="157">
        <f t="shared" si="507"/>
        <v>0</v>
      </c>
      <c r="L4625" s="157">
        <f t="shared" si="508"/>
        <v>6352.6206704766892</v>
      </c>
      <c r="M4625" s="167">
        <f t="shared" si="509"/>
        <v>0</v>
      </c>
      <c r="N4625" s="167">
        <f t="shared" si="510"/>
        <v>0</v>
      </c>
    </row>
    <row r="4626" spans="1:14" ht="15" customHeight="1" x14ac:dyDescent="0.2">
      <c r="A4626" s="152"/>
      <c r="B4626" s="152"/>
      <c r="C4626" s="152"/>
      <c r="D4626" s="152"/>
      <c r="E4626" s="153">
        <f>'2.40-a,b,c,d,e'!E4626</f>
        <v>43494.208333333336</v>
      </c>
      <c r="F4626" s="157">
        <f>'2.40-a,b,c,d,e'!F4626</f>
        <v>53.310001373291001</v>
      </c>
      <c r="G4626" s="157">
        <f>'2.40-a,b,c,d,e'!G4626</f>
        <v>1319.9996948242047</v>
      </c>
      <c r="H4626" s="157">
        <f t="shared" si="504"/>
        <v>7672.6203653008943</v>
      </c>
      <c r="I4626" s="157">
        <f t="shared" si="505"/>
        <v>0</v>
      </c>
      <c r="J4626" s="157">
        <f t="shared" si="506"/>
        <v>7672.6203653008943</v>
      </c>
      <c r="K4626" s="157">
        <f t="shared" si="507"/>
        <v>0</v>
      </c>
      <c r="L4626" s="157">
        <f t="shared" si="508"/>
        <v>7672.6203653008943</v>
      </c>
      <c r="M4626" s="167">
        <f t="shared" si="509"/>
        <v>0</v>
      </c>
      <c r="N4626" s="167">
        <f t="shared" si="510"/>
        <v>0</v>
      </c>
    </row>
    <row r="4627" spans="1:14" ht="15" customHeight="1" x14ac:dyDescent="0.2">
      <c r="A4627" s="152"/>
      <c r="B4627" s="152"/>
      <c r="C4627" s="152"/>
      <c r="D4627" s="152"/>
      <c r="E4627" s="153">
        <f>'2.40-a,b,c,d,e'!E4627</f>
        <v>43495.208333333336</v>
      </c>
      <c r="F4627" s="157">
        <f>'2.40-a,b,c,d,e'!F4627</f>
        <v>54.2299995422363</v>
      </c>
      <c r="G4627" s="157">
        <f>'2.40-a,b,c,d,e'!G4627</f>
        <v>919.99816894529829</v>
      </c>
      <c r="H4627" s="157">
        <f t="shared" si="504"/>
        <v>8592.6185342461922</v>
      </c>
      <c r="I4627" s="157">
        <f t="shared" si="505"/>
        <v>0</v>
      </c>
      <c r="J4627" s="157">
        <f t="shared" si="506"/>
        <v>8592.6185342461922</v>
      </c>
      <c r="K4627" s="157">
        <f t="shared" si="507"/>
        <v>430.00030517580217</v>
      </c>
      <c r="L4627" s="157">
        <f t="shared" si="508"/>
        <v>8162.61822907039</v>
      </c>
      <c r="M4627" s="167">
        <f t="shared" si="509"/>
        <v>0</v>
      </c>
      <c r="N4627" s="167">
        <f t="shared" si="510"/>
        <v>0</v>
      </c>
    </row>
    <row r="4628" spans="1:14" ht="15" customHeight="1" x14ac:dyDescent="0.2">
      <c r="A4628" s="152"/>
      <c r="B4628" s="152"/>
      <c r="C4628" s="152"/>
      <c r="D4628" s="152"/>
      <c r="E4628" s="153">
        <f>'2.40-a,b,c,d,e'!E4628</f>
        <v>43496.208333333336</v>
      </c>
      <c r="F4628" s="157">
        <f>'2.40-a,b,c,d,e'!F4628</f>
        <v>53.790000915527301</v>
      </c>
      <c r="G4628" s="157">
        <f>'2.40-a,b,c,d,e'!G4628</f>
        <v>-439.99862670899859</v>
      </c>
      <c r="H4628" s="157">
        <f t="shared" si="504"/>
        <v>7722.6196023613911</v>
      </c>
      <c r="I4628" s="157">
        <f t="shared" si="505"/>
        <v>0</v>
      </c>
      <c r="J4628" s="157">
        <f t="shared" si="506"/>
        <v>7722.6196023613911</v>
      </c>
      <c r="K4628" s="157">
        <f t="shared" si="507"/>
        <v>0</v>
      </c>
      <c r="L4628" s="157">
        <f t="shared" si="508"/>
        <v>7722.6196023613911</v>
      </c>
      <c r="M4628" s="167">
        <f t="shared" si="509"/>
        <v>0</v>
      </c>
      <c r="N4628" s="167">
        <f t="shared" si="510"/>
        <v>0</v>
      </c>
    </row>
    <row r="4629" spans="1:14" ht="15" customHeight="1" x14ac:dyDescent="0.2">
      <c r="A4629" s="152"/>
      <c r="B4629" s="152"/>
      <c r="C4629" s="152"/>
      <c r="D4629" s="152"/>
      <c r="E4629" s="153">
        <f>'2.40-a,b,c,d,e'!E4629</f>
        <v>43497.208333333336</v>
      </c>
      <c r="F4629" s="157">
        <f>'2.40-a,b,c,d,e'!F4629</f>
        <v>55.259998321533203</v>
      </c>
      <c r="G4629" s="157">
        <f>'2.40-a,b,c,d,e'!G4629</f>
        <v>1469.9974060059021</v>
      </c>
      <c r="H4629" s="157">
        <f t="shared" si="504"/>
        <v>9192.6170083672932</v>
      </c>
      <c r="I4629" s="157">
        <f t="shared" si="505"/>
        <v>0</v>
      </c>
      <c r="J4629" s="157">
        <f t="shared" si="506"/>
        <v>9192.6170083672932</v>
      </c>
      <c r="K4629" s="157">
        <f t="shared" si="507"/>
        <v>1029.9987792969032</v>
      </c>
      <c r="L4629" s="157">
        <f t="shared" si="508"/>
        <v>8162.61822907039</v>
      </c>
      <c r="M4629" s="167">
        <f t="shared" si="509"/>
        <v>0</v>
      </c>
      <c r="N4629" s="167">
        <f t="shared" si="510"/>
        <v>0</v>
      </c>
    </row>
    <row r="4630" spans="1:14" ht="15" customHeight="1" x14ac:dyDescent="0.2">
      <c r="A4630" s="152"/>
      <c r="B4630" s="152"/>
      <c r="C4630" s="152"/>
      <c r="D4630" s="152"/>
      <c r="E4630" s="153">
        <f>'2.40-a,b,c,d,e'!E4630</f>
        <v>43500.208333333336</v>
      </c>
      <c r="F4630" s="157">
        <f>'2.40-a,b,c,d,e'!F4630</f>
        <v>54.560001373291001</v>
      </c>
      <c r="G4630" s="157">
        <f>'2.40-a,b,c,d,e'!G4630</f>
        <v>-699.99694824220171</v>
      </c>
      <c r="H4630" s="157">
        <f t="shared" si="504"/>
        <v>7462.621280828188</v>
      </c>
      <c r="I4630" s="157">
        <f t="shared" si="505"/>
        <v>0</v>
      </c>
      <c r="J4630" s="157">
        <f t="shared" si="506"/>
        <v>7462.621280828188</v>
      </c>
      <c r="K4630" s="157">
        <f t="shared" si="507"/>
        <v>0</v>
      </c>
      <c r="L4630" s="157">
        <f t="shared" si="508"/>
        <v>7462.621280828188</v>
      </c>
      <c r="M4630" s="167">
        <f t="shared" si="509"/>
        <v>0</v>
      </c>
      <c r="N4630" s="167">
        <f t="shared" si="510"/>
        <v>0</v>
      </c>
    </row>
    <row r="4631" spans="1:14" ht="15" customHeight="1" x14ac:dyDescent="0.2">
      <c r="A4631" s="152"/>
      <c r="B4631" s="152"/>
      <c r="C4631" s="152"/>
      <c r="D4631" s="152"/>
      <c r="E4631" s="153">
        <f>'2.40-a,b,c,d,e'!E4631</f>
        <v>43501.208333333336</v>
      </c>
      <c r="F4631" s="157">
        <f>'2.40-a,b,c,d,e'!F4631</f>
        <v>53.659999847412102</v>
      </c>
      <c r="G4631" s="157">
        <f>'2.40-a,b,c,d,e'!G4631</f>
        <v>-900.0015258788992</v>
      </c>
      <c r="H4631" s="157">
        <f t="shared" si="504"/>
        <v>6562.619754949289</v>
      </c>
      <c r="I4631" s="157">
        <f t="shared" si="505"/>
        <v>0</v>
      </c>
      <c r="J4631" s="157">
        <f t="shared" si="506"/>
        <v>6562.619754949289</v>
      </c>
      <c r="K4631" s="157">
        <f t="shared" si="507"/>
        <v>0</v>
      </c>
      <c r="L4631" s="157">
        <f t="shared" si="508"/>
        <v>6562.619754949289</v>
      </c>
      <c r="M4631" s="167">
        <f t="shared" si="509"/>
        <v>0</v>
      </c>
      <c r="N4631" s="167">
        <f t="shared" si="510"/>
        <v>0</v>
      </c>
    </row>
    <row r="4632" spans="1:14" ht="15" customHeight="1" x14ac:dyDescent="0.2">
      <c r="A4632" s="152"/>
      <c r="B4632" s="152"/>
      <c r="C4632" s="152"/>
      <c r="D4632" s="152"/>
      <c r="E4632" s="153">
        <f>'2.40-a,b,c,d,e'!E4632</f>
        <v>43502.208333333336</v>
      </c>
      <c r="F4632" s="157">
        <f>'2.40-a,b,c,d,e'!F4632</f>
        <v>54.009998321533203</v>
      </c>
      <c r="G4632" s="157">
        <f>'2.40-a,b,c,d,e'!G4632</f>
        <v>349.99847412110086</v>
      </c>
      <c r="H4632" s="157">
        <f t="shared" si="504"/>
        <v>6912.61822907039</v>
      </c>
      <c r="I4632" s="157">
        <f t="shared" si="505"/>
        <v>0</v>
      </c>
      <c r="J4632" s="157">
        <f t="shared" si="506"/>
        <v>6912.61822907039</v>
      </c>
      <c r="K4632" s="157">
        <f t="shared" si="507"/>
        <v>0</v>
      </c>
      <c r="L4632" s="157">
        <f t="shared" si="508"/>
        <v>6912.61822907039</v>
      </c>
      <c r="M4632" s="167">
        <f t="shared" si="509"/>
        <v>0</v>
      </c>
      <c r="N4632" s="167">
        <f t="shared" si="510"/>
        <v>0</v>
      </c>
    </row>
    <row r="4633" spans="1:14" ht="15" customHeight="1" x14ac:dyDescent="0.2">
      <c r="A4633" s="152"/>
      <c r="B4633" s="152"/>
      <c r="C4633" s="152"/>
      <c r="D4633" s="152"/>
      <c r="E4633" s="153">
        <f>'2.40-a,b,c,d,e'!E4633</f>
        <v>43503.208333333336</v>
      </c>
      <c r="F4633" s="157">
        <f>'2.40-a,b,c,d,e'!F4633</f>
        <v>52.639999389648402</v>
      </c>
      <c r="G4633" s="157">
        <f>'2.40-a,b,c,d,e'!G4633</f>
        <v>-1369.9989318848011</v>
      </c>
      <c r="H4633" s="157">
        <f t="shared" si="504"/>
        <v>5542.6192971855889</v>
      </c>
      <c r="I4633" s="157">
        <f t="shared" si="505"/>
        <v>2619.9989318848011</v>
      </c>
      <c r="J4633" s="157">
        <f t="shared" si="506"/>
        <v>8162.61822907039</v>
      </c>
      <c r="K4633" s="157">
        <f t="shared" si="507"/>
        <v>0</v>
      </c>
      <c r="L4633" s="157">
        <f t="shared" si="508"/>
        <v>8162.61822907039</v>
      </c>
      <c r="M4633" s="167">
        <f t="shared" si="509"/>
        <v>1</v>
      </c>
      <c r="N4633" s="167">
        <f t="shared" si="510"/>
        <v>0</v>
      </c>
    </row>
    <row r="4634" spans="1:14" ht="15" customHeight="1" x14ac:dyDescent="0.2">
      <c r="A4634" s="152"/>
      <c r="B4634" s="152"/>
      <c r="C4634" s="152"/>
      <c r="D4634" s="152"/>
      <c r="E4634" s="153">
        <f>'2.40-a,b,c,d,e'!E4634</f>
        <v>43504.208333333336</v>
      </c>
      <c r="F4634" s="157">
        <f>'2.40-a,b,c,d,e'!F4634</f>
        <v>52.720001220703097</v>
      </c>
      <c r="G4634" s="157">
        <f>'2.40-a,b,c,d,e'!G4634</f>
        <v>80.001831054694605</v>
      </c>
      <c r="H4634" s="157">
        <f t="shared" si="504"/>
        <v>8242.6200601250839</v>
      </c>
      <c r="I4634" s="157">
        <f t="shared" si="505"/>
        <v>0</v>
      </c>
      <c r="J4634" s="157">
        <f t="shared" si="506"/>
        <v>8242.6200601250839</v>
      </c>
      <c r="K4634" s="157">
        <f t="shared" si="507"/>
        <v>80.001831054693866</v>
      </c>
      <c r="L4634" s="157">
        <f t="shared" si="508"/>
        <v>8162.61822907039</v>
      </c>
      <c r="M4634" s="167">
        <f t="shared" si="509"/>
        <v>0</v>
      </c>
      <c r="N4634" s="167">
        <f t="shared" si="510"/>
        <v>0</v>
      </c>
    </row>
    <row r="4635" spans="1:14" ht="15" customHeight="1" x14ac:dyDescent="0.2">
      <c r="A4635" s="152"/>
      <c r="B4635" s="152"/>
      <c r="C4635" s="152"/>
      <c r="D4635" s="152"/>
      <c r="E4635" s="153">
        <f>'2.40-a,b,c,d,e'!E4635</f>
        <v>43507.208333333336</v>
      </c>
      <c r="F4635" s="157">
        <f>'2.40-a,b,c,d,e'!F4635</f>
        <v>52.409999847412102</v>
      </c>
      <c r="G4635" s="157">
        <f>'2.40-a,b,c,d,e'!G4635</f>
        <v>-310.00137329099431</v>
      </c>
      <c r="H4635" s="157">
        <f t="shared" si="504"/>
        <v>7852.6168557793953</v>
      </c>
      <c r="I4635" s="157">
        <f t="shared" si="505"/>
        <v>0</v>
      </c>
      <c r="J4635" s="157">
        <f t="shared" si="506"/>
        <v>7852.6168557793953</v>
      </c>
      <c r="K4635" s="157">
        <f t="shared" si="507"/>
        <v>0</v>
      </c>
      <c r="L4635" s="157">
        <f t="shared" si="508"/>
        <v>7852.6168557793953</v>
      </c>
      <c r="M4635" s="167">
        <f t="shared" si="509"/>
        <v>0</v>
      </c>
      <c r="N4635" s="167">
        <f t="shared" si="510"/>
        <v>0</v>
      </c>
    </row>
    <row r="4636" spans="1:14" ht="15" customHeight="1" x14ac:dyDescent="0.2">
      <c r="A4636" s="152"/>
      <c r="B4636" s="152"/>
      <c r="C4636" s="152"/>
      <c r="D4636" s="152"/>
      <c r="E4636" s="153">
        <f>'2.40-a,b,c,d,e'!E4636</f>
        <v>43508.208333333336</v>
      </c>
      <c r="F4636" s="157">
        <f>'2.40-a,b,c,d,e'!F4636</f>
        <v>53.099998474121001</v>
      </c>
      <c r="G4636" s="157">
        <f>'2.40-a,b,c,d,e'!G4636</f>
        <v>689.99862670889911</v>
      </c>
      <c r="H4636" s="157">
        <f t="shared" si="504"/>
        <v>8542.6154824882942</v>
      </c>
      <c r="I4636" s="157">
        <f t="shared" si="505"/>
        <v>0</v>
      </c>
      <c r="J4636" s="157">
        <f t="shared" si="506"/>
        <v>8542.6154824882942</v>
      </c>
      <c r="K4636" s="157">
        <f t="shared" si="507"/>
        <v>379.99725341790418</v>
      </c>
      <c r="L4636" s="157">
        <f t="shared" si="508"/>
        <v>8162.61822907039</v>
      </c>
      <c r="M4636" s="167">
        <f t="shared" si="509"/>
        <v>0</v>
      </c>
      <c r="N4636" s="167">
        <f t="shared" si="510"/>
        <v>0</v>
      </c>
    </row>
    <row r="4637" spans="1:14" ht="15" customHeight="1" x14ac:dyDescent="0.2">
      <c r="A4637" s="152"/>
      <c r="B4637" s="152"/>
      <c r="C4637" s="152"/>
      <c r="D4637" s="152"/>
      <c r="E4637" s="153">
        <f>'2.40-a,b,c,d,e'!E4637</f>
        <v>43509.208333333336</v>
      </c>
      <c r="F4637" s="157">
        <f>'2.40-a,b,c,d,e'!F4637</f>
        <v>53.900001525878899</v>
      </c>
      <c r="G4637" s="157">
        <f>'2.40-a,b,c,d,e'!G4637</f>
        <v>800.00305175789777</v>
      </c>
      <c r="H4637" s="157">
        <f t="shared" si="504"/>
        <v>8962.6212808282871</v>
      </c>
      <c r="I4637" s="157">
        <f t="shared" si="505"/>
        <v>0</v>
      </c>
      <c r="J4637" s="157">
        <f t="shared" si="506"/>
        <v>8962.6212808282871</v>
      </c>
      <c r="K4637" s="157">
        <f t="shared" si="507"/>
        <v>800.00305175789708</v>
      </c>
      <c r="L4637" s="157">
        <f t="shared" si="508"/>
        <v>8162.61822907039</v>
      </c>
      <c r="M4637" s="167">
        <f t="shared" si="509"/>
        <v>0</v>
      </c>
      <c r="N4637" s="167">
        <f t="shared" si="510"/>
        <v>0</v>
      </c>
    </row>
    <row r="4638" spans="1:14" ht="15" customHeight="1" x14ac:dyDescent="0.2">
      <c r="A4638" s="152"/>
      <c r="B4638" s="152"/>
      <c r="C4638" s="152"/>
      <c r="D4638" s="152"/>
      <c r="E4638" s="153">
        <f>'2.40-a,b,c,d,e'!E4638</f>
        <v>43510.208333333336</v>
      </c>
      <c r="F4638" s="157">
        <f>'2.40-a,b,c,d,e'!F4638</f>
        <v>54.409999847412102</v>
      </c>
      <c r="G4638" s="157">
        <f>'2.40-a,b,c,d,e'!G4638</f>
        <v>509.99832153320313</v>
      </c>
      <c r="H4638" s="157">
        <f t="shared" si="504"/>
        <v>8672.6165506035941</v>
      </c>
      <c r="I4638" s="157">
        <f t="shared" si="505"/>
        <v>0</v>
      </c>
      <c r="J4638" s="157">
        <f t="shared" si="506"/>
        <v>8672.6165506035941</v>
      </c>
      <c r="K4638" s="157">
        <f t="shared" si="507"/>
        <v>509.99832153320403</v>
      </c>
      <c r="L4638" s="157">
        <f t="shared" si="508"/>
        <v>8162.61822907039</v>
      </c>
      <c r="M4638" s="167">
        <f t="shared" si="509"/>
        <v>0</v>
      </c>
      <c r="N4638" s="167">
        <f t="shared" si="510"/>
        <v>0</v>
      </c>
    </row>
    <row r="4639" spans="1:14" ht="15" customHeight="1" x14ac:dyDescent="0.2">
      <c r="A4639" s="152"/>
      <c r="B4639" s="152"/>
      <c r="C4639" s="152"/>
      <c r="D4639" s="152"/>
      <c r="E4639" s="153">
        <f>'2.40-a,b,c,d,e'!E4639</f>
        <v>43511.208333333336</v>
      </c>
      <c r="F4639" s="157">
        <f>'2.40-a,b,c,d,e'!F4639</f>
        <v>55.590000152587798</v>
      </c>
      <c r="G4639" s="157">
        <f>'2.40-a,b,c,d,e'!G4639</f>
        <v>1180.000305175696</v>
      </c>
      <c r="H4639" s="157">
        <f t="shared" si="504"/>
        <v>9342.6185342460867</v>
      </c>
      <c r="I4639" s="157">
        <f t="shared" si="505"/>
        <v>0</v>
      </c>
      <c r="J4639" s="157">
        <f t="shared" si="506"/>
        <v>9342.6185342460867</v>
      </c>
      <c r="K4639" s="157">
        <f t="shared" si="507"/>
        <v>1180.0003051756967</v>
      </c>
      <c r="L4639" s="157">
        <f t="shared" si="508"/>
        <v>8162.61822907039</v>
      </c>
      <c r="M4639" s="167">
        <f t="shared" si="509"/>
        <v>0</v>
      </c>
      <c r="N4639" s="167">
        <f t="shared" si="510"/>
        <v>0</v>
      </c>
    </row>
    <row r="4640" spans="1:14" ht="15" customHeight="1" x14ac:dyDescent="0.2">
      <c r="A4640" s="152"/>
      <c r="B4640" s="152"/>
      <c r="C4640" s="152"/>
      <c r="D4640" s="152"/>
      <c r="E4640" s="153">
        <f>'2.40-a,b,c,d,e'!E4640</f>
        <v>43515.208333333336</v>
      </c>
      <c r="F4640" s="157">
        <f>'2.40-a,b,c,d,e'!F4640</f>
        <v>56.090000152587798</v>
      </c>
      <c r="G4640" s="157">
        <f>'2.40-a,b,c,d,e'!G4640</f>
        <v>500</v>
      </c>
      <c r="H4640" s="157">
        <f t="shared" si="504"/>
        <v>8662.618229070391</v>
      </c>
      <c r="I4640" s="157">
        <f t="shared" si="505"/>
        <v>0</v>
      </c>
      <c r="J4640" s="157">
        <f t="shared" si="506"/>
        <v>8662.618229070391</v>
      </c>
      <c r="K4640" s="157">
        <f t="shared" si="507"/>
        <v>500.00000000000091</v>
      </c>
      <c r="L4640" s="157">
        <f t="shared" si="508"/>
        <v>8162.61822907039</v>
      </c>
      <c r="M4640" s="167">
        <f t="shared" si="509"/>
        <v>0</v>
      </c>
      <c r="N4640" s="167">
        <f t="shared" si="510"/>
        <v>0</v>
      </c>
    </row>
    <row r="4641" spans="1:14" ht="15" customHeight="1" x14ac:dyDescent="0.2">
      <c r="A4641" s="152"/>
      <c r="B4641" s="152"/>
      <c r="C4641" s="152"/>
      <c r="D4641" s="152"/>
      <c r="E4641" s="153">
        <f>'2.40-a,b,c,d,e'!E4641</f>
        <v>43516.208333333336</v>
      </c>
      <c r="F4641" s="157">
        <f>'2.40-a,b,c,d,e'!F4641</f>
        <v>56.919998168945298</v>
      </c>
      <c r="G4641" s="157">
        <f>'2.40-a,b,c,d,e'!G4641</f>
        <v>829.99801635750009</v>
      </c>
      <c r="H4641" s="157">
        <f t="shared" si="504"/>
        <v>8992.6162454278892</v>
      </c>
      <c r="I4641" s="157">
        <f t="shared" si="505"/>
        <v>0</v>
      </c>
      <c r="J4641" s="157">
        <f t="shared" si="506"/>
        <v>8992.6162454278892</v>
      </c>
      <c r="K4641" s="157">
        <f t="shared" si="507"/>
        <v>829.99801635749918</v>
      </c>
      <c r="L4641" s="157">
        <f t="shared" si="508"/>
        <v>8162.61822907039</v>
      </c>
      <c r="M4641" s="167">
        <f t="shared" si="509"/>
        <v>0</v>
      </c>
      <c r="N4641" s="167">
        <f t="shared" si="510"/>
        <v>0</v>
      </c>
    </row>
    <row r="4642" spans="1:14" ht="15" customHeight="1" x14ac:dyDescent="0.2">
      <c r="A4642" s="152"/>
      <c r="B4642" s="152"/>
      <c r="C4642" s="152"/>
      <c r="D4642" s="152"/>
      <c r="E4642" s="153">
        <f>'2.40-a,b,c,d,e'!E4642</f>
        <v>43517.208333333336</v>
      </c>
      <c r="F4642" s="157">
        <f>'2.40-a,b,c,d,e'!F4642</f>
        <v>56.959999084472599</v>
      </c>
      <c r="G4642" s="157">
        <f>'2.40-a,b,c,d,e'!G4642</f>
        <v>40.000915527301117</v>
      </c>
      <c r="H4642" s="157">
        <f t="shared" si="504"/>
        <v>8202.619144597691</v>
      </c>
      <c r="I4642" s="157">
        <f t="shared" si="505"/>
        <v>0</v>
      </c>
      <c r="J4642" s="157">
        <f t="shared" si="506"/>
        <v>8202.619144597691</v>
      </c>
      <c r="K4642" s="157">
        <f t="shared" si="507"/>
        <v>40.000915527301004</v>
      </c>
      <c r="L4642" s="157">
        <f t="shared" si="508"/>
        <v>8162.61822907039</v>
      </c>
      <c r="M4642" s="167">
        <f t="shared" si="509"/>
        <v>0</v>
      </c>
      <c r="N4642" s="167">
        <f t="shared" si="510"/>
        <v>0</v>
      </c>
    </row>
    <row r="4643" spans="1:14" ht="15" customHeight="1" x14ac:dyDescent="0.2">
      <c r="A4643" s="152"/>
      <c r="B4643" s="152"/>
      <c r="C4643" s="152"/>
      <c r="D4643" s="152"/>
      <c r="E4643" s="153">
        <f>'2.40-a,b,c,d,e'!E4643</f>
        <v>43518.208333333336</v>
      </c>
      <c r="F4643" s="157">
        <f>'2.40-a,b,c,d,e'!F4643</f>
        <v>57.259998321533203</v>
      </c>
      <c r="G4643" s="157">
        <f>'2.40-a,b,c,d,e'!G4643</f>
        <v>299.99923706060372</v>
      </c>
      <c r="H4643" s="157">
        <f t="shared" si="504"/>
        <v>8462.6174661309942</v>
      </c>
      <c r="I4643" s="157">
        <f t="shared" si="505"/>
        <v>0</v>
      </c>
      <c r="J4643" s="157">
        <f t="shared" si="506"/>
        <v>8462.6174661309942</v>
      </c>
      <c r="K4643" s="157">
        <f t="shared" si="507"/>
        <v>299.99923706060417</v>
      </c>
      <c r="L4643" s="157">
        <f t="shared" si="508"/>
        <v>8162.61822907039</v>
      </c>
      <c r="M4643" s="167">
        <f t="shared" si="509"/>
        <v>0</v>
      </c>
      <c r="N4643" s="167">
        <f t="shared" si="510"/>
        <v>0</v>
      </c>
    </row>
    <row r="4644" spans="1:14" ht="15" customHeight="1" x14ac:dyDescent="0.2">
      <c r="A4644" s="152"/>
      <c r="B4644" s="152"/>
      <c r="C4644" s="152"/>
      <c r="D4644" s="152"/>
      <c r="E4644" s="153">
        <f>'2.40-a,b,c,d,e'!E4644</f>
        <v>43521.208333333336</v>
      </c>
      <c r="F4644" s="157">
        <f>'2.40-a,b,c,d,e'!F4644</f>
        <v>55.4799995422363</v>
      </c>
      <c r="G4644" s="157">
        <f>'2.40-a,b,c,d,e'!G4644</f>
        <v>-1779.9987792969034</v>
      </c>
      <c r="H4644" s="157">
        <f t="shared" si="504"/>
        <v>6382.6194497734868</v>
      </c>
      <c r="I4644" s="157">
        <f t="shared" si="505"/>
        <v>0</v>
      </c>
      <c r="J4644" s="157">
        <f t="shared" si="506"/>
        <v>6382.6194497734868</v>
      </c>
      <c r="K4644" s="157">
        <f t="shared" si="507"/>
        <v>0</v>
      </c>
      <c r="L4644" s="157">
        <f t="shared" si="508"/>
        <v>6382.6194497734868</v>
      </c>
      <c r="M4644" s="167">
        <f t="shared" si="509"/>
        <v>0</v>
      </c>
      <c r="N4644" s="167">
        <f t="shared" si="510"/>
        <v>0</v>
      </c>
    </row>
    <row r="4645" spans="1:14" ht="15" customHeight="1" x14ac:dyDescent="0.2">
      <c r="A4645" s="152"/>
      <c r="B4645" s="152"/>
      <c r="C4645" s="152"/>
      <c r="D4645" s="152"/>
      <c r="E4645" s="153">
        <f>'2.40-a,b,c,d,e'!E4645</f>
        <v>43522.208333333336</v>
      </c>
      <c r="F4645" s="157">
        <f>'2.40-a,b,c,d,e'!F4645</f>
        <v>55.5</v>
      </c>
      <c r="G4645" s="157">
        <f>'2.40-a,b,c,d,e'!G4645</f>
        <v>20.000457763700297</v>
      </c>
      <c r="H4645" s="157">
        <f t="shared" si="504"/>
        <v>6402.6199075371869</v>
      </c>
      <c r="I4645" s="157">
        <f t="shared" si="505"/>
        <v>0</v>
      </c>
      <c r="J4645" s="157">
        <f t="shared" si="506"/>
        <v>6402.6199075371869</v>
      </c>
      <c r="K4645" s="157">
        <f t="shared" si="507"/>
        <v>0</v>
      </c>
      <c r="L4645" s="157">
        <f t="shared" si="508"/>
        <v>6402.6199075371869</v>
      </c>
      <c r="M4645" s="167">
        <f t="shared" si="509"/>
        <v>0</v>
      </c>
      <c r="N4645" s="167">
        <f t="shared" si="510"/>
        <v>0</v>
      </c>
    </row>
    <row r="4646" spans="1:14" ht="15" customHeight="1" x14ac:dyDescent="0.2">
      <c r="A4646" s="152"/>
      <c r="B4646" s="152"/>
      <c r="C4646" s="152"/>
      <c r="D4646" s="152"/>
      <c r="E4646" s="153">
        <f>'2.40-a,b,c,d,e'!E4646</f>
        <v>43523.208333333336</v>
      </c>
      <c r="F4646" s="157">
        <f>'2.40-a,b,c,d,e'!F4646</f>
        <v>56.939998626708899</v>
      </c>
      <c r="G4646" s="157">
        <f>'2.40-a,b,c,d,e'!G4646</f>
        <v>1439.9986267088991</v>
      </c>
      <c r="H4646" s="157">
        <f t="shared" si="504"/>
        <v>7842.6185342460858</v>
      </c>
      <c r="I4646" s="157">
        <f t="shared" si="505"/>
        <v>0</v>
      </c>
      <c r="J4646" s="157">
        <f t="shared" si="506"/>
        <v>7842.6185342460858</v>
      </c>
      <c r="K4646" s="157">
        <f t="shared" si="507"/>
        <v>0</v>
      </c>
      <c r="L4646" s="157">
        <f t="shared" si="508"/>
        <v>7842.6185342460858</v>
      </c>
      <c r="M4646" s="167">
        <f t="shared" si="509"/>
        <v>0</v>
      </c>
      <c r="N4646" s="167">
        <f t="shared" si="510"/>
        <v>0</v>
      </c>
    </row>
    <row r="4647" spans="1:14" ht="15" customHeight="1" x14ac:dyDescent="0.2">
      <c r="A4647" s="152"/>
      <c r="B4647" s="152"/>
      <c r="C4647" s="152"/>
      <c r="D4647" s="152"/>
      <c r="E4647" s="153">
        <f>'2.40-a,b,c,d,e'!E4647</f>
        <v>43524.208333333336</v>
      </c>
      <c r="F4647" s="157">
        <f>'2.40-a,b,c,d,e'!F4647</f>
        <v>57.220001220703097</v>
      </c>
      <c r="G4647" s="157">
        <f>'2.40-a,b,c,d,e'!G4647</f>
        <v>280.00259399419747</v>
      </c>
      <c r="H4647" s="157">
        <f t="shared" si="504"/>
        <v>8122.6211282402837</v>
      </c>
      <c r="I4647" s="157">
        <f t="shared" si="505"/>
        <v>0</v>
      </c>
      <c r="J4647" s="157">
        <f t="shared" si="506"/>
        <v>8122.6211282402837</v>
      </c>
      <c r="K4647" s="157">
        <f t="shared" si="507"/>
        <v>0</v>
      </c>
      <c r="L4647" s="157">
        <f t="shared" si="508"/>
        <v>8122.6211282402837</v>
      </c>
      <c r="M4647" s="167">
        <f t="shared" si="509"/>
        <v>0</v>
      </c>
      <c r="N4647" s="167">
        <f t="shared" si="510"/>
        <v>0</v>
      </c>
    </row>
    <row r="4648" spans="1:14" ht="15" customHeight="1" x14ac:dyDescent="0.2">
      <c r="A4648" s="152"/>
      <c r="B4648" s="152"/>
      <c r="C4648" s="152"/>
      <c r="D4648" s="152"/>
      <c r="E4648" s="153">
        <f>'2.40-a,b,c,d,e'!E4648</f>
        <v>43525.208333333336</v>
      </c>
      <c r="F4648" s="157">
        <f>'2.40-a,b,c,d,e'!F4648</f>
        <v>55.799999237060497</v>
      </c>
      <c r="G4648" s="157">
        <f>'2.40-a,b,c,d,e'!G4648</f>
        <v>-1420.0019836425995</v>
      </c>
      <c r="H4648" s="157">
        <f t="shared" si="504"/>
        <v>6702.6191445976838</v>
      </c>
      <c r="I4648" s="157">
        <f t="shared" si="505"/>
        <v>0</v>
      </c>
      <c r="J4648" s="157">
        <f t="shared" si="506"/>
        <v>6702.6191445976838</v>
      </c>
      <c r="K4648" s="157">
        <f t="shared" si="507"/>
        <v>0</v>
      </c>
      <c r="L4648" s="157">
        <f t="shared" si="508"/>
        <v>6702.6191445976838</v>
      </c>
      <c r="M4648" s="167">
        <f t="shared" si="509"/>
        <v>0</v>
      </c>
      <c r="N4648" s="167">
        <f t="shared" si="510"/>
        <v>0</v>
      </c>
    </row>
    <row r="4649" spans="1:14" ht="15" customHeight="1" x14ac:dyDescent="0.2">
      <c r="A4649" s="152"/>
      <c r="B4649" s="152"/>
      <c r="C4649" s="152"/>
      <c r="D4649" s="152"/>
      <c r="E4649" s="153">
        <f>'2.40-a,b,c,d,e'!E4649</f>
        <v>43528.208333333336</v>
      </c>
      <c r="F4649" s="157">
        <f>'2.40-a,b,c,d,e'!F4649</f>
        <v>56.590000152587798</v>
      </c>
      <c r="G4649" s="157">
        <f>'2.40-a,b,c,d,e'!G4649</f>
        <v>790.00091552730112</v>
      </c>
      <c r="H4649" s="157">
        <f t="shared" si="504"/>
        <v>7492.6200601249848</v>
      </c>
      <c r="I4649" s="157">
        <f t="shared" si="505"/>
        <v>0</v>
      </c>
      <c r="J4649" s="157">
        <f t="shared" si="506"/>
        <v>7492.6200601249848</v>
      </c>
      <c r="K4649" s="157">
        <f t="shared" si="507"/>
        <v>0</v>
      </c>
      <c r="L4649" s="157">
        <f t="shared" si="508"/>
        <v>7492.6200601249848</v>
      </c>
      <c r="M4649" s="167">
        <f t="shared" si="509"/>
        <v>0</v>
      </c>
      <c r="N4649" s="167">
        <f t="shared" si="510"/>
        <v>0</v>
      </c>
    </row>
    <row r="4650" spans="1:14" ht="15" customHeight="1" x14ac:dyDescent="0.2">
      <c r="A4650" s="152"/>
      <c r="B4650" s="152"/>
      <c r="C4650" s="152"/>
      <c r="D4650" s="152"/>
      <c r="E4650" s="153">
        <f>'2.40-a,b,c,d,e'!E4650</f>
        <v>43529.208333333336</v>
      </c>
      <c r="F4650" s="157">
        <f>'2.40-a,b,c,d,e'!F4650</f>
        <v>56.560001373291001</v>
      </c>
      <c r="G4650" s="157">
        <f>'2.40-a,b,c,d,e'!G4650</f>
        <v>-29.99877929679684</v>
      </c>
      <c r="H4650" s="157">
        <f t="shared" si="504"/>
        <v>7462.621280828188</v>
      </c>
      <c r="I4650" s="157">
        <f t="shared" si="505"/>
        <v>0</v>
      </c>
      <c r="J4650" s="157">
        <f t="shared" si="506"/>
        <v>7462.621280828188</v>
      </c>
      <c r="K4650" s="157">
        <f t="shared" si="507"/>
        <v>0</v>
      </c>
      <c r="L4650" s="157">
        <f t="shared" si="508"/>
        <v>7462.621280828188</v>
      </c>
      <c r="M4650" s="167">
        <f t="shared" si="509"/>
        <v>0</v>
      </c>
      <c r="N4650" s="167">
        <f t="shared" si="510"/>
        <v>0</v>
      </c>
    </row>
    <row r="4651" spans="1:14" ht="15" customHeight="1" x14ac:dyDescent="0.2">
      <c r="A4651" s="152"/>
      <c r="B4651" s="152"/>
      <c r="C4651" s="152"/>
      <c r="D4651" s="152"/>
      <c r="E4651" s="153">
        <f>'2.40-a,b,c,d,e'!E4651</f>
        <v>43530.208333333336</v>
      </c>
      <c r="F4651" s="157">
        <f>'2.40-a,b,c,d,e'!F4651</f>
        <v>56.220001220703097</v>
      </c>
      <c r="G4651" s="157">
        <f>'2.40-a,b,c,d,e'!G4651</f>
        <v>-340.00015258790484</v>
      </c>
      <c r="H4651" s="157">
        <f t="shared" si="504"/>
        <v>7122.6211282402828</v>
      </c>
      <c r="I4651" s="157">
        <f t="shared" si="505"/>
        <v>0</v>
      </c>
      <c r="J4651" s="157">
        <f t="shared" si="506"/>
        <v>7122.6211282402828</v>
      </c>
      <c r="K4651" s="157">
        <f t="shared" si="507"/>
        <v>0</v>
      </c>
      <c r="L4651" s="157">
        <f t="shared" si="508"/>
        <v>7122.6211282402828</v>
      </c>
      <c r="M4651" s="167">
        <f t="shared" si="509"/>
        <v>0</v>
      </c>
      <c r="N4651" s="167">
        <f t="shared" si="510"/>
        <v>0</v>
      </c>
    </row>
    <row r="4652" spans="1:14" ht="15" customHeight="1" x14ac:dyDescent="0.2">
      <c r="A4652" s="152"/>
      <c r="B4652" s="152"/>
      <c r="C4652" s="152"/>
      <c r="D4652" s="152"/>
      <c r="E4652" s="153">
        <f>'2.40-a,b,c,d,e'!E4652</f>
        <v>43531.208333333336</v>
      </c>
      <c r="F4652" s="157">
        <f>'2.40-a,b,c,d,e'!F4652</f>
        <v>56.659999847412102</v>
      </c>
      <c r="G4652" s="157">
        <f>'2.40-a,b,c,d,e'!G4652</f>
        <v>439.99862670900569</v>
      </c>
      <c r="H4652" s="157">
        <f t="shared" si="504"/>
        <v>7562.6197549492881</v>
      </c>
      <c r="I4652" s="157">
        <f t="shared" si="505"/>
        <v>0</v>
      </c>
      <c r="J4652" s="157">
        <f t="shared" si="506"/>
        <v>7562.6197549492881</v>
      </c>
      <c r="K4652" s="157">
        <f t="shared" si="507"/>
        <v>0</v>
      </c>
      <c r="L4652" s="157">
        <f t="shared" si="508"/>
        <v>7562.6197549492881</v>
      </c>
      <c r="M4652" s="167">
        <f t="shared" si="509"/>
        <v>0</v>
      </c>
      <c r="N4652" s="167">
        <f t="shared" si="510"/>
        <v>0</v>
      </c>
    </row>
    <row r="4653" spans="1:14" ht="15" customHeight="1" x14ac:dyDescent="0.2">
      <c r="A4653" s="152"/>
      <c r="B4653" s="152"/>
      <c r="C4653" s="152"/>
      <c r="D4653" s="152"/>
      <c r="E4653" s="153">
        <f>'2.40-a,b,c,d,e'!E4653</f>
        <v>43532.208333333336</v>
      </c>
      <c r="F4653" s="157">
        <f>'2.40-a,b,c,d,e'!F4653</f>
        <v>56.069999694824197</v>
      </c>
      <c r="G4653" s="157">
        <f>'2.40-a,b,c,d,e'!G4653</f>
        <v>-590.00015258790484</v>
      </c>
      <c r="H4653" s="157">
        <f t="shared" si="504"/>
        <v>6972.6196023613829</v>
      </c>
      <c r="I4653" s="157">
        <f t="shared" si="505"/>
        <v>0</v>
      </c>
      <c r="J4653" s="157">
        <f t="shared" si="506"/>
        <v>6972.6196023613829</v>
      </c>
      <c r="K4653" s="157">
        <f t="shared" si="507"/>
        <v>0</v>
      </c>
      <c r="L4653" s="157">
        <f t="shared" si="508"/>
        <v>6972.6196023613829</v>
      </c>
      <c r="M4653" s="167">
        <f t="shared" si="509"/>
        <v>0</v>
      </c>
      <c r="N4653" s="167">
        <f t="shared" si="510"/>
        <v>0</v>
      </c>
    </row>
    <row r="4654" spans="1:14" ht="15" customHeight="1" x14ac:dyDescent="0.2">
      <c r="A4654" s="152"/>
      <c r="B4654" s="152"/>
      <c r="C4654" s="152"/>
      <c r="D4654" s="152"/>
      <c r="E4654" s="153">
        <f>'2.40-a,b,c,d,e'!E4654</f>
        <v>43535.166666666664</v>
      </c>
      <c r="F4654" s="157">
        <f>'2.40-a,b,c,d,e'!F4654</f>
        <v>56.790000915527301</v>
      </c>
      <c r="G4654" s="157">
        <f>'2.40-a,b,c,d,e'!G4654</f>
        <v>720.00122070310363</v>
      </c>
      <c r="H4654" s="157">
        <f t="shared" si="504"/>
        <v>7692.6208230644861</v>
      </c>
      <c r="I4654" s="157">
        <f t="shared" si="505"/>
        <v>0</v>
      </c>
      <c r="J4654" s="157">
        <f t="shared" si="506"/>
        <v>7692.6208230644861</v>
      </c>
      <c r="K4654" s="157">
        <f t="shared" si="507"/>
        <v>0</v>
      </c>
      <c r="L4654" s="157">
        <f t="shared" si="508"/>
        <v>7692.6208230644861</v>
      </c>
      <c r="M4654" s="167">
        <f t="shared" si="509"/>
        <v>0</v>
      </c>
      <c r="N4654" s="167">
        <f t="shared" si="510"/>
        <v>0</v>
      </c>
    </row>
    <row r="4655" spans="1:14" ht="15" customHeight="1" x14ac:dyDescent="0.2">
      <c r="A4655" s="152"/>
      <c r="B4655" s="152"/>
      <c r="C4655" s="152"/>
      <c r="D4655" s="152"/>
      <c r="E4655" s="153">
        <f>'2.40-a,b,c,d,e'!E4655</f>
        <v>43536.166666666664</v>
      </c>
      <c r="F4655" s="157">
        <f>'2.40-a,b,c,d,e'!F4655</f>
        <v>56.869998931884702</v>
      </c>
      <c r="G4655" s="157">
        <f>'2.40-a,b,c,d,e'!G4655</f>
        <v>79.998016357400559</v>
      </c>
      <c r="H4655" s="157">
        <f t="shared" si="504"/>
        <v>7772.6188394218871</v>
      </c>
      <c r="I4655" s="157">
        <f t="shared" si="505"/>
        <v>0</v>
      </c>
      <c r="J4655" s="157">
        <f t="shared" si="506"/>
        <v>7772.6188394218871</v>
      </c>
      <c r="K4655" s="157">
        <f t="shared" si="507"/>
        <v>0</v>
      </c>
      <c r="L4655" s="157">
        <f t="shared" si="508"/>
        <v>7772.6188394218871</v>
      </c>
      <c r="M4655" s="167">
        <f t="shared" si="509"/>
        <v>0</v>
      </c>
      <c r="N4655" s="167">
        <f t="shared" si="510"/>
        <v>0</v>
      </c>
    </row>
    <row r="4656" spans="1:14" ht="15" customHeight="1" x14ac:dyDescent="0.2">
      <c r="A4656" s="152"/>
      <c r="B4656" s="152"/>
      <c r="C4656" s="152"/>
      <c r="D4656" s="152"/>
      <c r="E4656" s="153">
        <f>'2.40-a,b,c,d,e'!E4656</f>
        <v>43537.166666666664</v>
      </c>
      <c r="F4656" s="157">
        <f>'2.40-a,b,c,d,e'!F4656</f>
        <v>58.259998321533203</v>
      </c>
      <c r="G4656" s="157">
        <f>'2.40-a,b,c,d,e'!G4656</f>
        <v>1389.9993896485014</v>
      </c>
      <c r="H4656" s="157">
        <f t="shared" si="504"/>
        <v>9162.6182290703891</v>
      </c>
      <c r="I4656" s="157">
        <f t="shared" si="505"/>
        <v>0</v>
      </c>
      <c r="J4656" s="157">
        <f t="shared" si="506"/>
        <v>9162.6182290703891</v>
      </c>
      <c r="K4656" s="157">
        <f t="shared" si="507"/>
        <v>999.99999999999909</v>
      </c>
      <c r="L4656" s="157">
        <f t="shared" si="508"/>
        <v>8162.61822907039</v>
      </c>
      <c r="M4656" s="167">
        <f t="shared" si="509"/>
        <v>0</v>
      </c>
      <c r="N4656" s="167">
        <f t="shared" si="510"/>
        <v>0</v>
      </c>
    </row>
    <row r="4657" spans="1:14" ht="15" customHeight="1" x14ac:dyDescent="0.2">
      <c r="A4657" s="152"/>
      <c r="B4657" s="152"/>
      <c r="C4657" s="152"/>
      <c r="D4657" s="152"/>
      <c r="E4657" s="153">
        <f>'2.40-a,b,c,d,e'!E4657</f>
        <v>43538.166666666664</v>
      </c>
      <c r="F4657" s="157">
        <f>'2.40-a,b,c,d,e'!F4657</f>
        <v>58.610000610351499</v>
      </c>
      <c r="G4657" s="157">
        <f>'2.40-a,b,c,d,e'!G4657</f>
        <v>350.00228881829543</v>
      </c>
      <c r="H4657" s="157">
        <f t="shared" si="504"/>
        <v>8512.6205178886848</v>
      </c>
      <c r="I4657" s="157">
        <f t="shared" si="505"/>
        <v>0</v>
      </c>
      <c r="J4657" s="157">
        <f t="shared" si="506"/>
        <v>8512.6205178886848</v>
      </c>
      <c r="K4657" s="157">
        <f t="shared" si="507"/>
        <v>350.0022888182948</v>
      </c>
      <c r="L4657" s="157">
        <f t="shared" si="508"/>
        <v>8162.61822907039</v>
      </c>
      <c r="M4657" s="167">
        <f t="shared" si="509"/>
        <v>0</v>
      </c>
      <c r="N4657" s="167">
        <f t="shared" si="510"/>
        <v>0</v>
      </c>
    </row>
    <row r="4658" spans="1:14" ht="15" customHeight="1" x14ac:dyDescent="0.2">
      <c r="A4658" s="152"/>
      <c r="B4658" s="152"/>
      <c r="C4658" s="152"/>
      <c r="D4658" s="152"/>
      <c r="E4658" s="153">
        <f>'2.40-a,b,c,d,e'!E4658</f>
        <v>43539.166666666664</v>
      </c>
      <c r="F4658" s="157">
        <f>'2.40-a,b,c,d,e'!F4658</f>
        <v>58.520000457763601</v>
      </c>
      <c r="G4658" s="157">
        <f>'2.40-a,b,c,d,e'!G4658</f>
        <v>-90.00015258789773</v>
      </c>
      <c r="H4658" s="157">
        <f t="shared" si="504"/>
        <v>8072.6180764824921</v>
      </c>
      <c r="I4658" s="157">
        <f t="shared" si="505"/>
        <v>0</v>
      </c>
      <c r="J4658" s="157">
        <f t="shared" si="506"/>
        <v>8072.6180764824921</v>
      </c>
      <c r="K4658" s="157">
        <f t="shared" si="507"/>
        <v>0</v>
      </c>
      <c r="L4658" s="157">
        <f t="shared" si="508"/>
        <v>8072.6180764824921</v>
      </c>
      <c r="M4658" s="167">
        <f t="shared" si="509"/>
        <v>0</v>
      </c>
      <c r="N4658" s="167">
        <f t="shared" si="510"/>
        <v>0</v>
      </c>
    </row>
    <row r="4659" spans="1:14" ht="15" customHeight="1" x14ac:dyDescent="0.2">
      <c r="A4659" s="152"/>
      <c r="B4659" s="152"/>
      <c r="C4659" s="152"/>
      <c r="D4659" s="152"/>
      <c r="E4659" s="153">
        <f>'2.40-a,b,c,d,e'!E4659</f>
        <v>43542.166666666664</v>
      </c>
      <c r="F4659" s="157">
        <f>'2.40-a,b,c,d,e'!F4659</f>
        <v>59.090000152587798</v>
      </c>
      <c r="G4659" s="157">
        <f>'2.40-a,b,c,d,e'!G4659</f>
        <v>569.99969482419738</v>
      </c>
      <c r="H4659" s="157">
        <f t="shared" si="504"/>
        <v>8642.61777130669</v>
      </c>
      <c r="I4659" s="157">
        <f t="shared" si="505"/>
        <v>0</v>
      </c>
      <c r="J4659" s="157">
        <f t="shared" si="506"/>
        <v>8642.61777130669</v>
      </c>
      <c r="K4659" s="157">
        <f t="shared" si="507"/>
        <v>479.99954223629993</v>
      </c>
      <c r="L4659" s="157">
        <f t="shared" si="508"/>
        <v>8162.61822907039</v>
      </c>
      <c r="M4659" s="167">
        <f t="shared" si="509"/>
        <v>0</v>
      </c>
      <c r="N4659" s="167">
        <f t="shared" si="510"/>
        <v>0</v>
      </c>
    </row>
    <row r="4660" spans="1:14" ht="15" customHeight="1" x14ac:dyDescent="0.2">
      <c r="A4660" s="152"/>
      <c r="B4660" s="152"/>
      <c r="C4660" s="152"/>
      <c r="D4660" s="152"/>
      <c r="E4660" s="153">
        <f>'2.40-a,b,c,d,e'!E4660</f>
        <v>43543.166666666664</v>
      </c>
      <c r="F4660" s="157">
        <f>'2.40-a,b,c,d,e'!F4660</f>
        <v>59.029998779296797</v>
      </c>
      <c r="G4660" s="157">
        <f>'2.40-a,b,c,d,e'!G4660</f>
        <v>-60.001373291001414</v>
      </c>
      <c r="H4660" s="157">
        <f t="shared" si="504"/>
        <v>8102.616855779389</v>
      </c>
      <c r="I4660" s="157">
        <f t="shared" si="505"/>
        <v>0</v>
      </c>
      <c r="J4660" s="157">
        <f t="shared" si="506"/>
        <v>8102.616855779389</v>
      </c>
      <c r="K4660" s="157">
        <f t="shared" si="507"/>
        <v>0</v>
      </c>
      <c r="L4660" s="157">
        <f t="shared" si="508"/>
        <v>8102.616855779389</v>
      </c>
      <c r="M4660" s="167">
        <f t="shared" si="509"/>
        <v>0</v>
      </c>
      <c r="N4660" s="167">
        <f t="shared" si="510"/>
        <v>0</v>
      </c>
    </row>
    <row r="4661" spans="1:14" ht="15" customHeight="1" x14ac:dyDescent="0.2">
      <c r="A4661" s="152"/>
      <c r="B4661" s="152"/>
      <c r="C4661" s="152"/>
      <c r="D4661" s="152"/>
      <c r="E4661" s="153">
        <f>'2.40-a,b,c,d,e'!E4661</f>
        <v>43544.166666666664</v>
      </c>
      <c r="F4661" s="157">
        <f>'2.40-a,b,c,d,e'!F4661</f>
        <v>59.830001831054602</v>
      </c>
      <c r="G4661" s="157">
        <f>'2.40-a,b,c,d,e'!G4661</f>
        <v>800.00305175780545</v>
      </c>
      <c r="H4661" s="157">
        <f t="shared" si="504"/>
        <v>8902.6199075371951</v>
      </c>
      <c r="I4661" s="157">
        <f t="shared" si="505"/>
        <v>0</v>
      </c>
      <c r="J4661" s="157">
        <f t="shared" si="506"/>
        <v>8902.6199075371951</v>
      </c>
      <c r="K4661" s="157">
        <f t="shared" si="507"/>
        <v>740.00167846680506</v>
      </c>
      <c r="L4661" s="157">
        <f t="shared" si="508"/>
        <v>8162.61822907039</v>
      </c>
      <c r="M4661" s="167">
        <f t="shared" si="509"/>
        <v>0</v>
      </c>
      <c r="N4661" s="167">
        <f t="shared" si="510"/>
        <v>0</v>
      </c>
    </row>
    <row r="4662" spans="1:14" ht="15" customHeight="1" x14ac:dyDescent="0.2">
      <c r="A4662" s="152"/>
      <c r="B4662" s="152"/>
      <c r="C4662" s="152"/>
      <c r="D4662" s="152"/>
      <c r="E4662" s="153">
        <f>'2.40-a,b,c,d,e'!E4662</f>
        <v>43545.166666666664</v>
      </c>
      <c r="F4662" s="157">
        <f>'2.40-a,b,c,d,e'!F4662</f>
        <v>59.9799995422363</v>
      </c>
      <c r="G4662" s="157">
        <f>'2.40-a,b,c,d,e'!G4662</f>
        <v>149.99771118169747</v>
      </c>
      <c r="H4662" s="157">
        <f t="shared" si="504"/>
        <v>8312.615940252088</v>
      </c>
      <c r="I4662" s="157">
        <f t="shared" si="505"/>
        <v>0</v>
      </c>
      <c r="J4662" s="157">
        <f t="shared" si="506"/>
        <v>8312.615940252088</v>
      </c>
      <c r="K4662" s="157">
        <f t="shared" si="507"/>
        <v>149.99771118169792</v>
      </c>
      <c r="L4662" s="157">
        <f t="shared" si="508"/>
        <v>8162.61822907039</v>
      </c>
      <c r="M4662" s="167">
        <f t="shared" si="509"/>
        <v>0</v>
      </c>
      <c r="N4662" s="167">
        <f t="shared" si="510"/>
        <v>0</v>
      </c>
    </row>
    <row r="4663" spans="1:14" ht="15" customHeight="1" x14ac:dyDescent="0.2">
      <c r="A4663" s="152"/>
      <c r="B4663" s="152"/>
      <c r="C4663" s="152"/>
      <c r="D4663" s="152"/>
      <c r="E4663" s="153">
        <f>'2.40-a,b,c,d,e'!E4663</f>
        <v>43546.166666666664</v>
      </c>
      <c r="F4663" s="157">
        <f>'2.40-a,b,c,d,e'!F4663</f>
        <v>59.040000915527301</v>
      </c>
      <c r="G4663" s="157">
        <f>'2.40-a,b,c,d,e'!G4663</f>
        <v>-939.99862670899859</v>
      </c>
      <c r="H4663" s="157">
        <f t="shared" si="504"/>
        <v>7222.6196023613911</v>
      </c>
      <c r="I4663" s="157">
        <f t="shared" si="505"/>
        <v>0</v>
      </c>
      <c r="J4663" s="157">
        <f t="shared" si="506"/>
        <v>7222.6196023613911</v>
      </c>
      <c r="K4663" s="157">
        <f t="shared" si="507"/>
        <v>0</v>
      </c>
      <c r="L4663" s="157">
        <f t="shared" si="508"/>
        <v>7222.6196023613911</v>
      </c>
      <c r="M4663" s="167">
        <f t="shared" si="509"/>
        <v>0</v>
      </c>
      <c r="N4663" s="167">
        <f t="shared" si="510"/>
        <v>0</v>
      </c>
    </row>
    <row r="4664" spans="1:14" ht="15" customHeight="1" x14ac:dyDescent="0.2">
      <c r="A4664" s="152"/>
      <c r="B4664" s="152"/>
      <c r="C4664" s="152"/>
      <c r="D4664" s="152"/>
      <c r="E4664" s="153">
        <f>'2.40-a,b,c,d,e'!E4664</f>
        <v>43549.166666666664</v>
      </c>
      <c r="F4664" s="157">
        <f>'2.40-a,b,c,d,e'!F4664</f>
        <v>58.819999694824197</v>
      </c>
      <c r="G4664" s="157">
        <f>'2.40-a,b,c,d,e'!G4664</f>
        <v>-220.00122070310368</v>
      </c>
      <c r="H4664" s="157">
        <f t="shared" si="504"/>
        <v>7002.618381658287</v>
      </c>
      <c r="I4664" s="157">
        <f t="shared" si="505"/>
        <v>0</v>
      </c>
      <c r="J4664" s="157">
        <f t="shared" si="506"/>
        <v>7002.618381658287</v>
      </c>
      <c r="K4664" s="157">
        <f t="shared" si="507"/>
        <v>0</v>
      </c>
      <c r="L4664" s="157">
        <f t="shared" si="508"/>
        <v>7002.618381658287</v>
      </c>
      <c r="M4664" s="167">
        <f t="shared" si="509"/>
        <v>0</v>
      </c>
      <c r="N4664" s="167">
        <f t="shared" si="510"/>
        <v>0</v>
      </c>
    </row>
    <row r="4665" spans="1:14" ht="15" customHeight="1" x14ac:dyDescent="0.2">
      <c r="A4665" s="152"/>
      <c r="B4665" s="152"/>
      <c r="C4665" s="152"/>
      <c r="D4665" s="152"/>
      <c r="E4665" s="153">
        <f>'2.40-a,b,c,d,e'!E4665</f>
        <v>43550.166666666664</v>
      </c>
      <c r="F4665" s="157">
        <f>'2.40-a,b,c,d,e'!F4665</f>
        <v>59.939998626708899</v>
      </c>
      <c r="G4665" s="157">
        <f>'2.40-a,b,c,d,e'!G4665</f>
        <v>1119.9989318847017</v>
      </c>
      <c r="H4665" s="157">
        <f t="shared" si="504"/>
        <v>8122.617313542989</v>
      </c>
      <c r="I4665" s="157">
        <f t="shared" si="505"/>
        <v>0</v>
      </c>
      <c r="J4665" s="157">
        <f t="shared" si="506"/>
        <v>8122.617313542989</v>
      </c>
      <c r="K4665" s="157">
        <f t="shared" si="507"/>
        <v>0</v>
      </c>
      <c r="L4665" s="157">
        <f t="shared" si="508"/>
        <v>8122.617313542989</v>
      </c>
      <c r="M4665" s="167">
        <f t="shared" si="509"/>
        <v>0</v>
      </c>
      <c r="N4665" s="167">
        <f t="shared" si="510"/>
        <v>0</v>
      </c>
    </row>
    <row r="4666" spans="1:14" ht="15" customHeight="1" x14ac:dyDescent="0.2">
      <c r="A4666" s="152"/>
      <c r="B4666" s="152"/>
      <c r="C4666" s="152"/>
      <c r="D4666" s="152"/>
      <c r="E4666" s="153">
        <f>'2.40-a,b,c,d,e'!E4666</f>
        <v>43551.166666666664</v>
      </c>
      <c r="F4666" s="157">
        <f>'2.40-a,b,c,d,e'!F4666</f>
        <v>59.409999847412102</v>
      </c>
      <c r="G4666" s="157">
        <f>'2.40-a,b,c,d,e'!G4666</f>
        <v>-529.99877929679678</v>
      </c>
      <c r="H4666" s="157">
        <f t="shared" si="504"/>
        <v>7592.6185342461922</v>
      </c>
      <c r="I4666" s="157">
        <f t="shared" si="505"/>
        <v>0</v>
      </c>
      <c r="J4666" s="157">
        <f t="shared" si="506"/>
        <v>7592.6185342461922</v>
      </c>
      <c r="K4666" s="157">
        <f t="shared" si="507"/>
        <v>0</v>
      </c>
      <c r="L4666" s="157">
        <f t="shared" si="508"/>
        <v>7592.6185342461922</v>
      </c>
      <c r="M4666" s="167">
        <f t="shared" si="509"/>
        <v>0</v>
      </c>
      <c r="N4666" s="167">
        <f t="shared" si="510"/>
        <v>0</v>
      </c>
    </row>
    <row r="4667" spans="1:14" ht="15" customHeight="1" x14ac:dyDescent="0.2">
      <c r="A4667" s="152"/>
      <c r="B4667" s="152"/>
      <c r="C4667" s="152"/>
      <c r="D4667" s="152"/>
      <c r="E4667" s="153">
        <f>'2.40-a,b,c,d,e'!E4667</f>
        <v>43552.166666666664</v>
      </c>
      <c r="F4667" s="157">
        <f>'2.40-a,b,c,d,e'!F4667</f>
        <v>59.299999237060497</v>
      </c>
      <c r="G4667" s="157">
        <f>'2.40-a,b,c,d,e'!G4667</f>
        <v>-110.00061035160513</v>
      </c>
      <c r="H4667" s="157">
        <f t="shared" si="504"/>
        <v>7482.617923894587</v>
      </c>
      <c r="I4667" s="157">
        <f t="shared" si="505"/>
        <v>0</v>
      </c>
      <c r="J4667" s="157">
        <f t="shared" si="506"/>
        <v>7482.617923894587</v>
      </c>
      <c r="K4667" s="157">
        <f t="shared" si="507"/>
        <v>0</v>
      </c>
      <c r="L4667" s="157">
        <f t="shared" si="508"/>
        <v>7482.617923894587</v>
      </c>
      <c r="M4667" s="167">
        <f t="shared" si="509"/>
        <v>0</v>
      </c>
      <c r="N4667" s="167">
        <f t="shared" si="510"/>
        <v>0</v>
      </c>
    </row>
    <row r="4668" spans="1:14" ht="15" customHeight="1" x14ac:dyDescent="0.2">
      <c r="A4668" s="152"/>
      <c r="B4668" s="152"/>
      <c r="C4668" s="152"/>
      <c r="D4668" s="152"/>
      <c r="E4668" s="153">
        <f>'2.40-a,b,c,d,e'!E4668</f>
        <v>43553.166666666664</v>
      </c>
      <c r="F4668" s="157">
        <f>'2.40-a,b,c,d,e'!F4668</f>
        <v>60.139999389648402</v>
      </c>
      <c r="G4668" s="157">
        <f>'2.40-a,b,c,d,e'!G4668</f>
        <v>840.00015258790484</v>
      </c>
      <c r="H4668" s="157">
        <f t="shared" si="504"/>
        <v>8322.6180764824912</v>
      </c>
      <c r="I4668" s="157">
        <f t="shared" si="505"/>
        <v>0</v>
      </c>
      <c r="J4668" s="157">
        <f t="shared" si="506"/>
        <v>8322.6180764824912</v>
      </c>
      <c r="K4668" s="157">
        <f t="shared" si="507"/>
        <v>159.99984741210119</v>
      </c>
      <c r="L4668" s="157">
        <f t="shared" si="508"/>
        <v>8162.61822907039</v>
      </c>
      <c r="M4668" s="167">
        <f t="shared" si="509"/>
        <v>0</v>
      </c>
      <c r="N4668" s="167">
        <f t="shared" si="510"/>
        <v>0</v>
      </c>
    </row>
    <row r="4669" spans="1:14" ht="15" customHeight="1" x14ac:dyDescent="0.2">
      <c r="A4669" s="152"/>
      <c r="B4669" s="152"/>
      <c r="C4669" s="152"/>
      <c r="D4669" s="152"/>
      <c r="E4669" s="153">
        <f>'2.40-a,b,c,d,e'!E4669</f>
        <v>43556.166666666664</v>
      </c>
      <c r="F4669" s="157">
        <f>'2.40-a,b,c,d,e'!F4669</f>
        <v>61.590000152587798</v>
      </c>
      <c r="G4669" s="157">
        <f>'2.40-a,b,c,d,e'!G4669</f>
        <v>1450.0007629393963</v>
      </c>
      <c r="H4669" s="157">
        <f t="shared" si="504"/>
        <v>9612.6189920097859</v>
      </c>
      <c r="I4669" s="157">
        <f t="shared" si="505"/>
        <v>0</v>
      </c>
      <c r="J4669" s="157">
        <f t="shared" si="506"/>
        <v>9612.6189920097859</v>
      </c>
      <c r="K4669" s="157">
        <f t="shared" si="507"/>
        <v>1450.0007629393958</v>
      </c>
      <c r="L4669" s="157">
        <f t="shared" si="508"/>
        <v>8162.61822907039</v>
      </c>
      <c r="M4669" s="167">
        <f t="shared" si="509"/>
        <v>0</v>
      </c>
      <c r="N4669" s="167">
        <f t="shared" si="510"/>
        <v>0</v>
      </c>
    </row>
    <row r="4670" spans="1:14" ht="15" customHeight="1" x14ac:dyDescent="0.2">
      <c r="A4670" s="152"/>
      <c r="B4670" s="152"/>
      <c r="C4670" s="152"/>
      <c r="D4670" s="152"/>
      <c r="E4670" s="153">
        <f>'2.40-a,b,c,d,e'!E4670</f>
        <v>43557.166666666664</v>
      </c>
      <c r="F4670" s="157">
        <f>'2.40-a,b,c,d,e'!F4670</f>
        <v>62.580001831054602</v>
      </c>
      <c r="G4670" s="157">
        <f>'2.40-a,b,c,d,e'!G4670</f>
        <v>990.00167846680392</v>
      </c>
      <c r="H4670" s="157">
        <f t="shared" si="504"/>
        <v>9152.6199075371933</v>
      </c>
      <c r="I4670" s="157">
        <f t="shared" si="505"/>
        <v>0</v>
      </c>
      <c r="J4670" s="157">
        <f t="shared" si="506"/>
        <v>9152.6199075371933</v>
      </c>
      <c r="K4670" s="157">
        <f t="shared" si="507"/>
        <v>990.00167846680324</v>
      </c>
      <c r="L4670" s="157">
        <f t="shared" si="508"/>
        <v>8162.61822907039</v>
      </c>
      <c r="M4670" s="167">
        <f t="shared" si="509"/>
        <v>0</v>
      </c>
      <c r="N4670" s="167">
        <f t="shared" si="510"/>
        <v>0</v>
      </c>
    </row>
    <row r="4671" spans="1:14" ht="15" customHeight="1" x14ac:dyDescent="0.2">
      <c r="A4671" s="152"/>
      <c r="B4671" s="152"/>
      <c r="C4671" s="152"/>
      <c r="D4671" s="152"/>
      <c r="E4671" s="153">
        <f>'2.40-a,b,c,d,e'!E4671</f>
        <v>43558.166666666664</v>
      </c>
      <c r="F4671" s="157">
        <f>'2.40-a,b,c,d,e'!F4671</f>
        <v>62.459999084472599</v>
      </c>
      <c r="G4671" s="157">
        <f>'2.40-a,b,c,d,e'!G4671</f>
        <v>-120.00274658200283</v>
      </c>
      <c r="H4671" s="157">
        <f t="shared" si="504"/>
        <v>8042.615482488387</v>
      </c>
      <c r="I4671" s="157">
        <f t="shared" si="505"/>
        <v>0</v>
      </c>
      <c r="J4671" s="157">
        <f t="shared" si="506"/>
        <v>8042.615482488387</v>
      </c>
      <c r="K4671" s="157">
        <f t="shared" si="507"/>
        <v>0</v>
      </c>
      <c r="L4671" s="157">
        <f t="shared" si="508"/>
        <v>8042.615482488387</v>
      </c>
      <c r="M4671" s="167">
        <f t="shared" si="509"/>
        <v>0</v>
      </c>
      <c r="N4671" s="167">
        <f t="shared" si="510"/>
        <v>0</v>
      </c>
    </row>
    <row r="4672" spans="1:14" ht="15" customHeight="1" x14ac:dyDescent="0.2">
      <c r="A4672" s="152"/>
      <c r="B4672" s="152"/>
      <c r="C4672" s="152"/>
      <c r="D4672" s="152"/>
      <c r="E4672" s="153">
        <f>'2.40-a,b,c,d,e'!E4672</f>
        <v>43559.166666666664</v>
      </c>
      <c r="F4672" s="157">
        <f>'2.40-a,b,c,d,e'!F4672</f>
        <v>62.099998474121001</v>
      </c>
      <c r="G4672" s="157">
        <f>'2.40-a,b,c,d,e'!G4672</f>
        <v>-360.00061035159803</v>
      </c>
      <c r="H4672" s="157">
        <f t="shared" si="504"/>
        <v>7682.614872136789</v>
      </c>
      <c r="I4672" s="157">
        <f t="shared" si="505"/>
        <v>0</v>
      </c>
      <c r="J4672" s="157">
        <f t="shared" si="506"/>
        <v>7682.614872136789</v>
      </c>
      <c r="K4672" s="157">
        <f t="shared" si="507"/>
        <v>0</v>
      </c>
      <c r="L4672" s="157">
        <f t="shared" si="508"/>
        <v>7682.614872136789</v>
      </c>
      <c r="M4672" s="167">
        <f t="shared" si="509"/>
        <v>0</v>
      </c>
      <c r="N4672" s="167">
        <f t="shared" si="510"/>
        <v>0</v>
      </c>
    </row>
    <row r="4673" spans="1:14" ht="15" customHeight="1" x14ac:dyDescent="0.2">
      <c r="A4673" s="152"/>
      <c r="B4673" s="152"/>
      <c r="C4673" s="152"/>
      <c r="D4673" s="152"/>
      <c r="E4673" s="153">
        <f>'2.40-a,b,c,d,e'!E4673</f>
        <v>43560.166666666664</v>
      </c>
      <c r="F4673" s="157">
        <f>'2.40-a,b,c,d,e'!F4673</f>
        <v>63.080001831054602</v>
      </c>
      <c r="G4673" s="157">
        <f>'2.40-a,b,c,d,e'!G4673</f>
        <v>980.0033569336008</v>
      </c>
      <c r="H4673" s="157">
        <f t="shared" si="504"/>
        <v>8662.6182290703891</v>
      </c>
      <c r="I4673" s="157">
        <f t="shared" si="505"/>
        <v>0</v>
      </c>
      <c r="J4673" s="157">
        <f t="shared" si="506"/>
        <v>8662.6182290703891</v>
      </c>
      <c r="K4673" s="157">
        <f t="shared" si="507"/>
        <v>499.99999999999909</v>
      </c>
      <c r="L4673" s="157">
        <f t="shared" si="508"/>
        <v>8162.61822907039</v>
      </c>
      <c r="M4673" s="167">
        <f t="shared" si="509"/>
        <v>0</v>
      </c>
      <c r="N4673" s="167">
        <f t="shared" si="510"/>
        <v>0</v>
      </c>
    </row>
    <row r="4674" spans="1:14" ht="15" customHeight="1" x14ac:dyDescent="0.2">
      <c r="A4674" s="152"/>
      <c r="B4674" s="152"/>
      <c r="C4674" s="152"/>
      <c r="D4674" s="152"/>
      <c r="E4674" s="153">
        <f>'2.40-a,b,c,d,e'!E4674</f>
        <v>43563.166666666664</v>
      </c>
      <c r="F4674" s="157">
        <f>'2.40-a,b,c,d,e'!F4674</f>
        <v>64.400001525878906</v>
      </c>
      <c r="G4674" s="157">
        <f>'2.40-a,b,c,d,e'!G4674</f>
        <v>1319.999694824304</v>
      </c>
      <c r="H4674" s="157">
        <f t="shared" si="504"/>
        <v>9482.6179238946934</v>
      </c>
      <c r="I4674" s="157">
        <f t="shared" si="505"/>
        <v>0</v>
      </c>
      <c r="J4674" s="157">
        <f t="shared" si="506"/>
        <v>9482.6179238946934</v>
      </c>
      <c r="K4674" s="157">
        <f t="shared" si="507"/>
        <v>1319.9996948243033</v>
      </c>
      <c r="L4674" s="157">
        <f t="shared" si="508"/>
        <v>8162.61822907039</v>
      </c>
      <c r="M4674" s="167">
        <f t="shared" si="509"/>
        <v>0</v>
      </c>
      <c r="N4674" s="167">
        <f t="shared" si="510"/>
        <v>0</v>
      </c>
    </row>
    <row r="4675" spans="1:14" ht="15" customHeight="1" x14ac:dyDescent="0.2">
      <c r="A4675" s="152"/>
      <c r="B4675" s="152"/>
      <c r="C4675" s="152"/>
      <c r="D4675" s="152"/>
      <c r="E4675" s="153">
        <f>'2.40-a,b,c,d,e'!E4675</f>
        <v>43564.166666666664</v>
      </c>
      <c r="F4675" s="157">
        <f>'2.40-a,b,c,d,e'!F4675</f>
        <v>63.9799995422363</v>
      </c>
      <c r="G4675" s="157">
        <f>'2.40-a,b,c,d,e'!G4675</f>
        <v>-420.00198364260655</v>
      </c>
      <c r="H4675" s="157">
        <f t="shared" si="504"/>
        <v>7742.6162454277837</v>
      </c>
      <c r="I4675" s="157">
        <f t="shared" si="505"/>
        <v>0</v>
      </c>
      <c r="J4675" s="157">
        <f t="shared" si="506"/>
        <v>7742.6162454277837</v>
      </c>
      <c r="K4675" s="157">
        <f t="shared" si="507"/>
        <v>0</v>
      </c>
      <c r="L4675" s="157">
        <f t="shared" si="508"/>
        <v>7742.6162454277837</v>
      </c>
      <c r="M4675" s="167">
        <f t="shared" si="509"/>
        <v>0</v>
      </c>
      <c r="N4675" s="167">
        <f t="shared" si="510"/>
        <v>0</v>
      </c>
    </row>
    <row r="4676" spans="1:14" ht="15" customHeight="1" x14ac:dyDescent="0.2">
      <c r="A4676" s="152"/>
      <c r="B4676" s="152"/>
      <c r="C4676" s="152"/>
      <c r="D4676" s="152"/>
      <c r="E4676" s="153">
        <f>'2.40-a,b,c,d,e'!E4676</f>
        <v>43565.166666666664</v>
      </c>
      <c r="F4676" s="157">
        <f>'2.40-a,b,c,d,e'!F4676</f>
        <v>64.610000610351506</v>
      </c>
      <c r="G4676" s="157">
        <f>'2.40-a,b,c,d,e'!G4676</f>
        <v>630.00106811520595</v>
      </c>
      <c r="H4676" s="157">
        <f t="shared" ref="H4676:H4739" si="511">L4675+G4676</f>
        <v>8372.617313542989</v>
      </c>
      <c r="I4676" s="157">
        <f t="shared" ref="I4676:I4739" si="512">IF(H4676&lt;$B$13,$B$14-H4676,0)</f>
        <v>0</v>
      </c>
      <c r="J4676" s="157">
        <f t="shared" ref="J4676:J4739" si="513">H4676+I4676</f>
        <v>8372.617313542989</v>
      </c>
      <c r="K4676" s="157">
        <f t="shared" ref="K4676:K4739" si="514">MAX(J4676-$B$14,0)</f>
        <v>209.99908447259895</v>
      </c>
      <c r="L4676" s="157">
        <f t="shared" ref="L4676:L4739" si="515">J4676-K4676</f>
        <v>8162.61822907039</v>
      </c>
      <c r="M4676" s="167">
        <f t="shared" ref="M4676:M4739" si="516">IF(I4676&gt;0,1,0)</f>
        <v>0</v>
      </c>
      <c r="N4676" s="167">
        <f t="shared" ref="N4676:N4739" si="517">IF(H4676&lt;0,1,0)</f>
        <v>0</v>
      </c>
    </row>
    <row r="4677" spans="1:14" ht="15" customHeight="1" x14ac:dyDescent="0.2">
      <c r="A4677" s="152"/>
      <c r="B4677" s="152"/>
      <c r="C4677" s="152"/>
      <c r="D4677" s="152"/>
      <c r="E4677" s="153">
        <f>'2.40-a,b,c,d,e'!E4677</f>
        <v>43566.166666666664</v>
      </c>
      <c r="F4677" s="157">
        <f>'2.40-a,b,c,d,e'!F4677</f>
        <v>63.580001831054602</v>
      </c>
      <c r="G4677" s="157">
        <f>'2.40-a,b,c,d,e'!G4677</f>
        <v>-1029.9987792969034</v>
      </c>
      <c r="H4677" s="157">
        <f t="shared" si="511"/>
        <v>7132.6194497734868</v>
      </c>
      <c r="I4677" s="157">
        <f t="shared" si="512"/>
        <v>0</v>
      </c>
      <c r="J4677" s="157">
        <f t="shared" si="513"/>
        <v>7132.6194497734868</v>
      </c>
      <c r="K4677" s="157">
        <f t="shared" si="514"/>
        <v>0</v>
      </c>
      <c r="L4677" s="157">
        <f t="shared" si="515"/>
        <v>7132.6194497734868</v>
      </c>
      <c r="M4677" s="167">
        <f t="shared" si="516"/>
        <v>0</v>
      </c>
      <c r="N4677" s="167">
        <f t="shared" si="517"/>
        <v>0</v>
      </c>
    </row>
    <row r="4678" spans="1:14" ht="15" customHeight="1" x14ac:dyDescent="0.2">
      <c r="A4678" s="152"/>
      <c r="B4678" s="152"/>
      <c r="C4678" s="152"/>
      <c r="D4678" s="152"/>
      <c r="E4678" s="153">
        <f>'2.40-a,b,c,d,e'!E4678</f>
        <v>43567.166666666664</v>
      </c>
      <c r="F4678" s="157">
        <f>'2.40-a,b,c,d,e'!F4678</f>
        <v>63.889999389648402</v>
      </c>
      <c r="G4678" s="157">
        <f>'2.40-a,b,c,d,e'!G4678</f>
        <v>309.99755859379974</v>
      </c>
      <c r="H4678" s="157">
        <f t="shared" si="511"/>
        <v>7442.6170083672869</v>
      </c>
      <c r="I4678" s="157">
        <f t="shared" si="512"/>
        <v>0</v>
      </c>
      <c r="J4678" s="157">
        <f t="shared" si="513"/>
        <v>7442.6170083672869</v>
      </c>
      <c r="K4678" s="157">
        <f t="shared" si="514"/>
        <v>0</v>
      </c>
      <c r="L4678" s="157">
        <f t="shared" si="515"/>
        <v>7442.6170083672869</v>
      </c>
      <c r="M4678" s="167">
        <f t="shared" si="516"/>
        <v>0</v>
      </c>
      <c r="N4678" s="167">
        <f t="shared" si="517"/>
        <v>0</v>
      </c>
    </row>
    <row r="4679" spans="1:14" ht="15" customHeight="1" x14ac:dyDescent="0.2">
      <c r="A4679" s="152"/>
      <c r="B4679" s="152"/>
      <c r="C4679" s="152"/>
      <c r="D4679" s="152"/>
      <c r="E4679" s="153">
        <f>'2.40-a,b,c,d,e'!E4679</f>
        <v>43570.166666666664</v>
      </c>
      <c r="F4679" s="157">
        <f>'2.40-a,b,c,d,e'!F4679</f>
        <v>63.400001525878899</v>
      </c>
      <c r="G4679" s="157">
        <f>'2.40-a,b,c,d,e'!G4679</f>
        <v>-489.99786376950283</v>
      </c>
      <c r="H4679" s="157">
        <f t="shared" si="511"/>
        <v>6952.6191445977838</v>
      </c>
      <c r="I4679" s="157">
        <f t="shared" si="512"/>
        <v>0</v>
      </c>
      <c r="J4679" s="157">
        <f t="shared" si="513"/>
        <v>6952.6191445977838</v>
      </c>
      <c r="K4679" s="157">
        <f t="shared" si="514"/>
        <v>0</v>
      </c>
      <c r="L4679" s="157">
        <f t="shared" si="515"/>
        <v>6952.6191445977838</v>
      </c>
      <c r="M4679" s="167">
        <f t="shared" si="516"/>
        <v>0</v>
      </c>
      <c r="N4679" s="167">
        <f t="shared" si="517"/>
        <v>0</v>
      </c>
    </row>
    <row r="4680" spans="1:14" ht="15" customHeight="1" x14ac:dyDescent="0.2">
      <c r="A4680" s="152"/>
      <c r="B4680" s="152"/>
      <c r="C4680" s="152"/>
      <c r="D4680" s="152"/>
      <c r="E4680" s="153">
        <f>'2.40-a,b,c,d,e'!E4680</f>
        <v>43571.166666666664</v>
      </c>
      <c r="F4680" s="157">
        <f>'2.40-a,b,c,d,e'!F4680</f>
        <v>64.050003051757798</v>
      </c>
      <c r="G4680" s="157">
        <f>'2.40-a,b,c,d,e'!G4680</f>
        <v>650.0015258788992</v>
      </c>
      <c r="H4680" s="157">
        <f t="shared" si="511"/>
        <v>7602.6206704766828</v>
      </c>
      <c r="I4680" s="157">
        <f t="shared" si="512"/>
        <v>0</v>
      </c>
      <c r="J4680" s="157">
        <f t="shared" si="513"/>
        <v>7602.6206704766828</v>
      </c>
      <c r="K4680" s="157">
        <f t="shared" si="514"/>
        <v>0</v>
      </c>
      <c r="L4680" s="157">
        <f t="shared" si="515"/>
        <v>7602.6206704766828</v>
      </c>
      <c r="M4680" s="167">
        <f t="shared" si="516"/>
        <v>0</v>
      </c>
      <c r="N4680" s="167">
        <f t="shared" si="517"/>
        <v>0</v>
      </c>
    </row>
    <row r="4681" spans="1:14" ht="15" customHeight="1" x14ac:dyDescent="0.2">
      <c r="A4681" s="152"/>
      <c r="B4681" s="152"/>
      <c r="C4681" s="152"/>
      <c r="D4681" s="152"/>
      <c r="E4681" s="153">
        <f>'2.40-a,b,c,d,e'!E4681</f>
        <v>43572.166666666664</v>
      </c>
      <c r="F4681" s="157">
        <f>'2.40-a,b,c,d,e'!F4681</f>
        <v>63.759998321533203</v>
      </c>
      <c r="G4681" s="157">
        <f>'2.40-a,b,c,d,e'!G4681</f>
        <v>-290.00473022459516</v>
      </c>
      <c r="H4681" s="157">
        <f t="shared" si="511"/>
        <v>7312.615940252088</v>
      </c>
      <c r="I4681" s="157">
        <f t="shared" si="512"/>
        <v>0</v>
      </c>
      <c r="J4681" s="157">
        <f t="shared" si="513"/>
        <v>7312.615940252088</v>
      </c>
      <c r="K4681" s="157">
        <f t="shared" si="514"/>
        <v>0</v>
      </c>
      <c r="L4681" s="157">
        <f t="shared" si="515"/>
        <v>7312.615940252088</v>
      </c>
      <c r="M4681" s="167">
        <f t="shared" si="516"/>
        <v>0</v>
      </c>
      <c r="N4681" s="167">
        <f t="shared" si="517"/>
        <v>0</v>
      </c>
    </row>
    <row r="4682" spans="1:14" ht="15" customHeight="1" x14ac:dyDescent="0.2">
      <c r="A4682" s="152"/>
      <c r="B4682" s="152"/>
      <c r="C4682" s="152"/>
      <c r="D4682" s="152"/>
      <c r="E4682" s="153">
        <f>'2.40-a,b,c,d,e'!E4682</f>
        <v>43573.166666666664</v>
      </c>
      <c r="F4682" s="157">
        <f>'2.40-a,b,c,d,e'!F4682</f>
        <v>64</v>
      </c>
      <c r="G4682" s="157">
        <f>'2.40-a,b,c,d,e'!G4682</f>
        <v>240.00167846679688</v>
      </c>
      <c r="H4682" s="157">
        <f t="shared" si="511"/>
        <v>7552.6176187188848</v>
      </c>
      <c r="I4682" s="157">
        <f t="shared" si="512"/>
        <v>0</v>
      </c>
      <c r="J4682" s="157">
        <f t="shared" si="513"/>
        <v>7552.6176187188848</v>
      </c>
      <c r="K4682" s="157">
        <f t="shared" si="514"/>
        <v>0</v>
      </c>
      <c r="L4682" s="157">
        <f t="shared" si="515"/>
        <v>7552.6176187188848</v>
      </c>
      <c r="M4682" s="167">
        <f t="shared" si="516"/>
        <v>0</v>
      </c>
      <c r="N4682" s="167">
        <f t="shared" si="517"/>
        <v>0</v>
      </c>
    </row>
    <row r="4683" spans="1:14" ht="15" customHeight="1" x14ac:dyDescent="0.2">
      <c r="A4683" s="152"/>
      <c r="B4683" s="152"/>
      <c r="C4683" s="152"/>
      <c r="D4683" s="152"/>
      <c r="E4683" s="153">
        <f>'2.40-a,b,c,d,e'!E4683</f>
        <v>43577.166666666664</v>
      </c>
      <c r="F4683" s="157">
        <f>'2.40-a,b,c,d,e'!F4683</f>
        <v>65.699996948242102</v>
      </c>
      <c r="G4683" s="157">
        <f>'2.40-a,b,c,d,e'!G4683</f>
        <v>1699.9969482421022</v>
      </c>
      <c r="H4683" s="157">
        <f t="shared" si="511"/>
        <v>9252.6145669609868</v>
      </c>
      <c r="I4683" s="157">
        <f t="shared" si="512"/>
        <v>0</v>
      </c>
      <c r="J4683" s="157">
        <f t="shared" si="513"/>
        <v>9252.6145669609868</v>
      </c>
      <c r="K4683" s="157">
        <f t="shared" si="514"/>
        <v>1089.9963378905968</v>
      </c>
      <c r="L4683" s="157">
        <f t="shared" si="515"/>
        <v>8162.61822907039</v>
      </c>
      <c r="M4683" s="167">
        <f t="shared" si="516"/>
        <v>0</v>
      </c>
      <c r="N4683" s="167">
        <f t="shared" si="517"/>
        <v>0</v>
      </c>
    </row>
    <row r="4684" spans="1:14" ht="15" customHeight="1" x14ac:dyDescent="0.2">
      <c r="A4684" s="152"/>
      <c r="B4684" s="152"/>
      <c r="C4684" s="152"/>
      <c r="D4684" s="152"/>
      <c r="E4684" s="153">
        <f>'2.40-a,b,c,d,e'!E4684</f>
        <v>43578.166666666664</v>
      </c>
      <c r="F4684" s="157">
        <f>'2.40-a,b,c,d,e'!F4684</f>
        <v>66.300003051757798</v>
      </c>
      <c r="G4684" s="157">
        <f>'2.40-a,b,c,d,e'!G4684</f>
        <v>600.00610351569605</v>
      </c>
      <c r="H4684" s="157">
        <f t="shared" si="511"/>
        <v>8762.6243325860869</v>
      </c>
      <c r="I4684" s="157">
        <f t="shared" si="512"/>
        <v>0</v>
      </c>
      <c r="J4684" s="157">
        <f t="shared" si="513"/>
        <v>8762.6243325860869</v>
      </c>
      <c r="K4684" s="157">
        <f t="shared" si="514"/>
        <v>600.00610351569685</v>
      </c>
      <c r="L4684" s="157">
        <f t="shared" si="515"/>
        <v>8162.61822907039</v>
      </c>
      <c r="M4684" s="167">
        <f t="shared" si="516"/>
        <v>0</v>
      </c>
      <c r="N4684" s="167">
        <f t="shared" si="517"/>
        <v>0</v>
      </c>
    </row>
    <row r="4685" spans="1:14" ht="15" customHeight="1" x14ac:dyDescent="0.2">
      <c r="A4685" s="152"/>
      <c r="B4685" s="152"/>
      <c r="C4685" s="152"/>
      <c r="D4685" s="152"/>
      <c r="E4685" s="153">
        <f>'2.40-a,b,c,d,e'!E4685</f>
        <v>43579.166666666664</v>
      </c>
      <c r="F4685" s="157">
        <f>'2.40-a,b,c,d,e'!F4685</f>
        <v>65.889999389648395</v>
      </c>
      <c r="G4685" s="157">
        <f>'2.40-a,b,c,d,e'!G4685</f>
        <v>-410.00366210940342</v>
      </c>
      <c r="H4685" s="157">
        <f t="shared" si="511"/>
        <v>7752.6145669609868</v>
      </c>
      <c r="I4685" s="157">
        <f t="shared" si="512"/>
        <v>0</v>
      </c>
      <c r="J4685" s="157">
        <f t="shared" si="513"/>
        <v>7752.6145669609868</v>
      </c>
      <c r="K4685" s="157">
        <f t="shared" si="514"/>
        <v>0</v>
      </c>
      <c r="L4685" s="157">
        <f t="shared" si="515"/>
        <v>7752.6145669609868</v>
      </c>
      <c r="M4685" s="167">
        <f t="shared" si="516"/>
        <v>0</v>
      </c>
      <c r="N4685" s="167">
        <f t="shared" si="517"/>
        <v>0</v>
      </c>
    </row>
    <row r="4686" spans="1:14" ht="15" customHeight="1" x14ac:dyDescent="0.2">
      <c r="A4686" s="152"/>
      <c r="B4686" s="152"/>
      <c r="C4686" s="152"/>
      <c r="D4686" s="152"/>
      <c r="E4686" s="153">
        <f>'2.40-a,b,c,d,e'!E4686</f>
        <v>43580.166666666664</v>
      </c>
      <c r="F4686" s="157">
        <f>'2.40-a,b,c,d,e'!F4686</f>
        <v>65.209999084472599</v>
      </c>
      <c r="G4686" s="157">
        <f>'2.40-a,b,c,d,e'!G4686</f>
        <v>-680.00030517579546</v>
      </c>
      <c r="H4686" s="157">
        <f t="shared" si="511"/>
        <v>7072.614261785191</v>
      </c>
      <c r="I4686" s="157">
        <f t="shared" si="512"/>
        <v>0</v>
      </c>
      <c r="J4686" s="157">
        <f t="shared" si="513"/>
        <v>7072.614261785191</v>
      </c>
      <c r="K4686" s="157">
        <f t="shared" si="514"/>
        <v>0</v>
      </c>
      <c r="L4686" s="157">
        <f t="shared" si="515"/>
        <v>7072.614261785191</v>
      </c>
      <c r="M4686" s="167">
        <f t="shared" si="516"/>
        <v>0</v>
      </c>
      <c r="N4686" s="167">
        <f t="shared" si="517"/>
        <v>0</v>
      </c>
    </row>
    <row r="4687" spans="1:14" ht="15" customHeight="1" x14ac:dyDescent="0.2">
      <c r="A4687" s="152"/>
      <c r="B4687" s="152"/>
      <c r="C4687" s="152"/>
      <c r="D4687" s="152"/>
      <c r="E4687" s="153">
        <f>'2.40-a,b,c,d,e'!E4687</f>
        <v>43581.166666666664</v>
      </c>
      <c r="F4687" s="157">
        <f>'2.40-a,b,c,d,e'!F4687</f>
        <v>63.299999237060497</v>
      </c>
      <c r="G4687" s="157">
        <f>'2.40-a,b,c,d,e'!G4687</f>
        <v>-1909.9998474121023</v>
      </c>
      <c r="H4687" s="157">
        <f t="shared" si="511"/>
        <v>5162.6144143730889</v>
      </c>
      <c r="I4687" s="157">
        <f t="shared" si="512"/>
        <v>3000.0038146973011</v>
      </c>
      <c r="J4687" s="157">
        <f t="shared" si="513"/>
        <v>8162.61822907039</v>
      </c>
      <c r="K4687" s="157">
        <f t="shared" si="514"/>
        <v>0</v>
      </c>
      <c r="L4687" s="157">
        <f t="shared" si="515"/>
        <v>8162.61822907039</v>
      </c>
      <c r="M4687" s="167">
        <f t="shared" si="516"/>
        <v>1</v>
      </c>
      <c r="N4687" s="167">
        <f t="shared" si="517"/>
        <v>0</v>
      </c>
    </row>
    <row r="4688" spans="1:14" ht="15" customHeight="1" x14ac:dyDescent="0.2">
      <c r="A4688" s="152"/>
      <c r="B4688" s="152"/>
      <c r="C4688" s="152"/>
      <c r="D4688" s="152"/>
      <c r="E4688" s="153">
        <f>'2.40-a,b,c,d,e'!E4688</f>
        <v>43584.166666666664</v>
      </c>
      <c r="F4688" s="157">
        <f>'2.40-a,b,c,d,e'!F4688</f>
        <v>63.5</v>
      </c>
      <c r="G4688" s="157">
        <f>'2.40-a,b,c,d,e'!G4688</f>
        <v>200.00076293950286</v>
      </c>
      <c r="H4688" s="157">
        <f t="shared" si="511"/>
        <v>8362.6189920098932</v>
      </c>
      <c r="I4688" s="157">
        <f t="shared" si="512"/>
        <v>0</v>
      </c>
      <c r="J4688" s="157">
        <f t="shared" si="513"/>
        <v>8362.6189920098932</v>
      </c>
      <c r="K4688" s="157">
        <f t="shared" si="514"/>
        <v>200.00076293950315</v>
      </c>
      <c r="L4688" s="157">
        <f t="shared" si="515"/>
        <v>8162.61822907039</v>
      </c>
      <c r="M4688" s="167">
        <f t="shared" si="516"/>
        <v>0</v>
      </c>
      <c r="N4688" s="167">
        <f t="shared" si="517"/>
        <v>0</v>
      </c>
    </row>
    <row r="4689" spans="1:14" ht="15" customHeight="1" x14ac:dyDescent="0.2">
      <c r="A4689" s="152"/>
      <c r="B4689" s="152"/>
      <c r="C4689" s="152"/>
      <c r="D4689" s="152"/>
      <c r="E4689" s="153">
        <f>'2.40-a,b,c,d,e'!E4689</f>
        <v>43585.166666666664</v>
      </c>
      <c r="F4689" s="157">
        <f>'2.40-a,b,c,d,e'!F4689</f>
        <v>63.909999847412102</v>
      </c>
      <c r="G4689" s="157">
        <f>'2.40-a,b,c,d,e'!G4689</f>
        <v>409.99984741210227</v>
      </c>
      <c r="H4689" s="157">
        <f t="shared" si="511"/>
        <v>8572.6180764824931</v>
      </c>
      <c r="I4689" s="157">
        <f t="shared" si="512"/>
        <v>0</v>
      </c>
      <c r="J4689" s="157">
        <f t="shared" si="513"/>
        <v>8572.6180764824931</v>
      </c>
      <c r="K4689" s="157">
        <f t="shared" si="514"/>
        <v>409.99984741210301</v>
      </c>
      <c r="L4689" s="157">
        <f t="shared" si="515"/>
        <v>8162.61822907039</v>
      </c>
      <c r="M4689" s="167">
        <f t="shared" si="516"/>
        <v>0</v>
      </c>
      <c r="N4689" s="167">
        <f t="shared" si="517"/>
        <v>0</v>
      </c>
    </row>
    <row r="4690" spans="1:14" ht="15" customHeight="1" x14ac:dyDescent="0.2">
      <c r="A4690" s="152"/>
      <c r="B4690" s="152"/>
      <c r="C4690" s="152"/>
      <c r="D4690" s="152"/>
      <c r="E4690" s="153">
        <f>'2.40-a,b,c,d,e'!E4690</f>
        <v>43586.166666666664</v>
      </c>
      <c r="F4690" s="157">
        <f>'2.40-a,b,c,d,e'!F4690</f>
        <v>63.599998474121001</v>
      </c>
      <c r="G4690" s="157">
        <f>'2.40-a,b,c,d,e'!G4690</f>
        <v>-310.00137329110089</v>
      </c>
      <c r="H4690" s="157">
        <f t="shared" si="511"/>
        <v>7852.6168557792889</v>
      </c>
      <c r="I4690" s="157">
        <f t="shared" si="512"/>
        <v>0</v>
      </c>
      <c r="J4690" s="157">
        <f t="shared" si="513"/>
        <v>7852.6168557792889</v>
      </c>
      <c r="K4690" s="157">
        <f t="shared" si="514"/>
        <v>0</v>
      </c>
      <c r="L4690" s="157">
        <f t="shared" si="515"/>
        <v>7852.6168557792889</v>
      </c>
      <c r="M4690" s="167">
        <f t="shared" si="516"/>
        <v>0</v>
      </c>
      <c r="N4690" s="167">
        <f t="shared" si="517"/>
        <v>0</v>
      </c>
    </row>
    <row r="4691" spans="1:14" ht="15" customHeight="1" x14ac:dyDescent="0.2">
      <c r="A4691" s="152"/>
      <c r="B4691" s="152"/>
      <c r="C4691" s="152"/>
      <c r="D4691" s="152"/>
      <c r="E4691" s="153">
        <f>'2.40-a,b,c,d,e'!E4691</f>
        <v>43587.166666666664</v>
      </c>
      <c r="F4691" s="157">
        <f>'2.40-a,b,c,d,e'!F4691</f>
        <v>61.810001373291001</v>
      </c>
      <c r="G4691" s="157">
        <f>'2.40-a,b,c,d,e'!G4691</f>
        <v>-1789.9971008299999</v>
      </c>
      <c r="H4691" s="157">
        <f t="shared" si="511"/>
        <v>6062.619754949289</v>
      </c>
      <c r="I4691" s="157">
        <f t="shared" si="512"/>
        <v>2099.998474121101</v>
      </c>
      <c r="J4691" s="157">
        <f t="shared" si="513"/>
        <v>8162.61822907039</v>
      </c>
      <c r="K4691" s="157">
        <f t="shared" si="514"/>
        <v>0</v>
      </c>
      <c r="L4691" s="157">
        <f t="shared" si="515"/>
        <v>8162.61822907039</v>
      </c>
      <c r="M4691" s="167">
        <f t="shared" si="516"/>
        <v>1</v>
      </c>
      <c r="N4691" s="167">
        <f t="shared" si="517"/>
        <v>0</v>
      </c>
    </row>
    <row r="4692" spans="1:14" ht="15" customHeight="1" x14ac:dyDescent="0.2">
      <c r="A4692" s="152"/>
      <c r="B4692" s="152"/>
      <c r="C4692" s="152"/>
      <c r="D4692" s="152"/>
      <c r="E4692" s="153">
        <f>'2.40-a,b,c,d,e'!E4692</f>
        <v>43588.166666666664</v>
      </c>
      <c r="F4692" s="157">
        <f>'2.40-a,b,c,d,e'!F4692</f>
        <v>61.939998626708899</v>
      </c>
      <c r="G4692" s="157">
        <f>'2.40-a,b,c,d,e'!G4692</f>
        <v>129.9972534178977</v>
      </c>
      <c r="H4692" s="157">
        <f t="shared" si="511"/>
        <v>8292.6154824882869</v>
      </c>
      <c r="I4692" s="157">
        <f t="shared" si="512"/>
        <v>0</v>
      </c>
      <c r="J4692" s="157">
        <f t="shared" si="513"/>
        <v>8292.6154824882869</v>
      </c>
      <c r="K4692" s="157">
        <f t="shared" si="514"/>
        <v>129.9972534178969</v>
      </c>
      <c r="L4692" s="157">
        <f t="shared" si="515"/>
        <v>8162.61822907039</v>
      </c>
      <c r="M4692" s="167">
        <f t="shared" si="516"/>
        <v>0</v>
      </c>
      <c r="N4692" s="167">
        <f t="shared" si="517"/>
        <v>0</v>
      </c>
    </row>
    <row r="4693" spans="1:14" ht="15" customHeight="1" x14ac:dyDescent="0.2">
      <c r="A4693" s="152"/>
      <c r="B4693" s="152"/>
      <c r="C4693" s="152"/>
      <c r="D4693" s="152"/>
      <c r="E4693" s="153">
        <f>'2.40-a,b,c,d,e'!E4693</f>
        <v>43591.166666666664</v>
      </c>
      <c r="F4693" s="157">
        <f>'2.40-a,b,c,d,e'!F4693</f>
        <v>62.25</v>
      </c>
      <c r="G4693" s="157">
        <f>'2.40-a,b,c,d,e'!G4693</f>
        <v>310.00137329110089</v>
      </c>
      <c r="H4693" s="157">
        <f t="shared" si="511"/>
        <v>8472.6196023614903</v>
      </c>
      <c r="I4693" s="157">
        <f t="shared" si="512"/>
        <v>0</v>
      </c>
      <c r="J4693" s="157">
        <f t="shared" si="513"/>
        <v>8472.6196023614903</v>
      </c>
      <c r="K4693" s="157">
        <f t="shared" si="514"/>
        <v>310.00137329110021</v>
      </c>
      <c r="L4693" s="157">
        <f t="shared" si="515"/>
        <v>8162.61822907039</v>
      </c>
      <c r="M4693" s="167">
        <f t="shared" si="516"/>
        <v>0</v>
      </c>
      <c r="N4693" s="167">
        <f t="shared" si="517"/>
        <v>0</v>
      </c>
    </row>
    <row r="4694" spans="1:14" ht="15" customHeight="1" x14ac:dyDescent="0.2">
      <c r="A4694" s="152"/>
      <c r="B4694" s="152"/>
      <c r="C4694" s="152"/>
      <c r="D4694" s="152"/>
      <c r="E4694" s="153">
        <f>'2.40-a,b,c,d,e'!E4694</f>
        <v>43592.166666666664</v>
      </c>
      <c r="F4694" s="157">
        <f>'2.40-a,b,c,d,e'!F4694</f>
        <v>61.400001525878899</v>
      </c>
      <c r="G4694" s="157">
        <f>'2.40-a,b,c,d,e'!G4694</f>
        <v>-849.9984741211008</v>
      </c>
      <c r="H4694" s="157">
        <f t="shared" si="511"/>
        <v>7312.619754949289</v>
      </c>
      <c r="I4694" s="157">
        <f t="shared" si="512"/>
        <v>0</v>
      </c>
      <c r="J4694" s="157">
        <f t="shared" si="513"/>
        <v>7312.619754949289</v>
      </c>
      <c r="K4694" s="157">
        <f t="shared" si="514"/>
        <v>0</v>
      </c>
      <c r="L4694" s="157">
        <f t="shared" si="515"/>
        <v>7312.619754949289</v>
      </c>
      <c r="M4694" s="167">
        <f t="shared" si="516"/>
        <v>0</v>
      </c>
      <c r="N4694" s="167">
        <f t="shared" si="517"/>
        <v>0</v>
      </c>
    </row>
    <row r="4695" spans="1:14" ht="15" customHeight="1" x14ac:dyDescent="0.2">
      <c r="A4695" s="152"/>
      <c r="B4695" s="152"/>
      <c r="C4695" s="152"/>
      <c r="D4695" s="152"/>
      <c r="E4695" s="153">
        <f>'2.40-a,b,c,d,e'!E4695</f>
        <v>43593.166666666664</v>
      </c>
      <c r="F4695" s="157">
        <f>'2.40-a,b,c,d,e'!F4695</f>
        <v>62.119998931884702</v>
      </c>
      <c r="G4695" s="157">
        <f>'2.40-a,b,c,d,e'!G4695</f>
        <v>719.99740600580253</v>
      </c>
      <c r="H4695" s="157">
        <f t="shared" si="511"/>
        <v>8032.6171609550911</v>
      </c>
      <c r="I4695" s="157">
        <f t="shared" si="512"/>
        <v>0</v>
      </c>
      <c r="J4695" s="157">
        <f t="shared" si="513"/>
        <v>8032.6171609550911</v>
      </c>
      <c r="K4695" s="157">
        <f t="shared" si="514"/>
        <v>0</v>
      </c>
      <c r="L4695" s="157">
        <f t="shared" si="515"/>
        <v>8032.6171609550911</v>
      </c>
      <c r="M4695" s="167">
        <f t="shared" si="516"/>
        <v>0</v>
      </c>
      <c r="N4695" s="167">
        <f t="shared" si="517"/>
        <v>0</v>
      </c>
    </row>
    <row r="4696" spans="1:14" ht="15" customHeight="1" x14ac:dyDescent="0.2">
      <c r="A4696" s="152"/>
      <c r="B4696" s="152"/>
      <c r="C4696" s="152"/>
      <c r="D4696" s="152"/>
      <c r="E4696" s="153">
        <f>'2.40-a,b,c,d,e'!E4696</f>
        <v>43594.166666666664</v>
      </c>
      <c r="F4696" s="157">
        <f>'2.40-a,b,c,d,e'!F4696</f>
        <v>61.700000762939403</v>
      </c>
      <c r="G4696" s="157">
        <f>'2.40-a,b,c,d,e'!G4696</f>
        <v>-419.99816894529829</v>
      </c>
      <c r="H4696" s="157">
        <f t="shared" si="511"/>
        <v>7612.6189920097931</v>
      </c>
      <c r="I4696" s="157">
        <f t="shared" si="512"/>
        <v>0</v>
      </c>
      <c r="J4696" s="157">
        <f t="shared" si="513"/>
        <v>7612.6189920097931</v>
      </c>
      <c r="K4696" s="157">
        <f t="shared" si="514"/>
        <v>0</v>
      </c>
      <c r="L4696" s="157">
        <f t="shared" si="515"/>
        <v>7612.6189920097931</v>
      </c>
      <c r="M4696" s="167">
        <f t="shared" si="516"/>
        <v>0</v>
      </c>
      <c r="N4696" s="167">
        <f t="shared" si="517"/>
        <v>0</v>
      </c>
    </row>
    <row r="4697" spans="1:14" ht="15" customHeight="1" x14ac:dyDescent="0.2">
      <c r="A4697" s="152"/>
      <c r="B4697" s="152"/>
      <c r="C4697" s="152"/>
      <c r="D4697" s="152"/>
      <c r="E4697" s="153">
        <f>'2.40-a,b,c,d,e'!E4697</f>
        <v>43595.166666666664</v>
      </c>
      <c r="F4697" s="157">
        <f>'2.40-a,b,c,d,e'!F4697</f>
        <v>61.659999847412102</v>
      </c>
      <c r="G4697" s="157">
        <f>'2.40-a,b,c,d,e'!G4697</f>
        <v>-40.000915527301117</v>
      </c>
      <c r="H4697" s="157">
        <f t="shared" si="511"/>
        <v>7572.6180764824921</v>
      </c>
      <c r="I4697" s="157">
        <f t="shared" si="512"/>
        <v>0</v>
      </c>
      <c r="J4697" s="157">
        <f t="shared" si="513"/>
        <v>7572.6180764824921</v>
      </c>
      <c r="K4697" s="157">
        <f t="shared" si="514"/>
        <v>0</v>
      </c>
      <c r="L4697" s="157">
        <f t="shared" si="515"/>
        <v>7572.6180764824921</v>
      </c>
      <c r="M4697" s="167">
        <f t="shared" si="516"/>
        <v>0</v>
      </c>
      <c r="N4697" s="167">
        <f t="shared" si="517"/>
        <v>0</v>
      </c>
    </row>
    <row r="4698" spans="1:14" ht="15" customHeight="1" x14ac:dyDescent="0.2">
      <c r="A4698" s="152"/>
      <c r="B4698" s="152"/>
      <c r="C4698" s="152"/>
      <c r="D4698" s="152"/>
      <c r="E4698" s="153">
        <f>'2.40-a,b,c,d,e'!E4698</f>
        <v>43598.166666666664</v>
      </c>
      <c r="F4698" s="157">
        <f>'2.40-a,b,c,d,e'!F4698</f>
        <v>61.040000915527301</v>
      </c>
      <c r="G4698" s="157">
        <f>'2.40-a,b,c,d,e'!G4698</f>
        <v>-619.9989318848011</v>
      </c>
      <c r="H4698" s="157">
        <f t="shared" si="511"/>
        <v>6952.619144597691</v>
      </c>
      <c r="I4698" s="157">
        <f t="shared" si="512"/>
        <v>0</v>
      </c>
      <c r="J4698" s="157">
        <f t="shared" si="513"/>
        <v>6952.619144597691</v>
      </c>
      <c r="K4698" s="157">
        <f t="shared" si="514"/>
        <v>0</v>
      </c>
      <c r="L4698" s="157">
        <f t="shared" si="515"/>
        <v>6952.619144597691</v>
      </c>
      <c r="M4698" s="167">
        <f t="shared" si="516"/>
        <v>0</v>
      </c>
      <c r="N4698" s="167">
        <f t="shared" si="517"/>
        <v>0</v>
      </c>
    </row>
    <row r="4699" spans="1:14" ht="15" customHeight="1" x14ac:dyDescent="0.2">
      <c r="A4699" s="152"/>
      <c r="B4699" s="152"/>
      <c r="C4699" s="152"/>
      <c r="D4699" s="152"/>
      <c r="E4699" s="153">
        <f>'2.40-a,b,c,d,e'!E4699</f>
        <v>43599.166666666664</v>
      </c>
      <c r="F4699" s="157">
        <f>'2.40-a,b,c,d,e'!F4699</f>
        <v>61.779998779296797</v>
      </c>
      <c r="G4699" s="157">
        <f>'2.40-a,b,c,d,e'!G4699</f>
        <v>739.99786376949578</v>
      </c>
      <c r="H4699" s="157">
        <f t="shared" si="511"/>
        <v>7692.6170083671868</v>
      </c>
      <c r="I4699" s="157">
        <f t="shared" si="512"/>
        <v>0</v>
      </c>
      <c r="J4699" s="157">
        <f t="shared" si="513"/>
        <v>7692.6170083671868</v>
      </c>
      <c r="K4699" s="157">
        <f t="shared" si="514"/>
        <v>0</v>
      </c>
      <c r="L4699" s="157">
        <f t="shared" si="515"/>
        <v>7692.6170083671868</v>
      </c>
      <c r="M4699" s="167">
        <f t="shared" si="516"/>
        <v>0</v>
      </c>
      <c r="N4699" s="167">
        <f t="shared" si="517"/>
        <v>0</v>
      </c>
    </row>
    <row r="4700" spans="1:14" ht="15" customHeight="1" x14ac:dyDescent="0.2">
      <c r="A4700" s="152"/>
      <c r="B4700" s="152"/>
      <c r="C4700" s="152"/>
      <c r="D4700" s="152"/>
      <c r="E4700" s="153">
        <f>'2.40-a,b,c,d,e'!E4700</f>
        <v>43600.166666666664</v>
      </c>
      <c r="F4700" s="157">
        <f>'2.40-a,b,c,d,e'!F4700</f>
        <v>62.020000457763601</v>
      </c>
      <c r="G4700" s="157">
        <f>'2.40-a,b,c,d,e'!G4700</f>
        <v>240.00167846680398</v>
      </c>
      <c r="H4700" s="157">
        <f t="shared" si="511"/>
        <v>7932.618686833991</v>
      </c>
      <c r="I4700" s="157">
        <f t="shared" si="512"/>
        <v>0</v>
      </c>
      <c r="J4700" s="157">
        <f t="shared" si="513"/>
        <v>7932.618686833991</v>
      </c>
      <c r="K4700" s="157">
        <f t="shared" si="514"/>
        <v>0</v>
      </c>
      <c r="L4700" s="157">
        <f t="shared" si="515"/>
        <v>7932.618686833991</v>
      </c>
      <c r="M4700" s="167">
        <f t="shared" si="516"/>
        <v>0</v>
      </c>
      <c r="N4700" s="167">
        <f t="shared" si="517"/>
        <v>0</v>
      </c>
    </row>
    <row r="4701" spans="1:14" ht="15" customHeight="1" x14ac:dyDescent="0.2">
      <c r="A4701" s="152"/>
      <c r="B4701" s="152"/>
      <c r="C4701" s="152"/>
      <c r="D4701" s="152"/>
      <c r="E4701" s="153">
        <f>'2.40-a,b,c,d,e'!E4701</f>
        <v>43601.166666666664</v>
      </c>
      <c r="F4701" s="157">
        <f>'2.40-a,b,c,d,e'!F4701</f>
        <v>62.869998931884702</v>
      </c>
      <c r="G4701" s="157">
        <f>'2.40-a,b,c,d,e'!G4701</f>
        <v>849.9984741211008</v>
      </c>
      <c r="H4701" s="157">
        <f t="shared" si="511"/>
        <v>8782.6171609550911</v>
      </c>
      <c r="I4701" s="157">
        <f t="shared" si="512"/>
        <v>0</v>
      </c>
      <c r="J4701" s="157">
        <f t="shared" si="513"/>
        <v>8782.6171609550911</v>
      </c>
      <c r="K4701" s="157">
        <f t="shared" si="514"/>
        <v>619.99893188470105</v>
      </c>
      <c r="L4701" s="157">
        <f t="shared" si="515"/>
        <v>8162.61822907039</v>
      </c>
      <c r="M4701" s="167">
        <f t="shared" si="516"/>
        <v>0</v>
      </c>
      <c r="N4701" s="167">
        <f t="shared" si="517"/>
        <v>0</v>
      </c>
    </row>
    <row r="4702" spans="1:14" ht="15" customHeight="1" x14ac:dyDescent="0.2">
      <c r="A4702" s="152"/>
      <c r="B4702" s="152"/>
      <c r="C4702" s="152"/>
      <c r="D4702" s="152"/>
      <c r="E4702" s="153">
        <f>'2.40-a,b,c,d,e'!E4702</f>
        <v>43602.166666666664</v>
      </c>
      <c r="F4702" s="157">
        <f>'2.40-a,b,c,d,e'!F4702</f>
        <v>62.759998321533203</v>
      </c>
      <c r="G4702" s="157">
        <f>'2.40-a,b,c,d,e'!G4702</f>
        <v>-110.00061035149855</v>
      </c>
      <c r="H4702" s="157">
        <f t="shared" si="511"/>
        <v>8052.6176187188912</v>
      </c>
      <c r="I4702" s="157">
        <f t="shared" si="512"/>
        <v>0</v>
      </c>
      <c r="J4702" s="157">
        <f t="shared" si="513"/>
        <v>8052.6176187188912</v>
      </c>
      <c r="K4702" s="157">
        <f t="shared" si="514"/>
        <v>0</v>
      </c>
      <c r="L4702" s="157">
        <f t="shared" si="515"/>
        <v>8052.6176187188912</v>
      </c>
      <c r="M4702" s="167">
        <f t="shared" si="516"/>
        <v>0</v>
      </c>
      <c r="N4702" s="167">
        <f t="shared" si="517"/>
        <v>0</v>
      </c>
    </row>
    <row r="4703" spans="1:14" ht="15" customHeight="1" x14ac:dyDescent="0.2">
      <c r="A4703" s="152"/>
      <c r="B4703" s="152"/>
      <c r="C4703" s="152"/>
      <c r="D4703" s="152"/>
      <c r="E4703" s="153">
        <f>'2.40-a,b,c,d,e'!E4703</f>
        <v>43605.166666666664</v>
      </c>
      <c r="F4703" s="157">
        <f>'2.40-a,b,c,d,e'!F4703</f>
        <v>63.099998474121001</v>
      </c>
      <c r="G4703" s="157">
        <f>'2.40-a,b,c,d,e'!G4703</f>
        <v>340.00015258779825</v>
      </c>
      <c r="H4703" s="157">
        <f t="shared" si="511"/>
        <v>8392.61777130669</v>
      </c>
      <c r="I4703" s="157">
        <f t="shared" si="512"/>
        <v>0</v>
      </c>
      <c r="J4703" s="157">
        <f t="shared" si="513"/>
        <v>8392.61777130669</v>
      </c>
      <c r="K4703" s="157">
        <f t="shared" si="514"/>
        <v>229.99954223629993</v>
      </c>
      <c r="L4703" s="157">
        <f t="shared" si="515"/>
        <v>8162.61822907039</v>
      </c>
      <c r="M4703" s="167">
        <f t="shared" si="516"/>
        <v>0</v>
      </c>
      <c r="N4703" s="167">
        <f t="shared" si="517"/>
        <v>0</v>
      </c>
    </row>
    <row r="4704" spans="1:14" ht="15" customHeight="1" x14ac:dyDescent="0.2">
      <c r="A4704" s="152"/>
      <c r="B4704" s="152"/>
      <c r="C4704" s="152"/>
      <c r="D4704" s="152"/>
      <c r="E4704" s="153">
        <f>'2.40-a,b,c,d,e'!E4704</f>
        <v>43606.166666666664</v>
      </c>
      <c r="F4704" s="157">
        <f>'2.40-a,b,c,d,e'!F4704</f>
        <v>62.990001678466797</v>
      </c>
      <c r="G4704" s="157">
        <f>'2.40-a,b,c,d,e'!G4704</f>
        <v>-109.9967956542045</v>
      </c>
      <c r="H4704" s="157">
        <f t="shared" si="511"/>
        <v>8052.6214334161859</v>
      </c>
      <c r="I4704" s="157">
        <f t="shared" si="512"/>
        <v>0</v>
      </c>
      <c r="J4704" s="157">
        <f t="shared" si="513"/>
        <v>8052.6214334161859</v>
      </c>
      <c r="K4704" s="157">
        <f t="shared" si="514"/>
        <v>0</v>
      </c>
      <c r="L4704" s="157">
        <f t="shared" si="515"/>
        <v>8052.6214334161859</v>
      </c>
      <c r="M4704" s="167">
        <f t="shared" si="516"/>
        <v>0</v>
      </c>
      <c r="N4704" s="167">
        <f t="shared" si="517"/>
        <v>0</v>
      </c>
    </row>
    <row r="4705" spans="1:14" ht="15" customHeight="1" x14ac:dyDescent="0.2">
      <c r="A4705" s="152"/>
      <c r="B4705" s="152"/>
      <c r="C4705" s="152"/>
      <c r="D4705" s="152"/>
      <c r="E4705" s="153">
        <f>'2.40-a,b,c,d,e'!E4705</f>
        <v>43607.166666666664</v>
      </c>
      <c r="F4705" s="157">
        <f>'2.40-a,b,c,d,e'!F4705</f>
        <v>61.419998168945298</v>
      </c>
      <c r="G4705" s="157">
        <f>'2.40-a,b,c,d,e'!G4705</f>
        <v>-1570.0035095214985</v>
      </c>
      <c r="H4705" s="157">
        <f t="shared" si="511"/>
        <v>6482.6179238946879</v>
      </c>
      <c r="I4705" s="157">
        <f t="shared" si="512"/>
        <v>0</v>
      </c>
      <c r="J4705" s="157">
        <f t="shared" si="513"/>
        <v>6482.6179238946879</v>
      </c>
      <c r="K4705" s="157">
        <f t="shared" si="514"/>
        <v>0</v>
      </c>
      <c r="L4705" s="157">
        <f t="shared" si="515"/>
        <v>6482.6179238946879</v>
      </c>
      <c r="M4705" s="167">
        <f t="shared" si="516"/>
        <v>0</v>
      </c>
      <c r="N4705" s="167">
        <f t="shared" si="517"/>
        <v>0</v>
      </c>
    </row>
    <row r="4706" spans="1:14" ht="15" customHeight="1" x14ac:dyDescent="0.2">
      <c r="A4706" s="152"/>
      <c r="B4706" s="152"/>
      <c r="C4706" s="152"/>
      <c r="D4706" s="152"/>
      <c r="E4706" s="153">
        <f>'2.40-a,b,c,d,e'!E4706</f>
        <v>43608.166666666664</v>
      </c>
      <c r="F4706" s="157">
        <f>'2.40-a,b,c,d,e'!F4706</f>
        <v>57.909999847412102</v>
      </c>
      <c r="G4706" s="157">
        <f>'2.40-a,b,c,d,e'!G4706</f>
        <v>-3509.9983215331958</v>
      </c>
      <c r="H4706" s="157">
        <f t="shared" si="511"/>
        <v>2972.6196023614921</v>
      </c>
      <c r="I4706" s="157">
        <f t="shared" si="512"/>
        <v>5189.998626708898</v>
      </c>
      <c r="J4706" s="157">
        <f t="shared" si="513"/>
        <v>8162.61822907039</v>
      </c>
      <c r="K4706" s="157">
        <f t="shared" si="514"/>
        <v>0</v>
      </c>
      <c r="L4706" s="157">
        <f t="shared" si="515"/>
        <v>8162.61822907039</v>
      </c>
      <c r="M4706" s="167">
        <f t="shared" si="516"/>
        <v>1</v>
      </c>
      <c r="N4706" s="167">
        <f t="shared" si="517"/>
        <v>0</v>
      </c>
    </row>
    <row r="4707" spans="1:14" ht="15" customHeight="1" x14ac:dyDescent="0.2">
      <c r="A4707" s="152"/>
      <c r="B4707" s="152"/>
      <c r="C4707" s="152"/>
      <c r="D4707" s="152"/>
      <c r="E4707" s="153">
        <f>'2.40-a,b,c,d,e'!E4707</f>
        <v>43609.166666666664</v>
      </c>
      <c r="F4707" s="157">
        <f>'2.40-a,b,c,d,e'!F4707</f>
        <v>58.630001068115199</v>
      </c>
      <c r="G4707" s="157">
        <f>'2.40-a,b,c,d,e'!G4707</f>
        <v>720.00122070309658</v>
      </c>
      <c r="H4707" s="157">
        <f t="shared" si="511"/>
        <v>8882.6194497734868</v>
      </c>
      <c r="I4707" s="157">
        <f t="shared" si="512"/>
        <v>0</v>
      </c>
      <c r="J4707" s="157">
        <f t="shared" si="513"/>
        <v>8882.6194497734868</v>
      </c>
      <c r="K4707" s="157">
        <f t="shared" si="514"/>
        <v>720.00122070309681</v>
      </c>
      <c r="L4707" s="157">
        <f t="shared" si="515"/>
        <v>8162.61822907039</v>
      </c>
      <c r="M4707" s="167">
        <f t="shared" si="516"/>
        <v>0</v>
      </c>
      <c r="N4707" s="167">
        <f t="shared" si="517"/>
        <v>0</v>
      </c>
    </row>
    <row r="4708" spans="1:14" ht="15" customHeight="1" x14ac:dyDescent="0.2">
      <c r="A4708" s="152"/>
      <c r="B4708" s="152"/>
      <c r="C4708" s="152"/>
      <c r="D4708" s="152"/>
      <c r="E4708" s="153">
        <f>'2.40-a,b,c,d,e'!E4708</f>
        <v>43613.166666666664</v>
      </c>
      <c r="F4708" s="157">
        <f>'2.40-a,b,c,d,e'!F4708</f>
        <v>59.139999389648402</v>
      </c>
      <c r="G4708" s="157">
        <f>'2.40-a,b,c,d,e'!G4708</f>
        <v>509.99832153320313</v>
      </c>
      <c r="H4708" s="157">
        <f t="shared" si="511"/>
        <v>8672.6165506035941</v>
      </c>
      <c r="I4708" s="157">
        <f t="shared" si="512"/>
        <v>0</v>
      </c>
      <c r="J4708" s="157">
        <f t="shared" si="513"/>
        <v>8672.6165506035941</v>
      </c>
      <c r="K4708" s="157">
        <f t="shared" si="514"/>
        <v>509.99832153320403</v>
      </c>
      <c r="L4708" s="157">
        <f t="shared" si="515"/>
        <v>8162.61822907039</v>
      </c>
      <c r="M4708" s="167">
        <f t="shared" si="516"/>
        <v>0</v>
      </c>
      <c r="N4708" s="167">
        <f t="shared" si="517"/>
        <v>0</v>
      </c>
    </row>
    <row r="4709" spans="1:14" ht="15" customHeight="1" x14ac:dyDescent="0.2">
      <c r="A4709" s="152"/>
      <c r="B4709" s="152"/>
      <c r="C4709" s="152"/>
      <c r="D4709" s="152"/>
      <c r="E4709" s="153">
        <f>'2.40-a,b,c,d,e'!E4709</f>
        <v>43614.166666666664</v>
      </c>
      <c r="F4709" s="157">
        <f>'2.40-a,b,c,d,e'!F4709</f>
        <v>58.810001373291001</v>
      </c>
      <c r="G4709" s="157">
        <f>'2.40-a,b,c,d,e'!G4709</f>
        <v>-329.99801635740056</v>
      </c>
      <c r="H4709" s="157">
        <f t="shared" si="511"/>
        <v>7832.6202127129891</v>
      </c>
      <c r="I4709" s="157">
        <f t="shared" si="512"/>
        <v>0</v>
      </c>
      <c r="J4709" s="157">
        <f t="shared" si="513"/>
        <v>7832.6202127129891</v>
      </c>
      <c r="K4709" s="157">
        <f t="shared" si="514"/>
        <v>0</v>
      </c>
      <c r="L4709" s="157">
        <f t="shared" si="515"/>
        <v>7832.6202127129891</v>
      </c>
      <c r="M4709" s="167">
        <f t="shared" si="516"/>
        <v>0</v>
      </c>
      <c r="N4709" s="167">
        <f t="shared" si="517"/>
        <v>0</v>
      </c>
    </row>
    <row r="4710" spans="1:14" ht="15" customHeight="1" x14ac:dyDescent="0.2">
      <c r="A4710" s="152"/>
      <c r="B4710" s="152"/>
      <c r="C4710" s="152"/>
      <c r="D4710" s="152"/>
      <c r="E4710" s="153">
        <f>'2.40-a,b,c,d,e'!E4710</f>
        <v>43615.166666666664</v>
      </c>
      <c r="F4710" s="157">
        <f>'2.40-a,b,c,d,e'!F4710</f>
        <v>56.590000152587798</v>
      </c>
      <c r="G4710" s="157">
        <f>'2.40-a,b,c,d,e'!G4710</f>
        <v>-2220.0012207032032</v>
      </c>
      <c r="H4710" s="157">
        <f t="shared" si="511"/>
        <v>5612.6189920097859</v>
      </c>
      <c r="I4710" s="157">
        <f t="shared" si="512"/>
        <v>2549.9992370606042</v>
      </c>
      <c r="J4710" s="157">
        <f t="shared" si="513"/>
        <v>8162.61822907039</v>
      </c>
      <c r="K4710" s="157">
        <f t="shared" si="514"/>
        <v>0</v>
      </c>
      <c r="L4710" s="157">
        <f t="shared" si="515"/>
        <v>8162.61822907039</v>
      </c>
      <c r="M4710" s="167">
        <f t="shared" si="516"/>
        <v>1</v>
      </c>
      <c r="N4710" s="167">
        <f t="shared" si="517"/>
        <v>0</v>
      </c>
    </row>
    <row r="4711" spans="1:14" ht="15" customHeight="1" x14ac:dyDescent="0.2">
      <c r="A4711" s="152"/>
      <c r="B4711" s="152"/>
      <c r="C4711" s="152"/>
      <c r="D4711" s="152"/>
      <c r="E4711" s="153">
        <f>'2.40-a,b,c,d,e'!E4711</f>
        <v>43616.166666666664</v>
      </c>
      <c r="F4711" s="157">
        <f>'2.40-a,b,c,d,e'!F4711</f>
        <v>53.5</v>
      </c>
      <c r="G4711" s="157">
        <f>'2.40-a,b,c,d,e'!G4711</f>
        <v>-3090.0001525877983</v>
      </c>
      <c r="H4711" s="157">
        <f t="shared" si="511"/>
        <v>5072.6180764825913</v>
      </c>
      <c r="I4711" s="157">
        <f t="shared" si="512"/>
        <v>3090.0001525877988</v>
      </c>
      <c r="J4711" s="157">
        <f t="shared" si="513"/>
        <v>8162.61822907039</v>
      </c>
      <c r="K4711" s="157">
        <f t="shared" si="514"/>
        <v>0</v>
      </c>
      <c r="L4711" s="157">
        <f t="shared" si="515"/>
        <v>8162.61822907039</v>
      </c>
      <c r="M4711" s="167">
        <f t="shared" si="516"/>
        <v>1</v>
      </c>
      <c r="N4711" s="167">
        <f t="shared" si="517"/>
        <v>0</v>
      </c>
    </row>
    <row r="4712" spans="1:14" ht="15" customHeight="1" x14ac:dyDescent="0.2">
      <c r="A4712" s="152"/>
      <c r="B4712" s="152"/>
      <c r="C4712" s="152"/>
      <c r="D4712" s="152"/>
      <c r="E4712" s="153">
        <f>'2.40-a,b,c,d,e'!E4712</f>
        <v>43619.166666666664</v>
      </c>
      <c r="F4712" s="157">
        <f>'2.40-a,b,c,d,e'!F4712</f>
        <v>53.25</v>
      </c>
      <c r="G4712" s="157">
        <f>'2.40-a,b,c,d,e'!G4712</f>
        <v>-250</v>
      </c>
      <c r="H4712" s="157">
        <f t="shared" si="511"/>
        <v>7912.61822907039</v>
      </c>
      <c r="I4712" s="157">
        <f t="shared" si="512"/>
        <v>0</v>
      </c>
      <c r="J4712" s="157">
        <f t="shared" si="513"/>
        <v>7912.61822907039</v>
      </c>
      <c r="K4712" s="157">
        <f t="shared" si="514"/>
        <v>0</v>
      </c>
      <c r="L4712" s="157">
        <f t="shared" si="515"/>
        <v>7912.61822907039</v>
      </c>
      <c r="M4712" s="167">
        <f t="shared" si="516"/>
        <v>0</v>
      </c>
      <c r="N4712" s="167">
        <f t="shared" si="517"/>
        <v>0</v>
      </c>
    </row>
    <row r="4713" spans="1:14" ht="15" customHeight="1" x14ac:dyDescent="0.2">
      <c r="A4713" s="152"/>
      <c r="B4713" s="152"/>
      <c r="C4713" s="152"/>
      <c r="D4713" s="152"/>
      <c r="E4713" s="153">
        <f>'2.40-a,b,c,d,e'!E4713</f>
        <v>43620.166666666664</v>
      </c>
      <c r="F4713" s="157">
        <f>'2.40-a,b,c,d,e'!F4713</f>
        <v>53.4799995422363</v>
      </c>
      <c r="G4713" s="157">
        <f>'2.40-a,b,c,d,e'!G4713</f>
        <v>229.9995422362997</v>
      </c>
      <c r="H4713" s="157">
        <f t="shared" si="511"/>
        <v>8142.61777130669</v>
      </c>
      <c r="I4713" s="157">
        <f t="shared" si="512"/>
        <v>0</v>
      </c>
      <c r="J4713" s="157">
        <f t="shared" si="513"/>
        <v>8142.61777130669</v>
      </c>
      <c r="K4713" s="157">
        <f t="shared" si="514"/>
        <v>0</v>
      </c>
      <c r="L4713" s="157">
        <f t="shared" si="515"/>
        <v>8142.61777130669</v>
      </c>
      <c r="M4713" s="167">
        <f t="shared" si="516"/>
        <v>0</v>
      </c>
      <c r="N4713" s="167">
        <f t="shared" si="517"/>
        <v>0</v>
      </c>
    </row>
    <row r="4714" spans="1:14" ht="15" customHeight="1" x14ac:dyDescent="0.2">
      <c r="A4714" s="152"/>
      <c r="B4714" s="152"/>
      <c r="C4714" s="152"/>
      <c r="D4714" s="152"/>
      <c r="E4714" s="153">
        <f>'2.40-a,b,c,d,e'!E4714</f>
        <v>43621.166666666664</v>
      </c>
      <c r="F4714" s="157">
        <f>'2.40-a,b,c,d,e'!F4714</f>
        <v>51.680000305175703</v>
      </c>
      <c r="G4714" s="157">
        <f>'2.40-a,b,c,d,e'!G4714</f>
        <v>-1799.9992370605967</v>
      </c>
      <c r="H4714" s="157">
        <f t="shared" si="511"/>
        <v>6342.6185342460931</v>
      </c>
      <c r="I4714" s="157">
        <f t="shared" si="512"/>
        <v>0</v>
      </c>
      <c r="J4714" s="157">
        <f t="shared" si="513"/>
        <v>6342.6185342460931</v>
      </c>
      <c r="K4714" s="157">
        <f t="shared" si="514"/>
        <v>0</v>
      </c>
      <c r="L4714" s="157">
        <f t="shared" si="515"/>
        <v>6342.6185342460931</v>
      </c>
      <c r="M4714" s="167">
        <f t="shared" si="516"/>
        <v>0</v>
      </c>
      <c r="N4714" s="167">
        <f t="shared" si="517"/>
        <v>0</v>
      </c>
    </row>
    <row r="4715" spans="1:14" ht="15" customHeight="1" x14ac:dyDescent="0.2">
      <c r="A4715" s="152"/>
      <c r="B4715" s="152"/>
      <c r="C4715" s="152"/>
      <c r="D4715" s="152"/>
      <c r="E4715" s="153">
        <f>'2.40-a,b,c,d,e'!E4715</f>
        <v>43622.166666666664</v>
      </c>
      <c r="F4715" s="157">
        <f>'2.40-a,b,c,d,e'!F4715</f>
        <v>52.590000152587798</v>
      </c>
      <c r="G4715" s="157">
        <f>'2.40-a,b,c,d,e'!G4715</f>
        <v>909.99984741209516</v>
      </c>
      <c r="H4715" s="157">
        <f t="shared" si="511"/>
        <v>7252.6183816581879</v>
      </c>
      <c r="I4715" s="157">
        <f t="shared" si="512"/>
        <v>0</v>
      </c>
      <c r="J4715" s="157">
        <f t="shared" si="513"/>
        <v>7252.6183816581879</v>
      </c>
      <c r="K4715" s="157">
        <f t="shared" si="514"/>
        <v>0</v>
      </c>
      <c r="L4715" s="157">
        <f t="shared" si="515"/>
        <v>7252.6183816581879</v>
      </c>
      <c r="M4715" s="167">
        <f t="shared" si="516"/>
        <v>0</v>
      </c>
      <c r="N4715" s="167">
        <f t="shared" si="517"/>
        <v>0</v>
      </c>
    </row>
    <row r="4716" spans="1:14" ht="15" customHeight="1" x14ac:dyDescent="0.2">
      <c r="A4716" s="152"/>
      <c r="B4716" s="152"/>
      <c r="C4716" s="152"/>
      <c r="D4716" s="152"/>
      <c r="E4716" s="153">
        <f>'2.40-a,b,c,d,e'!E4716</f>
        <v>43623.166666666664</v>
      </c>
      <c r="F4716" s="157">
        <f>'2.40-a,b,c,d,e'!F4716</f>
        <v>53.990001678466797</v>
      </c>
      <c r="G4716" s="157">
        <f>'2.40-a,b,c,d,e'!G4716</f>
        <v>1400.0015258789986</v>
      </c>
      <c r="H4716" s="157">
        <f t="shared" si="511"/>
        <v>8652.619907537186</v>
      </c>
      <c r="I4716" s="157">
        <f t="shared" si="512"/>
        <v>0</v>
      </c>
      <c r="J4716" s="157">
        <f t="shared" si="513"/>
        <v>8652.619907537186</v>
      </c>
      <c r="K4716" s="157">
        <f t="shared" si="514"/>
        <v>490.00167846679597</v>
      </c>
      <c r="L4716" s="157">
        <f t="shared" si="515"/>
        <v>8162.61822907039</v>
      </c>
      <c r="M4716" s="167">
        <f t="shared" si="516"/>
        <v>0</v>
      </c>
      <c r="N4716" s="167">
        <f t="shared" si="517"/>
        <v>0</v>
      </c>
    </row>
    <row r="4717" spans="1:14" ht="15" customHeight="1" x14ac:dyDescent="0.2">
      <c r="A4717" s="152"/>
      <c r="B4717" s="152"/>
      <c r="C4717" s="152"/>
      <c r="D4717" s="152"/>
      <c r="E4717" s="153">
        <f>'2.40-a,b,c,d,e'!E4717</f>
        <v>43626.166666666664</v>
      </c>
      <c r="F4717" s="157">
        <f>'2.40-a,b,c,d,e'!F4717</f>
        <v>53.259998321533203</v>
      </c>
      <c r="G4717" s="157">
        <f>'2.40-a,b,c,d,e'!G4717</f>
        <v>-730.00335693359375</v>
      </c>
      <c r="H4717" s="157">
        <f t="shared" si="511"/>
        <v>7432.6148721367963</v>
      </c>
      <c r="I4717" s="157">
        <f t="shared" si="512"/>
        <v>0</v>
      </c>
      <c r="J4717" s="157">
        <f t="shared" si="513"/>
        <v>7432.6148721367963</v>
      </c>
      <c r="K4717" s="157">
        <f t="shared" si="514"/>
        <v>0</v>
      </c>
      <c r="L4717" s="157">
        <f t="shared" si="515"/>
        <v>7432.6148721367963</v>
      </c>
      <c r="M4717" s="167">
        <f t="shared" si="516"/>
        <v>0</v>
      </c>
      <c r="N4717" s="167">
        <f t="shared" si="517"/>
        <v>0</v>
      </c>
    </row>
    <row r="4718" spans="1:14" ht="15" customHeight="1" x14ac:dyDescent="0.2">
      <c r="A4718" s="152"/>
      <c r="B4718" s="152"/>
      <c r="C4718" s="152"/>
      <c r="D4718" s="152"/>
      <c r="E4718" s="153">
        <f>'2.40-a,b,c,d,e'!E4718</f>
        <v>43627.166666666664</v>
      </c>
      <c r="F4718" s="157">
        <f>'2.40-a,b,c,d,e'!F4718</f>
        <v>53.270000457763601</v>
      </c>
      <c r="G4718" s="157">
        <f>'2.40-a,b,c,d,e'!G4718</f>
        <v>10.002136230397696</v>
      </c>
      <c r="H4718" s="157">
        <f t="shared" si="511"/>
        <v>7442.6170083671941</v>
      </c>
      <c r="I4718" s="157">
        <f t="shared" si="512"/>
        <v>0</v>
      </c>
      <c r="J4718" s="157">
        <f t="shared" si="513"/>
        <v>7442.6170083671941</v>
      </c>
      <c r="K4718" s="157">
        <f t="shared" si="514"/>
        <v>0</v>
      </c>
      <c r="L4718" s="157">
        <f t="shared" si="515"/>
        <v>7442.6170083671941</v>
      </c>
      <c r="M4718" s="167">
        <f t="shared" si="516"/>
        <v>0</v>
      </c>
      <c r="N4718" s="167">
        <f t="shared" si="517"/>
        <v>0</v>
      </c>
    </row>
    <row r="4719" spans="1:14" ht="15" customHeight="1" x14ac:dyDescent="0.2">
      <c r="A4719" s="152"/>
      <c r="B4719" s="152"/>
      <c r="C4719" s="152"/>
      <c r="D4719" s="152"/>
      <c r="E4719" s="153">
        <f>'2.40-a,b,c,d,e'!E4719</f>
        <v>43628.166666666664</v>
      </c>
      <c r="F4719" s="157">
        <f>'2.40-a,b,c,d,e'!F4719</f>
        <v>51.139999389648402</v>
      </c>
      <c r="G4719" s="157">
        <f>'2.40-a,b,c,d,e'!G4719</f>
        <v>-2130.0010681151989</v>
      </c>
      <c r="H4719" s="157">
        <f t="shared" si="511"/>
        <v>5312.6159402519952</v>
      </c>
      <c r="I4719" s="157">
        <f t="shared" si="512"/>
        <v>2850.0022888183948</v>
      </c>
      <c r="J4719" s="157">
        <f t="shared" si="513"/>
        <v>8162.61822907039</v>
      </c>
      <c r="K4719" s="157">
        <f t="shared" si="514"/>
        <v>0</v>
      </c>
      <c r="L4719" s="157">
        <f t="shared" si="515"/>
        <v>8162.61822907039</v>
      </c>
      <c r="M4719" s="167">
        <f t="shared" si="516"/>
        <v>1</v>
      </c>
      <c r="N4719" s="167">
        <f t="shared" si="517"/>
        <v>0</v>
      </c>
    </row>
    <row r="4720" spans="1:14" ht="15" customHeight="1" x14ac:dyDescent="0.2">
      <c r="A4720" s="152"/>
      <c r="B4720" s="152"/>
      <c r="C4720" s="152"/>
      <c r="D4720" s="152"/>
      <c r="E4720" s="153">
        <f>'2.40-a,b,c,d,e'!E4720</f>
        <v>43629.166666666664</v>
      </c>
      <c r="F4720" s="157">
        <f>'2.40-a,b,c,d,e'!F4720</f>
        <v>52.279998779296797</v>
      </c>
      <c r="G4720" s="157">
        <f>'2.40-a,b,c,d,e'!G4720</f>
        <v>1139.9993896483948</v>
      </c>
      <c r="H4720" s="157">
        <f t="shared" si="511"/>
        <v>9302.6176187187848</v>
      </c>
      <c r="I4720" s="157">
        <f t="shared" si="512"/>
        <v>0</v>
      </c>
      <c r="J4720" s="157">
        <f t="shared" si="513"/>
        <v>9302.6176187187848</v>
      </c>
      <c r="K4720" s="157">
        <f t="shared" si="514"/>
        <v>1139.9993896483948</v>
      </c>
      <c r="L4720" s="157">
        <f t="shared" si="515"/>
        <v>8162.61822907039</v>
      </c>
      <c r="M4720" s="167">
        <f t="shared" si="516"/>
        <v>0</v>
      </c>
      <c r="N4720" s="167">
        <f t="shared" si="517"/>
        <v>0</v>
      </c>
    </row>
    <row r="4721" spans="1:14" ht="15" customHeight="1" x14ac:dyDescent="0.2">
      <c r="A4721" s="152"/>
      <c r="B4721" s="152"/>
      <c r="C4721" s="152"/>
      <c r="D4721" s="152"/>
      <c r="E4721" s="153">
        <f>'2.40-a,b,c,d,e'!E4721</f>
        <v>43630.166666666664</v>
      </c>
      <c r="F4721" s="157">
        <f>'2.40-a,b,c,d,e'!F4721</f>
        <v>52.509998321533203</v>
      </c>
      <c r="G4721" s="157">
        <f>'2.40-a,b,c,d,e'!G4721</f>
        <v>229.99954223640628</v>
      </c>
      <c r="H4721" s="157">
        <f t="shared" si="511"/>
        <v>8392.6177713067955</v>
      </c>
      <c r="I4721" s="157">
        <f t="shared" si="512"/>
        <v>0</v>
      </c>
      <c r="J4721" s="157">
        <f t="shared" si="513"/>
        <v>8392.6177713067955</v>
      </c>
      <c r="K4721" s="157">
        <f t="shared" si="514"/>
        <v>229.99954223640543</v>
      </c>
      <c r="L4721" s="157">
        <f t="shared" si="515"/>
        <v>8162.61822907039</v>
      </c>
      <c r="M4721" s="167">
        <f t="shared" si="516"/>
        <v>0</v>
      </c>
      <c r="N4721" s="167">
        <f t="shared" si="517"/>
        <v>0</v>
      </c>
    </row>
    <row r="4722" spans="1:14" ht="15" customHeight="1" x14ac:dyDescent="0.2">
      <c r="A4722" s="152"/>
      <c r="B4722" s="152"/>
      <c r="C4722" s="152"/>
      <c r="D4722" s="152"/>
      <c r="E4722" s="153">
        <f>'2.40-a,b,c,d,e'!E4722</f>
        <v>43633.166666666664</v>
      </c>
      <c r="F4722" s="157">
        <f>'2.40-a,b,c,d,e'!F4722</f>
        <v>51.930000305175703</v>
      </c>
      <c r="G4722" s="157">
        <f>'2.40-a,b,c,d,e'!G4722</f>
        <v>-579.99801635750009</v>
      </c>
      <c r="H4722" s="157">
        <f t="shared" si="511"/>
        <v>7582.62021271289</v>
      </c>
      <c r="I4722" s="157">
        <f t="shared" si="512"/>
        <v>0</v>
      </c>
      <c r="J4722" s="157">
        <f t="shared" si="513"/>
        <v>7582.62021271289</v>
      </c>
      <c r="K4722" s="157">
        <f t="shared" si="514"/>
        <v>0</v>
      </c>
      <c r="L4722" s="157">
        <f t="shared" si="515"/>
        <v>7582.62021271289</v>
      </c>
      <c r="M4722" s="167">
        <f t="shared" si="516"/>
        <v>0</v>
      </c>
      <c r="N4722" s="167">
        <f t="shared" si="517"/>
        <v>0</v>
      </c>
    </row>
    <row r="4723" spans="1:14" ht="15" customHeight="1" x14ac:dyDescent="0.2">
      <c r="A4723" s="152"/>
      <c r="B4723" s="152"/>
      <c r="C4723" s="152"/>
      <c r="D4723" s="152"/>
      <c r="E4723" s="153">
        <f>'2.40-a,b,c,d,e'!E4723</f>
        <v>43634.166666666664</v>
      </c>
      <c r="F4723" s="157">
        <f>'2.40-a,b,c,d,e'!F4723</f>
        <v>53.900001525878899</v>
      </c>
      <c r="G4723" s="157">
        <f>'2.40-a,b,c,d,e'!G4723</f>
        <v>1970.0012207031959</v>
      </c>
      <c r="H4723" s="157">
        <f t="shared" si="511"/>
        <v>9552.6214334160868</v>
      </c>
      <c r="I4723" s="157">
        <f t="shared" si="512"/>
        <v>0</v>
      </c>
      <c r="J4723" s="157">
        <f t="shared" si="513"/>
        <v>9552.6214334160868</v>
      </c>
      <c r="K4723" s="157">
        <f t="shared" si="514"/>
        <v>1390.0032043456968</v>
      </c>
      <c r="L4723" s="157">
        <f t="shared" si="515"/>
        <v>8162.61822907039</v>
      </c>
      <c r="M4723" s="167">
        <f t="shared" si="516"/>
        <v>0</v>
      </c>
      <c r="N4723" s="167">
        <f t="shared" si="517"/>
        <v>0</v>
      </c>
    </row>
    <row r="4724" spans="1:14" ht="15" customHeight="1" x14ac:dyDescent="0.2">
      <c r="A4724" s="152"/>
      <c r="B4724" s="152"/>
      <c r="C4724" s="152"/>
      <c r="D4724" s="152"/>
      <c r="E4724" s="153">
        <f>'2.40-a,b,c,d,e'!E4724</f>
        <v>43635.166666666664</v>
      </c>
      <c r="F4724" s="157">
        <f>'2.40-a,b,c,d,e'!F4724</f>
        <v>53.759998321533203</v>
      </c>
      <c r="G4724" s="157">
        <f>'2.40-a,b,c,d,e'!G4724</f>
        <v>-140.00320434569602</v>
      </c>
      <c r="H4724" s="157">
        <f t="shared" si="511"/>
        <v>8022.6150247246942</v>
      </c>
      <c r="I4724" s="157">
        <f t="shared" si="512"/>
        <v>0</v>
      </c>
      <c r="J4724" s="157">
        <f t="shared" si="513"/>
        <v>8022.6150247246942</v>
      </c>
      <c r="K4724" s="157">
        <f t="shared" si="514"/>
        <v>0</v>
      </c>
      <c r="L4724" s="157">
        <f t="shared" si="515"/>
        <v>8022.6150247246942</v>
      </c>
      <c r="M4724" s="167">
        <f t="shared" si="516"/>
        <v>0</v>
      </c>
      <c r="N4724" s="167">
        <f t="shared" si="517"/>
        <v>0</v>
      </c>
    </row>
    <row r="4725" spans="1:14" ht="15" customHeight="1" x14ac:dyDescent="0.2">
      <c r="A4725" s="152"/>
      <c r="B4725" s="152"/>
      <c r="C4725" s="152"/>
      <c r="D4725" s="152"/>
      <c r="E4725" s="153">
        <f>'2.40-a,b,c,d,e'!E4725</f>
        <v>43636.166666666664</v>
      </c>
      <c r="F4725" s="157">
        <f>'2.40-a,b,c,d,e'!F4725</f>
        <v>56.650001525878899</v>
      </c>
      <c r="G4725" s="157">
        <f>'2.40-a,b,c,d,e'!G4725</f>
        <v>2890.0032043456958</v>
      </c>
      <c r="H4725" s="157">
        <f t="shared" si="511"/>
        <v>10912.618229070391</v>
      </c>
      <c r="I4725" s="157">
        <f t="shared" si="512"/>
        <v>0</v>
      </c>
      <c r="J4725" s="157">
        <f t="shared" si="513"/>
        <v>10912.618229070391</v>
      </c>
      <c r="K4725" s="157">
        <f t="shared" si="514"/>
        <v>2750.0000000000009</v>
      </c>
      <c r="L4725" s="157">
        <f t="shared" si="515"/>
        <v>8162.61822907039</v>
      </c>
      <c r="M4725" s="167">
        <f t="shared" si="516"/>
        <v>0</v>
      </c>
      <c r="N4725" s="167">
        <f t="shared" si="517"/>
        <v>0</v>
      </c>
    </row>
    <row r="4726" spans="1:14" ht="15" customHeight="1" x14ac:dyDescent="0.2">
      <c r="A4726" s="152"/>
      <c r="B4726" s="152"/>
      <c r="C4726" s="152"/>
      <c r="D4726" s="152"/>
      <c r="E4726" s="153">
        <f>'2.40-a,b,c,d,e'!E4726</f>
        <v>43637.166666666664</v>
      </c>
      <c r="F4726" s="157">
        <f>'2.40-a,b,c,d,e'!F4726</f>
        <v>57.430000305175703</v>
      </c>
      <c r="G4726" s="157">
        <f>'2.40-a,b,c,d,e'!G4726</f>
        <v>779.99877929680395</v>
      </c>
      <c r="H4726" s="157">
        <f t="shared" si="511"/>
        <v>8942.6170083671932</v>
      </c>
      <c r="I4726" s="157">
        <f t="shared" si="512"/>
        <v>0</v>
      </c>
      <c r="J4726" s="157">
        <f t="shared" si="513"/>
        <v>8942.6170083671932</v>
      </c>
      <c r="K4726" s="157">
        <f t="shared" si="514"/>
        <v>779.99877929680315</v>
      </c>
      <c r="L4726" s="157">
        <f t="shared" si="515"/>
        <v>8162.61822907039</v>
      </c>
      <c r="M4726" s="167">
        <f t="shared" si="516"/>
        <v>0</v>
      </c>
      <c r="N4726" s="167">
        <f t="shared" si="517"/>
        <v>0</v>
      </c>
    </row>
    <row r="4727" spans="1:14" ht="15" customHeight="1" x14ac:dyDescent="0.2">
      <c r="A4727" s="152"/>
      <c r="B4727" s="152"/>
      <c r="C4727" s="152"/>
      <c r="D4727" s="152"/>
      <c r="E4727" s="153">
        <f>'2.40-a,b,c,d,e'!E4727</f>
        <v>43640.166666666664</v>
      </c>
      <c r="F4727" s="157">
        <f>'2.40-a,b,c,d,e'!F4727</f>
        <v>57.900001525878899</v>
      </c>
      <c r="G4727" s="157">
        <f>'2.40-a,b,c,d,e'!G4727</f>
        <v>470.00122070319605</v>
      </c>
      <c r="H4727" s="157">
        <f t="shared" si="511"/>
        <v>8632.6194497735869</v>
      </c>
      <c r="I4727" s="157">
        <f t="shared" si="512"/>
        <v>0</v>
      </c>
      <c r="J4727" s="157">
        <f t="shared" si="513"/>
        <v>8632.6194497735869</v>
      </c>
      <c r="K4727" s="157">
        <f t="shared" si="514"/>
        <v>470.00122070319685</v>
      </c>
      <c r="L4727" s="157">
        <f t="shared" si="515"/>
        <v>8162.61822907039</v>
      </c>
      <c r="M4727" s="167">
        <f t="shared" si="516"/>
        <v>0</v>
      </c>
      <c r="N4727" s="167">
        <f t="shared" si="517"/>
        <v>0</v>
      </c>
    </row>
    <row r="4728" spans="1:14" ht="15" customHeight="1" x14ac:dyDescent="0.2">
      <c r="A4728" s="152"/>
      <c r="B4728" s="152"/>
      <c r="C4728" s="152"/>
      <c r="D4728" s="152"/>
      <c r="E4728" s="153">
        <f>'2.40-a,b,c,d,e'!E4728</f>
        <v>43641.166666666664</v>
      </c>
      <c r="F4728" s="157">
        <f>'2.40-a,b,c,d,e'!F4728</f>
        <v>57.830001831054602</v>
      </c>
      <c r="G4728" s="157">
        <f>'2.40-a,b,c,d,e'!G4728</f>
        <v>-69.99969482429691</v>
      </c>
      <c r="H4728" s="157">
        <f t="shared" si="511"/>
        <v>8092.6185342460931</v>
      </c>
      <c r="I4728" s="157">
        <f t="shared" si="512"/>
        <v>0</v>
      </c>
      <c r="J4728" s="157">
        <f t="shared" si="513"/>
        <v>8092.6185342460931</v>
      </c>
      <c r="K4728" s="157">
        <f t="shared" si="514"/>
        <v>0</v>
      </c>
      <c r="L4728" s="157">
        <f t="shared" si="515"/>
        <v>8092.6185342460931</v>
      </c>
      <c r="M4728" s="167">
        <f t="shared" si="516"/>
        <v>0</v>
      </c>
      <c r="N4728" s="167">
        <f t="shared" si="517"/>
        <v>0</v>
      </c>
    </row>
    <row r="4729" spans="1:14" ht="15" customHeight="1" x14ac:dyDescent="0.2">
      <c r="A4729" s="152"/>
      <c r="B4729" s="152"/>
      <c r="C4729" s="152"/>
      <c r="D4729" s="152"/>
      <c r="E4729" s="153">
        <f>'2.40-a,b,c,d,e'!E4729</f>
        <v>43642.166666666664</v>
      </c>
      <c r="F4729" s="157">
        <f>'2.40-a,b,c,d,e'!F4729</f>
        <v>59.380001068115199</v>
      </c>
      <c r="G4729" s="157">
        <f>'2.40-a,b,c,d,e'!G4729</f>
        <v>1549.9992370605967</v>
      </c>
      <c r="H4729" s="157">
        <f t="shared" si="511"/>
        <v>9642.61777130669</v>
      </c>
      <c r="I4729" s="157">
        <f t="shared" si="512"/>
        <v>0</v>
      </c>
      <c r="J4729" s="157">
        <f t="shared" si="513"/>
        <v>9642.61777130669</v>
      </c>
      <c r="K4729" s="157">
        <f t="shared" si="514"/>
        <v>1479.9995422362999</v>
      </c>
      <c r="L4729" s="157">
        <f t="shared" si="515"/>
        <v>8162.61822907039</v>
      </c>
      <c r="M4729" s="167">
        <f t="shared" si="516"/>
        <v>0</v>
      </c>
      <c r="N4729" s="167">
        <f t="shared" si="517"/>
        <v>0</v>
      </c>
    </row>
    <row r="4730" spans="1:14" ht="15" customHeight="1" x14ac:dyDescent="0.2">
      <c r="A4730" s="152"/>
      <c r="B4730" s="152"/>
      <c r="C4730" s="152"/>
      <c r="D4730" s="152"/>
      <c r="E4730" s="153">
        <f>'2.40-a,b,c,d,e'!E4730</f>
        <v>43643.166666666664</v>
      </c>
      <c r="F4730" s="157">
        <f>'2.40-a,b,c,d,e'!F4730</f>
        <v>59.430000305175703</v>
      </c>
      <c r="G4730" s="157">
        <f>'2.40-a,b,c,d,e'!G4730</f>
        <v>49.999237060504242</v>
      </c>
      <c r="H4730" s="157">
        <f t="shared" si="511"/>
        <v>8212.6174661308942</v>
      </c>
      <c r="I4730" s="157">
        <f t="shared" si="512"/>
        <v>0</v>
      </c>
      <c r="J4730" s="157">
        <f t="shared" si="513"/>
        <v>8212.6174661308942</v>
      </c>
      <c r="K4730" s="157">
        <f t="shared" si="514"/>
        <v>49.999237060504129</v>
      </c>
      <c r="L4730" s="157">
        <f t="shared" si="515"/>
        <v>8162.61822907039</v>
      </c>
      <c r="M4730" s="167">
        <f t="shared" si="516"/>
        <v>0</v>
      </c>
      <c r="N4730" s="167">
        <f t="shared" si="517"/>
        <v>0</v>
      </c>
    </row>
    <row r="4731" spans="1:14" ht="15" customHeight="1" x14ac:dyDescent="0.2">
      <c r="A4731" s="152"/>
      <c r="B4731" s="152"/>
      <c r="C4731" s="152"/>
      <c r="D4731" s="152"/>
      <c r="E4731" s="153">
        <f>'2.40-a,b,c,d,e'!E4731</f>
        <v>43644.166666666664</v>
      </c>
      <c r="F4731" s="157">
        <f>'2.40-a,b,c,d,e'!F4731</f>
        <v>58.470001220703097</v>
      </c>
      <c r="G4731" s="157">
        <f>'2.40-a,b,c,d,e'!G4731</f>
        <v>-959.99908447260646</v>
      </c>
      <c r="H4731" s="157">
        <f t="shared" si="511"/>
        <v>7202.6191445977838</v>
      </c>
      <c r="I4731" s="157">
        <f t="shared" si="512"/>
        <v>0</v>
      </c>
      <c r="J4731" s="157">
        <f t="shared" si="513"/>
        <v>7202.6191445977838</v>
      </c>
      <c r="K4731" s="157">
        <f t="shared" si="514"/>
        <v>0</v>
      </c>
      <c r="L4731" s="157">
        <f t="shared" si="515"/>
        <v>7202.6191445977838</v>
      </c>
      <c r="M4731" s="167">
        <f t="shared" si="516"/>
        <v>0</v>
      </c>
      <c r="N4731" s="167">
        <f t="shared" si="517"/>
        <v>0</v>
      </c>
    </row>
    <row r="4732" spans="1:14" ht="15" customHeight="1" x14ac:dyDescent="0.2">
      <c r="A4732" s="152"/>
      <c r="B4732" s="152"/>
      <c r="C4732" s="152"/>
      <c r="D4732" s="152"/>
      <c r="E4732" s="153">
        <f>'2.40-a,b,c,d,e'!E4732</f>
        <v>43647.166666666664</v>
      </c>
      <c r="F4732" s="157">
        <f>'2.40-a,b,c,d,e'!F4732</f>
        <v>59.090000152587798</v>
      </c>
      <c r="G4732" s="157">
        <f>'2.40-a,b,c,d,e'!G4732</f>
        <v>619.99893188470173</v>
      </c>
      <c r="H4732" s="157">
        <f t="shared" si="511"/>
        <v>7822.6180764824858</v>
      </c>
      <c r="I4732" s="157">
        <f t="shared" si="512"/>
        <v>0</v>
      </c>
      <c r="J4732" s="157">
        <f t="shared" si="513"/>
        <v>7822.6180764824858</v>
      </c>
      <c r="K4732" s="157">
        <f t="shared" si="514"/>
        <v>0</v>
      </c>
      <c r="L4732" s="157">
        <f t="shared" si="515"/>
        <v>7822.6180764824858</v>
      </c>
      <c r="M4732" s="167">
        <f t="shared" si="516"/>
        <v>0</v>
      </c>
      <c r="N4732" s="167">
        <f t="shared" si="517"/>
        <v>0</v>
      </c>
    </row>
    <row r="4733" spans="1:14" ht="15" customHeight="1" x14ac:dyDescent="0.2">
      <c r="A4733" s="152"/>
      <c r="B4733" s="152"/>
      <c r="C4733" s="152"/>
      <c r="D4733" s="152"/>
      <c r="E4733" s="153">
        <f>'2.40-a,b,c,d,e'!E4733</f>
        <v>43648.166666666664</v>
      </c>
      <c r="F4733" s="157">
        <f>'2.40-a,b,c,d,e'!F4733</f>
        <v>56.25</v>
      </c>
      <c r="G4733" s="157">
        <f>'2.40-a,b,c,d,e'!G4733</f>
        <v>-2840.0001525877983</v>
      </c>
      <c r="H4733" s="157">
        <f t="shared" si="511"/>
        <v>4982.6179238946879</v>
      </c>
      <c r="I4733" s="157">
        <f t="shared" si="512"/>
        <v>3180.0003051757021</v>
      </c>
      <c r="J4733" s="157">
        <f t="shared" si="513"/>
        <v>8162.61822907039</v>
      </c>
      <c r="K4733" s="157">
        <f t="shared" si="514"/>
        <v>0</v>
      </c>
      <c r="L4733" s="157">
        <f t="shared" si="515"/>
        <v>8162.61822907039</v>
      </c>
      <c r="M4733" s="167">
        <f t="shared" si="516"/>
        <v>1</v>
      </c>
      <c r="N4733" s="167">
        <f t="shared" si="517"/>
        <v>0</v>
      </c>
    </row>
    <row r="4734" spans="1:14" ht="15" customHeight="1" x14ac:dyDescent="0.2">
      <c r="A4734" s="152"/>
      <c r="B4734" s="152"/>
      <c r="C4734" s="152"/>
      <c r="D4734" s="152"/>
      <c r="E4734" s="153">
        <f>'2.40-a,b,c,d,e'!E4734</f>
        <v>43649.5625</v>
      </c>
      <c r="F4734" s="157">
        <f>'2.40-a,b,c,d,e'!F4734</f>
        <v>57.340000152587798</v>
      </c>
      <c r="G4734" s="157">
        <f>'2.40-a,b,c,d,e'!G4734</f>
        <v>1090.0001525877983</v>
      </c>
      <c r="H4734" s="157">
        <f t="shared" si="511"/>
        <v>9252.6183816581888</v>
      </c>
      <c r="I4734" s="157">
        <f t="shared" si="512"/>
        <v>0</v>
      </c>
      <c r="J4734" s="157">
        <f t="shared" si="513"/>
        <v>9252.6183816581888</v>
      </c>
      <c r="K4734" s="157">
        <f t="shared" si="514"/>
        <v>1090.0001525877988</v>
      </c>
      <c r="L4734" s="157">
        <f t="shared" si="515"/>
        <v>8162.61822907039</v>
      </c>
      <c r="M4734" s="167">
        <f t="shared" si="516"/>
        <v>0</v>
      </c>
      <c r="N4734" s="167">
        <f t="shared" si="517"/>
        <v>0</v>
      </c>
    </row>
    <row r="4735" spans="1:14" ht="15" customHeight="1" x14ac:dyDescent="0.2">
      <c r="A4735" s="152"/>
      <c r="B4735" s="152"/>
      <c r="C4735" s="152"/>
      <c r="D4735" s="152"/>
      <c r="E4735" s="153">
        <f>'2.40-a,b,c,d,e'!E4735</f>
        <v>43651.166666666664</v>
      </c>
      <c r="F4735" s="157">
        <f>'2.40-a,b,c,d,e'!F4735</f>
        <v>57.509998321533203</v>
      </c>
      <c r="G4735" s="157">
        <f>'2.40-a,b,c,d,e'!G4735</f>
        <v>169.99816894540487</v>
      </c>
      <c r="H4735" s="157">
        <f t="shared" si="511"/>
        <v>8332.6163980157944</v>
      </c>
      <c r="I4735" s="157">
        <f t="shared" si="512"/>
        <v>0</v>
      </c>
      <c r="J4735" s="157">
        <f t="shared" si="513"/>
        <v>8332.6163980157944</v>
      </c>
      <c r="K4735" s="157">
        <f t="shared" si="514"/>
        <v>169.99816894540436</v>
      </c>
      <c r="L4735" s="157">
        <f t="shared" si="515"/>
        <v>8162.61822907039</v>
      </c>
      <c r="M4735" s="167">
        <f t="shared" si="516"/>
        <v>0</v>
      </c>
      <c r="N4735" s="167">
        <f t="shared" si="517"/>
        <v>0</v>
      </c>
    </row>
    <row r="4736" spans="1:14" ht="15" customHeight="1" x14ac:dyDescent="0.2">
      <c r="A4736" s="152"/>
      <c r="B4736" s="152"/>
      <c r="C4736" s="152"/>
      <c r="D4736" s="152"/>
      <c r="E4736" s="153">
        <f>'2.40-a,b,c,d,e'!E4736</f>
        <v>43654.166666666664</v>
      </c>
      <c r="F4736" s="157">
        <f>'2.40-a,b,c,d,e'!F4736</f>
        <v>57.659999847412102</v>
      </c>
      <c r="G4736" s="157">
        <f>'2.40-a,b,c,d,e'!G4736</f>
        <v>150.00152587889914</v>
      </c>
      <c r="H4736" s="157">
        <f t="shared" si="511"/>
        <v>8312.6197549492899</v>
      </c>
      <c r="I4736" s="157">
        <f t="shared" si="512"/>
        <v>0</v>
      </c>
      <c r="J4736" s="157">
        <f t="shared" si="513"/>
        <v>8312.6197549492899</v>
      </c>
      <c r="K4736" s="157">
        <f t="shared" si="514"/>
        <v>150.00152587889988</v>
      </c>
      <c r="L4736" s="157">
        <f t="shared" si="515"/>
        <v>8162.61822907039</v>
      </c>
      <c r="M4736" s="167">
        <f t="shared" si="516"/>
        <v>0</v>
      </c>
      <c r="N4736" s="167">
        <f t="shared" si="517"/>
        <v>0</v>
      </c>
    </row>
    <row r="4737" spans="1:14" ht="15" customHeight="1" x14ac:dyDescent="0.2">
      <c r="A4737" s="152"/>
      <c r="B4737" s="152"/>
      <c r="C4737" s="152"/>
      <c r="D4737" s="152"/>
      <c r="E4737" s="153">
        <f>'2.40-a,b,c,d,e'!E4737</f>
        <v>43655.166666666664</v>
      </c>
      <c r="F4737" s="157">
        <f>'2.40-a,b,c,d,e'!F4737</f>
        <v>57.830001831054602</v>
      </c>
      <c r="G4737" s="157">
        <f>'2.40-a,b,c,d,e'!G4737</f>
        <v>170.00198364249997</v>
      </c>
      <c r="H4737" s="157">
        <f t="shared" si="511"/>
        <v>8332.6202127128909</v>
      </c>
      <c r="I4737" s="157">
        <f t="shared" si="512"/>
        <v>0</v>
      </c>
      <c r="J4737" s="157">
        <f t="shared" si="513"/>
        <v>8332.6202127128909</v>
      </c>
      <c r="K4737" s="157">
        <f t="shared" si="514"/>
        <v>170.00198364250082</v>
      </c>
      <c r="L4737" s="157">
        <f t="shared" si="515"/>
        <v>8162.61822907039</v>
      </c>
      <c r="M4737" s="167">
        <f t="shared" si="516"/>
        <v>0</v>
      </c>
      <c r="N4737" s="167">
        <f t="shared" si="517"/>
        <v>0</v>
      </c>
    </row>
    <row r="4738" spans="1:14" ht="15" customHeight="1" x14ac:dyDescent="0.2">
      <c r="A4738" s="152"/>
      <c r="B4738" s="152"/>
      <c r="C4738" s="152"/>
      <c r="D4738" s="152"/>
      <c r="E4738" s="153">
        <f>'2.40-a,b,c,d,e'!E4738</f>
        <v>43656.166666666664</v>
      </c>
      <c r="F4738" s="157">
        <f>'2.40-a,b,c,d,e'!F4738</f>
        <v>60.430000305175703</v>
      </c>
      <c r="G4738" s="157">
        <f>'2.40-a,b,c,d,e'!G4738</f>
        <v>2599.998474121101</v>
      </c>
      <c r="H4738" s="157">
        <f t="shared" si="511"/>
        <v>10762.616703191492</v>
      </c>
      <c r="I4738" s="157">
        <f t="shared" si="512"/>
        <v>0</v>
      </c>
      <c r="J4738" s="157">
        <f t="shared" si="513"/>
        <v>10762.616703191492</v>
      </c>
      <c r="K4738" s="157">
        <f t="shared" si="514"/>
        <v>2599.9984741211019</v>
      </c>
      <c r="L4738" s="157">
        <f t="shared" si="515"/>
        <v>8162.61822907039</v>
      </c>
      <c r="M4738" s="167">
        <f t="shared" si="516"/>
        <v>0</v>
      </c>
      <c r="N4738" s="167">
        <f t="shared" si="517"/>
        <v>0</v>
      </c>
    </row>
    <row r="4739" spans="1:14" ht="15" customHeight="1" x14ac:dyDescent="0.2">
      <c r="A4739" s="152"/>
      <c r="B4739" s="152"/>
      <c r="C4739" s="152"/>
      <c r="D4739" s="152"/>
      <c r="E4739" s="153">
        <f>'2.40-a,b,c,d,e'!E4739</f>
        <v>43657.166666666664</v>
      </c>
      <c r="F4739" s="157">
        <f>'2.40-a,b,c,d,e'!F4739</f>
        <v>60.200000762939403</v>
      </c>
      <c r="G4739" s="157">
        <f>'2.40-a,b,c,d,e'!G4739</f>
        <v>-229.9995422362997</v>
      </c>
      <c r="H4739" s="157">
        <f t="shared" si="511"/>
        <v>7932.6186868340901</v>
      </c>
      <c r="I4739" s="157">
        <f t="shared" si="512"/>
        <v>0</v>
      </c>
      <c r="J4739" s="157">
        <f t="shared" si="513"/>
        <v>7932.6186868340901</v>
      </c>
      <c r="K4739" s="157">
        <f t="shared" si="514"/>
        <v>0</v>
      </c>
      <c r="L4739" s="157">
        <f t="shared" si="515"/>
        <v>7932.6186868340901</v>
      </c>
      <c r="M4739" s="167">
        <f t="shared" si="516"/>
        <v>0</v>
      </c>
      <c r="N4739" s="167">
        <f t="shared" si="517"/>
        <v>0</v>
      </c>
    </row>
    <row r="4740" spans="1:14" ht="15" customHeight="1" x14ac:dyDescent="0.2">
      <c r="A4740" s="152"/>
      <c r="B4740" s="152"/>
      <c r="C4740" s="152"/>
      <c r="D4740" s="152"/>
      <c r="E4740" s="153">
        <f>'2.40-a,b,c,d,e'!E4740</f>
        <v>43658.166666666664</v>
      </c>
      <c r="F4740" s="157">
        <f>'2.40-a,b,c,d,e'!F4740</f>
        <v>60.209999084472599</v>
      </c>
      <c r="G4740" s="157">
        <f>'2.40-a,b,c,d,e'!G4740</f>
        <v>9.9983215331960196</v>
      </c>
      <c r="H4740" s="157">
        <f t="shared" ref="H4740:H4803" si="518">L4739+G4740</f>
        <v>7942.617008367286</v>
      </c>
      <c r="I4740" s="157">
        <f t="shared" ref="I4740:I4803" si="519">IF(H4740&lt;$B$13,$B$14-H4740,0)</f>
        <v>0</v>
      </c>
      <c r="J4740" s="157">
        <f t="shared" ref="J4740:J4803" si="520">H4740+I4740</f>
        <v>7942.617008367286</v>
      </c>
      <c r="K4740" s="157">
        <f t="shared" ref="K4740:K4803" si="521">MAX(J4740-$B$14,0)</f>
        <v>0</v>
      </c>
      <c r="L4740" s="157">
        <f t="shared" ref="L4740:L4803" si="522">J4740-K4740</f>
        <v>7942.617008367286</v>
      </c>
      <c r="M4740" s="167">
        <f t="shared" ref="M4740:M4803" si="523">IF(I4740&gt;0,1,0)</f>
        <v>0</v>
      </c>
      <c r="N4740" s="167">
        <f t="shared" ref="N4740:N4803" si="524">IF(H4740&lt;0,1,0)</f>
        <v>0</v>
      </c>
    </row>
    <row r="4741" spans="1:14" ht="15" customHeight="1" x14ac:dyDescent="0.2">
      <c r="A4741" s="152"/>
      <c r="B4741" s="152"/>
      <c r="C4741" s="152"/>
      <c r="D4741" s="152"/>
      <c r="E4741" s="153">
        <f>'2.40-a,b,c,d,e'!E4741</f>
        <v>43661.166666666664</v>
      </c>
      <c r="F4741" s="157">
        <f>'2.40-a,b,c,d,e'!F4741</f>
        <v>59.580001831054602</v>
      </c>
      <c r="G4741" s="157">
        <f>'2.40-a,b,c,d,e'!G4741</f>
        <v>-629.99725341799717</v>
      </c>
      <c r="H4741" s="157">
        <f t="shared" si="518"/>
        <v>7312.619754949289</v>
      </c>
      <c r="I4741" s="157">
        <f t="shared" si="519"/>
        <v>0</v>
      </c>
      <c r="J4741" s="157">
        <f t="shared" si="520"/>
        <v>7312.619754949289</v>
      </c>
      <c r="K4741" s="157">
        <f t="shared" si="521"/>
        <v>0</v>
      </c>
      <c r="L4741" s="157">
        <f t="shared" si="522"/>
        <v>7312.619754949289</v>
      </c>
      <c r="M4741" s="167">
        <f t="shared" si="523"/>
        <v>0</v>
      </c>
      <c r="N4741" s="167">
        <f t="shared" si="524"/>
        <v>0</v>
      </c>
    </row>
    <row r="4742" spans="1:14" ht="15" customHeight="1" x14ac:dyDescent="0.2">
      <c r="A4742" s="152"/>
      <c r="B4742" s="152"/>
      <c r="C4742" s="152"/>
      <c r="D4742" s="152"/>
      <c r="E4742" s="153">
        <f>'2.40-a,b,c,d,e'!E4742</f>
        <v>43662.166666666664</v>
      </c>
      <c r="F4742" s="157">
        <f>'2.40-a,b,c,d,e'!F4742</f>
        <v>57.619998931884702</v>
      </c>
      <c r="G4742" s="157">
        <f>'2.40-a,b,c,d,e'!G4742</f>
        <v>-1960.0028991699005</v>
      </c>
      <c r="H4742" s="157">
        <f t="shared" si="518"/>
        <v>5352.6168557793881</v>
      </c>
      <c r="I4742" s="157">
        <f t="shared" si="519"/>
        <v>2810.001373291002</v>
      </c>
      <c r="J4742" s="157">
        <f t="shared" si="520"/>
        <v>8162.61822907039</v>
      </c>
      <c r="K4742" s="157">
        <f t="shared" si="521"/>
        <v>0</v>
      </c>
      <c r="L4742" s="157">
        <f t="shared" si="522"/>
        <v>8162.61822907039</v>
      </c>
      <c r="M4742" s="167">
        <f t="shared" si="523"/>
        <v>1</v>
      </c>
      <c r="N4742" s="167">
        <f t="shared" si="524"/>
        <v>0</v>
      </c>
    </row>
    <row r="4743" spans="1:14" ht="15" customHeight="1" x14ac:dyDescent="0.2">
      <c r="A4743" s="152"/>
      <c r="B4743" s="152"/>
      <c r="C4743" s="152"/>
      <c r="D4743" s="152"/>
      <c r="E4743" s="153">
        <f>'2.40-a,b,c,d,e'!E4743</f>
        <v>43663.166666666664</v>
      </c>
      <c r="F4743" s="157">
        <f>'2.40-a,b,c,d,e'!F4743</f>
        <v>56.779998779296797</v>
      </c>
      <c r="G4743" s="157">
        <f>'2.40-a,b,c,d,e'!G4743</f>
        <v>-840.00015258790484</v>
      </c>
      <c r="H4743" s="157">
        <f t="shared" si="518"/>
        <v>7322.6180764824849</v>
      </c>
      <c r="I4743" s="157">
        <f t="shared" si="519"/>
        <v>0</v>
      </c>
      <c r="J4743" s="157">
        <f t="shared" si="520"/>
        <v>7322.6180764824849</v>
      </c>
      <c r="K4743" s="157">
        <f t="shared" si="521"/>
        <v>0</v>
      </c>
      <c r="L4743" s="157">
        <f t="shared" si="522"/>
        <v>7322.6180764824849</v>
      </c>
      <c r="M4743" s="167">
        <f t="shared" si="523"/>
        <v>0</v>
      </c>
      <c r="N4743" s="167">
        <f t="shared" si="524"/>
        <v>0</v>
      </c>
    </row>
    <row r="4744" spans="1:14" ht="15" customHeight="1" x14ac:dyDescent="0.2">
      <c r="A4744" s="152"/>
      <c r="B4744" s="152"/>
      <c r="C4744" s="152"/>
      <c r="D4744" s="152"/>
      <c r="E4744" s="153">
        <f>'2.40-a,b,c,d,e'!E4744</f>
        <v>43664.166666666664</v>
      </c>
      <c r="F4744" s="157">
        <f>'2.40-a,b,c,d,e'!F4744</f>
        <v>55.299999237060497</v>
      </c>
      <c r="G4744" s="157">
        <f>'2.40-a,b,c,d,e'!G4744</f>
        <v>-1479.9995422362997</v>
      </c>
      <c r="H4744" s="157">
        <f t="shared" si="518"/>
        <v>5842.6185342461849</v>
      </c>
      <c r="I4744" s="157">
        <f t="shared" si="519"/>
        <v>2319.9996948242051</v>
      </c>
      <c r="J4744" s="157">
        <f t="shared" si="520"/>
        <v>8162.61822907039</v>
      </c>
      <c r="K4744" s="157">
        <f t="shared" si="521"/>
        <v>0</v>
      </c>
      <c r="L4744" s="157">
        <f t="shared" si="522"/>
        <v>8162.61822907039</v>
      </c>
      <c r="M4744" s="167">
        <f t="shared" si="523"/>
        <v>1</v>
      </c>
      <c r="N4744" s="167">
        <f t="shared" si="524"/>
        <v>0</v>
      </c>
    </row>
    <row r="4745" spans="1:14" ht="15" customHeight="1" x14ac:dyDescent="0.2">
      <c r="A4745" s="152"/>
      <c r="B4745" s="152"/>
      <c r="C4745" s="152"/>
      <c r="D4745" s="152"/>
      <c r="E4745" s="153">
        <f>'2.40-a,b,c,d,e'!E4745</f>
        <v>43665.166666666664</v>
      </c>
      <c r="F4745" s="157">
        <f>'2.40-a,b,c,d,e'!F4745</f>
        <v>55.630001068115199</v>
      </c>
      <c r="G4745" s="157">
        <f>'2.40-a,b,c,d,e'!G4745</f>
        <v>330.00183105470171</v>
      </c>
      <c r="H4745" s="157">
        <f t="shared" si="518"/>
        <v>8492.6200601250912</v>
      </c>
      <c r="I4745" s="157">
        <f t="shared" si="519"/>
        <v>0</v>
      </c>
      <c r="J4745" s="157">
        <f t="shared" si="520"/>
        <v>8492.6200601250912</v>
      </c>
      <c r="K4745" s="157">
        <f t="shared" si="521"/>
        <v>330.00183105470114</v>
      </c>
      <c r="L4745" s="157">
        <f t="shared" si="522"/>
        <v>8162.61822907039</v>
      </c>
      <c r="M4745" s="167">
        <f t="shared" si="523"/>
        <v>0</v>
      </c>
      <c r="N4745" s="167">
        <f t="shared" si="524"/>
        <v>0</v>
      </c>
    </row>
    <row r="4746" spans="1:14" ht="15" customHeight="1" x14ac:dyDescent="0.2">
      <c r="A4746" s="152"/>
      <c r="B4746" s="152"/>
      <c r="C4746" s="152"/>
      <c r="D4746" s="152"/>
      <c r="E4746" s="153">
        <f>'2.40-a,b,c,d,e'!E4746</f>
        <v>43668.166666666664</v>
      </c>
      <c r="F4746" s="157">
        <f>'2.40-a,b,c,d,e'!F4746</f>
        <v>56.220001220703097</v>
      </c>
      <c r="G4746" s="157">
        <f>'2.40-a,b,c,d,e'!G4746</f>
        <v>590.00015258789767</v>
      </c>
      <c r="H4746" s="157">
        <f t="shared" si="518"/>
        <v>8752.618381658287</v>
      </c>
      <c r="I4746" s="157">
        <f t="shared" si="519"/>
        <v>0</v>
      </c>
      <c r="J4746" s="157">
        <f t="shared" si="520"/>
        <v>8752.618381658287</v>
      </c>
      <c r="K4746" s="157">
        <f t="shared" si="521"/>
        <v>590.00015258789699</v>
      </c>
      <c r="L4746" s="157">
        <f t="shared" si="522"/>
        <v>8162.61822907039</v>
      </c>
      <c r="M4746" s="167">
        <f t="shared" si="523"/>
        <v>0</v>
      </c>
      <c r="N4746" s="167">
        <f t="shared" si="524"/>
        <v>0</v>
      </c>
    </row>
    <row r="4747" spans="1:14" ht="15" customHeight="1" x14ac:dyDescent="0.2">
      <c r="A4747" s="152"/>
      <c r="B4747" s="152"/>
      <c r="C4747" s="152"/>
      <c r="D4747" s="152"/>
      <c r="E4747" s="153">
        <f>'2.40-a,b,c,d,e'!E4747</f>
        <v>43669.166666666664</v>
      </c>
      <c r="F4747" s="157">
        <f>'2.40-a,b,c,d,e'!F4747</f>
        <v>56.770000457763601</v>
      </c>
      <c r="G4747" s="157">
        <f>'2.40-a,b,c,d,e'!G4747</f>
        <v>549.99923706050424</v>
      </c>
      <c r="H4747" s="157">
        <f t="shared" si="518"/>
        <v>8712.6174661308942</v>
      </c>
      <c r="I4747" s="157">
        <f t="shared" si="519"/>
        <v>0</v>
      </c>
      <c r="J4747" s="157">
        <f t="shared" si="520"/>
        <v>8712.6174661308942</v>
      </c>
      <c r="K4747" s="157">
        <f t="shared" si="521"/>
        <v>549.99923706050413</v>
      </c>
      <c r="L4747" s="157">
        <f t="shared" si="522"/>
        <v>8162.61822907039</v>
      </c>
      <c r="M4747" s="167">
        <f t="shared" si="523"/>
        <v>0</v>
      </c>
      <c r="N4747" s="167">
        <f t="shared" si="524"/>
        <v>0</v>
      </c>
    </row>
    <row r="4748" spans="1:14" ht="15" customHeight="1" x14ac:dyDescent="0.2">
      <c r="A4748" s="152"/>
      <c r="B4748" s="152"/>
      <c r="C4748" s="152"/>
      <c r="D4748" s="152"/>
      <c r="E4748" s="153">
        <f>'2.40-a,b,c,d,e'!E4748</f>
        <v>43670.166666666664</v>
      </c>
      <c r="F4748" s="157">
        <f>'2.40-a,b,c,d,e'!F4748</f>
        <v>55.880001068115199</v>
      </c>
      <c r="G4748" s="157">
        <f>'2.40-a,b,c,d,e'!G4748</f>
        <v>-889.99938964840203</v>
      </c>
      <c r="H4748" s="157">
        <f t="shared" si="518"/>
        <v>7272.618839421988</v>
      </c>
      <c r="I4748" s="157">
        <f t="shared" si="519"/>
        <v>0</v>
      </c>
      <c r="J4748" s="157">
        <f t="shared" si="520"/>
        <v>7272.618839421988</v>
      </c>
      <c r="K4748" s="157">
        <f t="shared" si="521"/>
        <v>0</v>
      </c>
      <c r="L4748" s="157">
        <f t="shared" si="522"/>
        <v>7272.618839421988</v>
      </c>
      <c r="M4748" s="167">
        <f t="shared" si="523"/>
        <v>0</v>
      </c>
      <c r="N4748" s="167">
        <f t="shared" si="524"/>
        <v>0</v>
      </c>
    </row>
    <row r="4749" spans="1:14" ht="15" customHeight="1" x14ac:dyDescent="0.2">
      <c r="A4749" s="152"/>
      <c r="B4749" s="152"/>
      <c r="C4749" s="152"/>
      <c r="D4749" s="152"/>
      <c r="E4749" s="153">
        <f>'2.40-a,b,c,d,e'!E4749</f>
        <v>43671.166666666664</v>
      </c>
      <c r="F4749" s="157">
        <f>'2.40-a,b,c,d,e'!F4749</f>
        <v>56.020000457763601</v>
      </c>
      <c r="G4749" s="157">
        <f>'2.40-a,b,c,d,e'!G4749</f>
        <v>139.99938964840197</v>
      </c>
      <c r="H4749" s="157">
        <f t="shared" si="518"/>
        <v>7412.61822907039</v>
      </c>
      <c r="I4749" s="157">
        <f t="shared" si="519"/>
        <v>0</v>
      </c>
      <c r="J4749" s="157">
        <f t="shared" si="520"/>
        <v>7412.61822907039</v>
      </c>
      <c r="K4749" s="157">
        <f t="shared" si="521"/>
        <v>0</v>
      </c>
      <c r="L4749" s="157">
        <f t="shared" si="522"/>
        <v>7412.61822907039</v>
      </c>
      <c r="M4749" s="167">
        <f t="shared" si="523"/>
        <v>0</v>
      </c>
      <c r="N4749" s="167">
        <f t="shared" si="524"/>
        <v>0</v>
      </c>
    </row>
    <row r="4750" spans="1:14" ht="15" customHeight="1" x14ac:dyDescent="0.2">
      <c r="A4750" s="152"/>
      <c r="B4750" s="152"/>
      <c r="C4750" s="152"/>
      <c r="D4750" s="152"/>
      <c r="E4750" s="153">
        <f>'2.40-a,b,c,d,e'!E4750</f>
        <v>43672.166666666664</v>
      </c>
      <c r="F4750" s="157">
        <f>'2.40-a,b,c,d,e'!F4750</f>
        <v>56.200000762939403</v>
      </c>
      <c r="G4750" s="157">
        <f>'2.40-a,b,c,d,e'!G4750</f>
        <v>180.00030517580257</v>
      </c>
      <c r="H4750" s="157">
        <f t="shared" si="518"/>
        <v>7592.6185342461922</v>
      </c>
      <c r="I4750" s="157">
        <f t="shared" si="519"/>
        <v>0</v>
      </c>
      <c r="J4750" s="157">
        <f t="shared" si="520"/>
        <v>7592.6185342461922</v>
      </c>
      <c r="K4750" s="157">
        <f t="shared" si="521"/>
        <v>0</v>
      </c>
      <c r="L4750" s="157">
        <f t="shared" si="522"/>
        <v>7592.6185342461922</v>
      </c>
      <c r="M4750" s="167">
        <f t="shared" si="523"/>
        <v>0</v>
      </c>
      <c r="N4750" s="167">
        <f t="shared" si="524"/>
        <v>0</v>
      </c>
    </row>
    <row r="4751" spans="1:14" ht="15" customHeight="1" x14ac:dyDescent="0.2">
      <c r="A4751" s="152"/>
      <c r="B4751" s="152"/>
      <c r="C4751" s="152"/>
      <c r="D4751" s="152"/>
      <c r="E4751" s="153">
        <f>'2.40-a,b,c,d,e'!E4751</f>
        <v>43675.166666666664</v>
      </c>
      <c r="F4751" s="157">
        <f>'2.40-a,b,c,d,e'!F4751</f>
        <v>56.869998931884702</v>
      </c>
      <c r="G4751" s="157">
        <f>'2.40-a,b,c,d,e'!G4751</f>
        <v>669.99816894529829</v>
      </c>
      <c r="H4751" s="157">
        <f t="shared" si="518"/>
        <v>8262.6167031914902</v>
      </c>
      <c r="I4751" s="157">
        <f t="shared" si="519"/>
        <v>0</v>
      </c>
      <c r="J4751" s="157">
        <f t="shared" si="520"/>
        <v>8262.6167031914902</v>
      </c>
      <c r="K4751" s="157">
        <f t="shared" si="521"/>
        <v>99.998474121100116</v>
      </c>
      <c r="L4751" s="157">
        <f t="shared" si="522"/>
        <v>8162.61822907039</v>
      </c>
      <c r="M4751" s="167">
        <f t="shared" si="523"/>
        <v>0</v>
      </c>
      <c r="N4751" s="167">
        <f t="shared" si="524"/>
        <v>0</v>
      </c>
    </row>
    <row r="4752" spans="1:14" ht="15" customHeight="1" x14ac:dyDescent="0.2">
      <c r="A4752" s="152"/>
      <c r="B4752" s="152"/>
      <c r="C4752" s="152"/>
      <c r="D4752" s="152"/>
      <c r="E4752" s="153">
        <f>'2.40-a,b,c,d,e'!E4752</f>
        <v>43676.166666666664</v>
      </c>
      <c r="F4752" s="157">
        <f>'2.40-a,b,c,d,e'!F4752</f>
        <v>58.049999237060497</v>
      </c>
      <c r="G4752" s="157">
        <f>'2.40-a,b,c,d,e'!G4752</f>
        <v>1180.0003051757953</v>
      </c>
      <c r="H4752" s="157">
        <f t="shared" si="518"/>
        <v>9342.6185342461849</v>
      </c>
      <c r="I4752" s="157">
        <f t="shared" si="519"/>
        <v>0</v>
      </c>
      <c r="J4752" s="157">
        <f t="shared" si="520"/>
        <v>9342.6185342461849</v>
      </c>
      <c r="K4752" s="157">
        <f t="shared" si="521"/>
        <v>1180.0003051757949</v>
      </c>
      <c r="L4752" s="157">
        <f t="shared" si="522"/>
        <v>8162.61822907039</v>
      </c>
      <c r="M4752" s="167">
        <f t="shared" si="523"/>
        <v>0</v>
      </c>
      <c r="N4752" s="167">
        <f t="shared" si="524"/>
        <v>0</v>
      </c>
    </row>
    <row r="4753" spans="1:14" ht="15" customHeight="1" x14ac:dyDescent="0.2">
      <c r="A4753" s="152"/>
      <c r="B4753" s="152"/>
      <c r="C4753" s="152"/>
      <c r="D4753" s="152"/>
      <c r="E4753" s="153">
        <f>'2.40-a,b,c,d,e'!E4753</f>
        <v>43677.166666666664</v>
      </c>
      <c r="F4753" s="157">
        <f>'2.40-a,b,c,d,e'!F4753</f>
        <v>58.580001831054602</v>
      </c>
      <c r="G4753" s="157">
        <f>'2.40-a,b,c,d,e'!G4753</f>
        <v>530.00259399410515</v>
      </c>
      <c r="H4753" s="157">
        <f t="shared" si="518"/>
        <v>8692.6208230644952</v>
      </c>
      <c r="I4753" s="157">
        <f t="shared" si="519"/>
        <v>0</v>
      </c>
      <c r="J4753" s="157">
        <f t="shared" si="520"/>
        <v>8692.6208230644952</v>
      </c>
      <c r="K4753" s="157">
        <f t="shared" si="521"/>
        <v>530.00259399410515</v>
      </c>
      <c r="L4753" s="157">
        <f t="shared" si="522"/>
        <v>8162.61822907039</v>
      </c>
      <c r="M4753" s="167">
        <f t="shared" si="523"/>
        <v>0</v>
      </c>
      <c r="N4753" s="167">
        <f t="shared" si="524"/>
        <v>0</v>
      </c>
    </row>
    <row r="4754" spans="1:14" ht="15" customHeight="1" x14ac:dyDescent="0.2">
      <c r="A4754" s="152"/>
      <c r="B4754" s="152"/>
      <c r="C4754" s="152"/>
      <c r="D4754" s="152"/>
      <c r="E4754" s="153">
        <f>'2.40-a,b,c,d,e'!E4754</f>
        <v>43678.166666666664</v>
      </c>
      <c r="F4754" s="157">
        <f>'2.40-a,b,c,d,e'!F4754</f>
        <v>53.950000762939403</v>
      </c>
      <c r="G4754" s="157">
        <f>'2.40-a,b,c,d,e'!G4754</f>
        <v>-4630.0010681151989</v>
      </c>
      <c r="H4754" s="157">
        <f t="shared" si="518"/>
        <v>3532.6171609551911</v>
      </c>
      <c r="I4754" s="157">
        <f t="shared" si="519"/>
        <v>4630.0010681151989</v>
      </c>
      <c r="J4754" s="157">
        <f t="shared" si="520"/>
        <v>8162.61822907039</v>
      </c>
      <c r="K4754" s="157">
        <f t="shared" si="521"/>
        <v>0</v>
      </c>
      <c r="L4754" s="157">
        <f t="shared" si="522"/>
        <v>8162.61822907039</v>
      </c>
      <c r="M4754" s="167">
        <f t="shared" si="523"/>
        <v>1</v>
      </c>
      <c r="N4754" s="167">
        <f t="shared" si="524"/>
        <v>0</v>
      </c>
    </row>
    <row r="4755" spans="1:14" ht="15" customHeight="1" x14ac:dyDescent="0.2">
      <c r="A4755" s="152"/>
      <c r="B4755" s="152"/>
      <c r="C4755" s="152"/>
      <c r="D4755" s="152"/>
      <c r="E4755" s="153">
        <f>'2.40-a,b,c,d,e'!E4755</f>
        <v>43679.166666666664</v>
      </c>
      <c r="F4755" s="157">
        <f>'2.40-a,b,c,d,e'!F4755</f>
        <v>55.659999847412102</v>
      </c>
      <c r="G4755" s="157">
        <f>'2.40-a,b,c,d,e'!G4755</f>
        <v>1709.999084472699</v>
      </c>
      <c r="H4755" s="157">
        <f t="shared" si="518"/>
        <v>9872.617313543089</v>
      </c>
      <c r="I4755" s="157">
        <f t="shared" si="519"/>
        <v>0</v>
      </c>
      <c r="J4755" s="157">
        <f t="shared" si="520"/>
        <v>9872.617313543089</v>
      </c>
      <c r="K4755" s="157">
        <f t="shared" si="521"/>
        <v>1709.999084472699</v>
      </c>
      <c r="L4755" s="157">
        <f t="shared" si="522"/>
        <v>8162.61822907039</v>
      </c>
      <c r="M4755" s="167">
        <f t="shared" si="523"/>
        <v>0</v>
      </c>
      <c r="N4755" s="167">
        <f t="shared" si="524"/>
        <v>0</v>
      </c>
    </row>
    <row r="4756" spans="1:14" ht="15" customHeight="1" x14ac:dyDescent="0.2">
      <c r="A4756" s="152"/>
      <c r="B4756" s="152"/>
      <c r="C4756" s="152"/>
      <c r="D4756" s="152"/>
      <c r="E4756" s="153">
        <f>'2.40-a,b,c,d,e'!E4756</f>
        <v>43682.166666666664</v>
      </c>
      <c r="F4756" s="157">
        <f>'2.40-a,b,c,d,e'!F4756</f>
        <v>54.689998626708899</v>
      </c>
      <c r="G4756" s="157">
        <f>'2.40-a,b,c,d,e'!G4756</f>
        <v>-970.00122070320322</v>
      </c>
      <c r="H4756" s="157">
        <f t="shared" si="518"/>
        <v>7192.6170083671868</v>
      </c>
      <c r="I4756" s="157">
        <f t="shared" si="519"/>
        <v>0</v>
      </c>
      <c r="J4756" s="157">
        <f t="shared" si="520"/>
        <v>7192.6170083671868</v>
      </c>
      <c r="K4756" s="157">
        <f t="shared" si="521"/>
        <v>0</v>
      </c>
      <c r="L4756" s="157">
        <f t="shared" si="522"/>
        <v>7192.6170083671868</v>
      </c>
      <c r="M4756" s="167">
        <f t="shared" si="523"/>
        <v>0</v>
      </c>
      <c r="N4756" s="167">
        <f t="shared" si="524"/>
        <v>0</v>
      </c>
    </row>
    <row r="4757" spans="1:14" ht="15" customHeight="1" x14ac:dyDescent="0.2">
      <c r="A4757" s="152"/>
      <c r="B4757" s="152"/>
      <c r="C4757" s="152"/>
      <c r="D4757" s="152"/>
      <c r="E4757" s="153">
        <f>'2.40-a,b,c,d,e'!E4757</f>
        <v>43683.166666666664</v>
      </c>
      <c r="F4757" s="157">
        <f>'2.40-a,b,c,d,e'!F4757</f>
        <v>53.630001068115199</v>
      </c>
      <c r="G4757" s="157">
        <f>'2.40-a,b,c,d,e'!G4757</f>
        <v>-1059.9975585937002</v>
      </c>
      <c r="H4757" s="157">
        <f t="shared" si="518"/>
        <v>6132.6194497734868</v>
      </c>
      <c r="I4757" s="157">
        <f t="shared" si="519"/>
        <v>0</v>
      </c>
      <c r="J4757" s="157">
        <f t="shared" si="520"/>
        <v>6132.6194497734868</v>
      </c>
      <c r="K4757" s="157">
        <f t="shared" si="521"/>
        <v>0</v>
      </c>
      <c r="L4757" s="157">
        <f t="shared" si="522"/>
        <v>6132.6194497734868</v>
      </c>
      <c r="M4757" s="167">
        <f t="shared" si="523"/>
        <v>0</v>
      </c>
      <c r="N4757" s="167">
        <f t="shared" si="524"/>
        <v>0</v>
      </c>
    </row>
    <row r="4758" spans="1:14" ht="15" customHeight="1" x14ac:dyDescent="0.2">
      <c r="A4758" s="152"/>
      <c r="B4758" s="152"/>
      <c r="C4758" s="152"/>
      <c r="D4758" s="152"/>
      <c r="E4758" s="153">
        <f>'2.40-a,b,c,d,e'!E4758</f>
        <v>43684.166666666664</v>
      </c>
      <c r="F4758" s="157">
        <f>'2.40-a,b,c,d,e'!F4758</f>
        <v>51.090000152587798</v>
      </c>
      <c r="G4758" s="157">
        <f>'2.40-a,b,c,d,e'!G4758</f>
        <v>-2540.0009155274006</v>
      </c>
      <c r="H4758" s="157">
        <f t="shared" si="518"/>
        <v>3592.6185342460863</v>
      </c>
      <c r="I4758" s="157">
        <f t="shared" si="519"/>
        <v>4569.9996948243042</v>
      </c>
      <c r="J4758" s="157">
        <f t="shared" si="520"/>
        <v>8162.618229070391</v>
      </c>
      <c r="K4758" s="157">
        <f t="shared" si="521"/>
        <v>9.0949470177292824E-13</v>
      </c>
      <c r="L4758" s="157">
        <f t="shared" si="522"/>
        <v>8162.61822907039</v>
      </c>
      <c r="M4758" s="167">
        <f t="shared" si="523"/>
        <v>1</v>
      </c>
      <c r="N4758" s="167">
        <f t="shared" si="524"/>
        <v>0</v>
      </c>
    </row>
    <row r="4759" spans="1:14" ht="15" customHeight="1" x14ac:dyDescent="0.2">
      <c r="A4759" s="152"/>
      <c r="B4759" s="152"/>
      <c r="C4759" s="152"/>
      <c r="D4759" s="152"/>
      <c r="E4759" s="153">
        <f>'2.40-a,b,c,d,e'!E4759</f>
        <v>43685.166666666664</v>
      </c>
      <c r="F4759" s="157">
        <f>'2.40-a,b,c,d,e'!F4759</f>
        <v>52.540000915527301</v>
      </c>
      <c r="G4759" s="157">
        <f>'2.40-a,b,c,d,e'!G4759</f>
        <v>1450.0007629395029</v>
      </c>
      <c r="H4759" s="157">
        <f t="shared" si="518"/>
        <v>9612.6189920098932</v>
      </c>
      <c r="I4759" s="157">
        <f t="shared" si="519"/>
        <v>0</v>
      </c>
      <c r="J4759" s="157">
        <f t="shared" si="520"/>
        <v>9612.6189920098932</v>
      </c>
      <c r="K4759" s="157">
        <f t="shared" si="521"/>
        <v>1450.0007629395031</v>
      </c>
      <c r="L4759" s="157">
        <f t="shared" si="522"/>
        <v>8162.61822907039</v>
      </c>
      <c r="M4759" s="167">
        <f t="shared" si="523"/>
        <v>0</v>
      </c>
      <c r="N4759" s="167">
        <f t="shared" si="524"/>
        <v>0</v>
      </c>
    </row>
    <row r="4760" spans="1:14" ht="15" customHeight="1" x14ac:dyDescent="0.2">
      <c r="A4760" s="152"/>
      <c r="B4760" s="152"/>
      <c r="C4760" s="152"/>
      <c r="D4760" s="152"/>
      <c r="E4760" s="153">
        <f>'2.40-a,b,c,d,e'!E4760</f>
        <v>43686.166666666664</v>
      </c>
      <c r="F4760" s="157">
        <f>'2.40-a,b,c,d,e'!F4760</f>
        <v>54.5</v>
      </c>
      <c r="G4760" s="157">
        <f>'2.40-a,b,c,d,e'!G4760</f>
        <v>1959.999084472699</v>
      </c>
      <c r="H4760" s="157">
        <f t="shared" si="518"/>
        <v>10122.617313543089</v>
      </c>
      <c r="I4760" s="157">
        <f t="shared" si="519"/>
        <v>0</v>
      </c>
      <c r="J4760" s="157">
        <f t="shared" si="520"/>
        <v>10122.617313543089</v>
      </c>
      <c r="K4760" s="157">
        <f t="shared" si="521"/>
        <v>1959.999084472699</v>
      </c>
      <c r="L4760" s="157">
        <f t="shared" si="522"/>
        <v>8162.61822907039</v>
      </c>
      <c r="M4760" s="167">
        <f t="shared" si="523"/>
        <v>0</v>
      </c>
      <c r="N4760" s="167">
        <f t="shared" si="524"/>
        <v>0</v>
      </c>
    </row>
    <row r="4761" spans="1:14" ht="15" customHeight="1" x14ac:dyDescent="0.2">
      <c r="A4761" s="152"/>
      <c r="B4761" s="152"/>
      <c r="C4761" s="152"/>
      <c r="D4761" s="152"/>
      <c r="E4761" s="153">
        <f>'2.40-a,b,c,d,e'!E4761</f>
        <v>43689.166666666664</v>
      </c>
      <c r="F4761" s="157">
        <f>'2.40-a,b,c,d,e'!F4761</f>
        <v>54.930000305175703</v>
      </c>
      <c r="G4761" s="157">
        <f>'2.40-a,b,c,d,e'!G4761</f>
        <v>430.00030517570309</v>
      </c>
      <c r="H4761" s="157">
        <f t="shared" si="518"/>
        <v>8592.618534246094</v>
      </c>
      <c r="I4761" s="157">
        <f t="shared" si="519"/>
        <v>0</v>
      </c>
      <c r="J4761" s="157">
        <f t="shared" si="520"/>
        <v>8592.618534246094</v>
      </c>
      <c r="K4761" s="157">
        <f t="shared" si="521"/>
        <v>430.00030517570394</v>
      </c>
      <c r="L4761" s="157">
        <f t="shared" si="522"/>
        <v>8162.61822907039</v>
      </c>
      <c r="M4761" s="167">
        <f t="shared" si="523"/>
        <v>0</v>
      </c>
      <c r="N4761" s="167">
        <f t="shared" si="524"/>
        <v>0</v>
      </c>
    </row>
    <row r="4762" spans="1:14" ht="15" customHeight="1" x14ac:dyDescent="0.2">
      <c r="A4762" s="152"/>
      <c r="B4762" s="152"/>
      <c r="C4762" s="152"/>
      <c r="D4762" s="152"/>
      <c r="E4762" s="153">
        <f>'2.40-a,b,c,d,e'!E4762</f>
        <v>43690.166666666664</v>
      </c>
      <c r="F4762" s="157">
        <f>'2.40-a,b,c,d,e'!F4762</f>
        <v>57.099998474121001</v>
      </c>
      <c r="G4762" s="157">
        <f>'2.40-a,b,c,d,e'!G4762</f>
        <v>2169.9981689452984</v>
      </c>
      <c r="H4762" s="157">
        <f t="shared" si="518"/>
        <v>10332.616398015689</v>
      </c>
      <c r="I4762" s="157">
        <f t="shared" si="519"/>
        <v>0</v>
      </c>
      <c r="J4762" s="157">
        <f t="shared" si="520"/>
        <v>10332.616398015689</v>
      </c>
      <c r="K4762" s="157">
        <f t="shared" si="521"/>
        <v>2169.9981689452989</v>
      </c>
      <c r="L4762" s="157">
        <f t="shared" si="522"/>
        <v>8162.61822907039</v>
      </c>
      <c r="M4762" s="167">
        <f t="shared" si="523"/>
        <v>0</v>
      </c>
      <c r="N4762" s="167">
        <f t="shared" si="524"/>
        <v>0</v>
      </c>
    </row>
    <row r="4763" spans="1:14" ht="15" customHeight="1" x14ac:dyDescent="0.2">
      <c r="A4763" s="152"/>
      <c r="B4763" s="152"/>
      <c r="C4763" s="152"/>
      <c r="D4763" s="152"/>
      <c r="E4763" s="153">
        <f>'2.40-a,b,c,d,e'!E4763</f>
        <v>43691.166666666664</v>
      </c>
      <c r="F4763" s="157">
        <f>'2.40-a,b,c,d,e'!F4763</f>
        <v>55.2299995422363</v>
      </c>
      <c r="G4763" s="157">
        <f>'2.40-a,b,c,d,e'!G4763</f>
        <v>-1869.9989318847017</v>
      </c>
      <c r="H4763" s="157">
        <f t="shared" si="518"/>
        <v>6292.6192971856881</v>
      </c>
      <c r="I4763" s="157">
        <f t="shared" si="519"/>
        <v>0</v>
      </c>
      <c r="J4763" s="157">
        <f t="shared" si="520"/>
        <v>6292.6192971856881</v>
      </c>
      <c r="K4763" s="157">
        <f t="shared" si="521"/>
        <v>0</v>
      </c>
      <c r="L4763" s="157">
        <f t="shared" si="522"/>
        <v>6292.6192971856881</v>
      </c>
      <c r="M4763" s="167">
        <f t="shared" si="523"/>
        <v>0</v>
      </c>
      <c r="N4763" s="167">
        <f t="shared" si="524"/>
        <v>0</v>
      </c>
    </row>
    <row r="4764" spans="1:14" ht="15" customHeight="1" x14ac:dyDescent="0.2">
      <c r="A4764" s="152"/>
      <c r="B4764" s="152"/>
      <c r="C4764" s="152"/>
      <c r="D4764" s="152"/>
      <c r="E4764" s="153">
        <f>'2.40-a,b,c,d,e'!E4764</f>
        <v>43692.166666666664</v>
      </c>
      <c r="F4764" s="157">
        <f>'2.40-a,b,c,d,e'!F4764</f>
        <v>54.470001220703097</v>
      </c>
      <c r="G4764" s="157">
        <f>'2.40-a,b,c,d,e'!G4764</f>
        <v>-759.99832153320313</v>
      </c>
      <c r="H4764" s="157">
        <f t="shared" si="518"/>
        <v>5532.620975652485</v>
      </c>
      <c r="I4764" s="157">
        <f t="shared" si="519"/>
        <v>2629.9972534179051</v>
      </c>
      <c r="J4764" s="157">
        <f t="shared" si="520"/>
        <v>8162.61822907039</v>
      </c>
      <c r="K4764" s="157">
        <f t="shared" si="521"/>
        <v>0</v>
      </c>
      <c r="L4764" s="157">
        <f t="shared" si="522"/>
        <v>8162.61822907039</v>
      </c>
      <c r="M4764" s="167">
        <f t="shared" si="523"/>
        <v>1</v>
      </c>
      <c r="N4764" s="167">
        <f t="shared" si="524"/>
        <v>0</v>
      </c>
    </row>
    <row r="4765" spans="1:14" ht="15" customHeight="1" x14ac:dyDescent="0.2">
      <c r="A4765" s="152"/>
      <c r="B4765" s="152"/>
      <c r="C4765" s="152"/>
      <c r="D4765" s="152"/>
      <c r="E4765" s="153">
        <f>'2.40-a,b,c,d,e'!E4765</f>
        <v>43693.166666666664</v>
      </c>
      <c r="F4765" s="157">
        <f>'2.40-a,b,c,d,e'!F4765</f>
        <v>54.869998931884702</v>
      </c>
      <c r="G4765" s="157">
        <f>'2.40-a,b,c,d,e'!G4765</f>
        <v>399.9977111816051</v>
      </c>
      <c r="H4765" s="157">
        <f t="shared" si="518"/>
        <v>8562.6159402519952</v>
      </c>
      <c r="I4765" s="157">
        <f t="shared" si="519"/>
        <v>0</v>
      </c>
      <c r="J4765" s="157">
        <f t="shared" si="520"/>
        <v>8562.6159402519952</v>
      </c>
      <c r="K4765" s="157">
        <f t="shared" si="521"/>
        <v>399.99771118160515</v>
      </c>
      <c r="L4765" s="157">
        <f t="shared" si="522"/>
        <v>8162.61822907039</v>
      </c>
      <c r="M4765" s="167">
        <f t="shared" si="523"/>
        <v>0</v>
      </c>
      <c r="N4765" s="167">
        <f t="shared" si="524"/>
        <v>0</v>
      </c>
    </row>
    <row r="4766" spans="1:14" ht="15" customHeight="1" x14ac:dyDescent="0.2">
      <c r="A4766" s="152"/>
      <c r="B4766" s="152"/>
      <c r="C4766" s="152"/>
      <c r="D4766" s="152"/>
      <c r="E4766" s="153">
        <f>'2.40-a,b,c,d,e'!E4766</f>
        <v>43696.166666666664</v>
      </c>
      <c r="F4766" s="157">
        <f>'2.40-a,b,c,d,e'!F4766</f>
        <v>56.209999084472599</v>
      </c>
      <c r="G4766" s="157">
        <f>'2.40-a,b,c,d,e'!G4766</f>
        <v>1340.0001525878977</v>
      </c>
      <c r="H4766" s="157">
        <f t="shared" si="518"/>
        <v>9502.618381658287</v>
      </c>
      <c r="I4766" s="157">
        <f t="shared" si="519"/>
        <v>0</v>
      </c>
      <c r="J4766" s="157">
        <f t="shared" si="520"/>
        <v>9502.618381658287</v>
      </c>
      <c r="K4766" s="157">
        <f t="shared" si="521"/>
        <v>1340.000152587897</v>
      </c>
      <c r="L4766" s="157">
        <f t="shared" si="522"/>
        <v>8162.61822907039</v>
      </c>
      <c r="M4766" s="167">
        <f t="shared" si="523"/>
        <v>0</v>
      </c>
      <c r="N4766" s="167">
        <f t="shared" si="524"/>
        <v>0</v>
      </c>
    </row>
    <row r="4767" spans="1:14" ht="15" customHeight="1" x14ac:dyDescent="0.2">
      <c r="A4767" s="152"/>
      <c r="B4767" s="152"/>
      <c r="C4767" s="152"/>
      <c r="D4767" s="152"/>
      <c r="E4767" s="153">
        <f>'2.40-a,b,c,d,e'!E4767</f>
        <v>43697.166666666664</v>
      </c>
      <c r="F4767" s="157">
        <f>'2.40-a,b,c,d,e'!F4767</f>
        <v>56.340000152587798</v>
      </c>
      <c r="G4767" s="157">
        <f>'2.40-a,b,c,d,e'!G4767</f>
        <v>130.00106811519885</v>
      </c>
      <c r="H4767" s="157">
        <f t="shared" si="518"/>
        <v>8292.6192971855889</v>
      </c>
      <c r="I4767" s="157">
        <f t="shared" si="519"/>
        <v>0</v>
      </c>
      <c r="J4767" s="157">
        <f t="shared" si="520"/>
        <v>8292.6192971855889</v>
      </c>
      <c r="K4767" s="157">
        <f t="shared" si="521"/>
        <v>130.0010681151989</v>
      </c>
      <c r="L4767" s="157">
        <f t="shared" si="522"/>
        <v>8162.61822907039</v>
      </c>
      <c r="M4767" s="167">
        <f t="shared" si="523"/>
        <v>0</v>
      </c>
      <c r="N4767" s="167">
        <f t="shared" si="524"/>
        <v>0</v>
      </c>
    </row>
    <row r="4768" spans="1:14" ht="15" customHeight="1" x14ac:dyDescent="0.2">
      <c r="A4768" s="152"/>
      <c r="B4768" s="152"/>
      <c r="C4768" s="152"/>
      <c r="D4768" s="152"/>
      <c r="E4768" s="153">
        <f>'2.40-a,b,c,d,e'!E4768</f>
        <v>43698.166666666664</v>
      </c>
      <c r="F4768" s="157">
        <f>'2.40-a,b,c,d,e'!F4768</f>
        <v>55.680000305175703</v>
      </c>
      <c r="G4768" s="157">
        <f>'2.40-a,b,c,d,e'!G4768</f>
        <v>-659.99984741209516</v>
      </c>
      <c r="H4768" s="157">
        <f t="shared" si="518"/>
        <v>7502.6183816582952</v>
      </c>
      <c r="I4768" s="157">
        <f t="shared" si="519"/>
        <v>0</v>
      </c>
      <c r="J4768" s="157">
        <f t="shared" si="520"/>
        <v>7502.6183816582952</v>
      </c>
      <c r="K4768" s="157">
        <f t="shared" si="521"/>
        <v>0</v>
      </c>
      <c r="L4768" s="157">
        <f t="shared" si="522"/>
        <v>7502.6183816582952</v>
      </c>
      <c r="M4768" s="167">
        <f t="shared" si="523"/>
        <v>0</v>
      </c>
      <c r="N4768" s="167">
        <f t="shared" si="524"/>
        <v>0</v>
      </c>
    </row>
    <row r="4769" spans="1:14" ht="15" customHeight="1" x14ac:dyDescent="0.2">
      <c r="A4769" s="152"/>
      <c r="B4769" s="152"/>
      <c r="C4769" s="152"/>
      <c r="D4769" s="152"/>
      <c r="E4769" s="153">
        <f>'2.40-a,b,c,d,e'!E4769</f>
        <v>43699.166666666664</v>
      </c>
      <c r="F4769" s="157">
        <f>'2.40-a,b,c,d,e'!F4769</f>
        <v>55.349998474121001</v>
      </c>
      <c r="G4769" s="157">
        <f>'2.40-a,b,c,d,e'!G4769</f>
        <v>-330.00183105470171</v>
      </c>
      <c r="H4769" s="157">
        <f t="shared" si="518"/>
        <v>7172.6165506035932</v>
      </c>
      <c r="I4769" s="157">
        <f t="shared" si="519"/>
        <v>0</v>
      </c>
      <c r="J4769" s="157">
        <f t="shared" si="520"/>
        <v>7172.6165506035932</v>
      </c>
      <c r="K4769" s="157">
        <f t="shared" si="521"/>
        <v>0</v>
      </c>
      <c r="L4769" s="157">
        <f t="shared" si="522"/>
        <v>7172.6165506035932</v>
      </c>
      <c r="M4769" s="167">
        <f t="shared" si="523"/>
        <v>0</v>
      </c>
      <c r="N4769" s="167">
        <f t="shared" si="524"/>
        <v>0</v>
      </c>
    </row>
    <row r="4770" spans="1:14" ht="15" customHeight="1" x14ac:dyDescent="0.2">
      <c r="A4770" s="152"/>
      <c r="B4770" s="152"/>
      <c r="C4770" s="152"/>
      <c r="D4770" s="152"/>
      <c r="E4770" s="153">
        <f>'2.40-a,b,c,d,e'!E4770</f>
        <v>43700.166666666664</v>
      </c>
      <c r="F4770" s="157">
        <f>'2.40-a,b,c,d,e'!F4770</f>
        <v>54.169998168945298</v>
      </c>
      <c r="G4770" s="157">
        <f>'2.40-a,b,c,d,e'!G4770</f>
        <v>-1180.000305175703</v>
      </c>
      <c r="H4770" s="157">
        <f t="shared" si="518"/>
        <v>5992.6162454278901</v>
      </c>
      <c r="I4770" s="157">
        <f t="shared" si="519"/>
        <v>2170.0019836424999</v>
      </c>
      <c r="J4770" s="157">
        <f t="shared" si="520"/>
        <v>8162.61822907039</v>
      </c>
      <c r="K4770" s="157">
        <f t="shared" si="521"/>
        <v>0</v>
      </c>
      <c r="L4770" s="157">
        <f t="shared" si="522"/>
        <v>8162.61822907039</v>
      </c>
      <c r="M4770" s="167">
        <f t="shared" si="523"/>
        <v>1</v>
      </c>
      <c r="N4770" s="167">
        <f t="shared" si="524"/>
        <v>0</v>
      </c>
    </row>
    <row r="4771" spans="1:14" ht="15" customHeight="1" x14ac:dyDescent="0.2">
      <c r="A4771" s="152"/>
      <c r="B4771" s="152"/>
      <c r="C4771" s="152"/>
      <c r="D4771" s="152"/>
      <c r="E4771" s="153">
        <f>'2.40-a,b,c,d,e'!E4771</f>
        <v>43703.166666666664</v>
      </c>
      <c r="F4771" s="157">
        <f>'2.40-a,b,c,d,e'!F4771</f>
        <v>53.639999389648402</v>
      </c>
      <c r="G4771" s="157">
        <f>'2.40-a,b,c,d,e'!G4771</f>
        <v>-529.99877929689637</v>
      </c>
      <c r="H4771" s="157">
        <f t="shared" si="518"/>
        <v>7632.6194497734941</v>
      </c>
      <c r="I4771" s="157">
        <f t="shared" si="519"/>
        <v>0</v>
      </c>
      <c r="J4771" s="157">
        <f t="shared" si="520"/>
        <v>7632.6194497734941</v>
      </c>
      <c r="K4771" s="157">
        <f t="shared" si="521"/>
        <v>0</v>
      </c>
      <c r="L4771" s="157">
        <f t="shared" si="522"/>
        <v>7632.6194497734941</v>
      </c>
      <c r="M4771" s="167">
        <f t="shared" si="523"/>
        <v>0</v>
      </c>
      <c r="N4771" s="167">
        <f t="shared" si="524"/>
        <v>0</v>
      </c>
    </row>
    <row r="4772" spans="1:14" ht="15" customHeight="1" x14ac:dyDescent="0.2">
      <c r="A4772" s="152"/>
      <c r="B4772" s="152"/>
      <c r="C4772" s="152"/>
      <c r="D4772" s="152"/>
      <c r="E4772" s="153">
        <f>'2.40-a,b,c,d,e'!E4772</f>
        <v>43704.166666666664</v>
      </c>
      <c r="F4772" s="157">
        <f>'2.40-a,b,c,d,e'!F4772</f>
        <v>54.930000305175703</v>
      </c>
      <c r="G4772" s="157">
        <f>'2.40-a,b,c,d,e'!G4772</f>
        <v>1290.000915527301</v>
      </c>
      <c r="H4772" s="157">
        <f t="shared" si="518"/>
        <v>8922.6203653007942</v>
      </c>
      <c r="I4772" s="157">
        <f t="shared" si="519"/>
        <v>0</v>
      </c>
      <c r="J4772" s="157">
        <f t="shared" si="520"/>
        <v>8922.6203653007942</v>
      </c>
      <c r="K4772" s="157">
        <f t="shared" si="521"/>
        <v>760.00213623040418</v>
      </c>
      <c r="L4772" s="157">
        <f t="shared" si="522"/>
        <v>8162.61822907039</v>
      </c>
      <c r="M4772" s="167">
        <f t="shared" si="523"/>
        <v>0</v>
      </c>
      <c r="N4772" s="167">
        <f t="shared" si="524"/>
        <v>0</v>
      </c>
    </row>
    <row r="4773" spans="1:14" ht="15" customHeight="1" x14ac:dyDescent="0.2">
      <c r="A4773" s="152"/>
      <c r="B4773" s="152"/>
      <c r="C4773" s="152"/>
      <c r="D4773" s="152"/>
      <c r="E4773" s="153">
        <f>'2.40-a,b,c,d,e'!E4773</f>
        <v>43705.166666666664</v>
      </c>
      <c r="F4773" s="157">
        <f>'2.40-a,b,c,d,e'!F4773</f>
        <v>55.779998779296797</v>
      </c>
      <c r="G4773" s="157">
        <f>'2.40-a,b,c,d,e'!G4773</f>
        <v>849.99847412109375</v>
      </c>
      <c r="H4773" s="157">
        <f t="shared" si="518"/>
        <v>9012.6167031914847</v>
      </c>
      <c r="I4773" s="157">
        <f t="shared" si="519"/>
        <v>0</v>
      </c>
      <c r="J4773" s="157">
        <f t="shared" si="520"/>
        <v>9012.6167031914847</v>
      </c>
      <c r="K4773" s="157">
        <f t="shared" si="521"/>
        <v>849.99847412109466</v>
      </c>
      <c r="L4773" s="157">
        <f t="shared" si="522"/>
        <v>8162.61822907039</v>
      </c>
      <c r="M4773" s="167">
        <f t="shared" si="523"/>
        <v>0</v>
      </c>
      <c r="N4773" s="167">
        <f t="shared" si="524"/>
        <v>0</v>
      </c>
    </row>
    <row r="4774" spans="1:14" ht="15" customHeight="1" x14ac:dyDescent="0.2">
      <c r="A4774" s="152"/>
      <c r="B4774" s="152"/>
      <c r="C4774" s="152"/>
      <c r="D4774" s="152"/>
      <c r="E4774" s="153">
        <f>'2.40-a,b,c,d,e'!E4774</f>
        <v>43706.166666666664</v>
      </c>
      <c r="F4774" s="157">
        <f>'2.40-a,b,c,d,e'!F4774</f>
        <v>56.709999084472599</v>
      </c>
      <c r="G4774" s="157">
        <f>'2.40-a,b,c,d,e'!G4774</f>
        <v>930.00030517580262</v>
      </c>
      <c r="H4774" s="157">
        <f t="shared" si="518"/>
        <v>9092.6185342461922</v>
      </c>
      <c r="I4774" s="157">
        <f t="shared" si="519"/>
        <v>0</v>
      </c>
      <c r="J4774" s="157">
        <f t="shared" si="520"/>
        <v>9092.6185342461922</v>
      </c>
      <c r="K4774" s="157">
        <f t="shared" si="521"/>
        <v>930.00030517580217</v>
      </c>
      <c r="L4774" s="157">
        <f t="shared" si="522"/>
        <v>8162.61822907039</v>
      </c>
      <c r="M4774" s="167">
        <f t="shared" si="523"/>
        <v>0</v>
      </c>
      <c r="N4774" s="167">
        <f t="shared" si="524"/>
        <v>0</v>
      </c>
    </row>
    <row r="4775" spans="1:14" ht="15" customHeight="1" x14ac:dyDescent="0.2">
      <c r="A4775" s="152"/>
      <c r="B4775" s="152"/>
      <c r="C4775" s="152"/>
      <c r="D4775" s="152"/>
      <c r="E4775" s="153">
        <f>'2.40-a,b,c,d,e'!E4775</f>
        <v>43707.166666666664</v>
      </c>
      <c r="F4775" s="157">
        <f>'2.40-a,b,c,d,e'!F4775</f>
        <v>55.099998474121001</v>
      </c>
      <c r="G4775" s="157">
        <f>'2.40-a,b,c,d,e'!G4775</f>
        <v>-1610.000610351598</v>
      </c>
      <c r="H4775" s="157">
        <f t="shared" si="518"/>
        <v>6552.6176187187921</v>
      </c>
      <c r="I4775" s="157">
        <f t="shared" si="519"/>
        <v>0</v>
      </c>
      <c r="J4775" s="157">
        <f t="shared" si="520"/>
        <v>6552.6176187187921</v>
      </c>
      <c r="K4775" s="157">
        <f t="shared" si="521"/>
        <v>0</v>
      </c>
      <c r="L4775" s="157">
        <f t="shared" si="522"/>
        <v>6552.6176187187921</v>
      </c>
      <c r="M4775" s="167">
        <f t="shared" si="523"/>
        <v>0</v>
      </c>
      <c r="N4775" s="167">
        <f t="shared" si="524"/>
        <v>0</v>
      </c>
    </row>
    <row r="4776" spans="1:14" ht="15" customHeight="1" x14ac:dyDescent="0.2">
      <c r="A4776" s="152"/>
      <c r="B4776" s="152"/>
      <c r="C4776" s="152"/>
      <c r="D4776" s="152"/>
      <c r="E4776" s="153">
        <f>'2.40-a,b,c,d,e'!E4776</f>
        <v>43711.166666666664</v>
      </c>
      <c r="F4776" s="157">
        <f>'2.40-a,b,c,d,e'!F4776</f>
        <v>53.939998626708899</v>
      </c>
      <c r="G4776" s="157">
        <f>'2.40-a,b,c,d,e'!G4776</f>
        <v>-1159.9998474121023</v>
      </c>
      <c r="H4776" s="157">
        <f t="shared" si="518"/>
        <v>5392.61777130669</v>
      </c>
      <c r="I4776" s="157">
        <f t="shared" si="519"/>
        <v>2770.0004577637001</v>
      </c>
      <c r="J4776" s="157">
        <f t="shared" si="520"/>
        <v>8162.61822907039</v>
      </c>
      <c r="K4776" s="157">
        <f t="shared" si="521"/>
        <v>0</v>
      </c>
      <c r="L4776" s="157">
        <f t="shared" si="522"/>
        <v>8162.61822907039</v>
      </c>
      <c r="M4776" s="167">
        <f t="shared" si="523"/>
        <v>1</v>
      </c>
      <c r="N4776" s="167">
        <f t="shared" si="524"/>
        <v>0</v>
      </c>
    </row>
    <row r="4777" spans="1:14" ht="15" customHeight="1" x14ac:dyDescent="0.2">
      <c r="A4777" s="152"/>
      <c r="B4777" s="152"/>
      <c r="C4777" s="152"/>
      <c r="D4777" s="152"/>
      <c r="E4777" s="153">
        <f>'2.40-a,b,c,d,e'!E4777</f>
        <v>43712.166666666664</v>
      </c>
      <c r="F4777" s="157">
        <f>'2.40-a,b,c,d,e'!F4777</f>
        <v>56.259998321533203</v>
      </c>
      <c r="G4777" s="157">
        <f>'2.40-a,b,c,d,e'!G4777</f>
        <v>2319.9996948243042</v>
      </c>
      <c r="H4777" s="157">
        <f t="shared" si="518"/>
        <v>10482.617923894693</v>
      </c>
      <c r="I4777" s="157">
        <f t="shared" si="519"/>
        <v>0</v>
      </c>
      <c r="J4777" s="157">
        <f t="shared" si="520"/>
        <v>10482.617923894693</v>
      </c>
      <c r="K4777" s="157">
        <f t="shared" si="521"/>
        <v>2319.9996948243033</v>
      </c>
      <c r="L4777" s="157">
        <f t="shared" si="522"/>
        <v>8162.61822907039</v>
      </c>
      <c r="M4777" s="167">
        <f t="shared" si="523"/>
        <v>0</v>
      </c>
      <c r="N4777" s="167">
        <f t="shared" si="524"/>
        <v>0</v>
      </c>
    </row>
    <row r="4778" spans="1:14" ht="15" customHeight="1" x14ac:dyDescent="0.2">
      <c r="A4778" s="152"/>
      <c r="B4778" s="152"/>
      <c r="C4778" s="152"/>
      <c r="D4778" s="152"/>
      <c r="E4778" s="153">
        <f>'2.40-a,b,c,d,e'!E4778</f>
        <v>43713.166666666664</v>
      </c>
      <c r="F4778" s="157">
        <f>'2.40-a,b,c,d,e'!F4778</f>
        <v>56.299999237060497</v>
      </c>
      <c r="G4778" s="157">
        <f>'2.40-a,b,c,d,e'!G4778</f>
        <v>40.000915527294012</v>
      </c>
      <c r="H4778" s="157">
        <f t="shared" si="518"/>
        <v>8202.6191445976838</v>
      </c>
      <c r="I4778" s="157">
        <f t="shared" si="519"/>
        <v>0</v>
      </c>
      <c r="J4778" s="157">
        <f t="shared" si="520"/>
        <v>8202.6191445976838</v>
      </c>
      <c r="K4778" s="157">
        <f t="shared" si="521"/>
        <v>40.000915527293728</v>
      </c>
      <c r="L4778" s="157">
        <f t="shared" si="522"/>
        <v>8162.61822907039</v>
      </c>
      <c r="M4778" s="167">
        <f t="shared" si="523"/>
        <v>0</v>
      </c>
      <c r="N4778" s="167">
        <f t="shared" si="524"/>
        <v>0</v>
      </c>
    </row>
    <row r="4779" spans="1:14" ht="15" customHeight="1" x14ac:dyDescent="0.2">
      <c r="A4779" s="152"/>
      <c r="B4779" s="152"/>
      <c r="C4779" s="152"/>
      <c r="D4779" s="152"/>
      <c r="E4779" s="153">
        <f>'2.40-a,b,c,d,e'!E4779</f>
        <v>43714.166666666664</v>
      </c>
      <c r="F4779" s="157">
        <f>'2.40-a,b,c,d,e'!F4779</f>
        <v>56.520000457763601</v>
      </c>
      <c r="G4779" s="157">
        <f>'2.40-a,b,c,d,e'!G4779</f>
        <v>220.00122070310368</v>
      </c>
      <c r="H4779" s="157">
        <f t="shared" si="518"/>
        <v>8382.6194497734941</v>
      </c>
      <c r="I4779" s="157">
        <f t="shared" si="519"/>
        <v>0</v>
      </c>
      <c r="J4779" s="157">
        <f t="shared" si="520"/>
        <v>8382.6194497734941</v>
      </c>
      <c r="K4779" s="157">
        <f t="shared" si="521"/>
        <v>220.00122070310408</v>
      </c>
      <c r="L4779" s="157">
        <f t="shared" si="522"/>
        <v>8162.61822907039</v>
      </c>
      <c r="M4779" s="167">
        <f t="shared" si="523"/>
        <v>0</v>
      </c>
      <c r="N4779" s="167">
        <f t="shared" si="524"/>
        <v>0</v>
      </c>
    </row>
    <row r="4780" spans="1:14" ht="15" customHeight="1" x14ac:dyDescent="0.2">
      <c r="A4780" s="152"/>
      <c r="B4780" s="152"/>
      <c r="C4780" s="152"/>
      <c r="D4780" s="152"/>
      <c r="E4780" s="153">
        <f>'2.40-a,b,c,d,e'!E4780</f>
        <v>43717.166666666664</v>
      </c>
      <c r="F4780" s="157">
        <f>'2.40-a,b,c,d,e'!F4780</f>
        <v>57.849998474121001</v>
      </c>
      <c r="G4780" s="157">
        <f>'2.40-a,b,c,d,e'!G4780</f>
        <v>1329.9980163574005</v>
      </c>
      <c r="H4780" s="157">
        <f t="shared" si="518"/>
        <v>9492.616245427791</v>
      </c>
      <c r="I4780" s="157">
        <f t="shared" si="519"/>
        <v>0</v>
      </c>
      <c r="J4780" s="157">
        <f t="shared" si="520"/>
        <v>9492.616245427791</v>
      </c>
      <c r="K4780" s="157">
        <f t="shared" si="521"/>
        <v>1329.998016357401</v>
      </c>
      <c r="L4780" s="157">
        <f t="shared" si="522"/>
        <v>8162.61822907039</v>
      </c>
      <c r="M4780" s="167">
        <f t="shared" si="523"/>
        <v>0</v>
      </c>
      <c r="N4780" s="167">
        <f t="shared" si="524"/>
        <v>0</v>
      </c>
    </row>
    <row r="4781" spans="1:14" ht="15" customHeight="1" x14ac:dyDescent="0.2">
      <c r="A4781" s="152"/>
      <c r="B4781" s="152"/>
      <c r="C4781" s="152"/>
      <c r="D4781" s="152"/>
      <c r="E4781" s="153">
        <f>'2.40-a,b,c,d,e'!E4781</f>
        <v>43718.166666666664</v>
      </c>
      <c r="F4781" s="157">
        <f>'2.40-a,b,c,d,e'!F4781</f>
        <v>57.400001525878899</v>
      </c>
      <c r="G4781" s="157">
        <f>'2.40-a,b,c,d,e'!G4781</f>
        <v>-449.99694824210223</v>
      </c>
      <c r="H4781" s="157">
        <f t="shared" si="518"/>
        <v>7712.621280828288</v>
      </c>
      <c r="I4781" s="157">
        <f t="shared" si="519"/>
        <v>0</v>
      </c>
      <c r="J4781" s="157">
        <f t="shared" si="520"/>
        <v>7712.621280828288</v>
      </c>
      <c r="K4781" s="157">
        <f t="shared" si="521"/>
        <v>0</v>
      </c>
      <c r="L4781" s="157">
        <f t="shared" si="522"/>
        <v>7712.621280828288</v>
      </c>
      <c r="M4781" s="167">
        <f t="shared" si="523"/>
        <v>0</v>
      </c>
      <c r="N4781" s="167">
        <f t="shared" si="524"/>
        <v>0</v>
      </c>
    </row>
    <row r="4782" spans="1:14" ht="15" customHeight="1" x14ac:dyDescent="0.2">
      <c r="A4782" s="152"/>
      <c r="B4782" s="152"/>
      <c r="C4782" s="152"/>
      <c r="D4782" s="152"/>
      <c r="E4782" s="153">
        <f>'2.40-a,b,c,d,e'!E4782</f>
        <v>43719.166666666664</v>
      </c>
      <c r="F4782" s="157">
        <f>'2.40-a,b,c,d,e'!F4782</f>
        <v>55.75</v>
      </c>
      <c r="G4782" s="157">
        <f>'2.40-a,b,c,d,e'!G4782</f>
        <v>-1650.0015258788992</v>
      </c>
      <c r="H4782" s="157">
        <f t="shared" si="518"/>
        <v>6062.6197549493891</v>
      </c>
      <c r="I4782" s="157">
        <f t="shared" si="519"/>
        <v>2099.998474121001</v>
      </c>
      <c r="J4782" s="157">
        <f t="shared" si="520"/>
        <v>8162.61822907039</v>
      </c>
      <c r="K4782" s="157">
        <f t="shared" si="521"/>
        <v>0</v>
      </c>
      <c r="L4782" s="157">
        <f t="shared" si="522"/>
        <v>8162.61822907039</v>
      </c>
      <c r="M4782" s="167">
        <f t="shared" si="523"/>
        <v>1</v>
      </c>
      <c r="N4782" s="167">
        <f t="shared" si="524"/>
        <v>0</v>
      </c>
    </row>
    <row r="4783" spans="1:14" ht="15" customHeight="1" x14ac:dyDescent="0.2">
      <c r="A4783" s="152"/>
      <c r="B4783" s="152"/>
      <c r="C4783" s="152"/>
      <c r="D4783" s="152"/>
      <c r="E4783" s="153">
        <f>'2.40-a,b,c,d,e'!E4783</f>
        <v>43720.166666666664</v>
      </c>
      <c r="F4783" s="157">
        <f>'2.40-a,b,c,d,e'!F4783</f>
        <v>55.090000152587798</v>
      </c>
      <c r="G4783" s="157">
        <f>'2.40-a,b,c,d,e'!G4783</f>
        <v>-659.99984741220169</v>
      </c>
      <c r="H4783" s="157">
        <f t="shared" si="518"/>
        <v>7502.6183816581888</v>
      </c>
      <c r="I4783" s="157">
        <f t="shared" si="519"/>
        <v>0</v>
      </c>
      <c r="J4783" s="157">
        <f t="shared" si="520"/>
        <v>7502.6183816581888</v>
      </c>
      <c r="K4783" s="157">
        <f t="shared" si="521"/>
        <v>0</v>
      </c>
      <c r="L4783" s="157">
        <f t="shared" si="522"/>
        <v>7502.6183816581888</v>
      </c>
      <c r="M4783" s="167">
        <f t="shared" si="523"/>
        <v>0</v>
      </c>
      <c r="N4783" s="167">
        <f t="shared" si="524"/>
        <v>0</v>
      </c>
    </row>
    <row r="4784" spans="1:14" ht="15" customHeight="1" x14ac:dyDescent="0.2">
      <c r="A4784" s="152"/>
      <c r="B4784" s="152"/>
      <c r="C4784" s="152"/>
      <c r="D4784" s="152"/>
      <c r="E4784" s="153">
        <f>'2.40-a,b,c,d,e'!E4784</f>
        <v>43721.166666666664</v>
      </c>
      <c r="F4784" s="157">
        <f>'2.40-a,b,c,d,e'!F4784</f>
        <v>54.849998474121001</v>
      </c>
      <c r="G4784" s="157">
        <f>'2.40-a,b,c,d,e'!G4784</f>
        <v>-240.00167846679688</v>
      </c>
      <c r="H4784" s="157">
        <f t="shared" si="518"/>
        <v>7262.6167031913919</v>
      </c>
      <c r="I4784" s="157">
        <f t="shared" si="519"/>
        <v>0</v>
      </c>
      <c r="J4784" s="157">
        <f t="shared" si="520"/>
        <v>7262.6167031913919</v>
      </c>
      <c r="K4784" s="157">
        <f t="shared" si="521"/>
        <v>0</v>
      </c>
      <c r="L4784" s="157">
        <f t="shared" si="522"/>
        <v>7262.6167031913919</v>
      </c>
      <c r="M4784" s="167">
        <f t="shared" si="523"/>
        <v>0</v>
      </c>
      <c r="N4784" s="167">
        <f t="shared" si="524"/>
        <v>0</v>
      </c>
    </row>
    <row r="4785" spans="1:14" ht="15" customHeight="1" x14ac:dyDescent="0.2">
      <c r="A4785" s="152"/>
      <c r="B4785" s="152"/>
      <c r="C4785" s="152"/>
      <c r="D4785" s="152"/>
      <c r="E4785" s="153">
        <f>'2.40-a,b,c,d,e'!E4785</f>
        <v>43724.166666666664</v>
      </c>
      <c r="F4785" s="157">
        <f>'2.40-a,b,c,d,e'!F4785</f>
        <v>62.900001525878899</v>
      </c>
      <c r="G4785" s="157">
        <f>'2.40-a,b,c,d,e'!G4785</f>
        <v>8050.003051757898</v>
      </c>
      <c r="H4785" s="157">
        <f t="shared" si="518"/>
        <v>15312.61975494929</v>
      </c>
      <c r="I4785" s="157">
        <f t="shared" si="519"/>
        <v>0</v>
      </c>
      <c r="J4785" s="157">
        <f t="shared" si="520"/>
        <v>15312.61975494929</v>
      </c>
      <c r="K4785" s="157">
        <f t="shared" si="521"/>
        <v>7150.0015258788999</v>
      </c>
      <c r="L4785" s="157">
        <f t="shared" si="522"/>
        <v>8162.61822907039</v>
      </c>
      <c r="M4785" s="167">
        <f t="shared" si="523"/>
        <v>0</v>
      </c>
      <c r="N4785" s="167">
        <f t="shared" si="524"/>
        <v>0</v>
      </c>
    </row>
    <row r="4786" spans="1:14" ht="15" customHeight="1" x14ac:dyDescent="0.2">
      <c r="A4786" s="152"/>
      <c r="B4786" s="152"/>
      <c r="C4786" s="152"/>
      <c r="D4786" s="152"/>
      <c r="E4786" s="153">
        <f>'2.40-a,b,c,d,e'!E4786</f>
        <v>43725.166666666664</v>
      </c>
      <c r="F4786" s="157">
        <f>'2.40-a,b,c,d,e'!F4786</f>
        <v>59.340000152587798</v>
      </c>
      <c r="G4786" s="157">
        <f>'2.40-a,b,c,d,e'!G4786</f>
        <v>-3560.0013732911011</v>
      </c>
      <c r="H4786" s="157">
        <f t="shared" si="518"/>
        <v>4602.6168557792889</v>
      </c>
      <c r="I4786" s="157">
        <f t="shared" si="519"/>
        <v>3560.0013732911011</v>
      </c>
      <c r="J4786" s="157">
        <f t="shared" si="520"/>
        <v>8162.61822907039</v>
      </c>
      <c r="K4786" s="157">
        <f t="shared" si="521"/>
        <v>0</v>
      </c>
      <c r="L4786" s="157">
        <f t="shared" si="522"/>
        <v>8162.61822907039</v>
      </c>
      <c r="M4786" s="167">
        <f t="shared" si="523"/>
        <v>1</v>
      </c>
      <c r="N4786" s="167">
        <f t="shared" si="524"/>
        <v>0</v>
      </c>
    </row>
    <row r="4787" spans="1:14" ht="15" customHeight="1" x14ac:dyDescent="0.2">
      <c r="A4787" s="152"/>
      <c r="B4787" s="152"/>
      <c r="C4787" s="152"/>
      <c r="D4787" s="152"/>
      <c r="E4787" s="153">
        <f>'2.40-a,b,c,d,e'!E4787</f>
        <v>43726.166666666664</v>
      </c>
      <c r="F4787" s="157">
        <f>'2.40-a,b,c,d,e'!F4787</f>
        <v>58.110000610351499</v>
      </c>
      <c r="G4787" s="157">
        <f>'2.40-a,b,c,d,e'!G4787</f>
        <v>-1229.9995422362997</v>
      </c>
      <c r="H4787" s="157">
        <f t="shared" si="518"/>
        <v>6932.6186868340901</v>
      </c>
      <c r="I4787" s="157">
        <f t="shared" si="519"/>
        <v>0</v>
      </c>
      <c r="J4787" s="157">
        <f t="shared" si="520"/>
        <v>6932.6186868340901</v>
      </c>
      <c r="K4787" s="157">
        <f t="shared" si="521"/>
        <v>0</v>
      </c>
      <c r="L4787" s="157">
        <f t="shared" si="522"/>
        <v>6932.6186868340901</v>
      </c>
      <c r="M4787" s="167">
        <f t="shared" si="523"/>
        <v>0</v>
      </c>
      <c r="N4787" s="167">
        <f t="shared" si="524"/>
        <v>0</v>
      </c>
    </row>
    <row r="4788" spans="1:14" ht="15" customHeight="1" x14ac:dyDescent="0.2">
      <c r="A4788" s="152"/>
      <c r="B4788" s="152"/>
      <c r="C4788" s="152"/>
      <c r="D4788" s="152"/>
      <c r="E4788" s="153">
        <f>'2.40-a,b,c,d,e'!E4788</f>
        <v>43727.166666666664</v>
      </c>
      <c r="F4788" s="157">
        <f>'2.40-a,b,c,d,e'!F4788</f>
        <v>58.130001068115199</v>
      </c>
      <c r="G4788" s="157">
        <f>'2.40-a,b,c,d,e'!G4788</f>
        <v>20.000457763700297</v>
      </c>
      <c r="H4788" s="157">
        <f t="shared" si="518"/>
        <v>6952.6191445977902</v>
      </c>
      <c r="I4788" s="157">
        <f t="shared" si="519"/>
        <v>0</v>
      </c>
      <c r="J4788" s="157">
        <f t="shared" si="520"/>
        <v>6952.6191445977902</v>
      </c>
      <c r="K4788" s="157">
        <f t="shared" si="521"/>
        <v>0</v>
      </c>
      <c r="L4788" s="157">
        <f t="shared" si="522"/>
        <v>6952.6191445977902</v>
      </c>
      <c r="M4788" s="167">
        <f t="shared" si="523"/>
        <v>0</v>
      </c>
      <c r="N4788" s="167">
        <f t="shared" si="524"/>
        <v>0</v>
      </c>
    </row>
    <row r="4789" spans="1:14" ht="15" customHeight="1" x14ac:dyDescent="0.2">
      <c r="A4789" s="152"/>
      <c r="B4789" s="152"/>
      <c r="C4789" s="152"/>
      <c r="D4789" s="152"/>
      <c r="E4789" s="153">
        <f>'2.40-a,b,c,d,e'!E4789</f>
        <v>43728.166666666664</v>
      </c>
      <c r="F4789" s="157">
        <f>'2.40-a,b,c,d,e'!F4789</f>
        <v>58.090000152587798</v>
      </c>
      <c r="G4789" s="157">
        <f>'2.40-a,b,c,d,e'!G4789</f>
        <v>-40.000915527400593</v>
      </c>
      <c r="H4789" s="157">
        <f t="shared" si="518"/>
        <v>6912.6182290703891</v>
      </c>
      <c r="I4789" s="157">
        <f t="shared" si="519"/>
        <v>0</v>
      </c>
      <c r="J4789" s="157">
        <f t="shared" si="520"/>
        <v>6912.6182290703891</v>
      </c>
      <c r="K4789" s="157">
        <f t="shared" si="521"/>
        <v>0</v>
      </c>
      <c r="L4789" s="157">
        <f t="shared" si="522"/>
        <v>6912.6182290703891</v>
      </c>
      <c r="M4789" s="167">
        <f t="shared" si="523"/>
        <v>0</v>
      </c>
      <c r="N4789" s="167">
        <f t="shared" si="524"/>
        <v>0</v>
      </c>
    </row>
    <row r="4790" spans="1:14" ht="15" customHeight="1" x14ac:dyDescent="0.2">
      <c r="A4790" s="152"/>
      <c r="B4790" s="152"/>
      <c r="C4790" s="152"/>
      <c r="D4790" s="152"/>
      <c r="E4790" s="153">
        <f>'2.40-a,b,c,d,e'!E4790</f>
        <v>43731.166666666664</v>
      </c>
      <c r="F4790" s="157">
        <f>'2.40-a,b,c,d,e'!F4790</f>
        <v>58.639999389648402</v>
      </c>
      <c r="G4790" s="157">
        <f>'2.40-a,b,c,d,e'!G4790</f>
        <v>549.99923706060372</v>
      </c>
      <c r="H4790" s="157">
        <f t="shared" si="518"/>
        <v>7462.6174661309924</v>
      </c>
      <c r="I4790" s="157">
        <f t="shared" si="519"/>
        <v>0</v>
      </c>
      <c r="J4790" s="157">
        <f t="shared" si="520"/>
        <v>7462.6174661309924</v>
      </c>
      <c r="K4790" s="157">
        <f t="shared" si="521"/>
        <v>0</v>
      </c>
      <c r="L4790" s="157">
        <f t="shared" si="522"/>
        <v>7462.6174661309924</v>
      </c>
      <c r="M4790" s="167">
        <f t="shared" si="523"/>
        <v>0</v>
      </c>
      <c r="N4790" s="167">
        <f t="shared" si="524"/>
        <v>0</v>
      </c>
    </row>
    <row r="4791" spans="1:14" ht="15" customHeight="1" x14ac:dyDescent="0.2">
      <c r="A4791" s="152"/>
      <c r="B4791" s="152"/>
      <c r="C4791" s="152"/>
      <c r="D4791" s="152"/>
      <c r="E4791" s="153">
        <f>'2.40-a,b,c,d,e'!E4791</f>
        <v>43732.166666666664</v>
      </c>
      <c r="F4791" s="157">
        <f>'2.40-a,b,c,d,e'!F4791</f>
        <v>57.290000915527301</v>
      </c>
      <c r="G4791" s="157">
        <f>'2.40-a,b,c,d,e'!G4791</f>
        <v>-1349.9984741211008</v>
      </c>
      <c r="H4791" s="157">
        <f t="shared" si="518"/>
        <v>6112.6189920098914</v>
      </c>
      <c r="I4791" s="157">
        <f t="shared" si="519"/>
        <v>2049.9992370604987</v>
      </c>
      <c r="J4791" s="157">
        <f t="shared" si="520"/>
        <v>8162.61822907039</v>
      </c>
      <c r="K4791" s="157">
        <f t="shared" si="521"/>
        <v>0</v>
      </c>
      <c r="L4791" s="157">
        <f t="shared" si="522"/>
        <v>8162.61822907039</v>
      </c>
      <c r="M4791" s="167">
        <f t="shared" si="523"/>
        <v>1</v>
      </c>
      <c r="N4791" s="167">
        <f t="shared" si="524"/>
        <v>0</v>
      </c>
    </row>
    <row r="4792" spans="1:14" ht="15" customHeight="1" x14ac:dyDescent="0.2">
      <c r="A4792" s="152"/>
      <c r="B4792" s="152"/>
      <c r="C4792" s="152"/>
      <c r="D4792" s="152"/>
      <c r="E4792" s="153">
        <f>'2.40-a,b,c,d,e'!E4792</f>
        <v>43733.166666666664</v>
      </c>
      <c r="F4792" s="157">
        <f>'2.40-a,b,c,d,e'!F4792</f>
        <v>56.490001678466797</v>
      </c>
      <c r="G4792" s="157">
        <f>'2.40-a,b,c,d,e'!G4792</f>
        <v>-799.99923706050424</v>
      </c>
      <c r="H4792" s="157">
        <f t="shared" si="518"/>
        <v>7362.6189920098859</v>
      </c>
      <c r="I4792" s="157">
        <f t="shared" si="519"/>
        <v>0</v>
      </c>
      <c r="J4792" s="157">
        <f t="shared" si="520"/>
        <v>7362.6189920098859</v>
      </c>
      <c r="K4792" s="157">
        <f t="shared" si="521"/>
        <v>0</v>
      </c>
      <c r="L4792" s="157">
        <f t="shared" si="522"/>
        <v>7362.6189920098859</v>
      </c>
      <c r="M4792" s="167">
        <f t="shared" si="523"/>
        <v>0</v>
      </c>
      <c r="N4792" s="167">
        <f t="shared" si="524"/>
        <v>0</v>
      </c>
    </row>
    <row r="4793" spans="1:14" ht="15" customHeight="1" x14ac:dyDescent="0.2">
      <c r="A4793" s="152"/>
      <c r="B4793" s="152"/>
      <c r="C4793" s="152"/>
      <c r="D4793" s="152"/>
      <c r="E4793" s="153">
        <f>'2.40-a,b,c,d,e'!E4793</f>
        <v>43734.166666666664</v>
      </c>
      <c r="F4793" s="157">
        <f>'2.40-a,b,c,d,e'!F4793</f>
        <v>56.409999847412102</v>
      </c>
      <c r="G4793" s="157">
        <f>'2.40-a,b,c,d,e'!G4793</f>
        <v>-80.001831054694605</v>
      </c>
      <c r="H4793" s="157">
        <f t="shared" si="518"/>
        <v>7282.6171609551911</v>
      </c>
      <c r="I4793" s="157">
        <f t="shared" si="519"/>
        <v>0</v>
      </c>
      <c r="J4793" s="157">
        <f t="shared" si="520"/>
        <v>7282.6171609551911</v>
      </c>
      <c r="K4793" s="157">
        <f t="shared" si="521"/>
        <v>0</v>
      </c>
      <c r="L4793" s="157">
        <f t="shared" si="522"/>
        <v>7282.6171609551911</v>
      </c>
      <c r="M4793" s="167">
        <f t="shared" si="523"/>
        <v>0</v>
      </c>
      <c r="N4793" s="167">
        <f t="shared" si="524"/>
        <v>0</v>
      </c>
    </row>
    <row r="4794" spans="1:14" ht="15" customHeight="1" x14ac:dyDescent="0.2">
      <c r="A4794" s="152"/>
      <c r="B4794" s="152"/>
      <c r="C4794" s="152"/>
      <c r="D4794" s="152"/>
      <c r="E4794" s="153">
        <f>'2.40-a,b,c,d,e'!E4794</f>
        <v>43735.166666666664</v>
      </c>
      <c r="F4794" s="157">
        <f>'2.40-a,b,c,d,e'!F4794</f>
        <v>55.909999847412102</v>
      </c>
      <c r="G4794" s="157">
        <f>'2.40-a,b,c,d,e'!G4794</f>
        <v>-500</v>
      </c>
      <c r="H4794" s="157">
        <f t="shared" si="518"/>
        <v>6782.6171609551911</v>
      </c>
      <c r="I4794" s="157">
        <f t="shared" si="519"/>
        <v>0</v>
      </c>
      <c r="J4794" s="157">
        <f t="shared" si="520"/>
        <v>6782.6171609551911</v>
      </c>
      <c r="K4794" s="157">
        <f t="shared" si="521"/>
        <v>0</v>
      </c>
      <c r="L4794" s="157">
        <f t="shared" si="522"/>
        <v>6782.6171609551911</v>
      </c>
      <c r="M4794" s="167">
        <f t="shared" si="523"/>
        <v>0</v>
      </c>
      <c r="N4794" s="167">
        <f t="shared" si="524"/>
        <v>0</v>
      </c>
    </row>
    <row r="4795" spans="1:14" ht="15" customHeight="1" x14ac:dyDescent="0.2">
      <c r="A4795" s="152"/>
      <c r="B4795" s="152"/>
      <c r="C4795" s="152"/>
      <c r="D4795" s="152"/>
      <c r="E4795" s="153">
        <f>'2.40-a,b,c,d,e'!E4795</f>
        <v>43738.166666666664</v>
      </c>
      <c r="F4795" s="157">
        <f>'2.40-a,b,c,d,e'!F4795</f>
        <v>54.069999694824197</v>
      </c>
      <c r="G4795" s="157">
        <f>'2.40-a,b,c,d,e'!G4795</f>
        <v>-1840.0001525879047</v>
      </c>
      <c r="H4795" s="157">
        <f t="shared" si="518"/>
        <v>4942.617008367286</v>
      </c>
      <c r="I4795" s="157">
        <f t="shared" si="519"/>
        <v>3220.0012207031041</v>
      </c>
      <c r="J4795" s="157">
        <f t="shared" si="520"/>
        <v>8162.61822907039</v>
      </c>
      <c r="K4795" s="157">
        <f t="shared" si="521"/>
        <v>0</v>
      </c>
      <c r="L4795" s="157">
        <f t="shared" si="522"/>
        <v>8162.61822907039</v>
      </c>
      <c r="M4795" s="167">
        <f t="shared" si="523"/>
        <v>1</v>
      </c>
      <c r="N4795" s="167">
        <f t="shared" si="524"/>
        <v>0</v>
      </c>
    </row>
    <row r="4796" spans="1:14" ht="15" customHeight="1" x14ac:dyDescent="0.2">
      <c r="A4796" s="152"/>
      <c r="B4796" s="152"/>
      <c r="C4796" s="152"/>
      <c r="D4796" s="152"/>
      <c r="E4796" s="153">
        <f>'2.40-a,b,c,d,e'!E4796</f>
        <v>43739.166666666664</v>
      </c>
      <c r="F4796" s="157">
        <f>'2.40-a,b,c,d,e'!F4796</f>
        <v>53.619998931884702</v>
      </c>
      <c r="G4796" s="157">
        <f>'2.40-a,b,c,d,e'!G4796</f>
        <v>-450.00076293949576</v>
      </c>
      <c r="H4796" s="157">
        <f t="shared" si="518"/>
        <v>7712.6174661308942</v>
      </c>
      <c r="I4796" s="157">
        <f t="shared" si="519"/>
        <v>0</v>
      </c>
      <c r="J4796" s="157">
        <f t="shared" si="520"/>
        <v>7712.6174661308942</v>
      </c>
      <c r="K4796" s="157">
        <f t="shared" si="521"/>
        <v>0</v>
      </c>
      <c r="L4796" s="157">
        <f t="shared" si="522"/>
        <v>7712.6174661308942</v>
      </c>
      <c r="M4796" s="167">
        <f t="shared" si="523"/>
        <v>0</v>
      </c>
      <c r="N4796" s="167">
        <f t="shared" si="524"/>
        <v>0</v>
      </c>
    </row>
    <row r="4797" spans="1:14" ht="15" customHeight="1" x14ac:dyDescent="0.2">
      <c r="A4797" s="152"/>
      <c r="B4797" s="152"/>
      <c r="C4797" s="152"/>
      <c r="D4797" s="152"/>
      <c r="E4797" s="153">
        <f>'2.40-a,b,c,d,e'!E4797</f>
        <v>43740.166666666664</v>
      </c>
      <c r="F4797" s="157">
        <f>'2.40-a,b,c,d,e'!F4797</f>
        <v>52.639999389648402</v>
      </c>
      <c r="G4797" s="157">
        <f>'2.40-a,b,c,d,e'!G4797</f>
        <v>-979.9995422362997</v>
      </c>
      <c r="H4797" s="157">
        <f t="shared" si="518"/>
        <v>6732.6179238945942</v>
      </c>
      <c r="I4797" s="157">
        <f t="shared" si="519"/>
        <v>0</v>
      </c>
      <c r="J4797" s="157">
        <f t="shared" si="520"/>
        <v>6732.6179238945942</v>
      </c>
      <c r="K4797" s="157">
        <f t="shared" si="521"/>
        <v>0</v>
      </c>
      <c r="L4797" s="157">
        <f t="shared" si="522"/>
        <v>6732.6179238945942</v>
      </c>
      <c r="M4797" s="167">
        <f t="shared" si="523"/>
        <v>0</v>
      </c>
      <c r="N4797" s="167">
        <f t="shared" si="524"/>
        <v>0</v>
      </c>
    </row>
    <row r="4798" spans="1:14" ht="15" customHeight="1" x14ac:dyDescent="0.2">
      <c r="A4798" s="152"/>
      <c r="B4798" s="152"/>
      <c r="C4798" s="152"/>
      <c r="D4798" s="152"/>
      <c r="E4798" s="153">
        <f>'2.40-a,b,c,d,e'!E4798</f>
        <v>43741.166666666664</v>
      </c>
      <c r="F4798" s="157">
        <f>'2.40-a,b,c,d,e'!F4798</f>
        <v>52.450000762939403</v>
      </c>
      <c r="G4798" s="157">
        <f>'2.40-a,b,c,d,e'!G4798</f>
        <v>-189.99862670899859</v>
      </c>
      <c r="H4798" s="157">
        <f t="shared" si="518"/>
        <v>6542.6192971855953</v>
      </c>
      <c r="I4798" s="157">
        <f t="shared" si="519"/>
        <v>0</v>
      </c>
      <c r="J4798" s="157">
        <f t="shared" si="520"/>
        <v>6542.6192971855953</v>
      </c>
      <c r="K4798" s="157">
        <f t="shared" si="521"/>
        <v>0</v>
      </c>
      <c r="L4798" s="157">
        <f t="shared" si="522"/>
        <v>6542.6192971855953</v>
      </c>
      <c r="M4798" s="167">
        <f t="shared" si="523"/>
        <v>0</v>
      </c>
      <c r="N4798" s="167">
        <f t="shared" si="524"/>
        <v>0</v>
      </c>
    </row>
    <row r="4799" spans="1:14" ht="15" customHeight="1" x14ac:dyDescent="0.2">
      <c r="A4799" s="152"/>
      <c r="B4799" s="152"/>
      <c r="C4799" s="152"/>
      <c r="D4799" s="152"/>
      <c r="E4799" s="153">
        <f>'2.40-a,b,c,d,e'!E4799</f>
        <v>43742.166666666664</v>
      </c>
      <c r="F4799" s="157">
        <f>'2.40-a,b,c,d,e'!F4799</f>
        <v>52.810001373291001</v>
      </c>
      <c r="G4799" s="157">
        <f>'2.40-a,b,c,d,e'!G4799</f>
        <v>360.00061035159803</v>
      </c>
      <c r="H4799" s="157">
        <f t="shared" si="518"/>
        <v>6902.6199075371933</v>
      </c>
      <c r="I4799" s="157">
        <f t="shared" si="519"/>
        <v>0</v>
      </c>
      <c r="J4799" s="157">
        <f t="shared" si="520"/>
        <v>6902.6199075371933</v>
      </c>
      <c r="K4799" s="157">
        <f t="shared" si="521"/>
        <v>0</v>
      </c>
      <c r="L4799" s="157">
        <f t="shared" si="522"/>
        <v>6902.6199075371933</v>
      </c>
      <c r="M4799" s="167">
        <f t="shared" si="523"/>
        <v>0</v>
      </c>
      <c r="N4799" s="167">
        <f t="shared" si="524"/>
        <v>0</v>
      </c>
    </row>
    <row r="4800" spans="1:14" ht="15" customHeight="1" x14ac:dyDescent="0.2">
      <c r="A4800" s="152"/>
      <c r="B4800" s="152"/>
      <c r="C4800" s="152"/>
      <c r="D4800" s="152"/>
      <c r="E4800" s="153">
        <f>'2.40-a,b,c,d,e'!E4800</f>
        <v>43745.166666666664</v>
      </c>
      <c r="F4800" s="157">
        <f>'2.40-a,b,c,d,e'!F4800</f>
        <v>52.75</v>
      </c>
      <c r="G4800" s="157">
        <f>'2.40-a,b,c,d,e'!G4800</f>
        <v>-60.001373291001414</v>
      </c>
      <c r="H4800" s="157">
        <f t="shared" si="518"/>
        <v>6842.6185342461922</v>
      </c>
      <c r="I4800" s="157">
        <f t="shared" si="519"/>
        <v>0</v>
      </c>
      <c r="J4800" s="157">
        <f t="shared" si="520"/>
        <v>6842.6185342461922</v>
      </c>
      <c r="K4800" s="157">
        <f t="shared" si="521"/>
        <v>0</v>
      </c>
      <c r="L4800" s="157">
        <f t="shared" si="522"/>
        <v>6842.6185342461922</v>
      </c>
      <c r="M4800" s="167">
        <f t="shared" si="523"/>
        <v>0</v>
      </c>
      <c r="N4800" s="167">
        <f t="shared" si="524"/>
        <v>0</v>
      </c>
    </row>
    <row r="4801" spans="1:14" ht="15" customHeight="1" x14ac:dyDescent="0.2">
      <c r="A4801" s="152"/>
      <c r="B4801" s="152"/>
      <c r="C4801" s="152"/>
      <c r="D4801" s="152"/>
      <c r="E4801" s="153">
        <f>'2.40-a,b,c,d,e'!E4801</f>
        <v>43746.166666666664</v>
      </c>
      <c r="F4801" s="157">
        <f>'2.40-a,b,c,d,e'!F4801</f>
        <v>52.630001068115199</v>
      </c>
      <c r="G4801" s="157">
        <f>'2.40-a,b,c,d,e'!G4801</f>
        <v>-119.99893188480115</v>
      </c>
      <c r="H4801" s="157">
        <f t="shared" si="518"/>
        <v>6722.6196023613911</v>
      </c>
      <c r="I4801" s="157">
        <f t="shared" si="519"/>
        <v>0</v>
      </c>
      <c r="J4801" s="157">
        <f t="shared" si="520"/>
        <v>6722.6196023613911</v>
      </c>
      <c r="K4801" s="157">
        <f t="shared" si="521"/>
        <v>0</v>
      </c>
      <c r="L4801" s="157">
        <f t="shared" si="522"/>
        <v>6722.6196023613911</v>
      </c>
      <c r="M4801" s="167">
        <f t="shared" si="523"/>
        <v>0</v>
      </c>
      <c r="N4801" s="167">
        <f t="shared" si="524"/>
        <v>0</v>
      </c>
    </row>
    <row r="4802" spans="1:14" ht="15" customHeight="1" x14ac:dyDescent="0.2">
      <c r="A4802" s="152"/>
      <c r="B4802" s="152"/>
      <c r="C4802" s="152"/>
      <c r="D4802" s="152"/>
      <c r="E4802" s="153">
        <f>'2.40-a,b,c,d,e'!E4802</f>
        <v>43747.166666666664</v>
      </c>
      <c r="F4802" s="157">
        <f>'2.40-a,b,c,d,e'!F4802</f>
        <v>52.590000152587798</v>
      </c>
      <c r="G4802" s="157">
        <f>'2.40-a,b,c,d,e'!G4802</f>
        <v>-40.000915527400593</v>
      </c>
      <c r="H4802" s="157">
        <f t="shared" si="518"/>
        <v>6682.6186868339901</v>
      </c>
      <c r="I4802" s="157">
        <f t="shared" si="519"/>
        <v>0</v>
      </c>
      <c r="J4802" s="157">
        <f t="shared" si="520"/>
        <v>6682.6186868339901</v>
      </c>
      <c r="K4802" s="157">
        <f t="shared" si="521"/>
        <v>0</v>
      </c>
      <c r="L4802" s="157">
        <f t="shared" si="522"/>
        <v>6682.6186868339901</v>
      </c>
      <c r="M4802" s="167">
        <f t="shared" si="523"/>
        <v>0</v>
      </c>
      <c r="N4802" s="167">
        <f t="shared" si="524"/>
        <v>0</v>
      </c>
    </row>
    <row r="4803" spans="1:14" ht="15" customHeight="1" x14ac:dyDescent="0.2">
      <c r="A4803" s="152"/>
      <c r="B4803" s="152"/>
      <c r="C4803" s="152"/>
      <c r="D4803" s="152"/>
      <c r="E4803" s="153">
        <f>'2.40-a,b,c,d,e'!E4803</f>
        <v>43748.166666666664</v>
      </c>
      <c r="F4803" s="157">
        <f>'2.40-a,b,c,d,e'!F4803</f>
        <v>53.549999237060497</v>
      </c>
      <c r="G4803" s="157">
        <f>'2.40-a,b,c,d,e'!G4803</f>
        <v>959.99908447269888</v>
      </c>
      <c r="H4803" s="157">
        <f t="shared" si="518"/>
        <v>7642.6177713066891</v>
      </c>
      <c r="I4803" s="157">
        <f t="shared" si="519"/>
        <v>0</v>
      </c>
      <c r="J4803" s="157">
        <f t="shared" si="520"/>
        <v>7642.6177713066891</v>
      </c>
      <c r="K4803" s="157">
        <f t="shared" si="521"/>
        <v>0</v>
      </c>
      <c r="L4803" s="157">
        <f t="shared" si="522"/>
        <v>7642.6177713066891</v>
      </c>
      <c r="M4803" s="167">
        <f t="shared" si="523"/>
        <v>0</v>
      </c>
      <c r="N4803" s="167">
        <f t="shared" si="524"/>
        <v>0</v>
      </c>
    </row>
    <row r="4804" spans="1:14" ht="15" customHeight="1" x14ac:dyDescent="0.2">
      <c r="A4804" s="152"/>
      <c r="B4804" s="152"/>
      <c r="C4804" s="152"/>
      <c r="D4804" s="152"/>
      <c r="E4804" s="153">
        <f>'2.40-a,b,c,d,e'!E4804</f>
        <v>43749.166666666664</v>
      </c>
      <c r="F4804" s="157">
        <f>'2.40-a,b,c,d,e'!F4804</f>
        <v>54.700000762939403</v>
      </c>
      <c r="G4804" s="157">
        <f>'2.40-a,b,c,d,e'!G4804</f>
        <v>1150.0015258789063</v>
      </c>
      <c r="H4804" s="157">
        <f t="shared" ref="H4804:H4867" si="525">L4803+G4804</f>
        <v>8792.6192971855962</v>
      </c>
      <c r="I4804" s="157">
        <f t="shared" ref="I4804:I4867" si="526">IF(H4804&lt;$B$13,$B$14-H4804,0)</f>
        <v>0</v>
      </c>
      <c r="J4804" s="157">
        <f t="shared" ref="J4804:J4867" si="527">H4804+I4804</f>
        <v>8792.6192971855962</v>
      </c>
      <c r="K4804" s="157">
        <f t="shared" ref="K4804:K4867" si="528">MAX(J4804-$B$14,0)</f>
        <v>630.00106811520618</v>
      </c>
      <c r="L4804" s="157">
        <f t="shared" ref="L4804:L4867" si="529">J4804-K4804</f>
        <v>8162.61822907039</v>
      </c>
      <c r="M4804" s="167">
        <f t="shared" ref="M4804:M4867" si="530">IF(I4804&gt;0,1,0)</f>
        <v>0</v>
      </c>
      <c r="N4804" s="167">
        <f t="shared" ref="N4804:N4867" si="531">IF(H4804&lt;0,1,0)</f>
        <v>0</v>
      </c>
    </row>
    <row r="4805" spans="1:14" ht="15" customHeight="1" x14ac:dyDescent="0.2">
      <c r="A4805" s="152"/>
      <c r="B4805" s="152"/>
      <c r="C4805" s="152"/>
      <c r="D4805" s="152"/>
      <c r="E4805" s="153">
        <f>'2.40-a,b,c,d,e'!E4805</f>
        <v>43752.166666666664</v>
      </c>
      <c r="F4805" s="157">
        <f>'2.40-a,b,c,d,e'!F4805</f>
        <v>53.590000152587798</v>
      </c>
      <c r="G4805" s="157">
        <f>'2.40-a,b,c,d,e'!G4805</f>
        <v>-1110.0006103516052</v>
      </c>
      <c r="H4805" s="157">
        <f t="shared" si="525"/>
        <v>7052.6176187187848</v>
      </c>
      <c r="I4805" s="157">
        <f t="shared" si="526"/>
        <v>0</v>
      </c>
      <c r="J4805" s="157">
        <f t="shared" si="527"/>
        <v>7052.6176187187848</v>
      </c>
      <c r="K4805" s="157">
        <f t="shared" si="528"/>
        <v>0</v>
      </c>
      <c r="L4805" s="157">
        <f t="shared" si="529"/>
        <v>7052.6176187187848</v>
      </c>
      <c r="M4805" s="167">
        <f t="shared" si="530"/>
        <v>0</v>
      </c>
      <c r="N4805" s="167">
        <f t="shared" si="531"/>
        <v>0</v>
      </c>
    </row>
    <row r="4806" spans="1:14" ht="15" customHeight="1" x14ac:dyDescent="0.2">
      <c r="A4806" s="152"/>
      <c r="B4806" s="152"/>
      <c r="C4806" s="152"/>
      <c r="D4806" s="152"/>
      <c r="E4806" s="153">
        <f>'2.40-a,b,c,d,e'!E4806</f>
        <v>43753.166666666664</v>
      </c>
      <c r="F4806" s="157">
        <f>'2.40-a,b,c,d,e'!F4806</f>
        <v>52.810001373291001</v>
      </c>
      <c r="G4806" s="157">
        <f>'2.40-a,b,c,d,e'!G4806</f>
        <v>-779.99877929679678</v>
      </c>
      <c r="H4806" s="157">
        <f t="shared" si="525"/>
        <v>6272.618839421988</v>
      </c>
      <c r="I4806" s="157">
        <f t="shared" si="526"/>
        <v>0</v>
      </c>
      <c r="J4806" s="157">
        <f t="shared" si="527"/>
        <v>6272.618839421988</v>
      </c>
      <c r="K4806" s="157">
        <f t="shared" si="528"/>
        <v>0</v>
      </c>
      <c r="L4806" s="157">
        <f t="shared" si="529"/>
        <v>6272.618839421988</v>
      </c>
      <c r="M4806" s="167">
        <f t="shared" si="530"/>
        <v>0</v>
      </c>
      <c r="N4806" s="167">
        <f t="shared" si="531"/>
        <v>0</v>
      </c>
    </row>
    <row r="4807" spans="1:14" ht="15" customHeight="1" x14ac:dyDescent="0.2">
      <c r="A4807" s="152"/>
      <c r="B4807" s="152"/>
      <c r="C4807" s="152"/>
      <c r="D4807" s="152"/>
      <c r="E4807" s="153">
        <f>'2.40-a,b,c,d,e'!E4807</f>
        <v>43754.166666666664</v>
      </c>
      <c r="F4807" s="157">
        <f>'2.40-a,b,c,d,e'!F4807</f>
        <v>53.360000610351499</v>
      </c>
      <c r="G4807" s="157">
        <f>'2.40-a,b,c,d,e'!G4807</f>
        <v>549.99923706049708</v>
      </c>
      <c r="H4807" s="157">
        <f t="shared" si="525"/>
        <v>6822.6180764824849</v>
      </c>
      <c r="I4807" s="157">
        <f t="shared" si="526"/>
        <v>0</v>
      </c>
      <c r="J4807" s="157">
        <f t="shared" si="527"/>
        <v>6822.6180764824849</v>
      </c>
      <c r="K4807" s="157">
        <f t="shared" si="528"/>
        <v>0</v>
      </c>
      <c r="L4807" s="157">
        <f t="shared" si="529"/>
        <v>6822.6180764824849</v>
      </c>
      <c r="M4807" s="167">
        <f t="shared" si="530"/>
        <v>0</v>
      </c>
      <c r="N4807" s="167">
        <f t="shared" si="531"/>
        <v>0</v>
      </c>
    </row>
    <row r="4808" spans="1:14" ht="15" customHeight="1" x14ac:dyDescent="0.2">
      <c r="A4808" s="152"/>
      <c r="B4808" s="152"/>
      <c r="C4808" s="152"/>
      <c r="D4808" s="152"/>
      <c r="E4808" s="153">
        <f>'2.40-a,b,c,d,e'!E4808</f>
        <v>43755.166666666664</v>
      </c>
      <c r="F4808" s="157">
        <f>'2.40-a,b,c,d,e'!F4808</f>
        <v>53.930000305175703</v>
      </c>
      <c r="G4808" s="157">
        <f>'2.40-a,b,c,d,e'!G4808</f>
        <v>569.99969482420454</v>
      </c>
      <c r="H4808" s="157">
        <f t="shared" si="525"/>
        <v>7392.6177713066891</v>
      </c>
      <c r="I4808" s="157">
        <f t="shared" si="526"/>
        <v>0</v>
      </c>
      <c r="J4808" s="157">
        <f t="shared" si="527"/>
        <v>7392.6177713066891</v>
      </c>
      <c r="K4808" s="157">
        <f t="shared" si="528"/>
        <v>0</v>
      </c>
      <c r="L4808" s="157">
        <f t="shared" si="529"/>
        <v>7392.6177713066891</v>
      </c>
      <c r="M4808" s="167">
        <f t="shared" si="530"/>
        <v>0</v>
      </c>
      <c r="N4808" s="167">
        <f t="shared" si="531"/>
        <v>0</v>
      </c>
    </row>
    <row r="4809" spans="1:14" ht="15" customHeight="1" x14ac:dyDescent="0.2">
      <c r="A4809" s="152"/>
      <c r="B4809" s="152"/>
      <c r="C4809" s="152"/>
      <c r="D4809" s="152"/>
      <c r="E4809" s="153">
        <f>'2.40-a,b,c,d,e'!E4809</f>
        <v>43756.166666666664</v>
      </c>
      <c r="F4809" s="157">
        <f>'2.40-a,b,c,d,e'!F4809</f>
        <v>53.779998779296797</v>
      </c>
      <c r="G4809" s="157">
        <f>'2.40-a,b,c,d,e'!G4809</f>
        <v>-150.00152587890625</v>
      </c>
      <c r="H4809" s="157">
        <f t="shared" si="525"/>
        <v>7242.6162454277828</v>
      </c>
      <c r="I4809" s="157">
        <f t="shared" si="526"/>
        <v>0</v>
      </c>
      <c r="J4809" s="157">
        <f t="shared" si="527"/>
        <v>7242.6162454277828</v>
      </c>
      <c r="K4809" s="157">
        <f t="shared" si="528"/>
        <v>0</v>
      </c>
      <c r="L4809" s="157">
        <f t="shared" si="529"/>
        <v>7242.6162454277828</v>
      </c>
      <c r="M4809" s="167">
        <f t="shared" si="530"/>
        <v>0</v>
      </c>
      <c r="N4809" s="167">
        <f t="shared" si="531"/>
        <v>0</v>
      </c>
    </row>
    <row r="4810" spans="1:14" ht="15" customHeight="1" x14ac:dyDescent="0.2">
      <c r="A4810" s="152"/>
      <c r="B4810" s="152"/>
      <c r="C4810" s="152"/>
      <c r="D4810" s="152"/>
      <c r="E4810" s="153">
        <f>'2.40-a,b,c,d,e'!E4810</f>
        <v>43759.166666666664</v>
      </c>
      <c r="F4810" s="157">
        <f>'2.40-a,b,c,d,e'!F4810</f>
        <v>53.310001373291001</v>
      </c>
      <c r="G4810" s="157">
        <f>'2.40-a,b,c,d,e'!G4810</f>
        <v>-469.99740600579543</v>
      </c>
      <c r="H4810" s="157">
        <f t="shared" si="525"/>
        <v>6772.6188394219871</v>
      </c>
      <c r="I4810" s="157">
        <f t="shared" si="526"/>
        <v>0</v>
      </c>
      <c r="J4810" s="157">
        <f t="shared" si="527"/>
        <v>6772.6188394219871</v>
      </c>
      <c r="K4810" s="157">
        <f t="shared" si="528"/>
        <v>0</v>
      </c>
      <c r="L4810" s="157">
        <f t="shared" si="529"/>
        <v>6772.6188394219871</v>
      </c>
      <c r="M4810" s="167">
        <f t="shared" si="530"/>
        <v>0</v>
      </c>
      <c r="N4810" s="167">
        <f t="shared" si="531"/>
        <v>0</v>
      </c>
    </row>
    <row r="4811" spans="1:14" ht="15" customHeight="1" x14ac:dyDescent="0.2">
      <c r="A4811" s="152"/>
      <c r="B4811" s="152"/>
      <c r="C4811" s="152"/>
      <c r="D4811" s="152"/>
      <c r="E4811" s="153">
        <f>'2.40-a,b,c,d,e'!E4811</f>
        <v>43760.166666666664</v>
      </c>
      <c r="F4811" s="157">
        <f>'2.40-a,b,c,d,e'!F4811</f>
        <v>54.159999847412102</v>
      </c>
      <c r="G4811" s="157">
        <f>'2.40-a,b,c,d,e'!G4811</f>
        <v>849.9984741211008</v>
      </c>
      <c r="H4811" s="157">
        <f t="shared" si="525"/>
        <v>7622.6173135430881</v>
      </c>
      <c r="I4811" s="157">
        <f t="shared" si="526"/>
        <v>0</v>
      </c>
      <c r="J4811" s="157">
        <f t="shared" si="527"/>
        <v>7622.6173135430881</v>
      </c>
      <c r="K4811" s="157">
        <f t="shared" si="528"/>
        <v>0</v>
      </c>
      <c r="L4811" s="157">
        <f t="shared" si="529"/>
        <v>7622.6173135430881</v>
      </c>
      <c r="M4811" s="167">
        <f t="shared" si="530"/>
        <v>0</v>
      </c>
      <c r="N4811" s="167">
        <f t="shared" si="531"/>
        <v>0</v>
      </c>
    </row>
    <row r="4812" spans="1:14" ht="15" customHeight="1" x14ac:dyDescent="0.2">
      <c r="A4812" s="152"/>
      <c r="B4812" s="152"/>
      <c r="C4812" s="152"/>
      <c r="D4812" s="152"/>
      <c r="E4812" s="153">
        <f>'2.40-a,b,c,d,e'!E4812</f>
        <v>43761.166666666664</v>
      </c>
      <c r="F4812" s="157">
        <f>'2.40-a,b,c,d,e'!F4812</f>
        <v>55.970001220703097</v>
      </c>
      <c r="G4812" s="157">
        <f>'2.40-a,b,c,d,e'!G4812</f>
        <v>1810.0013732909943</v>
      </c>
      <c r="H4812" s="157">
        <f t="shared" si="525"/>
        <v>9432.6186868340828</v>
      </c>
      <c r="I4812" s="157">
        <f t="shared" si="526"/>
        <v>0</v>
      </c>
      <c r="J4812" s="157">
        <f t="shared" si="527"/>
        <v>9432.6186868340828</v>
      </c>
      <c r="K4812" s="157">
        <f t="shared" si="528"/>
        <v>1270.0004577636928</v>
      </c>
      <c r="L4812" s="157">
        <f t="shared" si="529"/>
        <v>8162.61822907039</v>
      </c>
      <c r="M4812" s="167">
        <f t="shared" si="530"/>
        <v>0</v>
      </c>
      <c r="N4812" s="167">
        <f t="shared" si="531"/>
        <v>0</v>
      </c>
    </row>
    <row r="4813" spans="1:14" ht="15" customHeight="1" x14ac:dyDescent="0.2">
      <c r="A4813" s="152"/>
      <c r="B4813" s="152"/>
      <c r="C4813" s="152"/>
      <c r="D4813" s="152"/>
      <c r="E4813" s="153">
        <f>'2.40-a,b,c,d,e'!E4813</f>
        <v>43762.166666666664</v>
      </c>
      <c r="F4813" s="157">
        <f>'2.40-a,b,c,d,e'!F4813</f>
        <v>56.2299995422363</v>
      </c>
      <c r="G4813" s="157">
        <f>'2.40-a,b,c,d,e'!G4813</f>
        <v>259.99832153320313</v>
      </c>
      <c r="H4813" s="157">
        <f t="shared" si="525"/>
        <v>8422.6165506035941</v>
      </c>
      <c r="I4813" s="157">
        <f t="shared" si="526"/>
        <v>0</v>
      </c>
      <c r="J4813" s="157">
        <f t="shared" si="527"/>
        <v>8422.6165506035941</v>
      </c>
      <c r="K4813" s="157">
        <f t="shared" si="528"/>
        <v>259.99832153320403</v>
      </c>
      <c r="L4813" s="157">
        <f t="shared" si="529"/>
        <v>8162.61822907039</v>
      </c>
      <c r="M4813" s="167">
        <f t="shared" si="530"/>
        <v>0</v>
      </c>
      <c r="N4813" s="167">
        <f t="shared" si="531"/>
        <v>0</v>
      </c>
    </row>
    <row r="4814" spans="1:14" ht="15" customHeight="1" x14ac:dyDescent="0.2">
      <c r="A4814" s="152"/>
      <c r="B4814" s="152"/>
      <c r="C4814" s="152"/>
      <c r="D4814" s="152"/>
      <c r="E4814" s="153">
        <f>'2.40-a,b,c,d,e'!E4814</f>
        <v>43763.166666666664</v>
      </c>
      <c r="F4814" s="157">
        <f>'2.40-a,b,c,d,e'!F4814</f>
        <v>56.659999847412102</v>
      </c>
      <c r="G4814" s="157">
        <f>'2.40-a,b,c,d,e'!G4814</f>
        <v>430.00030517580257</v>
      </c>
      <c r="H4814" s="157">
        <f t="shared" si="525"/>
        <v>8592.6185342461922</v>
      </c>
      <c r="I4814" s="157">
        <f t="shared" si="526"/>
        <v>0</v>
      </c>
      <c r="J4814" s="157">
        <f t="shared" si="527"/>
        <v>8592.6185342461922</v>
      </c>
      <c r="K4814" s="157">
        <f t="shared" si="528"/>
        <v>430.00030517580217</v>
      </c>
      <c r="L4814" s="157">
        <f t="shared" si="529"/>
        <v>8162.61822907039</v>
      </c>
      <c r="M4814" s="167">
        <f t="shared" si="530"/>
        <v>0</v>
      </c>
      <c r="N4814" s="167">
        <f t="shared" si="531"/>
        <v>0</v>
      </c>
    </row>
    <row r="4815" spans="1:14" ht="15" customHeight="1" x14ac:dyDescent="0.2">
      <c r="A4815" s="152"/>
      <c r="B4815" s="152"/>
      <c r="C4815" s="152"/>
      <c r="D4815" s="152"/>
      <c r="E4815" s="153">
        <f>'2.40-a,b,c,d,e'!E4815</f>
        <v>43766.166666666664</v>
      </c>
      <c r="F4815" s="157">
        <f>'2.40-a,b,c,d,e'!F4815</f>
        <v>55.810001373291001</v>
      </c>
      <c r="G4815" s="157">
        <f>'2.40-a,b,c,d,e'!G4815</f>
        <v>-849.9984741211008</v>
      </c>
      <c r="H4815" s="157">
        <f t="shared" si="525"/>
        <v>7312.619754949289</v>
      </c>
      <c r="I4815" s="157">
        <f t="shared" si="526"/>
        <v>0</v>
      </c>
      <c r="J4815" s="157">
        <f t="shared" si="527"/>
        <v>7312.619754949289</v>
      </c>
      <c r="K4815" s="157">
        <f t="shared" si="528"/>
        <v>0</v>
      </c>
      <c r="L4815" s="157">
        <f t="shared" si="529"/>
        <v>7312.619754949289</v>
      </c>
      <c r="M4815" s="167">
        <f t="shared" si="530"/>
        <v>0</v>
      </c>
      <c r="N4815" s="167">
        <f t="shared" si="531"/>
        <v>0</v>
      </c>
    </row>
    <row r="4816" spans="1:14" ht="15" customHeight="1" x14ac:dyDescent="0.2">
      <c r="A4816" s="152"/>
      <c r="B4816" s="152"/>
      <c r="C4816" s="152"/>
      <c r="D4816" s="152"/>
      <c r="E4816" s="153">
        <f>'2.40-a,b,c,d,e'!E4816</f>
        <v>43767.166666666664</v>
      </c>
      <c r="F4816" s="157">
        <f>'2.40-a,b,c,d,e'!F4816</f>
        <v>55.540000915527301</v>
      </c>
      <c r="G4816" s="157">
        <f>'2.40-a,b,c,d,e'!G4816</f>
        <v>-270.0004577637003</v>
      </c>
      <c r="H4816" s="157">
        <f t="shared" si="525"/>
        <v>7042.6192971855889</v>
      </c>
      <c r="I4816" s="157">
        <f t="shared" si="526"/>
        <v>0</v>
      </c>
      <c r="J4816" s="157">
        <f t="shared" si="527"/>
        <v>7042.6192971855889</v>
      </c>
      <c r="K4816" s="157">
        <f t="shared" si="528"/>
        <v>0</v>
      </c>
      <c r="L4816" s="157">
        <f t="shared" si="529"/>
        <v>7042.6192971855889</v>
      </c>
      <c r="M4816" s="167">
        <f t="shared" si="530"/>
        <v>0</v>
      </c>
      <c r="N4816" s="167">
        <f t="shared" si="531"/>
        <v>0</v>
      </c>
    </row>
    <row r="4817" spans="1:14" ht="15" customHeight="1" x14ac:dyDescent="0.2">
      <c r="A4817" s="152"/>
      <c r="B4817" s="152"/>
      <c r="C4817" s="152"/>
      <c r="D4817" s="152"/>
      <c r="E4817" s="153">
        <f>'2.40-a,b,c,d,e'!E4817</f>
        <v>43768.166666666664</v>
      </c>
      <c r="F4817" s="157">
        <f>'2.40-a,b,c,d,e'!F4817</f>
        <v>55.060001373291001</v>
      </c>
      <c r="G4817" s="157">
        <f>'2.40-a,b,c,d,e'!G4817</f>
        <v>-479.9995422362997</v>
      </c>
      <c r="H4817" s="157">
        <f t="shared" si="525"/>
        <v>6562.619754949289</v>
      </c>
      <c r="I4817" s="157">
        <f t="shared" si="526"/>
        <v>0</v>
      </c>
      <c r="J4817" s="157">
        <f t="shared" si="527"/>
        <v>6562.619754949289</v>
      </c>
      <c r="K4817" s="157">
        <f t="shared" si="528"/>
        <v>0</v>
      </c>
      <c r="L4817" s="157">
        <f t="shared" si="529"/>
        <v>6562.619754949289</v>
      </c>
      <c r="M4817" s="167">
        <f t="shared" si="530"/>
        <v>0</v>
      </c>
      <c r="N4817" s="167">
        <f t="shared" si="531"/>
        <v>0</v>
      </c>
    </row>
    <row r="4818" spans="1:14" ht="15" customHeight="1" x14ac:dyDescent="0.2">
      <c r="A4818" s="152"/>
      <c r="B4818" s="152"/>
      <c r="C4818" s="152"/>
      <c r="D4818" s="152"/>
      <c r="E4818" s="153">
        <f>'2.40-a,b,c,d,e'!E4818</f>
        <v>43769.166666666664</v>
      </c>
      <c r="F4818" s="157">
        <f>'2.40-a,b,c,d,e'!F4818</f>
        <v>54.180000305175703</v>
      </c>
      <c r="G4818" s="157">
        <f>'2.40-a,b,c,d,e'!G4818</f>
        <v>-880.00106811529827</v>
      </c>
      <c r="H4818" s="157">
        <f t="shared" si="525"/>
        <v>5682.618686833991</v>
      </c>
      <c r="I4818" s="157">
        <f t="shared" si="526"/>
        <v>2479.9995422363991</v>
      </c>
      <c r="J4818" s="157">
        <f t="shared" si="527"/>
        <v>8162.61822907039</v>
      </c>
      <c r="K4818" s="157">
        <f t="shared" si="528"/>
        <v>0</v>
      </c>
      <c r="L4818" s="157">
        <f t="shared" si="529"/>
        <v>8162.61822907039</v>
      </c>
      <c r="M4818" s="167">
        <f t="shared" si="530"/>
        <v>1</v>
      </c>
      <c r="N4818" s="167">
        <f t="shared" si="531"/>
        <v>0</v>
      </c>
    </row>
    <row r="4819" spans="1:14" ht="15" customHeight="1" x14ac:dyDescent="0.2">
      <c r="A4819" s="152"/>
      <c r="B4819" s="152"/>
      <c r="C4819" s="152"/>
      <c r="D4819" s="152"/>
      <c r="E4819" s="153">
        <f>'2.40-a,b,c,d,e'!E4819</f>
        <v>43770.166666666664</v>
      </c>
      <c r="F4819" s="157">
        <f>'2.40-a,b,c,d,e'!F4819</f>
        <v>56.200000762939403</v>
      </c>
      <c r="G4819" s="157">
        <f>'2.40-a,b,c,d,e'!G4819</f>
        <v>2020.0004577637003</v>
      </c>
      <c r="H4819" s="157">
        <f t="shared" si="525"/>
        <v>10182.61868683409</v>
      </c>
      <c r="I4819" s="157">
        <f t="shared" si="526"/>
        <v>0</v>
      </c>
      <c r="J4819" s="157">
        <f t="shared" si="527"/>
        <v>10182.61868683409</v>
      </c>
      <c r="K4819" s="157">
        <f t="shared" si="528"/>
        <v>2020.0004577637001</v>
      </c>
      <c r="L4819" s="157">
        <f t="shared" si="529"/>
        <v>8162.61822907039</v>
      </c>
      <c r="M4819" s="167">
        <f t="shared" si="530"/>
        <v>0</v>
      </c>
      <c r="N4819" s="167">
        <f t="shared" si="531"/>
        <v>0</v>
      </c>
    </row>
    <row r="4820" spans="1:14" ht="15" customHeight="1" x14ac:dyDescent="0.2">
      <c r="A4820" s="152"/>
      <c r="B4820" s="152"/>
      <c r="C4820" s="152"/>
      <c r="D4820" s="152"/>
      <c r="E4820" s="153">
        <f>'2.40-a,b,c,d,e'!E4820</f>
        <v>43773.208333333336</v>
      </c>
      <c r="F4820" s="157">
        <f>'2.40-a,b,c,d,e'!F4820</f>
        <v>56.540000915527301</v>
      </c>
      <c r="G4820" s="157">
        <f>'2.40-a,b,c,d,e'!G4820</f>
        <v>340.00015258789773</v>
      </c>
      <c r="H4820" s="157">
        <f t="shared" si="525"/>
        <v>8502.618381658287</v>
      </c>
      <c r="I4820" s="157">
        <f t="shared" si="526"/>
        <v>0</v>
      </c>
      <c r="J4820" s="157">
        <f t="shared" si="527"/>
        <v>8502.618381658287</v>
      </c>
      <c r="K4820" s="157">
        <f t="shared" si="528"/>
        <v>340.00015258789699</v>
      </c>
      <c r="L4820" s="157">
        <f t="shared" si="529"/>
        <v>8162.61822907039</v>
      </c>
      <c r="M4820" s="167">
        <f t="shared" si="530"/>
        <v>0</v>
      </c>
      <c r="N4820" s="167">
        <f t="shared" si="531"/>
        <v>0</v>
      </c>
    </row>
    <row r="4821" spans="1:14" ht="15" customHeight="1" x14ac:dyDescent="0.2">
      <c r="A4821" s="152"/>
      <c r="B4821" s="152"/>
      <c r="C4821" s="152"/>
      <c r="D4821" s="152"/>
      <c r="E4821" s="153">
        <f>'2.40-a,b,c,d,e'!E4821</f>
        <v>43774.208333333336</v>
      </c>
      <c r="F4821" s="157">
        <f>'2.40-a,b,c,d,e'!F4821</f>
        <v>57.2299995422363</v>
      </c>
      <c r="G4821" s="157">
        <f>'2.40-a,b,c,d,e'!G4821</f>
        <v>689.99862670899859</v>
      </c>
      <c r="H4821" s="157">
        <f t="shared" si="525"/>
        <v>8852.6168557793881</v>
      </c>
      <c r="I4821" s="157">
        <f t="shared" si="526"/>
        <v>0</v>
      </c>
      <c r="J4821" s="157">
        <f t="shared" si="527"/>
        <v>8852.6168557793881</v>
      </c>
      <c r="K4821" s="157">
        <f t="shared" si="528"/>
        <v>689.99862670899802</v>
      </c>
      <c r="L4821" s="157">
        <f t="shared" si="529"/>
        <v>8162.61822907039</v>
      </c>
      <c r="M4821" s="167">
        <f t="shared" si="530"/>
        <v>0</v>
      </c>
      <c r="N4821" s="167">
        <f t="shared" si="531"/>
        <v>0</v>
      </c>
    </row>
    <row r="4822" spans="1:14" ht="15" customHeight="1" x14ac:dyDescent="0.2">
      <c r="A4822" s="152"/>
      <c r="B4822" s="152"/>
      <c r="C4822" s="152"/>
      <c r="D4822" s="152"/>
      <c r="E4822" s="153">
        <f>'2.40-a,b,c,d,e'!E4822</f>
        <v>43775.208333333336</v>
      </c>
      <c r="F4822" s="157">
        <f>'2.40-a,b,c,d,e'!F4822</f>
        <v>56.349998474121001</v>
      </c>
      <c r="G4822" s="157">
        <f>'2.40-a,b,c,d,e'!G4822</f>
        <v>-880.00106811529827</v>
      </c>
      <c r="H4822" s="157">
        <f t="shared" si="525"/>
        <v>7282.617160955092</v>
      </c>
      <c r="I4822" s="157">
        <f t="shared" si="526"/>
        <v>0</v>
      </c>
      <c r="J4822" s="157">
        <f t="shared" si="527"/>
        <v>7282.617160955092</v>
      </c>
      <c r="K4822" s="157">
        <f t="shared" si="528"/>
        <v>0</v>
      </c>
      <c r="L4822" s="157">
        <f t="shared" si="529"/>
        <v>7282.617160955092</v>
      </c>
      <c r="M4822" s="167">
        <f t="shared" si="530"/>
        <v>0</v>
      </c>
      <c r="N4822" s="167">
        <f t="shared" si="531"/>
        <v>0</v>
      </c>
    </row>
    <row r="4823" spans="1:14" ht="15" customHeight="1" x14ac:dyDescent="0.2">
      <c r="A4823" s="152"/>
      <c r="B4823" s="152"/>
      <c r="C4823" s="152"/>
      <c r="D4823" s="152"/>
      <c r="E4823" s="153">
        <f>'2.40-a,b,c,d,e'!E4823</f>
        <v>43776.208333333336</v>
      </c>
      <c r="F4823" s="157">
        <f>'2.40-a,b,c,d,e'!F4823</f>
        <v>57.150001525878899</v>
      </c>
      <c r="G4823" s="157">
        <f>'2.40-a,b,c,d,e'!G4823</f>
        <v>800.00305175789777</v>
      </c>
      <c r="H4823" s="157">
        <f t="shared" si="525"/>
        <v>8082.62021271299</v>
      </c>
      <c r="I4823" s="157">
        <f t="shared" si="526"/>
        <v>0</v>
      </c>
      <c r="J4823" s="157">
        <f t="shared" si="527"/>
        <v>8082.62021271299</v>
      </c>
      <c r="K4823" s="157">
        <f t="shared" si="528"/>
        <v>0</v>
      </c>
      <c r="L4823" s="157">
        <f t="shared" si="529"/>
        <v>8082.62021271299</v>
      </c>
      <c r="M4823" s="167">
        <f t="shared" si="530"/>
        <v>0</v>
      </c>
      <c r="N4823" s="167">
        <f t="shared" si="531"/>
        <v>0</v>
      </c>
    </row>
    <row r="4824" spans="1:14" ht="15" customHeight="1" x14ac:dyDescent="0.2">
      <c r="A4824" s="152"/>
      <c r="B4824" s="152"/>
      <c r="C4824" s="152"/>
      <c r="D4824" s="152"/>
      <c r="E4824" s="153">
        <f>'2.40-a,b,c,d,e'!E4824</f>
        <v>43777.208333333336</v>
      </c>
      <c r="F4824" s="157">
        <f>'2.40-a,b,c,d,e'!F4824</f>
        <v>57.240001678466797</v>
      </c>
      <c r="G4824" s="157">
        <f>'2.40-a,b,c,d,e'!G4824</f>
        <v>90.00015258789773</v>
      </c>
      <c r="H4824" s="157">
        <f t="shared" si="525"/>
        <v>8172.6203653008879</v>
      </c>
      <c r="I4824" s="157">
        <f t="shared" si="526"/>
        <v>0</v>
      </c>
      <c r="J4824" s="157">
        <f t="shared" si="527"/>
        <v>8172.6203653008879</v>
      </c>
      <c r="K4824" s="157">
        <f t="shared" si="528"/>
        <v>10.002136230497854</v>
      </c>
      <c r="L4824" s="157">
        <f t="shared" si="529"/>
        <v>8162.61822907039</v>
      </c>
      <c r="M4824" s="167">
        <f t="shared" si="530"/>
        <v>0</v>
      </c>
      <c r="N4824" s="167">
        <f t="shared" si="531"/>
        <v>0</v>
      </c>
    </row>
    <row r="4825" spans="1:14" ht="15" customHeight="1" x14ac:dyDescent="0.2">
      <c r="A4825" s="152"/>
      <c r="B4825" s="152"/>
      <c r="C4825" s="152"/>
      <c r="D4825" s="152"/>
      <c r="E4825" s="153">
        <f>'2.40-a,b,c,d,e'!E4825</f>
        <v>43780.208333333336</v>
      </c>
      <c r="F4825" s="157">
        <f>'2.40-a,b,c,d,e'!F4825</f>
        <v>56.860000610351499</v>
      </c>
      <c r="G4825" s="157">
        <f>'2.40-a,b,c,d,e'!G4825</f>
        <v>-380.00106811529832</v>
      </c>
      <c r="H4825" s="157">
        <f t="shared" si="525"/>
        <v>7782.617160955092</v>
      </c>
      <c r="I4825" s="157">
        <f t="shared" si="526"/>
        <v>0</v>
      </c>
      <c r="J4825" s="157">
        <f t="shared" si="527"/>
        <v>7782.617160955092</v>
      </c>
      <c r="K4825" s="157">
        <f t="shared" si="528"/>
        <v>0</v>
      </c>
      <c r="L4825" s="157">
        <f t="shared" si="529"/>
        <v>7782.617160955092</v>
      </c>
      <c r="M4825" s="167">
        <f t="shared" si="530"/>
        <v>0</v>
      </c>
      <c r="N4825" s="167">
        <f t="shared" si="531"/>
        <v>0</v>
      </c>
    </row>
    <row r="4826" spans="1:14" ht="15" customHeight="1" x14ac:dyDescent="0.2">
      <c r="A4826" s="152"/>
      <c r="B4826" s="152"/>
      <c r="C4826" s="152"/>
      <c r="D4826" s="152"/>
      <c r="E4826" s="153">
        <f>'2.40-a,b,c,d,e'!E4826</f>
        <v>43781.208333333336</v>
      </c>
      <c r="F4826" s="157">
        <f>'2.40-a,b,c,d,e'!F4826</f>
        <v>56.799999237060497</v>
      </c>
      <c r="G4826" s="157">
        <f>'2.40-a,b,c,d,e'!G4826</f>
        <v>-60.001373291001414</v>
      </c>
      <c r="H4826" s="157">
        <f t="shared" si="525"/>
        <v>7722.6157876640909</v>
      </c>
      <c r="I4826" s="157">
        <f t="shared" si="526"/>
        <v>0</v>
      </c>
      <c r="J4826" s="157">
        <f t="shared" si="527"/>
        <v>7722.6157876640909</v>
      </c>
      <c r="K4826" s="157">
        <f t="shared" si="528"/>
        <v>0</v>
      </c>
      <c r="L4826" s="157">
        <f t="shared" si="529"/>
        <v>7722.6157876640909</v>
      </c>
      <c r="M4826" s="167">
        <f t="shared" si="530"/>
        <v>0</v>
      </c>
      <c r="N4826" s="167">
        <f t="shared" si="531"/>
        <v>0</v>
      </c>
    </row>
    <row r="4827" spans="1:14" ht="15" customHeight="1" x14ac:dyDescent="0.2">
      <c r="A4827" s="152"/>
      <c r="B4827" s="152"/>
      <c r="C4827" s="152"/>
      <c r="D4827" s="152"/>
      <c r="E4827" s="153">
        <f>'2.40-a,b,c,d,e'!E4827</f>
        <v>43782.208333333336</v>
      </c>
      <c r="F4827" s="157">
        <f>'2.40-a,b,c,d,e'!F4827</f>
        <v>57.119998931884702</v>
      </c>
      <c r="G4827" s="157">
        <f>'2.40-a,b,c,d,e'!G4827</f>
        <v>319.99969482420454</v>
      </c>
      <c r="H4827" s="157">
        <f t="shared" si="525"/>
        <v>8042.6154824882951</v>
      </c>
      <c r="I4827" s="157">
        <f t="shared" si="526"/>
        <v>0</v>
      </c>
      <c r="J4827" s="157">
        <f t="shared" si="527"/>
        <v>8042.6154824882951</v>
      </c>
      <c r="K4827" s="157">
        <f t="shared" si="528"/>
        <v>0</v>
      </c>
      <c r="L4827" s="157">
        <f t="shared" si="529"/>
        <v>8042.6154824882951</v>
      </c>
      <c r="M4827" s="167">
        <f t="shared" si="530"/>
        <v>0</v>
      </c>
      <c r="N4827" s="167">
        <f t="shared" si="531"/>
        <v>0</v>
      </c>
    </row>
    <row r="4828" spans="1:14" ht="15" customHeight="1" x14ac:dyDescent="0.2">
      <c r="A4828" s="152"/>
      <c r="B4828" s="152"/>
      <c r="C4828" s="152"/>
      <c r="D4828" s="152"/>
      <c r="E4828" s="153">
        <f>'2.40-a,b,c,d,e'!E4828</f>
        <v>43783.208333333336</v>
      </c>
      <c r="F4828" s="157">
        <f>'2.40-a,b,c,d,e'!F4828</f>
        <v>56.770000457763601</v>
      </c>
      <c r="G4828" s="157">
        <f>'2.40-a,b,c,d,e'!G4828</f>
        <v>-349.99847412110086</v>
      </c>
      <c r="H4828" s="157">
        <f t="shared" si="525"/>
        <v>7692.6170083671941</v>
      </c>
      <c r="I4828" s="157">
        <f t="shared" si="526"/>
        <v>0</v>
      </c>
      <c r="J4828" s="157">
        <f t="shared" si="527"/>
        <v>7692.6170083671941</v>
      </c>
      <c r="K4828" s="157">
        <f t="shared" si="528"/>
        <v>0</v>
      </c>
      <c r="L4828" s="157">
        <f t="shared" si="529"/>
        <v>7692.6170083671941</v>
      </c>
      <c r="M4828" s="167">
        <f t="shared" si="530"/>
        <v>0</v>
      </c>
      <c r="N4828" s="167">
        <f t="shared" si="531"/>
        <v>0</v>
      </c>
    </row>
    <row r="4829" spans="1:14" ht="15" customHeight="1" x14ac:dyDescent="0.2">
      <c r="A4829" s="152"/>
      <c r="B4829" s="152"/>
      <c r="C4829" s="152"/>
      <c r="D4829" s="152"/>
      <c r="E4829" s="153">
        <f>'2.40-a,b,c,d,e'!E4829</f>
        <v>43784.208333333336</v>
      </c>
      <c r="F4829" s="157">
        <f>'2.40-a,b,c,d,e'!F4829</f>
        <v>57.720001220703097</v>
      </c>
      <c r="G4829" s="157">
        <f>'2.40-a,b,c,d,e'!G4829</f>
        <v>950.00076293949576</v>
      </c>
      <c r="H4829" s="157">
        <f t="shared" si="525"/>
        <v>8642.61777130669</v>
      </c>
      <c r="I4829" s="157">
        <f t="shared" si="526"/>
        <v>0</v>
      </c>
      <c r="J4829" s="157">
        <f t="shared" si="527"/>
        <v>8642.61777130669</v>
      </c>
      <c r="K4829" s="157">
        <f t="shared" si="528"/>
        <v>479.99954223629993</v>
      </c>
      <c r="L4829" s="157">
        <f t="shared" si="529"/>
        <v>8162.61822907039</v>
      </c>
      <c r="M4829" s="167">
        <f t="shared" si="530"/>
        <v>0</v>
      </c>
      <c r="N4829" s="167">
        <f t="shared" si="531"/>
        <v>0</v>
      </c>
    </row>
    <row r="4830" spans="1:14" ht="15" customHeight="1" x14ac:dyDescent="0.2">
      <c r="A4830" s="152"/>
      <c r="B4830" s="152"/>
      <c r="C4830" s="152"/>
      <c r="D4830" s="152"/>
      <c r="E4830" s="153">
        <f>'2.40-a,b,c,d,e'!E4830</f>
        <v>43787.208333333336</v>
      </c>
      <c r="F4830" s="157">
        <f>'2.40-a,b,c,d,e'!F4830</f>
        <v>57.049999237060497</v>
      </c>
      <c r="G4830" s="157">
        <f>'2.40-a,b,c,d,e'!G4830</f>
        <v>-670.0019836425995</v>
      </c>
      <c r="H4830" s="157">
        <f t="shared" si="525"/>
        <v>7492.616245427791</v>
      </c>
      <c r="I4830" s="157">
        <f t="shared" si="526"/>
        <v>0</v>
      </c>
      <c r="J4830" s="157">
        <f t="shared" si="527"/>
        <v>7492.616245427791</v>
      </c>
      <c r="K4830" s="157">
        <f t="shared" si="528"/>
        <v>0</v>
      </c>
      <c r="L4830" s="157">
        <f t="shared" si="529"/>
        <v>7492.616245427791</v>
      </c>
      <c r="M4830" s="167">
        <f t="shared" si="530"/>
        <v>0</v>
      </c>
      <c r="N4830" s="167">
        <f t="shared" si="531"/>
        <v>0</v>
      </c>
    </row>
    <row r="4831" spans="1:14" ht="15" customHeight="1" x14ac:dyDescent="0.2">
      <c r="A4831" s="152"/>
      <c r="B4831" s="152"/>
      <c r="C4831" s="152"/>
      <c r="D4831" s="152"/>
      <c r="E4831" s="153">
        <f>'2.40-a,b,c,d,e'!E4831</f>
        <v>43788.208333333336</v>
      </c>
      <c r="F4831" s="157">
        <f>'2.40-a,b,c,d,e'!F4831</f>
        <v>55.209999084472599</v>
      </c>
      <c r="G4831" s="157">
        <f>'2.40-a,b,c,d,e'!G4831</f>
        <v>-1840.0001525878977</v>
      </c>
      <c r="H4831" s="157">
        <f t="shared" si="525"/>
        <v>5652.6160928398931</v>
      </c>
      <c r="I4831" s="157">
        <f t="shared" si="526"/>
        <v>2510.0021362304969</v>
      </c>
      <c r="J4831" s="157">
        <f t="shared" si="527"/>
        <v>8162.61822907039</v>
      </c>
      <c r="K4831" s="157">
        <f t="shared" si="528"/>
        <v>0</v>
      </c>
      <c r="L4831" s="157">
        <f t="shared" si="529"/>
        <v>8162.61822907039</v>
      </c>
      <c r="M4831" s="167">
        <f t="shared" si="530"/>
        <v>1</v>
      </c>
      <c r="N4831" s="167">
        <f t="shared" si="531"/>
        <v>0</v>
      </c>
    </row>
    <row r="4832" spans="1:14" ht="15" customHeight="1" x14ac:dyDescent="0.2">
      <c r="A4832" s="152"/>
      <c r="B4832" s="152"/>
      <c r="C4832" s="152"/>
      <c r="D4832" s="152"/>
      <c r="E4832" s="153">
        <f>'2.40-a,b,c,d,e'!E4832</f>
        <v>43789.208333333336</v>
      </c>
      <c r="F4832" s="157">
        <f>'2.40-a,b,c,d,e'!F4832</f>
        <v>57.110000610351499</v>
      </c>
      <c r="G4832" s="157">
        <f>'2.40-a,b,c,d,e'!G4832</f>
        <v>1900.0015258788992</v>
      </c>
      <c r="H4832" s="157">
        <f t="shared" si="525"/>
        <v>10062.61975494929</v>
      </c>
      <c r="I4832" s="157">
        <f t="shared" si="526"/>
        <v>0</v>
      </c>
      <c r="J4832" s="157">
        <f t="shared" si="527"/>
        <v>10062.61975494929</v>
      </c>
      <c r="K4832" s="157">
        <f t="shared" si="528"/>
        <v>1900.0015258788999</v>
      </c>
      <c r="L4832" s="157">
        <f t="shared" si="529"/>
        <v>8162.61822907039</v>
      </c>
      <c r="M4832" s="167">
        <f t="shared" si="530"/>
        <v>0</v>
      </c>
      <c r="N4832" s="167">
        <f t="shared" si="531"/>
        <v>0</v>
      </c>
    </row>
    <row r="4833" spans="1:14" ht="15" customHeight="1" x14ac:dyDescent="0.2">
      <c r="A4833" s="152"/>
      <c r="B4833" s="152"/>
      <c r="C4833" s="152"/>
      <c r="D4833" s="152"/>
      <c r="E4833" s="153">
        <f>'2.40-a,b,c,d,e'!E4833</f>
        <v>43790.208333333336</v>
      </c>
      <c r="F4833" s="157">
        <f>'2.40-a,b,c,d,e'!F4833</f>
        <v>58.580001831054602</v>
      </c>
      <c r="G4833" s="157">
        <f>'2.40-a,b,c,d,e'!G4833</f>
        <v>1470.0012207031036</v>
      </c>
      <c r="H4833" s="157">
        <f t="shared" si="525"/>
        <v>9632.6194497734941</v>
      </c>
      <c r="I4833" s="157">
        <f t="shared" si="526"/>
        <v>0</v>
      </c>
      <c r="J4833" s="157">
        <f t="shared" si="527"/>
        <v>9632.6194497734941</v>
      </c>
      <c r="K4833" s="157">
        <f t="shared" si="528"/>
        <v>1470.0012207031041</v>
      </c>
      <c r="L4833" s="157">
        <f t="shared" si="529"/>
        <v>8162.61822907039</v>
      </c>
      <c r="M4833" s="167">
        <f t="shared" si="530"/>
        <v>0</v>
      </c>
      <c r="N4833" s="167">
        <f t="shared" si="531"/>
        <v>0</v>
      </c>
    </row>
    <row r="4834" spans="1:14" ht="15" customHeight="1" x14ac:dyDescent="0.2">
      <c r="A4834" s="152"/>
      <c r="B4834" s="152"/>
      <c r="C4834" s="152"/>
      <c r="D4834" s="152"/>
      <c r="E4834" s="153">
        <f>'2.40-a,b,c,d,e'!E4834</f>
        <v>43791.208333333336</v>
      </c>
      <c r="F4834" s="157">
        <f>'2.40-a,b,c,d,e'!F4834</f>
        <v>57.770000457763601</v>
      </c>
      <c r="G4834" s="157">
        <f>'2.40-a,b,c,d,e'!G4834</f>
        <v>-810.00137329100141</v>
      </c>
      <c r="H4834" s="157">
        <f t="shared" si="525"/>
        <v>7352.616855779389</v>
      </c>
      <c r="I4834" s="157">
        <f t="shared" si="526"/>
        <v>0</v>
      </c>
      <c r="J4834" s="157">
        <f t="shared" si="527"/>
        <v>7352.616855779389</v>
      </c>
      <c r="K4834" s="157">
        <f t="shared" si="528"/>
        <v>0</v>
      </c>
      <c r="L4834" s="157">
        <f t="shared" si="529"/>
        <v>7352.616855779389</v>
      </c>
      <c r="M4834" s="167">
        <f t="shared" si="530"/>
        <v>0</v>
      </c>
      <c r="N4834" s="167">
        <f t="shared" si="531"/>
        <v>0</v>
      </c>
    </row>
    <row r="4835" spans="1:14" ht="15" customHeight="1" x14ac:dyDescent="0.2">
      <c r="A4835" s="152"/>
      <c r="B4835" s="152"/>
      <c r="C4835" s="152"/>
      <c r="D4835" s="152"/>
      <c r="E4835" s="153">
        <f>'2.40-a,b,c,d,e'!E4835</f>
        <v>43794.208333333336</v>
      </c>
      <c r="F4835" s="157">
        <f>'2.40-a,b,c,d,e'!F4835</f>
        <v>58.009998321533203</v>
      </c>
      <c r="G4835" s="157">
        <f>'2.40-a,b,c,d,e'!G4835</f>
        <v>239.9978637696023</v>
      </c>
      <c r="H4835" s="157">
        <f t="shared" si="525"/>
        <v>7592.6147195489912</v>
      </c>
      <c r="I4835" s="157">
        <f t="shared" si="526"/>
        <v>0</v>
      </c>
      <c r="J4835" s="157">
        <f t="shared" si="527"/>
        <v>7592.6147195489912</v>
      </c>
      <c r="K4835" s="157">
        <f t="shared" si="528"/>
        <v>0</v>
      </c>
      <c r="L4835" s="157">
        <f t="shared" si="529"/>
        <v>7592.6147195489912</v>
      </c>
      <c r="M4835" s="167">
        <f t="shared" si="530"/>
        <v>0</v>
      </c>
      <c r="N4835" s="167">
        <f t="shared" si="531"/>
        <v>0</v>
      </c>
    </row>
    <row r="4836" spans="1:14" ht="15" customHeight="1" x14ac:dyDescent="0.2">
      <c r="A4836" s="152"/>
      <c r="B4836" s="152"/>
      <c r="C4836" s="152"/>
      <c r="D4836" s="152"/>
      <c r="E4836" s="153">
        <f>'2.40-a,b,c,d,e'!E4836</f>
        <v>43795.208333333336</v>
      </c>
      <c r="F4836" s="157">
        <f>'2.40-a,b,c,d,e'!F4836</f>
        <v>58.409999847412102</v>
      </c>
      <c r="G4836" s="157">
        <f>'2.40-a,b,c,d,e'!G4836</f>
        <v>400.00152587889914</v>
      </c>
      <c r="H4836" s="157">
        <f t="shared" si="525"/>
        <v>7992.6162454278901</v>
      </c>
      <c r="I4836" s="157">
        <f t="shared" si="526"/>
        <v>0</v>
      </c>
      <c r="J4836" s="157">
        <f t="shared" si="527"/>
        <v>7992.6162454278901</v>
      </c>
      <c r="K4836" s="157">
        <f t="shared" si="528"/>
        <v>0</v>
      </c>
      <c r="L4836" s="157">
        <f t="shared" si="529"/>
        <v>7992.6162454278901</v>
      </c>
      <c r="M4836" s="167">
        <f t="shared" si="530"/>
        <v>0</v>
      </c>
      <c r="N4836" s="167">
        <f t="shared" si="531"/>
        <v>0</v>
      </c>
    </row>
    <row r="4837" spans="1:14" ht="15" customHeight="1" x14ac:dyDescent="0.2">
      <c r="A4837" s="152"/>
      <c r="B4837" s="152"/>
      <c r="C4837" s="152"/>
      <c r="D4837" s="152"/>
      <c r="E4837" s="153">
        <f>'2.40-a,b,c,d,e'!E4837</f>
        <v>43796.208333333336</v>
      </c>
      <c r="F4837" s="157">
        <f>'2.40-a,b,c,d,e'!F4837</f>
        <v>58.110000610351499</v>
      </c>
      <c r="G4837" s="157">
        <f>'2.40-a,b,c,d,e'!G4837</f>
        <v>-299.99923706060372</v>
      </c>
      <c r="H4837" s="157">
        <f t="shared" si="525"/>
        <v>7692.617008367286</v>
      </c>
      <c r="I4837" s="157">
        <f t="shared" si="526"/>
        <v>0</v>
      </c>
      <c r="J4837" s="157">
        <f t="shared" si="527"/>
        <v>7692.617008367286</v>
      </c>
      <c r="K4837" s="157">
        <f t="shared" si="528"/>
        <v>0</v>
      </c>
      <c r="L4837" s="157">
        <f t="shared" si="529"/>
        <v>7692.617008367286</v>
      </c>
      <c r="M4837" s="167">
        <f t="shared" si="530"/>
        <v>0</v>
      </c>
      <c r="N4837" s="167">
        <f t="shared" si="531"/>
        <v>0</v>
      </c>
    </row>
    <row r="4838" spans="1:14" ht="15" customHeight="1" x14ac:dyDescent="0.2">
      <c r="A4838" s="152"/>
      <c r="B4838" s="152"/>
      <c r="C4838" s="152"/>
      <c r="D4838" s="152"/>
      <c r="E4838" s="153">
        <f>'2.40-a,b,c,d,e'!E4838</f>
        <v>43798.604166666664</v>
      </c>
      <c r="F4838" s="157">
        <f>'2.40-a,b,c,d,e'!F4838</f>
        <v>55.169998168945298</v>
      </c>
      <c r="G4838" s="157">
        <f>'2.40-a,b,c,d,e'!G4838</f>
        <v>-2940.0024414062004</v>
      </c>
      <c r="H4838" s="157">
        <f t="shared" si="525"/>
        <v>4752.6145669610851</v>
      </c>
      <c r="I4838" s="157">
        <f t="shared" si="526"/>
        <v>3410.003662109305</v>
      </c>
      <c r="J4838" s="157">
        <f t="shared" si="527"/>
        <v>8162.61822907039</v>
      </c>
      <c r="K4838" s="157">
        <f t="shared" si="528"/>
        <v>0</v>
      </c>
      <c r="L4838" s="157">
        <f t="shared" si="529"/>
        <v>8162.61822907039</v>
      </c>
      <c r="M4838" s="167">
        <f t="shared" si="530"/>
        <v>1</v>
      </c>
      <c r="N4838" s="167">
        <f t="shared" si="531"/>
        <v>0</v>
      </c>
    </row>
    <row r="4839" spans="1:14" ht="15" customHeight="1" x14ac:dyDescent="0.2">
      <c r="A4839" s="152"/>
      <c r="B4839" s="152"/>
      <c r="C4839" s="152"/>
      <c r="D4839" s="152"/>
      <c r="E4839" s="153">
        <f>'2.40-a,b,c,d,e'!E4839</f>
        <v>43801.208333333336</v>
      </c>
      <c r="F4839" s="157">
        <f>'2.40-a,b,c,d,e'!F4839</f>
        <v>55.959999084472599</v>
      </c>
      <c r="G4839" s="157">
        <f>'2.40-a,b,c,d,e'!G4839</f>
        <v>790.00091552730112</v>
      </c>
      <c r="H4839" s="157">
        <f t="shared" si="525"/>
        <v>8952.619144597691</v>
      </c>
      <c r="I4839" s="157">
        <f t="shared" si="526"/>
        <v>0</v>
      </c>
      <c r="J4839" s="157">
        <f t="shared" si="527"/>
        <v>8952.619144597691</v>
      </c>
      <c r="K4839" s="157">
        <f t="shared" si="528"/>
        <v>790.000915527301</v>
      </c>
      <c r="L4839" s="157">
        <f t="shared" si="529"/>
        <v>8162.61822907039</v>
      </c>
      <c r="M4839" s="167">
        <f t="shared" si="530"/>
        <v>0</v>
      </c>
      <c r="N4839" s="167">
        <f t="shared" si="531"/>
        <v>0</v>
      </c>
    </row>
    <row r="4840" spans="1:14" ht="15" customHeight="1" x14ac:dyDescent="0.2">
      <c r="A4840" s="152"/>
      <c r="B4840" s="152"/>
      <c r="C4840" s="152"/>
      <c r="D4840" s="152"/>
      <c r="E4840" s="153">
        <f>'2.40-a,b,c,d,e'!E4840</f>
        <v>43802.208333333336</v>
      </c>
      <c r="F4840" s="157">
        <f>'2.40-a,b,c,d,e'!F4840</f>
        <v>56.099998474121001</v>
      </c>
      <c r="G4840" s="157">
        <f>'2.40-a,b,c,d,e'!G4840</f>
        <v>139.99938964840197</v>
      </c>
      <c r="H4840" s="157">
        <f t="shared" si="525"/>
        <v>8302.6176187187921</v>
      </c>
      <c r="I4840" s="157">
        <f t="shared" si="526"/>
        <v>0</v>
      </c>
      <c r="J4840" s="157">
        <f t="shared" si="527"/>
        <v>8302.6176187187921</v>
      </c>
      <c r="K4840" s="157">
        <f t="shared" si="528"/>
        <v>139.99938964840203</v>
      </c>
      <c r="L4840" s="157">
        <f t="shared" si="529"/>
        <v>8162.61822907039</v>
      </c>
      <c r="M4840" s="167">
        <f t="shared" si="530"/>
        <v>0</v>
      </c>
      <c r="N4840" s="167">
        <f t="shared" si="531"/>
        <v>0</v>
      </c>
    </row>
    <row r="4841" spans="1:14" ht="15" customHeight="1" x14ac:dyDescent="0.2">
      <c r="A4841" s="152"/>
      <c r="B4841" s="152"/>
      <c r="C4841" s="152"/>
      <c r="D4841" s="152"/>
      <c r="E4841" s="153">
        <f>'2.40-a,b,c,d,e'!E4841</f>
        <v>43803.208333333336</v>
      </c>
      <c r="F4841" s="157">
        <f>'2.40-a,b,c,d,e'!F4841</f>
        <v>58.430000305175703</v>
      </c>
      <c r="G4841" s="157">
        <f>'2.40-a,b,c,d,e'!G4841</f>
        <v>2330.0018310547016</v>
      </c>
      <c r="H4841" s="157">
        <f t="shared" si="525"/>
        <v>10492.620060125091</v>
      </c>
      <c r="I4841" s="157">
        <f t="shared" si="526"/>
        <v>0</v>
      </c>
      <c r="J4841" s="157">
        <f t="shared" si="527"/>
        <v>10492.620060125091</v>
      </c>
      <c r="K4841" s="157">
        <f t="shared" si="528"/>
        <v>2330.0018310547011</v>
      </c>
      <c r="L4841" s="157">
        <f t="shared" si="529"/>
        <v>8162.61822907039</v>
      </c>
      <c r="M4841" s="167">
        <f t="shared" si="530"/>
        <v>0</v>
      </c>
      <c r="N4841" s="167">
        <f t="shared" si="531"/>
        <v>0</v>
      </c>
    </row>
    <row r="4842" spans="1:14" ht="15" customHeight="1" x14ac:dyDescent="0.2">
      <c r="A4842" s="152"/>
      <c r="B4842" s="152"/>
      <c r="C4842" s="152"/>
      <c r="D4842" s="152"/>
      <c r="E4842" s="153">
        <f>'2.40-a,b,c,d,e'!E4842</f>
        <v>43804.208333333336</v>
      </c>
      <c r="F4842" s="157">
        <f>'2.40-a,b,c,d,e'!F4842</f>
        <v>58.430000305175703</v>
      </c>
      <c r="G4842" s="157">
        <f>'2.40-a,b,c,d,e'!G4842</f>
        <v>0</v>
      </c>
      <c r="H4842" s="157">
        <f t="shared" si="525"/>
        <v>8162.61822907039</v>
      </c>
      <c r="I4842" s="157">
        <f t="shared" si="526"/>
        <v>0</v>
      </c>
      <c r="J4842" s="157">
        <f t="shared" si="527"/>
        <v>8162.61822907039</v>
      </c>
      <c r="K4842" s="157">
        <f t="shared" si="528"/>
        <v>0</v>
      </c>
      <c r="L4842" s="157">
        <f t="shared" si="529"/>
        <v>8162.61822907039</v>
      </c>
      <c r="M4842" s="167">
        <f t="shared" si="530"/>
        <v>0</v>
      </c>
      <c r="N4842" s="167">
        <f t="shared" si="531"/>
        <v>0</v>
      </c>
    </row>
    <row r="4843" spans="1:14" ht="15" customHeight="1" x14ac:dyDescent="0.2">
      <c r="A4843" s="152"/>
      <c r="B4843" s="152"/>
      <c r="C4843" s="152"/>
      <c r="D4843" s="152"/>
      <c r="E4843" s="153">
        <f>'2.40-a,b,c,d,e'!E4843</f>
        <v>43805.208333333336</v>
      </c>
      <c r="F4843" s="157">
        <f>'2.40-a,b,c,d,e'!F4843</f>
        <v>59.200000762939403</v>
      </c>
      <c r="G4843" s="157">
        <f>'2.40-a,b,c,d,e'!G4843</f>
        <v>770.0004577637003</v>
      </c>
      <c r="H4843" s="157">
        <f t="shared" si="525"/>
        <v>8932.6186868340901</v>
      </c>
      <c r="I4843" s="157">
        <f t="shared" si="526"/>
        <v>0</v>
      </c>
      <c r="J4843" s="157">
        <f t="shared" si="527"/>
        <v>8932.6186868340901</v>
      </c>
      <c r="K4843" s="157">
        <f t="shared" si="528"/>
        <v>770.00045776370007</v>
      </c>
      <c r="L4843" s="157">
        <f t="shared" si="529"/>
        <v>8162.61822907039</v>
      </c>
      <c r="M4843" s="167">
        <f t="shared" si="530"/>
        <v>0</v>
      </c>
      <c r="N4843" s="167">
        <f t="shared" si="531"/>
        <v>0</v>
      </c>
    </row>
    <row r="4844" spans="1:14" ht="15" customHeight="1" x14ac:dyDescent="0.2">
      <c r="A4844" s="152"/>
      <c r="B4844" s="152"/>
      <c r="C4844" s="152"/>
      <c r="D4844" s="152"/>
      <c r="E4844" s="153">
        <f>'2.40-a,b,c,d,e'!E4844</f>
        <v>43808.208333333336</v>
      </c>
      <c r="F4844" s="157">
        <f>'2.40-a,b,c,d,e'!F4844</f>
        <v>59.020000457763601</v>
      </c>
      <c r="G4844" s="157">
        <f>'2.40-a,b,c,d,e'!G4844</f>
        <v>-180.00030517580257</v>
      </c>
      <c r="H4844" s="157">
        <f t="shared" si="525"/>
        <v>7982.6179238945879</v>
      </c>
      <c r="I4844" s="157">
        <f t="shared" si="526"/>
        <v>0</v>
      </c>
      <c r="J4844" s="157">
        <f t="shared" si="527"/>
        <v>7982.6179238945879</v>
      </c>
      <c r="K4844" s="157">
        <f t="shared" si="528"/>
        <v>0</v>
      </c>
      <c r="L4844" s="157">
        <f t="shared" si="529"/>
        <v>7982.6179238945879</v>
      </c>
      <c r="M4844" s="167">
        <f t="shared" si="530"/>
        <v>0</v>
      </c>
      <c r="N4844" s="167">
        <f t="shared" si="531"/>
        <v>0</v>
      </c>
    </row>
    <row r="4845" spans="1:14" ht="15" customHeight="1" x14ac:dyDescent="0.2">
      <c r="A4845" s="152"/>
      <c r="B4845" s="152"/>
      <c r="C4845" s="152"/>
      <c r="D4845" s="152"/>
      <c r="E4845" s="153">
        <f>'2.40-a,b,c,d,e'!E4845</f>
        <v>43809.208333333336</v>
      </c>
      <c r="F4845" s="157">
        <f>'2.40-a,b,c,d,e'!F4845</f>
        <v>59.240001678466797</v>
      </c>
      <c r="G4845" s="157">
        <f>'2.40-a,b,c,d,e'!G4845</f>
        <v>220.00122070319605</v>
      </c>
      <c r="H4845" s="157">
        <f t="shared" si="525"/>
        <v>8202.6191445977838</v>
      </c>
      <c r="I4845" s="157">
        <f t="shared" si="526"/>
        <v>0</v>
      </c>
      <c r="J4845" s="157">
        <f t="shared" si="527"/>
        <v>8202.6191445977838</v>
      </c>
      <c r="K4845" s="157">
        <f t="shared" si="528"/>
        <v>40.000915527393772</v>
      </c>
      <c r="L4845" s="157">
        <f t="shared" si="529"/>
        <v>8162.61822907039</v>
      </c>
      <c r="M4845" s="167">
        <f t="shared" si="530"/>
        <v>0</v>
      </c>
      <c r="N4845" s="167">
        <f t="shared" si="531"/>
        <v>0</v>
      </c>
    </row>
    <row r="4846" spans="1:14" ht="15" customHeight="1" x14ac:dyDescent="0.2">
      <c r="A4846" s="152"/>
      <c r="B4846" s="152"/>
      <c r="C4846" s="152"/>
      <c r="D4846" s="152"/>
      <c r="E4846" s="153">
        <f>'2.40-a,b,c,d,e'!E4846</f>
        <v>43810.208333333336</v>
      </c>
      <c r="F4846" s="157">
        <f>'2.40-a,b,c,d,e'!F4846</f>
        <v>58.759998321533203</v>
      </c>
      <c r="G4846" s="157">
        <f>'2.40-a,b,c,d,e'!G4846</f>
        <v>-480.00335693359375</v>
      </c>
      <c r="H4846" s="157">
        <f t="shared" si="525"/>
        <v>7682.6148721367963</v>
      </c>
      <c r="I4846" s="157">
        <f t="shared" si="526"/>
        <v>0</v>
      </c>
      <c r="J4846" s="157">
        <f t="shared" si="527"/>
        <v>7682.6148721367963</v>
      </c>
      <c r="K4846" s="157">
        <f t="shared" si="528"/>
        <v>0</v>
      </c>
      <c r="L4846" s="157">
        <f t="shared" si="529"/>
        <v>7682.6148721367963</v>
      </c>
      <c r="M4846" s="167">
        <f t="shared" si="530"/>
        <v>0</v>
      </c>
      <c r="N4846" s="167">
        <f t="shared" si="531"/>
        <v>0</v>
      </c>
    </row>
    <row r="4847" spans="1:14" ht="15" customHeight="1" x14ac:dyDescent="0.2">
      <c r="A4847" s="152"/>
      <c r="B4847" s="152"/>
      <c r="C4847" s="152"/>
      <c r="D4847" s="152"/>
      <c r="E4847" s="153">
        <f>'2.40-a,b,c,d,e'!E4847</f>
        <v>43811.208333333336</v>
      </c>
      <c r="F4847" s="157">
        <f>'2.40-a,b,c,d,e'!F4847</f>
        <v>59.180000305175703</v>
      </c>
      <c r="G4847" s="157">
        <f>'2.40-a,b,c,d,e'!G4847</f>
        <v>420.00198364249997</v>
      </c>
      <c r="H4847" s="157">
        <f t="shared" si="525"/>
        <v>8102.6168557792962</v>
      </c>
      <c r="I4847" s="157">
        <f t="shared" si="526"/>
        <v>0</v>
      </c>
      <c r="J4847" s="157">
        <f t="shared" si="527"/>
        <v>8102.6168557792962</v>
      </c>
      <c r="K4847" s="157">
        <f t="shared" si="528"/>
        <v>0</v>
      </c>
      <c r="L4847" s="157">
        <f t="shared" si="529"/>
        <v>8102.6168557792962</v>
      </c>
      <c r="M4847" s="167">
        <f t="shared" si="530"/>
        <v>0</v>
      </c>
      <c r="N4847" s="167">
        <f t="shared" si="531"/>
        <v>0</v>
      </c>
    </row>
    <row r="4848" spans="1:14" ht="15" customHeight="1" x14ac:dyDescent="0.2">
      <c r="A4848" s="152"/>
      <c r="B4848" s="152"/>
      <c r="C4848" s="152"/>
      <c r="D4848" s="152"/>
      <c r="E4848" s="153">
        <f>'2.40-a,b,c,d,e'!E4848</f>
        <v>43812.208333333336</v>
      </c>
      <c r="F4848" s="157">
        <f>'2.40-a,b,c,d,e'!F4848</f>
        <v>60.069999694824197</v>
      </c>
      <c r="G4848" s="157">
        <f>'2.40-a,b,c,d,e'!G4848</f>
        <v>889.99938964849434</v>
      </c>
      <c r="H4848" s="157">
        <f t="shared" si="525"/>
        <v>8992.616245427791</v>
      </c>
      <c r="I4848" s="157">
        <f t="shared" si="526"/>
        <v>0</v>
      </c>
      <c r="J4848" s="157">
        <f t="shared" si="527"/>
        <v>8992.616245427791</v>
      </c>
      <c r="K4848" s="157">
        <f t="shared" si="528"/>
        <v>829.99801635740096</v>
      </c>
      <c r="L4848" s="157">
        <f t="shared" si="529"/>
        <v>8162.61822907039</v>
      </c>
      <c r="M4848" s="167">
        <f t="shared" si="530"/>
        <v>0</v>
      </c>
      <c r="N4848" s="167">
        <f t="shared" si="531"/>
        <v>0</v>
      </c>
    </row>
    <row r="4849" spans="1:14" ht="15" customHeight="1" x14ac:dyDescent="0.2">
      <c r="A4849" s="152"/>
      <c r="B4849" s="152"/>
      <c r="C4849" s="152"/>
      <c r="D4849" s="152"/>
      <c r="E4849" s="153">
        <f>'2.40-a,b,c,d,e'!E4849</f>
        <v>43815.208333333336</v>
      </c>
      <c r="F4849" s="157">
        <f>'2.40-a,b,c,d,e'!F4849</f>
        <v>60.209999084472599</v>
      </c>
      <c r="G4849" s="157">
        <f>'2.40-a,b,c,d,e'!G4849</f>
        <v>139.99938964840197</v>
      </c>
      <c r="H4849" s="157">
        <f t="shared" si="525"/>
        <v>8302.6176187187921</v>
      </c>
      <c r="I4849" s="157">
        <f t="shared" si="526"/>
        <v>0</v>
      </c>
      <c r="J4849" s="157">
        <f t="shared" si="527"/>
        <v>8302.6176187187921</v>
      </c>
      <c r="K4849" s="157">
        <f t="shared" si="528"/>
        <v>139.99938964840203</v>
      </c>
      <c r="L4849" s="157">
        <f t="shared" si="529"/>
        <v>8162.61822907039</v>
      </c>
      <c r="M4849" s="167">
        <f t="shared" si="530"/>
        <v>0</v>
      </c>
      <c r="N4849" s="167">
        <f t="shared" si="531"/>
        <v>0</v>
      </c>
    </row>
    <row r="4850" spans="1:14" ht="15" customHeight="1" x14ac:dyDescent="0.2">
      <c r="A4850" s="152"/>
      <c r="B4850" s="152"/>
      <c r="C4850" s="152"/>
      <c r="D4850" s="152"/>
      <c r="E4850" s="153">
        <f>'2.40-a,b,c,d,e'!E4850</f>
        <v>43816.208333333336</v>
      </c>
      <c r="F4850" s="157">
        <f>'2.40-a,b,c,d,e'!F4850</f>
        <v>60.939998626708899</v>
      </c>
      <c r="G4850" s="157">
        <f>'2.40-a,b,c,d,e'!G4850</f>
        <v>729.9995422362997</v>
      </c>
      <c r="H4850" s="157">
        <f t="shared" si="525"/>
        <v>8892.61777130669</v>
      </c>
      <c r="I4850" s="157">
        <f t="shared" si="526"/>
        <v>0</v>
      </c>
      <c r="J4850" s="157">
        <f t="shared" si="527"/>
        <v>8892.61777130669</v>
      </c>
      <c r="K4850" s="157">
        <f t="shared" si="528"/>
        <v>729.99954223629993</v>
      </c>
      <c r="L4850" s="157">
        <f t="shared" si="529"/>
        <v>8162.61822907039</v>
      </c>
      <c r="M4850" s="167">
        <f t="shared" si="530"/>
        <v>0</v>
      </c>
      <c r="N4850" s="167">
        <f t="shared" si="531"/>
        <v>0</v>
      </c>
    </row>
    <row r="4851" spans="1:14" ht="15" customHeight="1" x14ac:dyDescent="0.2">
      <c r="A4851" s="152"/>
      <c r="B4851" s="152"/>
      <c r="C4851" s="152"/>
      <c r="D4851" s="152"/>
      <c r="E4851" s="153">
        <f>'2.40-a,b,c,d,e'!E4851</f>
        <v>43817.208333333336</v>
      </c>
      <c r="F4851" s="157">
        <f>'2.40-a,b,c,d,e'!F4851</f>
        <v>60.930000305175703</v>
      </c>
      <c r="G4851" s="157">
        <f>'2.40-a,b,c,d,e'!G4851</f>
        <v>-9.9983215331960196</v>
      </c>
      <c r="H4851" s="157">
        <f t="shared" si="525"/>
        <v>8152.6199075371942</v>
      </c>
      <c r="I4851" s="157">
        <f t="shared" si="526"/>
        <v>0</v>
      </c>
      <c r="J4851" s="157">
        <f t="shared" si="527"/>
        <v>8152.6199075371942</v>
      </c>
      <c r="K4851" s="157">
        <f t="shared" si="528"/>
        <v>0</v>
      </c>
      <c r="L4851" s="157">
        <f t="shared" si="529"/>
        <v>8152.6199075371942</v>
      </c>
      <c r="M4851" s="167">
        <f t="shared" si="530"/>
        <v>0</v>
      </c>
      <c r="N4851" s="167">
        <f t="shared" si="531"/>
        <v>0</v>
      </c>
    </row>
    <row r="4852" spans="1:14" ht="15" customHeight="1" x14ac:dyDescent="0.2">
      <c r="A4852" s="152"/>
      <c r="B4852" s="152"/>
      <c r="C4852" s="152"/>
      <c r="D4852" s="152"/>
      <c r="E4852" s="153">
        <f>'2.40-a,b,c,d,e'!E4852</f>
        <v>43818.208333333336</v>
      </c>
      <c r="F4852" s="157">
        <f>'2.40-a,b,c,d,e'!F4852</f>
        <v>61.220001220703097</v>
      </c>
      <c r="G4852" s="157">
        <f>'2.40-a,b,c,d,e'!G4852</f>
        <v>290.00091552739349</v>
      </c>
      <c r="H4852" s="157">
        <f t="shared" si="525"/>
        <v>8442.620823064588</v>
      </c>
      <c r="I4852" s="157">
        <f t="shared" si="526"/>
        <v>0</v>
      </c>
      <c r="J4852" s="157">
        <f t="shared" si="527"/>
        <v>8442.620823064588</v>
      </c>
      <c r="K4852" s="157">
        <f t="shared" si="528"/>
        <v>280.00259399419792</v>
      </c>
      <c r="L4852" s="157">
        <f t="shared" si="529"/>
        <v>8162.61822907039</v>
      </c>
      <c r="M4852" s="167">
        <f t="shared" si="530"/>
        <v>0</v>
      </c>
      <c r="N4852" s="167">
        <f t="shared" si="531"/>
        <v>0</v>
      </c>
    </row>
    <row r="4853" spans="1:14" ht="15" customHeight="1" x14ac:dyDescent="0.2">
      <c r="A4853" s="152"/>
      <c r="B4853" s="152"/>
      <c r="C4853" s="152"/>
      <c r="D4853" s="152"/>
      <c r="E4853" s="153">
        <f>'2.40-a,b,c,d,e'!E4853</f>
        <v>43819.208333333336</v>
      </c>
      <c r="F4853" s="157">
        <f>'2.40-a,b,c,d,e'!F4853</f>
        <v>60.439998626708899</v>
      </c>
      <c r="G4853" s="157">
        <f>'2.40-a,b,c,d,e'!G4853</f>
        <v>-780.00259399419747</v>
      </c>
      <c r="H4853" s="157">
        <f t="shared" si="525"/>
        <v>7382.6156350761921</v>
      </c>
      <c r="I4853" s="157">
        <f t="shared" si="526"/>
        <v>0</v>
      </c>
      <c r="J4853" s="157">
        <f t="shared" si="527"/>
        <v>7382.6156350761921</v>
      </c>
      <c r="K4853" s="157">
        <f t="shared" si="528"/>
        <v>0</v>
      </c>
      <c r="L4853" s="157">
        <f t="shared" si="529"/>
        <v>7382.6156350761921</v>
      </c>
      <c r="M4853" s="167">
        <f t="shared" si="530"/>
        <v>0</v>
      </c>
      <c r="N4853" s="167">
        <f t="shared" si="531"/>
        <v>0</v>
      </c>
    </row>
    <row r="4854" spans="1:14" ht="15" customHeight="1" x14ac:dyDescent="0.2">
      <c r="A4854" s="152"/>
      <c r="B4854" s="152"/>
      <c r="C4854" s="152"/>
      <c r="D4854" s="152"/>
      <c r="E4854" s="153">
        <f>'2.40-a,b,c,d,e'!E4854</f>
        <v>43822.208333333336</v>
      </c>
      <c r="F4854" s="157">
        <f>'2.40-a,b,c,d,e'!F4854</f>
        <v>60.520000457763601</v>
      </c>
      <c r="G4854" s="157">
        <f>'2.40-a,b,c,d,e'!G4854</f>
        <v>80.001831054701711</v>
      </c>
      <c r="H4854" s="157">
        <f t="shared" si="525"/>
        <v>7462.6174661308942</v>
      </c>
      <c r="I4854" s="157">
        <f t="shared" si="526"/>
        <v>0</v>
      </c>
      <c r="J4854" s="157">
        <f t="shared" si="527"/>
        <v>7462.6174661308942</v>
      </c>
      <c r="K4854" s="157">
        <f t="shared" si="528"/>
        <v>0</v>
      </c>
      <c r="L4854" s="157">
        <f t="shared" si="529"/>
        <v>7462.6174661308942</v>
      </c>
      <c r="M4854" s="167">
        <f t="shared" si="530"/>
        <v>0</v>
      </c>
      <c r="N4854" s="167">
        <f t="shared" si="531"/>
        <v>0</v>
      </c>
    </row>
    <row r="4855" spans="1:14" ht="15" customHeight="1" x14ac:dyDescent="0.2">
      <c r="A4855" s="152"/>
      <c r="B4855" s="152"/>
      <c r="C4855" s="152"/>
      <c r="D4855" s="152"/>
      <c r="E4855" s="153">
        <f>'2.40-a,b,c,d,e'!E4855</f>
        <v>43823.604166666664</v>
      </c>
      <c r="F4855" s="157">
        <f>'2.40-a,b,c,d,e'!F4855</f>
        <v>61.110000610351499</v>
      </c>
      <c r="G4855" s="157">
        <f>'2.40-a,b,c,d,e'!G4855</f>
        <v>590.00015258789767</v>
      </c>
      <c r="H4855" s="157">
        <f t="shared" si="525"/>
        <v>8052.6176187187921</v>
      </c>
      <c r="I4855" s="157">
        <f t="shared" si="526"/>
        <v>0</v>
      </c>
      <c r="J4855" s="157">
        <f t="shared" si="527"/>
        <v>8052.6176187187921</v>
      </c>
      <c r="K4855" s="157">
        <f t="shared" si="528"/>
        <v>0</v>
      </c>
      <c r="L4855" s="157">
        <f t="shared" si="529"/>
        <v>8052.6176187187921</v>
      </c>
      <c r="M4855" s="167">
        <f t="shared" si="530"/>
        <v>0</v>
      </c>
      <c r="N4855" s="167">
        <f t="shared" si="531"/>
        <v>0</v>
      </c>
    </row>
    <row r="4856" spans="1:14" ht="15" customHeight="1" x14ac:dyDescent="0.2">
      <c r="A4856" s="152"/>
      <c r="B4856" s="152"/>
      <c r="C4856" s="152"/>
      <c r="D4856" s="152"/>
      <c r="E4856" s="153">
        <f>'2.40-a,b,c,d,e'!E4856</f>
        <v>43825.208333333336</v>
      </c>
      <c r="F4856" s="157">
        <f>'2.40-a,b,c,d,e'!F4856</f>
        <v>61.680000305175703</v>
      </c>
      <c r="G4856" s="157">
        <f>'2.40-a,b,c,d,e'!G4856</f>
        <v>569.99969482420454</v>
      </c>
      <c r="H4856" s="157">
        <f t="shared" si="525"/>
        <v>8622.6173135429963</v>
      </c>
      <c r="I4856" s="157">
        <f t="shared" si="526"/>
        <v>0</v>
      </c>
      <c r="J4856" s="157">
        <f t="shared" si="527"/>
        <v>8622.6173135429963</v>
      </c>
      <c r="K4856" s="157">
        <f t="shared" si="528"/>
        <v>459.99908447260623</v>
      </c>
      <c r="L4856" s="157">
        <f t="shared" si="529"/>
        <v>8162.61822907039</v>
      </c>
      <c r="M4856" s="167">
        <f t="shared" si="530"/>
        <v>0</v>
      </c>
      <c r="N4856" s="167">
        <f t="shared" si="531"/>
        <v>0</v>
      </c>
    </row>
    <row r="4857" spans="1:14" ht="15" customHeight="1" x14ac:dyDescent="0.2">
      <c r="A4857" s="152"/>
      <c r="B4857" s="152"/>
      <c r="C4857" s="152"/>
      <c r="D4857" s="152"/>
      <c r="E4857" s="153">
        <f>'2.40-a,b,c,d,e'!E4857</f>
        <v>43826.208333333336</v>
      </c>
      <c r="F4857" s="157">
        <f>'2.40-a,b,c,d,e'!F4857</f>
        <v>61.720001220703097</v>
      </c>
      <c r="G4857" s="157">
        <f>'2.40-a,b,c,d,e'!G4857</f>
        <v>40.000915527393488</v>
      </c>
      <c r="H4857" s="157">
        <f t="shared" si="525"/>
        <v>8202.6191445977838</v>
      </c>
      <c r="I4857" s="157">
        <f t="shared" si="526"/>
        <v>0</v>
      </c>
      <c r="J4857" s="157">
        <f t="shared" si="527"/>
        <v>8202.6191445977838</v>
      </c>
      <c r="K4857" s="157">
        <f t="shared" si="528"/>
        <v>40.000915527393772</v>
      </c>
      <c r="L4857" s="157">
        <f t="shared" si="529"/>
        <v>8162.61822907039</v>
      </c>
      <c r="M4857" s="167">
        <f t="shared" si="530"/>
        <v>0</v>
      </c>
      <c r="N4857" s="167">
        <f t="shared" si="531"/>
        <v>0</v>
      </c>
    </row>
    <row r="4858" spans="1:14" ht="15" customHeight="1" x14ac:dyDescent="0.2">
      <c r="A4858" s="152"/>
      <c r="B4858" s="152"/>
      <c r="C4858" s="152"/>
      <c r="D4858" s="152"/>
      <c r="E4858" s="153">
        <f>'2.40-a,b,c,d,e'!E4858</f>
        <v>43829.208333333336</v>
      </c>
      <c r="F4858" s="157">
        <f>'2.40-a,b,c,d,e'!F4858</f>
        <v>61.680000305175703</v>
      </c>
      <c r="G4858" s="157">
        <f>'2.40-a,b,c,d,e'!G4858</f>
        <v>-40.000915527393488</v>
      </c>
      <c r="H4858" s="157">
        <f t="shared" si="525"/>
        <v>8122.6173135429963</v>
      </c>
      <c r="I4858" s="157">
        <f t="shared" si="526"/>
        <v>0</v>
      </c>
      <c r="J4858" s="157">
        <f t="shared" si="527"/>
        <v>8122.6173135429963</v>
      </c>
      <c r="K4858" s="157">
        <f t="shared" si="528"/>
        <v>0</v>
      </c>
      <c r="L4858" s="157">
        <f t="shared" si="529"/>
        <v>8122.6173135429963</v>
      </c>
      <c r="M4858" s="167">
        <f t="shared" si="530"/>
        <v>0</v>
      </c>
      <c r="N4858" s="167">
        <f t="shared" si="531"/>
        <v>0</v>
      </c>
    </row>
    <row r="4859" spans="1:14" ht="15" customHeight="1" x14ac:dyDescent="0.2">
      <c r="A4859" s="152"/>
      <c r="B4859" s="152"/>
      <c r="C4859" s="152"/>
      <c r="D4859" s="152"/>
      <c r="E4859" s="153">
        <f>'2.40-a,b,c,d,e'!E4859</f>
        <v>43830.208333333336</v>
      </c>
      <c r="F4859" s="157">
        <f>'2.40-a,b,c,d,e'!F4859</f>
        <v>61.060001373291001</v>
      </c>
      <c r="G4859" s="157">
        <f>'2.40-a,b,c,d,e'!G4859</f>
        <v>-619.99893188470173</v>
      </c>
      <c r="H4859" s="157">
        <f t="shared" si="525"/>
        <v>7502.6183816582943</v>
      </c>
      <c r="I4859" s="157">
        <f t="shared" si="526"/>
        <v>0</v>
      </c>
      <c r="J4859" s="157">
        <f t="shared" si="527"/>
        <v>7502.6183816582943</v>
      </c>
      <c r="K4859" s="157">
        <f t="shared" si="528"/>
        <v>0</v>
      </c>
      <c r="L4859" s="157">
        <f t="shared" si="529"/>
        <v>7502.6183816582943</v>
      </c>
      <c r="M4859" s="167">
        <f t="shared" si="530"/>
        <v>0</v>
      </c>
      <c r="N4859" s="167">
        <f t="shared" si="531"/>
        <v>0</v>
      </c>
    </row>
    <row r="4860" spans="1:14" ht="15" customHeight="1" x14ac:dyDescent="0.2">
      <c r="A4860" s="152"/>
      <c r="B4860" s="152"/>
      <c r="C4860" s="152"/>
      <c r="D4860" s="152"/>
      <c r="E4860" s="153">
        <f>'2.40-a,b,c,d,e'!E4860</f>
        <v>43832.208333333336</v>
      </c>
      <c r="F4860" s="157">
        <f>'2.40-a,b,c,d,e'!F4860</f>
        <v>61.180000305175703</v>
      </c>
      <c r="G4860" s="157">
        <f>'2.40-a,b,c,d,e'!G4860</f>
        <v>119.99893188470168</v>
      </c>
      <c r="H4860" s="157">
        <f t="shared" si="525"/>
        <v>7622.6173135429963</v>
      </c>
      <c r="I4860" s="157">
        <f t="shared" si="526"/>
        <v>0</v>
      </c>
      <c r="J4860" s="157">
        <f t="shared" si="527"/>
        <v>7622.6173135429963</v>
      </c>
      <c r="K4860" s="157">
        <f t="shared" si="528"/>
        <v>0</v>
      </c>
      <c r="L4860" s="157">
        <f t="shared" si="529"/>
        <v>7622.6173135429963</v>
      </c>
      <c r="M4860" s="167">
        <f t="shared" si="530"/>
        <v>0</v>
      </c>
      <c r="N4860" s="167">
        <f t="shared" si="531"/>
        <v>0</v>
      </c>
    </row>
    <row r="4861" spans="1:14" ht="15" customHeight="1" x14ac:dyDescent="0.2">
      <c r="A4861" s="152"/>
      <c r="B4861" s="152"/>
      <c r="C4861" s="152"/>
      <c r="D4861" s="152"/>
      <c r="E4861" s="153">
        <f>'2.40-a,b,c,d,e'!E4861</f>
        <v>43833.208333333336</v>
      </c>
      <c r="F4861" s="157">
        <f>'2.40-a,b,c,d,e'!F4861</f>
        <v>63.049999237060497</v>
      </c>
      <c r="G4861" s="157">
        <f>'2.40-a,b,c,d,e'!G4861</f>
        <v>1869.998931884794</v>
      </c>
      <c r="H4861" s="157">
        <f t="shared" si="525"/>
        <v>9492.616245427791</v>
      </c>
      <c r="I4861" s="157">
        <f t="shared" si="526"/>
        <v>0</v>
      </c>
      <c r="J4861" s="157">
        <f t="shared" si="527"/>
        <v>9492.616245427791</v>
      </c>
      <c r="K4861" s="157">
        <f t="shared" si="528"/>
        <v>1329.998016357401</v>
      </c>
      <c r="L4861" s="157">
        <f t="shared" si="529"/>
        <v>8162.61822907039</v>
      </c>
      <c r="M4861" s="167">
        <f t="shared" si="530"/>
        <v>0</v>
      </c>
      <c r="N4861" s="167">
        <f t="shared" si="531"/>
        <v>0</v>
      </c>
    </row>
    <row r="4862" spans="1:14" ht="15" customHeight="1" x14ac:dyDescent="0.2">
      <c r="A4862" s="152"/>
      <c r="B4862" s="152"/>
      <c r="C4862" s="152"/>
      <c r="D4862" s="152"/>
      <c r="E4862" s="153">
        <f>'2.40-a,b,c,d,e'!E4862</f>
        <v>43836.208333333336</v>
      </c>
      <c r="F4862" s="157">
        <f>'2.40-a,b,c,d,e'!F4862</f>
        <v>63.270000457763601</v>
      </c>
      <c r="G4862" s="157">
        <f>'2.40-a,b,c,d,e'!G4862</f>
        <v>220.00122070310368</v>
      </c>
      <c r="H4862" s="157">
        <f t="shared" si="525"/>
        <v>8382.6194497734941</v>
      </c>
      <c r="I4862" s="157">
        <f t="shared" si="526"/>
        <v>0</v>
      </c>
      <c r="J4862" s="157">
        <f t="shared" si="527"/>
        <v>8382.6194497734941</v>
      </c>
      <c r="K4862" s="157">
        <f t="shared" si="528"/>
        <v>220.00122070310408</v>
      </c>
      <c r="L4862" s="157">
        <f t="shared" si="529"/>
        <v>8162.61822907039</v>
      </c>
      <c r="M4862" s="167">
        <f t="shared" si="530"/>
        <v>0</v>
      </c>
      <c r="N4862" s="167">
        <f t="shared" si="531"/>
        <v>0</v>
      </c>
    </row>
    <row r="4863" spans="1:14" ht="15" customHeight="1" x14ac:dyDescent="0.2">
      <c r="A4863" s="152"/>
      <c r="B4863" s="152"/>
      <c r="C4863" s="152"/>
      <c r="D4863" s="152"/>
      <c r="E4863" s="153">
        <f>'2.40-a,b,c,d,e'!E4863</f>
        <v>43837.208333333336</v>
      </c>
      <c r="F4863" s="157">
        <f>'2.40-a,b,c,d,e'!F4863</f>
        <v>62.700000762939403</v>
      </c>
      <c r="G4863" s="157">
        <f>'2.40-a,b,c,d,e'!G4863</f>
        <v>-569.99969482419738</v>
      </c>
      <c r="H4863" s="157">
        <f t="shared" si="525"/>
        <v>7592.6185342461922</v>
      </c>
      <c r="I4863" s="157">
        <f t="shared" si="526"/>
        <v>0</v>
      </c>
      <c r="J4863" s="157">
        <f t="shared" si="527"/>
        <v>7592.6185342461922</v>
      </c>
      <c r="K4863" s="157">
        <f t="shared" si="528"/>
        <v>0</v>
      </c>
      <c r="L4863" s="157">
        <f t="shared" si="529"/>
        <v>7592.6185342461922</v>
      </c>
      <c r="M4863" s="167">
        <f t="shared" si="530"/>
        <v>0</v>
      </c>
      <c r="N4863" s="167">
        <f t="shared" si="531"/>
        <v>0</v>
      </c>
    </row>
    <row r="4864" spans="1:14" ht="15" customHeight="1" x14ac:dyDescent="0.2">
      <c r="A4864" s="152"/>
      <c r="B4864" s="152"/>
      <c r="C4864" s="152"/>
      <c r="D4864" s="152"/>
      <c r="E4864" s="153">
        <f>'2.40-a,b,c,d,e'!E4864</f>
        <v>43838.208333333336</v>
      </c>
      <c r="F4864" s="157">
        <f>'2.40-a,b,c,d,e'!F4864</f>
        <v>59.610000610351499</v>
      </c>
      <c r="G4864" s="157">
        <f>'2.40-a,b,c,d,e'!G4864</f>
        <v>-3090.0001525879047</v>
      </c>
      <c r="H4864" s="157">
        <f t="shared" si="525"/>
        <v>4502.618381658287</v>
      </c>
      <c r="I4864" s="157">
        <f t="shared" si="526"/>
        <v>3659.999847412103</v>
      </c>
      <c r="J4864" s="157">
        <f t="shared" si="527"/>
        <v>8162.61822907039</v>
      </c>
      <c r="K4864" s="157">
        <f t="shared" si="528"/>
        <v>0</v>
      </c>
      <c r="L4864" s="157">
        <f t="shared" si="529"/>
        <v>8162.61822907039</v>
      </c>
      <c r="M4864" s="167">
        <f t="shared" si="530"/>
        <v>1</v>
      </c>
      <c r="N4864" s="167">
        <f t="shared" si="531"/>
        <v>0</v>
      </c>
    </row>
    <row r="4865" spans="1:14" ht="15" customHeight="1" x14ac:dyDescent="0.2">
      <c r="A4865" s="152"/>
      <c r="B4865" s="152"/>
      <c r="C4865" s="152"/>
      <c r="D4865" s="152"/>
      <c r="E4865" s="153">
        <f>'2.40-a,b,c,d,e'!E4865</f>
        <v>43839.208333333336</v>
      </c>
      <c r="F4865" s="157">
        <f>'2.40-a,b,c,d,e'!F4865</f>
        <v>59.560001373291001</v>
      </c>
      <c r="G4865" s="157">
        <f>'2.40-a,b,c,d,e'!G4865</f>
        <v>-49.999237060497137</v>
      </c>
      <c r="H4865" s="157">
        <f t="shared" si="525"/>
        <v>8112.6189920098932</v>
      </c>
      <c r="I4865" s="157">
        <f t="shared" si="526"/>
        <v>0</v>
      </c>
      <c r="J4865" s="157">
        <f t="shared" si="527"/>
        <v>8112.6189920098932</v>
      </c>
      <c r="K4865" s="157">
        <f t="shared" si="528"/>
        <v>0</v>
      </c>
      <c r="L4865" s="157">
        <f t="shared" si="529"/>
        <v>8112.6189920098932</v>
      </c>
      <c r="M4865" s="167">
        <f t="shared" si="530"/>
        <v>0</v>
      </c>
      <c r="N4865" s="167">
        <f t="shared" si="531"/>
        <v>0</v>
      </c>
    </row>
    <row r="4866" spans="1:14" ht="15" customHeight="1" x14ac:dyDescent="0.2">
      <c r="A4866" s="152"/>
      <c r="B4866" s="152"/>
      <c r="C4866" s="152"/>
      <c r="D4866" s="152"/>
      <c r="E4866" s="153">
        <f>'2.40-a,b,c,d,e'!E4866</f>
        <v>43840.208333333336</v>
      </c>
      <c r="F4866" s="157">
        <f>'2.40-a,b,c,d,e'!F4866</f>
        <v>59.040000915527301</v>
      </c>
      <c r="G4866" s="157">
        <f>'2.40-a,b,c,d,e'!G4866</f>
        <v>-520.0004577637003</v>
      </c>
      <c r="H4866" s="157">
        <f t="shared" si="525"/>
        <v>7592.6185342461931</v>
      </c>
      <c r="I4866" s="157">
        <f t="shared" si="526"/>
        <v>0</v>
      </c>
      <c r="J4866" s="157">
        <f t="shared" si="527"/>
        <v>7592.6185342461931</v>
      </c>
      <c r="K4866" s="157">
        <f t="shared" si="528"/>
        <v>0</v>
      </c>
      <c r="L4866" s="157">
        <f t="shared" si="529"/>
        <v>7592.6185342461931</v>
      </c>
      <c r="M4866" s="167">
        <f t="shared" si="530"/>
        <v>0</v>
      </c>
      <c r="N4866" s="167">
        <f t="shared" si="531"/>
        <v>0</v>
      </c>
    </row>
    <row r="4867" spans="1:14" ht="15" customHeight="1" x14ac:dyDescent="0.2">
      <c r="A4867" s="152"/>
      <c r="B4867" s="152"/>
      <c r="C4867" s="152"/>
      <c r="D4867" s="152"/>
      <c r="E4867" s="153">
        <f>'2.40-a,b,c,d,e'!E4867</f>
        <v>43843.208333333336</v>
      </c>
      <c r="F4867" s="157">
        <f>'2.40-a,b,c,d,e'!F4867</f>
        <v>58.080001831054602</v>
      </c>
      <c r="G4867" s="157">
        <f>'2.40-a,b,c,d,e'!G4867</f>
        <v>-959.99908447269888</v>
      </c>
      <c r="H4867" s="157">
        <f t="shared" si="525"/>
        <v>6632.6194497734941</v>
      </c>
      <c r="I4867" s="157">
        <f t="shared" si="526"/>
        <v>0</v>
      </c>
      <c r="J4867" s="157">
        <f t="shared" si="527"/>
        <v>6632.6194497734941</v>
      </c>
      <c r="K4867" s="157">
        <f t="shared" si="528"/>
        <v>0</v>
      </c>
      <c r="L4867" s="157">
        <f t="shared" si="529"/>
        <v>6632.6194497734941</v>
      </c>
      <c r="M4867" s="167">
        <f t="shared" si="530"/>
        <v>0</v>
      </c>
      <c r="N4867" s="167">
        <f t="shared" si="531"/>
        <v>0</v>
      </c>
    </row>
    <row r="4868" spans="1:14" ht="15" customHeight="1" x14ac:dyDescent="0.2">
      <c r="A4868" s="152"/>
      <c r="B4868" s="152"/>
      <c r="C4868" s="152"/>
      <c r="D4868" s="152"/>
      <c r="E4868" s="153">
        <f>'2.40-a,b,c,d,e'!E4868</f>
        <v>43844.208333333336</v>
      </c>
      <c r="F4868" s="157">
        <f>'2.40-a,b,c,d,e'!F4868</f>
        <v>58.2299995422363</v>
      </c>
      <c r="G4868" s="157">
        <f>'2.40-a,b,c,d,e'!G4868</f>
        <v>149.99771118169747</v>
      </c>
      <c r="H4868" s="157">
        <f t="shared" ref="H4868:H4931" si="532">L4867+G4868</f>
        <v>6782.6171609551911</v>
      </c>
      <c r="I4868" s="157">
        <f t="shared" ref="I4868:I4931" si="533">IF(H4868&lt;$B$13,$B$14-H4868,0)</f>
        <v>0</v>
      </c>
      <c r="J4868" s="157">
        <f t="shared" ref="J4868:J4931" si="534">H4868+I4868</f>
        <v>6782.6171609551911</v>
      </c>
      <c r="K4868" s="157">
        <f t="shared" ref="K4868:K4931" si="535">MAX(J4868-$B$14,0)</f>
        <v>0</v>
      </c>
      <c r="L4868" s="157">
        <f t="shared" ref="L4868:L4931" si="536">J4868-K4868</f>
        <v>6782.6171609551911</v>
      </c>
      <c r="M4868" s="167">
        <f t="shared" ref="M4868:M4931" si="537">IF(I4868&gt;0,1,0)</f>
        <v>0</v>
      </c>
      <c r="N4868" s="167">
        <f t="shared" ref="N4868:N4931" si="538">IF(H4868&lt;0,1,0)</f>
        <v>0</v>
      </c>
    </row>
    <row r="4869" spans="1:14" ht="15" customHeight="1" x14ac:dyDescent="0.2">
      <c r="A4869" s="152"/>
      <c r="B4869" s="152"/>
      <c r="C4869" s="152"/>
      <c r="D4869" s="152"/>
      <c r="E4869" s="153">
        <f>'2.40-a,b,c,d,e'!E4869</f>
        <v>43845.208333333336</v>
      </c>
      <c r="F4869" s="157">
        <f>'2.40-a,b,c,d,e'!F4869</f>
        <v>57.810001373291001</v>
      </c>
      <c r="G4869" s="157">
        <f>'2.40-a,b,c,d,e'!G4869</f>
        <v>-419.99816894529829</v>
      </c>
      <c r="H4869" s="157">
        <f t="shared" si="532"/>
        <v>6362.6189920098932</v>
      </c>
      <c r="I4869" s="157">
        <f t="shared" si="533"/>
        <v>0</v>
      </c>
      <c r="J4869" s="157">
        <f t="shared" si="534"/>
        <v>6362.6189920098932</v>
      </c>
      <c r="K4869" s="157">
        <f t="shared" si="535"/>
        <v>0</v>
      </c>
      <c r="L4869" s="157">
        <f t="shared" si="536"/>
        <v>6362.6189920098932</v>
      </c>
      <c r="M4869" s="167">
        <f t="shared" si="537"/>
        <v>0</v>
      </c>
      <c r="N4869" s="167">
        <f t="shared" si="538"/>
        <v>0</v>
      </c>
    </row>
    <row r="4870" spans="1:14" ht="15" customHeight="1" x14ac:dyDescent="0.2">
      <c r="A4870" s="152"/>
      <c r="B4870" s="152"/>
      <c r="C4870" s="152"/>
      <c r="D4870" s="152"/>
      <c r="E4870" s="153">
        <f>'2.40-a,b,c,d,e'!E4870</f>
        <v>43846.208333333336</v>
      </c>
      <c r="F4870" s="157">
        <f>'2.40-a,b,c,d,e'!F4870</f>
        <v>58.520000457763601</v>
      </c>
      <c r="G4870" s="157">
        <f>'2.40-a,b,c,d,e'!G4870</f>
        <v>709.99908447259941</v>
      </c>
      <c r="H4870" s="157">
        <f t="shared" si="532"/>
        <v>7072.6180764824931</v>
      </c>
      <c r="I4870" s="157">
        <f t="shared" si="533"/>
        <v>0</v>
      </c>
      <c r="J4870" s="157">
        <f t="shared" si="534"/>
        <v>7072.6180764824931</v>
      </c>
      <c r="K4870" s="157">
        <f t="shared" si="535"/>
        <v>0</v>
      </c>
      <c r="L4870" s="157">
        <f t="shared" si="536"/>
        <v>7072.6180764824931</v>
      </c>
      <c r="M4870" s="167">
        <f t="shared" si="537"/>
        <v>0</v>
      </c>
      <c r="N4870" s="167">
        <f t="shared" si="538"/>
        <v>0</v>
      </c>
    </row>
    <row r="4871" spans="1:14" ht="15" customHeight="1" x14ac:dyDescent="0.2">
      <c r="A4871" s="152"/>
      <c r="B4871" s="152"/>
      <c r="C4871" s="152"/>
      <c r="D4871" s="152"/>
      <c r="E4871" s="153">
        <f>'2.40-a,b,c,d,e'!E4871</f>
        <v>43847.208333333336</v>
      </c>
      <c r="F4871" s="157">
        <f>'2.40-a,b,c,d,e'!F4871</f>
        <v>58.540000915527301</v>
      </c>
      <c r="G4871" s="157">
        <f>'2.40-a,b,c,d,e'!G4871</f>
        <v>20.000457763700297</v>
      </c>
      <c r="H4871" s="157">
        <f t="shared" si="532"/>
        <v>7092.6185342461931</v>
      </c>
      <c r="I4871" s="157">
        <f t="shared" si="533"/>
        <v>0</v>
      </c>
      <c r="J4871" s="157">
        <f t="shared" si="534"/>
        <v>7092.6185342461931</v>
      </c>
      <c r="K4871" s="157">
        <f t="shared" si="535"/>
        <v>0</v>
      </c>
      <c r="L4871" s="157">
        <f t="shared" si="536"/>
        <v>7092.6185342461931</v>
      </c>
      <c r="M4871" s="167">
        <f t="shared" si="537"/>
        <v>0</v>
      </c>
      <c r="N4871" s="167">
        <f t="shared" si="538"/>
        <v>0</v>
      </c>
    </row>
    <row r="4872" spans="1:14" ht="15" customHeight="1" x14ac:dyDescent="0.2">
      <c r="A4872" s="152"/>
      <c r="B4872" s="152"/>
      <c r="C4872" s="152"/>
      <c r="D4872" s="152"/>
      <c r="E4872" s="153">
        <f>'2.40-a,b,c,d,e'!E4872</f>
        <v>43851.208333333336</v>
      </c>
      <c r="F4872" s="157">
        <f>'2.40-a,b,c,d,e'!F4872</f>
        <v>58.340000152587798</v>
      </c>
      <c r="G4872" s="157">
        <f>'2.40-a,b,c,d,e'!G4872</f>
        <v>-200.00076293950286</v>
      </c>
      <c r="H4872" s="157">
        <f t="shared" si="532"/>
        <v>6892.61777130669</v>
      </c>
      <c r="I4872" s="157">
        <f t="shared" si="533"/>
        <v>0</v>
      </c>
      <c r="J4872" s="157">
        <f t="shared" si="534"/>
        <v>6892.61777130669</v>
      </c>
      <c r="K4872" s="157">
        <f t="shared" si="535"/>
        <v>0</v>
      </c>
      <c r="L4872" s="157">
        <f t="shared" si="536"/>
        <v>6892.61777130669</v>
      </c>
      <c r="M4872" s="167">
        <f t="shared" si="537"/>
        <v>0</v>
      </c>
      <c r="N4872" s="167">
        <f t="shared" si="538"/>
        <v>0</v>
      </c>
    </row>
    <row r="4873" spans="1:14" ht="15" customHeight="1" x14ac:dyDescent="0.2">
      <c r="A4873" s="152"/>
      <c r="B4873" s="152"/>
      <c r="C4873" s="152"/>
      <c r="D4873" s="152"/>
      <c r="E4873" s="153">
        <f>'2.40-a,b,c,d,e'!E4873</f>
        <v>43852.208333333336</v>
      </c>
      <c r="F4873" s="157">
        <f>'2.40-a,b,c,d,e'!F4873</f>
        <v>56.740001678466797</v>
      </c>
      <c r="G4873" s="157">
        <f>'2.40-a,b,c,d,e'!G4873</f>
        <v>-1599.9984741210014</v>
      </c>
      <c r="H4873" s="157">
        <f t="shared" si="532"/>
        <v>5292.619297185689</v>
      </c>
      <c r="I4873" s="157">
        <f t="shared" si="533"/>
        <v>2869.9989318847011</v>
      </c>
      <c r="J4873" s="157">
        <f t="shared" si="534"/>
        <v>8162.61822907039</v>
      </c>
      <c r="K4873" s="157">
        <f t="shared" si="535"/>
        <v>0</v>
      </c>
      <c r="L4873" s="157">
        <f t="shared" si="536"/>
        <v>8162.61822907039</v>
      </c>
      <c r="M4873" s="167">
        <f t="shared" si="537"/>
        <v>1</v>
      </c>
      <c r="N4873" s="167">
        <f t="shared" si="538"/>
        <v>0</v>
      </c>
    </row>
    <row r="4874" spans="1:14" ht="15" customHeight="1" x14ac:dyDescent="0.2">
      <c r="A4874" s="152"/>
      <c r="B4874" s="152"/>
      <c r="C4874" s="152"/>
      <c r="D4874" s="152"/>
      <c r="E4874" s="153">
        <f>'2.40-a,b,c,d,e'!E4874</f>
        <v>43853.208333333336</v>
      </c>
      <c r="F4874" s="157">
        <f>'2.40-a,b,c,d,e'!F4874</f>
        <v>55.590000152587798</v>
      </c>
      <c r="G4874" s="157">
        <f>'2.40-a,b,c,d,e'!G4874</f>
        <v>-1150.0015258789986</v>
      </c>
      <c r="H4874" s="157">
        <f t="shared" si="532"/>
        <v>7012.6167031913919</v>
      </c>
      <c r="I4874" s="157">
        <f t="shared" si="533"/>
        <v>0</v>
      </c>
      <c r="J4874" s="157">
        <f t="shared" si="534"/>
        <v>7012.6167031913919</v>
      </c>
      <c r="K4874" s="157">
        <f t="shared" si="535"/>
        <v>0</v>
      </c>
      <c r="L4874" s="157">
        <f t="shared" si="536"/>
        <v>7012.6167031913919</v>
      </c>
      <c r="M4874" s="167">
        <f t="shared" si="537"/>
        <v>0</v>
      </c>
      <c r="N4874" s="167">
        <f t="shared" si="538"/>
        <v>0</v>
      </c>
    </row>
    <row r="4875" spans="1:14" ht="15" customHeight="1" x14ac:dyDescent="0.2">
      <c r="A4875" s="152"/>
      <c r="B4875" s="152"/>
      <c r="C4875" s="152"/>
      <c r="D4875" s="152"/>
      <c r="E4875" s="153">
        <f>'2.40-a,b,c,d,e'!E4875</f>
        <v>43854.208333333336</v>
      </c>
      <c r="F4875" s="157">
        <f>'2.40-a,b,c,d,e'!F4875</f>
        <v>54.189998626708899</v>
      </c>
      <c r="G4875" s="157">
        <f>'2.40-a,b,c,d,e'!G4875</f>
        <v>-1400.0015258788992</v>
      </c>
      <c r="H4875" s="157">
        <f t="shared" si="532"/>
        <v>5612.615177312493</v>
      </c>
      <c r="I4875" s="157">
        <f t="shared" si="533"/>
        <v>2550.0030517578971</v>
      </c>
      <c r="J4875" s="157">
        <f t="shared" si="534"/>
        <v>8162.61822907039</v>
      </c>
      <c r="K4875" s="157">
        <f t="shared" si="535"/>
        <v>0</v>
      </c>
      <c r="L4875" s="157">
        <f t="shared" si="536"/>
        <v>8162.61822907039</v>
      </c>
      <c r="M4875" s="167">
        <f t="shared" si="537"/>
        <v>1</v>
      </c>
      <c r="N4875" s="167">
        <f t="shared" si="538"/>
        <v>0</v>
      </c>
    </row>
    <row r="4876" spans="1:14" ht="15" customHeight="1" x14ac:dyDescent="0.2">
      <c r="A4876" s="152"/>
      <c r="B4876" s="152"/>
      <c r="C4876" s="152"/>
      <c r="D4876" s="152"/>
      <c r="E4876" s="153">
        <f>'2.40-a,b,c,d,e'!E4876</f>
        <v>43857.208333333336</v>
      </c>
      <c r="F4876" s="157">
        <f>'2.40-a,b,c,d,e'!F4876</f>
        <v>53.139999389648402</v>
      </c>
      <c r="G4876" s="157">
        <f>'2.40-a,b,c,d,e'!G4876</f>
        <v>-1049.9992370604971</v>
      </c>
      <c r="H4876" s="157">
        <f t="shared" si="532"/>
        <v>7112.6189920098932</v>
      </c>
      <c r="I4876" s="157">
        <f t="shared" si="533"/>
        <v>0</v>
      </c>
      <c r="J4876" s="157">
        <f t="shared" si="534"/>
        <v>7112.6189920098932</v>
      </c>
      <c r="K4876" s="157">
        <f t="shared" si="535"/>
        <v>0</v>
      </c>
      <c r="L4876" s="157">
        <f t="shared" si="536"/>
        <v>7112.6189920098932</v>
      </c>
      <c r="M4876" s="167">
        <f t="shared" si="537"/>
        <v>0</v>
      </c>
      <c r="N4876" s="167">
        <f t="shared" si="538"/>
        <v>0</v>
      </c>
    </row>
    <row r="4877" spans="1:14" ht="15" customHeight="1" x14ac:dyDescent="0.2">
      <c r="A4877" s="152"/>
      <c r="B4877" s="152"/>
      <c r="C4877" s="152"/>
      <c r="D4877" s="152"/>
      <c r="E4877" s="153">
        <f>'2.40-a,b,c,d,e'!E4877</f>
        <v>43858.208333333336</v>
      </c>
      <c r="F4877" s="157">
        <f>'2.40-a,b,c,d,e'!F4877</f>
        <v>53.4799995422363</v>
      </c>
      <c r="G4877" s="157">
        <f>'2.40-a,b,c,d,e'!G4877</f>
        <v>340.00015258789773</v>
      </c>
      <c r="H4877" s="157">
        <f t="shared" si="532"/>
        <v>7452.6191445977911</v>
      </c>
      <c r="I4877" s="157">
        <f t="shared" si="533"/>
        <v>0</v>
      </c>
      <c r="J4877" s="157">
        <f t="shared" si="534"/>
        <v>7452.6191445977911</v>
      </c>
      <c r="K4877" s="157">
        <f t="shared" si="535"/>
        <v>0</v>
      </c>
      <c r="L4877" s="157">
        <f t="shared" si="536"/>
        <v>7452.6191445977911</v>
      </c>
      <c r="M4877" s="167">
        <f t="shared" si="537"/>
        <v>0</v>
      </c>
      <c r="N4877" s="167">
        <f t="shared" si="538"/>
        <v>0</v>
      </c>
    </row>
    <row r="4878" spans="1:14" ht="15" customHeight="1" x14ac:dyDescent="0.2">
      <c r="A4878" s="152"/>
      <c r="B4878" s="152"/>
      <c r="C4878" s="152"/>
      <c r="D4878" s="152"/>
      <c r="E4878" s="153">
        <f>'2.40-a,b,c,d,e'!E4878</f>
        <v>43859.208333333336</v>
      </c>
      <c r="F4878" s="157">
        <f>'2.40-a,b,c,d,e'!F4878</f>
        <v>53.330001831054602</v>
      </c>
      <c r="G4878" s="157">
        <f>'2.40-a,b,c,d,e'!G4878</f>
        <v>-149.99771118169747</v>
      </c>
      <c r="H4878" s="157">
        <f t="shared" si="532"/>
        <v>7302.6214334160941</v>
      </c>
      <c r="I4878" s="157">
        <f t="shared" si="533"/>
        <v>0</v>
      </c>
      <c r="J4878" s="157">
        <f t="shared" si="534"/>
        <v>7302.6214334160941</v>
      </c>
      <c r="K4878" s="157">
        <f t="shared" si="535"/>
        <v>0</v>
      </c>
      <c r="L4878" s="157">
        <f t="shared" si="536"/>
        <v>7302.6214334160941</v>
      </c>
      <c r="M4878" s="167">
        <f t="shared" si="537"/>
        <v>0</v>
      </c>
      <c r="N4878" s="167">
        <f t="shared" si="538"/>
        <v>0</v>
      </c>
    </row>
    <row r="4879" spans="1:14" ht="15" customHeight="1" x14ac:dyDescent="0.2">
      <c r="A4879" s="152"/>
      <c r="B4879" s="152"/>
      <c r="C4879" s="152"/>
      <c r="D4879" s="152"/>
      <c r="E4879" s="153">
        <f>'2.40-a,b,c,d,e'!E4879</f>
        <v>43860.208333333336</v>
      </c>
      <c r="F4879" s="157">
        <f>'2.40-a,b,c,d,e'!F4879</f>
        <v>52.139999389648402</v>
      </c>
      <c r="G4879" s="157">
        <f>'2.40-a,b,c,d,e'!G4879</f>
        <v>-1190.0024414062002</v>
      </c>
      <c r="H4879" s="157">
        <f t="shared" si="532"/>
        <v>6112.6189920098941</v>
      </c>
      <c r="I4879" s="157">
        <f t="shared" si="533"/>
        <v>2049.9992370604959</v>
      </c>
      <c r="J4879" s="157">
        <f t="shared" si="534"/>
        <v>8162.61822907039</v>
      </c>
      <c r="K4879" s="157">
        <f t="shared" si="535"/>
        <v>0</v>
      </c>
      <c r="L4879" s="157">
        <f t="shared" si="536"/>
        <v>8162.61822907039</v>
      </c>
      <c r="M4879" s="167">
        <f t="shared" si="537"/>
        <v>1</v>
      </c>
      <c r="N4879" s="167">
        <f t="shared" si="538"/>
        <v>0</v>
      </c>
    </row>
    <row r="4880" spans="1:14" ht="15" customHeight="1" x14ac:dyDescent="0.2">
      <c r="A4880" s="152"/>
      <c r="B4880" s="152"/>
      <c r="C4880" s="152"/>
      <c r="D4880" s="152"/>
      <c r="E4880" s="153">
        <f>'2.40-a,b,c,d,e'!E4880</f>
        <v>43861.208333333336</v>
      </c>
      <c r="F4880" s="157">
        <f>'2.40-a,b,c,d,e'!F4880</f>
        <v>51.560001373291001</v>
      </c>
      <c r="G4880" s="157">
        <f>'2.40-a,b,c,d,e'!G4880</f>
        <v>-579.9980163574005</v>
      </c>
      <c r="H4880" s="157">
        <f t="shared" si="532"/>
        <v>7582.6202127129891</v>
      </c>
      <c r="I4880" s="157">
        <f t="shared" si="533"/>
        <v>0</v>
      </c>
      <c r="J4880" s="157">
        <f t="shared" si="534"/>
        <v>7582.6202127129891</v>
      </c>
      <c r="K4880" s="157">
        <f t="shared" si="535"/>
        <v>0</v>
      </c>
      <c r="L4880" s="157">
        <f t="shared" si="536"/>
        <v>7582.6202127129891</v>
      </c>
      <c r="M4880" s="167">
        <f t="shared" si="537"/>
        <v>0</v>
      </c>
      <c r="N4880" s="167">
        <f t="shared" si="538"/>
        <v>0</v>
      </c>
    </row>
    <row r="4881" spans="1:14" ht="15" customHeight="1" x14ac:dyDescent="0.2">
      <c r="A4881" s="152"/>
      <c r="B4881" s="152"/>
      <c r="C4881" s="152"/>
      <c r="D4881" s="152"/>
      <c r="E4881" s="153">
        <f>'2.40-a,b,c,d,e'!E4881</f>
        <v>43864.208333333336</v>
      </c>
      <c r="F4881" s="157">
        <f>'2.40-a,b,c,d,e'!F4881</f>
        <v>50.110000610351499</v>
      </c>
      <c r="G4881" s="157">
        <f>'2.40-a,b,c,d,e'!G4881</f>
        <v>-1450.0007629395029</v>
      </c>
      <c r="H4881" s="157">
        <f t="shared" si="532"/>
        <v>6132.6194497734859</v>
      </c>
      <c r="I4881" s="157">
        <f t="shared" si="533"/>
        <v>0</v>
      </c>
      <c r="J4881" s="157">
        <f t="shared" si="534"/>
        <v>6132.6194497734859</v>
      </c>
      <c r="K4881" s="157">
        <f t="shared" si="535"/>
        <v>0</v>
      </c>
      <c r="L4881" s="157">
        <f t="shared" si="536"/>
        <v>6132.6194497734859</v>
      </c>
      <c r="M4881" s="167">
        <f t="shared" si="537"/>
        <v>0</v>
      </c>
      <c r="N4881" s="167">
        <f t="shared" si="538"/>
        <v>0</v>
      </c>
    </row>
    <row r="4882" spans="1:14" ht="15" customHeight="1" x14ac:dyDescent="0.2">
      <c r="A4882" s="152"/>
      <c r="B4882" s="152"/>
      <c r="C4882" s="152"/>
      <c r="D4882" s="152"/>
      <c r="E4882" s="153">
        <f>'2.40-a,b,c,d,e'!E4882</f>
        <v>43865.208333333336</v>
      </c>
      <c r="F4882" s="157">
        <f>'2.40-a,b,c,d,e'!F4882</f>
        <v>49.610000610351499</v>
      </c>
      <c r="G4882" s="157">
        <f>'2.40-a,b,c,d,e'!G4882</f>
        <v>-500</v>
      </c>
      <c r="H4882" s="157">
        <f t="shared" si="532"/>
        <v>5632.6194497734859</v>
      </c>
      <c r="I4882" s="157">
        <f t="shared" si="533"/>
        <v>2529.9987792969041</v>
      </c>
      <c r="J4882" s="157">
        <f t="shared" si="534"/>
        <v>8162.61822907039</v>
      </c>
      <c r="K4882" s="157">
        <f t="shared" si="535"/>
        <v>0</v>
      </c>
      <c r="L4882" s="157">
        <f t="shared" si="536"/>
        <v>8162.61822907039</v>
      </c>
      <c r="M4882" s="167">
        <f t="shared" si="537"/>
        <v>1</v>
      </c>
      <c r="N4882" s="167">
        <f t="shared" si="538"/>
        <v>0</v>
      </c>
    </row>
    <row r="4883" spans="1:14" ht="15" customHeight="1" x14ac:dyDescent="0.2">
      <c r="A4883" s="152"/>
      <c r="B4883" s="152"/>
      <c r="C4883" s="152"/>
      <c r="D4883" s="152"/>
      <c r="E4883" s="153">
        <f>'2.40-a,b,c,d,e'!E4883</f>
        <v>43866.208333333336</v>
      </c>
      <c r="F4883" s="157">
        <f>'2.40-a,b,c,d,e'!F4883</f>
        <v>50.75</v>
      </c>
      <c r="G4883" s="157">
        <f>'2.40-a,b,c,d,e'!G4883</f>
        <v>1139.9993896485014</v>
      </c>
      <c r="H4883" s="157">
        <f t="shared" si="532"/>
        <v>9302.6176187188921</v>
      </c>
      <c r="I4883" s="157">
        <f t="shared" si="533"/>
        <v>0</v>
      </c>
      <c r="J4883" s="157">
        <f t="shared" si="534"/>
        <v>9302.6176187188921</v>
      </c>
      <c r="K4883" s="157">
        <f t="shared" si="535"/>
        <v>1139.9993896485021</v>
      </c>
      <c r="L4883" s="157">
        <f t="shared" si="536"/>
        <v>8162.61822907039</v>
      </c>
      <c r="M4883" s="167">
        <f t="shared" si="537"/>
        <v>0</v>
      </c>
      <c r="N4883" s="167">
        <f t="shared" si="538"/>
        <v>0</v>
      </c>
    </row>
    <row r="4884" spans="1:14" ht="15" customHeight="1" x14ac:dyDescent="0.2">
      <c r="A4884" s="152"/>
      <c r="B4884" s="152"/>
      <c r="C4884" s="152"/>
      <c r="D4884" s="152"/>
      <c r="E4884" s="153">
        <f>'2.40-a,b,c,d,e'!E4884</f>
        <v>43867.208333333336</v>
      </c>
      <c r="F4884" s="157">
        <f>'2.40-a,b,c,d,e'!F4884</f>
        <v>50.950000762939403</v>
      </c>
      <c r="G4884" s="157">
        <f>'2.40-a,b,c,d,e'!G4884</f>
        <v>200.00076293940339</v>
      </c>
      <c r="H4884" s="157">
        <f t="shared" si="532"/>
        <v>8362.6189920097931</v>
      </c>
      <c r="I4884" s="157">
        <f t="shared" si="533"/>
        <v>0</v>
      </c>
      <c r="J4884" s="157">
        <f t="shared" si="534"/>
        <v>8362.6189920097931</v>
      </c>
      <c r="K4884" s="157">
        <f t="shared" si="535"/>
        <v>200.0007629394031</v>
      </c>
      <c r="L4884" s="157">
        <f t="shared" si="536"/>
        <v>8162.61822907039</v>
      </c>
      <c r="M4884" s="167">
        <f t="shared" si="537"/>
        <v>0</v>
      </c>
      <c r="N4884" s="167">
        <f t="shared" si="538"/>
        <v>0</v>
      </c>
    </row>
    <row r="4885" spans="1:14" ht="15" customHeight="1" x14ac:dyDescent="0.2">
      <c r="A4885" s="152"/>
      <c r="B4885" s="152"/>
      <c r="C4885" s="152"/>
      <c r="D4885" s="152"/>
      <c r="E4885" s="153">
        <f>'2.40-a,b,c,d,e'!E4885</f>
        <v>43868.208333333336</v>
      </c>
      <c r="F4885" s="157">
        <f>'2.40-a,b,c,d,e'!F4885</f>
        <v>50.319999694824197</v>
      </c>
      <c r="G4885" s="157">
        <f>'2.40-a,b,c,d,e'!G4885</f>
        <v>-630.00106811520595</v>
      </c>
      <c r="H4885" s="157">
        <f t="shared" si="532"/>
        <v>7532.6171609551839</v>
      </c>
      <c r="I4885" s="157">
        <f t="shared" si="533"/>
        <v>0</v>
      </c>
      <c r="J4885" s="157">
        <f t="shared" si="534"/>
        <v>7532.6171609551839</v>
      </c>
      <c r="K4885" s="157">
        <f t="shared" si="535"/>
        <v>0</v>
      </c>
      <c r="L4885" s="157">
        <f t="shared" si="536"/>
        <v>7532.6171609551839</v>
      </c>
      <c r="M4885" s="167">
        <f t="shared" si="537"/>
        <v>0</v>
      </c>
      <c r="N4885" s="167">
        <f t="shared" si="538"/>
        <v>0</v>
      </c>
    </row>
    <row r="4886" spans="1:14" ht="15" customHeight="1" x14ac:dyDescent="0.2">
      <c r="A4886" s="152"/>
      <c r="B4886" s="152"/>
      <c r="C4886" s="152"/>
      <c r="D4886" s="152"/>
      <c r="E4886" s="153">
        <f>'2.40-a,b,c,d,e'!E4886</f>
        <v>43871.208333333336</v>
      </c>
      <c r="F4886" s="157">
        <f>'2.40-a,b,c,d,e'!F4886</f>
        <v>49.569999694824197</v>
      </c>
      <c r="G4886" s="157">
        <f>'2.40-a,b,c,d,e'!G4886</f>
        <v>-750</v>
      </c>
      <c r="H4886" s="157">
        <f t="shared" si="532"/>
        <v>6782.6171609551839</v>
      </c>
      <c r="I4886" s="157">
        <f t="shared" si="533"/>
        <v>0</v>
      </c>
      <c r="J4886" s="157">
        <f t="shared" si="534"/>
        <v>6782.6171609551839</v>
      </c>
      <c r="K4886" s="157">
        <f t="shared" si="535"/>
        <v>0</v>
      </c>
      <c r="L4886" s="157">
        <f t="shared" si="536"/>
        <v>6782.6171609551839</v>
      </c>
      <c r="M4886" s="167">
        <f t="shared" si="537"/>
        <v>0</v>
      </c>
      <c r="N4886" s="167">
        <f t="shared" si="538"/>
        <v>0</v>
      </c>
    </row>
    <row r="4887" spans="1:14" ht="15" customHeight="1" x14ac:dyDescent="0.2">
      <c r="A4887" s="152"/>
      <c r="B4887" s="152"/>
      <c r="C4887" s="152"/>
      <c r="D4887" s="152"/>
      <c r="E4887" s="153">
        <f>'2.40-a,b,c,d,e'!E4887</f>
        <v>43872.208333333336</v>
      </c>
      <c r="F4887" s="157">
        <f>'2.40-a,b,c,d,e'!F4887</f>
        <v>49.939998626708899</v>
      </c>
      <c r="G4887" s="157">
        <f>'2.40-a,b,c,d,e'!G4887</f>
        <v>369.99893188470168</v>
      </c>
      <c r="H4887" s="157">
        <f t="shared" si="532"/>
        <v>7152.6160928398858</v>
      </c>
      <c r="I4887" s="157">
        <f t="shared" si="533"/>
        <v>0</v>
      </c>
      <c r="J4887" s="157">
        <f t="shared" si="534"/>
        <v>7152.6160928398858</v>
      </c>
      <c r="K4887" s="157">
        <f t="shared" si="535"/>
        <v>0</v>
      </c>
      <c r="L4887" s="157">
        <f t="shared" si="536"/>
        <v>7152.6160928398858</v>
      </c>
      <c r="M4887" s="167">
        <f t="shared" si="537"/>
        <v>0</v>
      </c>
      <c r="N4887" s="167">
        <f t="shared" si="538"/>
        <v>0</v>
      </c>
    </row>
    <row r="4888" spans="1:14" ht="15" customHeight="1" x14ac:dyDescent="0.2">
      <c r="A4888" s="152"/>
      <c r="B4888" s="152"/>
      <c r="C4888" s="152"/>
      <c r="D4888" s="152"/>
      <c r="E4888" s="153">
        <f>'2.40-a,b,c,d,e'!E4888</f>
        <v>43873.208333333336</v>
      </c>
      <c r="F4888" s="157">
        <f>'2.40-a,b,c,d,e'!F4888</f>
        <v>51.169998168945298</v>
      </c>
      <c r="G4888" s="157">
        <f>'2.40-a,b,c,d,e'!G4888</f>
        <v>1229.9995422363991</v>
      </c>
      <c r="H4888" s="157">
        <f t="shared" si="532"/>
        <v>8382.6156350762849</v>
      </c>
      <c r="I4888" s="157">
        <f t="shared" si="533"/>
        <v>0</v>
      </c>
      <c r="J4888" s="157">
        <f t="shared" si="534"/>
        <v>8382.6156350762849</v>
      </c>
      <c r="K4888" s="157">
        <f t="shared" si="535"/>
        <v>219.99740600589485</v>
      </c>
      <c r="L4888" s="157">
        <f t="shared" si="536"/>
        <v>8162.61822907039</v>
      </c>
      <c r="M4888" s="167">
        <f t="shared" si="537"/>
        <v>0</v>
      </c>
      <c r="N4888" s="167">
        <f t="shared" si="538"/>
        <v>0</v>
      </c>
    </row>
    <row r="4889" spans="1:14" ht="15" customHeight="1" x14ac:dyDescent="0.2">
      <c r="A4889" s="152"/>
      <c r="B4889" s="152"/>
      <c r="C4889" s="152"/>
      <c r="D4889" s="152"/>
      <c r="E4889" s="153">
        <f>'2.40-a,b,c,d,e'!E4889</f>
        <v>43874.208333333336</v>
      </c>
      <c r="F4889" s="157">
        <f>'2.40-a,b,c,d,e'!F4889</f>
        <v>51.419998168945298</v>
      </c>
      <c r="G4889" s="157">
        <f>'2.40-a,b,c,d,e'!G4889</f>
        <v>250</v>
      </c>
      <c r="H4889" s="157">
        <f t="shared" si="532"/>
        <v>8412.618229070391</v>
      </c>
      <c r="I4889" s="157">
        <f t="shared" si="533"/>
        <v>0</v>
      </c>
      <c r="J4889" s="157">
        <f t="shared" si="534"/>
        <v>8412.618229070391</v>
      </c>
      <c r="K4889" s="157">
        <f t="shared" si="535"/>
        <v>250.00000000000091</v>
      </c>
      <c r="L4889" s="157">
        <f t="shared" si="536"/>
        <v>8162.61822907039</v>
      </c>
      <c r="M4889" s="167">
        <f t="shared" si="537"/>
        <v>0</v>
      </c>
      <c r="N4889" s="167">
        <f t="shared" si="538"/>
        <v>0</v>
      </c>
    </row>
    <row r="4890" spans="1:14" ht="15" customHeight="1" x14ac:dyDescent="0.2">
      <c r="A4890" s="152"/>
      <c r="B4890" s="152"/>
      <c r="C4890" s="152"/>
      <c r="D4890" s="152"/>
      <c r="E4890" s="153">
        <f>'2.40-a,b,c,d,e'!E4890</f>
        <v>43875.208333333336</v>
      </c>
      <c r="F4890" s="157">
        <f>'2.40-a,b,c,d,e'!F4890</f>
        <v>52.049999237060497</v>
      </c>
      <c r="G4890" s="157">
        <f>'2.40-a,b,c,d,e'!G4890</f>
        <v>630.0010681151989</v>
      </c>
      <c r="H4890" s="157">
        <f t="shared" si="532"/>
        <v>8792.6192971855889</v>
      </c>
      <c r="I4890" s="157">
        <f t="shared" si="533"/>
        <v>0</v>
      </c>
      <c r="J4890" s="157">
        <f t="shared" si="534"/>
        <v>8792.6192971855889</v>
      </c>
      <c r="K4890" s="157">
        <f t="shared" si="535"/>
        <v>630.0010681151989</v>
      </c>
      <c r="L4890" s="157">
        <f t="shared" si="536"/>
        <v>8162.61822907039</v>
      </c>
      <c r="M4890" s="167">
        <f t="shared" si="537"/>
        <v>0</v>
      </c>
      <c r="N4890" s="167">
        <f t="shared" si="538"/>
        <v>0</v>
      </c>
    </row>
    <row r="4891" spans="1:14" ht="15" customHeight="1" x14ac:dyDescent="0.2">
      <c r="A4891" s="152"/>
      <c r="B4891" s="152"/>
      <c r="C4891" s="152"/>
      <c r="D4891" s="152"/>
      <c r="E4891" s="153">
        <f>'2.40-a,b,c,d,e'!E4891</f>
        <v>43879.208333333336</v>
      </c>
      <c r="F4891" s="157">
        <f>'2.40-a,b,c,d,e'!F4891</f>
        <v>52.049999237060497</v>
      </c>
      <c r="G4891" s="157">
        <f>'2.40-a,b,c,d,e'!G4891</f>
        <v>0</v>
      </c>
      <c r="H4891" s="157">
        <f t="shared" si="532"/>
        <v>8162.61822907039</v>
      </c>
      <c r="I4891" s="157">
        <f t="shared" si="533"/>
        <v>0</v>
      </c>
      <c r="J4891" s="157">
        <f t="shared" si="534"/>
        <v>8162.61822907039</v>
      </c>
      <c r="K4891" s="157">
        <f t="shared" si="535"/>
        <v>0</v>
      </c>
      <c r="L4891" s="157">
        <f t="shared" si="536"/>
        <v>8162.61822907039</v>
      </c>
      <c r="M4891" s="167">
        <f t="shared" si="537"/>
        <v>0</v>
      </c>
      <c r="N4891" s="167">
        <f t="shared" si="538"/>
        <v>0</v>
      </c>
    </row>
    <row r="4892" spans="1:14" ht="15" customHeight="1" x14ac:dyDescent="0.2">
      <c r="A4892" s="152"/>
      <c r="B4892" s="152"/>
      <c r="C4892" s="152"/>
      <c r="D4892" s="152"/>
      <c r="E4892" s="153">
        <f>'2.40-a,b,c,d,e'!E4892</f>
        <v>43880.208333333336</v>
      </c>
      <c r="F4892" s="157">
        <f>'2.40-a,b,c,d,e'!F4892</f>
        <v>53.290000915527301</v>
      </c>
      <c r="G4892" s="157">
        <f>'2.40-a,b,c,d,e'!G4892</f>
        <v>1240.0016784668039</v>
      </c>
      <c r="H4892" s="157">
        <f t="shared" si="532"/>
        <v>9402.6199075371933</v>
      </c>
      <c r="I4892" s="157">
        <f t="shared" si="533"/>
        <v>0</v>
      </c>
      <c r="J4892" s="157">
        <f t="shared" si="534"/>
        <v>9402.6199075371933</v>
      </c>
      <c r="K4892" s="157">
        <f t="shared" si="535"/>
        <v>1240.0016784668032</v>
      </c>
      <c r="L4892" s="157">
        <f t="shared" si="536"/>
        <v>8162.61822907039</v>
      </c>
      <c r="M4892" s="167">
        <f t="shared" si="537"/>
        <v>0</v>
      </c>
      <c r="N4892" s="167">
        <f t="shared" si="538"/>
        <v>0</v>
      </c>
    </row>
    <row r="4893" spans="1:14" ht="15" customHeight="1" x14ac:dyDescent="0.2">
      <c r="A4893" s="152"/>
      <c r="B4893" s="152"/>
      <c r="C4893" s="152"/>
      <c r="D4893" s="152"/>
      <c r="E4893" s="153">
        <f>'2.40-a,b,c,d,e'!E4893</f>
        <v>43881.208333333336</v>
      </c>
      <c r="F4893" s="157">
        <f>'2.40-a,b,c,d,e'!F4893</f>
        <v>53.779998779296797</v>
      </c>
      <c r="G4893" s="157">
        <f>'2.40-a,b,c,d,e'!G4893</f>
        <v>489.99786376949572</v>
      </c>
      <c r="H4893" s="157">
        <f t="shared" si="532"/>
        <v>8652.6160928398858</v>
      </c>
      <c r="I4893" s="157">
        <f t="shared" si="533"/>
        <v>0</v>
      </c>
      <c r="J4893" s="157">
        <f t="shared" si="534"/>
        <v>8652.6160928398858</v>
      </c>
      <c r="K4893" s="157">
        <f t="shared" si="535"/>
        <v>489.99786376949578</v>
      </c>
      <c r="L4893" s="157">
        <f t="shared" si="536"/>
        <v>8162.61822907039</v>
      </c>
      <c r="M4893" s="167">
        <f t="shared" si="537"/>
        <v>0</v>
      </c>
      <c r="N4893" s="167">
        <f t="shared" si="538"/>
        <v>0</v>
      </c>
    </row>
    <row r="4894" spans="1:14" ht="15" customHeight="1" x14ac:dyDescent="0.2">
      <c r="A4894" s="152"/>
      <c r="B4894" s="152"/>
      <c r="C4894" s="152"/>
      <c r="D4894" s="152"/>
      <c r="E4894" s="153">
        <f>'2.40-a,b,c,d,e'!E4894</f>
        <v>43882.208333333336</v>
      </c>
      <c r="F4894" s="157">
        <f>'2.40-a,b,c,d,e'!F4894</f>
        <v>53.380001068115199</v>
      </c>
      <c r="G4894" s="157">
        <f>'2.40-a,b,c,d,e'!G4894</f>
        <v>-399.99771118159799</v>
      </c>
      <c r="H4894" s="157">
        <f t="shared" si="532"/>
        <v>7762.6205178887922</v>
      </c>
      <c r="I4894" s="157">
        <f t="shared" si="533"/>
        <v>0</v>
      </c>
      <c r="J4894" s="157">
        <f t="shared" si="534"/>
        <v>7762.6205178887922</v>
      </c>
      <c r="K4894" s="157">
        <f t="shared" si="535"/>
        <v>0</v>
      </c>
      <c r="L4894" s="157">
        <f t="shared" si="536"/>
        <v>7762.6205178887922</v>
      </c>
      <c r="M4894" s="167">
        <f t="shared" si="537"/>
        <v>0</v>
      </c>
      <c r="N4894" s="167">
        <f t="shared" si="538"/>
        <v>0</v>
      </c>
    </row>
    <row r="4895" spans="1:14" ht="15" customHeight="1" x14ac:dyDescent="0.2">
      <c r="A4895" s="152"/>
      <c r="B4895" s="152"/>
      <c r="C4895" s="152"/>
      <c r="D4895" s="152"/>
      <c r="E4895" s="153">
        <f>'2.40-a,b,c,d,e'!E4895</f>
        <v>43885.208333333336</v>
      </c>
      <c r="F4895" s="157">
        <f>'2.40-a,b,c,d,e'!F4895</f>
        <v>51.430000305175703</v>
      </c>
      <c r="G4895" s="157">
        <f>'2.40-a,b,c,d,e'!G4895</f>
        <v>-1950.0007629394959</v>
      </c>
      <c r="H4895" s="157">
        <f t="shared" si="532"/>
        <v>5812.6197549492963</v>
      </c>
      <c r="I4895" s="157">
        <f t="shared" si="533"/>
        <v>2349.9984741210938</v>
      </c>
      <c r="J4895" s="157">
        <f t="shared" si="534"/>
        <v>8162.61822907039</v>
      </c>
      <c r="K4895" s="157">
        <f t="shared" si="535"/>
        <v>0</v>
      </c>
      <c r="L4895" s="157">
        <f t="shared" si="536"/>
        <v>8162.61822907039</v>
      </c>
      <c r="M4895" s="167">
        <f t="shared" si="537"/>
        <v>1</v>
      </c>
      <c r="N4895" s="167">
        <f t="shared" si="538"/>
        <v>0</v>
      </c>
    </row>
    <row r="4896" spans="1:14" ht="15" customHeight="1" x14ac:dyDescent="0.2">
      <c r="A4896" s="152"/>
      <c r="B4896" s="152"/>
      <c r="C4896" s="152"/>
      <c r="D4896" s="152"/>
      <c r="E4896" s="153">
        <f>'2.40-a,b,c,d,e'!E4896</f>
        <v>43886.208333333336</v>
      </c>
      <c r="F4896" s="157">
        <f>'2.40-a,b,c,d,e'!F4896</f>
        <v>49.900001525878899</v>
      </c>
      <c r="G4896" s="157">
        <f>'2.40-a,b,c,d,e'!G4896</f>
        <v>-1529.9987792968041</v>
      </c>
      <c r="H4896" s="157">
        <f t="shared" si="532"/>
        <v>6632.619449773586</v>
      </c>
      <c r="I4896" s="157">
        <f t="shared" si="533"/>
        <v>0</v>
      </c>
      <c r="J4896" s="157">
        <f t="shared" si="534"/>
        <v>6632.619449773586</v>
      </c>
      <c r="K4896" s="157">
        <f t="shared" si="535"/>
        <v>0</v>
      </c>
      <c r="L4896" s="157">
        <f t="shared" si="536"/>
        <v>6632.619449773586</v>
      </c>
      <c r="M4896" s="167">
        <f t="shared" si="537"/>
        <v>0</v>
      </c>
      <c r="N4896" s="167">
        <f t="shared" si="538"/>
        <v>0</v>
      </c>
    </row>
    <row r="4897" spans="1:14" ht="15" customHeight="1" x14ac:dyDescent="0.2">
      <c r="A4897" s="152"/>
      <c r="B4897" s="152"/>
      <c r="C4897" s="152"/>
      <c r="D4897" s="152"/>
      <c r="E4897" s="153">
        <f>'2.40-a,b,c,d,e'!E4897</f>
        <v>43887.208333333336</v>
      </c>
      <c r="F4897" s="157">
        <f>'2.40-a,b,c,d,e'!F4897</f>
        <v>48.7299995422363</v>
      </c>
      <c r="G4897" s="157">
        <f>'2.40-a,b,c,d,e'!G4897</f>
        <v>-1170.0019836425995</v>
      </c>
      <c r="H4897" s="157">
        <f t="shared" si="532"/>
        <v>5462.6174661309869</v>
      </c>
      <c r="I4897" s="157">
        <f t="shared" si="533"/>
        <v>2700.0007629394031</v>
      </c>
      <c r="J4897" s="157">
        <f t="shared" si="534"/>
        <v>8162.61822907039</v>
      </c>
      <c r="K4897" s="157">
        <f t="shared" si="535"/>
        <v>0</v>
      </c>
      <c r="L4897" s="157">
        <f t="shared" si="536"/>
        <v>8162.61822907039</v>
      </c>
      <c r="M4897" s="167">
        <f t="shared" si="537"/>
        <v>1</v>
      </c>
      <c r="N4897" s="167">
        <f t="shared" si="538"/>
        <v>0</v>
      </c>
    </row>
    <row r="4898" spans="1:14" ht="15" customHeight="1" x14ac:dyDescent="0.2">
      <c r="A4898" s="152"/>
      <c r="B4898" s="152"/>
      <c r="C4898" s="152"/>
      <c r="D4898" s="152"/>
      <c r="E4898" s="153">
        <f>'2.40-a,b,c,d,e'!E4898</f>
        <v>43888.208333333336</v>
      </c>
      <c r="F4898" s="157">
        <f>'2.40-a,b,c,d,e'!F4898</f>
        <v>47.090000152587798</v>
      </c>
      <c r="G4898" s="157">
        <f>'2.40-a,b,c,d,e'!G4898</f>
        <v>-1639.9993896485014</v>
      </c>
      <c r="H4898" s="157">
        <f t="shared" si="532"/>
        <v>6522.6188394218889</v>
      </c>
      <c r="I4898" s="157">
        <f t="shared" si="533"/>
        <v>0</v>
      </c>
      <c r="J4898" s="157">
        <f t="shared" si="534"/>
        <v>6522.6188394218889</v>
      </c>
      <c r="K4898" s="157">
        <f t="shared" si="535"/>
        <v>0</v>
      </c>
      <c r="L4898" s="157">
        <f t="shared" si="536"/>
        <v>6522.6188394218889</v>
      </c>
      <c r="M4898" s="167">
        <f t="shared" si="537"/>
        <v>0</v>
      </c>
      <c r="N4898" s="167">
        <f t="shared" si="538"/>
        <v>0</v>
      </c>
    </row>
    <row r="4899" spans="1:14" ht="15" customHeight="1" x14ac:dyDescent="0.2">
      <c r="A4899" s="152"/>
      <c r="B4899" s="152"/>
      <c r="C4899" s="152"/>
      <c r="D4899" s="152"/>
      <c r="E4899" s="153">
        <f>'2.40-a,b,c,d,e'!E4899</f>
        <v>43889.208333333336</v>
      </c>
      <c r="F4899" s="157">
        <f>'2.40-a,b,c,d,e'!F4899</f>
        <v>44.759998321533203</v>
      </c>
      <c r="G4899" s="157">
        <f>'2.40-a,b,c,d,e'!G4899</f>
        <v>-2330.0018310545952</v>
      </c>
      <c r="H4899" s="157">
        <f t="shared" si="532"/>
        <v>4192.6170083672932</v>
      </c>
      <c r="I4899" s="157">
        <f t="shared" si="533"/>
        <v>3970.0012207030968</v>
      </c>
      <c r="J4899" s="157">
        <f t="shared" si="534"/>
        <v>8162.61822907039</v>
      </c>
      <c r="K4899" s="157">
        <f t="shared" si="535"/>
        <v>0</v>
      </c>
      <c r="L4899" s="157">
        <f t="shared" si="536"/>
        <v>8162.61822907039</v>
      </c>
      <c r="M4899" s="167">
        <f t="shared" si="537"/>
        <v>1</v>
      </c>
      <c r="N4899" s="167">
        <f t="shared" si="538"/>
        <v>0</v>
      </c>
    </row>
    <row r="4900" spans="1:14" ht="15" customHeight="1" x14ac:dyDescent="0.2">
      <c r="A4900" s="152"/>
      <c r="B4900" s="152"/>
      <c r="C4900" s="152"/>
      <c r="D4900" s="152"/>
      <c r="E4900" s="153">
        <f>'2.40-a,b,c,d,e'!E4900</f>
        <v>43892.208333333336</v>
      </c>
      <c r="F4900" s="157">
        <f>'2.40-a,b,c,d,e'!F4900</f>
        <v>46.75</v>
      </c>
      <c r="G4900" s="157">
        <f>'2.40-a,b,c,d,e'!G4900</f>
        <v>1990.0016784667969</v>
      </c>
      <c r="H4900" s="157">
        <f t="shared" si="532"/>
        <v>10152.619907537188</v>
      </c>
      <c r="I4900" s="157">
        <f t="shared" si="533"/>
        <v>0</v>
      </c>
      <c r="J4900" s="157">
        <f t="shared" si="534"/>
        <v>10152.619907537188</v>
      </c>
      <c r="K4900" s="157">
        <f t="shared" si="535"/>
        <v>1990.0016784667978</v>
      </c>
      <c r="L4900" s="157">
        <f t="shared" si="536"/>
        <v>8162.61822907039</v>
      </c>
      <c r="M4900" s="167">
        <f t="shared" si="537"/>
        <v>0</v>
      </c>
      <c r="N4900" s="167">
        <f t="shared" si="538"/>
        <v>0</v>
      </c>
    </row>
    <row r="4901" spans="1:14" ht="15" customHeight="1" x14ac:dyDescent="0.2">
      <c r="A4901" s="152"/>
      <c r="B4901" s="152"/>
      <c r="C4901" s="152"/>
      <c r="D4901" s="152"/>
      <c r="E4901" s="153">
        <f>'2.40-a,b,c,d,e'!E4901</f>
        <v>43893.208333333336</v>
      </c>
      <c r="F4901" s="157">
        <f>'2.40-a,b,c,d,e'!F4901</f>
        <v>47.180000305175703</v>
      </c>
      <c r="G4901" s="157">
        <f>'2.40-a,b,c,d,e'!G4901</f>
        <v>430.00030517570309</v>
      </c>
      <c r="H4901" s="157">
        <f t="shared" si="532"/>
        <v>8592.618534246094</v>
      </c>
      <c r="I4901" s="157">
        <f t="shared" si="533"/>
        <v>0</v>
      </c>
      <c r="J4901" s="157">
        <f t="shared" si="534"/>
        <v>8592.618534246094</v>
      </c>
      <c r="K4901" s="157">
        <f t="shared" si="535"/>
        <v>430.00030517570394</v>
      </c>
      <c r="L4901" s="157">
        <f t="shared" si="536"/>
        <v>8162.61822907039</v>
      </c>
      <c r="M4901" s="167">
        <f t="shared" si="537"/>
        <v>0</v>
      </c>
      <c r="N4901" s="167">
        <f t="shared" si="538"/>
        <v>0</v>
      </c>
    </row>
    <row r="4902" spans="1:14" ht="15" customHeight="1" x14ac:dyDescent="0.2">
      <c r="A4902" s="152"/>
      <c r="B4902" s="152"/>
      <c r="C4902" s="152"/>
      <c r="D4902" s="152"/>
      <c r="E4902" s="153">
        <f>'2.40-a,b,c,d,e'!E4902</f>
        <v>43894.208333333336</v>
      </c>
      <c r="F4902" s="157">
        <f>'2.40-a,b,c,d,e'!F4902</f>
        <v>46.779998779296797</v>
      </c>
      <c r="G4902" s="157">
        <f>'2.40-a,b,c,d,e'!G4902</f>
        <v>-400.00152587890625</v>
      </c>
      <c r="H4902" s="157">
        <f t="shared" si="532"/>
        <v>7762.6167031914838</v>
      </c>
      <c r="I4902" s="157">
        <f t="shared" si="533"/>
        <v>0</v>
      </c>
      <c r="J4902" s="157">
        <f t="shared" si="534"/>
        <v>7762.6167031914838</v>
      </c>
      <c r="K4902" s="157">
        <f t="shared" si="535"/>
        <v>0</v>
      </c>
      <c r="L4902" s="157">
        <f t="shared" si="536"/>
        <v>7762.6167031914838</v>
      </c>
      <c r="M4902" s="167">
        <f t="shared" si="537"/>
        <v>0</v>
      </c>
      <c r="N4902" s="167">
        <f t="shared" si="538"/>
        <v>0</v>
      </c>
    </row>
    <row r="4903" spans="1:14" ht="15" customHeight="1" x14ac:dyDescent="0.2">
      <c r="A4903" s="152"/>
      <c r="B4903" s="152"/>
      <c r="C4903" s="152"/>
      <c r="D4903" s="152"/>
      <c r="E4903" s="153">
        <f>'2.40-a,b,c,d,e'!E4903</f>
        <v>43895.208333333336</v>
      </c>
      <c r="F4903" s="157">
        <f>'2.40-a,b,c,d,e'!F4903</f>
        <v>45.900001525878899</v>
      </c>
      <c r="G4903" s="157">
        <f>'2.40-a,b,c,d,e'!G4903</f>
        <v>-879.9972534178977</v>
      </c>
      <c r="H4903" s="157">
        <f t="shared" si="532"/>
        <v>6882.619449773586</v>
      </c>
      <c r="I4903" s="157">
        <f t="shared" si="533"/>
        <v>0</v>
      </c>
      <c r="J4903" s="157">
        <f t="shared" si="534"/>
        <v>6882.619449773586</v>
      </c>
      <c r="K4903" s="157">
        <f t="shared" si="535"/>
        <v>0</v>
      </c>
      <c r="L4903" s="157">
        <f t="shared" si="536"/>
        <v>6882.619449773586</v>
      </c>
      <c r="M4903" s="167">
        <f t="shared" si="537"/>
        <v>0</v>
      </c>
      <c r="N4903" s="167">
        <f t="shared" si="538"/>
        <v>0</v>
      </c>
    </row>
    <row r="4904" spans="1:14" ht="15" customHeight="1" x14ac:dyDescent="0.2">
      <c r="A4904" s="152"/>
      <c r="B4904" s="152"/>
      <c r="C4904" s="152"/>
      <c r="D4904" s="152"/>
      <c r="E4904" s="153">
        <f>'2.40-a,b,c,d,e'!E4904</f>
        <v>43896.208333333336</v>
      </c>
      <c r="F4904" s="157">
        <f>'2.40-a,b,c,d,e'!F4904</f>
        <v>41.279998779296797</v>
      </c>
      <c r="G4904" s="157">
        <f>'2.40-a,b,c,d,e'!G4904</f>
        <v>-4620.0027465821022</v>
      </c>
      <c r="H4904" s="157">
        <f t="shared" si="532"/>
        <v>2262.6167031914838</v>
      </c>
      <c r="I4904" s="157">
        <f t="shared" si="533"/>
        <v>5900.0015258789063</v>
      </c>
      <c r="J4904" s="157">
        <f t="shared" si="534"/>
        <v>8162.61822907039</v>
      </c>
      <c r="K4904" s="157">
        <f t="shared" si="535"/>
        <v>0</v>
      </c>
      <c r="L4904" s="157">
        <f t="shared" si="536"/>
        <v>8162.61822907039</v>
      </c>
      <c r="M4904" s="167">
        <f t="shared" si="537"/>
        <v>1</v>
      </c>
      <c r="N4904" s="167">
        <f t="shared" si="538"/>
        <v>0</v>
      </c>
    </row>
    <row r="4905" spans="1:14" ht="15" customHeight="1" x14ac:dyDescent="0.2">
      <c r="A4905" s="152"/>
      <c r="B4905" s="152"/>
      <c r="C4905" s="152"/>
      <c r="D4905" s="152"/>
      <c r="E4905" s="153">
        <f>'2.40-a,b,c,d,e'!E4905</f>
        <v>43899.166666666664</v>
      </c>
      <c r="F4905" s="157">
        <f>'2.40-a,b,c,d,e'!F4905</f>
        <v>31.129999160766602</v>
      </c>
      <c r="G4905" s="157">
        <f>'2.40-a,b,c,d,e'!G4905</f>
        <v>-10149.999618530195</v>
      </c>
      <c r="H4905" s="157">
        <f t="shared" si="532"/>
        <v>-1987.3813894598052</v>
      </c>
      <c r="I4905" s="157">
        <f t="shared" si="533"/>
        <v>10149.999618530195</v>
      </c>
      <c r="J4905" s="157">
        <f t="shared" si="534"/>
        <v>8162.61822907039</v>
      </c>
      <c r="K4905" s="157">
        <f t="shared" si="535"/>
        <v>0</v>
      </c>
      <c r="L4905" s="157">
        <f t="shared" si="536"/>
        <v>8162.61822907039</v>
      </c>
      <c r="M4905" s="167">
        <f t="shared" si="537"/>
        <v>1</v>
      </c>
      <c r="N4905" s="167">
        <f t="shared" si="538"/>
        <v>1</v>
      </c>
    </row>
    <row r="4906" spans="1:14" ht="15" customHeight="1" x14ac:dyDescent="0.2">
      <c r="A4906" s="152"/>
      <c r="B4906" s="152"/>
      <c r="C4906" s="152"/>
      <c r="D4906" s="152"/>
      <c r="E4906" s="153">
        <f>'2.40-a,b,c,d,e'!E4906</f>
        <v>43900.166666666664</v>
      </c>
      <c r="F4906" s="157">
        <f>'2.40-a,b,c,d,e'!F4906</f>
        <v>34.360000610351499</v>
      </c>
      <c r="G4906" s="157">
        <f>'2.40-a,b,c,d,e'!G4906</f>
        <v>3230.0014495848968</v>
      </c>
      <c r="H4906" s="157">
        <f t="shared" si="532"/>
        <v>11392.619678655286</v>
      </c>
      <c r="I4906" s="157">
        <f t="shared" si="533"/>
        <v>0</v>
      </c>
      <c r="J4906" s="157">
        <f t="shared" si="534"/>
        <v>11392.619678655286</v>
      </c>
      <c r="K4906" s="157">
        <f t="shared" si="535"/>
        <v>3230.0014495848964</v>
      </c>
      <c r="L4906" s="157">
        <f t="shared" si="536"/>
        <v>8162.61822907039</v>
      </c>
      <c r="M4906" s="167">
        <f t="shared" si="537"/>
        <v>0</v>
      </c>
      <c r="N4906" s="167">
        <f t="shared" si="538"/>
        <v>0</v>
      </c>
    </row>
    <row r="4907" spans="1:14" ht="15" customHeight="1" x14ac:dyDescent="0.2">
      <c r="A4907" s="152"/>
      <c r="B4907" s="152"/>
      <c r="C4907" s="152"/>
      <c r="D4907" s="152"/>
      <c r="E4907" s="153">
        <f>'2.40-a,b,c,d,e'!E4907</f>
        <v>43901.166666666664</v>
      </c>
      <c r="F4907" s="157">
        <f>'2.40-a,b,c,d,e'!F4907</f>
        <v>32.9799995422363</v>
      </c>
      <c r="G4907" s="157">
        <f>'2.40-a,b,c,d,e'!G4907</f>
        <v>-1380.0010681151989</v>
      </c>
      <c r="H4907" s="157">
        <f t="shared" si="532"/>
        <v>6782.6171609551911</v>
      </c>
      <c r="I4907" s="157">
        <f t="shared" si="533"/>
        <v>0</v>
      </c>
      <c r="J4907" s="157">
        <f t="shared" si="534"/>
        <v>6782.6171609551911</v>
      </c>
      <c r="K4907" s="157">
        <f t="shared" si="535"/>
        <v>0</v>
      </c>
      <c r="L4907" s="157">
        <f t="shared" si="536"/>
        <v>6782.6171609551911</v>
      </c>
      <c r="M4907" s="167">
        <f t="shared" si="537"/>
        <v>0</v>
      </c>
      <c r="N4907" s="167">
        <f t="shared" si="538"/>
        <v>0</v>
      </c>
    </row>
    <row r="4908" spans="1:14" ht="15" customHeight="1" x14ac:dyDescent="0.2">
      <c r="A4908" s="152"/>
      <c r="B4908" s="152"/>
      <c r="C4908" s="152"/>
      <c r="D4908" s="152"/>
      <c r="E4908" s="153">
        <f>'2.40-a,b,c,d,e'!E4908</f>
        <v>43902.166666666664</v>
      </c>
      <c r="F4908" s="157">
        <f>'2.40-a,b,c,d,e'!F4908</f>
        <v>31.5</v>
      </c>
      <c r="G4908" s="157">
        <f>'2.40-a,b,c,d,e'!G4908</f>
        <v>-1479.9995422362997</v>
      </c>
      <c r="H4908" s="157">
        <f t="shared" si="532"/>
        <v>5302.6176187188912</v>
      </c>
      <c r="I4908" s="157">
        <f t="shared" si="533"/>
        <v>2860.0006103514988</v>
      </c>
      <c r="J4908" s="157">
        <f t="shared" si="534"/>
        <v>8162.61822907039</v>
      </c>
      <c r="K4908" s="157">
        <f t="shared" si="535"/>
        <v>0</v>
      </c>
      <c r="L4908" s="157">
        <f t="shared" si="536"/>
        <v>8162.61822907039</v>
      </c>
      <c r="M4908" s="167">
        <f t="shared" si="537"/>
        <v>1</v>
      </c>
      <c r="N4908" s="167">
        <f t="shared" si="538"/>
        <v>0</v>
      </c>
    </row>
    <row r="4909" spans="1:14" ht="15" customHeight="1" x14ac:dyDescent="0.2">
      <c r="A4909" s="152"/>
      <c r="B4909" s="152"/>
      <c r="C4909" s="152"/>
      <c r="D4909" s="152"/>
      <c r="E4909" s="153">
        <f>'2.40-a,b,c,d,e'!E4909</f>
        <v>43903.166666666664</v>
      </c>
      <c r="F4909" s="157">
        <f>'2.40-a,b,c,d,e'!F4909</f>
        <v>31.7299995422363</v>
      </c>
      <c r="G4909" s="157">
        <f>'2.40-a,b,c,d,e'!G4909</f>
        <v>229.9995422362997</v>
      </c>
      <c r="H4909" s="157">
        <f t="shared" si="532"/>
        <v>8392.61777130669</v>
      </c>
      <c r="I4909" s="157">
        <f t="shared" si="533"/>
        <v>0</v>
      </c>
      <c r="J4909" s="157">
        <f t="shared" si="534"/>
        <v>8392.61777130669</v>
      </c>
      <c r="K4909" s="157">
        <f t="shared" si="535"/>
        <v>229.99954223629993</v>
      </c>
      <c r="L4909" s="157">
        <f t="shared" si="536"/>
        <v>8162.61822907039</v>
      </c>
      <c r="M4909" s="167">
        <f t="shared" si="537"/>
        <v>0</v>
      </c>
      <c r="N4909" s="167">
        <f t="shared" si="538"/>
        <v>0</v>
      </c>
    </row>
    <row r="4910" spans="1:14" ht="15" customHeight="1" x14ac:dyDescent="0.2">
      <c r="A4910" s="152"/>
      <c r="B4910" s="152"/>
      <c r="C4910" s="152"/>
      <c r="D4910" s="152"/>
      <c r="E4910" s="153">
        <f>'2.40-a,b,c,d,e'!E4910</f>
        <v>43906.166666666664</v>
      </c>
      <c r="F4910" s="157">
        <f>'2.40-a,b,c,d,e'!F4910</f>
        <v>28.7000007629394</v>
      </c>
      <c r="G4910" s="157">
        <f>'2.40-a,b,c,d,e'!G4910</f>
        <v>-3029.9987792969</v>
      </c>
      <c r="H4910" s="157">
        <f t="shared" si="532"/>
        <v>5132.6194497734905</v>
      </c>
      <c r="I4910" s="157">
        <f t="shared" si="533"/>
        <v>3029.9987792968996</v>
      </c>
      <c r="J4910" s="157">
        <f t="shared" si="534"/>
        <v>8162.61822907039</v>
      </c>
      <c r="K4910" s="157">
        <f t="shared" si="535"/>
        <v>0</v>
      </c>
      <c r="L4910" s="157">
        <f t="shared" si="536"/>
        <v>8162.61822907039</v>
      </c>
      <c r="M4910" s="167">
        <f t="shared" si="537"/>
        <v>1</v>
      </c>
      <c r="N4910" s="167">
        <f t="shared" si="538"/>
        <v>0</v>
      </c>
    </row>
    <row r="4911" spans="1:14" ht="15" customHeight="1" x14ac:dyDescent="0.2">
      <c r="A4911" s="152"/>
      <c r="B4911" s="152"/>
      <c r="C4911" s="152"/>
      <c r="D4911" s="152"/>
      <c r="E4911" s="153">
        <f>'2.40-a,b,c,d,e'!E4911</f>
        <v>43907.166666666664</v>
      </c>
      <c r="F4911" s="157">
        <f>'2.40-a,b,c,d,e'!F4911</f>
        <v>26.9500007629394</v>
      </c>
      <c r="G4911" s="157">
        <f>'2.40-a,b,c,d,e'!G4911</f>
        <v>-1750</v>
      </c>
      <c r="H4911" s="157">
        <f t="shared" si="532"/>
        <v>6412.61822907039</v>
      </c>
      <c r="I4911" s="157">
        <f t="shared" si="533"/>
        <v>0</v>
      </c>
      <c r="J4911" s="157">
        <f t="shared" si="534"/>
        <v>6412.61822907039</v>
      </c>
      <c r="K4911" s="157">
        <f t="shared" si="535"/>
        <v>0</v>
      </c>
      <c r="L4911" s="157">
        <f t="shared" si="536"/>
        <v>6412.61822907039</v>
      </c>
      <c r="M4911" s="167">
        <f t="shared" si="537"/>
        <v>0</v>
      </c>
      <c r="N4911" s="167">
        <f t="shared" si="538"/>
        <v>0</v>
      </c>
    </row>
    <row r="4912" spans="1:14" ht="15" customHeight="1" x14ac:dyDescent="0.2">
      <c r="A4912" s="152"/>
      <c r="B4912" s="152"/>
      <c r="C4912" s="152"/>
      <c r="D4912" s="152"/>
      <c r="E4912" s="153">
        <f>'2.40-a,b,c,d,e'!E4912</f>
        <v>43908.166666666664</v>
      </c>
      <c r="F4912" s="157">
        <f>'2.40-a,b,c,d,e'!F4912</f>
        <v>20.370000839233398</v>
      </c>
      <c r="G4912" s="157">
        <f>'2.40-a,b,c,d,e'!G4912</f>
        <v>-6579.999923706001</v>
      </c>
      <c r="H4912" s="157">
        <f t="shared" si="532"/>
        <v>-167.38169463561098</v>
      </c>
      <c r="I4912" s="157">
        <f t="shared" si="533"/>
        <v>8329.9999237060001</v>
      </c>
      <c r="J4912" s="157">
        <f t="shared" si="534"/>
        <v>8162.6182290703891</v>
      </c>
      <c r="K4912" s="157">
        <f t="shared" si="535"/>
        <v>0</v>
      </c>
      <c r="L4912" s="157">
        <f t="shared" si="536"/>
        <v>8162.6182290703891</v>
      </c>
      <c r="M4912" s="167">
        <f t="shared" si="537"/>
        <v>1</v>
      </c>
      <c r="N4912" s="167">
        <f t="shared" si="538"/>
        <v>1</v>
      </c>
    </row>
    <row r="4913" spans="1:14" ht="15" customHeight="1" x14ac:dyDescent="0.2">
      <c r="A4913" s="152"/>
      <c r="B4913" s="152"/>
      <c r="C4913" s="152"/>
      <c r="D4913" s="152"/>
      <c r="E4913" s="153">
        <f>'2.40-a,b,c,d,e'!E4913</f>
        <v>43909.166666666664</v>
      </c>
      <c r="F4913" s="157">
        <f>'2.40-a,b,c,d,e'!F4913</f>
        <v>25.2199993133544</v>
      </c>
      <c r="G4913" s="157">
        <f>'2.40-a,b,c,d,e'!G4913</f>
        <v>4849.998474121001</v>
      </c>
      <c r="H4913" s="157">
        <f t="shared" si="532"/>
        <v>13012.61670319139</v>
      </c>
      <c r="I4913" s="157">
        <f t="shared" si="533"/>
        <v>0</v>
      </c>
      <c r="J4913" s="157">
        <f t="shared" si="534"/>
        <v>13012.61670319139</v>
      </c>
      <c r="K4913" s="157">
        <f t="shared" si="535"/>
        <v>4849.9984741210001</v>
      </c>
      <c r="L4913" s="157">
        <f t="shared" si="536"/>
        <v>8162.61822907039</v>
      </c>
      <c r="M4913" s="167">
        <f t="shared" si="537"/>
        <v>0</v>
      </c>
      <c r="N4913" s="167">
        <f t="shared" si="538"/>
        <v>0</v>
      </c>
    </row>
    <row r="4914" spans="1:14" ht="15" customHeight="1" x14ac:dyDescent="0.2">
      <c r="A4914" s="152"/>
      <c r="B4914" s="152"/>
      <c r="C4914" s="152"/>
      <c r="D4914" s="152"/>
      <c r="E4914" s="153">
        <f>'2.40-a,b,c,d,e'!E4914</f>
        <v>43910.166666666664</v>
      </c>
      <c r="F4914" s="157">
        <f>'2.40-a,b,c,d,e'!F4914</f>
        <v>22.4300003051757</v>
      </c>
      <c r="G4914" s="157">
        <f>'2.40-a,b,c,d,e'!G4914</f>
        <v>-2789.9990081787005</v>
      </c>
      <c r="H4914" s="157">
        <f t="shared" si="532"/>
        <v>5372.6192208916891</v>
      </c>
      <c r="I4914" s="157">
        <f t="shared" si="533"/>
        <v>2789.9990081787009</v>
      </c>
      <c r="J4914" s="157">
        <f t="shared" si="534"/>
        <v>8162.61822907039</v>
      </c>
      <c r="K4914" s="157">
        <f t="shared" si="535"/>
        <v>0</v>
      </c>
      <c r="L4914" s="157">
        <f t="shared" si="536"/>
        <v>8162.61822907039</v>
      </c>
      <c r="M4914" s="167">
        <f t="shared" si="537"/>
        <v>1</v>
      </c>
      <c r="N4914" s="167">
        <f t="shared" si="538"/>
        <v>0</v>
      </c>
    </row>
    <row r="4915" spans="1:14" ht="15" customHeight="1" x14ac:dyDescent="0.2">
      <c r="A4915" s="152"/>
      <c r="B4915" s="152"/>
      <c r="C4915" s="152"/>
      <c r="D4915" s="152"/>
      <c r="E4915" s="153">
        <f>'2.40-a,b,c,d,e'!E4915</f>
        <v>43913.166666666664</v>
      </c>
      <c r="F4915" s="157">
        <f>'2.40-a,b,c,d,e'!F4915</f>
        <v>23.360000610351499</v>
      </c>
      <c r="G4915" s="157">
        <f>'2.40-a,b,c,d,e'!G4915</f>
        <v>930.00030517579899</v>
      </c>
      <c r="H4915" s="157">
        <f t="shared" si="532"/>
        <v>9092.6185342461886</v>
      </c>
      <c r="I4915" s="157">
        <f t="shared" si="533"/>
        <v>0</v>
      </c>
      <c r="J4915" s="157">
        <f t="shared" si="534"/>
        <v>9092.6185342461886</v>
      </c>
      <c r="K4915" s="157">
        <f t="shared" si="535"/>
        <v>930.00030517579853</v>
      </c>
      <c r="L4915" s="157">
        <f t="shared" si="536"/>
        <v>8162.61822907039</v>
      </c>
      <c r="M4915" s="167">
        <f t="shared" si="537"/>
        <v>0</v>
      </c>
      <c r="N4915" s="167">
        <f t="shared" si="538"/>
        <v>0</v>
      </c>
    </row>
    <row r="4916" spans="1:14" ht="15" customHeight="1" x14ac:dyDescent="0.2">
      <c r="A4916" s="152"/>
      <c r="B4916" s="152"/>
      <c r="C4916" s="152"/>
      <c r="D4916" s="152"/>
      <c r="E4916" s="153">
        <f>'2.40-a,b,c,d,e'!E4916</f>
        <v>43914.166666666664</v>
      </c>
      <c r="F4916" s="157">
        <f>'2.40-a,b,c,d,e'!F4916</f>
        <v>24.0100002288818</v>
      </c>
      <c r="G4916" s="157">
        <f>'2.40-a,b,c,d,e'!G4916</f>
        <v>649.99961853030186</v>
      </c>
      <c r="H4916" s="157">
        <f t="shared" si="532"/>
        <v>8812.6178476006917</v>
      </c>
      <c r="I4916" s="157">
        <f t="shared" si="533"/>
        <v>0</v>
      </c>
      <c r="J4916" s="157">
        <f t="shared" si="534"/>
        <v>8812.6178476006917</v>
      </c>
      <c r="K4916" s="157">
        <f t="shared" si="535"/>
        <v>649.99961853030163</v>
      </c>
      <c r="L4916" s="157">
        <f t="shared" si="536"/>
        <v>8162.61822907039</v>
      </c>
      <c r="M4916" s="167">
        <f t="shared" si="537"/>
        <v>0</v>
      </c>
      <c r="N4916" s="167">
        <f t="shared" si="538"/>
        <v>0</v>
      </c>
    </row>
    <row r="4917" spans="1:14" ht="15" customHeight="1" x14ac:dyDescent="0.2">
      <c r="A4917" s="152"/>
      <c r="B4917" s="152"/>
      <c r="C4917" s="152"/>
      <c r="D4917" s="152"/>
      <c r="E4917" s="153">
        <f>'2.40-a,b,c,d,e'!E4917</f>
        <v>43915.166666666664</v>
      </c>
      <c r="F4917" s="157">
        <f>'2.40-a,b,c,d,e'!F4917</f>
        <v>24.4899997711181</v>
      </c>
      <c r="G4917" s="157">
        <f>'2.40-a,b,c,d,e'!G4917</f>
        <v>479.9995422362997</v>
      </c>
      <c r="H4917" s="157">
        <f t="shared" si="532"/>
        <v>8642.61777130669</v>
      </c>
      <c r="I4917" s="157">
        <f t="shared" si="533"/>
        <v>0</v>
      </c>
      <c r="J4917" s="157">
        <f t="shared" si="534"/>
        <v>8642.61777130669</v>
      </c>
      <c r="K4917" s="157">
        <f t="shared" si="535"/>
        <v>479.99954223629993</v>
      </c>
      <c r="L4917" s="157">
        <f t="shared" si="536"/>
        <v>8162.61822907039</v>
      </c>
      <c r="M4917" s="167">
        <f t="shared" si="537"/>
        <v>0</v>
      </c>
      <c r="N4917" s="167">
        <f t="shared" si="538"/>
        <v>0</v>
      </c>
    </row>
    <row r="4918" spans="1:14" ht="15" customHeight="1" x14ac:dyDescent="0.2">
      <c r="A4918" s="152"/>
      <c r="B4918" s="152"/>
      <c r="C4918" s="152"/>
      <c r="D4918" s="152"/>
      <c r="E4918" s="153">
        <f>'2.40-a,b,c,d,e'!E4918</f>
        <v>43916.166666666664</v>
      </c>
      <c r="F4918" s="157">
        <f>'2.40-a,b,c,d,e'!F4918</f>
        <v>22.600000381469702</v>
      </c>
      <c r="G4918" s="157">
        <f>'2.40-a,b,c,d,e'!G4918</f>
        <v>-1889.9993896483984</v>
      </c>
      <c r="H4918" s="157">
        <f t="shared" si="532"/>
        <v>6272.6188394219917</v>
      </c>
      <c r="I4918" s="157">
        <f t="shared" si="533"/>
        <v>0</v>
      </c>
      <c r="J4918" s="157">
        <f t="shared" si="534"/>
        <v>6272.6188394219917</v>
      </c>
      <c r="K4918" s="157">
        <f t="shared" si="535"/>
        <v>0</v>
      </c>
      <c r="L4918" s="157">
        <f t="shared" si="536"/>
        <v>6272.6188394219917</v>
      </c>
      <c r="M4918" s="167">
        <f t="shared" si="537"/>
        <v>0</v>
      </c>
      <c r="N4918" s="167">
        <f t="shared" si="538"/>
        <v>0</v>
      </c>
    </row>
    <row r="4919" spans="1:14" ht="15" customHeight="1" x14ac:dyDescent="0.2">
      <c r="A4919" s="152"/>
      <c r="B4919" s="152"/>
      <c r="C4919" s="152"/>
      <c r="D4919" s="152"/>
      <c r="E4919" s="153">
        <f>'2.40-a,b,c,d,e'!E4919</f>
        <v>43917.166666666664</v>
      </c>
      <c r="F4919" s="157">
        <f>'2.40-a,b,c,d,e'!F4919</f>
        <v>21.5100002288818</v>
      </c>
      <c r="G4919" s="157">
        <f>'2.40-a,b,c,d,e'!G4919</f>
        <v>-1090.0001525879013</v>
      </c>
      <c r="H4919" s="157">
        <f t="shared" si="532"/>
        <v>5182.6186868340901</v>
      </c>
      <c r="I4919" s="157">
        <f t="shared" si="533"/>
        <v>2979.9995422362999</v>
      </c>
      <c r="J4919" s="157">
        <f t="shared" si="534"/>
        <v>8162.61822907039</v>
      </c>
      <c r="K4919" s="157">
        <f t="shared" si="535"/>
        <v>0</v>
      </c>
      <c r="L4919" s="157">
        <f t="shared" si="536"/>
        <v>8162.61822907039</v>
      </c>
      <c r="M4919" s="167">
        <f t="shared" si="537"/>
        <v>1</v>
      </c>
      <c r="N4919" s="167">
        <f t="shared" si="538"/>
        <v>0</v>
      </c>
    </row>
    <row r="4920" spans="1:14" ht="15" customHeight="1" x14ac:dyDescent="0.2">
      <c r="A4920" s="152"/>
      <c r="B4920" s="152"/>
      <c r="C4920" s="152"/>
      <c r="D4920" s="152"/>
      <c r="E4920" s="153">
        <f>'2.40-a,b,c,d,e'!E4920</f>
        <v>43920.166666666664</v>
      </c>
      <c r="F4920" s="157">
        <f>'2.40-a,b,c,d,e'!F4920</f>
        <v>20.090000152587798</v>
      </c>
      <c r="G4920" s="157">
        <f>'2.40-a,b,c,d,e'!G4920</f>
        <v>-1420.0000762940022</v>
      </c>
      <c r="H4920" s="157">
        <f t="shared" si="532"/>
        <v>6742.6181527763874</v>
      </c>
      <c r="I4920" s="157">
        <f t="shared" si="533"/>
        <v>0</v>
      </c>
      <c r="J4920" s="157">
        <f t="shared" si="534"/>
        <v>6742.6181527763874</v>
      </c>
      <c r="K4920" s="157">
        <f t="shared" si="535"/>
        <v>0</v>
      </c>
      <c r="L4920" s="157">
        <f t="shared" si="536"/>
        <v>6742.6181527763874</v>
      </c>
      <c r="M4920" s="167">
        <f t="shared" si="537"/>
        <v>0</v>
      </c>
      <c r="N4920" s="167">
        <f t="shared" si="538"/>
        <v>0</v>
      </c>
    </row>
    <row r="4921" spans="1:14" ht="15" customHeight="1" x14ac:dyDescent="0.2">
      <c r="A4921" s="152"/>
      <c r="B4921" s="152"/>
      <c r="C4921" s="152"/>
      <c r="D4921" s="152"/>
      <c r="E4921" s="153">
        <f>'2.40-a,b,c,d,e'!E4921</f>
        <v>43921.166666666664</v>
      </c>
      <c r="F4921" s="157">
        <f>'2.40-a,b,c,d,e'!F4921</f>
        <v>20.4799995422363</v>
      </c>
      <c r="G4921" s="157">
        <f>'2.40-a,b,c,d,e'!G4921</f>
        <v>389.99938964850145</v>
      </c>
      <c r="H4921" s="157">
        <f t="shared" si="532"/>
        <v>7132.6175424248886</v>
      </c>
      <c r="I4921" s="157">
        <f t="shared" si="533"/>
        <v>0</v>
      </c>
      <c r="J4921" s="157">
        <f t="shared" si="534"/>
        <v>7132.6175424248886</v>
      </c>
      <c r="K4921" s="157">
        <f t="shared" si="535"/>
        <v>0</v>
      </c>
      <c r="L4921" s="157">
        <f t="shared" si="536"/>
        <v>7132.6175424248886</v>
      </c>
      <c r="M4921" s="167">
        <f t="shared" si="537"/>
        <v>0</v>
      </c>
      <c r="N4921" s="167">
        <f t="shared" si="538"/>
        <v>0</v>
      </c>
    </row>
    <row r="4922" spans="1:14" ht="15" customHeight="1" x14ac:dyDescent="0.2">
      <c r="A4922" s="152"/>
      <c r="B4922" s="152"/>
      <c r="C4922" s="152"/>
      <c r="D4922" s="152"/>
      <c r="E4922" s="153">
        <f>'2.40-a,b,c,d,e'!E4922</f>
        <v>43922.166666666664</v>
      </c>
      <c r="F4922" s="157">
        <f>'2.40-a,b,c,d,e'!F4922</f>
        <v>20.309999465942301</v>
      </c>
      <c r="G4922" s="157">
        <f>'2.40-a,b,c,d,e'!G4922</f>
        <v>-170.0000762939986</v>
      </c>
      <c r="H4922" s="157">
        <f t="shared" si="532"/>
        <v>6962.6174661308896</v>
      </c>
      <c r="I4922" s="157">
        <f t="shared" si="533"/>
        <v>0</v>
      </c>
      <c r="J4922" s="157">
        <f t="shared" si="534"/>
        <v>6962.6174661308896</v>
      </c>
      <c r="K4922" s="157">
        <f t="shared" si="535"/>
        <v>0</v>
      </c>
      <c r="L4922" s="157">
        <f t="shared" si="536"/>
        <v>6962.6174661308896</v>
      </c>
      <c r="M4922" s="167">
        <f t="shared" si="537"/>
        <v>0</v>
      </c>
      <c r="N4922" s="167">
        <f t="shared" si="538"/>
        <v>0</v>
      </c>
    </row>
    <row r="4923" spans="1:14" ht="15" customHeight="1" x14ac:dyDescent="0.2">
      <c r="A4923" s="152"/>
      <c r="B4923" s="152"/>
      <c r="C4923" s="152"/>
      <c r="D4923" s="152"/>
      <c r="E4923" s="153">
        <f>'2.40-a,b,c,d,e'!E4923</f>
        <v>43923.166666666664</v>
      </c>
      <c r="F4923" s="157">
        <f>'2.40-a,b,c,d,e'!F4923</f>
        <v>25.319999694824201</v>
      </c>
      <c r="G4923" s="157">
        <f>'2.40-a,b,c,d,e'!G4923</f>
        <v>5010.0002288818996</v>
      </c>
      <c r="H4923" s="157">
        <f t="shared" si="532"/>
        <v>11972.617695012788</v>
      </c>
      <c r="I4923" s="157">
        <f t="shared" si="533"/>
        <v>0</v>
      </c>
      <c r="J4923" s="157">
        <f t="shared" si="534"/>
        <v>11972.617695012788</v>
      </c>
      <c r="K4923" s="157">
        <f t="shared" si="535"/>
        <v>3809.9994659423983</v>
      </c>
      <c r="L4923" s="157">
        <f t="shared" si="536"/>
        <v>8162.61822907039</v>
      </c>
      <c r="M4923" s="167">
        <f t="shared" si="537"/>
        <v>0</v>
      </c>
      <c r="N4923" s="167">
        <f t="shared" si="538"/>
        <v>0</v>
      </c>
    </row>
    <row r="4924" spans="1:14" ht="15" customHeight="1" x14ac:dyDescent="0.2">
      <c r="A4924" s="152"/>
      <c r="B4924" s="152"/>
      <c r="C4924" s="152"/>
      <c r="D4924" s="152"/>
      <c r="E4924" s="153">
        <f>'2.40-a,b,c,d,e'!E4924</f>
        <v>43924.166666666664</v>
      </c>
      <c r="F4924" s="157">
        <f>'2.40-a,b,c,d,e'!F4924</f>
        <v>28.340000152587798</v>
      </c>
      <c r="G4924" s="157">
        <f>'2.40-a,b,c,d,e'!G4924</f>
        <v>3020.0004577635973</v>
      </c>
      <c r="H4924" s="157">
        <f t="shared" si="532"/>
        <v>11182.618686833986</v>
      </c>
      <c r="I4924" s="157">
        <f t="shared" si="533"/>
        <v>0</v>
      </c>
      <c r="J4924" s="157">
        <f t="shared" si="534"/>
        <v>11182.618686833986</v>
      </c>
      <c r="K4924" s="157">
        <f t="shared" si="535"/>
        <v>3020.0004577635964</v>
      </c>
      <c r="L4924" s="157">
        <f t="shared" si="536"/>
        <v>8162.61822907039</v>
      </c>
      <c r="M4924" s="167">
        <f t="shared" si="537"/>
        <v>0</v>
      </c>
      <c r="N4924" s="167">
        <f t="shared" si="538"/>
        <v>0</v>
      </c>
    </row>
    <row r="4925" spans="1:14" ht="15" customHeight="1" x14ac:dyDescent="0.2">
      <c r="A4925" s="152"/>
      <c r="B4925" s="152"/>
      <c r="C4925" s="152"/>
      <c r="D4925" s="152"/>
      <c r="E4925" s="153">
        <f>'2.40-a,b,c,d,e'!E4925</f>
        <v>43927.166666666664</v>
      </c>
      <c r="F4925" s="157">
        <f>'2.40-a,b,c,d,e'!F4925</f>
        <v>26.079999923706001</v>
      </c>
      <c r="G4925" s="157">
        <f>'2.40-a,b,c,d,e'!G4925</f>
        <v>-2260.0002288817968</v>
      </c>
      <c r="H4925" s="157">
        <f t="shared" si="532"/>
        <v>5902.6180001885932</v>
      </c>
      <c r="I4925" s="157">
        <f t="shared" si="533"/>
        <v>2260.0002288817968</v>
      </c>
      <c r="J4925" s="157">
        <f t="shared" si="534"/>
        <v>8162.61822907039</v>
      </c>
      <c r="K4925" s="157">
        <f t="shared" si="535"/>
        <v>0</v>
      </c>
      <c r="L4925" s="157">
        <f t="shared" si="536"/>
        <v>8162.61822907039</v>
      </c>
      <c r="M4925" s="167">
        <f t="shared" si="537"/>
        <v>1</v>
      </c>
      <c r="N4925" s="167">
        <f t="shared" si="538"/>
        <v>0</v>
      </c>
    </row>
    <row r="4926" spans="1:14" ht="15" customHeight="1" x14ac:dyDescent="0.2">
      <c r="A4926" s="152"/>
      <c r="B4926" s="152"/>
      <c r="C4926" s="152"/>
      <c r="D4926" s="152"/>
      <c r="E4926" s="153">
        <f>'2.40-a,b,c,d,e'!E4926</f>
        <v>43928.166666666664</v>
      </c>
      <c r="F4926" s="157">
        <f>'2.40-a,b,c,d,e'!F4926</f>
        <v>23.629999160766602</v>
      </c>
      <c r="G4926" s="157">
        <f>'2.40-a,b,c,d,e'!G4926</f>
        <v>-2450.0007629393999</v>
      </c>
      <c r="H4926" s="157">
        <f t="shared" si="532"/>
        <v>5712.6174661309906</v>
      </c>
      <c r="I4926" s="157">
        <f t="shared" si="533"/>
        <v>2450.0007629393995</v>
      </c>
      <c r="J4926" s="157">
        <f t="shared" si="534"/>
        <v>8162.61822907039</v>
      </c>
      <c r="K4926" s="157">
        <f t="shared" si="535"/>
        <v>0</v>
      </c>
      <c r="L4926" s="157">
        <f t="shared" si="536"/>
        <v>8162.61822907039</v>
      </c>
      <c r="M4926" s="167">
        <f t="shared" si="537"/>
        <v>1</v>
      </c>
      <c r="N4926" s="167">
        <f t="shared" si="538"/>
        <v>0</v>
      </c>
    </row>
    <row r="4927" spans="1:14" ht="15" customHeight="1" x14ac:dyDescent="0.2">
      <c r="A4927" s="152"/>
      <c r="B4927" s="152"/>
      <c r="C4927" s="152"/>
      <c r="D4927" s="152"/>
      <c r="E4927" s="153">
        <f>'2.40-a,b,c,d,e'!E4927</f>
        <v>43929.166666666664</v>
      </c>
      <c r="F4927" s="157">
        <f>'2.40-a,b,c,d,e'!F4927</f>
        <v>25.090000152587798</v>
      </c>
      <c r="G4927" s="157">
        <f>'2.40-a,b,c,d,e'!G4927</f>
        <v>1460.0009918211967</v>
      </c>
      <c r="H4927" s="157">
        <f t="shared" si="532"/>
        <v>9622.6192208915872</v>
      </c>
      <c r="I4927" s="157">
        <f t="shared" si="533"/>
        <v>0</v>
      </c>
      <c r="J4927" s="157">
        <f t="shared" si="534"/>
        <v>9622.6192208915872</v>
      </c>
      <c r="K4927" s="157">
        <f t="shared" si="535"/>
        <v>1460.0009918211972</v>
      </c>
      <c r="L4927" s="157">
        <f t="shared" si="536"/>
        <v>8162.61822907039</v>
      </c>
      <c r="M4927" s="167">
        <f t="shared" si="537"/>
        <v>0</v>
      </c>
      <c r="N4927" s="167">
        <f t="shared" si="538"/>
        <v>0</v>
      </c>
    </row>
    <row r="4928" spans="1:14" ht="15" customHeight="1" x14ac:dyDescent="0.2">
      <c r="A4928" s="152"/>
      <c r="B4928" s="152"/>
      <c r="C4928" s="152"/>
      <c r="D4928" s="152"/>
      <c r="E4928" s="153">
        <f>'2.40-a,b,c,d,e'!E4928</f>
        <v>43930.166666666664</v>
      </c>
      <c r="F4928" s="157">
        <f>'2.40-a,b,c,d,e'!F4928</f>
        <v>22.7600002288818</v>
      </c>
      <c r="G4928" s="157">
        <f>'2.40-a,b,c,d,e'!G4928</f>
        <v>-2329.9999237059978</v>
      </c>
      <c r="H4928" s="157">
        <f t="shared" si="532"/>
        <v>5832.6183053643927</v>
      </c>
      <c r="I4928" s="157">
        <f t="shared" si="533"/>
        <v>2329.9999237059974</v>
      </c>
      <c r="J4928" s="157">
        <f t="shared" si="534"/>
        <v>8162.61822907039</v>
      </c>
      <c r="K4928" s="157">
        <f t="shared" si="535"/>
        <v>0</v>
      </c>
      <c r="L4928" s="157">
        <f t="shared" si="536"/>
        <v>8162.61822907039</v>
      </c>
      <c r="M4928" s="167">
        <f t="shared" si="537"/>
        <v>1</v>
      </c>
      <c r="N4928" s="167">
        <f t="shared" si="538"/>
        <v>0</v>
      </c>
    </row>
    <row r="4929" spans="1:14" ht="15" customHeight="1" x14ac:dyDescent="0.2">
      <c r="A4929" s="152"/>
      <c r="B4929" s="152"/>
      <c r="C4929" s="152"/>
      <c r="D4929" s="152"/>
      <c r="E4929" s="153">
        <f>'2.40-a,b,c,d,e'!E4929</f>
        <v>43934.166666666664</v>
      </c>
      <c r="F4929" s="157">
        <f>'2.40-a,b,c,d,e'!F4929</f>
        <v>22.409999847412099</v>
      </c>
      <c r="G4929" s="157">
        <f>'2.40-a,b,c,d,e'!G4929</f>
        <v>-350.00038146970167</v>
      </c>
      <c r="H4929" s="157">
        <f t="shared" si="532"/>
        <v>7812.617847600688</v>
      </c>
      <c r="I4929" s="157">
        <f t="shared" si="533"/>
        <v>0</v>
      </c>
      <c r="J4929" s="157">
        <f t="shared" si="534"/>
        <v>7812.617847600688</v>
      </c>
      <c r="K4929" s="157">
        <f t="shared" si="535"/>
        <v>0</v>
      </c>
      <c r="L4929" s="157">
        <f t="shared" si="536"/>
        <v>7812.617847600688</v>
      </c>
      <c r="M4929" s="167">
        <f t="shared" si="537"/>
        <v>0</v>
      </c>
      <c r="N4929" s="167">
        <f t="shared" si="538"/>
        <v>0</v>
      </c>
    </row>
    <row r="4930" spans="1:14" ht="15" customHeight="1" x14ac:dyDescent="0.2">
      <c r="A4930" s="152"/>
      <c r="B4930" s="152"/>
      <c r="C4930" s="152"/>
      <c r="D4930" s="152"/>
      <c r="E4930" s="153">
        <f>'2.40-a,b,c,d,e'!E4930</f>
        <v>43935.166666666664</v>
      </c>
      <c r="F4930" s="157">
        <f>'2.40-a,b,c,d,e'!F4930</f>
        <v>20.110000610351499</v>
      </c>
      <c r="G4930" s="157">
        <f>'2.40-a,b,c,d,e'!G4930</f>
        <v>-2299.9992370606001</v>
      </c>
      <c r="H4930" s="157">
        <f t="shared" si="532"/>
        <v>5512.6186105400884</v>
      </c>
      <c r="I4930" s="157">
        <f t="shared" si="533"/>
        <v>2649.9996185303016</v>
      </c>
      <c r="J4930" s="157">
        <f t="shared" si="534"/>
        <v>8162.61822907039</v>
      </c>
      <c r="K4930" s="157">
        <f t="shared" si="535"/>
        <v>0</v>
      </c>
      <c r="L4930" s="157">
        <f t="shared" si="536"/>
        <v>8162.61822907039</v>
      </c>
      <c r="M4930" s="167">
        <f t="shared" si="537"/>
        <v>1</v>
      </c>
      <c r="N4930" s="167">
        <f t="shared" si="538"/>
        <v>0</v>
      </c>
    </row>
    <row r="4931" spans="1:14" ht="15" customHeight="1" x14ac:dyDescent="0.2">
      <c r="A4931" s="152"/>
      <c r="B4931" s="152"/>
      <c r="C4931" s="152"/>
      <c r="D4931" s="152"/>
      <c r="E4931" s="153">
        <f>'2.40-a,b,c,d,e'!E4931</f>
        <v>43936.166666666664</v>
      </c>
      <c r="F4931" s="157">
        <f>'2.40-a,b,c,d,e'!F4931</f>
        <v>19.870000839233398</v>
      </c>
      <c r="G4931" s="157">
        <f>'2.40-a,b,c,d,e'!G4931</f>
        <v>-239.99977111810011</v>
      </c>
      <c r="H4931" s="157">
        <f t="shared" si="532"/>
        <v>7922.6184579522896</v>
      </c>
      <c r="I4931" s="157">
        <f t="shared" si="533"/>
        <v>0</v>
      </c>
      <c r="J4931" s="157">
        <f t="shared" si="534"/>
        <v>7922.6184579522896</v>
      </c>
      <c r="K4931" s="157">
        <f t="shared" si="535"/>
        <v>0</v>
      </c>
      <c r="L4931" s="157">
        <f t="shared" si="536"/>
        <v>7922.6184579522896</v>
      </c>
      <c r="M4931" s="167">
        <f t="shared" si="537"/>
        <v>0</v>
      </c>
      <c r="N4931" s="167">
        <f t="shared" si="538"/>
        <v>0</v>
      </c>
    </row>
    <row r="4932" spans="1:14" ht="15" customHeight="1" x14ac:dyDescent="0.2">
      <c r="A4932" s="152"/>
      <c r="B4932" s="152"/>
      <c r="C4932" s="152"/>
      <c r="D4932" s="152"/>
      <c r="E4932" s="153">
        <f>'2.40-a,b,c,d,e'!E4932</f>
        <v>43937.166666666664</v>
      </c>
      <c r="F4932" s="157">
        <f>'2.40-a,b,c,d,e'!F4932</f>
        <v>19.870000839233398</v>
      </c>
      <c r="G4932" s="157">
        <f>'2.40-a,b,c,d,e'!G4932</f>
        <v>0</v>
      </c>
      <c r="H4932" s="157">
        <f t="shared" ref="H4932:H4995" si="539">L4931+G4932</f>
        <v>7922.6184579522896</v>
      </c>
      <c r="I4932" s="157">
        <f t="shared" ref="I4932:I4995" si="540">IF(H4932&lt;$B$13,$B$14-H4932,0)</f>
        <v>0</v>
      </c>
      <c r="J4932" s="157">
        <f t="shared" ref="J4932:J4995" si="541">H4932+I4932</f>
        <v>7922.6184579522896</v>
      </c>
      <c r="K4932" s="157">
        <f t="shared" ref="K4932:K4995" si="542">MAX(J4932-$B$14,0)</f>
        <v>0</v>
      </c>
      <c r="L4932" s="157">
        <f t="shared" ref="L4932:L4995" si="543">J4932-K4932</f>
        <v>7922.6184579522896</v>
      </c>
      <c r="M4932" s="167">
        <f t="shared" ref="M4932:M4995" si="544">IF(I4932&gt;0,1,0)</f>
        <v>0</v>
      </c>
      <c r="N4932" s="167">
        <f t="shared" ref="N4932:N4995" si="545">IF(H4932&lt;0,1,0)</f>
        <v>0</v>
      </c>
    </row>
    <row r="4933" spans="1:14" ht="15" customHeight="1" x14ac:dyDescent="0.2">
      <c r="A4933" s="152"/>
      <c r="B4933" s="152"/>
      <c r="C4933" s="152"/>
      <c r="D4933" s="152"/>
      <c r="E4933" s="153">
        <f>'2.40-a,b,c,d,e'!E4933</f>
        <v>43938.166666666664</v>
      </c>
      <c r="F4933" s="157">
        <f>'2.40-a,b,c,d,e'!F4933</f>
        <v>18.270000457763601</v>
      </c>
      <c r="G4933" s="157">
        <f>'2.40-a,b,c,d,e'!G4933</f>
        <v>-1600.0003814697975</v>
      </c>
      <c r="H4933" s="157">
        <f t="shared" si="539"/>
        <v>6322.6180764824921</v>
      </c>
      <c r="I4933" s="157">
        <f t="shared" si="540"/>
        <v>0</v>
      </c>
      <c r="J4933" s="157">
        <f t="shared" si="541"/>
        <v>6322.6180764824921</v>
      </c>
      <c r="K4933" s="157">
        <f t="shared" si="542"/>
        <v>0</v>
      </c>
      <c r="L4933" s="157">
        <f t="shared" si="543"/>
        <v>6322.6180764824921</v>
      </c>
      <c r="M4933" s="167">
        <f t="shared" si="544"/>
        <v>0</v>
      </c>
      <c r="N4933" s="167">
        <f t="shared" si="545"/>
        <v>0</v>
      </c>
    </row>
    <row r="4934" spans="1:14" ht="15" customHeight="1" x14ac:dyDescent="0.2">
      <c r="A4934" s="152"/>
      <c r="B4934" s="152"/>
      <c r="C4934" s="152"/>
      <c r="D4934" s="152"/>
      <c r="E4934" s="153">
        <f>'2.40-a,b,c,d,e'!E4934</f>
        <v>43941.166666666664</v>
      </c>
      <c r="F4934" s="157">
        <f>'2.40-a,b,c,d,e'!F4934</f>
        <v>-37.630001068115199</v>
      </c>
      <c r="G4934" s="157">
        <f>'2.40-a,b,c,d,e'!G4934</f>
        <v>-55900.001525878797</v>
      </c>
      <c r="H4934" s="157">
        <f t="shared" si="539"/>
        <v>-49577.383449396308</v>
      </c>
      <c r="I4934" s="157">
        <f t="shared" si="540"/>
        <v>57740.001678466695</v>
      </c>
      <c r="J4934" s="157">
        <f t="shared" si="541"/>
        <v>8162.6182290703873</v>
      </c>
      <c r="K4934" s="157">
        <f t="shared" si="542"/>
        <v>0</v>
      </c>
      <c r="L4934" s="157">
        <f t="shared" si="543"/>
        <v>8162.6182290703873</v>
      </c>
      <c r="M4934" s="167">
        <f t="shared" si="544"/>
        <v>1</v>
      </c>
      <c r="N4934" s="167">
        <f t="shared" si="545"/>
        <v>1</v>
      </c>
    </row>
    <row r="4935" spans="1:14" ht="15" customHeight="1" x14ac:dyDescent="0.2">
      <c r="A4935" s="152"/>
      <c r="B4935" s="152"/>
      <c r="C4935" s="152"/>
      <c r="D4935" s="152"/>
      <c r="E4935" s="153">
        <f>'2.40-a,b,c,d,e'!E4935</f>
        <v>43942.166666666664</v>
      </c>
      <c r="F4935" s="157">
        <f>'2.40-a,b,c,d,e'!F4935</f>
        <v>10.0100002288818</v>
      </c>
      <c r="G4935" s="157">
        <f>'2.40-a,b,c,d,e'!G4935</f>
        <v>47640.001296996998</v>
      </c>
      <c r="H4935" s="157">
        <f t="shared" si="539"/>
        <v>55802.619526067385</v>
      </c>
      <c r="I4935" s="157">
        <f t="shared" si="540"/>
        <v>0</v>
      </c>
      <c r="J4935" s="157">
        <f t="shared" si="541"/>
        <v>55802.619526067385</v>
      </c>
      <c r="K4935" s="157">
        <f t="shared" si="542"/>
        <v>47640.001296996998</v>
      </c>
      <c r="L4935" s="157">
        <f t="shared" si="543"/>
        <v>8162.6182290703873</v>
      </c>
      <c r="M4935" s="167">
        <f t="shared" si="544"/>
        <v>0</v>
      </c>
      <c r="N4935" s="167">
        <f t="shared" si="545"/>
        <v>0</v>
      </c>
    </row>
    <row r="4936" spans="1:14" ht="15" customHeight="1" x14ac:dyDescent="0.2">
      <c r="A4936" s="152"/>
      <c r="B4936" s="152"/>
      <c r="C4936" s="152"/>
      <c r="D4936" s="152"/>
      <c r="E4936" s="153">
        <f>'2.40-a,b,c,d,e'!E4936</f>
        <v>43943.166666666664</v>
      </c>
      <c r="F4936" s="157">
        <f>'2.40-a,b,c,d,e'!F4936</f>
        <v>13.779999732971101</v>
      </c>
      <c r="G4936" s="157">
        <f>'2.40-a,b,c,d,e'!G4936</f>
        <v>3769.9995040893004</v>
      </c>
      <c r="H4936" s="157">
        <f t="shared" si="539"/>
        <v>11932.617733159688</v>
      </c>
      <c r="I4936" s="157">
        <f t="shared" si="540"/>
        <v>0</v>
      </c>
      <c r="J4936" s="157">
        <f t="shared" si="541"/>
        <v>11932.617733159688</v>
      </c>
      <c r="K4936" s="157">
        <f t="shared" si="542"/>
        <v>3769.9995040892982</v>
      </c>
      <c r="L4936" s="157">
        <f t="shared" si="543"/>
        <v>8162.61822907039</v>
      </c>
      <c r="M4936" s="167">
        <f t="shared" si="544"/>
        <v>0</v>
      </c>
      <c r="N4936" s="167">
        <f t="shared" si="545"/>
        <v>0</v>
      </c>
    </row>
    <row r="4937" spans="1:14" ht="15" customHeight="1" x14ac:dyDescent="0.2">
      <c r="A4937" s="152"/>
      <c r="B4937" s="152"/>
      <c r="C4937" s="152"/>
      <c r="D4937" s="152"/>
      <c r="E4937" s="153">
        <f>'2.40-a,b,c,d,e'!E4937</f>
        <v>43944.166666666664</v>
      </c>
      <c r="F4937" s="157">
        <f>'2.40-a,b,c,d,e'!F4937</f>
        <v>16.5</v>
      </c>
      <c r="G4937" s="157">
        <f>'2.40-a,b,c,d,e'!G4937</f>
        <v>2720.0002670288991</v>
      </c>
      <c r="H4937" s="157">
        <f t="shared" si="539"/>
        <v>10882.618496099289</v>
      </c>
      <c r="I4937" s="157">
        <f t="shared" si="540"/>
        <v>0</v>
      </c>
      <c r="J4937" s="157">
        <f t="shared" si="541"/>
        <v>10882.618496099289</v>
      </c>
      <c r="K4937" s="157">
        <f t="shared" si="542"/>
        <v>2720.0002670288986</v>
      </c>
      <c r="L4937" s="157">
        <f t="shared" si="543"/>
        <v>8162.61822907039</v>
      </c>
      <c r="M4937" s="167">
        <f t="shared" si="544"/>
        <v>0</v>
      </c>
      <c r="N4937" s="167">
        <f t="shared" si="545"/>
        <v>0</v>
      </c>
    </row>
    <row r="4938" spans="1:14" ht="15" customHeight="1" x14ac:dyDescent="0.2">
      <c r="A4938" s="152"/>
      <c r="B4938" s="152"/>
      <c r="C4938" s="152"/>
      <c r="D4938" s="152"/>
      <c r="E4938" s="153">
        <f>'2.40-a,b,c,d,e'!E4938</f>
        <v>43945.166666666664</v>
      </c>
      <c r="F4938" s="157">
        <f>'2.40-a,b,c,d,e'!F4938</f>
        <v>16.940000534057599</v>
      </c>
      <c r="G4938" s="157">
        <f>'2.40-a,b,c,d,e'!G4938</f>
        <v>440.00053405759945</v>
      </c>
      <c r="H4938" s="157">
        <f t="shared" si="539"/>
        <v>8602.61876312799</v>
      </c>
      <c r="I4938" s="157">
        <f t="shared" si="540"/>
        <v>0</v>
      </c>
      <c r="J4938" s="157">
        <f t="shared" si="541"/>
        <v>8602.61876312799</v>
      </c>
      <c r="K4938" s="157">
        <f t="shared" si="542"/>
        <v>440.00053405759991</v>
      </c>
      <c r="L4938" s="157">
        <f t="shared" si="543"/>
        <v>8162.61822907039</v>
      </c>
      <c r="M4938" s="167">
        <f t="shared" si="544"/>
        <v>0</v>
      </c>
      <c r="N4938" s="167">
        <f t="shared" si="545"/>
        <v>0</v>
      </c>
    </row>
    <row r="4939" spans="1:14" ht="15" customHeight="1" x14ac:dyDescent="0.2">
      <c r="A4939" s="152"/>
      <c r="B4939" s="152"/>
      <c r="C4939" s="152"/>
      <c r="D4939" s="152"/>
      <c r="E4939" s="153">
        <f>'2.40-a,b,c,d,e'!E4939</f>
        <v>43948.166666666664</v>
      </c>
      <c r="F4939" s="157">
        <f>'2.40-a,b,c,d,e'!F4939</f>
        <v>12.779999732971101</v>
      </c>
      <c r="G4939" s="157">
        <f>'2.40-a,b,c,d,e'!G4939</f>
        <v>-4160.0008010864985</v>
      </c>
      <c r="H4939" s="157">
        <f t="shared" si="539"/>
        <v>4002.6174279838915</v>
      </c>
      <c r="I4939" s="157">
        <f t="shared" si="540"/>
        <v>4160.0008010864985</v>
      </c>
      <c r="J4939" s="157">
        <f t="shared" si="541"/>
        <v>8162.61822907039</v>
      </c>
      <c r="K4939" s="157">
        <f t="shared" si="542"/>
        <v>0</v>
      </c>
      <c r="L4939" s="157">
        <f t="shared" si="543"/>
        <v>8162.61822907039</v>
      </c>
      <c r="M4939" s="167">
        <f t="shared" si="544"/>
        <v>1</v>
      </c>
      <c r="N4939" s="167">
        <f t="shared" si="545"/>
        <v>0</v>
      </c>
    </row>
    <row r="4940" spans="1:14" ht="15" customHeight="1" x14ac:dyDescent="0.2">
      <c r="A4940" s="152"/>
      <c r="B4940" s="152"/>
      <c r="C4940" s="152"/>
      <c r="D4940" s="152"/>
      <c r="E4940" s="153">
        <f>'2.40-a,b,c,d,e'!E4940</f>
        <v>43949.166666666664</v>
      </c>
      <c r="F4940" s="157">
        <f>'2.40-a,b,c,d,e'!F4940</f>
        <v>12.3400001525878</v>
      </c>
      <c r="G4940" s="157">
        <f>'2.40-a,b,c,d,e'!G4940</f>
        <v>-439.99958038330078</v>
      </c>
      <c r="H4940" s="157">
        <f t="shared" si="539"/>
        <v>7722.6186486870893</v>
      </c>
      <c r="I4940" s="157">
        <f t="shared" si="540"/>
        <v>0</v>
      </c>
      <c r="J4940" s="157">
        <f t="shared" si="541"/>
        <v>7722.6186486870893</v>
      </c>
      <c r="K4940" s="157">
        <f t="shared" si="542"/>
        <v>0</v>
      </c>
      <c r="L4940" s="157">
        <f t="shared" si="543"/>
        <v>7722.6186486870893</v>
      </c>
      <c r="M4940" s="167">
        <f t="shared" si="544"/>
        <v>0</v>
      </c>
      <c r="N4940" s="167">
        <f t="shared" si="545"/>
        <v>0</v>
      </c>
    </row>
    <row r="4941" spans="1:14" ht="15" customHeight="1" x14ac:dyDescent="0.2">
      <c r="A4941" s="152"/>
      <c r="B4941" s="152"/>
      <c r="C4941" s="152"/>
      <c r="D4941" s="152"/>
      <c r="E4941" s="153">
        <f>'2.40-a,b,c,d,e'!E4941</f>
        <v>43950.166666666664</v>
      </c>
      <c r="F4941" s="157">
        <f>'2.40-a,b,c,d,e'!F4941</f>
        <v>15.060000419616699</v>
      </c>
      <c r="G4941" s="157">
        <f>'2.40-a,b,c,d,e'!G4941</f>
        <v>2720.0002670288991</v>
      </c>
      <c r="H4941" s="157">
        <f t="shared" si="539"/>
        <v>10442.618915715988</v>
      </c>
      <c r="I4941" s="157">
        <f t="shared" si="540"/>
        <v>0</v>
      </c>
      <c r="J4941" s="157">
        <f t="shared" si="541"/>
        <v>10442.618915715988</v>
      </c>
      <c r="K4941" s="157">
        <f t="shared" si="542"/>
        <v>2280.0006866455979</v>
      </c>
      <c r="L4941" s="157">
        <f t="shared" si="543"/>
        <v>8162.61822907039</v>
      </c>
      <c r="M4941" s="167">
        <f t="shared" si="544"/>
        <v>0</v>
      </c>
      <c r="N4941" s="167">
        <f t="shared" si="545"/>
        <v>0</v>
      </c>
    </row>
    <row r="4942" spans="1:14" ht="15" customHeight="1" x14ac:dyDescent="0.2">
      <c r="A4942" s="152"/>
      <c r="B4942" s="152"/>
      <c r="C4942" s="152"/>
      <c r="D4942" s="152"/>
      <c r="E4942" s="153">
        <f>'2.40-a,b,c,d,e'!E4942</f>
        <v>43951.166666666664</v>
      </c>
      <c r="F4942" s="157">
        <f>'2.40-a,b,c,d,e'!F4942</f>
        <v>18.840000152587798</v>
      </c>
      <c r="G4942" s="157">
        <f>'2.40-a,b,c,d,e'!G4942</f>
        <v>3779.9997329710991</v>
      </c>
      <c r="H4942" s="157">
        <f t="shared" si="539"/>
        <v>11942.61796204149</v>
      </c>
      <c r="I4942" s="157">
        <f t="shared" si="540"/>
        <v>0</v>
      </c>
      <c r="J4942" s="157">
        <f t="shared" si="541"/>
        <v>11942.61796204149</v>
      </c>
      <c r="K4942" s="157">
        <f t="shared" si="542"/>
        <v>3779.9997329710995</v>
      </c>
      <c r="L4942" s="157">
        <f t="shared" si="543"/>
        <v>8162.61822907039</v>
      </c>
      <c r="M4942" s="167">
        <f t="shared" si="544"/>
        <v>0</v>
      </c>
      <c r="N4942" s="167">
        <f t="shared" si="545"/>
        <v>0</v>
      </c>
    </row>
    <row r="4943" spans="1:14" ht="15" customHeight="1" x14ac:dyDescent="0.2">
      <c r="A4943" s="152"/>
      <c r="B4943" s="152"/>
      <c r="C4943" s="152"/>
      <c r="D4943" s="152"/>
      <c r="E4943" s="153">
        <f>'2.40-a,b,c,d,e'!E4943</f>
        <v>43952.166666666664</v>
      </c>
      <c r="F4943" s="157">
        <f>'2.40-a,b,c,d,e'!F4943</f>
        <v>19.780000686645501</v>
      </c>
      <c r="G4943" s="157">
        <f>'2.40-a,b,c,d,e'!G4943</f>
        <v>940.00053405770245</v>
      </c>
      <c r="H4943" s="157">
        <f t="shared" si="539"/>
        <v>9102.6187631280918</v>
      </c>
      <c r="I4943" s="157">
        <f t="shared" si="540"/>
        <v>0</v>
      </c>
      <c r="J4943" s="157">
        <f t="shared" si="541"/>
        <v>9102.6187631280918</v>
      </c>
      <c r="K4943" s="157">
        <f t="shared" si="542"/>
        <v>940.00053405770177</v>
      </c>
      <c r="L4943" s="157">
        <f t="shared" si="543"/>
        <v>8162.61822907039</v>
      </c>
      <c r="M4943" s="167">
        <f t="shared" si="544"/>
        <v>0</v>
      </c>
      <c r="N4943" s="167">
        <f t="shared" si="545"/>
        <v>0</v>
      </c>
    </row>
    <row r="4944" spans="1:14" ht="15" customHeight="1" x14ac:dyDescent="0.2">
      <c r="A4944" s="152"/>
      <c r="B4944" s="152"/>
      <c r="C4944" s="152"/>
      <c r="D4944" s="152"/>
      <c r="E4944" s="153">
        <f>'2.40-a,b,c,d,e'!E4944</f>
        <v>43955.166666666664</v>
      </c>
      <c r="F4944" s="157">
        <f>'2.40-a,b,c,d,e'!F4944</f>
        <v>20.389999389648398</v>
      </c>
      <c r="G4944" s="157">
        <f>'2.40-a,b,c,d,e'!G4944</f>
        <v>609.99870300289774</v>
      </c>
      <c r="H4944" s="157">
        <f t="shared" si="539"/>
        <v>8772.6169320732879</v>
      </c>
      <c r="I4944" s="157">
        <f t="shared" si="540"/>
        <v>0</v>
      </c>
      <c r="J4944" s="157">
        <f t="shared" si="541"/>
        <v>8772.6169320732879</v>
      </c>
      <c r="K4944" s="157">
        <f t="shared" si="542"/>
        <v>609.99870300289786</v>
      </c>
      <c r="L4944" s="157">
        <f t="shared" si="543"/>
        <v>8162.61822907039</v>
      </c>
      <c r="M4944" s="167">
        <f t="shared" si="544"/>
        <v>0</v>
      </c>
      <c r="N4944" s="167">
        <f t="shared" si="545"/>
        <v>0</v>
      </c>
    </row>
    <row r="4945" spans="1:14" ht="15" customHeight="1" x14ac:dyDescent="0.2">
      <c r="A4945" s="152"/>
      <c r="B4945" s="152"/>
      <c r="C4945" s="152"/>
      <c r="D4945" s="152"/>
      <c r="E4945" s="153">
        <f>'2.40-a,b,c,d,e'!E4945</f>
        <v>43956.166666666664</v>
      </c>
      <c r="F4945" s="157">
        <f>'2.40-a,b,c,d,e'!F4945</f>
        <v>24.559999465942301</v>
      </c>
      <c r="G4945" s="157">
        <f>'2.40-a,b,c,d,e'!G4945</f>
        <v>4170.0000762939026</v>
      </c>
      <c r="H4945" s="157">
        <f t="shared" si="539"/>
        <v>12332.618305364293</v>
      </c>
      <c r="I4945" s="157">
        <f t="shared" si="540"/>
        <v>0</v>
      </c>
      <c r="J4945" s="157">
        <f t="shared" si="541"/>
        <v>12332.618305364293</v>
      </c>
      <c r="K4945" s="157">
        <f t="shared" si="542"/>
        <v>4170.0000762939026</v>
      </c>
      <c r="L4945" s="157">
        <f t="shared" si="543"/>
        <v>8162.61822907039</v>
      </c>
      <c r="M4945" s="167">
        <f t="shared" si="544"/>
        <v>0</v>
      </c>
      <c r="N4945" s="167">
        <f t="shared" si="545"/>
        <v>0</v>
      </c>
    </row>
    <row r="4946" spans="1:14" ht="15" customHeight="1" x14ac:dyDescent="0.2">
      <c r="A4946" s="152"/>
      <c r="B4946" s="152"/>
      <c r="C4946" s="152"/>
      <c r="D4946" s="152"/>
      <c r="E4946" s="153">
        <f>'2.40-a,b,c,d,e'!E4946</f>
        <v>43957.166666666664</v>
      </c>
      <c r="F4946" s="157">
        <f>'2.40-a,b,c,d,e'!F4946</f>
        <v>23.9899997711181</v>
      </c>
      <c r="G4946" s="157">
        <f>'2.40-a,b,c,d,e'!G4946</f>
        <v>-569.99969482420101</v>
      </c>
      <c r="H4946" s="157">
        <f t="shared" si="539"/>
        <v>7592.6185342461886</v>
      </c>
      <c r="I4946" s="157">
        <f t="shared" si="540"/>
        <v>0</v>
      </c>
      <c r="J4946" s="157">
        <f t="shared" si="541"/>
        <v>7592.6185342461886</v>
      </c>
      <c r="K4946" s="157">
        <f t="shared" si="542"/>
        <v>0</v>
      </c>
      <c r="L4946" s="157">
        <f t="shared" si="543"/>
        <v>7592.6185342461886</v>
      </c>
      <c r="M4946" s="167">
        <f t="shared" si="544"/>
        <v>0</v>
      </c>
      <c r="N4946" s="167">
        <f t="shared" si="545"/>
        <v>0</v>
      </c>
    </row>
    <row r="4947" spans="1:14" ht="15" customHeight="1" x14ac:dyDescent="0.2">
      <c r="A4947" s="152"/>
      <c r="B4947" s="152"/>
      <c r="C4947" s="152"/>
      <c r="D4947" s="152"/>
      <c r="E4947" s="153">
        <f>'2.40-a,b,c,d,e'!E4947</f>
        <v>43958.166666666664</v>
      </c>
      <c r="F4947" s="157">
        <f>'2.40-a,b,c,d,e'!F4947</f>
        <v>23.549999237060501</v>
      </c>
      <c r="G4947" s="157">
        <f>'2.40-a,b,c,d,e'!G4947</f>
        <v>-440.00053405759945</v>
      </c>
      <c r="H4947" s="157">
        <f t="shared" si="539"/>
        <v>7152.6180001885896</v>
      </c>
      <c r="I4947" s="157">
        <f t="shared" si="540"/>
        <v>0</v>
      </c>
      <c r="J4947" s="157">
        <f t="shared" si="541"/>
        <v>7152.6180001885896</v>
      </c>
      <c r="K4947" s="157">
        <f t="shared" si="542"/>
        <v>0</v>
      </c>
      <c r="L4947" s="157">
        <f t="shared" si="543"/>
        <v>7152.6180001885896</v>
      </c>
      <c r="M4947" s="167">
        <f t="shared" si="544"/>
        <v>0</v>
      </c>
      <c r="N4947" s="167">
        <f t="shared" si="545"/>
        <v>0</v>
      </c>
    </row>
    <row r="4948" spans="1:14" ht="15" customHeight="1" x14ac:dyDescent="0.2">
      <c r="A4948" s="152"/>
      <c r="B4948" s="152"/>
      <c r="C4948" s="152"/>
      <c r="D4948" s="152"/>
      <c r="E4948" s="153">
        <f>'2.40-a,b,c,d,e'!E4948</f>
        <v>43959.166666666664</v>
      </c>
      <c r="F4948" s="157">
        <f>'2.40-a,b,c,d,e'!F4948</f>
        <v>24.7399997711181</v>
      </c>
      <c r="G4948" s="157">
        <f>'2.40-a,b,c,d,e'!G4948</f>
        <v>1190.0005340575995</v>
      </c>
      <c r="H4948" s="157">
        <f t="shared" si="539"/>
        <v>8342.6185342461886</v>
      </c>
      <c r="I4948" s="157">
        <f t="shared" si="540"/>
        <v>0</v>
      </c>
      <c r="J4948" s="157">
        <f t="shared" si="541"/>
        <v>8342.6185342461886</v>
      </c>
      <c r="K4948" s="157">
        <f t="shared" si="542"/>
        <v>180.00030517579853</v>
      </c>
      <c r="L4948" s="157">
        <f t="shared" si="543"/>
        <v>8162.61822907039</v>
      </c>
      <c r="M4948" s="167">
        <f t="shared" si="544"/>
        <v>0</v>
      </c>
      <c r="N4948" s="167">
        <f t="shared" si="545"/>
        <v>0</v>
      </c>
    </row>
    <row r="4949" spans="1:14" ht="15" customHeight="1" x14ac:dyDescent="0.2">
      <c r="A4949" s="152"/>
      <c r="B4949" s="152"/>
      <c r="C4949" s="152"/>
      <c r="D4949" s="152"/>
      <c r="E4949" s="153">
        <f>'2.40-a,b,c,d,e'!E4949</f>
        <v>43962.166666666664</v>
      </c>
      <c r="F4949" s="157">
        <f>'2.40-a,b,c,d,e'!F4949</f>
        <v>24.139999389648398</v>
      </c>
      <c r="G4949" s="157">
        <f>'2.40-a,b,c,d,e'!G4949</f>
        <v>-600.00038146970167</v>
      </c>
      <c r="H4949" s="157">
        <f t="shared" si="539"/>
        <v>7562.617847600688</v>
      </c>
      <c r="I4949" s="157">
        <f t="shared" si="540"/>
        <v>0</v>
      </c>
      <c r="J4949" s="157">
        <f t="shared" si="541"/>
        <v>7562.617847600688</v>
      </c>
      <c r="K4949" s="157">
        <f t="shared" si="542"/>
        <v>0</v>
      </c>
      <c r="L4949" s="157">
        <f t="shared" si="543"/>
        <v>7562.617847600688</v>
      </c>
      <c r="M4949" s="167">
        <f t="shared" si="544"/>
        <v>0</v>
      </c>
      <c r="N4949" s="167">
        <f t="shared" si="545"/>
        <v>0</v>
      </c>
    </row>
    <row r="4950" spans="1:14" ht="15" customHeight="1" x14ac:dyDescent="0.2">
      <c r="A4950" s="152"/>
      <c r="B4950" s="152"/>
      <c r="C4950" s="152"/>
      <c r="D4950" s="152"/>
      <c r="E4950" s="153">
        <f>'2.40-a,b,c,d,e'!E4950</f>
        <v>43963.166666666664</v>
      </c>
      <c r="F4950" s="157">
        <f>'2.40-a,b,c,d,e'!F4950</f>
        <v>25.780000686645501</v>
      </c>
      <c r="G4950" s="157">
        <f>'2.40-a,b,c,d,e'!G4950</f>
        <v>1640.0012969971024</v>
      </c>
      <c r="H4950" s="157">
        <f t="shared" si="539"/>
        <v>9202.6191445977911</v>
      </c>
      <c r="I4950" s="157">
        <f t="shared" si="540"/>
        <v>0</v>
      </c>
      <c r="J4950" s="157">
        <f t="shared" si="541"/>
        <v>9202.6191445977911</v>
      </c>
      <c r="K4950" s="157">
        <f t="shared" si="542"/>
        <v>1040.000915527401</v>
      </c>
      <c r="L4950" s="157">
        <f t="shared" si="543"/>
        <v>8162.61822907039</v>
      </c>
      <c r="M4950" s="167">
        <f t="shared" si="544"/>
        <v>0</v>
      </c>
      <c r="N4950" s="167">
        <f t="shared" si="545"/>
        <v>0</v>
      </c>
    </row>
    <row r="4951" spans="1:14" ht="15" customHeight="1" x14ac:dyDescent="0.2">
      <c r="A4951" s="152"/>
      <c r="B4951" s="152"/>
      <c r="C4951" s="152"/>
      <c r="D4951" s="152"/>
      <c r="E4951" s="153">
        <f>'2.40-a,b,c,d,e'!E4951</f>
        <v>43964.166666666664</v>
      </c>
      <c r="F4951" s="157">
        <f>'2.40-a,b,c,d,e'!F4951</f>
        <v>25.290000915527301</v>
      </c>
      <c r="G4951" s="157">
        <f>'2.40-a,b,c,d,e'!G4951</f>
        <v>-489.99977111819959</v>
      </c>
      <c r="H4951" s="157">
        <f t="shared" si="539"/>
        <v>7672.6184579521905</v>
      </c>
      <c r="I4951" s="157">
        <f t="shared" si="540"/>
        <v>0</v>
      </c>
      <c r="J4951" s="157">
        <f t="shared" si="541"/>
        <v>7672.6184579521905</v>
      </c>
      <c r="K4951" s="157">
        <f t="shared" si="542"/>
        <v>0</v>
      </c>
      <c r="L4951" s="157">
        <f t="shared" si="543"/>
        <v>7672.6184579521905</v>
      </c>
      <c r="M4951" s="167">
        <f t="shared" si="544"/>
        <v>0</v>
      </c>
      <c r="N4951" s="167">
        <f t="shared" si="545"/>
        <v>0</v>
      </c>
    </row>
    <row r="4952" spans="1:14" ht="15" customHeight="1" x14ac:dyDescent="0.2">
      <c r="A4952" s="152"/>
      <c r="B4952" s="152"/>
      <c r="C4952" s="152"/>
      <c r="D4952" s="152"/>
      <c r="E4952" s="153">
        <f>'2.40-a,b,c,d,e'!E4952</f>
        <v>43965.166666666664</v>
      </c>
      <c r="F4952" s="157">
        <f>'2.40-a,b,c,d,e'!F4952</f>
        <v>27.559999465942301</v>
      </c>
      <c r="G4952" s="157">
        <f>'2.40-a,b,c,d,e'!G4952</f>
        <v>2269.998550415</v>
      </c>
      <c r="H4952" s="157">
        <f t="shared" si="539"/>
        <v>9942.6170083671896</v>
      </c>
      <c r="I4952" s="157">
        <f t="shared" si="540"/>
        <v>0</v>
      </c>
      <c r="J4952" s="157">
        <f t="shared" si="541"/>
        <v>9942.6170083671896</v>
      </c>
      <c r="K4952" s="157">
        <f t="shared" si="542"/>
        <v>1779.9987792967995</v>
      </c>
      <c r="L4952" s="157">
        <f t="shared" si="543"/>
        <v>8162.61822907039</v>
      </c>
      <c r="M4952" s="167">
        <f t="shared" si="544"/>
        <v>0</v>
      </c>
      <c r="N4952" s="167">
        <f t="shared" si="545"/>
        <v>0</v>
      </c>
    </row>
    <row r="4953" spans="1:14" ht="15" customHeight="1" x14ac:dyDescent="0.2">
      <c r="A4953" s="152"/>
      <c r="B4953" s="152"/>
      <c r="C4953" s="152"/>
      <c r="D4953" s="152"/>
      <c r="E4953" s="153">
        <f>'2.40-a,b,c,d,e'!E4953</f>
        <v>43966.166666666664</v>
      </c>
      <c r="F4953" s="157">
        <f>'2.40-a,b,c,d,e'!F4953</f>
        <v>29.4300003051757</v>
      </c>
      <c r="G4953" s="157">
        <f>'2.40-a,b,c,d,e'!G4953</f>
        <v>1870.0008392333984</v>
      </c>
      <c r="H4953" s="157">
        <f t="shared" si="539"/>
        <v>10032.619068303789</v>
      </c>
      <c r="I4953" s="157">
        <f t="shared" si="540"/>
        <v>0</v>
      </c>
      <c r="J4953" s="157">
        <f t="shared" si="541"/>
        <v>10032.619068303789</v>
      </c>
      <c r="K4953" s="157">
        <f t="shared" si="542"/>
        <v>1870.0008392333993</v>
      </c>
      <c r="L4953" s="157">
        <f t="shared" si="543"/>
        <v>8162.61822907039</v>
      </c>
      <c r="M4953" s="167">
        <f t="shared" si="544"/>
        <v>0</v>
      </c>
      <c r="N4953" s="167">
        <f t="shared" si="545"/>
        <v>0</v>
      </c>
    </row>
    <row r="4954" spans="1:14" ht="15" customHeight="1" x14ac:dyDescent="0.2">
      <c r="A4954" s="152"/>
      <c r="B4954" s="152"/>
      <c r="C4954" s="152"/>
      <c r="D4954" s="152"/>
      <c r="E4954" s="153">
        <f>'2.40-a,b,c,d,e'!E4954</f>
        <v>43969.166666666664</v>
      </c>
      <c r="F4954" s="157">
        <f>'2.40-a,b,c,d,e'!F4954</f>
        <v>31.819999694824201</v>
      </c>
      <c r="G4954" s="157">
        <f>'2.40-a,b,c,d,e'!G4954</f>
        <v>2389.9993896485016</v>
      </c>
      <c r="H4954" s="157">
        <f t="shared" si="539"/>
        <v>10552.617618718892</v>
      </c>
      <c r="I4954" s="157">
        <f t="shared" si="540"/>
        <v>0</v>
      </c>
      <c r="J4954" s="157">
        <f t="shared" si="541"/>
        <v>10552.617618718892</v>
      </c>
      <c r="K4954" s="157">
        <f t="shared" si="542"/>
        <v>2389.9993896485021</v>
      </c>
      <c r="L4954" s="157">
        <f t="shared" si="543"/>
        <v>8162.61822907039</v>
      </c>
      <c r="M4954" s="167">
        <f t="shared" si="544"/>
        <v>0</v>
      </c>
      <c r="N4954" s="167">
        <f t="shared" si="545"/>
        <v>0</v>
      </c>
    </row>
    <row r="4955" spans="1:14" ht="15" customHeight="1" x14ac:dyDescent="0.2">
      <c r="A4955" s="152"/>
      <c r="B4955" s="152"/>
      <c r="C4955" s="152"/>
      <c r="D4955" s="152"/>
      <c r="E4955" s="153">
        <f>'2.40-a,b,c,d,e'!E4955</f>
        <v>43970.166666666664</v>
      </c>
      <c r="F4955" s="157">
        <f>'2.40-a,b,c,d,e'!F4955</f>
        <v>32.5</v>
      </c>
      <c r="G4955" s="157">
        <f>'2.40-a,b,c,d,e'!G4955</f>
        <v>680.00030517579899</v>
      </c>
      <c r="H4955" s="157">
        <f t="shared" si="539"/>
        <v>8842.6185342461886</v>
      </c>
      <c r="I4955" s="157">
        <f t="shared" si="540"/>
        <v>0</v>
      </c>
      <c r="J4955" s="157">
        <f t="shared" si="541"/>
        <v>8842.6185342461886</v>
      </c>
      <c r="K4955" s="157">
        <f t="shared" si="542"/>
        <v>680.00030517579853</v>
      </c>
      <c r="L4955" s="157">
        <f t="shared" si="543"/>
        <v>8162.61822907039</v>
      </c>
      <c r="M4955" s="167">
        <f t="shared" si="544"/>
        <v>0</v>
      </c>
      <c r="N4955" s="167">
        <f t="shared" si="545"/>
        <v>0</v>
      </c>
    </row>
    <row r="4956" spans="1:14" ht="15" customHeight="1" x14ac:dyDescent="0.2">
      <c r="A4956" s="152"/>
      <c r="B4956" s="152"/>
      <c r="C4956" s="152"/>
      <c r="D4956" s="152"/>
      <c r="E4956" s="153">
        <f>'2.40-a,b,c,d,e'!E4956</f>
        <v>43971.166666666664</v>
      </c>
      <c r="F4956" s="157">
        <f>'2.40-a,b,c,d,e'!F4956</f>
        <v>33.490001678466797</v>
      </c>
      <c r="G4956" s="157">
        <f>'2.40-a,b,c,d,e'!G4956</f>
        <v>990.00167846679688</v>
      </c>
      <c r="H4956" s="157">
        <f t="shared" si="539"/>
        <v>9152.6199075371878</v>
      </c>
      <c r="I4956" s="157">
        <f t="shared" si="540"/>
        <v>0</v>
      </c>
      <c r="J4956" s="157">
        <f t="shared" si="541"/>
        <v>9152.6199075371878</v>
      </c>
      <c r="K4956" s="157">
        <f t="shared" si="542"/>
        <v>990.00167846679778</v>
      </c>
      <c r="L4956" s="157">
        <f t="shared" si="543"/>
        <v>8162.61822907039</v>
      </c>
      <c r="M4956" s="167">
        <f t="shared" si="544"/>
        <v>0</v>
      </c>
      <c r="N4956" s="167">
        <f t="shared" si="545"/>
        <v>0</v>
      </c>
    </row>
    <row r="4957" spans="1:14" ht="15" customHeight="1" x14ac:dyDescent="0.2">
      <c r="A4957" s="152"/>
      <c r="B4957" s="152"/>
      <c r="C4957" s="152"/>
      <c r="D4957" s="152"/>
      <c r="E4957" s="153">
        <f>'2.40-a,b,c,d,e'!E4957</f>
        <v>43972.166666666664</v>
      </c>
      <c r="F4957" s="157">
        <f>'2.40-a,b,c,d,e'!F4957</f>
        <v>33.919998168945298</v>
      </c>
      <c r="G4957" s="157">
        <f>'2.40-a,b,c,d,e'!G4957</f>
        <v>429.99649047850141</v>
      </c>
      <c r="H4957" s="157">
        <f t="shared" si="539"/>
        <v>8592.614719548892</v>
      </c>
      <c r="I4957" s="157">
        <f t="shared" si="540"/>
        <v>0</v>
      </c>
      <c r="J4957" s="157">
        <f t="shared" si="541"/>
        <v>8592.614719548892</v>
      </c>
      <c r="K4957" s="157">
        <f t="shared" si="542"/>
        <v>429.99649047850198</v>
      </c>
      <c r="L4957" s="157">
        <f t="shared" si="543"/>
        <v>8162.61822907039</v>
      </c>
      <c r="M4957" s="167">
        <f t="shared" si="544"/>
        <v>0</v>
      </c>
      <c r="N4957" s="167">
        <f t="shared" si="545"/>
        <v>0</v>
      </c>
    </row>
    <row r="4958" spans="1:14" ht="15" customHeight="1" x14ac:dyDescent="0.2">
      <c r="A4958" s="152"/>
      <c r="B4958" s="152"/>
      <c r="C4958" s="152"/>
      <c r="D4958" s="152"/>
      <c r="E4958" s="153">
        <f>'2.40-a,b,c,d,e'!E4958</f>
        <v>43973.166666666664</v>
      </c>
      <c r="F4958" s="157">
        <f>'2.40-a,b,c,d,e'!F4958</f>
        <v>33.25</v>
      </c>
      <c r="G4958" s="157">
        <f>'2.40-a,b,c,d,e'!G4958</f>
        <v>-669.99816894529829</v>
      </c>
      <c r="H4958" s="157">
        <f t="shared" si="539"/>
        <v>7492.6200601250921</v>
      </c>
      <c r="I4958" s="157">
        <f t="shared" si="540"/>
        <v>0</v>
      </c>
      <c r="J4958" s="157">
        <f t="shared" si="541"/>
        <v>7492.6200601250921</v>
      </c>
      <c r="K4958" s="157">
        <f t="shared" si="542"/>
        <v>0</v>
      </c>
      <c r="L4958" s="157">
        <f t="shared" si="543"/>
        <v>7492.6200601250921</v>
      </c>
      <c r="M4958" s="167">
        <f t="shared" si="544"/>
        <v>0</v>
      </c>
      <c r="N4958" s="167">
        <f t="shared" si="545"/>
        <v>0</v>
      </c>
    </row>
    <row r="4959" spans="1:14" ht="15" customHeight="1" x14ac:dyDescent="0.2">
      <c r="A4959" s="152"/>
      <c r="B4959" s="152"/>
      <c r="C4959" s="152"/>
      <c r="D4959" s="152"/>
      <c r="E4959" s="153">
        <f>'2.40-a,b,c,d,e'!E4959</f>
        <v>43977.166666666664</v>
      </c>
      <c r="F4959" s="157">
        <f>'2.40-a,b,c,d,e'!F4959</f>
        <v>34.349998474121001</v>
      </c>
      <c r="G4959" s="157">
        <f>'2.40-a,b,c,d,e'!G4959</f>
        <v>1099.9984741210014</v>
      </c>
      <c r="H4959" s="157">
        <f t="shared" si="539"/>
        <v>8592.618534246094</v>
      </c>
      <c r="I4959" s="157">
        <f t="shared" si="540"/>
        <v>0</v>
      </c>
      <c r="J4959" s="157">
        <f t="shared" si="541"/>
        <v>8592.618534246094</v>
      </c>
      <c r="K4959" s="157">
        <f t="shared" si="542"/>
        <v>430.00030517570394</v>
      </c>
      <c r="L4959" s="157">
        <f t="shared" si="543"/>
        <v>8162.61822907039</v>
      </c>
      <c r="M4959" s="167">
        <f t="shared" si="544"/>
        <v>0</v>
      </c>
      <c r="N4959" s="167">
        <f t="shared" si="545"/>
        <v>0</v>
      </c>
    </row>
    <row r="4960" spans="1:14" ht="15" customHeight="1" x14ac:dyDescent="0.2">
      <c r="A4960" s="152"/>
      <c r="B4960" s="152"/>
      <c r="C4960" s="152"/>
      <c r="D4960" s="152"/>
      <c r="E4960" s="153">
        <f>'2.40-a,b,c,d,e'!E4960</f>
        <v>43978.166666666664</v>
      </c>
      <c r="F4960" s="157">
        <f>'2.40-a,b,c,d,e'!F4960</f>
        <v>32.810001373291001</v>
      </c>
      <c r="G4960" s="157">
        <f>'2.40-a,b,c,d,e'!G4960</f>
        <v>-1539.9971008299999</v>
      </c>
      <c r="H4960" s="157">
        <f t="shared" si="539"/>
        <v>6622.6211282403901</v>
      </c>
      <c r="I4960" s="157">
        <f t="shared" si="540"/>
        <v>0</v>
      </c>
      <c r="J4960" s="157">
        <f t="shared" si="541"/>
        <v>6622.6211282403901</v>
      </c>
      <c r="K4960" s="157">
        <f t="shared" si="542"/>
        <v>0</v>
      </c>
      <c r="L4960" s="157">
        <f t="shared" si="543"/>
        <v>6622.6211282403901</v>
      </c>
      <c r="M4960" s="167">
        <f t="shared" si="544"/>
        <v>0</v>
      </c>
      <c r="N4960" s="167">
        <f t="shared" si="545"/>
        <v>0</v>
      </c>
    </row>
    <row r="4961" spans="1:14" ht="15" customHeight="1" x14ac:dyDescent="0.2">
      <c r="A4961" s="152"/>
      <c r="B4961" s="152"/>
      <c r="C4961" s="152"/>
      <c r="D4961" s="152"/>
      <c r="E4961" s="153">
        <f>'2.40-a,b,c,d,e'!E4961</f>
        <v>43979.166666666664</v>
      </c>
      <c r="F4961" s="157">
        <f>'2.40-a,b,c,d,e'!F4961</f>
        <v>33.709999084472599</v>
      </c>
      <c r="G4961" s="157">
        <f>'2.40-a,b,c,d,e'!G4961</f>
        <v>899.99771118159799</v>
      </c>
      <c r="H4961" s="157">
        <f t="shared" si="539"/>
        <v>7522.618839421988</v>
      </c>
      <c r="I4961" s="157">
        <f t="shared" si="540"/>
        <v>0</v>
      </c>
      <c r="J4961" s="157">
        <f t="shared" si="541"/>
        <v>7522.618839421988</v>
      </c>
      <c r="K4961" s="157">
        <f t="shared" si="542"/>
        <v>0</v>
      </c>
      <c r="L4961" s="157">
        <f t="shared" si="543"/>
        <v>7522.618839421988</v>
      </c>
      <c r="M4961" s="167">
        <f t="shared" si="544"/>
        <v>0</v>
      </c>
      <c r="N4961" s="167">
        <f t="shared" si="545"/>
        <v>0</v>
      </c>
    </row>
    <row r="4962" spans="1:14" ht="15" customHeight="1" x14ac:dyDescent="0.2">
      <c r="A4962" s="152"/>
      <c r="B4962" s="152"/>
      <c r="C4962" s="152"/>
      <c r="D4962" s="152"/>
      <c r="E4962" s="153">
        <f>'2.40-a,b,c,d,e'!E4962</f>
        <v>43980.166666666664</v>
      </c>
      <c r="F4962" s="157">
        <f>'2.40-a,b,c,d,e'!F4962</f>
        <v>35.490001678466797</v>
      </c>
      <c r="G4962" s="157">
        <f>'2.40-a,b,c,d,e'!G4962</f>
        <v>1780.0025939941975</v>
      </c>
      <c r="H4962" s="157">
        <f t="shared" si="539"/>
        <v>9302.621433416185</v>
      </c>
      <c r="I4962" s="157">
        <f t="shared" si="540"/>
        <v>0</v>
      </c>
      <c r="J4962" s="157">
        <f t="shared" si="541"/>
        <v>9302.621433416185</v>
      </c>
      <c r="K4962" s="157">
        <f t="shared" si="542"/>
        <v>1140.003204345795</v>
      </c>
      <c r="L4962" s="157">
        <f t="shared" si="543"/>
        <v>8162.61822907039</v>
      </c>
      <c r="M4962" s="167">
        <f t="shared" si="544"/>
        <v>0</v>
      </c>
      <c r="N4962" s="167">
        <f t="shared" si="545"/>
        <v>0</v>
      </c>
    </row>
    <row r="4963" spans="1:14" ht="15" customHeight="1" x14ac:dyDescent="0.2">
      <c r="A4963" s="152"/>
      <c r="B4963" s="152"/>
      <c r="C4963" s="152"/>
      <c r="D4963" s="152"/>
      <c r="E4963" s="153">
        <f>'2.40-a,b,c,d,e'!E4963</f>
        <v>43983.166666666664</v>
      </c>
      <c r="F4963" s="157">
        <f>'2.40-a,b,c,d,e'!F4963</f>
        <v>35.439998626708899</v>
      </c>
      <c r="G4963" s="157">
        <f>'2.40-a,b,c,d,e'!G4963</f>
        <v>-50.003051757897765</v>
      </c>
      <c r="H4963" s="157">
        <f t="shared" si="539"/>
        <v>8112.6151773124921</v>
      </c>
      <c r="I4963" s="157">
        <f t="shared" si="540"/>
        <v>0</v>
      </c>
      <c r="J4963" s="157">
        <f t="shared" si="541"/>
        <v>8112.6151773124921</v>
      </c>
      <c r="K4963" s="157">
        <f t="shared" si="542"/>
        <v>0</v>
      </c>
      <c r="L4963" s="157">
        <f t="shared" si="543"/>
        <v>8112.6151773124921</v>
      </c>
      <c r="M4963" s="167">
        <f t="shared" si="544"/>
        <v>0</v>
      </c>
      <c r="N4963" s="167">
        <f t="shared" si="545"/>
        <v>0</v>
      </c>
    </row>
    <row r="4964" spans="1:14" ht="15" customHeight="1" x14ac:dyDescent="0.2">
      <c r="A4964" s="152"/>
      <c r="B4964" s="152"/>
      <c r="C4964" s="152"/>
      <c r="D4964" s="152"/>
      <c r="E4964" s="153">
        <f>'2.40-a,b,c,d,e'!E4964</f>
        <v>43984.166666666664</v>
      </c>
      <c r="F4964" s="157">
        <f>'2.40-a,b,c,d,e'!F4964</f>
        <v>36.810001373291001</v>
      </c>
      <c r="G4964" s="157">
        <f>'2.40-a,b,c,d,e'!G4964</f>
        <v>1370.0027465821022</v>
      </c>
      <c r="H4964" s="157">
        <f t="shared" si="539"/>
        <v>9482.6179238945952</v>
      </c>
      <c r="I4964" s="157">
        <f t="shared" si="540"/>
        <v>0</v>
      </c>
      <c r="J4964" s="157">
        <f t="shared" si="541"/>
        <v>9482.6179238945952</v>
      </c>
      <c r="K4964" s="157">
        <f t="shared" si="542"/>
        <v>1319.9996948242051</v>
      </c>
      <c r="L4964" s="157">
        <f t="shared" si="543"/>
        <v>8162.61822907039</v>
      </c>
      <c r="M4964" s="167">
        <f t="shared" si="544"/>
        <v>0</v>
      </c>
      <c r="N4964" s="167">
        <f t="shared" si="545"/>
        <v>0</v>
      </c>
    </row>
    <row r="4965" spans="1:14" ht="15" customHeight="1" x14ac:dyDescent="0.2">
      <c r="A4965" s="152"/>
      <c r="B4965" s="152"/>
      <c r="C4965" s="152"/>
      <c r="D4965" s="152"/>
      <c r="E4965" s="153">
        <f>'2.40-a,b,c,d,e'!E4965</f>
        <v>43985.166666666664</v>
      </c>
      <c r="F4965" s="157">
        <f>'2.40-a,b,c,d,e'!F4965</f>
        <v>37.290000915527301</v>
      </c>
      <c r="G4965" s="157">
        <f>'2.40-a,b,c,d,e'!G4965</f>
        <v>479.9995422362997</v>
      </c>
      <c r="H4965" s="157">
        <f t="shared" si="539"/>
        <v>8642.61777130669</v>
      </c>
      <c r="I4965" s="157">
        <f t="shared" si="540"/>
        <v>0</v>
      </c>
      <c r="J4965" s="157">
        <f t="shared" si="541"/>
        <v>8642.61777130669</v>
      </c>
      <c r="K4965" s="157">
        <f t="shared" si="542"/>
        <v>479.99954223629993</v>
      </c>
      <c r="L4965" s="157">
        <f t="shared" si="543"/>
        <v>8162.61822907039</v>
      </c>
      <c r="M4965" s="167">
        <f t="shared" si="544"/>
        <v>0</v>
      </c>
      <c r="N4965" s="167">
        <f t="shared" si="545"/>
        <v>0</v>
      </c>
    </row>
    <row r="4966" spans="1:14" ht="15" customHeight="1" x14ac:dyDescent="0.2">
      <c r="A4966" s="152"/>
      <c r="B4966" s="152"/>
      <c r="C4966" s="152"/>
      <c r="D4966" s="152"/>
      <c r="E4966" s="153">
        <f>'2.40-a,b,c,d,e'!E4966</f>
        <v>43986.166666666664</v>
      </c>
      <c r="F4966" s="157">
        <f>'2.40-a,b,c,d,e'!F4966</f>
        <v>37.409999847412102</v>
      </c>
      <c r="G4966" s="157">
        <f>'2.40-a,b,c,d,e'!G4966</f>
        <v>119.99893188480115</v>
      </c>
      <c r="H4966" s="157">
        <f t="shared" si="539"/>
        <v>8282.6171609551911</v>
      </c>
      <c r="I4966" s="157">
        <f t="shared" si="540"/>
        <v>0</v>
      </c>
      <c r="J4966" s="157">
        <f t="shared" si="541"/>
        <v>8282.6171609551911</v>
      </c>
      <c r="K4966" s="157">
        <f t="shared" si="542"/>
        <v>119.9989318848011</v>
      </c>
      <c r="L4966" s="157">
        <f t="shared" si="543"/>
        <v>8162.61822907039</v>
      </c>
      <c r="M4966" s="167">
        <f t="shared" si="544"/>
        <v>0</v>
      </c>
      <c r="N4966" s="167">
        <f t="shared" si="545"/>
        <v>0</v>
      </c>
    </row>
    <row r="4967" spans="1:14" ht="15" customHeight="1" x14ac:dyDescent="0.2">
      <c r="A4967" s="152"/>
      <c r="B4967" s="152"/>
      <c r="C4967" s="152"/>
      <c r="D4967" s="152"/>
      <c r="E4967" s="153">
        <f>'2.40-a,b,c,d,e'!E4967</f>
        <v>43987.166666666664</v>
      </c>
      <c r="F4967" s="157">
        <f>'2.40-a,b,c,d,e'!F4967</f>
        <v>39.549999237060497</v>
      </c>
      <c r="G4967" s="157">
        <f>'2.40-a,b,c,d,e'!G4967</f>
        <v>2139.9993896483948</v>
      </c>
      <c r="H4967" s="157">
        <f t="shared" si="539"/>
        <v>10302.617618718785</v>
      </c>
      <c r="I4967" s="157">
        <f t="shared" si="540"/>
        <v>0</v>
      </c>
      <c r="J4967" s="157">
        <f t="shared" si="541"/>
        <v>10302.617618718785</v>
      </c>
      <c r="K4967" s="157">
        <f t="shared" si="542"/>
        <v>2139.9993896483948</v>
      </c>
      <c r="L4967" s="157">
        <f t="shared" si="543"/>
        <v>8162.61822907039</v>
      </c>
      <c r="M4967" s="167">
        <f t="shared" si="544"/>
        <v>0</v>
      </c>
      <c r="N4967" s="167">
        <f t="shared" si="545"/>
        <v>0</v>
      </c>
    </row>
    <row r="4968" spans="1:14" ht="15" customHeight="1" x14ac:dyDescent="0.2">
      <c r="A4968" s="152"/>
      <c r="B4968" s="152"/>
      <c r="C4968" s="152"/>
      <c r="D4968" s="152"/>
      <c r="E4968" s="153">
        <f>'2.40-a,b,c,d,e'!E4968</f>
        <v>43990.166666666664</v>
      </c>
      <c r="F4968" s="157">
        <f>'2.40-a,b,c,d,e'!F4968</f>
        <v>38.189998626708899</v>
      </c>
      <c r="G4968" s="157">
        <f>'2.40-a,b,c,d,e'!G4968</f>
        <v>-1360.000610351598</v>
      </c>
      <c r="H4968" s="157">
        <f t="shared" si="539"/>
        <v>6802.6176187187921</v>
      </c>
      <c r="I4968" s="157">
        <f t="shared" si="540"/>
        <v>0</v>
      </c>
      <c r="J4968" s="157">
        <f t="shared" si="541"/>
        <v>6802.6176187187921</v>
      </c>
      <c r="K4968" s="157">
        <f t="shared" si="542"/>
        <v>0</v>
      </c>
      <c r="L4968" s="157">
        <f t="shared" si="543"/>
        <v>6802.6176187187921</v>
      </c>
      <c r="M4968" s="167">
        <f t="shared" si="544"/>
        <v>0</v>
      </c>
      <c r="N4968" s="167">
        <f t="shared" si="545"/>
        <v>0</v>
      </c>
    </row>
    <row r="4969" spans="1:14" ht="15" customHeight="1" x14ac:dyDescent="0.2">
      <c r="A4969" s="152"/>
      <c r="B4969" s="152"/>
      <c r="C4969" s="152"/>
      <c r="D4969" s="152"/>
      <c r="E4969" s="153">
        <f>'2.40-a,b,c,d,e'!E4969</f>
        <v>43991.166666666664</v>
      </c>
      <c r="F4969" s="157">
        <f>'2.40-a,b,c,d,e'!F4969</f>
        <v>38.939998626708899</v>
      </c>
      <c r="G4969" s="157">
        <f>'2.40-a,b,c,d,e'!G4969</f>
        <v>750</v>
      </c>
      <c r="H4969" s="157">
        <f t="shared" si="539"/>
        <v>7552.6176187187921</v>
      </c>
      <c r="I4969" s="157">
        <f t="shared" si="540"/>
        <v>0</v>
      </c>
      <c r="J4969" s="157">
        <f t="shared" si="541"/>
        <v>7552.6176187187921</v>
      </c>
      <c r="K4969" s="157">
        <f t="shared" si="542"/>
        <v>0</v>
      </c>
      <c r="L4969" s="157">
        <f t="shared" si="543"/>
        <v>7552.6176187187921</v>
      </c>
      <c r="M4969" s="167">
        <f t="shared" si="544"/>
        <v>0</v>
      </c>
      <c r="N4969" s="167">
        <f t="shared" si="545"/>
        <v>0</v>
      </c>
    </row>
    <row r="4970" spans="1:14" ht="15" customHeight="1" x14ac:dyDescent="0.2">
      <c r="A4970" s="152"/>
      <c r="B4970" s="152"/>
      <c r="C4970" s="152"/>
      <c r="D4970" s="152"/>
      <c r="E4970" s="153">
        <f>'2.40-a,b,c,d,e'!E4970</f>
        <v>43992.166666666664</v>
      </c>
      <c r="F4970" s="157">
        <f>'2.40-a,b,c,d,e'!F4970</f>
        <v>39.599998474121001</v>
      </c>
      <c r="G4970" s="157">
        <f>'2.40-a,b,c,d,e'!G4970</f>
        <v>659.99984741210233</v>
      </c>
      <c r="H4970" s="157">
        <f t="shared" si="539"/>
        <v>8212.6174661308942</v>
      </c>
      <c r="I4970" s="157">
        <f t="shared" si="540"/>
        <v>0</v>
      </c>
      <c r="J4970" s="157">
        <f t="shared" si="541"/>
        <v>8212.6174661308942</v>
      </c>
      <c r="K4970" s="157">
        <f t="shared" si="542"/>
        <v>49.999237060504129</v>
      </c>
      <c r="L4970" s="157">
        <f t="shared" si="543"/>
        <v>8162.61822907039</v>
      </c>
      <c r="M4970" s="167">
        <f t="shared" si="544"/>
        <v>0</v>
      </c>
      <c r="N4970" s="167">
        <f t="shared" si="545"/>
        <v>0</v>
      </c>
    </row>
    <row r="4971" spans="1:14" ht="15" customHeight="1" x14ac:dyDescent="0.2">
      <c r="A4971" s="152"/>
      <c r="B4971" s="152"/>
      <c r="C4971" s="152"/>
      <c r="D4971" s="152"/>
      <c r="E4971" s="153">
        <f>'2.40-a,b,c,d,e'!E4971</f>
        <v>43993.166666666664</v>
      </c>
      <c r="F4971" s="157">
        <f>'2.40-a,b,c,d,e'!F4971</f>
        <v>36.340000152587798</v>
      </c>
      <c r="G4971" s="157">
        <f>'2.40-a,b,c,d,e'!G4971</f>
        <v>-3259.9983215332031</v>
      </c>
      <c r="H4971" s="157">
        <f t="shared" si="539"/>
        <v>4902.6199075371869</v>
      </c>
      <c r="I4971" s="157">
        <f t="shared" si="540"/>
        <v>3259.9983215332031</v>
      </c>
      <c r="J4971" s="157">
        <f t="shared" si="541"/>
        <v>8162.61822907039</v>
      </c>
      <c r="K4971" s="157">
        <f t="shared" si="542"/>
        <v>0</v>
      </c>
      <c r="L4971" s="157">
        <f t="shared" si="543"/>
        <v>8162.61822907039</v>
      </c>
      <c r="M4971" s="167">
        <f t="shared" si="544"/>
        <v>1</v>
      </c>
      <c r="N4971" s="167">
        <f t="shared" si="545"/>
        <v>0</v>
      </c>
    </row>
    <row r="4972" spans="1:14" ht="15" customHeight="1" x14ac:dyDescent="0.2">
      <c r="A4972" s="152"/>
      <c r="B4972" s="152"/>
      <c r="C4972" s="152"/>
      <c r="D4972" s="152"/>
      <c r="E4972" s="153">
        <f>'2.40-a,b,c,d,e'!E4972</f>
        <v>43994.166666666664</v>
      </c>
      <c r="F4972" s="157">
        <f>'2.40-a,b,c,d,e'!F4972</f>
        <v>36.259998321533203</v>
      </c>
      <c r="G4972" s="157">
        <f>'2.40-a,b,c,d,e'!G4972</f>
        <v>-80.001831054595129</v>
      </c>
      <c r="H4972" s="157">
        <f t="shared" si="539"/>
        <v>8082.6163980157953</v>
      </c>
      <c r="I4972" s="157">
        <f t="shared" si="540"/>
        <v>0</v>
      </c>
      <c r="J4972" s="157">
        <f t="shared" si="541"/>
        <v>8082.6163980157953</v>
      </c>
      <c r="K4972" s="157">
        <f t="shared" si="542"/>
        <v>0</v>
      </c>
      <c r="L4972" s="157">
        <f t="shared" si="543"/>
        <v>8082.6163980157953</v>
      </c>
      <c r="M4972" s="167">
        <f t="shared" si="544"/>
        <v>0</v>
      </c>
      <c r="N4972" s="167">
        <f t="shared" si="545"/>
        <v>0</v>
      </c>
    </row>
    <row r="4973" spans="1:14" ht="15" customHeight="1" x14ac:dyDescent="0.2">
      <c r="A4973" s="152"/>
      <c r="B4973" s="152"/>
      <c r="C4973" s="152"/>
      <c r="D4973" s="152"/>
      <c r="E4973" s="153">
        <f>'2.40-a,b,c,d,e'!E4973</f>
        <v>43997.166666666664</v>
      </c>
      <c r="F4973" s="157">
        <f>'2.40-a,b,c,d,e'!F4973</f>
        <v>37.119998931884702</v>
      </c>
      <c r="G4973" s="157">
        <f>'2.40-a,b,c,d,e'!G4973</f>
        <v>860.00061035149861</v>
      </c>
      <c r="H4973" s="157">
        <f t="shared" si="539"/>
        <v>8942.6170083672932</v>
      </c>
      <c r="I4973" s="157">
        <f t="shared" si="540"/>
        <v>0</v>
      </c>
      <c r="J4973" s="157">
        <f t="shared" si="541"/>
        <v>8942.6170083672932</v>
      </c>
      <c r="K4973" s="157">
        <f t="shared" si="542"/>
        <v>779.99877929690319</v>
      </c>
      <c r="L4973" s="157">
        <f t="shared" si="543"/>
        <v>8162.61822907039</v>
      </c>
      <c r="M4973" s="167">
        <f t="shared" si="544"/>
        <v>0</v>
      </c>
      <c r="N4973" s="167">
        <f t="shared" si="545"/>
        <v>0</v>
      </c>
    </row>
    <row r="4974" spans="1:14" ht="15" customHeight="1" x14ac:dyDescent="0.2">
      <c r="A4974" s="152"/>
      <c r="B4974" s="152"/>
      <c r="C4974" s="152"/>
      <c r="D4974" s="152"/>
      <c r="E4974" s="153">
        <f>'2.40-a,b,c,d,e'!E4974</f>
        <v>43998.166666666664</v>
      </c>
      <c r="F4974" s="157">
        <f>'2.40-a,b,c,d,e'!F4974</f>
        <v>38.380001068115199</v>
      </c>
      <c r="G4974" s="157">
        <f>'2.40-a,b,c,d,e'!G4974</f>
        <v>1260.0021362304972</v>
      </c>
      <c r="H4974" s="157">
        <f t="shared" si="539"/>
        <v>9422.620365300887</v>
      </c>
      <c r="I4974" s="157">
        <f t="shared" si="540"/>
        <v>0</v>
      </c>
      <c r="J4974" s="157">
        <f t="shared" si="541"/>
        <v>9422.620365300887</v>
      </c>
      <c r="K4974" s="157">
        <f t="shared" si="542"/>
        <v>1260.0021362304969</v>
      </c>
      <c r="L4974" s="157">
        <f t="shared" si="543"/>
        <v>8162.61822907039</v>
      </c>
      <c r="M4974" s="167">
        <f t="shared" si="544"/>
        <v>0</v>
      </c>
      <c r="N4974" s="167">
        <f t="shared" si="545"/>
        <v>0</v>
      </c>
    </row>
    <row r="4975" spans="1:14" ht="15" customHeight="1" x14ac:dyDescent="0.2">
      <c r="A4975" s="152"/>
      <c r="B4975" s="152"/>
      <c r="C4975" s="152"/>
      <c r="D4975" s="152"/>
      <c r="E4975" s="153">
        <f>'2.40-a,b,c,d,e'!E4975</f>
        <v>43999.166666666664</v>
      </c>
      <c r="F4975" s="157">
        <f>'2.40-a,b,c,d,e'!F4975</f>
        <v>37.959999084472599</v>
      </c>
      <c r="G4975" s="157">
        <f>'2.40-a,b,c,d,e'!G4975</f>
        <v>-420.00198364259944</v>
      </c>
      <c r="H4975" s="157">
        <f t="shared" si="539"/>
        <v>7742.616245427791</v>
      </c>
      <c r="I4975" s="157">
        <f t="shared" si="540"/>
        <v>0</v>
      </c>
      <c r="J4975" s="157">
        <f t="shared" si="541"/>
        <v>7742.616245427791</v>
      </c>
      <c r="K4975" s="157">
        <f t="shared" si="542"/>
        <v>0</v>
      </c>
      <c r="L4975" s="157">
        <f t="shared" si="543"/>
        <v>7742.616245427791</v>
      </c>
      <c r="M4975" s="167">
        <f t="shared" si="544"/>
        <v>0</v>
      </c>
      <c r="N4975" s="167">
        <f t="shared" si="545"/>
        <v>0</v>
      </c>
    </row>
    <row r="4976" spans="1:14" ht="15" customHeight="1" x14ac:dyDescent="0.2">
      <c r="A4976" s="152"/>
      <c r="B4976" s="152"/>
      <c r="C4976" s="152"/>
      <c r="D4976" s="152"/>
      <c r="E4976" s="153">
        <f>'2.40-a,b,c,d,e'!E4976</f>
        <v>44000.166666666664</v>
      </c>
      <c r="F4976" s="157">
        <f>'2.40-a,b,c,d,e'!F4976</f>
        <v>38.840000152587798</v>
      </c>
      <c r="G4976" s="157">
        <f>'2.40-a,b,c,d,e'!G4976</f>
        <v>880.0010681151989</v>
      </c>
      <c r="H4976" s="157">
        <f t="shared" si="539"/>
        <v>8622.617313542989</v>
      </c>
      <c r="I4976" s="157">
        <f t="shared" si="540"/>
        <v>0</v>
      </c>
      <c r="J4976" s="157">
        <f t="shared" si="541"/>
        <v>8622.617313542989</v>
      </c>
      <c r="K4976" s="157">
        <f t="shared" si="542"/>
        <v>459.99908447259895</v>
      </c>
      <c r="L4976" s="157">
        <f t="shared" si="543"/>
        <v>8162.61822907039</v>
      </c>
      <c r="M4976" s="167">
        <f t="shared" si="544"/>
        <v>0</v>
      </c>
      <c r="N4976" s="167">
        <f t="shared" si="545"/>
        <v>0</v>
      </c>
    </row>
    <row r="4977" spans="1:14" ht="15" customHeight="1" x14ac:dyDescent="0.2">
      <c r="A4977" s="152"/>
      <c r="B4977" s="152"/>
      <c r="C4977" s="152"/>
      <c r="D4977" s="152"/>
      <c r="E4977" s="153">
        <f>'2.40-a,b,c,d,e'!E4977</f>
        <v>44001.166666666664</v>
      </c>
      <c r="F4977" s="157">
        <f>'2.40-a,b,c,d,e'!F4977</f>
        <v>39.75</v>
      </c>
      <c r="G4977" s="157">
        <f>'2.40-a,b,c,d,e'!G4977</f>
        <v>909.99984741220169</v>
      </c>
      <c r="H4977" s="157">
        <f t="shared" si="539"/>
        <v>9072.6180764825913</v>
      </c>
      <c r="I4977" s="157">
        <f t="shared" si="540"/>
        <v>0</v>
      </c>
      <c r="J4977" s="157">
        <f t="shared" si="541"/>
        <v>9072.6180764825913</v>
      </c>
      <c r="K4977" s="157">
        <f t="shared" si="542"/>
        <v>909.99984741220123</v>
      </c>
      <c r="L4977" s="157">
        <f t="shared" si="543"/>
        <v>8162.61822907039</v>
      </c>
      <c r="M4977" s="167">
        <f t="shared" si="544"/>
        <v>0</v>
      </c>
      <c r="N4977" s="167">
        <f t="shared" si="545"/>
        <v>0</v>
      </c>
    </row>
    <row r="4978" spans="1:14" ht="15" customHeight="1" x14ac:dyDescent="0.2">
      <c r="A4978" s="152"/>
      <c r="B4978" s="152"/>
      <c r="C4978" s="152"/>
      <c r="D4978" s="152"/>
      <c r="E4978" s="153">
        <f>'2.40-a,b,c,d,e'!E4978</f>
        <v>44004.166666666664</v>
      </c>
      <c r="F4978" s="157">
        <f>'2.40-a,b,c,d,e'!F4978</f>
        <v>40.459999084472599</v>
      </c>
      <c r="G4978" s="157">
        <f>'2.40-a,b,c,d,e'!G4978</f>
        <v>709.99908447259941</v>
      </c>
      <c r="H4978" s="157">
        <f t="shared" si="539"/>
        <v>8872.617313542989</v>
      </c>
      <c r="I4978" s="157">
        <f t="shared" si="540"/>
        <v>0</v>
      </c>
      <c r="J4978" s="157">
        <f t="shared" si="541"/>
        <v>8872.617313542989</v>
      </c>
      <c r="K4978" s="157">
        <f t="shared" si="542"/>
        <v>709.99908447259895</v>
      </c>
      <c r="L4978" s="157">
        <f t="shared" si="543"/>
        <v>8162.61822907039</v>
      </c>
      <c r="M4978" s="167">
        <f t="shared" si="544"/>
        <v>0</v>
      </c>
      <c r="N4978" s="167">
        <f t="shared" si="545"/>
        <v>0</v>
      </c>
    </row>
    <row r="4979" spans="1:14" ht="15" customHeight="1" x14ac:dyDescent="0.2">
      <c r="A4979" s="152"/>
      <c r="B4979" s="152"/>
      <c r="C4979" s="152"/>
      <c r="D4979" s="152"/>
      <c r="E4979" s="153">
        <f>'2.40-a,b,c,d,e'!E4979</f>
        <v>44005.166666666664</v>
      </c>
      <c r="F4979" s="157">
        <f>'2.40-a,b,c,d,e'!F4979</f>
        <v>40.369998931884702</v>
      </c>
      <c r="G4979" s="157">
        <f>'2.40-a,b,c,d,e'!G4979</f>
        <v>-90.00015258789773</v>
      </c>
      <c r="H4979" s="157">
        <f t="shared" si="539"/>
        <v>8072.6180764824921</v>
      </c>
      <c r="I4979" s="157">
        <f t="shared" si="540"/>
        <v>0</v>
      </c>
      <c r="J4979" s="157">
        <f t="shared" si="541"/>
        <v>8072.6180764824921</v>
      </c>
      <c r="K4979" s="157">
        <f t="shared" si="542"/>
        <v>0</v>
      </c>
      <c r="L4979" s="157">
        <f t="shared" si="543"/>
        <v>8072.6180764824921</v>
      </c>
      <c r="M4979" s="167">
        <f t="shared" si="544"/>
        <v>0</v>
      </c>
      <c r="N4979" s="167">
        <f t="shared" si="545"/>
        <v>0</v>
      </c>
    </row>
    <row r="4980" spans="1:14" ht="15" customHeight="1" x14ac:dyDescent="0.2">
      <c r="A4980" s="152"/>
      <c r="B4980" s="152"/>
      <c r="C4980" s="152"/>
      <c r="D4980" s="152"/>
      <c r="E4980" s="153">
        <f>'2.40-a,b,c,d,e'!E4980</f>
        <v>44006.166666666664</v>
      </c>
      <c r="F4980" s="157">
        <f>'2.40-a,b,c,d,e'!F4980</f>
        <v>38.009998321533203</v>
      </c>
      <c r="G4980" s="157">
        <f>'2.40-a,b,c,d,e'!G4980</f>
        <v>-2360.0006103514984</v>
      </c>
      <c r="H4980" s="157">
        <f t="shared" si="539"/>
        <v>5712.6174661309942</v>
      </c>
      <c r="I4980" s="157">
        <f t="shared" si="540"/>
        <v>2450.0007629393958</v>
      </c>
      <c r="J4980" s="157">
        <f t="shared" si="541"/>
        <v>8162.61822907039</v>
      </c>
      <c r="K4980" s="157">
        <f t="shared" si="542"/>
        <v>0</v>
      </c>
      <c r="L4980" s="157">
        <f t="shared" si="543"/>
        <v>8162.61822907039</v>
      </c>
      <c r="M4980" s="167">
        <f t="shared" si="544"/>
        <v>1</v>
      </c>
      <c r="N4980" s="167">
        <f t="shared" si="545"/>
        <v>0</v>
      </c>
    </row>
    <row r="4981" spans="1:14" ht="15" customHeight="1" x14ac:dyDescent="0.2">
      <c r="A4981" s="152"/>
      <c r="B4981" s="152"/>
      <c r="C4981" s="152"/>
      <c r="D4981" s="152"/>
      <c r="E4981" s="153">
        <f>'2.40-a,b,c,d,e'!E4981</f>
        <v>44007.166666666664</v>
      </c>
      <c r="F4981" s="157">
        <f>'2.40-a,b,c,d,e'!F4981</f>
        <v>38.720001220703097</v>
      </c>
      <c r="G4981" s="157">
        <f>'2.40-a,b,c,d,e'!G4981</f>
        <v>710.00289916989345</v>
      </c>
      <c r="H4981" s="157">
        <f t="shared" si="539"/>
        <v>8872.6211282402837</v>
      </c>
      <c r="I4981" s="157">
        <f t="shared" si="540"/>
        <v>0</v>
      </c>
      <c r="J4981" s="157">
        <f t="shared" si="541"/>
        <v>8872.6211282402837</v>
      </c>
      <c r="K4981" s="157">
        <f t="shared" si="542"/>
        <v>710.00289916989368</v>
      </c>
      <c r="L4981" s="157">
        <f t="shared" si="543"/>
        <v>8162.61822907039</v>
      </c>
      <c r="M4981" s="167">
        <f t="shared" si="544"/>
        <v>0</v>
      </c>
      <c r="N4981" s="167">
        <f t="shared" si="545"/>
        <v>0</v>
      </c>
    </row>
    <row r="4982" spans="1:14" ht="15" customHeight="1" x14ac:dyDescent="0.2">
      <c r="A4982" s="152"/>
      <c r="B4982" s="152"/>
      <c r="C4982" s="152"/>
      <c r="D4982" s="152"/>
      <c r="E4982" s="153">
        <f>'2.40-a,b,c,d,e'!E4982</f>
        <v>44008.166666666664</v>
      </c>
      <c r="F4982" s="157">
        <f>'2.40-a,b,c,d,e'!F4982</f>
        <v>38.490001678466797</v>
      </c>
      <c r="G4982" s="157">
        <f>'2.40-a,b,c,d,e'!G4982</f>
        <v>-229.9995422362997</v>
      </c>
      <c r="H4982" s="157">
        <f t="shared" si="539"/>
        <v>7932.6186868340901</v>
      </c>
      <c r="I4982" s="157">
        <f t="shared" si="540"/>
        <v>0</v>
      </c>
      <c r="J4982" s="157">
        <f t="shared" si="541"/>
        <v>7932.6186868340901</v>
      </c>
      <c r="K4982" s="157">
        <f t="shared" si="542"/>
        <v>0</v>
      </c>
      <c r="L4982" s="157">
        <f t="shared" si="543"/>
        <v>7932.6186868340901</v>
      </c>
      <c r="M4982" s="167">
        <f t="shared" si="544"/>
        <v>0</v>
      </c>
      <c r="N4982" s="167">
        <f t="shared" si="545"/>
        <v>0</v>
      </c>
    </row>
    <row r="4983" spans="1:14" ht="15" customHeight="1" x14ac:dyDescent="0.2">
      <c r="A4983" s="152"/>
      <c r="B4983" s="152"/>
      <c r="C4983" s="152"/>
      <c r="D4983" s="152"/>
      <c r="E4983" s="153">
        <f>'2.40-a,b,c,d,e'!E4983</f>
        <v>44011.166666666664</v>
      </c>
      <c r="F4983" s="157">
        <f>'2.40-a,b,c,d,e'!F4983</f>
        <v>39.700000762939403</v>
      </c>
      <c r="G4983" s="157">
        <f>'2.40-a,b,c,d,e'!G4983</f>
        <v>1209.9990844726065</v>
      </c>
      <c r="H4983" s="157">
        <f t="shared" si="539"/>
        <v>9142.6177713066973</v>
      </c>
      <c r="I4983" s="157">
        <f t="shared" si="540"/>
        <v>0</v>
      </c>
      <c r="J4983" s="157">
        <f t="shared" si="541"/>
        <v>9142.6177713066973</v>
      </c>
      <c r="K4983" s="157">
        <f t="shared" si="542"/>
        <v>979.99954223630721</v>
      </c>
      <c r="L4983" s="157">
        <f t="shared" si="543"/>
        <v>8162.61822907039</v>
      </c>
      <c r="M4983" s="167">
        <f t="shared" si="544"/>
        <v>0</v>
      </c>
      <c r="N4983" s="167">
        <f t="shared" si="545"/>
        <v>0</v>
      </c>
    </row>
    <row r="4984" spans="1:14" ht="15" customHeight="1" x14ac:dyDescent="0.2">
      <c r="A4984" s="152"/>
      <c r="B4984" s="152"/>
      <c r="C4984" s="152"/>
      <c r="D4984" s="152"/>
      <c r="E4984" s="153">
        <f>'2.40-a,b,c,d,e'!E4984</f>
        <v>44012.166666666664</v>
      </c>
      <c r="F4984" s="157">
        <f>'2.40-a,b,c,d,e'!F4984</f>
        <v>39.270000457763601</v>
      </c>
      <c r="G4984" s="157">
        <f>'2.40-a,b,c,d,e'!G4984</f>
        <v>-430.00030517580257</v>
      </c>
      <c r="H4984" s="157">
        <f t="shared" si="539"/>
        <v>7732.6179238945879</v>
      </c>
      <c r="I4984" s="157">
        <f t="shared" si="540"/>
        <v>0</v>
      </c>
      <c r="J4984" s="157">
        <f t="shared" si="541"/>
        <v>7732.6179238945879</v>
      </c>
      <c r="K4984" s="157">
        <f t="shared" si="542"/>
        <v>0</v>
      </c>
      <c r="L4984" s="157">
        <f t="shared" si="543"/>
        <v>7732.6179238945879</v>
      </c>
      <c r="M4984" s="167">
        <f t="shared" si="544"/>
        <v>0</v>
      </c>
      <c r="N4984" s="167">
        <f t="shared" si="545"/>
        <v>0</v>
      </c>
    </row>
    <row r="4985" spans="1:14" ht="15" customHeight="1" x14ac:dyDescent="0.2">
      <c r="A4985" s="152"/>
      <c r="B4985" s="152"/>
      <c r="C4985" s="152"/>
      <c r="D4985" s="152"/>
      <c r="E4985" s="153">
        <f>'2.40-a,b,c,d,e'!E4985</f>
        <v>44013.166666666664</v>
      </c>
      <c r="F4985" s="157">
        <f>'2.40-a,b,c,d,e'!F4985</f>
        <v>39.819999694824197</v>
      </c>
      <c r="G4985" s="157">
        <f>'2.40-a,b,c,d,e'!G4985</f>
        <v>549.99923706059667</v>
      </c>
      <c r="H4985" s="157">
        <f t="shared" si="539"/>
        <v>8282.6171609551839</v>
      </c>
      <c r="I4985" s="157">
        <f t="shared" si="540"/>
        <v>0</v>
      </c>
      <c r="J4985" s="157">
        <f t="shared" si="541"/>
        <v>8282.6171609551839</v>
      </c>
      <c r="K4985" s="157">
        <f t="shared" si="542"/>
        <v>119.99893188479382</v>
      </c>
      <c r="L4985" s="157">
        <f t="shared" si="543"/>
        <v>8162.61822907039</v>
      </c>
      <c r="M4985" s="167">
        <f t="shared" si="544"/>
        <v>0</v>
      </c>
      <c r="N4985" s="167">
        <f t="shared" si="545"/>
        <v>0</v>
      </c>
    </row>
    <row r="4986" spans="1:14" ht="15" customHeight="1" x14ac:dyDescent="0.2">
      <c r="A4986" s="152"/>
      <c r="B4986" s="152"/>
      <c r="C4986" s="152"/>
      <c r="D4986" s="152"/>
      <c r="E4986" s="153">
        <f>'2.40-a,b,c,d,e'!E4986</f>
        <v>44014.166666666664</v>
      </c>
      <c r="F4986" s="157">
        <f>'2.40-a,b,c,d,e'!F4986</f>
        <v>40.650001525878899</v>
      </c>
      <c r="G4986" s="157">
        <f>'2.40-a,b,c,d,e'!G4986</f>
        <v>830.00183105470171</v>
      </c>
      <c r="H4986" s="157">
        <f t="shared" si="539"/>
        <v>8992.6200601250912</v>
      </c>
      <c r="I4986" s="157">
        <f t="shared" si="540"/>
        <v>0</v>
      </c>
      <c r="J4986" s="157">
        <f t="shared" si="541"/>
        <v>8992.6200601250912</v>
      </c>
      <c r="K4986" s="157">
        <f t="shared" si="542"/>
        <v>830.00183105470114</v>
      </c>
      <c r="L4986" s="157">
        <f t="shared" si="543"/>
        <v>8162.61822907039</v>
      </c>
      <c r="M4986" s="167">
        <f t="shared" si="544"/>
        <v>0</v>
      </c>
      <c r="N4986" s="167">
        <f t="shared" si="545"/>
        <v>0</v>
      </c>
    </row>
    <row r="4987" spans="1:14" ht="15" customHeight="1" x14ac:dyDescent="0.2">
      <c r="A4987" s="152"/>
      <c r="B4987" s="152"/>
      <c r="C4987" s="152"/>
      <c r="D4987" s="152"/>
      <c r="E4987" s="153">
        <f>'2.40-a,b,c,d,e'!E4987</f>
        <v>44018.166666666664</v>
      </c>
      <c r="F4987" s="157">
        <f>'2.40-a,b,c,d,e'!F4987</f>
        <v>40.630001068115199</v>
      </c>
      <c r="G4987" s="157">
        <f>'2.40-a,b,c,d,e'!G4987</f>
        <v>-20.000457763700297</v>
      </c>
      <c r="H4987" s="157">
        <f t="shared" si="539"/>
        <v>8142.61777130669</v>
      </c>
      <c r="I4987" s="157">
        <f t="shared" si="540"/>
        <v>0</v>
      </c>
      <c r="J4987" s="157">
        <f t="shared" si="541"/>
        <v>8142.61777130669</v>
      </c>
      <c r="K4987" s="157">
        <f t="shared" si="542"/>
        <v>0</v>
      </c>
      <c r="L4987" s="157">
        <f t="shared" si="543"/>
        <v>8142.61777130669</v>
      </c>
      <c r="M4987" s="167">
        <f t="shared" si="544"/>
        <v>0</v>
      </c>
      <c r="N4987" s="167">
        <f t="shared" si="545"/>
        <v>0</v>
      </c>
    </row>
    <row r="4988" spans="1:14" ht="15" customHeight="1" x14ac:dyDescent="0.2">
      <c r="A4988" s="152"/>
      <c r="B4988" s="152"/>
      <c r="C4988" s="152"/>
      <c r="D4988" s="152"/>
      <c r="E4988" s="153">
        <f>'2.40-a,b,c,d,e'!E4988</f>
        <v>44019.166666666664</v>
      </c>
      <c r="F4988" s="157">
        <f>'2.40-a,b,c,d,e'!F4988</f>
        <v>40.619998931884702</v>
      </c>
      <c r="G4988" s="157">
        <f>'2.40-a,b,c,d,e'!G4988</f>
        <v>-10.002136230497172</v>
      </c>
      <c r="H4988" s="157">
        <f t="shared" si="539"/>
        <v>8132.615635076193</v>
      </c>
      <c r="I4988" s="157">
        <f t="shared" si="540"/>
        <v>0</v>
      </c>
      <c r="J4988" s="157">
        <f t="shared" si="541"/>
        <v>8132.615635076193</v>
      </c>
      <c r="K4988" s="157">
        <f t="shared" si="542"/>
        <v>0</v>
      </c>
      <c r="L4988" s="157">
        <f t="shared" si="543"/>
        <v>8132.615635076193</v>
      </c>
      <c r="M4988" s="167">
        <f t="shared" si="544"/>
        <v>0</v>
      </c>
      <c r="N4988" s="167">
        <f t="shared" si="545"/>
        <v>0</v>
      </c>
    </row>
    <row r="4989" spans="1:14" ht="15" customHeight="1" x14ac:dyDescent="0.2">
      <c r="A4989" s="152"/>
      <c r="B4989" s="152"/>
      <c r="C4989" s="152"/>
      <c r="D4989" s="152"/>
      <c r="E4989" s="153">
        <f>'2.40-a,b,c,d,e'!E4989</f>
        <v>44020.166666666664</v>
      </c>
      <c r="F4989" s="157">
        <f>'2.40-a,b,c,d,e'!F4989</f>
        <v>40.900001525878899</v>
      </c>
      <c r="G4989" s="157">
        <f>'2.40-a,b,c,d,e'!G4989</f>
        <v>280.00259399419747</v>
      </c>
      <c r="H4989" s="157">
        <f t="shared" si="539"/>
        <v>8412.618229070391</v>
      </c>
      <c r="I4989" s="157">
        <f t="shared" si="540"/>
        <v>0</v>
      </c>
      <c r="J4989" s="157">
        <f t="shared" si="541"/>
        <v>8412.618229070391</v>
      </c>
      <c r="K4989" s="157">
        <f t="shared" si="542"/>
        <v>250.00000000000091</v>
      </c>
      <c r="L4989" s="157">
        <f t="shared" si="543"/>
        <v>8162.61822907039</v>
      </c>
      <c r="M4989" s="167">
        <f t="shared" si="544"/>
        <v>0</v>
      </c>
      <c r="N4989" s="167">
        <f t="shared" si="545"/>
        <v>0</v>
      </c>
    </row>
    <row r="4990" spans="1:14" ht="15" customHeight="1" x14ac:dyDescent="0.2">
      <c r="A4990" s="152"/>
      <c r="B4990" s="152"/>
      <c r="C4990" s="152"/>
      <c r="D4990" s="152"/>
      <c r="E4990" s="153">
        <f>'2.40-a,b,c,d,e'!E4990</f>
        <v>44021.166666666664</v>
      </c>
      <c r="F4990" s="157">
        <f>'2.40-a,b,c,d,e'!F4990</f>
        <v>39.619998931884702</v>
      </c>
      <c r="G4990" s="157">
        <f>'2.40-a,b,c,d,e'!G4990</f>
        <v>-1280.0025939941975</v>
      </c>
      <c r="H4990" s="157">
        <f t="shared" si="539"/>
        <v>6882.6156350761921</v>
      </c>
      <c r="I4990" s="157">
        <f t="shared" si="540"/>
        <v>0</v>
      </c>
      <c r="J4990" s="157">
        <f t="shared" si="541"/>
        <v>6882.6156350761921</v>
      </c>
      <c r="K4990" s="157">
        <f t="shared" si="542"/>
        <v>0</v>
      </c>
      <c r="L4990" s="157">
        <f t="shared" si="543"/>
        <v>6882.6156350761921</v>
      </c>
      <c r="M4990" s="167">
        <f t="shared" si="544"/>
        <v>0</v>
      </c>
      <c r="N4990" s="167">
        <f t="shared" si="545"/>
        <v>0</v>
      </c>
    </row>
    <row r="4991" spans="1:14" ht="15" customHeight="1" x14ac:dyDescent="0.2">
      <c r="A4991" s="152"/>
      <c r="B4991" s="152"/>
      <c r="C4991" s="152"/>
      <c r="D4991" s="152"/>
      <c r="E4991" s="153">
        <f>'2.40-a,b,c,d,e'!E4991</f>
        <v>44022.166666666664</v>
      </c>
      <c r="F4991" s="157">
        <f>'2.40-a,b,c,d,e'!F4991</f>
        <v>40.549999237060497</v>
      </c>
      <c r="G4991" s="157">
        <f>'2.40-a,b,c,d,e'!G4991</f>
        <v>930.00030517579546</v>
      </c>
      <c r="H4991" s="157">
        <f t="shared" si="539"/>
        <v>7812.6159402519879</v>
      </c>
      <c r="I4991" s="157">
        <f t="shared" si="540"/>
        <v>0</v>
      </c>
      <c r="J4991" s="157">
        <f t="shared" si="541"/>
        <v>7812.6159402519879</v>
      </c>
      <c r="K4991" s="157">
        <f t="shared" si="542"/>
        <v>0</v>
      </c>
      <c r="L4991" s="157">
        <f t="shared" si="543"/>
        <v>7812.6159402519879</v>
      </c>
      <c r="M4991" s="167">
        <f t="shared" si="544"/>
        <v>0</v>
      </c>
      <c r="N4991" s="167">
        <f t="shared" si="545"/>
        <v>0</v>
      </c>
    </row>
    <row r="4992" spans="1:14" ht="15" customHeight="1" x14ac:dyDescent="0.2">
      <c r="A4992" s="152"/>
      <c r="B4992" s="152"/>
      <c r="C4992" s="152"/>
      <c r="D4992" s="152"/>
      <c r="E4992" s="153">
        <f>'2.40-a,b,c,d,e'!E4992</f>
        <v>44025.166666666664</v>
      </c>
      <c r="F4992" s="157">
        <f>'2.40-a,b,c,d,e'!F4992</f>
        <v>40.099998474121001</v>
      </c>
      <c r="G4992" s="157">
        <f>'2.40-a,b,c,d,e'!G4992</f>
        <v>-450.00076293949576</v>
      </c>
      <c r="H4992" s="157">
        <f t="shared" si="539"/>
        <v>7362.6151773124921</v>
      </c>
      <c r="I4992" s="157">
        <f t="shared" si="540"/>
        <v>0</v>
      </c>
      <c r="J4992" s="157">
        <f t="shared" si="541"/>
        <v>7362.6151773124921</v>
      </c>
      <c r="K4992" s="157">
        <f t="shared" si="542"/>
        <v>0</v>
      </c>
      <c r="L4992" s="157">
        <f t="shared" si="543"/>
        <v>7362.6151773124921</v>
      </c>
      <c r="M4992" s="167">
        <f t="shared" si="544"/>
        <v>0</v>
      </c>
      <c r="N4992" s="167">
        <f t="shared" si="545"/>
        <v>0</v>
      </c>
    </row>
    <row r="4993" spans="1:14" ht="15" customHeight="1" x14ac:dyDescent="0.2">
      <c r="A4993" s="152"/>
      <c r="B4993" s="152"/>
      <c r="C4993" s="152"/>
      <c r="D4993" s="152"/>
      <c r="E4993" s="153">
        <f>'2.40-a,b,c,d,e'!E4993</f>
        <v>44026.166666666664</v>
      </c>
      <c r="F4993" s="157">
        <f>'2.40-a,b,c,d,e'!F4993</f>
        <v>40.290000915527301</v>
      </c>
      <c r="G4993" s="157">
        <f>'2.40-a,b,c,d,e'!G4993</f>
        <v>190.00244140629974</v>
      </c>
      <c r="H4993" s="157">
        <f t="shared" si="539"/>
        <v>7552.6176187187921</v>
      </c>
      <c r="I4993" s="157">
        <f t="shared" si="540"/>
        <v>0</v>
      </c>
      <c r="J4993" s="157">
        <f t="shared" si="541"/>
        <v>7552.6176187187921</v>
      </c>
      <c r="K4993" s="157">
        <f t="shared" si="542"/>
        <v>0</v>
      </c>
      <c r="L4993" s="157">
        <f t="shared" si="543"/>
        <v>7552.6176187187921</v>
      </c>
      <c r="M4993" s="167">
        <f t="shared" si="544"/>
        <v>0</v>
      </c>
      <c r="N4993" s="167">
        <f t="shared" si="545"/>
        <v>0</v>
      </c>
    </row>
    <row r="4994" spans="1:14" ht="15" customHeight="1" x14ac:dyDescent="0.2">
      <c r="A4994" s="152"/>
      <c r="B4994" s="152"/>
      <c r="C4994" s="152"/>
      <c r="D4994" s="152"/>
      <c r="E4994" s="153">
        <f>'2.40-a,b,c,d,e'!E4994</f>
        <v>44027.166666666664</v>
      </c>
      <c r="F4994" s="157">
        <f>'2.40-a,b,c,d,e'!F4994</f>
        <v>41.200000762939403</v>
      </c>
      <c r="G4994" s="157">
        <f>'2.40-a,b,c,d,e'!G4994</f>
        <v>909.99984741210233</v>
      </c>
      <c r="H4994" s="157">
        <f t="shared" si="539"/>
        <v>8462.6174661308942</v>
      </c>
      <c r="I4994" s="157">
        <f t="shared" si="540"/>
        <v>0</v>
      </c>
      <c r="J4994" s="157">
        <f t="shared" si="541"/>
        <v>8462.6174661308942</v>
      </c>
      <c r="K4994" s="157">
        <f t="shared" si="542"/>
        <v>299.99923706050413</v>
      </c>
      <c r="L4994" s="157">
        <f t="shared" si="543"/>
        <v>8162.61822907039</v>
      </c>
      <c r="M4994" s="167">
        <f t="shared" si="544"/>
        <v>0</v>
      </c>
      <c r="N4994" s="167">
        <f t="shared" si="545"/>
        <v>0</v>
      </c>
    </row>
    <row r="4995" spans="1:14" ht="15" customHeight="1" x14ac:dyDescent="0.2">
      <c r="A4995" s="152"/>
      <c r="B4995" s="152"/>
      <c r="C4995" s="152"/>
      <c r="D4995" s="152"/>
      <c r="E4995" s="153">
        <f>'2.40-a,b,c,d,e'!E4995</f>
        <v>44028.166666666664</v>
      </c>
      <c r="F4995" s="157">
        <f>'2.40-a,b,c,d,e'!F4995</f>
        <v>40.75</v>
      </c>
      <c r="G4995" s="157">
        <f>'2.40-a,b,c,d,e'!G4995</f>
        <v>-450.00076293940339</v>
      </c>
      <c r="H4995" s="157">
        <f t="shared" si="539"/>
        <v>7712.6174661309869</v>
      </c>
      <c r="I4995" s="157">
        <f t="shared" si="540"/>
        <v>0</v>
      </c>
      <c r="J4995" s="157">
        <f t="shared" si="541"/>
        <v>7712.6174661309869</v>
      </c>
      <c r="K4995" s="157">
        <f t="shared" si="542"/>
        <v>0</v>
      </c>
      <c r="L4995" s="157">
        <f t="shared" si="543"/>
        <v>7712.6174661309869</v>
      </c>
      <c r="M4995" s="167">
        <f t="shared" si="544"/>
        <v>0</v>
      </c>
      <c r="N4995" s="167">
        <f t="shared" si="545"/>
        <v>0</v>
      </c>
    </row>
    <row r="4996" spans="1:14" ht="15" customHeight="1" x14ac:dyDescent="0.2">
      <c r="A4996" s="152"/>
      <c r="B4996" s="152"/>
      <c r="C4996" s="152"/>
      <c r="D4996" s="152"/>
      <c r="E4996" s="153">
        <f>'2.40-a,b,c,d,e'!E4996</f>
        <v>44029.166666666664</v>
      </c>
      <c r="F4996" s="157">
        <f>'2.40-a,b,c,d,e'!F4996</f>
        <v>40.590000152587798</v>
      </c>
      <c r="G4996" s="157">
        <f>'2.40-a,b,c,d,e'!G4996</f>
        <v>-159.99984741220175</v>
      </c>
      <c r="H4996" s="157">
        <f t="shared" ref="H4996:H5059" si="546">L4995+G4996</f>
        <v>7552.6176187187848</v>
      </c>
      <c r="I4996" s="157">
        <f t="shared" ref="I4996:I5059" si="547">IF(H4996&lt;$B$13,$B$14-H4996,0)</f>
        <v>0</v>
      </c>
      <c r="J4996" s="157">
        <f t="shared" ref="J4996:J5059" si="548">H4996+I4996</f>
        <v>7552.6176187187848</v>
      </c>
      <c r="K4996" s="157">
        <f t="shared" ref="K4996:K5059" si="549">MAX(J4996-$B$14,0)</f>
        <v>0</v>
      </c>
      <c r="L4996" s="157">
        <f t="shared" ref="L4996:L5059" si="550">J4996-K4996</f>
        <v>7552.6176187187848</v>
      </c>
      <c r="M4996" s="167">
        <f t="shared" ref="M4996:M5059" si="551">IF(I4996&gt;0,1,0)</f>
        <v>0</v>
      </c>
      <c r="N4996" s="167">
        <f t="shared" ref="N4996:N5059" si="552">IF(H4996&lt;0,1,0)</f>
        <v>0</v>
      </c>
    </row>
    <row r="4997" spans="1:14" ht="15" customHeight="1" x14ac:dyDescent="0.2">
      <c r="A4997" s="152"/>
      <c r="B4997" s="152"/>
      <c r="C4997" s="152"/>
      <c r="D4997" s="152"/>
      <c r="E4997" s="153">
        <f>'2.40-a,b,c,d,e'!E4997</f>
        <v>44032.166666666664</v>
      </c>
      <c r="F4997" s="157">
        <f>'2.40-a,b,c,d,e'!F4997</f>
        <v>40.810001373291001</v>
      </c>
      <c r="G4997" s="157">
        <f>'2.40-a,b,c,d,e'!G4997</f>
        <v>220.00122070320316</v>
      </c>
      <c r="H4997" s="157">
        <f t="shared" si="546"/>
        <v>7772.618839421988</v>
      </c>
      <c r="I4997" s="157">
        <f t="shared" si="547"/>
        <v>0</v>
      </c>
      <c r="J4997" s="157">
        <f t="shared" si="548"/>
        <v>7772.618839421988</v>
      </c>
      <c r="K4997" s="157">
        <f t="shared" si="549"/>
        <v>0</v>
      </c>
      <c r="L4997" s="157">
        <f t="shared" si="550"/>
        <v>7772.618839421988</v>
      </c>
      <c r="M4997" s="167">
        <f t="shared" si="551"/>
        <v>0</v>
      </c>
      <c r="N4997" s="167">
        <f t="shared" si="552"/>
        <v>0</v>
      </c>
    </row>
    <row r="4998" spans="1:14" ht="15" customHeight="1" x14ac:dyDescent="0.2">
      <c r="A4998" s="152"/>
      <c r="B4998" s="152"/>
      <c r="C4998" s="152"/>
      <c r="D4998" s="152"/>
      <c r="E4998" s="153">
        <f>'2.40-a,b,c,d,e'!E4998</f>
        <v>44033.166666666664</v>
      </c>
      <c r="F4998" s="157">
        <f>'2.40-a,b,c,d,e'!F4998</f>
        <v>41.959999084472599</v>
      </c>
      <c r="G4998" s="157">
        <f>'2.40-a,b,c,d,e'!G4998</f>
        <v>1149.9977111815979</v>
      </c>
      <c r="H4998" s="157">
        <f t="shared" si="546"/>
        <v>8922.6165506035868</v>
      </c>
      <c r="I4998" s="157">
        <f t="shared" si="547"/>
        <v>0</v>
      </c>
      <c r="J4998" s="157">
        <f t="shared" si="548"/>
        <v>8922.6165506035868</v>
      </c>
      <c r="K4998" s="157">
        <f t="shared" si="549"/>
        <v>759.99832153319676</v>
      </c>
      <c r="L4998" s="157">
        <f t="shared" si="550"/>
        <v>8162.61822907039</v>
      </c>
      <c r="M4998" s="167">
        <f t="shared" si="551"/>
        <v>0</v>
      </c>
      <c r="N4998" s="167">
        <f t="shared" si="552"/>
        <v>0</v>
      </c>
    </row>
    <row r="4999" spans="1:14" ht="15" customHeight="1" x14ac:dyDescent="0.2">
      <c r="A4999" s="152"/>
      <c r="B4999" s="152"/>
      <c r="C4999" s="152"/>
      <c r="D4999" s="152"/>
      <c r="E4999" s="153">
        <f>'2.40-a,b,c,d,e'!E4999</f>
        <v>44034.166666666664</v>
      </c>
      <c r="F4999" s="157">
        <f>'2.40-a,b,c,d,e'!F4999</f>
        <v>41.900001525878899</v>
      </c>
      <c r="G4999" s="157">
        <f>'2.40-a,b,c,d,e'!G4999</f>
        <v>-59.997558593700262</v>
      </c>
      <c r="H4999" s="157">
        <f t="shared" si="546"/>
        <v>8102.6206704766901</v>
      </c>
      <c r="I4999" s="157">
        <f t="shared" si="547"/>
        <v>0</v>
      </c>
      <c r="J4999" s="157">
        <f t="shared" si="548"/>
        <v>8102.6206704766901</v>
      </c>
      <c r="K4999" s="157">
        <f t="shared" si="549"/>
        <v>0</v>
      </c>
      <c r="L4999" s="157">
        <f t="shared" si="550"/>
        <v>8102.6206704766901</v>
      </c>
      <c r="M4999" s="167">
        <f t="shared" si="551"/>
        <v>0</v>
      </c>
      <c r="N4999" s="167">
        <f t="shared" si="552"/>
        <v>0</v>
      </c>
    </row>
    <row r="5000" spans="1:14" ht="15" customHeight="1" x14ac:dyDescent="0.2">
      <c r="A5000" s="152"/>
      <c r="B5000" s="152"/>
      <c r="C5000" s="152"/>
      <c r="D5000" s="152"/>
      <c r="E5000" s="153">
        <f>'2.40-a,b,c,d,e'!E5000</f>
        <v>44035.166666666664</v>
      </c>
      <c r="F5000" s="157">
        <f>'2.40-a,b,c,d,e'!F5000</f>
        <v>41.069999694824197</v>
      </c>
      <c r="G5000" s="157">
        <f>'2.40-a,b,c,d,e'!G5000</f>
        <v>-830.00183105470171</v>
      </c>
      <c r="H5000" s="157">
        <f t="shared" si="546"/>
        <v>7272.618839421988</v>
      </c>
      <c r="I5000" s="157">
        <f t="shared" si="547"/>
        <v>0</v>
      </c>
      <c r="J5000" s="157">
        <f t="shared" si="548"/>
        <v>7272.618839421988</v>
      </c>
      <c r="K5000" s="157">
        <f t="shared" si="549"/>
        <v>0</v>
      </c>
      <c r="L5000" s="157">
        <f t="shared" si="550"/>
        <v>7272.618839421988</v>
      </c>
      <c r="M5000" s="167">
        <f t="shared" si="551"/>
        <v>0</v>
      </c>
      <c r="N5000" s="167">
        <f t="shared" si="552"/>
        <v>0</v>
      </c>
    </row>
    <row r="5001" spans="1:14" ht="15" customHeight="1" x14ac:dyDescent="0.2">
      <c r="A5001" s="152"/>
      <c r="B5001" s="152"/>
      <c r="C5001" s="152"/>
      <c r="D5001" s="152"/>
      <c r="E5001" s="153">
        <f>'2.40-a,b,c,d,e'!E5001</f>
        <v>44036.166666666664</v>
      </c>
      <c r="F5001" s="157">
        <f>'2.40-a,b,c,d,e'!F5001</f>
        <v>41.290000915527301</v>
      </c>
      <c r="G5001" s="157">
        <f>'2.40-a,b,c,d,e'!G5001</f>
        <v>220.00122070310368</v>
      </c>
      <c r="H5001" s="157">
        <f t="shared" si="546"/>
        <v>7492.6200601250921</v>
      </c>
      <c r="I5001" s="157">
        <f t="shared" si="547"/>
        <v>0</v>
      </c>
      <c r="J5001" s="157">
        <f t="shared" si="548"/>
        <v>7492.6200601250921</v>
      </c>
      <c r="K5001" s="157">
        <f t="shared" si="549"/>
        <v>0</v>
      </c>
      <c r="L5001" s="157">
        <f t="shared" si="550"/>
        <v>7492.6200601250921</v>
      </c>
      <c r="M5001" s="167">
        <f t="shared" si="551"/>
        <v>0</v>
      </c>
      <c r="N5001" s="167">
        <f t="shared" si="552"/>
        <v>0</v>
      </c>
    </row>
    <row r="5002" spans="1:14" ht="15" customHeight="1" x14ac:dyDescent="0.2">
      <c r="A5002" s="152"/>
      <c r="B5002" s="152"/>
      <c r="C5002" s="152"/>
      <c r="D5002" s="152"/>
      <c r="E5002" s="153">
        <f>'2.40-a,b,c,d,e'!E5002</f>
        <v>44039.166666666664</v>
      </c>
      <c r="F5002" s="157">
        <f>'2.40-a,b,c,d,e'!F5002</f>
        <v>41.599998474121001</v>
      </c>
      <c r="G5002" s="157">
        <f>'2.40-a,b,c,d,e'!G5002</f>
        <v>309.99755859370026</v>
      </c>
      <c r="H5002" s="157">
        <f t="shared" si="546"/>
        <v>7802.6176187187921</v>
      </c>
      <c r="I5002" s="157">
        <f t="shared" si="547"/>
        <v>0</v>
      </c>
      <c r="J5002" s="157">
        <f t="shared" si="548"/>
        <v>7802.6176187187921</v>
      </c>
      <c r="K5002" s="157">
        <f t="shared" si="549"/>
        <v>0</v>
      </c>
      <c r="L5002" s="157">
        <f t="shared" si="550"/>
        <v>7802.6176187187921</v>
      </c>
      <c r="M5002" s="167">
        <f t="shared" si="551"/>
        <v>0</v>
      </c>
      <c r="N5002" s="167">
        <f t="shared" si="552"/>
        <v>0</v>
      </c>
    </row>
    <row r="5003" spans="1:14" ht="15" customHeight="1" x14ac:dyDescent="0.2">
      <c r="A5003" s="152"/>
      <c r="B5003" s="152"/>
      <c r="C5003" s="152"/>
      <c r="D5003" s="152"/>
      <c r="E5003" s="153">
        <f>'2.40-a,b,c,d,e'!E5003</f>
        <v>44040.166666666664</v>
      </c>
      <c r="F5003" s="157">
        <f>'2.40-a,b,c,d,e'!F5003</f>
        <v>41.040000915527301</v>
      </c>
      <c r="G5003" s="157">
        <f>'2.40-a,b,c,d,e'!G5003</f>
        <v>-559.99755859370021</v>
      </c>
      <c r="H5003" s="157">
        <f t="shared" si="546"/>
        <v>7242.6200601250921</v>
      </c>
      <c r="I5003" s="157">
        <f t="shared" si="547"/>
        <v>0</v>
      </c>
      <c r="J5003" s="157">
        <f t="shared" si="548"/>
        <v>7242.6200601250921</v>
      </c>
      <c r="K5003" s="157">
        <f t="shared" si="549"/>
        <v>0</v>
      </c>
      <c r="L5003" s="157">
        <f t="shared" si="550"/>
        <v>7242.6200601250921</v>
      </c>
      <c r="M5003" s="167">
        <f t="shared" si="551"/>
        <v>0</v>
      </c>
      <c r="N5003" s="167">
        <f t="shared" si="552"/>
        <v>0</v>
      </c>
    </row>
    <row r="5004" spans="1:14" ht="15" customHeight="1" x14ac:dyDescent="0.2">
      <c r="A5004" s="152"/>
      <c r="B5004" s="152"/>
      <c r="C5004" s="152"/>
      <c r="D5004" s="152"/>
      <c r="E5004" s="153">
        <f>'2.40-a,b,c,d,e'!E5004</f>
        <v>44041.166666666664</v>
      </c>
      <c r="F5004" s="157">
        <f>'2.40-a,b,c,d,e'!F5004</f>
        <v>41.270000457763601</v>
      </c>
      <c r="G5004" s="157">
        <f>'2.40-a,b,c,d,e'!G5004</f>
        <v>229.9995422362997</v>
      </c>
      <c r="H5004" s="157">
        <f t="shared" si="546"/>
        <v>7472.619602361392</v>
      </c>
      <c r="I5004" s="157">
        <f t="shared" si="547"/>
        <v>0</v>
      </c>
      <c r="J5004" s="157">
        <f t="shared" si="548"/>
        <v>7472.619602361392</v>
      </c>
      <c r="K5004" s="157">
        <f t="shared" si="549"/>
        <v>0</v>
      </c>
      <c r="L5004" s="157">
        <f t="shared" si="550"/>
        <v>7472.619602361392</v>
      </c>
      <c r="M5004" s="167">
        <f t="shared" si="551"/>
        <v>0</v>
      </c>
      <c r="N5004" s="167">
        <f t="shared" si="552"/>
        <v>0</v>
      </c>
    </row>
    <row r="5005" spans="1:14" ht="15" customHeight="1" x14ac:dyDescent="0.2">
      <c r="A5005" s="152"/>
      <c r="B5005" s="152"/>
      <c r="C5005" s="152"/>
      <c r="D5005" s="152"/>
      <c r="E5005" s="153">
        <f>'2.40-a,b,c,d,e'!E5005</f>
        <v>44042.166666666664</v>
      </c>
      <c r="F5005" s="157">
        <f>'2.40-a,b,c,d,e'!F5005</f>
        <v>39.919998168945298</v>
      </c>
      <c r="G5005" s="157">
        <f>'2.40-a,b,c,d,e'!G5005</f>
        <v>-1350.0022888183025</v>
      </c>
      <c r="H5005" s="157">
        <f t="shared" si="546"/>
        <v>6122.617313543089</v>
      </c>
      <c r="I5005" s="157">
        <f t="shared" si="547"/>
        <v>0</v>
      </c>
      <c r="J5005" s="157">
        <f t="shared" si="548"/>
        <v>6122.617313543089</v>
      </c>
      <c r="K5005" s="157">
        <f t="shared" si="549"/>
        <v>0</v>
      </c>
      <c r="L5005" s="157">
        <f t="shared" si="550"/>
        <v>6122.617313543089</v>
      </c>
      <c r="M5005" s="167">
        <f t="shared" si="551"/>
        <v>0</v>
      </c>
      <c r="N5005" s="167">
        <f t="shared" si="552"/>
        <v>0</v>
      </c>
    </row>
    <row r="5006" spans="1:14" ht="15" customHeight="1" x14ac:dyDescent="0.2">
      <c r="A5006" s="152"/>
      <c r="B5006" s="152"/>
      <c r="C5006" s="152"/>
      <c r="D5006" s="152"/>
      <c r="E5006" s="153">
        <f>'2.40-a,b,c,d,e'!E5006</f>
        <v>44043.166666666664</v>
      </c>
      <c r="F5006" s="157">
        <f>'2.40-a,b,c,d,e'!F5006</f>
        <v>40.270000457763601</v>
      </c>
      <c r="G5006" s="157">
        <f>'2.40-a,b,c,d,e'!G5006</f>
        <v>350.00228881830253</v>
      </c>
      <c r="H5006" s="157">
        <f t="shared" si="546"/>
        <v>6472.619602361392</v>
      </c>
      <c r="I5006" s="157">
        <f t="shared" si="547"/>
        <v>0</v>
      </c>
      <c r="J5006" s="157">
        <f t="shared" si="548"/>
        <v>6472.619602361392</v>
      </c>
      <c r="K5006" s="157">
        <f t="shared" si="549"/>
        <v>0</v>
      </c>
      <c r="L5006" s="157">
        <f t="shared" si="550"/>
        <v>6472.619602361392</v>
      </c>
      <c r="M5006" s="167">
        <f t="shared" si="551"/>
        <v>0</v>
      </c>
      <c r="N5006" s="167">
        <f t="shared" si="552"/>
        <v>0</v>
      </c>
    </row>
    <row r="5007" spans="1:14" ht="15" customHeight="1" x14ac:dyDescent="0.2">
      <c r="A5007" s="152"/>
      <c r="B5007" s="152"/>
      <c r="C5007" s="152"/>
      <c r="D5007" s="152"/>
      <c r="E5007" s="153">
        <f>'2.40-a,b,c,d,e'!E5007</f>
        <v>44046.166666666664</v>
      </c>
      <c r="F5007" s="157">
        <f>'2.40-a,b,c,d,e'!F5007</f>
        <v>41.009998321533203</v>
      </c>
      <c r="G5007" s="157">
        <f>'2.40-a,b,c,d,e'!G5007</f>
        <v>739.9978637696023</v>
      </c>
      <c r="H5007" s="157">
        <f t="shared" si="546"/>
        <v>7212.6174661309942</v>
      </c>
      <c r="I5007" s="157">
        <f t="shared" si="547"/>
        <v>0</v>
      </c>
      <c r="J5007" s="157">
        <f t="shared" si="548"/>
        <v>7212.6174661309942</v>
      </c>
      <c r="K5007" s="157">
        <f t="shared" si="549"/>
        <v>0</v>
      </c>
      <c r="L5007" s="157">
        <f t="shared" si="550"/>
        <v>7212.6174661309942</v>
      </c>
      <c r="M5007" s="167">
        <f t="shared" si="551"/>
        <v>0</v>
      </c>
      <c r="N5007" s="167">
        <f t="shared" si="552"/>
        <v>0</v>
      </c>
    </row>
    <row r="5008" spans="1:14" ht="15" customHeight="1" x14ac:dyDescent="0.2">
      <c r="A5008" s="152"/>
      <c r="B5008" s="152"/>
      <c r="C5008" s="152"/>
      <c r="D5008" s="152"/>
      <c r="E5008" s="153">
        <f>'2.40-a,b,c,d,e'!E5008</f>
        <v>44047.166666666664</v>
      </c>
      <c r="F5008" s="157">
        <f>'2.40-a,b,c,d,e'!F5008</f>
        <v>41.700000762939403</v>
      </c>
      <c r="G5008" s="157">
        <f>'2.40-a,b,c,d,e'!G5008</f>
        <v>690.00244140620021</v>
      </c>
      <c r="H5008" s="157">
        <f t="shared" si="546"/>
        <v>7902.6199075371942</v>
      </c>
      <c r="I5008" s="157">
        <f t="shared" si="547"/>
        <v>0</v>
      </c>
      <c r="J5008" s="157">
        <f t="shared" si="548"/>
        <v>7902.6199075371942</v>
      </c>
      <c r="K5008" s="157">
        <f t="shared" si="549"/>
        <v>0</v>
      </c>
      <c r="L5008" s="157">
        <f t="shared" si="550"/>
        <v>7902.6199075371942</v>
      </c>
      <c r="M5008" s="167">
        <f t="shared" si="551"/>
        <v>0</v>
      </c>
      <c r="N5008" s="167">
        <f t="shared" si="552"/>
        <v>0</v>
      </c>
    </row>
    <row r="5009" spans="1:14" ht="15" customHeight="1" x14ac:dyDescent="0.2">
      <c r="A5009" s="152"/>
      <c r="B5009" s="152"/>
      <c r="C5009" s="152"/>
      <c r="D5009" s="152"/>
      <c r="E5009" s="153">
        <f>'2.40-a,b,c,d,e'!E5009</f>
        <v>44048.166666666664</v>
      </c>
      <c r="F5009" s="157">
        <f>'2.40-a,b,c,d,e'!F5009</f>
        <v>42.189998626708899</v>
      </c>
      <c r="G5009" s="157">
        <f>'2.40-a,b,c,d,e'!G5009</f>
        <v>489.99786376949572</v>
      </c>
      <c r="H5009" s="157">
        <f t="shared" si="546"/>
        <v>8392.61777130669</v>
      </c>
      <c r="I5009" s="157">
        <f t="shared" si="547"/>
        <v>0</v>
      </c>
      <c r="J5009" s="157">
        <f t="shared" si="548"/>
        <v>8392.61777130669</v>
      </c>
      <c r="K5009" s="157">
        <f t="shared" si="549"/>
        <v>229.99954223629993</v>
      </c>
      <c r="L5009" s="157">
        <f t="shared" si="550"/>
        <v>8162.61822907039</v>
      </c>
      <c r="M5009" s="167">
        <f t="shared" si="551"/>
        <v>0</v>
      </c>
      <c r="N5009" s="167">
        <f t="shared" si="552"/>
        <v>0</v>
      </c>
    </row>
    <row r="5010" spans="1:14" ht="15" customHeight="1" x14ac:dyDescent="0.2">
      <c r="A5010" s="152"/>
      <c r="B5010" s="152"/>
      <c r="C5010" s="152"/>
      <c r="D5010" s="152"/>
      <c r="E5010" s="153">
        <f>'2.40-a,b,c,d,e'!E5010</f>
        <v>44049.166666666664</v>
      </c>
      <c r="F5010" s="157">
        <f>'2.40-a,b,c,d,e'!F5010</f>
        <v>41.950000762939403</v>
      </c>
      <c r="G5010" s="157">
        <f>'2.40-a,b,c,d,e'!G5010</f>
        <v>-239.99786376949572</v>
      </c>
      <c r="H5010" s="157">
        <f t="shared" si="546"/>
        <v>7922.6203653008943</v>
      </c>
      <c r="I5010" s="157">
        <f t="shared" si="547"/>
        <v>0</v>
      </c>
      <c r="J5010" s="157">
        <f t="shared" si="548"/>
        <v>7922.6203653008943</v>
      </c>
      <c r="K5010" s="157">
        <f t="shared" si="549"/>
        <v>0</v>
      </c>
      <c r="L5010" s="157">
        <f t="shared" si="550"/>
        <v>7922.6203653008943</v>
      </c>
      <c r="M5010" s="167">
        <f t="shared" si="551"/>
        <v>0</v>
      </c>
      <c r="N5010" s="167">
        <f t="shared" si="552"/>
        <v>0</v>
      </c>
    </row>
    <row r="5011" spans="1:14" ht="15" customHeight="1" x14ac:dyDescent="0.2">
      <c r="A5011" s="152"/>
      <c r="B5011" s="152"/>
      <c r="C5011" s="152"/>
      <c r="D5011" s="152"/>
      <c r="E5011" s="153">
        <f>'2.40-a,b,c,d,e'!E5011</f>
        <v>44050.166666666664</v>
      </c>
      <c r="F5011" s="157">
        <f>'2.40-a,b,c,d,e'!F5011</f>
        <v>41.220001220703097</v>
      </c>
      <c r="G5011" s="157">
        <f>'2.40-a,b,c,d,e'!G5011</f>
        <v>-729.99954223630675</v>
      </c>
      <c r="H5011" s="157">
        <f t="shared" si="546"/>
        <v>7192.620823064588</v>
      </c>
      <c r="I5011" s="157">
        <f t="shared" si="547"/>
        <v>0</v>
      </c>
      <c r="J5011" s="157">
        <f t="shared" si="548"/>
        <v>7192.620823064588</v>
      </c>
      <c r="K5011" s="157">
        <f t="shared" si="549"/>
        <v>0</v>
      </c>
      <c r="L5011" s="157">
        <f t="shared" si="550"/>
        <v>7192.620823064588</v>
      </c>
      <c r="M5011" s="167">
        <f t="shared" si="551"/>
        <v>0</v>
      </c>
      <c r="N5011" s="167">
        <f t="shared" si="552"/>
        <v>0</v>
      </c>
    </row>
    <row r="5012" spans="1:14" ht="15" customHeight="1" x14ac:dyDescent="0.2">
      <c r="A5012" s="152"/>
      <c r="B5012" s="152"/>
      <c r="C5012" s="152"/>
      <c r="D5012" s="152"/>
      <c r="E5012" s="153">
        <f>'2.40-a,b,c,d,e'!E5012</f>
        <v>44053.166666666664</v>
      </c>
      <c r="F5012" s="157">
        <f>'2.40-a,b,c,d,e'!F5012</f>
        <v>41.939998626708899</v>
      </c>
      <c r="G5012" s="157">
        <f>'2.40-a,b,c,d,e'!G5012</f>
        <v>719.99740600580253</v>
      </c>
      <c r="H5012" s="157">
        <f t="shared" si="546"/>
        <v>7912.618229070391</v>
      </c>
      <c r="I5012" s="157">
        <f t="shared" si="547"/>
        <v>0</v>
      </c>
      <c r="J5012" s="157">
        <f t="shared" si="548"/>
        <v>7912.618229070391</v>
      </c>
      <c r="K5012" s="157">
        <f t="shared" si="549"/>
        <v>0</v>
      </c>
      <c r="L5012" s="157">
        <f t="shared" si="550"/>
        <v>7912.618229070391</v>
      </c>
      <c r="M5012" s="167">
        <f t="shared" si="551"/>
        <v>0</v>
      </c>
      <c r="N5012" s="167">
        <f t="shared" si="552"/>
        <v>0</v>
      </c>
    </row>
    <row r="5013" spans="1:14" ht="15" customHeight="1" x14ac:dyDescent="0.2">
      <c r="A5013" s="152"/>
      <c r="B5013" s="152"/>
      <c r="C5013" s="152"/>
      <c r="D5013" s="152"/>
      <c r="E5013" s="153">
        <f>'2.40-a,b,c,d,e'!E5013</f>
        <v>44054.166666666664</v>
      </c>
      <c r="F5013" s="157">
        <f>'2.40-a,b,c,d,e'!F5013</f>
        <v>41.610000610351499</v>
      </c>
      <c r="G5013" s="157">
        <f>'2.40-a,b,c,d,e'!G5013</f>
        <v>-329.99801635740056</v>
      </c>
      <c r="H5013" s="157">
        <f t="shared" si="546"/>
        <v>7582.62021271299</v>
      </c>
      <c r="I5013" s="157">
        <f t="shared" si="547"/>
        <v>0</v>
      </c>
      <c r="J5013" s="157">
        <f t="shared" si="548"/>
        <v>7582.62021271299</v>
      </c>
      <c r="K5013" s="157">
        <f t="shared" si="549"/>
        <v>0</v>
      </c>
      <c r="L5013" s="157">
        <f t="shared" si="550"/>
        <v>7582.62021271299</v>
      </c>
      <c r="M5013" s="167">
        <f t="shared" si="551"/>
        <v>0</v>
      </c>
      <c r="N5013" s="167">
        <f t="shared" si="552"/>
        <v>0</v>
      </c>
    </row>
    <row r="5014" spans="1:14" ht="15" customHeight="1" x14ac:dyDescent="0.2">
      <c r="A5014" s="152"/>
      <c r="B5014" s="152"/>
      <c r="C5014" s="152"/>
      <c r="D5014" s="152"/>
      <c r="E5014" s="153">
        <f>'2.40-a,b,c,d,e'!E5014</f>
        <v>44055.166666666664</v>
      </c>
      <c r="F5014" s="157">
        <f>'2.40-a,b,c,d,e'!F5014</f>
        <v>42.669998168945298</v>
      </c>
      <c r="G5014" s="157">
        <f>'2.40-a,b,c,d,e'!G5014</f>
        <v>1059.9975585937998</v>
      </c>
      <c r="H5014" s="157">
        <f t="shared" si="546"/>
        <v>8642.61777130679</v>
      </c>
      <c r="I5014" s="157">
        <f t="shared" si="547"/>
        <v>0</v>
      </c>
      <c r="J5014" s="157">
        <f t="shared" si="548"/>
        <v>8642.61777130679</v>
      </c>
      <c r="K5014" s="157">
        <f t="shared" si="549"/>
        <v>479.99954223639998</v>
      </c>
      <c r="L5014" s="157">
        <f t="shared" si="550"/>
        <v>8162.61822907039</v>
      </c>
      <c r="M5014" s="167">
        <f t="shared" si="551"/>
        <v>0</v>
      </c>
      <c r="N5014" s="167">
        <f t="shared" si="552"/>
        <v>0</v>
      </c>
    </row>
    <row r="5015" spans="1:14" ht="15" customHeight="1" x14ac:dyDescent="0.2">
      <c r="A5015" s="152"/>
      <c r="B5015" s="152"/>
      <c r="C5015" s="152"/>
      <c r="D5015" s="152"/>
      <c r="E5015" s="153">
        <f>'2.40-a,b,c,d,e'!E5015</f>
        <v>44056.166666666664</v>
      </c>
      <c r="F5015" s="157">
        <f>'2.40-a,b,c,d,e'!F5015</f>
        <v>42.240001678466797</v>
      </c>
      <c r="G5015" s="157">
        <f>'2.40-a,b,c,d,e'!G5015</f>
        <v>-429.99649047850141</v>
      </c>
      <c r="H5015" s="157">
        <f t="shared" si="546"/>
        <v>7732.621738591889</v>
      </c>
      <c r="I5015" s="157">
        <f t="shared" si="547"/>
        <v>0</v>
      </c>
      <c r="J5015" s="157">
        <f t="shared" si="548"/>
        <v>7732.621738591889</v>
      </c>
      <c r="K5015" s="157">
        <f t="shared" si="549"/>
        <v>0</v>
      </c>
      <c r="L5015" s="157">
        <f t="shared" si="550"/>
        <v>7732.621738591889</v>
      </c>
      <c r="M5015" s="167">
        <f t="shared" si="551"/>
        <v>0</v>
      </c>
      <c r="N5015" s="167">
        <f t="shared" si="552"/>
        <v>0</v>
      </c>
    </row>
    <row r="5016" spans="1:14" ht="15" customHeight="1" x14ac:dyDescent="0.2">
      <c r="A5016" s="152"/>
      <c r="B5016" s="152"/>
      <c r="C5016" s="152"/>
      <c r="D5016" s="152"/>
      <c r="E5016" s="153">
        <f>'2.40-a,b,c,d,e'!E5016</f>
        <v>44057.166666666664</v>
      </c>
      <c r="F5016" s="157">
        <f>'2.40-a,b,c,d,e'!F5016</f>
        <v>42.009998321533203</v>
      </c>
      <c r="G5016" s="157">
        <f>'2.40-a,b,c,d,e'!G5016</f>
        <v>-230.00335693359375</v>
      </c>
      <c r="H5016" s="157">
        <f t="shared" si="546"/>
        <v>7502.6183816582952</v>
      </c>
      <c r="I5016" s="157">
        <f t="shared" si="547"/>
        <v>0</v>
      </c>
      <c r="J5016" s="157">
        <f t="shared" si="548"/>
        <v>7502.6183816582952</v>
      </c>
      <c r="K5016" s="157">
        <f t="shared" si="549"/>
        <v>0</v>
      </c>
      <c r="L5016" s="157">
        <f t="shared" si="550"/>
        <v>7502.6183816582952</v>
      </c>
      <c r="M5016" s="167">
        <f t="shared" si="551"/>
        <v>0</v>
      </c>
      <c r="N5016" s="167">
        <f t="shared" si="552"/>
        <v>0</v>
      </c>
    </row>
    <row r="5017" spans="1:14" ht="15" customHeight="1" x14ac:dyDescent="0.2">
      <c r="A5017" s="152"/>
      <c r="B5017" s="152"/>
      <c r="C5017" s="152"/>
      <c r="D5017" s="152"/>
      <c r="E5017" s="153">
        <f>'2.40-a,b,c,d,e'!E5017</f>
        <v>44060.166666666664</v>
      </c>
      <c r="F5017" s="157">
        <f>'2.40-a,b,c,d,e'!F5017</f>
        <v>42.889999389648402</v>
      </c>
      <c r="G5017" s="157">
        <f>'2.40-a,b,c,d,e'!G5017</f>
        <v>880.0010681151989</v>
      </c>
      <c r="H5017" s="157">
        <f t="shared" si="546"/>
        <v>8382.6194497734941</v>
      </c>
      <c r="I5017" s="157">
        <f t="shared" si="547"/>
        <v>0</v>
      </c>
      <c r="J5017" s="157">
        <f t="shared" si="548"/>
        <v>8382.6194497734941</v>
      </c>
      <c r="K5017" s="157">
        <f t="shared" si="549"/>
        <v>220.00122070310408</v>
      </c>
      <c r="L5017" s="157">
        <f t="shared" si="550"/>
        <v>8162.61822907039</v>
      </c>
      <c r="M5017" s="167">
        <f t="shared" si="551"/>
        <v>0</v>
      </c>
      <c r="N5017" s="167">
        <f t="shared" si="552"/>
        <v>0</v>
      </c>
    </row>
    <row r="5018" spans="1:14" ht="15" customHeight="1" x14ac:dyDescent="0.2">
      <c r="A5018" s="152"/>
      <c r="B5018" s="152"/>
      <c r="C5018" s="152"/>
      <c r="D5018" s="152"/>
      <c r="E5018" s="153">
        <f>'2.40-a,b,c,d,e'!E5018</f>
        <v>44061.166666666664</v>
      </c>
      <c r="F5018" s="157">
        <f>'2.40-a,b,c,d,e'!F5018</f>
        <v>42.889999389648402</v>
      </c>
      <c r="G5018" s="157">
        <f>'2.40-a,b,c,d,e'!G5018</f>
        <v>0</v>
      </c>
      <c r="H5018" s="157">
        <f t="shared" si="546"/>
        <v>8162.61822907039</v>
      </c>
      <c r="I5018" s="157">
        <f t="shared" si="547"/>
        <v>0</v>
      </c>
      <c r="J5018" s="157">
        <f t="shared" si="548"/>
        <v>8162.61822907039</v>
      </c>
      <c r="K5018" s="157">
        <f t="shared" si="549"/>
        <v>0</v>
      </c>
      <c r="L5018" s="157">
        <f t="shared" si="550"/>
        <v>8162.61822907039</v>
      </c>
      <c r="M5018" s="167">
        <f t="shared" si="551"/>
        <v>0</v>
      </c>
      <c r="N5018" s="167">
        <f t="shared" si="552"/>
        <v>0</v>
      </c>
    </row>
    <row r="5019" spans="1:14" ht="15" customHeight="1" x14ac:dyDescent="0.2">
      <c r="A5019" s="152"/>
      <c r="B5019" s="152"/>
      <c r="C5019" s="152"/>
      <c r="D5019" s="152"/>
      <c r="E5019" s="153">
        <f>'2.40-a,b,c,d,e'!E5019</f>
        <v>44062.166666666664</v>
      </c>
      <c r="F5019" s="157">
        <f>'2.40-a,b,c,d,e'!F5019</f>
        <v>42.930000305175703</v>
      </c>
      <c r="G5019" s="157">
        <f>'2.40-a,b,c,d,e'!G5019</f>
        <v>40.000915527301117</v>
      </c>
      <c r="H5019" s="157">
        <f t="shared" si="546"/>
        <v>8202.619144597691</v>
      </c>
      <c r="I5019" s="157">
        <f t="shared" si="547"/>
        <v>0</v>
      </c>
      <c r="J5019" s="157">
        <f t="shared" si="548"/>
        <v>8202.619144597691</v>
      </c>
      <c r="K5019" s="157">
        <f t="shared" si="549"/>
        <v>40.000915527301004</v>
      </c>
      <c r="L5019" s="157">
        <f t="shared" si="550"/>
        <v>8162.61822907039</v>
      </c>
      <c r="M5019" s="167">
        <f t="shared" si="551"/>
        <v>0</v>
      </c>
      <c r="N5019" s="167">
        <f t="shared" si="552"/>
        <v>0</v>
      </c>
    </row>
    <row r="5020" spans="1:14" ht="15" customHeight="1" x14ac:dyDescent="0.2">
      <c r="A5020" s="152"/>
      <c r="B5020" s="152"/>
      <c r="C5020" s="152"/>
      <c r="D5020" s="152"/>
      <c r="E5020" s="153">
        <f>'2.40-a,b,c,d,e'!E5020</f>
        <v>44063.166666666664</v>
      </c>
      <c r="F5020" s="157">
        <f>'2.40-a,b,c,d,e'!F5020</f>
        <v>42.580001831054602</v>
      </c>
      <c r="G5020" s="157">
        <f>'2.40-a,b,c,d,e'!G5020</f>
        <v>-349.99847412110086</v>
      </c>
      <c r="H5020" s="157">
        <f t="shared" si="546"/>
        <v>7812.619754949289</v>
      </c>
      <c r="I5020" s="157">
        <f t="shared" si="547"/>
        <v>0</v>
      </c>
      <c r="J5020" s="157">
        <f t="shared" si="548"/>
        <v>7812.619754949289</v>
      </c>
      <c r="K5020" s="157">
        <f t="shared" si="549"/>
        <v>0</v>
      </c>
      <c r="L5020" s="157">
        <f t="shared" si="550"/>
        <v>7812.619754949289</v>
      </c>
      <c r="M5020" s="167">
        <f t="shared" si="551"/>
        <v>0</v>
      </c>
      <c r="N5020" s="167">
        <f t="shared" si="552"/>
        <v>0</v>
      </c>
    </row>
    <row r="5021" spans="1:14" ht="15" customHeight="1" x14ac:dyDescent="0.2">
      <c r="A5021" s="152"/>
      <c r="B5021" s="152"/>
      <c r="C5021" s="152"/>
      <c r="D5021" s="152"/>
      <c r="E5021" s="153">
        <f>'2.40-a,b,c,d,e'!E5021</f>
        <v>44064.166666666664</v>
      </c>
      <c r="F5021" s="157">
        <f>'2.40-a,b,c,d,e'!F5021</f>
        <v>42.340000152587798</v>
      </c>
      <c r="G5021" s="157">
        <f>'2.40-a,b,c,d,e'!G5021</f>
        <v>-240.00167846680398</v>
      </c>
      <c r="H5021" s="157">
        <f t="shared" si="546"/>
        <v>7572.6180764824849</v>
      </c>
      <c r="I5021" s="157">
        <f t="shared" si="547"/>
        <v>0</v>
      </c>
      <c r="J5021" s="157">
        <f t="shared" si="548"/>
        <v>7572.6180764824849</v>
      </c>
      <c r="K5021" s="157">
        <f t="shared" si="549"/>
        <v>0</v>
      </c>
      <c r="L5021" s="157">
        <f t="shared" si="550"/>
        <v>7572.6180764824849</v>
      </c>
      <c r="M5021" s="167">
        <f t="shared" si="551"/>
        <v>0</v>
      </c>
      <c r="N5021" s="167">
        <f t="shared" si="552"/>
        <v>0</v>
      </c>
    </row>
    <row r="5022" spans="1:14" ht="15" customHeight="1" x14ac:dyDescent="0.2">
      <c r="A5022" s="152"/>
      <c r="B5022" s="152"/>
      <c r="C5022" s="152"/>
      <c r="D5022" s="152"/>
      <c r="E5022" s="153">
        <f>'2.40-a,b,c,d,e'!E5022</f>
        <v>44067.166666666664</v>
      </c>
      <c r="F5022" s="157">
        <f>'2.40-a,b,c,d,e'!F5022</f>
        <v>42.619998931884702</v>
      </c>
      <c r="G5022" s="157">
        <f>'2.40-a,b,c,d,e'!G5022</f>
        <v>279.99877929690342</v>
      </c>
      <c r="H5022" s="157">
        <f t="shared" si="546"/>
        <v>7852.6168557793881</v>
      </c>
      <c r="I5022" s="157">
        <f t="shared" si="547"/>
        <v>0</v>
      </c>
      <c r="J5022" s="157">
        <f t="shared" si="548"/>
        <v>7852.6168557793881</v>
      </c>
      <c r="K5022" s="157">
        <f t="shared" si="549"/>
        <v>0</v>
      </c>
      <c r="L5022" s="157">
        <f t="shared" si="550"/>
        <v>7852.6168557793881</v>
      </c>
      <c r="M5022" s="167">
        <f t="shared" si="551"/>
        <v>0</v>
      </c>
      <c r="N5022" s="167">
        <f t="shared" si="552"/>
        <v>0</v>
      </c>
    </row>
    <row r="5023" spans="1:14" ht="15" customHeight="1" x14ac:dyDescent="0.2">
      <c r="A5023" s="152"/>
      <c r="B5023" s="152"/>
      <c r="C5023" s="152"/>
      <c r="D5023" s="152"/>
      <c r="E5023" s="153">
        <f>'2.40-a,b,c,d,e'!E5023</f>
        <v>44068.166666666664</v>
      </c>
      <c r="F5023" s="157">
        <f>'2.40-a,b,c,d,e'!F5023</f>
        <v>43.349998474121001</v>
      </c>
      <c r="G5023" s="157">
        <f>'2.40-a,b,c,d,e'!G5023</f>
        <v>729.9995422362997</v>
      </c>
      <c r="H5023" s="157">
        <f t="shared" si="546"/>
        <v>8582.6163980156871</v>
      </c>
      <c r="I5023" s="157">
        <f t="shared" si="547"/>
        <v>0</v>
      </c>
      <c r="J5023" s="157">
        <f t="shared" si="548"/>
        <v>8582.6163980156871</v>
      </c>
      <c r="K5023" s="157">
        <f t="shared" si="549"/>
        <v>419.99816894529704</v>
      </c>
      <c r="L5023" s="157">
        <f t="shared" si="550"/>
        <v>8162.61822907039</v>
      </c>
      <c r="M5023" s="167">
        <f t="shared" si="551"/>
        <v>0</v>
      </c>
      <c r="N5023" s="167">
        <f t="shared" si="552"/>
        <v>0</v>
      </c>
    </row>
    <row r="5024" spans="1:14" ht="15" customHeight="1" x14ac:dyDescent="0.2">
      <c r="A5024" s="152"/>
      <c r="B5024" s="152"/>
      <c r="C5024" s="152"/>
      <c r="D5024" s="152"/>
      <c r="E5024" s="153">
        <f>'2.40-a,b,c,d,e'!E5024</f>
        <v>44069.166666666664</v>
      </c>
      <c r="F5024" s="157">
        <f>'2.40-a,b,c,d,e'!F5024</f>
        <v>43.389999389648402</v>
      </c>
      <c r="G5024" s="157">
        <f>'2.40-a,b,c,d,e'!G5024</f>
        <v>40.000915527400593</v>
      </c>
      <c r="H5024" s="157">
        <f t="shared" si="546"/>
        <v>8202.6191445977911</v>
      </c>
      <c r="I5024" s="157">
        <f t="shared" si="547"/>
        <v>0</v>
      </c>
      <c r="J5024" s="157">
        <f t="shared" si="548"/>
        <v>8202.6191445977911</v>
      </c>
      <c r="K5024" s="157">
        <f t="shared" si="549"/>
        <v>40.000915527401048</v>
      </c>
      <c r="L5024" s="157">
        <f t="shared" si="550"/>
        <v>8162.61822907039</v>
      </c>
      <c r="M5024" s="167">
        <f t="shared" si="551"/>
        <v>0</v>
      </c>
      <c r="N5024" s="167">
        <f t="shared" si="552"/>
        <v>0</v>
      </c>
    </row>
    <row r="5025" spans="1:14" ht="15" customHeight="1" x14ac:dyDescent="0.2">
      <c r="A5025" s="152"/>
      <c r="B5025" s="152"/>
      <c r="C5025" s="152"/>
      <c r="D5025" s="152"/>
      <c r="E5025" s="153">
        <f>'2.40-a,b,c,d,e'!E5025</f>
        <v>44070.166666666664</v>
      </c>
      <c r="F5025" s="157">
        <f>'2.40-a,b,c,d,e'!F5025</f>
        <v>43.040000915527301</v>
      </c>
      <c r="G5025" s="157">
        <f>'2.40-a,b,c,d,e'!G5025</f>
        <v>-349.99847412110086</v>
      </c>
      <c r="H5025" s="157">
        <f t="shared" si="546"/>
        <v>7812.619754949289</v>
      </c>
      <c r="I5025" s="157">
        <f t="shared" si="547"/>
        <v>0</v>
      </c>
      <c r="J5025" s="157">
        <f t="shared" si="548"/>
        <v>7812.619754949289</v>
      </c>
      <c r="K5025" s="157">
        <f t="shared" si="549"/>
        <v>0</v>
      </c>
      <c r="L5025" s="157">
        <f t="shared" si="550"/>
        <v>7812.619754949289</v>
      </c>
      <c r="M5025" s="167">
        <f t="shared" si="551"/>
        <v>0</v>
      </c>
      <c r="N5025" s="167">
        <f t="shared" si="552"/>
        <v>0</v>
      </c>
    </row>
    <row r="5026" spans="1:14" ht="15" customHeight="1" x14ac:dyDescent="0.2">
      <c r="A5026" s="152"/>
      <c r="B5026" s="152"/>
      <c r="C5026" s="152"/>
      <c r="D5026" s="152"/>
      <c r="E5026" s="153">
        <f>'2.40-a,b,c,d,e'!E5026</f>
        <v>44071.166666666664</v>
      </c>
      <c r="F5026" s="157">
        <f>'2.40-a,b,c,d,e'!F5026</f>
        <v>42.970001220703097</v>
      </c>
      <c r="G5026" s="157">
        <f>'2.40-a,b,c,d,e'!G5026</f>
        <v>-69.999694824204539</v>
      </c>
      <c r="H5026" s="157">
        <f t="shared" si="546"/>
        <v>7742.6200601250848</v>
      </c>
      <c r="I5026" s="157">
        <f t="shared" si="547"/>
        <v>0</v>
      </c>
      <c r="J5026" s="157">
        <f t="shared" si="548"/>
        <v>7742.6200601250848</v>
      </c>
      <c r="K5026" s="157">
        <f t="shared" si="549"/>
        <v>0</v>
      </c>
      <c r="L5026" s="157">
        <f t="shared" si="550"/>
        <v>7742.6200601250848</v>
      </c>
      <c r="M5026" s="167">
        <f t="shared" si="551"/>
        <v>0</v>
      </c>
      <c r="N5026" s="167">
        <f t="shared" si="552"/>
        <v>0</v>
      </c>
    </row>
    <row r="5027" spans="1:14" ht="15" customHeight="1" x14ac:dyDescent="0.2">
      <c r="A5027" s="152"/>
      <c r="B5027" s="152"/>
      <c r="C5027" s="152"/>
      <c r="D5027" s="152"/>
      <c r="E5027" s="153">
        <f>'2.40-a,b,c,d,e'!E5027</f>
        <v>44074.166666666664</v>
      </c>
      <c r="F5027" s="157">
        <f>'2.40-a,b,c,d,e'!F5027</f>
        <v>42.610000610351499</v>
      </c>
      <c r="G5027" s="157">
        <f>'2.40-a,b,c,d,e'!G5027</f>
        <v>-360.00061035159803</v>
      </c>
      <c r="H5027" s="157">
        <f t="shared" si="546"/>
        <v>7382.6194497734868</v>
      </c>
      <c r="I5027" s="157">
        <f t="shared" si="547"/>
        <v>0</v>
      </c>
      <c r="J5027" s="157">
        <f t="shared" si="548"/>
        <v>7382.6194497734868</v>
      </c>
      <c r="K5027" s="157">
        <f t="shared" si="549"/>
        <v>0</v>
      </c>
      <c r="L5027" s="157">
        <f t="shared" si="550"/>
        <v>7382.6194497734868</v>
      </c>
      <c r="M5027" s="167">
        <f t="shared" si="551"/>
        <v>0</v>
      </c>
      <c r="N5027" s="167">
        <f t="shared" si="552"/>
        <v>0</v>
      </c>
    </row>
    <row r="5028" spans="1:14" ht="15" customHeight="1" x14ac:dyDescent="0.2">
      <c r="A5028" s="152"/>
      <c r="B5028" s="152"/>
      <c r="C5028" s="152"/>
      <c r="D5028" s="152"/>
      <c r="E5028" s="153">
        <f>'2.40-a,b,c,d,e'!E5028</f>
        <v>44075.166666666664</v>
      </c>
      <c r="F5028" s="157">
        <f>'2.40-a,b,c,d,e'!F5028</f>
        <v>42.759998321533203</v>
      </c>
      <c r="G5028" s="157">
        <f>'2.40-a,b,c,d,e'!G5028</f>
        <v>149.99771118170457</v>
      </c>
      <c r="H5028" s="157">
        <f t="shared" si="546"/>
        <v>7532.6171609551911</v>
      </c>
      <c r="I5028" s="157">
        <f t="shared" si="547"/>
        <v>0</v>
      </c>
      <c r="J5028" s="157">
        <f t="shared" si="548"/>
        <v>7532.6171609551911</v>
      </c>
      <c r="K5028" s="157">
        <f t="shared" si="549"/>
        <v>0</v>
      </c>
      <c r="L5028" s="157">
        <f t="shared" si="550"/>
        <v>7532.6171609551911</v>
      </c>
      <c r="M5028" s="167">
        <f t="shared" si="551"/>
        <v>0</v>
      </c>
      <c r="N5028" s="167">
        <f t="shared" si="552"/>
        <v>0</v>
      </c>
    </row>
    <row r="5029" spans="1:14" ht="15" customHeight="1" x14ac:dyDescent="0.2">
      <c r="A5029" s="152"/>
      <c r="B5029" s="152"/>
      <c r="C5029" s="152"/>
      <c r="D5029" s="152"/>
      <c r="E5029" s="153">
        <f>'2.40-a,b,c,d,e'!E5029</f>
        <v>44076.166666666664</v>
      </c>
      <c r="F5029" s="157">
        <f>'2.40-a,b,c,d,e'!F5029</f>
        <v>41.509998321533203</v>
      </c>
      <c r="G5029" s="157">
        <f>'2.40-a,b,c,d,e'!G5029</f>
        <v>-1250</v>
      </c>
      <c r="H5029" s="157">
        <f t="shared" si="546"/>
        <v>6282.6171609551911</v>
      </c>
      <c r="I5029" s="157">
        <f t="shared" si="547"/>
        <v>0</v>
      </c>
      <c r="J5029" s="157">
        <f t="shared" si="548"/>
        <v>6282.6171609551911</v>
      </c>
      <c r="K5029" s="157">
        <f t="shared" si="549"/>
        <v>0</v>
      </c>
      <c r="L5029" s="157">
        <f t="shared" si="550"/>
        <v>6282.6171609551911</v>
      </c>
      <c r="M5029" s="167">
        <f t="shared" si="551"/>
        <v>0</v>
      </c>
      <c r="N5029" s="167">
        <f t="shared" si="552"/>
        <v>0</v>
      </c>
    </row>
    <row r="5030" spans="1:14" ht="15" customHeight="1" x14ac:dyDescent="0.2">
      <c r="A5030" s="152"/>
      <c r="B5030" s="152"/>
      <c r="C5030" s="152"/>
      <c r="D5030" s="152"/>
      <c r="E5030" s="153">
        <f>'2.40-a,b,c,d,e'!E5030</f>
        <v>44077.166666666664</v>
      </c>
      <c r="F5030" s="157">
        <f>'2.40-a,b,c,d,e'!F5030</f>
        <v>41.369998931884702</v>
      </c>
      <c r="G5030" s="157">
        <f>'2.40-a,b,c,d,e'!G5030</f>
        <v>-139.99938964850145</v>
      </c>
      <c r="H5030" s="157">
        <f t="shared" si="546"/>
        <v>6142.61777130669</v>
      </c>
      <c r="I5030" s="157">
        <f t="shared" si="547"/>
        <v>0</v>
      </c>
      <c r="J5030" s="157">
        <f t="shared" si="548"/>
        <v>6142.61777130669</v>
      </c>
      <c r="K5030" s="157">
        <f t="shared" si="549"/>
        <v>0</v>
      </c>
      <c r="L5030" s="157">
        <f t="shared" si="550"/>
        <v>6142.61777130669</v>
      </c>
      <c r="M5030" s="167">
        <f t="shared" si="551"/>
        <v>0</v>
      </c>
      <c r="N5030" s="167">
        <f t="shared" si="552"/>
        <v>0</v>
      </c>
    </row>
    <row r="5031" spans="1:14" ht="15" customHeight="1" x14ac:dyDescent="0.2">
      <c r="A5031" s="152"/>
      <c r="B5031" s="152"/>
      <c r="C5031" s="152"/>
      <c r="D5031" s="152"/>
      <c r="E5031" s="153">
        <f>'2.40-a,b,c,d,e'!E5031</f>
        <v>44078.166666666664</v>
      </c>
      <c r="F5031" s="157">
        <f>'2.40-a,b,c,d,e'!F5031</f>
        <v>39.770000457763601</v>
      </c>
      <c r="G5031" s="157">
        <f>'2.40-a,b,c,d,e'!G5031</f>
        <v>-1599.9984741211008</v>
      </c>
      <c r="H5031" s="157">
        <f t="shared" si="546"/>
        <v>4542.6192971855889</v>
      </c>
      <c r="I5031" s="157">
        <f t="shared" si="547"/>
        <v>3619.9989318848011</v>
      </c>
      <c r="J5031" s="157">
        <f t="shared" si="548"/>
        <v>8162.61822907039</v>
      </c>
      <c r="K5031" s="157">
        <f t="shared" si="549"/>
        <v>0</v>
      </c>
      <c r="L5031" s="157">
        <f t="shared" si="550"/>
        <v>8162.61822907039</v>
      </c>
      <c r="M5031" s="167">
        <f t="shared" si="551"/>
        <v>1</v>
      </c>
      <c r="N5031" s="167">
        <f t="shared" si="552"/>
        <v>0</v>
      </c>
    </row>
    <row r="5032" spans="1:14" ht="15" customHeight="1" x14ac:dyDescent="0.2">
      <c r="A5032" s="152"/>
      <c r="B5032" s="152"/>
      <c r="C5032" s="152"/>
      <c r="D5032" s="152"/>
      <c r="E5032" s="153">
        <f>'2.40-a,b,c,d,e'!E5032</f>
        <v>44082.166666666664</v>
      </c>
      <c r="F5032" s="157">
        <f>'2.40-a,b,c,d,e'!F5032</f>
        <v>36.759998321533203</v>
      </c>
      <c r="G5032" s="157">
        <f>'2.40-a,b,c,d,e'!G5032</f>
        <v>-3010.0021362303978</v>
      </c>
      <c r="H5032" s="157">
        <f t="shared" si="546"/>
        <v>5152.6160928399922</v>
      </c>
      <c r="I5032" s="157">
        <f t="shared" si="547"/>
        <v>3010.0021362303978</v>
      </c>
      <c r="J5032" s="157">
        <f t="shared" si="548"/>
        <v>8162.61822907039</v>
      </c>
      <c r="K5032" s="157">
        <f t="shared" si="549"/>
        <v>0</v>
      </c>
      <c r="L5032" s="157">
        <f t="shared" si="550"/>
        <v>8162.61822907039</v>
      </c>
      <c r="M5032" s="167">
        <f t="shared" si="551"/>
        <v>1</v>
      </c>
      <c r="N5032" s="167">
        <f t="shared" si="552"/>
        <v>0</v>
      </c>
    </row>
    <row r="5033" spans="1:14" ht="15" customHeight="1" x14ac:dyDescent="0.2">
      <c r="A5033" s="152"/>
      <c r="B5033" s="152"/>
      <c r="C5033" s="152"/>
      <c r="D5033" s="152"/>
      <c r="E5033" s="153">
        <f>'2.40-a,b,c,d,e'!E5033</f>
        <v>44083.166666666664</v>
      </c>
      <c r="F5033" s="157">
        <f>'2.40-a,b,c,d,e'!F5033</f>
        <v>38.049999237060497</v>
      </c>
      <c r="G5033" s="157">
        <f>'2.40-a,b,c,d,e'!G5033</f>
        <v>1290.000915527294</v>
      </c>
      <c r="H5033" s="157">
        <f t="shared" si="546"/>
        <v>9452.6191445976838</v>
      </c>
      <c r="I5033" s="157">
        <f t="shared" si="547"/>
        <v>0</v>
      </c>
      <c r="J5033" s="157">
        <f t="shared" si="548"/>
        <v>9452.6191445976838</v>
      </c>
      <c r="K5033" s="157">
        <f t="shared" si="549"/>
        <v>1290.0009155272937</v>
      </c>
      <c r="L5033" s="157">
        <f t="shared" si="550"/>
        <v>8162.61822907039</v>
      </c>
      <c r="M5033" s="167">
        <f t="shared" si="551"/>
        <v>0</v>
      </c>
      <c r="N5033" s="167">
        <f t="shared" si="552"/>
        <v>0</v>
      </c>
    </row>
    <row r="5034" spans="1:14" ht="15" customHeight="1" x14ac:dyDescent="0.2">
      <c r="A5034" s="152"/>
      <c r="B5034" s="152"/>
      <c r="C5034" s="152"/>
      <c r="D5034" s="152"/>
      <c r="E5034" s="153">
        <f>'2.40-a,b,c,d,e'!E5034</f>
        <v>44084.166666666664</v>
      </c>
      <c r="F5034" s="157">
        <f>'2.40-a,b,c,d,e'!F5034</f>
        <v>37.299999237060497</v>
      </c>
      <c r="G5034" s="157">
        <f>'2.40-a,b,c,d,e'!G5034</f>
        <v>-750</v>
      </c>
      <c r="H5034" s="157">
        <f t="shared" si="546"/>
        <v>7412.61822907039</v>
      </c>
      <c r="I5034" s="157">
        <f t="shared" si="547"/>
        <v>0</v>
      </c>
      <c r="J5034" s="157">
        <f t="shared" si="548"/>
        <v>7412.61822907039</v>
      </c>
      <c r="K5034" s="157">
        <f t="shared" si="549"/>
        <v>0</v>
      </c>
      <c r="L5034" s="157">
        <f t="shared" si="550"/>
        <v>7412.61822907039</v>
      </c>
      <c r="M5034" s="167">
        <f t="shared" si="551"/>
        <v>0</v>
      </c>
      <c r="N5034" s="167">
        <f t="shared" si="552"/>
        <v>0</v>
      </c>
    </row>
    <row r="5035" spans="1:14" ht="15" customHeight="1" x14ac:dyDescent="0.2">
      <c r="A5035" s="152"/>
      <c r="B5035" s="152"/>
      <c r="C5035" s="152"/>
      <c r="D5035" s="152"/>
      <c r="E5035" s="153">
        <f>'2.40-a,b,c,d,e'!E5035</f>
        <v>44085.166666666664</v>
      </c>
      <c r="F5035" s="157">
        <f>'2.40-a,b,c,d,e'!F5035</f>
        <v>37.330001831054602</v>
      </c>
      <c r="G5035" s="157">
        <f>'2.40-a,b,c,d,e'!G5035</f>
        <v>30.002593994105098</v>
      </c>
      <c r="H5035" s="157">
        <f t="shared" si="546"/>
        <v>7442.6208230644952</v>
      </c>
      <c r="I5035" s="157">
        <f t="shared" si="547"/>
        <v>0</v>
      </c>
      <c r="J5035" s="157">
        <f t="shared" si="548"/>
        <v>7442.6208230644952</v>
      </c>
      <c r="K5035" s="157">
        <f t="shared" si="549"/>
        <v>0</v>
      </c>
      <c r="L5035" s="157">
        <f t="shared" si="550"/>
        <v>7442.6208230644952</v>
      </c>
      <c r="M5035" s="167">
        <f t="shared" si="551"/>
        <v>0</v>
      </c>
      <c r="N5035" s="167">
        <f t="shared" si="552"/>
        <v>0</v>
      </c>
    </row>
    <row r="5036" spans="1:14" ht="15" customHeight="1" x14ac:dyDescent="0.2">
      <c r="A5036" s="152"/>
      <c r="B5036" s="152"/>
      <c r="C5036" s="152"/>
      <c r="D5036" s="152"/>
      <c r="E5036" s="153">
        <f>'2.40-a,b,c,d,e'!E5036</f>
        <v>44088.166666666664</v>
      </c>
      <c r="F5036" s="157">
        <f>'2.40-a,b,c,d,e'!F5036</f>
        <v>37.259998321533203</v>
      </c>
      <c r="G5036" s="157">
        <f>'2.40-a,b,c,d,e'!G5036</f>
        <v>-70.00350952139911</v>
      </c>
      <c r="H5036" s="157">
        <f t="shared" si="546"/>
        <v>7372.6173135430963</v>
      </c>
      <c r="I5036" s="157">
        <f t="shared" si="547"/>
        <v>0</v>
      </c>
      <c r="J5036" s="157">
        <f t="shared" si="548"/>
        <v>7372.6173135430963</v>
      </c>
      <c r="K5036" s="157">
        <f t="shared" si="549"/>
        <v>0</v>
      </c>
      <c r="L5036" s="157">
        <f t="shared" si="550"/>
        <v>7372.6173135430963</v>
      </c>
      <c r="M5036" s="167">
        <f t="shared" si="551"/>
        <v>0</v>
      </c>
      <c r="N5036" s="167">
        <f t="shared" si="552"/>
        <v>0</v>
      </c>
    </row>
    <row r="5037" spans="1:14" ht="15" customHeight="1" x14ac:dyDescent="0.2">
      <c r="A5037" s="152"/>
      <c r="B5037" s="152"/>
      <c r="C5037" s="152"/>
      <c r="D5037" s="152"/>
      <c r="E5037" s="153">
        <f>'2.40-a,b,c,d,e'!E5037</f>
        <v>44089.166666666664</v>
      </c>
      <c r="F5037" s="157">
        <f>'2.40-a,b,c,d,e'!F5037</f>
        <v>38.279998779296797</v>
      </c>
      <c r="G5037" s="157">
        <f>'2.40-a,b,c,d,e'!G5037</f>
        <v>1020.0004577635937</v>
      </c>
      <c r="H5037" s="157">
        <f t="shared" si="546"/>
        <v>8392.61777130669</v>
      </c>
      <c r="I5037" s="157">
        <f t="shared" si="547"/>
        <v>0</v>
      </c>
      <c r="J5037" s="157">
        <f t="shared" si="548"/>
        <v>8392.61777130669</v>
      </c>
      <c r="K5037" s="157">
        <f t="shared" si="549"/>
        <v>229.99954223629993</v>
      </c>
      <c r="L5037" s="157">
        <f t="shared" si="550"/>
        <v>8162.61822907039</v>
      </c>
      <c r="M5037" s="167">
        <f t="shared" si="551"/>
        <v>0</v>
      </c>
      <c r="N5037" s="167">
        <f t="shared" si="552"/>
        <v>0</v>
      </c>
    </row>
    <row r="5038" spans="1:14" ht="15" customHeight="1" x14ac:dyDescent="0.2">
      <c r="A5038" s="152"/>
      <c r="B5038" s="152"/>
      <c r="C5038" s="152"/>
      <c r="D5038" s="152"/>
      <c r="E5038" s="153">
        <f>'2.40-a,b,c,d,e'!E5038</f>
        <v>44090.166666666664</v>
      </c>
      <c r="F5038" s="157">
        <f>'2.40-a,b,c,d,e'!F5038</f>
        <v>40.159999847412102</v>
      </c>
      <c r="G5038" s="157">
        <f>'2.40-a,b,c,d,e'!G5038</f>
        <v>1880.0010681153053</v>
      </c>
      <c r="H5038" s="157">
        <f t="shared" si="546"/>
        <v>10042.619297185694</v>
      </c>
      <c r="I5038" s="157">
        <f t="shared" si="547"/>
        <v>0</v>
      </c>
      <c r="J5038" s="157">
        <f t="shared" si="548"/>
        <v>10042.619297185694</v>
      </c>
      <c r="K5038" s="157">
        <f t="shared" si="549"/>
        <v>1880.0010681153044</v>
      </c>
      <c r="L5038" s="157">
        <f t="shared" si="550"/>
        <v>8162.61822907039</v>
      </c>
      <c r="M5038" s="167">
        <f t="shared" si="551"/>
        <v>0</v>
      </c>
      <c r="N5038" s="167">
        <f t="shared" si="552"/>
        <v>0</v>
      </c>
    </row>
    <row r="5039" spans="1:14" ht="15" customHeight="1" x14ac:dyDescent="0.2">
      <c r="A5039" s="152"/>
      <c r="B5039" s="152"/>
      <c r="C5039" s="152"/>
      <c r="D5039" s="152"/>
      <c r="E5039" s="153">
        <f>'2.40-a,b,c,d,e'!E5039</f>
        <v>44091.166666666664</v>
      </c>
      <c r="F5039" s="157">
        <f>'2.40-a,b,c,d,e'!F5039</f>
        <v>40.970001220703097</v>
      </c>
      <c r="G5039" s="157">
        <f>'2.40-a,b,c,d,e'!G5039</f>
        <v>810.00137329099425</v>
      </c>
      <c r="H5039" s="157">
        <f t="shared" si="546"/>
        <v>8972.6196023613848</v>
      </c>
      <c r="I5039" s="157">
        <f t="shared" si="547"/>
        <v>0</v>
      </c>
      <c r="J5039" s="157">
        <f t="shared" si="548"/>
        <v>8972.6196023613848</v>
      </c>
      <c r="K5039" s="157">
        <f t="shared" si="549"/>
        <v>810.00137329099471</v>
      </c>
      <c r="L5039" s="157">
        <f t="shared" si="550"/>
        <v>8162.61822907039</v>
      </c>
      <c r="M5039" s="167">
        <f t="shared" si="551"/>
        <v>0</v>
      </c>
      <c r="N5039" s="167">
        <f t="shared" si="552"/>
        <v>0</v>
      </c>
    </row>
    <row r="5040" spans="1:14" ht="15" customHeight="1" x14ac:dyDescent="0.2">
      <c r="A5040" s="152"/>
      <c r="B5040" s="152"/>
      <c r="C5040" s="152"/>
      <c r="D5040" s="152"/>
      <c r="E5040" s="153">
        <f>'2.40-a,b,c,d,e'!E5040</f>
        <v>44092.166666666664</v>
      </c>
      <c r="F5040" s="157">
        <f>'2.40-a,b,c,d,e'!F5040</f>
        <v>41.110000610351499</v>
      </c>
      <c r="G5040" s="157">
        <f>'2.40-a,b,c,d,e'!G5040</f>
        <v>139.99938964840197</v>
      </c>
      <c r="H5040" s="157">
        <f t="shared" si="546"/>
        <v>8302.6176187187921</v>
      </c>
      <c r="I5040" s="157">
        <f t="shared" si="547"/>
        <v>0</v>
      </c>
      <c r="J5040" s="157">
        <f t="shared" si="548"/>
        <v>8302.6176187187921</v>
      </c>
      <c r="K5040" s="157">
        <f t="shared" si="549"/>
        <v>139.99938964840203</v>
      </c>
      <c r="L5040" s="157">
        <f t="shared" si="550"/>
        <v>8162.61822907039</v>
      </c>
      <c r="M5040" s="167">
        <f t="shared" si="551"/>
        <v>0</v>
      </c>
      <c r="N5040" s="167">
        <f t="shared" si="552"/>
        <v>0</v>
      </c>
    </row>
    <row r="5041" spans="1:14" ht="15" customHeight="1" x14ac:dyDescent="0.2">
      <c r="A5041" s="152"/>
      <c r="B5041" s="152"/>
      <c r="C5041" s="152"/>
      <c r="D5041" s="152"/>
      <c r="E5041" s="153">
        <f>'2.40-a,b,c,d,e'!E5041</f>
        <v>44095.166666666664</v>
      </c>
      <c r="F5041" s="157">
        <f>'2.40-a,b,c,d,e'!F5041</f>
        <v>39.310001373291001</v>
      </c>
      <c r="G5041" s="157">
        <f>'2.40-a,b,c,d,e'!G5041</f>
        <v>-1799.9992370604971</v>
      </c>
      <c r="H5041" s="157">
        <f t="shared" si="546"/>
        <v>6362.6189920098932</v>
      </c>
      <c r="I5041" s="157">
        <f t="shared" si="547"/>
        <v>0</v>
      </c>
      <c r="J5041" s="157">
        <f t="shared" si="548"/>
        <v>6362.6189920098932</v>
      </c>
      <c r="K5041" s="157">
        <f t="shared" si="549"/>
        <v>0</v>
      </c>
      <c r="L5041" s="157">
        <f t="shared" si="550"/>
        <v>6362.6189920098932</v>
      </c>
      <c r="M5041" s="167">
        <f t="shared" si="551"/>
        <v>0</v>
      </c>
      <c r="N5041" s="167">
        <f t="shared" si="552"/>
        <v>0</v>
      </c>
    </row>
    <row r="5042" spans="1:14" ht="15" customHeight="1" x14ac:dyDescent="0.2">
      <c r="A5042" s="152"/>
      <c r="B5042" s="152"/>
      <c r="C5042" s="152"/>
      <c r="D5042" s="152"/>
      <c r="E5042" s="153">
        <f>'2.40-a,b,c,d,e'!E5042</f>
        <v>44096.166666666664</v>
      </c>
      <c r="F5042" s="157">
        <f>'2.40-a,b,c,d,e'!F5042</f>
        <v>39.599998474121001</v>
      </c>
      <c r="G5042" s="157">
        <f>'2.40-a,b,c,d,e'!G5042</f>
        <v>289.99710082999997</v>
      </c>
      <c r="H5042" s="157">
        <f t="shared" si="546"/>
        <v>6652.6160928398931</v>
      </c>
      <c r="I5042" s="157">
        <f t="shared" si="547"/>
        <v>0</v>
      </c>
      <c r="J5042" s="157">
        <f t="shared" si="548"/>
        <v>6652.6160928398931</v>
      </c>
      <c r="K5042" s="157">
        <f t="shared" si="549"/>
        <v>0</v>
      </c>
      <c r="L5042" s="157">
        <f t="shared" si="550"/>
        <v>6652.6160928398931</v>
      </c>
      <c r="M5042" s="167">
        <f t="shared" si="551"/>
        <v>0</v>
      </c>
      <c r="N5042" s="167">
        <f t="shared" si="552"/>
        <v>0</v>
      </c>
    </row>
    <row r="5043" spans="1:14" ht="15" customHeight="1" x14ac:dyDescent="0.2">
      <c r="A5043" s="152"/>
      <c r="B5043" s="152"/>
      <c r="C5043" s="152"/>
      <c r="D5043" s="152"/>
      <c r="E5043" s="153">
        <f>'2.40-a,b,c,d,e'!E5043</f>
        <v>44097.166666666664</v>
      </c>
      <c r="F5043" s="157">
        <f>'2.40-a,b,c,d,e'!F5043</f>
        <v>39.930000305175703</v>
      </c>
      <c r="G5043" s="157">
        <f>'2.40-a,b,c,d,e'!G5043</f>
        <v>330.00183105470171</v>
      </c>
      <c r="H5043" s="157">
        <f t="shared" si="546"/>
        <v>6982.6179238945952</v>
      </c>
      <c r="I5043" s="157">
        <f t="shared" si="547"/>
        <v>0</v>
      </c>
      <c r="J5043" s="157">
        <f t="shared" si="548"/>
        <v>6982.6179238945952</v>
      </c>
      <c r="K5043" s="157">
        <f t="shared" si="549"/>
        <v>0</v>
      </c>
      <c r="L5043" s="157">
        <f t="shared" si="550"/>
        <v>6982.6179238945952</v>
      </c>
      <c r="M5043" s="167">
        <f t="shared" si="551"/>
        <v>0</v>
      </c>
      <c r="N5043" s="167">
        <f t="shared" si="552"/>
        <v>0</v>
      </c>
    </row>
    <row r="5044" spans="1:14" ht="15" customHeight="1" x14ac:dyDescent="0.2">
      <c r="A5044" s="152"/>
      <c r="B5044" s="152"/>
      <c r="C5044" s="152"/>
      <c r="D5044" s="152"/>
      <c r="E5044" s="153">
        <f>'2.40-a,b,c,d,e'!E5044</f>
        <v>44098.166666666664</v>
      </c>
      <c r="F5044" s="157">
        <f>'2.40-a,b,c,d,e'!F5044</f>
        <v>40.310001373291001</v>
      </c>
      <c r="G5044" s="157">
        <f>'2.40-a,b,c,d,e'!G5044</f>
        <v>380.00106811529832</v>
      </c>
      <c r="H5044" s="157">
        <f t="shared" si="546"/>
        <v>7362.6189920098932</v>
      </c>
      <c r="I5044" s="157">
        <f t="shared" si="547"/>
        <v>0</v>
      </c>
      <c r="J5044" s="157">
        <f t="shared" si="548"/>
        <v>7362.6189920098932</v>
      </c>
      <c r="K5044" s="157">
        <f t="shared" si="549"/>
        <v>0</v>
      </c>
      <c r="L5044" s="157">
        <f t="shared" si="550"/>
        <v>7362.6189920098932</v>
      </c>
      <c r="M5044" s="167">
        <f t="shared" si="551"/>
        <v>0</v>
      </c>
      <c r="N5044" s="167">
        <f t="shared" si="552"/>
        <v>0</v>
      </c>
    </row>
    <row r="5045" spans="1:14" ht="15" customHeight="1" x14ac:dyDescent="0.2">
      <c r="A5045" s="152"/>
      <c r="B5045" s="152"/>
      <c r="C5045" s="152"/>
      <c r="D5045" s="152"/>
      <c r="E5045" s="153">
        <f>'2.40-a,b,c,d,e'!E5045</f>
        <v>44099.166666666664</v>
      </c>
      <c r="F5045" s="157">
        <f>'2.40-a,b,c,d,e'!F5045</f>
        <v>40.25</v>
      </c>
      <c r="G5045" s="157">
        <f>'2.40-a,b,c,d,e'!G5045</f>
        <v>-60.001373291001414</v>
      </c>
      <c r="H5045" s="157">
        <f t="shared" si="546"/>
        <v>7302.6176187188921</v>
      </c>
      <c r="I5045" s="157">
        <f t="shared" si="547"/>
        <v>0</v>
      </c>
      <c r="J5045" s="157">
        <f t="shared" si="548"/>
        <v>7302.6176187188921</v>
      </c>
      <c r="K5045" s="157">
        <f t="shared" si="549"/>
        <v>0</v>
      </c>
      <c r="L5045" s="157">
        <f t="shared" si="550"/>
        <v>7302.6176187188921</v>
      </c>
      <c r="M5045" s="167">
        <f t="shared" si="551"/>
        <v>0</v>
      </c>
      <c r="N5045" s="167">
        <f t="shared" si="552"/>
        <v>0</v>
      </c>
    </row>
    <row r="5046" spans="1:14" ht="15" customHeight="1" x14ac:dyDescent="0.2">
      <c r="A5046" s="152"/>
      <c r="B5046" s="152"/>
      <c r="C5046" s="152"/>
      <c r="D5046" s="152"/>
      <c r="E5046" s="153">
        <f>'2.40-a,b,c,d,e'!E5046</f>
        <v>44102.166666666664</v>
      </c>
      <c r="F5046" s="157">
        <f>'2.40-a,b,c,d,e'!F5046</f>
        <v>40.599998474121001</v>
      </c>
      <c r="G5046" s="157">
        <f>'2.40-a,b,c,d,e'!G5046</f>
        <v>349.99847412100138</v>
      </c>
      <c r="H5046" s="157">
        <f t="shared" si="546"/>
        <v>7652.6160928398931</v>
      </c>
      <c r="I5046" s="157">
        <f t="shared" si="547"/>
        <v>0</v>
      </c>
      <c r="J5046" s="157">
        <f t="shared" si="548"/>
        <v>7652.6160928398931</v>
      </c>
      <c r="K5046" s="157">
        <f t="shared" si="549"/>
        <v>0</v>
      </c>
      <c r="L5046" s="157">
        <f t="shared" si="550"/>
        <v>7652.6160928398931</v>
      </c>
      <c r="M5046" s="167">
        <f t="shared" si="551"/>
        <v>0</v>
      </c>
      <c r="N5046" s="167">
        <f t="shared" si="552"/>
        <v>0</v>
      </c>
    </row>
    <row r="5047" spans="1:14" ht="15" customHeight="1" x14ac:dyDescent="0.2">
      <c r="A5047" s="152"/>
      <c r="B5047" s="152"/>
      <c r="C5047" s="152"/>
      <c r="D5047" s="152"/>
      <c r="E5047" s="153">
        <f>'2.40-a,b,c,d,e'!E5047</f>
        <v>44103.166666666664</v>
      </c>
      <c r="F5047" s="157">
        <f>'2.40-a,b,c,d,e'!F5047</f>
        <v>39.290000915527301</v>
      </c>
      <c r="G5047" s="157">
        <f>'2.40-a,b,c,d,e'!G5047</f>
        <v>-1309.9975585937002</v>
      </c>
      <c r="H5047" s="157">
        <f t="shared" si="546"/>
        <v>6342.6185342461931</v>
      </c>
      <c r="I5047" s="157">
        <f t="shared" si="547"/>
        <v>0</v>
      </c>
      <c r="J5047" s="157">
        <f t="shared" si="548"/>
        <v>6342.6185342461931</v>
      </c>
      <c r="K5047" s="157">
        <f t="shared" si="549"/>
        <v>0</v>
      </c>
      <c r="L5047" s="157">
        <f t="shared" si="550"/>
        <v>6342.6185342461931</v>
      </c>
      <c r="M5047" s="167">
        <f t="shared" si="551"/>
        <v>0</v>
      </c>
      <c r="N5047" s="167">
        <f t="shared" si="552"/>
        <v>0</v>
      </c>
    </row>
    <row r="5048" spans="1:14" ht="15" customHeight="1" x14ac:dyDescent="0.2">
      <c r="A5048" s="152"/>
      <c r="B5048" s="152"/>
      <c r="C5048" s="152"/>
      <c r="D5048" s="152"/>
      <c r="E5048" s="153">
        <f>'2.40-a,b,c,d,e'!E5048</f>
        <v>44104.166666666664</v>
      </c>
      <c r="F5048" s="157">
        <f>'2.40-a,b,c,d,e'!F5048</f>
        <v>40.220001220703097</v>
      </c>
      <c r="G5048" s="157">
        <f>'2.40-a,b,c,d,e'!G5048</f>
        <v>930.00030517579546</v>
      </c>
      <c r="H5048" s="157">
        <f t="shared" si="546"/>
        <v>7272.6188394219889</v>
      </c>
      <c r="I5048" s="157">
        <f t="shared" si="547"/>
        <v>0</v>
      </c>
      <c r="J5048" s="157">
        <f t="shared" si="548"/>
        <v>7272.6188394219889</v>
      </c>
      <c r="K5048" s="157">
        <f t="shared" si="549"/>
        <v>0</v>
      </c>
      <c r="L5048" s="157">
        <f t="shared" si="550"/>
        <v>7272.6188394219889</v>
      </c>
      <c r="M5048" s="167">
        <f t="shared" si="551"/>
        <v>0</v>
      </c>
      <c r="N5048" s="167">
        <f t="shared" si="552"/>
        <v>0</v>
      </c>
    </row>
    <row r="5049" spans="1:14" ht="15" customHeight="1" x14ac:dyDescent="0.2">
      <c r="A5049" s="152"/>
      <c r="B5049" s="152"/>
      <c r="C5049" s="152"/>
      <c r="D5049" s="152"/>
      <c r="E5049" s="153">
        <f>'2.40-a,b,c,d,e'!E5049</f>
        <v>44105.166666666664</v>
      </c>
      <c r="F5049" s="157">
        <f>'2.40-a,b,c,d,e'!F5049</f>
        <v>38.720001220703097</v>
      </c>
      <c r="G5049" s="157">
        <f>'2.40-a,b,c,d,e'!G5049</f>
        <v>-1500</v>
      </c>
      <c r="H5049" s="157">
        <f t="shared" si="546"/>
        <v>5772.6188394219889</v>
      </c>
      <c r="I5049" s="157">
        <f t="shared" si="547"/>
        <v>2389.9993896484011</v>
      </c>
      <c r="J5049" s="157">
        <f t="shared" si="548"/>
        <v>8162.61822907039</v>
      </c>
      <c r="K5049" s="157">
        <f t="shared" si="549"/>
        <v>0</v>
      </c>
      <c r="L5049" s="157">
        <f t="shared" si="550"/>
        <v>8162.61822907039</v>
      </c>
      <c r="M5049" s="167">
        <f t="shared" si="551"/>
        <v>1</v>
      </c>
      <c r="N5049" s="167">
        <f t="shared" si="552"/>
        <v>0</v>
      </c>
    </row>
    <row r="5050" spans="1:14" ht="15" customHeight="1" x14ac:dyDescent="0.2">
      <c r="A5050" s="152"/>
      <c r="B5050" s="152"/>
      <c r="C5050" s="152"/>
      <c r="D5050" s="152"/>
      <c r="E5050" s="153">
        <f>'2.40-a,b,c,d,e'!E5050</f>
        <v>44106.166666666664</v>
      </c>
      <c r="F5050" s="157">
        <f>'2.40-a,b,c,d,e'!F5050</f>
        <v>37.049999237060497</v>
      </c>
      <c r="G5050" s="157">
        <f>'2.40-a,b,c,d,e'!G5050</f>
        <v>-1670.0019836425995</v>
      </c>
      <c r="H5050" s="157">
        <f t="shared" si="546"/>
        <v>6492.616245427791</v>
      </c>
      <c r="I5050" s="157">
        <f t="shared" si="547"/>
        <v>0</v>
      </c>
      <c r="J5050" s="157">
        <f t="shared" si="548"/>
        <v>6492.616245427791</v>
      </c>
      <c r="K5050" s="157">
        <f t="shared" si="549"/>
        <v>0</v>
      </c>
      <c r="L5050" s="157">
        <f t="shared" si="550"/>
        <v>6492.616245427791</v>
      </c>
      <c r="M5050" s="167">
        <f t="shared" si="551"/>
        <v>0</v>
      </c>
      <c r="N5050" s="167">
        <f t="shared" si="552"/>
        <v>0</v>
      </c>
    </row>
    <row r="5051" spans="1:14" ht="15" customHeight="1" x14ac:dyDescent="0.2">
      <c r="A5051" s="152"/>
      <c r="B5051" s="152"/>
      <c r="C5051" s="152"/>
      <c r="D5051" s="152"/>
      <c r="E5051" s="153">
        <f>'2.40-a,b,c,d,e'!E5051</f>
        <v>44109.166666666664</v>
      </c>
      <c r="F5051" s="157">
        <f>'2.40-a,b,c,d,e'!F5051</f>
        <v>39.220001220703097</v>
      </c>
      <c r="G5051" s="157">
        <f>'2.40-a,b,c,d,e'!G5051</f>
        <v>2170.0019836425995</v>
      </c>
      <c r="H5051" s="157">
        <f t="shared" si="546"/>
        <v>8662.618229070391</v>
      </c>
      <c r="I5051" s="157">
        <f t="shared" si="547"/>
        <v>0</v>
      </c>
      <c r="J5051" s="157">
        <f t="shared" si="548"/>
        <v>8662.618229070391</v>
      </c>
      <c r="K5051" s="157">
        <f t="shared" si="549"/>
        <v>500.00000000000091</v>
      </c>
      <c r="L5051" s="157">
        <f t="shared" si="550"/>
        <v>8162.61822907039</v>
      </c>
      <c r="M5051" s="167">
        <f t="shared" si="551"/>
        <v>0</v>
      </c>
      <c r="N5051" s="167">
        <f t="shared" si="552"/>
        <v>0</v>
      </c>
    </row>
    <row r="5052" spans="1:14" ht="15" customHeight="1" x14ac:dyDescent="0.2">
      <c r="A5052" s="152"/>
      <c r="B5052" s="152"/>
      <c r="C5052" s="152"/>
      <c r="D5052" s="152"/>
      <c r="E5052" s="153">
        <f>'2.40-a,b,c,d,e'!E5052</f>
        <v>44110.166666666664</v>
      </c>
      <c r="F5052" s="157">
        <f>'2.40-a,b,c,d,e'!F5052</f>
        <v>40.669998168945298</v>
      </c>
      <c r="G5052" s="157">
        <f>'2.40-a,b,c,d,e'!G5052</f>
        <v>1449.9969482422016</v>
      </c>
      <c r="H5052" s="157">
        <f t="shared" si="546"/>
        <v>9612.6151773125912</v>
      </c>
      <c r="I5052" s="157">
        <f t="shared" si="547"/>
        <v>0</v>
      </c>
      <c r="J5052" s="157">
        <f t="shared" si="548"/>
        <v>9612.6151773125912</v>
      </c>
      <c r="K5052" s="157">
        <f t="shared" si="549"/>
        <v>1449.9969482422011</v>
      </c>
      <c r="L5052" s="157">
        <f t="shared" si="550"/>
        <v>8162.61822907039</v>
      </c>
      <c r="M5052" s="167">
        <f t="shared" si="551"/>
        <v>0</v>
      </c>
      <c r="N5052" s="167">
        <f t="shared" si="552"/>
        <v>0</v>
      </c>
    </row>
    <row r="5053" spans="1:14" ht="15" customHeight="1" x14ac:dyDescent="0.2">
      <c r="A5053" s="152"/>
      <c r="B5053" s="152"/>
      <c r="C5053" s="152"/>
      <c r="D5053" s="152"/>
      <c r="E5053" s="153">
        <f>'2.40-a,b,c,d,e'!E5053</f>
        <v>44111.166666666664</v>
      </c>
      <c r="F5053" s="157">
        <f>'2.40-a,b,c,d,e'!F5053</f>
        <v>39.950000762939403</v>
      </c>
      <c r="G5053" s="157">
        <f>'2.40-a,b,c,d,e'!G5053</f>
        <v>-719.99740600589485</v>
      </c>
      <c r="H5053" s="157">
        <f t="shared" si="546"/>
        <v>7442.6208230644952</v>
      </c>
      <c r="I5053" s="157">
        <f t="shared" si="547"/>
        <v>0</v>
      </c>
      <c r="J5053" s="157">
        <f t="shared" si="548"/>
        <v>7442.6208230644952</v>
      </c>
      <c r="K5053" s="157">
        <f t="shared" si="549"/>
        <v>0</v>
      </c>
      <c r="L5053" s="157">
        <f t="shared" si="550"/>
        <v>7442.6208230644952</v>
      </c>
      <c r="M5053" s="167">
        <f t="shared" si="551"/>
        <v>0</v>
      </c>
      <c r="N5053" s="167">
        <f t="shared" si="552"/>
        <v>0</v>
      </c>
    </row>
    <row r="5054" spans="1:14" ht="15" customHeight="1" x14ac:dyDescent="0.2">
      <c r="A5054" s="152"/>
      <c r="B5054" s="152"/>
      <c r="C5054" s="152"/>
      <c r="D5054" s="152"/>
      <c r="E5054" s="153">
        <f>'2.40-a,b,c,d,e'!E5054</f>
        <v>44112.166666666664</v>
      </c>
      <c r="F5054" s="157">
        <f>'2.40-a,b,c,d,e'!F5054</f>
        <v>41.189998626708899</v>
      </c>
      <c r="G5054" s="157">
        <f>'2.40-a,b,c,d,e'!G5054</f>
        <v>1239.9978637694958</v>
      </c>
      <c r="H5054" s="157">
        <f t="shared" si="546"/>
        <v>8682.6186868339901</v>
      </c>
      <c r="I5054" s="157">
        <f t="shared" si="547"/>
        <v>0</v>
      </c>
      <c r="J5054" s="157">
        <f t="shared" si="548"/>
        <v>8682.6186868339901</v>
      </c>
      <c r="K5054" s="157">
        <f t="shared" si="549"/>
        <v>520.00045776360002</v>
      </c>
      <c r="L5054" s="157">
        <f t="shared" si="550"/>
        <v>8162.61822907039</v>
      </c>
      <c r="M5054" s="167">
        <f t="shared" si="551"/>
        <v>0</v>
      </c>
      <c r="N5054" s="167">
        <f t="shared" si="552"/>
        <v>0</v>
      </c>
    </row>
    <row r="5055" spans="1:14" ht="15" customHeight="1" x14ac:dyDescent="0.2">
      <c r="A5055" s="152"/>
      <c r="B5055" s="152"/>
      <c r="C5055" s="152"/>
      <c r="D5055" s="152"/>
      <c r="E5055" s="153">
        <f>'2.40-a,b,c,d,e'!E5055</f>
        <v>44113.166666666664</v>
      </c>
      <c r="F5055" s="157">
        <f>'2.40-a,b,c,d,e'!F5055</f>
        <v>40.599998474121001</v>
      </c>
      <c r="G5055" s="157">
        <f>'2.40-a,b,c,d,e'!G5055</f>
        <v>-590.00015258789767</v>
      </c>
      <c r="H5055" s="157">
        <f t="shared" si="546"/>
        <v>7572.6180764824921</v>
      </c>
      <c r="I5055" s="157">
        <f t="shared" si="547"/>
        <v>0</v>
      </c>
      <c r="J5055" s="157">
        <f t="shared" si="548"/>
        <v>7572.6180764824921</v>
      </c>
      <c r="K5055" s="157">
        <f t="shared" si="549"/>
        <v>0</v>
      </c>
      <c r="L5055" s="157">
        <f t="shared" si="550"/>
        <v>7572.6180764824921</v>
      </c>
      <c r="M5055" s="167">
        <f t="shared" si="551"/>
        <v>0</v>
      </c>
      <c r="N5055" s="167">
        <f t="shared" si="552"/>
        <v>0</v>
      </c>
    </row>
    <row r="5056" spans="1:14" ht="15" customHeight="1" x14ac:dyDescent="0.2">
      <c r="A5056" s="152"/>
      <c r="B5056" s="152"/>
      <c r="C5056" s="152"/>
      <c r="D5056" s="152"/>
      <c r="E5056" s="153">
        <f>'2.40-a,b,c,d,e'!E5056</f>
        <v>44116.166666666664</v>
      </c>
      <c r="F5056" s="157">
        <f>'2.40-a,b,c,d,e'!F5056</f>
        <v>39.430000305175703</v>
      </c>
      <c r="G5056" s="157">
        <f>'2.40-a,b,c,d,e'!G5056</f>
        <v>-1169.9981689452984</v>
      </c>
      <c r="H5056" s="157">
        <f t="shared" si="546"/>
        <v>6402.6199075371933</v>
      </c>
      <c r="I5056" s="157">
        <f t="shared" si="547"/>
        <v>0</v>
      </c>
      <c r="J5056" s="157">
        <f t="shared" si="548"/>
        <v>6402.6199075371933</v>
      </c>
      <c r="K5056" s="157">
        <f t="shared" si="549"/>
        <v>0</v>
      </c>
      <c r="L5056" s="157">
        <f t="shared" si="550"/>
        <v>6402.6199075371933</v>
      </c>
      <c r="M5056" s="167">
        <f t="shared" si="551"/>
        <v>0</v>
      </c>
      <c r="N5056" s="167">
        <f t="shared" si="552"/>
        <v>0</v>
      </c>
    </row>
    <row r="5057" spans="1:14" ht="15" customHeight="1" x14ac:dyDescent="0.2">
      <c r="A5057" s="152"/>
      <c r="B5057" s="152"/>
      <c r="C5057" s="152"/>
      <c r="D5057" s="152"/>
      <c r="E5057" s="153">
        <f>'2.40-a,b,c,d,e'!E5057</f>
        <v>44117.166666666664</v>
      </c>
      <c r="F5057" s="157">
        <f>'2.40-a,b,c,d,e'!F5057</f>
        <v>40.200000762939403</v>
      </c>
      <c r="G5057" s="157">
        <f>'2.40-a,b,c,d,e'!G5057</f>
        <v>770.0004577637003</v>
      </c>
      <c r="H5057" s="157">
        <f t="shared" si="546"/>
        <v>7172.6203653008934</v>
      </c>
      <c r="I5057" s="157">
        <f t="shared" si="547"/>
        <v>0</v>
      </c>
      <c r="J5057" s="157">
        <f t="shared" si="548"/>
        <v>7172.6203653008934</v>
      </c>
      <c r="K5057" s="157">
        <f t="shared" si="549"/>
        <v>0</v>
      </c>
      <c r="L5057" s="157">
        <f t="shared" si="550"/>
        <v>7172.6203653008934</v>
      </c>
      <c r="M5057" s="167">
        <f t="shared" si="551"/>
        <v>0</v>
      </c>
      <c r="N5057" s="167">
        <f t="shared" si="552"/>
        <v>0</v>
      </c>
    </row>
    <row r="5058" spans="1:14" ht="15" customHeight="1" x14ac:dyDescent="0.2">
      <c r="A5058" s="152"/>
      <c r="B5058" s="152"/>
      <c r="C5058" s="152"/>
      <c r="D5058" s="152"/>
      <c r="E5058" s="153">
        <f>'2.40-a,b,c,d,e'!E5058</f>
        <v>44118.166666666664</v>
      </c>
      <c r="F5058" s="157">
        <f>'2.40-a,b,c,d,e'!F5058</f>
        <v>41.040000915527301</v>
      </c>
      <c r="G5058" s="157">
        <f>'2.40-a,b,c,d,e'!G5058</f>
        <v>840.00015258789767</v>
      </c>
      <c r="H5058" s="157">
        <f t="shared" si="546"/>
        <v>8012.6205178887913</v>
      </c>
      <c r="I5058" s="157">
        <f t="shared" si="547"/>
        <v>0</v>
      </c>
      <c r="J5058" s="157">
        <f t="shared" si="548"/>
        <v>8012.6205178887913</v>
      </c>
      <c r="K5058" s="157">
        <f t="shared" si="549"/>
        <v>0</v>
      </c>
      <c r="L5058" s="157">
        <f t="shared" si="550"/>
        <v>8012.6205178887913</v>
      </c>
      <c r="M5058" s="167">
        <f t="shared" si="551"/>
        <v>0</v>
      </c>
      <c r="N5058" s="167">
        <f t="shared" si="552"/>
        <v>0</v>
      </c>
    </row>
    <row r="5059" spans="1:14" ht="15" customHeight="1" x14ac:dyDescent="0.2">
      <c r="A5059" s="152"/>
      <c r="B5059" s="152"/>
      <c r="C5059" s="152"/>
      <c r="D5059" s="152"/>
      <c r="E5059" s="153">
        <f>'2.40-a,b,c,d,e'!E5059</f>
        <v>44119.166666666664</v>
      </c>
      <c r="F5059" s="157">
        <f>'2.40-a,b,c,d,e'!F5059</f>
        <v>40.959999084472599</v>
      </c>
      <c r="G5059" s="157">
        <f>'2.40-a,b,c,d,e'!G5059</f>
        <v>-80.001831054701711</v>
      </c>
      <c r="H5059" s="157">
        <f t="shared" si="546"/>
        <v>7932.6186868340892</v>
      </c>
      <c r="I5059" s="157">
        <f t="shared" si="547"/>
        <v>0</v>
      </c>
      <c r="J5059" s="157">
        <f t="shared" si="548"/>
        <v>7932.6186868340892</v>
      </c>
      <c r="K5059" s="157">
        <f t="shared" si="549"/>
        <v>0</v>
      </c>
      <c r="L5059" s="157">
        <f t="shared" si="550"/>
        <v>7932.6186868340892</v>
      </c>
      <c r="M5059" s="167">
        <f t="shared" si="551"/>
        <v>0</v>
      </c>
      <c r="N5059" s="167">
        <f t="shared" si="552"/>
        <v>0</v>
      </c>
    </row>
    <row r="5060" spans="1:14" ht="15" customHeight="1" x14ac:dyDescent="0.2">
      <c r="A5060" s="152"/>
      <c r="B5060" s="152"/>
      <c r="C5060" s="152"/>
      <c r="D5060" s="152"/>
      <c r="E5060" s="153">
        <f>'2.40-a,b,c,d,e'!E5060</f>
        <v>44120.166666666664</v>
      </c>
      <c r="F5060" s="157">
        <f>'2.40-a,b,c,d,e'!F5060</f>
        <v>40.880001068115199</v>
      </c>
      <c r="G5060" s="157">
        <f>'2.40-a,b,c,d,e'!G5060</f>
        <v>-79.998016357400559</v>
      </c>
      <c r="H5060" s="157">
        <f t="shared" ref="H5060:H5123" si="553">L5059+G5060</f>
        <v>7852.6206704766882</v>
      </c>
      <c r="I5060" s="157">
        <f t="shared" ref="I5060:I5123" si="554">IF(H5060&lt;$B$13,$B$14-H5060,0)</f>
        <v>0</v>
      </c>
      <c r="J5060" s="157">
        <f t="shared" ref="J5060:J5123" si="555">H5060+I5060</f>
        <v>7852.6206704766882</v>
      </c>
      <c r="K5060" s="157">
        <f t="shared" ref="K5060:K5123" si="556">MAX(J5060-$B$14,0)</f>
        <v>0</v>
      </c>
      <c r="L5060" s="157">
        <f t="shared" ref="L5060:L5123" si="557">J5060-K5060</f>
        <v>7852.6206704766882</v>
      </c>
      <c r="M5060" s="167">
        <f t="shared" ref="M5060:M5123" si="558">IF(I5060&gt;0,1,0)</f>
        <v>0</v>
      </c>
      <c r="N5060" s="167">
        <f t="shared" ref="N5060:N5123" si="559">IF(H5060&lt;0,1,0)</f>
        <v>0</v>
      </c>
    </row>
    <row r="5061" spans="1:14" ht="15" customHeight="1" x14ac:dyDescent="0.2">
      <c r="A5061" s="152"/>
      <c r="B5061" s="152"/>
      <c r="C5061" s="152"/>
      <c r="D5061" s="152"/>
      <c r="E5061" s="153">
        <f>'2.40-a,b,c,d,e'!E5061</f>
        <v>44123.166666666664</v>
      </c>
      <c r="F5061" s="157">
        <f>'2.40-a,b,c,d,e'!F5061</f>
        <v>40.830001831054602</v>
      </c>
      <c r="G5061" s="157">
        <f>'2.40-a,b,c,d,e'!G5061</f>
        <v>-49.999237060596613</v>
      </c>
      <c r="H5061" s="157">
        <f t="shared" si="553"/>
        <v>7802.6214334160913</v>
      </c>
      <c r="I5061" s="157">
        <f t="shared" si="554"/>
        <v>0</v>
      </c>
      <c r="J5061" s="157">
        <f t="shared" si="555"/>
        <v>7802.6214334160913</v>
      </c>
      <c r="K5061" s="157">
        <f t="shared" si="556"/>
        <v>0</v>
      </c>
      <c r="L5061" s="157">
        <f t="shared" si="557"/>
        <v>7802.6214334160913</v>
      </c>
      <c r="M5061" s="167">
        <f t="shared" si="558"/>
        <v>0</v>
      </c>
      <c r="N5061" s="167">
        <f t="shared" si="559"/>
        <v>0</v>
      </c>
    </row>
    <row r="5062" spans="1:14" ht="15" customHeight="1" x14ac:dyDescent="0.2">
      <c r="A5062" s="152"/>
      <c r="B5062" s="152"/>
      <c r="C5062" s="152"/>
      <c r="D5062" s="152"/>
      <c r="E5062" s="153">
        <f>'2.40-a,b,c,d,e'!E5062</f>
        <v>44124.166666666664</v>
      </c>
      <c r="F5062" s="157">
        <f>'2.40-a,b,c,d,e'!F5062</f>
        <v>41.459999084472599</v>
      </c>
      <c r="G5062" s="157">
        <f>'2.40-a,b,c,d,e'!G5062</f>
        <v>629.99725341799717</v>
      </c>
      <c r="H5062" s="157">
        <f t="shared" si="553"/>
        <v>8432.6186868340883</v>
      </c>
      <c r="I5062" s="157">
        <f t="shared" si="554"/>
        <v>0</v>
      </c>
      <c r="J5062" s="157">
        <f t="shared" si="555"/>
        <v>8432.6186868340883</v>
      </c>
      <c r="K5062" s="157">
        <f t="shared" si="556"/>
        <v>270.00045776369825</v>
      </c>
      <c r="L5062" s="157">
        <f t="shared" si="557"/>
        <v>8162.61822907039</v>
      </c>
      <c r="M5062" s="167">
        <f t="shared" si="558"/>
        <v>0</v>
      </c>
      <c r="N5062" s="167">
        <f t="shared" si="559"/>
        <v>0</v>
      </c>
    </row>
    <row r="5063" spans="1:14" ht="15" customHeight="1" x14ac:dyDescent="0.2">
      <c r="A5063" s="152"/>
      <c r="B5063" s="152"/>
      <c r="C5063" s="152"/>
      <c r="D5063" s="152"/>
      <c r="E5063" s="153">
        <f>'2.40-a,b,c,d,e'!E5063</f>
        <v>44125.166666666664</v>
      </c>
      <c r="F5063" s="157">
        <f>'2.40-a,b,c,d,e'!F5063</f>
        <v>40.029998779296797</v>
      </c>
      <c r="G5063" s="157">
        <f>'2.40-a,b,c,d,e'!G5063</f>
        <v>-1430.0003051758026</v>
      </c>
      <c r="H5063" s="157">
        <f t="shared" si="553"/>
        <v>6732.6179238945879</v>
      </c>
      <c r="I5063" s="157">
        <f t="shared" si="554"/>
        <v>0</v>
      </c>
      <c r="J5063" s="157">
        <f t="shared" si="555"/>
        <v>6732.6179238945879</v>
      </c>
      <c r="K5063" s="157">
        <f t="shared" si="556"/>
        <v>0</v>
      </c>
      <c r="L5063" s="157">
        <f t="shared" si="557"/>
        <v>6732.6179238945879</v>
      </c>
      <c r="M5063" s="167">
        <f t="shared" si="558"/>
        <v>0</v>
      </c>
      <c r="N5063" s="167">
        <f t="shared" si="559"/>
        <v>0</v>
      </c>
    </row>
    <row r="5064" spans="1:14" ht="15" customHeight="1" x14ac:dyDescent="0.2">
      <c r="A5064" s="152"/>
      <c r="B5064" s="152"/>
      <c r="C5064" s="152"/>
      <c r="D5064" s="152"/>
      <c r="E5064" s="153">
        <f>'2.40-a,b,c,d,e'!E5064</f>
        <v>44126.166666666664</v>
      </c>
      <c r="F5064" s="157">
        <f>'2.40-a,b,c,d,e'!F5064</f>
        <v>40.639999389648402</v>
      </c>
      <c r="G5064" s="157">
        <f>'2.40-a,b,c,d,e'!G5064</f>
        <v>610.00061035160513</v>
      </c>
      <c r="H5064" s="157">
        <f t="shared" si="553"/>
        <v>7342.6185342461931</v>
      </c>
      <c r="I5064" s="157">
        <f t="shared" si="554"/>
        <v>0</v>
      </c>
      <c r="J5064" s="157">
        <f t="shared" si="555"/>
        <v>7342.6185342461931</v>
      </c>
      <c r="K5064" s="157">
        <f t="shared" si="556"/>
        <v>0</v>
      </c>
      <c r="L5064" s="157">
        <f t="shared" si="557"/>
        <v>7342.6185342461931</v>
      </c>
      <c r="M5064" s="167">
        <f t="shared" si="558"/>
        <v>0</v>
      </c>
      <c r="N5064" s="167">
        <f t="shared" si="559"/>
        <v>0</v>
      </c>
    </row>
    <row r="5065" spans="1:14" ht="15" customHeight="1" x14ac:dyDescent="0.2">
      <c r="A5065" s="152"/>
      <c r="B5065" s="152"/>
      <c r="C5065" s="152"/>
      <c r="D5065" s="152"/>
      <c r="E5065" s="153">
        <f>'2.40-a,b,c,d,e'!E5065</f>
        <v>44127.166666666664</v>
      </c>
      <c r="F5065" s="157">
        <f>'2.40-a,b,c,d,e'!F5065</f>
        <v>39.849998474121001</v>
      </c>
      <c r="G5065" s="157">
        <f>'2.40-a,b,c,d,e'!G5065</f>
        <v>-790.00091552740059</v>
      </c>
      <c r="H5065" s="157">
        <f t="shared" si="553"/>
        <v>6552.6176187187921</v>
      </c>
      <c r="I5065" s="157">
        <f t="shared" si="554"/>
        <v>0</v>
      </c>
      <c r="J5065" s="157">
        <f t="shared" si="555"/>
        <v>6552.6176187187921</v>
      </c>
      <c r="K5065" s="157">
        <f t="shared" si="556"/>
        <v>0</v>
      </c>
      <c r="L5065" s="157">
        <f t="shared" si="557"/>
        <v>6552.6176187187921</v>
      </c>
      <c r="M5065" s="167">
        <f t="shared" si="558"/>
        <v>0</v>
      </c>
      <c r="N5065" s="167">
        <f t="shared" si="559"/>
        <v>0</v>
      </c>
    </row>
    <row r="5066" spans="1:14" ht="15" customHeight="1" x14ac:dyDescent="0.2">
      <c r="A5066" s="152"/>
      <c r="B5066" s="152"/>
      <c r="C5066" s="152"/>
      <c r="D5066" s="152"/>
      <c r="E5066" s="153">
        <f>'2.40-a,b,c,d,e'!E5066</f>
        <v>44130.166666666664</v>
      </c>
      <c r="F5066" s="157">
        <f>'2.40-a,b,c,d,e'!F5066</f>
        <v>38.560001373291001</v>
      </c>
      <c r="G5066" s="157">
        <f>'2.40-a,b,c,d,e'!G5066</f>
        <v>-1289.9971008299999</v>
      </c>
      <c r="H5066" s="157">
        <f t="shared" si="553"/>
        <v>5262.6205178887922</v>
      </c>
      <c r="I5066" s="157">
        <f t="shared" si="554"/>
        <v>2899.9977111815979</v>
      </c>
      <c r="J5066" s="157">
        <f t="shared" si="555"/>
        <v>8162.61822907039</v>
      </c>
      <c r="K5066" s="157">
        <f t="shared" si="556"/>
        <v>0</v>
      </c>
      <c r="L5066" s="157">
        <f t="shared" si="557"/>
        <v>8162.61822907039</v>
      </c>
      <c r="M5066" s="167">
        <f t="shared" si="558"/>
        <v>1</v>
      </c>
      <c r="N5066" s="167">
        <f t="shared" si="559"/>
        <v>0</v>
      </c>
    </row>
    <row r="5067" spans="1:14" ht="15" customHeight="1" x14ac:dyDescent="0.2">
      <c r="A5067" s="152"/>
      <c r="B5067" s="152"/>
      <c r="C5067" s="152"/>
      <c r="D5067" s="152"/>
      <c r="E5067" s="153">
        <f>'2.40-a,b,c,d,e'!E5067</f>
        <v>44131.166666666664</v>
      </c>
      <c r="F5067" s="157">
        <f>'2.40-a,b,c,d,e'!F5067</f>
        <v>39.569999694824197</v>
      </c>
      <c r="G5067" s="157">
        <f>'2.40-a,b,c,d,e'!G5067</f>
        <v>1009.9983215331961</v>
      </c>
      <c r="H5067" s="157">
        <f t="shared" si="553"/>
        <v>9172.6165506035868</v>
      </c>
      <c r="I5067" s="157">
        <f t="shared" si="554"/>
        <v>0</v>
      </c>
      <c r="J5067" s="157">
        <f t="shared" si="555"/>
        <v>9172.6165506035868</v>
      </c>
      <c r="K5067" s="157">
        <f t="shared" si="556"/>
        <v>1009.9983215331968</v>
      </c>
      <c r="L5067" s="157">
        <f t="shared" si="557"/>
        <v>8162.61822907039</v>
      </c>
      <c r="M5067" s="167">
        <f t="shared" si="558"/>
        <v>0</v>
      </c>
      <c r="N5067" s="167">
        <f t="shared" si="559"/>
        <v>0</v>
      </c>
    </row>
    <row r="5068" spans="1:14" ht="15" customHeight="1" x14ac:dyDescent="0.2">
      <c r="A5068" s="152"/>
      <c r="B5068" s="152"/>
      <c r="C5068" s="152"/>
      <c r="D5068" s="152"/>
      <c r="E5068" s="153">
        <f>'2.40-a,b,c,d,e'!E5068</f>
        <v>44132.166666666664</v>
      </c>
      <c r="F5068" s="157">
        <f>'2.40-a,b,c,d,e'!F5068</f>
        <v>37.389999389648402</v>
      </c>
      <c r="G5068" s="157">
        <f>'2.40-a,b,c,d,e'!G5068</f>
        <v>-2180.0003051757953</v>
      </c>
      <c r="H5068" s="157">
        <f t="shared" si="553"/>
        <v>5982.6179238945952</v>
      </c>
      <c r="I5068" s="157">
        <f t="shared" si="554"/>
        <v>2180.0003051757949</v>
      </c>
      <c r="J5068" s="157">
        <f t="shared" si="555"/>
        <v>8162.61822907039</v>
      </c>
      <c r="K5068" s="157">
        <f t="shared" si="556"/>
        <v>0</v>
      </c>
      <c r="L5068" s="157">
        <f t="shared" si="557"/>
        <v>8162.61822907039</v>
      </c>
      <c r="M5068" s="167">
        <f t="shared" si="558"/>
        <v>1</v>
      </c>
      <c r="N5068" s="167">
        <f t="shared" si="559"/>
        <v>0</v>
      </c>
    </row>
    <row r="5069" spans="1:14" ht="15" customHeight="1" x14ac:dyDescent="0.2">
      <c r="A5069" s="152"/>
      <c r="B5069" s="152"/>
      <c r="C5069" s="152"/>
      <c r="D5069" s="152"/>
      <c r="E5069" s="153">
        <f>'2.40-a,b,c,d,e'!E5069</f>
        <v>44133.166666666664</v>
      </c>
      <c r="F5069" s="157">
        <f>'2.40-a,b,c,d,e'!F5069</f>
        <v>36.169998168945298</v>
      </c>
      <c r="G5069" s="157">
        <f>'2.40-a,b,c,d,e'!G5069</f>
        <v>-1220.0012207031036</v>
      </c>
      <c r="H5069" s="157">
        <f t="shared" si="553"/>
        <v>6942.617008367286</v>
      </c>
      <c r="I5069" s="157">
        <f t="shared" si="554"/>
        <v>0</v>
      </c>
      <c r="J5069" s="157">
        <f t="shared" si="555"/>
        <v>6942.617008367286</v>
      </c>
      <c r="K5069" s="157">
        <f t="shared" si="556"/>
        <v>0</v>
      </c>
      <c r="L5069" s="157">
        <f t="shared" si="557"/>
        <v>6942.617008367286</v>
      </c>
      <c r="M5069" s="167">
        <f t="shared" si="558"/>
        <v>0</v>
      </c>
      <c r="N5069" s="167">
        <f t="shared" si="559"/>
        <v>0</v>
      </c>
    </row>
    <row r="5070" spans="1:14" ht="15" customHeight="1" x14ac:dyDescent="0.2">
      <c r="A5070" s="152"/>
      <c r="B5070" s="152"/>
      <c r="C5070" s="152"/>
      <c r="D5070" s="152"/>
      <c r="E5070" s="153">
        <f>'2.40-a,b,c,d,e'!E5070</f>
        <v>44134.166666666664</v>
      </c>
      <c r="F5070" s="157">
        <f>'2.40-a,b,c,d,e'!F5070</f>
        <v>35.790000915527301</v>
      </c>
      <c r="G5070" s="157">
        <f>'2.40-a,b,c,d,e'!G5070</f>
        <v>-379.99725341799717</v>
      </c>
      <c r="H5070" s="157">
        <f t="shared" si="553"/>
        <v>6562.619754949289</v>
      </c>
      <c r="I5070" s="157">
        <f t="shared" si="554"/>
        <v>0</v>
      </c>
      <c r="J5070" s="157">
        <f t="shared" si="555"/>
        <v>6562.619754949289</v>
      </c>
      <c r="K5070" s="157">
        <f t="shared" si="556"/>
        <v>0</v>
      </c>
      <c r="L5070" s="157">
        <f t="shared" si="557"/>
        <v>6562.619754949289</v>
      </c>
      <c r="M5070" s="167">
        <f t="shared" si="558"/>
        <v>0</v>
      </c>
      <c r="N5070" s="167">
        <f t="shared" si="559"/>
        <v>0</v>
      </c>
    </row>
    <row r="5071" spans="1:14" ht="15" customHeight="1" x14ac:dyDescent="0.2">
      <c r="A5071" s="152"/>
      <c r="B5071" s="152"/>
      <c r="C5071" s="152"/>
      <c r="D5071" s="152"/>
      <c r="E5071" s="153">
        <f>'2.40-a,b,c,d,e'!E5071</f>
        <v>44137.208333333336</v>
      </c>
      <c r="F5071" s="157">
        <f>'2.40-a,b,c,d,e'!F5071</f>
        <v>36.810001373291001</v>
      </c>
      <c r="G5071" s="157">
        <f>'2.40-a,b,c,d,e'!G5071</f>
        <v>1020.0004577637003</v>
      </c>
      <c r="H5071" s="157">
        <f t="shared" si="553"/>
        <v>7582.6202127129891</v>
      </c>
      <c r="I5071" s="157">
        <f t="shared" si="554"/>
        <v>0</v>
      </c>
      <c r="J5071" s="157">
        <f t="shared" si="555"/>
        <v>7582.6202127129891</v>
      </c>
      <c r="K5071" s="157">
        <f t="shared" si="556"/>
        <v>0</v>
      </c>
      <c r="L5071" s="157">
        <f t="shared" si="557"/>
        <v>7582.6202127129891</v>
      </c>
      <c r="M5071" s="167">
        <f t="shared" si="558"/>
        <v>0</v>
      </c>
      <c r="N5071" s="167">
        <f t="shared" si="559"/>
        <v>0</v>
      </c>
    </row>
    <row r="5072" spans="1:14" ht="15" customHeight="1" x14ac:dyDescent="0.2">
      <c r="A5072" s="152"/>
      <c r="B5072" s="152"/>
      <c r="C5072" s="152"/>
      <c r="D5072" s="152"/>
      <c r="E5072" s="153">
        <f>'2.40-a,b,c,d,e'!E5072</f>
        <v>44138.208333333336</v>
      </c>
      <c r="F5072" s="157">
        <f>'2.40-a,b,c,d,e'!F5072</f>
        <v>37.659999847412102</v>
      </c>
      <c r="G5072" s="157">
        <f>'2.40-a,b,c,d,e'!G5072</f>
        <v>849.9984741211008</v>
      </c>
      <c r="H5072" s="157">
        <f t="shared" si="553"/>
        <v>8432.6186868340901</v>
      </c>
      <c r="I5072" s="157">
        <f t="shared" si="554"/>
        <v>0</v>
      </c>
      <c r="J5072" s="157">
        <f t="shared" si="555"/>
        <v>8432.6186868340901</v>
      </c>
      <c r="K5072" s="157">
        <f t="shared" si="556"/>
        <v>270.00045776370007</v>
      </c>
      <c r="L5072" s="157">
        <f t="shared" si="557"/>
        <v>8162.61822907039</v>
      </c>
      <c r="M5072" s="167">
        <f t="shared" si="558"/>
        <v>0</v>
      </c>
      <c r="N5072" s="167">
        <f t="shared" si="559"/>
        <v>0</v>
      </c>
    </row>
    <row r="5073" spans="1:14" ht="15" customHeight="1" x14ac:dyDescent="0.2">
      <c r="A5073" s="152"/>
      <c r="B5073" s="152"/>
      <c r="C5073" s="152"/>
      <c r="D5073" s="152"/>
      <c r="E5073" s="153">
        <f>'2.40-a,b,c,d,e'!E5073</f>
        <v>44139.208333333336</v>
      </c>
      <c r="F5073" s="157">
        <f>'2.40-a,b,c,d,e'!F5073</f>
        <v>39.150001525878899</v>
      </c>
      <c r="G5073" s="157">
        <f>'2.40-a,b,c,d,e'!G5073</f>
        <v>1490.0016784667969</v>
      </c>
      <c r="H5073" s="157">
        <f t="shared" si="553"/>
        <v>9652.6199075371878</v>
      </c>
      <c r="I5073" s="157">
        <f t="shared" si="554"/>
        <v>0</v>
      </c>
      <c r="J5073" s="157">
        <f t="shared" si="555"/>
        <v>9652.6199075371878</v>
      </c>
      <c r="K5073" s="157">
        <f t="shared" si="556"/>
        <v>1490.0016784667978</v>
      </c>
      <c r="L5073" s="157">
        <f t="shared" si="557"/>
        <v>8162.61822907039</v>
      </c>
      <c r="M5073" s="167">
        <f t="shared" si="558"/>
        <v>0</v>
      </c>
      <c r="N5073" s="167">
        <f t="shared" si="559"/>
        <v>0</v>
      </c>
    </row>
    <row r="5074" spans="1:14" ht="15" customHeight="1" x14ac:dyDescent="0.2">
      <c r="A5074" s="152"/>
      <c r="B5074" s="152"/>
      <c r="C5074" s="152"/>
      <c r="D5074" s="152"/>
      <c r="E5074" s="153">
        <f>'2.40-a,b,c,d,e'!E5074</f>
        <v>44140.208333333336</v>
      </c>
      <c r="F5074" s="157">
        <f>'2.40-a,b,c,d,e'!F5074</f>
        <v>38.790000915527301</v>
      </c>
      <c r="G5074" s="157">
        <f>'2.40-a,b,c,d,e'!G5074</f>
        <v>-360.00061035159803</v>
      </c>
      <c r="H5074" s="157">
        <f t="shared" si="553"/>
        <v>7802.6176187187921</v>
      </c>
      <c r="I5074" s="157">
        <f t="shared" si="554"/>
        <v>0</v>
      </c>
      <c r="J5074" s="157">
        <f t="shared" si="555"/>
        <v>7802.6176187187921</v>
      </c>
      <c r="K5074" s="157">
        <f t="shared" si="556"/>
        <v>0</v>
      </c>
      <c r="L5074" s="157">
        <f t="shared" si="557"/>
        <v>7802.6176187187921</v>
      </c>
      <c r="M5074" s="167">
        <f t="shared" si="558"/>
        <v>0</v>
      </c>
      <c r="N5074" s="167">
        <f t="shared" si="559"/>
        <v>0</v>
      </c>
    </row>
    <row r="5075" spans="1:14" ht="15" customHeight="1" x14ac:dyDescent="0.2">
      <c r="A5075" s="152"/>
      <c r="B5075" s="152"/>
      <c r="C5075" s="152"/>
      <c r="D5075" s="152"/>
      <c r="E5075" s="153">
        <f>'2.40-a,b,c,d,e'!E5075</f>
        <v>44141.208333333336</v>
      </c>
      <c r="F5075" s="157">
        <f>'2.40-a,b,c,d,e'!F5075</f>
        <v>37.139999389648402</v>
      </c>
      <c r="G5075" s="157">
        <f>'2.40-a,b,c,d,e'!G5075</f>
        <v>-1650.0015258788992</v>
      </c>
      <c r="H5075" s="157">
        <f t="shared" si="553"/>
        <v>6152.6160928398931</v>
      </c>
      <c r="I5075" s="157">
        <f t="shared" si="554"/>
        <v>0</v>
      </c>
      <c r="J5075" s="157">
        <f t="shared" si="555"/>
        <v>6152.6160928398931</v>
      </c>
      <c r="K5075" s="157">
        <f t="shared" si="556"/>
        <v>0</v>
      </c>
      <c r="L5075" s="157">
        <f t="shared" si="557"/>
        <v>6152.6160928398931</v>
      </c>
      <c r="M5075" s="167">
        <f t="shared" si="558"/>
        <v>0</v>
      </c>
      <c r="N5075" s="167">
        <f t="shared" si="559"/>
        <v>0</v>
      </c>
    </row>
    <row r="5076" spans="1:14" ht="15" customHeight="1" x14ac:dyDescent="0.2">
      <c r="A5076" s="152"/>
      <c r="B5076" s="152"/>
      <c r="C5076" s="152"/>
      <c r="D5076" s="152"/>
      <c r="E5076" s="153">
        <f>'2.40-a,b,c,d,e'!E5076</f>
        <v>44144.208333333336</v>
      </c>
      <c r="F5076" s="157">
        <f>'2.40-a,b,c,d,e'!F5076</f>
        <v>40.290000915527301</v>
      </c>
      <c r="G5076" s="157">
        <f>'2.40-a,b,c,d,e'!G5076</f>
        <v>3150.001525878899</v>
      </c>
      <c r="H5076" s="157">
        <f t="shared" si="553"/>
        <v>9302.6176187187921</v>
      </c>
      <c r="I5076" s="157">
        <f t="shared" si="554"/>
        <v>0</v>
      </c>
      <c r="J5076" s="157">
        <f t="shared" si="555"/>
        <v>9302.6176187187921</v>
      </c>
      <c r="K5076" s="157">
        <f t="shared" si="556"/>
        <v>1139.999389648402</v>
      </c>
      <c r="L5076" s="157">
        <f t="shared" si="557"/>
        <v>8162.61822907039</v>
      </c>
      <c r="M5076" s="167">
        <f t="shared" si="558"/>
        <v>0</v>
      </c>
      <c r="N5076" s="167">
        <f t="shared" si="559"/>
        <v>0</v>
      </c>
    </row>
    <row r="5077" spans="1:14" ht="15" customHeight="1" x14ac:dyDescent="0.2">
      <c r="A5077" s="152"/>
      <c r="B5077" s="152"/>
      <c r="C5077" s="152"/>
      <c r="D5077" s="152"/>
      <c r="E5077" s="153">
        <f>'2.40-a,b,c,d,e'!E5077</f>
        <v>44145.208333333336</v>
      </c>
      <c r="F5077" s="157">
        <f>'2.40-a,b,c,d,e'!F5077</f>
        <v>41.360000610351499</v>
      </c>
      <c r="G5077" s="157">
        <f>'2.40-a,b,c,d,e'!G5077</f>
        <v>1069.9996948241974</v>
      </c>
      <c r="H5077" s="157">
        <f t="shared" si="553"/>
        <v>9232.6179238945879</v>
      </c>
      <c r="I5077" s="157">
        <f t="shared" si="554"/>
        <v>0</v>
      </c>
      <c r="J5077" s="157">
        <f t="shared" si="555"/>
        <v>9232.6179238945879</v>
      </c>
      <c r="K5077" s="157">
        <f t="shared" si="556"/>
        <v>1069.9996948241978</v>
      </c>
      <c r="L5077" s="157">
        <f t="shared" si="557"/>
        <v>8162.61822907039</v>
      </c>
      <c r="M5077" s="167">
        <f t="shared" si="558"/>
        <v>0</v>
      </c>
      <c r="N5077" s="167">
        <f t="shared" si="559"/>
        <v>0</v>
      </c>
    </row>
    <row r="5078" spans="1:14" ht="15" customHeight="1" x14ac:dyDescent="0.2">
      <c r="A5078" s="152"/>
      <c r="B5078" s="152"/>
      <c r="C5078" s="152"/>
      <c r="D5078" s="152"/>
      <c r="E5078" s="153">
        <f>'2.40-a,b,c,d,e'!E5078</f>
        <v>44146.208333333336</v>
      </c>
      <c r="F5078" s="157">
        <f>'2.40-a,b,c,d,e'!F5078</f>
        <v>41.450000762939403</v>
      </c>
      <c r="G5078" s="157">
        <f>'2.40-a,b,c,d,e'!G5078</f>
        <v>90.000152587904836</v>
      </c>
      <c r="H5078" s="157">
        <f t="shared" si="553"/>
        <v>8252.6183816582943</v>
      </c>
      <c r="I5078" s="157">
        <f t="shared" si="554"/>
        <v>0</v>
      </c>
      <c r="J5078" s="157">
        <f t="shared" si="555"/>
        <v>8252.6183816582943</v>
      </c>
      <c r="K5078" s="157">
        <f t="shared" si="556"/>
        <v>90.000152587904267</v>
      </c>
      <c r="L5078" s="157">
        <f t="shared" si="557"/>
        <v>8162.61822907039</v>
      </c>
      <c r="M5078" s="167">
        <f t="shared" si="558"/>
        <v>0</v>
      </c>
      <c r="N5078" s="167">
        <f t="shared" si="559"/>
        <v>0</v>
      </c>
    </row>
    <row r="5079" spans="1:14" ht="15" customHeight="1" x14ac:dyDescent="0.2">
      <c r="A5079" s="152"/>
      <c r="B5079" s="152"/>
      <c r="C5079" s="152"/>
      <c r="D5079" s="152"/>
      <c r="E5079" s="153">
        <f>'2.40-a,b,c,d,e'!E5079</f>
        <v>44147.208333333336</v>
      </c>
      <c r="F5079" s="157">
        <f>'2.40-a,b,c,d,e'!F5079</f>
        <v>41.119998931884702</v>
      </c>
      <c r="G5079" s="157">
        <f>'2.40-a,b,c,d,e'!G5079</f>
        <v>-330.00183105470171</v>
      </c>
      <c r="H5079" s="157">
        <f t="shared" si="553"/>
        <v>7832.616398015688</v>
      </c>
      <c r="I5079" s="157">
        <f t="shared" si="554"/>
        <v>0</v>
      </c>
      <c r="J5079" s="157">
        <f t="shared" si="555"/>
        <v>7832.616398015688</v>
      </c>
      <c r="K5079" s="157">
        <f t="shared" si="556"/>
        <v>0</v>
      </c>
      <c r="L5079" s="157">
        <f t="shared" si="557"/>
        <v>7832.616398015688</v>
      </c>
      <c r="M5079" s="167">
        <f t="shared" si="558"/>
        <v>0</v>
      </c>
      <c r="N5079" s="167">
        <f t="shared" si="559"/>
        <v>0</v>
      </c>
    </row>
    <row r="5080" spans="1:14" ht="15" customHeight="1" x14ac:dyDescent="0.2">
      <c r="A5080" s="152"/>
      <c r="B5080" s="152"/>
      <c r="C5080" s="152"/>
      <c r="D5080" s="152"/>
      <c r="E5080" s="153">
        <f>'2.40-a,b,c,d,e'!E5080</f>
        <v>44148.208333333336</v>
      </c>
      <c r="F5080" s="157">
        <f>'2.40-a,b,c,d,e'!F5080</f>
        <v>40.130001068115199</v>
      </c>
      <c r="G5080" s="157">
        <f>'2.40-a,b,c,d,e'!G5080</f>
        <v>-989.99786376950283</v>
      </c>
      <c r="H5080" s="157">
        <f t="shared" si="553"/>
        <v>6842.6185342461849</v>
      </c>
      <c r="I5080" s="157">
        <f t="shared" si="554"/>
        <v>0</v>
      </c>
      <c r="J5080" s="157">
        <f t="shared" si="555"/>
        <v>6842.6185342461849</v>
      </c>
      <c r="K5080" s="157">
        <f t="shared" si="556"/>
        <v>0</v>
      </c>
      <c r="L5080" s="157">
        <f t="shared" si="557"/>
        <v>6842.6185342461849</v>
      </c>
      <c r="M5080" s="167">
        <f t="shared" si="558"/>
        <v>0</v>
      </c>
      <c r="N5080" s="167">
        <f t="shared" si="559"/>
        <v>0</v>
      </c>
    </row>
    <row r="5081" spans="1:14" ht="15" customHeight="1" x14ac:dyDescent="0.2">
      <c r="A5081" s="152"/>
      <c r="B5081" s="152"/>
      <c r="C5081" s="152"/>
      <c r="D5081" s="152"/>
      <c r="E5081" s="153">
        <f>'2.40-a,b,c,d,e'!E5081</f>
        <v>44151.208333333336</v>
      </c>
      <c r="F5081" s="157">
        <f>'2.40-a,b,c,d,e'!F5081</f>
        <v>41.340000152587798</v>
      </c>
      <c r="G5081" s="157">
        <f>'2.40-a,b,c,d,e'!G5081</f>
        <v>1209.9990844725994</v>
      </c>
      <c r="H5081" s="157">
        <f t="shared" si="553"/>
        <v>8052.6176187187848</v>
      </c>
      <c r="I5081" s="157">
        <f t="shared" si="554"/>
        <v>0</v>
      </c>
      <c r="J5081" s="157">
        <f t="shared" si="555"/>
        <v>8052.6176187187848</v>
      </c>
      <c r="K5081" s="157">
        <f t="shared" si="556"/>
        <v>0</v>
      </c>
      <c r="L5081" s="157">
        <f t="shared" si="557"/>
        <v>8052.6176187187848</v>
      </c>
      <c r="M5081" s="167">
        <f t="shared" si="558"/>
        <v>0</v>
      </c>
      <c r="N5081" s="167">
        <f t="shared" si="559"/>
        <v>0</v>
      </c>
    </row>
    <row r="5082" spans="1:14" ht="15" customHeight="1" x14ac:dyDescent="0.2">
      <c r="A5082" s="152"/>
      <c r="B5082" s="152"/>
      <c r="C5082" s="152"/>
      <c r="D5082" s="152"/>
      <c r="E5082" s="153">
        <f>'2.40-a,b,c,d,e'!E5082</f>
        <v>44152.208333333336</v>
      </c>
      <c r="F5082" s="157">
        <f>'2.40-a,b,c,d,e'!F5082</f>
        <v>41.430000305175703</v>
      </c>
      <c r="G5082" s="157">
        <f>'2.40-a,b,c,d,e'!G5082</f>
        <v>90.000152587904836</v>
      </c>
      <c r="H5082" s="157">
        <f t="shared" si="553"/>
        <v>8142.61777130669</v>
      </c>
      <c r="I5082" s="157">
        <f t="shared" si="554"/>
        <v>0</v>
      </c>
      <c r="J5082" s="157">
        <f t="shared" si="555"/>
        <v>8142.61777130669</v>
      </c>
      <c r="K5082" s="157">
        <f t="shared" si="556"/>
        <v>0</v>
      </c>
      <c r="L5082" s="157">
        <f t="shared" si="557"/>
        <v>8142.61777130669</v>
      </c>
      <c r="M5082" s="167">
        <f t="shared" si="558"/>
        <v>0</v>
      </c>
      <c r="N5082" s="167">
        <f t="shared" si="559"/>
        <v>0</v>
      </c>
    </row>
    <row r="5083" spans="1:14" ht="15" customHeight="1" x14ac:dyDescent="0.2">
      <c r="A5083" s="152"/>
      <c r="B5083" s="152"/>
      <c r="C5083" s="152"/>
      <c r="D5083" s="152"/>
      <c r="E5083" s="153">
        <f>'2.40-a,b,c,d,e'!E5083</f>
        <v>44153.208333333336</v>
      </c>
      <c r="F5083" s="157">
        <f>'2.40-a,b,c,d,e'!F5083</f>
        <v>41.819999694824197</v>
      </c>
      <c r="G5083" s="157">
        <f>'2.40-a,b,c,d,e'!G5083</f>
        <v>389.99938964849434</v>
      </c>
      <c r="H5083" s="157">
        <f t="shared" si="553"/>
        <v>8532.6171609551839</v>
      </c>
      <c r="I5083" s="157">
        <f t="shared" si="554"/>
        <v>0</v>
      </c>
      <c r="J5083" s="157">
        <f t="shared" si="555"/>
        <v>8532.6171609551839</v>
      </c>
      <c r="K5083" s="157">
        <f t="shared" si="556"/>
        <v>369.99893188479382</v>
      </c>
      <c r="L5083" s="157">
        <f t="shared" si="557"/>
        <v>8162.61822907039</v>
      </c>
      <c r="M5083" s="167">
        <f t="shared" si="558"/>
        <v>0</v>
      </c>
      <c r="N5083" s="167">
        <f t="shared" si="559"/>
        <v>0</v>
      </c>
    </row>
    <row r="5084" spans="1:14" ht="15" customHeight="1" x14ac:dyDescent="0.2">
      <c r="A5084" s="152"/>
      <c r="B5084" s="152"/>
      <c r="C5084" s="152"/>
      <c r="D5084" s="152"/>
      <c r="E5084" s="153">
        <f>'2.40-a,b,c,d,e'!E5084</f>
        <v>44154.208333333336</v>
      </c>
      <c r="F5084" s="157">
        <f>'2.40-a,b,c,d,e'!F5084</f>
        <v>41.740001678466797</v>
      </c>
      <c r="G5084" s="157">
        <f>'2.40-a,b,c,d,e'!G5084</f>
        <v>-79.998016357400559</v>
      </c>
      <c r="H5084" s="157">
        <f t="shared" si="553"/>
        <v>8082.6202127129891</v>
      </c>
      <c r="I5084" s="157">
        <f t="shared" si="554"/>
        <v>0</v>
      </c>
      <c r="J5084" s="157">
        <f t="shared" si="555"/>
        <v>8082.6202127129891</v>
      </c>
      <c r="K5084" s="157">
        <f t="shared" si="556"/>
        <v>0</v>
      </c>
      <c r="L5084" s="157">
        <f t="shared" si="557"/>
        <v>8082.6202127129891</v>
      </c>
      <c r="M5084" s="167">
        <f t="shared" si="558"/>
        <v>0</v>
      </c>
      <c r="N5084" s="167">
        <f t="shared" si="559"/>
        <v>0</v>
      </c>
    </row>
    <row r="5085" spans="1:14" ht="15" customHeight="1" x14ac:dyDescent="0.2">
      <c r="A5085" s="152"/>
      <c r="B5085" s="152"/>
      <c r="C5085" s="152"/>
      <c r="D5085" s="152"/>
      <c r="E5085" s="153">
        <f>'2.40-a,b,c,d,e'!E5085</f>
        <v>44155.208333333336</v>
      </c>
      <c r="F5085" s="157">
        <f>'2.40-a,b,c,d,e'!F5085</f>
        <v>42.150001525878899</v>
      </c>
      <c r="G5085" s="157">
        <f>'2.40-a,b,c,d,e'!G5085</f>
        <v>409.99984741210227</v>
      </c>
      <c r="H5085" s="157">
        <f t="shared" si="553"/>
        <v>8492.6200601250912</v>
      </c>
      <c r="I5085" s="157">
        <f t="shared" si="554"/>
        <v>0</v>
      </c>
      <c r="J5085" s="157">
        <f t="shared" si="555"/>
        <v>8492.6200601250912</v>
      </c>
      <c r="K5085" s="157">
        <f t="shared" si="556"/>
        <v>330.00183105470114</v>
      </c>
      <c r="L5085" s="157">
        <f t="shared" si="557"/>
        <v>8162.61822907039</v>
      </c>
      <c r="M5085" s="167">
        <f t="shared" si="558"/>
        <v>0</v>
      </c>
      <c r="N5085" s="167">
        <f t="shared" si="559"/>
        <v>0</v>
      </c>
    </row>
    <row r="5086" spans="1:14" ht="15" customHeight="1" x14ac:dyDescent="0.2">
      <c r="A5086" s="152"/>
      <c r="B5086" s="152"/>
      <c r="C5086" s="152"/>
      <c r="D5086" s="152"/>
      <c r="E5086" s="153">
        <f>'2.40-a,b,c,d,e'!E5086</f>
        <v>44158.208333333336</v>
      </c>
      <c r="F5086" s="157">
        <f>'2.40-a,b,c,d,e'!F5086</f>
        <v>43.060001373291001</v>
      </c>
      <c r="G5086" s="157">
        <f>'2.40-a,b,c,d,e'!G5086</f>
        <v>909.99984741210233</v>
      </c>
      <c r="H5086" s="157">
        <f t="shared" si="553"/>
        <v>9072.6180764824931</v>
      </c>
      <c r="I5086" s="157">
        <f t="shared" si="554"/>
        <v>0</v>
      </c>
      <c r="J5086" s="157">
        <f t="shared" si="555"/>
        <v>9072.6180764824931</v>
      </c>
      <c r="K5086" s="157">
        <f t="shared" si="556"/>
        <v>909.99984741210301</v>
      </c>
      <c r="L5086" s="157">
        <f t="shared" si="557"/>
        <v>8162.61822907039</v>
      </c>
      <c r="M5086" s="167">
        <f t="shared" si="558"/>
        <v>0</v>
      </c>
      <c r="N5086" s="167">
        <f t="shared" si="559"/>
        <v>0</v>
      </c>
    </row>
    <row r="5087" spans="1:14" ht="15" customHeight="1" x14ac:dyDescent="0.2">
      <c r="A5087" s="152"/>
      <c r="B5087" s="152"/>
      <c r="C5087" s="152"/>
      <c r="D5087" s="152"/>
      <c r="E5087" s="153">
        <f>'2.40-a,b,c,d,e'!E5087</f>
        <v>44159.208333333336</v>
      </c>
      <c r="F5087" s="157">
        <f>'2.40-a,b,c,d,e'!F5087</f>
        <v>44.909999847412102</v>
      </c>
      <c r="G5087" s="157">
        <f>'2.40-a,b,c,d,e'!G5087</f>
        <v>1849.9984741211008</v>
      </c>
      <c r="H5087" s="157">
        <f t="shared" si="553"/>
        <v>10012.61670319149</v>
      </c>
      <c r="I5087" s="157">
        <f t="shared" si="554"/>
        <v>0</v>
      </c>
      <c r="J5087" s="157">
        <f t="shared" si="555"/>
        <v>10012.61670319149</v>
      </c>
      <c r="K5087" s="157">
        <f t="shared" si="556"/>
        <v>1849.9984741211001</v>
      </c>
      <c r="L5087" s="157">
        <f t="shared" si="557"/>
        <v>8162.61822907039</v>
      </c>
      <c r="M5087" s="167">
        <f t="shared" si="558"/>
        <v>0</v>
      </c>
      <c r="N5087" s="167">
        <f t="shared" si="559"/>
        <v>0</v>
      </c>
    </row>
    <row r="5088" spans="1:14" ht="15" customHeight="1" x14ac:dyDescent="0.2">
      <c r="A5088" s="152"/>
      <c r="B5088" s="152"/>
      <c r="C5088" s="152"/>
      <c r="D5088" s="152"/>
      <c r="E5088" s="153">
        <f>'2.40-a,b,c,d,e'!E5088</f>
        <v>44160.208333333336</v>
      </c>
      <c r="F5088" s="157">
        <f>'2.40-a,b,c,d,e'!F5088</f>
        <v>45.709999084472599</v>
      </c>
      <c r="G5088" s="157">
        <f>'2.40-a,b,c,d,e'!G5088</f>
        <v>799.99923706049708</v>
      </c>
      <c r="H5088" s="157">
        <f t="shared" si="553"/>
        <v>8962.6174661308869</v>
      </c>
      <c r="I5088" s="157">
        <f t="shared" si="554"/>
        <v>0</v>
      </c>
      <c r="J5088" s="157">
        <f t="shared" si="555"/>
        <v>8962.6174661308869</v>
      </c>
      <c r="K5088" s="157">
        <f t="shared" si="556"/>
        <v>799.99923706049685</v>
      </c>
      <c r="L5088" s="157">
        <f t="shared" si="557"/>
        <v>8162.61822907039</v>
      </c>
      <c r="M5088" s="167">
        <f t="shared" si="558"/>
        <v>0</v>
      </c>
      <c r="N5088" s="167">
        <f t="shared" si="559"/>
        <v>0</v>
      </c>
    </row>
    <row r="5089" spans="1:14" ht="15" customHeight="1" x14ac:dyDescent="0.2">
      <c r="A5089" s="152"/>
      <c r="B5089" s="152"/>
      <c r="C5089" s="152"/>
      <c r="D5089" s="152"/>
      <c r="E5089" s="153">
        <f>'2.40-a,b,c,d,e'!E5089</f>
        <v>44162.604166666664</v>
      </c>
      <c r="F5089" s="157">
        <f>'2.40-a,b,c,d,e'!F5089</f>
        <v>45.529998779296797</v>
      </c>
      <c r="G5089" s="157">
        <f>'2.40-a,b,c,d,e'!G5089</f>
        <v>-180.00030517580257</v>
      </c>
      <c r="H5089" s="157">
        <f t="shared" si="553"/>
        <v>7982.6179238945879</v>
      </c>
      <c r="I5089" s="157">
        <f t="shared" si="554"/>
        <v>0</v>
      </c>
      <c r="J5089" s="157">
        <f t="shared" si="555"/>
        <v>7982.6179238945879</v>
      </c>
      <c r="K5089" s="157">
        <f t="shared" si="556"/>
        <v>0</v>
      </c>
      <c r="L5089" s="157">
        <f t="shared" si="557"/>
        <v>7982.6179238945879</v>
      </c>
      <c r="M5089" s="167">
        <f t="shared" si="558"/>
        <v>0</v>
      </c>
      <c r="N5089" s="167">
        <f t="shared" si="559"/>
        <v>0</v>
      </c>
    </row>
    <row r="5090" spans="1:14" ht="15" customHeight="1" x14ac:dyDescent="0.2">
      <c r="A5090" s="152"/>
      <c r="B5090" s="152"/>
      <c r="C5090" s="152"/>
      <c r="D5090" s="152"/>
      <c r="E5090" s="153">
        <f>'2.40-a,b,c,d,e'!E5090</f>
        <v>44165.208333333336</v>
      </c>
      <c r="F5090" s="157">
        <f>'2.40-a,b,c,d,e'!F5090</f>
        <v>45.340000152587798</v>
      </c>
      <c r="G5090" s="157">
        <f>'2.40-a,b,c,d,e'!G5090</f>
        <v>-189.99862670899859</v>
      </c>
      <c r="H5090" s="157">
        <f t="shared" si="553"/>
        <v>7792.6192971855889</v>
      </c>
      <c r="I5090" s="157">
        <f t="shared" si="554"/>
        <v>0</v>
      </c>
      <c r="J5090" s="157">
        <f t="shared" si="555"/>
        <v>7792.6192971855889</v>
      </c>
      <c r="K5090" s="157">
        <f t="shared" si="556"/>
        <v>0</v>
      </c>
      <c r="L5090" s="157">
        <f t="shared" si="557"/>
        <v>7792.6192971855889</v>
      </c>
      <c r="M5090" s="167">
        <f t="shared" si="558"/>
        <v>0</v>
      </c>
      <c r="N5090" s="167">
        <f t="shared" si="559"/>
        <v>0</v>
      </c>
    </row>
    <row r="5091" spans="1:14" ht="15" customHeight="1" x14ac:dyDescent="0.2">
      <c r="A5091" s="152"/>
      <c r="B5091" s="152"/>
      <c r="C5091" s="152"/>
      <c r="D5091" s="152"/>
      <c r="E5091" s="153">
        <f>'2.40-a,b,c,d,e'!E5091</f>
        <v>44166.208333333336</v>
      </c>
      <c r="F5091" s="157">
        <f>'2.40-a,b,c,d,e'!F5091</f>
        <v>44.549999237060497</v>
      </c>
      <c r="G5091" s="157">
        <f>'2.40-a,b,c,d,e'!G5091</f>
        <v>-790.00091552730112</v>
      </c>
      <c r="H5091" s="157">
        <f t="shared" si="553"/>
        <v>7002.6183816582879</v>
      </c>
      <c r="I5091" s="157">
        <f t="shared" si="554"/>
        <v>0</v>
      </c>
      <c r="J5091" s="157">
        <f t="shared" si="555"/>
        <v>7002.6183816582879</v>
      </c>
      <c r="K5091" s="157">
        <f t="shared" si="556"/>
        <v>0</v>
      </c>
      <c r="L5091" s="157">
        <f t="shared" si="557"/>
        <v>7002.6183816582879</v>
      </c>
      <c r="M5091" s="167">
        <f t="shared" si="558"/>
        <v>0</v>
      </c>
      <c r="N5091" s="167">
        <f t="shared" si="559"/>
        <v>0</v>
      </c>
    </row>
    <row r="5092" spans="1:14" ht="15" customHeight="1" x14ac:dyDescent="0.2">
      <c r="A5092" s="152"/>
      <c r="B5092" s="152"/>
      <c r="C5092" s="152"/>
      <c r="D5092" s="152"/>
      <c r="E5092" s="153">
        <f>'2.40-a,b,c,d,e'!E5092</f>
        <v>44167.208333333336</v>
      </c>
      <c r="F5092" s="157">
        <f>'2.40-a,b,c,d,e'!F5092</f>
        <v>45.279998779296797</v>
      </c>
      <c r="G5092" s="157">
        <f>'2.40-a,b,c,d,e'!G5092</f>
        <v>729.9995422362997</v>
      </c>
      <c r="H5092" s="157">
        <f t="shared" si="553"/>
        <v>7732.6179238945879</v>
      </c>
      <c r="I5092" s="157">
        <f t="shared" si="554"/>
        <v>0</v>
      </c>
      <c r="J5092" s="157">
        <f t="shared" si="555"/>
        <v>7732.6179238945879</v>
      </c>
      <c r="K5092" s="157">
        <f t="shared" si="556"/>
        <v>0</v>
      </c>
      <c r="L5092" s="157">
        <f t="shared" si="557"/>
        <v>7732.6179238945879</v>
      </c>
      <c r="M5092" s="167">
        <f t="shared" si="558"/>
        <v>0</v>
      </c>
      <c r="N5092" s="167">
        <f t="shared" si="559"/>
        <v>0</v>
      </c>
    </row>
    <row r="5093" spans="1:14" ht="15" customHeight="1" x14ac:dyDescent="0.2">
      <c r="A5093" s="152"/>
      <c r="B5093" s="152"/>
      <c r="C5093" s="152"/>
      <c r="D5093" s="152"/>
      <c r="E5093" s="153">
        <f>'2.40-a,b,c,d,e'!E5093</f>
        <v>44168.208333333336</v>
      </c>
      <c r="F5093" s="157">
        <f>'2.40-a,b,c,d,e'!F5093</f>
        <v>45.639999389648402</v>
      </c>
      <c r="G5093" s="157">
        <f>'2.40-a,b,c,d,e'!G5093</f>
        <v>360.00061035160513</v>
      </c>
      <c r="H5093" s="157">
        <f t="shared" si="553"/>
        <v>8092.6185342461931</v>
      </c>
      <c r="I5093" s="157">
        <f t="shared" si="554"/>
        <v>0</v>
      </c>
      <c r="J5093" s="157">
        <f t="shared" si="555"/>
        <v>8092.6185342461931</v>
      </c>
      <c r="K5093" s="157">
        <f t="shared" si="556"/>
        <v>0</v>
      </c>
      <c r="L5093" s="157">
        <f t="shared" si="557"/>
        <v>8092.6185342461931</v>
      </c>
      <c r="M5093" s="167">
        <f t="shared" si="558"/>
        <v>0</v>
      </c>
      <c r="N5093" s="167">
        <f t="shared" si="559"/>
        <v>0</v>
      </c>
    </row>
    <row r="5094" spans="1:14" ht="15" customHeight="1" x14ac:dyDescent="0.2">
      <c r="A5094" s="152"/>
      <c r="B5094" s="152"/>
      <c r="C5094" s="152"/>
      <c r="D5094" s="152"/>
      <c r="E5094" s="153">
        <f>'2.40-a,b,c,d,e'!E5094</f>
        <v>44169.208333333336</v>
      </c>
      <c r="F5094" s="157">
        <f>'2.40-a,b,c,d,e'!F5094</f>
        <v>46.259998321533203</v>
      </c>
      <c r="G5094" s="157">
        <f>'2.40-a,b,c,d,e'!G5094</f>
        <v>619.9989318848011</v>
      </c>
      <c r="H5094" s="157">
        <f t="shared" si="553"/>
        <v>8712.6174661309942</v>
      </c>
      <c r="I5094" s="157">
        <f t="shared" si="554"/>
        <v>0</v>
      </c>
      <c r="J5094" s="157">
        <f t="shared" si="555"/>
        <v>8712.6174661309942</v>
      </c>
      <c r="K5094" s="157">
        <f t="shared" si="556"/>
        <v>549.99923706060417</v>
      </c>
      <c r="L5094" s="157">
        <f t="shared" si="557"/>
        <v>8162.61822907039</v>
      </c>
      <c r="M5094" s="167">
        <f t="shared" si="558"/>
        <v>0</v>
      </c>
      <c r="N5094" s="167">
        <f t="shared" si="559"/>
        <v>0</v>
      </c>
    </row>
    <row r="5095" spans="1:14" ht="15" customHeight="1" x14ac:dyDescent="0.2">
      <c r="A5095" s="152"/>
      <c r="B5095" s="152"/>
      <c r="C5095" s="152"/>
      <c r="D5095" s="152"/>
      <c r="E5095" s="153">
        <f>'2.40-a,b,c,d,e'!E5095</f>
        <v>44172.208333333336</v>
      </c>
      <c r="F5095" s="157">
        <f>'2.40-a,b,c,d,e'!F5095</f>
        <v>45.759998321533203</v>
      </c>
      <c r="G5095" s="157">
        <f>'2.40-a,b,c,d,e'!G5095</f>
        <v>-500</v>
      </c>
      <c r="H5095" s="157">
        <f t="shared" si="553"/>
        <v>7662.61822907039</v>
      </c>
      <c r="I5095" s="157">
        <f t="shared" si="554"/>
        <v>0</v>
      </c>
      <c r="J5095" s="157">
        <f t="shared" si="555"/>
        <v>7662.61822907039</v>
      </c>
      <c r="K5095" s="157">
        <f t="shared" si="556"/>
        <v>0</v>
      </c>
      <c r="L5095" s="157">
        <f t="shared" si="557"/>
        <v>7662.61822907039</v>
      </c>
      <c r="M5095" s="167">
        <f t="shared" si="558"/>
        <v>0</v>
      </c>
      <c r="N5095" s="167">
        <f t="shared" si="559"/>
        <v>0</v>
      </c>
    </row>
    <row r="5096" spans="1:14" ht="15" customHeight="1" x14ac:dyDescent="0.2">
      <c r="A5096" s="152"/>
      <c r="B5096" s="152"/>
      <c r="C5096" s="152"/>
      <c r="D5096" s="152"/>
      <c r="E5096" s="153">
        <f>'2.40-a,b,c,d,e'!E5096</f>
        <v>44173.208333333336</v>
      </c>
      <c r="F5096" s="157">
        <f>'2.40-a,b,c,d,e'!F5096</f>
        <v>45.599998474121001</v>
      </c>
      <c r="G5096" s="157">
        <f>'2.40-a,b,c,d,e'!G5096</f>
        <v>-159.99984741220175</v>
      </c>
      <c r="H5096" s="157">
        <f t="shared" si="553"/>
        <v>7502.6183816581879</v>
      </c>
      <c r="I5096" s="157">
        <f t="shared" si="554"/>
        <v>0</v>
      </c>
      <c r="J5096" s="157">
        <f t="shared" si="555"/>
        <v>7502.6183816581879</v>
      </c>
      <c r="K5096" s="157">
        <f t="shared" si="556"/>
        <v>0</v>
      </c>
      <c r="L5096" s="157">
        <f t="shared" si="557"/>
        <v>7502.6183816581879</v>
      </c>
      <c r="M5096" s="167">
        <f t="shared" si="558"/>
        <v>0</v>
      </c>
      <c r="N5096" s="167">
        <f t="shared" si="559"/>
        <v>0</v>
      </c>
    </row>
    <row r="5097" spans="1:14" ht="15" customHeight="1" x14ac:dyDescent="0.2">
      <c r="A5097" s="152"/>
      <c r="B5097" s="152"/>
      <c r="C5097" s="152"/>
      <c r="D5097" s="152"/>
      <c r="E5097" s="153">
        <f>'2.40-a,b,c,d,e'!E5097</f>
        <v>44174.208333333336</v>
      </c>
      <c r="F5097" s="157">
        <f>'2.40-a,b,c,d,e'!F5097</f>
        <v>45.520000457763601</v>
      </c>
      <c r="G5097" s="157">
        <f>'2.40-a,b,c,d,e'!G5097</f>
        <v>-79.998016357400559</v>
      </c>
      <c r="H5097" s="157">
        <f t="shared" si="553"/>
        <v>7422.6203653007869</v>
      </c>
      <c r="I5097" s="157">
        <f t="shared" si="554"/>
        <v>0</v>
      </c>
      <c r="J5097" s="157">
        <f t="shared" si="555"/>
        <v>7422.6203653007869</v>
      </c>
      <c r="K5097" s="157">
        <f t="shared" si="556"/>
        <v>0</v>
      </c>
      <c r="L5097" s="157">
        <f t="shared" si="557"/>
        <v>7422.6203653007869</v>
      </c>
      <c r="M5097" s="167">
        <f t="shared" si="558"/>
        <v>0</v>
      </c>
      <c r="N5097" s="167">
        <f t="shared" si="559"/>
        <v>0</v>
      </c>
    </row>
    <row r="5098" spans="1:14" ht="15" customHeight="1" x14ac:dyDescent="0.2">
      <c r="A5098" s="152"/>
      <c r="B5098" s="152"/>
      <c r="C5098" s="152"/>
      <c r="D5098" s="152"/>
      <c r="E5098" s="153">
        <f>'2.40-a,b,c,d,e'!E5098</f>
        <v>44175.208333333336</v>
      </c>
      <c r="F5098" s="157">
        <f>'2.40-a,b,c,d,e'!F5098</f>
        <v>46.779998779296797</v>
      </c>
      <c r="G5098" s="157">
        <f>'2.40-a,b,c,d,e'!G5098</f>
        <v>1259.9983215331961</v>
      </c>
      <c r="H5098" s="157">
        <f t="shared" si="553"/>
        <v>8682.6186868339828</v>
      </c>
      <c r="I5098" s="157">
        <f t="shared" si="554"/>
        <v>0</v>
      </c>
      <c r="J5098" s="157">
        <f t="shared" si="555"/>
        <v>8682.6186868339828</v>
      </c>
      <c r="K5098" s="157">
        <f t="shared" si="556"/>
        <v>520.00045776359275</v>
      </c>
      <c r="L5098" s="157">
        <f t="shared" si="557"/>
        <v>8162.61822907039</v>
      </c>
      <c r="M5098" s="167">
        <f t="shared" si="558"/>
        <v>0</v>
      </c>
      <c r="N5098" s="167">
        <f t="shared" si="559"/>
        <v>0</v>
      </c>
    </row>
    <row r="5099" spans="1:14" ht="15" customHeight="1" x14ac:dyDescent="0.2">
      <c r="A5099" s="152"/>
      <c r="B5099" s="152"/>
      <c r="C5099" s="152"/>
      <c r="D5099" s="152"/>
      <c r="E5099" s="153">
        <f>'2.40-a,b,c,d,e'!E5099</f>
        <v>44176.208333333336</v>
      </c>
      <c r="F5099" s="157">
        <f>'2.40-a,b,c,d,e'!F5099</f>
        <v>46.569999694824197</v>
      </c>
      <c r="G5099" s="157">
        <f>'2.40-a,b,c,d,e'!G5099</f>
        <v>-209.99908447259941</v>
      </c>
      <c r="H5099" s="157">
        <f t="shared" si="553"/>
        <v>7952.6191445977911</v>
      </c>
      <c r="I5099" s="157">
        <f t="shared" si="554"/>
        <v>0</v>
      </c>
      <c r="J5099" s="157">
        <f t="shared" si="555"/>
        <v>7952.6191445977911</v>
      </c>
      <c r="K5099" s="157">
        <f t="shared" si="556"/>
        <v>0</v>
      </c>
      <c r="L5099" s="157">
        <f t="shared" si="557"/>
        <v>7952.6191445977911</v>
      </c>
      <c r="M5099" s="167">
        <f t="shared" si="558"/>
        <v>0</v>
      </c>
      <c r="N5099" s="167">
        <f t="shared" si="559"/>
        <v>0</v>
      </c>
    </row>
    <row r="5100" spans="1:14" ht="15" customHeight="1" x14ac:dyDescent="0.2">
      <c r="A5100" s="152"/>
      <c r="B5100" s="152"/>
      <c r="C5100" s="152"/>
      <c r="D5100" s="152"/>
      <c r="E5100" s="153">
        <f>'2.40-a,b,c,d,e'!E5100</f>
        <v>44179.208333333336</v>
      </c>
      <c r="F5100" s="157">
        <f>'2.40-a,b,c,d,e'!F5100</f>
        <v>46.990001678466797</v>
      </c>
      <c r="G5100" s="157">
        <f>'2.40-a,b,c,d,e'!G5100</f>
        <v>420.00198364259944</v>
      </c>
      <c r="H5100" s="157">
        <f t="shared" si="553"/>
        <v>8372.621128240391</v>
      </c>
      <c r="I5100" s="157">
        <f t="shared" si="554"/>
        <v>0</v>
      </c>
      <c r="J5100" s="157">
        <f t="shared" si="555"/>
        <v>8372.621128240391</v>
      </c>
      <c r="K5100" s="157">
        <f t="shared" si="556"/>
        <v>210.002899170001</v>
      </c>
      <c r="L5100" s="157">
        <f t="shared" si="557"/>
        <v>8162.61822907039</v>
      </c>
      <c r="M5100" s="167">
        <f t="shared" si="558"/>
        <v>0</v>
      </c>
      <c r="N5100" s="167">
        <f t="shared" si="559"/>
        <v>0</v>
      </c>
    </row>
    <row r="5101" spans="1:14" ht="15" customHeight="1" x14ac:dyDescent="0.2">
      <c r="A5101" s="152"/>
      <c r="B5101" s="152"/>
      <c r="C5101" s="152"/>
      <c r="D5101" s="152"/>
      <c r="E5101" s="153">
        <f>'2.40-a,b,c,d,e'!E5101</f>
        <v>44180.208333333336</v>
      </c>
      <c r="F5101" s="157">
        <f>'2.40-a,b,c,d,e'!F5101</f>
        <v>47.619998931884702</v>
      </c>
      <c r="G5101" s="157">
        <f>'2.40-a,b,c,d,e'!G5101</f>
        <v>629.99725341790486</v>
      </c>
      <c r="H5101" s="157">
        <f t="shared" si="553"/>
        <v>8792.6154824882942</v>
      </c>
      <c r="I5101" s="157">
        <f t="shared" si="554"/>
        <v>0</v>
      </c>
      <c r="J5101" s="157">
        <f t="shared" si="555"/>
        <v>8792.6154824882942</v>
      </c>
      <c r="K5101" s="157">
        <f t="shared" si="556"/>
        <v>629.99725341790418</v>
      </c>
      <c r="L5101" s="157">
        <f t="shared" si="557"/>
        <v>8162.61822907039</v>
      </c>
      <c r="M5101" s="167">
        <f t="shared" si="558"/>
        <v>0</v>
      </c>
      <c r="N5101" s="167">
        <f t="shared" si="559"/>
        <v>0</v>
      </c>
    </row>
    <row r="5102" spans="1:14" ht="15" customHeight="1" x14ac:dyDescent="0.2">
      <c r="A5102" s="152"/>
      <c r="B5102" s="152"/>
      <c r="C5102" s="152"/>
      <c r="D5102" s="152"/>
      <c r="E5102" s="153">
        <f>'2.40-a,b,c,d,e'!E5102</f>
        <v>44181.208333333336</v>
      </c>
      <c r="F5102" s="157">
        <f>'2.40-a,b,c,d,e'!F5102</f>
        <v>47.819999694824197</v>
      </c>
      <c r="G5102" s="157">
        <f>'2.40-a,b,c,d,e'!G5102</f>
        <v>200.00076293949576</v>
      </c>
      <c r="H5102" s="157">
        <f t="shared" si="553"/>
        <v>8362.6189920098859</v>
      </c>
      <c r="I5102" s="157">
        <f t="shared" si="554"/>
        <v>0</v>
      </c>
      <c r="J5102" s="157">
        <f t="shared" si="555"/>
        <v>8362.6189920098859</v>
      </c>
      <c r="K5102" s="157">
        <f t="shared" si="556"/>
        <v>200.00076293949587</v>
      </c>
      <c r="L5102" s="157">
        <f t="shared" si="557"/>
        <v>8162.61822907039</v>
      </c>
      <c r="M5102" s="167">
        <f t="shared" si="558"/>
        <v>0</v>
      </c>
      <c r="N5102" s="167">
        <f t="shared" si="559"/>
        <v>0</v>
      </c>
    </row>
    <row r="5103" spans="1:14" ht="15" customHeight="1" x14ac:dyDescent="0.2">
      <c r="A5103" s="152"/>
      <c r="B5103" s="152"/>
      <c r="C5103" s="152"/>
      <c r="D5103" s="152"/>
      <c r="E5103" s="153">
        <f>'2.40-a,b,c,d,e'!E5103</f>
        <v>44182.208333333336</v>
      </c>
      <c r="F5103" s="157">
        <f>'2.40-a,b,c,d,e'!F5103</f>
        <v>48.360000610351499</v>
      </c>
      <c r="G5103" s="157">
        <f>'2.40-a,b,c,d,e'!G5103</f>
        <v>540.00091552730112</v>
      </c>
      <c r="H5103" s="157">
        <f t="shared" si="553"/>
        <v>8702.619144597691</v>
      </c>
      <c r="I5103" s="157">
        <f t="shared" si="554"/>
        <v>0</v>
      </c>
      <c r="J5103" s="157">
        <f t="shared" si="555"/>
        <v>8702.619144597691</v>
      </c>
      <c r="K5103" s="157">
        <f t="shared" si="556"/>
        <v>540.000915527301</v>
      </c>
      <c r="L5103" s="157">
        <f t="shared" si="557"/>
        <v>8162.61822907039</v>
      </c>
      <c r="M5103" s="167">
        <f t="shared" si="558"/>
        <v>0</v>
      </c>
      <c r="N5103" s="167">
        <f t="shared" si="559"/>
        <v>0</v>
      </c>
    </row>
    <row r="5104" spans="1:14" ht="15" customHeight="1" x14ac:dyDescent="0.2">
      <c r="A5104" s="152"/>
      <c r="B5104" s="152"/>
      <c r="C5104" s="152"/>
      <c r="D5104" s="152"/>
      <c r="E5104" s="153">
        <f>'2.40-a,b,c,d,e'!E5104</f>
        <v>44183.208333333336</v>
      </c>
      <c r="F5104" s="157">
        <f>'2.40-a,b,c,d,e'!F5104</f>
        <v>49.099998474121001</v>
      </c>
      <c r="G5104" s="157">
        <f>'2.40-a,b,c,d,e'!G5104</f>
        <v>739.99786376950283</v>
      </c>
      <c r="H5104" s="157">
        <f t="shared" si="553"/>
        <v>8902.6160928398931</v>
      </c>
      <c r="I5104" s="157">
        <f t="shared" si="554"/>
        <v>0</v>
      </c>
      <c r="J5104" s="157">
        <f t="shared" si="555"/>
        <v>8902.6160928398931</v>
      </c>
      <c r="K5104" s="157">
        <f t="shared" si="556"/>
        <v>739.99786376950306</v>
      </c>
      <c r="L5104" s="157">
        <f t="shared" si="557"/>
        <v>8162.61822907039</v>
      </c>
      <c r="M5104" s="167">
        <f t="shared" si="558"/>
        <v>0</v>
      </c>
      <c r="N5104" s="167">
        <f t="shared" si="559"/>
        <v>0</v>
      </c>
    </row>
    <row r="5105" spans="1:14" ht="15" customHeight="1" x14ac:dyDescent="0.2">
      <c r="A5105" s="152"/>
      <c r="B5105" s="152"/>
      <c r="C5105" s="152"/>
      <c r="D5105" s="152"/>
      <c r="E5105" s="153">
        <f>'2.40-a,b,c,d,e'!E5105</f>
        <v>44186.208333333336</v>
      </c>
      <c r="F5105" s="157">
        <f>'2.40-a,b,c,d,e'!F5105</f>
        <v>47.740001678466797</v>
      </c>
      <c r="G5105" s="157">
        <f>'2.40-a,b,c,d,e'!G5105</f>
        <v>-1359.9967956542046</v>
      </c>
      <c r="H5105" s="157">
        <f t="shared" si="553"/>
        <v>6802.621433416185</v>
      </c>
      <c r="I5105" s="157">
        <f t="shared" si="554"/>
        <v>0</v>
      </c>
      <c r="J5105" s="157">
        <f t="shared" si="555"/>
        <v>6802.621433416185</v>
      </c>
      <c r="K5105" s="157">
        <f t="shared" si="556"/>
        <v>0</v>
      </c>
      <c r="L5105" s="157">
        <f t="shared" si="557"/>
        <v>6802.621433416185</v>
      </c>
      <c r="M5105" s="167">
        <f t="shared" si="558"/>
        <v>0</v>
      </c>
      <c r="N5105" s="167">
        <f t="shared" si="559"/>
        <v>0</v>
      </c>
    </row>
    <row r="5106" spans="1:14" ht="15" customHeight="1" x14ac:dyDescent="0.2">
      <c r="A5106" s="152"/>
      <c r="B5106" s="152"/>
      <c r="C5106" s="152"/>
      <c r="D5106" s="152"/>
      <c r="E5106" s="153">
        <f>'2.40-a,b,c,d,e'!E5106</f>
        <v>44187.208333333336</v>
      </c>
      <c r="F5106" s="157">
        <f>'2.40-a,b,c,d,e'!F5106</f>
        <v>47.020000457763601</v>
      </c>
      <c r="G5106" s="157">
        <f>'2.40-a,b,c,d,e'!G5106</f>
        <v>-720.00122070319605</v>
      </c>
      <c r="H5106" s="157">
        <f t="shared" si="553"/>
        <v>6082.6202127129891</v>
      </c>
      <c r="I5106" s="157">
        <f t="shared" si="554"/>
        <v>2079.998016357401</v>
      </c>
      <c r="J5106" s="157">
        <f t="shared" si="555"/>
        <v>8162.61822907039</v>
      </c>
      <c r="K5106" s="157">
        <f t="shared" si="556"/>
        <v>0</v>
      </c>
      <c r="L5106" s="157">
        <f t="shared" si="557"/>
        <v>8162.61822907039</v>
      </c>
      <c r="M5106" s="167">
        <f t="shared" si="558"/>
        <v>1</v>
      </c>
      <c r="N5106" s="167">
        <f t="shared" si="559"/>
        <v>0</v>
      </c>
    </row>
    <row r="5107" spans="1:14" ht="15" customHeight="1" x14ac:dyDescent="0.2">
      <c r="A5107" s="152"/>
      <c r="B5107" s="152"/>
      <c r="C5107" s="152"/>
      <c r="D5107" s="152"/>
      <c r="E5107" s="153">
        <f>'2.40-a,b,c,d,e'!E5107</f>
        <v>44188.208333333336</v>
      </c>
      <c r="F5107" s="157">
        <f>'2.40-a,b,c,d,e'!F5107</f>
        <v>48.119998931884702</v>
      </c>
      <c r="G5107" s="157">
        <f>'2.40-a,b,c,d,e'!G5107</f>
        <v>1099.9984741211008</v>
      </c>
      <c r="H5107" s="157">
        <f t="shared" si="553"/>
        <v>9262.6167031914902</v>
      </c>
      <c r="I5107" s="157">
        <f t="shared" si="554"/>
        <v>0</v>
      </c>
      <c r="J5107" s="157">
        <f t="shared" si="555"/>
        <v>9262.6167031914902</v>
      </c>
      <c r="K5107" s="157">
        <f t="shared" si="556"/>
        <v>1099.9984741211001</v>
      </c>
      <c r="L5107" s="157">
        <f t="shared" si="557"/>
        <v>8162.61822907039</v>
      </c>
      <c r="M5107" s="167">
        <f t="shared" si="558"/>
        <v>0</v>
      </c>
      <c r="N5107" s="167">
        <f t="shared" si="559"/>
        <v>0</v>
      </c>
    </row>
    <row r="5108" spans="1:14" ht="15" customHeight="1" x14ac:dyDescent="0.2">
      <c r="A5108" s="152"/>
      <c r="B5108" s="152"/>
      <c r="C5108" s="152"/>
      <c r="D5108" s="152"/>
      <c r="E5108" s="153">
        <f>'2.40-a,b,c,d,e'!E5108</f>
        <v>44189.604166666664</v>
      </c>
      <c r="F5108" s="157">
        <f>'2.40-a,b,c,d,e'!F5108</f>
        <v>48.2299995422363</v>
      </c>
      <c r="G5108" s="157">
        <f>'2.40-a,b,c,d,e'!G5108</f>
        <v>110.00061035159803</v>
      </c>
      <c r="H5108" s="157">
        <f t="shared" si="553"/>
        <v>8272.618839421988</v>
      </c>
      <c r="I5108" s="157">
        <f t="shared" si="554"/>
        <v>0</v>
      </c>
      <c r="J5108" s="157">
        <f t="shared" si="555"/>
        <v>8272.618839421988</v>
      </c>
      <c r="K5108" s="157">
        <f t="shared" si="556"/>
        <v>110.00061035159797</v>
      </c>
      <c r="L5108" s="157">
        <f t="shared" si="557"/>
        <v>8162.61822907039</v>
      </c>
      <c r="M5108" s="167">
        <f t="shared" si="558"/>
        <v>0</v>
      </c>
      <c r="N5108" s="167">
        <f t="shared" si="559"/>
        <v>0</v>
      </c>
    </row>
    <row r="5109" spans="1:14" ht="15" customHeight="1" x14ac:dyDescent="0.2">
      <c r="A5109" s="152"/>
      <c r="B5109" s="152"/>
      <c r="C5109" s="152"/>
      <c r="D5109" s="152"/>
      <c r="E5109" s="153">
        <f>'2.40-a,b,c,d,e'!E5109</f>
        <v>44193.208333333336</v>
      </c>
      <c r="F5109" s="157">
        <f>'2.40-a,b,c,d,e'!F5109</f>
        <v>47.619998931884702</v>
      </c>
      <c r="G5109" s="157">
        <f>'2.40-a,b,c,d,e'!G5109</f>
        <v>-610.00061035159797</v>
      </c>
      <c r="H5109" s="157">
        <f t="shared" si="553"/>
        <v>7552.6176187187921</v>
      </c>
      <c r="I5109" s="157">
        <f t="shared" si="554"/>
        <v>0</v>
      </c>
      <c r="J5109" s="157">
        <f t="shared" si="555"/>
        <v>7552.6176187187921</v>
      </c>
      <c r="K5109" s="157">
        <f t="shared" si="556"/>
        <v>0</v>
      </c>
      <c r="L5109" s="157">
        <f t="shared" si="557"/>
        <v>7552.6176187187921</v>
      </c>
      <c r="M5109" s="167">
        <f t="shared" si="558"/>
        <v>0</v>
      </c>
      <c r="N5109" s="167">
        <f t="shared" si="559"/>
        <v>0</v>
      </c>
    </row>
    <row r="5110" spans="1:14" ht="15" customHeight="1" x14ac:dyDescent="0.2">
      <c r="A5110" s="152"/>
      <c r="B5110" s="152"/>
      <c r="C5110" s="152"/>
      <c r="D5110" s="152"/>
      <c r="E5110" s="153">
        <f>'2.40-a,b,c,d,e'!E5110</f>
        <v>44194.208333333336</v>
      </c>
      <c r="F5110" s="157">
        <f>'2.40-a,b,c,d,e'!F5110</f>
        <v>48</v>
      </c>
      <c r="G5110" s="157">
        <f>'2.40-a,b,c,d,e'!G5110</f>
        <v>380.00106811529832</v>
      </c>
      <c r="H5110" s="157">
        <f t="shared" si="553"/>
        <v>7932.6186868340901</v>
      </c>
      <c r="I5110" s="157">
        <f t="shared" si="554"/>
        <v>0</v>
      </c>
      <c r="J5110" s="157">
        <f t="shared" si="555"/>
        <v>7932.6186868340901</v>
      </c>
      <c r="K5110" s="157">
        <f t="shared" si="556"/>
        <v>0</v>
      </c>
      <c r="L5110" s="157">
        <f t="shared" si="557"/>
        <v>7932.6186868340901</v>
      </c>
      <c r="M5110" s="167">
        <f t="shared" si="558"/>
        <v>0</v>
      </c>
      <c r="N5110" s="167">
        <f t="shared" si="559"/>
        <v>0</v>
      </c>
    </row>
    <row r="5111" spans="1:14" ht="15" customHeight="1" x14ac:dyDescent="0.2">
      <c r="A5111" s="152"/>
      <c r="B5111" s="152"/>
      <c r="C5111" s="152"/>
      <c r="D5111" s="152"/>
      <c r="E5111" s="153">
        <f>'2.40-a,b,c,d,e'!E5111</f>
        <v>44195.208333333336</v>
      </c>
      <c r="F5111" s="157">
        <f>'2.40-a,b,c,d,e'!F5111</f>
        <v>48.400001525878899</v>
      </c>
      <c r="G5111" s="157">
        <f>'2.40-a,b,c,d,e'!G5111</f>
        <v>400.00152587889914</v>
      </c>
      <c r="H5111" s="157">
        <f t="shared" si="553"/>
        <v>8332.6202127129891</v>
      </c>
      <c r="I5111" s="157">
        <f t="shared" si="554"/>
        <v>0</v>
      </c>
      <c r="J5111" s="157">
        <f t="shared" si="555"/>
        <v>8332.6202127129891</v>
      </c>
      <c r="K5111" s="157">
        <f t="shared" si="556"/>
        <v>170.00198364259904</v>
      </c>
      <c r="L5111" s="157">
        <f t="shared" si="557"/>
        <v>8162.61822907039</v>
      </c>
      <c r="M5111" s="167">
        <f t="shared" si="558"/>
        <v>0</v>
      </c>
      <c r="N5111" s="167">
        <f t="shared" si="559"/>
        <v>0</v>
      </c>
    </row>
    <row r="5112" spans="1:14" ht="15" customHeight="1" x14ac:dyDescent="0.2">
      <c r="A5112" s="152"/>
      <c r="B5112" s="152"/>
      <c r="C5112" s="152"/>
      <c r="D5112" s="152"/>
      <c r="E5112" s="153">
        <f>'2.40-a,b,c,d,e'!E5112</f>
        <v>44196.208333333336</v>
      </c>
      <c r="F5112" s="157">
        <f>'2.40-a,b,c,d,e'!F5112</f>
        <v>48.520000457763601</v>
      </c>
      <c r="G5112" s="157">
        <f>'2.40-a,b,c,d,e'!G5112</f>
        <v>119.99893188470168</v>
      </c>
      <c r="H5112" s="157">
        <f t="shared" si="553"/>
        <v>8282.6171609550911</v>
      </c>
      <c r="I5112" s="157">
        <f t="shared" si="554"/>
        <v>0</v>
      </c>
      <c r="J5112" s="157">
        <f t="shared" si="555"/>
        <v>8282.6171609550911</v>
      </c>
      <c r="K5112" s="157">
        <f t="shared" si="556"/>
        <v>119.99893188470105</v>
      </c>
      <c r="L5112" s="157">
        <f t="shared" si="557"/>
        <v>8162.61822907039</v>
      </c>
      <c r="M5112" s="167">
        <f t="shared" si="558"/>
        <v>0</v>
      </c>
      <c r="N5112" s="167">
        <f t="shared" si="559"/>
        <v>0</v>
      </c>
    </row>
    <row r="5113" spans="1:14" ht="15" customHeight="1" x14ac:dyDescent="0.2">
      <c r="A5113" s="152"/>
      <c r="B5113" s="152"/>
      <c r="C5113" s="152"/>
      <c r="D5113" s="152"/>
      <c r="E5113" s="153">
        <f>'2.40-a,b,c,d,e'!E5113</f>
        <v>44200.208333333336</v>
      </c>
      <c r="F5113" s="157">
        <f>'2.40-a,b,c,d,e'!F5113</f>
        <v>47.619998931884702</v>
      </c>
      <c r="G5113" s="157">
        <f>'2.40-a,b,c,d,e'!G5113</f>
        <v>-900.0015258788992</v>
      </c>
      <c r="H5113" s="157">
        <f t="shared" si="553"/>
        <v>7262.6167031914911</v>
      </c>
      <c r="I5113" s="157">
        <f t="shared" si="554"/>
        <v>0</v>
      </c>
      <c r="J5113" s="157">
        <f t="shared" si="555"/>
        <v>7262.6167031914911</v>
      </c>
      <c r="K5113" s="157">
        <f t="shared" si="556"/>
        <v>0</v>
      </c>
      <c r="L5113" s="157">
        <f t="shared" si="557"/>
        <v>7262.6167031914911</v>
      </c>
      <c r="M5113" s="167">
        <f t="shared" si="558"/>
        <v>0</v>
      </c>
      <c r="N5113" s="167">
        <f t="shared" si="559"/>
        <v>0</v>
      </c>
    </row>
    <row r="5114" spans="1:14" ht="15" customHeight="1" x14ac:dyDescent="0.2">
      <c r="A5114" s="152"/>
      <c r="B5114" s="152"/>
      <c r="C5114" s="152"/>
      <c r="D5114" s="152"/>
      <c r="E5114" s="153">
        <f>'2.40-a,b,c,d,e'!E5114</f>
        <v>44201.208333333336</v>
      </c>
      <c r="F5114" s="157">
        <f>'2.40-a,b,c,d,e'!F5114</f>
        <v>49.930000305175703</v>
      </c>
      <c r="G5114" s="157">
        <f>'2.40-a,b,c,d,e'!G5114</f>
        <v>2310.0013732910015</v>
      </c>
      <c r="H5114" s="157">
        <f t="shared" si="553"/>
        <v>9572.6180764824931</v>
      </c>
      <c r="I5114" s="157">
        <f t="shared" si="554"/>
        <v>0</v>
      </c>
      <c r="J5114" s="157">
        <f t="shared" si="555"/>
        <v>9572.6180764824931</v>
      </c>
      <c r="K5114" s="157">
        <f t="shared" si="556"/>
        <v>1409.999847412103</v>
      </c>
      <c r="L5114" s="157">
        <f t="shared" si="557"/>
        <v>8162.61822907039</v>
      </c>
      <c r="M5114" s="167">
        <f t="shared" si="558"/>
        <v>0</v>
      </c>
      <c r="N5114" s="167">
        <f t="shared" si="559"/>
        <v>0</v>
      </c>
    </row>
    <row r="5115" spans="1:14" ht="15" customHeight="1" x14ac:dyDescent="0.2">
      <c r="A5115" s="152"/>
      <c r="B5115" s="152"/>
      <c r="C5115" s="152"/>
      <c r="D5115" s="152"/>
      <c r="E5115" s="153">
        <f>'2.40-a,b,c,d,e'!E5115</f>
        <v>44202.208333333336</v>
      </c>
      <c r="F5115" s="157">
        <f>'2.40-a,b,c,d,e'!F5115</f>
        <v>50.630001068115199</v>
      </c>
      <c r="G5115" s="157">
        <f>'2.40-a,b,c,d,e'!G5115</f>
        <v>700.00076293949576</v>
      </c>
      <c r="H5115" s="157">
        <f t="shared" si="553"/>
        <v>8862.6189920098859</v>
      </c>
      <c r="I5115" s="157">
        <f t="shared" si="554"/>
        <v>0</v>
      </c>
      <c r="J5115" s="157">
        <f t="shared" si="555"/>
        <v>8862.6189920098859</v>
      </c>
      <c r="K5115" s="157">
        <f t="shared" si="556"/>
        <v>700.00076293949587</v>
      </c>
      <c r="L5115" s="157">
        <f t="shared" si="557"/>
        <v>8162.61822907039</v>
      </c>
      <c r="M5115" s="167">
        <f t="shared" si="558"/>
        <v>0</v>
      </c>
      <c r="N5115" s="167">
        <f t="shared" si="559"/>
        <v>0</v>
      </c>
    </row>
    <row r="5116" spans="1:14" ht="15" customHeight="1" x14ac:dyDescent="0.2">
      <c r="A5116" s="152"/>
      <c r="B5116" s="152"/>
      <c r="C5116" s="152"/>
      <c r="D5116" s="152"/>
      <c r="E5116" s="153">
        <f>'2.40-a,b,c,d,e'!E5116</f>
        <v>44203.208333333336</v>
      </c>
      <c r="F5116" s="157">
        <f>'2.40-a,b,c,d,e'!F5116</f>
        <v>50.830001831054602</v>
      </c>
      <c r="G5116" s="157">
        <f>'2.40-a,b,c,d,e'!G5116</f>
        <v>200.00076293940339</v>
      </c>
      <c r="H5116" s="157">
        <f t="shared" si="553"/>
        <v>8362.6189920097931</v>
      </c>
      <c r="I5116" s="157">
        <f t="shared" si="554"/>
        <v>0</v>
      </c>
      <c r="J5116" s="157">
        <f t="shared" si="555"/>
        <v>8362.6189920097931</v>
      </c>
      <c r="K5116" s="157">
        <f t="shared" si="556"/>
        <v>200.0007629394031</v>
      </c>
      <c r="L5116" s="157">
        <f t="shared" si="557"/>
        <v>8162.61822907039</v>
      </c>
      <c r="M5116" s="167">
        <f t="shared" si="558"/>
        <v>0</v>
      </c>
      <c r="N5116" s="167">
        <f t="shared" si="559"/>
        <v>0</v>
      </c>
    </row>
    <row r="5117" spans="1:14" ht="15" customHeight="1" x14ac:dyDescent="0.2">
      <c r="A5117" s="152"/>
      <c r="B5117" s="152"/>
      <c r="C5117" s="152"/>
      <c r="D5117" s="152"/>
      <c r="E5117" s="153">
        <f>'2.40-a,b,c,d,e'!E5117</f>
        <v>44204.208333333336</v>
      </c>
      <c r="F5117" s="157">
        <f>'2.40-a,b,c,d,e'!F5117</f>
        <v>52.240001678466797</v>
      </c>
      <c r="G5117" s="157">
        <f>'2.40-a,b,c,d,e'!G5117</f>
        <v>1409.9998474121946</v>
      </c>
      <c r="H5117" s="157">
        <f t="shared" si="553"/>
        <v>9572.618076482584</v>
      </c>
      <c r="I5117" s="157">
        <f t="shared" si="554"/>
        <v>0</v>
      </c>
      <c r="J5117" s="157">
        <f t="shared" si="555"/>
        <v>9572.618076482584</v>
      </c>
      <c r="K5117" s="157">
        <f t="shared" si="556"/>
        <v>1409.999847412194</v>
      </c>
      <c r="L5117" s="157">
        <f t="shared" si="557"/>
        <v>8162.61822907039</v>
      </c>
      <c r="M5117" s="167">
        <f t="shared" si="558"/>
        <v>0</v>
      </c>
      <c r="N5117" s="167">
        <f t="shared" si="559"/>
        <v>0</v>
      </c>
    </row>
    <row r="5118" spans="1:14" ht="15" customHeight="1" x14ac:dyDescent="0.2">
      <c r="A5118" s="152"/>
      <c r="B5118" s="152"/>
      <c r="C5118" s="152"/>
      <c r="D5118" s="152"/>
      <c r="E5118" s="153">
        <f>'2.40-a,b,c,d,e'!E5118</f>
        <v>44207.208333333336</v>
      </c>
      <c r="F5118" s="157">
        <f>'2.40-a,b,c,d,e'!F5118</f>
        <v>52.25</v>
      </c>
      <c r="G5118" s="157">
        <f>'2.40-a,b,c,d,e'!G5118</f>
        <v>9.998321533203125</v>
      </c>
      <c r="H5118" s="157">
        <f t="shared" si="553"/>
        <v>8172.6165506035932</v>
      </c>
      <c r="I5118" s="157">
        <f t="shared" si="554"/>
        <v>0</v>
      </c>
      <c r="J5118" s="157">
        <f t="shared" si="555"/>
        <v>8172.6165506035932</v>
      </c>
      <c r="K5118" s="157">
        <f t="shared" si="556"/>
        <v>9.998321533203125</v>
      </c>
      <c r="L5118" s="157">
        <f t="shared" si="557"/>
        <v>8162.61822907039</v>
      </c>
      <c r="M5118" s="167">
        <f t="shared" si="558"/>
        <v>0</v>
      </c>
      <c r="N5118" s="167">
        <f t="shared" si="559"/>
        <v>0</v>
      </c>
    </row>
    <row r="5119" spans="1:14" ht="15" customHeight="1" x14ac:dyDescent="0.2">
      <c r="A5119" s="152"/>
      <c r="B5119" s="152"/>
      <c r="C5119" s="152"/>
      <c r="D5119" s="152"/>
      <c r="E5119" s="153">
        <f>'2.40-a,b,c,d,e'!E5119</f>
        <v>44208.208333333336</v>
      </c>
      <c r="F5119" s="157">
        <f>'2.40-a,b,c,d,e'!F5119</f>
        <v>53.209999084472599</v>
      </c>
      <c r="G5119" s="157">
        <f>'2.40-a,b,c,d,e'!G5119</f>
        <v>959.99908447259941</v>
      </c>
      <c r="H5119" s="157">
        <f t="shared" si="553"/>
        <v>9122.617313542989</v>
      </c>
      <c r="I5119" s="157">
        <f t="shared" si="554"/>
        <v>0</v>
      </c>
      <c r="J5119" s="157">
        <f t="shared" si="555"/>
        <v>9122.617313542989</v>
      </c>
      <c r="K5119" s="157">
        <f t="shared" si="556"/>
        <v>959.99908447259895</v>
      </c>
      <c r="L5119" s="157">
        <f t="shared" si="557"/>
        <v>8162.61822907039</v>
      </c>
      <c r="M5119" s="167">
        <f t="shared" si="558"/>
        <v>0</v>
      </c>
      <c r="N5119" s="167">
        <f t="shared" si="559"/>
        <v>0</v>
      </c>
    </row>
    <row r="5120" spans="1:14" ht="15" customHeight="1" x14ac:dyDescent="0.2">
      <c r="A5120" s="152"/>
      <c r="B5120" s="152"/>
      <c r="C5120" s="152"/>
      <c r="D5120" s="152"/>
      <c r="E5120" s="153">
        <f>'2.40-a,b,c,d,e'!E5120</f>
        <v>44209.208333333336</v>
      </c>
      <c r="F5120" s="157">
        <f>'2.40-a,b,c,d,e'!F5120</f>
        <v>52.909999847412102</v>
      </c>
      <c r="G5120" s="157">
        <f>'2.40-a,b,c,d,e'!G5120</f>
        <v>-299.99923706049714</v>
      </c>
      <c r="H5120" s="157">
        <f t="shared" si="553"/>
        <v>7862.6189920098932</v>
      </c>
      <c r="I5120" s="157">
        <f t="shared" si="554"/>
        <v>0</v>
      </c>
      <c r="J5120" s="157">
        <f t="shared" si="555"/>
        <v>7862.6189920098932</v>
      </c>
      <c r="K5120" s="157">
        <f t="shared" si="556"/>
        <v>0</v>
      </c>
      <c r="L5120" s="157">
        <f t="shared" si="557"/>
        <v>7862.6189920098932</v>
      </c>
      <c r="M5120" s="167">
        <f t="shared" si="558"/>
        <v>0</v>
      </c>
      <c r="N5120" s="167">
        <f t="shared" si="559"/>
        <v>0</v>
      </c>
    </row>
    <row r="5121" spans="1:14" ht="15" customHeight="1" x14ac:dyDescent="0.2">
      <c r="A5121" s="152"/>
      <c r="B5121" s="152"/>
      <c r="C5121" s="152"/>
      <c r="D5121" s="152"/>
      <c r="E5121" s="153">
        <f>'2.40-a,b,c,d,e'!E5121</f>
        <v>44210.208333333336</v>
      </c>
      <c r="F5121" s="157">
        <f>'2.40-a,b,c,d,e'!F5121</f>
        <v>53.569999694824197</v>
      </c>
      <c r="G5121" s="157">
        <f>'2.40-a,b,c,d,e'!G5121</f>
        <v>659.99984741209516</v>
      </c>
      <c r="H5121" s="157">
        <f t="shared" si="553"/>
        <v>8522.618839421988</v>
      </c>
      <c r="I5121" s="157">
        <f t="shared" si="554"/>
        <v>0</v>
      </c>
      <c r="J5121" s="157">
        <f t="shared" si="555"/>
        <v>8522.618839421988</v>
      </c>
      <c r="K5121" s="157">
        <f t="shared" si="556"/>
        <v>360.00061035159797</v>
      </c>
      <c r="L5121" s="157">
        <f t="shared" si="557"/>
        <v>8162.61822907039</v>
      </c>
      <c r="M5121" s="167">
        <f t="shared" si="558"/>
        <v>0</v>
      </c>
      <c r="N5121" s="167">
        <f t="shared" si="559"/>
        <v>0</v>
      </c>
    </row>
    <row r="5122" spans="1:14" ht="15" customHeight="1" x14ac:dyDescent="0.2">
      <c r="A5122" s="152"/>
      <c r="B5122" s="152"/>
      <c r="C5122" s="152"/>
      <c r="D5122" s="152"/>
      <c r="E5122" s="153">
        <f>'2.40-a,b,c,d,e'!E5122</f>
        <v>44211.208333333336</v>
      </c>
      <c r="F5122" s="157">
        <f>'2.40-a,b,c,d,e'!F5122</f>
        <v>52.360000610351499</v>
      </c>
      <c r="G5122" s="157">
        <f>'2.40-a,b,c,d,e'!G5122</f>
        <v>-1209.999084472699</v>
      </c>
      <c r="H5122" s="157">
        <f t="shared" si="553"/>
        <v>6952.619144597691</v>
      </c>
      <c r="I5122" s="157">
        <f t="shared" si="554"/>
        <v>0</v>
      </c>
      <c r="J5122" s="157">
        <f t="shared" si="555"/>
        <v>6952.619144597691</v>
      </c>
      <c r="K5122" s="157">
        <f t="shared" si="556"/>
        <v>0</v>
      </c>
      <c r="L5122" s="157">
        <f t="shared" si="557"/>
        <v>6952.619144597691</v>
      </c>
      <c r="M5122" s="167">
        <f t="shared" si="558"/>
        <v>0</v>
      </c>
      <c r="N5122" s="167">
        <f t="shared" si="559"/>
        <v>0</v>
      </c>
    </row>
    <row r="5123" spans="1:14" ht="15" customHeight="1" x14ac:dyDescent="0.2">
      <c r="A5123" s="152"/>
      <c r="B5123" s="152"/>
      <c r="C5123" s="152"/>
      <c r="D5123" s="152"/>
      <c r="E5123" s="153">
        <f>'2.40-a,b,c,d,e'!E5123</f>
        <v>44215.208333333336</v>
      </c>
      <c r="F5123" s="157">
        <f>'2.40-a,b,c,d,e'!F5123</f>
        <v>52.9799995422363</v>
      </c>
      <c r="G5123" s="157">
        <f>'2.40-a,b,c,d,e'!G5123</f>
        <v>619.9989318848011</v>
      </c>
      <c r="H5123" s="157">
        <f t="shared" si="553"/>
        <v>7572.6180764824921</v>
      </c>
      <c r="I5123" s="157">
        <f t="shared" si="554"/>
        <v>0</v>
      </c>
      <c r="J5123" s="157">
        <f t="shared" si="555"/>
        <v>7572.6180764824921</v>
      </c>
      <c r="K5123" s="157">
        <f t="shared" si="556"/>
        <v>0</v>
      </c>
      <c r="L5123" s="157">
        <f t="shared" si="557"/>
        <v>7572.6180764824921</v>
      </c>
      <c r="M5123" s="167">
        <f t="shared" si="558"/>
        <v>0</v>
      </c>
      <c r="N5123" s="167">
        <f t="shared" si="559"/>
        <v>0</v>
      </c>
    </row>
    <row r="5124" spans="1:14" ht="15" customHeight="1" x14ac:dyDescent="0.2">
      <c r="A5124" s="152"/>
      <c r="B5124" s="152"/>
      <c r="C5124" s="152"/>
      <c r="D5124" s="152"/>
      <c r="E5124" s="153">
        <f>'2.40-a,b,c,d,e'!E5124</f>
        <v>44216.208333333336</v>
      </c>
      <c r="F5124" s="157">
        <f>'2.40-a,b,c,d,e'!F5124</f>
        <v>53.240001678466797</v>
      </c>
      <c r="G5124" s="157">
        <f>'2.40-a,b,c,d,e'!G5124</f>
        <v>260.00213623049717</v>
      </c>
      <c r="H5124" s="157">
        <f t="shared" ref="H5124:H5187" si="560">L5123+G5124</f>
        <v>7832.6202127129891</v>
      </c>
      <c r="I5124" s="157">
        <f t="shared" ref="I5124:I5187" si="561">IF(H5124&lt;$B$13,$B$14-H5124,0)</f>
        <v>0</v>
      </c>
      <c r="J5124" s="157">
        <f t="shared" ref="J5124:J5187" si="562">H5124+I5124</f>
        <v>7832.6202127129891</v>
      </c>
      <c r="K5124" s="157">
        <f t="shared" ref="K5124:K5187" si="563">MAX(J5124-$B$14,0)</f>
        <v>0</v>
      </c>
      <c r="L5124" s="157">
        <f t="shared" ref="L5124:L5187" si="564">J5124-K5124</f>
        <v>7832.6202127129891</v>
      </c>
      <c r="M5124" s="167">
        <f t="shared" ref="M5124:M5187" si="565">IF(I5124&gt;0,1,0)</f>
        <v>0</v>
      </c>
      <c r="N5124" s="167">
        <f t="shared" ref="N5124:N5187" si="566">IF(H5124&lt;0,1,0)</f>
        <v>0</v>
      </c>
    </row>
    <row r="5125" spans="1:14" ht="15" customHeight="1" x14ac:dyDescent="0.2">
      <c r="A5125" s="152"/>
      <c r="B5125" s="152"/>
      <c r="C5125" s="152"/>
      <c r="D5125" s="152"/>
      <c r="E5125" s="153">
        <f>'2.40-a,b,c,d,e'!E5125</f>
        <v>44217.208333333336</v>
      </c>
      <c r="F5125" s="157">
        <f>'2.40-a,b,c,d,e'!F5125</f>
        <v>53.130001068115199</v>
      </c>
      <c r="G5125" s="157">
        <f>'2.40-a,b,c,d,e'!G5125</f>
        <v>-110.00061035159803</v>
      </c>
      <c r="H5125" s="157">
        <f t="shared" si="560"/>
        <v>7722.6196023613911</v>
      </c>
      <c r="I5125" s="157">
        <f t="shared" si="561"/>
        <v>0</v>
      </c>
      <c r="J5125" s="157">
        <f t="shared" si="562"/>
        <v>7722.6196023613911</v>
      </c>
      <c r="K5125" s="157">
        <f t="shared" si="563"/>
        <v>0</v>
      </c>
      <c r="L5125" s="157">
        <f t="shared" si="564"/>
        <v>7722.6196023613911</v>
      </c>
      <c r="M5125" s="167">
        <f t="shared" si="565"/>
        <v>0</v>
      </c>
      <c r="N5125" s="167">
        <f t="shared" si="566"/>
        <v>0</v>
      </c>
    </row>
    <row r="5126" spans="1:14" ht="15" customHeight="1" x14ac:dyDescent="0.2">
      <c r="A5126" s="152"/>
      <c r="B5126" s="152"/>
      <c r="C5126" s="152"/>
      <c r="D5126" s="152"/>
      <c r="E5126" s="153">
        <f>'2.40-a,b,c,d,e'!E5126</f>
        <v>44218.208333333336</v>
      </c>
      <c r="F5126" s="157">
        <f>'2.40-a,b,c,d,e'!F5126</f>
        <v>52.270000457763601</v>
      </c>
      <c r="G5126" s="157">
        <f>'2.40-a,b,c,d,e'!G5126</f>
        <v>-860.00061035159797</v>
      </c>
      <c r="H5126" s="157">
        <f t="shared" si="560"/>
        <v>6862.6189920097931</v>
      </c>
      <c r="I5126" s="157">
        <f t="shared" si="561"/>
        <v>0</v>
      </c>
      <c r="J5126" s="157">
        <f t="shared" si="562"/>
        <v>6862.6189920097931</v>
      </c>
      <c r="K5126" s="157">
        <f t="shared" si="563"/>
        <v>0</v>
      </c>
      <c r="L5126" s="157">
        <f t="shared" si="564"/>
        <v>6862.6189920097931</v>
      </c>
      <c r="M5126" s="167">
        <f t="shared" si="565"/>
        <v>0</v>
      </c>
      <c r="N5126" s="167">
        <f t="shared" si="566"/>
        <v>0</v>
      </c>
    </row>
    <row r="5127" spans="1:14" ht="15" customHeight="1" x14ac:dyDescent="0.2">
      <c r="A5127" s="152"/>
      <c r="B5127" s="152"/>
      <c r="C5127" s="152"/>
      <c r="D5127" s="152"/>
      <c r="E5127" s="153">
        <f>'2.40-a,b,c,d,e'!E5127</f>
        <v>44221.208333333336</v>
      </c>
      <c r="F5127" s="157">
        <f>'2.40-a,b,c,d,e'!F5127</f>
        <v>52.770000457763601</v>
      </c>
      <c r="G5127" s="157">
        <f>'2.40-a,b,c,d,e'!G5127</f>
        <v>500</v>
      </c>
      <c r="H5127" s="157">
        <f t="shared" si="560"/>
        <v>7362.6189920097931</v>
      </c>
      <c r="I5127" s="157">
        <f t="shared" si="561"/>
        <v>0</v>
      </c>
      <c r="J5127" s="157">
        <f t="shared" si="562"/>
        <v>7362.6189920097931</v>
      </c>
      <c r="K5127" s="157">
        <f t="shared" si="563"/>
        <v>0</v>
      </c>
      <c r="L5127" s="157">
        <f t="shared" si="564"/>
        <v>7362.6189920097931</v>
      </c>
      <c r="M5127" s="167">
        <f t="shared" si="565"/>
        <v>0</v>
      </c>
      <c r="N5127" s="167">
        <f t="shared" si="566"/>
        <v>0</v>
      </c>
    </row>
    <row r="5128" spans="1:14" ht="15" customHeight="1" x14ac:dyDescent="0.2">
      <c r="A5128" s="152"/>
      <c r="B5128" s="152"/>
      <c r="C5128" s="152"/>
      <c r="D5128" s="152"/>
      <c r="E5128" s="153">
        <f>'2.40-a,b,c,d,e'!E5128</f>
        <v>44222.208333333336</v>
      </c>
      <c r="F5128" s="157">
        <f>'2.40-a,b,c,d,e'!F5128</f>
        <v>52.610000610351499</v>
      </c>
      <c r="G5128" s="157">
        <f>'2.40-a,b,c,d,e'!G5128</f>
        <v>-159.99984741210227</v>
      </c>
      <c r="H5128" s="157">
        <f t="shared" si="560"/>
        <v>7202.619144597691</v>
      </c>
      <c r="I5128" s="157">
        <f t="shared" si="561"/>
        <v>0</v>
      </c>
      <c r="J5128" s="157">
        <f t="shared" si="562"/>
        <v>7202.619144597691</v>
      </c>
      <c r="K5128" s="157">
        <f t="shared" si="563"/>
        <v>0</v>
      </c>
      <c r="L5128" s="157">
        <f t="shared" si="564"/>
        <v>7202.619144597691</v>
      </c>
      <c r="M5128" s="167">
        <f t="shared" si="565"/>
        <v>0</v>
      </c>
      <c r="N5128" s="167">
        <f t="shared" si="566"/>
        <v>0</v>
      </c>
    </row>
    <row r="5129" spans="1:14" ht="15" customHeight="1" x14ac:dyDescent="0.2">
      <c r="A5129" s="152"/>
      <c r="B5129" s="152"/>
      <c r="C5129" s="152"/>
      <c r="D5129" s="152"/>
      <c r="E5129" s="153">
        <f>'2.40-a,b,c,d,e'!E5129</f>
        <v>44223.208333333336</v>
      </c>
      <c r="F5129" s="157">
        <f>'2.40-a,b,c,d,e'!F5129</f>
        <v>52.849998474121001</v>
      </c>
      <c r="G5129" s="157">
        <f>'2.40-a,b,c,d,e'!G5129</f>
        <v>239.99786376950283</v>
      </c>
      <c r="H5129" s="157">
        <f t="shared" si="560"/>
        <v>7442.6170083671941</v>
      </c>
      <c r="I5129" s="157">
        <f t="shared" si="561"/>
        <v>0</v>
      </c>
      <c r="J5129" s="157">
        <f t="shared" si="562"/>
        <v>7442.6170083671941</v>
      </c>
      <c r="K5129" s="157">
        <f t="shared" si="563"/>
        <v>0</v>
      </c>
      <c r="L5129" s="157">
        <f t="shared" si="564"/>
        <v>7442.6170083671941</v>
      </c>
      <c r="M5129" s="167">
        <f t="shared" si="565"/>
        <v>0</v>
      </c>
      <c r="N5129" s="167">
        <f t="shared" si="566"/>
        <v>0</v>
      </c>
    </row>
    <row r="5130" spans="1:14" ht="15" customHeight="1" x14ac:dyDescent="0.2">
      <c r="A5130" s="152"/>
      <c r="B5130" s="152"/>
      <c r="C5130" s="152"/>
      <c r="D5130" s="152"/>
      <c r="E5130" s="153">
        <f>'2.40-a,b,c,d,e'!E5130</f>
        <v>44224.208333333336</v>
      </c>
      <c r="F5130" s="157">
        <f>'2.40-a,b,c,d,e'!F5130</f>
        <v>52.340000152587798</v>
      </c>
      <c r="G5130" s="157">
        <f>'2.40-a,b,c,d,e'!G5130</f>
        <v>-509.99832153320313</v>
      </c>
      <c r="H5130" s="157">
        <f t="shared" si="560"/>
        <v>6932.618686833991</v>
      </c>
      <c r="I5130" s="157">
        <f t="shared" si="561"/>
        <v>0</v>
      </c>
      <c r="J5130" s="157">
        <f t="shared" si="562"/>
        <v>6932.618686833991</v>
      </c>
      <c r="K5130" s="157">
        <f t="shared" si="563"/>
        <v>0</v>
      </c>
      <c r="L5130" s="157">
        <f t="shared" si="564"/>
        <v>6932.618686833991</v>
      </c>
      <c r="M5130" s="167">
        <f t="shared" si="565"/>
        <v>0</v>
      </c>
      <c r="N5130" s="167">
        <f t="shared" si="566"/>
        <v>0</v>
      </c>
    </row>
    <row r="5131" spans="1:14" ht="15" customHeight="1" x14ac:dyDescent="0.2">
      <c r="A5131" s="152"/>
      <c r="B5131" s="152"/>
      <c r="C5131" s="152"/>
      <c r="D5131" s="152"/>
      <c r="E5131" s="153">
        <f>'2.40-a,b,c,d,e'!E5131</f>
        <v>44225.208333333336</v>
      </c>
      <c r="F5131" s="157">
        <f>'2.40-a,b,c,d,e'!F5131</f>
        <v>52.200000762939403</v>
      </c>
      <c r="G5131" s="157">
        <f>'2.40-a,b,c,d,e'!G5131</f>
        <v>-139.99938964839487</v>
      </c>
      <c r="H5131" s="157">
        <f t="shared" si="560"/>
        <v>6792.6192971855962</v>
      </c>
      <c r="I5131" s="157">
        <f t="shared" si="561"/>
        <v>0</v>
      </c>
      <c r="J5131" s="157">
        <f t="shared" si="562"/>
        <v>6792.6192971855962</v>
      </c>
      <c r="K5131" s="157">
        <f t="shared" si="563"/>
        <v>0</v>
      </c>
      <c r="L5131" s="157">
        <f t="shared" si="564"/>
        <v>6792.6192971855962</v>
      </c>
      <c r="M5131" s="167">
        <f t="shared" si="565"/>
        <v>0</v>
      </c>
      <c r="N5131" s="167">
        <f t="shared" si="566"/>
        <v>0</v>
      </c>
    </row>
    <row r="5132" spans="1:14" ht="15" customHeight="1" x14ac:dyDescent="0.2">
      <c r="A5132" s="152"/>
      <c r="B5132" s="152"/>
      <c r="C5132" s="152"/>
      <c r="D5132" s="152"/>
      <c r="E5132" s="153">
        <f>'2.40-a,b,c,d,e'!E5132</f>
        <v>44228.208333333336</v>
      </c>
      <c r="F5132" s="157">
        <f>'2.40-a,b,c,d,e'!F5132</f>
        <v>53.549999237060497</v>
      </c>
      <c r="G5132" s="157">
        <f>'2.40-a,b,c,d,e'!G5132</f>
        <v>1349.9984741210938</v>
      </c>
      <c r="H5132" s="157">
        <f t="shared" si="560"/>
        <v>8142.61777130669</v>
      </c>
      <c r="I5132" s="157">
        <f t="shared" si="561"/>
        <v>0</v>
      </c>
      <c r="J5132" s="157">
        <f t="shared" si="562"/>
        <v>8142.61777130669</v>
      </c>
      <c r="K5132" s="157">
        <f t="shared" si="563"/>
        <v>0</v>
      </c>
      <c r="L5132" s="157">
        <f t="shared" si="564"/>
        <v>8142.61777130669</v>
      </c>
      <c r="M5132" s="167">
        <f t="shared" si="565"/>
        <v>0</v>
      </c>
      <c r="N5132" s="167">
        <f t="shared" si="566"/>
        <v>0</v>
      </c>
    </row>
    <row r="5133" spans="1:14" ht="15" customHeight="1" x14ac:dyDescent="0.2">
      <c r="A5133" s="152"/>
      <c r="B5133" s="152"/>
      <c r="C5133" s="152"/>
      <c r="D5133" s="152"/>
      <c r="E5133" s="153">
        <f>'2.40-a,b,c,d,e'!E5133</f>
        <v>44229.208333333336</v>
      </c>
      <c r="F5133" s="157">
        <f>'2.40-a,b,c,d,e'!F5133</f>
        <v>54.759998321533203</v>
      </c>
      <c r="G5133" s="157">
        <f>'2.40-a,b,c,d,e'!G5133</f>
        <v>1209.999084472706</v>
      </c>
      <c r="H5133" s="157">
        <f t="shared" si="560"/>
        <v>9352.6168557793953</v>
      </c>
      <c r="I5133" s="157">
        <f t="shared" si="561"/>
        <v>0</v>
      </c>
      <c r="J5133" s="157">
        <f t="shared" si="562"/>
        <v>9352.6168557793953</v>
      </c>
      <c r="K5133" s="157">
        <f t="shared" si="563"/>
        <v>1189.9986267090053</v>
      </c>
      <c r="L5133" s="157">
        <f t="shared" si="564"/>
        <v>8162.61822907039</v>
      </c>
      <c r="M5133" s="167">
        <f t="shared" si="565"/>
        <v>0</v>
      </c>
      <c r="N5133" s="167">
        <f t="shared" si="566"/>
        <v>0</v>
      </c>
    </row>
    <row r="5134" spans="1:14" ht="15" customHeight="1" x14ac:dyDescent="0.2">
      <c r="A5134" s="152"/>
      <c r="B5134" s="152"/>
      <c r="C5134" s="152"/>
      <c r="D5134" s="152"/>
      <c r="E5134" s="153">
        <f>'2.40-a,b,c,d,e'!E5134</f>
        <v>44230.208333333336</v>
      </c>
      <c r="F5134" s="157">
        <f>'2.40-a,b,c,d,e'!F5134</f>
        <v>55.689998626708899</v>
      </c>
      <c r="G5134" s="157">
        <f>'2.40-a,b,c,d,e'!G5134</f>
        <v>930.00030517569598</v>
      </c>
      <c r="H5134" s="157">
        <f t="shared" si="560"/>
        <v>9092.6185342460867</v>
      </c>
      <c r="I5134" s="157">
        <f t="shared" si="561"/>
        <v>0</v>
      </c>
      <c r="J5134" s="157">
        <f t="shared" si="562"/>
        <v>9092.6185342460867</v>
      </c>
      <c r="K5134" s="157">
        <f t="shared" si="563"/>
        <v>930.00030517569667</v>
      </c>
      <c r="L5134" s="157">
        <f t="shared" si="564"/>
        <v>8162.61822907039</v>
      </c>
      <c r="M5134" s="167">
        <f t="shared" si="565"/>
        <v>0</v>
      </c>
      <c r="N5134" s="167">
        <f t="shared" si="566"/>
        <v>0</v>
      </c>
    </row>
    <row r="5135" spans="1:14" ht="15" customHeight="1" x14ac:dyDescent="0.2">
      <c r="A5135" s="152"/>
      <c r="B5135" s="152"/>
      <c r="C5135" s="152"/>
      <c r="D5135" s="152"/>
      <c r="E5135" s="153">
        <f>'2.40-a,b,c,d,e'!E5135</f>
        <v>44231.208333333336</v>
      </c>
      <c r="F5135" s="157">
        <f>'2.40-a,b,c,d,e'!F5135</f>
        <v>56.2299995422363</v>
      </c>
      <c r="G5135" s="157">
        <f>'2.40-a,b,c,d,e'!G5135</f>
        <v>540.00091552740059</v>
      </c>
      <c r="H5135" s="157">
        <f t="shared" si="560"/>
        <v>8702.6191445977911</v>
      </c>
      <c r="I5135" s="157">
        <f t="shared" si="561"/>
        <v>0</v>
      </c>
      <c r="J5135" s="157">
        <f t="shared" si="562"/>
        <v>8702.6191445977911</v>
      </c>
      <c r="K5135" s="157">
        <f t="shared" si="563"/>
        <v>540.00091552740105</v>
      </c>
      <c r="L5135" s="157">
        <f t="shared" si="564"/>
        <v>8162.61822907039</v>
      </c>
      <c r="M5135" s="167">
        <f t="shared" si="565"/>
        <v>0</v>
      </c>
      <c r="N5135" s="167">
        <f t="shared" si="566"/>
        <v>0</v>
      </c>
    </row>
    <row r="5136" spans="1:14" ht="15" customHeight="1" x14ac:dyDescent="0.2">
      <c r="A5136" s="152"/>
      <c r="B5136" s="152"/>
      <c r="C5136" s="152"/>
      <c r="D5136" s="152"/>
      <c r="E5136" s="153">
        <f>'2.40-a,b,c,d,e'!E5136</f>
        <v>44232.208333333336</v>
      </c>
      <c r="F5136" s="157">
        <f>'2.40-a,b,c,d,e'!F5136</f>
        <v>56.849998474121001</v>
      </c>
      <c r="G5136" s="157">
        <f>'2.40-a,b,c,d,e'!G5136</f>
        <v>619.99893188470173</v>
      </c>
      <c r="H5136" s="157">
        <f t="shared" si="560"/>
        <v>8782.6171609550911</v>
      </c>
      <c r="I5136" s="157">
        <f t="shared" si="561"/>
        <v>0</v>
      </c>
      <c r="J5136" s="157">
        <f t="shared" si="562"/>
        <v>8782.6171609550911</v>
      </c>
      <c r="K5136" s="157">
        <f t="shared" si="563"/>
        <v>619.99893188470105</v>
      </c>
      <c r="L5136" s="157">
        <f t="shared" si="564"/>
        <v>8162.61822907039</v>
      </c>
      <c r="M5136" s="167">
        <f t="shared" si="565"/>
        <v>0</v>
      </c>
      <c r="N5136" s="167">
        <f t="shared" si="566"/>
        <v>0</v>
      </c>
    </row>
    <row r="5137" spans="1:14" ht="15" customHeight="1" x14ac:dyDescent="0.2">
      <c r="A5137" s="152"/>
      <c r="B5137" s="152"/>
      <c r="C5137" s="152"/>
      <c r="D5137" s="152"/>
      <c r="E5137" s="153">
        <f>'2.40-a,b,c,d,e'!E5137</f>
        <v>44235.208333333336</v>
      </c>
      <c r="F5137" s="157">
        <f>'2.40-a,b,c,d,e'!F5137</f>
        <v>57.970001220703097</v>
      </c>
      <c r="G5137" s="157">
        <f>'2.40-a,b,c,d,e'!G5137</f>
        <v>1120.0027465820951</v>
      </c>
      <c r="H5137" s="157">
        <f t="shared" si="560"/>
        <v>9282.6209756524859</v>
      </c>
      <c r="I5137" s="157">
        <f t="shared" si="561"/>
        <v>0</v>
      </c>
      <c r="J5137" s="157">
        <f t="shared" si="562"/>
        <v>9282.6209756524859</v>
      </c>
      <c r="K5137" s="157">
        <f t="shared" si="563"/>
        <v>1120.0027465820958</v>
      </c>
      <c r="L5137" s="157">
        <f t="shared" si="564"/>
        <v>8162.61822907039</v>
      </c>
      <c r="M5137" s="167">
        <f t="shared" si="565"/>
        <v>0</v>
      </c>
      <c r="N5137" s="167">
        <f t="shared" si="566"/>
        <v>0</v>
      </c>
    </row>
    <row r="5138" spans="1:14" ht="15" customHeight="1" x14ac:dyDescent="0.2">
      <c r="A5138" s="152"/>
      <c r="B5138" s="152"/>
      <c r="C5138" s="152"/>
      <c r="D5138" s="152"/>
      <c r="E5138" s="153">
        <f>'2.40-a,b,c,d,e'!E5138</f>
        <v>44236.208333333336</v>
      </c>
      <c r="F5138" s="157">
        <f>'2.40-a,b,c,d,e'!F5138</f>
        <v>58.360000610351499</v>
      </c>
      <c r="G5138" s="157">
        <f>'2.40-a,b,c,d,e'!G5138</f>
        <v>389.99938964840197</v>
      </c>
      <c r="H5138" s="157">
        <f t="shared" si="560"/>
        <v>8552.6176187187921</v>
      </c>
      <c r="I5138" s="157">
        <f t="shared" si="561"/>
        <v>0</v>
      </c>
      <c r="J5138" s="157">
        <f t="shared" si="562"/>
        <v>8552.6176187187921</v>
      </c>
      <c r="K5138" s="157">
        <f t="shared" si="563"/>
        <v>389.99938964840203</v>
      </c>
      <c r="L5138" s="157">
        <f t="shared" si="564"/>
        <v>8162.61822907039</v>
      </c>
      <c r="M5138" s="167">
        <f t="shared" si="565"/>
        <v>0</v>
      </c>
      <c r="N5138" s="167">
        <f t="shared" si="566"/>
        <v>0</v>
      </c>
    </row>
    <row r="5139" spans="1:14" ht="15" customHeight="1" x14ac:dyDescent="0.2">
      <c r="A5139" s="152"/>
      <c r="B5139" s="152"/>
      <c r="C5139" s="152"/>
      <c r="D5139" s="152"/>
      <c r="E5139" s="153">
        <f>'2.40-a,b,c,d,e'!E5139</f>
        <v>44237.208333333336</v>
      </c>
      <c r="F5139" s="157">
        <f>'2.40-a,b,c,d,e'!F5139</f>
        <v>58.680000305175703</v>
      </c>
      <c r="G5139" s="157">
        <f>'2.40-a,b,c,d,e'!G5139</f>
        <v>319.99969482420454</v>
      </c>
      <c r="H5139" s="157">
        <f t="shared" si="560"/>
        <v>8482.6179238945952</v>
      </c>
      <c r="I5139" s="157">
        <f t="shared" si="561"/>
        <v>0</v>
      </c>
      <c r="J5139" s="157">
        <f t="shared" si="562"/>
        <v>8482.6179238945952</v>
      </c>
      <c r="K5139" s="157">
        <f t="shared" si="563"/>
        <v>319.99969482420511</v>
      </c>
      <c r="L5139" s="157">
        <f t="shared" si="564"/>
        <v>8162.61822907039</v>
      </c>
      <c r="M5139" s="167">
        <f t="shared" si="565"/>
        <v>0</v>
      </c>
      <c r="N5139" s="167">
        <f t="shared" si="566"/>
        <v>0</v>
      </c>
    </row>
    <row r="5140" spans="1:14" ht="15" customHeight="1" x14ac:dyDescent="0.2">
      <c r="A5140" s="152"/>
      <c r="B5140" s="152"/>
      <c r="C5140" s="152"/>
      <c r="D5140" s="152"/>
      <c r="E5140" s="153">
        <f>'2.40-a,b,c,d,e'!E5140</f>
        <v>44238.208333333336</v>
      </c>
      <c r="F5140" s="157">
        <f>'2.40-a,b,c,d,e'!F5140</f>
        <v>58.240001678466797</v>
      </c>
      <c r="G5140" s="157">
        <f>'2.40-a,b,c,d,e'!G5140</f>
        <v>-439.99862670890622</v>
      </c>
      <c r="H5140" s="157">
        <f t="shared" si="560"/>
        <v>7722.6196023614839</v>
      </c>
      <c r="I5140" s="157">
        <f t="shared" si="561"/>
        <v>0</v>
      </c>
      <c r="J5140" s="157">
        <f t="shared" si="562"/>
        <v>7722.6196023614839</v>
      </c>
      <c r="K5140" s="157">
        <f t="shared" si="563"/>
        <v>0</v>
      </c>
      <c r="L5140" s="157">
        <f t="shared" si="564"/>
        <v>7722.6196023614839</v>
      </c>
      <c r="M5140" s="167">
        <f t="shared" si="565"/>
        <v>0</v>
      </c>
      <c r="N5140" s="167">
        <f t="shared" si="566"/>
        <v>0</v>
      </c>
    </row>
    <row r="5141" spans="1:14" ht="15" customHeight="1" x14ac:dyDescent="0.2">
      <c r="A5141" s="152"/>
      <c r="B5141" s="152"/>
      <c r="C5141" s="152"/>
      <c r="D5141" s="152"/>
      <c r="E5141" s="153">
        <f>'2.40-a,b,c,d,e'!E5141</f>
        <v>44239.208333333336</v>
      </c>
      <c r="F5141" s="157">
        <f>'2.40-a,b,c,d,e'!F5141</f>
        <v>59.470001220703097</v>
      </c>
      <c r="G5141" s="157">
        <f>'2.40-a,b,c,d,e'!G5141</f>
        <v>1229.9995422362997</v>
      </c>
      <c r="H5141" s="157">
        <f t="shared" si="560"/>
        <v>8952.6191445977838</v>
      </c>
      <c r="I5141" s="157">
        <f t="shared" si="561"/>
        <v>0</v>
      </c>
      <c r="J5141" s="157">
        <f t="shared" si="562"/>
        <v>8952.6191445977838</v>
      </c>
      <c r="K5141" s="157">
        <f t="shared" si="563"/>
        <v>790.00091552739377</v>
      </c>
      <c r="L5141" s="157">
        <f t="shared" si="564"/>
        <v>8162.61822907039</v>
      </c>
      <c r="M5141" s="167">
        <f t="shared" si="565"/>
        <v>0</v>
      </c>
      <c r="N5141" s="167">
        <f t="shared" si="566"/>
        <v>0</v>
      </c>
    </row>
    <row r="5142" spans="1:14" ht="15" customHeight="1" x14ac:dyDescent="0.2">
      <c r="A5142" s="152"/>
      <c r="B5142" s="152"/>
      <c r="C5142" s="152"/>
      <c r="D5142" s="152"/>
      <c r="E5142" s="153">
        <f>'2.40-a,b,c,d,e'!E5142</f>
        <v>44243.208333333336</v>
      </c>
      <c r="F5142" s="157">
        <f>'2.40-a,b,c,d,e'!F5142</f>
        <v>60.049999237060497</v>
      </c>
      <c r="G5142" s="157">
        <f>'2.40-a,b,c,d,e'!G5142</f>
        <v>579.9980163574005</v>
      </c>
      <c r="H5142" s="157">
        <f t="shared" si="560"/>
        <v>8742.616245427791</v>
      </c>
      <c r="I5142" s="157">
        <f t="shared" si="561"/>
        <v>0</v>
      </c>
      <c r="J5142" s="157">
        <f t="shared" si="562"/>
        <v>8742.616245427791</v>
      </c>
      <c r="K5142" s="157">
        <f t="shared" si="563"/>
        <v>579.99801635740096</v>
      </c>
      <c r="L5142" s="157">
        <f t="shared" si="564"/>
        <v>8162.61822907039</v>
      </c>
      <c r="M5142" s="167">
        <f t="shared" si="565"/>
        <v>0</v>
      </c>
      <c r="N5142" s="167">
        <f t="shared" si="566"/>
        <v>0</v>
      </c>
    </row>
    <row r="5143" spans="1:14" ht="15" customHeight="1" x14ac:dyDescent="0.2">
      <c r="A5143" s="152"/>
      <c r="B5143" s="152"/>
      <c r="C5143" s="152"/>
      <c r="D5143" s="152"/>
      <c r="E5143" s="153">
        <f>'2.40-a,b,c,d,e'!E5143</f>
        <v>44244.208333333336</v>
      </c>
      <c r="F5143" s="157">
        <f>'2.40-a,b,c,d,e'!F5143</f>
        <v>61.139999389648402</v>
      </c>
      <c r="G5143" s="157">
        <f>'2.40-a,b,c,d,e'!G5143</f>
        <v>1090.0001525879047</v>
      </c>
      <c r="H5143" s="157">
        <f t="shared" si="560"/>
        <v>9252.6183816582943</v>
      </c>
      <c r="I5143" s="157">
        <f t="shared" si="561"/>
        <v>0</v>
      </c>
      <c r="J5143" s="157">
        <f t="shared" si="562"/>
        <v>9252.6183816582943</v>
      </c>
      <c r="K5143" s="157">
        <f t="shared" si="563"/>
        <v>1090.0001525879043</v>
      </c>
      <c r="L5143" s="157">
        <f t="shared" si="564"/>
        <v>8162.61822907039</v>
      </c>
      <c r="M5143" s="167">
        <f t="shared" si="565"/>
        <v>0</v>
      </c>
      <c r="N5143" s="167">
        <f t="shared" si="566"/>
        <v>0</v>
      </c>
    </row>
    <row r="5144" spans="1:14" ht="15" customHeight="1" x14ac:dyDescent="0.2">
      <c r="A5144" s="152"/>
      <c r="B5144" s="152"/>
      <c r="C5144" s="152"/>
      <c r="D5144" s="152"/>
      <c r="E5144" s="153">
        <f>'2.40-a,b,c,d,e'!E5144</f>
        <v>44245.208333333336</v>
      </c>
      <c r="F5144" s="157">
        <f>'2.40-a,b,c,d,e'!F5144</f>
        <v>60.520000457763601</v>
      </c>
      <c r="G5144" s="157">
        <f>'2.40-a,b,c,d,e'!G5144</f>
        <v>-619.9989318848011</v>
      </c>
      <c r="H5144" s="157">
        <f t="shared" si="560"/>
        <v>7542.6192971855889</v>
      </c>
      <c r="I5144" s="157">
        <f t="shared" si="561"/>
        <v>0</v>
      </c>
      <c r="J5144" s="157">
        <f t="shared" si="562"/>
        <v>7542.6192971855889</v>
      </c>
      <c r="K5144" s="157">
        <f t="shared" si="563"/>
        <v>0</v>
      </c>
      <c r="L5144" s="157">
        <f t="shared" si="564"/>
        <v>7542.6192971855889</v>
      </c>
      <c r="M5144" s="167">
        <f t="shared" si="565"/>
        <v>0</v>
      </c>
      <c r="N5144" s="167">
        <f t="shared" si="566"/>
        <v>0</v>
      </c>
    </row>
    <row r="5145" spans="1:14" ht="15" customHeight="1" x14ac:dyDescent="0.2">
      <c r="A5145" s="152"/>
      <c r="B5145" s="152"/>
      <c r="C5145" s="152"/>
      <c r="D5145" s="152"/>
      <c r="E5145" s="153">
        <f>'2.40-a,b,c,d,e'!E5145</f>
        <v>44246.208333333336</v>
      </c>
      <c r="F5145" s="157">
        <f>'2.40-a,b,c,d,e'!F5145</f>
        <v>59.240001678466797</v>
      </c>
      <c r="G5145" s="157">
        <f>'2.40-a,b,c,d,e'!G5145</f>
        <v>-1279.9987792968041</v>
      </c>
      <c r="H5145" s="157">
        <f t="shared" si="560"/>
        <v>6262.6205178887849</v>
      </c>
      <c r="I5145" s="157">
        <f t="shared" si="561"/>
        <v>0</v>
      </c>
      <c r="J5145" s="157">
        <f t="shared" si="562"/>
        <v>6262.6205178887849</v>
      </c>
      <c r="K5145" s="157">
        <f t="shared" si="563"/>
        <v>0</v>
      </c>
      <c r="L5145" s="157">
        <f t="shared" si="564"/>
        <v>6262.6205178887849</v>
      </c>
      <c r="M5145" s="167">
        <f t="shared" si="565"/>
        <v>0</v>
      </c>
      <c r="N5145" s="167">
        <f t="shared" si="566"/>
        <v>0</v>
      </c>
    </row>
    <row r="5146" spans="1:14" ht="15" customHeight="1" x14ac:dyDescent="0.2">
      <c r="A5146" s="152"/>
      <c r="B5146" s="152"/>
      <c r="C5146" s="152"/>
      <c r="D5146" s="152"/>
      <c r="E5146" s="153">
        <f>'2.40-a,b,c,d,e'!E5146</f>
        <v>44249.208333333336</v>
      </c>
      <c r="F5146" s="157">
        <f>'2.40-a,b,c,d,e'!F5146</f>
        <v>61.490001678466797</v>
      </c>
      <c r="G5146" s="157">
        <f>'2.40-a,b,c,d,e'!G5146</f>
        <v>2250</v>
      </c>
      <c r="H5146" s="157">
        <f t="shared" si="560"/>
        <v>8512.6205178887849</v>
      </c>
      <c r="I5146" s="157">
        <f t="shared" si="561"/>
        <v>0</v>
      </c>
      <c r="J5146" s="157">
        <f t="shared" si="562"/>
        <v>8512.6205178887849</v>
      </c>
      <c r="K5146" s="157">
        <f t="shared" si="563"/>
        <v>350.00228881839485</v>
      </c>
      <c r="L5146" s="157">
        <f t="shared" si="564"/>
        <v>8162.61822907039</v>
      </c>
      <c r="M5146" s="167">
        <f t="shared" si="565"/>
        <v>0</v>
      </c>
      <c r="N5146" s="167">
        <f t="shared" si="566"/>
        <v>0</v>
      </c>
    </row>
    <row r="5147" spans="1:14" ht="15" customHeight="1" x14ac:dyDescent="0.2">
      <c r="A5147" s="152"/>
      <c r="B5147" s="152"/>
      <c r="C5147" s="152"/>
      <c r="D5147" s="152"/>
      <c r="E5147" s="153">
        <f>'2.40-a,b,c,d,e'!E5147</f>
        <v>44250.208333333336</v>
      </c>
      <c r="F5147" s="157">
        <f>'2.40-a,b,c,d,e'!F5147</f>
        <v>61.669998168945298</v>
      </c>
      <c r="G5147" s="157">
        <f>'2.40-a,b,c,d,e'!G5147</f>
        <v>179.99649047850141</v>
      </c>
      <c r="H5147" s="157">
        <f t="shared" si="560"/>
        <v>8342.614719548892</v>
      </c>
      <c r="I5147" s="157">
        <f t="shared" si="561"/>
        <v>0</v>
      </c>
      <c r="J5147" s="157">
        <f t="shared" si="562"/>
        <v>8342.614719548892</v>
      </c>
      <c r="K5147" s="157">
        <f t="shared" si="563"/>
        <v>179.99649047850198</v>
      </c>
      <c r="L5147" s="157">
        <f t="shared" si="564"/>
        <v>8162.61822907039</v>
      </c>
      <c r="M5147" s="167">
        <f t="shared" si="565"/>
        <v>0</v>
      </c>
      <c r="N5147" s="167">
        <f t="shared" si="566"/>
        <v>0</v>
      </c>
    </row>
    <row r="5148" spans="1:14" ht="15" customHeight="1" x14ac:dyDescent="0.2">
      <c r="A5148" s="152"/>
      <c r="B5148" s="152"/>
      <c r="C5148" s="152"/>
      <c r="D5148" s="152"/>
      <c r="E5148" s="153">
        <f>'2.40-a,b,c,d,e'!E5148</f>
        <v>44251.208333333336</v>
      </c>
      <c r="F5148" s="157">
        <f>'2.40-a,b,c,d,e'!F5148</f>
        <v>63.220001220703097</v>
      </c>
      <c r="G5148" s="157">
        <f>'2.40-a,b,c,d,e'!G5148</f>
        <v>1550.0030517577984</v>
      </c>
      <c r="H5148" s="157">
        <f t="shared" si="560"/>
        <v>9712.6212808281889</v>
      </c>
      <c r="I5148" s="157">
        <f t="shared" si="561"/>
        <v>0</v>
      </c>
      <c r="J5148" s="157">
        <f t="shared" si="562"/>
        <v>9712.6212808281889</v>
      </c>
      <c r="K5148" s="157">
        <f t="shared" si="563"/>
        <v>1550.0030517577989</v>
      </c>
      <c r="L5148" s="157">
        <f t="shared" si="564"/>
        <v>8162.61822907039</v>
      </c>
      <c r="M5148" s="167">
        <f t="shared" si="565"/>
        <v>0</v>
      </c>
      <c r="N5148" s="167">
        <f t="shared" si="566"/>
        <v>0</v>
      </c>
    </row>
    <row r="5149" spans="1:14" ht="15" customHeight="1" x14ac:dyDescent="0.2">
      <c r="A5149" s="152"/>
      <c r="B5149" s="152"/>
      <c r="C5149" s="152"/>
      <c r="D5149" s="152"/>
      <c r="E5149" s="153">
        <f>'2.40-a,b,c,d,e'!E5149</f>
        <v>44252.208333333336</v>
      </c>
      <c r="F5149" s="157">
        <f>'2.40-a,b,c,d,e'!F5149</f>
        <v>63.529998779296797</v>
      </c>
      <c r="G5149" s="157">
        <f>'2.40-a,b,c,d,e'!G5149</f>
        <v>309.99755859370026</v>
      </c>
      <c r="H5149" s="157">
        <f t="shared" si="560"/>
        <v>8472.61578766409</v>
      </c>
      <c r="I5149" s="157">
        <f t="shared" si="561"/>
        <v>0</v>
      </c>
      <c r="J5149" s="157">
        <f t="shared" si="562"/>
        <v>8472.61578766409</v>
      </c>
      <c r="K5149" s="157">
        <f t="shared" si="563"/>
        <v>309.99755859369998</v>
      </c>
      <c r="L5149" s="157">
        <f t="shared" si="564"/>
        <v>8162.61822907039</v>
      </c>
      <c r="M5149" s="167">
        <f t="shared" si="565"/>
        <v>0</v>
      </c>
      <c r="N5149" s="167">
        <f t="shared" si="566"/>
        <v>0</v>
      </c>
    </row>
    <row r="5150" spans="1:14" ht="15" customHeight="1" x14ac:dyDescent="0.2">
      <c r="A5150" s="152"/>
      <c r="B5150" s="152"/>
      <c r="C5150" s="152"/>
      <c r="D5150" s="152"/>
      <c r="E5150" s="153">
        <f>'2.40-a,b,c,d,e'!E5150</f>
        <v>44253.208333333336</v>
      </c>
      <c r="F5150" s="157">
        <f>'2.40-a,b,c,d,e'!F5150</f>
        <v>61.5</v>
      </c>
      <c r="G5150" s="157">
        <f>'2.40-a,b,c,d,e'!G5150</f>
        <v>-2029.9987792967968</v>
      </c>
      <c r="H5150" s="157">
        <f t="shared" si="560"/>
        <v>6132.6194497735933</v>
      </c>
      <c r="I5150" s="157">
        <f t="shared" si="561"/>
        <v>0</v>
      </c>
      <c r="J5150" s="157">
        <f t="shared" si="562"/>
        <v>6132.6194497735933</v>
      </c>
      <c r="K5150" s="157">
        <f t="shared" si="563"/>
        <v>0</v>
      </c>
      <c r="L5150" s="157">
        <f t="shared" si="564"/>
        <v>6132.6194497735933</v>
      </c>
      <c r="M5150" s="167">
        <f t="shared" si="565"/>
        <v>0</v>
      </c>
      <c r="N5150" s="167">
        <f t="shared" si="566"/>
        <v>0</v>
      </c>
    </row>
    <row r="5151" spans="1:14" ht="15" customHeight="1" x14ac:dyDescent="0.2">
      <c r="A5151" s="152"/>
      <c r="B5151" s="152"/>
      <c r="C5151" s="152"/>
      <c r="D5151" s="152"/>
      <c r="E5151" s="153">
        <f>'2.40-a,b,c,d,e'!E5151</f>
        <v>44256.208333333336</v>
      </c>
      <c r="F5151" s="157">
        <f>'2.40-a,b,c,d,e'!F5151</f>
        <v>60.639999389648402</v>
      </c>
      <c r="G5151" s="157">
        <f>'2.40-a,b,c,d,e'!G5151</f>
        <v>-860.00061035159797</v>
      </c>
      <c r="H5151" s="157">
        <f t="shared" si="560"/>
        <v>5272.6188394219953</v>
      </c>
      <c r="I5151" s="157">
        <f t="shared" si="561"/>
        <v>2889.9993896483948</v>
      </c>
      <c r="J5151" s="157">
        <f t="shared" si="562"/>
        <v>8162.61822907039</v>
      </c>
      <c r="K5151" s="157">
        <f t="shared" si="563"/>
        <v>0</v>
      </c>
      <c r="L5151" s="157">
        <f t="shared" si="564"/>
        <v>8162.61822907039</v>
      </c>
      <c r="M5151" s="167">
        <f t="shared" si="565"/>
        <v>1</v>
      </c>
      <c r="N5151" s="167">
        <f t="shared" si="566"/>
        <v>0</v>
      </c>
    </row>
    <row r="5152" spans="1:14" ht="15" customHeight="1" x14ac:dyDescent="0.2">
      <c r="A5152" s="152"/>
      <c r="B5152" s="152"/>
      <c r="C5152" s="152"/>
      <c r="D5152" s="152"/>
      <c r="E5152" s="153">
        <f>'2.40-a,b,c,d,e'!E5152</f>
        <v>44257.208333333336</v>
      </c>
      <c r="F5152" s="157">
        <f>'2.40-a,b,c,d,e'!F5152</f>
        <v>59.75</v>
      </c>
      <c r="G5152" s="157">
        <f>'2.40-a,b,c,d,e'!G5152</f>
        <v>-889.99938964840203</v>
      </c>
      <c r="H5152" s="157">
        <f t="shared" si="560"/>
        <v>7272.618839421988</v>
      </c>
      <c r="I5152" s="157">
        <f t="shared" si="561"/>
        <v>0</v>
      </c>
      <c r="J5152" s="157">
        <f t="shared" si="562"/>
        <v>7272.618839421988</v>
      </c>
      <c r="K5152" s="157">
        <f t="shared" si="563"/>
        <v>0</v>
      </c>
      <c r="L5152" s="157">
        <f t="shared" si="564"/>
        <v>7272.618839421988</v>
      </c>
      <c r="M5152" s="167">
        <f t="shared" si="565"/>
        <v>0</v>
      </c>
      <c r="N5152" s="167">
        <f t="shared" si="566"/>
        <v>0</v>
      </c>
    </row>
    <row r="5153" spans="1:14" ht="15" customHeight="1" x14ac:dyDescent="0.2">
      <c r="A5153" s="152"/>
      <c r="B5153" s="152"/>
      <c r="C5153" s="152"/>
      <c r="D5153" s="152"/>
      <c r="E5153" s="153">
        <f>'2.40-a,b,c,d,e'!E5153</f>
        <v>44258.208333333336</v>
      </c>
      <c r="F5153" s="157">
        <f>'2.40-a,b,c,d,e'!F5153</f>
        <v>61.279998779296797</v>
      </c>
      <c r="G5153" s="157">
        <f>'2.40-a,b,c,d,e'!G5153</f>
        <v>1529.9987792967968</v>
      </c>
      <c r="H5153" s="157">
        <f t="shared" si="560"/>
        <v>8802.6176187187848</v>
      </c>
      <c r="I5153" s="157">
        <f t="shared" si="561"/>
        <v>0</v>
      </c>
      <c r="J5153" s="157">
        <f t="shared" si="562"/>
        <v>8802.6176187187848</v>
      </c>
      <c r="K5153" s="157">
        <f t="shared" si="563"/>
        <v>639.99938964839475</v>
      </c>
      <c r="L5153" s="157">
        <f t="shared" si="564"/>
        <v>8162.61822907039</v>
      </c>
      <c r="M5153" s="167">
        <f t="shared" si="565"/>
        <v>0</v>
      </c>
      <c r="N5153" s="167">
        <f t="shared" si="566"/>
        <v>0</v>
      </c>
    </row>
    <row r="5154" spans="1:14" ht="15" customHeight="1" x14ac:dyDescent="0.2">
      <c r="A5154" s="152"/>
      <c r="B5154" s="152"/>
      <c r="C5154" s="152"/>
      <c r="D5154" s="152"/>
      <c r="E5154" s="153">
        <f>'2.40-a,b,c,d,e'!E5154</f>
        <v>44259.208333333336</v>
      </c>
      <c r="F5154" s="157">
        <f>'2.40-a,b,c,d,e'!F5154</f>
        <v>63.830001831054602</v>
      </c>
      <c r="G5154" s="157">
        <f>'2.40-a,b,c,d,e'!G5154</f>
        <v>2550.0030517578052</v>
      </c>
      <c r="H5154" s="157">
        <f t="shared" si="560"/>
        <v>10712.621280828196</v>
      </c>
      <c r="I5154" s="157">
        <f t="shared" si="561"/>
        <v>0</v>
      </c>
      <c r="J5154" s="157">
        <f t="shared" si="562"/>
        <v>10712.621280828196</v>
      </c>
      <c r="K5154" s="157">
        <f t="shared" si="563"/>
        <v>2550.0030517578061</v>
      </c>
      <c r="L5154" s="157">
        <f t="shared" si="564"/>
        <v>8162.61822907039</v>
      </c>
      <c r="M5154" s="167">
        <f t="shared" si="565"/>
        <v>0</v>
      </c>
      <c r="N5154" s="167">
        <f t="shared" si="566"/>
        <v>0</v>
      </c>
    </row>
    <row r="5155" spans="1:14" ht="15" customHeight="1" x14ac:dyDescent="0.2">
      <c r="A5155" s="152"/>
      <c r="B5155" s="152"/>
      <c r="C5155" s="152"/>
      <c r="D5155" s="152"/>
      <c r="E5155" s="153">
        <f>'2.40-a,b,c,d,e'!E5155</f>
        <v>44260.208333333336</v>
      </c>
      <c r="F5155" s="157">
        <f>'2.40-a,b,c,d,e'!F5155</f>
        <v>66.089996337890597</v>
      </c>
      <c r="G5155" s="157">
        <f>'2.40-a,b,c,d,e'!G5155</f>
        <v>2259.9945068359943</v>
      </c>
      <c r="H5155" s="157">
        <f t="shared" si="560"/>
        <v>10422.612735906385</v>
      </c>
      <c r="I5155" s="157">
        <f t="shared" si="561"/>
        <v>0</v>
      </c>
      <c r="J5155" s="157">
        <f t="shared" si="562"/>
        <v>10422.612735906385</v>
      </c>
      <c r="K5155" s="157">
        <f t="shared" si="563"/>
        <v>2259.9945068359948</v>
      </c>
      <c r="L5155" s="157">
        <f t="shared" si="564"/>
        <v>8162.61822907039</v>
      </c>
      <c r="M5155" s="167">
        <f t="shared" si="565"/>
        <v>0</v>
      </c>
      <c r="N5155" s="167">
        <f t="shared" si="566"/>
        <v>0</v>
      </c>
    </row>
    <row r="5156" spans="1:14" ht="15" customHeight="1" x14ac:dyDescent="0.2">
      <c r="A5156" s="152"/>
      <c r="B5156" s="152"/>
      <c r="C5156" s="152"/>
      <c r="D5156" s="152"/>
      <c r="E5156" s="153">
        <f>'2.40-a,b,c,d,e'!E5156</f>
        <v>44263.208333333336</v>
      </c>
      <c r="F5156" s="157">
        <f>'2.40-a,b,c,d,e'!F5156</f>
        <v>65.050003051757798</v>
      </c>
      <c r="G5156" s="157">
        <f>'2.40-a,b,c,d,e'!G5156</f>
        <v>-1039.9932861327984</v>
      </c>
      <c r="H5156" s="157">
        <f t="shared" si="560"/>
        <v>7122.6249429375912</v>
      </c>
      <c r="I5156" s="157">
        <f t="shared" si="561"/>
        <v>0</v>
      </c>
      <c r="J5156" s="157">
        <f t="shared" si="562"/>
        <v>7122.6249429375912</v>
      </c>
      <c r="K5156" s="157">
        <f t="shared" si="563"/>
        <v>0</v>
      </c>
      <c r="L5156" s="157">
        <f t="shared" si="564"/>
        <v>7122.6249429375912</v>
      </c>
      <c r="M5156" s="167">
        <f t="shared" si="565"/>
        <v>0</v>
      </c>
      <c r="N5156" s="167">
        <f t="shared" si="566"/>
        <v>0</v>
      </c>
    </row>
    <row r="5157" spans="1:14" ht="15" customHeight="1" x14ac:dyDescent="0.2">
      <c r="A5157" s="152"/>
      <c r="B5157" s="152"/>
      <c r="C5157" s="152"/>
      <c r="D5157" s="152"/>
      <c r="E5157" s="153">
        <f>'2.40-a,b,c,d,e'!E5157</f>
        <v>44264.208333333336</v>
      </c>
      <c r="F5157" s="157">
        <f>'2.40-a,b,c,d,e'!F5157</f>
        <v>64.010002136230398</v>
      </c>
      <c r="G5157" s="157">
        <f>'2.40-a,b,c,d,e'!G5157</f>
        <v>-1040.0009155274006</v>
      </c>
      <c r="H5157" s="157">
        <f t="shared" si="560"/>
        <v>6082.624027410191</v>
      </c>
      <c r="I5157" s="157">
        <f t="shared" si="561"/>
        <v>2079.994201660199</v>
      </c>
      <c r="J5157" s="157">
        <f t="shared" si="562"/>
        <v>8162.61822907039</v>
      </c>
      <c r="K5157" s="157">
        <f t="shared" si="563"/>
        <v>0</v>
      </c>
      <c r="L5157" s="157">
        <f t="shared" si="564"/>
        <v>8162.61822907039</v>
      </c>
      <c r="M5157" s="167">
        <f t="shared" si="565"/>
        <v>1</v>
      </c>
      <c r="N5157" s="167">
        <f t="shared" si="566"/>
        <v>0</v>
      </c>
    </row>
    <row r="5158" spans="1:14" ht="15" customHeight="1" x14ac:dyDescent="0.2">
      <c r="A5158" s="152"/>
      <c r="B5158" s="152"/>
      <c r="C5158" s="152"/>
      <c r="D5158" s="152"/>
      <c r="E5158" s="153">
        <f>'2.40-a,b,c,d,e'!E5158</f>
        <v>44265.208333333336</v>
      </c>
      <c r="F5158" s="157">
        <f>'2.40-a,b,c,d,e'!F5158</f>
        <v>64.440002441406193</v>
      </c>
      <c r="G5158" s="157">
        <f>'2.40-a,b,c,d,e'!G5158</f>
        <v>430.00030517579546</v>
      </c>
      <c r="H5158" s="157">
        <f t="shared" si="560"/>
        <v>8592.6185342461849</v>
      </c>
      <c r="I5158" s="157">
        <f t="shared" si="561"/>
        <v>0</v>
      </c>
      <c r="J5158" s="157">
        <f t="shared" si="562"/>
        <v>8592.6185342461849</v>
      </c>
      <c r="K5158" s="157">
        <f t="shared" si="563"/>
        <v>430.00030517579489</v>
      </c>
      <c r="L5158" s="157">
        <f t="shared" si="564"/>
        <v>8162.61822907039</v>
      </c>
      <c r="M5158" s="167">
        <f t="shared" si="565"/>
        <v>0</v>
      </c>
      <c r="N5158" s="167">
        <f t="shared" si="566"/>
        <v>0</v>
      </c>
    </row>
    <row r="5159" spans="1:14" ht="15" customHeight="1" x14ac:dyDescent="0.2">
      <c r="A5159" s="152"/>
      <c r="B5159" s="152"/>
      <c r="C5159" s="152"/>
      <c r="D5159" s="152"/>
      <c r="E5159" s="153">
        <f>'2.40-a,b,c,d,e'!E5159</f>
        <v>44266.208333333336</v>
      </c>
      <c r="F5159" s="157">
        <f>'2.40-a,b,c,d,e'!F5159</f>
        <v>66.019996643066406</v>
      </c>
      <c r="G5159" s="157">
        <f>'2.40-a,b,c,d,e'!G5159</f>
        <v>1579.9942016602131</v>
      </c>
      <c r="H5159" s="157">
        <f t="shared" si="560"/>
        <v>9742.6124307306036</v>
      </c>
      <c r="I5159" s="157">
        <f t="shared" si="561"/>
        <v>0</v>
      </c>
      <c r="J5159" s="157">
        <f t="shared" si="562"/>
        <v>9742.6124307306036</v>
      </c>
      <c r="K5159" s="157">
        <f t="shared" si="563"/>
        <v>1579.9942016602135</v>
      </c>
      <c r="L5159" s="157">
        <f t="shared" si="564"/>
        <v>8162.61822907039</v>
      </c>
      <c r="M5159" s="167">
        <f t="shared" si="565"/>
        <v>0</v>
      </c>
      <c r="N5159" s="167">
        <f t="shared" si="566"/>
        <v>0</v>
      </c>
    </row>
    <row r="5160" spans="1:14" ht="15" customHeight="1" x14ac:dyDescent="0.2">
      <c r="A5160" s="152"/>
      <c r="B5160" s="152"/>
      <c r="C5160" s="152"/>
      <c r="D5160" s="152"/>
      <c r="E5160" s="153">
        <f>'2.40-a,b,c,d,e'!E5160</f>
        <v>44267.208333333336</v>
      </c>
      <c r="F5160" s="157">
        <f>'2.40-a,b,c,d,e'!F5160</f>
        <v>65.610000610351506</v>
      </c>
      <c r="G5160" s="157">
        <f>'2.40-a,b,c,d,e'!G5160</f>
        <v>-409.99603271490059</v>
      </c>
      <c r="H5160" s="157">
        <f t="shared" si="560"/>
        <v>7752.622196355489</v>
      </c>
      <c r="I5160" s="157">
        <f t="shared" si="561"/>
        <v>0</v>
      </c>
      <c r="J5160" s="157">
        <f t="shared" si="562"/>
        <v>7752.622196355489</v>
      </c>
      <c r="K5160" s="157">
        <f t="shared" si="563"/>
        <v>0</v>
      </c>
      <c r="L5160" s="157">
        <f t="shared" si="564"/>
        <v>7752.622196355489</v>
      </c>
      <c r="M5160" s="167">
        <f t="shared" si="565"/>
        <v>0</v>
      </c>
      <c r="N5160" s="167">
        <f t="shared" si="566"/>
        <v>0</v>
      </c>
    </row>
    <row r="5161" spans="1:14" ht="15" customHeight="1" x14ac:dyDescent="0.2">
      <c r="A5161" s="152"/>
      <c r="B5161" s="152"/>
      <c r="C5161" s="152"/>
      <c r="D5161" s="152"/>
      <c r="E5161" s="153">
        <f>'2.40-a,b,c,d,e'!E5161</f>
        <v>44270.166666666664</v>
      </c>
      <c r="F5161" s="157">
        <f>'2.40-a,b,c,d,e'!F5161</f>
        <v>65.389999389648395</v>
      </c>
      <c r="G5161" s="157">
        <f>'2.40-a,b,c,d,e'!G5161</f>
        <v>-220.00122070311079</v>
      </c>
      <c r="H5161" s="157">
        <f t="shared" si="560"/>
        <v>7532.6209756523785</v>
      </c>
      <c r="I5161" s="157">
        <f t="shared" si="561"/>
        <v>0</v>
      </c>
      <c r="J5161" s="157">
        <f t="shared" si="562"/>
        <v>7532.6209756523785</v>
      </c>
      <c r="K5161" s="157">
        <f t="shared" si="563"/>
        <v>0</v>
      </c>
      <c r="L5161" s="157">
        <f t="shared" si="564"/>
        <v>7532.6209756523785</v>
      </c>
      <c r="M5161" s="167">
        <f t="shared" si="565"/>
        <v>0</v>
      </c>
      <c r="N5161" s="167">
        <f t="shared" si="566"/>
        <v>0</v>
      </c>
    </row>
    <row r="5162" spans="1:14" ht="15" customHeight="1" x14ac:dyDescent="0.2">
      <c r="A5162" s="152"/>
      <c r="B5162" s="152"/>
      <c r="C5162" s="152"/>
      <c r="D5162" s="152"/>
      <c r="E5162" s="153">
        <f>'2.40-a,b,c,d,e'!E5162</f>
        <v>44271.166666666664</v>
      </c>
      <c r="F5162" s="157">
        <f>'2.40-a,b,c,d,e'!F5162</f>
        <v>64.800003051757798</v>
      </c>
      <c r="G5162" s="157">
        <f>'2.40-a,b,c,d,e'!G5162</f>
        <v>-589.99633789059658</v>
      </c>
      <c r="H5162" s="157">
        <f t="shared" si="560"/>
        <v>6942.6246377617817</v>
      </c>
      <c r="I5162" s="157">
        <f t="shared" si="561"/>
        <v>0</v>
      </c>
      <c r="J5162" s="157">
        <f t="shared" si="562"/>
        <v>6942.6246377617817</v>
      </c>
      <c r="K5162" s="157">
        <f t="shared" si="563"/>
        <v>0</v>
      </c>
      <c r="L5162" s="157">
        <f t="shared" si="564"/>
        <v>6942.6246377617817</v>
      </c>
      <c r="M5162" s="167">
        <f t="shared" si="565"/>
        <v>0</v>
      </c>
      <c r="N5162" s="167">
        <f t="shared" si="566"/>
        <v>0</v>
      </c>
    </row>
    <row r="5163" spans="1:14" ht="15" customHeight="1" x14ac:dyDescent="0.2">
      <c r="A5163" s="152"/>
      <c r="B5163" s="152"/>
      <c r="C5163" s="152"/>
      <c r="D5163" s="152"/>
      <c r="E5163" s="153">
        <f>'2.40-a,b,c,d,e'!E5163</f>
        <v>44272.166666666664</v>
      </c>
      <c r="F5163" s="157">
        <f>'2.40-a,b,c,d,e'!F5163</f>
        <v>64.599998474121094</v>
      </c>
      <c r="G5163" s="157">
        <f>'2.40-a,b,c,d,e'!G5163</f>
        <v>-200.00457763670454</v>
      </c>
      <c r="H5163" s="157">
        <f t="shared" si="560"/>
        <v>6742.6200601250775</v>
      </c>
      <c r="I5163" s="157">
        <f t="shared" si="561"/>
        <v>0</v>
      </c>
      <c r="J5163" s="157">
        <f t="shared" si="562"/>
        <v>6742.6200601250775</v>
      </c>
      <c r="K5163" s="157">
        <f t="shared" si="563"/>
        <v>0</v>
      </c>
      <c r="L5163" s="157">
        <f t="shared" si="564"/>
        <v>6742.6200601250775</v>
      </c>
      <c r="M5163" s="167">
        <f t="shared" si="565"/>
        <v>0</v>
      </c>
      <c r="N5163" s="167">
        <f t="shared" si="566"/>
        <v>0</v>
      </c>
    </row>
    <row r="5164" spans="1:14" ht="15" customHeight="1" x14ac:dyDescent="0.2">
      <c r="A5164" s="152"/>
      <c r="B5164" s="152"/>
      <c r="C5164" s="152"/>
      <c r="D5164" s="152"/>
      <c r="E5164" s="153">
        <f>'2.40-a,b,c,d,e'!E5164</f>
        <v>44273.166666666664</v>
      </c>
      <c r="F5164" s="157">
        <f>'2.40-a,b,c,d,e'!F5164</f>
        <v>60</v>
      </c>
      <c r="G5164" s="157">
        <f>'2.40-a,b,c,d,e'!G5164</f>
        <v>-4599.9984741210938</v>
      </c>
      <c r="H5164" s="157">
        <f t="shared" si="560"/>
        <v>2142.6215860039838</v>
      </c>
      <c r="I5164" s="157">
        <f t="shared" si="561"/>
        <v>6019.9966430664063</v>
      </c>
      <c r="J5164" s="157">
        <f t="shared" si="562"/>
        <v>8162.61822907039</v>
      </c>
      <c r="K5164" s="157">
        <f t="shared" si="563"/>
        <v>0</v>
      </c>
      <c r="L5164" s="157">
        <f t="shared" si="564"/>
        <v>8162.61822907039</v>
      </c>
      <c r="M5164" s="167">
        <f t="shared" si="565"/>
        <v>1</v>
      </c>
      <c r="N5164" s="167">
        <f t="shared" si="566"/>
        <v>0</v>
      </c>
    </row>
    <row r="5165" spans="1:14" ht="15" customHeight="1" x14ac:dyDescent="0.2">
      <c r="A5165" s="152"/>
      <c r="B5165" s="152"/>
      <c r="C5165" s="152"/>
      <c r="D5165" s="152"/>
      <c r="E5165" s="153">
        <f>'2.40-a,b,c,d,e'!E5165</f>
        <v>44274.166666666664</v>
      </c>
      <c r="F5165" s="157">
        <f>'2.40-a,b,c,d,e'!F5165</f>
        <v>61.419998168945298</v>
      </c>
      <c r="G5165" s="157">
        <f>'2.40-a,b,c,d,e'!G5165</f>
        <v>1419.9981689452984</v>
      </c>
      <c r="H5165" s="157">
        <f t="shared" si="560"/>
        <v>9582.6163980156889</v>
      </c>
      <c r="I5165" s="157">
        <f t="shared" si="561"/>
        <v>0</v>
      </c>
      <c r="J5165" s="157">
        <f t="shared" si="562"/>
        <v>9582.6163980156889</v>
      </c>
      <c r="K5165" s="157">
        <f t="shared" si="563"/>
        <v>1419.9981689452989</v>
      </c>
      <c r="L5165" s="157">
        <f t="shared" si="564"/>
        <v>8162.61822907039</v>
      </c>
      <c r="M5165" s="167">
        <f t="shared" si="565"/>
        <v>0</v>
      </c>
      <c r="N5165" s="167">
        <f t="shared" si="566"/>
        <v>0</v>
      </c>
    </row>
    <row r="5166" spans="1:14" ht="15" customHeight="1" x14ac:dyDescent="0.2">
      <c r="A5166" s="152"/>
      <c r="B5166" s="152"/>
      <c r="C5166" s="152"/>
      <c r="D5166" s="152"/>
      <c r="E5166" s="153">
        <f>'2.40-a,b,c,d,e'!E5166</f>
        <v>44277.166666666664</v>
      </c>
      <c r="F5166" s="157">
        <f>'2.40-a,b,c,d,e'!F5166</f>
        <v>61.549999237060497</v>
      </c>
      <c r="G5166" s="157">
        <f>'2.40-a,b,c,d,e'!G5166</f>
        <v>130.00106811519885</v>
      </c>
      <c r="H5166" s="157">
        <f t="shared" si="560"/>
        <v>8292.6192971855889</v>
      </c>
      <c r="I5166" s="157">
        <f t="shared" si="561"/>
        <v>0</v>
      </c>
      <c r="J5166" s="157">
        <f t="shared" si="562"/>
        <v>8292.6192971855889</v>
      </c>
      <c r="K5166" s="157">
        <f t="shared" si="563"/>
        <v>130.0010681151989</v>
      </c>
      <c r="L5166" s="157">
        <f t="shared" si="564"/>
        <v>8162.61822907039</v>
      </c>
      <c r="M5166" s="167">
        <f t="shared" si="565"/>
        <v>0</v>
      </c>
      <c r="N5166" s="167">
        <f t="shared" si="566"/>
        <v>0</v>
      </c>
    </row>
    <row r="5167" spans="1:14" ht="15" customHeight="1" x14ac:dyDescent="0.2">
      <c r="A5167" s="152"/>
      <c r="B5167" s="152"/>
      <c r="C5167" s="152"/>
      <c r="D5167" s="152"/>
      <c r="E5167" s="153">
        <f>'2.40-a,b,c,d,e'!E5167</f>
        <v>44278.166666666664</v>
      </c>
      <c r="F5167" s="157">
        <f>'2.40-a,b,c,d,e'!F5167</f>
        <v>57.759998321533203</v>
      </c>
      <c r="G5167" s="157">
        <f>'2.40-a,b,c,d,e'!G5167</f>
        <v>-3790.0009155272942</v>
      </c>
      <c r="H5167" s="157">
        <f t="shared" si="560"/>
        <v>4372.6173135430963</v>
      </c>
      <c r="I5167" s="157">
        <f t="shared" si="561"/>
        <v>3790.0009155272937</v>
      </c>
      <c r="J5167" s="157">
        <f t="shared" si="562"/>
        <v>8162.61822907039</v>
      </c>
      <c r="K5167" s="157">
        <f t="shared" si="563"/>
        <v>0</v>
      </c>
      <c r="L5167" s="157">
        <f t="shared" si="564"/>
        <v>8162.61822907039</v>
      </c>
      <c r="M5167" s="167">
        <f t="shared" si="565"/>
        <v>1</v>
      </c>
      <c r="N5167" s="167">
        <f t="shared" si="566"/>
        <v>0</v>
      </c>
    </row>
    <row r="5168" spans="1:14" ht="15" customHeight="1" x14ac:dyDescent="0.2">
      <c r="A5168" s="152"/>
      <c r="B5168" s="152"/>
      <c r="C5168" s="152"/>
      <c r="D5168" s="152"/>
      <c r="E5168" s="153">
        <f>'2.40-a,b,c,d,e'!E5168</f>
        <v>44279.166666666664</v>
      </c>
      <c r="F5168" s="157">
        <f>'2.40-a,b,c,d,e'!F5168</f>
        <v>61.180000305175703</v>
      </c>
      <c r="G5168" s="157">
        <f>'2.40-a,b,c,d,e'!G5168</f>
        <v>3420.0019836424999</v>
      </c>
      <c r="H5168" s="157">
        <f t="shared" si="560"/>
        <v>11582.620212712889</v>
      </c>
      <c r="I5168" s="157">
        <f t="shared" si="561"/>
        <v>0</v>
      </c>
      <c r="J5168" s="157">
        <f t="shared" si="562"/>
        <v>11582.620212712889</v>
      </c>
      <c r="K5168" s="157">
        <f t="shared" si="563"/>
        <v>3420.001983642499</v>
      </c>
      <c r="L5168" s="157">
        <f t="shared" si="564"/>
        <v>8162.61822907039</v>
      </c>
      <c r="M5168" s="167">
        <f t="shared" si="565"/>
        <v>0</v>
      </c>
      <c r="N5168" s="167">
        <f t="shared" si="566"/>
        <v>0</v>
      </c>
    </row>
    <row r="5169" spans="1:14" ht="15" customHeight="1" x14ac:dyDescent="0.2">
      <c r="A5169" s="152"/>
      <c r="B5169" s="152"/>
      <c r="C5169" s="152"/>
      <c r="D5169" s="152"/>
      <c r="E5169" s="153">
        <f>'2.40-a,b,c,d,e'!E5169</f>
        <v>44280.166666666664</v>
      </c>
      <c r="F5169" s="157">
        <f>'2.40-a,b,c,d,e'!F5169</f>
        <v>58.560001373291001</v>
      </c>
      <c r="G5169" s="157">
        <f>'2.40-a,b,c,d,e'!G5169</f>
        <v>-2619.9989318847015</v>
      </c>
      <c r="H5169" s="157">
        <f t="shared" si="560"/>
        <v>5542.619297185689</v>
      </c>
      <c r="I5169" s="157">
        <f t="shared" si="561"/>
        <v>2619.9989318847011</v>
      </c>
      <c r="J5169" s="157">
        <f t="shared" si="562"/>
        <v>8162.61822907039</v>
      </c>
      <c r="K5169" s="157">
        <f t="shared" si="563"/>
        <v>0</v>
      </c>
      <c r="L5169" s="157">
        <f t="shared" si="564"/>
        <v>8162.61822907039</v>
      </c>
      <c r="M5169" s="167">
        <f t="shared" si="565"/>
        <v>1</v>
      </c>
      <c r="N5169" s="167">
        <f t="shared" si="566"/>
        <v>0</v>
      </c>
    </row>
    <row r="5170" spans="1:14" ht="15" customHeight="1" x14ac:dyDescent="0.2">
      <c r="A5170" s="152"/>
      <c r="B5170" s="152"/>
      <c r="C5170" s="152"/>
      <c r="D5170" s="152"/>
      <c r="E5170" s="153">
        <f>'2.40-a,b,c,d,e'!E5170</f>
        <v>44281.166666666664</v>
      </c>
      <c r="F5170" s="157">
        <f>'2.40-a,b,c,d,e'!F5170</f>
        <v>60.970001220703097</v>
      </c>
      <c r="G5170" s="157">
        <f>'2.40-a,b,c,d,e'!G5170</f>
        <v>2409.9998474120953</v>
      </c>
      <c r="H5170" s="157">
        <f t="shared" si="560"/>
        <v>10572.618076482486</v>
      </c>
      <c r="I5170" s="157">
        <f t="shared" si="561"/>
        <v>0</v>
      </c>
      <c r="J5170" s="157">
        <f t="shared" si="562"/>
        <v>10572.618076482486</v>
      </c>
      <c r="K5170" s="157">
        <f t="shared" si="563"/>
        <v>2409.9998474120957</v>
      </c>
      <c r="L5170" s="157">
        <f t="shared" si="564"/>
        <v>8162.61822907039</v>
      </c>
      <c r="M5170" s="167">
        <f t="shared" si="565"/>
        <v>0</v>
      </c>
      <c r="N5170" s="167">
        <f t="shared" si="566"/>
        <v>0</v>
      </c>
    </row>
    <row r="5171" spans="1:14" ht="15" customHeight="1" x14ac:dyDescent="0.2">
      <c r="A5171" s="152"/>
      <c r="B5171" s="152"/>
      <c r="C5171" s="152"/>
      <c r="D5171" s="152"/>
      <c r="E5171" s="153">
        <f>'2.40-a,b,c,d,e'!E5171</f>
        <v>44284.166666666664</v>
      </c>
      <c r="F5171" s="157">
        <f>'2.40-a,b,c,d,e'!F5171</f>
        <v>61.560001373291001</v>
      </c>
      <c r="G5171" s="157">
        <f>'2.40-a,b,c,d,e'!G5171</f>
        <v>590.00015258790484</v>
      </c>
      <c r="H5171" s="157">
        <f t="shared" si="560"/>
        <v>8752.6183816582943</v>
      </c>
      <c r="I5171" s="157">
        <f t="shared" si="561"/>
        <v>0</v>
      </c>
      <c r="J5171" s="157">
        <f t="shared" si="562"/>
        <v>8752.6183816582943</v>
      </c>
      <c r="K5171" s="157">
        <f t="shared" si="563"/>
        <v>590.00015258790427</v>
      </c>
      <c r="L5171" s="157">
        <f t="shared" si="564"/>
        <v>8162.61822907039</v>
      </c>
      <c r="M5171" s="167">
        <f t="shared" si="565"/>
        <v>0</v>
      </c>
      <c r="N5171" s="167">
        <f t="shared" si="566"/>
        <v>0</v>
      </c>
    </row>
    <row r="5172" spans="1:14" ht="15" customHeight="1" x14ac:dyDescent="0.2">
      <c r="A5172" s="152"/>
      <c r="B5172" s="152"/>
      <c r="C5172" s="152"/>
      <c r="D5172" s="152"/>
      <c r="E5172" s="153">
        <f>'2.40-a,b,c,d,e'!E5172</f>
        <v>44285.166666666664</v>
      </c>
      <c r="F5172" s="157">
        <f>'2.40-a,b,c,d,e'!F5172</f>
        <v>60.549999237060497</v>
      </c>
      <c r="G5172" s="157">
        <f>'2.40-a,b,c,d,e'!G5172</f>
        <v>-1010.0021362305042</v>
      </c>
      <c r="H5172" s="157">
        <f t="shared" si="560"/>
        <v>7152.6160928398858</v>
      </c>
      <c r="I5172" s="157">
        <f t="shared" si="561"/>
        <v>0</v>
      </c>
      <c r="J5172" s="157">
        <f t="shared" si="562"/>
        <v>7152.6160928398858</v>
      </c>
      <c r="K5172" s="157">
        <f t="shared" si="563"/>
        <v>0</v>
      </c>
      <c r="L5172" s="157">
        <f t="shared" si="564"/>
        <v>7152.6160928398858</v>
      </c>
      <c r="M5172" s="167">
        <f t="shared" si="565"/>
        <v>0</v>
      </c>
      <c r="N5172" s="167">
        <f t="shared" si="566"/>
        <v>0</v>
      </c>
    </row>
    <row r="5173" spans="1:14" ht="15" customHeight="1" x14ac:dyDescent="0.2">
      <c r="A5173" s="152"/>
      <c r="B5173" s="152"/>
      <c r="C5173" s="152"/>
      <c r="D5173" s="152"/>
      <c r="E5173" s="153">
        <f>'2.40-a,b,c,d,e'!E5173</f>
        <v>44286.166666666664</v>
      </c>
      <c r="F5173" s="157">
        <f>'2.40-a,b,c,d,e'!F5173</f>
        <v>59.159999847412102</v>
      </c>
      <c r="G5173" s="157">
        <f>'2.40-a,b,c,d,e'!G5173</f>
        <v>-1389.9993896483948</v>
      </c>
      <c r="H5173" s="157">
        <f t="shared" si="560"/>
        <v>5762.6167031914911</v>
      </c>
      <c r="I5173" s="157">
        <f t="shared" si="561"/>
        <v>2400.001525878899</v>
      </c>
      <c r="J5173" s="157">
        <f t="shared" si="562"/>
        <v>8162.61822907039</v>
      </c>
      <c r="K5173" s="157">
        <f t="shared" si="563"/>
        <v>0</v>
      </c>
      <c r="L5173" s="157">
        <f t="shared" si="564"/>
        <v>8162.61822907039</v>
      </c>
      <c r="M5173" s="167">
        <f t="shared" si="565"/>
        <v>1</v>
      </c>
      <c r="N5173" s="167">
        <f t="shared" si="566"/>
        <v>0</v>
      </c>
    </row>
    <row r="5174" spans="1:14" ht="15" customHeight="1" x14ac:dyDescent="0.2">
      <c r="A5174" s="152"/>
      <c r="B5174" s="152"/>
      <c r="C5174" s="152"/>
      <c r="D5174" s="152"/>
      <c r="E5174" s="153">
        <f>'2.40-a,b,c,d,e'!E5174</f>
        <v>44287.166666666664</v>
      </c>
      <c r="F5174" s="157">
        <f>'2.40-a,b,c,d,e'!F5174</f>
        <v>61.450000762939403</v>
      </c>
      <c r="G5174" s="157">
        <f>'2.40-a,b,c,d,e'!G5174</f>
        <v>2290.000915527301</v>
      </c>
      <c r="H5174" s="157">
        <f t="shared" si="560"/>
        <v>10452.619144597691</v>
      </c>
      <c r="I5174" s="157">
        <f t="shared" si="561"/>
        <v>0</v>
      </c>
      <c r="J5174" s="157">
        <f t="shared" si="562"/>
        <v>10452.619144597691</v>
      </c>
      <c r="K5174" s="157">
        <f t="shared" si="563"/>
        <v>2290.000915527301</v>
      </c>
      <c r="L5174" s="157">
        <f t="shared" si="564"/>
        <v>8162.61822907039</v>
      </c>
      <c r="M5174" s="167">
        <f t="shared" si="565"/>
        <v>0</v>
      </c>
      <c r="N5174" s="167">
        <f t="shared" si="566"/>
        <v>0</v>
      </c>
    </row>
    <row r="5175" spans="1:14" ht="15" customHeight="1" x14ac:dyDescent="0.2">
      <c r="A5175" s="152"/>
      <c r="B5175" s="152"/>
      <c r="C5175" s="152"/>
      <c r="D5175" s="152"/>
      <c r="E5175" s="153">
        <f>'2.40-a,b,c,d,e'!E5175</f>
        <v>44291.166666666664</v>
      </c>
      <c r="F5175" s="157">
        <f>'2.40-a,b,c,d,e'!F5175</f>
        <v>58.650001525878899</v>
      </c>
      <c r="G5175" s="157">
        <f>'2.40-a,b,c,d,e'!G5175</f>
        <v>-2799.9992370605041</v>
      </c>
      <c r="H5175" s="157">
        <f t="shared" si="560"/>
        <v>5362.6189920098859</v>
      </c>
      <c r="I5175" s="157">
        <f t="shared" si="561"/>
        <v>2799.9992370605041</v>
      </c>
      <c r="J5175" s="157">
        <f t="shared" si="562"/>
        <v>8162.61822907039</v>
      </c>
      <c r="K5175" s="157">
        <f t="shared" si="563"/>
        <v>0</v>
      </c>
      <c r="L5175" s="157">
        <f t="shared" si="564"/>
        <v>8162.61822907039</v>
      </c>
      <c r="M5175" s="167">
        <f t="shared" si="565"/>
        <v>1</v>
      </c>
      <c r="N5175" s="167">
        <f t="shared" si="566"/>
        <v>0</v>
      </c>
    </row>
    <row r="5176" spans="1:14" ht="15" customHeight="1" x14ac:dyDescent="0.2">
      <c r="A5176" s="152"/>
      <c r="B5176" s="152"/>
      <c r="C5176" s="152"/>
      <c r="D5176" s="152"/>
      <c r="E5176" s="153">
        <f>'2.40-a,b,c,d,e'!E5176</f>
        <v>44292.166666666664</v>
      </c>
      <c r="F5176" s="157">
        <f>'2.40-a,b,c,d,e'!F5176</f>
        <v>59.330001831054602</v>
      </c>
      <c r="G5176" s="157">
        <f>'2.40-a,b,c,d,e'!G5176</f>
        <v>680.00030517570303</v>
      </c>
      <c r="H5176" s="157">
        <f t="shared" si="560"/>
        <v>8842.6185342460922</v>
      </c>
      <c r="I5176" s="157">
        <f t="shared" si="561"/>
        <v>0</v>
      </c>
      <c r="J5176" s="157">
        <f t="shared" si="562"/>
        <v>8842.6185342460922</v>
      </c>
      <c r="K5176" s="157">
        <f t="shared" si="563"/>
        <v>680.00030517570212</v>
      </c>
      <c r="L5176" s="157">
        <f t="shared" si="564"/>
        <v>8162.61822907039</v>
      </c>
      <c r="M5176" s="167">
        <f t="shared" si="565"/>
        <v>0</v>
      </c>
      <c r="N5176" s="167">
        <f t="shared" si="566"/>
        <v>0</v>
      </c>
    </row>
    <row r="5177" spans="1:14" ht="15" customHeight="1" x14ac:dyDescent="0.2">
      <c r="A5177" s="152"/>
      <c r="B5177" s="152"/>
      <c r="C5177" s="152"/>
      <c r="D5177" s="152"/>
      <c r="E5177" s="153">
        <f>'2.40-a,b,c,d,e'!E5177</f>
        <v>44293.166666666664</v>
      </c>
      <c r="F5177" s="157">
        <f>'2.40-a,b,c,d,e'!F5177</f>
        <v>59.770000457763601</v>
      </c>
      <c r="G5177" s="157">
        <f>'2.40-a,b,c,d,e'!G5177</f>
        <v>439.99862670899859</v>
      </c>
      <c r="H5177" s="157">
        <f t="shared" si="560"/>
        <v>8602.6168557793881</v>
      </c>
      <c r="I5177" s="157">
        <f t="shared" si="561"/>
        <v>0</v>
      </c>
      <c r="J5177" s="157">
        <f t="shared" si="562"/>
        <v>8602.6168557793881</v>
      </c>
      <c r="K5177" s="157">
        <f t="shared" si="563"/>
        <v>439.99862670899802</v>
      </c>
      <c r="L5177" s="157">
        <f t="shared" si="564"/>
        <v>8162.61822907039</v>
      </c>
      <c r="M5177" s="167">
        <f t="shared" si="565"/>
        <v>0</v>
      </c>
      <c r="N5177" s="167">
        <f t="shared" si="566"/>
        <v>0</v>
      </c>
    </row>
    <row r="5178" spans="1:14" ht="15" customHeight="1" x14ac:dyDescent="0.2">
      <c r="A5178" s="152"/>
      <c r="B5178" s="152"/>
      <c r="C5178" s="152"/>
      <c r="D5178" s="152"/>
      <c r="E5178" s="153">
        <f>'2.40-a,b,c,d,e'!E5178</f>
        <v>44294.166666666664</v>
      </c>
      <c r="F5178" s="157">
        <f>'2.40-a,b,c,d,e'!F5178</f>
        <v>59.599998474121001</v>
      </c>
      <c r="G5178" s="157">
        <f>'2.40-a,b,c,d,e'!G5178</f>
        <v>-170.00198364259944</v>
      </c>
      <c r="H5178" s="157">
        <f t="shared" si="560"/>
        <v>7992.616245427791</v>
      </c>
      <c r="I5178" s="157">
        <f t="shared" si="561"/>
        <v>0</v>
      </c>
      <c r="J5178" s="157">
        <f t="shared" si="562"/>
        <v>7992.616245427791</v>
      </c>
      <c r="K5178" s="157">
        <f t="shared" si="563"/>
        <v>0</v>
      </c>
      <c r="L5178" s="157">
        <f t="shared" si="564"/>
        <v>7992.616245427791</v>
      </c>
      <c r="M5178" s="167">
        <f t="shared" si="565"/>
        <v>0</v>
      </c>
      <c r="N5178" s="167">
        <f t="shared" si="566"/>
        <v>0</v>
      </c>
    </row>
    <row r="5179" spans="1:14" ht="15" customHeight="1" x14ac:dyDescent="0.2">
      <c r="A5179" s="152"/>
      <c r="B5179" s="152"/>
      <c r="C5179" s="152"/>
      <c r="D5179" s="152"/>
      <c r="E5179" s="153">
        <f>'2.40-a,b,c,d,e'!E5179</f>
        <v>44295.166666666664</v>
      </c>
      <c r="F5179" s="157">
        <f>'2.40-a,b,c,d,e'!F5179</f>
        <v>59.319999694824197</v>
      </c>
      <c r="G5179" s="157">
        <f>'2.40-a,b,c,d,e'!G5179</f>
        <v>-279.99877929680395</v>
      </c>
      <c r="H5179" s="157">
        <f t="shared" si="560"/>
        <v>7712.6174661309869</v>
      </c>
      <c r="I5179" s="157">
        <f t="shared" si="561"/>
        <v>0</v>
      </c>
      <c r="J5179" s="157">
        <f t="shared" si="562"/>
        <v>7712.6174661309869</v>
      </c>
      <c r="K5179" s="157">
        <f t="shared" si="563"/>
        <v>0</v>
      </c>
      <c r="L5179" s="157">
        <f t="shared" si="564"/>
        <v>7712.6174661309869</v>
      </c>
      <c r="M5179" s="167">
        <f t="shared" si="565"/>
        <v>0</v>
      </c>
      <c r="N5179" s="167">
        <f t="shared" si="566"/>
        <v>0</v>
      </c>
    </row>
    <row r="5180" spans="1:14" ht="15" customHeight="1" x14ac:dyDescent="0.2">
      <c r="A5180" s="152"/>
      <c r="B5180" s="152"/>
      <c r="C5180" s="152"/>
      <c r="D5180" s="152"/>
      <c r="E5180" s="153">
        <f>'2.40-a,b,c,d,e'!E5180</f>
        <v>44298.166666666664</v>
      </c>
      <c r="F5180" s="157">
        <f>'2.40-a,b,c,d,e'!F5180</f>
        <v>59.700000762939403</v>
      </c>
      <c r="G5180" s="157">
        <f>'2.40-a,b,c,d,e'!G5180</f>
        <v>380.00106811520595</v>
      </c>
      <c r="H5180" s="157">
        <f t="shared" si="560"/>
        <v>8092.6185342461931</v>
      </c>
      <c r="I5180" s="157">
        <f t="shared" si="561"/>
        <v>0</v>
      </c>
      <c r="J5180" s="157">
        <f t="shared" si="562"/>
        <v>8092.6185342461931</v>
      </c>
      <c r="K5180" s="157">
        <f t="shared" si="563"/>
        <v>0</v>
      </c>
      <c r="L5180" s="157">
        <f t="shared" si="564"/>
        <v>8092.6185342461931</v>
      </c>
      <c r="M5180" s="167">
        <f t="shared" si="565"/>
        <v>0</v>
      </c>
      <c r="N5180" s="167">
        <f t="shared" si="566"/>
        <v>0</v>
      </c>
    </row>
    <row r="5181" spans="1:14" ht="15" customHeight="1" x14ac:dyDescent="0.2">
      <c r="A5181" s="152"/>
      <c r="B5181" s="152"/>
      <c r="C5181" s="152"/>
      <c r="D5181" s="152"/>
      <c r="E5181" s="153">
        <f>'2.40-a,b,c,d,e'!E5181</f>
        <v>44299.166666666664</v>
      </c>
      <c r="F5181" s="157">
        <f>'2.40-a,b,c,d,e'!F5181</f>
        <v>60.180000305175703</v>
      </c>
      <c r="G5181" s="157">
        <f>'2.40-a,b,c,d,e'!G5181</f>
        <v>479.9995422362997</v>
      </c>
      <c r="H5181" s="157">
        <f t="shared" si="560"/>
        <v>8572.6180764824931</v>
      </c>
      <c r="I5181" s="157">
        <f t="shared" si="561"/>
        <v>0</v>
      </c>
      <c r="J5181" s="157">
        <f t="shared" si="562"/>
        <v>8572.6180764824931</v>
      </c>
      <c r="K5181" s="157">
        <f t="shared" si="563"/>
        <v>409.99984741210301</v>
      </c>
      <c r="L5181" s="157">
        <f t="shared" si="564"/>
        <v>8162.61822907039</v>
      </c>
      <c r="M5181" s="167">
        <f t="shared" si="565"/>
        <v>0</v>
      </c>
      <c r="N5181" s="167">
        <f t="shared" si="566"/>
        <v>0</v>
      </c>
    </row>
    <row r="5182" spans="1:14" ht="15" customHeight="1" x14ac:dyDescent="0.2">
      <c r="A5182" s="152"/>
      <c r="B5182" s="152"/>
      <c r="C5182" s="152"/>
      <c r="D5182" s="152"/>
      <c r="E5182" s="153">
        <f>'2.40-a,b,c,d,e'!E5182</f>
        <v>44300.166666666664</v>
      </c>
      <c r="F5182" s="157">
        <f>'2.40-a,b,c,d,e'!F5182</f>
        <v>63.150001525878899</v>
      </c>
      <c r="G5182" s="157">
        <f>'2.40-a,b,c,d,e'!G5182</f>
        <v>2970.0012207031959</v>
      </c>
      <c r="H5182" s="157">
        <f t="shared" si="560"/>
        <v>11132.619449773585</v>
      </c>
      <c r="I5182" s="157">
        <f t="shared" si="561"/>
        <v>0</v>
      </c>
      <c r="J5182" s="157">
        <f t="shared" si="562"/>
        <v>11132.619449773585</v>
      </c>
      <c r="K5182" s="157">
        <f t="shared" si="563"/>
        <v>2970.001220703195</v>
      </c>
      <c r="L5182" s="157">
        <f t="shared" si="564"/>
        <v>8162.61822907039</v>
      </c>
      <c r="M5182" s="167">
        <f t="shared" si="565"/>
        <v>0</v>
      </c>
      <c r="N5182" s="167">
        <f t="shared" si="566"/>
        <v>0</v>
      </c>
    </row>
    <row r="5183" spans="1:14" ht="15" customHeight="1" x14ac:dyDescent="0.2">
      <c r="A5183" s="152"/>
      <c r="B5183" s="152"/>
      <c r="C5183" s="152"/>
      <c r="D5183" s="152"/>
      <c r="E5183" s="153">
        <f>'2.40-a,b,c,d,e'!E5183</f>
        <v>44301.166666666664</v>
      </c>
      <c r="F5183" s="157">
        <f>'2.40-a,b,c,d,e'!F5183</f>
        <v>63.459999084472599</v>
      </c>
      <c r="G5183" s="157">
        <f>'2.40-a,b,c,d,e'!G5183</f>
        <v>309.99755859370026</v>
      </c>
      <c r="H5183" s="157">
        <f t="shared" si="560"/>
        <v>8472.61578766409</v>
      </c>
      <c r="I5183" s="157">
        <f t="shared" si="561"/>
        <v>0</v>
      </c>
      <c r="J5183" s="157">
        <f t="shared" si="562"/>
        <v>8472.61578766409</v>
      </c>
      <c r="K5183" s="157">
        <f t="shared" si="563"/>
        <v>309.99755859369998</v>
      </c>
      <c r="L5183" s="157">
        <f t="shared" si="564"/>
        <v>8162.61822907039</v>
      </c>
      <c r="M5183" s="167">
        <f t="shared" si="565"/>
        <v>0</v>
      </c>
      <c r="N5183" s="167">
        <f t="shared" si="566"/>
        <v>0</v>
      </c>
    </row>
    <row r="5184" spans="1:14" ht="15" customHeight="1" x14ac:dyDescent="0.2">
      <c r="A5184" s="152"/>
      <c r="B5184" s="152"/>
      <c r="C5184" s="152"/>
      <c r="D5184" s="152"/>
      <c r="E5184" s="153">
        <f>'2.40-a,b,c,d,e'!E5184</f>
        <v>44302.166666666664</v>
      </c>
      <c r="F5184" s="157">
        <f>'2.40-a,b,c,d,e'!F5184</f>
        <v>63.130001068115199</v>
      </c>
      <c r="G5184" s="157">
        <f>'2.40-a,b,c,d,e'!G5184</f>
        <v>-329.99801635740056</v>
      </c>
      <c r="H5184" s="157">
        <f t="shared" si="560"/>
        <v>7832.6202127129891</v>
      </c>
      <c r="I5184" s="157">
        <f t="shared" si="561"/>
        <v>0</v>
      </c>
      <c r="J5184" s="157">
        <f t="shared" si="562"/>
        <v>7832.6202127129891</v>
      </c>
      <c r="K5184" s="157">
        <f t="shared" si="563"/>
        <v>0</v>
      </c>
      <c r="L5184" s="157">
        <f t="shared" si="564"/>
        <v>7832.6202127129891</v>
      </c>
      <c r="M5184" s="167">
        <f t="shared" si="565"/>
        <v>0</v>
      </c>
      <c r="N5184" s="167">
        <f t="shared" si="566"/>
        <v>0</v>
      </c>
    </row>
    <row r="5185" spans="1:14" ht="15" customHeight="1" x14ac:dyDescent="0.2">
      <c r="A5185" s="152"/>
      <c r="B5185" s="152"/>
      <c r="C5185" s="152"/>
      <c r="D5185" s="152"/>
      <c r="E5185" s="153">
        <f>'2.40-a,b,c,d,e'!E5185</f>
        <v>44305.166666666664</v>
      </c>
      <c r="F5185" s="157">
        <f>'2.40-a,b,c,d,e'!F5185</f>
        <v>63.380001068115199</v>
      </c>
      <c r="G5185" s="157">
        <f>'2.40-a,b,c,d,e'!G5185</f>
        <v>250</v>
      </c>
      <c r="H5185" s="157">
        <f t="shared" si="560"/>
        <v>8082.6202127129891</v>
      </c>
      <c r="I5185" s="157">
        <f t="shared" si="561"/>
        <v>0</v>
      </c>
      <c r="J5185" s="157">
        <f t="shared" si="562"/>
        <v>8082.6202127129891</v>
      </c>
      <c r="K5185" s="157">
        <f t="shared" si="563"/>
        <v>0</v>
      </c>
      <c r="L5185" s="157">
        <f t="shared" si="564"/>
        <v>8082.6202127129891</v>
      </c>
      <c r="M5185" s="167">
        <f t="shared" si="565"/>
        <v>0</v>
      </c>
      <c r="N5185" s="167">
        <f t="shared" si="566"/>
        <v>0</v>
      </c>
    </row>
    <row r="5186" spans="1:14" ht="15" customHeight="1" x14ac:dyDescent="0.2">
      <c r="A5186" s="152"/>
      <c r="B5186" s="152"/>
      <c r="C5186" s="152"/>
      <c r="D5186" s="152"/>
      <c r="E5186" s="153">
        <f>'2.40-a,b,c,d,e'!E5186</f>
        <v>44306.166666666664</v>
      </c>
      <c r="F5186" s="157">
        <f>'2.40-a,b,c,d,e'!F5186</f>
        <v>62.439998626708899</v>
      </c>
      <c r="G5186" s="157">
        <f>'2.40-a,b,c,d,e'!G5186</f>
        <v>-940.00244140629979</v>
      </c>
      <c r="H5186" s="157">
        <f t="shared" si="560"/>
        <v>7142.6177713066891</v>
      </c>
      <c r="I5186" s="157">
        <f t="shared" si="561"/>
        <v>0</v>
      </c>
      <c r="J5186" s="157">
        <f t="shared" si="562"/>
        <v>7142.6177713066891</v>
      </c>
      <c r="K5186" s="157">
        <f t="shared" si="563"/>
        <v>0</v>
      </c>
      <c r="L5186" s="157">
        <f t="shared" si="564"/>
        <v>7142.6177713066891</v>
      </c>
      <c r="M5186" s="167">
        <f t="shared" si="565"/>
        <v>0</v>
      </c>
      <c r="N5186" s="167">
        <f t="shared" si="566"/>
        <v>0</v>
      </c>
    </row>
    <row r="5187" spans="1:14" ht="15" customHeight="1" x14ac:dyDescent="0.2">
      <c r="A5187" s="152"/>
      <c r="B5187" s="152"/>
      <c r="C5187" s="152"/>
      <c r="D5187" s="152"/>
      <c r="E5187" s="153">
        <f>'2.40-a,b,c,d,e'!E5187</f>
        <v>44307.166666666664</v>
      </c>
      <c r="F5187" s="157">
        <f>'2.40-a,b,c,d,e'!F5187</f>
        <v>61.349998474121001</v>
      </c>
      <c r="G5187" s="157">
        <f>'2.40-a,b,c,d,e'!G5187</f>
        <v>-1090.0001525878977</v>
      </c>
      <c r="H5187" s="157">
        <f t="shared" si="560"/>
        <v>6052.6176187187912</v>
      </c>
      <c r="I5187" s="157">
        <f t="shared" si="561"/>
        <v>2110.0006103515989</v>
      </c>
      <c r="J5187" s="157">
        <f t="shared" si="562"/>
        <v>8162.61822907039</v>
      </c>
      <c r="K5187" s="157">
        <f t="shared" si="563"/>
        <v>0</v>
      </c>
      <c r="L5187" s="157">
        <f t="shared" si="564"/>
        <v>8162.61822907039</v>
      </c>
      <c r="M5187" s="167">
        <f t="shared" si="565"/>
        <v>1</v>
      </c>
      <c r="N5187" s="167">
        <f t="shared" si="566"/>
        <v>0</v>
      </c>
    </row>
    <row r="5188" spans="1:14" ht="15" customHeight="1" x14ac:dyDescent="0.2">
      <c r="A5188" s="152"/>
      <c r="B5188" s="152"/>
      <c r="C5188" s="152"/>
      <c r="D5188" s="152"/>
      <c r="E5188" s="153">
        <f>'2.40-a,b,c,d,e'!E5188</f>
        <v>44308.166666666664</v>
      </c>
      <c r="F5188" s="157">
        <f>'2.40-a,b,c,d,e'!F5188</f>
        <v>61.430000305175703</v>
      </c>
      <c r="G5188" s="157">
        <f>'2.40-a,b,c,d,e'!G5188</f>
        <v>80.001831054701711</v>
      </c>
      <c r="H5188" s="157">
        <f t="shared" ref="H5188:H5251" si="567">L5187+G5188</f>
        <v>8242.6200601250912</v>
      </c>
      <c r="I5188" s="157">
        <f t="shared" ref="I5188:I5251" si="568">IF(H5188&lt;$B$13,$B$14-H5188,0)</f>
        <v>0</v>
      </c>
      <c r="J5188" s="157">
        <f t="shared" ref="J5188:J5251" si="569">H5188+I5188</f>
        <v>8242.6200601250912</v>
      </c>
      <c r="K5188" s="157">
        <f t="shared" ref="K5188:K5251" si="570">MAX(J5188-$B$14,0)</f>
        <v>80.001831054701142</v>
      </c>
      <c r="L5188" s="157">
        <f t="shared" ref="L5188:L5251" si="571">J5188-K5188</f>
        <v>8162.61822907039</v>
      </c>
      <c r="M5188" s="167">
        <f t="shared" ref="M5188:M5251" si="572">IF(I5188&gt;0,1,0)</f>
        <v>0</v>
      </c>
      <c r="N5188" s="167">
        <f t="shared" ref="N5188:N5251" si="573">IF(H5188&lt;0,1,0)</f>
        <v>0</v>
      </c>
    </row>
    <row r="5189" spans="1:14" ht="15" customHeight="1" x14ac:dyDescent="0.2">
      <c r="A5189" s="152"/>
      <c r="B5189" s="152"/>
      <c r="C5189" s="152"/>
      <c r="D5189" s="152"/>
      <c r="E5189" s="153">
        <f>'2.40-a,b,c,d,e'!E5189</f>
        <v>44309.166666666664</v>
      </c>
      <c r="F5189" s="157">
        <f>'2.40-a,b,c,d,e'!F5189</f>
        <v>62.139999389648402</v>
      </c>
      <c r="G5189" s="157">
        <f>'2.40-a,b,c,d,e'!G5189</f>
        <v>709.99908447269888</v>
      </c>
      <c r="H5189" s="157">
        <f t="shared" si="567"/>
        <v>8872.617313543089</v>
      </c>
      <c r="I5189" s="157">
        <f t="shared" si="568"/>
        <v>0</v>
      </c>
      <c r="J5189" s="157">
        <f t="shared" si="569"/>
        <v>8872.617313543089</v>
      </c>
      <c r="K5189" s="157">
        <f t="shared" si="570"/>
        <v>709.999084472699</v>
      </c>
      <c r="L5189" s="157">
        <f t="shared" si="571"/>
        <v>8162.61822907039</v>
      </c>
      <c r="M5189" s="167">
        <f t="shared" si="572"/>
        <v>0</v>
      </c>
      <c r="N5189" s="167">
        <f t="shared" si="573"/>
        <v>0</v>
      </c>
    </row>
    <row r="5190" spans="1:14" ht="15" customHeight="1" x14ac:dyDescent="0.2">
      <c r="A5190" s="152"/>
      <c r="B5190" s="152"/>
      <c r="C5190" s="152"/>
      <c r="D5190" s="152"/>
      <c r="E5190" s="153">
        <f>'2.40-a,b,c,d,e'!E5190</f>
        <v>44312.166666666664</v>
      </c>
      <c r="F5190" s="157">
        <f>'2.40-a,b,c,d,e'!F5190</f>
        <v>61.909999847412102</v>
      </c>
      <c r="G5190" s="157">
        <f>'2.40-a,b,c,d,e'!G5190</f>
        <v>-229.9995422362997</v>
      </c>
      <c r="H5190" s="157">
        <f t="shared" si="567"/>
        <v>7932.6186868340901</v>
      </c>
      <c r="I5190" s="157">
        <f t="shared" si="568"/>
        <v>0</v>
      </c>
      <c r="J5190" s="157">
        <f t="shared" si="569"/>
        <v>7932.6186868340901</v>
      </c>
      <c r="K5190" s="157">
        <f t="shared" si="570"/>
        <v>0</v>
      </c>
      <c r="L5190" s="157">
        <f t="shared" si="571"/>
        <v>7932.6186868340901</v>
      </c>
      <c r="M5190" s="167">
        <f t="shared" si="572"/>
        <v>0</v>
      </c>
      <c r="N5190" s="167">
        <f t="shared" si="573"/>
        <v>0</v>
      </c>
    </row>
    <row r="5191" spans="1:14" ht="15" customHeight="1" x14ac:dyDescent="0.2">
      <c r="A5191" s="152"/>
      <c r="B5191" s="152"/>
      <c r="C5191" s="152"/>
      <c r="D5191" s="152"/>
      <c r="E5191" s="153">
        <f>'2.40-a,b,c,d,e'!E5191</f>
        <v>44313.166666666664</v>
      </c>
      <c r="F5191" s="157">
        <f>'2.40-a,b,c,d,e'!F5191</f>
        <v>62.939998626708899</v>
      </c>
      <c r="G5191" s="157">
        <f>'2.40-a,b,c,d,e'!G5191</f>
        <v>1029.9987792967968</v>
      </c>
      <c r="H5191" s="157">
        <f t="shared" si="567"/>
        <v>8962.6174661308869</v>
      </c>
      <c r="I5191" s="157">
        <f t="shared" si="568"/>
        <v>0</v>
      </c>
      <c r="J5191" s="157">
        <f t="shared" si="569"/>
        <v>8962.6174661308869</v>
      </c>
      <c r="K5191" s="157">
        <f t="shared" si="570"/>
        <v>799.99923706049685</v>
      </c>
      <c r="L5191" s="157">
        <f t="shared" si="571"/>
        <v>8162.61822907039</v>
      </c>
      <c r="M5191" s="167">
        <f t="shared" si="572"/>
        <v>0</v>
      </c>
      <c r="N5191" s="167">
        <f t="shared" si="573"/>
        <v>0</v>
      </c>
    </row>
    <row r="5192" spans="1:14" ht="15" customHeight="1" x14ac:dyDescent="0.2">
      <c r="A5192" s="152"/>
      <c r="B5192" s="152"/>
      <c r="C5192" s="152"/>
      <c r="D5192" s="152"/>
      <c r="E5192" s="153">
        <f>'2.40-a,b,c,d,e'!E5192</f>
        <v>44314.166666666664</v>
      </c>
      <c r="F5192" s="157">
        <f>'2.40-a,b,c,d,e'!F5192</f>
        <v>63.860000610351499</v>
      </c>
      <c r="G5192" s="157">
        <f>'2.40-a,b,c,d,e'!G5192</f>
        <v>920.0019836425995</v>
      </c>
      <c r="H5192" s="157">
        <f t="shared" si="567"/>
        <v>9082.6202127129891</v>
      </c>
      <c r="I5192" s="157">
        <f t="shared" si="568"/>
        <v>0</v>
      </c>
      <c r="J5192" s="157">
        <f t="shared" si="569"/>
        <v>9082.6202127129891</v>
      </c>
      <c r="K5192" s="157">
        <f t="shared" si="570"/>
        <v>920.00198364259904</v>
      </c>
      <c r="L5192" s="157">
        <f t="shared" si="571"/>
        <v>8162.61822907039</v>
      </c>
      <c r="M5192" s="167">
        <f t="shared" si="572"/>
        <v>0</v>
      </c>
      <c r="N5192" s="167">
        <f t="shared" si="573"/>
        <v>0</v>
      </c>
    </row>
    <row r="5193" spans="1:14" ht="15" customHeight="1" x14ac:dyDescent="0.2">
      <c r="A5193" s="152"/>
      <c r="B5193" s="152"/>
      <c r="C5193" s="152"/>
      <c r="D5193" s="152"/>
      <c r="E5193" s="153">
        <f>'2.40-a,b,c,d,e'!E5193</f>
        <v>44315.166666666664</v>
      </c>
      <c r="F5193" s="157">
        <f>'2.40-a,b,c,d,e'!F5193</f>
        <v>65.010002136230398</v>
      </c>
      <c r="G5193" s="157">
        <f>'2.40-a,b,c,d,e'!G5193</f>
        <v>1150.0015258788992</v>
      </c>
      <c r="H5193" s="157">
        <f t="shared" si="567"/>
        <v>9312.6197549492899</v>
      </c>
      <c r="I5193" s="157">
        <f t="shared" si="568"/>
        <v>0</v>
      </c>
      <c r="J5193" s="157">
        <f t="shared" si="569"/>
        <v>9312.6197549492899</v>
      </c>
      <c r="K5193" s="157">
        <f t="shared" si="570"/>
        <v>1150.0015258788999</v>
      </c>
      <c r="L5193" s="157">
        <f t="shared" si="571"/>
        <v>8162.61822907039</v>
      </c>
      <c r="M5193" s="167">
        <f t="shared" si="572"/>
        <v>0</v>
      </c>
      <c r="N5193" s="167">
        <f t="shared" si="573"/>
        <v>0</v>
      </c>
    </row>
    <row r="5194" spans="1:14" ht="15" customHeight="1" x14ac:dyDescent="0.2">
      <c r="A5194" s="152"/>
      <c r="B5194" s="152"/>
      <c r="C5194" s="152"/>
      <c r="D5194" s="152"/>
      <c r="E5194" s="153">
        <f>'2.40-a,b,c,d,e'!E5194</f>
        <v>44316.166666666664</v>
      </c>
      <c r="F5194" s="157">
        <f>'2.40-a,b,c,d,e'!F5194</f>
        <v>63.580001831054602</v>
      </c>
      <c r="G5194" s="157">
        <f>'2.40-a,b,c,d,e'!G5194</f>
        <v>-1430.0003051757953</v>
      </c>
      <c r="H5194" s="157">
        <f t="shared" si="567"/>
        <v>6732.6179238945952</v>
      </c>
      <c r="I5194" s="157">
        <f t="shared" si="568"/>
        <v>0</v>
      </c>
      <c r="J5194" s="157">
        <f t="shared" si="569"/>
        <v>6732.6179238945952</v>
      </c>
      <c r="K5194" s="157">
        <f t="shared" si="570"/>
        <v>0</v>
      </c>
      <c r="L5194" s="157">
        <f t="shared" si="571"/>
        <v>6732.6179238945952</v>
      </c>
      <c r="M5194" s="167">
        <f t="shared" si="572"/>
        <v>0</v>
      </c>
      <c r="N5194" s="167">
        <f t="shared" si="573"/>
        <v>0</v>
      </c>
    </row>
    <row r="5195" spans="1:14" ht="15" customHeight="1" x14ac:dyDescent="0.2">
      <c r="A5195" s="152"/>
      <c r="B5195" s="152"/>
      <c r="C5195" s="152"/>
      <c r="D5195" s="152"/>
      <c r="E5195" s="153">
        <f>'2.40-a,b,c,d,e'!E5195</f>
        <v>44319.166666666664</v>
      </c>
      <c r="F5195" s="157">
        <f>'2.40-a,b,c,d,e'!F5195</f>
        <v>64.489997863769503</v>
      </c>
      <c r="G5195" s="157">
        <f>'2.40-a,b,c,d,e'!G5195</f>
        <v>909.99603271490059</v>
      </c>
      <c r="H5195" s="157">
        <f t="shared" si="567"/>
        <v>7642.6139566094953</v>
      </c>
      <c r="I5195" s="157">
        <f t="shared" si="568"/>
        <v>0</v>
      </c>
      <c r="J5195" s="157">
        <f t="shared" si="569"/>
        <v>7642.6139566094953</v>
      </c>
      <c r="K5195" s="157">
        <f t="shared" si="570"/>
        <v>0</v>
      </c>
      <c r="L5195" s="157">
        <f t="shared" si="571"/>
        <v>7642.6139566094953</v>
      </c>
      <c r="M5195" s="167">
        <f t="shared" si="572"/>
        <v>0</v>
      </c>
      <c r="N5195" s="167">
        <f t="shared" si="573"/>
        <v>0</v>
      </c>
    </row>
    <row r="5196" spans="1:14" ht="15" customHeight="1" x14ac:dyDescent="0.2">
      <c r="A5196" s="152"/>
      <c r="B5196" s="152"/>
      <c r="C5196" s="152"/>
      <c r="D5196" s="152"/>
      <c r="E5196" s="153">
        <f>'2.40-a,b,c,d,e'!E5196</f>
        <v>44320.166666666664</v>
      </c>
      <c r="F5196" s="157">
        <f>'2.40-a,b,c,d,e'!F5196</f>
        <v>65.690002441406193</v>
      </c>
      <c r="G5196" s="157">
        <f>'2.40-a,b,c,d,e'!G5196</f>
        <v>1200.0045776366903</v>
      </c>
      <c r="H5196" s="157">
        <f t="shared" si="567"/>
        <v>8842.6185342461849</v>
      </c>
      <c r="I5196" s="157">
        <f t="shared" si="568"/>
        <v>0</v>
      </c>
      <c r="J5196" s="157">
        <f t="shared" si="569"/>
        <v>8842.6185342461849</v>
      </c>
      <c r="K5196" s="157">
        <f t="shared" si="570"/>
        <v>680.00030517579489</v>
      </c>
      <c r="L5196" s="157">
        <f t="shared" si="571"/>
        <v>8162.61822907039</v>
      </c>
      <c r="M5196" s="167">
        <f t="shared" si="572"/>
        <v>0</v>
      </c>
      <c r="N5196" s="167">
        <f t="shared" si="573"/>
        <v>0</v>
      </c>
    </row>
    <row r="5197" spans="1:14" ht="15" customHeight="1" x14ac:dyDescent="0.2">
      <c r="A5197" s="152"/>
      <c r="B5197" s="152"/>
      <c r="C5197" s="152"/>
      <c r="D5197" s="152"/>
      <c r="E5197" s="153">
        <f>'2.40-a,b,c,d,e'!E5197</f>
        <v>44321.166666666664</v>
      </c>
      <c r="F5197" s="157">
        <f>'2.40-a,b,c,d,e'!F5197</f>
        <v>65.629997253417898</v>
      </c>
      <c r="G5197" s="157">
        <f>'2.40-a,b,c,d,e'!G5197</f>
        <v>-60.005187988295461</v>
      </c>
      <c r="H5197" s="157">
        <f t="shared" si="567"/>
        <v>8102.6130410820942</v>
      </c>
      <c r="I5197" s="157">
        <f t="shared" si="568"/>
        <v>0</v>
      </c>
      <c r="J5197" s="157">
        <f t="shared" si="569"/>
        <v>8102.6130410820942</v>
      </c>
      <c r="K5197" s="157">
        <f t="shared" si="570"/>
        <v>0</v>
      </c>
      <c r="L5197" s="157">
        <f t="shared" si="571"/>
        <v>8102.6130410820942</v>
      </c>
      <c r="M5197" s="167">
        <f t="shared" si="572"/>
        <v>0</v>
      </c>
      <c r="N5197" s="167">
        <f t="shared" si="573"/>
        <v>0</v>
      </c>
    </row>
    <row r="5198" spans="1:14" ht="15" customHeight="1" x14ac:dyDescent="0.2">
      <c r="A5198" s="152"/>
      <c r="B5198" s="152"/>
      <c r="C5198" s="152"/>
      <c r="D5198" s="152"/>
      <c r="E5198" s="153">
        <f>'2.40-a,b,c,d,e'!E5198</f>
        <v>44322.166666666664</v>
      </c>
      <c r="F5198" s="157">
        <f>'2.40-a,b,c,d,e'!F5198</f>
        <v>64.709999084472599</v>
      </c>
      <c r="G5198" s="157">
        <f>'2.40-a,b,c,d,e'!G5198</f>
        <v>-919.99816894529829</v>
      </c>
      <c r="H5198" s="157">
        <f t="shared" si="567"/>
        <v>7182.6148721367963</v>
      </c>
      <c r="I5198" s="157">
        <f t="shared" si="568"/>
        <v>0</v>
      </c>
      <c r="J5198" s="157">
        <f t="shared" si="569"/>
        <v>7182.6148721367963</v>
      </c>
      <c r="K5198" s="157">
        <f t="shared" si="570"/>
        <v>0</v>
      </c>
      <c r="L5198" s="157">
        <f t="shared" si="571"/>
        <v>7182.6148721367963</v>
      </c>
      <c r="M5198" s="167">
        <f t="shared" si="572"/>
        <v>0</v>
      </c>
      <c r="N5198" s="167">
        <f t="shared" si="573"/>
        <v>0</v>
      </c>
    </row>
    <row r="5199" spans="1:14" ht="15" customHeight="1" x14ac:dyDescent="0.2">
      <c r="A5199" s="152"/>
      <c r="B5199" s="152"/>
      <c r="C5199" s="152"/>
      <c r="D5199" s="152"/>
      <c r="E5199" s="153">
        <f>'2.40-a,b,c,d,e'!E5199</f>
        <v>44323.166666666664</v>
      </c>
      <c r="F5199" s="157">
        <f>'2.40-a,b,c,d,e'!F5199</f>
        <v>64.900001525878906</v>
      </c>
      <c r="G5199" s="157">
        <f>'2.40-a,b,c,d,e'!G5199</f>
        <v>190.00244140630684</v>
      </c>
      <c r="H5199" s="157">
        <f t="shared" si="567"/>
        <v>7372.6173135431036</v>
      </c>
      <c r="I5199" s="157">
        <f t="shared" si="568"/>
        <v>0</v>
      </c>
      <c r="J5199" s="157">
        <f t="shared" si="569"/>
        <v>7372.6173135431036</v>
      </c>
      <c r="K5199" s="157">
        <f t="shared" si="570"/>
        <v>0</v>
      </c>
      <c r="L5199" s="157">
        <f t="shared" si="571"/>
        <v>7372.6173135431036</v>
      </c>
      <c r="M5199" s="167">
        <f t="shared" si="572"/>
        <v>0</v>
      </c>
      <c r="N5199" s="167">
        <f t="shared" si="573"/>
        <v>0</v>
      </c>
    </row>
    <row r="5200" spans="1:14" ht="15" customHeight="1" x14ac:dyDescent="0.2">
      <c r="A5200" s="152"/>
      <c r="B5200" s="152"/>
      <c r="C5200" s="152"/>
      <c r="D5200" s="152"/>
      <c r="E5200" s="153">
        <f>'2.40-a,b,c,d,e'!E5200</f>
        <v>44326.166666666664</v>
      </c>
      <c r="F5200" s="157">
        <f>'2.40-a,b,c,d,e'!F5200</f>
        <v>64.919998168945298</v>
      </c>
      <c r="G5200" s="157">
        <f>'2.40-a,b,c,d,e'!G5200</f>
        <v>19.996643066392039</v>
      </c>
      <c r="H5200" s="157">
        <f t="shared" si="567"/>
        <v>7392.6139566094953</v>
      </c>
      <c r="I5200" s="157">
        <f t="shared" si="568"/>
        <v>0</v>
      </c>
      <c r="J5200" s="157">
        <f t="shared" si="569"/>
        <v>7392.6139566094953</v>
      </c>
      <c r="K5200" s="157">
        <f t="shared" si="570"/>
        <v>0</v>
      </c>
      <c r="L5200" s="157">
        <f t="shared" si="571"/>
        <v>7392.6139566094953</v>
      </c>
      <c r="M5200" s="167">
        <f t="shared" si="572"/>
        <v>0</v>
      </c>
      <c r="N5200" s="167">
        <f t="shared" si="573"/>
        <v>0</v>
      </c>
    </row>
    <row r="5201" spans="1:14" ht="15" customHeight="1" x14ac:dyDescent="0.2">
      <c r="A5201" s="152"/>
      <c r="B5201" s="152"/>
      <c r="C5201" s="152"/>
      <c r="D5201" s="152"/>
      <c r="E5201" s="153">
        <f>'2.40-a,b,c,d,e'!E5201</f>
        <v>44327.166666666664</v>
      </c>
      <c r="F5201" s="157">
        <f>'2.40-a,b,c,d,e'!F5201</f>
        <v>65.279998779296804</v>
      </c>
      <c r="G5201" s="157">
        <f>'2.40-a,b,c,d,e'!G5201</f>
        <v>360.00061035150566</v>
      </c>
      <c r="H5201" s="157">
        <f t="shared" si="567"/>
        <v>7752.6145669610014</v>
      </c>
      <c r="I5201" s="157">
        <f t="shared" si="568"/>
        <v>0</v>
      </c>
      <c r="J5201" s="157">
        <f t="shared" si="569"/>
        <v>7752.6145669610014</v>
      </c>
      <c r="K5201" s="157">
        <f t="shared" si="570"/>
        <v>0</v>
      </c>
      <c r="L5201" s="157">
        <f t="shared" si="571"/>
        <v>7752.6145669610014</v>
      </c>
      <c r="M5201" s="167">
        <f t="shared" si="572"/>
        <v>0</v>
      </c>
      <c r="N5201" s="167">
        <f t="shared" si="573"/>
        <v>0</v>
      </c>
    </row>
    <row r="5202" spans="1:14" ht="15" customHeight="1" x14ac:dyDescent="0.2">
      <c r="A5202" s="152"/>
      <c r="B5202" s="152"/>
      <c r="C5202" s="152"/>
      <c r="D5202" s="152"/>
      <c r="E5202" s="153">
        <f>'2.40-a,b,c,d,e'!E5202</f>
        <v>44328.166666666664</v>
      </c>
      <c r="F5202" s="157">
        <f>'2.40-a,b,c,d,e'!F5202</f>
        <v>66.080001831054602</v>
      </c>
      <c r="G5202" s="157">
        <f>'2.40-a,b,c,d,e'!G5202</f>
        <v>800.00305175779829</v>
      </c>
      <c r="H5202" s="157">
        <f t="shared" si="567"/>
        <v>8552.6176187187993</v>
      </c>
      <c r="I5202" s="157">
        <f t="shared" si="568"/>
        <v>0</v>
      </c>
      <c r="J5202" s="157">
        <f t="shared" si="569"/>
        <v>8552.6176187187993</v>
      </c>
      <c r="K5202" s="157">
        <f t="shared" si="570"/>
        <v>389.99938964840931</v>
      </c>
      <c r="L5202" s="157">
        <f t="shared" si="571"/>
        <v>8162.61822907039</v>
      </c>
      <c r="M5202" s="167">
        <f t="shared" si="572"/>
        <v>0</v>
      </c>
      <c r="N5202" s="167">
        <f t="shared" si="573"/>
        <v>0</v>
      </c>
    </row>
    <row r="5203" spans="1:14" ht="15" customHeight="1" x14ac:dyDescent="0.2">
      <c r="A5203" s="152"/>
      <c r="B5203" s="152"/>
      <c r="C5203" s="152"/>
      <c r="D5203" s="152"/>
      <c r="E5203" s="153">
        <f>'2.40-a,b,c,d,e'!E5203</f>
        <v>44329.166666666664</v>
      </c>
      <c r="F5203" s="157">
        <f>'2.40-a,b,c,d,e'!F5203</f>
        <v>63.819999694824197</v>
      </c>
      <c r="G5203" s="157">
        <f>'2.40-a,b,c,d,e'!G5203</f>
        <v>-2260.0021362304046</v>
      </c>
      <c r="H5203" s="157">
        <f t="shared" si="567"/>
        <v>5902.6160928399859</v>
      </c>
      <c r="I5203" s="157">
        <f t="shared" si="568"/>
        <v>2260.0021362304042</v>
      </c>
      <c r="J5203" s="157">
        <f t="shared" si="569"/>
        <v>8162.61822907039</v>
      </c>
      <c r="K5203" s="157">
        <f t="shared" si="570"/>
        <v>0</v>
      </c>
      <c r="L5203" s="157">
        <f t="shared" si="571"/>
        <v>8162.61822907039</v>
      </c>
      <c r="M5203" s="167">
        <f t="shared" si="572"/>
        <v>1</v>
      </c>
      <c r="N5203" s="167">
        <f t="shared" si="573"/>
        <v>0</v>
      </c>
    </row>
    <row r="5204" spans="1:14" ht="15" customHeight="1" x14ac:dyDescent="0.2">
      <c r="A5204" s="152"/>
      <c r="B5204" s="152"/>
      <c r="C5204" s="152"/>
      <c r="D5204" s="152"/>
      <c r="E5204" s="153">
        <f>'2.40-a,b,c,d,e'!E5204</f>
        <v>44330.166666666664</v>
      </c>
      <c r="F5204" s="157">
        <f>'2.40-a,b,c,d,e'!F5204</f>
        <v>65.370002746582003</v>
      </c>
      <c r="G5204" s="157">
        <f>'2.40-a,b,c,d,e'!G5204</f>
        <v>1550.0030517578055</v>
      </c>
      <c r="H5204" s="157">
        <f t="shared" si="567"/>
        <v>9712.6212808281962</v>
      </c>
      <c r="I5204" s="157">
        <f t="shared" si="568"/>
        <v>0</v>
      </c>
      <c r="J5204" s="157">
        <f t="shared" si="569"/>
        <v>9712.6212808281962</v>
      </c>
      <c r="K5204" s="157">
        <f t="shared" si="570"/>
        <v>1550.0030517578061</v>
      </c>
      <c r="L5204" s="157">
        <f t="shared" si="571"/>
        <v>8162.61822907039</v>
      </c>
      <c r="M5204" s="167">
        <f t="shared" si="572"/>
        <v>0</v>
      </c>
      <c r="N5204" s="167">
        <f t="shared" si="573"/>
        <v>0</v>
      </c>
    </row>
    <row r="5205" spans="1:14" ht="15" customHeight="1" x14ac:dyDescent="0.2">
      <c r="A5205" s="152"/>
      <c r="B5205" s="152"/>
      <c r="C5205" s="152"/>
      <c r="D5205" s="152"/>
      <c r="E5205" s="153">
        <f>'2.40-a,b,c,d,e'!E5205</f>
        <v>44333.166666666664</v>
      </c>
      <c r="F5205" s="157">
        <f>'2.40-a,b,c,d,e'!F5205</f>
        <v>66.269996643066406</v>
      </c>
      <c r="G5205" s="157">
        <f>'2.40-a,b,c,d,e'!G5205</f>
        <v>899.99389648440342</v>
      </c>
      <c r="H5205" s="157">
        <f t="shared" si="567"/>
        <v>9062.6121255547932</v>
      </c>
      <c r="I5205" s="157">
        <f t="shared" si="568"/>
        <v>0</v>
      </c>
      <c r="J5205" s="157">
        <f t="shared" si="569"/>
        <v>9062.6121255547932</v>
      </c>
      <c r="K5205" s="157">
        <f t="shared" si="570"/>
        <v>899.99389648440319</v>
      </c>
      <c r="L5205" s="157">
        <f t="shared" si="571"/>
        <v>8162.61822907039</v>
      </c>
      <c r="M5205" s="167">
        <f t="shared" si="572"/>
        <v>0</v>
      </c>
      <c r="N5205" s="167">
        <f t="shared" si="573"/>
        <v>0</v>
      </c>
    </row>
    <row r="5206" spans="1:14" ht="15" customHeight="1" x14ac:dyDescent="0.2">
      <c r="A5206" s="152"/>
      <c r="B5206" s="152"/>
      <c r="C5206" s="152"/>
      <c r="D5206" s="152"/>
      <c r="E5206" s="153">
        <f>'2.40-a,b,c,d,e'!E5206</f>
        <v>44334.166666666664</v>
      </c>
      <c r="F5206" s="157">
        <f>'2.40-a,b,c,d,e'!F5206</f>
        <v>65.489997863769503</v>
      </c>
      <c r="G5206" s="157">
        <f>'2.40-a,b,c,d,e'!G5206</f>
        <v>-779.99877929690342</v>
      </c>
      <c r="H5206" s="157">
        <f t="shared" si="567"/>
        <v>7382.6194497734868</v>
      </c>
      <c r="I5206" s="157">
        <f t="shared" si="568"/>
        <v>0</v>
      </c>
      <c r="J5206" s="157">
        <f t="shared" si="569"/>
        <v>7382.6194497734868</v>
      </c>
      <c r="K5206" s="157">
        <f t="shared" si="570"/>
        <v>0</v>
      </c>
      <c r="L5206" s="157">
        <f t="shared" si="571"/>
        <v>7382.6194497734868</v>
      </c>
      <c r="M5206" s="167">
        <f t="shared" si="572"/>
        <v>0</v>
      </c>
      <c r="N5206" s="167">
        <f t="shared" si="573"/>
        <v>0</v>
      </c>
    </row>
    <row r="5207" spans="1:14" ht="15" customHeight="1" x14ac:dyDescent="0.2">
      <c r="A5207" s="152"/>
      <c r="B5207" s="152"/>
      <c r="C5207" s="152"/>
      <c r="D5207" s="152"/>
      <c r="E5207" s="153">
        <f>'2.40-a,b,c,d,e'!E5207</f>
        <v>44335.166666666664</v>
      </c>
      <c r="F5207" s="157">
        <f>'2.40-a,b,c,d,e'!F5207</f>
        <v>63.360000610351499</v>
      </c>
      <c r="G5207" s="157">
        <f>'2.40-a,b,c,d,e'!G5207</f>
        <v>-2129.9972534180042</v>
      </c>
      <c r="H5207" s="157">
        <f t="shared" si="567"/>
        <v>5252.6221963554826</v>
      </c>
      <c r="I5207" s="157">
        <f t="shared" si="568"/>
        <v>2909.9960327149074</v>
      </c>
      <c r="J5207" s="157">
        <f t="shared" si="569"/>
        <v>8162.61822907039</v>
      </c>
      <c r="K5207" s="157">
        <f t="shared" si="570"/>
        <v>0</v>
      </c>
      <c r="L5207" s="157">
        <f t="shared" si="571"/>
        <v>8162.61822907039</v>
      </c>
      <c r="M5207" s="167">
        <f t="shared" si="572"/>
        <v>1</v>
      </c>
      <c r="N5207" s="167">
        <f t="shared" si="573"/>
        <v>0</v>
      </c>
    </row>
    <row r="5208" spans="1:14" ht="15" customHeight="1" x14ac:dyDescent="0.2">
      <c r="A5208" s="152"/>
      <c r="B5208" s="152"/>
      <c r="C5208" s="152"/>
      <c r="D5208" s="152"/>
      <c r="E5208" s="153">
        <f>'2.40-a,b,c,d,e'!E5208</f>
        <v>44336.166666666664</v>
      </c>
      <c r="F5208" s="157">
        <f>'2.40-a,b,c,d,e'!F5208</f>
        <v>62.049999237060497</v>
      </c>
      <c r="G5208" s="157">
        <f>'2.40-a,b,c,d,e'!G5208</f>
        <v>-1310.0013732910015</v>
      </c>
      <c r="H5208" s="157">
        <f t="shared" si="567"/>
        <v>6852.6168557793881</v>
      </c>
      <c r="I5208" s="157">
        <f t="shared" si="568"/>
        <v>0</v>
      </c>
      <c r="J5208" s="157">
        <f t="shared" si="569"/>
        <v>6852.6168557793881</v>
      </c>
      <c r="K5208" s="157">
        <f t="shared" si="570"/>
        <v>0</v>
      </c>
      <c r="L5208" s="157">
        <f t="shared" si="571"/>
        <v>6852.6168557793881</v>
      </c>
      <c r="M5208" s="167">
        <f t="shared" si="572"/>
        <v>0</v>
      </c>
      <c r="N5208" s="167">
        <f t="shared" si="573"/>
        <v>0</v>
      </c>
    </row>
    <row r="5209" spans="1:14" ht="15" customHeight="1" x14ac:dyDescent="0.2">
      <c r="A5209" s="152"/>
      <c r="B5209" s="152"/>
      <c r="C5209" s="152"/>
      <c r="D5209" s="152"/>
      <c r="E5209" s="153">
        <f>'2.40-a,b,c,d,e'!E5209</f>
        <v>44337.166666666664</v>
      </c>
      <c r="F5209" s="157">
        <f>'2.40-a,b,c,d,e'!F5209</f>
        <v>63.580001831054602</v>
      </c>
      <c r="G5209" s="157">
        <f>'2.40-a,b,c,d,e'!G5209</f>
        <v>1530.0025939941052</v>
      </c>
      <c r="H5209" s="157">
        <f t="shared" si="567"/>
        <v>8382.6194497734941</v>
      </c>
      <c r="I5209" s="157">
        <f t="shared" si="568"/>
        <v>0</v>
      </c>
      <c r="J5209" s="157">
        <f t="shared" si="569"/>
        <v>8382.6194497734941</v>
      </c>
      <c r="K5209" s="157">
        <f t="shared" si="570"/>
        <v>220.00122070310408</v>
      </c>
      <c r="L5209" s="157">
        <f t="shared" si="571"/>
        <v>8162.61822907039</v>
      </c>
      <c r="M5209" s="167">
        <f t="shared" si="572"/>
        <v>0</v>
      </c>
      <c r="N5209" s="167">
        <f t="shared" si="573"/>
        <v>0</v>
      </c>
    </row>
    <row r="5210" spans="1:14" ht="15" customHeight="1" x14ac:dyDescent="0.2">
      <c r="A5210" s="152"/>
      <c r="B5210" s="152"/>
      <c r="C5210" s="152"/>
      <c r="D5210" s="152"/>
      <c r="E5210" s="153">
        <f>'2.40-a,b,c,d,e'!E5210</f>
        <v>44340.166666666664</v>
      </c>
      <c r="F5210" s="157">
        <f>'2.40-a,b,c,d,e'!F5210</f>
        <v>66.050003051757798</v>
      </c>
      <c r="G5210" s="157">
        <f>'2.40-a,b,c,d,e'!G5210</f>
        <v>2470.0012207031959</v>
      </c>
      <c r="H5210" s="157">
        <f t="shared" si="567"/>
        <v>10632.619449773585</v>
      </c>
      <c r="I5210" s="157">
        <f t="shared" si="568"/>
        <v>0</v>
      </c>
      <c r="J5210" s="157">
        <f t="shared" si="569"/>
        <v>10632.619449773585</v>
      </c>
      <c r="K5210" s="157">
        <f t="shared" si="570"/>
        <v>2470.001220703195</v>
      </c>
      <c r="L5210" s="157">
        <f t="shared" si="571"/>
        <v>8162.61822907039</v>
      </c>
      <c r="M5210" s="167">
        <f t="shared" si="572"/>
        <v>0</v>
      </c>
      <c r="N5210" s="167">
        <f t="shared" si="573"/>
        <v>0</v>
      </c>
    </row>
    <row r="5211" spans="1:14" ht="15" customHeight="1" x14ac:dyDescent="0.2">
      <c r="A5211" s="152"/>
      <c r="B5211" s="152"/>
      <c r="C5211" s="152"/>
      <c r="D5211" s="152"/>
      <c r="E5211" s="153">
        <f>'2.40-a,b,c,d,e'!E5211</f>
        <v>44341.166666666664</v>
      </c>
      <c r="F5211" s="157">
        <f>'2.40-a,b,c,d,e'!F5211</f>
        <v>66.069999694824205</v>
      </c>
      <c r="G5211" s="157">
        <f>'2.40-a,b,c,d,e'!G5211</f>
        <v>19.99664306640625</v>
      </c>
      <c r="H5211" s="157">
        <f t="shared" si="567"/>
        <v>8182.6148721367963</v>
      </c>
      <c r="I5211" s="157">
        <f t="shared" si="568"/>
        <v>0</v>
      </c>
      <c r="J5211" s="157">
        <f t="shared" si="569"/>
        <v>8182.6148721367963</v>
      </c>
      <c r="K5211" s="157">
        <f t="shared" si="570"/>
        <v>19.99664306640625</v>
      </c>
      <c r="L5211" s="157">
        <f t="shared" si="571"/>
        <v>8162.61822907039</v>
      </c>
      <c r="M5211" s="167">
        <f t="shared" si="572"/>
        <v>0</v>
      </c>
      <c r="N5211" s="167">
        <f t="shared" si="573"/>
        <v>0</v>
      </c>
    </row>
    <row r="5212" spans="1:14" ht="15" customHeight="1" x14ac:dyDescent="0.2">
      <c r="A5212" s="152"/>
      <c r="B5212" s="152"/>
      <c r="C5212" s="152"/>
      <c r="D5212" s="152"/>
      <c r="E5212" s="153">
        <f>'2.40-a,b,c,d,e'!E5212</f>
        <v>44342.166666666664</v>
      </c>
      <c r="F5212" s="157">
        <f>'2.40-a,b,c,d,e'!F5212</f>
        <v>66.209999084472599</v>
      </c>
      <c r="G5212" s="157">
        <f>'2.40-a,b,c,d,e'!G5212</f>
        <v>139.99938964839487</v>
      </c>
      <c r="H5212" s="157">
        <f t="shared" si="567"/>
        <v>8302.6176187187848</v>
      </c>
      <c r="I5212" s="157">
        <f t="shared" si="568"/>
        <v>0</v>
      </c>
      <c r="J5212" s="157">
        <f t="shared" si="569"/>
        <v>8302.6176187187848</v>
      </c>
      <c r="K5212" s="157">
        <f t="shared" si="570"/>
        <v>139.99938964839475</v>
      </c>
      <c r="L5212" s="157">
        <f t="shared" si="571"/>
        <v>8162.61822907039</v>
      </c>
      <c r="M5212" s="167">
        <f t="shared" si="572"/>
        <v>0</v>
      </c>
      <c r="N5212" s="167">
        <f t="shared" si="573"/>
        <v>0</v>
      </c>
    </row>
    <row r="5213" spans="1:14" ht="15" customHeight="1" x14ac:dyDescent="0.2">
      <c r="A5213" s="152"/>
      <c r="B5213" s="152"/>
      <c r="C5213" s="152"/>
      <c r="D5213" s="152"/>
      <c r="E5213" s="153">
        <f>'2.40-a,b,c,d,e'!E5213</f>
        <v>44343.166666666664</v>
      </c>
      <c r="F5213" s="157">
        <f>'2.40-a,b,c,d,e'!F5213</f>
        <v>66.849998474121094</v>
      </c>
      <c r="G5213" s="157">
        <f>'2.40-a,b,c,d,e'!G5213</f>
        <v>639.99938964849434</v>
      </c>
      <c r="H5213" s="157">
        <f t="shared" si="567"/>
        <v>8802.6176187188848</v>
      </c>
      <c r="I5213" s="157">
        <f t="shared" si="568"/>
        <v>0</v>
      </c>
      <c r="J5213" s="157">
        <f t="shared" si="569"/>
        <v>8802.6176187188848</v>
      </c>
      <c r="K5213" s="157">
        <f t="shared" si="570"/>
        <v>639.9993896484948</v>
      </c>
      <c r="L5213" s="157">
        <f t="shared" si="571"/>
        <v>8162.61822907039</v>
      </c>
      <c r="M5213" s="167">
        <f t="shared" si="572"/>
        <v>0</v>
      </c>
      <c r="N5213" s="167">
        <f t="shared" si="573"/>
        <v>0</v>
      </c>
    </row>
    <row r="5214" spans="1:14" ht="15" customHeight="1" x14ac:dyDescent="0.2">
      <c r="A5214" s="152"/>
      <c r="B5214" s="152"/>
      <c r="C5214" s="152"/>
      <c r="D5214" s="152"/>
      <c r="E5214" s="153">
        <f>'2.40-a,b,c,d,e'!E5214</f>
        <v>44344.166666666664</v>
      </c>
      <c r="F5214" s="157">
        <f>'2.40-a,b,c,d,e'!F5214</f>
        <v>66.319999694824205</v>
      </c>
      <c r="G5214" s="157">
        <f>'2.40-a,b,c,d,e'!G5214</f>
        <v>-529.99877929688921</v>
      </c>
      <c r="H5214" s="157">
        <f t="shared" si="567"/>
        <v>7632.6194497735005</v>
      </c>
      <c r="I5214" s="157">
        <f t="shared" si="568"/>
        <v>0</v>
      </c>
      <c r="J5214" s="157">
        <f t="shared" si="569"/>
        <v>7632.6194497735005</v>
      </c>
      <c r="K5214" s="157">
        <f t="shared" si="570"/>
        <v>0</v>
      </c>
      <c r="L5214" s="157">
        <f t="shared" si="571"/>
        <v>7632.6194497735005</v>
      </c>
      <c r="M5214" s="167">
        <f t="shared" si="572"/>
        <v>0</v>
      </c>
      <c r="N5214" s="167">
        <f t="shared" si="573"/>
        <v>0</v>
      </c>
    </row>
    <row r="5215" spans="1:14" ht="15" customHeight="1" x14ac:dyDescent="0.2">
      <c r="A5215" s="152"/>
      <c r="B5215" s="152"/>
      <c r="C5215" s="152"/>
      <c r="D5215" s="152"/>
      <c r="E5215" s="153">
        <f>'2.40-a,b,c,d,e'!E5215</f>
        <v>44348.166666666664</v>
      </c>
      <c r="F5215" s="157">
        <f>'2.40-a,b,c,d,e'!F5215</f>
        <v>67.720001220703097</v>
      </c>
      <c r="G5215" s="157">
        <f>'2.40-a,b,c,d,e'!G5215</f>
        <v>1400.0015258788922</v>
      </c>
      <c r="H5215" s="157">
        <f t="shared" si="567"/>
        <v>9032.6209756523931</v>
      </c>
      <c r="I5215" s="157">
        <f t="shared" si="568"/>
        <v>0</v>
      </c>
      <c r="J5215" s="157">
        <f t="shared" si="569"/>
        <v>9032.6209756523931</v>
      </c>
      <c r="K5215" s="157">
        <f t="shared" si="570"/>
        <v>870.00274658200306</v>
      </c>
      <c r="L5215" s="157">
        <f t="shared" si="571"/>
        <v>8162.61822907039</v>
      </c>
      <c r="M5215" s="167">
        <f t="shared" si="572"/>
        <v>0</v>
      </c>
      <c r="N5215" s="167">
        <f t="shared" si="573"/>
        <v>0</v>
      </c>
    </row>
    <row r="5216" spans="1:14" ht="15" customHeight="1" x14ac:dyDescent="0.2">
      <c r="A5216" s="152"/>
      <c r="B5216" s="152"/>
      <c r="C5216" s="152"/>
      <c r="D5216" s="152"/>
      <c r="E5216" s="153">
        <f>'2.40-a,b,c,d,e'!E5216</f>
        <v>44349.166666666664</v>
      </c>
      <c r="F5216" s="157">
        <f>'2.40-a,b,c,d,e'!F5216</f>
        <v>68.830001831054602</v>
      </c>
      <c r="G5216" s="157">
        <f>'2.40-a,b,c,d,e'!G5216</f>
        <v>1110.0006103515057</v>
      </c>
      <c r="H5216" s="157">
        <f t="shared" si="567"/>
        <v>9272.6188394218952</v>
      </c>
      <c r="I5216" s="157">
        <f t="shared" si="568"/>
        <v>0</v>
      </c>
      <c r="J5216" s="157">
        <f t="shared" si="569"/>
        <v>9272.6188394218952</v>
      </c>
      <c r="K5216" s="157">
        <f t="shared" si="570"/>
        <v>1110.0006103515052</v>
      </c>
      <c r="L5216" s="157">
        <f t="shared" si="571"/>
        <v>8162.61822907039</v>
      </c>
      <c r="M5216" s="167">
        <f t="shared" si="572"/>
        <v>0</v>
      </c>
      <c r="N5216" s="167">
        <f t="shared" si="573"/>
        <v>0</v>
      </c>
    </row>
    <row r="5217" spans="1:14" ht="15" customHeight="1" x14ac:dyDescent="0.2">
      <c r="A5217" s="152"/>
      <c r="B5217" s="152"/>
      <c r="C5217" s="152"/>
      <c r="D5217" s="152"/>
      <c r="E5217" s="153">
        <f>'2.40-a,b,c,d,e'!E5217</f>
        <v>44350.166666666664</v>
      </c>
      <c r="F5217" s="157">
        <f>'2.40-a,b,c,d,e'!F5217</f>
        <v>68.809997558593693</v>
      </c>
      <c r="G5217" s="157">
        <f>'2.40-a,b,c,d,e'!G5217</f>
        <v>-20.004272460909078</v>
      </c>
      <c r="H5217" s="157">
        <f t="shared" si="567"/>
        <v>8142.6139566094807</v>
      </c>
      <c r="I5217" s="157">
        <f t="shared" si="568"/>
        <v>0</v>
      </c>
      <c r="J5217" s="157">
        <f t="shared" si="569"/>
        <v>8142.6139566094807</v>
      </c>
      <c r="K5217" s="157">
        <f t="shared" si="570"/>
        <v>0</v>
      </c>
      <c r="L5217" s="157">
        <f t="shared" si="571"/>
        <v>8142.6139566094807</v>
      </c>
      <c r="M5217" s="167">
        <f t="shared" si="572"/>
        <v>0</v>
      </c>
      <c r="N5217" s="167">
        <f t="shared" si="573"/>
        <v>0</v>
      </c>
    </row>
    <row r="5218" spans="1:14" ht="15" customHeight="1" x14ac:dyDescent="0.2">
      <c r="A5218" s="152"/>
      <c r="B5218" s="152"/>
      <c r="C5218" s="152"/>
      <c r="D5218" s="152"/>
      <c r="E5218" s="153">
        <f>'2.40-a,b,c,d,e'!E5218</f>
        <v>44351.166666666664</v>
      </c>
      <c r="F5218" s="157">
        <f>'2.40-a,b,c,d,e'!F5218</f>
        <v>69.620002746582003</v>
      </c>
      <c r="G5218" s="157">
        <f>'2.40-a,b,c,d,e'!G5218</f>
        <v>810.00518798830967</v>
      </c>
      <c r="H5218" s="157">
        <f t="shared" si="567"/>
        <v>8952.6191445977911</v>
      </c>
      <c r="I5218" s="157">
        <f t="shared" si="568"/>
        <v>0</v>
      </c>
      <c r="J5218" s="157">
        <f t="shared" si="569"/>
        <v>8952.6191445977911</v>
      </c>
      <c r="K5218" s="157">
        <f t="shared" si="570"/>
        <v>790.00091552740105</v>
      </c>
      <c r="L5218" s="157">
        <f t="shared" si="571"/>
        <v>8162.61822907039</v>
      </c>
      <c r="M5218" s="167">
        <f t="shared" si="572"/>
        <v>0</v>
      </c>
      <c r="N5218" s="167">
        <f t="shared" si="573"/>
        <v>0</v>
      </c>
    </row>
    <row r="5219" spans="1:14" ht="15" customHeight="1" x14ac:dyDescent="0.2">
      <c r="A5219" s="152"/>
      <c r="B5219" s="152"/>
      <c r="C5219" s="152"/>
      <c r="D5219" s="152"/>
      <c r="E5219" s="153">
        <f>'2.40-a,b,c,d,e'!E5219</f>
        <v>44354.166666666664</v>
      </c>
      <c r="F5219" s="157">
        <f>'2.40-a,b,c,d,e'!F5219</f>
        <v>69.230003356933594</v>
      </c>
      <c r="G5219" s="157">
        <f>'2.40-a,b,c,d,e'!G5219</f>
        <v>-389.99938964840908</v>
      </c>
      <c r="H5219" s="157">
        <f t="shared" si="567"/>
        <v>7772.6188394219807</v>
      </c>
      <c r="I5219" s="157">
        <f t="shared" si="568"/>
        <v>0</v>
      </c>
      <c r="J5219" s="157">
        <f t="shared" si="569"/>
        <v>7772.6188394219807</v>
      </c>
      <c r="K5219" s="157">
        <f t="shared" si="570"/>
        <v>0</v>
      </c>
      <c r="L5219" s="157">
        <f t="shared" si="571"/>
        <v>7772.6188394219807</v>
      </c>
      <c r="M5219" s="167">
        <f t="shared" si="572"/>
        <v>0</v>
      </c>
      <c r="N5219" s="167">
        <f t="shared" si="573"/>
        <v>0</v>
      </c>
    </row>
    <row r="5220" spans="1:14" ht="15" customHeight="1" x14ac:dyDescent="0.2">
      <c r="A5220" s="152"/>
      <c r="B5220" s="152"/>
      <c r="C5220" s="152"/>
      <c r="D5220" s="152"/>
      <c r="E5220" s="153">
        <f>'2.40-a,b,c,d,e'!E5220</f>
        <v>44355.166666666664</v>
      </c>
      <c r="F5220" s="157">
        <f>'2.40-a,b,c,d,e'!F5220</f>
        <v>70.050003051757798</v>
      </c>
      <c r="G5220" s="157">
        <f>'2.40-a,b,c,d,e'!G5220</f>
        <v>819.99969482420454</v>
      </c>
      <c r="H5220" s="157">
        <f t="shared" si="567"/>
        <v>8592.6185342461849</v>
      </c>
      <c r="I5220" s="157">
        <f t="shared" si="568"/>
        <v>0</v>
      </c>
      <c r="J5220" s="157">
        <f t="shared" si="569"/>
        <v>8592.6185342461849</v>
      </c>
      <c r="K5220" s="157">
        <f t="shared" si="570"/>
        <v>430.00030517579489</v>
      </c>
      <c r="L5220" s="157">
        <f t="shared" si="571"/>
        <v>8162.61822907039</v>
      </c>
      <c r="M5220" s="167">
        <f t="shared" si="572"/>
        <v>0</v>
      </c>
      <c r="N5220" s="167">
        <f t="shared" si="573"/>
        <v>0</v>
      </c>
    </row>
    <row r="5221" spans="1:14" ht="15" customHeight="1" x14ac:dyDescent="0.2">
      <c r="A5221" s="152"/>
      <c r="B5221" s="152"/>
      <c r="C5221" s="152"/>
      <c r="D5221" s="152"/>
      <c r="E5221" s="153">
        <f>'2.40-a,b,c,d,e'!E5221</f>
        <v>44356.166666666664</v>
      </c>
      <c r="F5221" s="157">
        <f>'2.40-a,b,c,d,e'!F5221</f>
        <v>69.959999084472599</v>
      </c>
      <c r="G5221" s="157">
        <f>'2.40-a,b,c,d,e'!G5221</f>
        <v>-90.003967285198883</v>
      </c>
      <c r="H5221" s="157">
        <f t="shared" si="567"/>
        <v>8072.614261785191</v>
      </c>
      <c r="I5221" s="157">
        <f t="shared" si="568"/>
        <v>0</v>
      </c>
      <c r="J5221" s="157">
        <f t="shared" si="569"/>
        <v>8072.614261785191</v>
      </c>
      <c r="K5221" s="157">
        <f t="shared" si="570"/>
        <v>0</v>
      </c>
      <c r="L5221" s="157">
        <f t="shared" si="571"/>
        <v>8072.614261785191</v>
      </c>
      <c r="M5221" s="167">
        <f t="shared" si="572"/>
        <v>0</v>
      </c>
      <c r="N5221" s="167">
        <f t="shared" si="573"/>
        <v>0</v>
      </c>
    </row>
    <row r="5222" spans="1:14" ht="15" customHeight="1" x14ac:dyDescent="0.2">
      <c r="A5222" s="152"/>
      <c r="B5222" s="152"/>
      <c r="C5222" s="152"/>
      <c r="D5222" s="152"/>
      <c r="E5222" s="153">
        <f>'2.40-a,b,c,d,e'!E5222</f>
        <v>44357.166666666664</v>
      </c>
      <c r="F5222" s="157">
        <f>'2.40-a,b,c,d,e'!F5222</f>
        <v>70.290000915527301</v>
      </c>
      <c r="G5222" s="157">
        <f>'2.40-a,b,c,d,e'!G5222</f>
        <v>330.00183105470171</v>
      </c>
      <c r="H5222" s="157">
        <f t="shared" si="567"/>
        <v>8402.6160928398931</v>
      </c>
      <c r="I5222" s="157">
        <f t="shared" si="568"/>
        <v>0</v>
      </c>
      <c r="J5222" s="157">
        <f t="shared" si="569"/>
        <v>8402.6160928398931</v>
      </c>
      <c r="K5222" s="157">
        <f t="shared" si="570"/>
        <v>239.99786376950306</v>
      </c>
      <c r="L5222" s="157">
        <f t="shared" si="571"/>
        <v>8162.61822907039</v>
      </c>
      <c r="M5222" s="167">
        <f t="shared" si="572"/>
        <v>0</v>
      </c>
      <c r="N5222" s="167">
        <f t="shared" si="573"/>
        <v>0</v>
      </c>
    </row>
    <row r="5223" spans="1:14" ht="15" customHeight="1" x14ac:dyDescent="0.2">
      <c r="A5223" s="152"/>
      <c r="B5223" s="152"/>
      <c r="C5223" s="152"/>
      <c r="D5223" s="152"/>
      <c r="E5223" s="153">
        <f>'2.40-a,b,c,d,e'!E5223</f>
        <v>44358.166666666664</v>
      </c>
      <c r="F5223" s="157">
        <f>'2.40-a,b,c,d,e'!F5223</f>
        <v>70.910003662109304</v>
      </c>
      <c r="G5223" s="157">
        <f>'2.40-a,b,c,d,e'!G5223</f>
        <v>620.00274658200283</v>
      </c>
      <c r="H5223" s="157">
        <f t="shared" si="567"/>
        <v>8782.6209756523931</v>
      </c>
      <c r="I5223" s="157">
        <f t="shared" si="568"/>
        <v>0</v>
      </c>
      <c r="J5223" s="157">
        <f t="shared" si="569"/>
        <v>8782.6209756523931</v>
      </c>
      <c r="K5223" s="157">
        <f t="shared" si="570"/>
        <v>620.00274658200306</v>
      </c>
      <c r="L5223" s="157">
        <f t="shared" si="571"/>
        <v>8162.61822907039</v>
      </c>
      <c r="M5223" s="167">
        <f t="shared" si="572"/>
        <v>0</v>
      </c>
      <c r="N5223" s="167">
        <f t="shared" si="573"/>
        <v>0</v>
      </c>
    </row>
    <row r="5224" spans="1:14" ht="15" customHeight="1" x14ac:dyDescent="0.2">
      <c r="A5224" s="152"/>
      <c r="B5224" s="152"/>
      <c r="C5224" s="152"/>
      <c r="D5224" s="152"/>
      <c r="E5224" s="153">
        <f>'2.40-a,b,c,d,e'!E5224</f>
        <v>44361.166666666664</v>
      </c>
      <c r="F5224" s="157">
        <f>'2.40-a,b,c,d,e'!F5224</f>
        <v>70.879997253417898</v>
      </c>
      <c r="G5224" s="157">
        <f>'2.40-a,b,c,d,e'!G5224</f>
        <v>-30.00640869140625</v>
      </c>
      <c r="H5224" s="157">
        <f t="shared" si="567"/>
        <v>8132.6118203789838</v>
      </c>
      <c r="I5224" s="157">
        <f t="shared" si="568"/>
        <v>0</v>
      </c>
      <c r="J5224" s="157">
        <f t="shared" si="569"/>
        <v>8132.6118203789838</v>
      </c>
      <c r="K5224" s="157">
        <f t="shared" si="570"/>
        <v>0</v>
      </c>
      <c r="L5224" s="157">
        <f t="shared" si="571"/>
        <v>8132.6118203789838</v>
      </c>
      <c r="M5224" s="167">
        <f t="shared" si="572"/>
        <v>0</v>
      </c>
      <c r="N5224" s="167">
        <f t="shared" si="573"/>
        <v>0</v>
      </c>
    </row>
    <row r="5225" spans="1:14" ht="15" customHeight="1" x14ac:dyDescent="0.2">
      <c r="A5225" s="152"/>
      <c r="B5225" s="152"/>
      <c r="C5225" s="152"/>
      <c r="D5225" s="152"/>
      <c r="E5225" s="153">
        <f>'2.40-a,b,c,d,e'!E5225</f>
        <v>44362.166666666664</v>
      </c>
      <c r="F5225" s="157">
        <f>'2.40-a,b,c,d,e'!F5225</f>
        <v>72.120002746582003</v>
      </c>
      <c r="G5225" s="157">
        <f>'2.40-a,b,c,d,e'!G5225</f>
        <v>1240.0054931641052</v>
      </c>
      <c r="H5225" s="157">
        <f t="shared" si="567"/>
        <v>9372.617313543089</v>
      </c>
      <c r="I5225" s="157">
        <f t="shared" si="568"/>
        <v>0</v>
      </c>
      <c r="J5225" s="157">
        <f t="shared" si="569"/>
        <v>9372.617313543089</v>
      </c>
      <c r="K5225" s="157">
        <f t="shared" si="570"/>
        <v>1209.999084472699</v>
      </c>
      <c r="L5225" s="157">
        <f t="shared" si="571"/>
        <v>8162.61822907039</v>
      </c>
      <c r="M5225" s="167">
        <f t="shared" si="572"/>
        <v>0</v>
      </c>
      <c r="N5225" s="167">
        <f t="shared" si="573"/>
        <v>0</v>
      </c>
    </row>
    <row r="5226" spans="1:14" ht="15" customHeight="1" x14ac:dyDescent="0.2">
      <c r="A5226" s="152"/>
      <c r="B5226" s="152"/>
      <c r="C5226" s="152"/>
      <c r="D5226" s="152"/>
      <c r="E5226" s="153">
        <f>'2.40-a,b,c,d,e'!E5226</f>
        <v>44363.166666666664</v>
      </c>
      <c r="F5226" s="157">
        <f>'2.40-a,b,c,d,e'!F5226</f>
        <v>72.150001525878906</v>
      </c>
      <c r="G5226" s="157">
        <f>'2.40-a,b,c,d,e'!G5226</f>
        <v>29.998779296903422</v>
      </c>
      <c r="H5226" s="157">
        <f t="shared" si="567"/>
        <v>8192.6170083672932</v>
      </c>
      <c r="I5226" s="157">
        <f t="shared" si="568"/>
        <v>0</v>
      </c>
      <c r="J5226" s="157">
        <f t="shared" si="569"/>
        <v>8192.6170083672932</v>
      </c>
      <c r="K5226" s="157">
        <f t="shared" si="570"/>
        <v>29.998779296903194</v>
      </c>
      <c r="L5226" s="157">
        <f t="shared" si="571"/>
        <v>8162.61822907039</v>
      </c>
      <c r="M5226" s="167">
        <f t="shared" si="572"/>
        <v>0</v>
      </c>
      <c r="N5226" s="167">
        <f t="shared" si="573"/>
        <v>0</v>
      </c>
    </row>
    <row r="5227" spans="1:14" ht="15" customHeight="1" x14ac:dyDescent="0.2">
      <c r="A5227" s="152"/>
      <c r="B5227" s="152"/>
      <c r="C5227" s="152"/>
      <c r="D5227" s="152"/>
      <c r="E5227" s="153">
        <f>'2.40-a,b,c,d,e'!E5227</f>
        <v>44364.166666666664</v>
      </c>
      <c r="F5227" s="157">
        <f>'2.40-a,b,c,d,e'!F5227</f>
        <v>71.040000915527301</v>
      </c>
      <c r="G5227" s="157">
        <f>'2.40-a,b,c,d,e'!G5227</f>
        <v>-1110.0006103516052</v>
      </c>
      <c r="H5227" s="157">
        <f t="shared" si="567"/>
        <v>7052.6176187187848</v>
      </c>
      <c r="I5227" s="157">
        <f t="shared" si="568"/>
        <v>0</v>
      </c>
      <c r="J5227" s="157">
        <f t="shared" si="569"/>
        <v>7052.6176187187848</v>
      </c>
      <c r="K5227" s="157">
        <f t="shared" si="570"/>
        <v>0</v>
      </c>
      <c r="L5227" s="157">
        <f t="shared" si="571"/>
        <v>7052.6176187187848</v>
      </c>
      <c r="M5227" s="167">
        <f t="shared" si="572"/>
        <v>0</v>
      </c>
      <c r="N5227" s="167">
        <f t="shared" si="573"/>
        <v>0</v>
      </c>
    </row>
    <row r="5228" spans="1:14" ht="15" customHeight="1" x14ac:dyDescent="0.2">
      <c r="A5228" s="152"/>
      <c r="B5228" s="152"/>
      <c r="C5228" s="152"/>
      <c r="D5228" s="152"/>
      <c r="E5228" s="153">
        <f>'2.40-a,b,c,d,e'!E5228</f>
        <v>44365.166666666664</v>
      </c>
      <c r="F5228" s="157">
        <f>'2.40-a,b,c,d,e'!F5228</f>
        <v>71.639999389648395</v>
      </c>
      <c r="G5228" s="157">
        <f>'2.40-a,b,c,d,e'!G5228</f>
        <v>599.99847412109375</v>
      </c>
      <c r="H5228" s="157">
        <f t="shared" si="567"/>
        <v>7652.6160928398785</v>
      </c>
      <c r="I5228" s="157">
        <f t="shared" si="568"/>
        <v>0</v>
      </c>
      <c r="J5228" s="157">
        <f t="shared" si="569"/>
        <v>7652.6160928398785</v>
      </c>
      <c r="K5228" s="157">
        <f t="shared" si="570"/>
        <v>0</v>
      </c>
      <c r="L5228" s="157">
        <f t="shared" si="571"/>
        <v>7652.6160928398785</v>
      </c>
      <c r="M5228" s="167">
        <f t="shared" si="572"/>
        <v>0</v>
      </c>
      <c r="N5228" s="167">
        <f t="shared" si="573"/>
        <v>0</v>
      </c>
    </row>
    <row r="5229" spans="1:14" ht="15" customHeight="1" x14ac:dyDescent="0.2">
      <c r="A5229" s="152"/>
      <c r="B5229" s="152"/>
      <c r="C5229" s="152"/>
      <c r="D5229" s="152"/>
      <c r="E5229" s="153">
        <f>'2.40-a,b,c,d,e'!E5229</f>
        <v>44368.166666666664</v>
      </c>
      <c r="F5229" s="157">
        <f>'2.40-a,b,c,d,e'!F5229</f>
        <v>73.660003662109304</v>
      </c>
      <c r="G5229" s="157">
        <f>'2.40-a,b,c,d,e'!G5229</f>
        <v>2020.0042724609091</v>
      </c>
      <c r="H5229" s="157">
        <f t="shared" si="567"/>
        <v>9672.6203653007869</v>
      </c>
      <c r="I5229" s="157">
        <f t="shared" si="568"/>
        <v>0</v>
      </c>
      <c r="J5229" s="157">
        <f t="shared" si="569"/>
        <v>9672.6203653007869</v>
      </c>
      <c r="K5229" s="157">
        <f t="shared" si="570"/>
        <v>1510.0021362303969</v>
      </c>
      <c r="L5229" s="157">
        <f t="shared" si="571"/>
        <v>8162.61822907039</v>
      </c>
      <c r="M5229" s="167">
        <f t="shared" si="572"/>
        <v>0</v>
      </c>
      <c r="N5229" s="167">
        <f t="shared" si="573"/>
        <v>0</v>
      </c>
    </row>
    <row r="5230" spans="1:14" ht="15" customHeight="1" x14ac:dyDescent="0.2">
      <c r="A5230" s="152"/>
      <c r="B5230" s="152"/>
      <c r="C5230" s="152"/>
      <c r="D5230" s="152"/>
      <c r="E5230" s="153">
        <f>'2.40-a,b,c,d,e'!E5230</f>
        <v>44369.166666666664</v>
      </c>
      <c r="F5230" s="157">
        <f>'2.40-a,b,c,d,e'!F5230</f>
        <v>73.059997558593693</v>
      </c>
      <c r="G5230" s="157">
        <f>'2.40-a,b,c,d,e'!G5230</f>
        <v>-600.00610351561079</v>
      </c>
      <c r="H5230" s="157">
        <f t="shared" si="567"/>
        <v>7562.6121255547796</v>
      </c>
      <c r="I5230" s="157">
        <f t="shared" si="568"/>
        <v>0</v>
      </c>
      <c r="J5230" s="157">
        <f t="shared" si="569"/>
        <v>7562.6121255547796</v>
      </c>
      <c r="K5230" s="157">
        <f t="shared" si="570"/>
        <v>0</v>
      </c>
      <c r="L5230" s="157">
        <f t="shared" si="571"/>
        <v>7562.6121255547796</v>
      </c>
      <c r="M5230" s="167">
        <f t="shared" si="572"/>
        <v>0</v>
      </c>
      <c r="N5230" s="167">
        <f t="shared" si="573"/>
        <v>0</v>
      </c>
    </row>
    <row r="5231" spans="1:14" ht="15" customHeight="1" x14ac:dyDescent="0.2">
      <c r="A5231" s="152"/>
      <c r="B5231" s="152"/>
      <c r="C5231" s="152"/>
      <c r="D5231" s="152"/>
      <c r="E5231" s="153">
        <f>'2.40-a,b,c,d,e'!E5231</f>
        <v>44370.166666666664</v>
      </c>
      <c r="F5231" s="157">
        <f>'2.40-a,b,c,d,e'!F5231</f>
        <v>73.080001831054602</v>
      </c>
      <c r="G5231" s="157">
        <f>'2.40-a,b,c,d,e'!G5231</f>
        <v>20.004272460909078</v>
      </c>
      <c r="H5231" s="157">
        <f t="shared" si="567"/>
        <v>7582.6163980156889</v>
      </c>
      <c r="I5231" s="157">
        <f t="shared" si="568"/>
        <v>0</v>
      </c>
      <c r="J5231" s="157">
        <f t="shared" si="569"/>
        <v>7582.6163980156889</v>
      </c>
      <c r="K5231" s="157">
        <f t="shared" si="570"/>
        <v>0</v>
      </c>
      <c r="L5231" s="157">
        <f t="shared" si="571"/>
        <v>7582.6163980156889</v>
      </c>
      <c r="M5231" s="167">
        <f t="shared" si="572"/>
        <v>0</v>
      </c>
      <c r="N5231" s="167">
        <f t="shared" si="573"/>
        <v>0</v>
      </c>
    </row>
    <row r="5232" spans="1:14" ht="15" customHeight="1" x14ac:dyDescent="0.2">
      <c r="A5232" s="152"/>
      <c r="B5232" s="152"/>
      <c r="C5232" s="152"/>
      <c r="D5232" s="152"/>
      <c r="E5232" s="153">
        <f>'2.40-a,b,c,d,e'!E5232</f>
        <v>44371.166666666664</v>
      </c>
      <c r="F5232" s="157">
        <f>'2.40-a,b,c,d,e'!F5232</f>
        <v>73.300003051757798</v>
      </c>
      <c r="G5232" s="157">
        <f>'2.40-a,b,c,d,e'!G5232</f>
        <v>220.00122070319605</v>
      </c>
      <c r="H5232" s="157">
        <f t="shared" si="567"/>
        <v>7802.6176187188848</v>
      </c>
      <c r="I5232" s="157">
        <f t="shared" si="568"/>
        <v>0</v>
      </c>
      <c r="J5232" s="157">
        <f t="shared" si="569"/>
        <v>7802.6176187188848</v>
      </c>
      <c r="K5232" s="157">
        <f t="shared" si="570"/>
        <v>0</v>
      </c>
      <c r="L5232" s="157">
        <f t="shared" si="571"/>
        <v>7802.6176187188848</v>
      </c>
      <c r="M5232" s="167">
        <f t="shared" si="572"/>
        <v>0</v>
      </c>
      <c r="N5232" s="167">
        <f t="shared" si="573"/>
        <v>0</v>
      </c>
    </row>
    <row r="5233" spans="1:14" ht="15" customHeight="1" x14ac:dyDescent="0.2">
      <c r="A5233" s="152"/>
      <c r="B5233" s="152"/>
      <c r="C5233" s="152"/>
      <c r="D5233" s="152"/>
      <c r="E5233" s="153">
        <f>'2.40-a,b,c,d,e'!E5233</f>
        <v>44372.166666666664</v>
      </c>
      <c r="F5233" s="157">
        <f>'2.40-a,b,c,d,e'!F5233</f>
        <v>74.050003051757798</v>
      </c>
      <c r="G5233" s="157">
        <f>'2.40-a,b,c,d,e'!G5233</f>
        <v>750</v>
      </c>
      <c r="H5233" s="157">
        <f t="shared" si="567"/>
        <v>8552.6176187188848</v>
      </c>
      <c r="I5233" s="157">
        <f t="shared" si="568"/>
        <v>0</v>
      </c>
      <c r="J5233" s="157">
        <f t="shared" si="569"/>
        <v>8552.6176187188848</v>
      </c>
      <c r="K5233" s="157">
        <f t="shared" si="570"/>
        <v>389.9993896484948</v>
      </c>
      <c r="L5233" s="157">
        <f t="shared" si="571"/>
        <v>8162.61822907039</v>
      </c>
      <c r="M5233" s="167">
        <f t="shared" si="572"/>
        <v>0</v>
      </c>
      <c r="N5233" s="167">
        <f t="shared" si="573"/>
        <v>0</v>
      </c>
    </row>
    <row r="5234" spans="1:14" ht="15" customHeight="1" x14ac:dyDescent="0.2">
      <c r="A5234" s="152"/>
      <c r="B5234" s="152"/>
      <c r="C5234" s="152"/>
      <c r="D5234" s="152"/>
      <c r="E5234" s="153">
        <f>'2.40-a,b,c,d,e'!E5234</f>
        <v>44375.166666666664</v>
      </c>
      <c r="F5234" s="157">
        <f>'2.40-a,b,c,d,e'!F5234</f>
        <v>72.910003662109304</v>
      </c>
      <c r="G5234" s="157">
        <f>'2.40-a,b,c,d,e'!G5234</f>
        <v>-1139.9993896484943</v>
      </c>
      <c r="H5234" s="157">
        <f t="shared" si="567"/>
        <v>7022.6188394218952</v>
      </c>
      <c r="I5234" s="157">
        <f t="shared" si="568"/>
        <v>0</v>
      </c>
      <c r="J5234" s="157">
        <f t="shared" si="569"/>
        <v>7022.6188394218952</v>
      </c>
      <c r="K5234" s="157">
        <f t="shared" si="570"/>
        <v>0</v>
      </c>
      <c r="L5234" s="157">
        <f t="shared" si="571"/>
        <v>7022.6188394218952</v>
      </c>
      <c r="M5234" s="167">
        <f t="shared" si="572"/>
        <v>0</v>
      </c>
      <c r="N5234" s="167">
        <f t="shared" si="573"/>
        <v>0</v>
      </c>
    </row>
    <row r="5235" spans="1:14" ht="15" customHeight="1" x14ac:dyDescent="0.2">
      <c r="A5235" s="152"/>
      <c r="B5235" s="152"/>
      <c r="C5235" s="152"/>
      <c r="D5235" s="152"/>
      <c r="E5235" s="153">
        <f>'2.40-a,b,c,d,e'!E5235</f>
        <v>44376.166666666664</v>
      </c>
      <c r="F5235" s="157">
        <f>'2.40-a,b,c,d,e'!F5235</f>
        <v>72.980003356933594</v>
      </c>
      <c r="G5235" s="157">
        <f>'2.40-a,b,c,d,e'!G5235</f>
        <v>69.999694824289804</v>
      </c>
      <c r="H5235" s="157">
        <f t="shared" si="567"/>
        <v>7092.6185342461849</v>
      </c>
      <c r="I5235" s="157">
        <f t="shared" si="568"/>
        <v>0</v>
      </c>
      <c r="J5235" s="157">
        <f t="shared" si="569"/>
        <v>7092.6185342461849</v>
      </c>
      <c r="K5235" s="157">
        <f t="shared" si="570"/>
        <v>0</v>
      </c>
      <c r="L5235" s="157">
        <f t="shared" si="571"/>
        <v>7092.6185342461849</v>
      </c>
      <c r="M5235" s="167">
        <f t="shared" si="572"/>
        <v>0</v>
      </c>
      <c r="N5235" s="167">
        <f t="shared" si="573"/>
        <v>0</v>
      </c>
    </row>
    <row r="5236" spans="1:14" ht="15" customHeight="1" x14ac:dyDescent="0.2">
      <c r="A5236" s="152"/>
      <c r="B5236" s="152"/>
      <c r="C5236" s="152"/>
      <c r="D5236" s="152"/>
      <c r="E5236" s="153">
        <f>'2.40-a,b,c,d,e'!E5236</f>
        <v>44377.166666666664</v>
      </c>
      <c r="F5236" s="157">
        <f>'2.40-a,b,c,d,e'!F5236</f>
        <v>73.470001220703097</v>
      </c>
      <c r="G5236" s="157">
        <f>'2.40-a,b,c,d,e'!G5236</f>
        <v>489.99786376950283</v>
      </c>
      <c r="H5236" s="157">
        <f t="shared" si="567"/>
        <v>7582.616398015688</v>
      </c>
      <c r="I5236" s="157">
        <f t="shared" si="568"/>
        <v>0</v>
      </c>
      <c r="J5236" s="157">
        <f t="shared" si="569"/>
        <v>7582.616398015688</v>
      </c>
      <c r="K5236" s="157">
        <f t="shared" si="570"/>
        <v>0</v>
      </c>
      <c r="L5236" s="157">
        <f t="shared" si="571"/>
        <v>7582.616398015688</v>
      </c>
      <c r="M5236" s="167">
        <f t="shared" si="572"/>
        <v>0</v>
      </c>
      <c r="N5236" s="167">
        <f t="shared" si="573"/>
        <v>0</v>
      </c>
    </row>
    <row r="5237" spans="1:14" ht="15" customHeight="1" x14ac:dyDescent="0.2">
      <c r="A5237" s="152"/>
      <c r="B5237" s="152"/>
      <c r="C5237" s="152"/>
      <c r="D5237" s="152"/>
      <c r="E5237" s="153">
        <f>'2.40-a,b,c,d,e'!E5237</f>
        <v>44378.166666666664</v>
      </c>
      <c r="F5237" s="157">
        <f>'2.40-a,b,c,d,e'!F5237</f>
        <v>75.230003356933594</v>
      </c>
      <c r="G5237" s="157">
        <f>'2.40-a,b,c,d,e'!G5237</f>
        <v>1760.0021362304972</v>
      </c>
      <c r="H5237" s="157">
        <f t="shared" si="567"/>
        <v>9342.6185342461849</v>
      </c>
      <c r="I5237" s="157">
        <f t="shared" si="568"/>
        <v>0</v>
      </c>
      <c r="J5237" s="157">
        <f t="shared" si="569"/>
        <v>9342.6185342461849</v>
      </c>
      <c r="K5237" s="157">
        <f t="shared" si="570"/>
        <v>1180.0003051757949</v>
      </c>
      <c r="L5237" s="157">
        <f t="shared" si="571"/>
        <v>8162.61822907039</v>
      </c>
      <c r="M5237" s="167">
        <f t="shared" si="572"/>
        <v>0</v>
      </c>
      <c r="N5237" s="167">
        <f t="shared" si="573"/>
        <v>0</v>
      </c>
    </row>
    <row r="5238" spans="1:14" ht="15" customHeight="1" x14ac:dyDescent="0.2">
      <c r="A5238" s="152"/>
      <c r="B5238" s="152"/>
      <c r="C5238" s="152"/>
      <c r="D5238" s="152"/>
      <c r="E5238" s="153">
        <f>'2.40-a,b,c,d,e'!E5238</f>
        <v>44379.166666666664</v>
      </c>
      <c r="F5238" s="157">
        <f>'2.40-a,b,c,d,e'!F5238</f>
        <v>75.160003662109304</v>
      </c>
      <c r="G5238" s="157">
        <f>'2.40-a,b,c,d,e'!G5238</f>
        <v>-69.999694824289804</v>
      </c>
      <c r="H5238" s="157">
        <f t="shared" si="567"/>
        <v>8092.6185342461004</v>
      </c>
      <c r="I5238" s="157">
        <f t="shared" si="568"/>
        <v>0</v>
      </c>
      <c r="J5238" s="157">
        <f t="shared" si="569"/>
        <v>8092.6185342461004</v>
      </c>
      <c r="K5238" s="157">
        <f t="shared" si="570"/>
        <v>0</v>
      </c>
      <c r="L5238" s="157">
        <f t="shared" si="571"/>
        <v>8092.6185342461004</v>
      </c>
      <c r="M5238" s="167">
        <f t="shared" si="572"/>
        <v>0</v>
      </c>
      <c r="N5238" s="167">
        <f t="shared" si="573"/>
        <v>0</v>
      </c>
    </row>
    <row r="5239" spans="1:14" ht="15" customHeight="1" x14ac:dyDescent="0.2">
      <c r="A5239" s="152"/>
      <c r="B5239" s="152"/>
      <c r="C5239" s="152"/>
      <c r="D5239" s="152"/>
      <c r="E5239" s="153">
        <f>'2.40-a,b,c,d,e'!E5239</f>
        <v>44383.166666666664</v>
      </c>
      <c r="F5239" s="157">
        <f>'2.40-a,b,c,d,e'!F5239</f>
        <v>73.370002746582003</v>
      </c>
      <c r="G5239" s="157">
        <f>'2.40-a,b,c,d,e'!G5239</f>
        <v>-1790.000915527301</v>
      </c>
      <c r="H5239" s="157">
        <f t="shared" si="567"/>
        <v>6302.6176187187993</v>
      </c>
      <c r="I5239" s="157">
        <f t="shared" si="568"/>
        <v>0</v>
      </c>
      <c r="J5239" s="157">
        <f t="shared" si="569"/>
        <v>6302.6176187187993</v>
      </c>
      <c r="K5239" s="157">
        <f t="shared" si="570"/>
        <v>0</v>
      </c>
      <c r="L5239" s="157">
        <f t="shared" si="571"/>
        <v>6302.6176187187993</v>
      </c>
      <c r="M5239" s="167">
        <f t="shared" si="572"/>
        <v>0</v>
      </c>
      <c r="N5239" s="167">
        <f t="shared" si="573"/>
        <v>0</v>
      </c>
    </row>
    <row r="5240" spans="1:14" ht="15" customHeight="1" x14ac:dyDescent="0.2">
      <c r="A5240" s="152"/>
      <c r="B5240" s="152"/>
      <c r="C5240" s="152"/>
      <c r="D5240" s="152"/>
      <c r="E5240" s="153">
        <f>'2.40-a,b,c,d,e'!E5240</f>
        <v>44384.166666666664</v>
      </c>
      <c r="F5240" s="157">
        <f>'2.40-a,b,c,d,e'!F5240</f>
        <v>72.199996948242102</v>
      </c>
      <c r="G5240" s="157">
        <f>'2.40-a,b,c,d,e'!G5240</f>
        <v>-1170.0057983399006</v>
      </c>
      <c r="H5240" s="157">
        <f t="shared" si="567"/>
        <v>5132.6118203788992</v>
      </c>
      <c r="I5240" s="157">
        <f t="shared" si="568"/>
        <v>3030.0064086914908</v>
      </c>
      <c r="J5240" s="157">
        <f t="shared" si="569"/>
        <v>8162.61822907039</v>
      </c>
      <c r="K5240" s="157">
        <f t="shared" si="570"/>
        <v>0</v>
      </c>
      <c r="L5240" s="157">
        <f t="shared" si="571"/>
        <v>8162.61822907039</v>
      </c>
      <c r="M5240" s="167">
        <f t="shared" si="572"/>
        <v>1</v>
      </c>
      <c r="N5240" s="167">
        <f t="shared" si="573"/>
        <v>0</v>
      </c>
    </row>
    <row r="5241" spans="1:14" ht="15" customHeight="1" x14ac:dyDescent="0.2">
      <c r="A5241" s="152"/>
      <c r="B5241" s="152"/>
      <c r="C5241" s="152"/>
      <c r="D5241" s="152"/>
      <c r="E5241" s="153">
        <f>'2.40-a,b,c,d,e'!E5241</f>
        <v>44385.166666666664</v>
      </c>
      <c r="F5241" s="157">
        <f>'2.40-a,b,c,d,e'!F5241</f>
        <v>72.940002441406193</v>
      </c>
      <c r="G5241" s="157">
        <f>'2.40-a,b,c,d,e'!G5241</f>
        <v>740.00549316409092</v>
      </c>
      <c r="H5241" s="157">
        <f t="shared" si="567"/>
        <v>8902.6237222344807</v>
      </c>
      <c r="I5241" s="157">
        <f t="shared" si="568"/>
        <v>0</v>
      </c>
      <c r="J5241" s="157">
        <f t="shared" si="569"/>
        <v>8902.6237222344807</v>
      </c>
      <c r="K5241" s="157">
        <f t="shared" si="570"/>
        <v>740.00549316409069</v>
      </c>
      <c r="L5241" s="157">
        <f t="shared" si="571"/>
        <v>8162.61822907039</v>
      </c>
      <c r="M5241" s="167">
        <f t="shared" si="572"/>
        <v>0</v>
      </c>
      <c r="N5241" s="167">
        <f t="shared" si="573"/>
        <v>0</v>
      </c>
    </row>
    <row r="5242" spans="1:14" ht="15" customHeight="1" x14ac:dyDescent="0.2">
      <c r="A5242" s="152"/>
      <c r="B5242" s="152"/>
      <c r="C5242" s="152"/>
      <c r="D5242" s="152"/>
      <c r="E5242" s="153">
        <f>'2.40-a,b,c,d,e'!E5242</f>
        <v>44386.166666666664</v>
      </c>
      <c r="F5242" s="157">
        <f>'2.40-a,b,c,d,e'!F5242</f>
        <v>74.559997558593693</v>
      </c>
      <c r="G5242" s="157">
        <f>'2.40-a,b,c,d,e'!G5242</f>
        <v>1619.9951171875</v>
      </c>
      <c r="H5242" s="157">
        <f t="shared" si="567"/>
        <v>9782.613346257891</v>
      </c>
      <c r="I5242" s="157">
        <f t="shared" si="568"/>
        <v>0</v>
      </c>
      <c r="J5242" s="157">
        <f t="shared" si="569"/>
        <v>9782.613346257891</v>
      </c>
      <c r="K5242" s="157">
        <f t="shared" si="570"/>
        <v>1619.9951171875009</v>
      </c>
      <c r="L5242" s="157">
        <f t="shared" si="571"/>
        <v>8162.61822907039</v>
      </c>
      <c r="M5242" s="167">
        <f t="shared" si="572"/>
        <v>0</v>
      </c>
      <c r="N5242" s="167">
        <f t="shared" si="573"/>
        <v>0</v>
      </c>
    </row>
    <row r="5243" spans="1:14" ht="15" customHeight="1" x14ac:dyDescent="0.2">
      <c r="A5243" s="152"/>
      <c r="B5243" s="152"/>
      <c r="C5243" s="152"/>
      <c r="D5243" s="152"/>
      <c r="E5243" s="153">
        <f>'2.40-a,b,c,d,e'!E5243</f>
        <v>44389.166666666664</v>
      </c>
      <c r="F5243" s="157">
        <f>'2.40-a,b,c,d,e'!F5243</f>
        <v>74.099998474121094</v>
      </c>
      <c r="G5243" s="157">
        <f>'2.40-a,b,c,d,e'!G5243</f>
        <v>-459.99908447259941</v>
      </c>
      <c r="H5243" s="157">
        <f t="shared" si="567"/>
        <v>7702.6191445977911</v>
      </c>
      <c r="I5243" s="157">
        <f t="shared" si="568"/>
        <v>0</v>
      </c>
      <c r="J5243" s="157">
        <f t="shared" si="569"/>
        <v>7702.6191445977911</v>
      </c>
      <c r="K5243" s="157">
        <f t="shared" si="570"/>
        <v>0</v>
      </c>
      <c r="L5243" s="157">
        <f t="shared" si="571"/>
        <v>7702.6191445977911</v>
      </c>
      <c r="M5243" s="167">
        <f t="shared" si="572"/>
        <v>0</v>
      </c>
      <c r="N5243" s="167">
        <f t="shared" si="573"/>
        <v>0</v>
      </c>
    </row>
    <row r="5244" spans="1:14" ht="15" customHeight="1" x14ac:dyDescent="0.2">
      <c r="A5244" s="152"/>
      <c r="B5244" s="152"/>
      <c r="C5244" s="152"/>
      <c r="D5244" s="152"/>
      <c r="E5244" s="153">
        <f>'2.40-a,b,c,d,e'!E5244</f>
        <v>44390.166666666664</v>
      </c>
      <c r="F5244" s="157">
        <f>'2.40-a,b,c,d,e'!F5244</f>
        <v>75.25</v>
      </c>
      <c r="G5244" s="157">
        <f>'2.40-a,b,c,d,e'!G5244</f>
        <v>1150.0015258789063</v>
      </c>
      <c r="H5244" s="157">
        <f t="shared" si="567"/>
        <v>8852.6206704766973</v>
      </c>
      <c r="I5244" s="157">
        <f t="shared" si="568"/>
        <v>0</v>
      </c>
      <c r="J5244" s="157">
        <f t="shared" si="569"/>
        <v>8852.6206704766973</v>
      </c>
      <c r="K5244" s="157">
        <f t="shared" si="570"/>
        <v>690.0024414063073</v>
      </c>
      <c r="L5244" s="157">
        <f t="shared" si="571"/>
        <v>8162.61822907039</v>
      </c>
      <c r="M5244" s="167">
        <f t="shared" si="572"/>
        <v>0</v>
      </c>
      <c r="N5244" s="167">
        <f t="shared" si="573"/>
        <v>0</v>
      </c>
    </row>
    <row r="5245" spans="1:14" ht="15" customHeight="1" x14ac:dyDescent="0.2">
      <c r="A5245" s="152"/>
      <c r="B5245" s="152"/>
      <c r="C5245" s="152"/>
      <c r="D5245" s="152"/>
      <c r="E5245" s="153">
        <f>'2.40-a,b,c,d,e'!E5245</f>
        <v>44391.166666666664</v>
      </c>
      <c r="F5245" s="157">
        <f>'2.40-a,b,c,d,e'!F5245</f>
        <v>73.129997253417898</v>
      </c>
      <c r="G5245" s="157">
        <f>'2.40-a,b,c,d,e'!G5245</f>
        <v>-2120.0027465821022</v>
      </c>
      <c r="H5245" s="157">
        <f t="shared" si="567"/>
        <v>6042.6154824882879</v>
      </c>
      <c r="I5245" s="157">
        <f t="shared" si="568"/>
        <v>2120.0027465821022</v>
      </c>
      <c r="J5245" s="157">
        <f t="shared" si="569"/>
        <v>8162.61822907039</v>
      </c>
      <c r="K5245" s="157">
        <f t="shared" si="570"/>
        <v>0</v>
      </c>
      <c r="L5245" s="157">
        <f t="shared" si="571"/>
        <v>8162.61822907039</v>
      </c>
      <c r="M5245" s="167">
        <f t="shared" si="572"/>
        <v>1</v>
      </c>
      <c r="N5245" s="167">
        <f t="shared" si="573"/>
        <v>0</v>
      </c>
    </row>
    <row r="5246" spans="1:14" ht="15" customHeight="1" x14ac:dyDescent="0.2">
      <c r="A5246" s="152"/>
      <c r="B5246" s="152"/>
      <c r="C5246" s="152"/>
      <c r="D5246" s="152"/>
      <c r="E5246" s="153">
        <f>'2.40-a,b,c,d,e'!E5246</f>
        <v>44392.166666666664</v>
      </c>
      <c r="F5246" s="157">
        <f>'2.40-a,b,c,d,e'!F5246</f>
        <v>71.650001525878906</v>
      </c>
      <c r="G5246" s="157">
        <f>'2.40-a,b,c,d,e'!G5246</f>
        <v>-1479.9957275389916</v>
      </c>
      <c r="H5246" s="157">
        <f t="shared" si="567"/>
        <v>6682.6225015313985</v>
      </c>
      <c r="I5246" s="157">
        <f t="shared" si="568"/>
        <v>0</v>
      </c>
      <c r="J5246" s="157">
        <f t="shared" si="569"/>
        <v>6682.6225015313985</v>
      </c>
      <c r="K5246" s="157">
        <f t="shared" si="570"/>
        <v>0</v>
      </c>
      <c r="L5246" s="157">
        <f t="shared" si="571"/>
        <v>6682.6225015313985</v>
      </c>
      <c r="M5246" s="167">
        <f t="shared" si="572"/>
        <v>0</v>
      </c>
      <c r="N5246" s="167">
        <f t="shared" si="573"/>
        <v>0</v>
      </c>
    </row>
    <row r="5247" spans="1:14" ht="15" customHeight="1" x14ac:dyDescent="0.2">
      <c r="A5247" s="152"/>
      <c r="B5247" s="152"/>
      <c r="C5247" s="152"/>
      <c r="D5247" s="152"/>
      <c r="E5247" s="153">
        <f>'2.40-a,b,c,d,e'!E5247</f>
        <v>44393.166666666664</v>
      </c>
      <c r="F5247" s="157">
        <f>'2.40-a,b,c,d,e'!F5247</f>
        <v>71.809997558593693</v>
      </c>
      <c r="G5247" s="157">
        <f>'2.40-a,b,c,d,e'!G5247</f>
        <v>159.99603271478691</v>
      </c>
      <c r="H5247" s="157">
        <f t="shared" si="567"/>
        <v>6842.6185342461849</v>
      </c>
      <c r="I5247" s="157">
        <f t="shared" si="568"/>
        <v>0</v>
      </c>
      <c r="J5247" s="157">
        <f t="shared" si="569"/>
        <v>6842.6185342461849</v>
      </c>
      <c r="K5247" s="157">
        <f t="shared" si="570"/>
        <v>0</v>
      </c>
      <c r="L5247" s="157">
        <f t="shared" si="571"/>
        <v>6842.6185342461849</v>
      </c>
      <c r="M5247" s="167">
        <f t="shared" si="572"/>
        <v>0</v>
      </c>
      <c r="N5247" s="167">
        <f t="shared" si="573"/>
        <v>0</v>
      </c>
    </row>
    <row r="5248" spans="1:14" ht="15" customHeight="1" x14ac:dyDescent="0.2">
      <c r="A5248" s="152"/>
      <c r="B5248" s="152"/>
      <c r="C5248" s="152"/>
      <c r="D5248" s="152"/>
      <c r="E5248" s="153">
        <f>'2.40-a,b,c,d,e'!E5248</f>
        <v>44396.166666666664</v>
      </c>
      <c r="F5248" s="157">
        <f>'2.40-a,b,c,d,e'!F5248</f>
        <v>66.419998168945298</v>
      </c>
      <c r="G5248" s="157">
        <f>'2.40-a,b,c,d,e'!G5248</f>
        <v>-5389.9993896483948</v>
      </c>
      <c r="H5248" s="157">
        <f t="shared" si="567"/>
        <v>1452.6191445977902</v>
      </c>
      <c r="I5248" s="157">
        <f t="shared" si="568"/>
        <v>6709.9990844725999</v>
      </c>
      <c r="J5248" s="157">
        <f t="shared" si="569"/>
        <v>8162.61822907039</v>
      </c>
      <c r="K5248" s="157">
        <f t="shared" si="570"/>
        <v>0</v>
      </c>
      <c r="L5248" s="157">
        <f t="shared" si="571"/>
        <v>8162.61822907039</v>
      </c>
      <c r="M5248" s="167">
        <f t="shared" si="572"/>
        <v>1</v>
      </c>
      <c r="N5248" s="167">
        <f t="shared" si="573"/>
        <v>0</v>
      </c>
    </row>
    <row r="5249" spans="1:14" ht="15" customHeight="1" x14ac:dyDescent="0.2">
      <c r="A5249" s="152"/>
      <c r="B5249" s="152"/>
      <c r="C5249" s="152"/>
      <c r="D5249" s="152"/>
      <c r="E5249" s="153">
        <f>'2.40-a,b,c,d,e'!E5249</f>
        <v>44397.166666666664</v>
      </c>
      <c r="F5249" s="157">
        <f>'2.40-a,b,c,d,e'!F5249</f>
        <v>67.419998168945298</v>
      </c>
      <c r="G5249" s="157">
        <f>'2.40-a,b,c,d,e'!G5249</f>
        <v>1000</v>
      </c>
      <c r="H5249" s="157">
        <f t="shared" si="567"/>
        <v>9162.618229070391</v>
      </c>
      <c r="I5249" s="157">
        <f t="shared" si="568"/>
        <v>0</v>
      </c>
      <c r="J5249" s="157">
        <f t="shared" si="569"/>
        <v>9162.618229070391</v>
      </c>
      <c r="K5249" s="157">
        <f t="shared" si="570"/>
        <v>1000.0000000000009</v>
      </c>
      <c r="L5249" s="157">
        <f t="shared" si="571"/>
        <v>8162.61822907039</v>
      </c>
      <c r="M5249" s="167">
        <f t="shared" si="572"/>
        <v>0</v>
      </c>
      <c r="N5249" s="167">
        <f t="shared" si="573"/>
        <v>0</v>
      </c>
    </row>
    <row r="5250" spans="1:14" ht="15" customHeight="1" x14ac:dyDescent="0.2">
      <c r="A5250" s="152"/>
      <c r="B5250" s="152"/>
      <c r="C5250" s="152"/>
      <c r="D5250" s="152"/>
      <c r="E5250" s="153">
        <f>'2.40-a,b,c,d,e'!E5250</f>
        <v>44398.166666666664</v>
      </c>
      <c r="F5250" s="157">
        <f>'2.40-a,b,c,d,e'!F5250</f>
        <v>70.300003051757798</v>
      </c>
      <c r="G5250" s="157">
        <f>'2.40-a,b,c,d,e'!G5250</f>
        <v>2880.0048828125</v>
      </c>
      <c r="H5250" s="157">
        <f t="shared" si="567"/>
        <v>11042.623111882891</v>
      </c>
      <c r="I5250" s="157">
        <f t="shared" si="568"/>
        <v>0</v>
      </c>
      <c r="J5250" s="157">
        <f t="shared" si="569"/>
        <v>11042.623111882891</v>
      </c>
      <c r="K5250" s="157">
        <f t="shared" si="570"/>
        <v>2880.0048828125009</v>
      </c>
      <c r="L5250" s="157">
        <f t="shared" si="571"/>
        <v>8162.61822907039</v>
      </c>
      <c r="M5250" s="167">
        <f t="shared" si="572"/>
        <v>0</v>
      </c>
      <c r="N5250" s="167">
        <f t="shared" si="573"/>
        <v>0</v>
      </c>
    </row>
    <row r="5251" spans="1:14" ht="15" customHeight="1" x14ac:dyDescent="0.2">
      <c r="A5251" s="152"/>
      <c r="B5251" s="152"/>
      <c r="C5251" s="152"/>
      <c r="D5251" s="152"/>
      <c r="E5251" s="153">
        <f>'2.40-a,b,c,d,e'!E5251</f>
        <v>44399.166666666664</v>
      </c>
      <c r="F5251" s="157">
        <f>'2.40-a,b,c,d,e'!F5251</f>
        <v>71.910003662109304</v>
      </c>
      <c r="G5251" s="157">
        <f>'2.40-a,b,c,d,e'!G5251</f>
        <v>1610.0006103515057</v>
      </c>
      <c r="H5251" s="157">
        <f t="shared" si="567"/>
        <v>9772.6188394218952</v>
      </c>
      <c r="I5251" s="157">
        <f t="shared" si="568"/>
        <v>0</v>
      </c>
      <c r="J5251" s="157">
        <f t="shared" si="569"/>
        <v>9772.6188394218952</v>
      </c>
      <c r="K5251" s="157">
        <f t="shared" si="570"/>
        <v>1610.0006103515052</v>
      </c>
      <c r="L5251" s="157">
        <f t="shared" si="571"/>
        <v>8162.61822907039</v>
      </c>
      <c r="M5251" s="167">
        <f t="shared" si="572"/>
        <v>0</v>
      </c>
      <c r="N5251" s="167">
        <f t="shared" si="573"/>
        <v>0</v>
      </c>
    </row>
    <row r="5252" spans="1:14" ht="15" customHeight="1" x14ac:dyDescent="0.2">
      <c r="A5252" s="152"/>
      <c r="B5252" s="152"/>
      <c r="C5252" s="152"/>
      <c r="D5252" s="152"/>
      <c r="E5252" s="153">
        <f>'2.40-a,b,c,d,e'!E5252</f>
        <v>44400.166666666664</v>
      </c>
      <c r="F5252" s="157">
        <f>'2.40-a,b,c,d,e'!F5252</f>
        <v>72.069999694824205</v>
      </c>
      <c r="G5252" s="157">
        <f>'2.40-a,b,c,d,e'!G5252</f>
        <v>159.99603271490059</v>
      </c>
      <c r="H5252" s="157">
        <f t="shared" ref="H5252:H5315" si="574">L5251+G5252</f>
        <v>8322.6142617852911</v>
      </c>
      <c r="I5252" s="157">
        <f t="shared" ref="I5252:I5315" si="575">IF(H5252&lt;$B$13,$B$14-H5252,0)</f>
        <v>0</v>
      </c>
      <c r="J5252" s="157">
        <f t="shared" ref="J5252:J5315" si="576">H5252+I5252</f>
        <v>8322.6142617852911</v>
      </c>
      <c r="K5252" s="157">
        <f t="shared" ref="K5252:K5315" si="577">MAX(J5252-$B$14,0)</f>
        <v>159.99603271490105</v>
      </c>
      <c r="L5252" s="157">
        <f t="shared" ref="L5252:L5315" si="578">J5252-K5252</f>
        <v>8162.61822907039</v>
      </c>
      <c r="M5252" s="167">
        <f t="shared" ref="M5252:M5315" si="579">IF(I5252&gt;0,1,0)</f>
        <v>0</v>
      </c>
      <c r="N5252" s="167">
        <f t="shared" ref="N5252:N5315" si="580">IF(H5252&lt;0,1,0)</f>
        <v>0</v>
      </c>
    </row>
    <row r="5253" spans="1:14" ht="15" customHeight="1" x14ac:dyDescent="0.2">
      <c r="A5253" s="152"/>
      <c r="B5253" s="152"/>
      <c r="C5253" s="152"/>
      <c r="D5253" s="152"/>
      <c r="E5253" s="153">
        <f>'2.40-a,b,c,d,e'!E5253</f>
        <v>44403.166666666664</v>
      </c>
      <c r="F5253" s="157">
        <f>'2.40-a,b,c,d,e'!F5253</f>
        <v>71.910003662109304</v>
      </c>
      <c r="G5253" s="157">
        <f>'2.40-a,b,c,d,e'!G5253</f>
        <v>-159.99603271490059</v>
      </c>
      <c r="H5253" s="157">
        <f t="shared" si="574"/>
        <v>8002.622196355489</v>
      </c>
      <c r="I5253" s="157">
        <f t="shared" si="575"/>
        <v>0</v>
      </c>
      <c r="J5253" s="157">
        <f t="shared" si="576"/>
        <v>8002.622196355489</v>
      </c>
      <c r="K5253" s="157">
        <f t="shared" si="577"/>
        <v>0</v>
      </c>
      <c r="L5253" s="157">
        <f t="shared" si="578"/>
        <v>8002.622196355489</v>
      </c>
      <c r="M5253" s="167">
        <f t="shared" si="579"/>
        <v>0</v>
      </c>
      <c r="N5253" s="167">
        <f t="shared" si="580"/>
        <v>0</v>
      </c>
    </row>
    <row r="5254" spans="1:14" ht="15" customHeight="1" x14ac:dyDescent="0.2">
      <c r="A5254" s="152"/>
      <c r="B5254" s="152"/>
      <c r="C5254" s="152"/>
      <c r="D5254" s="152"/>
      <c r="E5254" s="153">
        <f>'2.40-a,b,c,d,e'!E5254</f>
        <v>44404.166666666664</v>
      </c>
      <c r="F5254" s="157">
        <f>'2.40-a,b,c,d,e'!F5254</f>
        <v>71.650001525878906</v>
      </c>
      <c r="G5254" s="157">
        <f>'2.40-a,b,c,d,e'!G5254</f>
        <v>-260.0021362303977</v>
      </c>
      <c r="H5254" s="157">
        <f t="shared" si="574"/>
        <v>7742.6200601250912</v>
      </c>
      <c r="I5254" s="157">
        <f t="shared" si="575"/>
        <v>0</v>
      </c>
      <c r="J5254" s="157">
        <f t="shared" si="576"/>
        <v>7742.6200601250912</v>
      </c>
      <c r="K5254" s="157">
        <f t="shared" si="577"/>
        <v>0</v>
      </c>
      <c r="L5254" s="157">
        <f t="shared" si="578"/>
        <v>7742.6200601250912</v>
      </c>
      <c r="M5254" s="167">
        <f t="shared" si="579"/>
        <v>0</v>
      </c>
      <c r="N5254" s="167">
        <f t="shared" si="580"/>
        <v>0</v>
      </c>
    </row>
    <row r="5255" spans="1:14" ht="15" customHeight="1" x14ac:dyDescent="0.2">
      <c r="A5255" s="152"/>
      <c r="B5255" s="152"/>
      <c r="C5255" s="152"/>
      <c r="D5255" s="152"/>
      <c r="E5255" s="153">
        <f>'2.40-a,b,c,d,e'!E5255</f>
        <v>44405.166666666664</v>
      </c>
      <c r="F5255" s="157">
        <f>'2.40-a,b,c,d,e'!F5255</f>
        <v>72.389999389648395</v>
      </c>
      <c r="G5255" s="157">
        <f>'2.40-a,b,c,d,e'!G5255</f>
        <v>739.99786376948862</v>
      </c>
      <c r="H5255" s="157">
        <f t="shared" si="574"/>
        <v>8482.6179238945806</v>
      </c>
      <c r="I5255" s="157">
        <f t="shared" si="575"/>
        <v>0</v>
      </c>
      <c r="J5255" s="157">
        <f t="shared" si="576"/>
        <v>8482.6179238945806</v>
      </c>
      <c r="K5255" s="157">
        <f t="shared" si="577"/>
        <v>319.99969482419056</v>
      </c>
      <c r="L5255" s="157">
        <f t="shared" si="578"/>
        <v>8162.61822907039</v>
      </c>
      <c r="M5255" s="167">
        <f t="shared" si="579"/>
        <v>0</v>
      </c>
      <c r="N5255" s="167">
        <f t="shared" si="580"/>
        <v>0</v>
      </c>
    </row>
    <row r="5256" spans="1:14" ht="15" customHeight="1" x14ac:dyDescent="0.2">
      <c r="A5256" s="152"/>
      <c r="B5256" s="152"/>
      <c r="C5256" s="152"/>
      <c r="D5256" s="152"/>
      <c r="E5256" s="153">
        <f>'2.40-a,b,c,d,e'!E5256</f>
        <v>44406.166666666664</v>
      </c>
      <c r="F5256" s="157">
        <f>'2.40-a,b,c,d,e'!F5256</f>
        <v>73.620002746582003</v>
      </c>
      <c r="G5256" s="157">
        <f>'2.40-a,b,c,d,e'!G5256</f>
        <v>1230.0033569336078</v>
      </c>
      <c r="H5256" s="157">
        <f t="shared" si="574"/>
        <v>9392.6215860039974</v>
      </c>
      <c r="I5256" s="157">
        <f t="shared" si="575"/>
        <v>0</v>
      </c>
      <c r="J5256" s="157">
        <f t="shared" si="576"/>
        <v>9392.6215860039974</v>
      </c>
      <c r="K5256" s="157">
        <f t="shared" si="577"/>
        <v>1230.0033569336074</v>
      </c>
      <c r="L5256" s="157">
        <f t="shared" si="578"/>
        <v>8162.61822907039</v>
      </c>
      <c r="M5256" s="167">
        <f t="shared" si="579"/>
        <v>0</v>
      </c>
      <c r="N5256" s="167">
        <f t="shared" si="580"/>
        <v>0</v>
      </c>
    </row>
    <row r="5257" spans="1:14" ht="15" customHeight="1" x14ac:dyDescent="0.2">
      <c r="A5257" s="152"/>
      <c r="B5257" s="152"/>
      <c r="C5257" s="152"/>
      <c r="D5257" s="152"/>
      <c r="E5257" s="153">
        <f>'2.40-a,b,c,d,e'!E5257</f>
        <v>44407.166666666664</v>
      </c>
      <c r="F5257" s="157">
        <f>'2.40-a,b,c,d,e'!F5257</f>
        <v>73.949996948242102</v>
      </c>
      <c r="G5257" s="157">
        <f>'2.40-a,b,c,d,e'!G5257</f>
        <v>329.99420166009941</v>
      </c>
      <c r="H5257" s="157">
        <f t="shared" si="574"/>
        <v>8492.612430730489</v>
      </c>
      <c r="I5257" s="157">
        <f t="shared" si="575"/>
        <v>0</v>
      </c>
      <c r="J5257" s="157">
        <f t="shared" si="576"/>
        <v>8492.612430730489</v>
      </c>
      <c r="K5257" s="157">
        <f t="shared" si="577"/>
        <v>329.99420166009895</v>
      </c>
      <c r="L5257" s="157">
        <f t="shared" si="578"/>
        <v>8162.61822907039</v>
      </c>
      <c r="M5257" s="167">
        <f t="shared" si="579"/>
        <v>0</v>
      </c>
      <c r="N5257" s="167">
        <f t="shared" si="580"/>
        <v>0</v>
      </c>
    </row>
    <row r="5258" spans="1:14" ht="15" customHeight="1" x14ac:dyDescent="0.2">
      <c r="A5258" s="152"/>
      <c r="B5258" s="152"/>
      <c r="C5258" s="152"/>
      <c r="D5258" s="152"/>
      <c r="E5258" s="153">
        <f>'2.40-a,b,c,d,e'!E5258</f>
        <v>44410.166666666664</v>
      </c>
      <c r="F5258" s="157">
        <f>'2.40-a,b,c,d,e'!F5258</f>
        <v>71.260002136230398</v>
      </c>
      <c r="G5258" s="157">
        <f>'2.40-a,b,c,d,e'!G5258</f>
        <v>-2689.9948120117047</v>
      </c>
      <c r="H5258" s="157">
        <f t="shared" si="574"/>
        <v>5472.6234170586849</v>
      </c>
      <c r="I5258" s="157">
        <f t="shared" si="575"/>
        <v>2689.9948120117051</v>
      </c>
      <c r="J5258" s="157">
        <f t="shared" si="576"/>
        <v>8162.61822907039</v>
      </c>
      <c r="K5258" s="157">
        <f t="shared" si="577"/>
        <v>0</v>
      </c>
      <c r="L5258" s="157">
        <f t="shared" si="578"/>
        <v>8162.61822907039</v>
      </c>
      <c r="M5258" s="167">
        <f t="shared" si="579"/>
        <v>1</v>
      </c>
      <c r="N5258" s="167">
        <f t="shared" si="580"/>
        <v>0</v>
      </c>
    </row>
    <row r="5259" spans="1:14" ht="15" customHeight="1" x14ac:dyDescent="0.2">
      <c r="A5259" s="152"/>
      <c r="B5259" s="152"/>
      <c r="C5259" s="152"/>
      <c r="D5259" s="152"/>
      <c r="E5259" s="153">
        <f>'2.40-a,b,c,d,e'!E5259</f>
        <v>44411.166666666664</v>
      </c>
      <c r="F5259" s="157">
        <f>'2.40-a,b,c,d,e'!F5259</f>
        <v>70.559997558593693</v>
      </c>
      <c r="G5259" s="157">
        <f>'2.40-a,b,c,d,e'!G5259</f>
        <v>-700.00457763670454</v>
      </c>
      <c r="H5259" s="157">
        <f t="shared" si="574"/>
        <v>7462.6136514336858</v>
      </c>
      <c r="I5259" s="157">
        <f t="shared" si="575"/>
        <v>0</v>
      </c>
      <c r="J5259" s="157">
        <f t="shared" si="576"/>
        <v>7462.6136514336858</v>
      </c>
      <c r="K5259" s="157">
        <f t="shared" si="577"/>
        <v>0</v>
      </c>
      <c r="L5259" s="157">
        <f t="shared" si="578"/>
        <v>7462.6136514336858</v>
      </c>
      <c r="M5259" s="167">
        <f t="shared" si="579"/>
        <v>0</v>
      </c>
      <c r="N5259" s="167">
        <f t="shared" si="580"/>
        <v>0</v>
      </c>
    </row>
    <row r="5260" spans="1:14" ht="15" customHeight="1" x14ac:dyDescent="0.2">
      <c r="A5260" s="152"/>
      <c r="B5260" s="152"/>
      <c r="C5260" s="152"/>
      <c r="D5260" s="152"/>
      <c r="E5260" s="153">
        <f>'2.40-a,b,c,d,e'!E5260</f>
        <v>44412.166666666664</v>
      </c>
      <c r="F5260" s="157">
        <f>'2.40-a,b,c,d,e'!F5260</f>
        <v>68.150001525878906</v>
      </c>
      <c r="G5260" s="157">
        <f>'2.40-a,b,c,d,e'!G5260</f>
        <v>-2409.9960327147869</v>
      </c>
      <c r="H5260" s="157">
        <f t="shared" si="574"/>
        <v>5052.6176187188994</v>
      </c>
      <c r="I5260" s="157">
        <f t="shared" si="575"/>
        <v>3110.0006103514906</v>
      </c>
      <c r="J5260" s="157">
        <f t="shared" si="576"/>
        <v>8162.61822907039</v>
      </c>
      <c r="K5260" s="157">
        <f t="shared" si="577"/>
        <v>0</v>
      </c>
      <c r="L5260" s="157">
        <f t="shared" si="578"/>
        <v>8162.61822907039</v>
      </c>
      <c r="M5260" s="167">
        <f t="shared" si="579"/>
        <v>1</v>
      </c>
      <c r="N5260" s="167">
        <f t="shared" si="580"/>
        <v>0</v>
      </c>
    </row>
    <row r="5261" spans="1:14" ht="15" customHeight="1" x14ac:dyDescent="0.2">
      <c r="A5261" s="152"/>
      <c r="B5261" s="152"/>
      <c r="C5261" s="152"/>
      <c r="D5261" s="152"/>
      <c r="E5261" s="153">
        <f>'2.40-a,b,c,d,e'!E5261</f>
        <v>44413.166666666664</v>
      </c>
      <c r="F5261" s="157">
        <f>'2.40-a,b,c,d,e'!F5261</f>
        <v>69.089996337890597</v>
      </c>
      <c r="G5261" s="157">
        <f>'2.40-a,b,c,d,e'!G5261</f>
        <v>939.99481201169033</v>
      </c>
      <c r="H5261" s="157">
        <f t="shared" si="574"/>
        <v>9102.6130410820806</v>
      </c>
      <c r="I5261" s="157">
        <f t="shared" si="575"/>
        <v>0</v>
      </c>
      <c r="J5261" s="157">
        <f t="shared" si="576"/>
        <v>9102.6130410820806</v>
      </c>
      <c r="K5261" s="157">
        <f t="shared" si="577"/>
        <v>939.99481201169056</v>
      </c>
      <c r="L5261" s="157">
        <f t="shared" si="578"/>
        <v>8162.61822907039</v>
      </c>
      <c r="M5261" s="167">
        <f t="shared" si="579"/>
        <v>0</v>
      </c>
      <c r="N5261" s="167">
        <f t="shared" si="580"/>
        <v>0</v>
      </c>
    </row>
    <row r="5262" spans="1:14" ht="15" customHeight="1" x14ac:dyDescent="0.2">
      <c r="A5262" s="152"/>
      <c r="B5262" s="152"/>
      <c r="C5262" s="152"/>
      <c r="D5262" s="152"/>
      <c r="E5262" s="153">
        <f>'2.40-a,b,c,d,e'!E5262</f>
        <v>44414.166666666664</v>
      </c>
      <c r="F5262" s="157">
        <f>'2.40-a,b,c,d,e'!F5262</f>
        <v>68.279998779296804</v>
      </c>
      <c r="G5262" s="157">
        <f>'2.40-a,b,c,d,e'!G5262</f>
        <v>-809.99755859379263</v>
      </c>
      <c r="H5262" s="157">
        <f t="shared" si="574"/>
        <v>7352.6206704765973</v>
      </c>
      <c r="I5262" s="157">
        <f t="shared" si="575"/>
        <v>0</v>
      </c>
      <c r="J5262" s="157">
        <f t="shared" si="576"/>
        <v>7352.6206704765973</v>
      </c>
      <c r="K5262" s="157">
        <f t="shared" si="577"/>
        <v>0</v>
      </c>
      <c r="L5262" s="157">
        <f t="shared" si="578"/>
        <v>7352.6206704765973</v>
      </c>
      <c r="M5262" s="167">
        <f t="shared" si="579"/>
        <v>0</v>
      </c>
      <c r="N5262" s="167">
        <f t="shared" si="580"/>
        <v>0</v>
      </c>
    </row>
    <row r="5263" spans="1:14" ht="15" customHeight="1" x14ac:dyDescent="0.2">
      <c r="A5263" s="152"/>
      <c r="B5263" s="152"/>
      <c r="C5263" s="152"/>
      <c r="D5263" s="152"/>
      <c r="E5263" s="153">
        <f>'2.40-a,b,c,d,e'!E5263</f>
        <v>44417.166666666664</v>
      </c>
      <c r="F5263" s="157">
        <f>'2.40-a,b,c,d,e'!F5263</f>
        <v>66.480003356933594</v>
      </c>
      <c r="G5263" s="157">
        <f>'2.40-a,b,c,d,e'!G5263</f>
        <v>-1799.9954223632103</v>
      </c>
      <c r="H5263" s="157">
        <f t="shared" si="574"/>
        <v>5552.625248113387</v>
      </c>
      <c r="I5263" s="157">
        <f t="shared" si="575"/>
        <v>2609.9929809570031</v>
      </c>
      <c r="J5263" s="157">
        <f t="shared" si="576"/>
        <v>8162.61822907039</v>
      </c>
      <c r="K5263" s="157">
        <f t="shared" si="577"/>
        <v>0</v>
      </c>
      <c r="L5263" s="157">
        <f t="shared" si="578"/>
        <v>8162.61822907039</v>
      </c>
      <c r="M5263" s="167">
        <f t="shared" si="579"/>
        <v>1</v>
      </c>
      <c r="N5263" s="167">
        <f t="shared" si="580"/>
        <v>0</v>
      </c>
    </row>
    <row r="5264" spans="1:14" ht="15" customHeight="1" x14ac:dyDescent="0.2">
      <c r="A5264" s="152"/>
      <c r="B5264" s="152"/>
      <c r="C5264" s="152"/>
      <c r="D5264" s="152"/>
      <c r="E5264" s="153">
        <f>'2.40-a,b,c,d,e'!E5264</f>
        <v>44418.166666666664</v>
      </c>
      <c r="F5264" s="157">
        <f>'2.40-a,b,c,d,e'!F5264</f>
        <v>68.290000915527301</v>
      </c>
      <c r="G5264" s="157">
        <f>'2.40-a,b,c,d,e'!G5264</f>
        <v>1809.9975585937073</v>
      </c>
      <c r="H5264" s="157">
        <f t="shared" si="574"/>
        <v>9972.6157876640973</v>
      </c>
      <c r="I5264" s="157">
        <f t="shared" si="575"/>
        <v>0</v>
      </c>
      <c r="J5264" s="157">
        <f t="shared" si="576"/>
        <v>9972.6157876640973</v>
      </c>
      <c r="K5264" s="157">
        <f t="shared" si="577"/>
        <v>1809.9975585937073</v>
      </c>
      <c r="L5264" s="157">
        <f t="shared" si="578"/>
        <v>8162.61822907039</v>
      </c>
      <c r="M5264" s="167">
        <f t="shared" si="579"/>
        <v>0</v>
      </c>
      <c r="N5264" s="167">
        <f t="shared" si="580"/>
        <v>0</v>
      </c>
    </row>
    <row r="5265" spans="1:14" ht="15" customHeight="1" x14ac:dyDescent="0.2">
      <c r="A5265" s="152"/>
      <c r="B5265" s="152"/>
      <c r="C5265" s="152"/>
      <c r="D5265" s="152"/>
      <c r="E5265" s="153">
        <f>'2.40-a,b,c,d,e'!E5265</f>
        <v>44419.166666666664</v>
      </c>
      <c r="F5265" s="157">
        <f>'2.40-a,b,c,d,e'!F5265</f>
        <v>69.25</v>
      </c>
      <c r="G5265" s="157">
        <f>'2.40-a,b,c,d,e'!G5265</f>
        <v>959.99908447269888</v>
      </c>
      <c r="H5265" s="157">
        <f t="shared" si="574"/>
        <v>9122.617313543089</v>
      </c>
      <c r="I5265" s="157">
        <f t="shared" si="575"/>
        <v>0</v>
      </c>
      <c r="J5265" s="157">
        <f t="shared" si="576"/>
        <v>9122.617313543089</v>
      </c>
      <c r="K5265" s="157">
        <f t="shared" si="577"/>
        <v>959.999084472699</v>
      </c>
      <c r="L5265" s="157">
        <f t="shared" si="578"/>
        <v>8162.61822907039</v>
      </c>
      <c r="M5265" s="167">
        <f t="shared" si="579"/>
        <v>0</v>
      </c>
      <c r="N5265" s="167">
        <f t="shared" si="580"/>
        <v>0</v>
      </c>
    </row>
    <row r="5266" spans="1:14" ht="15" customHeight="1" x14ac:dyDescent="0.2">
      <c r="A5266" s="152"/>
      <c r="B5266" s="152"/>
      <c r="C5266" s="152"/>
      <c r="D5266" s="152"/>
      <c r="E5266" s="153">
        <f>'2.40-a,b,c,d,e'!E5266</f>
        <v>44420.166666666664</v>
      </c>
      <c r="F5266" s="157">
        <f>'2.40-a,b,c,d,e'!F5266</f>
        <v>69.089996337890597</v>
      </c>
      <c r="G5266" s="157">
        <f>'2.40-a,b,c,d,e'!G5266</f>
        <v>-160.00366210940342</v>
      </c>
      <c r="H5266" s="157">
        <f t="shared" si="574"/>
        <v>8002.6145669609868</v>
      </c>
      <c r="I5266" s="157">
        <f t="shared" si="575"/>
        <v>0</v>
      </c>
      <c r="J5266" s="157">
        <f t="shared" si="576"/>
        <v>8002.6145669609868</v>
      </c>
      <c r="K5266" s="157">
        <f t="shared" si="577"/>
        <v>0</v>
      </c>
      <c r="L5266" s="157">
        <f t="shared" si="578"/>
        <v>8002.6145669609868</v>
      </c>
      <c r="M5266" s="167">
        <f t="shared" si="579"/>
        <v>0</v>
      </c>
      <c r="N5266" s="167">
        <f t="shared" si="580"/>
        <v>0</v>
      </c>
    </row>
    <row r="5267" spans="1:14" ht="15" customHeight="1" x14ac:dyDescent="0.2">
      <c r="A5267" s="152"/>
      <c r="B5267" s="152"/>
      <c r="C5267" s="152"/>
      <c r="D5267" s="152"/>
      <c r="E5267" s="153">
        <f>'2.40-a,b,c,d,e'!E5267</f>
        <v>44421.166666666664</v>
      </c>
      <c r="F5267" s="157">
        <f>'2.40-a,b,c,d,e'!F5267</f>
        <v>68.440002441406193</v>
      </c>
      <c r="G5267" s="157">
        <f>'2.40-a,b,c,d,e'!G5267</f>
        <v>-649.99389648440342</v>
      </c>
      <c r="H5267" s="157">
        <f t="shared" si="574"/>
        <v>7352.6206704765837</v>
      </c>
      <c r="I5267" s="157">
        <f t="shared" si="575"/>
        <v>0</v>
      </c>
      <c r="J5267" s="157">
        <f t="shared" si="576"/>
        <v>7352.6206704765837</v>
      </c>
      <c r="K5267" s="157">
        <f t="shared" si="577"/>
        <v>0</v>
      </c>
      <c r="L5267" s="157">
        <f t="shared" si="578"/>
        <v>7352.6206704765837</v>
      </c>
      <c r="M5267" s="167">
        <f t="shared" si="579"/>
        <v>0</v>
      </c>
      <c r="N5267" s="167">
        <f t="shared" si="580"/>
        <v>0</v>
      </c>
    </row>
    <row r="5268" spans="1:14" ht="15" customHeight="1" x14ac:dyDescent="0.2">
      <c r="A5268" s="152"/>
      <c r="B5268" s="152"/>
      <c r="C5268" s="152"/>
      <c r="D5268" s="152"/>
      <c r="E5268" s="153">
        <f>'2.40-a,b,c,d,e'!E5268</f>
        <v>44424.166666666664</v>
      </c>
      <c r="F5268" s="157">
        <f>'2.40-a,b,c,d,e'!F5268</f>
        <v>67.290000915527301</v>
      </c>
      <c r="G5268" s="157">
        <f>'2.40-a,b,c,d,e'!G5268</f>
        <v>-1150.0015258788922</v>
      </c>
      <c r="H5268" s="157">
        <f t="shared" si="574"/>
        <v>6202.619144597691</v>
      </c>
      <c r="I5268" s="157">
        <f t="shared" si="575"/>
        <v>0</v>
      </c>
      <c r="J5268" s="157">
        <f t="shared" si="576"/>
        <v>6202.619144597691</v>
      </c>
      <c r="K5268" s="157">
        <f t="shared" si="577"/>
        <v>0</v>
      </c>
      <c r="L5268" s="157">
        <f t="shared" si="578"/>
        <v>6202.619144597691</v>
      </c>
      <c r="M5268" s="167">
        <f t="shared" si="579"/>
        <v>0</v>
      </c>
      <c r="N5268" s="167">
        <f t="shared" si="580"/>
        <v>0</v>
      </c>
    </row>
    <row r="5269" spans="1:14" ht="15" customHeight="1" x14ac:dyDescent="0.2">
      <c r="A5269" s="152"/>
      <c r="B5269" s="152"/>
      <c r="C5269" s="152"/>
      <c r="D5269" s="152"/>
      <c r="E5269" s="153">
        <f>'2.40-a,b,c,d,e'!E5269</f>
        <v>44425.166666666664</v>
      </c>
      <c r="F5269" s="157">
        <f>'2.40-a,b,c,d,e'!F5269</f>
        <v>66.589996337890597</v>
      </c>
      <c r="G5269" s="157">
        <f>'2.40-a,b,c,d,e'!G5269</f>
        <v>-700.00457763670454</v>
      </c>
      <c r="H5269" s="157">
        <f t="shared" si="574"/>
        <v>5502.6145669609868</v>
      </c>
      <c r="I5269" s="157">
        <f t="shared" si="575"/>
        <v>2660.0036621094032</v>
      </c>
      <c r="J5269" s="157">
        <f t="shared" si="576"/>
        <v>8162.61822907039</v>
      </c>
      <c r="K5269" s="157">
        <f t="shared" si="577"/>
        <v>0</v>
      </c>
      <c r="L5269" s="157">
        <f t="shared" si="578"/>
        <v>8162.61822907039</v>
      </c>
      <c r="M5269" s="167">
        <f t="shared" si="579"/>
        <v>1</v>
      </c>
      <c r="N5269" s="167">
        <f t="shared" si="580"/>
        <v>0</v>
      </c>
    </row>
    <row r="5270" spans="1:14" ht="15" customHeight="1" x14ac:dyDescent="0.2">
      <c r="A5270" s="152"/>
      <c r="B5270" s="152"/>
      <c r="C5270" s="152"/>
      <c r="D5270" s="152"/>
      <c r="E5270" s="153">
        <f>'2.40-a,b,c,d,e'!E5270</f>
        <v>44426.166666666664</v>
      </c>
      <c r="F5270" s="157">
        <f>'2.40-a,b,c,d,e'!F5270</f>
        <v>65.459999084472599</v>
      </c>
      <c r="G5270" s="157">
        <f>'2.40-a,b,c,d,e'!G5270</f>
        <v>-1129.9972534179972</v>
      </c>
      <c r="H5270" s="157">
        <f t="shared" si="574"/>
        <v>7032.6209756523931</v>
      </c>
      <c r="I5270" s="157">
        <f t="shared" si="575"/>
        <v>0</v>
      </c>
      <c r="J5270" s="157">
        <f t="shared" si="576"/>
        <v>7032.6209756523931</v>
      </c>
      <c r="K5270" s="157">
        <f t="shared" si="577"/>
        <v>0</v>
      </c>
      <c r="L5270" s="157">
        <f t="shared" si="578"/>
        <v>7032.6209756523931</v>
      </c>
      <c r="M5270" s="167">
        <f t="shared" si="579"/>
        <v>0</v>
      </c>
      <c r="N5270" s="167">
        <f t="shared" si="580"/>
        <v>0</v>
      </c>
    </row>
    <row r="5271" spans="1:14" ht="15" customHeight="1" x14ac:dyDescent="0.2">
      <c r="A5271" s="152"/>
      <c r="B5271" s="152"/>
      <c r="C5271" s="152"/>
      <c r="D5271" s="152"/>
      <c r="E5271" s="153">
        <f>'2.40-a,b,c,d,e'!E5271</f>
        <v>44427.166666666664</v>
      </c>
      <c r="F5271" s="157">
        <f>'2.40-a,b,c,d,e'!F5271</f>
        <v>63.689998626708899</v>
      </c>
      <c r="G5271" s="157">
        <f>'2.40-a,b,c,d,e'!G5271</f>
        <v>-1770.0004577637003</v>
      </c>
      <c r="H5271" s="157">
        <f t="shared" si="574"/>
        <v>5262.620517888693</v>
      </c>
      <c r="I5271" s="157">
        <f t="shared" si="575"/>
        <v>2899.997711181697</v>
      </c>
      <c r="J5271" s="157">
        <f t="shared" si="576"/>
        <v>8162.61822907039</v>
      </c>
      <c r="K5271" s="157">
        <f t="shared" si="577"/>
        <v>0</v>
      </c>
      <c r="L5271" s="157">
        <f t="shared" si="578"/>
        <v>8162.61822907039</v>
      </c>
      <c r="M5271" s="167">
        <f t="shared" si="579"/>
        <v>1</v>
      </c>
      <c r="N5271" s="167">
        <f t="shared" si="580"/>
        <v>0</v>
      </c>
    </row>
    <row r="5272" spans="1:14" ht="15" customHeight="1" x14ac:dyDescent="0.2">
      <c r="A5272" s="152"/>
      <c r="B5272" s="152"/>
      <c r="C5272" s="152"/>
      <c r="D5272" s="152"/>
      <c r="E5272" s="153">
        <f>'2.40-a,b,c,d,e'!E5272</f>
        <v>44428.166666666664</v>
      </c>
      <c r="F5272" s="157">
        <f>'2.40-a,b,c,d,e'!F5272</f>
        <v>62.319999694824197</v>
      </c>
      <c r="G5272" s="157">
        <f>'2.40-a,b,c,d,e'!G5272</f>
        <v>-1369.9989318847017</v>
      </c>
      <c r="H5272" s="157">
        <f t="shared" si="574"/>
        <v>6792.6192971856881</v>
      </c>
      <c r="I5272" s="157">
        <f t="shared" si="575"/>
        <v>0</v>
      </c>
      <c r="J5272" s="157">
        <f t="shared" si="576"/>
        <v>6792.6192971856881</v>
      </c>
      <c r="K5272" s="157">
        <f t="shared" si="577"/>
        <v>0</v>
      </c>
      <c r="L5272" s="157">
        <f t="shared" si="578"/>
        <v>6792.6192971856881</v>
      </c>
      <c r="M5272" s="167">
        <f t="shared" si="579"/>
        <v>0</v>
      </c>
      <c r="N5272" s="167">
        <f t="shared" si="580"/>
        <v>0</v>
      </c>
    </row>
    <row r="5273" spans="1:14" ht="15" customHeight="1" x14ac:dyDescent="0.2">
      <c r="A5273" s="152"/>
      <c r="B5273" s="152"/>
      <c r="C5273" s="152"/>
      <c r="D5273" s="152"/>
      <c r="E5273" s="153">
        <f>'2.40-a,b,c,d,e'!E5273</f>
        <v>44431.166666666664</v>
      </c>
      <c r="F5273" s="157">
        <f>'2.40-a,b,c,d,e'!F5273</f>
        <v>65.639999389648395</v>
      </c>
      <c r="G5273" s="157">
        <f>'2.40-a,b,c,d,e'!G5273</f>
        <v>3319.9996948241974</v>
      </c>
      <c r="H5273" s="157">
        <f t="shared" si="574"/>
        <v>10112.618992009886</v>
      </c>
      <c r="I5273" s="157">
        <f t="shared" si="575"/>
        <v>0</v>
      </c>
      <c r="J5273" s="157">
        <f t="shared" si="576"/>
        <v>10112.618992009886</v>
      </c>
      <c r="K5273" s="157">
        <f t="shared" si="577"/>
        <v>1950.0007629394959</v>
      </c>
      <c r="L5273" s="157">
        <f t="shared" si="578"/>
        <v>8162.61822907039</v>
      </c>
      <c r="M5273" s="167">
        <f t="shared" si="579"/>
        <v>0</v>
      </c>
      <c r="N5273" s="167">
        <f t="shared" si="580"/>
        <v>0</v>
      </c>
    </row>
    <row r="5274" spans="1:14" ht="15" customHeight="1" x14ac:dyDescent="0.2">
      <c r="A5274" s="152"/>
      <c r="B5274" s="152"/>
      <c r="C5274" s="152"/>
      <c r="D5274" s="152"/>
      <c r="E5274" s="153">
        <f>'2.40-a,b,c,d,e'!E5274</f>
        <v>44432.166666666664</v>
      </c>
      <c r="F5274" s="157">
        <f>'2.40-a,b,c,d,e'!F5274</f>
        <v>67.540000915527301</v>
      </c>
      <c r="G5274" s="157">
        <f>'2.40-a,b,c,d,e'!G5274</f>
        <v>1900.0015258789063</v>
      </c>
      <c r="H5274" s="157">
        <f t="shared" si="574"/>
        <v>10062.619754949297</v>
      </c>
      <c r="I5274" s="157">
        <f t="shared" si="575"/>
        <v>0</v>
      </c>
      <c r="J5274" s="157">
        <f t="shared" si="576"/>
        <v>10062.619754949297</v>
      </c>
      <c r="K5274" s="157">
        <f t="shared" si="577"/>
        <v>1900.0015258789072</v>
      </c>
      <c r="L5274" s="157">
        <f t="shared" si="578"/>
        <v>8162.61822907039</v>
      </c>
      <c r="M5274" s="167">
        <f t="shared" si="579"/>
        <v>0</v>
      </c>
      <c r="N5274" s="167">
        <f t="shared" si="580"/>
        <v>0</v>
      </c>
    </row>
    <row r="5275" spans="1:14" ht="15" customHeight="1" x14ac:dyDescent="0.2">
      <c r="A5275" s="152"/>
      <c r="B5275" s="152"/>
      <c r="C5275" s="152"/>
      <c r="D5275" s="152"/>
      <c r="E5275" s="153">
        <f>'2.40-a,b,c,d,e'!E5275</f>
        <v>44433.166666666664</v>
      </c>
      <c r="F5275" s="157">
        <f>'2.40-a,b,c,d,e'!F5275</f>
        <v>68.360000610351506</v>
      </c>
      <c r="G5275" s="157">
        <f>'2.40-a,b,c,d,e'!G5275</f>
        <v>819.99969482420454</v>
      </c>
      <c r="H5275" s="157">
        <f t="shared" si="574"/>
        <v>8982.6179238945952</v>
      </c>
      <c r="I5275" s="157">
        <f t="shared" si="575"/>
        <v>0</v>
      </c>
      <c r="J5275" s="157">
        <f t="shared" si="576"/>
        <v>8982.6179238945952</v>
      </c>
      <c r="K5275" s="157">
        <f t="shared" si="577"/>
        <v>819.99969482420511</v>
      </c>
      <c r="L5275" s="157">
        <f t="shared" si="578"/>
        <v>8162.61822907039</v>
      </c>
      <c r="M5275" s="167">
        <f t="shared" si="579"/>
        <v>0</v>
      </c>
      <c r="N5275" s="167">
        <f t="shared" si="580"/>
        <v>0</v>
      </c>
    </row>
    <row r="5276" spans="1:14" ht="15" customHeight="1" x14ac:dyDescent="0.2">
      <c r="A5276" s="152"/>
      <c r="B5276" s="152"/>
      <c r="C5276" s="152"/>
      <c r="D5276" s="152"/>
      <c r="E5276" s="153">
        <f>'2.40-a,b,c,d,e'!E5276</f>
        <v>44434.166666666664</v>
      </c>
      <c r="F5276" s="157">
        <f>'2.40-a,b,c,d,e'!F5276</f>
        <v>67.419998168945298</v>
      </c>
      <c r="G5276" s="157">
        <f>'2.40-a,b,c,d,e'!G5276</f>
        <v>-940.00244140620737</v>
      </c>
      <c r="H5276" s="157">
        <f t="shared" si="574"/>
        <v>7222.6157876641828</v>
      </c>
      <c r="I5276" s="157">
        <f t="shared" si="575"/>
        <v>0</v>
      </c>
      <c r="J5276" s="157">
        <f t="shared" si="576"/>
        <v>7222.6157876641828</v>
      </c>
      <c r="K5276" s="157">
        <f t="shared" si="577"/>
        <v>0</v>
      </c>
      <c r="L5276" s="157">
        <f t="shared" si="578"/>
        <v>7222.6157876641828</v>
      </c>
      <c r="M5276" s="167">
        <f t="shared" si="579"/>
        <v>0</v>
      </c>
      <c r="N5276" s="167">
        <f t="shared" si="580"/>
        <v>0</v>
      </c>
    </row>
    <row r="5277" spans="1:14" ht="15" customHeight="1" x14ac:dyDescent="0.2">
      <c r="A5277" s="152"/>
      <c r="B5277" s="152"/>
      <c r="C5277" s="152"/>
      <c r="D5277" s="152"/>
      <c r="E5277" s="153">
        <f>'2.40-a,b,c,d,e'!E5277</f>
        <v>44435.166666666664</v>
      </c>
      <c r="F5277" s="157">
        <f>'2.40-a,b,c,d,e'!F5277</f>
        <v>68.739997863769503</v>
      </c>
      <c r="G5277" s="157">
        <f>'2.40-a,b,c,d,e'!G5277</f>
        <v>1319.9996948242047</v>
      </c>
      <c r="H5277" s="157">
        <f t="shared" si="574"/>
        <v>8542.615482488387</v>
      </c>
      <c r="I5277" s="157">
        <f t="shared" si="575"/>
        <v>0</v>
      </c>
      <c r="J5277" s="157">
        <f t="shared" si="576"/>
        <v>8542.615482488387</v>
      </c>
      <c r="K5277" s="157">
        <f t="shared" si="577"/>
        <v>379.99725341799694</v>
      </c>
      <c r="L5277" s="157">
        <f t="shared" si="578"/>
        <v>8162.61822907039</v>
      </c>
      <c r="M5277" s="167">
        <f t="shared" si="579"/>
        <v>0</v>
      </c>
      <c r="N5277" s="167">
        <f t="shared" si="580"/>
        <v>0</v>
      </c>
    </row>
    <row r="5278" spans="1:14" ht="15" customHeight="1" x14ac:dyDescent="0.2">
      <c r="A5278" s="152"/>
      <c r="B5278" s="152"/>
      <c r="C5278" s="152"/>
      <c r="D5278" s="152"/>
      <c r="E5278" s="153">
        <f>'2.40-a,b,c,d,e'!E5278</f>
        <v>44438.166666666664</v>
      </c>
      <c r="F5278" s="157">
        <f>'2.40-a,b,c,d,e'!F5278</f>
        <v>69.209999084472599</v>
      </c>
      <c r="G5278" s="157">
        <f>'2.40-a,b,c,d,e'!G5278</f>
        <v>470.00122070309658</v>
      </c>
      <c r="H5278" s="157">
        <f t="shared" si="574"/>
        <v>8632.6194497734868</v>
      </c>
      <c r="I5278" s="157">
        <f t="shared" si="575"/>
        <v>0</v>
      </c>
      <c r="J5278" s="157">
        <f t="shared" si="576"/>
        <v>8632.6194497734868</v>
      </c>
      <c r="K5278" s="157">
        <f t="shared" si="577"/>
        <v>470.00122070309681</v>
      </c>
      <c r="L5278" s="157">
        <f t="shared" si="578"/>
        <v>8162.61822907039</v>
      </c>
      <c r="M5278" s="167">
        <f t="shared" si="579"/>
        <v>0</v>
      </c>
      <c r="N5278" s="167">
        <f t="shared" si="580"/>
        <v>0</v>
      </c>
    </row>
    <row r="5279" spans="1:14" ht="15" customHeight="1" x14ac:dyDescent="0.2">
      <c r="A5279" s="152"/>
      <c r="B5279" s="152"/>
      <c r="C5279" s="152"/>
      <c r="D5279" s="152"/>
      <c r="E5279" s="153">
        <f>'2.40-a,b,c,d,e'!E5279</f>
        <v>44439.166666666664</v>
      </c>
      <c r="F5279" s="157">
        <f>'2.40-a,b,c,d,e'!F5279</f>
        <v>68.5</v>
      </c>
      <c r="G5279" s="157">
        <f>'2.40-a,b,c,d,e'!G5279</f>
        <v>-709.99908447259941</v>
      </c>
      <c r="H5279" s="157">
        <f t="shared" si="574"/>
        <v>7452.6191445977911</v>
      </c>
      <c r="I5279" s="157">
        <f t="shared" si="575"/>
        <v>0</v>
      </c>
      <c r="J5279" s="157">
        <f t="shared" si="576"/>
        <v>7452.6191445977911</v>
      </c>
      <c r="K5279" s="157">
        <f t="shared" si="577"/>
        <v>0</v>
      </c>
      <c r="L5279" s="157">
        <f t="shared" si="578"/>
        <v>7452.6191445977911</v>
      </c>
      <c r="M5279" s="167">
        <f t="shared" si="579"/>
        <v>0</v>
      </c>
      <c r="N5279" s="167">
        <f t="shared" si="580"/>
        <v>0</v>
      </c>
    </row>
    <row r="5280" spans="1:14" ht="15" customHeight="1" x14ac:dyDescent="0.2">
      <c r="A5280" s="152"/>
      <c r="B5280" s="152"/>
      <c r="C5280" s="152"/>
      <c r="D5280" s="152"/>
      <c r="E5280" s="153">
        <f>'2.40-a,b,c,d,e'!E5280</f>
        <v>44440.166666666664</v>
      </c>
      <c r="F5280" s="157">
        <f>'2.40-a,b,c,d,e'!F5280</f>
        <v>68.589996337890597</v>
      </c>
      <c r="G5280" s="157">
        <f>'2.40-a,b,c,d,e'!G5280</f>
        <v>89.996337890596578</v>
      </c>
      <c r="H5280" s="157">
        <f t="shared" si="574"/>
        <v>7542.6154824883879</v>
      </c>
      <c r="I5280" s="157">
        <f t="shared" si="575"/>
        <v>0</v>
      </c>
      <c r="J5280" s="157">
        <f t="shared" si="576"/>
        <v>7542.6154824883879</v>
      </c>
      <c r="K5280" s="157">
        <f t="shared" si="577"/>
        <v>0</v>
      </c>
      <c r="L5280" s="157">
        <f t="shared" si="578"/>
        <v>7542.6154824883879</v>
      </c>
      <c r="M5280" s="167">
        <f t="shared" si="579"/>
        <v>0</v>
      </c>
      <c r="N5280" s="167">
        <f t="shared" si="580"/>
        <v>0</v>
      </c>
    </row>
    <row r="5281" spans="1:14" ht="15" customHeight="1" x14ac:dyDescent="0.2">
      <c r="A5281" s="152"/>
      <c r="B5281" s="152"/>
      <c r="C5281" s="152"/>
      <c r="D5281" s="152"/>
      <c r="E5281" s="153">
        <f>'2.40-a,b,c,d,e'!E5281</f>
        <v>44441.166666666664</v>
      </c>
      <c r="F5281" s="157">
        <f>'2.40-a,b,c,d,e'!F5281</f>
        <v>69.989997863769503</v>
      </c>
      <c r="G5281" s="157">
        <f>'2.40-a,b,c,d,e'!G5281</f>
        <v>1400.0015258789063</v>
      </c>
      <c r="H5281" s="157">
        <f t="shared" si="574"/>
        <v>8942.6170083672951</v>
      </c>
      <c r="I5281" s="157">
        <f t="shared" si="575"/>
        <v>0</v>
      </c>
      <c r="J5281" s="157">
        <f t="shared" si="576"/>
        <v>8942.6170083672951</v>
      </c>
      <c r="K5281" s="157">
        <f t="shared" si="577"/>
        <v>779.99877929690501</v>
      </c>
      <c r="L5281" s="157">
        <f t="shared" si="578"/>
        <v>8162.61822907039</v>
      </c>
      <c r="M5281" s="167">
        <f t="shared" si="579"/>
        <v>0</v>
      </c>
      <c r="N5281" s="167">
        <f t="shared" si="580"/>
        <v>0</v>
      </c>
    </row>
    <row r="5282" spans="1:14" ht="15" customHeight="1" x14ac:dyDescent="0.2">
      <c r="A5282" s="152"/>
      <c r="B5282" s="152"/>
      <c r="C5282" s="152"/>
      <c r="D5282" s="152"/>
      <c r="E5282" s="153">
        <f>'2.40-a,b,c,d,e'!E5282</f>
        <v>44442.166666666664</v>
      </c>
      <c r="F5282" s="157">
        <f>'2.40-a,b,c,d,e'!F5282</f>
        <v>69.290000915527301</v>
      </c>
      <c r="G5282" s="157">
        <f>'2.40-a,b,c,d,e'!G5282</f>
        <v>-699.99694824220171</v>
      </c>
      <c r="H5282" s="157">
        <f t="shared" si="574"/>
        <v>7462.621280828188</v>
      </c>
      <c r="I5282" s="157">
        <f t="shared" si="575"/>
        <v>0</v>
      </c>
      <c r="J5282" s="157">
        <f t="shared" si="576"/>
        <v>7462.621280828188</v>
      </c>
      <c r="K5282" s="157">
        <f t="shared" si="577"/>
        <v>0</v>
      </c>
      <c r="L5282" s="157">
        <f t="shared" si="578"/>
        <v>7462.621280828188</v>
      </c>
      <c r="M5282" s="167">
        <f t="shared" si="579"/>
        <v>0</v>
      </c>
      <c r="N5282" s="167">
        <f t="shared" si="580"/>
        <v>0</v>
      </c>
    </row>
    <row r="5283" spans="1:14" ht="15" customHeight="1" x14ac:dyDescent="0.2">
      <c r="A5283" s="152"/>
      <c r="B5283" s="152"/>
      <c r="C5283" s="152"/>
      <c r="D5283" s="152"/>
      <c r="E5283" s="153">
        <f>'2.40-a,b,c,d,e'!E5283</f>
        <v>44446.166666666664</v>
      </c>
      <c r="F5283" s="157">
        <f>'2.40-a,b,c,d,e'!F5283</f>
        <v>68.349998474121094</v>
      </c>
      <c r="G5283" s="157">
        <f>'2.40-a,b,c,d,e'!G5283</f>
        <v>-940.00244140620737</v>
      </c>
      <c r="H5283" s="157">
        <f t="shared" si="574"/>
        <v>6522.6188394219807</v>
      </c>
      <c r="I5283" s="157">
        <f t="shared" si="575"/>
        <v>0</v>
      </c>
      <c r="J5283" s="157">
        <f t="shared" si="576"/>
        <v>6522.6188394219807</v>
      </c>
      <c r="K5283" s="157">
        <f t="shared" si="577"/>
        <v>0</v>
      </c>
      <c r="L5283" s="157">
        <f t="shared" si="578"/>
        <v>6522.6188394219807</v>
      </c>
      <c r="M5283" s="167">
        <f t="shared" si="579"/>
        <v>0</v>
      </c>
      <c r="N5283" s="167">
        <f t="shared" si="580"/>
        <v>0</v>
      </c>
    </row>
    <row r="5284" spans="1:14" ht="15" customHeight="1" x14ac:dyDescent="0.2">
      <c r="A5284" s="152"/>
      <c r="B5284" s="152"/>
      <c r="C5284" s="152"/>
      <c r="D5284" s="152"/>
      <c r="E5284" s="153">
        <f>'2.40-a,b,c,d,e'!E5284</f>
        <v>44447.166666666664</v>
      </c>
      <c r="F5284" s="157">
        <f>'2.40-a,b,c,d,e'!F5284</f>
        <v>69.300003051757798</v>
      </c>
      <c r="G5284" s="157">
        <f>'2.40-a,b,c,d,e'!G5284</f>
        <v>950.00457763670454</v>
      </c>
      <c r="H5284" s="157">
        <f t="shared" si="574"/>
        <v>7472.6234170586849</v>
      </c>
      <c r="I5284" s="157">
        <f t="shared" si="575"/>
        <v>0</v>
      </c>
      <c r="J5284" s="157">
        <f t="shared" si="576"/>
        <v>7472.6234170586849</v>
      </c>
      <c r="K5284" s="157">
        <f t="shared" si="577"/>
        <v>0</v>
      </c>
      <c r="L5284" s="157">
        <f t="shared" si="578"/>
        <v>7472.6234170586849</v>
      </c>
      <c r="M5284" s="167">
        <f t="shared" si="579"/>
        <v>0</v>
      </c>
      <c r="N5284" s="167">
        <f t="shared" si="580"/>
        <v>0</v>
      </c>
    </row>
    <row r="5285" spans="1:14" ht="15" customHeight="1" x14ac:dyDescent="0.2">
      <c r="A5285" s="152"/>
      <c r="B5285" s="152"/>
      <c r="C5285" s="152"/>
      <c r="D5285" s="152"/>
      <c r="E5285" s="153">
        <f>'2.40-a,b,c,d,e'!E5285</f>
        <v>44448.166666666664</v>
      </c>
      <c r="F5285" s="157">
        <f>'2.40-a,b,c,d,e'!F5285</f>
        <v>68.139999389648395</v>
      </c>
      <c r="G5285" s="157">
        <f>'2.40-a,b,c,d,e'!G5285</f>
        <v>-1160.0036621094034</v>
      </c>
      <c r="H5285" s="157">
        <f t="shared" si="574"/>
        <v>6312.6197549492817</v>
      </c>
      <c r="I5285" s="157">
        <f t="shared" si="575"/>
        <v>0</v>
      </c>
      <c r="J5285" s="157">
        <f t="shared" si="576"/>
        <v>6312.6197549492817</v>
      </c>
      <c r="K5285" s="157">
        <f t="shared" si="577"/>
        <v>0</v>
      </c>
      <c r="L5285" s="157">
        <f t="shared" si="578"/>
        <v>6312.6197549492817</v>
      </c>
      <c r="M5285" s="167">
        <f t="shared" si="579"/>
        <v>0</v>
      </c>
      <c r="N5285" s="167">
        <f t="shared" si="580"/>
        <v>0</v>
      </c>
    </row>
    <row r="5286" spans="1:14" ht="15" customHeight="1" x14ac:dyDescent="0.2">
      <c r="A5286" s="152"/>
      <c r="B5286" s="152"/>
      <c r="C5286" s="152"/>
      <c r="D5286" s="152"/>
      <c r="E5286" s="153">
        <f>'2.40-a,b,c,d,e'!E5286</f>
        <v>44449.166666666664</v>
      </c>
      <c r="F5286" s="157">
        <f>'2.40-a,b,c,d,e'!F5286</f>
        <v>69.720001220703097</v>
      </c>
      <c r="G5286" s="157">
        <f>'2.40-a,b,c,d,e'!G5286</f>
        <v>1580.0018310547016</v>
      </c>
      <c r="H5286" s="157">
        <f t="shared" si="574"/>
        <v>7892.6215860039829</v>
      </c>
      <c r="I5286" s="157">
        <f t="shared" si="575"/>
        <v>0</v>
      </c>
      <c r="J5286" s="157">
        <f t="shared" si="576"/>
        <v>7892.6215860039829</v>
      </c>
      <c r="K5286" s="157">
        <f t="shared" si="577"/>
        <v>0</v>
      </c>
      <c r="L5286" s="157">
        <f t="shared" si="578"/>
        <v>7892.6215860039829</v>
      </c>
      <c r="M5286" s="167">
        <f t="shared" si="579"/>
        <v>0</v>
      </c>
      <c r="N5286" s="167">
        <f t="shared" si="580"/>
        <v>0</v>
      </c>
    </row>
    <row r="5287" spans="1:14" ht="15" customHeight="1" x14ac:dyDescent="0.2">
      <c r="A5287" s="152"/>
      <c r="B5287" s="152"/>
      <c r="C5287" s="152"/>
      <c r="D5287" s="152"/>
      <c r="E5287" s="153">
        <f>'2.40-a,b,c,d,e'!E5287</f>
        <v>44452.166666666664</v>
      </c>
      <c r="F5287" s="157">
        <f>'2.40-a,b,c,d,e'!F5287</f>
        <v>70.449996948242102</v>
      </c>
      <c r="G5287" s="157">
        <f>'2.40-a,b,c,d,e'!G5287</f>
        <v>729.99572753900566</v>
      </c>
      <c r="H5287" s="157">
        <f t="shared" si="574"/>
        <v>8622.617313542989</v>
      </c>
      <c r="I5287" s="157">
        <f t="shared" si="575"/>
        <v>0</v>
      </c>
      <c r="J5287" s="157">
        <f t="shared" si="576"/>
        <v>8622.617313542989</v>
      </c>
      <c r="K5287" s="157">
        <f t="shared" si="577"/>
        <v>459.99908447259895</v>
      </c>
      <c r="L5287" s="157">
        <f t="shared" si="578"/>
        <v>8162.61822907039</v>
      </c>
      <c r="M5287" s="167">
        <f t="shared" si="579"/>
        <v>0</v>
      </c>
      <c r="N5287" s="167">
        <f t="shared" si="580"/>
        <v>0</v>
      </c>
    </row>
    <row r="5288" spans="1:14" ht="15" customHeight="1" x14ac:dyDescent="0.2">
      <c r="A5288" s="152"/>
      <c r="B5288" s="152"/>
      <c r="C5288" s="152"/>
      <c r="D5288" s="152"/>
      <c r="E5288" s="153">
        <f>'2.40-a,b,c,d,e'!E5288</f>
        <v>44453.166666666664</v>
      </c>
      <c r="F5288" s="157">
        <f>'2.40-a,b,c,d,e'!F5288</f>
        <v>70.459999084472599</v>
      </c>
      <c r="G5288" s="157">
        <f>'2.40-a,b,c,d,e'!G5288</f>
        <v>10.002136230497172</v>
      </c>
      <c r="H5288" s="157">
        <f t="shared" si="574"/>
        <v>8172.620365300887</v>
      </c>
      <c r="I5288" s="157">
        <f t="shared" si="575"/>
        <v>0</v>
      </c>
      <c r="J5288" s="157">
        <f t="shared" si="576"/>
        <v>8172.620365300887</v>
      </c>
      <c r="K5288" s="157">
        <f t="shared" si="577"/>
        <v>10.002136230496944</v>
      </c>
      <c r="L5288" s="157">
        <f t="shared" si="578"/>
        <v>8162.61822907039</v>
      </c>
      <c r="M5288" s="167">
        <f t="shared" si="579"/>
        <v>0</v>
      </c>
      <c r="N5288" s="167">
        <f t="shared" si="580"/>
        <v>0</v>
      </c>
    </row>
    <row r="5289" spans="1:14" ht="15" customHeight="1" x14ac:dyDescent="0.2">
      <c r="A5289" s="152"/>
      <c r="B5289" s="152"/>
      <c r="C5289" s="152"/>
      <c r="D5289" s="152"/>
      <c r="E5289" s="153">
        <f>'2.40-a,b,c,d,e'!E5289</f>
        <v>44454.166666666664</v>
      </c>
      <c r="F5289" s="157">
        <f>'2.40-a,b,c,d,e'!F5289</f>
        <v>72.610000610351506</v>
      </c>
      <c r="G5289" s="157">
        <f>'2.40-a,b,c,d,e'!G5289</f>
        <v>2150.0015258789063</v>
      </c>
      <c r="H5289" s="157">
        <f t="shared" si="574"/>
        <v>10312.619754949297</v>
      </c>
      <c r="I5289" s="157">
        <f t="shared" si="575"/>
        <v>0</v>
      </c>
      <c r="J5289" s="157">
        <f t="shared" si="576"/>
        <v>10312.619754949297</v>
      </c>
      <c r="K5289" s="157">
        <f t="shared" si="577"/>
        <v>2150.0015258789072</v>
      </c>
      <c r="L5289" s="157">
        <f t="shared" si="578"/>
        <v>8162.61822907039</v>
      </c>
      <c r="M5289" s="167">
        <f t="shared" si="579"/>
        <v>0</v>
      </c>
      <c r="N5289" s="167">
        <f t="shared" si="580"/>
        <v>0</v>
      </c>
    </row>
    <row r="5290" spans="1:14" ht="15" customHeight="1" x14ac:dyDescent="0.2">
      <c r="A5290" s="152"/>
      <c r="B5290" s="152"/>
      <c r="C5290" s="152"/>
      <c r="D5290" s="152"/>
      <c r="E5290" s="153">
        <f>'2.40-a,b,c,d,e'!E5290</f>
        <v>44455.166666666664</v>
      </c>
      <c r="F5290" s="157">
        <f>'2.40-a,b,c,d,e'!F5290</f>
        <v>72.610000610351506</v>
      </c>
      <c r="G5290" s="157">
        <f>'2.40-a,b,c,d,e'!G5290</f>
        <v>0</v>
      </c>
      <c r="H5290" s="157">
        <f t="shared" si="574"/>
        <v>8162.61822907039</v>
      </c>
      <c r="I5290" s="157">
        <f t="shared" si="575"/>
        <v>0</v>
      </c>
      <c r="J5290" s="157">
        <f t="shared" si="576"/>
        <v>8162.61822907039</v>
      </c>
      <c r="K5290" s="157">
        <f t="shared" si="577"/>
        <v>0</v>
      </c>
      <c r="L5290" s="157">
        <f t="shared" si="578"/>
        <v>8162.61822907039</v>
      </c>
      <c r="M5290" s="167">
        <f t="shared" si="579"/>
        <v>0</v>
      </c>
      <c r="N5290" s="167">
        <f t="shared" si="580"/>
        <v>0</v>
      </c>
    </row>
    <row r="5291" spans="1:14" ht="15" customHeight="1" x14ac:dyDescent="0.2">
      <c r="A5291" s="152"/>
      <c r="B5291" s="152"/>
      <c r="C5291" s="152"/>
      <c r="D5291" s="152"/>
      <c r="E5291" s="153">
        <f>'2.40-a,b,c,d,e'!E5291</f>
        <v>44456.166666666664</v>
      </c>
      <c r="F5291" s="157">
        <f>'2.40-a,b,c,d,e'!F5291</f>
        <v>71.970001220703097</v>
      </c>
      <c r="G5291" s="157">
        <f>'2.40-a,b,c,d,e'!G5291</f>
        <v>-639.99938964840908</v>
      </c>
      <c r="H5291" s="157">
        <f t="shared" si="574"/>
        <v>7522.6188394219807</v>
      </c>
      <c r="I5291" s="157">
        <f t="shared" si="575"/>
        <v>0</v>
      </c>
      <c r="J5291" s="157">
        <f t="shared" si="576"/>
        <v>7522.6188394219807</v>
      </c>
      <c r="K5291" s="157">
        <f t="shared" si="577"/>
        <v>0</v>
      </c>
      <c r="L5291" s="157">
        <f t="shared" si="578"/>
        <v>7522.6188394219807</v>
      </c>
      <c r="M5291" s="167">
        <f t="shared" si="579"/>
        <v>0</v>
      </c>
      <c r="N5291" s="167">
        <f t="shared" si="580"/>
        <v>0</v>
      </c>
    </row>
    <row r="5292" spans="1:14" ht="15" customHeight="1" x14ac:dyDescent="0.2">
      <c r="A5292" s="152"/>
      <c r="B5292" s="152"/>
      <c r="C5292" s="152"/>
      <c r="D5292" s="152"/>
      <c r="E5292" s="153">
        <f>'2.40-a,b,c,d,e'!E5292</f>
        <v>44459.166666666664</v>
      </c>
      <c r="F5292" s="157">
        <f>'2.40-a,b,c,d,e'!F5292</f>
        <v>70.290000915527301</v>
      </c>
      <c r="G5292" s="157">
        <f>'2.40-a,b,c,d,e'!G5292</f>
        <v>-1680.0003051757953</v>
      </c>
      <c r="H5292" s="157">
        <f t="shared" si="574"/>
        <v>5842.6185342461849</v>
      </c>
      <c r="I5292" s="157">
        <f t="shared" si="575"/>
        <v>2319.9996948242051</v>
      </c>
      <c r="J5292" s="157">
        <f t="shared" si="576"/>
        <v>8162.61822907039</v>
      </c>
      <c r="K5292" s="157">
        <f t="shared" si="577"/>
        <v>0</v>
      </c>
      <c r="L5292" s="157">
        <f t="shared" si="578"/>
        <v>8162.61822907039</v>
      </c>
      <c r="M5292" s="167">
        <f t="shared" si="579"/>
        <v>1</v>
      </c>
      <c r="N5292" s="167">
        <f t="shared" si="580"/>
        <v>0</v>
      </c>
    </row>
    <row r="5293" spans="1:14" ht="15" customHeight="1" x14ac:dyDescent="0.2">
      <c r="A5293" s="152"/>
      <c r="B5293" s="152"/>
      <c r="C5293" s="152"/>
      <c r="D5293" s="152"/>
      <c r="E5293" s="153">
        <f>'2.40-a,b,c,d,e'!E5293</f>
        <v>44460.166666666664</v>
      </c>
      <c r="F5293" s="157">
        <f>'2.40-a,b,c,d,e'!F5293</f>
        <v>70.559997558593693</v>
      </c>
      <c r="G5293" s="157">
        <f>'2.40-a,b,c,d,e'!G5293</f>
        <v>269.99664306639204</v>
      </c>
      <c r="H5293" s="157">
        <f t="shared" si="574"/>
        <v>8432.6148721367827</v>
      </c>
      <c r="I5293" s="157">
        <f t="shared" si="575"/>
        <v>0</v>
      </c>
      <c r="J5293" s="157">
        <f t="shared" si="576"/>
        <v>8432.6148721367827</v>
      </c>
      <c r="K5293" s="157">
        <f t="shared" si="577"/>
        <v>269.99664306639261</v>
      </c>
      <c r="L5293" s="157">
        <f t="shared" si="578"/>
        <v>8162.61822907039</v>
      </c>
      <c r="M5293" s="167">
        <f t="shared" si="579"/>
        <v>0</v>
      </c>
      <c r="N5293" s="167">
        <f t="shared" si="580"/>
        <v>0</v>
      </c>
    </row>
    <row r="5294" spans="1:14" ht="15" customHeight="1" x14ac:dyDescent="0.2">
      <c r="A5294" s="152"/>
      <c r="B5294" s="152"/>
      <c r="C5294" s="152"/>
      <c r="D5294" s="152"/>
      <c r="E5294" s="153">
        <f>'2.40-a,b,c,d,e'!E5294</f>
        <v>44461.166666666664</v>
      </c>
      <c r="F5294" s="157">
        <f>'2.40-a,b,c,d,e'!F5294</f>
        <v>72.230003356933594</v>
      </c>
      <c r="G5294" s="157">
        <f>'2.40-a,b,c,d,e'!G5294</f>
        <v>1670.0057983399006</v>
      </c>
      <c r="H5294" s="157">
        <f t="shared" si="574"/>
        <v>9832.6240274102911</v>
      </c>
      <c r="I5294" s="157">
        <f t="shared" si="575"/>
        <v>0</v>
      </c>
      <c r="J5294" s="157">
        <f t="shared" si="576"/>
        <v>9832.6240274102911</v>
      </c>
      <c r="K5294" s="157">
        <f t="shared" si="577"/>
        <v>1670.005798339901</v>
      </c>
      <c r="L5294" s="157">
        <f t="shared" si="578"/>
        <v>8162.61822907039</v>
      </c>
      <c r="M5294" s="167">
        <f t="shared" si="579"/>
        <v>0</v>
      </c>
      <c r="N5294" s="167">
        <f t="shared" si="580"/>
        <v>0</v>
      </c>
    </row>
    <row r="5295" spans="1:14" ht="15" customHeight="1" x14ac:dyDescent="0.2">
      <c r="A5295" s="152"/>
      <c r="B5295" s="152"/>
      <c r="C5295" s="152"/>
      <c r="D5295" s="152"/>
      <c r="E5295" s="153">
        <f>'2.40-a,b,c,d,e'!E5295</f>
        <v>44462.166666666664</v>
      </c>
      <c r="F5295" s="157">
        <f>'2.40-a,b,c,d,e'!F5295</f>
        <v>73.300003051757798</v>
      </c>
      <c r="G5295" s="157">
        <f>'2.40-a,b,c,d,e'!G5295</f>
        <v>1069.9996948242047</v>
      </c>
      <c r="H5295" s="157">
        <f t="shared" si="574"/>
        <v>9232.6179238945952</v>
      </c>
      <c r="I5295" s="157">
        <f t="shared" si="575"/>
        <v>0</v>
      </c>
      <c r="J5295" s="157">
        <f t="shared" si="576"/>
        <v>9232.6179238945952</v>
      </c>
      <c r="K5295" s="157">
        <f t="shared" si="577"/>
        <v>1069.9996948242051</v>
      </c>
      <c r="L5295" s="157">
        <f t="shared" si="578"/>
        <v>8162.61822907039</v>
      </c>
      <c r="M5295" s="167">
        <f t="shared" si="579"/>
        <v>0</v>
      </c>
      <c r="N5295" s="167">
        <f t="shared" si="580"/>
        <v>0</v>
      </c>
    </row>
    <row r="5296" spans="1:14" ht="15" customHeight="1" x14ac:dyDescent="0.2">
      <c r="A5296" s="152"/>
      <c r="B5296" s="152"/>
      <c r="C5296" s="152"/>
      <c r="D5296" s="152"/>
      <c r="E5296" s="153">
        <f>'2.40-a,b,c,d,e'!E5296</f>
        <v>44463.166666666664</v>
      </c>
      <c r="F5296" s="157">
        <f>'2.40-a,b,c,d,e'!F5296</f>
        <v>73.980003356933594</v>
      </c>
      <c r="G5296" s="157">
        <f>'2.40-a,b,c,d,e'!G5296</f>
        <v>680.00030517579546</v>
      </c>
      <c r="H5296" s="157">
        <f t="shared" si="574"/>
        <v>8842.6185342461849</v>
      </c>
      <c r="I5296" s="157">
        <f t="shared" si="575"/>
        <v>0</v>
      </c>
      <c r="J5296" s="157">
        <f t="shared" si="576"/>
        <v>8842.6185342461849</v>
      </c>
      <c r="K5296" s="157">
        <f t="shared" si="577"/>
        <v>680.00030517579489</v>
      </c>
      <c r="L5296" s="157">
        <f t="shared" si="578"/>
        <v>8162.61822907039</v>
      </c>
      <c r="M5296" s="167">
        <f t="shared" si="579"/>
        <v>0</v>
      </c>
      <c r="N5296" s="167">
        <f t="shared" si="580"/>
        <v>0</v>
      </c>
    </row>
    <row r="5297" spans="1:14" ht="15" customHeight="1" x14ac:dyDescent="0.2">
      <c r="A5297" s="152"/>
      <c r="B5297" s="152"/>
      <c r="C5297" s="152"/>
      <c r="D5297" s="152"/>
      <c r="E5297" s="153">
        <f>'2.40-a,b,c,d,e'!E5297</f>
        <v>44466.166666666664</v>
      </c>
      <c r="F5297" s="157">
        <f>'2.40-a,b,c,d,e'!F5297</f>
        <v>75.449996948242102</v>
      </c>
      <c r="G5297" s="157">
        <f>'2.40-a,b,c,d,e'!G5297</f>
        <v>1469.9935913085085</v>
      </c>
      <c r="H5297" s="157">
        <f t="shared" si="574"/>
        <v>9632.6118203788992</v>
      </c>
      <c r="I5297" s="157">
        <f t="shared" si="575"/>
        <v>0</v>
      </c>
      <c r="J5297" s="157">
        <f t="shared" si="576"/>
        <v>9632.6118203788992</v>
      </c>
      <c r="K5297" s="157">
        <f t="shared" si="577"/>
        <v>1469.9935913085092</v>
      </c>
      <c r="L5297" s="157">
        <f t="shared" si="578"/>
        <v>8162.61822907039</v>
      </c>
      <c r="M5297" s="167">
        <f t="shared" si="579"/>
        <v>0</v>
      </c>
      <c r="N5297" s="167">
        <f t="shared" si="580"/>
        <v>0</v>
      </c>
    </row>
    <row r="5298" spans="1:14" ht="15" customHeight="1" x14ac:dyDescent="0.2">
      <c r="A5298" s="152"/>
      <c r="B5298" s="152"/>
      <c r="C5298" s="152"/>
      <c r="D5298" s="152"/>
      <c r="E5298" s="153">
        <f>'2.40-a,b,c,d,e'!E5298</f>
        <v>44467.166666666664</v>
      </c>
      <c r="F5298" s="157">
        <f>'2.40-a,b,c,d,e'!F5298</f>
        <v>75.290000915527301</v>
      </c>
      <c r="G5298" s="157">
        <f>'2.40-a,b,c,d,e'!G5298</f>
        <v>-159.99603271480112</v>
      </c>
      <c r="H5298" s="157">
        <f t="shared" si="574"/>
        <v>8002.622196355589</v>
      </c>
      <c r="I5298" s="157">
        <f t="shared" si="575"/>
        <v>0</v>
      </c>
      <c r="J5298" s="157">
        <f t="shared" si="576"/>
        <v>8002.622196355589</v>
      </c>
      <c r="K5298" s="157">
        <f t="shared" si="577"/>
        <v>0</v>
      </c>
      <c r="L5298" s="157">
        <f t="shared" si="578"/>
        <v>8002.622196355589</v>
      </c>
      <c r="M5298" s="167">
        <f t="shared" si="579"/>
        <v>0</v>
      </c>
      <c r="N5298" s="167">
        <f t="shared" si="580"/>
        <v>0</v>
      </c>
    </row>
    <row r="5299" spans="1:14" ht="15" customHeight="1" x14ac:dyDescent="0.2">
      <c r="A5299" s="152"/>
      <c r="B5299" s="152"/>
      <c r="C5299" s="152"/>
      <c r="D5299" s="152"/>
      <c r="E5299" s="153">
        <f>'2.40-a,b,c,d,e'!E5299</f>
        <v>44468.166666666664</v>
      </c>
      <c r="F5299" s="157">
        <f>'2.40-a,b,c,d,e'!F5299</f>
        <v>74.830001831054602</v>
      </c>
      <c r="G5299" s="157">
        <f>'2.40-a,b,c,d,e'!G5299</f>
        <v>-459.99908447269888</v>
      </c>
      <c r="H5299" s="157">
        <f t="shared" si="574"/>
        <v>7542.62311188289</v>
      </c>
      <c r="I5299" s="157">
        <f t="shared" si="575"/>
        <v>0</v>
      </c>
      <c r="J5299" s="157">
        <f t="shared" si="576"/>
        <v>7542.62311188289</v>
      </c>
      <c r="K5299" s="157">
        <f t="shared" si="577"/>
        <v>0</v>
      </c>
      <c r="L5299" s="157">
        <f t="shared" si="578"/>
        <v>7542.62311188289</v>
      </c>
      <c r="M5299" s="167">
        <f t="shared" si="579"/>
        <v>0</v>
      </c>
      <c r="N5299" s="167">
        <f t="shared" si="580"/>
        <v>0</v>
      </c>
    </row>
    <row r="5300" spans="1:14" ht="15" customHeight="1" x14ac:dyDescent="0.2">
      <c r="A5300" s="152"/>
      <c r="B5300" s="152"/>
      <c r="C5300" s="152"/>
      <c r="D5300" s="152"/>
      <c r="E5300" s="153">
        <f>'2.40-a,b,c,d,e'!E5300</f>
        <v>44469.166666666664</v>
      </c>
      <c r="F5300" s="157">
        <f>'2.40-a,b,c,d,e'!F5300</f>
        <v>75.029998779296804</v>
      </c>
      <c r="G5300" s="157">
        <f>'2.40-a,b,c,d,e'!G5300</f>
        <v>199.99694824220171</v>
      </c>
      <c r="H5300" s="157">
        <f t="shared" si="574"/>
        <v>7742.6200601250921</v>
      </c>
      <c r="I5300" s="157">
        <f t="shared" si="575"/>
        <v>0</v>
      </c>
      <c r="J5300" s="157">
        <f t="shared" si="576"/>
        <v>7742.6200601250921</v>
      </c>
      <c r="K5300" s="157">
        <f t="shared" si="577"/>
        <v>0</v>
      </c>
      <c r="L5300" s="157">
        <f t="shared" si="578"/>
        <v>7742.6200601250921</v>
      </c>
      <c r="M5300" s="167">
        <f t="shared" si="579"/>
        <v>0</v>
      </c>
      <c r="N5300" s="167">
        <f t="shared" si="580"/>
        <v>0</v>
      </c>
    </row>
    <row r="5301" spans="1:14" ht="15" customHeight="1" x14ac:dyDescent="0.2">
      <c r="A5301" s="152"/>
      <c r="B5301" s="152"/>
      <c r="C5301" s="152"/>
      <c r="D5301" s="152"/>
      <c r="E5301" s="153">
        <f>'2.40-a,b,c,d,e'!E5301</f>
        <v>44470.166666666664</v>
      </c>
      <c r="F5301" s="157">
        <f>'2.40-a,b,c,d,e'!F5301</f>
        <v>75.879997253417898</v>
      </c>
      <c r="G5301" s="157">
        <f>'2.40-a,b,c,d,e'!G5301</f>
        <v>849.99847412109375</v>
      </c>
      <c r="H5301" s="157">
        <f t="shared" si="574"/>
        <v>8592.6185342461868</v>
      </c>
      <c r="I5301" s="157">
        <f t="shared" si="575"/>
        <v>0</v>
      </c>
      <c r="J5301" s="157">
        <f t="shared" si="576"/>
        <v>8592.6185342461868</v>
      </c>
      <c r="K5301" s="157">
        <f t="shared" si="577"/>
        <v>430.00030517579671</v>
      </c>
      <c r="L5301" s="157">
        <f t="shared" si="578"/>
        <v>8162.61822907039</v>
      </c>
      <c r="M5301" s="167">
        <f t="shared" si="579"/>
        <v>0</v>
      </c>
      <c r="N5301" s="167">
        <f t="shared" si="580"/>
        <v>0</v>
      </c>
    </row>
    <row r="5302" spans="1:14" ht="15" customHeight="1" x14ac:dyDescent="0.2">
      <c r="A5302" s="152"/>
      <c r="B5302" s="152"/>
      <c r="C5302" s="152"/>
      <c r="D5302" s="152"/>
      <c r="E5302" s="153">
        <f>'2.40-a,b,c,d,e'!E5302</f>
        <v>44473.166666666664</v>
      </c>
      <c r="F5302" s="157">
        <f>'2.40-a,b,c,d,e'!F5302</f>
        <v>77.620002746582003</v>
      </c>
      <c r="G5302" s="157">
        <f>'2.40-a,b,c,d,e'!G5302</f>
        <v>1740.0054931641052</v>
      </c>
      <c r="H5302" s="157">
        <f t="shared" si="574"/>
        <v>9902.6237222344953</v>
      </c>
      <c r="I5302" s="157">
        <f t="shared" si="575"/>
        <v>0</v>
      </c>
      <c r="J5302" s="157">
        <f t="shared" si="576"/>
        <v>9902.6237222344953</v>
      </c>
      <c r="K5302" s="157">
        <f t="shared" si="577"/>
        <v>1740.0054931641052</v>
      </c>
      <c r="L5302" s="157">
        <f t="shared" si="578"/>
        <v>8162.61822907039</v>
      </c>
      <c r="M5302" s="167">
        <f t="shared" si="579"/>
        <v>0</v>
      </c>
      <c r="N5302" s="167">
        <f t="shared" si="580"/>
        <v>0</v>
      </c>
    </row>
    <row r="5303" spans="1:14" ht="15" customHeight="1" x14ac:dyDescent="0.2">
      <c r="A5303" s="152"/>
      <c r="B5303" s="152"/>
      <c r="C5303" s="152"/>
      <c r="D5303" s="152"/>
      <c r="E5303" s="153">
        <f>'2.40-a,b,c,d,e'!E5303</f>
        <v>44474.166666666664</v>
      </c>
      <c r="F5303" s="157">
        <f>'2.40-a,b,c,d,e'!F5303</f>
        <v>78.930000305175696</v>
      </c>
      <c r="G5303" s="157">
        <f>'2.40-a,b,c,d,e'!G5303</f>
        <v>1309.9975585936932</v>
      </c>
      <c r="H5303" s="157">
        <f t="shared" si="574"/>
        <v>9472.6157876640827</v>
      </c>
      <c r="I5303" s="157">
        <f t="shared" si="575"/>
        <v>0</v>
      </c>
      <c r="J5303" s="157">
        <f t="shared" si="576"/>
        <v>9472.6157876640827</v>
      </c>
      <c r="K5303" s="157">
        <f t="shared" si="577"/>
        <v>1309.9975585936927</v>
      </c>
      <c r="L5303" s="157">
        <f t="shared" si="578"/>
        <v>8162.61822907039</v>
      </c>
      <c r="M5303" s="167">
        <f t="shared" si="579"/>
        <v>0</v>
      </c>
      <c r="N5303" s="167">
        <f t="shared" si="580"/>
        <v>0</v>
      </c>
    </row>
    <row r="5304" spans="1:14" ht="15" customHeight="1" x14ac:dyDescent="0.2">
      <c r="A5304" s="152"/>
      <c r="B5304" s="152"/>
      <c r="C5304" s="152"/>
      <c r="D5304" s="152"/>
      <c r="E5304" s="153">
        <f>'2.40-a,b,c,d,e'!E5304</f>
        <v>44475.166666666664</v>
      </c>
      <c r="F5304" s="157">
        <f>'2.40-a,b,c,d,e'!F5304</f>
        <v>77.430000305175696</v>
      </c>
      <c r="G5304" s="157">
        <f>'2.40-a,b,c,d,e'!G5304</f>
        <v>-1500</v>
      </c>
      <c r="H5304" s="157">
        <f t="shared" si="574"/>
        <v>6662.61822907039</v>
      </c>
      <c r="I5304" s="157">
        <f t="shared" si="575"/>
        <v>0</v>
      </c>
      <c r="J5304" s="157">
        <f t="shared" si="576"/>
        <v>6662.61822907039</v>
      </c>
      <c r="K5304" s="157">
        <f t="shared" si="577"/>
        <v>0</v>
      </c>
      <c r="L5304" s="157">
        <f t="shared" si="578"/>
        <v>6662.61822907039</v>
      </c>
      <c r="M5304" s="167">
        <f t="shared" si="579"/>
        <v>0</v>
      </c>
      <c r="N5304" s="167">
        <f t="shared" si="580"/>
        <v>0</v>
      </c>
    </row>
    <row r="5305" spans="1:14" ht="15" customHeight="1" x14ac:dyDescent="0.2">
      <c r="A5305" s="152"/>
      <c r="B5305" s="152"/>
      <c r="C5305" s="152"/>
      <c r="D5305" s="152"/>
      <c r="E5305" s="153">
        <f>'2.40-a,b,c,d,e'!E5305</f>
        <v>44476.166666666664</v>
      </c>
      <c r="F5305" s="157">
        <f>'2.40-a,b,c,d,e'!F5305</f>
        <v>78.300003051757798</v>
      </c>
      <c r="G5305" s="157">
        <f>'2.40-a,b,c,d,e'!G5305</f>
        <v>870.0027465821023</v>
      </c>
      <c r="H5305" s="157">
        <f t="shared" si="574"/>
        <v>7532.6209756524922</v>
      </c>
      <c r="I5305" s="157">
        <f t="shared" si="575"/>
        <v>0</v>
      </c>
      <c r="J5305" s="157">
        <f t="shared" si="576"/>
        <v>7532.6209756524922</v>
      </c>
      <c r="K5305" s="157">
        <f t="shared" si="577"/>
        <v>0</v>
      </c>
      <c r="L5305" s="157">
        <f t="shared" si="578"/>
        <v>7532.6209756524922</v>
      </c>
      <c r="M5305" s="167">
        <f t="shared" si="579"/>
        <v>0</v>
      </c>
      <c r="N5305" s="167">
        <f t="shared" si="580"/>
        <v>0</v>
      </c>
    </row>
    <row r="5306" spans="1:14" ht="15" customHeight="1" x14ac:dyDescent="0.2">
      <c r="A5306" s="152"/>
      <c r="B5306" s="152"/>
      <c r="C5306" s="152"/>
      <c r="D5306" s="152"/>
      <c r="E5306" s="153">
        <f>'2.40-a,b,c,d,e'!E5306</f>
        <v>44477.166666666664</v>
      </c>
      <c r="F5306" s="157">
        <f>'2.40-a,b,c,d,e'!F5306</f>
        <v>79.349998474121094</v>
      </c>
      <c r="G5306" s="157">
        <f>'2.40-a,b,c,d,e'!G5306</f>
        <v>1049.9954223632953</v>
      </c>
      <c r="H5306" s="157">
        <f t="shared" si="574"/>
        <v>8582.6163980157871</v>
      </c>
      <c r="I5306" s="157">
        <f t="shared" si="575"/>
        <v>0</v>
      </c>
      <c r="J5306" s="157">
        <f t="shared" si="576"/>
        <v>8582.6163980157871</v>
      </c>
      <c r="K5306" s="157">
        <f t="shared" si="577"/>
        <v>419.99816894539708</v>
      </c>
      <c r="L5306" s="157">
        <f t="shared" si="578"/>
        <v>8162.61822907039</v>
      </c>
      <c r="M5306" s="167">
        <f t="shared" si="579"/>
        <v>0</v>
      </c>
      <c r="N5306" s="167">
        <f t="shared" si="580"/>
        <v>0</v>
      </c>
    </row>
    <row r="5307" spans="1:14" ht="15" customHeight="1" x14ac:dyDescent="0.2">
      <c r="A5307" s="152"/>
      <c r="B5307" s="152"/>
      <c r="C5307" s="152"/>
      <c r="D5307" s="152"/>
      <c r="E5307" s="153">
        <f>'2.40-a,b,c,d,e'!E5307</f>
        <v>44480.166666666664</v>
      </c>
      <c r="F5307" s="157">
        <f>'2.40-a,b,c,d,e'!F5307</f>
        <v>80.519996643066406</v>
      </c>
      <c r="G5307" s="157">
        <f>'2.40-a,b,c,d,e'!G5307</f>
        <v>1169.9981689453125</v>
      </c>
      <c r="H5307" s="157">
        <f t="shared" si="574"/>
        <v>9332.6163980157035</v>
      </c>
      <c r="I5307" s="157">
        <f t="shared" si="575"/>
        <v>0</v>
      </c>
      <c r="J5307" s="157">
        <f t="shared" si="576"/>
        <v>9332.6163980157035</v>
      </c>
      <c r="K5307" s="157">
        <f t="shared" si="577"/>
        <v>1169.9981689453134</v>
      </c>
      <c r="L5307" s="157">
        <f t="shared" si="578"/>
        <v>8162.61822907039</v>
      </c>
      <c r="M5307" s="167">
        <f t="shared" si="579"/>
        <v>0</v>
      </c>
      <c r="N5307" s="167">
        <f t="shared" si="580"/>
        <v>0</v>
      </c>
    </row>
    <row r="5308" spans="1:14" ht="15" customHeight="1" x14ac:dyDescent="0.2">
      <c r="A5308" s="152"/>
      <c r="B5308" s="152"/>
      <c r="C5308" s="152"/>
      <c r="D5308" s="152"/>
      <c r="E5308" s="153">
        <f>'2.40-a,b,c,d,e'!E5308</f>
        <v>44481.166666666664</v>
      </c>
      <c r="F5308" s="157">
        <f>'2.40-a,b,c,d,e'!F5308</f>
        <v>80.639999389648395</v>
      </c>
      <c r="G5308" s="157">
        <f>'2.40-a,b,c,d,e'!G5308</f>
        <v>120.00274658198862</v>
      </c>
      <c r="H5308" s="157">
        <f t="shared" si="574"/>
        <v>8282.6209756523785</v>
      </c>
      <c r="I5308" s="157">
        <f t="shared" si="575"/>
        <v>0</v>
      </c>
      <c r="J5308" s="157">
        <f t="shared" si="576"/>
        <v>8282.6209756523785</v>
      </c>
      <c r="K5308" s="157">
        <f t="shared" si="577"/>
        <v>120.0027465819885</v>
      </c>
      <c r="L5308" s="157">
        <f t="shared" si="578"/>
        <v>8162.61822907039</v>
      </c>
      <c r="M5308" s="167">
        <f t="shared" si="579"/>
        <v>0</v>
      </c>
      <c r="N5308" s="167">
        <f t="shared" si="580"/>
        <v>0</v>
      </c>
    </row>
    <row r="5309" spans="1:14" ht="15" customHeight="1" x14ac:dyDescent="0.2">
      <c r="A5309" s="152"/>
      <c r="B5309" s="152"/>
      <c r="C5309" s="152"/>
      <c r="D5309" s="152"/>
      <c r="E5309" s="153">
        <f>'2.40-a,b,c,d,e'!E5309</f>
        <v>44482.166666666664</v>
      </c>
      <c r="F5309" s="157">
        <f>'2.40-a,b,c,d,e'!F5309</f>
        <v>80.440002441406193</v>
      </c>
      <c r="G5309" s="157">
        <f>'2.40-a,b,c,d,e'!G5309</f>
        <v>-199.99694824220171</v>
      </c>
      <c r="H5309" s="157">
        <f t="shared" si="574"/>
        <v>7962.621280828188</v>
      </c>
      <c r="I5309" s="157">
        <f t="shared" si="575"/>
        <v>0</v>
      </c>
      <c r="J5309" s="157">
        <f t="shared" si="576"/>
        <v>7962.621280828188</v>
      </c>
      <c r="K5309" s="157">
        <f t="shared" si="577"/>
        <v>0</v>
      </c>
      <c r="L5309" s="157">
        <f t="shared" si="578"/>
        <v>7962.621280828188</v>
      </c>
      <c r="M5309" s="167">
        <f t="shared" si="579"/>
        <v>0</v>
      </c>
      <c r="N5309" s="167">
        <f t="shared" si="580"/>
        <v>0</v>
      </c>
    </row>
    <row r="5310" spans="1:14" ht="15" customHeight="1" x14ac:dyDescent="0.2">
      <c r="A5310" s="152"/>
      <c r="B5310" s="152"/>
      <c r="C5310" s="152"/>
      <c r="D5310" s="152"/>
      <c r="E5310" s="153">
        <f>'2.40-a,b,c,d,e'!E5310</f>
        <v>44483.166666666664</v>
      </c>
      <c r="F5310" s="157">
        <f>'2.40-a,b,c,d,e'!F5310</f>
        <v>81.309997558593693</v>
      </c>
      <c r="G5310" s="157">
        <f>'2.40-a,b,c,d,e'!G5310</f>
        <v>869.9951171875</v>
      </c>
      <c r="H5310" s="157">
        <f t="shared" si="574"/>
        <v>8832.6163980156889</v>
      </c>
      <c r="I5310" s="157">
        <f t="shared" si="575"/>
        <v>0</v>
      </c>
      <c r="J5310" s="157">
        <f t="shared" si="576"/>
        <v>8832.6163980156889</v>
      </c>
      <c r="K5310" s="157">
        <f t="shared" si="577"/>
        <v>669.99816894529886</v>
      </c>
      <c r="L5310" s="157">
        <f t="shared" si="578"/>
        <v>8162.61822907039</v>
      </c>
      <c r="M5310" s="167">
        <f t="shared" si="579"/>
        <v>0</v>
      </c>
      <c r="N5310" s="167">
        <f t="shared" si="580"/>
        <v>0</v>
      </c>
    </row>
    <row r="5311" spans="1:14" ht="15" customHeight="1" x14ac:dyDescent="0.2">
      <c r="A5311" s="152"/>
      <c r="B5311" s="152"/>
      <c r="C5311" s="152"/>
      <c r="D5311" s="152"/>
      <c r="E5311" s="153">
        <f>'2.40-a,b,c,d,e'!E5311</f>
        <v>44484.166666666664</v>
      </c>
      <c r="F5311" s="157">
        <f>'2.40-a,b,c,d,e'!F5311</f>
        <v>82.279998779296804</v>
      </c>
      <c r="G5311" s="157">
        <f>'2.40-a,b,c,d,e'!G5311</f>
        <v>970.00122070311079</v>
      </c>
      <c r="H5311" s="157">
        <f t="shared" si="574"/>
        <v>9132.6194497735014</v>
      </c>
      <c r="I5311" s="157">
        <f t="shared" si="575"/>
        <v>0</v>
      </c>
      <c r="J5311" s="157">
        <f t="shared" si="576"/>
        <v>9132.6194497735014</v>
      </c>
      <c r="K5311" s="157">
        <f t="shared" si="577"/>
        <v>970.00122070311136</v>
      </c>
      <c r="L5311" s="157">
        <f t="shared" si="578"/>
        <v>8162.61822907039</v>
      </c>
      <c r="M5311" s="167">
        <f t="shared" si="579"/>
        <v>0</v>
      </c>
      <c r="N5311" s="167">
        <f t="shared" si="580"/>
        <v>0</v>
      </c>
    </row>
    <row r="5312" spans="1:14" ht="15" customHeight="1" x14ac:dyDescent="0.2">
      <c r="A5312" s="152"/>
      <c r="B5312" s="152"/>
      <c r="C5312" s="152"/>
      <c r="D5312" s="152"/>
      <c r="E5312" s="153">
        <f>'2.40-a,b,c,d,e'!E5312</f>
        <v>44487.166666666664</v>
      </c>
      <c r="F5312" s="157">
        <f>'2.40-a,b,c,d,e'!F5312</f>
        <v>82.440002441406193</v>
      </c>
      <c r="G5312" s="157">
        <f>'2.40-a,b,c,d,e'!G5312</f>
        <v>160.00366210938921</v>
      </c>
      <c r="H5312" s="157">
        <f t="shared" si="574"/>
        <v>8322.6218911797787</v>
      </c>
      <c r="I5312" s="157">
        <f t="shared" si="575"/>
        <v>0</v>
      </c>
      <c r="J5312" s="157">
        <f t="shared" si="576"/>
        <v>8322.6218911797787</v>
      </c>
      <c r="K5312" s="157">
        <f t="shared" si="577"/>
        <v>160.00366210938864</v>
      </c>
      <c r="L5312" s="157">
        <f t="shared" si="578"/>
        <v>8162.61822907039</v>
      </c>
      <c r="M5312" s="167">
        <f t="shared" si="579"/>
        <v>0</v>
      </c>
      <c r="N5312" s="167">
        <f t="shared" si="580"/>
        <v>0</v>
      </c>
    </row>
    <row r="5313" spans="1:14" ht="15" customHeight="1" x14ac:dyDescent="0.2">
      <c r="A5313" s="152"/>
      <c r="B5313" s="152"/>
      <c r="C5313" s="152"/>
      <c r="D5313" s="152"/>
      <c r="E5313" s="153">
        <f>'2.40-a,b,c,d,e'!E5313</f>
        <v>44488.166666666664</v>
      </c>
      <c r="F5313" s="157">
        <f>'2.40-a,b,c,d,e'!F5313</f>
        <v>82.959999084472599</v>
      </c>
      <c r="G5313" s="157">
        <f>'2.40-a,b,c,d,e'!G5313</f>
        <v>519.99664306640625</v>
      </c>
      <c r="H5313" s="157">
        <f t="shared" si="574"/>
        <v>8682.6148721367972</v>
      </c>
      <c r="I5313" s="157">
        <f t="shared" si="575"/>
        <v>0</v>
      </c>
      <c r="J5313" s="157">
        <f t="shared" si="576"/>
        <v>8682.6148721367972</v>
      </c>
      <c r="K5313" s="157">
        <f t="shared" si="577"/>
        <v>519.99664306640716</v>
      </c>
      <c r="L5313" s="157">
        <f t="shared" si="578"/>
        <v>8162.61822907039</v>
      </c>
      <c r="M5313" s="167">
        <f t="shared" si="579"/>
        <v>0</v>
      </c>
      <c r="N5313" s="167">
        <f t="shared" si="580"/>
        <v>0</v>
      </c>
    </row>
    <row r="5314" spans="1:14" ht="15" customHeight="1" x14ac:dyDescent="0.2">
      <c r="A5314" s="152"/>
      <c r="B5314" s="152"/>
      <c r="C5314" s="152"/>
      <c r="D5314" s="152"/>
      <c r="E5314" s="153">
        <f>'2.40-a,b,c,d,e'!E5314</f>
        <v>44489.166666666664</v>
      </c>
      <c r="F5314" s="157">
        <f>'2.40-a,b,c,d,e'!F5314</f>
        <v>83.870002746582003</v>
      </c>
      <c r="G5314" s="157">
        <f>'2.40-a,b,c,d,e'!G5314</f>
        <v>910.00366210940342</v>
      </c>
      <c r="H5314" s="157">
        <f t="shared" si="574"/>
        <v>9072.6218911797932</v>
      </c>
      <c r="I5314" s="157">
        <f t="shared" si="575"/>
        <v>0</v>
      </c>
      <c r="J5314" s="157">
        <f t="shared" si="576"/>
        <v>9072.6218911797932</v>
      </c>
      <c r="K5314" s="157">
        <f t="shared" si="577"/>
        <v>910.00366210940319</v>
      </c>
      <c r="L5314" s="157">
        <f t="shared" si="578"/>
        <v>8162.61822907039</v>
      </c>
      <c r="M5314" s="167">
        <f t="shared" si="579"/>
        <v>0</v>
      </c>
      <c r="N5314" s="167">
        <f t="shared" si="580"/>
        <v>0</v>
      </c>
    </row>
    <row r="5315" spans="1:14" ht="15" customHeight="1" x14ac:dyDescent="0.2">
      <c r="A5315" s="152"/>
      <c r="B5315" s="152"/>
      <c r="C5315" s="152"/>
      <c r="D5315" s="152"/>
      <c r="E5315" s="153">
        <f>'2.40-a,b,c,d,e'!E5315</f>
        <v>44490.166666666664</v>
      </c>
      <c r="F5315" s="157">
        <f>'2.40-a,b,c,d,e'!F5315</f>
        <v>82.5</v>
      </c>
      <c r="G5315" s="157">
        <f>'2.40-a,b,c,d,e'!G5315</f>
        <v>-1370.0027465820028</v>
      </c>
      <c r="H5315" s="157">
        <f t="shared" si="574"/>
        <v>6792.615482488387</v>
      </c>
      <c r="I5315" s="157">
        <f t="shared" si="575"/>
        <v>0</v>
      </c>
      <c r="J5315" s="157">
        <f t="shared" si="576"/>
        <v>6792.615482488387</v>
      </c>
      <c r="K5315" s="157">
        <f t="shared" si="577"/>
        <v>0</v>
      </c>
      <c r="L5315" s="157">
        <f t="shared" si="578"/>
        <v>6792.615482488387</v>
      </c>
      <c r="M5315" s="167">
        <f t="shared" si="579"/>
        <v>0</v>
      </c>
      <c r="N5315" s="167">
        <f t="shared" si="580"/>
        <v>0</v>
      </c>
    </row>
    <row r="5316" spans="1:14" ht="15" customHeight="1" x14ac:dyDescent="0.2">
      <c r="A5316" s="152"/>
      <c r="B5316" s="152"/>
      <c r="C5316" s="152"/>
      <c r="D5316" s="152"/>
      <c r="E5316" s="153">
        <f>'2.40-a,b,c,d,e'!E5316</f>
        <v>44491.166666666664</v>
      </c>
      <c r="F5316" s="157">
        <f>'2.40-a,b,c,d,e'!F5316</f>
        <v>83.760002136230398</v>
      </c>
      <c r="G5316" s="157">
        <f>'2.40-a,b,c,d,e'!G5316</f>
        <v>1260.0021362303978</v>
      </c>
      <c r="H5316" s="157">
        <f t="shared" ref="H5316:H5379" si="581">L5315+G5316</f>
        <v>8052.6176187187848</v>
      </c>
      <c r="I5316" s="157">
        <f t="shared" ref="I5316:I5379" si="582">IF(H5316&lt;$B$13,$B$14-H5316,0)</f>
        <v>0</v>
      </c>
      <c r="J5316" s="157">
        <f t="shared" ref="J5316:J5379" si="583">H5316+I5316</f>
        <v>8052.6176187187848</v>
      </c>
      <c r="K5316" s="157">
        <f t="shared" ref="K5316:K5379" si="584">MAX(J5316-$B$14,0)</f>
        <v>0</v>
      </c>
      <c r="L5316" s="157">
        <f t="shared" ref="L5316:L5379" si="585">J5316-K5316</f>
        <v>8052.6176187187848</v>
      </c>
      <c r="M5316" s="167">
        <f t="shared" ref="M5316:M5379" si="586">IF(I5316&gt;0,1,0)</f>
        <v>0</v>
      </c>
      <c r="N5316" s="167">
        <f t="shared" ref="N5316:N5379" si="587">IF(H5316&lt;0,1,0)</f>
        <v>0</v>
      </c>
    </row>
    <row r="5317" spans="1:14" ht="15" customHeight="1" x14ac:dyDescent="0.2">
      <c r="A5317" s="152"/>
      <c r="B5317" s="152"/>
      <c r="C5317" s="152"/>
      <c r="D5317" s="152"/>
      <c r="E5317" s="153">
        <f>'2.40-a,b,c,d,e'!E5317</f>
        <v>44494.166666666664</v>
      </c>
      <c r="F5317" s="157">
        <f>'2.40-a,b,c,d,e'!F5317</f>
        <v>83.760002136230398</v>
      </c>
      <c r="G5317" s="157">
        <f>'2.40-a,b,c,d,e'!G5317</f>
        <v>0</v>
      </c>
      <c r="H5317" s="157">
        <f t="shared" si="581"/>
        <v>8052.6176187187848</v>
      </c>
      <c r="I5317" s="157">
        <f t="shared" si="582"/>
        <v>0</v>
      </c>
      <c r="J5317" s="157">
        <f t="shared" si="583"/>
        <v>8052.6176187187848</v>
      </c>
      <c r="K5317" s="157">
        <f t="shared" si="584"/>
        <v>0</v>
      </c>
      <c r="L5317" s="157">
        <f t="shared" si="585"/>
        <v>8052.6176187187848</v>
      </c>
      <c r="M5317" s="167">
        <f t="shared" si="586"/>
        <v>0</v>
      </c>
      <c r="N5317" s="167">
        <f t="shared" si="587"/>
        <v>0</v>
      </c>
    </row>
    <row r="5318" spans="1:14" ht="15" customHeight="1" x14ac:dyDescent="0.2">
      <c r="A5318" s="152"/>
      <c r="B5318" s="152"/>
      <c r="C5318" s="152"/>
      <c r="D5318" s="152"/>
      <c r="E5318" s="153">
        <f>'2.40-a,b,c,d,e'!E5318</f>
        <v>44495.166666666664</v>
      </c>
      <c r="F5318" s="157">
        <f>'2.40-a,b,c,d,e'!F5318</f>
        <v>84.650001525878906</v>
      </c>
      <c r="G5318" s="157">
        <f>'2.40-a,b,c,d,e'!G5318</f>
        <v>889.99938964850855</v>
      </c>
      <c r="H5318" s="157">
        <f t="shared" si="581"/>
        <v>8942.6170083672932</v>
      </c>
      <c r="I5318" s="157">
        <f t="shared" si="582"/>
        <v>0</v>
      </c>
      <c r="J5318" s="157">
        <f t="shared" si="583"/>
        <v>8942.6170083672932</v>
      </c>
      <c r="K5318" s="157">
        <f t="shared" si="584"/>
        <v>779.99877929690319</v>
      </c>
      <c r="L5318" s="157">
        <f t="shared" si="585"/>
        <v>8162.61822907039</v>
      </c>
      <c r="M5318" s="167">
        <f t="shared" si="586"/>
        <v>0</v>
      </c>
      <c r="N5318" s="167">
        <f t="shared" si="587"/>
        <v>0</v>
      </c>
    </row>
    <row r="5319" spans="1:14" ht="15" customHeight="1" x14ac:dyDescent="0.2">
      <c r="A5319" s="152"/>
      <c r="B5319" s="152"/>
      <c r="C5319" s="152"/>
      <c r="D5319" s="152"/>
      <c r="E5319" s="153">
        <f>'2.40-a,b,c,d,e'!E5319</f>
        <v>44496.166666666664</v>
      </c>
      <c r="F5319" s="157">
        <f>'2.40-a,b,c,d,e'!F5319</f>
        <v>82.660003662109304</v>
      </c>
      <c r="G5319" s="157">
        <f>'2.40-a,b,c,d,e'!G5319</f>
        <v>-1989.9978637696022</v>
      </c>
      <c r="H5319" s="157">
        <f t="shared" si="581"/>
        <v>6172.6203653007879</v>
      </c>
      <c r="I5319" s="157">
        <f t="shared" si="582"/>
        <v>0</v>
      </c>
      <c r="J5319" s="157">
        <f t="shared" si="583"/>
        <v>6172.6203653007879</v>
      </c>
      <c r="K5319" s="157">
        <f t="shared" si="584"/>
        <v>0</v>
      </c>
      <c r="L5319" s="157">
        <f t="shared" si="585"/>
        <v>6172.6203653007879</v>
      </c>
      <c r="M5319" s="167">
        <f t="shared" si="586"/>
        <v>0</v>
      </c>
      <c r="N5319" s="167">
        <f t="shared" si="587"/>
        <v>0</v>
      </c>
    </row>
    <row r="5320" spans="1:14" ht="15" customHeight="1" x14ac:dyDescent="0.2">
      <c r="A5320" s="152"/>
      <c r="B5320" s="152"/>
      <c r="C5320" s="152"/>
      <c r="D5320" s="152"/>
      <c r="E5320" s="153">
        <f>'2.40-a,b,c,d,e'!E5320</f>
        <v>44497.166666666664</v>
      </c>
      <c r="F5320" s="157">
        <f>'2.40-a,b,c,d,e'!F5320</f>
        <v>82.809997558593693</v>
      </c>
      <c r="G5320" s="157">
        <f>'2.40-a,b,c,d,e'!G5320</f>
        <v>149.99389648438921</v>
      </c>
      <c r="H5320" s="157">
        <f t="shared" si="581"/>
        <v>6322.6142617851774</v>
      </c>
      <c r="I5320" s="157">
        <f t="shared" si="582"/>
        <v>0</v>
      </c>
      <c r="J5320" s="157">
        <f t="shared" si="583"/>
        <v>6322.6142617851774</v>
      </c>
      <c r="K5320" s="157">
        <f t="shared" si="584"/>
        <v>0</v>
      </c>
      <c r="L5320" s="157">
        <f t="shared" si="585"/>
        <v>6322.6142617851774</v>
      </c>
      <c r="M5320" s="167">
        <f t="shared" si="586"/>
        <v>0</v>
      </c>
      <c r="N5320" s="167">
        <f t="shared" si="587"/>
        <v>0</v>
      </c>
    </row>
    <row r="5321" spans="1:14" ht="15" customHeight="1" x14ac:dyDescent="0.2">
      <c r="A5321" s="152"/>
      <c r="B5321" s="152"/>
      <c r="C5321" s="152"/>
      <c r="D5321" s="152"/>
      <c r="E5321" s="153">
        <f>'2.40-a,b,c,d,e'!E5321</f>
        <v>44498.166666666664</v>
      </c>
      <c r="F5321" s="157">
        <f>'2.40-a,b,c,d,e'!F5321</f>
        <v>83.569999694824205</v>
      </c>
      <c r="G5321" s="157">
        <f>'2.40-a,b,c,d,e'!G5321</f>
        <v>760.00213623051138</v>
      </c>
      <c r="H5321" s="157">
        <f t="shared" si="581"/>
        <v>7082.6163980156889</v>
      </c>
      <c r="I5321" s="157">
        <f t="shared" si="582"/>
        <v>0</v>
      </c>
      <c r="J5321" s="157">
        <f t="shared" si="583"/>
        <v>7082.6163980156889</v>
      </c>
      <c r="K5321" s="157">
        <f t="shared" si="584"/>
        <v>0</v>
      </c>
      <c r="L5321" s="157">
        <f t="shared" si="585"/>
        <v>7082.6163980156889</v>
      </c>
      <c r="M5321" s="167">
        <f t="shared" si="586"/>
        <v>0</v>
      </c>
      <c r="N5321" s="167">
        <f t="shared" si="587"/>
        <v>0</v>
      </c>
    </row>
    <row r="5322" spans="1:14" ht="15" customHeight="1" x14ac:dyDescent="0.2">
      <c r="A5322" s="152"/>
      <c r="B5322" s="152"/>
      <c r="C5322" s="152"/>
      <c r="D5322" s="152"/>
      <c r="E5322" s="153">
        <f>'2.40-a,b,c,d,e'!E5322</f>
        <v>44501.166666666664</v>
      </c>
      <c r="F5322" s="157">
        <f>'2.40-a,b,c,d,e'!F5322</f>
        <v>84.050003051757798</v>
      </c>
      <c r="G5322" s="157">
        <f>'2.40-a,b,c,d,e'!G5322</f>
        <v>480.00335693359375</v>
      </c>
      <c r="H5322" s="157">
        <f t="shared" si="581"/>
        <v>7562.6197549492827</v>
      </c>
      <c r="I5322" s="157">
        <f t="shared" si="582"/>
        <v>0</v>
      </c>
      <c r="J5322" s="157">
        <f t="shared" si="583"/>
        <v>7562.6197549492827</v>
      </c>
      <c r="K5322" s="157">
        <f t="shared" si="584"/>
        <v>0</v>
      </c>
      <c r="L5322" s="157">
        <f t="shared" si="585"/>
        <v>7562.6197549492827</v>
      </c>
      <c r="M5322" s="167">
        <f t="shared" si="586"/>
        <v>0</v>
      </c>
      <c r="N5322" s="167">
        <f t="shared" si="587"/>
        <v>0</v>
      </c>
    </row>
    <row r="5323" spans="1:14" ht="15" customHeight="1" x14ac:dyDescent="0.2">
      <c r="A5323" s="152"/>
      <c r="B5323" s="152"/>
      <c r="C5323" s="152"/>
      <c r="D5323" s="152"/>
      <c r="E5323" s="153">
        <f>'2.40-a,b,c,d,e'!E5323</f>
        <v>44502.166666666664</v>
      </c>
      <c r="F5323" s="157">
        <f>'2.40-a,b,c,d,e'!F5323</f>
        <v>83.910003662109304</v>
      </c>
      <c r="G5323" s="157">
        <f>'2.40-a,b,c,d,e'!G5323</f>
        <v>-139.99938964849434</v>
      </c>
      <c r="H5323" s="157">
        <f t="shared" si="581"/>
        <v>7422.6203653007888</v>
      </c>
      <c r="I5323" s="157">
        <f t="shared" si="582"/>
        <v>0</v>
      </c>
      <c r="J5323" s="157">
        <f t="shared" si="583"/>
        <v>7422.6203653007888</v>
      </c>
      <c r="K5323" s="157">
        <f t="shared" si="584"/>
        <v>0</v>
      </c>
      <c r="L5323" s="157">
        <f t="shared" si="585"/>
        <v>7422.6203653007888</v>
      </c>
      <c r="M5323" s="167">
        <f t="shared" si="586"/>
        <v>0</v>
      </c>
      <c r="N5323" s="167">
        <f t="shared" si="587"/>
        <v>0</v>
      </c>
    </row>
    <row r="5324" spans="1:14" ht="15" customHeight="1" x14ac:dyDescent="0.2">
      <c r="A5324" s="152"/>
      <c r="B5324" s="152"/>
      <c r="C5324" s="152"/>
      <c r="D5324" s="152"/>
      <c r="E5324" s="153">
        <f>'2.40-a,b,c,d,e'!E5324</f>
        <v>44503.166666666664</v>
      </c>
      <c r="F5324" s="157">
        <f>'2.40-a,b,c,d,e'!F5324</f>
        <v>80.860000610351506</v>
      </c>
      <c r="G5324" s="157">
        <f>'2.40-a,b,c,d,e'!G5324</f>
        <v>-3050.0030517577984</v>
      </c>
      <c r="H5324" s="157">
        <f t="shared" si="581"/>
        <v>4372.6173135429908</v>
      </c>
      <c r="I5324" s="157">
        <f t="shared" si="582"/>
        <v>3790.0009155273992</v>
      </c>
      <c r="J5324" s="157">
        <f t="shared" si="583"/>
        <v>8162.61822907039</v>
      </c>
      <c r="K5324" s="157">
        <f t="shared" si="584"/>
        <v>0</v>
      </c>
      <c r="L5324" s="157">
        <f t="shared" si="585"/>
        <v>8162.61822907039</v>
      </c>
      <c r="M5324" s="167">
        <f t="shared" si="586"/>
        <v>1</v>
      </c>
      <c r="N5324" s="167">
        <f t="shared" si="587"/>
        <v>0</v>
      </c>
    </row>
    <row r="5325" spans="1:14" ht="15" customHeight="1" x14ac:dyDescent="0.2">
      <c r="A5325" s="152"/>
      <c r="B5325" s="152"/>
      <c r="C5325" s="152"/>
      <c r="D5325" s="152"/>
      <c r="E5325" s="153">
        <f>'2.40-a,b,c,d,e'!E5325</f>
        <v>44504.166666666664</v>
      </c>
      <c r="F5325" s="157">
        <f>'2.40-a,b,c,d,e'!F5325</f>
        <v>78.809997558593693</v>
      </c>
      <c r="G5325" s="157">
        <f>'2.40-a,b,c,d,e'!G5325</f>
        <v>-2050.0030517578125</v>
      </c>
      <c r="H5325" s="157">
        <f t="shared" si="581"/>
        <v>6112.6151773125775</v>
      </c>
      <c r="I5325" s="157">
        <f t="shared" si="582"/>
        <v>2050.0030517578125</v>
      </c>
      <c r="J5325" s="157">
        <f t="shared" si="583"/>
        <v>8162.61822907039</v>
      </c>
      <c r="K5325" s="157">
        <f t="shared" si="584"/>
        <v>0</v>
      </c>
      <c r="L5325" s="157">
        <f t="shared" si="585"/>
        <v>8162.61822907039</v>
      </c>
      <c r="M5325" s="167">
        <f t="shared" si="586"/>
        <v>1</v>
      </c>
      <c r="N5325" s="167">
        <f t="shared" si="587"/>
        <v>0</v>
      </c>
    </row>
    <row r="5326" spans="1:14" ht="15" customHeight="1" x14ac:dyDescent="0.2">
      <c r="A5326" s="152"/>
      <c r="B5326" s="152"/>
      <c r="C5326" s="152"/>
      <c r="D5326" s="152"/>
      <c r="E5326" s="153">
        <f>'2.40-a,b,c,d,e'!E5326</f>
        <v>44505.166666666664</v>
      </c>
      <c r="F5326" s="157">
        <f>'2.40-a,b,c,d,e'!F5326</f>
        <v>81.269996643066406</v>
      </c>
      <c r="G5326" s="157">
        <f>'2.40-a,b,c,d,e'!G5326</f>
        <v>2459.9990844727131</v>
      </c>
      <c r="H5326" s="157">
        <f t="shared" si="581"/>
        <v>10622.617313543104</v>
      </c>
      <c r="I5326" s="157">
        <f t="shared" si="582"/>
        <v>0</v>
      </c>
      <c r="J5326" s="157">
        <f t="shared" si="583"/>
        <v>10622.617313543104</v>
      </c>
      <c r="K5326" s="157">
        <f t="shared" si="584"/>
        <v>2459.9990844727135</v>
      </c>
      <c r="L5326" s="157">
        <f t="shared" si="585"/>
        <v>8162.61822907039</v>
      </c>
      <c r="M5326" s="167">
        <f t="shared" si="586"/>
        <v>0</v>
      </c>
      <c r="N5326" s="167">
        <f t="shared" si="587"/>
        <v>0</v>
      </c>
    </row>
    <row r="5327" spans="1:14" ht="15" customHeight="1" x14ac:dyDescent="0.2">
      <c r="A5327" s="152"/>
      <c r="B5327" s="152"/>
      <c r="C5327" s="152"/>
      <c r="D5327" s="152"/>
      <c r="E5327" s="153">
        <f>'2.40-a,b,c,d,e'!E5327</f>
        <v>44508.208333333336</v>
      </c>
      <c r="F5327" s="157">
        <f>'2.40-a,b,c,d,e'!F5327</f>
        <v>81.930000305175696</v>
      </c>
      <c r="G5327" s="157">
        <f>'2.40-a,b,c,d,e'!G5327</f>
        <v>660.00366210928973</v>
      </c>
      <c r="H5327" s="157">
        <f t="shared" si="581"/>
        <v>8822.6218911796805</v>
      </c>
      <c r="I5327" s="157">
        <f t="shared" si="582"/>
        <v>0</v>
      </c>
      <c r="J5327" s="157">
        <f t="shared" si="583"/>
        <v>8822.6218911796805</v>
      </c>
      <c r="K5327" s="157">
        <f t="shared" si="584"/>
        <v>660.00366210929042</v>
      </c>
      <c r="L5327" s="157">
        <f t="shared" si="585"/>
        <v>8162.61822907039</v>
      </c>
      <c r="M5327" s="167">
        <f t="shared" si="586"/>
        <v>0</v>
      </c>
      <c r="N5327" s="167">
        <f t="shared" si="587"/>
        <v>0</v>
      </c>
    </row>
    <row r="5328" spans="1:14" ht="15" customHeight="1" x14ac:dyDescent="0.2">
      <c r="A5328" s="152"/>
      <c r="B5328" s="152"/>
      <c r="C5328" s="152"/>
      <c r="D5328" s="152"/>
      <c r="E5328" s="153">
        <f>'2.40-a,b,c,d,e'!E5328</f>
        <v>44509.208333333336</v>
      </c>
      <c r="F5328" s="157">
        <f>'2.40-a,b,c,d,e'!F5328</f>
        <v>84.150001525878906</v>
      </c>
      <c r="G5328" s="157">
        <f>'2.40-a,b,c,d,e'!G5328</f>
        <v>2220.0012207032105</v>
      </c>
      <c r="H5328" s="157">
        <f t="shared" si="581"/>
        <v>10382.6194497736</v>
      </c>
      <c r="I5328" s="157">
        <f t="shared" si="582"/>
        <v>0</v>
      </c>
      <c r="J5328" s="157">
        <f t="shared" si="583"/>
        <v>10382.6194497736</v>
      </c>
      <c r="K5328" s="157">
        <f t="shared" si="584"/>
        <v>2220.0012207032096</v>
      </c>
      <c r="L5328" s="157">
        <f t="shared" si="585"/>
        <v>8162.61822907039</v>
      </c>
      <c r="M5328" s="167">
        <f t="shared" si="586"/>
        <v>0</v>
      </c>
      <c r="N5328" s="167">
        <f t="shared" si="587"/>
        <v>0</v>
      </c>
    </row>
    <row r="5329" spans="1:14" ht="15" customHeight="1" x14ac:dyDescent="0.2">
      <c r="A5329" s="152"/>
      <c r="B5329" s="152"/>
      <c r="C5329" s="152"/>
      <c r="D5329" s="152"/>
      <c r="E5329" s="153">
        <f>'2.40-a,b,c,d,e'!E5329</f>
        <v>44510.208333333336</v>
      </c>
      <c r="F5329" s="157">
        <f>'2.40-a,b,c,d,e'!F5329</f>
        <v>81.339996337890597</v>
      </c>
      <c r="G5329" s="157">
        <f>'2.40-a,b,c,d,e'!G5329</f>
        <v>-2810.0051879883094</v>
      </c>
      <c r="H5329" s="157">
        <f t="shared" si="581"/>
        <v>5352.6130410820806</v>
      </c>
      <c r="I5329" s="157">
        <f t="shared" si="582"/>
        <v>2810.0051879883094</v>
      </c>
      <c r="J5329" s="157">
        <f t="shared" si="583"/>
        <v>8162.61822907039</v>
      </c>
      <c r="K5329" s="157">
        <f t="shared" si="584"/>
        <v>0</v>
      </c>
      <c r="L5329" s="157">
        <f t="shared" si="585"/>
        <v>8162.61822907039</v>
      </c>
      <c r="M5329" s="167">
        <f t="shared" si="586"/>
        <v>1</v>
      </c>
      <c r="N5329" s="167">
        <f t="shared" si="587"/>
        <v>0</v>
      </c>
    </row>
    <row r="5330" spans="1:14" ht="15" customHeight="1" x14ac:dyDescent="0.2">
      <c r="A5330" s="152"/>
      <c r="B5330" s="152"/>
      <c r="C5330" s="152"/>
      <c r="D5330" s="152"/>
      <c r="E5330" s="153">
        <f>'2.40-a,b,c,d,e'!E5330</f>
        <v>44511.208333333336</v>
      </c>
      <c r="F5330" s="157">
        <f>'2.40-a,b,c,d,e'!F5330</f>
        <v>81.589996337890597</v>
      </c>
      <c r="G5330" s="157">
        <f>'2.40-a,b,c,d,e'!G5330</f>
        <v>250</v>
      </c>
      <c r="H5330" s="157">
        <f t="shared" si="581"/>
        <v>8412.618229070391</v>
      </c>
      <c r="I5330" s="157">
        <f t="shared" si="582"/>
        <v>0</v>
      </c>
      <c r="J5330" s="157">
        <f t="shared" si="583"/>
        <v>8412.618229070391</v>
      </c>
      <c r="K5330" s="157">
        <f t="shared" si="584"/>
        <v>250.00000000000091</v>
      </c>
      <c r="L5330" s="157">
        <f t="shared" si="585"/>
        <v>8162.61822907039</v>
      </c>
      <c r="M5330" s="167">
        <f t="shared" si="586"/>
        <v>0</v>
      </c>
      <c r="N5330" s="167">
        <f t="shared" si="587"/>
        <v>0</v>
      </c>
    </row>
    <row r="5331" spans="1:14" ht="15" customHeight="1" x14ac:dyDescent="0.2">
      <c r="A5331" s="152"/>
      <c r="B5331" s="152"/>
      <c r="C5331" s="152"/>
      <c r="D5331" s="152"/>
      <c r="E5331" s="153">
        <f>'2.40-a,b,c,d,e'!E5331</f>
        <v>44512.208333333336</v>
      </c>
      <c r="F5331" s="157">
        <f>'2.40-a,b,c,d,e'!F5331</f>
        <v>80.790000915527301</v>
      </c>
      <c r="G5331" s="157">
        <f>'2.40-a,b,c,d,e'!G5331</f>
        <v>-799.99542236329546</v>
      </c>
      <c r="H5331" s="157">
        <f t="shared" si="581"/>
        <v>7362.6228067070942</v>
      </c>
      <c r="I5331" s="157">
        <f t="shared" si="582"/>
        <v>0</v>
      </c>
      <c r="J5331" s="157">
        <f t="shared" si="583"/>
        <v>7362.6228067070942</v>
      </c>
      <c r="K5331" s="157">
        <f t="shared" si="584"/>
        <v>0</v>
      </c>
      <c r="L5331" s="157">
        <f t="shared" si="585"/>
        <v>7362.6228067070942</v>
      </c>
      <c r="M5331" s="167">
        <f t="shared" si="586"/>
        <v>0</v>
      </c>
      <c r="N5331" s="167">
        <f t="shared" si="587"/>
        <v>0</v>
      </c>
    </row>
    <row r="5332" spans="1:14" ht="15" customHeight="1" x14ac:dyDescent="0.2">
      <c r="A5332" s="152"/>
      <c r="B5332" s="152"/>
      <c r="C5332" s="152"/>
      <c r="D5332" s="152"/>
      <c r="E5332" s="153">
        <f>'2.40-a,b,c,d,e'!E5332</f>
        <v>44515.208333333336</v>
      </c>
      <c r="F5332" s="157">
        <f>'2.40-a,b,c,d,e'!F5332</f>
        <v>80.879997253417898</v>
      </c>
      <c r="G5332" s="157">
        <f>'2.40-a,b,c,d,e'!G5332</f>
        <v>89.996337890596578</v>
      </c>
      <c r="H5332" s="157">
        <f t="shared" si="581"/>
        <v>7452.619144597691</v>
      </c>
      <c r="I5332" s="157">
        <f t="shared" si="582"/>
        <v>0</v>
      </c>
      <c r="J5332" s="157">
        <f t="shared" si="583"/>
        <v>7452.619144597691</v>
      </c>
      <c r="K5332" s="157">
        <f t="shared" si="584"/>
        <v>0</v>
      </c>
      <c r="L5332" s="157">
        <f t="shared" si="585"/>
        <v>7452.619144597691</v>
      </c>
      <c r="M5332" s="167">
        <f t="shared" si="586"/>
        <v>0</v>
      </c>
      <c r="N5332" s="167">
        <f t="shared" si="587"/>
        <v>0</v>
      </c>
    </row>
    <row r="5333" spans="1:14" ht="15" customHeight="1" x14ac:dyDescent="0.2">
      <c r="A5333" s="152"/>
      <c r="B5333" s="152"/>
      <c r="C5333" s="152"/>
      <c r="D5333" s="152"/>
      <c r="E5333" s="153">
        <f>'2.40-a,b,c,d,e'!E5333</f>
        <v>44516.208333333336</v>
      </c>
      <c r="F5333" s="157">
        <f>'2.40-a,b,c,d,e'!F5333</f>
        <v>80.760002136230398</v>
      </c>
      <c r="G5333" s="157">
        <f>'2.40-a,b,c,d,e'!G5333</f>
        <v>-119.9951171875</v>
      </c>
      <c r="H5333" s="157">
        <f t="shared" si="581"/>
        <v>7332.624027410191</v>
      </c>
      <c r="I5333" s="157">
        <f t="shared" si="582"/>
        <v>0</v>
      </c>
      <c r="J5333" s="157">
        <f t="shared" si="583"/>
        <v>7332.624027410191</v>
      </c>
      <c r="K5333" s="157">
        <f t="shared" si="584"/>
        <v>0</v>
      </c>
      <c r="L5333" s="157">
        <f t="shared" si="585"/>
        <v>7332.624027410191</v>
      </c>
      <c r="M5333" s="167">
        <f t="shared" si="586"/>
        <v>0</v>
      </c>
      <c r="N5333" s="167">
        <f t="shared" si="587"/>
        <v>0</v>
      </c>
    </row>
    <row r="5334" spans="1:14" ht="15" customHeight="1" x14ac:dyDescent="0.2">
      <c r="A5334" s="152"/>
      <c r="B5334" s="152"/>
      <c r="C5334" s="152"/>
      <c r="D5334" s="152"/>
      <c r="E5334" s="153">
        <f>'2.40-a,b,c,d,e'!E5334</f>
        <v>44517.208333333336</v>
      </c>
      <c r="F5334" s="157">
        <f>'2.40-a,b,c,d,e'!F5334</f>
        <v>78.360000610351506</v>
      </c>
      <c r="G5334" s="157">
        <f>'2.40-a,b,c,d,e'!G5334</f>
        <v>-2400.0015258788922</v>
      </c>
      <c r="H5334" s="157">
        <f t="shared" si="581"/>
        <v>4932.6225015312993</v>
      </c>
      <c r="I5334" s="157">
        <f t="shared" si="582"/>
        <v>3229.9957275390907</v>
      </c>
      <c r="J5334" s="157">
        <f t="shared" si="583"/>
        <v>8162.61822907039</v>
      </c>
      <c r="K5334" s="157">
        <f t="shared" si="584"/>
        <v>0</v>
      </c>
      <c r="L5334" s="157">
        <f t="shared" si="585"/>
        <v>8162.61822907039</v>
      </c>
      <c r="M5334" s="167">
        <f t="shared" si="586"/>
        <v>1</v>
      </c>
      <c r="N5334" s="167">
        <f t="shared" si="587"/>
        <v>0</v>
      </c>
    </row>
    <row r="5335" spans="1:14" ht="15" customHeight="1" x14ac:dyDescent="0.2">
      <c r="A5335" s="152"/>
      <c r="B5335" s="152"/>
      <c r="C5335" s="152"/>
      <c r="D5335" s="152"/>
      <c r="E5335" s="153">
        <f>'2.40-a,b,c,d,e'!E5335</f>
        <v>44518.208333333336</v>
      </c>
      <c r="F5335" s="157">
        <f>'2.40-a,b,c,d,e'!F5335</f>
        <v>79.010002136230398</v>
      </c>
      <c r="G5335" s="157">
        <f>'2.40-a,b,c,d,e'!G5335</f>
        <v>650.00152587889204</v>
      </c>
      <c r="H5335" s="157">
        <f t="shared" si="581"/>
        <v>8812.6197549492827</v>
      </c>
      <c r="I5335" s="157">
        <f t="shared" si="582"/>
        <v>0</v>
      </c>
      <c r="J5335" s="157">
        <f t="shared" si="583"/>
        <v>8812.6197549492827</v>
      </c>
      <c r="K5335" s="157">
        <f t="shared" si="584"/>
        <v>650.00152587889261</v>
      </c>
      <c r="L5335" s="157">
        <f t="shared" si="585"/>
        <v>8162.61822907039</v>
      </c>
      <c r="M5335" s="167">
        <f t="shared" si="586"/>
        <v>0</v>
      </c>
      <c r="N5335" s="167">
        <f t="shared" si="587"/>
        <v>0</v>
      </c>
    </row>
    <row r="5336" spans="1:14" ht="15" customHeight="1" x14ac:dyDescent="0.2">
      <c r="A5336" s="152"/>
      <c r="B5336" s="152"/>
      <c r="C5336" s="152"/>
      <c r="D5336" s="152"/>
      <c r="E5336" s="153">
        <f>'2.40-a,b,c,d,e'!E5336</f>
        <v>44519.208333333336</v>
      </c>
      <c r="F5336" s="157">
        <f>'2.40-a,b,c,d,e'!F5336</f>
        <v>76.099998474121094</v>
      </c>
      <c r="G5336" s="157">
        <f>'2.40-a,b,c,d,e'!G5336</f>
        <v>-2910.0036621093041</v>
      </c>
      <c r="H5336" s="157">
        <f t="shared" si="581"/>
        <v>5252.614566961086</v>
      </c>
      <c r="I5336" s="157">
        <f t="shared" si="582"/>
        <v>2910.0036621093041</v>
      </c>
      <c r="J5336" s="157">
        <f t="shared" si="583"/>
        <v>8162.61822907039</v>
      </c>
      <c r="K5336" s="157">
        <f t="shared" si="584"/>
        <v>0</v>
      </c>
      <c r="L5336" s="157">
        <f t="shared" si="585"/>
        <v>8162.61822907039</v>
      </c>
      <c r="M5336" s="167">
        <f t="shared" si="586"/>
        <v>1</v>
      </c>
      <c r="N5336" s="167">
        <f t="shared" si="587"/>
        <v>0</v>
      </c>
    </row>
    <row r="5337" spans="1:14" ht="15" customHeight="1" x14ac:dyDescent="0.2">
      <c r="A5337" s="152"/>
      <c r="B5337" s="152"/>
      <c r="C5337" s="152"/>
      <c r="D5337" s="152"/>
      <c r="E5337" s="153">
        <f>'2.40-a,b,c,d,e'!E5337</f>
        <v>44522.208333333336</v>
      </c>
      <c r="F5337" s="157">
        <f>'2.40-a,b,c,d,e'!F5337</f>
        <v>76.75</v>
      </c>
      <c r="G5337" s="157">
        <f>'2.40-a,b,c,d,e'!G5337</f>
        <v>650.00152587890625</v>
      </c>
      <c r="H5337" s="157">
        <f t="shared" si="581"/>
        <v>8812.6197549492972</v>
      </c>
      <c r="I5337" s="157">
        <f t="shared" si="582"/>
        <v>0</v>
      </c>
      <c r="J5337" s="157">
        <f t="shared" si="583"/>
        <v>8812.6197549492972</v>
      </c>
      <c r="K5337" s="157">
        <f t="shared" si="584"/>
        <v>650.00152587890716</v>
      </c>
      <c r="L5337" s="157">
        <f t="shared" si="585"/>
        <v>8162.61822907039</v>
      </c>
      <c r="M5337" s="167">
        <f t="shared" si="586"/>
        <v>0</v>
      </c>
      <c r="N5337" s="167">
        <f t="shared" si="587"/>
        <v>0</v>
      </c>
    </row>
    <row r="5338" spans="1:14" ht="15" customHeight="1" x14ac:dyDescent="0.2">
      <c r="A5338" s="152"/>
      <c r="B5338" s="152"/>
      <c r="C5338" s="152"/>
      <c r="D5338" s="152"/>
      <c r="E5338" s="153">
        <f>'2.40-a,b,c,d,e'!E5338</f>
        <v>44523.208333333336</v>
      </c>
      <c r="F5338" s="157">
        <f>'2.40-a,b,c,d,e'!F5338</f>
        <v>78.5</v>
      </c>
      <c r="G5338" s="157">
        <f>'2.40-a,b,c,d,e'!G5338</f>
        <v>1750</v>
      </c>
      <c r="H5338" s="157">
        <f t="shared" si="581"/>
        <v>9912.618229070391</v>
      </c>
      <c r="I5338" s="157">
        <f t="shared" si="582"/>
        <v>0</v>
      </c>
      <c r="J5338" s="157">
        <f t="shared" si="583"/>
        <v>9912.618229070391</v>
      </c>
      <c r="K5338" s="157">
        <f t="shared" si="584"/>
        <v>1750.0000000000009</v>
      </c>
      <c r="L5338" s="157">
        <f t="shared" si="585"/>
        <v>8162.61822907039</v>
      </c>
      <c r="M5338" s="167">
        <f t="shared" si="586"/>
        <v>0</v>
      </c>
      <c r="N5338" s="167">
        <f t="shared" si="587"/>
        <v>0</v>
      </c>
    </row>
    <row r="5339" spans="1:14" ht="15" customHeight="1" x14ac:dyDescent="0.2">
      <c r="A5339" s="152"/>
      <c r="B5339" s="152"/>
      <c r="C5339" s="152"/>
      <c r="D5339" s="152"/>
      <c r="E5339" s="153">
        <f>'2.40-a,b,c,d,e'!E5339</f>
        <v>44524.208333333336</v>
      </c>
      <c r="F5339" s="157">
        <f>'2.40-a,b,c,d,e'!F5339</f>
        <v>78.389999389648395</v>
      </c>
      <c r="G5339" s="157">
        <f>'2.40-a,b,c,d,e'!G5339</f>
        <v>-110.00061035160513</v>
      </c>
      <c r="H5339" s="157">
        <f t="shared" si="581"/>
        <v>8052.6176187187848</v>
      </c>
      <c r="I5339" s="157">
        <f t="shared" si="582"/>
        <v>0</v>
      </c>
      <c r="J5339" s="157">
        <f t="shared" si="583"/>
        <v>8052.6176187187848</v>
      </c>
      <c r="K5339" s="157">
        <f t="shared" si="584"/>
        <v>0</v>
      </c>
      <c r="L5339" s="157">
        <f t="shared" si="585"/>
        <v>8052.6176187187848</v>
      </c>
      <c r="M5339" s="167">
        <f t="shared" si="586"/>
        <v>0</v>
      </c>
      <c r="N5339" s="167">
        <f t="shared" si="587"/>
        <v>0</v>
      </c>
    </row>
    <row r="5340" spans="1:14" ht="15" customHeight="1" x14ac:dyDescent="0.2">
      <c r="A5340" s="152"/>
      <c r="B5340" s="152"/>
      <c r="C5340" s="152"/>
      <c r="D5340" s="152"/>
      <c r="E5340" s="153">
        <f>'2.40-a,b,c,d,e'!E5340</f>
        <v>44526.604166666664</v>
      </c>
      <c r="F5340" s="157">
        <f>'2.40-a,b,c,d,e'!F5340</f>
        <v>68.150001525878906</v>
      </c>
      <c r="G5340" s="157">
        <f>'2.40-a,b,c,d,e'!G5340</f>
        <v>-10239.997863769489</v>
      </c>
      <c r="H5340" s="157">
        <f t="shared" si="581"/>
        <v>-2187.3802450507046</v>
      </c>
      <c r="I5340" s="157">
        <f t="shared" si="582"/>
        <v>10349.998474121094</v>
      </c>
      <c r="J5340" s="157">
        <f t="shared" si="583"/>
        <v>8162.6182290703891</v>
      </c>
      <c r="K5340" s="157">
        <f t="shared" si="584"/>
        <v>0</v>
      </c>
      <c r="L5340" s="157">
        <f t="shared" si="585"/>
        <v>8162.6182290703891</v>
      </c>
      <c r="M5340" s="167">
        <f t="shared" si="586"/>
        <v>1</v>
      </c>
      <c r="N5340" s="167">
        <f t="shared" si="587"/>
        <v>1</v>
      </c>
    </row>
    <row r="5341" spans="1:14" ht="15" customHeight="1" x14ac:dyDescent="0.2">
      <c r="A5341" s="152"/>
      <c r="B5341" s="152"/>
      <c r="C5341" s="152"/>
      <c r="D5341" s="152"/>
      <c r="E5341" s="153">
        <f>'2.40-a,b,c,d,e'!E5341</f>
        <v>44529.208333333336</v>
      </c>
      <c r="F5341" s="157">
        <f>'2.40-a,b,c,d,e'!F5341</f>
        <v>69.949996948242102</v>
      </c>
      <c r="G5341" s="157">
        <f>'2.40-a,b,c,d,e'!G5341</f>
        <v>1799.995422363196</v>
      </c>
      <c r="H5341" s="157">
        <f t="shared" si="581"/>
        <v>9962.6136514335849</v>
      </c>
      <c r="I5341" s="157">
        <f t="shared" si="582"/>
        <v>0</v>
      </c>
      <c r="J5341" s="157">
        <f t="shared" si="583"/>
        <v>9962.6136514335849</v>
      </c>
      <c r="K5341" s="157">
        <f t="shared" si="584"/>
        <v>1799.9954223631948</v>
      </c>
      <c r="L5341" s="157">
        <f t="shared" si="585"/>
        <v>8162.61822907039</v>
      </c>
      <c r="M5341" s="167">
        <f t="shared" si="586"/>
        <v>0</v>
      </c>
      <c r="N5341" s="167">
        <f t="shared" si="587"/>
        <v>0</v>
      </c>
    </row>
    <row r="5342" spans="1:14" ht="15" customHeight="1" x14ac:dyDescent="0.2">
      <c r="A5342" s="152"/>
      <c r="B5342" s="152"/>
      <c r="C5342" s="152"/>
      <c r="D5342" s="152"/>
      <c r="E5342" s="153">
        <f>'2.40-a,b,c,d,e'!E5342</f>
        <v>44530.208333333336</v>
      </c>
      <c r="F5342" s="157">
        <f>'2.40-a,b,c,d,e'!F5342</f>
        <v>66.180000305175696</v>
      </c>
      <c r="G5342" s="157">
        <f>'2.40-a,b,c,d,e'!G5342</f>
        <v>-3769.9966430664063</v>
      </c>
      <c r="H5342" s="157">
        <f t="shared" si="581"/>
        <v>4392.6215860039838</v>
      </c>
      <c r="I5342" s="157">
        <f t="shared" si="582"/>
        <v>3769.9966430664063</v>
      </c>
      <c r="J5342" s="157">
        <f t="shared" si="583"/>
        <v>8162.61822907039</v>
      </c>
      <c r="K5342" s="157">
        <f t="shared" si="584"/>
        <v>0</v>
      </c>
      <c r="L5342" s="157">
        <f t="shared" si="585"/>
        <v>8162.61822907039</v>
      </c>
      <c r="M5342" s="167">
        <f t="shared" si="586"/>
        <v>1</v>
      </c>
      <c r="N5342" s="167">
        <f t="shared" si="587"/>
        <v>0</v>
      </c>
    </row>
    <row r="5343" spans="1:14" ht="15" customHeight="1" x14ac:dyDescent="0.2">
      <c r="A5343" s="152"/>
      <c r="B5343" s="152"/>
      <c r="C5343" s="152"/>
      <c r="D5343" s="152"/>
      <c r="E5343" s="153">
        <f>'2.40-a,b,c,d,e'!E5343</f>
        <v>44531.208333333336</v>
      </c>
      <c r="F5343" s="157">
        <f>'2.40-a,b,c,d,e'!F5343</f>
        <v>65.569999694824205</v>
      </c>
      <c r="G5343" s="157">
        <f>'2.40-a,b,c,d,e'!G5343</f>
        <v>-610.00061035149145</v>
      </c>
      <c r="H5343" s="157">
        <f t="shared" si="581"/>
        <v>7552.6176187188985</v>
      </c>
      <c r="I5343" s="157">
        <f t="shared" si="582"/>
        <v>0</v>
      </c>
      <c r="J5343" s="157">
        <f t="shared" si="583"/>
        <v>7552.6176187188985</v>
      </c>
      <c r="K5343" s="157">
        <f t="shared" si="584"/>
        <v>0</v>
      </c>
      <c r="L5343" s="157">
        <f t="shared" si="585"/>
        <v>7552.6176187188985</v>
      </c>
      <c r="M5343" s="167">
        <f t="shared" si="586"/>
        <v>0</v>
      </c>
      <c r="N5343" s="167">
        <f t="shared" si="587"/>
        <v>0</v>
      </c>
    </row>
    <row r="5344" spans="1:14" ht="15" customHeight="1" x14ac:dyDescent="0.2">
      <c r="A5344" s="152"/>
      <c r="B5344" s="152"/>
      <c r="C5344" s="152"/>
      <c r="D5344" s="152"/>
      <c r="E5344" s="153">
        <f>'2.40-a,b,c,d,e'!E5344</f>
        <v>44532.208333333336</v>
      </c>
      <c r="F5344" s="157">
        <f>'2.40-a,b,c,d,e'!F5344</f>
        <v>66.5</v>
      </c>
      <c r="G5344" s="157">
        <f>'2.40-a,b,c,d,e'!G5344</f>
        <v>930.00030517579546</v>
      </c>
      <c r="H5344" s="157">
        <f t="shared" si="581"/>
        <v>8482.6179238946934</v>
      </c>
      <c r="I5344" s="157">
        <f t="shared" si="582"/>
        <v>0</v>
      </c>
      <c r="J5344" s="157">
        <f t="shared" si="583"/>
        <v>8482.6179238946934</v>
      </c>
      <c r="K5344" s="157">
        <f t="shared" si="584"/>
        <v>319.99969482430333</v>
      </c>
      <c r="L5344" s="157">
        <f t="shared" si="585"/>
        <v>8162.61822907039</v>
      </c>
      <c r="M5344" s="167">
        <f t="shared" si="586"/>
        <v>0</v>
      </c>
      <c r="N5344" s="167">
        <f t="shared" si="587"/>
        <v>0</v>
      </c>
    </row>
    <row r="5345" spans="1:14" ht="15" customHeight="1" x14ac:dyDescent="0.2">
      <c r="A5345" s="152"/>
      <c r="B5345" s="152"/>
      <c r="C5345" s="152"/>
      <c r="D5345" s="152"/>
      <c r="E5345" s="153">
        <f>'2.40-a,b,c,d,e'!E5345</f>
        <v>44533.208333333336</v>
      </c>
      <c r="F5345" s="157">
        <f>'2.40-a,b,c,d,e'!F5345</f>
        <v>66.260002136230398</v>
      </c>
      <c r="G5345" s="157">
        <f>'2.40-a,b,c,d,e'!G5345</f>
        <v>-239.9978637696023</v>
      </c>
      <c r="H5345" s="157">
        <f t="shared" si="581"/>
        <v>7922.6203653007879</v>
      </c>
      <c r="I5345" s="157">
        <f t="shared" si="582"/>
        <v>0</v>
      </c>
      <c r="J5345" s="157">
        <f t="shared" si="583"/>
        <v>7922.6203653007879</v>
      </c>
      <c r="K5345" s="157">
        <f t="shared" si="584"/>
        <v>0</v>
      </c>
      <c r="L5345" s="157">
        <f t="shared" si="585"/>
        <v>7922.6203653007879</v>
      </c>
      <c r="M5345" s="167">
        <f t="shared" si="586"/>
        <v>0</v>
      </c>
      <c r="N5345" s="167">
        <f t="shared" si="587"/>
        <v>0</v>
      </c>
    </row>
    <row r="5346" spans="1:14" ht="15" customHeight="1" x14ac:dyDescent="0.2">
      <c r="A5346" s="152"/>
      <c r="B5346" s="152"/>
      <c r="C5346" s="152"/>
      <c r="D5346" s="152"/>
      <c r="E5346" s="153">
        <f>'2.40-a,b,c,d,e'!E5346</f>
        <v>44536.208333333336</v>
      </c>
      <c r="F5346" s="157">
        <f>'2.40-a,b,c,d,e'!F5346</f>
        <v>69.489997863769503</v>
      </c>
      <c r="G5346" s="157">
        <f>'2.40-a,b,c,d,e'!G5346</f>
        <v>3229.9957275391052</v>
      </c>
      <c r="H5346" s="157">
        <f t="shared" si="581"/>
        <v>11152.616092839893</v>
      </c>
      <c r="I5346" s="157">
        <f t="shared" si="582"/>
        <v>0</v>
      </c>
      <c r="J5346" s="157">
        <f t="shared" si="583"/>
        <v>11152.616092839893</v>
      </c>
      <c r="K5346" s="157">
        <f t="shared" si="584"/>
        <v>2989.9978637695031</v>
      </c>
      <c r="L5346" s="157">
        <f t="shared" si="585"/>
        <v>8162.61822907039</v>
      </c>
      <c r="M5346" s="167">
        <f t="shared" si="586"/>
        <v>0</v>
      </c>
      <c r="N5346" s="167">
        <f t="shared" si="587"/>
        <v>0</v>
      </c>
    </row>
    <row r="5347" spans="1:14" ht="15" customHeight="1" x14ac:dyDescent="0.2">
      <c r="A5347" s="152"/>
      <c r="B5347" s="152"/>
      <c r="C5347" s="152"/>
      <c r="D5347" s="152"/>
      <c r="E5347" s="153">
        <f>'2.40-a,b,c,d,e'!E5347</f>
        <v>44537.208333333336</v>
      </c>
      <c r="F5347" s="157">
        <f>'2.40-a,b,c,d,e'!F5347</f>
        <v>72.050003051757798</v>
      </c>
      <c r="G5347" s="157">
        <f>'2.40-a,b,c,d,e'!G5347</f>
        <v>2560.0051879882953</v>
      </c>
      <c r="H5347" s="157">
        <f t="shared" si="581"/>
        <v>10722.623417058685</v>
      </c>
      <c r="I5347" s="157">
        <f t="shared" si="582"/>
        <v>0</v>
      </c>
      <c r="J5347" s="157">
        <f t="shared" si="583"/>
        <v>10722.623417058685</v>
      </c>
      <c r="K5347" s="157">
        <f t="shared" si="584"/>
        <v>2560.0051879882949</v>
      </c>
      <c r="L5347" s="157">
        <f t="shared" si="585"/>
        <v>8162.61822907039</v>
      </c>
      <c r="M5347" s="167">
        <f t="shared" si="586"/>
        <v>0</v>
      </c>
      <c r="N5347" s="167">
        <f t="shared" si="587"/>
        <v>0</v>
      </c>
    </row>
    <row r="5348" spans="1:14" ht="15" customHeight="1" x14ac:dyDescent="0.2">
      <c r="A5348" s="152"/>
      <c r="B5348" s="152"/>
      <c r="C5348" s="152"/>
      <c r="D5348" s="152"/>
      <c r="E5348" s="153">
        <f>'2.40-a,b,c,d,e'!E5348</f>
        <v>44538.208333333336</v>
      </c>
      <c r="F5348" s="157">
        <f>'2.40-a,b,c,d,e'!F5348</f>
        <v>72.360000610351506</v>
      </c>
      <c r="G5348" s="157">
        <f>'2.40-a,b,c,d,e'!G5348</f>
        <v>309.99755859370737</v>
      </c>
      <c r="H5348" s="157">
        <f t="shared" si="581"/>
        <v>8472.6157876640973</v>
      </c>
      <c r="I5348" s="157">
        <f t="shared" si="582"/>
        <v>0</v>
      </c>
      <c r="J5348" s="157">
        <f t="shared" si="583"/>
        <v>8472.6157876640973</v>
      </c>
      <c r="K5348" s="157">
        <f t="shared" si="584"/>
        <v>309.99755859370725</v>
      </c>
      <c r="L5348" s="157">
        <f t="shared" si="585"/>
        <v>8162.61822907039</v>
      </c>
      <c r="M5348" s="167">
        <f t="shared" si="586"/>
        <v>0</v>
      </c>
      <c r="N5348" s="167">
        <f t="shared" si="587"/>
        <v>0</v>
      </c>
    </row>
    <row r="5349" spans="1:14" ht="15" customHeight="1" x14ac:dyDescent="0.2">
      <c r="A5349" s="152"/>
      <c r="B5349" s="152"/>
      <c r="C5349" s="152"/>
      <c r="D5349" s="152"/>
      <c r="E5349" s="153">
        <f>'2.40-a,b,c,d,e'!E5349</f>
        <v>44539.208333333336</v>
      </c>
      <c r="F5349" s="157">
        <f>'2.40-a,b,c,d,e'!F5349</f>
        <v>70.940002441406193</v>
      </c>
      <c r="G5349" s="157">
        <f>'2.40-a,b,c,d,e'!G5349</f>
        <v>-1419.9981689453125</v>
      </c>
      <c r="H5349" s="157">
        <f t="shared" si="581"/>
        <v>6742.6200601250775</v>
      </c>
      <c r="I5349" s="157">
        <f t="shared" si="582"/>
        <v>0</v>
      </c>
      <c r="J5349" s="157">
        <f t="shared" si="583"/>
        <v>6742.6200601250775</v>
      </c>
      <c r="K5349" s="157">
        <f t="shared" si="584"/>
        <v>0</v>
      </c>
      <c r="L5349" s="157">
        <f t="shared" si="585"/>
        <v>6742.6200601250775</v>
      </c>
      <c r="M5349" s="167">
        <f t="shared" si="586"/>
        <v>0</v>
      </c>
      <c r="N5349" s="167">
        <f t="shared" si="587"/>
        <v>0</v>
      </c>
    </row>
    <row r="5350" spans="1:14" ht="15" customHeight="1" x14ac:dyDescent="0.2">
      <c r="A5350" s="152"/>
      <c r="B5350" s="152"/>
      <c r="C5350" s="152"/>
      <c r="D5350" s="152"/>
      <c r="E5350" s="153">
        <f>'2.40-a,b,c,d,e'!E5350</f>
        <v>44540.208333333336</v>
      </c>
      <c r="F5350" s="157">
        <f>'2.40-a,b,c,d,e'!F5350</f>
        <v>71.669998168945298</v>
      </c>
      <c r="G5350" s="157">
        <f>'2.40-a,b,c,d,e'!G5350</f>
        <v>729.99572753910513</v>
      </c>
      <c r="H5350" s="157">
        <f t="shared" si="581"/>
        <v>7472.6157876641828</v>
      </c>
      <c r="I5350" s="157">
        <f t="shared" si="582"/>
        <v>0</v>
      </c>
      <c r="J5350" s="157">
        <f t="shared" si="583"/>
        <v>7472.6157876641828</v>
      </c>
      <c r="K5350" s="157">
        <f t="shared" si="584"/>
        <v>0</v>
      </c>
      <c r="L5350" s="157">
        <f t="shared" si="585"/>
        <v>7472.6157876641828</v>
      </c>
      <c r="M5350" s="167">
        <f t="shared" si="586"/>
        <v>0</v>
      </c>
      <c r="N5350" s="167">
        <f t="shared" si="587"/>
        <v>0</v>
      </c>
    </row>
    <row r="5351" spans="1:14" ht="15" customHeight="1" x14ac:dyDescent="0.2">
      <c r="A5351" s="152"/>
      <c r="B5351" s="152"/>
      <c r="C5351" s="152"/>
      <c r="D5351" s="152"/>
      <c r="E5351" s="153">
        <f>'2.40-a,b,c,d,e'!E5351</f>
        <v>44543.208333333336</v>
      </c>
      <c r="F5351" s="157">
        <f>'2.40-a,b,c,d,e'!F5351</f>
        <v>71.290000915527301</v>
      </c>
      <c r="G5351" s="157">
        <f>'2.40-a,b,c,d,e'!G5351</f>
        <v>-379.99725341799717</v>
      </c>
      <c r="H5351" s="157">
        <f t="shared" si="581"/>
        <v>7092.6185342461858</v>
      </c>
      <c r="I5351" s="157">
        <f t="shared" si="582"/>
        <v>0</v>
      </c>
      <c r="J5351" s="157">
        <f t="shared" si="583"/>
        <v>7092.6185342461858</v>
      </c>
      <c r="K5351" s="157">
        <f t="shared" si="584"/>
        <v>0</v>
      </c>
      <c r="L5351" s="157">
        <f t="shared" si="585"/>
        <v>7092.6185342461858</v>
      </c>
      <c r="M5351" s="167">
        <f t="shared" si="586"/>
        <v>0</v>
      </c>
      <c r="N5351" s="167">
        <f t="shared" si="587"/>
        <v>0</v>
      </c>
    </row>
    <row r="5352" spans="1:14" ht="15" customHeight="1" x14ac:dyDescent="0.2">
      <c r="A5352" s="152"/>
      <c r="B5352" s="152"/>
      <c r="C5352" s="152"/>
      <c r="D5352" s="152"/>
      <c r="E5352" s="153">
        <f>'2.40-a,b,c,d,e'!E5352</f>
        <v>44544.208333333336</v>
      </c>
      <c r="F5352" s="157">
        <f>'2.40-a,b,c,d,e'!F5352</f>
        <v>70.730003356933594</v>
      </c>
      <c r="G5352" s="157">
        <f>'2.40-a,b,c,d,e'!G5352</f>
        <v>-559.99755859370737</v>
      </c>
      <c r="H5352" s="157">
        <f t="shared" si="581"/>
        <v>6532.6209756524786</v>
      </c>
      <c r="I5352" s="157">
        <f t="shared" si="582"/>
        <v>0</v>
      </c>
      <c r="J5352" s="157">
        <f t="shared" si="583"/>
        <v>6532.6209756524786</v>
      </c>
      <c r="K5352" s="157">
        <f t="shared" si="584"/>
        <v>0</v>
      </c>
      <c r="L5352" s="157">
        <f t="shared" si="585"/>
        <v>6532.6209756524786</v>
      </c>
      <c r="M5352" s="167">
        <f t="shared" si="586"/>
        <v>0</v>
      </c>
      <c r="N5352" s="167">
        <f t="shared" si="587"/>
        <v>0</v>
      </c>
    </row>
    <row r="5353" spans="1:14" ht="15" customHeight="1" x14ac:dyDescent="0.2">
      <c r="A5353" s="152"/>
      <c r="B5353" s="152"/>
      <c r="C5353" s="152"/>
      <c r="D5353" s="152"/>
      <c r="E5353" s="153">
        <f>'2.40-a,b,c,d,e'!E5353</f>
        <v>44545.208333333336</v>
      </c>
      <c r="F5353" s="157">
        <f>'2.40-a,b,c,d,e'!F5353</f>
        <v>70.870002746582003</v>
      </c>
      <c r="G5353" s="157">
        <f>'2.40-a,b,c,d,e'!G5353</f>
        <v>139.99938964840908</v>
      </c>
      <c r="H5353" s="157">
        <f t="shared" si="581"/>
        <v>6672.6203653008879</v>
      </c>
      <c r="I5353" s="157">
        <f t="shared" si="582"/>
        <v>0</v>
      </c>
      <c r="J5353" s="157">
        <f t="shared" si="583"/>
        <v>6672.6203653008879</v>
      </c>
      <c r="K5353" s="157">
        <f t="shared" si="584"/>
        <v>0</v>
      </c>
      <c r="L5353" s="157">
        <f t="shared" si="585"/>
        <v>6672.6203653008879</v>
      </c>
      <c r="M5353" s="167">
        <f t="shared" si="586"/>
        <v>0</v>
      </c>
      <c r="N5353" s="167">
        <f t="shared" si="587"/>
        <v>0</v>
      </c>
    </row>
    <row r="5354" spans="1:14" ht="15" customHeight="1" x14ac:dyDescent="0.2">
      <c r="A5354" s="152"/>
      <c r="B5354" s="152"/>
      <c r="C5354" s="152"/>
      <c r="D5354" s="152"/>
      <c r="E5354" s="153">
        <f>'2.40-a,b,c,d,e'!E5354</f>
        <v>44546.208333333336</v>
      </c>
      <c r="F5354" s="157">
        <f>'2.40-a,b,c,d,e'!F5354</f>
        <v>72.379997253417898</v>
      </c>
      <c r="G5354" s="157">
        <f>'2.40-a,b,c,d,e'!G5354</f>
        <v>1509.9945068358948</v>
      </c>
      <c r="H5354" s="157">
        <f t="shared" si="581"/>
        <v>8182.6148721367827</v>
      </c>
      <c r="I5354" s="157">
        <f t="shared" si="582"/>
        <v>0</v>
      </c>
      <c r="J5354" s="157">
        <f t="shared" si="583"/>
        <v>8182.6148721367827</v>
      </c>
      <c r="K5354" s="157">
        <f t="shared" si="584"/>
        <v>19.996643066392608</v>
      </c>
      <c r="L5354" s="157">
        <f t="shared" si="585"/>
        <v>8162.61822907039</v>
      </c>
      <c r="M5354" s="167">
        <f t="shared" si="586"/>
        <v>0</v>
      </c>
      <c r="N5354" s="167">
        <f t="shared" si="587"/>
        <v>0</v>
      </c>
    </row>
    <row r="5355" spans="1:14" ht="15" customHeight="1" x14ac:dyDescent="0.2">
      <c r="A5355" s="152"/>
      <c r="B5355" s="152"/>
      <c r="C5355" s="152"/>
      <c r="D5355" s="152"/>
      <c r="E5355" s="153">
        <f>'2.40-a,b,c,d,e'!E5355</f>
        <v>44547.208333333336</v>
      </c>
      <c r="F5355" s="157">
        <f>'2.40-a,b,c,d,e'!F5355</f>
        <v>70.860000610351506</v>
      </c>
      <c r="G5355" s="157">
        <f>'2.40-a,b,c,d,e'!G5355</f>
        <v>-1519.9966430663922</v>
      </c>
      <c r="H5355" s="157">
        <f t="shared" si="581"/>
        <v>6642.6215860039974</v>
      </c>
      <c r="I5355" s="157">
        <f t="shared" si="582"/>
        <v>0</v>
      </c>
      <c r="J5355" s="157">
        <f t="shared" si="583"/>
        <v>6642.6215860039974</v>
      </c>
      <c r="K5355" s="157">
        <f t="shared" si="584"/>
        <v>0</v>
      </c>
      <c r="L5355" s="157">
        <f t="shared" si="585"/>
        <v>6642.6215860039974</v>
      </c>
      <c r="M5355" s="167">
        <f t="shared" si="586"/>
        <v>0</v>
      </c>
      <c r="N5355" s="167">
        <f t="shared" si="587"/>
        <v>0</v>
      </c>
    </row>
    <row r="5356" spans="1:14" ht="15" customHeight="1" x14ac:dyDescent="0.2">
      <c r="A5356" s="152"/>
      <c r="B5356" s="152"/>
      <c r="C5356" s="152"/>
      <c r="D5356" s="152"/>
      <c r="E5356" s="153">
        <f>'2.40-a,b,c,d,e'!E5356</f>
        <v>44550.208333333336</v>
      </c>
      <c r="F5356" s="157">
        <f>'2.40-a,b,c,d,e'!F5356</f>
        <v>68.230003356933594</v>
      </c>
      <c r="G5356" s="157">
        <f>'2.40-a,b,c,d,e'!G5356</f>
        <v>-2629.9972534179119</v>
      </c>
      <c r="H5356" s="157">
        <f t="shared" si="581"/>
        <v>4012.6243325860855</v>
      </c>
      <c r="I5356" s="157">
        <f t="shared" si="582"/>
        <v>4149.9938964843041</v>
      </c>
      <c r="J5356" s="157">
        <f t="shared" si="583"/>
        <v>8162.6182290703891</v>
      </c>
      <c r="K5356" s="157">
        <f t="shared" si="584"/>
        <v>0</v>
      </c>
      <c r="L5356" s="157">
        <f t="shared" si="585"/>
        <v>8162.6182290703891</v>
      </c>
      <c r="M5356" s="167">
        <f t="shared" si="586"/>
        <v>1</v>
      </c>
      <c r="N5356" s="167">
        <f t="shared" si="587"/>
        <v>0</v>
      </c>
    </row>
    <row r="5357" spans="1:14" ht="15" customHeight="1" x14ac:dyDescent="0.2">
      <c r="A5357" s="152"/>
      <c r="B5357" s="152"/>
      <c r="C5357" s="152"/>
      <c r="D5357" s="152"/>
      <c r="E5357" s="153">
        <f>'2.40-a,b,c,d,e'!E5357</f>
        <v>44551.208333333336</v>
      </c>
      <c r="F5357" s="157">
        <f>'2.40-a,b,c,d,e'!F5357</f>
        <v>71.120002746582003</v>
      </c>
      <c r="G5357" s="157">
        <f>'2.40-a,b,c,d,e'!G5357</f>
        <v>2889.9993896484093</v>
      </c>
      <c r="H5357" s="157">
        <f t="shared" si="581"/>
        <v>11052.617618718799</v>
      </c>
      <c r="I5357" s="157">
        <f t="shared" si="582"/>
        <v>0</v>
      </c>
      <c r="J5357" s="157">
        <f t="shared" si="583"/>
        <v>11052.617618718799</v>
      </c>
      <c r="K5357" s="157">
        <f t="shared" si="584"/>
        <v>2889.9993896484093</v>
      </c>
      <c r="L5357" s="157">
        <f t="shared" si="585"/>
        <v>8162.61822907039</v>
      </c>
      <c r="M5357" s="167">
        <f t="shared" si="586"/>
        <v>0</v>
      </c>
      <c r="N5357" s="167">
        <f t="shared" si="587"/>
        <v>0</v>
      </c>
    </row>
    <row r="5358" spans="1:14" ht="15" customHeight="1" x14ac:dyDescent="0.2">
      <c r="A5358" s="152"/>
      <c r="B5358" s="152"/>
      <c r="C5358" s="152"/>
      <c r="D5358" s="152"/>
      <c r="E5358" s="153">
        <f>'2.40-a,b,c,d,e'!E5358</f>
        <v>44552.208333333336</v>
      </c>
      <c r="F5358" s="157">
        <f>'2.40-a,b,c,d,e'!F5358</f>
        <v>72.760002136230398</v>
      </c>
      <c r="G5358" s="157">
        <f>'2.40-a,b,c,d,e'!G5358</f>
        <v>1639.9993896483948</v>
      </c>
      <c r="H5358" s="157">
        <f t="shared" si="581"/>
        <v>9802.6176187187848</v>
      </c>
      <c r="I5358" s="157">
        <f t="shared" si="582"/>
        <v>0</v>
      </c>
      <c r="J5358" s="157">
        <f t="shared" si="583"/>
        <v>9802.6176187187848</v>
      </c>
      <c r="K5358" s="157">
        <f t="shared" si="584"/>
        <v>1639.9993896483948</v>
      </c>
      <c r="L5358" s="157">
        <f t="shared" si="585"/>
        <v>8162.61822907039</v>
      </c>
      <c r="M5358" s="167">
        <f t="shared" si="586"/>
        <v>0</v>
      </c>
      <c r="N5358" s="167">
        <f t="shared" si="587"/>
        <v>0</v>
      </c>
    </row>
    <row r="5359" spans="1:14" ht="15" customHeight="1" x14ac:dyDescent="0.2">
      <c r="A5359" s="152"/>
      <c r="B5359" s="152"/>
      <c r="C5359" s="152"/>
      <c r="D5359" s="152"/>
      <c r="E5359" s="153">
        <f>'2.40-a,b,c,d,e'!E5359</f>
        <v>44553.208333333336</v>
      </c>
      <c r="F5359" s="157">
        <f>'2.40-a,b,c,d,e'!F5359</f>
        <v>73.790000915527301</v>
      </c>
      <c r="G5359" s="157">
        <f>'2.40-a,b,c,d,e'!G5359</f>
        <v>1029.9987792969034</v>
      </c>
      <c r="H5359" s="157">
        <f t="shared" si="581"/>
        <v>9192.6170083672932</v>
      </c>
      <c r="I5359" s="157">
        <f t="shared" si="582"/>
        <v>0</v>
      </c>
      <c r="J5359" s="157">
        <f t="shared" si="583"/>
        <v>9192.6170083672932</v>
      </c>
      <c r="K5359" s="157">
        <f t="shared" si="584"/>
        <v>1029.9987792969032</v>
      </c>
      <c r="L5359" s="157">
        <f t="shared" si="585"/>
        <v>8162.61822907039</v>
      </c>
      <c r="M5359" s="167">
        <f t="shared" si="586"/>
        <v>0</v>
      </c>
      <c r="N5359" s="167">
        <f t="shared" si="587"/>
        <v>0</v>
      </c>
    </row>
    <row r="5360" spans="1:14" ht="15" customHeight="1" x14ac:dyDescent="0.2">
      <c r="A5360" s="152"/>
      <c r="B5360" s="152"/>
      <c r="C5360" s="152"/>
      <c r="D5360" s="152"/>
      <c r="E5360" s="153">
        <f>'2.40-a,b,c,d,e'!E5360</f>
        <v>44557.208333333336</v>
      </c>
      <c r="F5360" s="157">
        <f>'2.40-a,b,c,d,e'!F5360</f>
        <v>75.569999694824205</v>
      </c>
      <c r="G5360" s="157">
        <f>'2.40-a,b,c,d,e'!G5360</f>
        <v>1779.9987792969034</v>
      </c>
      <c r="H5360" s="157">
        <f t="shared" si="581"/>
        <v>9942.6170083672932</v>
      </c>
      <c r="I5360" s="157">
        <f t="shared" si="582"/>
        <v>0</v>
      </c>
      <c r="J5360" s="157">
        <f t="shared" si="583"/>
        <v>9942.6170083672932</v>
      </c>
      <c r="K5360" s="157">
        <f t="shared" si="584"/>
        <v>1779.9987792969032</v>
      </c>
      <c r="L5360" s="157">
        <f t="shared" si="585"/>
        <v>8162.61822907039</v>
      </c>
      <c r="M5360" s="167">
        <f t="shared" si="586"/>
        <v>0</v>
      </c>
      <c r="N5360" s="167">
        <f t="shared" si="587"/>
        <v>0</v>
      </c>
    </row>
    <row r="5361" spans="1:14" ht="15" customHeight="1" x14ac:dyDescent="0.2">
      <c r="A5361" s="152"/>
      <c r="B5361" s="152"/>
      <c r="C5361" s="152"/>
      <c r="D5361" s="152"/>
      <c r="E5361" s="153">
        <f>'2.40-a,b,c,d,e'!E5361</f>
        <v>44558.208333333336</v>
      </c>
      <c r="F5361" s="157">
        <f>'2.40-a,b,c,d,e'!F5361</f>
        <v>75.980003356933594</v>
      </c>
      <c r="G5361" s="157">
        <f>'2.40-a,b,c,d,e'!G5361</f>
        <v>410.00366210938921</v>
      </c>
      <c r="H5361" s="157">
        <f t="shared" si="581"/>
        <v>8572.6218911797787</v>
      </c>
      <c r="I5361" s="157">
        <f t="shared" si="582"/>
        <v>0</v>
      </c>
      <c r="J5361" s="157">
        <f t="shared" si="583"/>
        <v>8572.6218911797787</v>
      </c>
      <c r="K5361" s="157">
        <f t="shared" si="584"/>
        <v>410.00366210938864</v>
      </c>
      <c r="L5361" s="157">
        <f t="shared" si="585"/>
        <v>8162.61822907039</v>
      </c>
      <c r="M5361" s="167">
        <f t="shared" si="586"/>
        <v>0</v>
      </c>
      <c r="N5361" s="167">
        <f t="shared" si="587"/>
        <v>0</v>
      </c>
    </row>
    <row r="5362" spans="1:14" ht="15" customHeight="1" x14ac:dyDescent="0.2">
      <c r="A5362" s="152"/>
      <c r="B5362" s="152"/>
      <c r="C5362" s="152"/>
      <c r="D5362" s="152"/>
      <c r="E5362" s="153">
        <f>'2.40-a,b,c,d,e'!E5362</f>
        <v>44559.208333333336</v>
      </c>
      <c r="F5362" s="157">
        <f>'2.40-a,b,c,d,e'!F5362</f>
        <v>76.559997558593693</v>
      </c>
      <c r="G5362" s="157">
        <f>'2.40-a,b,c,d,e'!G5362</f>
        <v>579.99420166009941</v>
      </c>
      <c r="H5362" s="157">
        <f t="shared" si="581"/>
        <v>8742.612430730489</v>
      </c>
      <c r="I5362" s="157">
        <f t="shared" si="582"/>
        <v>0</v>
      </c>
      <c r="J5362" s="157">
        <f t="shared" si="583"/>
        <v>8742.612430730489</v>
      </c>
      <c r="K5362" s="157">
        <f t="shared" si="584"/>
        <v>579.99420166009895</v>
      </c>
      <c r="L5362" s="157">
        <f t="shared" si="585"/>
        <v>8162.61822907039</v>
      </c>
      <c r="M5362" s="167">
        <f t="shared" si="586"/>
        <v>0</v>
      </c>
      <c r="N5362" s="167">
        <f t="shared" si="587"/>
        <v>0</v>
      </c>
    </row>
    <row r="5363" spans="1:14" ht="15" customHeight="1" x14ac:dyDescent="0.2">
      <c r="A5363" s="152"/>
      <c r="B5363" s="152"/>
      <c r="C5363" s="152"/>
      <c r="D5363" s="152"/>
      <c r="E5363" s="153">
        <f>'2.40-a,b,c,d,e'!E5363</f>
        <v>44560.208333333336</v>
      </c>
      <c r="F5363" s="157">
        <f>'2.40-a,b,c,d,e'!F5363</f>
        <v>76.989997863769503</v>
      </c>
      <c r="G5363" s="157">
        <f>'2.40-a,b,c,d,e'!G5363</f>
        <v>430.00030517580967</v>
      </c>
      <c r="H5363" s="157">
        <f t="shared" si="581"/>
        <v>8592.6185342461995</v>
      </c>
      <c r="I5363" s="157">
        <f t="shared" si="582"/>
        <v>0</v>
      </c>
      <c r="J5363" s="157">
        <f t="shared" si="583"/>
        <v>8592.6185342461995</v>
      </c>
      <c r="K5363" s="157">
        <f t="shared" si="584"/>
        <v>430.00030517580944</v>
      </c>
      <c r="L5363" s="157">
        <f t="shared" si="585"/>
        <v>8162.61822907039</v>
      </c>
      <c r="M5363" s="167">
        <f t="shared" si="586"/>
        <v>0</v>
      </c>
      <c r="N5363" s="167">
        <f t="shared" si="587"/>
        <v>0</v>
      </c>
    </row>
    <row r="5364" spans="1:14" ht="15" customHeight="1" x14ac:dyDescent="0.2">
      <c r="A5364" s="152"/>
      <c r="B5364" s="152"/>
      <c r="C5364" s="152"/>
      <c r="D5364" s="152"/>
      <c r="E5364" s="153">
        <f>'2.40-a,b,c,d,e'!E5364</f>
        <v>44561.208333333336</v>
      </c>
      <c r="F5364" s="157">
        <f>'2.40-a,b,c,d,e'!F5364</f>
        <v>75.209999084472599</v>
      </c>
      <c r="G5364" s="157">
        <f>'2.40-a,b,c,d,e'!G5364</f>
        <v>-1779.9987792969034</v>
      </c>
      <c r="H5364" s="157">
        <f t="shared" si="581"/>
        <v>6382.6194497734868</v>
      </c>
      <c r="I5364" s="157">
        <f t="shared" si="582"/>
        <v>0</v>
      </c>
      <c r="J5364" s="157">
        <f t="shared" si="583"/>
        <v>6382.6194497734868</v>
      </c>
      <c r="K5364" s="157">
        <f t="shared" si="584"/>
        <v>0</v>
      </c>
      <c r="L5364" s="157">
        <f t="shared" si="585"/>
        <v>6382.6194497734868</v>
      </c>
      <c r="M5364" s="167">
        <f t="shared" si="586"/>
        <v>0</v>
      </c>
      <c r="N5364" s="167">
        <f t="shared" si="587"/>
        <v>0</v>
      </c>
    </row>
    <row r="5365" spans="1:14" ht="15" customHeight="1" x14ac:dyDescent="0.2">
      <c r="A5365" s="152"/>
      <c r="B5365" s="152"/>
      <c r="C5365" s="152"/>
      <c r="D5365" s="152"/>
      <c r="E5365" s="153">
        <f>'2.40-a,b,c,d,e'!E5365</f>
        <v>44564.208333333336</v>
      </c>
      <c r="F5365" s="157">
        <f>'2.40-a,b,c,d,e'!F5365</f>
        <v>76.080001831054602</v>
      </c>
      <c r="G5365" s="157">
        <f>'2.40-a,b,c,d,e'!G5365</f>
        <v>870.00274658200283</v>
      </c>
      <c r="H5365" s="157">
        <f t="shared" si="581"/>
        <v>7252.6221963554899</v>
      </c>
      <c r="I5365" s="157">
        <f t="shared" si="582"/>
        <v>0</v>
      </c>
      <c r="J5365" s="157">
        <f t="shared" si="583"/>
        <v>7252.6221963554899</v>
      </c>
      <c r="K5365" s="157">
        <f t="shared" si="584"/>
        <v>0</v>
      </c>
      <c r="L5365" s="157">
        <f t="shared" si="585"/>
        <v>7252.6221963554899</v>
      </c>
      <c r="M5365" s="167">
        <f t="shared" si="586"/>
        <v>0</v>
      </c>
      <c r="N5365" s="167">
        <f t="shared" si="587"/>
        <v>0</v>
      </c>
    </row>
    <row r="5366" spans="1:14" ht="15" customHeight="1" x14ac:dyDescent="0.2">
      <c r="A5366" s="152"/>
      <c r="B5366" s="152"/>
      <c r="C5366" s="152"/>
      <c r="D5366" s="152"/>
      <c r="E5366" s="153">
        <f>'2.40-a,b,c,d,e'!E5366</f>
        <v>44565.208333333336</v>
      </c>
      <c r="F5366" s="157">
        <f>'2.40-a,b,c,d,e'!F5366</f>
        <v>76.989997863769503</v>
      </c>
      <c r="G5366" s="157">
        <f>'2.40-a,b,c,d,e'!G5366</f>
        <v>909.99603271490059</v>
      </c>
      <c r="H5366" s="157">
        <f t="shared" si="581"/>
        <v>8162.618229070391</v>
      </c>
      <c r="I5366" s="157">
        <f t="shared" si="582"/>
        <v>0</v>
      </c>
      <c r="J5366" s="157">
        <f t="shared" si="583"/>
        <v>8162.618229070391</v>
      </c>
      <c r="K5366" s="157">
        <f t="shared" si="584"/>
        <v>9.0949470177292824E-13</v>
      </c>
      <c r="L5366" s="157">
        <f t="shared" si="585"/>
        <v>8162.61822907039</v>
      </c>
      <c r="M5366" s="167">
        <f t="shared" si="586"/>
        <v>0</v>
      </c>
      <c r="N5366" s="167">
        <f t="shared" si="587"/>
        <v>0</v>
      </c>
    </row>
    <row r="5367" spans="1:14" ht="15" customHeight="1" x14ac:dyDescent="0.2">
      <c r="A5367" s="152"/>
      <c r="B5367" s="152"/>
      <c r="C5367" s="152"/>
      <c r="D5367" s="152"/>
      <c r="E5367" s="153">
        <f>'2.40-a,b,c,d,e'!E5367</f>
        <v>44566.208333333336</v>
      </c>
      <c r="F5367" s="157">
        <f>'2.40-a,b,c,d,e'!F5367</f>
        <v>77.849998474121094</v>
      </c>
      <c r="G5367" s="157">
        <f>'2.40-a,b,c,d,e'!G5367</f>
        <v>860.00061035159092</v>
      </c>
      <c r="H5367" s="157">
        <f t="shared" si="581"/>
        <v>9022.6188394219807</v>
      </c>
      <c r="I5367" s="157">
        <f t="shared" si="582"/>
        <v>0</v>
      </c>
      <c r="J5367" s="157">
        <f t="shared" si="583"/>
        <v>9022.6188394219807</v>
      </c>
      <c r="K5367" s="157">
        <f t="shared" si="584"/>
        <v>860.00061035159069</v>
      </c>
      <c r="L5367" s="157">
        <f t="shared" si="585"/>
        <v>8162.61822907039</v>
      </c>
      <c r="M5367" s="167">
        <f t="shared" si="586"/>
        <v>0</v>
      </c>
      <c r="N5367" s="167">
        <f t="shared" si="587"/>
        <v>0</v>
      </c>
    </row>
    <row r="5368" spans="1:14" ht="15" customHeight="1" x14ac:dyDescent="0.2">
      <c r="A5368" s="152"/>
      <c r="B5368" s="152"/>
      <c r="C5368" s="152"/>
      <c r="D5368" s="152"/>
      <c r="E5368" s="153">
        <f>'2.40-a,b,c,d,e'!E5368</f>
        <v>44567.208333333336</v>
      </c>
      <c r="F5368" s="157">
        <f>'2.40-a,b,c,d,e'!F5368</f>
        <v>79.459999084472599</v>
      </c>
      <c r="G5368" s="157">
        <f>'2.40-a,b,c,d,e'!G5368</f>
        <v>1610.0006103515057</v>
      </c>
      <c r="H5368" s="157">
        <f t="shared" si="581"/>
        <v>9772.6188394218952</v>
      </c>
      <c r="I5368" s="157">
        <f t="shared" si="582"/>
        <v>0</v>
      </c>
      <c r="J5368" s="157">
        <f t="shared" si="583"/>
        <v>9772.6188394218952</v>
      </c>
      <c r="K5368" s="157">
        <f t="shared" si="584"/>
        <v>1610.0006103515052</v>
      </c>
      <c r="L5368" s="157">
        <f t="shared" si="585"/>
        <v>8162.61822907039</v>
      </c>
      <c r="M5368" s="167">
        <f t="shared" si="586"/>
        <v>0</v>
      </c>
      <c r="N5368" s="167">
        <f t="shared" si="587"/>
        <v>0</v>
      </c>
    </row>
    <row r="5369" spans="1:14" ht="15" customHeight="1" x14ac:dyDescent="0.2">
      <c r="A5369" s="152"/>
      <c r="B5369" s="152"/>
      <c r="C5369" s="152"/>
      <c r="D5369" s="152"/>
      <c r="E5369" s="153">
        <f>'2.40-a,b,c,d,e'!E5369</f>
        <v>44568.208333333336</v>
      </c>
      <c r="F5369" s="157">
        <f>'2.40-a,b,c,d,e'!F5369</f>
        <v>78.900001525878906</v>
      </c>
      <c r="G5369" s="157">
        <f>'2.40-a,b,c,d,e'!G5369</f>
        <v>-559.99755859369316</v>
      </c>
      <c r="H5369" s="157">
        <f t="shared" si="581"/>
        <v>7602.6206704766973</v>
      </c>
      <c r="I5369" s="157">
        <f t="shared" si="582"/>
        <v>0</v>
      </c>
      <c r="J5369" s="157">
        <f t="shared" si="583"/>
        <v>7602.6206704766973</v>
      </c>
      <c r="K5369" s="157">
        <f t="shared" si="584"/>
        <v>0</v>
      </c>
      <c r="L5369" s="157">
        <f t="shared" si="585"/>
        <v>7602.6206704766973</v>
      </c>
      <c r="M5369" s="167">
        <f t="shared" si="586"/>
        <v>0</v>
      </c>
      <c r="N5369" s="167">
        <f t="shared" si="587"/>
        <v>0</v>
      </c>
    </row>
    <row r="5370" spans="1:14" ht="15" customHeight="1" x14ac:dyDescent="0.2">
      <c r="A5370" s="152"/>
      <c r="B5370" s="152"/>
      <c r="C5370" s="152"/>
      <c r="D5370" s="152"/>
      <c r="E5370" s="153">
        <f>'2.40-a,b,c,d,e'!E5370</f>
        <v>44571.208333333336</v>
      </c>
      <c r="F5370" s="157">
        <f>'2.40-a,b,c,d,e'!F5370</f>
        <v>78.230003356933594</v>
      </c>
      <c r="G5370" s="157">
        <f>'2.40-a,b,c,d,e'!G5370</f>
        <v>-669.9981689453125</v>
      </c>
      <c r="H5370" s="157">
        <f t="shared" si="581"/>
        <v>6932.6225015313848</v>
      </c>
      <c r="I5370" s="157">
        <f t="shared" si="582"/>
        <v>0</v>
      </c>
      <c r="J5370" s="157">
        <f t="shared" si="583"/>
        <v>6932.6225015313848</v>
      </c>
      <c r="K5370" s="157">
        <f t="shared" si="584"/>
        <v>0</v>
      </c>
      <c r="L5370" s="157">
        <f t="shared" si="585"/>
        <v>6932.6225015313848</v>
      </c>
      <c r="M5370" s="167">
        <f t="shared" si="586"/>
        <v>0</v>
      </c>
      <c r="N5370" s="167">
        <f t="shared" si="587"/>
        <v>0</v>
      </c>
    </row>
    <row r="5371" spans="1:14" ht="15" customHeight="1" x14ac:dyDescent="0.2">
      <c r="A5371" s="152"/>
      <c r="B5371" s="152"/>
      <c r="C5371" s="152"/>
      <c r="D5371" s="152"/>
      <c r="E5371" s="153">
        <f>'2.40-a,b,c,d,e'!E5371</f>
        <v>44572.208333333336</v>
      </c>
      <c r="F5371" s="157">
        <f>'2.40-a,b,c,d,e'!F5371</f>
        <v>81.220001220703097</v>
      </c>
      <c r="G5371" s="157">
        <f>'2.40-a,b,c,d,e'!G5371</f>
        <v>2989.9978637695031</v>
      </c>
      <c r="H5371" s="157">
        <f t="shared" si="581"/>
        <v>9922.6203653008888</v>
      </c>
      <c r="I5371" s="157">
        <f t="shared" si="582"/>
        <v>0</v>
      </c>
      <c r="J5371" s="157">
        <f t="shared" si="583"/>
        <v>9922.6203653008888</v>
      </c>
      <c r="K5371" s="157">
        <f t="shared" si="584"/>
        <v>1760.0021362304988</v>
      </c>
      <c r="L5371" s="157">
        <f t="shared" si="585"/>
        <v>8162.61822907039</v>
      </c>
      <c r="M5371" s="167">
        <f t="shared" si="586"/>
        <v>0</v>
      </c>
      <c r="N5371" s="167">
        <f t="shared" si="587"/>
        <v>0</v>
      </c>
    </row>
    <row r="5372" spans="1:14" ht="15" customHeight="1" x14ac:dyDescent="0.2">
      <c r="A5372" s="152"/>
      <c r="B5372" s="152"/>
      <c r="C5372" s="152"/>
      <c r="D5372" s="152"/>
      <c r="E5372" s="153">
        <f>'2.40-a,b,c,d,e'!E5372</f>
        <v>44573.208333333336</v>
      </c>
      <c r="F5372" s="157">
        <f>'2.40-a,b,c,d,e'!F5372</f>
        <v>82.639999389648395</v>
      </c>
      <c r="G5372" s="157">
        <f>'2.40-a,b,c,d,e'!G5372</f>
        <v>1419.9981689452984</v>
      </c>
      <c r="H5372" s="157">
        <f t="shared" si="581"/>
        <v>9582.6163980156889</v>
      </c>
      <c r="I5372" s="157">
        <f t="shared" si="582"/>
        <v>0</v>
      </c>
      <c r="J5372" s="157">
        <f t="shared" si="583"/>
        <v>9582.6163980156889</v>
      </c>
      <c r="K5372" s="157">
        <f t="shared" si="584"/>
        <v>1419.9981689452989</v>
      </c>
      <c r="L5372" s="157">
        <f t="shared" si="585"/>
        <v>8162.61822907039</v>
      </c>
      <c r="M5372" s="167">
        <f t="shared" si="586"/>
        <v>0</v>
      </c>
      <c r="N5372" s="167">
        <f t="shared" si="587"/>
        <v>0</v>
      </c>
    </row>
    <row r="5373" spans="1:14" ht="15" customHeight="1" x14ac:dyDescent="0.2">
      <c r="A5373" s="152"/>
      <c r="B5373" s="152"/>
      <c r="C5373" s="152"/>
      <c r="D5373" s="152"/>
      <c r="E5373" s="153">
        <f>'2.40-a,b,c,d,e'!E5373</f>
        <v>44574.208333333336</v>
      </c>
      <c r="F5373" s="157">
        <f>'2.40-a,b,c,d,e'!F5373</f>
        <v>82.120002746582003</v>
      </c>
      <c r="G5373" s="157">
        <f>'2.40-a,b,c,d,e'!G5373</f>
        <v>-519.99664306639204</v>
      </c>
      <c r="H5373" s="157">
        <f t="shared" si="581"/>
        <v>7642.6215860039983</v>
      </c>
      <c r="I5373" s="157">
        <f t="shared" si="582"/>
        <v>0</v>
      </c>
      <c r="J5373" s="157">
        <f t="shared" si="583"/>
        <v>7642.6215860039983</v>
      </c>
      <c r="K5373" s="157">
        <f t="shared" si="584"/>
        <v>0</v>
      </c>
      <c r="L5373" s="157">
        <f t="shared" si="585"/>
        <v>7642.6215860039983</v>
      </c>
      <c r="M5373" s="167">
        <f t="shared" si="586"/>
        <v>0</v>
      </c>
      <c r="N5373" s="167">
        <f t="shared" si="587"/>
        <v>0</v>
      </c>
    </row>
    <row r="5374" spans="1:14" ht="15" customHeight="1" x14ac:dyDescent="0.2">
      <c r="A5374" s="152"/>
      <c r="B5374" s="152"/>
      <c r="C5374" s="152"/>
      <c r="D5374" s="152"/>
      <c r="E5374" s="153">
        <f>'2.40-a,b,c,d,e'!E5374</f>
        <v>44575.208333333336</v>
      </c>
      <c r="F5374" s="157">
        <f>'2.40-a,b,c,d,e'!F5374</f>
        <v>83.819999694824205</v>
      </c>
      <c r="G5374" s="157">
        <f>'2.40-a,b,c,d,e'!G5374</f>
        <v>1699.9969482422016</v>
      </c>
      <c r="H5374" s="157">
        <f t="shared" si="581"/>
        <v>9342.6185342461995</v>
      </c>
      <c r="I5374" s="157">
        <f t="shared" si="582"/>
        <v>0</v>
      </c>
      <c r="J5374" s="157">
        <f t="shared" si="583"/>
        <v>9342.6185342461995</v>
      </c>
      <c r="K5374" s="157">
        <f t="shared" si="584"/>
        <v>1180.0003051758094</v>
      </c>
      <c r="L5374" s="157">
        <f t="shared" si="585"/>
        <v>8162.61822907039</v>
      </c>
      <c r="M5374" s="167">
        <f t="shared" si="586"/>
        <v>0</v>
      </c>
      <c r="N5374" s="167">
        <f t="shared" si="587"/>
        <v>0</v>
      </c>
    </row>
    <row r="5375" spans="1:14" ht="15" customHeight="1" x14ac:dyDescent="0.2">
      <c r="A5375" s="152"/>
      <c r="B5375" s="152"/>
      <c r="C5375" s="152"/>
      <c r="D5375" s="152"/>
      <c r="E5375" s="153">
        <f>'2.40-a,b,c,d,e'!E5375</f>
        <v>44579.208333333336</v>
      </c>
      <c r="F5375" s="157">
        <f>'2.40-a,b,c,d,e'!F5375</f>
        <v>85.430000305175696</v>
      </c>
      <c r="G5375" s="157">
        <f>'2.40-a,b,c,d,e'!G5375</f>
        <v>1610.0006103514916</v>
      </c>
      <c r="H5375" s="157">
        <f t="shared" si="581"/>
        <v>9772.6188394218807</v>
      </c>
      <c r="I5375" s="157">
        <f t="shared" si="582"/>
        <v>0</v>
      </c>
      <c r="J5375" s="157">
        <f t="shared" si="583"/>
        <v>9772.6188394218807</v>
      </c>
      <c r="K5375" s="157">
        <f t="shared" si="584"/>
        <v>1610.0006103514906</v>
      </c>
      <c r="L5375" s="157">
        <f t="shared" si="585"/>
        <v>8162.61822907039</v>
      </c>
      <c r="M5375" s="167">
        <f t="shared" si="586"/>
        <v>0</v>
      </c>
      <c r="N5375" s="167">
        <f t="shared" si="587"/>
        <v>0</v>
      </c>
    </row>
    <row r="5376" spans="1:14" ht="15" customHeight="1" x14ac:dyDescent="0.2">
      <c r="A5376" s="152"/>
      <c r="B5376" s="152"/>
      <c r="C5376" s="152"/>
      <c r="D5376" s="152"/>
      <c r="E5376" s="153">
        <f>'2.40-a,b,c,d,e'!E5376</f>
        <v>44580.208333333336</v>
      </c>
      <c r="F5376" s="157">
        <f>'2.40-a,b,c,d,e'!F5376</f>
        <v>86.959999084472599</v>
      </c>
      <c r="G5376" s="157">
        <f>'2.40-a,b,c,d,e'!G5376</f>
        <v>1529.9987792969034</v>
      </c>
      <c r="H5376" s="157">
        <f t="shared" si="581"/>
        <v>9692.6170083672932</v>
      </c>
      <c r="I5376" s="157">
        <f t="shared" si="582"/>
        <v>0</v>
      </c>
      <c r="J5376" s="157">
        <f t="shared" si="583"/>
        <v>9692.6170083672932</v>
      </c>
      <c r="K5376" s="157">
        <f t="shared" si="584"/>
        <v>1529.9987792969032</v>
      </c>
      <c r="L5376" s="157">
        <f t="shared" si="585"/>
        <v>8162.61822907039</v>
      </c>
      <c r="M5376" s="167">
        <f t="shared" si="586"/>
        <v>0</v>
      </c>
      <c r="N5376" s="167">
        <f t="shared" si="587"/>
        <v>0</v>
      </c>
    </row>
    <row r="5377" spans="1:14" ht="15" customHeight="1" x14ac:dyDescent="0.2">
      <c r="A5377" s="152"/>
      <c r="B5377" s="152"/>
      <c r="C5377" s="152"/>
      <c r="D5377" s="152"/>
      <c r="E5377" s="153">
        <f>'2.40-a,b,c,d,e'!E5377</f>
        <v>44581.208333333336</v>
      </c>
      <c r="F5377" s="157">
        <f>'2.40-a,b,c,d,e'!F5377</f>
        <v>86.900001525878906</v>
      </c>
      <c r="G5377" s="157">
        <f>'2.40-a,b,c,d,e'!G5377</f>
        <v>-59.997558593693157</v>
      </c>
      <c r="H5377" s="157">
        <f t="shared" si="581"/>
        <v>8102.6206704766973</v>
      </c>
      <c r="I5377" s="157">
        <f t="shared" si="582"/>
        <v>0</v>
      </c>
      <c r="J5377" s="157">
        <f t="shared" si="583"/>
        <v>8102.6206704766973</v>
      </c>
      <c r="K5377" s="157">
        <f t="shared" si="584"/>
        <v>0</v>
      </c>
      <c r="L5377" s="157">
        <f t="shared" si="585"/>
        <v>8102.6206704766973</v>
      </c>
      <c r="M5377" s="167">
        <f t="shared" si="586"/>
        <v>0</v>
      </c>
      <c r="N5377" s="167">
        <f t="shared" si="587"/>
        <v>0</v>
      </c>
    </row>
    <row r="5378" spans="1:14" ht="15" customHeight="1" x14ac:dyDescent="0.2">
      <c r="A5378" s="152"/>
      <c r="B5378" s="152"/>
      <c r="C5378" s="152"/>
      <c r="D5378" s="152"/>
      <c r="E5378" s="153">
        <f>'2.40-a,b,c,d,e'!E5378</f>
        <v>44582.208333333336</v>
      </c>
      <c r="F5378" s="157">
        <f>'2.40-a,b,c,d,e'!F5378</f>
        <v>85.139999389648395</v>
      </c>
      <c r="G5378" s="157">
        <f>'2.40-a,b,c,d,e'!G5378</f>
        <v>-1760.0021362305115</v>
      </c>
      <c r="H5378" s="157">
        <f t="shared" si="581"/>
        <v>6342.6185342461858</v>
      </c>
      <c r="I5378" s="157">
        <f t="shared" si="582"/>
        <v>0</v>
      </c>
      <c r="J5378" s="157">
        <f t="shared" si="583"/>
        <v>6342.6185342461858</v>
      </c>
      <c r="K5378" s="157">
        <f t="shared" si="584"/>
        <v>0</v>
      </c>
      <c r="L5378" s="157">
        <f t="shared" si="585"/>
        <v>6342.6185342461858</v>
      </c>
      <c r="M5378" s="167">
        <f t="shared" si="586"/>
        <v>0</v>
      </c>
      <c r="N5378" s="167">
        <f t="shared" si="587"/>
        <v>0</v>
      </c>
    </row>
    <row r="5379" spans="1:14" ht="15" customHeight="1" x14ac:dyDescent="0.2">
      <c r="A5379" s="152"/>
      <c r="B5379" s="152"/>
      <c r="C5379" s="152"/>
      <c r="D5379" s="152"/>
      <c r="E5379" s="153">
        <f>'2.40-a,b,c,d,e'!E5379</f>
        <v>44585.208333333336</v>
      </c>
      <c r="F5379" s="157">
        <f>'2.40-a,b,c,d,e'!F5379</f>
        <v>83.309997558593693</v>
      </c>
      <c r="G5379" s="157">
        <f>'2.40-a,b,c,d,e'!G5379</f>
        <v>-1830.0018310547016</v>
      </c>
      <c r="H5379" s="157">
        <f t="shared" si="581"/>
        <v>4512.6167031914847</v>
      </c>
      <c r="I5379" s="157">
        <f t="shared" si="582"/>
        <v>3650.0015258789053</v>
      </c>
      <c r="J5379" s="157">
        <f t="shared" si="583"/>
        <v>8162.61822907039</v>
      </c>
      <c r="K5379" s="157">
        <f t="shared" si="584"/>
        <v>0</v>
      </c>
      <c r="L5379" s="157">
        <f t="shared" si="585"/>
        <v>8162.61822907039</v>
      </c>
      <c r="M5379" s="167">
        <f t="shared" si="586"/>
        <v>1</v>
      </c>
      <c r="N5379" s="167">
        <f t="shared" si="587"/>
        <v>0</v>
      </c>
    </row>
    <row r="5380" spans="1:14" ht="15" customHeight="1" x14ac:dyDescent="0.2">
      <c r="A5380" s="152"/>
      <c r="B5380" s="152"/>
      <c r="C5380" s="152"/>
      <c r="D5380" s="152"/>
      <c r="E5380" s="153">
        <f>'2.40-a,b,c,d,e'!E5380</f>
        <v>44586.208333333336</v>
      </c>
      <c r="F5380" s="157">
        <f>'2.40-a,b,c,d,e'!F5380</f>
        <v>85.599998474121094</v>
      </c>
      <c r="G5380" s="157">
        <f>'2.40-a,b,c,d,e'!G5380</f>
        <v>2290.0009155274006</v>
      </c>
      <c r="H5380" s="157">
        <f t="shared" ref="H5380:H5443" si="588">L5379+G5380</f>
        <v>10452.619144597791</v>
      </c>
      <c r="I5380" s="157">
        <f t="shared" ref="I5380:I5443" si="589">IF(H5380&lt;$B$13,$B$14-H5380,0)</f>
        <v>0</v>
      </c>
      <c r="J5380" s="157">
        <f t="shared" ref="J5380:J5443" si="590">H5380+I5380</f>
        <v>10452.619144597791</v>
      </c>
      <c r="K5380" s="157">
        <f t="shared" ref="K5380:K5443" si="591">MAX(J5380-$B$14,0)</f>
        <v>2290.000915527401</v>
      </c>
      <c r="L5380" s="157">
        <f t="shared" ref="L5380:L5443" si="592">J5380-K5380</f>
        <v>8162.61822907039</v>
      </c>
      <c r="M5380" s="167">
        <f t="shared" ref="M5380:M5443" si="593">IF(I5380&gt;0,1,0)</f>
        <v>0</v>
      </c>
      <c r="N5380" s="167">
        <f t="shared" ref="N5380:N5443" si="594">IF(H5380&lt;0,1,0)</f>
        <v>0</v>
      </c>
    </row>
    <row r="5381" spans="1:14" ht="15" customHeight="1" x14ac:dyDescent="0.2">
      <c r="A5381" s="152"/>
      <c r="B5381" s="152"/>
      <c r="C5381" s="152"/>
      <c r="D5381" s="152"/>
      <c r="E5381" s="153">
        <f>'2.40-a,b,c,d,e'!E5381</f>
        <v>44587.208333333336</v>
      </c>
      <c r="F5381" s="157">
        <f>'2.40-a,b,c,d,e'!F5381</f>
        <v>87.349998474121094</v>
      </c>
      <c r="G5381" s="157">
        <f>'2.40-a,b,c,d,e'!G5381</f>
        <v>1750</v>
      </c>
      <c r="H5381" s="157">
        <f t="shared" si="588"/>
        <v>9912.618229070391</v>
      </c>
      <c r="I5381" s="157">
        <f t="shared" si="589"/>
        <v>0</v>
      </c>
      <c r="J5381" s="157">
        <f t="shared" si="590"/>
        <v>9912.618229070391</v>
      </c>
      <c r="K5381" s="157">
        <f t="shared" si="591"/>
        <v>1750.0000000000009</v>
      </c>
      <c r="L5381" s="157">
        <f t="shared" si="592"/>
        <v>8162.61822907039</v>
      </c>
      <c r="M5381" s="167">
        <f t="shared" si="593"/>
        <v>0</v>
      </c>
      <c r="N5381" s="167">
        <f t="shared" si="594"/>
        <v>0</v>
      </c>
    </row>
    <row r="5382" spans="1:14" ht="15" customHeight="1" x14ac:dyDescent="0.2">
      <c r="A5382" s="152"/>
      <c r="B5382" s="152"/>
      <c r="C5382" s="152"/>
      <c r="D5382" s="152"/>
      <c r="E5382" s="153">
        <f>'2.40-a,b,c,d,e'!E5382</f>
        <v>44588.208333333336</v>
      </c>
      <c r="F5382" s="157">
        <f>'2.40-a,b,c,d,e'!F5382</f>
        <v>86.610000610351506</v>
      </c>
      <c r="G5382" s="157">
        <f>'2.40-a,b,c,d,e'!G5382</f>
        <v>-739.99786376958809</v>
      </c>
      <c r="H5382" s="157">
        <f t="shared" si="588"/>
        <v>7422.6203653008015</v>
      </c>
      <c r="I5382" s="157">
        <f t="shared" si="589"/>
        <v>0</v>
      </c>
      <c r="J5382" s="157">
        <f t="shared" si="590"/>
        <v>7422.6203653008015</v>
      </c>
      <c r="K5382" s="157">
        <f t="shared" si="591"/>
        <v>0</v>
      </c>
      <c r="L5382" s="157">
        <f t="shared" si="592"/>
        <v>7422.6203653008015</v>
      </c>
      <c r="M5382" s="167">
        <f t="shared" si="593"/>
        <v>0</v>
      </c>
      <c r="N5382" s="167">
        <f t="shared" si="594"/>
        <v>0</v>
      </c>
    </row>
    <row r="5383" spans="1:14" ht="15" customHeight="1" x14ac:dyDescent="0.2">
      <c r="A5383" s="152"/>
      <c r="B5383" s="152"/>
      <c r="C5383" s="152"/>
      <c r="D5383" s="152"/>
      <c r="E5383" s="153">
        <f>'2.40-a,b,c,d,e'!E5383</f>
        <v>44589.208333333336</v>
      </c>
      <c r="F5383" s="157">
        <f>'2.40-a,b,c,d,e'!F5383</f>
        <v>86.819999694824205</v>
      </c>
      <c r="G5383" s="157">
        <f>'2.40-a,b,c,d,e'!G5383</f>
        <v>209.99908447269888</v>
      </c>
      <c r="H5383" s="157">
        <f t="shared" si="588"/>
        <v>7632.6194497735005</v>
      </c>
      <c r="I5383" s="157">
        <f t="shared" si="589"/>
        <v>0</v>
      </c>
      <c r="J5383" s="157">
        <f t="shared" si="590"/>
        <v>7632.6194497735005</v>
      </c>
      <c r="K5383" s="157">
        <f t="shared" si="591"/>
        <v>0</v>
      </c>
      <c r="L5383" s="157">
        <f t="shared" si="592"/>
        <v>7632.6194497735005</v>
      </c>
      <c r="M5383" s="167">
        <f t="shared" si="593"/>
        <v>0</v>
      </c>
      <c r="N5383" s="167">
        <f t="shared" si="594"/>
        <v>0</v>
      </c>
    </row>
    <row r="5384" spans="1:14" ht="15" customHeight="1" x14ac:dyDescent="0.2">
      <c r="A5384" s="152"/>
      <c r="B5384" s="152"/>
      <c r="C5384" s="152"/>
      <c r="D5384" s="152"/>
      <c r="E5384" s="153">
        <f>'2.40-a,b,c,d,e'!E5384</f>
        <v>44592.208333333336</v>
      </c>
      <c r="F5384" s="157">
        <f>'2.40-a,b,c,d,e'!F5384</f>
        <v>88.150001525878906</v>
      </c>
      <c r="G5384" s="157">
        <f>'2.40-a,b,c,d,e'!G5384</f>
        <v>1330.0018310547016</v>
      </c>
      <c r="H5384" s="157">
        <f t="shared" si="588"/>
        <v>8962.6212808282016</v>
      </c>
      <c r="I5384" s="157">
        <f t="shared" si="589"/>
        <v>0</v>
      </c>
      <c r="J5384" s="157">
        <f t="shared" si="590"/>
        <v>8962.6212808282016</v>
      </c>
      <c r="K5384" s="157">
        <f t="shared" si="591"/>
        <v>800.00305175781159</v>
      </c>
      <c r="L5384" s="157">
        <f t="shared" si="592"/>
        <v>8162.61822907039</v>
      </c>
      <c r="M5384" s="167">
        <f t="shared" si="593"/>
        <v>0</v>
      </c>
      <c r="N5384" s="167">
        <f t="shared" si="594"/>
        <v>0</v>
      </c>
    </row>
    <row r="5385" spans="1:14" ht="15" customHeight="1" x14ac:dyDescent="0.2">
      <c r="A5385" s="152"/>
      <c r="B5385" s="152"/>
      <c r="C5385" s="152"/>
      <c r="D5385" s="152"/>
      <c r="E5385" s="153">
        <f>'2.40-a,b,c,d,e'!E5385</f>
        <v>44593.208333333336</v>
      </c>
      <c r="F5385" s="157">
        <f>'2.40-a,b,c,d,e'!F5385</f>
        <v>88.199996948242102</v>
      </c>
      <c r="G5385" s="157">
        <f>'2.40-a,b,c,d,e'!G5385</f>
        <v>49.995422363195985</v>
      </c>
      <c r="H5385" s="157">
        <f t="shared" si="588"/>
        <v>8212.6136514335867</v>
      </c>
      <c r="I5385" s="157">
        <f t="shared" si="589"/>
        <v>0</v>
      </c>
      <c r="J5385" s="157">
        <f t="shared" si="590"/>
        <v>8212.6136514335867</v>
      </c>
      <c r="K5385" s="157">
        <f t="shared" si="591"/>
        <v>49.995422363196667</v>
      </c>
      <c r="L5385" s="157">
        <f t="shared" si="592"/>
        <v>8162.61822907039</v>
      </c>
      <c r="M5385" s="167">
        <f t="shared" si="593"/>
        <v>0</v>
      </c>
      <c r="N5385" s="167">
        <f t="shared" si="594"/>
        <v>0</v>
      </c>
    </row>
    <row r="5386" spans="1:14" ht="15" customHeight="1" x14ac:dyDescent="0.2">
      <c r="A5386" s="152"/>
      <c r="B5386" s="152"/>
      <c r="C5386" s="152"/>
      <c r="D5386" s="152"/>
      <c r="E5386" s="153">
        <f>'2.40-a,b,c,d,e'!E5386</f>
        <v>44594.208333333336</v>
      </c>
      <c r="F5386" s="157">
        <f>'2.40-a,b,c,d,e'!F5386</f>
        <v>88.260002136230398</v>
      </c>
      <c r="G5386" s="157">
        <f>'2.40-a,b,c,d,e'!G5386</f>
        <v>60.005187988295461</v>
      </c>
      <c r="H5386" s="157">
        <f t="shared" si="588"/>
        <v>8222.6234170586849</v>
      </c>
      <c r="I5386" s="157">
        <f t="shared" si="589"/>
        <v>0</v>
      </c>
      <c r="J5386" s="157">
        <f t="shared" si="590"/>
        <v>8222.6234170586849</v>
      </c>
      <c r="K5386" s="157">
        <f t="shared" si="591"/>
        <v>60.005187988294892</v>
      </c>
      <c r="L5386" s="157">
        <f t="shared" si="592"/>
        <v>8162.61822907039</v>
      </c>
      <c r="M5386" s="167">
        <f t="shared" si="593"/>
        <v>0</v>
      </c>
      <c r="N5386" s="167">
        <f t="shared" si="594"/>
        <v>0</v>
      </c>
    </row>
    <row r="5387" spans="1:14" ht="15" customHeight="1" x14ac:dyDescent="0.2">
      <c r="A5387" s="152"/>
      <c r="B5387" s="152"/>
      <c r="C5387" s="152"/>
      <c r="D5387" s="152"/>
      <c r="E5387" s="153">
        <f>'2.40-a,b,c,d,e'!E5387</f>
        <v>44595.208333333336</v>
      </c>
      <c r="F5387" s="157">
        <f>'2.40-a,b,c,d,e'!F5387</f>
        <v>90.269996643066406</v>
      </c>
      <c r="G5387" s="157">
        <f>'2.40-a,b,c,d,e'!G5387</f>
        <v>2009.9945068360084</v>
      </c>
      <c r="H5387" s="157">
        <f t="shared" si="588"/>
        <v>10172.612735906398</v>
      </c>
      <c r="I5387" s="157">
        <f t="shared" si="589"/>
        <v>0</v>
      </c>
      <c r="J5387" s="157">
        <f t="shared" si="590"/>
        <v>10172.612735906398</v>
      </c>
      <c r="K5387" s="157">
        <f t="shared" si="591"/>
        <v>2009.9945068360075</v>
      </c>
      <c r="L5387" s="157">
        <f t="shared" si="592"/>
        <v>8162.61822907039</v>
      </c>
      <c r="M5387" s="167">
        <f t="shared" si="593"/>
        <v>0</v>
      </c>
      <c r="N5387" s="167">
        <f t="shared" si="594"/>
        <v>0</v>
      </c>
    </row>
    <row r="5388" spans="1:14" ht="15" customHeight="1" x14ac:dyDescent="0.2">
      <c r="A5388" s="152"/>
      <c r="B5388" s="152"/>
      <c r="C5388" s="152"/>
      <c r="D5388" s="152"/>
      <c r="E5388" s="153">
        <f>'2.40-a,b,c,d,e'!E5388</f>
        <v>44596.208333333336</v>
      </c>
      <c r="F5388" s="157">
        <f>'2.40-a,b,c,d,e'!F5388</f>
        <v>92.309997558593693</v>
      </c>
      <c r="G5388" s="157">
        <f>'2.40-a,b,c,d,e'!G5388</f>
        <v>2040.0009155272869</v>
      </c>
      <c r="H5388" s="157">
        <f t="shared" si="588"/>
        <v>10202.619144597676</v>
      </c>
      <c r="I5388" s="157">
        <f t="shared" si="589"/>
        <v>0</v>
      </c>
      <c r="J5388" s="157">
        <f t="shared" si="590"/>
        <v>10202.619144597676</v>
      </c>
      <c r="K5388" s="157">
        <f t="shared" si="591"/>
        <v>2040.0009155272865</v>
      </c>
      <c r="L5388" s="157">
        <f t="shared" si="592"/>
        <v>8162.61822907039</v>
      </c>
      <c r="M5388" s="167">
        <f t="shared" si="593"/>
        <v>0</v>
      </c>
      <c r="N5388" s="167">
        <f t="shared" si="594"/>
        <v>0</v>
      </c>
    </row>
    <row r="5389" spans="1:14" ht="15" customHeight="1" x14ac:dyDescent="0.2">
      <c r="A5389" s="152"/>
      <c r="B5389" s="152"/>
      <c r="C5389" s="152"/>
      <c r="D5389" s="152"/>
      <c r="E5389" s="153">
        <f>'2.40-a,b,c,d,e'!E5389</f>
        <v>44599.208333333336</v>
      </c>
      <c r="F5389" s="157">
        <f>'2.40-a,b,c,d,e'!F5389</f>
        <v>91.319999694824205</v>
      </c>
      <c r="G5389" s="157">
        <f>'2.40-a,b,c,d,e'!G5389</f>
        <v>-989.99786376948862</v>
      </c>
      <c r="H5389" s="157">
        <f t="shared" si="588"/>
        <v>7172.6203653009015</v>
      </c>
      <c r="I5389" s="157">
        <f t="shared" si="589"/>
        <v>0</v>
      </c>
      <c r="J5389" s="157">
        <f t="shared" si="590"/>
        <v>7172.6203653009015</v>
      </c>
      <c r="K5389" s="157">
        <f t="shared" si="591"/>
        <v>0</v>
      </c>
      <c r="L5389" s="157">
        <f t="shared" si="592"/>
        <v>7172.6203653009015</v>
      </c>
      <c r="M5389" s="167">
        <f t="shared" si="593"/>
        <v>0</v>
      </c>
      <c r="N5389" s="167">
        <f t="shared" si="594"/>
        <v>0</v>
      </c>
    </row>
    <row r="5390" spans="1:14" ht="15" customHeight="1" x14ac:dyDescent="0.2">
      <c r="A5390" s="152"/>
      <c r="B5390" s="152"/>
      <c r="C5390" s="152"/>
      <c r="D5390" s="152"/>
      <c r="E5390" s="153">
        <f>'2.40-a,b,c,d,e'!E5390</f>
        <v>44600.208333333336</v>
      </c>
      <c r="F5390" s="157">
        <f>'2.40-a,b,c,d,e'!F5390</f>
        <v>89.360000610351506</v>
      </c>
      <c r="G5390" s="157">
        <f>'2.40-a,b,c,d,e'!G5390</f>
        <v>-1959.999084472699</v>
      </c>
      <c r="H5390" s="157">
        <f t="shared" si="588"/>
        <v>5212.6212808282025</v>
      </c>
      <c r="I5390" s="157">
        <f t="shared" si="589"/>
        <v>2949.9969482421875</v>
      </c>
      <c r="J5390" s="157">
        <f t="shared" si="590"/>
        <v>8162.61822907039</v>
      </c>
      <c r="K5390" s="157">
        <f t="shared" si="591"/>
        <v>0</v>
      </c>
      <c r="L5390" s="157">
        <f t="shared" si="592"/>
        <v>8162.61822907039</v>
      </c>
      <c r="M5390" s="167">
        <f t="shared" si="593"/>
        <v>1</v>
      </c>
      <c r="N5390" s="167">
        <f t="shared" si="594"/>
        <v>0</v>
      </c>
    </row>
    <row r="5391" spans="1:14" ht="15" customHeight="1" x14ac:dyDescent="0.2">
      <c r="A5391" s="152"/>
      <c r="B5391" s="152"/>
      <c r="C5391" s="152"/>
      <c r="D5391" s="152"/>
      <c r="E5391" s="153">
        <f>'2.40-a,b,c,d,e'!E5391</f>
        <v>44601.208333333336</v>
      </c>
      <c r="F5391" s="157">
        <f>'2.40-a,b,c,d,e'!F5391</f>
        <v>89.660003662109304</v>
      </c>
      <c r="G5391" s="157">
        <f>'2.40-a,b,c,d,e'!G5391</f>
        <v>300.00305175779829</v>
      </c>
      <c r="H5391" s="157">
        <f t="shared" si="588"/>
        <v>8462.6212808281889</v>
      </c>
      <c r="I5391" s="157">
        <f t="shared" si="589"/>
        <v>0</v>
      </c>
      <c r="J5391" s="157">
        <f t="shared" si="590"/>
        <v>8462.6212808281889</v>
      </c>
      <c r="K5391" s="157">
        <f t="shared" si="591"/>
        <v>300.00305175779886</v>
      </c>
      <c r="L5391" s="157">
        <f t="shared" si="592"/>
        <v>8162.61822907039</v>
      </c>
      <c r="M5391" s="167">
        <f t="shared" si="593"/>
        <v>0</v>
      </c>
      <c r="N5391" s="167">
        <f t="shared" si="594"/>
        <v>0</v>
      </c>
    </row>
    <row r="5392" spans="1:14" ht="15" customHeight="1" x14ac:dyDescent="0.2">
      <c r="A5392" s="152"/>
      <c r="B5392" s="152"/>
      <c r="C5392" s="152"/>
      <c r="D5392" s="152"/>
      <c r="E5392" s="153">
        <f>'2.40-a,b,c,d,e'!E5392</f>
        <v>44602.208333333336</v>
      </c>
      <c r="F5392" s="157">
        <f>'2.40-a,b,c,d,e'!F5392</f>
        <v>89.879997253417898</v>
      </c>
      <c r="G5392" s="157">
        <f>'2.40-a,b,c,d,e'!G5392</f>
        <v>219.99359130859375</v>
      </c>
      <c r="H5392" s="157">
        <f t="shared" si="588"/>
        <v>8382.6118203789847</v>
      </c>
      <c r="I5392" s="157">
        <f t="shared" si="589"/>
        <v>0</v>
      </c>
      <c r="J5392" s="157">
        <f t="shared" si="590"/>
        <v>8382.6118203789847</v>
      </c>
      <c r="K5392" s="157">
        <f t="shared" si="591"/>
        <v>219.99359130859466</v>
      </c>
      <c r="L5392" s="157">
        <f t="shared" si="592"/>
        <v>8162.61822907039</v>
      </c>
      <c r="M5392" s="167">
        <f t="shared" si="593"/>
        <v>0</v>
      </c>
      <c r="N5392" s="167">
        <f t="shared" si="594"/>
        <v>0</v>
      </c>
    </row>
    <row r="5393" spans="1:14" ht="15" customHeight="1" x14ac:dyDescent="0.2">
      <c r="A5393" s="152"/>
      <c r="B5393" s="152"/>
      <c r="C5393" s="152"/>
      <c r="D5393" s="152"/>
      <c r="E5393" s="153">
        <f>'2.40-a,b,c,d,e'!E5393</f>
        <v>44603.208333333336</v>
      </c>
      <c r="F5393" s="157">
        <f>'2.40-a,b,c,d,e'!F5393</f>
        <v>93.099998474121094</v>
      </c>
      <c r="G5393" s="157">
        <f>'2.40-a,b,c,d,e'!G5393</f>
        <v>3220.0012207031959</v>
      </c>
      <c r="H5393" s="157">
        <f t="shared" si="588"/>
        <v>11382.619449773585</v>
      </c>
      <c r="I5393" s="157">
        <f t="shared" si="589"/>
        <v>0</v>
      </c>
      <c r="J5393" s="157">
        <f t="shared" si="590"/>
        <v>11382.619449773585</v>
      </c>
      <c r="K5393" s="157">
        <f t="shared" si="591"/>
        <v>3220.001220703195</v>
      </c>
      <c r="L5393" s="157">
        <f t="shared" si="592"/>
        <v>8162.61822907039</v>
      </c>
      <c r="M5393" s="167">
        <f t="shared" si="593"/>
        <v>0</v>
      </c>
      <c r="N5393" s="167">
        <f t="shared" si="594"/>
        <v>0</v>
      </c>
    </row>
    <row r="5394" spans="1:14" ht="15" customHeight="1" x14ac:dyDescent="0.2">
      <c r="A5394" s="152"/>
      <c r="B5394" s="152"/>
      <c r="C5394" s="152"/>
      <c r="D5394" s="152"/>
      <c r="E5394" s="153">
        <f>'2.40-a,b,c,d,e'!E5394</f>
        <v>44606.208333333336</v>
      </c>
      <c r="F5394" s="157">
        <f>'2.40-a,b,c,d,e'!F5394</f>
        <v>95.459999084472599</v>
      </c>
      <c r="G5394" s="157">
        <f>'2.40-a,b,c,d,e'!G5394</f>
        <v>2360.0006103515057</v>
      </c>
      <c r="H5394" s="157">
        <f t="shared" si="588"/>
        <v>10522.618839421895</v>
      </c>
      <c r="I5394" s="157">
        <f t="shared" si="589"/>
        <v>0</v>
      </c>
      <c r="J5394" s="157">
        <f t="shared" si="590"/>
        <v>10522.618839421895</v>
      </c>
      <c r="K5394" s="157">
        <f t="shared" si="591"/>
        <v>2360.0006103515052</v>
      </c>
      <c r="L5394" s="157">
        <f t="shared" si="592"/>
        <v>8162.61822907039</v>
      </c>
      <c r="M5394" s="167">
        <f t="shared" si="593"/>
        <v>0</v>
      </c>
      <c r="N5394" s="167">
        <f t="shared" si="594"/>
        <v>0</v>
      </c>
    </row>
    <row r="5395" spans="1:14" ht="15" customHeight="1" x14ac:dyDescent="0.2">
      <c r="A5395" s="152"/>
      <c r="B5395" s="152"/>
      <c r="C5395" s="152"/>
      <c r="D5395" s="152"/>
      <c r="E5395" s="153">
        <f>'2.40-a,b,c,d,e'!E5395</f>
        <v>44607.208333333336</v>
      </c>
      <c r="F5395" s="157">
        <f>'2.40-a,b,c,d,e'!F5395</f>
        <v>92.069999694824205</v>
      </c>
      <c r="G5395" s="157">
        <f>'2.40-a,b,c,d,e'!G5395</f>
        <v>-3389.9993896483948</v>
      </c>
      <c r="H5395" s="157">
        <f t="shared" si="588"/>
        <v>4772.6188394219953</v>
      </c>
      <c r="I5395" s="157">
        <f t="shared" si="589"/>
        <v>3389.9993896483948</v>
      </c>
      <c r="J5395" s="157">
        <f t="shared" si="590"/>
        <v>8162.61822907039</v>
      </c>
      <c r="K5395" s="157">
        <f t="shared" si="591"/>
        <v>0</v>
      </c>
      <c r="L5395" s="157">
        <f t="shared" si="592"/>
        <v>8162.61822907039</v>
      </c>
      <c r="M5395" s="167">
        <f t="shared" si="593"/>
        <v>1</v>
      </c>
      <c r="N5395" s="167">
        <f t="shared" si="594"/>
        <v>0</v>
      </c>
    </row>
    <row r="5396" spans="1:14" ht="15" customHeight="1" x14ac:dyDescent="0.2">
      <c r="A5396" s="152"/>
      <c r="B5396" s="152"/>
      <c r="C5396" s="152"/>
      <c r="D5396" s="152"/>
      <c r="E5396" s="153">
        <f>'2.40-a,b,c,d,e'!E5396</f>
        <v>44608.208333333336</v>
      </c>
      <c r="F5396" s="157">
        <f>'2.40-a,b,c,d,e'!F5396</f>
        <v>93.660003662109304</v>
      </c>
      <c r="G5396" s="157">
        <f>'2.40-a,b,c,d,e'!G5396</f>
        <v>1590.0039672850994</v>
      </c>
      <c r="H5396" s="157">
        <f t="shared" si="588"/>
        <v>9752.622196355489</v>
      </c>
      <c r="I5396" s="157">
        <f t="shared" si="589"/>
        <v>0</v>
      </c>
      <c r="J5396" s="157">
        <f t="shared" si="590"/>
        <v>9752.622196355489</v>
      </c>
      <c r="K5396" s="157">
        <f t="shared" si="591"/>
        <v>1590.003967285099</v>
      </c>
      <c r="L5396" s="157">
        <f t="shared" si="592"/>
        <v>8162.61822907039</v>
      </c>
      <c r="M5396" s="167">
        <f t="shared" si="593"/>
        <v>0</v>
      </c>
      <c r="N5396" s="167">
        <f t="shared" si="594"/>
        <v>0</v>
      </c>
    </row>
    <row r="5397" spans="1:14" ht="15" customHeight="1" x14ac:dyDescent="0.2">
      <c r="A5397" s="152"/>
      <c r="B5397" s="152"/>
      <c r="C5397" s="152"/>
      <c r="D5397" s="152"/>
      <c r="E5397" s="153">
        <f>'2.40-a,b,c,d,e'!E5397</f>
        <v>44609.208333333336</v>
      </c>
      <c r="F5397" s="157">
        <f>'2.40-a,b,c,d,e'!F5397</f>
        <v>91.760002136230398</v>
      </c>
      <c r="G5397" s="157">
        <f>'2.40-a,b,c,d,e'!G5397</f>
        <v>-1900.0015258789063</v>
      </c>
      <c r="H5397" s="157">
        <f t="shared" si="588"/>
        <v>6262.6167031914838</v>
      </c>
      <c r="I5397" s="157">
        <f t="shared" si="589"/>
        <v>0</v>
      </c>
      <c r="J5397" s="157">
        <f t="shared" si="590"/>
        <v>6262.6167031914838</v>
      </c>
      <c r="K5397" s="157">
        <f t="shared" si="591"/>
        <v>0</v>
      </c>
      <c r="L5397" s="157">
        <f t="shared" si="592"/>
        <v>6262.6167031914838</v>
      </c>
      <c r="M5397" s="167">
        <f t="shared" si="593"/>
        <v>0</v>
      </c>
      <c r="N5397" s="167">
        <f t="shared" si="594"/>
        <v>0</v>
      </c>
    </row>
    <row r="5398" spans="1:14" ht="15" customHeight="1" x14ac:dyDescent="0.2">
      <c r="A5398" s="152"/>
      <c r="B5398" s="152"/>
      <c r="C5398" s="152"/>
      <c r="D5398" s="152"/>
      <c r="E5398" s="153">
        <f>'2.40-a,b,c,d,e'!E5398</f>
        <v>44610.208333333336</v>
      </c>
      <c r="F5398" s="157">
        <f>'2.40-a,b,c,d,e'!F5398</f>
        <v>91.069999694824205</v>
      </c>
      <c r="G5398" s="157">
        <f>'2.40-a,b,c,d,e'!G5398</f>
        <v>-690.00244140619316</v>
      </c>
      <c r="H5398" s="157">
        <f t="shared" si="588"/>
        <v>5572.6142617852911</v>
      </c>
      <c r="I5398" s="157">
        <f t="shared" si="589"/>
        <v>2590.003967285099</v>
      </c>
      <c r="J5398" s="157">
        <f t="shared" si="590"/>
        <v>8162.61822907039</v>
      </c>
      <c r="K5398" s="157">
        <f t="shared" si="591"/>
        <v>0</v>
      </c>
      <c r="L5398" s="157">
        <f t="shared" si="592"/>
        <v>8162.61822907039</v>
      </c>
      <c r="M5398" s="167">
        <f t="shared" si="593"/>
        <v>1</v>
      </c>
      <c r="N5398" s="167">
        <f t="shared" si="594"/>
        <v>0</v>
      </c>
    </row>
    <row r="5399" spans="1:14" ht="15" customHeight="1" x14ac:dyDescent="0.2">
      <c r="A5399" s="152"/>
      <c r="B5399" s="152"/>
      <c r="C5399" s="152"/>
      <c r="D5399" s="152"/>
      <c r="E5399" s="153">
        <f>'2.40-a,b,c,d,e'!E5399</f>
        <v>44614.208333333336</v>
      </c>
      <c r="F5399" s="157">
        <f>'2.40-a,b,c,d,e'!F5399</f>
        <v>92.349998474121094</v>
      </c>
      <c r="G5399" s="157">
        <f>'2.40-a,b,c,d,e'!G5399</f>
        <v>1279.9987792968891</v>
      </c>
      <c r="H5399" s="157">
        <f t="shared" si="588"/>
        <v>9442.6170083672787</v>
      </c>
      <c r="I5399" s="157">
        <f t="shared" si="589"/>
        <v>0</v>
      </c>
      <c r="J5399" s="157">
        <f t="shared" si="590"/>
        <v>9442.6170083672787</v>
      </c>
      <c r="K5399" s="157">
        <f t="shared" si="591"/>
        <v>1279.9987792968886</v>
      </c>
      <c r="L5399" s="157">
        <f t="shared" si="592"/>
        <v>8162.61822907039</v>
      </c>
      <c r="M5399" s="167">
        <f t="shared" si="593"/>
        <v>0</v>
      </c>
      <c r="N5399" s="167">
        <f t="shared" si="594"/>
        <v>0</v>
      </c>
    </row>
    <row r="5400" spans="1:14" ht="15" customHeight="1" x14ac:dyDescent="0.2">
      <c r="A5400" s="152"/>
      <c r="B5400" s="152"/>
      <c r="C5400" s="152"/>
      <c r="D5400" s="152"/>
      <c r="E5400" s="153">
        <f>'2.40-a,b,c,d,e'!E5400</f>
        <v>44615.208333333336</v>
      </c>
      <c r="F5400" s="157">
        <f>'2.40-a,b,c,d,e'!F5400</f>
        <v>92.099998474121094</v>
      </c>
      <c r="G5400" s="157">
        <f>'2.40-a,b,c,d,e'!G5400</f>
        <v>-250</v>
      </c>
      <c r="H5400" s="157">
        <f t="shared" si="588"/>
        <v>7912.61822907039</v>
      </c>
      <c r="I5400" s="157">
        <f t="shared" si="589"/>
        <v>0</v>
      </c>
      <c r="J5400" s="157">
        <f t="shared" si="590"/>
        <v>7912.61822907039</v>
      </c>
      <c r="K5400" s="157">
        <f t="shared" si="591"/>
        <v>0</v>
      </c>
      <c r="L5400" s="157">
        <f t="shared" si="592"/>
        <v>7912.61822907039</v>
      </c>
      <c r="M5400" s="167">
        <f t="shared" si="593"/>
        <v>0</v>
      </c>
      <c r="N5400" s="167">
        <f t="shared" si="594"/>
        <v>0</v>
      </c>
    </row>
    <row r="5401" spans="1:14" ht="15" customHeight="1" x14ac:dyDescent="0.2">
      <c r="A5401" s="152"/>
      <c r="B5401" s="152"/>
      <c r="C5401" s="152"/>
      <c r="D5401" s="152"/>
      <c r="E5401" s="153">
        <f>'2.40-a,b,c,d,e'!E5401</f>
        <v>44616.208333333336</v>
      </c>
      <c r="F5401" s="157">
        <f>'2.40-a,b,c,d,e'!F5401</f>
        <v>92.809997558593693</v>
      </c>
      <c r="G5401" s="157">
        <f>'2.40-a,b,c,d,e'!G5401</f>
        <v>709.99908447259941</v>
      </c>
      <c r="H5401" s="157">
        <f t="shared" si="588"/>
        <v>8622.617313542989</v>
      </c>
      <c r="I5401" s="157">
        <f t="shared" si="589"/>
        <v>0</v>
      </c>
      <c r="J5401" s="157">
        <f t="shared" si="590"/>
        <v>8622.617313542989</v>
      </c>
      <c r="K5401" s="157">
        <f t="shared" si="591"/>
        <v>459.99908447259895</v>
      </c>
      <c r="L5401" s="157">
        <f t="shared" si="592"/>
        <v>8162.61822907039</v>
      </c>
      <c r="M5401" s="167">
        <f t="shared" si="593"/>
        <v>0</v>
      </c>
      <c r="N5401" s="167">
        <f t="shared" si="594"/>
        <v>0</v>
      </c>
    </row>
    <row r="5402" spans="1:14" ht="15" customHeight="1" x14ac:dyDescent="0.2">
      <c r="A5402" s="152"/>
      <c r="B5402" s="152"/>
      <c r="C5402" s="152"/>
      <c r="D5402" s="152"/>
      <c r="E5402" s="153">
        <f>'2.40-a,b,c,d,e'!E5402</f>
        <v>44617.208333333336</v>
      </c>
      <c r="F5402" s="157">
        <f>'2.40-a,b,c,d,e'!F5402</f>
        <v>91.589996337890597</v>
      </c>
      <c r="G5402" s="157">
        <f>'2.40-a,b,c,d,e'!G5402</f>
        <v>-1220.0012207030966</v>
      </c>
      <c r="H5402" s="157">
        <f t="shared" si="588"/>
        <v>6942.6170083672932</v>
      </c>
      <c r="I5402" s="157">
        <f t="shared" si="589"/>
        <v>0</v>
      </c>
      <c r="J5402" s="157">
        <f t="shared" si="590"/>
        <v>6942.6170083672932</v>
      </c>
      <c r="K5402" s="157">
        <f t="shared" si="591"/>
        <v>0</v>
      </c>
      <c r="L5402" s="157">
        <f t="shared" si="592"/>
        <v>6942.6170083672932</v>
      </c>
      <c r="M5402" s="167">
        <f t="shared" si="593"/>
        <v>0</v>
      </c>
      <c r="N5402" s="167">
        <f t="shared" si="594"/>
        <v>0</v>
      </c>
    </row>
    <row r="5403" spans="1:14" ht="15" customHeight="1" x14ac:dyDescent="0.2">
      <c r="A5403" s="152"/>
      <c r="B5403" s="152"/>
      <c r="C5403" s="152"/>
      <c r="D5403" s="152"/>
      <c r="E5403" s="153">
        <f>'2.40-a,b,c,d,e'!E5403</f>
        <v>44620.208333333336</v>
      </c>
      <c r="F5403" s="157">
        <f>'2.40-a,b,c,d,e'!F5403</f>
        <v>95.720001220703097</v>
      </c>
      <c r="G5403" s="157">
        <f>'2.40-a,b,c,d,e'!G5403</f>
        <v>4130.0048828125</v>
      </c>
      <c r="H5403" s="157">
        <f t="shared" si="588"/>
        <v>11072.621891179793</v>
      </c>
      <c r="I5403" s="157">
        <f t="shared" si="589"/>
        <v>0</v>
      </c>
      <c r="J5403" s="157">
        <f t="shared" si="590"/>
        <v>11072.621891179793</v>
      </c>
      <c r="K5403" s="157">
        <f t="shared" si="591"/>
        <v>2910.0036621094032</v>
      </c>
      <c r="L5403" s="157">
        <f t="shared" si="592"/>
        <v>8162.61822907039</v>
      </c>
      <c r="M5403" s="167">
        <f t="shared" si="593"/>
        <v>0</v>
      </c>
      <c r="N5403" s="167">
        <f t="shared" si="594"/>
        <v>0</v>
      </c>
    </row>
    <row r="5404" spans="1:14" ht="15" customHeight="1" x14ac:dyDescent="0.2">
      <c r="A5404" s="152"/>
      <c r="B5404" s="152"/>
      <c r="C5404" s="152"/>
      <c r="D5404" s="152"/>
      <c r="E5404" s="153">
        <f>'2.40-a,b,c,d,e'!E5404</f>
        <v>44621.208333333336</v>
      </c>
      <c r="F5404" s="157">
        <f>'2.40-a,b,c,d,e'!F5404</f>
        <v>103.41000366210901</v>
      </c>
      <c r="G5404" s="157">
        <f>'2.40-a,b,c,d,e'!G5404</f>
        <v>7690.0024414059089</v>
      </c>
      <c r="H5404" s="157">
        <f t="shared" si="588"/>
        <v>15852.620670476299</v>
      </c>
      <c r="I5404" s="157">
        <f t="shared" si="589"/>
        <v>0</v>
      </c>
      <c r="J5404" s="157">
        <f t="shared" si="590"/>
        <v>15852.620670476299</v>
      </c>
      <c r="K5404" s="157">
        <f t="shared" si="591"/>
        <v>7690.0024414059089</v>
      </c>
      <c r="L5404" s="157">
        <f t="shared" si="592"/>
        <v>8162.61822907039</v>
      </c>
      <c r="M5404" s="167">
        <f t="shared" si="593"/>
        <v>0</v>
      </c>
      <c r="N5404" s="167">
        <f t="shared" si="594"/>
        <v>0</v>
      </c>
    </row>
    <row r="5405" spans="1:14" ht="15" customHeight="1" x14ac:dyDescent="0.2">
      <c r="A5405" s="152"/>
      <c r="B5405" s="152"/>
      <c r="C5405" s="152"/>
      <c r="D5405" s="152"/>
      <c r="E5405" s="153">
        <f>'2.40-a,b,c,d,e'!E5405</f>
        <v>44622.208333333336</v>
      </c>
      <c r="F5405" s="157">
        <f>'2.40-a,b,c,d,e'!F5405</f>
        <v>110.59999847412099</v>
      </c>
      <c r="G5405" s="157">
        <f>'2.40-a,b,c,d,e'!G5405</f>
        <v>7189.9948120119889</v>
      </c>
      <c r="H5405" s="157">
        <f t="shared" si="588"/>
        <v>15352.613041082379</v>
      </c>
      <c r="I5405" s="157">
        <f t="shared" si="589"/>
        <v>0</v>
      </c>
      <c r="J5405" s="157">
        <f t="shared" si="590"/>
        <v>15352.613041082379</v>
      </c>
      <c r="K5405" s="157">
        <f t="shared" si="591"/>
        <v>7189.9948120119889</v>
      </c>
      <c r="L5405" s="157">
        <f t="shared" si="592"/>
        <v>8162.61822907039</v>
      </c>
      <c r="M5405" s="167">
        <f t="shared" si="593"/>
        <v>0</v>
      </c>
      <c r="N5405" s="167">
        <f t="shared" si="594"/>
        <v>0</v>
      </c>
    </row>
    <row r="5406" spans="1:14" ht="15" customHeight="1" x14ac:dyDescent="0.2">
      <c r="A5406" s="152"/>
      <c r="B5406" s="152"/>
      <c r="C5406" s="152"/>
      <c r="D5406" s="152"/>
      <c r="E5406" s="153">
        <f>'2.40-a,b,c,d,e'!E5406</f>
        <v>44623.208333333336</v>
      </c>
      <c r="F5406" s="157">
        <f>'2.40-a,b,c,d,e'!F5406</f>
        <v>107.669998168945</v>
      </c>
      <c r="G5406" s="157">
        <f>'2.40-a,b,c,d,e'!G5406</f>
        <v>-2930.0003051759945</v>
      </c>
      <c r="H5406" s="157">
        <f t="shared" si="588"/>
        <v>5232.6179238943951</v>
      </c>
      <c r="I5406" s="157">
        <f t="shared" si="589"/>
        <v>2930.000305175995</v>
      </c>
      <c r="J5406" s="157">
        <f t="shared" si="590"/>
        <v>8162.61822907039</v>
      </c>
      <c r="K5406" s="157">
        <f t="shared" si="591"/>
        <v>0</v>
      </c>
      <c r="L5406" s="157">
        <f t="shared" si="592"/>
        <v>8162.61822907039</v>
      </c>
      <c r="M5406" s="167">
        <f t="shared" si="593"/>
        <v>1</v>
      </c>
      <c r="N5406" s="167">
        <f t="shared" si="594"/>
        <v>0</v>
      </c>
    </row>
    <row r="5407" spans="1:14" ht="15" customHeight="1" x14ac:dyDescent="0.2">
      <c r="A5407" s="152"/>
      <c r="B5407" s="152"/>
      <c r="C5407" s="152"/>
      <c r="D5407" s="152"/>
      <c r="E5407" s="153">
        <f>'2.40-a,b,c,d,e'!E5407</f>
        <v>44624.208333333336</v>
      </c>
      <c r="F5407" s="157">
        <f>'2.40-a,b,c,d,e'!F5407</f>
        <v>115.680000305175</v>
      </c>
      <c r="G5407" s="157">
        <f>'2.40-a,b,c,d,e'!G5407</f>
        <v>8010.0021362299995</v>
      </c>
      <c r="H5407" s="157">
        <f t="shared" si="588"/>
        <v>16172.62036530039</v>
      </c>
      <c r="I5407" s="157">
        <f t="shared" si="589"/>
        <v>0</v>
      </c>
      <c r="J5407" s="157">
        <f t="shared" si="590"/>
        <v>16172.62036530039</v>
      </c>
      <c r="K5407" s="157">
        <f t="shared" si="591"/>
        <v>8010.0021362300004</v>
      </c>
      <c r="L5407" s="157">
        <f t="shared" si="592"/>
        <v>8162.61822907039</v>
      </c>
      <c r="M5407" s="167">
        <f t="shared" si="593"/>
        <v>0</v>
      </c>
      <c r="N5407" s="167">
        <f t="shared" si="594"/>
        <v>0</v>
      </c>
    </row>
    <row r="5408" spans="1:14" ht="15" customHeight="1" x14ac:dyDescent="0.2">
      <c r="A5408" s="152"/>
      <c r="B5408" s="152"/>
      <c r="C5408" s="152"/>
      <c r="D5408" s="152"/>
      <c r="E5408" s="153">
        <f>'2.40-a,b,c,d,e'!E5408</f>
        <v>44627.208333333336</v>
      </c>
      <c r="F5408" s="157">
        <f>'2.40-a,b,c,d,e'!F5408</f>
        <v>119.400001525878</v>
      </c>
      <c r="G5408" s="157">
        <f>'2.40-a,b,c,d,e'!G5408</f>
        <v>3720.0012207029972</v>
      </c>
      <c r="H5408" s="157">
        <f t="shared" si="588"/>
        <v>11882.619449773387</v>
      </c>
      <c r="I5408" s="157">
        <f t="shared" si="589"/>
        <v>0</v>
      </c>
      <c r="J5408" s="157">
        <f t="shared" si="590"/>
        <v>11882.619449773387</v>
      </c>
      <c r="K5408" s="157">
        <f t="shared" si="591"/>
        <v>3720.0012207029968</v>
      </c>
      <c r="L5408" s="157">
        <f t="shared" si="592"/>
        <v>8162.61822907039</v>
      </c>
      <c r="M5408" s="167">
        <f t="shared" si="593"/>
        <v>0</v>
      </c>
      <c r="N5408" s="167">
        <f t="shared" si="594"/>
        <v>0</v>
      </c>
    </row>
    <row r="5409" spans="1:14" ht="15" customHeight="1" x14ac:dyDescent="0.2">
      <c r="A5409" s="152"/>
      <c r="B5409" s="152"/>
      <c r="C5409" s="152"/>
      <c r="D5409" s="152"/>
      <c r="E5409" s="153">
        <f>'2.40-a,b,c,d,e'!E5409</f>
        <v>44628.208333333336</v>
      </c>
      <c r="F5409" s="157">
        <f>'2.40-a,b,c,d,e'!F5409</f>
        <v>123.699996948242</v>
      </c>
      <c r="G5409" s="157">
        <f>'2.40-a,b,c,d,e'!G5409</f>
        <v>4299.9954223640061</v>
      </c>
      <c r="H5409" s="157">
        <f t="shared" si="588"/>
        <v>12462.613651434396</v>
      </c>
      <c r="I5409" s="157">
        <f t="shared" si="589"/>
        <v>0</v>
      </c>
      <c r="J5409" s="157">
        <f t="shared" si="590"/>
        <v>12462.613651434396</v>
      </c>
      <c r="K5409" s="157">
        <f t="shared" si="591"/>
        <v>4299.9954223640061</v>
      </c>
      <c r="L5409" s="157">
        <f t="shared" si="592"/>
        <v>8162.61822907039</v>
      </c>
      <c r="M5409" s="167">
        <f t="shared" si="593"/>
        <v>0</v>
      </c>
      <c r="N5409" s="167">
        <f t="shared" si="594"/>
        <v>0</v>
      </c>
    </row>
    <row r="5410" spans="1:14" ht="15" customHeight="1" x14ac:dyDescent="0.2">
      <c r="A5410" s="152"/>
      <c r="B5410" s="152"/>
      <c r="C5410" s="152"/>
      <c r="D5410" s="152"/>
      <c r="E5410" s="153">
        <f>'2.40-a,b,c,d,e'!E5410</f>
        <v>44629.208333333336</v>
      </c>
      <c r="F5410" s="157">
        <f>'2.40-a,b,c,d,e'!F5410</f>
        <v>108.699996948242</v>
      </c>
      <c r="G5410" s="157">
        <f>'2.40-a,b,c,d,e'!G5410</f>
        <v>-15000</v>
      </c>
      <c r="H5410" s="157">
        <f t="shared" si="588"/>
        <v>-6837.38177092961</v>
      </c>
      <c r="I5410" s="157">
        <f t="shared" si="589"/>
        <v>15000</v>
      </c>
      <c r="J5410" s="157">
        <f t="shared" si="590"/>
        <v>8162.61822907039</v>
      </c>
      <c r="K5410" s="157">
        <f t="shared" si="591"/>
        <v>0</v>
      </c>
      <c r="L5410" s="157">
        <f t="shared" si="592"/>
        <v>8162.61822907039</v>
      </c>
      <c r="M5410" s="167">
        <f t="shared" si="593"/>
        <v>1</v>
      </c>
      <c r="N5410" s="167">
        <f t="shared" si="594"/>
        <v>1</v>
      </c>
    </row>
    <row r="5411" spans="1:14" ht="15" customHeight="1" x14ac:dyDescent="0.2">
      <c r="A5411" s="152"/>
      <c r="B5411" s="152"/>
      <c r="C5411" s="152"/>
      <c r="D5411" s="152"/>
      <c r="E5411" s="153">
        <f>'2.40-a,b,c,d,e'!E5411</f>
        <v>44630.208333333336</v>
      </c>
      <c r="F5411" s="157">
        <f>'2.40-a,b,c,d,e'!F5411</f>
        <v>106.01999664306599</v>
      </c>
      <c r="G5411" s="157">
        <f>'2.40-a,b,c,d,e'!G5411</f>
        <v>-2680.0003051760086</v>
      </c>
      <c r="H5411" s="157">
        <f t="shared" si="588"/>
        <v>5482.6179238943814</v>
      </c>
      <c r="I5411" s="157">
        <f t="shared" si="589"/>
        <v>2680.0003051760086</v>
      </c>
      <c r="J5411" s="157">
        <f t="shared" si="590"/>
        <v>8162.61822907039</v>
      </c>
      <c r="K5411" s="157">
        <f t="shared" si="591"/>
        <v>0</v>
      </c>
      <c r="L5411" s="157">
        <f t="shared" si="592"/>
        <v>8162.61822907039</v>
      </c>
      <c r="M5411" s="167">
        <f t="shared" si="593"/>
        <v>1</v>
      </c>
      <c r="N5411" s="167">
        <f t="shared" si="594"/>
        <v>0</v>
      </c>
    </row>
    <row r="5412" spans="1:14" ht="15" customHeight="1" x14ac:dyDescent="0.2">
      <c r="A5412" s="152"/>
      <c r="B5412" s="152"/>
      <c r="C5412" s="152"/>
      <c r="D5412" s="152"/>
      <c r="E5412" s="153">
        <f>'2.40-a,b,c,d,e'!E5412</f>
        <v>44631.208333333336</v>
      </c>
      <c r="F5412" s="157">
        <f>'2.40-a,b,c,d,e'!F5412</f>
        <v>109.33000183105401</v>
      </c>
      <c r="G5412" s="157">
        <f>'2.40-a,b,c,d,e'!G5412</f>
        <v>3310.0051879880111</v>
      </c>
      <c r="H5412" s="157">
        <f t="shared" si="588"/>
        <v>11472.623417058401</v>
      </c>
      <c r="I5412" s="157">
        <f t="shared" si="589"/>
        <v>0</v>
      </c>
      <c r="J5412" s="157">
        <f t="shared" si="590"/>
        <v>11472.623417058401</v>
      </c>
      <c r="K5412" s="157">
        <f t="shared" si="591"/>
        <v>3310.0051879880111</v>
      </c>
      <c r="L5412" s="157">
        <f t="shared" si="592"/>
        <v>8162.61822907039</v>
      </c>
      <c r="M5412" s="167">
        <f t="shared" si="593"/>
        <v>0</v>
      </c>
      <c r="N5412" s="167">
        <f t="shared" si="594"/>
        <v>0</v>
      </c>
    </row>
    <row r="5413" spans="1:14" ht="15" customHeight="1" x14ac:dyDescent="0.2">
      <c r="A5413" s="152"/>
      <c r="B5413" s="152"/>
      <c r="C5413" s="152"/>
      <c r="D5413" s="152"/>
      <c r="E5413" s="153">
        <f>'2.40-a,b,c,d,e'!E5413</f>
        <v>44634.166666666664</v>
      </c>
      <c r="F5413" s="157">
        <f>'2.40-a,b,c,d,e'!F5413</f>
        <v>103.01000213623</v>
      </c>
      <c r="G5413" s="157">
        <f>'2.40-a,b,c,d,e'!G5413</f>
        <v>-6319.9996948240059</v>
      </c>
      <c r="H5413" s="157">
        <f t="shared" si="588"/>
        <v>1842.6185342463841</v>
      </c>
      <c r="I5413" s="157">
        <f t="shared" si="589"/>
        <v>6319.9996948240059</v>
      </c>
      <c r="J5413" s="157">
        <f t="shared" si="590"/>
        <v>8162.61822907039</v>
      </c>
      <c r="K5413" s="157">
        <f t="shared" si="591"/>
        <v>0</v>
      </c>
      <c r="L5413" s="157">
        <f t="shared" si="592"/>
        <v>8162.61822907039</v>
      </c>
      <c r="M5413" s="167">
        <f t="shared" si="593"/>
        <v>1</v>
      </c>
      <c r="N5413" s="167">
        <f t="shared" si="594"/>
        <v>0</v>
      </c>
    </row>
    <row r="5414" spans="1:14" ht="15" customHeight="1" x14ac:dyDescent="0.2">
      <c r="A5414" s="152"/>
      <c r="B5414" s="152"/>
      <c r="C5414" s="152"/>
      <c r="D5414" s="152"/>
      <c r="E5414" s="153">
        <f>'2.40-a,b,c,d,e'!E5414</f>
        <v>44635.166666666664</v>
      </c>
      <c r="F5414" s="157">
        <f>'2.40-a,b,c,d,e'!F5414</f>
        <v>96.440002441406193</v>
      </c>
      <c r="G5414" s="157">
        <f>'2.40-a,b,c,d,e'!G5414</f>
        <v>-6569.9996948238067</v>
      </c>
      <c r="H5414" s="157">
        <f t="shared" si="588"/>
        <v>1592.6185342465833</v>
      </c>
      <c r="I5414" s="157">
        <f t="shared" si="589"/>
        <v>6569.9996948238067</v>
      </c>
      <c r="J5414" s="157">
        <f t="shared" si="590"/>
        <v>8162.61822907039</v>
      </c>
      <c r="K5414" s="157">
        <f t="shared" si="591"/>
        <v>0</v>
      </c>
      <c r="L5414" s="157">
        <f t="shared" si="592"/>
        <v>8162.61822907039</v>
      </c>
      <c r="M5414" s="167">
        <f t="shared" si="593"/>
        <v>1</v>
      </c>
      <c r="N5414" s="167">
        <f t="shared" si="594"/>
        <v>0</v>
      </c>
    </row>
    <row r="5415" spans="1:14" ht="15" customHeight="1" x14ac:dyDescent="0.2">
      <c r="A5415" s="152"/>
      <c r="B5415" s="152"/>
      <c r="C5415" s="152"/>
      <c r="D5415" s="152"/>
      <c r="E5415" s="153">
        <f>'2.40-a,b,c,d,e'!E5415</f>
        <v>44636.166666666664</v>
      </c>
      <c r="F5415" s="157">
        <f>'2.40-a,b,c,d,e'!F5415</f>
        <v>95.040000915527301</v>
      </c>
      <c r="G5415" s="157">
        <f>'2.40-a,b,c,d,e'!G5415</f>
        <v>-1400.0015258788922</v>
      </c>
      <c r="H5415" s="157">
        <f t="shared" si="588"/>
        <v>6762.6167031914974</v>
      </c>
      <c r="I5415" s="157">
        <f t="shared" si="589"/>
        <v>0</v>
      </c>
      <c r="J5415" s="157">
        <f t="shared" si="590"/>
        <v>6762.6167031914974</v>
      </c>
      <c r="K5415" s="157">
        <f t="shared" si="591"/>
        <v>0</v>
      </c>
      <c r="L5415" s="157">
        <f t="shared" si="592"/>
        <v>6762.6167031914974</v>
      </c>
      <c r="M5415" s="167">
        <f t="shared" si="593"/>
        <v>0</v>
      </c>
      <c r="N5415" s="167">
        <f t="shared" si="594"/>
        <v>0</v>
      </c>
    </row>
    <row r="5416" spans="1:14" ht="15" customHeight="1" x14ac:dyDescent="0.2">
      <c r="A5416" s="152"/>
      <c r="B5416" s="152"/>
      <c r="C5416" s="152"/>
      <c r="D5416" s="152"/>
      <c r="E5416" s="153">
        <f>'2.40-a,b,c,d,e'!E5416</f>
        <v>44637.166666666664</v>
      </c>
      <c r="F5416" s="157">
        <f>'2.40-a,b,c,d,e'!F5416</f>
        <v>102.980003356933</v>
      </c>
      <c r="G5416" s="157">
        <f>'2.40-a,b,c,d,e'!G5416</f>
        <v>7940.0024414056961</v>
      </c>
      <c r="H5416" s="157">
        <f t="shared" si="588"/>
        <v>14702.619144597193</v>
      </c>
      <c r="I5416" s="157">
        <f t="shared" si="589"/>
        <v>0</v>
      </c>
      <c r="J5416" s="157">
        <f t="shared" si="590"/>
        <v>14702.619144597193</v>
      </c>
      <c r="K5416" s="157">
        <f t="shared" si="591"/>
        <v>6540.0009155268026</v>
      </c>
      <c r="L5416" s="157">
        <f t="shared" si="592"/>
        <v>8162.61822907039</v>
      </c>
      <c r="M5416" s="167">
        <f t="shared" si="593"/>
        <v>0</v>
      </c>
      <c r="N5416" s="167">
        <f t="shared" si="594"/>
        <v>0</v>
      </c>
    </row>
    <row r="5417" spans="1:14" ht="15" customHeight="1" x14ac:dyDescent="0.2">
      <c r="A5417" s="152"/>
      <c r="B5417" s="152"/>
      <c r="C5417" s="152"/>
      <c r="D5417" s="152"/>
      <c r="E5417" s="153">
        <f>'2.40-a,b,c,d,e'!E5417</f>
        <v>44638.166666666664</v>
      </c>
      <c r="F5417" s="157">
        <f>'2.40-a,b,c,d,e'!F5417</f>
        <v>104.699996948242</v>
      </c>
      <c r="G5417" s="157">
        <f>'2.40-a,b,c,d,e'!G5417</f>
        <v>1719.9935913090058</v>
      </c>
      <c r="H5417" s="157">
        <f t="shared" si="588"/>
        <v>9882.6118203793958</v>
      </c>
      <c r="I5417" s="157">
        <f t="shared" si="589"/>
        <v>0</v>
      </c>
      <c r="J5417" s="157">
        <f t="shared" si="590"/>
        <v>9882.6118203793958</v>
      </c>
      <c r="K5417" s="157">
        <f t="shared" si="591"/>
        <v>1719.9935913090058</v>
      </c>
      <c r="L5417" s="157">
        <f t="shared" si="592"/>
        <v>8162.61822907039</v>
      </c>
      <c r="M5417" s="167">
        <f t="shared" si="593"/>
        <v>0</v>
      </c>
      <c r="N5417" s="167">
        <f t="shared" si="594"/>
        <v>0</v>
      </c>
    </row>
    <row r="5418" spans="1:14" ht="15" customHeight="1" x14ac:dyDescent="0.2">
      <c r="A5418" s="152"/>
      <c r="B5418" s="152"/>
      <c r="C5418" s="152"/>
      <c r="D5418" s="152"/>
      <c r="E5418" s="153">
        <f>'2.40-a,b,c,d,e'!E5418</f>
        <v>44641.166666666664</v>
      </c>
      <c r="F5418" s="157">
        <f>'2.40-a,b,c,d,e'!F5418</f>
        <v>112.120002746582</v>
      </c>
      <c r="G5418" s="157">
        <f>'2.40-a,b,c,d,e'!G5418</f>
        <v>7420.0057983400002</v>
      </c>
      <c r="H5418" s="157">
        <f t="shared" si="588"/>
        <v>15582.624027410391</v>
      </c>
      <c r="I5418" s="157">
        <f t="shared" si="589"/>
        <v>0</v>
      </c>
      <c r="J5418" s="157">
        <f t="shared" si="590"/>
        <v>15582.624027410391</v>
      </c>
      <c r="K5418" s="157">
        <f t="shared" si="591"/>
        <v>7420.0057983400011</v>
      </c>
      <c r="L5418" s="157">
        <f t="shared" si="592"/>
        <v>8162.61822907039</v>
      </c>
      <c r="M5418" s="167">
        <f t="shared" si="593"/>
        <v>0</v>
      </c>
      <c r="N5418" s="167">
        <f t="shared" si="594"/>
        <v>0</v>
      </c>
    </row>
    <row r="5419" spans="1:14" ht="15" customHeight="1" x14ac:dyDescent="0.2">
      <c r="A5419" s="152"/>
      <c r="B5419" s="152"/>
      <c r="C5419" s="152"/>
      <c r="D5419" s="152"/>
      <c r="E5419" s="153">
        <f>'2.40-a,b,c,d,e'!E5419</f>
        <v>44642.166666666664</v>
      </c>
      <c r="F5419" s="157">
        <f>'2.40-a,b,c,d,e'!F5419</f>
        <v>111.76000213623</v>
      </c>
      <c r="G5419" s="157">
        <f>'2.40-a,b,c,d,e'!G5419</f>
        <v>-360.00061035200304</v>
      </c>
      <c r="H5419" s="157">
        <f t="shared" si="588"/>
        <v>7802.6176187183873</v>
      </c>
      <c r="I5419" s="157">
        <f t="shared" si="589"/>
        <v>0</v>
      </c>
      <c r="J5419" s="157">
        <f t="shared" si="590"/>
        <v>7802.6176187183873</v>
      </c>
      <c r="K5419" s="157">
        <f t="shared" si="591"/>
        <v>0</v>
      </c>
      <c r="L5419" s="157">
        <f t="shared" si="592"/>
        <v>7802.6176187183873</v>
      </c>
      <c r="M5419" s="167">
        <f t="shared" si="593"/>
        <v>0</v>
      </c>
      <c r="N5419" s="167">
        <f t="shared" si="594"/>
        <v>0</v>
      </c>
    </row>
    <row r="5420" spans="1:14" ht="15" customHeight="1" x14ac:dyDescent="0.2">
      <c r="A5420" s="152"/>
      <c r="B5420" s="152"/>
      <c r="C5420" s="152"/>
      <c r="D5420" s="152"/>
      <c r="E5420" s="153">
        <f>'2.40-a,b,c,d,e'!E5420</f>
        <v>44643.166666666664</v>
      </c>
      <c r="F5420" s="157">
        <f>'2.40-a,b,c,d,e'!F5420</f>
        <v>114.930000305175</v>
      </c>
      <c r="G5420" s="157">
        <f>'2.40-a,b,c,d,e'!G5420</f>
        <v>3169.9981689449996</v>
      </c>
      <c r="H5420" s="157">
        <f t="shared" si="588"/>
        <v>10972.615787663388</v>
      </c>
      <c r="I5420" s="157">
        <f t="shared" si="589"/>
        <v>0</v>
      </c>
      <c r="J5420" s="157">
        <f t="shared" si="590"/>
        <v>10972.615787663388</v>
      </c>
      <c r="K5420" s="157">
        <f t="shared" si="591"/>
        <v>2809.9975585929978</v>
      </c>
      <c r="L5420" s="157">
        <f t="shared" si="592"/>
        <v>8162.61822907039</v>
      </c>
      <c r="M5420" s="167">
        <f t="shared" si="593"/>
        <v>0</v>
      </c>
      <c r="N5420" s="167">
        <f t="shared" si="594"/>
        <v>0</v>
      </c>
    </row>
    <row r="5421" spans="1:14" ht="15" customHeight="1" x14ac:dyDescent="0.2">
      <c r="A5421" s="152"/>
      <c r="B5421" s="152"/>
      <c r="C5421" s="152"/>
      <c r="D5421" s="152"/>
      <c r="E5421" s="153">
        <f>'2.40-a,b,c,d,e'!E5421</f>
        <v>44644.166666666664</v>
      </c>
      <c r="F5421" s="157">
        <f>'2.40-a,b,c,d,e'!F5421</f>
        <v>112.33999633789</v>
      </c>
      <c r="G5421" s="157">
        <f>'2.40-a,b,c,d,e'!G5421</f>
        <v>-2590.0039672849998</v>
      </c>
      <c r="H5421" s="157">
        <f t="shared" si="588"/>
        <v>5572.6142617853902</v>
      </c>
      <c r="I5421" s="157">
        <f t="shared" si="589"/>
        <v>2590.0039672849998</v>
      </c>
      <c r="J5421" s="157">
        <f t="shared" si="590"/>
        <v>8162.61822907039</v>
      </c>
      <c r="K5421" s="157">
        <f t="shared" si="591"/>
        <v>0</v>
      </c>
      <c r="L5421" s="157">
        <f t="shared" si="592"/>
        <v>8162.61822907039</v>
      </c>
      <c r="M5421" s="167">
        <f t="shared" si="593"/>
        <v>1</v>
      </c>
      <c r="N5421" s="167">
        <f t="shared" si="594"/>
        <v>0</v>
      </c>
    </row>
    <row r="5422" spans="1:14" ht="15" customHeight="1" x14ac:dyDescent="0.2">
      <c r="A5422" s="152"/>
      <c r="B5422" s="152"/>
      <c r="C5422" s="152"/>
      <c r="D5422" s="152"/>
      <c r="E5422" s="153">
        <f>'2.40-a,b,c,d,e'!E5422</f>
        <v>44645.166666666664</v>
      </c>
      <c r="F5422" s="157">
        <f>'2.40-a,b,c,d,e'!F5422</f>
        <v>113.900001525878</v>
      </c>
      <c r="G5422" s="157">
        <f>'2.40-a,b,c,d,e'!G5422</f>
        <v>1560.005187987997</v>
      </c>
      <c r="H5422" s="157">
        <f t="shared" si="588"/>
        <v>9722.6234170583866</v>
      </c>
      <c r="I5422" s="157">
        <f t="shared" si="589"/>
        <v>0</v>
      </c>
      <c r="J5422" s="157">
        <f t="shared" si="590"/>
        <v>9722.6234170583866</v>
      </c>
      <c r="K5422" s="157">
        <f t="shared" si="591"/>
        <v>1560.0051879879966</v>
      </c>
      <c r="L5422" s="157">
        <f t="shared" si="592"/>
        <v>8162.61822907039</v>
      </c>
      <c r="M5422" s="167">
        <f t="shared" si="593"/>
        <v>0</v>
      </c>
      <c r="N5422" s="167">
        <f t="shared" si="594"/>
        <v>0</v>
      </c>
    </row>
    <row r="5423" spans="1:14" ht="15" customHeight="1" x14ac:dyDescent="0.2">
      <c r="A5423" s="152"/>
      <c r="B5423" s="152"/>
      <c r="C5423" s="152"/>
      <c r="D5423" s="152"/>
      <c r="E5423" s="153">
        <f>'2.40-a,b,c,d,e'!E5423</f>
        <v>44648.166666666664</v>
      </c>
      <c r="F5423" s="157">
        <f>'2.40-a,b,c,d,e'!F5423</f>
        <v>105.959999084472</v>
      </c>
      <c r="G5423" s="157">
        <f>'2.40-a,b,c,d,e'!G5423</f>
        <v>-7940.0024414059944</v>
      </c>
      <c r="H5423" s="157">
        <f t="shared" si="588"/>
        <v>222.61578766439561</v>
      </c>
      <c r="I5423" s="157">
        <f t="shared" si="589"/>
        <v>7940.0024414059944</v>
      </c>
      <c r="J5423" s="157">
        <f t="shared" si="590"/>
        <v>8162.61822907039</v>
      </c>
      <c r="K5423" s="157">
        <f t="shared" si="591"/>
        <v>0</v>
      </c>
      <c r="L5423" s="157">
        <f t="shared" si="592"/>
        <v>8162.61822907039</v>
      </c>
      <c r="M5423" s="167">
        <f t="shared" si="593"/>
        <v>1</v>
      </c>
      <c r="N5423" s="167">
        <f t="shared" si="594"/>
        <v>0</v>
      </c>
    </row>
    <row r="5424" spans="1:14" ht="15" customHeight="1" x14ac:dyDescent="0.2">
      <c r="A5424" s="152"/>
      <c r="B5424" s="152"/>
      <c r="C5424" s="152"/>
      <c r="D5424" s="152"/>
      <c r="E5424" s="153">
        <f>'2.40-a,b,c,d,e'!E5424</f>
        <v>44649.166666666664</v>
      </c>
      <c r="F5424" s="157">
        <f>'2.40-a,b,c,d,e'!F5424</f>
        <v>104.23999786376901</v>
      </c>
      <c r="G5424" s="157">
        <f>'2.40-a,b,c,d,e'!G5424</f>
        <v>-1720.0012207029972</v>
      </c>
      <c r="H5424" s="157">
        <f t="shared" si="588"/>
        <v>6442.6170083673933</v>
      </c>
      <c r="I5424" s="157">
        <f t="shared" si="589"/>
        <v>0</v>
      </c>
      <c r="J5424" s="157">
        <f t="shared" si="590"/>
        <v>6442.6170083673933</v>
      </c>
      <c r="K5424" s="157">
        <f t="shared" si="591"/>
        <v>0</v>
      </c>
      <c r="L5424" s="157">
        <f t="shared" si="592"/>
        <v>6442.6170083673933</v>
      </c>
      <c r="M5424" s="167">
        <f t="shared" si="593"/>
        <v>0</v>
      </c>
      <c r="N5424" s="167">
        <f t="shared" si="594"/>
        <v>0</v>
      </c>
    </row>
    <row r="5425" spans="1:14" ht="15" customHeight="1" x14ac:dyDescent="0.2">
      <c r="A5425" s="152"/>
      <c r="B5425" s="152"/>
      <c r="C5425" s="152"/>
      <c r="D5425" s="152"/>
      <c r="E5425" s="153">
        <f>'2.40-a,b,c,d,e'!E5425</f>
        <v>44650.166666666664</v>
      </c>
      <c r="F5425" s="157">
        <f>'2.40-a,b,c,d,e'!F5425</f>
        <v>107.81999969482401</v>
      </c>
      <c r="G5425" s="157">
        <f>'2.40-a,b,c,d,e'!G5425</f>
        <v>3580.0018310550004</v>
      </c>
      <c r="H5425" s="157">
        <f t="shared" si="588"/>
        <v>10022.618839422394</v>
      </c>
      <c r="I5425" s="157">
        <f t="shared" si="589"/>
        <v>0</v>
      </c>
      <c r="J5425" s="157">
        <f t="shared" si="590"/>
        <v>10022.618839422394</v>
      </c>
      <c r="K5425" s="157">
        <f t="shared" si="591"/>
        <v>1860.0006103520036</v>
      </c>
      <c r="L5425" s="157">
        <f t="shared" si="592"/>
        <v>8162.61822907039</v>
      </c>
      <c r="M5425" s="167">
        <f t="shared" si="593"/>
        <v>0</v>
      </c>
      <c r="N5425" s="167">
        <f t="shared" si="594"/>
        <v>0</v>
      </c>
    </row>
    <row r="5426" spans="1:14" ht="15" customHeight="1" x14ac:dyDescent="0.2">
      <c r="A5426" s="152"/>
      <c r="B5426" s="152"/>
      <c r="C5426" s="152"/>
      <c r="D5426" s="152"/>
      <c r="E5426" s="153">
        <f>'2.40-a,b,c,d,e'!E5426</f>
        <v>44651.166666666664</v>
      </c>
      <c r="F5426" s="157">
        <f>'2.40-a,b,c,d,e'!F5426</f>
        <v>100.27999877929599</v>
      </c>
      <c r="G5426" s="157">
        <f>'2.40-a,b,c,d,e'!G5426</f>
        <v>-7540.0009155280113</v>
      </c>
      <c r="H5426" s="157">
        <f t="shared" si="588"/>
        <v>622.61731354237872</v>
      </c>
      <c r="I5426" s="157">
        <f t="shared" si="589"/>
        <v>7540.0009155280113</v>
      </c>
      <c r="J5426" s="157">
        <f t="shared" si="590"/>
        <v>8162.61822907039</v>
      </c>
      <c r="K5426" s="157">
        <f t="shared" si="591"/>
        <v>0</v>
      </c>
      <c r="L5426" s="157">
        <f t="shared" si="592"/>
        <v>8162.61822907039</v>
      </c>
      <c r="M5426" s="167">
        <f t="shared" si="593"/>
        <v>1</v>
      </c>
      <c r="N5426" s="167">
        <f t="shared" si="594"/>
        <v>0</v>
      </c>
    </row>
    <row r="5427" spans="1:14" ht="15" customHeight="1" x14ac:dyDescent="0.2">
      <c r="A5427" s="152"/>
      <c r="B5427" s="152"/>
      <c r="C5427" s="152"/>
      <c r="D5427" s="152"/>
      <c r="E5427" s="153">
        <f>'2.40-a,b,c,d,e'!E5427</f>
        <v>44652.166666666664</v>
      </c>
      <c r="F5427" s="157">
        <f>'2.40-a,b,c,d,e'!F5427</f>
        <v>99.269996643066406</v>
      </c>
      <c r="G5427" s="157">
        <f>'2.40-a,b,c,d,e'!G5427</f>
        <v>-1010.0021362295877</v>
      </c>
      <c r="H5427" s="157">
        <f t="shared" si="588"/>
        <v>7152.6160928408026</v>
      </c>
      <c r="I5427" s="157">
        <f t="shared" si="589"/>
        <v>0</v>
      </c>
      <c r="J5427" s="157">
        <f t="shared" si="590"/>
        <v>7152.6160928408026</v>
      </c>
      <c r="K5427" s="157">
        <f t="shared" si="591"/>
        <v>0</v>
      </c>
      <c r="L5427" s="157">
        <f t="shared" si="592"/>
        <v>7152.6160928408026</v>
      </c>
      <c r="M5427" s="167">
        <f t="shared" si="593"/>
        <v>0</v>
      </c>
      <c r="N5427" s="167">
        <f t="shared" si="594"/>
        <v>0</v>
      </c>
    </row>
    <row r="5428" spans="1:14" ht="15" customHeight="1" x14ac:dyDescent="0.2">
      <c r="A5428" s="152"/>
      <c r="B5428" s="152"/>
      <c r="C5428" s="152"/>
      <c r="D5428" s="152"/>
      <c r="E5428" s="153">
        <f>'2.40-a,b,c,d,e'!E5428</f>
        <v>44655.166666666664</v>
      </c>
      <c r="F5428" s="157">
        <f>'2.40-a,b,c,d,e'!F5428</f>
        <v>103.27999877929599</v>
      </c>
      <c r="G5428" s="157">
        <f>'2.40-a,b,c,d,e'!G5428</f>
        <v>4010.0021362295874</v>
      </c>
      <c r="H5428" s="157">
        <f t="shared" si="588"/>
        <v>11162.618229070391</v>
      </c>
      <c r="I5428" s="157">
        <f t="shared" si="589"/>
        <v>0</v>
      </c>
      <c r="J5428" s="157">
        <f t="shared" si="590"/>
        <v>11162.618229070391</v>
      </c>
      <c r="K5428" s="157">
        <f t="shared" si="591"/>
        <v>3000.0000000000009</v>
      </c>
      <c r="L5428" s="157">
        <f t="shared" si="592"/>
        <v>8162.61822907039</v>
      </c>
      <c r="M5428" s="167">
        <f t="shared" si="593"/>
        <v>0</v>
      </c>
      <c r="N5428" s="167">
        <f t="shared" si="594"/>
        <v>0</v>
      </c>
    </row>
    <row r="5429" spans="1:14" ht="15" customHeight="1" x14ac:dyDescent="0.2">
      <c r="A5429" s="152"/>
      <c r="B5429" s="152"/>
      <c r="C5429" s="152"/>
      <c r="D5429" s="152"/>
      <c r="E5429" s="153">
        <f>'2.40-a,b,c,d,e'!E5429</f>
        <v>44656.166666666664</v>
      </c>
      <c r="F5429" s="157">
        <f>'2.40-a,b,c,d,e'!F5429</f>
        <v>101.959999084472</v>
      </c>
      <c r="G5429" s="157">
        <f>'2.40-a,b,c,d,e'!G5429</f>
        <v>-1319.9996948239914</v>
      </c>
      <c r="H5429" s="157">
        <f t="shared" si="588"/>
        <v>6842.6185342463987</v>
      </c>
      <c r="I5429" s="157">
        <f t="shared" si="589"/>
        <v>0</v>
      </c>
      <c r="J5429" s="157">
        <f t="shared" si="590"/>
        <v>6842.6185342463987</v>
      </c>
      <c r="K5429" s="157">
        <f t="shared" si="591"/>
        <v>0</v>
      </c>
      <c r="L5429" s="157">
        <f t="shared" si="592"/>
        <v>6842.6185342463987</v>
      </c>
      <c r="M5429" s="167">
        <f t="shared" si="593"/>
        <v>0</v>
      </c>
      <c r="N5429" s="167">
        <f t="shared" si="594"/>
        <v>0</v>
      </c>
    </row>
    <row r="5430" spans="1:14" ht="15" customHeight="1" x14ac:dyDescent="0.2">
      <c r="A5430" s="152"/>
      <c r="B5430" s="152"/>
      <c r="C5430" s="152"/>
      <c r="D5430" s="152"/>
      <c r="E5430" s="153">
        <f>'2.40-a,b,c,d,e'!E5430</f>
        <v>44657.166666666664</v>
      </c>
      <c r="F5430" s="157">
        <f>'2.40-a,b,c,d,e'!F5430</f>
        <v>96.230003356933594</v>
      </c>
      <c r="G5430" s="157">
        <f>'2.40-a,b,c,d,e'!G5430</f>
        <v>-5729.9957275384086</v>
      </c>
      <c r="H5430" s="157">
        <f t="shared" si="588"/>
        <v>1112.6228067079901</v>
      </c>
      <c r="I5430" s="157">
        <f t="shared" si="589"/>
        <v>7049.9954223623999</v>
      </c>
      <c r="J5430" s="157">
        <f t="shared" si="590"/>
        <v>8162.61822907039</v>
      </c>
      <c r="K5430" s="157">
        <f t="shared" si="591"/>
        <v>0</v>
      </c>
      <c r="L5430" s="157">
        <f t="shared" si="592"/>
        <v>8162.61822907039</v>
      </c>
      <c r="M5430" s="167">
        <f t="shared" si="593"/>
        <v>1</v>
      </c>
      <c r="N5430" s="167">
        <f t="shared" si="594"/>
        <v>0</v>
      </c>
    </row>
    <row r="5431" spans="1:14" ht="15" customHeight="1" x14ac:dyDescent="0.2">
      <c r="A5431" s="152"/>
      <c r="B5431" s="152"/>
      <c r="C5431" s="152"/>
      <c r="D5431" s="152"/>
      <c r="E5431" s="153">
        <f>'2.40-a,b,c,d,e'!E5431</f>
        <v>44658.166666666664</v>
      </c>
      <c r="F5431" s="157">
        <f>'2.40-a,b,c,d,e'!F5431</f>
        <v>96.029998779296804</v>
      </c>
      <c r="G5431" s="157">
        <f>'2.40-a,b,c,d,e'!G5431</f>
        <v>-200.0045776367898</v>
      </c>
      <c r="H5431" s="157">
        <f t="shared" si="588"/>
        <v>7962.6136514336004</v>
      </c>
      <c r="I5431" s="157">
        <f t="shared" si="589"/>
        <v>0</v>
      </c>
      <c r="J5431" s="157">
        <f t="shared" si="590"/>
        <v>7962.6136514336004</v>
      </c>
      <c r="K5431" s="157">
        <f t="shared" si="591"/>
        <v>0</v>
      </c>
      <c r="L5431" s="157">
        <f t="shared" si="592"/>
        <v>7962.6136514336004</v>
      </c>
      <c r="M5431" s="167">
        <f t="shared" si="593"/>
        <v>0</v>
      </c>
      <c r="N5431" s="167">
        <f t="shared" si="594"/>
        <v>0</v>
      </c>
    </row>
    <row r="5432" spans="1:14" ht="15" customHeight="1" x14ac:dyDescent="0.2">
      <c r="A5432" s="152"/>
      <c r="B5432" s="152"/>
      <c r="C5432" s="152"/>
      <c r="D5432" s="152"/>
      <c r="E5432" s="153">
        <f>'2.40-a,b,c,d,e'!E5432</f>
        <v>44659.166666666664</v>
      </c>
      <c r="F5432" s="157">
        <f>'2.40-a,b,c,d,e'!F5432</f>
        <v>98.260002136230398</v>
      </c>
      <c r="G5432" s="157">
        <f>'2.40-a,b,c,d,e'!G5432</f>
        <v>2230.0033569335938</v>
      </c>
      <c r="H5432" s="157">
        <f t="shared" si="588"/>
        <v>10192.617008367193</v>
      </c>
      <c r="I5432" s="157">
        <f t="shared" si="589"/>
        <v>0</v>
      </c>
      <c r="J5432" s="157">
        <f t="shared" si="590"/>
        <v>10192.617008367193</v>
      </c>
      <c r="K5432" s="157">
        <f t="shared" si="591"/>
        <v>2029.9987792968031</v>
      </c>
      <c r="L5432" s="157">
        <f t="shared" si="592"/>
        <v>8162.61822907039</v>
      </c>
      <c r="M5432" s="167">
        <f t="shared" si="593"/>
        <v>0</v>
      </c>
      <c r="N5432" s="167">
        <f t="shared" si="594"/>
        <v>0</v>
      </c>
    </row>
    <row r="5433" spans="1:14" ht="15" customHeight="1" x14ac:dyDescent="0.2">
      <c r="A5433" s="152"/>
      <c r="B5433" s="152"/>
      <c r="C5433" s="152"/>
      <c r="D5433" s="152"/>
      <c r="E5433" s="153">
        <f>'2.40-a,b,c,d,e'!E5433</f>
        <v>44662.166666666664</v>
      </c>
      <c r="F5433" s="157">
        <f>'2.40-a,b,c,d,e'!F5433</f>
        <v>94.290000915527301</v>
      </c>
      <c r="G5433" s="157">
        <f>'2.40-a,b,c,d,e'!G5433</f>
        <v>-3970.0012207030968</v>
      </c>
      <c r="H5433" s="157">
        <f t="shared" si="588"/>
        <v>4192.6170083672932</v>
      </c>
      <c r="I5433" s="157">
        <f t="shared" si="589"/>
        <v>3970.0012207030968</v>
      </c>
      <c r="J5433" s="157">
        <f t="shared" si="590"/>
        <v>8162.61822907039</v>
      </c>
      <c r="K5433" s="157">
        <f t="shared" si="591"/>
        <v>0</v>
      </c>
      <c r="L5433" s="157">
        <f t="shared" si="592"/>
        <v>8162.61822907039</v>
      </c>
      <c r="M5433" s="167">
        <f t="shared" si="593"/>
        <v>1</v>
      </c>
      <c r="N5433" s="167">
        <f t="shared" si="594"/>
        <v>0</v>
      </c>
    </row>
    <row r="5434" spans="1:14" ht="15" customHeight="1" x14ac:dyDescent="0.2">
      <c r="A5434" s="152"/>
      <c r="B5434" s="152"/>
      <c r="C5434" s="152"/>
      <c r="D5434" s="152"/>
      <c r="E5434" s="153">
        <f>'2.40-a,b,c,d,e'!E5434</f>
        <v>44663.166666666664</v>
      </c>
      <c r="F5434" s="157">
        <f>'2.40-a,b,c,d,e'!F5434</f>
        <v>100.59999847412099</v>
      </c>
      <c r="G5434" s="157">
        <f>'2.40-a,b,c,d,e'!G5434</f>
        <v>6309.9975585936936</v>
      </c>
      <c r="H5434" s="157">
        <f t="shared" si="588"/>
        <v>14472.615787664083</v>
      </c>
      <c r="I5434" s="157">
        <f t="shared" si="589"/>
        <v>0</v>
      </c>
      <c r="J5434" s="157">
        <f t="shared" si="590"/>
        <v>14472.615787664083</v>
      </c>
      <c r="K5434" s="157">
        <f t="shared" si="591"/>
        <v>6309.9975585936927</v>
      </c>
      <c r="L5434" s="157">
        <f t="shared" si="592"/>
        <v>8162.61822907039</v>
      </c>
      <c r="M5434" s="167">
        <f t="shared" si="593"/>
        <v>0</v>
      </c>
      <c r="N5434" s="167">
        <f t="shared" si="594"/>
        <v>0</v>
      </c>
    </row>
    <row r="5435" spans="1:14" ht="15" customHeight="1" x14ac:dyDescent="0.2">
      <c r="A5435" s="152"/>
      <c r="B5435" s="152"/>
      <c r="C5435" s="152"/>
      <c r="D5435" s="152"/>
      <c r="E5435" s="153">
        <f>'2.40-a,b,c,d,e'!E5435</f>
        <v>44664.166666666664</v>
      </c>
      <c r="F5435" s="157">
        <f>'2.40-a,b,c,d,e'!F5435</f>
        <v>104.25</v>
      </c>
      <c r="G5435" s="157">
        <f>'2.40-a,b,c,d,e'!G5435</f>
        <v>3650.0015258790058</v>
      </c>
      <c r="H5435" s="157">
        <f t="shared" si="588"/>
        <v>11812.619754949395</v>
      </c>
      <c r="I5435" s="157">
        <f t="shared" si="589"/>
        <v>0</v>
      </c>
      <c r="J5435" s="157">
        <f t="shared" si="590"/>
        <v>11812.619754949395</v>
      </c>
      <c r="K5435" s="157">
        <f t="shared" si="591"/>
        <v>3650.0015258790054</v>
      </c>
      <c r="L5435" s="157">
        <f t="shared" si="592"/>
        <v>8162.61822907039</v>
      </c>
      <c r="M5435" s="167">
        <f t="shared" si="593"/>
        <v>0</v>
      </c>
      <c r="N5435" s="167">
        <f t="shared" si="594"/>
        <v>0</v>
      </c>
    </row>
    <row r="5436" spans="1:14" ht="15" customHeight="1" x14ac:dyDescent="0.2">
      <c r="A5436" s="152"/>
      <c r="B5436" s="152"/>
      <c r="C5436" s="152"/>
      <c r="D5436" s="152"/>
      <c r="E5436" s="153">
        <f>'2.40-a,b,c,d,e'!E5436</f>
        <v>44665.166666666664</v>
      </c>
      <c r="F5436" s="157">
        <f>'2.40-a,b,c,d,e'!F5436</f>
        <v>106.949996948242</v>
      </c>
      <c r="G5436" s="157">
        <f>'2.40-a,b,c,d,e'!G5436</f>
        <v>2699.9969482420029</v>
      </c>
      <c r="H5436" s="157">
        <f t="shared" si="588"/>
        <v>10862.615177312393</v>
      </c>
      <c r="I5436" s="157">
        <f t="shared" si="589"/>
        <v>0</v>
      </c>
      <c r="J5436" s="157">
        <f t="shared" si="590"/>
        <v>10862.615177312393</v>
      </c>
      <c r="K5436" s="157">
        <f t="shared" si="591"/>
        <v>2699.9969482420029</v>
      </c>
      <c r="L5436" s="157">
        <f t="shared" si="592"/>
        <v>8162.61822907039</v>
      </c>
      <c r="M5436" s="167">
        <f t="shared" si="593"/>
        <v>0</v>
      </c>
      <c r="N5436" s="167">
        <f t="shared" si="594"/>
        <v>0</v>
      </c>
    </row>
    <row r="5437" spans="1:14" ht="15" customHeight="1" x14ac:dyDescent="0.2">
      <c r="A5437" s="152"/>
      <c r="B5437" s="152"/>
      <c r="C5437" s="152"/>
      <c r="D5437" s="152"/>
      <c r="E5437" s="153">
        <f>'2.40-a,b,c,d,e'!E5437</f>
        <v>44669.166666666664</v>
      </c>
      <c r="F5437" s="157">
        <f>'2.40-a,b,c,d,e'!F5437</f>
        <v>108.209999084472</v>
      </c>
      <c r="G5437" s="157">
        <f>'2.40-a,b,c,d,e'!G5437</f>
        <v>1260.0021362299999</v>
      </c>
      <c r="H5437" s="157">
        <f t="shared" si="588"/>
        <v>9422.6203653003904</v>
      </c>
      <c r="I5437" s="157">
        <f t="shared" si="589"/>
        <v>0</v>
      </c>
      <c r="J5437" s="157">
        <f t="shared" si="590"/>
        <v>9422.6203653003904</v>
      </c>
      <c r="K5437" s="157">
        <f t="shared" si="591"/>
        <v>1260.0021362300004</v>
      </c>
      <c r="L5437" s="157">
        <f t="shared" si="592"/>
        <v>8162.61822907039</v>
      </c>
      <c r="M5437" s="167">
        <f t="shared" si="593"/>
        <v>0</v>
      </c>
      <c r="N5437" s="167">
        <f t="shared" si="594"/>
        <v>0</v>
      </c>
    </row>
    <row r="5438" spans="1:14" ht="15" customHeight="1" x14ac:dyDescent="0.2">
      <c r="A5438" s="152"/>
      <c r="B5438" s="152"/>
      <c r="C5438" s="152"/>
      <c r="D5438" s="152"/>
      <c r="E5438" s="153">
        <f>'2.40-a,b,c,d,e'!E5438</f>
        <v>44670.166666666664</v>
      </c>
      <c r="F5438" s="157">
        <f>'2.40-a,b,c,d,e'!F5438</f>
        <v>102.559997558593</v>
      </c>
      <c r="G5438" s="157">
        <f>'2.40-a,b,c,d,e'!G5438</f>
        <v>-5650.0015258790054</v>
      </c>
      <c r="H5438" s="157">
        <f t="shared" si="588"/>
        <v>2512.6167031913847</v>
      </c>
      <c r="I5438" s="157">
        <f t="shared" si="589"/>
        <v>5650.0015258790054</v>
      </c>
      <c r="J5438" s="157">
        <f t="shared" si="590"/>
        <v>8162.61822907039</v>
      </c>
      <c r="K5438" s="157">
        <f t="shared" si="591"/>
        <v>0</v>
      </c>
      <c r="L5438" s="157">
        <f t="shared" si="592"/>
        <v>8162.61822907039</v>
      </c>
      <c r="M5438" s="167">
        <f t="shared" si="593"/>
        <v>1</v>
      </c>
      <c r="N5438" s="167">
        <f t="shared" si="594"/>
        <v>0</v>
      </c>
    </row>
    <row r="5439" spans="1:14" ht="15" customHeight="1" x14ac:dyDescent="0.2">
      <c r="A5439" s="152"/>
      <c r="B5439" s="152"/>
      <c r="C5439" s="152"/>
      <c r="D5439" s="152"/>
      <c r="E5439" s="153">
        <f>'2.40-a,b,c,d,e'!E5439</f>
        <v>44671.166666666664</v>
      </c>
      <c r="F5439" s="157">
        <f>'2.40-a,b,c,d,e'!F5439</f>
        <v>102.75</v>
      </c>
      <c r="G5439" s="157">
        <f>'2.40-a,b,c,d,e'!G5439</f>
        <v>190.00244140700318</v>
      </c>
      <c r="H5439" s="157">
        <f t="shared" si="588"/>
        <v>8352.620670477394</v>
      </c>
      <c r="I5439" s="157">
        <f t="shared" si="589"/>
        <v>0</v>
      </c>
      <c r="J5439" s="157">
        <f t="shared" si="590"/>
        <v>8352.620670477394</v>
      </c>
      <c r="K5439" s="157">
        <f t="shared" si="591"/>
        <v>190.00244140700397</v>
      </c>
      <c r="L5439" s="157">
        <f t="shared" si="592"/>
        <v>8162.61822907039</v>
      </c>
      <c r="M5439" s="167">
        <f t="shared" si="593"/>
        <v>0</v>
      </c>
      <c r="N5439" s="167">
        <f t="shared" si="594"/>
        <v>0</v>
      </c>
    </row>
    <row r="5440" spans="1:14" ht="15" customHeight="1" x14ac:dyDescent="0.2">
      <c r="A5440" s="152"/>
      <c r="B5440" s="152"/>
      <c r="C5440" s="152"/>
      <c r="D5440" s="152"/>
      <c r="E5440" s="153">
        <f>'2.40-a,b,c,d,e'!E5440</f>
        <v>44672.166666666664</v>
      </c>
      <c r="F5440" s="157">
        <f>'2.40-a,b,c,d,e'!F5440</f>
        <v>103.790000915527</v>
      </c>
      <c r="G5440" s="157">
        <f>'2.40-a,b,c,d,e'!G5440</f>
        <v>1040.0009155270027</v>
      </c>
      <c r="H5440" s="157">
        <f t="shared" si="588"/>
        <v>9202.6191445973927</v>
      </c>
      <c r="I5440" s="157">
        <f t="shared" si="589"/>
        <v>0</v>
      </c>
      <c r="J5440" s="157">
        <f t="shared" si="590"/>
        <v>9202.6191445973927</v>
      </c>
      <c r="K5440" s="157">
        <f t="shared" si="591"/>
        <v>1040.0009155270027</v>
      </c>
      <c r="L5440" s="157">
        <f t="shared" si="592"/>
        <v>8162.61822907039</v>
      </c>
      <c r="M5440" s="167">
        <f t="shared" si="593"/>
        <v>0</v>
      </c>
      <c r="N5440" s="167">
        <f t="shared" si="594"/>
        <v>0</v>
      </c>
    </row>
    <row r="5441" spans="1:14" ht="15" customHeight="1" x14ac:dyDescent="0.2">
      <c r="A5441" s="152"/>
      <c r="B5441" s="152"/>
      <c r="C5441" s="152"/>
      <c r="D5441" s="152"/>
      <c r="E5441" s="153">
        <f>'2.40-a,b,c,d,e'!E5441</f>
        <v>44673.166666666664</v>
      </c>
      <c r="F5441" s="157">
        <f>'2.40-a,b,c,d,e'!F5441</f>
        <v>102.06999969482401</v>
      </c>
      <c r="G5441" s="157">
        <f>'2.40-a,b,c,d,e'!G5441</f>
        <v>-1720.0012207029972</v>
      </c>
      <c r="H5441" s="157">
        <f t="shared" si="588"/>
        <v>6442.6170083673933</v>
      </c>
      <c r="I5441" s="157">
        <f t="shared" si="589"/>
        <v>0</v>
      </c>
      <c r="J5441" s="157">
        <f t="shared" si="590"/>
        <v>6442.6170083673933</v>
      </c>
      <c r="K5441" s="157">
        <f t="shared" si="591"/>
        <v>0</v>
      </c>
      <c r="L5441" s="157">
        <f t="shared" si="592"/>
        <v>6442.6170083673933</v>
      </c>
      <c r="M5441" s="167">
        <f t="shared" si="593"/>
        <v>0</v>
      </c>
      <c r="N5441" s="167">
        <f t="shared" si="594"/>
        <v>0</v>
      </c>
    </row>
    <row r="5442" spans="1:14" ht="15" customHeight="1" x14ac:dyDescent="0.2">
      <c r="A5442" s="152"/>
      <c r="B5442" s="152"/>
      <c r="C5442" s="152"/>
      <c r="D5442" s="152"/>
      <c r="E5442" s="153">
        <f>'2.40-a,b,c,d,e'!E5442</f>
        <v>44676.166666666664</v>
      </c>
      <c r="F5442" s="157">
        <f>'2.40-a,b,c,d,e'!F5442</f>
        <v>98.540000915527301</v>
      </c>
      <c r="G5442" s="157">
        <f>'2.40-a,b,c,d,e'!G5442</f>
        <v>-3529.9987792967045</v>
      </c>
      <c r="H5442" s="157">
        <f t="shared" si="588"/>
        <v>2912.6182290706888</v>
      </c>
      <c r="I5442" s="157">
        <f t="shared" si="589"/>
        <v>5249.9999999997017</v>
      </c>
      <c r="J5442" s="157">
        <f t="shared" si="590"/>
        <v>8162.618229070391</v>
      </c>
      <c r="K5442" s="157">
        <f t="shared" si="591"/>
        <v>9.0949470177292824E-13</v>
      </c>
      <c r="L5442" s="157">
        <f t="shared" si="592"/>
        <v>8162.61822907039</v>
      </c>
      <c r="M5442" s="167">
        <f t="shared" si="593"/>
        <v>1</v>
      </c>
      <c r="N5442" s="167">
        <f t="shared" si="594"/>
        <v>0</v>
      </c>
    </row>
    <row r="5443" spans="1:14" ht="15" customHeight="1" x14ac:dyDescent="0.2">
      <c r="A5443" s="152"/>
      <c r="B5443" s="152"/>
      <c r="C5443" s="152"/>
      <c r="D5443" s="152"/>
      <c r="E5443" s="153">
        <f>'2.40-a,b,c,d,e'!E5443</f>
        <v>44677.166666666664</v>
      </c>
      <c r="F5443" s="157">
        <f>'2.40-a,b,c,d,e'!F5443</f>
        <v>101.699996948242</v>
      </c>
      <c r="G5443" s="157">
        <f>'2.40-a,b,c,d,e'!G5443</f>
        <v>3159.9960327147019</v>
      </c>
      <c r="H5443" s="157">
        <f t="shared" si="588"/>
        <v>11322.614261785093</v>
      </c>
      <c r="I5443" s="157">
        <f t="shared" si="589"/>
        <v>0</v>
      </c>
      <c r="J5443" s="157">
        <f t="shared" si="590"/>
        <v>11322.614261785093</v>
      </c>
      <c r="K5443" s="157">
        <f t="shared" si="591"/>
        <v>3159.9960327147028</v>
      </c>
      <c r="L5443" s="157">
        <f t="shared" si="592"/>
        <v>8162.61822907039</v>
      </c>
      <c r="M5443" s="167">
        <f t="shared" si="593"/>
        <v>0</v>
      </c>
      <c r="N5443" s="167">
        <f t="shared" si="594"/>
        <v>0</v>
      </c>
    </row>
    <row r="5444" spans="1:14" ht="15" customHeight="1" x14ac:dyDescent="0.2">
      <c r="A5444" s="152"/>
      <c r="B5444" s="152"/>
      <c r="C5444" s="152"/>
      <c r="D5444" s="152"/>
      <c r="E5444" s="153">
        <f>'2.40-a,b,c,d,e'!E5444</f>
        <v>44678.166666666664</v>
      </c>
      <c r="F5444" s="157">
        <f>'2.40-a,b,c,d,e'!F5444</f>
        <v>102.01999664306599</v>
      </c>
      <c r="G5444" s="157">
        <f>'2.40-a,b,c,d,e'!G5444</f>
        <v>319.99969482399138</v>
      </c>
      <c r="H5444" s="157">
        <f t="shared" ref="H5444:H5507" si="595">L5443+G5444</f>
        <v>8482.6179238943805</v>
      </c>
      <c r="I5444" s="157">
        <f t="shared" ref="I5444:I5507" si="596">IF(H5444&lt;$B$13,$B$14-H5444,0)</f>
        <v>0</v>
      </c>
      <c r="J5444" s="157">
        <f t="shared" ref="J5444:J5507" si="597">H5444+I5444</f>
        <v>8482.6179238943805</v>
      </c>
      <c r="K5444" s="157">
        <f t="shared" ref="K5444:K5507" si="598">MAX(J5444-$B$14,0)</f>
        <v>319.99969482399047</v>
      </c>
      <c r="L5444" s="157">
        <f t="shared" ref="L5444:L5507" si="599">J5444-K5444</f>
        <v>8162.61822907039</v>
      </c>
      <c r="M5444" s="167">
        <f t="shared" ref="M5444:M5507" si="600">IF(I5444&gt;0,1,0)</f>
        <v>0</v>
      </c>
      <c r="N5444" s="167">
        <f t="shared" ref="N5444:N5507" si="601">IF(H5444&lt;0,1,0)</f>
        <v>0</v>
      </c>
    </row>
    <row r="5445" spans="1:14" ht="15" customHeight="1" x14ac:dyDescent="0.2">
      <c r="A5445" s="152"/>
      <c r="B5445" s="152"/>
      <c r="C5445" s="152"/>
      <c r="D5445" s="152"/>
      <c r="E5445" s="153">
        <f>'2.40-a,b,c,d,e'!E5445</f>
        <v>44679.166666666664</v>
      </c>
      <c r="F5445" s="157">
        <f>'2.40-a,b,c,d,e'!F5445</f>
        <v>105.36000061035099</v>
      </c>
      <c r="G5445" s="157">
        <f>'2.40-a,b,c,d,e'!G5445</f>
        <v>3340.0039672849998</v>
      </c>
      <c r="H5445" s="157">
        <f t="shared" si="595"/>
        <v>11502.622196355391</v>
      </c>
      <c r="I5445" s="157">
        <f t="shared" si="596"/>
        <v>0</v>
      </c>
      <c r="J5445" s="157">
        <f t="shared" si="597"/>
        <v>11502.622196355391</v>
      </c>
      <c r="K5445" s="157">
        <f t="shared" si="598"/>
        <v>3340.0039672850007</v>
      </c>
      <c r="L5445" s="157">
        <f t="shared" si="599"/>
        <v>8162.61822907039</v>
      </c>
      <c r="M5445" s="167">
        <f t="shared" si="600"/>
        <v>0</v>
      </c>
      <c r="N5445" s="167">
        <f t="shared" si="601"/>
        <v>0</v>
      </c>
    </row>
    <row r="5446" spans="1:14" ht="15" customHeight="1" x14ac:dyDescent="0.2">
      <c r="A5446" s="152"/>
      <c r="B5446" s="152"/>
      <c r="C5446" s="152"/>
      <c r="D5446" s="152"/>
      <c r="E5446" s="153">
        <f>'2.40-a,b,c,d,e'!E5446</f>
        <v>44680.166666666664</v>
      </c>
      <c r="F5446" s="157">
        <f>'2.40-a,b,c,d,e'!F5446</f>
        <v>104.69000244140599</v>
      </c>
      <c r="G5446" s="157">
        <f>'2.40-a,b,c,d,e'!G5446</f>
        <v>-669.99816894499986</v>
      </c>
      <c r="H5446" s="157">
        <f t="shared" si="595"/>
        <v>7492.6200601253904</v>
      </c>
      <c r="I5446" s="157">
        <f t="shared" si="596"/>
        <v>0</v>
      </c>
      <c r="J5446" s="157">
        <f t="shared" si="597"/>
        <v>7492.6200601253904</v>
      </c>
      <c r="K5446" s="157">
        <f t="shared" si="598"/>
        <v>0</v>
      </c>
      <c r="L5446" s="157">
        <f t="shared" si="599"/>
        <v>7492.6200601253904</v>
      </c>
      <c r="M5446" s="167">
        <f t="shared" si="600"/>
        <v>0</v>
      </c>
      <c r="N5446" s="167">
        <f t="shared" si="601"/>
        <v>0</v>
      </c>
    </row>
    <row r="5447" spans="1:14" ht="15" customHeight="1" x14ac:dyDescent="0.2">
      <c r="A5447" s="152"/>
      <c r="B5447" s="152"/>
      <c r="C5447" s="152"/>
      <c r="D5447" s="152"/>
      <c r="E5447" s="153">
        <f>'2.40-a,b,c,d,e'!E5447</f>
        <v>44683.166666666664</v>
      </c>
      <c r="F5447" s="157">
        <f>'2.40-a,b,c,d,e'!F5447</f>
        <v>105.169998168945</v>
      </c>
      <c r="G5447" s="157">
        <f>'2.40-a,b,c,d,e'!G5447</f>
        <v>479.99572753900566</v>
      </c>
      <c r="H5447" s="157">
        <f t="shared" si="595"/>
        <v>7972.6157876643956</v>
      </c>
      <c r="I5447" s="157">
        <f t="shared" si="596"/>
        <v>0</v>
      </c>
      <c r="J5447" s="157">
        <f t="shared" si="597"/>
        <v>7972.6157876643956</v>
      </c>
      <c r="K5447" s="157">
        <f t="shared" si="598"/>
        <v>0</v>
      </c>
      <c r="L5447" s="157">
        <f t="shared" si="599"/>
        <v>7972.6157876643956</v>
      </c>
      <c r="M5447" s="167">
        <f t="shared" si="600"/>
        <v>0</v>
      </c>
      <c r="N5447" s="167">
        <f t="shared" si="601"/>
        <v>0</v>
      </c>
    </row>
    <row r="5448" spans="1:14" ht="15" customHeight="1" x14ac:dyDescent="0.2">
      <c r="A5448" s="152"/>
      <c r="B5448" s="152"/>
      <c r="C5448" s="152"/>
      <c r="D5448" s="152"/>
      <c r="E5448" s="153">
        <f>'2.40-a,b,c,d,e'!E5448</f>
        <v>44684.166666666664</v>
      </c>
      <c r="F5448" s="157">
        <f>'2.40-a,b,c,d,e'!F5448</f>
        <v>102.41000366210901</v>
      </c>
      <c r="G5448" s="157">
        <f>'2.40-a,b,c,d,e'!G5448</f>
        <v>-2759.9945068359943</v>
      </c>
      <c r="H5448" s="157">
        <f t="shared" si="595"/>
        <v>5212.6212808284017</v>
      </c>
      <c r="I5448" s="157">
        <f t="shared" si="596"/>
        <v>2949.9969482419883</v>
      </c>
      <c r="J5448" s="157">
        <f t="shared" si="597"/>
        <v>8162.61822907039</v>
      </c>
      <c r="K5448" s="157">
        <f t="shared" si="598"/>
        <v>0</v>
      </c>
      <c r="L5448" s="157">
        <f t="shared" si="599"/>
        <v>8162.61822907039</v>
      </c>
      <c r="M5448" s="167">
        <f t="shared" si="600"/>
        <v>1</v>
      </c>
      <c r="N5448" s="167">
        <f t="shared" si="601"/>
        <v>0</v>
      </c>
    </row>
    <row r="5449" spans="1:14" ht="15" customHeight="1" x14ac:dyDescent="0.2">
      <c r="A5449" s="152"/>
      <c r="B5449" s="152"/>
      <c r="C5449" s="152"/>
      <c r="D5449" s="152"/>
      <c r="E5449" s="153">
        <f>'2.40-a,b,c,d,e'!E5449</f>
        <v>44685.166666666664</v>
      </c>
      <c r="F5449" s="157">
        <f>'2.40-a,b,c,d,e'!F5449</f>
        <v>107.809997558593</v>
      </c>
      <c r="G5449" s="157">
        <f>'2.40-a,b,c,d,e'!G5449</f>
        <v>5399.9938964839912</v>
      </c>
      <c r="H5449" s="157">
        <f t="shared" si="595"/>
        <v>13562.61212555438</v>
      </c>
      <c r="I5449" s="157">
        <f t="shared" si="596"/>
        <v>0</v>
      </c>
      <c r="J5449" s="157">
        <f t="shared" si="597"/>
        <v>13562.61212555438</v>
      </c>
      <c r="K5449" s="157">
        <f t="shared" si="598"/>
        <v>5399.9938964839903</v>
      </c>
      <c r="L5449" s="157">
        <f t="shared" si="599"/>
        <v>8162.61822907039</v>
      </c>
      <c r="M5449" s="167">
        <f t="shared" si="600"/>
        <v>0</v>
      </c>
      <c r="N5449" s="167">
        <f t="shared" si="601"/>
        <v>0</v>
      </c>
    </row>
    <row r="5450" spans="1:14" ht="15" customHeight="1" x14ac:dyDescent="0.2">
      <c r="A5450" s="152"/>
      <c r="B5450" s="152"/>
      <c r="C5450" s="152"/>
      <c r="D5450" s="152"/>
      <c r="E5450" s="153">
        <f>'2.40-a,b,c,d,e'!E5450</f>
        <v>44686.166666666664</v>
      </c>
      <c r="F5450" s="157">
        <f>'2.40-a,b,c,d,e'!F5450</f>
        <v>108.26000213623</v>
      </c>
      <c r="G5450" s="157">
        <f>'2.40-a,b,c,d,e'!G5450</f>
        <v>450.00457763700297</v>
      </c>
      <c r="H5450" s="157">
        <f t="shared" si="595"/>
        <v>8612.6228067073935</v>
      </c>
      <c r="I5450" s="157">
        <f t="shared" si="596"/>
        <v>0</v>
      </c>
      <c r="J5450" s="157">
        <f t="shared" si="597"/>
        <v>8612.6228067073935</v>
      </c>
      <c r="K5450" s="157">
        <f t="shared" si="598"/>
        <v>450.00457763700342</v>
      </c>
      <c r="L5450" s="157">
        <f t="shared" si="599"/>
        <v>8162.61822907039</v>
      </c>
      <c r="M5450" s="167">
        <f t="shared" si="600"/>
        <v>0</v>
      </c>
      <c r="N5450" s="167">
        <f t="shared" si="601"/>
        <v>0</v>
      </c>
    </row>
    <row r="5451" spans="1:14" ht="15" customHeight="1" x14ac:dyDescent="0.2">
      <c r="A5451" s="152"/>
      <c r="B5451" s="152"/>
      <c r="C5451" s="152"/>
      <c r="D5451" s="152"/>
      <c r="E5451" s="153">
        <f>'2.40-a,b,c,d,e'!E5451</f>
        <v>44687.166666666664</v>
      </c>
      <c r="F5451" s="157">
        <f>'2.40-a,b,c,d,e'!F5451</f>
        <v>109.76999664306599</v>
      </c>
      <c r="G5451" s="157">
        <f>'2.40-a,b,c,d,e'!G5451</f>
        <v>1509.9945068359943</v>
      </c>
      <c r="H5451" s="157">
        <f t="shared" si="595"/>
        <v>9672.6127359063848</v>
      </c>
      <c r="I5451" s="157">
        <f t="shared" si="596"/>
        <v>0</v>
      </c>
      <c r="J5451" s="157">
        <f t="shared" si="597"/>
        <v>9672.6127359063848</v>
      </c>
      <c r="K5451" s="157">
        <f t="shared" si="598"/>
        <v>1509.9945068359948</v>
      </c>
      <c r="L5451" s="157">
        <f t="shared" si="599"/>
        <v>8162.61822907039</v>
      </c>
      <c r="M5451" s="167">
        <f t="shared" si="600"/>
        <v>0</v>
      </c>
      <c r="N5451" s="167">
        <f t="shared" si="601"/>
        <v>0</v>
      </c>
    </row>
    <row r="5452" spans="1:14" ht="15" customHeight="1" x14ac:dyDescent="0.2">
      <c r="A5452" s="152"/>
      <c r="B5452" s="152"/>
      <c r="C5452" s="152"/>
      <c r="D5452" s="152"/>
      <c r="E5452" s="153">
        <f>'2.40-a,b,c,d,e'!E5452</f>
        <v>44690.166666666664</v>
      </c>
      <c r="F5452" s="157">
        <f>'2.40-a,b,c,d,e'!F5452</f>
        <v>103.08999633789</v>
      </c>
      <c r="G5452" s="157">
        <f>'2.40-a,b,c,d,e'!G5452</f>
        <v>-6680.0003051759941</v>
      </c>
      <c r="H5452" s="157">
        <f t="shared" si="595"/>
        <v>1482.617923894396</v>
      </c>
      <c r="I5452" s="157">
        <f t="shared" si="596"/>
        <v>6680.0003051759941</v>
      </c>
      <c r="J5452" s="157">
        <f t="shared" si="597"/>
        <v>8162.61822907039</v>
      </c>
      <c r="K5452" s="157">
        <f t="shared" si="598"/>
        <v>0</v>
      </c>
      <c r="L5452" s="157">
        <f t="shared" si="599"/>
        <v>8162.61822907039</v>
      </c>
      <c r="M5452" s="167">
        <f t="shared" si="600"/>
        <v>1</v>
      </c>
      <c r="N5452" s="167">
        <f t="shared" si="601"/>
        <v>0</v>
      </c>
    </row>
    <row r="5453" spans="1:14" ht="15" customHeight="1" x14ac:dyDescent="0.2">
      <c r="A5453" s="152"/>
      <c r="B5453" s="152"/>
      <c r="C5453" s="152"/>
      <c r="D5453" s="152"/>
      <c r="E5453" s="153">
        <f>'2.40-a,b,c,d,e'!E5453</f>
        <v>44691.166666666664</v>
      </c>
      <c r="F5453" s="157">
        <f>'2.40-a,b,c,d,e'!F5453</f>
        <v>99.760002136230398</v>
      </c>
      <c r="G5453" s="157">
        <f>'2.40-a,b,c,d,e'!G5453</f>
        <v>-3329.9942016596019</v>
      </c>
      <c r="H5453" s="157">
        <f t="shared" si="595"/>
        <v>4832.6240274107877</v>
      </c>
      <c r="I5453" s="157">
        <f t="shared" si="596"/>
        <v>3329.9942016596024</v>
      </c>
      <c r="J5453" s="157">
        <f t="shared" si="597"/>
        <v>8162.61822907039</v>
      </c>
      <c r="K5453" s="157">
        <f t="shared" si="598"/>
        <v>0</v>
      </c>
      <c r="L5453" s="157">
        <f t="shared" si="599"/>
        <v>8162.61822907039</v>
      </c>
      <c r="M5453" s="167">
        <f t="shared" si="600"/>
        <v>1</v>
      </c>
      <c r="N5453" s="167">
        <f t="shared" si="601"/>
        <v>0</v>
      </c>
    </row>
    <row r="5454" spans="1:14" ht="15" customHeight="1" x14ac:dyDescent="0.2">
      <c r="A5454" s="152"/>
      <c r="B5454" s="152"/>
      <c r="C5454" s="152"/>
      <c r="D5454" s="152"/>
      <c r="E5454" s="153">
        <f>'2.40-a,b,c,d,e'!E5454</f>
        <v>44692.166666666664</v>
      </c>
      <c r="F5454" s="157">
        <f>'2.40-a,b,c,d,e'!F5454</f>
        <v>105.709999084472</v>
      </c>
      <c r="G5454" s="157">
        <f>'2.40-a,b,c,d,e'!G5454</f>
        <v>5949.9969482416045</v>
      </c>
      <c r="H5454" s="157">
        <f t="shared" si="595"/>
        <v>14112.615177311995</v>
      </c>
      <c r="I5454" s="157">
        <f t="shared" si="596"/>
        <v>0</v>
      </c>
      <c r="J5454" s="157">
        <f t="shared" si="597"/>
        <v>14112.615177311995</v>
      </c>
      <c r="K5454" s="157">
        <f t="shared" si="598"/>
        <v>5949.9969482416045</v>
      </c>
      <c r="L5454" s="157">
        <f t="shared" si="599"/>
        <v>8162.61822907039</v>
      </c>
      <c r="M5454" s="167">
        <f t="shared" si="600"/>
        <v>0</v>
      </c>
      <c r="N5454" s="167">
        <f t="shared" si="601"/>
        <v>0</v>
      </c>
    </row>
    <row r="5455" spans="1:14" ht="15" customHeight="1" x14ac:dyDescent="0.2">
      <c r="A5455" s="152"/>
      <c r="B5455" s="152"/>
      <c r="C5455" s="152"/>
      <c r="D5455" s="152"/>
      <c r="E5455" s="153">
        <f>'2.40-a,b,c,d,e'!E5455</f>
        <v>44693.166666666664</v>
      </c>
      <c r="F5455" s="157">
        <f>'2.40-a,b,c,d,e'!F5455</f>
        <v>106.129997253417</v>
      </c>
      <c r="G5455" s="157">
        <f>'2.40-a,b,c,d,e'!G5455</f>
        <v>419.99816894499986</v>
      </c>
      <c r="H5455" s="157">
        <f t="shared" si="595"/>
        <v>8582.6163980153906</v>
      </c>
      <c r="I5455" s="157">
        <f t="shared" si="596"/>
        <v>0</v>
      </c>
      <c r="J5455" s="157">
        <f t="shared" si="597"/>
        <v>8582.6163980153906</v>
      </c>
      <c r="K5455" s="157">
        <f t="shared" si="598"/>
        <v>419.99816894500054</v>
      </c>
      <c r="L5455" s="157">
        <f t="shared" si="599"/>
        <v>8162.61822907039</v>
      </c>
      <c r="M5455" s="167">
        <f t="shared" si="600"/>
        <v>0</v>
      </c>
      <c r="N5455" s="167">
        <f t="shared" si="601"/>
        <v>0</v>
      </c>
    </row>
    <row r="5456" spans="1:14" ht="15" customHeight="1" x14ac:dyDescent="0.2">
      <c r="A5456" s="152"/>
      <c r="B5456" s="152"/>
      <c r="C5456" s="152"/>
      <c r="D5456" s="152"/>
      <c r="E5456" s="153">
        <f>'2.40-a,b,c,d,e'!E5456</f>
        <v>44694.166666666664</v>
      </c>
      <c r="F5456" s="157">
        <f>'2.40-a,b,c,d,e'!F5456</f>
        <v>110.48999786376901</v>
      </c>
      <c r="G5456" s="157">
        <f>'2.40-a,b,c,d,e'!G5456</f>
        <v>4360.0006103520027</v>
      </c>
      <c r="H5456" s="157">
        <f t="shared" si="595"/>
        <v>12522.618839422394</v>
      </c>
      <c r="I5456" s="157">
        <f t="shared" si="596"/>
        <v>0</v>
      </c>
      <c r="J5456" s="157">
        <f t="shared" si="597"/>
        <v>12522.618839422394</v>
      </c>
      <c r="K5456" s="157">
        <f t="shared" si="598"/>
        <v>4360.0006103520036</v>
      </c>
      <c r="L5456" s="157">
        <f t="shared" si="599"/>
        <v>8162.61822907039</v>
      </c>
      <c r="M5456" s="167">
        <f t="shared" si="600"/>
        <v>0</v>
      </c>
      <c r="N5456" s="167">
        <f t="shared" si="601"/>
        <v>0</v>
      </c>
    </row>
    <row r="5457" spans="1:14" ht="15" customHeight="1" x14ac:dyDescent="0.2">
      <c r="A5457" s="152"/>
      <c r="B5457" s="152"/>
      <c r="C5457" s="152"/>
      <c r="D5457" s="152"/>
      <c r="E5457" s="153">
        <f>'2.40-a,b,c,d,e'!E5457</f>
        <v>44697.166666666664</v>
      </c>
      <c r="F5457" s="157">
        <f>'2.40-a,b,c,d,e'!F5457</f>
        <v>114.199996948242</v>
      </c>
      <c r="G5457" s="157">
        <f>'2.40-a,b,c,d,e'!G5457</f>
        <v>3709.9990844729973</v>
      </c>
      <c r="H5457" s="157">
        <f t="shared" si="595"/>
        <v>11872.617313543387</v>
      </c>
      <c r="I5457" s="157">
        <f t="shared" si="596"/>
        <v>0</v>
      </c>
      <c r="J5457" s="157">
        <f t="shared" si="597"/>
        <v>11872.617313543387</v>
      </c>
      <c r="K5457" s="157">
        <f t="shared" si="598"/>
        <v>3709.9990844729973</v>
      </c>
      <c r="L5457" s="157">
        <f t="shared" si="599"/>
        <v>8162.61822907039</v>
      </c>
      <c r="M5457" s="167">
        <f t="shared" si="600"/>
        <v>0</v>
      </c>
      <c r="N5457" s="167">
        <f t="shared" si="601"/>
        <v>0</v>
      </c>
    </row>
    <row r="5458" spans="1:14" ht="15" customHeight="1" x14ac:dyDescent="0.2">
      <c r="A5458" s="152"/>
      <c r="B5458" s="152"/>
      <c r="C5458" s="152"/>
      <c r="D5458" s="152"/>
      <c r="E5458" s="153">
        <f>'2.40-a,b,c,d,e'!E5458</f>
        <v>44698.166666666664</v>
      </c>
      <c r="F5458" s="157">
        <f>'2.40-a,b,c,d,e'!F5458</f>
        <v>112.400001525878</v>
      </c>
      <c r="G5458" s="157">
        <f>'2.40-a,b,c,d,e'!G5458</f>
        <v>-1799.9954223640061</v>
      </c>
      <c r="H5458" s="157">
        <f t="shared" si="595"/>
        <v>6362.6228067063839</v>
      </c>
      <c r="I5458" s="157">
        <f t="shared" si="596"/>
        <v>0</v>
      </c>
      <c r="J5458" s="157">
        <f t="shared" si="597"/>
        <v>6362.6228067063839</v>
      </c>
      <c r="K5458" s="157">
        <f t="shared" si="598"/>
        <v>0</v>
      </c>
      <c r="L5458" s="157">
        <f t="shared" si="599"/>
        <v>6362.6228067063839</v>
      </c>
      <c r="M5458" s="167">
        <f t="shared" si="600"/>
        <v>0</v>
      </c>
      <c r="N5458" s="167">
        <f t="shared" si="601"/>
        <v>0</v>
      </c>
    </row>
    <row r="5459" spans="1:14" ht="15" customHeight="1" x14ac:dyDescent="0.2">
      <c r="A5459" s="152"/>
      <c r="B5459" s="152"/>
      <c r="C5459" s="152"/>
      <c r="D5459" s="152"/>
      <c r="E5459" s="153">
        <f>'2.40-a,b,c,d,e'!E5459</f>
        <v>44699.166666666664</v>
      </c>
      <c r="F5459" s="157">
        <f>'2.40-a,b,c,d,e'!F5459</f>
        <v>109.58999633789</v>
      </c>
      <c r="G5459" s="157">
        <f>'2.40-a,b,c,d,e'!G5459</f>
        <v>-2810.005187987997</v>
      </c>
      <c r="H5459" s="157">
        <f t="shared" si="595"/>
        <v>3552.6176187183869</v>
      </c>
      <c r="I5459" s="157">
        <f t="shared" si="596"/>
        <v>4610.0006103520027</v>
      </c>
      <c r="J5459" s="157">
        <f t="shared" si="597"/>
        <v>8162.6182290703891</v>
      </c>
      <c r="K5459" s="157">
        <f t="shared" si="598"/>
        <v>0</v>
      </c>
      <c r="L5459" s="157">
        <f t="shared" si="599"/>
        <v>8162.6182290703891</v>
      </c>
      <c r="M5459" s="167">
        <f t="shared" si="600"/>
        <v>1</v>
      </c>
      <c r="N5459" s="167">
        <f t="shared" si="601"/>
        <v>0</v>
      </c>
    </row>
    <row r="5460" spans="1:14" ht="15" customHeight="1" x14ac:dyDescent="0.2">
      <c r="A5460" s="152"/>
      <c r="B5460" s="152"/>
      <c r="C5460" s="152"/>
      <c r="D5460" s="152"/>
      <c r="E5460" s="153">
        <f>'2.40-a,b,c,d,e'!E5460</f>
        <v>44700.166666666664</v>
      </c>
      <c r="F5460" s="157">
        <f>'2.40-a,b,c,d,e'!F5460</f>
        <v>112.209999084472</v>
      </c>
      <c r="G5460" s="157">
        <f>'2.40-a,b,c,d,e'!G5460</f>
        <v>2620.0027465820031</v>
      </c>
      <c r="H5460" s="157">
        <f t="shared" si="595"/>
        <v>10782.620975652393</v>
      </c>
      <c r="I5460" s="157">
        <f t="shared" si="596"/>
        <v>0</v>
      </c>
      <c r="J5460" s="157">
        <f t="shared" si="597"/>
        <v>10782.620975652393</v>
      </c>
      <c r="K5460" s="157">
        <f t="shared" si="598"/>
        <v>2620.0027465820031</v>
      </c>
      <c r="L5460" s="157">
        <f t="shared" si="599"/>
        <v>8162.61822907039</v>
      </c>
      <c r="M5460" s="167">
        <f t="shared" si="600"/>
        <v>0</v>
      </c>
      <c r="N5460" s="167">
        <f t="shared" si="601"/>
        <v>0</v>
      </c>
    </row>
    <row r="5461" spans="1:14" ht="15" customHeight="1" x14ac:dyDescent="0.2">
      <c r="A5461" s="152"/>
      <c r="B5461" s="152"/>
      <c r="C5461" s="152"/>
      <c r="D5461" s="152"/>
      <c r="E5461" s="153">
        <f>'2.40-a,b,c,d,e'!E5461</f>
        <v>44701.166666666664</v>
      </c>
      <c r="F5461" s="157">
        <f>'2.40-a,b,c,d,e'!F5461</f>
        <v>113.230003356933</v>
      </c>
      <c r="G5461" s="157">
        <f>'2.40-a,b,c,d,e'!G5461</f>
        <v>1020.0042724609943</v>
      </c>
      <c r="H5461" s="157">
        <f t="shared" si="595"/>
        <v>9182.6225015313848</v>
      </c>
      <c r="I5461" s="157">
        <f t="shared" si="596"/>
        <v>0</v>
      </c>
      <c r="J5461" s="157">
        <f t="shared" si="597"/>
        <v>9182.6225015313848</v>
      </c>
      <c r="K5461" s="157">
        <f t="shared" si="598"/>
        <v>1020.0042724609948</v>
      </c>
      <c r="L5461" s="157">
        <f t="shared" si="599"/>
        <v>8162.61822907039</v>
      </c>
      <c r="M5461" s="167">
        <f t="shared" si="600"/>
        <v>0</v>
      </c>
      <c r="N5461" s="167">
        <f t="shared" si="601"/>
        <v>0</v>
      </c>
    </row>
    <row r="5462" spans="1:14" ht="15" customHeight="1" x14ac:dyDescent="0.2">
      <c r="A5462" s="152"/>
      <c r="B5462" s="152"/>
      <c r="C5462" s="152"/>
      <c r="D5462" s="152"/>
      <c r="E5462" s="153">
        <f>'2.40-a,b,c,d,e'!E5462</f>
        <v>44704.166666666664</v>
      </c>
      <c r="F5462" s="157">
        <f>'2.40-a,b,c,d,e'!F5462</f>
        <v>110.290000915527</v>
      </c>
      <c r="G5462" s="157">
        <f>'2.40-a,b,c,d,e'!G5462</f>
        <v>-2940.0024414059944</v>
      </c>
      <c r="H5462" s="157">
        <f t="shared" si="595"/>
        <v>5222.6157876643956</v>
      </c>
      <c r="I5462" s="157">
        <f t="shared" si="596"/>
        <v>2940.0024414059944</v>
      </c>
      <c r="J5462" s="157">
        <f t="shared" si="597"/>
        <v>8162.61822907039</v>
      </c>
      <c r="K5462" s="157">
        <f t="shared" si="598"/>
        <v>0</v>
      </c>
      <c r="L5462" s="157">
        <f t="shared" si="599"/>
        <v>8162.61822907039</v>
      </c>
      <c r="M5462" s="167">
        <f t="shared" si="600"/>
        <v>1</v>
      </c>
      <c r="N5462" s="167">
        <f t="shared" si="601"/>
        <v>0</v>
      </c>
    </row>
    <row r="5463" spans="1:14" ht="15" customHeight="1" x14ac:dyDescent="0.2">
      <c r="A5463" s="152"/>
      <c r="B5463" s="152"/>
      <c r="C5463" s="152"/>
      <c r="D5463" s="152"/>
      <c r="E5463" s="153">
        <f>'2.40-a,b,c,d,e'!E5463</f>
        <v>44705.166666666664</v>
      </c>
      <c r="F5463" s="157">
        <f>'2.40-a,b,c,d,e'!F5463</f>
        <v>109.76999664306599</v>
      </c>
      <c r="G5463" s="157">
        <f>'2.40-a,b,c,d,e'!G5463</f>
        <v>-520.00427246100855</v>
      </c>
      <c r="H5463" s="157">
        <f t="shared" si="595"/>
        <v>7642.6139566093816</v>
      </c>
      <c r="I5463" s="157">
        <f t="shared" si="596"/>
        <v>0</v>
      </c>
      <c r="J5463" s="157">
        <f t="shared" si="597"/>
        <v>7642.6139566093816</v>
      </c>
      <c r="K5463" s="157">
        <f t="shared" si="598"/>
        <v>0</v>
      </c>
      <c r="L5463" s="157">
        <f t="shared" si="599"/>
        <v>7642.6139566093816</v>
      </c>
      <c r="M5463" s="167">
        <f t="shared" si="600"/>
        <v>0</v>
      </c>
      <c r="N5463" s="167">
        <f t="shared" si="601"/>
        <v>0</v>
      </c>
    </row>
    <row r="5464" spans="1:14" ht="15" customHeight="1" x14ac:dyDescent="0.2">
      <c r="A5464" s="152"/>
      <c r="B5464" s="152"/>
      <c r="C5464" s="152"/>
      <c r="D5464" s="152"/>
      <c r="E5464" s="153">
        <f>'2.40-a,b,c,d,e'!E5464</f>
        <v>44706.166666666664</v>
      </c>
      <c r="F5464" s="157">
        <f>'2.40-a,b,c,d,e'!F5464</f>
        <v>110.33000183105401</v>
      </c>
      <c r="G5464" s="157">
        <f>'2.40-a,b,c,d,e'!G5464</f>
        <v>560.00518798801124</v>
      </c>
      <c r="H5464" s="157">
        <f t="shared" si="595"/>
        <v>8202.6191445973927</v>
      </c>
      <c r="I5464" s="157">
        <f t="shared" si="596"/>
        <v>0</v>
      </c>
      <c r="J5464" s="157">
        <f t="shared" si="597"/>
        <v>8202.6191445973927</v>
      </c>
      <c r="K5464" s="157">
        <f t="shared" si="598"/>
        <v>40.000915527002689</v>
      </c>
      <c r="L5464" s="157">
        <f t="shared" si="599"/>
        <v>8162.61822907039</v>
      </c>
      <c r="M5464" s="167">
        <f t="shared" si="600"/>
        <v>0</v>
      </c>
      <c r="N5464" s="167">
        <f t="shared" si="601"/>
        <v>0</v>
      </c>
    </row>
    <row r="5465" spans="1:14" ht="15" customHeight="1" x14ac:dyDescent="0.2">
      <c r="A5465" s="152"/>
      <c r="B5465" s="152"/>
      <c r="C5465" s="152"/>
      <c r="D5465" s="152"/>
      <c r="E5465" s="153">
        <f>'2.40-a,b,c,d,e'!E5465</f>
        <v>44707.166666666664</v>
      </c>
      <c r="F5465" s="157">
        <f>'2.40-a,b,c,d,e'!F5465</f>
        <v>114.08999633789</v>
      </c>
      <c r="G5465" s="157">
        <f>'2.40-a,b,c,d,e'!G5465</f>
        <v>3759.9945068359943</v>
      </c>
      <c r="H5465" s="157">
        <f t="shared" si="595"/>
        <v>11922.612735906385</v>
      </c>
      <c r="I5465" s="157">
        <f t="shared" si="596"/>
        <v>0</v>
      </c>
      <c r="J5465" s="157">
        <f t="shared" si="597"/>
        <v>11922.612735906385</v>
      </c>
      <c r="K5465" s="157">
        <f t="shared" si="598"/>
        <v>3759.9945068359948</v>
      </c>
      <c r="L5465" s="157">
        <f t="shared" si="599"/>
        <v>8162.61822907039</v>
      </c>
      <c r="M5465" s="167">
        <f t="shared" si="600"/>
        <v>0</v>
      </c>
      <c r="N5465" s="167">
        <f t="shared" si="601"/>
        <v>0</v>
      </c>
    </row>
    <row r="5466" spans="1:14" ht="15" customHeight="1" x14ac:dyDescent="0.2">
      <c r="A5466" s="152"/>
      <c r="B5466" s="152"/>
      <c r="C5466" s="152"/>
      <c r="D5466" s="152"/>
      <c r="E5466" s="153">
        <f>'2.40-a,b,c,d,e'!E5466</f>
        <v>44708.166666666664</v>
      </c>
      <c r="F5466" s="157">
        <f>'2.40-a,b,c,d,e'!F5466</f>
        <v>115.06999969482401</v>
      </c>
      <c r="G5466" s="157">
        <f>'2.40-a,b,c,d,e'!G5466</f>
        <v>980.00335693400586</v>
      </c>
      <c r="H5466" s="157">
        <f t="shared" si="595"/>
        <v>9142.6215860043958</v>
      </c>
      <c r="I5466" s="157">
        <f t="shared" si="596"/>
        <v>0</v>
      </c>
      <c r="J5466" s="157">
        <f t="shared" si="597"/>
        <v>9142.6215860043958</v>
      </c>
      <c r="K5466" s="157">
        <f t="shared" si="598"/>
        <v>980.00335693400575</v>
      </c>
      <c r="L5466" s="157">
        <f t="shared" si="599"/>
        <v>8162.61822907039</v>
      </c>
      <c r="M5466" s="167">
        <f t="shared" si="600"/>
        <v>0</v>
      </c>
      <c r="N5466" s="167">
        <f t="shared" si="601"/>
        <v>0</v>
      </c>
    </row>
    <row r="5467" spans="1:14" ht="15" customHeight="1" x14ac:dyDescent="0.2">
      <c r="A5467" s="152"/>
      <c r="B5467" s="152"/>
      <c r="C5467" s="152"/>
      <c r="D5467" s="152"/>
      <c r="E5467" s="153">
        <f>'2.40-a,b,c,d,e'!E5467</f>
        <v>44712.166666666664</v>
      </c>
      <c r="F5467" s="157">
        <f>'2.40-a,b,c,d,e'!F5467</f>
        <v>114.669998168945</v>
      </c>
      <c r="G5467" s="157">
        <f>'2.40-a,b,c,d,e'!G5467</f>
        <v>-400.00152587900573</v>
      </c>
      <c r="H5467" s="157">
        <f t="shared" si="595"/>
        <v>7762.6167031913847</v>
      </c>
      <c r="I5467" s="157">
        <f t="shared" si="596"/>
        <v>0</v>
      </c>
      <c r="J5467" s="157">
        <f t="shared" si="597"/>
        <v>7762.6167031913847</v>
      </c>
      <c r="K5467" s="157">
        <f t="shared" si="598"/>
        <v>0</v>
      </c>
      <c r="L5467" s="157">
        <f t="shared" si="599"/>
        <v>7762.6167031913847</v>
      </c>
      <c r="M5467" s="167">
        <f t="shared" si="600"/>
        <v>0</v>
      </c>
      <c r="N5467" s="167">
        <f t="shared" si="601"/>
        <v>0</v>
      </c>
    </row>
    <row r="5468" spans="1:14" ht="15" customHeight="1" x14ac:dyDescent="0.2">
      <c r="A5468" s="152"/>
      <c r="B5468" s="152"/>
      <c r="C5468" s="152"/>
      <c r="D5468" s="152"/>
      <c r="E5468" s="153">
        <f>'2.40-a,b,c,d,e'!E5468</f>
        <v>44713.166666666664</v>
      </c>
      <c r="F5468" s="157">
        <f>'2.40-a,b,c,d,e'!F5468</f>
        <v>115.26000213623</v>
      </c>
      <c r="G5468" s="157">
        <f>'2.40-a,b,c,d,e'!G5468</f>
        <v>590.00396728499993</v>
      </c>
      <c r="H5468" s="157">
        <f t="shared" si="595"/>
        <v>8352.6206704763845</v>
      </c>
      <c r="I5468" s="157">
        <f t="shared" si="596"/>
        <v>0</v>
      </c>
      <c r="J5468" s="157">
        <f t="shared" si="597"/>
        <v>8352.6206704763845</v>
      </c>
      <c r="K5468" s="157">
        <f t="shared" si="598"/>
        <v>190.00244140599443</v>
      </c>
      <c r="L5468" s="157">
        <f t="shared" si="599"/>
        <v>8162.61822907039</v>
      </c>
      <c r="M5468" s="167">
        <f t="shared" si="600"/>
        <v>0</v>
      </c>
      <c r="N5468" s="167">
        <f t="shared" si="601"/>
        <v>0</v>
      </c>
    </row>
    <row r="5469" spans="1:14" ht="15" customHeight="1" x14ac:dyDescent="0.2">
      <c r="A5469" s="152"/>
      <c r="B5469" s="152"/>
      <c r="C5469" s="152"/>
      <c r="D5469" s="152"/>
      <c r="E5469" s="153">
        <f>'2.40-a,b,c,d,e'!E5469</f>
        <v>44714.166666666664</v>
      </c>
      <c r="F5469" s="157">
        <f>'2.40-a,b,c,d,e'!F5469</f>
        <v>116.870002746582</v>
      </c>
      <c r="G5469" s="157">
        <f>'2.40-a,b,c,d,e'!G5469</f>
        <v>1610.0006103520032</v>
      </c>
      <c r="H5469" s="157">
        <f t="shared" si="595"/>
        <v>9772.6188394223936</v>
      </c>
      <c r="I5469" s="157">
        <f t="shared" si="596"/>
        <v>0</v>
      </c>
      <c r="J5469" s="157">
        <f t="shared" si="597"/>
        <v>9772.6188394223936</v>
      </c>
      <c r="K5469" s="157">
        <f t="shared" si="598"/>
        <v>1610.0006103520036</v>
      </c>
      <c r="L5469" s="157">
        <f t="shared" si="599"/>
        <v>8162.61822907039</v>
      </c>
      <c r="M5469" s="167">
        <f t="shared" si="600"/>
        <v>0</v>
      </c>
      <c r="N5469" s="167">
        <f t="shared" si="601"/>
        <v>0</v>
      </c>
    </row>
    <row r="5470" spans="1:14" ht="15" customHeight="1" x14ac:dyDescent="0.2">
      <c r="A5470" s="152"/>
      <c r="B5470" s="152"/>
      <c r="C5470" s="152"/>
      <c r="D5470" s="152"/>
      <c r="E5470" s="153">
        <f>'2.40-a,b,c,d,e'!E5470</f>
        <v>44715.166666666664</v>
      </c>
      <c r="F5470" s="157">
        <f>'2.40-a,b,c,d,e'!F5470</f>
        <v>118.870002746582</v>
      </c>
      <c r="G5470" s="157">
        <f>'2.40-a,b,c,d,e'!G5470</f>
        <v>2000</v>
      </c>
      <c r="H5470" s="157">
        <f t="shared" si="595"/>
        <v>10162.618229070391</v>
      </c>
      <c r="I5470" s="157">
        <f t="shared" si="596"/>
        <v>0</v>
      </c>
      <c r="J5470" s="157">
        <f t="shared" si="597"/>
        <v>10162.618229070391</v>
      </c>
      <c r="K5470" s="157">
        <f t="shared" si="598"/>
        <v>2000.0000000000009</v>
      </c>
      <c r="L5470" s="157">
        <f t="shared" si="599"/>
        <v>8162.61822907039</v>
      </c>
      <c r="M5470" s="167">
        <f t="shared" si="600"/>
        <v>0</v>
      </c>
      <c r="N5470" s="167">
        <f t="shared" si="601"/>
        <v>0</v>
      </c>
    </row>
    <row r="5471" spans="1:14" ht="15" customHeight="1" x14ac:dyDescent="0.2">
      <c r="A5471" s="152"/>
      <c r="B5471" s="152"/>
      <c r="C5471" s="152"/>
      <c r="D5471" s="152"/>
      <c r="E5471" s="153">
        <f>'2.40-a,b,c,d,e'!E5471</f>
        <v>44718.166666666664</v>
      </c>
      <c r="F5471" s="157">
        <f>'2.40-a,b,c,d,e'!F5471</f>
        <v>118.5</v>
      </c>
      <c r="G5471" s="157">
        <f>'2.40-a,b,c,d,e'!G5471</f>
        <v>-370.00274658200283</v>
      </c>
      <c r="H5471" s="157">
        <f t="shared" si="595"/>
        <v>7792.615482488387</v>
      </c>
      <c r="I5471" s="157">
        <f t="shared" si="596"/>
        <v>0</v>
      </c>
      <c r="J5471" s="157">
        <f t="shared" si="597"/>
        <v>7792.615482488387</v>
      </c>
      <c r="K5471" s="157">
        <f t="shared" si="598"/>
        <v>0</v>
      </c>
      <c r="L5471" s="157">
        <f t="shared" si="599"/>
        <v>7792.615482488387</v>
      </c>
      <c r="M5471" s="167">
        <f t="shared" si="600"/>
        <v>0</v>
      </c>
      <c r="N5471" s="167">
        <f t="shared" si="601"/>
        <v>0</v>
      </c>
    </row>
    <row r="5472" spans="1:14" ht="15" customHeight="1" x14ac:dyDescent="0.2">
      <c r="A5472" s="152"/>
      <c r="B5472" s="152"/>
      <c r="C5472" s="152"/>
      <c r="D5472" s="152"/>
      <c r="E5472" s="153">
        <f>'2.40-a,b,c,d,e'!E5472</f>
        <v>44719.166666666664</v>
      </c>
      <c r="F5472" s="157">
        <f>'2.40-a,b,c,d,e'!F5472</f>
        <v>119.41000366210901</v>
      </c>
      <c r="G5472" s="157">
        <f>'2.40-a,b,c,d,e'!G5472</f>
        <v>910.00366210900552</v>
      </c>
      <c r="H5472" s="157">
        <f t="shared" si="595"/>
        <v>8702.6191445973927</v>
      </c>
      <c r="I5472" s="157">
        <f t="shared" si="596"/>
        <v>0</v>
      </c>
      <c r="J5472" s="157">
        <f t="shared" si="597"/>
        <v>8702.6191445973927</v>
      </c>
      <c r="K5472" s="157">
        <f t="shared" si="598"/>
        <v>540.00091552700269</v>
      </c>
      <c r="L5472" s="157">
        <f t="shared" si="599"/>
        <v>8162.61822907039</v>
      </c>
      <c r="M5472" s="167">
        <f t="shared" si="600"/>
        <v>0</v>
      </c>
      <c r="N5472" s="167">
        <f t="shared" si="601"/>
        <v>0</v>
      </c>
    </row>
    <row r="5473" spans="1:14" ht="15" customHeight="1" x14ac:dyDescent="0.2">
      <c r="A5473" s="152"/>
      <c r="B5473" s="152"/>
      <c r="C5473" s="152"/>
      <c r="D5473" s="152"/>
      <c r="E5473" s="153">
        <f>'2.40-a,b,c,d,e'!E5473</f>
        <v>44720.166666666664</v>
      </c>
      <c r="F5473" s="157">
        <f>'2.40-a,b,c,d,e'!F5473</f>
        <v>122.11000061035099</v>
      </c>
      <c r="G5473" s="157">
        <f>'2.40-a,b,c,d,e'!G5473</f>
        <v>2699.9969482419883</v>
      </c>
      <c r="H5473" s="157">
        <f t="shared" si="595"/>
        <v>10862.615177312378</v>
      </c>
      <c r="I5473" s="157">
        <f t="shared" si="596"/>
        <v>0</v>
      </c>
      <c r="J5473" s="157">
        <f t="shared" si="597"/>
        <v>10862.615177312378</v>
      </c>
      <c r="K5473" s="157">
        <f t="shared" si="598"/>
        <v>2699.9969482419883</v>
      </c>
      <c r="L5473" s="157">
        <f t="shared" si="599"/>
        <v>8162.61822907039</v>
      </c>
      <c r="M5473" s="167">
        <f t="shared" si="600"/>
        <v>0</v>
      </c>
      <c r="N5473" s="167">
        <f t="shared" si="601"/>
        <v>0</v>
      </c>
    </row>
    <row r="5474" spans="1:14" ht="15" customHeight="1" x14ac:dyDescent="0.2">
      <c r="A5474" s="152"/>
      <c r="B5474" s="152"/>
      <c r="C5474" s="152"/>
      <c r="D5474" s="152"/>
      <c r="E5474" s="153">
        <f>'2.40-a,b,c,d,e'!E5474</f>
        <v>44721.166666666664</v>
      </c>
      <c r="F5474" s="157">
        <f>'2.40-a,b,c,d,e'!F5474</f>
        <v>121.51000213623</v>
      </c>
      <c r="G5474" s="157">
        <f>'2.40-a,b,c,d,e'!G5474</f>
        <v>-599.99847412099427</v>
      </c>
      <c r="H5474" s="157">
        <f t="shared" si="595"/>
        <v>7562.6197549493954</v>
      </c>
      <c r="I5474" s="157">
        <f t="shared" si="596"/>
        <v>0</v>
      </c>
      <c r="J5474" s="157">
        <f t="shared" si="597"/>
        <v>7562.6197549493954</v>
      </c>
      <c r="K5474" s="157">
        <f t="shared" si="598"/>
        <v>0</v>
      </c>
      <c r="L5474" s="157">
        <f t="shared" si="599"/>
        <v>7562.6197549493954</v>
      </c>
      <c r="M5474" s="167">
        <f t="shared" si="600"/>
        <v>0</v>
      </c>
      <c r="N5474" s="167">
        <f t="shared" si="601"/>
        <v>0</v>
      </c>
    </row>
    <row r="5475" spans="1:14" ht="15" customHeight="1" x14ac:dyDescent="0.2">
      <c r="A5475" s="152"/>
      <c r="B5475" s="152"/>
      <c r="C5475" s="152"/>
      <c r="D5475" s="152"/>
      <c r="E5475" s="153">
        <f>'2.40-a,b,c,d,e'!E5475</f>
        <v>44722.166666666664</v>
      </c>
      <c r="F5475" s="157">
        <f>'2.40-a,b,c,d,e'!F5475</f>
        <v>120.669998168945</v>
      </c>
      <c r="G5475" s="157">
        <f>'2.40-a,b,c,d,e'!G5475</f>
        <v>-840.00396728499993</v>
      </c>
      <c r="H5475" s="157">
        <f t="shared" si="595"/>
        <v>6722.6157876643956</v>
      </c>
      <c r="I5475" s="157">
        <f t="shared" si="596"/>
        <v>0</v>
      </c>
      <c r="J5475" s="157">
        <f t="shared" si="597"/>
        <v>6722.6157876643956</v>
      </c>
      <c r="K5475" s="157">
        <f t="shared" si="598"/>
        <v>0</v>
      </c>
      <c r="L5475" s="157">
        <f t="shared" si="599"/>
        <v>6722.6157876643956</v>
      </c>
      <c r="M5475" s="167">
        <f t="shared" si="600"/>
        <v>0</v>
      </c>
      <c r="N5475" s="167">
        <f t="shared" si="601"/>
        <v>0</v>
      </c>
    </row>
    <row r="5476" spans="1:14" ht="15" customHeight="1" x14ac:dyDescent="0.2">
      <c r="A5476" s="152"/>
      <c r="B5476" s="152"/>
      <c r="C5476" s="152"/>
      <c r="D5476" s="152"/>
      <c r="E5476" s="153">
        <f>'2.40-a,b,c,d,e'!E5476</f>
        <v>44725.166666666664</v>
      </c>
      <c r="F5476" s="157">
        <f>'2.40-a,b,c,d,e'!F5476</f>
        <v>120.930000305175</v>
      </c>
      <c r="G5476" s="157">
        <f>'2.40-a,b,c,d,e'!G5476</f>
        <v>260.00213622999979</v>
      </c>
      <c r="H5476" s="157">
        <f t="shared" si="595"/>
        <v>6982.6179238943951</v>
      </c>
      <c r="I5476" s="157">
        <f t="shared" si="596"/>
        <v>0</v>
      </c>
      <c r="J5476" s="157">
        <f t="shared" si="597"/>
        <v>6982.6179238943951</v>
      </c>
      <c r="K5476" s="157">
        <f t="shared" si="598"/>
        <v>0</v>
      </c>
      <c r="L5476" s="157">
        <f t="shared" si="599"/>
        <v>6982.6179238943951</v>
      </c>
      <c r="M5476" s="167">
        <f t="shared" si="600"/>
        <v>0</v>
      </c>
      <c r="N5476" s="167">
        <f t="shared" si="601"/>
        <v>0</v>
      </c>
    </row>
    <row r="5477" spans="1:14" ht="15" customHeight="1" x14ac:dyDescent="0.2">
      <c r="A5477" s="152"/>
      <c r="B5477" s="152"/>
      <c r="C5477" s="152"/>
      <c r="D5477" s="152"/>
      <c r="E5477" s="153">
        <f>'2.40-a,b,c,d,e'!E5477</f>
        <v>44726.166666666664</v>
      </c>
      <c r="F5477" s="157">
        <f>'2.40-a,b,c,d,e'!F5477</f>
        <v>118.930000305175</v>
      </c>
      <c r="G5477" s="157">
        <f>'2.40-a,b,c,d,e'!G5477</f>
        <v>-2000</v>
      </c>
      <c r="H5477" s="157">
        <f t="shared" si="595"/>
        <v>4982.6179238943951</v>
      </c>
      <c r="I5477" s="157">
        <f t="shared" si="596"/>
        <v>3180.000305175995</v>
      </c>
      <c r="J5477" s="157">
        <f t="shared" si="597"/>
        <v>8162.61822907039</v>
      </c>
      <c r="K5477" s="157">
        <f t="shared" si="598"/>
        <v>0</v>
      </c>
      <c r="L5477" s="157">
        <f t="shared" si="599"/>
        <v>8162.61822907039</v>
      </c>
      <c r="M5477" s="167">
        <f t="shared" si="600"/>
        <v>1</v>
      </c>
      <c r="N5477" s="167">
        <f t="shared" si="601"/>
        <v>0</v>
      </c>
    </row>
    <row r="5478" spans="1:14" ht="15" customHeight="1" x14ac:dyDescent="0.2">
      <c r="A5478" s="152"/>
      <c r="B5478" s="152"/>
      <c r="C5478" s="152"/>
      <c r="D5478" s="152"/>
      <c r="E5478" s="153">
        <f>'2.40-a,b,c,d,e'!E5478</f>
        <v>44727.166666666664</v>
      </c>
      <c r="F5478" s="157">
        <f>'2.40-a,b,c,d,e'!F5478</f>
        <v>115.309997558593</v>
      </c>
      <c r="G5478" s="157">
        <f>'2.40-a,b,c,d,e'!G5478</f>
        <v>-3620.0027465820031</v>
      </c>
      <c r="H5478" s="157">
        <f t="shared" si="595"/>
        <v>4542.615482488387</v>
      </c>
      <c r="I5478" s="157">
        <f t="shared" si="596"/>
        <v>3620.0027465820031</v>
      </c>
      <c r="J5478" s="157">
        <f t="shared" si="597"/>
        <v>8162.61822907039</v>
      </c>
      <c r="K5478" s="157">
        <f t="shared" si="598"/>
        <v>0</v>
      </c>
      <c r="L5478" s="157">
        <f t="shared" si="599"/>
        <v>8162.61822907039</v>
      </c>
      <c r="M5478" s="167">
        <f t="shared" si="600"/>
        <v>1</v>
      </c>
      <c r="N5478" s="167">
        <f t="shared" si="601"/>
        <v>0</v>
      </c>
    </row>
    <row r="5479" spans="1:14" ht="15" customHeight="1" x14ac:dyDescent="0.2">
      <c r="A5479" s="152"/>
      <c r="B5479" s="152"/>
      <c r="C5479" s="152"/>
      <c r="D5479" s="152"/>
      <c r="E5479" s="153">
        <f>'2.40-a,b,c,d,e'!E5479</f>
        <v>44728.166666666664</v>
      </c>
      <c r="F5479" s="157">
        <f>'2.40-a,b,c,d,e'!F5479</f>
        <v>117.58999633789</v>
      </c>
      <c r="G5479" s="157">
        <f>'2.40-a,b,c,d,e'!G5479</f>
        <v>2279.9987792970028</v>
      </c>
      <c r="H5479" s="157">
        <f t="shared" si="595"/>
        <v>10442.617008367393</v>
      </c>
      <c r="I5479" s="157">
        <f t="shared" si="596"/>
        <v>0</v>
      </c>
      <c r="J5479" s="157">
        <f t="shared" si="597"/>
        <v>10442.617008367393</v>
      </c>
      <c r="K5479" s="157">
        <f t="shared" si="598"/>
        <v>2279.9987792970032</v>
      </c>
      <c r="L5479" s="157">
        <f t="shared" si="599"/>
        <v>8162.61822907039</v>
      </c>
      <c r="M5479" s="167">
        <f t="shared" si="600"/>
        <v>0</v>
      </c>
      <c r="N5479" s="167">
        <f t="shared" si="601"/>
        <v>0</v>
      </c>
    </row>
    <row r="5480" spans="1:14" ht="15" customHeight="1" x14ac:dyDescent="0.2">
      <c r="A5480" s="152"/>
      <c r="B5480" s="152"/>
      <c r="C5480" s="152"/>
      <c r="D5480" s="152"/>
      <c r="E5480" s="153">
        <f>'2.40-a,b,c,d,e'!E5480</f>
        <v>44729.166666666664</v>
      </c>
      <c r="F5480" s="157">
        <f>'2.40-a,b,c,d,e'!F5480</f>
        <v>109.559997558593</v>
      </c>
      <c r="G5480" s="157">
        <f>'2.40-a,b,c,d,e'!G5480</f>
        <v>-8029.9987792970032</v>
      </c>
      <c r="H5480" s="157">
        <f t="shared" si="595"/>
        <v>132.6194497733868</v>
      </c>
      <c r="I5480" s="157">
        <f t="shared" si="596"/>
        <v>8029.9987792970032</v>
      </c>
      <c r="J5480" s="157">
        <f t="shared" si="597"/>
        <v>8162.61822907039</v>
      </c>
      <c r="K5480" s="157">
        <f t="shared" si="598"/>
        <v>0</v>
      </c>
      <c r="L5480" s="157">
        <f t="shared" si="599"/>
        <v>8162.61822907039</v>
      </c>
      <c r="M5480" s="167">
        <f t="shared" si="600"/>
        <v>1</v>
      </c>
      <c r="N5480" s="167">
        <f t="shared" si="601"/>
        <v>0</v>
      </c>
    </row>
    <row r="5481" spans="1:14" ht="15" customHeight="1" x14ac:dyDescent="0.2">
      <c r="A5481" s="152"/>
      <c r="B5481" s="152"/>
      <c r="C5481" s="152"/>
      <c r="D5481" s="152"/>
      <c r="E5481" s="153">
        <f>'2.40-a,b,c,d,e'!E5481</f>
        <v>44733.166666666664</v>
      </c>
      <c r="F5481" s="157">
        <f>'2.40-a,b,c,d,e'!F5481</f>
        <v>110.650001525878</v>
      </c>
      <c r="G5481" s="157">
        <f>'2.40-a,b,c,d,e'!G5481</f>
        <v>1090.0039672849998</v>
      </c>
      <c r="H5481" s="157">
        <f t="shared" si="595"/>
        <v>9252.6221963553908</v>
      </c>
      <c r="I5481" s="157">
        <f t="shared" si="596"/>
        <v>0</v>
      </c>
      <c r="J5481" s="157">
        <f t="shared" si="597"/>
        <v>9252.6221963553908</v>
      </c>
      <c r="K5481" s="157">
        <f t="shared" si="598"/>
        <v>1090.0039672850007</v>
      </c>
      <c r="L5481" s="157">
        <f t="shared" si="599"/>
        <v>8162.61822907039</v>
      </c>
      <c r="M5481" s="167">
        <f t="shared" si="600"/>
        <v>0</v>
      </c>
      <c r="N5481" s="167">
        <f t="shared" si="601"/>
        <v>0</v>
      </c>
    </row>
    <row r="5482" spans="1:14" ht="15" customHeight="1" x14ac:dyDescent="0.2">
      <c r="A5482" s="152"/>
      <c r="B5482" s="152"/>
      <c r="C5482" s="152"/>
      <c r="D5482" s="152"/>
      <c r="E5482" s="153">
        <f>'2.40-a,b,c,d,e'!E5482</f>
        <v>44734.166666666664</v>
      </c>
      <c r="F5482" s="157">
        <f>'2.40-a,b,c,d,e'!F5482</f>
        <v>106.19000244140599</v>
      </c>
      <c r="G5482" s="157">
        <f>'2.40-a,b,c,d,e'!G5482</f>
        <v>-4459.9990844720023</v>
      </c>
      <c r="H5482" s="157">
        <f t="shared" si="595"/>
        <v>3702.6191445983877</v>
      </c>
      <c r="I5482" s="157">
        <f t="shared" si="596"/>
        <v>4459.9990844720023</v>
      </c>
      <c r="J5482" s="157">
        <f t="shared" si="597"/>
        <v>8162.61822907039</v>
      </c>
      <c r="K5482" s="157">
        <f t="shared" si="598"/>
        <v>0</v>
      </c>
      <c r="L5482" s="157">
        <f t="shared" si="599"/>
        <v>8162.61822907039</v>
      </c>
      <c r="M5482" s="167">
        <f t="shared" si="600"/>
        <v>1</v>
      </c>
      <c r="N5482" s="167">
        <f t="shared" si="601"/>
        <v>0</v>
      </c>
    </row>
    <row r="5483" spans="1:14" ht="15" customHeight="1" x14ac:dyDescent="0.2">
      <c r="A5483" s="152"/>
      <c r="B5483" s="152"/>
      <c r="C5483" s="152"/>
      <c r="D5483" s="152"/>
      <c r="E5483" s="153">
        <f>'2.40-a,b,c,d,e'!E5483</f>
        <v>44735.166666666664</v>
      </c>
      <c r="F5483" s="157">
        <f>'2.40-a,b,c,d,e'!F5483</f>
        <v>104.26999664306599</v>
      </c>
      <c r="G5483" s="157">
        <f>'2.40-a,b,c,d,e'!G5483</f>
        <v>-1920.0057983400002</v>
      </c>
      <c r="H5483" s="157">
        <f t="shared" si="595"/>
        <v>6242.6124307303899</v>
      </c>
      <c r="I5483" s="157">
        <f t="shared" si="596"/>
        <v>0</v>
      </c>
      <c r="J5483" s="157">
        <f t="shared" si="597"/>
        <v>6242.6124307303899</v>
      </c>
      <c r="K5483" s="157">
        <f t="shared" si="598"/>
        <v>0</v>
      </c>
      <c r="L5483" s="157">
        <f t="shared" si="599"/>
        <v>6242.6124307303899</v>
      </c>
      <c r="M5483" s="167">
        <f t="shared" si="600"/>
        <v>0</v>
      </c>
      <c r="N5483" s="167">
        <f t="shared" si="601"/>
        <v>0</v>
      </c>
    </row>
    <row r="5484" spans="1:14" ht="15" customHeight="1" x14ac:dyDescent="0.2">
      <c r="A5484" s="152"/>
      <c r="B5484" s="152"/>
      <c r="C5484" s="152"/>
      <c r="D5484" s="152"/>
      <c r="E5484" s="153">
        <f>'2.40-a,b,c,d,e'!E5484</f>
        <v>44736.166666666664</v>
      </c>
      <c r="F5484" s="157">
        <f>'2.40-a,b,c,d,e'!F5484</f>
        <v>107.620002746582</v>
      </c>
      <c r="G5484" s="157">
        <f>'2.40-a,b,c,d,e'!G5484</f>
        <v>3350.0061035160088</v>
      </c>
      <c r="H5484" s="157">
        <f t="shared" si="595"/>
        <v>9592.6185342463978</v>
      </c>
      <c r="I5484" s="157">
        <f t="shared" si="596"/>
        <v>0</v>
      </c>
      <c r="J5484" s="157">
        <f t="shared" si="597"/>
        <v>9592.6185342463978</v>
      </c>
      <c r="K5484" s="157">
        <f t="shared" si="598"/>
        <v>1430.0003051760077</v>
      </c>
      <c r="L5484" s="157">
        <f t="shared" si="599"/>
        <v>8162.61822907039</v>
      </c>
      <c r="M5484" s="167">
        <f t="shared" si="600"/>
        <v>0</v>
      </c>
      <c r="N5484" s="167">
        <f t="shared" si="601"/>
        <v>0</v>
      </c>
    </row>
    <row r="5485" spans="1:14" ht="15" customHeight="1" x14ac:dyDescent="0.2">
      <c r="A5485" s="152"/>
      <c r="B5485" s="152"/>
      <c r="C5485" s="152"/>
      <c r="D5485" s="152"/>
      <c r="E5485" s="153">
        <f>'2.40-a,b,c,d,e'!E5485</f>
        <v>44739.166666666664</v>
      </c>
      <c r="F5485" s="157">
        <f>'2.40-a,b,c,d,e'!F5485</f>
        <v>109.56999969482401</v>
      </c>
      <c r="G5485" s="157">
        <f>'2.40-a,b,c,d,e'!G5485</f>
        <v>1949.9969482420029</v>
      </c>
      <c r="H5485" s="157">
        <f t="shared" si="595"/>
        <v>10112.615177312393</v>
      </c>
      <c r="I5485" s="157">
        <f t="shared" si="596"/>
        <v>0</v>
      </c>
      <c r="J5485" s="157">
        <f t="shared" si="597"/>
        <v>10112.615177312393</v>
      </c>
      <c r="K5485" s="157">
        <f t="shared" si="598"/>
        <v>1949.9969482420029</v>
      </c>
      <c r="L5485" s="157">
        <f t="shared" si="599"/>
        <v>8162.61822907039</v>
      </c>
      <c r="M5485" s="167">
        <f t="shared" si="600"/>
        <v>0</v>
      </c>
      <c r="N5485" s="167">
        <f t="shared" si="601"/>
        <v>0</v>
      </c>
    </row>
    <row r="5486" spans="1:14" ht="15" customHeight="1" x14ac:dyDescent="0.2">
      <c r="A5486" s="152"/>
      <c r="B5486" s="152"/>
      <c r="C5486" s="152"/>
      <c r="D5486" s="152"/>
      <c r="E5486" s="153">
        <f>'2.40-a,b,c,d,e'!E5486</f>
        <v>44740.166666666664</v>
      </c>
      <c r="F5486" s="157">
        <f>'2.40-a,b,c,d,e'!F5486</f>
        <v>111.76000213623</v>
      </c>
      <c r="G5486" s="157">
        <f>'2.40-a,b,c,d,e'!G5486</f>
        <v>2190.0024414059944</v>
      </c>
      <c r="H5486" s="157">
        <f t="shared" si="595"/>
        <v>10352.620670476384</v>
      </c>
      <c r="I5486" s="157">
        <f t="shared" si="596"/>
        <v>0</v>
      </c>
      <c r="J5486" s="157">
        <f t="shared" si="597"/>
        <v>10352.620670476384</v>
      </c>
      <c r="K5486" s="157">
        <f t="shared" si="598"/>
        <v>2190.0024414059944</v>
      </c>
      <c r="L5486" s="157">
        <f t="shared" si="599"/>
        <v>8162.61822907039</v>
      </c>
      <c r="M5486" s="167">
        <f t="shared" si="600"/>
        <v>0</v>
      </c>
      <c r="N5486" s="167">
        <f t="shared" si="601"/>
        <v>0</v>
      </c>
    </row>
    <row r="5487" spans="1:14" ht="15" customHeight="1" x14ac:dyDescent="0.2">
      <c r="A5487" s="152"/>
      <c r="B5487" s="152"/>
      <c r="C5487" s="152"/>
      <c r="D5487" s="152"/>
      <c r="E5487" s="153">
        <f>'2.40-a,b,c,d,e'!E5487</f>
        <v>44741.166666666664</v>
      </c>
      <c r="F5487" s="157">
        <f>'2.40-a,b,c,d,e'!F5487</f>
        <v>109.77999877929599</v>
      </c>
      <c r="G5487" s="157">
        <f>'2.40-a,b,c,d,e'!G5487</f>
        <v>-1980.0033569340058</v>
      </c>
      <c r="H5487" s="157">
        <f t="shared" si="595"/>
        <v>6182.6148721363843</v>
      </c>
      <c r="I5487" s="157">
        <f t="shared" si="596"/>
        <v>0</v>
      </c>
      <c r="J5487" s="157">
        <f t="shared" si="597"/>
        <v>6182.6148721363843</v>
      </c>
      <c r="K5487" s="157">
        <f t="shared" si="598"/>
        <v>0</v>
      </c>
      <c r="L5487" s="157">
        <f t="shared" si="599"/>
        <v>6182.6148721363843</v>
      </c>
      <c r="M5487" s="167">
        <f t="shared" si="600"/>
        <v>0</v>
      </c>
      <c r="N5487" s="167">
        <f t="shared" si="601"/>
        <v>0</v>
      </c>
    </row>
    <row r="5488" spans="1:14" ht="15" customHeight="1" x14ac:dyDescent="0.2">
      <c r="A5488" s="152"/>
      <c r="B5488" s="152"/>
      <c r="C5488" s="152"/>
      <c r="D5488" s="152"/>
      <c r="E5488" s="153">
        <f>'2.40-a,b,c,d,e'!E5488</f>
        <v>44742.166666666664</v>
      </c>
      <c r="F5488" s="157">
        <f>'2.40-a,b,c,d,e'!F5488</f>
        <v>105.76000213623</v>
      </c>
      <c r="G5488" s="157">
        <f>'2.40-a,b,c,d,e'!G5488</f>
        <v>-4019.9966430659942</v>
      </c>
      <c r="H5488" s="157">
        <f t="shared" si="595"/>
        <v>2162.61822907039</v>
      </c>
      <c r="I5488" s="157">
        <f t="shared" si="596"/>
        <v>6000</v>
      </c>
      <c r="J5488" s="157">
        <f t="shared" si="597"/>
        <v>8162.61822907039</v>
      </c>
      <c r="K5488" s="157">
        <f t="shared" si="598"/>
        <v>0</v>
      </c>
      <c r="L5488" s="157">
        <f t="shared" si="599"/>
        <v>8162.61822907039</v>
      </c>
      <c r="M5488" s="167">
        <f t="shared" si="600"/>
        <v>1</v>
      </c>
      <c r="N5488" s="167">
        <f t="shared" si="601"/>
        <v>0</v>
      </c>
    </row>
    <row r="5489" spans="1:14" ht="15" customHeight="1" x14ac:dyDescent="0.2">
      <c r="A5489" s="152"/>
      <c r="B5489" s="152"/>
      <c r="C5489" s="152"/>
      <c r="D5489" s="152"/>
      <c r="E5489" s="153">
        <f>'2.40-a,b,c,d,e'!E5489</f>
        <v>44743.166666666664</v>
      </c>
      <c r="F5489" s="157">
        <f>'2.40-a,b,c,d,e'!F5489</f>
        <v>108.430000305175</v>
      </c>
      <c r="G5489" s="157">
        <f>'2.40-a,b,c,d,e'!G5489</f>
        <v>2669.9981689449996</v>
      </c>
      <c r="H5489" s="157">
        <f t="shared" si="595"/>
        <v>10832.616398015391</v>
      </c>
      <c r="I5489" s="157">
        <f t="shared" si="596"/>
        <v>0</v>
      </c>
      <c r="J5489" s="157">
        <f t="shared" si="597"/>
        <v>10832.616398015391</v>
      </c>
      <c r="K5489" s="157">
        <f t="shared" si="598"/>
        <v>2669.9981689450005</v>
      </c>
      <c r="L5489" s="157">
        <f t="shared" si="599"/>
        <v>8162.61822907039</v>
      </c>
      <c r="M5489" s="167">
        <f t="shared" si="600"/>
        <v>0</v>
      </c>
      <c r="N5489" s="167">
        <f t="shared" si="601"/>
        <v>0</v>
      </c>
    </row>
    <row r="5490" spans="1:14" ht="15" customHeight="1" x14ac:dyDescent="0.2">
      <c r="A5490" s="152"/>
      <c r="B5490" s="152"/>
      <c r="C5490" s="152"/>
      <c r="D5490" s="152"/>
      <c r="E5490" s="153">
        <f>'2.40-a,b,c,d,e'!E5490</f>
        <v>44747.166666666664</v>
      </c>
      <c r="F5490" s="157">
        <f>'2.40-a,b,c,d,e'!F5490</f>
        <v>99.5</v>
      </c>
      <c r="G5490" s="157">
        <f>'2.40-a,b,c,d,e'!G5490</f>
        <v>-8930.0003051749991</v>
      </c>
      <c r="H5490" s="157">
        <f t="shared" si="595"/>
        <v>-767.38207610460904</v>
      </c>
      <c r="I5490" s="157">
        <f t="shared" si="596"/>
        <v>8930.0003051749991</v>
      </c>
      <c r="J5490" s="157">
        <f t="shared" si="597"/>
        <v>8162.61822907039</v>
      </c>
      <c r="K5490" s="157">
        <f t="shared" si="598"/>
        <v>0</v>
      </c>
      <c r="L5490" s="157">
        <f t="shared" si="599"/>
        <v>8162.61822907039</v>
      </c>
      <c r="M5490" s="167">
        <f t="shared" si="600"/>
        <v>1</v>
      </c>
      <c r="N5490" s="167">
        <f t="shared" si="601"/>
        <v>1</v>
      </c>
    </row>
    <row r="5491" spans="1:14" ht="15" customHeight="1" x14ac:dyDescent="0.2">
      <c r="A5491" s="152"/>
      <c r="B5491" s="152"/>
      <c r="C5491" s="152"/>
      <c r="D5491" s="152"/>
      <c r="E5491" s="153">
        <f>'2.40-a,b,c,d,e'!E5491</f>
        <v>44748.166666666664</v>
      </c>
      <c r="F5491" s="157">
        <f>'2.40-a,b,c,d,e'!F5491</f>
        <v>98.529998779296804</v>
      </c>
      <c r="G5491" s="157">
        <f>'2.40-a,b,c,d,e'!G5491</f>
        <v>-970.00122070319605</v>
      </c>
      <c r="H5491" s="157">
        <f t="shared" si="595"/>
        <v>7192.6170083671941</v>
      </c>
      <c r="I5491" s="157">
        <f t="shared" si="596"/>
        <v>0</v>
      </c>
      <c r="J5491" s="157">
        <f t="shared" si="597"/>
        <v>7192.6170083671941</v>
      </c>
      <c r="K5491" s="157">
        <f t="shared" si="598"/>
        <v>0</v>
      </c>
      <c r="L5491" s="157">
        <f t="shared" si="599"/>
        <v>7192.6170083671941</v>
      </c>
      <c r="M5491" s="167">
        <f t="shared" si="600"/>
        <v>0</v>
      </c>
      <c r="N5491" s="167">
        <f t="shared" si="601"/>
        <v>0</v>
      </c>
    </row>
    <row r="5492" spans="1:14" ht="15" customHeight="1" x14ac:dyDescent="0.2">
      <c r="A5492" s="152"/>
      <c r="B5492" s="152"/>
      <c r="C5492" s="152"/>
      <c r="D5492" s="152"/>
      <c r="E5492" s="153">
        <f>'2.40-a,b,c,d,e'!E5492</f>
        <v>44749.166666666664</v>
      </c>
      <c r="F5492" s="157">
        <f>'2.40-a,b,c,d,e'!F5492</f>
        <v>102.730003356933</v>
      </c>
      <c r="G5492" s="157">
        <f>'2.40-a,b,c,d,e'!G5492</f>
        <v>4200.0045776361931</v>
      </c>
      <c r="H5492" s="157">
        <f t="shared" si="595"/>
        <v>11392.621586003388</v>
      </c>
      <c r="I5492" s="157">
        <f t="shared" si="596"/>
        <v>0</v>
      </c>
      <c r="J5492" s="157">
        <f t="shared" si="597"/>
        <v>11392.621586003388</v>
      </c>
      <c r="K5492" s="157">
        <f t="shared" si="598"/>
        <v>3230.003356932998</v>
      </c>
      <c r="L5492" s="157">
        <f t="shared" si="599"/>
        <v>8162.61822907039</v>
      </c>
      <c r="M5492" s="167">
        <f t="shared" si="600"/>
        <v>0</v>
      </c>
      <c r="N5492" s="167">
        <f t="shared" si="601"/>
        <v>0</v>
      </c>
    </row>
    <row r="5493" spans="1:14" ht="15" customHeight="1" x14ac:dyDescent="0.2">
      <c r="A5493" s="152"/>
      <c r="B5493" s="152"/>
      <c r="C5493" s="152"/>
      <c r="D5493" s="152"/>
      <c r="E5493" s="153">
        <f>'2.40-a,b,c,d,e'!E5493</f>
        <v>44750.166666666664</v>
      </c>
      <c r="F5493" s="157">
        <f>'2.40-a,b,c,d,e'!F5493</f>
        <v>104.790000915527</v>
      </c>
      <c r="G5493" s="157">
        <f>'2.40-a,b,c,d,e'!G5493</f>
        <v>2059.9975585940056</v>
      </c>
      <c r="H5493" s="157">
        <f t="shared" si="595"/>
        <v>10222.615787664396</v>
      </c>
      <c r="I5493" s="157">
        <f t="shared" si="596"/>
        <v>0</v>
      </c>
      <c r="J5493" s="157">
        <f t="shared" si="597"/>
        <v>10222.615787664396</v>
      </c>
      <c r="K5493" s="157">
        <f t="shared" si="598"/>
        <v>2059.9975585940056</v>
      </c>
      <c r="L5493" s="157">
        <f t="shared" si="599"/>
        <v>8162.61822907039</v>
      </c>
      <c r="M5493" s="167">
        <f t="shared" si="600"/>
        <v>0</v>
      </c>
      <c r="N5493" s="167">
        <f t="shared" si="601"/>
        <v>0</v>
      </c>
    </row>
    <row r="5494" spans="1:14" ht="15" customHeight="1" x14ac:dyDescent="0.2">
      <c r="A5494" s="152"/>
      <c r="B5494" s="152"/>
      <c r="C5494" s="152"/>
      <c r="D5494" s="152"/>
      <c r="E5494" s="153">
        <f>'2.40-a,b,c,d,e'!E5494</f>
        <v>44753.166666666664</v>
      </c>
      <c r="F5494" s="157">
        <f>'2.40-a,b,c,d,e'!F5494</f>
        <v>104.08999633789</v>
      </c>
      <c r="G5494" s="157">
        <f>'2.40-a,b,c,d,e'!G5494</f>
        <v>-700.00457763700297</v>
      </c>
      <c r="H5494" s="157">
        <f t="shared" si="595"/>
        <v>7462.6136514333866</v>
      </c>
      <c r="I5494" s="157">
        <f t="shared" si="596"/>
        <v>0</v>
      </c>
      <c r="J5494" s="157">
        <f t="shared" si="597"/>
        <v>7462.6136514333866</v>
      </c>
      <c r="K5494" s="157">
        <f t="shared" si="598"/>
        <v>0</v>
      </c>
      <c r="L5494" s="157">
        <f t="shared" si="599"/>
        <v>7462.6136514333866</v>
      </c>
      <c r="M5494" s="167">
        <f t="shared" si="600"/>
        <v>0</v>
      </c>
      <c r="N5494" s="167">
        <f t="shared" si="601"/>
        <v>0</v>
      </c>
    </row>
    <row r="5495" spans="1:14" ht="15" customHeight="1" x14ac:dyDescent="0.2">
      <c r="A5495" s="152"/>
      <c r="B5495" s="152"/>
      <c r="C5495" s="152"/>
      <c r="D5495" s="152"/>
      <c r="E5495" s="153">
        <f>'2.40-a,b,c,d,e'!E5495</f>
        <v>44754.166666666664</v>
      </c>
      <c r="F5495" s="157">
        <f>'2.40-a,b,c,d,e'!F5495</f>
        <v>95.839996337890597</v>
      </c>
      <c r="G5495" s="157">
        <f>'2.40-a,b,c,d,e'!G5495</f>
        <v>-8249.9999999994034</v>
      </c>
      <c r="H5495" s="157">
        <f t="shared" si="595"/>
        <v>-787.38634856601675</v>
      </c>
      <c r="I5495" s="157">
        <f t="shared" si="596"/>
        <v>8950.0045776364059</v>
      </c>
      <c r="J5495" s="157">
        <f t="shared" si="597"/>
        <v>8162.6182290703891</v>
      </c>
      <c r="K5495" s="157">
        <f t="shared" si="598"/>
        <v>0</v>
      </c>
      <c r="L5495" s="157">
        <f t="shared" si="599"/>
        <v>8162.6182290703891</v>
      </c>
      <c r="M5495" s="167">
        <f t="shared" si="600"/>
        <v>1</v>
      </c>
      <c r="N5495" s="167">
        <f t="shared" si="601"/>
        <v>1</v>
      </c>
    </row>
    <row r="5496" spans="1:14" ht="15" customHeight="1" x14ac:dyDescent="0.2">
      <c r="A5496" s="152"/>
      <c r="B5496" s="152"/>
      <c r="C5496" s="152"/>
      <c r="D5496" s="152"/>
      <c r="E5496" s="153">
        <f>'2.40-a,b,c,d,e'!E5496</f>
        <v>44755.166666666664</v>
      </c>
      <c r="F5496" s="157">
        <f>'2.40-a,b,c,d,e'!F5496</f>
        <v>96.300003051757798</v>
      </c>
      <c r="G5496" s="157">
        <f>'2.40-a,b,c,d,e'!G5496</f>
        <v>460.00671386720171</v>
      </c>
      <c r="H5496" s="157">
        <f t="shared" si="595"/>
        <v>8622.6249429375912</v>
      </c>
      <c r="I5496" s="157">
        <f t="shared" si="596"/>
        <v>0</v>
      </c>
      <c r="J5496" s="157">
        <f t="shared" si="597"/>
        <v>8622.6249429375912</v>
      </c>
      <c r="K5496" s="157">
        <f t="shared" si="598"/>
        <v>460.00671386720114</v>
      </c>
      <c r="L5496" s="157">
        <f t="shared" si="599"/>
        <v>8162.61822907039</v>
      </c>
      <c r="M5496" s="167">
        <f t="shared" si="600"/>
        <v>0</v>
      </c>
      <c r="N5496" s="167">
        <f t="shared" si="601"/>
        <v>0</v>
      </c>
    </row>
    <row r="5497" spans="1:14" ht="15" customHeight="1" x14ac:dyDescent="0.2">
      <c r="A5497" s="152"/>
      <c r="B5497" s="152"/>
      <c r="C5497" s="152"/>
      <c r="D5497" s="152"/>
      <c r="E5497" s="153">
        <f>'2.40-a,b,c,d,e'!E5497</f>
        <v>44756.166666666664</v>
      </c>
      <c r="F5497" s="157">
        <f>'2.40-a,b,c,d,e'!F5497</f>
        <v>95.779998779296804</v>
      </c>
      <c r="G5497" s="157">
        <f>'2.40-a,b,c,d,e'!G5497</f>
        <v>-520.00427246099434</v>
      </c>
      <c r="H5497" s="157">
        <f t="shared" si="595"/>
        <v>7642.6139566093952</v>
      </c>
      <c r="I5497" s="157">
        <f t="shared" si="596"/>
        <v>0</v>
      </c>
      <c r="J5497" s="157">
        <f t="shared" si="597"/>
        <v>7642.6139566093952</v>
      </c>
      <c r="K5497" s="157">
        <f t="shared" si="598"/>
        <v>0</v>
      </c>
      <c r="L5497" s="157">
        <f t="shared" si="599"/>
        <v>7642.6139566093952</v>
      </c>
      <c r="M5497" s="167">
        <f t="shared" si="600"/>
        <v>0</v>
      </c>
      <c r="N5497" s="167">
        <f t="shared" si="601"/>
        <v>0</v>
      </c>
    </row>
    <row r="5498" spans="1:14" ht="15" customHeight="1" x14ac:dyDescent="0.2">
      <c r="A5498" s="152"/>
      <c r="B5498" s="152"/>
      <c r="C5498" s="152"/>
      <c r="D5498" s="152"/>
      <c r="E5498" s="153">
        <f>'2.40-a,b,c,d,e'!E5498</f>
        <v>44757.166666666664</v>
      </c>
      <c r="F5498" s="157">
        <f>'2.40-a,b,c,d,e'!F5498</f>
        <v>97.589996337890597</v>
      </c>
      <c r="G5498" s="157">
        <f>'2.40-a,b,c,d,e'!G5498</f>
        <v>1809.9975585937927</v>
      </c>
      <c r="H5498" s="157">
        <f t="shared" si="595"/>
        <v>9452.6115152031889</v>
      </c>
      <c r="I5498" s="157">
        <f t="shared" si="596"/>
        <v>0</v>
      </c>
      <c r="J5498" s="157">
        <f t="shared" si="597"/>
        <v>9452.6115152031889</v>
      </c>
      <c r="K5498" s="157">
        <f t="shared" si="598"/>
        <v>1289.9932861327989</v>
      </c>
      <c r="L5498" s="157">
        <f t="shared" si="599"/>
        <v>8162.61822907039</v>
      </c>
      <c r="M5498" s="167">
        <f t="shared" si="600"/>
        <v>0</v>
      </c>
      <c r="N5498" s="167">
        <f t="shared" si="601"/>
        <v>0</v>
      </c>
    </row>
    <row r="5499" spans="1:14" ht="15" customHeight="1" x14ac:dyDescent="0.2">
      <c r="A5499" s="152"/>
      <c r="B5499" s="152"/>
      <c r="C5499" s="152"/>
      <c r="D5499" s="152"/>
      <c r="E5499" s="153">
        <f>'2.40-a,b,c,d,e'!E5499</f>
        <v>44760.166666666664</v>
      </c>
      <c r="F5499" s="157">
        <f>'2.40-a,b,c,d,e'!F5499</f>
        <v>102.59999847412099</v>
      </c>
      <c r="G5499" s="157">
        <f>'2.40-a,b,c,d,e'!G5499</f>
        <v>5010.0021362303978</v>
      </c>
      <c r="H5499" s="157">
        <f t="shared" si="595"/>
        <v>13172.620365300787</v>
      </c>
      <c r="I5499" s="157">
        <f t="shared" si="596"/>
        <v>0</v>
      </c>
      <c r="J5499" s="157">
        <f t="shared" si="597"/>
        <v>13172.620365300787</v>
      </c>
      <c r="K5499" s="157">
        <f t="shared" si="598"/>
        <v>5010.0021362303969</v>
      </c>
      <c r="L5499" s="157">
        <f t="shared" si="599"/>
        <v>8162.61822907039</v>
      </c>
      <c r="M5499" s="167">
        <f t="shared" si="600"/>
        <v>0</v>
      </c>
      <c r="N5499" s="167">
        <f t="shared" si="601"/>
        <v>0</v>
      </c>
    </row>
    <row r="5500" spans="1:14" ht="15" customHeight="1" x14ac:dyDescent="0.2">
      <c r="A5500" s="152"/>
      <c r="B5500" s="152"/>
      <c r="C5500" s="152"/>
      <c r="D5500" s="152"/>
      <c r="E5500" s="153">
        <f>'2.40-a,b,c,d,e'!E5500</f>
        <v>44761.166666666664</v>
      </c>
      <c r="F5500" s="157">
        <f>'2.40-a,b,c,d,e'!F5500</f>
        <v>104.220001220703</v>
      </c>
      <c r="G5500" s="157">
        <f>'2.40-a,b,c,d,e'!G5500</f>
        <v>1620.0027465820028</v>
      </c>
      <c r="H5500" s="157">
        <f t="shared" si="595"/>
        <v>9782.6209756523931</v>
      </c>
      <c r="I5500" s="157">
        <f t="shared" si="596"/>
        <v>0</v>
      </c>
      <c r="J5500" s="157">
        <f t="shared" si="597"/>
        <v>9782.6209756523931</v>
      </c>
      <c r="K5500" s="157">
        <f t="shared" si="598"/>
        <v>1620.0027465820031</v>
      </c>
      <c r="L5500" s="157">
        <f t="shared" si="599"/>
        <v>8162.61822907039</v>
      </c>
      <c r="M5500" s="167">
        <f t="shared" si="600"/>
        <v>0</v>
      </c>
      <c r="N5500" s="167">
        <f t="shared" si="601"/>
        <v>0</v>
      </c>
    </row>
    <row r="5501" spans="1:14" ht="15" customHeight="1" x14ac:dyDescent="0.2">
      <c r="A5501" s="152"/>
      <c r="B5501" s="152"/>
      <c r="C5501" s="152"/>
      <c r="D5501" s="152"/>
      <c r="E5501" s="153">
        <f>'2.40-a,b,c,d,e'!E5501</f>
        <v>44762.166666666664</v>
      </c>
      <c r="F5501" s="157">
        <f>'2.40-a,b,c,d,e'!F5501</f>
        <v>102.26000213623</v>
      </c>
      <c r="G5501" s="157">
        <f>'2.40-a,b,c,d,e'!G5501</f>
        <v>-1959.9990844729973</v>
      </c>
      <c r="H5501" s="157">
        <f t="shared" si="595"/>
        <v>6202.6191445973927</v>
      </c>
      <c r="I5501" s="157">
        <f t="shared" si="596"/>
        <v>0</v>
      </c>
      <c r="J5501" s="157">
        <f t="shared" si="597"/>
        <v>6202.6191445973927</v>
      </c>
      <c r="K5501" s="157">
        <f t="shared" si="598"/>
        <v>0</v>
      </c>
      <c r="L5501" s="157">
        <f t="shared" si="599"/>
        <v>6202.6191445973927</v>
      </c>
      <c r="M5501" s="167">
        <f t="shared" si="600"/>
        <v>0</v>
      </c>
      <c r="N5501" s="167">
        <f t="shared" si="601"/>
        <v>0</v>
      </c>
    </row>
    <row r="5502" spans="1:14" ht="15" customHeight="1" x14ac:dyDescent="0.2">
      <c r="A5502" s="152"/>
      <c r="B5502" s="152"/>
      <c r="C5502" s="152"/>
      <c r="D5502" s="152"/>
      <c r="E5502" s="153">
        <f>'2.40-a,b,c,d,e'!E5502</f>
        <v>44763.166666666664</v>
      </c>
      <c r="F5502" s="157">
        <f>'2.40-a,b,c,d,e'!F5502</f>
        <v>96.349998474121094</v>
      </c>
      <c r="G5502" s="157">
        <f>'2.40-a,b,c,d,e'!G5502</f>
        <v>-5910.0036621089057</v>
      </c>
      <c r="H5502" s="157">
        <f t="shared" si="595"/>
        <v>292.61548248848703</v>
      </c>
      <c r="I5502" s="157">
        <f t="shared" si="596"/>
        <v>7870.002746581903</v>
      </c>
      <c r="J5502" s="157">
        <f t="shared" si="597"/>
        <v>8162.61822907039</v>
      </c>
      <c r="K5502" s="157">
        <f t="shared" si="598"/>
        <v>0</v>
      </c>
      <c r="L5502" s="157">
        <f t="shared" si="599"/>
        <v>8162.61822907039</v>
      </c>
      <c r="M5502" s="167">
        <f t="shared" si="600"/>
        <v>1</v>
      </c>
      <c r="N5502" s="167">
        <f t="shared" si="601"/>
        <v>0</v>
      </c>
    </row>
    <row r="5503" spans="1:14" ht="15" customHeight="1" x14ac:dyDescent="0.2">
      <c r="A5503" s="152"/>
      <c r="B5503" s="152"/>
      <c r="C5503" s="152"/>
      <c r="D5503" s="152"/>
      <c r="E5503" s="153">
        <f>'2.40-a,b,c,d,e'!E5503</f>
        <v>44764.166666666664</v>
      </c>
      <c r="F5503" s="157">
        <f>'2.40-a,b,c,d,e'!F5503</f>
        <v>94.699996948242102</v>
      </c>
      <c r="G5503" s="157">
        <f>'2.40-a,b,c,d,e'!G5503</f>
        <v>-1650.0015258789915</v>
      </c>
      <c r="H5503" s="157">
        <f t="shared" si="595"/>
        <v>6512.6167031913983</v>
      </c>
      <c r="I5503" s="157">
        <f t="shared" si="596"/>
        <v>0</v>
      </c>
      <c r="J5503" s="157">
        <f t="shared" si="597"/>
        <v>6512.6167031913983</v>
      </c>
      <c r="K5503" s="157">
        <f t="shared" si="598"/>
        <v>0</v>
      </c>
      <c r="L5503" s="157">
        <f t="shared" si="599"/>
        <v>6512.6167031913983</v>
      </c>
      <c r="M5503" s="167">
        <f t="shared" si="600"/>
        <v>0</v>
      </c>
      <c r="N5503" s="167">
        <f t="shared" si="601"/>
        <v>0</v>
      </c>
    </row>
    <row r="5504" spans="1:14" ht="15" customHeight="1" x14ac:dyDescent="0.2">
      <c r="A5504" s="152"/>
      <c r="B5504" s="152"/>
      <c r="C5504" s="152"/>
      <c r="D5504" s="152"/>
      <c r="E5504" s="153">
        <f>'2.40-a,b,c,d,e'!E5504</f>
        <v>44767.166666666664</v>
      </c>
      <c r="F5504" s="157">
        <f>'2.40-a,b,c,d,e'!F5504</f>
        <v>96.699996948242102</v>
      </c>
      <c r="G5504" s="157">
        <f>'2.40-a,b,c,d,e'!G5504</f>
        <v>2000</v>
      </c>
      <c r="H5504" s="157">
        <f t="shared" si="595"/>
        <v>8512.6167031913974</v>
      </c>
      <c r="I5504" s="157">
        <f t="shared" si="596"/>
        <v>0</v>
      </c>
      <c r="J5504" s="157">
        <f t="shared" si="597"/>
        <v>8512.6167031913974</v>
      </c>
      <c r="K5504" s="157">
        <f t="shared" si="598"/>
        <v>349.99847412100735</v>
      </c>
      <c r="L5504" s="157">
        <f t="shared" si="599"/>
        <v>8162.61822907039</v>
      </c>
      <c r="M5504" s="167">
        <f t="shared" si="600"/>
        <v>0</v>
      </c>
      <c r="N5504" s="167">
        <f t="shared" si="601"/>
        <v>0</v>
      </c>
    </row>
    <row r="5505" spans="1:14" ht="15" customHeight="1" x14ac:dyDescent="0.2">
      <c r="A5505" s="152"/>
      <c r="B5505" s="152"/>
      <c r="C5505" s="152"/>
      <c r="D5505" s="152"/>
      <c r="E5505" s="153">
        <f>'2.40-a,b,c,d,e'!E5505</f>
        <v>44768.166666666664</v>
      </c>
      <c r="F5505" s="157">
        <f>'2.40-a,b,c,d,e'!F5505</f>
        <v>94.980003356933594</v>
      </c>
      <c r="G5505" s="157">
        <f>'2.40-a,b,c,d,e'!G5505</f>
        <v>-1719.9935913085085</v>
      </c>
      <c r="H5505" s="157">
        <f t="shared" si="595"/>
        <v>6442.6246377618818</v>
      </c>
      <c r="I5505" s="157">
        <f t="shared" si="596"/>
        <v>0</v>
      </c>
      <c r="J5505" s="157">
        <f t="shared" si="597"/>
        <v>6442.6246377618818</v>
      </c>
      <c r="K5505" s="157">
        <f t="shared" si="598"/>
        <v>0</v>
      </c>
      <c r="L5505" s="157">
        <f t="shared" si="599"/>
        <v>6442.6246377618818</v>
      </c>
      <c r="M5505" s="167">
        <f t="shared" si="600"/>
        <v>0</v>
      </c>
      <c r="N5505" s="167">
        <f t="shared" si="601"/>
        <v>0</v>
      </c>
    </row>
    <row r="5506" spans="1:14" ht="15" customHeight="1" x14ac:dyDescent="0.2">
      <c r="A5506" s="152"/>
      <c r="B5506" s="152"/>
      <c r="C5506" s="152"/>
      <c r="D5506" s="152"/>
      <c r="E5506" s="153">
        <f>'2.40-a,b,c,d,e'!E5506</f>
        <v>44769.166666666664</v>
      </c>
      <c r="F5506" s="157">
        <f>'2.40-a,b,c,d,e'!F5506</f>
        <v>97.260002136230398</v>
      </c>
      <c r="G5506" s="157">
        <f>'2.40-a,b,c,d,e'!G5506</f>
        <v>2279.9987792968041</v>
      </c>
      <c r="H5506" s="157">
        <f t="shared" si="595"/>
        <v>8722.6234170586868</v>
      </c>
      <c r="I5506" s="157">
        <f t="shared" si="596"/>
        <v>0</v>
      </c>
      <c r="J5506" s="157">
        <f t="shared" si="597"/>
        <v>8722.6234170586868</v>
      </c>
      <c r="K5506" s="157">
        <f t="shared" si="598"/>
        <v>560.00518798829671</v>
      </c>
      <c r="L5506" s="157">
        <f t="shared" si="599"/>
        <v>8162.61822907039</v>
      </c>
      <c r="M5506" s="167">
        <f t="shared" si="600"/>
        <v>0</v>
      </c>
      <c r="N5506" s="167">
        <f t="shared" si="601"/>
        <v>0</v>
      </c>
    </row>
    <row r="5507" spans="1:14" ht="15" customHeight="1" x14ac:dyDescent="0.2">
      <c r="A5507" s="152"/>
      <c r="B5507" s="152"/>
      <c r="C5507" s="152"/>
      <c r="D5507" s="152"/>
      <c r="E5507" s="153">
        <f>'2.40-a,b,c,d,e'!E5507</f>
        <v>44770.166666666664</v>
      </c>
      <c r="F5507" s="157">
        <f>'2.40-a,b,c,d,e'!F5507</f>
        <v>96.419998168945298</v>
      </c>
      <c r="G5507" s="157">
        <f>'2.40-a,b,c,d,e'!G5507</f>
        <v>-840.00396728509941</v>
      </c>
      <c r="H5507" s="157">
        <f t="shared" si="595"/>
        <v>7322.6142617852911</v>
      </c>
      <c r="I5507" s="157">
        <f t="shared" si="596"/>
        <v>0</v>
      </c>
      <c r="J5507" s="157">
        <f t="shared" si="597"/>
        <v>7322.6142617852911</v>
      </c>
      <c r="K5507" s="157">
        <f t="shared" si="598"/>
        <v>0</v>
      </c>
      <c r="L5507" s="157">
        <f t="shared" si="599"/>
        <v>7322.6142617852911</v>
      </c>
      <c r="M5507" s="167">
        <f t="shared" si="600"/>
        <v>0</v>
      </c>
      <c r="N5507" s="167">
        <f t="shared" si="601"/>
        <v>0</v>
      </c>
    </row>
    <row r="5508" spans="1:14" ht="15" customHeight="1" x14ac:dyDescent="0.2">
      <c r="A5508" s="152"/>
      <c r="B5508" s="152"/>
      <c r="C5508" s="152"/>
      <c r="D5508" s="152"/>
      <c r="E5508" s="153">
        <f>'2.40-a,b,c,d,e'!E5508</f>
        <v>44771.166666666664</v>
      </c>
      <c r="F5508" s="157">
        <f>'2.40-a,b,c,d,e'!F5508</f>
        <v>98.620002746582003</v>
      </c>
      <c r="G5508" s="157">
        <f>'2.40-a,b,c,d,e'!G5508</f>
        <v>2200.0045776367047</v>
      </c>
      <c r="H5508" s="157">
        <f t="shared" ref="H5508:H5571" si="602">L5507+G5508</f>
        <v>9522.6188394219953</v>
      </c>
      <c r="I5508" s="157">
        <f t="shared" ref="I5508:I5571" si="603">IF(H5508&lt;$B$13,$B$14-H5508,0)</f>
        <v>0</v>
      </c>
      <c r="J5508" s="157">
        <f t="shared" ref="J5508:J5571" si="604">H5508+I5508</f>
        <v>9522.6188394219953</v>
      </c>
      <c r="K5508" s="157">
        <f t="shared" ref="K5508:K5571" si="605">MAX(J5508-$B$14,0)</f>
        <v>1360.0006103516052</v>
      </c>
      <c r="L5508" s="157">
        <f t="shared" ref="L5508:L5571" si="606">J5508-K5508</f>
        <v>8162.61822907039</v>
      </c>
      <c r="M5508" s="167">
        <f t="shared" ref="M5508:M5571" si="607">IF(I5508&gt;0,1,0)</f>
        <v>0</v>
      </c>
      <c r="N5508" s="167">
        <f t="shared" ref="N5508:N5571" si="608">IF(H5508&lt;0,1,0)</f>
        <v>0</v>
      </c>
    </row>
    <row r="5509" spans="1:14" ht="15" customHeight="1" x14ac:dyDescent="0.2">
      <c r="A5509" s="152"/>
      <c r="B5509" s="152"/>
      <c r="C5509" s="152"/>
      <c r="D5509" s="152"/>
      <c r="E5509" s="153">
        <f>'2.40-a,b,c,d,e'!E5509</f>
        <v>44774.166666666664</v>
      </c>
      <c r="F5509" s="157">
        <f>'2.40-a,b,c,d,e'!F5509</f>
        <v>93.889999389648395</v>
      </c>
      <c r="G5509" s="157">
        <f>'2.40-a,b,c,d,e'!G5509</f>
        <v>-4730.0033569336083</v>
      </c>
      <c r="H5509" s="157">
        <f t="shared" si="602"/>
        <v>3432.6148721367817</v>
      </c>
      <c r="I5509" s="157">
        <f t="shared" si="603"/>
        <v>4730.0033569336083</v>
      </c>
      <c r="J5509" s="157">
        <f t="shared" si="604"/>
        <v>8162.61822907039</v>
      </c>
      <c r="K5509" s="157">
        <f t="shared" si="605"/>
        <v>0</v>
      </c>
      <c r="L5509" s="157">
        <f t="shared" si="606"/>
        <v>8162.61822907039</v>
      </c>
      <c r="M5509" s="167">
        <f t="shared" si="607"/>
        <v>1</v>
      </c>
      <c r="N5509" s="167">
        <f t="shared" si="608"/>
        <v>0</v>
      </c>
    </row>
    <row r="5510" spans="1:14" ht="15" customHeight="1" x14ac:dyDescent="0.2">
      <c r="A5510" s="152"/>
      <c r="B5510" s="152"/>
      <c r="C5510" s="152"/>
      <c r="D5510" s="152"/>
      <c r="E5510" s="153">
        <f>'2.40-a,b,c,d,e'!E5510</f>
        <v>44775.166666666664</v>
      </c>
      <c r="F5510" s="157">
        <f>'2.40-a,b,c,d,e'!F5510</f>
        <v>94.419998168945298</v>
      </c>
      <c r="G5510" s="157">
        <f>'2.40-a,b,c,d,e'!G5510</f>
        <v>529.99877929690342</v>
      </c>
      <c r="H5510" s="157">
        <f t="shared" si="602"/>
        <v>8692.6170083672932</v>
      </c>
      <c r="I5510" s="157">
        <f t="shared" si="603"/>
        <v>0</v>
      </c>
      <c r="J5510" s="157">
        <f t="shared" si="604"/>
        <v>8692.6170083672932</v>
      </c>
      <c r="K5510" s="157">
        <f t="shared" si="605"/>
        <v>529.99877929690319</v>
      </c>
      <c r="L5510" s="157">
        <f t="shared" si="606"/>
        <v>8162.61822907039</v>
      </c>
      <c r="M5510" s="167">
        <f t="shared" si="607"/>
        <v>0</v>
      </c>
      <c r="N5510" s="167">
        <f t="shared" si="608"/>
        <v>0</v>
      </c>
    </row>
    <row r="5511" spans="1:14" ht="15" customHeight="1" x14ac:dyDescent="0.2">
      <c r="A5511" s="152"/>
      <c r="B5511" s="152"/>
      <c r="C5511" s="152"/>
      <c r="D5511" s="152"/>
      <c r="E5511" s="153">
        <f>'2.40-a,b,c,d,e'!E5511</f>
        <v>44776.166666666664</v>
      </c>
      <c r="F5511" s="157">
        <f>'2.40-a,b,c,d,e'!F5511</f>
        <v>90.660003662109304</v>
      </c>
      <c r="G5511" s="157">
        <f>'2.40-a,b,c,d,e'!G5511</f>
        <v>-3759.9945068359943</v>
      </c>
      <c r="H5511" s="157">
        <f t="shared" si="602"/>
        <v>4402.6237222343952</v>
      </c>
      <c r="I5511" s="157">
        <f t="shared" si="603"/>
        <v>3759.9945068359948</v>
      </c>
      <c r="J5511" s="157">
        <f t="shared" si="604"/>
        <v>8162.61822907039</v>
      </c>
      <c r="K5511" s="157">
        <f t="shared" si="605"/>
        <v>0</v>
      </c>
      <c r="L5511" s="157">
        <f t="shared" si="606"/>
        <v>8162.61822907039</v>
      </c>
      <c r="M5511" s="167">
        <f t="shared" si="607"/>
        <v>1</v>
      </c>
      <c r="N5511" s="167">
        <f t="shared" si="608"/>
        <v>0</v>
      </c>
    </row>
    <row r="5512" spans="1:14" ht="15" customHeight="1" x14ac:dyDescent="0.2">
      <c r="A5512" s="152"/>
      <c r="B5512" s="152"/>
      <c r="C5512" s="152"/>
      <c r="D5512" s="152"/>
      <c r="E5512" s="153">
        <f>'2.40-a,b,c,d,e'!E5512</f>
        <v>44777.166666666664</v>
      </c>
      <c r="F5512" s="157">
        <f>'2.40-a,b,c,d,e'!F5512</f>
        <v>88.540000915527301</v>
      </c>
      <c r="G5512" s="157">
        <f>'2.40-a,b,c,d,e'!G5512</f>
        <v>-2120.0027465820031</v>
      </c>
      <c r="H5512" s="157">
        <f t="shared" si="602"/>
        <v>6042.615482488387</v>
      </c>
      <c r="I5512" s="157">
        <f t="shared" si="603"/>
        <v>2120.0027465820031</v>
      </c>
      <c r="J5512" s="157">
        <f t="shared" si="604"/>
        <v>8162.61822907039</v>
      </c>
      <c r="K5512" s="157">
        <f t="shared" si="605"/>
        <v>0</v>
      </c>
      <c r="L5512" s="157">
        <f t="shared" si="606"/>
        <v>8162.61822907039</v>
      </c>
      <c r="M5512" s="167">
        <f t="shared" si="607"/>
        <v>1</v>
      </c>
      <c r="N5512" s="167">
        <f t="shared" si="608"/>
        <v>0</v>
      </c>
    </row>
    <row r="5513" spans="1:14" ht="15" customHeight="1" x14ac:dyDescent="0.2">
      <c r="A5513" s="152"/>
      <c r="B5513" s="152"/>
      <c r="C5513" s="152"/>
      <c r="D5513" s="152"/>
      <c r="E5513" s="153">
        <f>'2.40-a,b,c,d,e'!E5513</f>
        <v>44778.166666666664</v>
      </c>
      <c r="F5513" s="157">
        <f>'2.40-a,b,c,d,e'!F5513</f>
        <v>89.010002136230398</v>
      </c>
      <c r="G5513" s="157">
        <f>'2.40-a,b,c,d,e'!G5513</f>
        <v>470.00122070309658</v>
      </c>
      <c r="H5513" s="157">
        <f t="shared" si="602"/>
        <v>8632.6194497734868</v>
      </c>
      <c r="I5513" s="157">
        <f t="shared" si="603"/>
        <v>0</v>
      </c>
      <c r="J5513" s="157">
        <f t="shared" si="604"/>
        <v>8632.6194497734868</v>
      </c>
      <c r="K5513" s="157">
        <f t="shared" si="605"/>
        <v>470.00122070309681</v>
      </c>
      <c r="L5513" s="157">
        <f t="shared" si="606"/>
        <v>8162.61822907039</v>
      </c>
      <c r="M5513" s="167">
        <f t="shared" si="607"/>
        <v>0</v>
      </c>
      <c r="N5513" s="167">
        <f t="shared" si="608"/>
        <v>0</v>
      </c>
    </row>
    <row r="5514" spans="1:14" ht="15" customHeight="1" x14ac:dyDescent="0.2">
      <c r="A5514" s="152"/>
      <c r="B5514" s="152"/>
      <c r="C5514" s="152"/>
      <c r="D5514" s="152"/>
      <c r="E5514" s="153">
        <f>'2.40-a,b,c,d,e'!E5514</f>
        <v>44781.166666666664</v>
      </c>
      <c r="F5514" s="157">
        <f>'2.40-a,b,c,d,e'!F5514</f>
        <v>90.760002136230398</v>
      </c>
      <c r="G5514" s="157">
        <f>'2.40-a,b,c,d,e'!G5514</f>
        <v>1750</v>
      </c>
      <c r="H5514" s="157">
        <f t="shared" si="602"/>
        <v>9912.618229070391</v>
      </c>
      <c r="I5514" s="157">
        <f t="shared" si="603"/>
        <v>0</v>
      </c>
      <c r="J5514" s="157">
        <f t="shared" si="604"/>
        <v>9912.618229070391</v>
      </c>
      <c r="K5514" s="157">
        <f t="shared" si="605"/>
        <v>1750.0000000000009</v>
      </c>
      <c r="L5514" s="157">
        <f t="shared" si="606"/>
        <v>8162.61822907039</v>
      </c>
      <c r="M5514" s="167">
        <f t="shared" si="607"/>
        <v>0</v>
      </c>
      <c r="N5514" s="167">
        <f t="shared" si="608"/>
        <v>0</v>
      </c>
    </row>
    <row r="5515" spans="1:14" ht="15" customHeight="1" x14ac:dyDescent="0.2">
      <c r="A5515" s="152"/>
      <c r="B5515" s="152"/>
      <c r="C5515" s="152"/>
      <c r="D5515" s="152"/>
      <c r="E5515" s="153">
        <f>'2.40-a,b,c,d,e'!E5515</f>
        <v>44782.166666666664</v>
      </c>
      <c r="F5515" s="157">
        <f>'2.40-a,b,c,d,e'!F5515</f>
        <v>90.5</v>
      </c>
      <c r="G5515" s="157">
        <f>'2.40-a,b,c,d,e'!G5515</f>
        <v>-260.0021362303977</v>
      </c>
      <c r="H5515" s="157">
        <f t="shared" si="602"/>
        <v>7902.6160928399922</v>
      </c>
      <c r="I5515" s="157">
        <f t="shared" si="603"/>
        <v>0</v>
      </c>
      <c r="J5515" s="157">
        <f t="shared" si="604"/>
        <v>7902.6160928399922</v>
      </c>
      <c r="K5515" s="157">
        <f t="shared" si="605"/>
        <v>0</v>
      </c>
      <c r="L5515" s="157">
        <f t="shared" si="606"/>
        <v>7902.6160928399922</v>
      </c>
      <c r="M5515" s="167">
        <f t="shared" si="607"/>
        <v>0</v>
      </c>
      <c r="N5515" s="167">
        <f t="shared" si="608"/>
        <v>0</v>
      </c>
    </row>
    <row r="5516" spans="1:14" ht="15" customHeight="1" x14ac:dyDescent="0.2">
      <c r="A5516" s="152"/>
      <c r="B5516" s="152"/>
      <c r="C5516" s="152"/>
      <c r="D5516" s="152"/>
      <c r="E5516" s="153">
        <f>'2.40-a,b,c,d,e'!E5516</f>
        <v>44783.166666666664</v>
      </c>
      <c r="F5516" s="157">
        <f>'2.40-a,b,c,d,e'!F5516</f>
        <v>91.930000305175696</v>
      </c>
      <c r="G5516" s="157">
        <f>'2.40-a,b,c,d,e'!G5516</f>
        <v>1430.000305175696</v>
      </c>
      <c r="H5516" s="157">
        <f t="shared" si="602"/>
        <v>9332.6163980156889</v>
      </c>
      <c r="I5516" s="157">
        <f t="shared" si="603"/>
        <v>0</v>
      </c>
      <c r="J5516" s="157">
        <f t="shared" si="604"/>
        <v>9332.6163980156889</v>
      </c>
      <c r="K5516" s="157">
        <f t="shared" si="605"/>
        <v>1169.9981689452989</v>
      </c>
      <c r="L5516" s="157">
        <f t="shared" si="606"/>
        <v>8162.61822907039</v>
      </c>
      <c r="M5516" s="167">
        <f t="shared" si="607"/>
        <v>0</v>
      </c>
      <c r="N5516" s="167">
        <f t="shared" si="608"/>
        <v>0</v>
      </c>
    </row>
    <row r="5517" spans="1:14" ht="15" customHeight="1" x14ac:dyDescent="0.2">
      <c r="A5517" s="152"/>
      <c r="B5517" s="152"/>
      <c r="C5517" s="152"/>
      <c r="D5517" s="152"/>
      <c r="E5517" s="153">
        <f>'2.40-a,b,c,d,e'!E5517</f>
        <v>44784.166666666664</v>
      </c>
      <c r="F5517" s="157">
        <f>'2.40-a,b,c,d,e'!F5517</f>
        <v>94.339996337890597</v>
      </c>
      <c r="G5517" s="157">
        <f>'2.40-a,b,c,d,e'!G5517</f>
        <v>2409.9960327149006</v>
      </c>
      <c r="H5517" s="157">
        <f t="shared" si="602"/>
        <v>10572.614261785291</v>
      </c>
      <c r="I5517" s="157">
        <f t="shared" si="603"/>
        <v>0</v>
      </c>
      <c r="J5517" s="157">
        <f t="shared" si="604"/>
        <v>10572.614261785291</v>
      </c>
      <c r="K5517" s="157">
        <f t="shared" si="605"/>
        <v>2409.996032714901</v>
      </c>
      <c r="L5517" s="157">
        <f t="shared" si="606"/>
        <v>8162.61822907039</v>
      </c>
      <c r="M5517" s="167">
        <f t="shared" si="607"/>
        <v>0</v>
      </c>
      <c r="N5517" s="167">
        <f t="shared" si="608"/>
        <v>0</v>
      </c>
    </row>
    <row r="5518" spans="1:14" ht="15" customHeight="1" x14ac:dyDescent="0.2">
      <c r="A5518" s="152"/>
      <c r="B5518" s="152"/>
      <c r="C5518" s="152"/>
      <c r="D5518" s="152"/>
      <c r="E5518" s="153">
        <f>'2.40-a,b,c,d,e'!E5518</f>
        <v>44785.166666666664</v>
      </c>
      <c r="F5518" s="157">
        <f>'2.40-a,b,c,d,e'!F5518</f>
        <v>92.089996337890597</v>
      </c>
      <c r="G5518" s="157">
        <f>'2.40-a,b,c,d,e'!G5518</f>
        <v>-2250</v>
      </c>
      <c r="H5518" s="157">
        <f t="shared" si="602"/>
        <v>5912.61822907039</v>
      </c>
      <c r="I5518" s="157">
        <f t="shared" si="603"/>
        <v>2250</v>
      </c>
      <c r="J5518" s="157">
        <f t="shared" si="604"/>
        <v>8162.61822907039</v>
      </c>
      <c r="K5518" s="157">
        <f t="shared" si="605"/>
        <v>0</v>
      </c>
      <c r="L5518" s="157">
        <f t="shared" si="606"/>
        <v>8162.61822907039</v>
      </c>
      <c r="M5518" s="167">
        <f t="shared" si="607"/>
        <v>1</v>
      </c>
      <c r="N5518" s="167">
        <f t="shared" si="608"/>
        <v>0</v>
      </c>
    </row>
    <row r="5519" spans="1:14" ht="15" customHeight="1" x14ac:dyDescent="0.2">
      <c r="A5519" s="152"/>
      <c r="B5519" s="152"/>
      <c r="C5519" s="152"/>
      <c r="D5519" s="152"/>
      <c r="E5519" s="153">
        <f>'2.40-a,b,c,d,e'!E5519</f>
        <v>44788.166666666664</v>
      </c>
      <c r="F5519" s="157">
        <f>'2.40-a,b,c,d,e'!F5519</f>
        <v>89.410003662109304</v>
      </c>
      <c r="G5519" s="157">
        <f>'2.40-a,b,c,d,e'!G5519</f>
        <v>-2679.9926757812927</v>
      </c>
      <c r="H5519" s="157">
        <f t="shared" si="602"/>
        <v>5482.6255532890973</v>
      </c>
      <c r="I5519" s="157">
        <f t="shared" si="603"/>
        <v>2679.9926757812927</v>
      </c>
      <c r="J5519" s="157">
        <f t="shared" si="604"/>
        <v>8162.61822907039</v>
      </c>
      <c r="K5519" s="157">
        <f t="shared" si="605"/>
        <v>0</v>
      </c>
      <c r="L5519" s="157">
        <f t="shared" si="606"/>
        <v>8162.61822907039</v>
      </c>
      <c r="M5519" s="167">
        <f t="shared" si="607"/>
        <v>1</v>
      </c>
      <c r="N5519" s="167">
        <f t="shared" si="608"/>
        <v>0</v>
      </c>
    </row>
    <row r="5520" spans="1:14" ht="15" customHeight="1" x14ac:dyDescent="0.2">
      <c r="A5520" s="152"/>
      <c r="B5520" s="152"/>
      <c r="C5520" s="152"/>
      <c r="D5520" s="152"/>
      <c r="E5520" s="153">
        <f>'2.40-a,b,c,d,e'!E5520</f>
        <v>44789.166666666664</v>
      </c>
      <c r="F5520" s="157">
        <f>'2.40-a,b,c,d,e'!F5520</f>
        <v>86.529998779296804</v>
      </c>
      <c r="G5520" s="157">
        <f>'2.40-a,b,c,d,e'!G5520</f>
        <v>-2880.0048828125</v>
      </c>
      <c r="H5520" s="157">
        <f t="shared" si="602"/>
        <v>5282.61334625789</v>
      </c>
      <c r="I5520" s="157">
        <f t="shared" si="603"/>
        <v>2880.0048828125</v>
      </c>
      <c r="J5520" s="157">
        <f t="shared" si="604"/>
        <v>8162.61822907039</v>
      </c>
      <c r="K5520" s="157">
        <f t="shared" si="605"/>
        <v>0</v>
      </c>
      <c r="L5520" s="157">
        <f t="shared" si="606"/>
        <v>8162.61822907039</v>
      </c>
      <c r="M5520" s="167">
        <f t="shared" si="607"/>
        <v>1</v>
      </c>
      <c r="N5520" s="167">
        <f t="shared" si="608"/>
        <v>0</v>
      </c>
    </row>
    <row r="5521" spans="1:14" ht="15" customHeight="1" x14ac:dyDescent="0.2">
      <c r="A5521" s="152"/>
      <c r="B5521" s="152"/>
      <c r="C5521" s="152"/>
      <c r="D5521" s="152"/>
      <c r="E5521" s="153">
        <f>'2.40-a,b,c,d,e'!E5521</f>
        <v>44790.166666666664</v>
      </c>
      <c r="F5521" s="157">
        <f>'2.40-a,b,c,d,e'!F5521</f>
        <v>88.110000610351506</v>
      </c>
      <c r="G5521" s="157">
        <f>'2.40-a,b,c,d,e'!G5521</f>
        <v>1580.0018310547016</v>
      </c>
      <c r="H5521" s="157">
        <f t="shared" si="602"/>
        <v>9742.6200601250912</v>
      </c>
      <c r="I5521" s="157">
        <f t="shared" si="603"/>
        <v>0</v>
      </c>
      <c r="J5521" s="157">
        <f t="shared" si="604"/>
        <v>9742.6200601250912</v>
      </c>
      <c r="K5521" s="157">
        <f t="shared" si="605"/>
        <v>1580.0018310547011</v>
      </c>
      <c r="L5521" s="157">
        <f t="shared" si="606"/>
        <v>8162.61822907039</v>
      </c>
      <c r="M5521" s="167">
        <f t="shared" si="607"/>
        <v>0</v>
      </c>
      <c r="N5521" s="167">
        <f t="shared" si="608"/>
        <v>0</v>
      </c>
    </row>
    <row r="5522" spans="1:14" ht="15" customHeight="1" x14ac:dyDescent="0.2">
      <c r="A5522" s="152"/>
      <c r="B5522" s="152"/>
      <c r="C5522" s="152"/>
      <c r="D5522" s="152"/>
      <c r="E5522" s="153">
        <f>'2.40-a,b,c,d,e'!E5522</f>
        <v>44791.166666666664</v>
      </c>
      <c r="F5522" s="157">
        <f>'2.40-a,b,c,d,e'!F5522</f>
        <v>90.5</v>
      </c>
      <c r="G5522" s="157">
        <f>'2.40-a,b,c,d,e'!G5522</f>
        <v>2389.9993896484943</v>
      </c>
      <c r="H5522" s="157">
        <f t="shared" si="602"/>
        <v>10552.617618718885</v>
      </c>
      <c r="I5522" s="157">
        <f t="shared" si="603"/>
        <v>0</v>
      </c>
      <c r="J5522" s="157">
        <f t="shared" si="604"/>
        <v>10552.617618718885</v>
      </c>
      <c r="K5522" s="157">
        <f t="shared" si="605"/>
        <v>2389.9993896484948</v>
      </c>
      <c r="L5522" s="157">
        <f t="shared" si="606"/>
        <v>8162.61822907039</v>
      </c>
      <c r="M5522" s="167">
        <f t="shared" si="607"/>
        <v>0</v>
      </c>
      <c r="N5522" s="167">
        <f t="shared" si="608"/>
        <v>0</v>
      </c>
    </row>
    <row r="5523" spans="1:14" ht="15" customHeight="1" x14ac:dyDescent="0.2">
      <c r="A5523" s="152"/>
      <c r="B5523" s="152"/>
      <c r="C5523" s="152"/>
      <c r="D5523" s="152"/>
      <c r="E5523" s="153">
        <f>'2.40-a,b,c,d,e'!E5523</f>
        <v>44792.166666666664</v>
      </c>
      <c r="F5523" s="157">
        <f>'2.40-a,b,c,d,e'!F5523</f>
        <v>90.769996643066406</v>
      </c>
      <c r="G5523" s="157">
        <f>'2.40-a,b,c,d,e'!G5523</f>
        <v>269.99664306640625</v>
      </c>
      <c r="H5523" s="157">
        <f t="shared" si="602"/>
        <v>8432.6148721367972</v>
      </c>
      <c r="I5523" s="157">
        <f t="shared" si="603"/>
        <v>0</v>
      </c>
      <c r="J5523" s="157">
        <f t="shared" si="604"/>
        <v>8432.6148721367972</v>
      </c>
      <c r="K5523" s="157">
        <f t="shared" si="605"/>
        <v>269.99664306640716</v>
      </c>
      <c r="L5523" s="157">
        <f t="shared" si="606"/>
        <v>8162.61822907039</v>
      </c>
      <c r="M5523" s="167">
        <f t="shared" si="607"/>
        <v>0</v>
      </c>
      <c r="N5523" s="167">
        <f t="shared" si="608"/>
        <v>0</v>
      </c>
    </row>
    <row r="5524" spans="1:14" ht="15" customHeight="1" x14ac:dyDescent="0.2">
      <c r="A5524" s="152"/>
      <c r="B5524" s="152"/>
      <c r="C5524" s="152"/>
      <c r="D5524" s="152"/>
      <c r="E5524" s="153">
        <f>'2.40-a,b,c,d,e'!E5524</f>
        <v>44795.166666666664</v>
      </c>
      <c r="F5524" s="157">
        <f>'2.40-a,b,c,d,e'!F5524</f>
        <v>90.230003356933594</v>
      </c>
      <c r="G5524" s="157">
        <f>'2.40-a,b,c,d,e'!G5524</f>
        <v>-539.9932861328125</v>
      </c>
      <c r="H5524" s="157">
        <f t="shared" si="602"/>
        <v>7622.6249429375775</v>
      </c>
      <c r="I5524" s="157">
        <f t="shared" si="603"/>
        <v>0</v>
      </c>
      <c r="J5524" s="157">
        <f t="shared" si="604"/>
        <v>7622.6249429375775</v>
      </c>
      <c r="K5524" s="157">
        <f t="shared" si="605"/>
        <v>0</v>
      </c>
      <c r="L5524" s="157">
        <f t="shared" si="606"/>
        <v>7622.6249429375775</v>
      </c>
      <c r="M5524" s="167">
        <f t="shared" si="607"/>
        <v>0</v>
      </c>
      <c r="N5524" s="167">
        <f t="shared" si="608"/>
        <v>0</v>
      </c>
    </row>
    <row r="5525" spans="1:14" ht="15" customHeight="1" x14ac:dyDescent="0.2">
      <c r="A5525" s="152"/>
      <c r="B5525" s="152"/>
      <c r="C5525" s="152"/>
      <c r="D5525" s="152"/>
      <c r="E5525" s="153">
        <f>'2.40-a,b,c,d,e'!E5525</f>
        <v>44796.166666666664</v>
      </c>
      <c r="F5525" s="157">
        <f>'2.40-a,b,c,d,e'!F5525</f>
        <v>93.739997863769503</v>
      </c>
      <c r="G5525" s="157">
        <f>'2.40-a,b,c,d,e'!G5525</f>
        <v>3509.9945068359093</v>
      </c>
      <c r="H5525" s="157">
        <f t="shared" si="602"/>
        <v>11132.619449773487</v>
      </c>
      <c r="I5525" s="157">
        <f t="shared" si="603"/>
        <v>0</v>
      </c>
      <c r="J5525" s="157">
        <f t="shared" si="604"/>
        <v>11132.619449773487</v>
      </c>
      <c r="K5525" s="157">
        <f t="shared" si="605"/>
        <v>2970.0012207030968</v>
      </c>
      <c r="L5525" s="157">
        <f t="shared" si="606"/>
        <v>8162.61822907039</v>
      </c>
      <c r="M5525" s="167">
        <f t="shared" si="607"/>
        <v>0</v>
      </c>
      <c r="N5525" s="167">
        <f t="shared" si="608"/>
        <v>0</v>
      </c>
    </row>
    <row r="5526" spans="1:14" ht="15" customHeight="1" x14ac:dyDescent="0.2">
      <c r="A5526" s="152"/>
      <c r="B5526" s="152"/>
      <c r="C5526" s="152"/>
      <c r="D5526" s="152"/>
      <c r="E5526" s="153">
        <f>'2.40-a,b,c,d,e'!E5526</f>
        <v>44797.166666666664</v>
      </c>
      <c r="F5526" s="157">
        <f>'2.40-a,b,c,d,e'!F5526</f>
        <v>94.889999389648395</v>
      </c>
      <c r="G5526" s="157">
        <f>'2.40-a,b,c,d,e'!G5526</f>
        <v>1150.0015258788922</v>
      </c>
      <c r="H5526" s="157">
        <f t="shared" si="602"/>
        <v>9312.6197549492827</v>
      </c>
      <c r="I5526" s="157">
        <f t="shared" si="603"/>
        <v>0</v>
      </c>
      <c r="J5526" s="157">
        <f t="shared" si="604"/>
        <v>9312.6197549492827</v>
      </c>
      <c r="K5526" s="157">
        <f t="shared" si="605"/>
        <v>1150.0015258788926</v>
      </c>
      <c r="L5526" s="157">
        <f t="shared" si="606"/>
        <v>8162.61822907039</v>
      </c>
      <c r="M5526" s="167">
        <f t="shared" si="607"/>
        <v>0</v>
      </c>
      <c r="N5526" s="167">
        <f t="shared" si="608"/>
        <v>0</v>
      </c>
    </row>
    <row r="5527" spans="1:14" ht="15" customHeight="1" x14ac:dyDescent="0.2">
      <c r="A5527" s="152"/>
      <c r="B5527" s="152"/>
      <c r="C5527" s="152"/>
      <c r="D5527" s="152"/>
      <c r="E5527" s="153">
        <f>'2.40-a,b,c,d,e'!E5527</f>
        <v>44798.166666666664</v>
      </c>
      <c r="F5527" s="157">
        <f>'2.40-a,b,c,d,e'!F5527</f>
        <v>92.519996643066406</v>
      </c>
      <c r="G5527" s="157">
        <f>'2.40-a,b,c,d,e'!G5527</f>
        <v>-2370.0027465819885</v>
      </c>
      <c r="H5527" s="157">
        <f t="shared" si="602"/>
        <v>5792.6154824884015</v>
      </c>
      <c r="I5527" s="157">
        <f t="shared" si="603"/>
        <v>2370.0027465819885</v>
      </c>
      <c r="J5527" s="157">
        <f t="shared" si="604"/>
        <v>8162.61822907039</v>
      </c>
      <c r="K5527" s="157">
        <f t="shared" si="605"/>
        <v>0</v>
      </c>
      <c r="L5527" s="157">
        <f t="shared" si="606"/>
        <v>8162.61822907039</v>
      </c>
      <c r="M5527" s="167">
        <f t="shared" si="607"/>
        <v>1</v>
      </c>
      <c r="N5527" s="167">
        <f t="shared" si="608"/>
        <v>0</v>
      </c>
    </row>
    <row r="5528" spans="1:14" ht="15" customHeight="1" x14ac:dyDescent="0.2">
      <c r="A5528" s="152"/>
      <c r="B5528" s="152"/>
      <c r="C5528" s="152"/>
      <c r="D5528" s="152"/>
      <c r="E5528" s="153">
        <f>'2.40-a,b,c,d,e'!E5528</f>
        <v>44799.166666666664</v>
      </c>
      <c r="F5528" s="157">
        <f>'2.40-a,b,c,d,e'!F5528</f>
        <v>93.059997558593693</v>
      </c>
      <c r="G5528" s="157">
        <f>'2.40-a,b,c,d,e'!G5528</f>
        <v>540.00091552728691</v>
      </c>
      <c r="H5528" s="157">
        <f t="shared" si="602"/>
        <v>8702.6191445976765</v>
      </c>
      <c r="I5528" s="157">
        <f t="shared" si="603"/>
        <v>0</v>
      </c>
      <c r="J5528" s="157">
        <f t="shared" si="604"/>
        <v>8702.6191445976765</v>
      </c>
      <c r="K5528" s="157">
        <f t="shared" si="605"/>
        <v>540.00091552728645</v>
      </c>
      <c r="L5528" s="157">
        <f t="shared" si="606"/>
        <v>8162.61822907039</v>
      </c>
      <c r="M5528" s="167">
        <f t="shared" si="607"/>
        <v>0</v>
      </c>
      <c r="N5528" s="167">
        <f t="shared" si="608"/>
        <v>0</v>
      </c>
    </row>
    <row r="5529" spans="1:14" ht="15" customHeight="1" x14ac:dyDescent="0.2">
      <c r="A5529" s="152"/>
      <c r="B5529" s="152"/>
      <c r="C5529" s="152"/>
      <c r="D5529" s="152"/>
      <c r="E5529" s="153">
        <f>'2.40-a,b,c,d,e'!E5529</f>
        <v>44802.166666666664</v>
      </c>
      <c r="F5529" s="157">
        <f>'2.40-a,b,c,d,e'!F5529</f>
        <v>97.010002136230398</v>
      </c>
      <c r="G5529" s="157">
        <f>'2.40-a,b,c,d,e'!G5529</f>
        <v>3950.0045776367047</v>
      </c>
      <c r="H5529" s="157">
        <f t="shared" si="602"/>
        <v>12112.622806707095</v>
      </c>
      <c r="I5529" s="157">
        <f t="shared" si="603"/>
        <v>0</v>
      </c>
      <c r="J5529" s="157">
        <f t="shared" si="604"/>
        <v>12112.622806707095</v>
      </c>
      <c r="K5529" s="157">
        <f t="shared" si="605"/>
        <v>3950.0045776367051</v>
      </c>
      <c r="L5529" s="157">
        <f t="shared" si="606"/>
        <v>8162.61822907039</v>
      </c>
      <c r="M5529" s="167">
        <f t="shared" si="607"/>
        <v>0</v>
      </c>
      <c r="N5529" s="167">
        <f t="shared" si="608"/>
        <v>0</v>
      </c>
    </row>
    <row r="5530" spans="1:14" ht="15" customHeight="1" x14ac:dyDescent="0.2">
      <c r="A5530" s="152"/>
      <c r="B5530" s="152"/>
      <c r="C5530" s="152"/>
      <c r="D5530" s="152"/>
      <c r="E5530" s="153">
        <f>'2.40-a,b,c,d,e'!E5530</f>
        <v>44803.166666666664</v>
      </c>
      <c r="F5530" s="157">
        <f>'2.40-a,b,c,d,e'!F5530</f>
        <v>91.639999389648395</v>
      </c>
      <c r="G5530" s="157">
        <f>'2.40-a,b,c,d,e'!G5530</f>
        <v>-5370.0027465820031</v>
      </c>
      <c r="H5530" s="157">
        <f t="shared" si="602"/>
        <v>2792.615482488387</v>
      </c>
      <c r="I5530" s="157">
        <f t="shared" si="603"/>
        <v>5370.0027465820031</v>
      </c>
      <c r="J5530" s="157">
        <f t="shared" si="604"/>
        <v>8162.61822907039</v>
      </c>
      <c r="K5530" s="157">
        <f t="shared" si="605"/>
        <v>0</v>
      </c>
      <c r="L5530" s="157">
        <f t="shared" si="606"/>
        <v>8162.61822907039</v>
      </c>
      <c r="M5530" s="167">
        <f t="shared" si="607"/>
        <v>1</v>
      </c>
      <c r="N5530" s="167">
        <f t="shared" si="608"/>
        <v>0</v>
      </c>
    </row>
    <row r="5531" spans="1:14" ht="15" customHeight="1" x14ac:dyDescent="0.2">
      <c r="A5531" s="152"/>
      <c r="B5531" s="152"/>
      <c r="C5531" s="152"/>
      <c r="D5531" s="152"/>
      <c r="E5531" s="153">
        <f>'2.40-a,b,c,d,e'!E5531</f>
        <v>44804.166666666664</v>
      </c>
      <c r="F5531" s="157">
        <f>'2.40-a,b,c,d,e'!F5531</f>
        <v>89.550003051757798</v>
      </c>
      <c r="G5531" s="157">
        <f>'2.40-a,b,c,d,e'!G5531</f>
        <v>-2089.9963378905968</v>
      </c>
      <c r="H5531" s="157">
        <f t="shared" si="602"/>
        <v>6072.6218911797932</v>
      </c>
      <c r="I5531" s="157">
        <f t="shared" si="603"/>
        <v>2089.9963378905968</v>
      </c>
      <c r="J5531" s="157">
        <f t="shared" si="604"/>
        <v>8162.61822907039</v>
      </c>
      <c r="K5531" s="157">
        <f t="shared" si="605"/>
        <v>0</v>
      </c>
      <c r="L5531" s="157">
        <f t="shared" si="606"/>
        <v>8162.61822907039</v>
      </c>
      <c r="M5531" s="167">
        <f t="shared" si="607"/>
        <v>1</v>
      </c>
      <c r="N5531" s="167">
        <f t="shared" si="608"/>
        <v>0</v>
      </c>
    </row>
    <row r="5532" spans="1:14" ht="15" customHeight="1" x14ac:dyDescent="0.2">
      <c r="A5532" s="152"/>
      <c r="B5532" s="152"/>
      <c r="C5532" s="152"/>
      <c r="D5532" s="152"/>
      <c r="E5532" s="153">
        <f>'2.40-a,b,c,d,e'!E5532</f>
        <v>44805.166666666664</v>
      </c>
      <c r="F5532" s="157">
        <f>'2.40-a,b,c,d,e'!F5532</f>
        <v>86.610000610351506</v>
      </c>
      <c r="G5532" s="157">
        <f>'2.40-a,b,c,d,e'!G5532</f>
        <v>-2940.0024414062927</v>
      </c>
      <c r="H5532" s="157">
        <f t="shared" si="602"/>
        <v>5222.6157876640973</v>
      </c>
      <c r="I5532" s="157">
        <f t="shared" si="603"/>
        <v>2940.0024414062927</v>
      </c>
      <c r="J5532" s="157">
        <f t="shared" si="604"/>
        <v>8162.61822907039</v>
      </c>
      <c r="K5532" s="157">
        <f t="shared" si="605"/>
        <v>0</v>
      </c>
      <c r="L5532" s="157">
        <f t="shared" si="606"/>
        <v>8162.61822907039</v>
      </c>
      <c r="M5532" s="167">
        <f t="shared" si="607"/>
        <v>1</v>
      </c>
      <c r="N5532" s="167">
        <f t="shared" si="608"/>
        <v>0</v>
      </c>
    </row>
    <row r="5533" spans="1:14" ht="15" customHeight="1" x14ac:dyDescent="0.2">
      <c r="A5533" s="152"/>
      <c r="B5533" s="152"/>
      <c r="C5533" s="152"/>
      <c r="D5533" s="152"/>
      <c r="E5533" s="153">
        <f>'2.40-a,b,c,d,e'!E5533</f>
        <v>44806.166666666664</v>
      </c>
      <c r="F5533" s="157">
        <f>'2.40-a,b,c,d,e'!F5533</f>
        <v>86.870002746582003</v>
      </c>
      <c r="G5533" s="157">
        <f>'2.40-a,b,c,d,e'!G5533</f>
        <v>260.00213623049717</v>
      </c>
      <c r="H5533" s="157">
        <f t="shared" si="602"/>
        <v>8422.620365300887</v>
      </c>
      <c r="I5533" s="157">
        <f t="shared" si="603"/>
        <v>0</v>
      </c>
      <c r="J5533" s="157">
        <f t="shared" si="604"/>
        <v>8422.620365300887</v>
      </c>
      <c r="K5533" s="157">
        <f t="shared" si="605"/>
        <v>260.00213623049694</v>
      </c>
      <c r="L5533" s="157">
        <f t="shared" si="606"/>
        <v>8162.61822907039</v>
      </c>
      <c r="M5533" s="167">
        <f t="shared" si="607"/>
        <v>0</v>
      </c>
      <c r="N5533" s="167">
        <f t="shared" si="608"/>
        <v>0</v>
      </c>
    </row>
    <row r="5534" spans="1:14" ht="15" customHeight="1" x14ac:dyDescent="0.2">
      <c r="A5534" s="152"/>
      <c r="B5534" s="152"/>
      <c r="C5534" s="152"/>
      <c r="D5534" s="152"/>
      <c r="E5534" s="153">
        <f>'2.40-a,b,c,d,e'!E5534</f>
        <v>44810.166666666664</v>
      </c>
      <c r="F5534" s="157">
        <f>'2.40-a,b,c,d,e'!F5534</f>
        <v>86.879997253417898</v>
      </c>
      <c r="G5534" s="157">
        <f>'2.40-a,b,c,d,e'!G5534</f>
        <v>9.9945068358948674</v>
      </c>
      <c r="H5534" s="157">
        <f t="shared" si="602"/>
        <v>8172.6127359062848</v>
      </c>
      <c r="I5534" s="157">
        <f t="shared" si="603"/>
        <v>0</v>
      </c>
      <c r="J5534" s="157">
        <f t="shared" si="604"/>
        <v>8172.6127359062848</v>
      </c>
      <c r="K5534" s="157">
        <f t="shared" si="605"/>
        <v>9.9945068358947537</v>
      </c>
      <c r="L5534" s="157">
        <f t="shared" si="606"/>
        <v>8162.61822907039</v>
      </c>
      <c r="M5534" s="167">
        <f t="shared" si="607"/>
        <v>0</v>
      </c>
      <c r="N5534" s="167">
        <f t="shared" si="608"/>
        <v>0</v>
      </c>
    </row>
    <row r="5535" spans="1:14" ht="15" customHeight="1" x14ac:dyDescent="0.2">
      <c r="A5535" s="152"/>
      <c r="B5535" s="152"/>
      <c r="C5535" s="152"/>
      <c r="D5535" s="152"/>
      <c r="E5535" s="153">
        <f>'2.40-a,b,c,d,e'!E5535</f>
        <v>44811.166666666664</v>
      </c>
      <c r="F5535" s="157">
        <f>'2.40-a,b,c,d,e'!F5535</f>
        <v>81.940002441406193</v>
      </c>
      <c r="G5535" s="157">
        <f>'2.40-a,b,c,d,e'!G5535</f>
        <v>-4939.9948120117042</v>
      </c>
      <c r="H5535" s="157">
        <f t="shared" si="602"/>
        <v>3222.6234170586858</v>
      </c>
      <c r="I5535" s="157">
        <f t="shared" si="603"/>
        <v>4939.9948120117042</v>
      </c>
      <c r="J5535" s="157">
        <f t="shared" si="604"/>
        <v>8162.61822907039</v>
      </c>
      <c r="K5535" s="157">
        <f t="shared" si="605"/>
        <v>0</v>
      </c>
      <c r="L5535" s="157">
        <f t="shared" si="606"/>
        <v>8162.61822907039</v>
      </c>
      <c r="M5535" s="167">
        <f t="shared" si="607"/>
        <v>1</v>
      </c>
      <c r="N5535" s="167">
        <f t="shared" si="608"/>
        <v>0</v>
      </c>
    </row>
    <row r="5536" spans="1:14" ht="15" customHeight="1" x14ac:dyDescent="0.2">
      <c r="A5536" s="152"/>
      <c r="B5536" s="152"/>
      <c r="C5536" s="152"/>
      <c r="D5536" s="152"/>
      <c r="E5536" s="153">
        <f>'2.40-a,b,c,d,e'!E5536</f>
        <v>44812.166666666664</v>
      </c>
      <c r="F5536" s="157">
        <f>'2.40-a,b,c,d,e'!F5536</f>
        <v>83.540000915527301</v>
      </c>
      <c r="G5536" s="157">
        <f>'2.40-a,b,c,d,e'!G5536</f>
        <v>1599.9984741211078</v>
      </c>
      <c r="H5536" s="157">
        <f t="shared" si="602"/>
        <v>9762.6167031914974</v>
      </c>
      <c r="I5536" s="157">
        <f t="shared" si="603"/>
        <v>0</v>
      </c>
      <c r="J5536" s="157">
        <f t="shared" si="604"/>
        <v>9762.6167031914974</v>
      </c>
      <c r="K5536" s="157">
        <f t="shared" si="605"/>
        <v>1599.9984741211074</v>
      </c>
      <c r="L5536" s="157">
        <f t="shared" si="606"/>
        <v>8162.61822907039</v>
      </c>
      <c r="M5536" s="167">
        <f t="shared" si="607"/>
        <v>0</v>
      </c>
      <c r="N5536" s="167">
        <f t="shared" si="608"/>
        <v>0</v>
      </c>
    </row>
    <row r="5537" spans="1:14" ht="15" customHeight="1" x14ac:dyDescent="0.2">
      <c r="A5537" s="152"/>
      <c r="B5537" s="152"/>
      <c r="C5537" s="152"/>
      <c r="D5537" s="152"/>
      <c r="E5537" s="153">
        <f>'2.40-a,b,c,d,e'!E5537</f>
        <v>44813.166666666664</v>
      </c>
      <c r="F5537" s="157">
        <f>'2.40-a,b,c,d,e'!F5537</f>
        <v>86.790000915527301</v>
      </c>
      <c r="G5537" s="157">
        <f>'2.40-a,b,c,d,e'!G5537</f>
        <v>3250</v>
      </c>
      <c r="H5537" s="157">
        <f t="shared" si="602"/>
        <v>11412.618229070391</v>
      </c>
      <c r="I5537" s="157">
        <f t="shared" si="603"/>
        <v>0</v>
      </c>
      <c r="J5537" s="157">
        <f t="shared" si="604"/>
        <v>11412.618229070391</v>
      </c>
      <c r="K5537" s="157">
        <f t="shared" si="605"/>
        <v>3250.0000000000009</v>
      </c>
      <c r="L5537" s="157">
        <f t="shared" si="606"/>
        <v>8162.61822907039</v>
      </c>
      <c r="M5537" s="167">
        <f t="shared" si="607"/>
        <v>0</v>
      </c>
      <c r="N5537" s="167">
        <f t="shared" si="608"/>
        <v>0</v>
      </c>
    </row>
    <row r="5538" spans="1:14" ht="15" customHeight="1" x14ac:dyDescent="0.2">
      <c r="A5538" s="152"/>
      <c r="B5538" s="152"/>
      <c r="C5538" s="152"/>
      <c r="D5538" s="152"/>
      <c r="E5538" s="153">
        <f>'2.40-a,b,c,d,e'!E5538</f>
        <v>44816.166666666664</v>
      </c>
      <c r="F5538" s="157">
        <f>'2.40-a,b,c,d,e'!F5538</f>
        <v>87.779998779296804</v>
      </c>
      <c r="G5538" s="157">
        <f>'2.40-a,b,c,d,e'!G5538</f>
        <v>989.99786376950283</v>
      </c>
      <c r="H5538" s="157">
        <f t="shared" si="602"/>
        <v>9152.6160928398931</v>
      </c>
      <c r="I5538" s="157">
        <f t="shared" si="603"/>
        <v>0</v>
      </c>
      <c r="J5538" s="157">
        <f t="shared" si="604"/>
        <v>9152.6160928398931</v>
      </c>
      <c r="K5538" s="157">
        <f t="shared" si="605"/>
        <v>989.99786376950306</v>
      </c>
      <c r="L5538" s="157">
        <f t="shared" si="606"/>
        <v>8162.61822907039</v>
      </c>
      <c r="M5538" s="167">
        <f t="shared" si="607"/>
        <v>0</v>
      </c>
      <c r="N5538" s="167">
        <f t="shared" si="608"/>
        <v>0</v>
      </c>
    </row>
    <row r="5539" spans="1:14" ht="15" customHeight="1" x14ac:dyDescent="0.2">
      <c r="A5539" s="152"/>
      <c r="B5539" s="152"/>
      <c r="C5539" s="152"/>
      <c r="D5539" s="152"/>
      <c r="E5539" s="153">
        <f>'2.40-a,b,c,d,e'!E5539</f>
        <v>44817.166666666664</v>
      </c>
      <c r="F5539" s="157">
        <f>'2.40-a,b,c,d,e'!F5539</f>
        <v>87.309997558593693</v>
      </c>
      <c r="G5539" s="157">
        <f>'2.40-a,b,c,d,e'!G5539</f>
        <v>-470.00122070311079</v>
      </c>
      <c r="H5539" s="157">
        <f t="shared" si="602"/>
        <v>7692.6170083672796</v>
      </c>
      <c r="I5539" s="157">
        <f t="shared" si="603"/>
        <v>0</v>
      </c>
      <c r="J5539" s="157">
        <f t="shared" si="604"/>
        <v>7692.6170083672796</v>
      </c>
      <c r="K5539" s="157">
        <f t="shared" si="605"/>
        <v>0</v>
      </c>
      <c r="L5539" s="157">
        <f t="shared" si="606"/>
        <v>7692.6170083672796</v>
      </c>
      <c r="M5539" s="167">
        <f t="shared" si="607"/>
        <v>0</v>
      </c>
      <c r="N5539" s="167">
        <f t="shared" si="608"/>
        <v>0</v>
      </c>
    </row>
    <row r="5540" spans="1:14" ht="15" customHeight="1" x14ac:dyDescent="0.2">
      <c r="A5540" s="152"/>
      <c r="B5540" s="152"/>
      <c r="C5540" s="152"/>
      <c r="D5540" s="152"/>
      <c r="E5540" s="153">
        <f>'2.40-a,b,c,d,e'!E5540</f>
        <v>44818.166666666664</v>
      </c>
      <c r="F5540" s="157">
        <f>'2.40-a,b,c,d,e'!F5540</f>
        <v>88.480003356933594</v>
      </c>
      <c r="G5540" s="157">
        <f>'2.40-a,b,c,d,e'!G5540</f>
        <v>1170.0057983399006</v>
      </c>
      <c r="H5540" s="157">
        <f t="shared" si="602"/>
        <v>8862.6228067071806</v>
      </c>
      <c r="I5540" s="157">
        <f t="shared" si="603"/>
        <v>0</v>
      </c>
      <c r="J5540" s="157">
        <f t="shared" si="604"/>
        <v>8862.6228067071806</v>
      </c>
      <c r="K5540" s="157">
        <f t="shared" si="605"/>
        <v>700.0045776367906</v>
      </c>
      <c r="L5540" s="157">
        <f t="shared" si="606"/>
        <v>8162.61822907039</v>
      </c>
      <c r="M5540" s="167">
        <f t="shared" si="607"/>
        <v>0</v>
      </c>
      <c r="N5540" s="167">
        <f t="shared" si="608"/>
        <v>0</v>
      </c>
    </row>
    <row r="5541" spans="1:14" ht="15" customHeight="1" x14ac:dyDescent="0.2">
      <c r="A5541" s="152"/>
      <c r="B5541" s="152"/>
      <c r="C5541" s="152"/>
      <c r="D5541" s="152"/>
      <c r="E5541" s="153">
        <f>'2.40-a,b,c,d,e'!E5541</f>
        <v>44819.166666666664</v>
      </c>
      <c r="F5541" s="157">
        <f>'2.40-a,b,c,d,e'!F5541</f>
        <v>85.099998474121094</v>
      </c>
      <c r="G5541" s="157">
        <f>'2.40-a,b,c,d,e'!G5541</f>
        <v>-3380.0048828125</v>
      </c>
      <c r="H5541" s="157">
        <f t="shared" si="602"/>
        <v>4782.61334625789</v>
      </c>
      <c r="I5541" s="157">
        <f t="shared" si="603"/>
        <v>3380.0048828125</v>
      </c>
      <c r="J5541" s="157">
        <f t="shared" si="604"/>
        <v>8162.61822907039</v>
      </c>
      <c r="K5541" s="157">
        <f t="shared" si="605"/>
        <v>0</v>
      </c>
      <c r="L5541" s="157">
        <f t="shared" si="606"/>
        <v>8162.61822907039</v>
      </c>
      <c r="M5541" s="167">
        <f t="shared" si="607"/>
        <v>1</v>
      </c>
      <c r="N5541" s="167">
        <f t="shared" si="608"/>
        <v>0</v>
      </c>
    </row>
    <row r="5542" spans="1:14" ht="15" customHeight="1" x14ac:dyDescent="0.2">
      <c r="A5542" s="152"/>
      <c r="B5542" s="152"/>
      <c r="C5542" s="152"/>
      <c r="D5542" s="152"/>
      <c r="E5542" s="153">
        <f>'2.40-a,b,c,d,e'!E5542</f>
        <v>44820.166666666664</v>
      </c>
      <c r="F5542" s="157">
        <f>'2.40-a,b,c,d,e'!F5542</f>
        <v>85.110000610351506</v>
      </c>
      <c r="G5542" s="157">
        <f>'2.40-a,b,c,d,e'!G5542</f>
        <v>10.002136230411907</v>
      </c>
      <c r="H5542" s="157">
        <f t="shared" si="602"/>
        <v>8172.6203653008015</v>
      </c>
      <c r="I5542" s="157">
        <f t="shared" si="603"/>
        <v>0</v>
      </c>
      <c r="J5542" s="157">
        <f t="shared" si="604"/>
        <v>8172.6203653008015</v>
      </c>
      <c r="K5542" s="157">
        <f t="shared" si="605"/>
        <v>10.002136230411452</v>
      </c>
      <c r="L5542" s="157">
        <f t="shared" si="606"/>
        <v>8162.61822907039</v>
      </c>
      <c r="M5542" s="167">
        <f t="shared" si="607"/>
        <v>0</v>
      </c>
      <c r="N5542" s="167">
        <f t="shared" si="608"/>
        <v>0</v>
      </c>
    </row>
    <row r="5543" spans="1:14" ht="15" customHeight="1" x14ac:dyDescent="0.2">
      <c r="A5543" s="152"/>
      <c r="B5543" s="152"/>
      <c r="C5543" s="152"/>
      <c r="D5543" s="152"/>
      <c r="E5543" s="153">
        <f>'2.40-a,b,c,d,e'!E5543</f>
        <v>44823.166666666664</v>
      </c>
      <c r="F5543" s="157">
        <f>'2.40-a,b,c,d,e'!F5543</f>
        <v>85.730003356933594</v>
      </c>
      <c r="G5543" s="157">
        <f>'2.40-a,b,c,d,e'!G5543</f>
        <v>620.00274658208809</v>
      </c>
      <c r="H5543" s="157">
        <f t="shared" si="602"/>
        <v>8782.6209756524786</v>
      </c>
      <c r="I5543" s="157">
        <f t="shared" si="603"/>
        <v>0</v>
      </c>
      <c r="J5543" s="157">
        <f t="shared" si="604"/>
        <v>8782.6209756524786</v>
      </c>
      <c r="K5543" s="157">
        <f t="shared" si="605"/>
        <v>620.00274658208855</v>
      </c>
      <c r="L5543" s="157">
        <f t="shared" si="606"/>
        <v>8162.61822907039</v>
      </c>
      <c r="M5543" s="167">
        <f t="shared" si="607"/>
        <v>0</v>
      </c>
      <c r="N5543" s="167">
        <f t="shared" si="608"/>
        <v>0</v>
      </c>
    </row>
    <row r="5544" spans="1:14" ht="15" customHeight="1" x14ac:dyDescent="0.2">
      <c r="A5544" s="152"/>
      <c r="B5544" s="152"/>
      <c r="C5544" s="152"/>
      <c r="D5544" s="152"/>
      <c r="E5544" s="153">
        <f>'2.40-a,b,c,d,e'!E5544</f>
        <v>44824.166666666664</v>
      </c>
      <c r="F5544" s="157">
        <f>'2.40-a,b,c,d,e'!F5544</f>
        <v>84.449996948242102</v>
      </c>
      <c r="G5544" s="157">
        <f>'2.40-a,b,c,d,e'!G5544</f>
        <v>-1280.0064086914915</v>
      </c>
      <c r="H5544" s="157">
        <f t="shared" si="602"/>
        <v>6882.6118203788983</v>
      </c>
      <c r="I5544" s="157">
        <f t="shared" si="603"/>
        <v>0</v>
      </c>
      <c r="J5544" s="157">
        <f t="shared" si="604"/>
        <v>6882.6118203788983</v>
      </c>
      <c r="K5544" s="157">
        <f t="shared" si="605"/>
        <v>0</v>
      </c>
      <c r="L5544" s="157">
        <f t="shared" si="606"/>
        <v>6882.6118203788983</v>
      </c>
      <c r="M5544" s="167">
        <f t="shared" si="607"/>
        <v>0</v>
      </c>
      <c r="N5544" s="167">
        <f t="shared" si="608"/>
        <v>0</v>
      </c>
    </row>
    <row r="5545" spans="1:14" ht="15" customHeight="1" x14ac:dyDescent="0.2">
      <c r="A5545" s="152"/>
      <c r="B5545" s="152"/>
      <c r="C5545" s="152"/>
      <c r="D5545" s="152"/>
      <c r="E5545" s="153">
        <f>'2.40-a,b,c,d,e'!E5545</f>
        <v>44825.166666666664</v>
      </c>
      <c r="F5545" s="157">
        <f>'2.40-a,b,c,d,e'!F5545</f>
        <v>82.940002441406193</v>
      </c>
      <c r="G5545" s="157">
        <f>'2.40-a,b,c,d,e'!G5545</f>
        <v>-1509.9945068359091</v>
      </c>
      <c r="H5545" s="157">
        <f t="shared" si="602"/>
        <v>5372.617313542989</v>
      </c>
      <c r="I5545" s="157">
        <f t="shared" si="603"/>
        <v>2790.000915527401</v>
      </c>
      <c r="J5545" s="157">
        <f t="shared" si="604"/>
        <v>8162.61822907039</v>
      </c>
      <c r="K5545" s="157">
        <f t="shared" si="605"/>
        <v>0</v>
      </c>
      <c r="L5545" s="157">
        <f t="shared" si="606"/>
        <v>8162.61822907039</v>
      </c>
      <c r="M5545" s="167">
        <f t="shared" si="607"/>
        <v>1</v>
      </c>
      <c r="N5545" s="167">
        <f t="shared" si="608"/>
        <v>0</v>
      </c>
    </row>
    <row r="5546" spans="1:14" ht="15" customHeight="1" x14ac:dyDescent="0.2">
      <c r="A5546" s="152"/>
      <c r="B5546" s="152"/>
      <c r="C5546" s="152"/>
      <c r="D5546" s="152"/>
      <c r="E5546" s="153">
        <f>'2.40-a,b,c,d,e'!E5546</f>
        <v>44826.166666666664</v>
      </c>
      <c r="F5546" s="157">
        <f>'2.40-a,b,c,d,e'!F5546</f>
        <v>83.489997863769503</v>
      </c>
      <c r="G5546" s="157">
        <f>'2.40-a,b,c,d,e'!G5546</f>
        <v>549.99542236330967</v>
      </c>
      <c r="H5546" s="157">
        <f t="shared" si="602"/>
        <v>8712.6136514336995</v>
      </c>
      <c r="I5546" s="157">
        <f t="shared" si="603"/>
        <v>0</v>
      </c>
      <c r="J5546" s="157">
        <f t="shared" si="604"/>
        <v>8712.6136514336995</v>
      </c>
      <c r="K5546" s="157">
        <f t="shared" si="605"/>
        <v>549.99542236330944</v>
      </c>
      <c r="L5546" s="157">
        <f t="shared" si="606"/>
        <v>8162.61822907039</v>
      </c>
      <c r="M5546" s="167">
        <f t="shared" si="607"/>
        <v>0</v>
      </c>
      <c r="N5546" s="167">
        <f t="shared" si="608"/>
        <v>0</v>
      </c>
    </row>
    <row r="5547" spans="1:14" ht="15" customHeight="1" x14ac:dyDescent="0.2">
      <c r="A5547" s="152"/>
      <c r="B5547" s="152"/>
      <c r="C5547" s="152"/>
      <c r="D5547" s="152"/>
      <c r="E5547" s="153">
        <f>'2.40-a,b,c,d,e'!E5547</f>
        <v>44827.166666666664</v>
      </c>
      <c r="F5547" s="157">
        <f>'2.40-a,b,c,d,e'!F5547</f>
        <v>78.739997863769503</v>
      </c>
      <c r="G5547" s="157">
        <f>'2.40-a,b,c,d,e'!G5547</f>
        <v>-4750</v>
      </c>
      <c r="H5547" s="157">
        <f t="shared" si="602"/>
        <v>3412.61822907039</v>
      </c>
      <c r="I5547" s="157">
        <f t="shared" si="603"/>
        <v>4750</v>
      </c>
      <c r="J5547" s="157">
        <f t="shared" si="604"/>
        <v>8162.61822907039</v>
      </c>
      <c r="K5547" s="157">
        <f t="shared" si="605"/>
        <v>0</v>
      </c>
      <c r="L5547" s="157">
        <f t="shared" si="606"/>
        <v>8162.61822907039</v>
      </c>
      <c r="M5547" s="167">
        <f t="shared" si="607"/>
        <v>1</v>
      </c>
      <c r="N5547" s="167">
        <f t="shared" si="608"/>
        <v>0</v>
      </c>
    </row>
    <row r="5548" spans="1:14" ht="15" customHeight="1" x14ac:dyDescent="0.2">
      <c r="A5548" s="152"/>
      <c r="B5548" s="152"/>
      <c r="C5548" s="152"/>
      <c r="D5548" s="152"/>
      <c r="E5548" s="153">
        <f>'2.40-a,b,c,d,e'!E5548</f>
        <v>44830.166666666664</v>
      </c>
      <c r="F5548" s="157">
        <f>'2.40-a,b,c,d,e'!F5548</f>
        <v>76.709999084472599</v>
      </c>
      <c r="G5548" s="157">
        <f>'2.40-a,b,c,d,e'!G5548</f>
        <v>-2029.9987792969034</v>
      </c>
      <c r="H5548" s="157">
        <f t="shared" si="602"/>
        <v>6132.6194497734868</v>
      </c>
      <c r="I5548" s="157">
        <f t="shared" si="603"/>
        <v>0</v>
      </c>
      <c r="J5548" s="157">
        <f t="shared" si="604"/>
        <v>6132.6194497734868</v>
      </c>
      <c r="K5548" s="157">
        <f t="shared" si="605"/>
        <v>0</v>
      </c>
      <c r="L5548" s="157">
        <f t="shared" si="606"/>
        <v>6132.6194497734868</v>
      </c>
      <c r="M5548" s="167">
        <f t="shared" si="607"/>
        <v>0</v>
      </c>
      <c r="N5548" s="167">
        <f t="shared" si="608"/>
        <v>0</v>
      </c>
    </row>
    <row r="5549" spans="1:14" ht="15" customHeight="1" x14ac:dyDescent="0.2">
      <c r="A5549" s="152"/>
      <c r="B5549" s="152"/>
      <c r="C5549" s="152"/>
      <c r="D5549" s="152"/>
      <c r="E5549" s="153">
        <f>'2.40-a,b,c,d,e'!E5549</f>
        <v>44831.166666666664</v>
      </c>
      <c r="F5549" s="157">
        <f>'2.40-a,b,c,d,e'!F5549</f>
        <v>78.5</v>
      </c>
      <c r="G5549" s="157">
        <f>'2.40-a,b,c,d,e'!G5549</f>
        <v>1790.0009155274006</v>
      </c>
      <c r="H5549" s="157">
        <f t="shared" si="602"/>
        <v>7922.620365300887</v>
      </c>
      <c r="I5549" s="157">
        <f t="shared" si="603"/>
        <v>0</v>
      </c>
      <c r="J5549" s="157">
        <f t="shared" si="604"/>
        <v>7922.620365300887</v>
      </c>
      <c r="K5549" s="157">
        <f t="shared" si="605"/>
        <v>0</v>
      </c>
      <c r="L5549" s="157">
        <f t="shared" si="606"/>
        <v>7922.620365300887</v>
      </c>
      <c r="M5549" s="167">
        <f t="shared" si="607"/>
        <v>0</v>
      </c>
      <c r="N5549" s="167">
        <f t="shared" si="608"/>
        <v>0</v>
      </c>
    </row>
    <row r="5550" spans="1:14" ht="15" customHeight="1" x14ac:dyDescent="0.2">
      <c r="A5550" s="152"/>
      <c r="B5550" s="152"/>
      <c r="C5550" s="152"/>
      <c r="D5550" s="152"/>
      <c r="E5550" s="153">
        <f>'2.40-a,b,c,d,e'!E5550</f>
        <v>44832.166666666664</v>
      </c>
      <c r="F5550" s="157">
        <f>'2.40-a,b,c,d,e'!F5550</f>
        <v>82.150001525878906</v>
      </c>
      <c r="G5550" s="157">
        <f>'2.40-a,b,c,d,e'!G5550</f>
        <v>3650.0015258789063</v>
      </c>
      <c r="H5550" s="157">
        <f t="shared" si="602"/>
        <v>11572.621891179793</v>
      </c>
      <c r="I5550" s="157">
        <f t="shared" si="603"/>
        <v>0</v>
      </c>
      <c r="J5550" s="157">
        <f t="shared" si="604"/>
        <v>11572.621891179793</v>
      </c>
      <c r="K5550" s="157">
        <f t="shared" si="605"/>
        <v>3410.0036621094032</v>
      </c>
      <c r="L5550" s="157">
        <f t="shared" si="606"/>
        <v>8162.61822907039</v>
      </c>
      <c r="M5550" s="167">
        <f t="shared" si="607"/>
        <v>0</v>
      </c>
      <c r="N5550" s="167">
        <f t="shared" si="608"/>
        <v>0</v>
      </c>
    </row>
    <row r="5551" spans="1:14" ht="15" customHeight="1" x14ac:dyDescent="0.2">
      <c r="A5551" s="152"/>
      <c r="B5551" s="152"/>
      <c r="C5551" s="152"/>
      <c r="D5551" s="152"/>
      <c r="E5551" s="153">
        <f>'2.40-a,b,c,d,e'!E5551</f>
        <v>44833.166666666664</v>
      </c>
      <c r="F5551" s="157">
        <f>'2.40-a,b,c,d,e'!F5551</f>
        <v>81.230003356933594</v>
      </c>
      <c r="G5551" s="157">
        <f>'2.40-a,b,c,d,e'!G5551</f>
        <v>-919.9981689453125</v>
      </c>
      <c r="H5551" s="157">
        <f t="shared" si="602"/>
        <v>7242.6200601250775</v>
      </c>
      <c r="I5551" s="157">
        <f t="shared" si="603"/>
        <v>0</v>
      </c>
      <c r="J5551" s="157">
        <f t="shared" si="604"/>
        <v>7242.6200601250775</v>
      </c>
      <c r="K5551" s="157">
        <f t="shared" si="605"/>
        <v>0</v>
      </c>
      <c r="L5551" s="157">
        <f t="shared" si="606"/>
        <v>7242.6200601250775</v>
      </c>
      <c r="M5551" s="167">
        <f t="shared" si="607"/>
        <v>0</v>
      </c>
      <c r="N5551" s="167">
        <f t="shared" si="608"/>
        <v>0</v>
      </c>
    </row>
    <row r="5552" spans="1:14" ht="15" customHeight="1" x14ac:dyDescent="0.2">
      <c r="A5552" s="152"/>
      <c r="B5552" s="152"/>
      <c r="C5552" s="152"/>
      <c r="D5552" s="152"/>
      <c r="E5552" s="153">
        <f>'2.40-a,b,c,d,e'!E5552</f>
        <v>44834.166666666664</v>
      </c>
      <c r="F5552" s="157">
        <f>'2.40-a,b,c,d,e'!F5552</f>
        <v>79.489997863769503</v>
      </c>
      <c r="G5552" s="157">
        <f>'2.40-a,b,c,d,e'!G5552</f>
        <v>-1740.0054931640909</v>
      </c>
      <c r="H5552" s="157">
        <f t="shared" si="602"/>
        <v>5502.6145669609868</v>
      </c>
      <c r="I5552" s="157">
        <f t="shared" si="603"/>
        <v>2660.0036621094032</v>
      </c>
      <c r="J5552" s="157">
        <f t="shared" si="604"/>
        <v>8162.61822907039</v>
      </c>
      <c r="K5552" s="157">
        <f t="shared" si="605"/>
        <v>0</v>
      </c>
      <c r="L5552" s="157">
        <f t="shared" si="606"/>
        <v>8162.61822907039</v>
      </c>
      <c r="M5552" s="167">
        <f t="shared" si="607"/>
        <v>1</v>
      </c>
      <c r="N5552" s="167">
        <f t="shared" si="608"/>
        <v>0</v>
      </c>
    </row>
    <row r="5553" spans="1:14" ht="15" customHeight="1" x14ac:dyDescent="0.2">
      <c r="A5553" s="152"/>
      <c r="B5553" s="152"/>
      <c r="C5553" s="152"/>
      <c r="D5553" s="152"/>
      <c r="E5553" s="153">
        <f>'2.40-a,b,c,d,e'!E5553</f>
        <v>44837.166666666664</v>
      </c>
      <c r="F5553" s="157">
        <f>'2.40-a,b,c,d,e'!F5553</f>
        <v>83.629997253417898</v>
      </c>
      <c r="G5553" s="157">
        <f>'2.40-a,b,c,d,e'!G5553</f>
        <v>4139.9993896483948</v>
      </c>
      <c r="H5553" s="157">
        <f t="shared" si="602"/>
        <v>12302.617618718785</v>
      </c>
      <c r="I5553" s="157">
        <f t="shared" si="603"/>
        <v>0</v>
      </c>
      <c r="J5553" s="157">
        <f t="shared" si="604"/>
        <v>12302.617618718785</v>
      </c>
      <c r="K5553" s="157">
        <f t="shared" si="605"/>
        <v>4139.9993896483948</v>
      </c>
      <c r="L5553" s="157">
        <f t="shared" si="606"/>
        <v>8162.61822907039</v>
      </c>
      <c r="M5553" s="167">
        <f t="shared" si="607"/>
        <v>0</v>
      </c>
      <c r="N5553" s="167">
        <f t="shared" si="608"/>
        <v>0</v>
      </c>
    </row>
    <row r="5554" spans="1:14" ht="15" customHeight="1" x14ac:dyDescent="0.2">
      <c r="A5554" s="152"/>
      <c r="B5554" s="152"/>
      <c r="C5554" s="152"/>
      <c r="D5554" s="152"/>
      <c r="E5554" s="153">
        <f>'2.40-a,b,c,d,e'!E5554</f>
        <v>44838.166666666664</v>
      </c>
      <c r="F5554" s="157">
        <f>'2.40-a,b,c,d,e'!F5554</f>
        <v>86.519996643066406</v>
      </c>
      <c r="G5554" s="157">
        <f>'2.40-a,b,c,d,e'!G5554</f>
        <v>2889.9993896485084</v>
      </c>
      <c r="H5554" s="157">
        <f t="shared" si="602"/>
        <v>11052.617618718898</v>
      </c>
      <c r="I5554" s="157">
        <f t="shared" si="603"/>
        <v>0</v>
      </c>
      <c r="J5554" s="157">
        <f t="shared" si="604"/>
        <v>11052.617618718898</v>
      </c>
      <c r="K5554" s="157">
        <f t="shared" si="605"/>
        <v>2889.9993896485075</v>
      </c>
      <c r="L5554" s="157">
        <f t="shared" si="606"/>
        <v>8162.61822907039</v>
      </c>
      <c r="M5554" s="167">
        <f t="shared" si="607"/>
        <v>0</v>
      </c>
      <c r="N5554" s="167">
        <f t="shared" si="608"/>
        <v>0</v>
      </c>
    </row>
    <row r="5555" spans="1:14" ht="15" customHeight="1" x14ac:dyDescent="0.2">
      <c r="A5555" s="152"/>
      <c r="B5555" s="152"/>
      <c r="C5555" s="152"/>
      <c r="D5555" s="152"/>
      <c r="E5555" s="153">
        <f>'2.40-a,b,c,d,e'!E5555</f>
        <v>44839.166666666664</v>
      </c>
      <c r="F5555" s="157">
        <f>'2.40-a,b,c,d,e'!F5555</f>
        <v>87.760002136230398</v>
      </c>
      <c r="G5555" s="157">
        <f>'2.40-a,b,c,d,e'!G5555</f>
        <v>1240.0054931639916</v>
      </c>
      <c r="H5555" s="157">
        <f t="shared" si="602"/>
        <v>9402.6237222343807</v>
      </c>
      <c r="I5555" s="157">
        <f t="shared" si="603"/>
        <v>0</v>
      </c>
      <c r="J5555" s="157">
        <f t="shared" si="604"/>
        <v>9402.6237222343807</v>
      </c>
      <c r="K5555" s="157">
        <f t="shared" si="605"/>
        <v>1240.0054931639906</v>
      </c>
      <c r="L5555" s="157">
        <f t="shared" si="606"/>
        <v>8162.61822907039</v>
      </c>
      <c r="M5555" s="167">
        <f t="shared" si="607"/>
        <v>0</v>
      </c>
      <c r="N5555" s="167">
        <f t="shared" si="608"/>
        <v>0</v>
      </c>
    </row>
    <row r="5556" spans="1:14" ht="15" customHeight="1" x14ac:dyDescent="0.2">
      <c r="A5556" s="152"/>
      <c r="B5556" s="152"/>
      <c r="C5556" s="152"/>
      <c r="D5556" s="152"/>
      <c r="E5556" s="153">
        <f>'2.40-a,b,c,d,e'!E5556</f>
        <v>44840.166666666664</v>
      </c>
      <c r="F5556" s="157">
        <f>'2.40-a,b,c,d,e'!F5556</f>
        <v>88.449996948242102</v>
      </c>
      <c r="G5556" s="157">
        <f>'2.40-a,b,c,d,e'!G5556</f>
        <v>689.99481201170454</v>
      </c>
      <c r="H5556" s="157">
        <f t="shared" si="602"/>
        <v>8852.6130410820952</v>
      </c>
      <c r="I5556" s="157">
        <f t="shared" si="603"/>
        <v>0</v>
      </c>
      <c r="J5556" s="157">
        <f t="shared" si="604"/>
        <v>8852.6130410820952</v>
      </c>
      <c r="K5556" s="157">
        <f t="shared" si="605"/>
        <v>689.99481201170511</v>
      </c>
      <c r="L5556" s="157">
        <f t="shared" si="606"/>
        <v>8162.61822907039</v>
      </c>
      <c r="M5556" s="167">
        <f t="shared" si="607"/>
        <v>0</v>
      </c>
      <c r="N5556" s="167">
        <f t="shared" si="608"/>
        <v>0</v>
      </c>
    </row>
    <row r="5557" spans="1:14" ht="15" customHeight="1" x14ac:dyDescent="0.2">
      <c r="A5557" s="152"/>
      <c r="B5557" s="152"/>
      <c r="C5557" s="152"/>
      <c r="D5557" s="152"/>
      <c r="E5557" s="153">
        <f>'2.40-a,b,c,d,e'!E5557</f>
        <v>44841.166666666664</v>
      </c>
      <c r="F5557" s="157">
        <f>'2.40-a,b,c,d,e'!F5557</f>
        <v>92.639999389648395</v>
      </c>
      <c r="G5557" s="157">
        <f>'2.40-a,b,c,d,e'!G5557</f>
        <v>4190.0024414062927</v>
      </c>
      <c r="H5557" s="157">
        <f t="shared" si="602"/>
        <v>12352.620670476683</v>
      </c>
      <c r="I5557" s="157">
        <f t="shared" si="603"/>
        <v>0</v>
      </c>
      <c r="J5557" s="157">
        <f t="shared" si="604"/>
        <v>12352.620670476683</v>
      </c>
      <c r="K5557" s="157">
        <f t="shared" si="605"/>
        <v>4190.0024414062927</v>
      </c>
      <c r="L5557" s="157">
        <f t="shared" si="606"/>
        <v>8162.61822907039</v>
      </c>
      <c r="M5557" s="167">
        <f t="shared" si="607"/>
        <v>0</v>
      </c>
      <c r="N5557" s="167">
        <f t="shared" si="608"/>
        <v>0</v>
      </c>
    </row>
    <row r="5558" spans="1:14" ht="15" customHeight="1" x14ac:dyDescent="0.2">
      <c r="A5558" s="152"/>
      <c r="B5558" s="152"/>
      <c r="C5558" s="152"/>
      <c r="D5558" s="152"/>
      <c r="E5558" s="153">
        <f>'2.40-a,b,c,d,e'!E5558</f>
        <v>44844.166666666664</v>
      </c>
      <c r="F5558" s="157">
        <f>'2.40-a,b,c,d,e'!F5558</f>
        <v>91.129997253417898</v>
      </c>
      <c r="G5558" s="157">
        <f>'2.40-a,b,c,d,e'!G5558</f>
        <v>-1510.0021362304972</v>
      </c>
      <c r="H5558" s="157">
        <f t="shared" si="602"/>
        <v>6652.6160928398931</v>
      </c>
      <c r="I5558" s="157">
        <f t="shared" si="603"/>
        <v>0</v>
      </c>
      <c r="J5558" s="157">
        <f t="shared" si="604"/>
        <v>6652.6160928398931</v>
      </c>
      <c r="K5558" s="157">
        <f t="shared" si="605"/>
        <v>0</v>
      </c>
      <c r="L5558" s="157">
        <f t="shared" si="606"/>
        <v>6652.6160928398931</v>
      </c>
      <c r="M5558" s="167">
        <f t="shared" si="607"/>
        <v>0</v>
      </c>
      <c r="N5558" s="167">
        <f t="shared" si="608"/>
        <v>0</v>
      </c>
    </row>
    <row r="5559" spans="1:14" ht="15" customHeight="1" x14ac:dyDescent="0.2">
      <c r="A5559" s="152"/>
      <c r="B5559" s="152"/>
      <c r="C5559" s="152"/>
      <c r="D5559" s="152"/>
      <c r="E5559" s="153">
        <f>'2.40-a,b,c,d,e'!E5559</f>
        <v>44845.166666666664</v>
      </c>
      <c r="F5559" s="157">
        <f>'2.40-a,b,c,d,e'!F5559</f>
        <v>89.349998474121094</v>
      </c>
      <c r="G5559" s="157">
        <f>'2.40-a,b,c,d,e'!G5559</f>
        <v>-1779.9987792968041</v>
      </c>
      <c r="H5559" s="157">
        <f t="shared" si="602"/>
        <v>4872.617313543089</v>
      </c>
      <c r="I5559" s="157">
        <f t="shared" si="603"/>
        <v>3290.000915527301</v>
      </c>
      <c r="J5559" s="157">
        <f t="shared" si="604"/>
        <v>8162.61822907039</v>
      </c>
      <c r="K5559" s="157">
        <f t="shared" si="605"/>
        <v>0</v>
      </c>
      <c r="L5559" s="157">
        <f t="shared" si="606"/>
        <v>8162.61822907039</v>
      </c>
      <c r="M5559" s="167">
        <f t="shared" si="607"/>
        <v>1</v>
      </c>
      <c r="N5559" s="167">
        <f t="shared" si="608"/>
        <v>0</v>
      </c>
    </row>
    <row r="5560" spans="1:14" ht="15" customHeight="1" x14ac:dyDescent="0.2">
      <c r="A5560" s="152"/>
      <c r="B5560" s="152"/>
      <c r="C5560" s="152"/>
      <c r="D5560" s="152"/>
      <c r="E5560" s="153">
        <f>'2.40-a,b,c,d,e'!E5560</f>
        <v>44846.166666666664</v>
      </c>
      <c r="F5560" s="157">
        <f>'2.40-a,b,c,d,e'!F5560</f>
        <v>87.269996643066406</v>
      </c>
      <c r="G5560" s="157">
        <f>'2.40-a,b,c,d,e'!G5560</f>
        <v>-2080.0018310546875</v>
      </c>
      <c r="H5560" s="157">
        <f t="shared" si="602"/>
        <v>6082.6163980157025</v>
      </c>
      <c r="I5560" s="157">
        <f t="shared" si="603"/>
        <v>2080.0018310546875</v>
      </c>
      <c r="J5560" s="157">
        <f t="shared" si="604"/>
        <v>8162.61822907039</v>
      </c>
      <c r="K5560" s="157">
        <f t="shared" si="605"/>
        <v>0</v>
      </c>
      <c r="L5560" s="157">
        <f t="shared" si="606"/>
        <v>8162.61822907039</v>
      </c>
      <c r="M5560" s="167">
        <f t="shared" si="607"/>
        <v>1</v>
      </c>
      <c r="N5560" s="167">
        <f t="shared" si="608"/>
        <v>0</v>
      </c>
    </row>
    <row r="5561" spans="1:14" ht="15" customHeight="1" x14ac:dyDescent="0.2">
      <c r="A5561" s="152"/>
      <c r="B5561" s="152"/>
      <c r="C5561" s="152"/>
      <c r="D5561" s="152"/>
      <c r="E5561" s="153">
        <f>'2.40-a,b,c,d,e'!E5561</f>
        <v>44847.166666666664</v>
      </c>
      <c r="F5561" s="157">
        <f>'2.40-a,b,c,d,e'!F5561</f>
        <v>89.110000610351506</v>
      </c>
      <c r="G5561" s="157">
        <f>'2.40-a,b,c,d,e'!G5561</f>
        <v>1840.0039672850994</v>
      </c>
      <c r="H5561" s="157">
        <f t="shared" si="602"/>
        <v>10002.622196355489</v>
      </c>
      <c r="I5561" s="157">
        <f t="shared" si="603"/>
        <v>0</v>
      </c>
      <c r="J5561" s="157">
        <f t="shared" si="604"/>
        <v>10002.622196355489</v>
      </c>
      <c r="K5561" s="157">
        <f t="shared" si="605"/>
        <v>1840.003967285099</v>
      </c>
      <c r="L5561" s="157">
        <f t="shared" si="606"/>
        <v>8162.61822907039</v>
      </c>
      <c r="M5561" s="167">
        <f t="shared" si="607"/>
        <v>0</v>
      </c>
      <c r="N5561" s="167">
        <f t="shared" si="608"/>
        <v>0</v>
      </c>
    </row>
    <row r="5562" spans="1:14" ht="15" customHeight="1" x14ac:dyDescent="0.2">
      <c r="A5562" s="152"/>
      <c r="B5562" s="152"/>
      <c r="C5562" s="152"/>
      <c r="D5562" s="152"/>
      <c r="E5562" s="153">
        <f>'2.40-a,b,c,d,e'!E5562</f>
        <v>44848.166666666664</v>
      </c>
      <c r="F5562" s="157">
        <f>'2.40-a,b,c,d,e'!F5562</f>
        <v>85.610000610351506</v>
      </c>
      <c r="G5562" s="157">
        <f>'2.40-a,b,c,d,e'!G5562</f>
        <v>-3500</v>
      </c>
      <c r="H5562" s="157">
        <f t="shared" si="602"/>
        <v>4662.61822907039</v>
      </c>
      <c r="I5562" s="157">
        <f t="shared" si="603"/>
        <v>3500</v>
      </c>
      <c r="J5562" s="157">
        <f t="shared" si="604"/>
        <v>8162.61822907039</v>
      </c>
      <c r="K5562" s="157">
        <f t="shared" si="605"/>
        <v>0</v>
      </c>
      <c r="L5562" s="157">
        <f t="shared" si="606"/>
        <v>8162.61822907039</v>
      </c>
      <c r="M5562" s="167">
        <f t="shared" si="607"/>
        <v>1</v>
      </c>
      <c r="N5562" s="167">
        <f t="shared" si="608"/>
        <v>0</v>
      </c>
    </row>
    <row r="5563" spans="1:14" ht="15" customHeight="1" x14ac:dyDescent="0.2">
      <c r="A5563" s="152"/>
      <c r="B5563" s="152"/>
      <c r="C5563" s="152"/>
      <c r="D5563" s="152"/>
      <c r="E5563" s="153">
        <f>'2.40-a,b,c,d,e'!E5563</f>
        <v>44851.166666666664</v>
      </c>
      <c r="F5563" s="157">
        <f>'2.40-a,b,c,d,e'!F5563</f>
        <v>85.459999084472599</v>
      </c>
      <c r="G5563" s="157">
        <f>'2.40-a,b,c,d,e'!G5563</f>
        <v>-150.00152587890625</v>
      </c>
      <c r="H5563" s="157">
        <f t="shared" si="602"/>
        <v>8012.6167031914838</v>
      </c>
      <c r="I5563" s="157">
        <f t="shared" si="603"/>
        <v>0</v>
      </c>
      <c r="J5563" s="157">
        <f t="shared" si="604"/>
        <v>8012.6167031914838</v>
      </c>
      <c r="K5563" s="157">
        <f t="shared" si="605"/>
        <v>0</v>
      </c>
      <c r="L5563" s="157">
        <f t="shared" si="606"/>
        <v>8012.6167031914838</v>
      </c>
      <c r="M5563" s="167">
        <f t="shared" si="607"/>
        <v>0</v>
      </c>
      <c r="N5563" s="167">
        <f t="shared" si="608"/>
        <v>0</v>
      </c>
    </row>
    <row r="5564" spans="1:14" ht="15" customHeight="1" x14ac:dyDescent="0.2">
      <c r="A5564" s="152"/>
      <c r="B5564" s="152"/>
      <c r="C5564" s="152"/>
      <c r="D5564" s="152"/>
      <c r="E5564" s="153">
        <f>'2.40-a,b,c,d,e'!E5564</f>
        <v>44852.166666666664</v>
      </c>
      <c r="F5564" s="157">
        <f>'2.40-a,b,c,d,e'!F5564</f>
        <v>82.819999694824205</v>
      </c>
      <c r="G5564" s="157">
        <f>'2.40-a,b,c,d,e'!G5564</f>
        <v>-2639.9993896483948</v>
      </c>
      <c r="H5564" s="157">
        <f t="shared" si="602"/>
        <v>5372.617313543089</v>
      </c>
      <c r="I5564" s="157">
        <f t="shared" si="603"/>
        <v>2790.000915527301</v>
      </c>
      <c r="J5564" s="157">
        <f t="shared" si="604"/>
        <v>8162.61822907039</v>
      </c>
      <c r="K5564" s="157">
        <f t="shared" si="605"/>
        <v>0</v>
      </c>
      <c r="L5564" s="157">
        <f t="shared" si="606"/>
        <v>8162.61822907039</v>
      </c>
      <c r="M5564" s="167">
        <f t="shared" si="607"/>
        <v>1</v>
      </c>
      <c r="N5564" s="167">
        <f t="shared" si="608"/>
        <v>0</v>
      </c>
    </row>
    <row r="5565" spans="1:14" ht="15" customHeight="1" x14ac:dyDescent="0.2">
      <c r="A5565" s="152"/>
      <c r="B5565" s="152"/>
      <c r="C5565" s="152"/>
      <c r="D5565" s="152"/>
      <c r="E5565" s="153">
        <f>'2.40-a,b,c,d,e'!E5565</f>
        <v>44853.166666666664</v>
      </c>
      <c r="F5565" s="157">
        <f>'2.40-a,b,c,d,e'!F5565</f>
        <v>85.550003051757798</v>
      </c>
      <c r="G5565" s="157">
        <f>'2.40-a,b,c,d,e'!G5565</f>
        <v>2730.0033569335938</v>
      </c>
      <c r="H5565" s="157">
        <f t="shared" si="602"/>
        <v>10892.621586003985</v>
      </c>
      <c r="I5565" s="157">
        <f t="shared" si="603"/>
        <v>0</v>
      </c>
      <c r="J5565" s="157">
        <f t="shared" si="604"/>
        <v>10892.621586003985</v>
      </c>
      <c r="K5565" s="157">
        <f t="shared" si="605"/>
        <v>2730.0033569335947</v>
      </c>
      <c r="L5565" s="157">
        <f t="shared" si="606"/>
        <v>8162.61822907039</v>
      </c>
      <c r="M5565" s="167">
        <f t="shared" si="607"/>
        <v>0</v>
      </c>
      <c r="N5565" s="167">
        <f t="shared" si="608"/>
        <v>0</v>
      </c>
    </row>
    <row r="5566" spans="1:14" ht="15" customHeight="1" x14ac:dyDescent="0.2">
      <c r="A5566" s="152"/>
      <c r="B5566" s="152"/>
      <c r="C5566" s="152"/>
      <c r="D5566" s="152"/>
      <c r="E5566" s="153">
        <f>'2.40-a,b,c,d,e'!E5566</f>
        <v>44854.166666666664</v>
      </c>
      <c r="F5566" s="157">
        <f>'2.40-a,b,c,d,e'!F5566</f>
        <v>85.980003356933594</v>
      </c>
      <c r="G5566" s="157">
        <f>'2.40-a,b,c,d,e'!G5566</f>
        <v>430.00030517579546</v>
      </c>
      <c r="H5566" s="157">
        <f t="shared" si="602"/>
        <v>8592.6185342461849</v>
      </c>
      <c r="I5566" s="157">
        <f t="shared" si="603"/>
        <v>0</v>
      </c>
      <c r="J5566" s="157">
        <f t="shared" si="604"/>
        <v>8592.6185342461849</v>
      </c>
      <c r="K5566" s="157">
        <f t="shared" si="605"/>
        <v>430.00030517579489</v>
      </c>
      <c r="L5566" s="157">
        <f t="shared" si="606"/>
        <v>8162.61822907039</v>
      </c>
      <c r="M5566" s="167">
        <f t="shared" si="607"/>
        <v>0</v>
      </c>
      <c r="N5566" s="167">
        <f t="shared" si="608"/>
        <v>0</v>
      </c>
    </row>
    <row r="5567" spans="1:14" ht="15" customHeight="1" x14ac:dyDescent="0.2">
      <c r="A5567" s="152"/>
      <c r="B5567" s="152"/>
      <c r="C5567" s="152"/>
      <c r="D5567" s="152"/>
      <c r="E5567" s="153">
        <f>'2.40-a,b,c,d,e'!E5567</f>
        <v>44855.166666666664</v>
      </c>
      <c r="F5567" s="157">
        <f>'2.40-a,b,c,d,e'!F5567</f>
        <v>85.050003051757798</v>
      </c>
      <c r="G5567" s="157">
        <f>'2.40-a,b,c,d,e'!G5567</f>
        <v>-930.00030517579546</v>
      </c>
      <c r="H5567" s="157">
        <f t="shared" si="602"/>
        <v>7232.6179238945942</v>
      </c>
      <c r="I5567" s="157">
        <f t="shared" si="603"/>
        <v>0</v>
      </c>
      <c r="J5567" s="157">
        <f t="shared" si="604"/>
        <v>7232.6179238945942</v>
      </c>
      <c r="K5567" s="157">
        <f t="shared" si="605"/>
        <v>0</v>
      </c>
      <c r="L5567" s="157">
        <f t="shared" si="606"/>
        <v>7232.6179238945942</v>
      </c>
      <c r="M5567" s="167">
        <f t="shared" si="607"/>
        <v>0</v>
      </c>
      <c r="N5567" s="167">
        <f t="shared" si="608"/>
        <v>0</v>
      </c>
    </row>
    <row r="5568" spans="1:14" ht="15" customHeight="1" x14ac:dyDescent="0.2">
      <c r="A5568" s="152"/>
      <c r="B5568" s="152"/>
      <c r="C5568" s="152"/>
      <c r="D5568" s="152"/>
      <c r="E5568" s="153">
        <f>'2.40-a,b,c,d,e'!E5568</f>
        <v>44858.166666666664</v>
      </c>
      <c r="F5568" s="157">
        <f>'2.40-a,b,c,d,e'!F5568</f>
        <v>84.580001831054602</v>
      </c>
      <c r="G5568" s="157">
        <f>'2.40-a,b,c,d,e'!G5568</f>
        <v>-470.00122070319605</v>
      </c>
      <c r="H5568" s="157">
        <f t="shared" si="602"/>
        <v>6762.6167031913983</v>
      </c>
      <c r="I5568" s="157">
        <f t="shared" si="603"/>
        <v>0</v>
      </c>
      <c r="J5568" s="157">
        <f t="shared" si="604"/>
        <v>6762.6167031913983</v>
      </c>
      <c r="K5568" s="157">
        <f t="shared" si="605"/>
        <v>0</v>
      </c>
      <c r="L5568" s="157">
        <f t="shared" si="606"/>
        <v>6762.6167031913983</v>
      </c>
      <c r="M5568" s="167">
        <f t="shared" si="607"/>
        <v>0</v>
      </c>
      <c r="N5568" s="167">
        <f t="shared" si="608"/>
        <v>0</v>
      </c>
    </row>
    <row r="5569" spans="1:14" ht="15" customHeight="1" x14ac:dyDescent="0.2">
      <c r="A5569" s="152"/>
      <c r="B5569" s="152"/>
      <c r="C5569" s="152"/>
      <c r="D5569" s="152"/>
      <c r="E5569" s="153">
        <f>'2.40-a,b,c,d,e'!E5569</f>
        <v>44859.166666666664</v>
      </c>
      <c r="F5569" s="157">
        <f>'2.40-a,b,c,d,e'!F5569</f>
        <v>85.319999694824205</v>
      </c>
      <c r="G5569" s="157">
        <f>'2.40-a,b,c,d,e'!G5569</f>
        <v>739.9978637696023</v>
      </c>
      <c r="H5569" s="157">
        <f t="shared" si="602"/>
        <v>7502.6145669610005</v>
      </c>
      <c r="I5569" s="157">
        <f t="shared" si="603"/>
        <v>0</v>
      </c>
      <c r="J5569" s="157">
        <f t="shared" si="604"/>
        <v>7502.6145669610005</v>
      </c>
      <c r="K5569" s="157">
        <f t="shared" si="605"/>
        <v>0</v>
      </c>
      <c r="L5569" s="157">
        <f t="shared" si="606"/>
        <v>7502.6145669610005</v>
      </c>
      <c r="M5569" s="167">
        <f t="shared" si="607"/>
        <v>0</v>
      </c>
      <c r="N5569" s="167">
        <f t="shared" si="608"/>
        <v>0</v>
      </c>
    </row>
    <row r="5570" spans="1:14" ht="15" customHeight="1" x14ac:dyDescent="0.2">
      <c r="A5570" s="152"/>
      <c r="B5570" s="152"/>
      <c r="C5570" s="152"/>
      <c r="D5570" s="152"/>
      <c r="E5570" s="153">
        <f>'2.40-a,b,c,d,e'!E5570</f>
        <v>44860.166666666664</v>
      </c>
      <c r="F5570" s="157">
        <f>'2.40-a,b,c,d,e'!F5570</f>
        <v>87.910003662109304</v>
      </c>
      <c r="G5570" s="157">
        <f>'2.40-a,b,c,d,e'!G5570</f>
        <v>2590.0039672850994</v>
      </c>
      <c r="H5570" s="157">
        <f t="shared" si="602"/>
        <v>10092.618534246099</v>
      </c>
      <c r="I5570" s="157">
        <f t="shared" si="603"/>
        <v>0</v>
      </c>
      <c r="J5570" s="157">
        <f t="shared" si="604"/>
        <v>10092.618534246099</v>
      </c>
      <c r="K5570" s="157">
        <f t="shared" si="605"/>
        <v>1930.0003051757094</v>
      </c>
      <c r="L5570" s="157">
        <f t="shared" si="606"/>
        <v>8162.61822907039</v>
      </c>
      <c r="M5570" s="167">
        <f t="shared" si="607"/>
        <v>0</v>
      </c>
      <c r="N5570" s="167">
        <f t="shared" si="608"/>
        <v>0</v>
      </c>
    </row>
    <row r="5571" spans="1:14" ht="15" customHeight="1" x14ac:dyDescent="0.2">
      <c r="A5571" s="152"/>
      <c r="B5571" s="152"/>
      <c r="C5571" s="152"/>
      <c r="D5571" s="152"/>
      <c r="E5571" s="153">
        <f>'2.40-a,b,c,d,e'!E5571</f>
        <v>44861.166666666664</v>
      </c>
      <c r="F5571" s="157">
        <f>'2.40-a,b,c,d,e'!F5571</f>
        <v>89.080001831054602</v>
      </c>
      <c r="G5571" s="157">
        <f>'2.40-a,b,c,d,e'!G5571</f>
        <v>1169.9981689452984</v>
      </c>
      <c r="H5571" s="157">
        <f t="shared" si="602"/>
        <v>9332.6163980156889</v>
      </c>
      <c r="I5571" s="157">
        <f t="shared" si="603"/>
        <v>0</v>
      </c>
      <c r="J5571" s="157">
        <f t="shared" si="604"/>
        <v>9332.6163980156889</v>
      </c>
      <c r="K5571" s="157">
        <f t="shared" si="605"/>
        <v>1169.9981689452989</v>
      </c>
      <c r="L5571" s="157">
        <f t="shared" si="606"/>
        <v>8162.61822907039</v>
      </c>
      <c r="M5571" s="167">
        <f t="shared" si="607"/>
        <v>0</v>
      </c>
      <c r="N5571" s="167">
        <f t="shared" si="608"/>
        <v>0</v>
      </c>
    </row>
    <row r="5572" spans="1:14" ht="15" customHeight="1" x14ac:dyDescent="0.2">
      <c r="A5572" s="152"/>
      <c r="B5572" s="152"/>
      <c r="C5572" s="152"/>
      <c r="D5572" s="152"/>
      <c r="E5572" s="153">
        <f>'2.40-a,b,c,d,e'!E5572</f>
        <v>44862.166666666664</v>
      </c>
      <c r="F5572" s="157">
        <f>'2.40-a,b,c,d,e'!F5572</f>
        <v>87.900001525878906</v>
      </c>
      <c r="G5572" s="157">
        <f>'2.40-a,b,c,d,e'!G5572</f>
        <v>-1180.000305175696</v>
      </c>
      <c r="H5572" s="157">
        <f t="shared" ref="H5572:H5635" si="609">L5571+G5572</f>
        <v>6982.6179238946943</v>
      </c>
      <c r="I5572" s="157">
        <f t="shared" ref="I5572:I5635" si="610">IF(H5572&lt;$B$13,$B$14-H5572,0)</f>
        <v>0</v>
      </c>
      <c r="J5572" s="157">
        <f t="shared" ref="J5572:J5635" si="611">H5572+I5572</f>
        <v>6982.6179238946943</v>
      </c>
      <c r="K5572" s="157">
        <f t="shared" ref="K5572:K5635" si="612">MAX(J5572-$B$14,0)</f>
        <v>0</v>
      </c>
      <c r="L5572" s="157">
        <f t="shared" ref="L5572:L5635" si="613">J5572-K5572</f>
        <v>6982.6179238946943</v>
      </c>
      <c r="M5572" s="167">
        <f t="shared" ref="M5572:M5635" si="614">IF(I5572&gt;0,1,0)</f>
        <v>0</v>
      </c>
      <c r="N5572" s="167">
        <f t="shared" ref="N5572:N5635" si="615">IF(H5572&lt;0,1,0)</f>
        <v>0</v>
      </c>
    </row>
    <row r="5573" spans="1:14" ht="15" customHeight="1" x14ac:dyDescent="0.2">
      <c r="A5573" s="152"/>
      <c r="B5573" s="152"/>
      <c r="C5573" s="152"/>
      <c r="D5573" s="152"/>
      <c r="E5573" s="153">
        <f>'2.40-a,b,c,d,e'!E5573</f>
        <v>44865.166666666664</v>
      </c>
      <c r="F5573" s="157">
        <f>'2.40-a,b,c,d,e'!F5573</f>
        <v>86.529998779296804</v>
      </c>
      <c r="G5573" s="157">
        <f>'2.40-a,b,c,d,e'!G5573</f>
        <v>-1370.0027465821022</v>
      </c>
      <c r="H5573" s="157">
        <f t="shared" si="609"/>
        <v>5612.6151773125921</v>
      </c>
      <c r="I5573" s="157">
        <f t="shared" si="610"/>
        <v>2550.0030517577979</v>
      </c>
      <c r="J5573" s="157">
        <f t="shared" si="611"/>
        <v>8162.61822907039</v>
      </c>
      <c r="K5573" s="157">
        <f t="shared" si="612"/>
        <v>0</v>
      </c>
      <c r="L5573" s="157">
        <f t="shared" si="613"/>
        <v>8162.61822907039</v>
      </c>
      <c r="M5573" s="167">
        <f t="shared" si="614"/>
        <v>1</v>
      </c>
      <c r="N5573" s="167">
        <f t="shared" si="615"/>
        <v>0</v>
      </c>
    </row>
    <row r="5574" spans="1:14" ht="15" customHeight="1" x14ac:dyDescent="0.2">
      <c r="A5574" s="152"/>
      <c r="B5574" s="152"/>
      <c r="C5574" s="152"/>
      <c r="D5574" s="152"/>
      <c r="E5574" s="153">
        <f>'2.40-a,b,c,d,e'!E5574</f>
        <v>44866.166666666664</v>
      </c>
      <c r="F5574" s="157">
        <f>'2.40-a,b,c,d,e'!F5574</f>
        <v>88.370002746582003</v>
      </c>
      <c r="G5574" s="157">
        <f>'2.40-a,b,c,d,e'!G5574</f>
        <v>1840.003967285199</v>
      </c>
      <c r="H5574" s="157">
        <f t="shared" si="609"/>
        <v>10002.622196355589</v>
      </c>
      <c r="I5574" s="157">
        <f t="shared" si="610"/>
        <v>0</v>
      </c>
      <c r="J5574" s="157">
        <f t="shared" si="611"/>
        <v>10002.622196355589</v>
      </c>
      <c r="K5574" s="157">
        <f t="shared" si="612"/>
        <v>1840.003967285199</v>
      </c>
      <c r="L5574" s="157">
        <f t="shared" si="613"/>
        <v>8162.61822907039</v>
      </c>
      <c r="M5574" s="167">
        <f t="shared" si="614"/>
        <v>0</v>
      </c>
      <c r="N5574" s="167">
        <f t="shared" si="615"/>
        <v>0</v>
      </c>
    </row>
    <row r="5575" spans="1:14" ht="15" customHeight="1" x14ac:dyDescent="0.2">
      <c r="A5575" s="152"/>
      <c r="B5575" s="152"/>
      <c r="C5575" s="152"/>
      <c r="D5575" s="152"/>
      <c r="E5575" s="153">
        <f>'2.40-a,b,c,d,e'!E5575</f>
        <v>44867.166666666664</v>
      </c>
      <c r="F5575" s="157">
        <f>'2.40-a,b,c,d,e'!F5575</f>
        <v>90</v>
      </c>
      <c r="G5575" s="157">
        <f>'2.40-a,b,c,d,e'!G5575</f>
        <v>1629.9972534179972</v>
      </c>
      <c r="H5575" s="157">
        <f t="shared" si="609"/>
        <v>9792.615482488387</v>
      </c>
      <c r="I5575" s="157">
        <f t="shared" si="610"/>
        <v>0</v>
      </c>
      <c r="J5575" s="157">
        <f t="shared" si="611"/>
        <v>9792.615482488387</v>
      </c>
      <c r="K5575" s="157">
        <f t="shared" si="612"/>
        <v>1629.9972534179969</v>
      </c>
      <c r="L5575" s="157">
        <f t="shared" si="613"/>
        <v>8162.61822907039</v>
      </c>
      <c r="M5575" s="167">
        <f t="shared" si="614"/>
        <v>0</v>
      </c>
      <c r="N5575" s="167">
        <f t="shared" si="615"/>
        <v>0</v>
      </c>
    </row>
    <row r="5576" spans="1:14" ht="15" customHeight="1" x14ac:dyDescent="0.2">
      <c r="A5576" s="152"/>
      <c r="B5576" s="152"/>
      <c r="C5576" s="152"/>
      <c r="D5576" s="152"/>
      <c r="E5576" s="153">
        <f>'2.40-a,b,c,d,e'!E5576</f>
        <v>44868.166666666664</v>
      </c>
      <c r="F5576" s="157">
        <f>'2.40-a,b,c,d,e'!F5576</f>
        <v>88.169998168945298</v>
      </c>
      <c r="G5576" s="157">
        <f>'2.40-a,b,c,d,e'!G5576</f>
        <v>-1830.0018310547016</v>
      </c>
      <c r="H5576" s="157">
        <f t="shared" si="609"/>
        <v>6332.6163980156889</v>
      </c>
      <c r="I5576" s="157">
        <f t="shared" si="610"/>
        <v>0</v>
      </c>
      <c r="J5576" s="157">
        <f t="shared" si="611"/>
        <v>6332.6163980156889</v>
      </c>
      <c r="K5576" s="157">
        <f t="shared" si="612"/>
        <v>0</v>
      </c>
      <c r="L5576" s="157">
        <f t="shared" si="613"/>
        <v>6332.6163980156889</v>
      </c>
      <c r="M5576" s="167">
        <f t="shared" si="614"/>
        <v>0</v>
      </c>
      <c r="N5576" s="167">
        <f t="shared" si="615"/>
        <v>0</v>
      </c>
    </row>
    <row r="5577" spans="1:14" ht="15" customHeight="1" x14ac:dyDescent="0.2">
      <c r="A5577" s="152"/>
      <c r="B5577" s="152"/>
      <c r="C5577" s="152"/>
      <c r="D5577" s="152"/>
      <c r="E5577" s="153">
        <f>'2.40-a,b,c,d,e'!E5577</f>
        <v>44869.166666666664</v>
      </c>
      <c r="F5577" s="157">
        <f>'2.40-a,b,c,d,e'!F5577</f>
        <v>92.610000610351506</v>
      </c>
      <c r="G5577" s="157">
        <f>'2.40-a,b,c,d,e'!G5577</f>
        <v>4440.0024414062073</v>
      </c>
      <c r="H5577" s="157">
        <f t="shared" si="609"/>
        <v>10772.618839421895</v>
      </c>
      <c r="I5577" s="157">
        <f t="shared" si="610"/>
        <v>0</v>
      </c>
      <c r="J5577" s="157">
        <f t="shared" si="611"/>
        <v>10772.618839421895</v>
      </c>
      <c r="K5577" s="157">
        <f t="shared" si="612"/>
        <v>2610.0006103515052</v>
      </c>
      <c r="L5577" s="157">
        <f t="shared" si="613"/>
        <v>8162.61822907039</v>
      </c>
      <c r="M5577" s="167">
        <f t="shared" si="614"/>
        <v>0</v>
      </c>
      <c r="N5577" s="167">
        <f t="shared" si="615"/>
        <v>0</v>
      </c>
    </row>
    <row r="5578" spans="1:14" ht="15" customHeight="1" x14ac:dyDescent="0.2">
      <c r="A5578" s="152"/>
      <c r="B5578" s="152"/>
      <c r="C5578" s="152"/>
      <c r="D5578" s="152"/>
      <c r="E5578" s="153">
        <f>'2.40-a,b,c,d,e'!E5578</f>
        <v>44872.208333333336</v>
      </c>
      <c r="F5578" s="157">
        <f>'2.40-a,b,c,d,e'!F5578</f>
        <v>91.790000915527301</v>
      </c>
      <c r="G5578" s="157">
        <f>'2.40-a,b,c,d,e'!G5578</f>
        <v>-819.99969482420454</v>
      </c>
      <c r="H5578" s="157">
        <f t="shared" si="609"/>
        <v>7342.6185342461858</v>
      </c>
      <c r="I5578" s="157">
        <f t="shared" si="610"/>
        <v>0</v>
      </c>
      <c r="J5578" s="157">
        <f t="shared" si="611"/>
        <v>7342.6185342461858</v>
      </c>
      <c r="K5578" s="157">
        <f t="shared" si="612"/>
        <v>0</v>
      </c>
      <c r="L5578" s="157">
        <f t="shared" si="613"/>
        <v>7342.6185342461858</v>
      </c>
      <c r="M5578" s="167">
        <f t="shared" si="614"/>
        <v>0</v>
      </c>
      <c r="N5578" s="167">
        <f t="shared" si="615"/>
        <v>0</v>
      </c>
    </row>
    <row r="5579" spans="1:14" ht="15" customHeight="1" x14ac:dyDescent="0.2">
      <c r="A5579" s="152"/>
      <c r="B5579" s="152"/>
      <c r="C5579" s="152"/>
      <c r="D5579" s="152"/>
      <c r="E5579" s="153">
        <f>'2.40-a,b,c,d,e'!E5579</f>
        <v>44873.208333333336</v>
      </c>
      <c r="F5579" s="157">
        <f>'2.40-a,b,c,d,e'!F5579</f>
        <v>88.910003662109304</v>
      </c>
      <c r="G5579" s="157">
        <f>'2.40-a,b,c,d,e'!G5579</f>
        <v>-2879.9972534179969</v>
      </c>
      <c r="H5579" s="157">
        <f t="shared" si="609"/>
        <v>4462.6212808281889</v>
      </c>
      <c r="I5579" s="157">
        <f t="shared" si="610"/>
        <v>3699.9969482422011</v>
      </c>
      <c r="J5579" s="157">
        <f t="shared" si="611"/>
        <v>8162.61822907039</v>
      </c>
      <c r="K5579" s="157">
        <f t="shared" si="612"/>
        <v>0</v>
      </c>
      <c r="L5579" s="157">
        <f t="shared" si="613"/>
        <v>8162.61822907039</v>
      </c>
      <c r="M5579" s="167">
        <f t="shared" si="614"/>
        <v>1</v>
      </c>
      <c r="N5579" s="167">
        <f t="shared" si="615"/>
        <v>0</v>
      </c>
    </row>
    <row r="5580" spans="1:14" ht="15" customHeight="1" x14ac:dyDescent="0.2">
      <c r="A5580" s="152"/>
      <c r="B5580" s="152"/>
      <c r="C5580" s="152"/>
      <c r="D5580" s="152"/>
      <c r="E5580" s="153">
        <f>'2.40-a,b,c,d,e'!E5580</f>
        <v>44874.208333333336</v>
      </c>
      <c r="F5580" s="157">
        <f>'2.40-a,b,c,d,e'!F5580</f>
        <v>85.830001831054602</v>
      </c>
      <c r="G5580" s="157">
        <f>'2.40-a,b,c,d,e'!G5580</f>
        <v>-3080.0018310547016</v>
      </c>
      <c r="H5580" s="157">
        <f t="shared" si="609"/>
        <v>5082.6163980156889</v>
      </c>
      <c r="I5580" s="157">
        <f t="shared" si="610"/>
        <v>3080.0018310547011</v>
      </c>
      <c r="J5580" s="157">
        <f t="shared" si="611"/>
        <v>8162.61822907039</v>
      </c>
      <c r="K5580" s="157">
        <f t="shared" si="612"/>
        <v>0</v>
      </c>
      <c r="L5580" s="157">
        <f t="shared" si="613"/>
        <v>8162.61822907039</v>
      </c>
      <c r="M5580" s="167">
        <f t="shared" si="614"/>
        <v>1</v>
      </c>
      <c r="N5580" s="167">
        <f t="shared" si="615"/>
        <v>0</v>
      </c>
    </row>
    <row r="5581" spans="1:14" ht="15" customHeight="1" x14ac:dyDescent="0.2">
      <c r="A5581" s="152"/>
      <c r="B5581" s="152"/>
      <c r="C5581" s="152"/>
      <c r="D5581" s="152"/>
      <c r="E5581" s="153">
        <f>'2.40-a,b,c,d,e'!E5581</f>
        <v>44875.208333333336</v>
      </c>
      <c r="F5581" s="157">
        <f>'2.40-a,b,c,d,e'!F5581</f>
        <v>86.470001220703097</v>
      </c>
      <c r="G5581" s="157">
        <f>'2.40-a,b,c,d,e'!G5581</f>
        <v>639.99938964849434</v>
      </c>
      <c r="H5581" s="157">
        <f t="shared" si="609"/>
        <v>8802.6176187188848</v>
      </c>
      <c r="I5581" s="157">
        <f t="shared" si="610"/>
        <v>0</v>
      </c>
      <c r="J5581" s="157">
        <f t="shared" si="611"/>
        <v>8802.6176187188848</v>
      </c>
      <c r="K5581" s="157">
        <f t="shared" si="612"/>
        <v>639.9993896484948</v>
      </c>
      <c r="L5581" s="157">
        <f t="shared" si="613"/>
        <v>8162.61822907039</v>
      </c>
      <c r="M5581" s="167">
        <f t="shared" si="614"/>
        <v>0</v>
      </c>
      <c r="N5581" s="167">
        <f t="shared" si="615"/>
        <v>0</v>
      </c>
    </row>
    <row r="5582" spans="1:14" ht="15" customHeight="1" x14ac:dyDescent="0.2">
      <c r="A5582" s="152"/>
      <c r="B5582" s="152"/>
      <c r="C5582" s="152"/>
      <c r="D5582" s="152"/>
      <c r="E5582" s="153">
        <f>'2.40-a,b,c,d,e'!E5582</f>
        <v>44876.208333333336</v>
      </c>
      <c r="F5582" s="157">
        <f>'2.40-a,b,c,d,e'!F5582</f>
        <v>88.959999084472599</v>
      </c>
      <c r="G5582" s="157">
        <f>'2.40-a,b,c,d,e'!G5582</f>
        <v>2489.9978637695031</v>
      </c>
      <c r="H5582" s="157">
        <f t="shared" si="609"/>
        <v>10652.616092839893</v>
      </c>
      <c r="I5582" s="157">
        <f t="shared" si="610"/>
        <v>0</v>
      </c>
      <c r="J5582" s="157">
        <f t="shared" si="611"/>
        <v>10652.616092839893</v>
      </c>
      <c r="K5582" s="157">
        <f t="shared" si="612"/>
        <v>2489.9978637695031</v>
      </c>
      <c r="L5582" s="157">
        <f t="shared" si="613"/>
        <v>8162.61822907039</v>
      </c>
      <c r="M5582" s="167">
        <f t="shared" si="614"/>
        <v>0</v>
      </c>
      <c r="N5582" s="167">
        <f t="shared" si="615"/>
        <v>0</v>
      </c>
    </row>
    <row r="5583" spans="1:14" ht="15" customHeight="1" x14ac:dyDescent="0.2">
      <c r="A5583" s="152"/>
      <c r="B5583" s="152"/>
      <c r="C5583" s="152"/>
      <c r="D5583" s="152"/>
      <c r="E5583" s="153">
        <f>'2.40-a,b,c,d,e'!E5583</f>
        <v>44879.208333333336</v>
      </c>
      <c r="F5583" s="157">
        <f>'2.40-a,b,c,d,e'!F5583</f>
        <v>85.870002746582003</v>
      </c>
      <c r="G5583" s="157">
        <f>'2.40-a,b,c,d,e'!G5583</f>
        <v>-3089.9963378905968</v>
      </c>
      <c r="H5583" s="157">
        <f t="shared" si="609"/>
        <v>5072.6218911797932</v>
      </c>
      <c r="I5583" s="157">
        <f t="shared" si="610"/>
        <v>3089.9963378905968</v>
      </c>
      <c r="J5583" s="157">
        <f t="shared" si="611"/>
        <v>8162.61822907039</v>
      </c>
      <c r="K5583" s="157">
        <f t="shared" si="612"/>
        <v>0</v>
      </c>
      <c r="L5583" s="157">
        <f t="shared" si="613"/>
        <v>8162.61822907039</v>
      </c>
      <c r="M5583" s="167">
        <f t="shared" si="614"/>
        <v>1</v>
      </c>
      <c r="N5583" s="167">
        <f t="shared" si="615"/>
        <v>0</v>
      </c>
    </row>
    <row r="5584" spans="1:14" ht="15" customHeight="1" x14ac:dyDescent="0.2">
      <c r="A5584" s="152"/>
      <c r="B5584" s="152"/>
      <c r="C5584" s="152"/>
      <c r="D5584" s="152"/>
      <c r="E5584" s="153">
        <f>'2.40-a,b,c,d,e'!E5584</f>
        <v>44880.208333333336</v>
      </c>
      <c r="F5584" s="157">
        <f>'2.40-a,b,c,d,e'!F5584</f>
        <v>86.919998168945298</v>
      </c>
      <c r="G5584" s="157">
        <f>'2.40-a,b,c,d,e'!G5584</f>
        <v>1049.9954223632953</v>
      </c>
      <c r="H5584" s="157">
        <f t="shared" si="609"/>
        <v>9212.6136514336849</v>
      </c>
      <c r="I5584" s="157">
        <f t="shared" si="610"/>
        <v>0</v>
      </c>
      <c r="J5584" s="157">
        <f t="shared" si="611"/>
        <v>9212.6136514336849</v>
      </c>
      <c r="K5584" s="157">
        <f t="shared" si="612"/>
        <v>1049.9954223632949</v>
      </c>
      <c r="L5584" s="157">
        <f t="shared" si="613"/>
        <v>8162.61822907039</v>
      </c>
      <c r="M5584" s="167">
        <f t="shared" si="614"/>
        <v>0</v>
      </c>
      <c r="N5584" s="167">
        <f t="shared" si="615"/>
        <v>0</v>
      </c>
    </row>
    <row r="5585" spans="1:14" ht="15" customHeight="1" x14ac:dyDescent="0.2">
      <c r="A5585" s="152"/>
      <c r="B5585" s="152"/>
      <c r="C5585" s="152"/>
      <c r="D5585" s="152"/>
      <c r="E5585" s="153">
        <f>'2.40-a,b,c,d,e'!E5585</f>
        <v>44881.208333333336</v>
      </c>
      <c r="F5585" s="157">
        <f>'2.40-a,b,c,d,e'!F5585</f>
        <v>85.589996337890597</v>
      </c>
      <c r="G5585" s="157">
        <f>'2.40-a,b,c,d,e'!G5585</f>
        <v>-1330.0018310547016</v>
      </c>
      <c r="H5585" s="157">
        <f t="shared" si="609"/>
        <v>6832.6163980156889</v>
      </c>
      <c r="I5585" s="157">
        <f t="shared" si="610"/>
        <v>0</v>
      </c>
      <c r="J5585" s="157">
        <f t="shared" si="611"/>
        <v>6832.6163980156889</v>
      </c>
      <c r="K5585" s="157">
        <f t="shared" si="612"/>
        <v>0</v>
      </c>
      <c r="L5585" s="157">
        <f t="shared" si="613"/>
        <v>6832.6163980156889</v>
      </c>
      <c r="M5585" s="167">
        <f t="shared" si="614"/>
        <v>0</v>
      </c>
      <c r="N5585" s="167">
        <f t="shared" si="615"/>
        <v>0</v>
      </c>
    </row>
    <row r="5586" spans="1:14" ht="15" customHeight="1" x14ac:dyDescent="0.2">
      <c r="A5586" s="152"/>
      <c r="B5586" s="152"/>
      <c r="C5586" s="152"/>
      <c r="D5586" s="152"/>
      <c r="E5586" s="153">
        <f>'2.40-a,b,c,d,e'!E5586</f>
        <v>44882.208333333336</v>
      </c>
      <c r="F5586" s="157">
        <f>'2.40-a,b,c,d,e'!F5586</f>
        <v>81.639999389648395</v>
      </c>
      <c r="G5586" s="157">
        <f>'2.40-a,b,c,d,e'!G5586</f>
        <v>-3949.9969482422016</v>
      </c>
      <c r="H5586" s="157">
        <f t="shared" si="609"/>
        <v>2882.6194497734873</v>
      </c>
      <c r="I5586" s="157">
        <f t="shared" si="610"/>
        <v>5279.9987792969023</v>
      </c>
      <c r="J5586" s="157">
        <f t="shared" si="611"/>
        <v>8162.6182290703891</v>
      </c>
      <c r="K5586" s="157">
        <f t="shared" si="612"/>
        <v>0</v>
      </c>
      <c r="L5586" s="157">
        <f t="shared" si="613"/>
        <v>8162.6182290703891</v>
      </c>
      <c r="M5586" s="167">
        <f t="shared" si="614"/>
        <v>1</v>
      </c>
      <c r="N5586" s="167">
        <f t="shared" si="615"/>
        <v>0</v>
      </c>
    </row>
    <row r="5587" spans="1:14" ht="15" customHeight="1" x14ac:dyDescent="0.2">
      <c r="A5587" s="152"/>
      <c r="B5587" s="152"/>
      <c r="C5587" s="152"/>
      <c r="D5587" s="152"/>
      <c r="E5587" s="153">
        <f>'2.40-a,b,c,d,e'!E5587</f>
        <v>44883.208333333336</v>
      </c>
      <c r="F5587" s="157">
        <f>'2.40-a,b,c,d,e'!F5587</f>
        <v>80.080001831054602</v>
      </c>
      <c r="G5587" s="157">
        <f>'2.40-a,b,c,d,e'!G5587</f>
        <v>-1559.9975585937927</v>
      </c>
      <c r="H5587" s="157">
        <f t="shared" si="609"/>
        <v>6602.6206704765964</v>
      </c>
      <c r="I5587" s="157">
        <f t="shared" si="610"/>
        <v>0</v>
      </c>
      <c r="J5587" s="157">
        <f t="shared" si="611"/>
        <v>6602.6206704765964</v>
      </c>
      <c r="K5587" s="157">
        <f t="shared" si="612"/>
        <v>0</v>
      </c>
      <c r="L5587" s="157">
        <f t="shared" si="613"/>
        <v>6602.6206704765964</v>
      </c>
      <c r="M5587" s="167">
        <f t="shared" si="614"/>
        <v>0</v>
      </c>
      <c r="N5587" s="167">
        <f t="shared" si="615"/>
        <v>0</v>
      </c>
    </row>
    <row r="5588" spans="1:14" ht="15" customHeight="1" x14ac:dyDescent="0.2">
      <c r="A5588" s="152"/>
      <c r="B5588" s="152"/>
      <c r="C5588" s="152"/>
      <c r="D5588" s="152"/>
      <c r="E5588" s="153">
        <f>'2.40-a,b,c,d,e'!E5588</f>
        <v>44886.208333333336</v>
      </c>
      <c r="F5588" s="157">
        <f>'2.40-a,b,c,d,e'!F5588</f>
        <v>79.730003356933594</v>
      </c>
      <c r="G5588" s="157">
        <f>'2.40-a,b,c,d,e'!G5588</f>
        <v>-349.99847412100848</v>
      </c>
      <c r="H5588" s="157">
        <f t="shared" si="609"/>
        <v>6252.6221963555881</v>
      </c>
      <c r="I5588" s="157">
        <f t="shared" si="610"/>
        <v>0</v>
      </c>
      <c r="J5588" s="157">
        <f t="shared" si="611"/>
        <v>6252.6221963555881</v>
      </c>
      <c r="K5588" s="157">
        <f t="shared" si="612"/>
        <v>0</v>
      </c>
      <c r="L5588" s="157">
        <f t="shared" si="613"/>
        <v>6252.6221963555881</v>
      </c>
      <c r="M5588" s="167">
        <f t="shared" si="614"/>
        <v>0</v>
      </c>
      <c r="N5588" s="167">
        <f t="shared" si="615"/>
        <v>0</v>
      </c>
    </row>
    <row r="5589" spans="1:14" ht="15" customHeight="1" x14ac:dyDescent="0.2">
      <c r="A5589" s="152"/>
      <c r="B5589" s="152"/>
      <c r="C5589" s="152"/>
      <c r="D5589" s="152"/>
      <c r="E5589" s="153">
        <f>'2.40-a,b,c,d,e'!E5589</f>
        <v>44887.208333333336</v>
      </c>
      <c r="F5589" s="157">
        <f>'2.40-a,b,c,d,e'!F5589</f>
        <v>80.949996948242102</v>
      </c>
      <c r="G5589" s="157">
        <f>'2.40-a,b,c,d,e'!G5589</f>
        <v>1219.9935913085085</v>
      </c>
      <c r="H5589" s="157">
        <f t="shared" si="609"/>
        <v>7472.6157876640964</v>
      </c>
      <c r="I5589" s="157">
        <f t="shared" si="610"/>
        <v>0</v>
      </c>
      <c r="J5589" s="157">
        <f t="shared" si="611"/>
        <v>7472.6157876640964</v>
      </c>
      <c r="K5589" s="157">
        <f t="shared" si="612"/>
        <v>0</v>
      </c>
      <c r="L5589" s="157">
        <f t="shared" si="613"/>
        <v>7472.6157876640964</v>
      </c>
      <c r="M5589" s="167">
        <f t="shared" si="614"/>
        <v>0</v>
      </c>
      <c r="N5589" s="167">
        <f t="shared" si="615"/>
        <v>0</v>
      </c>
    </row>
    <row r="5590" spans="1:14" ht="15" customHeight="1" x14ac:dyDescent="0.2">
      <c r="A5590" s="152"/>
      <c r="B5590" s="152"/>
      <c r="C5590" s="152"/>
      <c r="D5590" s="152"/>
      <c r="E5590" s="153">
        <f>'2.40-a,b,c,d,e'!E5590</f>
        <v>44888.208333333336</v>
      </c>
      <c r="F5590" s="157">
        <f>'2.40-a,b,c,d,e'!F5590</f>
        <v>77.940002441406193</v>
      </c>
      <c r="G5590" s="157">
        <f>'2.40-a,b,c,d,e'!G5590</f>
        <v>-3009.9945068359093</v>
      </c>
      <c r="H5590" s="157">
        <f t="shared" si="609"/>
        <v>4462.6212808281871</v>
      </c>
      <c r="I5590" s="157">
        <f t="shared" si="610"/>
        <v>3699.996948242203</v>
      </c>
      <c r="J5590" s="157">
        <f t="shared" si="611"/>
        <v>8162.61822907039</v>
      </c>
      <c r="K5590" s="157">
        <f t="shared" si="612"/>
        <v>0</v>
      </c>
      <c r="L5590" s="157">
        <f t="shared" si="613"/>
        <v>8162.61822907039</v>
      </c>
      <c r="M5590" s="167">
        <f t="shared" si="614"/>
        <v>1</v>
      </c>
      <c r="N5590" s="167">
        <f t="shared" si="615"/>
        <v>0</v>
      </c>
    </row>
    <row r="5591" spans="1:14" ht="15" customHeight="1" x14ac:dyDescent="0.2">
      <c r="A5591" s="152"/>
      <c r="B5591" s="152"/>
      <c r="C5591" s="152"/>
      <c r="D5591" s="152"/>
      <c r="E5591" s="153">
        <f>'2.40-a,b,c,d,e'!E5591</f>
        <v>44890.604166666664</v>
      </c>
      <c r="F5591" s="157">
        <f>'2.40-a,b,c,d,e'!F5591</f>
        <v>76.279998779296804</v>
      </c>
      <c r="G5591" s="157">
        <f>'2.40-a,b,c,d,e'!G5591</f>
        <v>-1660.0036621093891</v>
      </c>
      <c r="H5591" s="157">
        <f t="shared" si="609"/>
        <v>6502.6145669610014</v>
      </c>
      <c r="I5591" s="157">
        <f t="shared" si="610"/>
        <v>0</v>
      </c>
      <c r="J5591" s="157">
        <f t="shared" si="611"/>
        <v>6502.6145669610014</v>
      </c>
      <c r="K5591" s="157">
        <f t="shared" si="612"/>
        <v>0</v>
      </c>
      <c r="L5591" s="157">
        <f t="shared" si="613"/>
        <v>6502.6145669610014</v>
      </c>
      <c r="M5591" s="167">
        <f t="shared" si="614"/>
        <v>0</v>
      </c>
      <c r="N5591" s="167">
        <f t="shared" si="615"/>
        <v>0</v>
      </c>
    </row>
    <row r="5592" spans="1:14" ht="15" customHeight="1" x14ac:dyDescent="0.2">
      <c r="A5592" s="152"/>
      <c r="B5592" s="152"/>
      <c r="C5592" s="152"/>
      <c r="D5592" s="152"/>
      <c r="E5592" s="153">
        <f>'2.40-a,b,c,d,e'!E5592</f>
        <v>44893.208333333336</v>
      </c>
      <c r="F5592" s="157">
        <f>'2.40-a,b,c,d,e'!F5592</f>
        <v>77.239997863769503</v>
      </c>
      <c r="G5592" s="157">
        <f>'2.40-a,b,c,d,e'!G5592</f>
        <v>959.99908447269888</v>
      </c>
      <c r="H5592" s="157">
        <f t="shared" si="609"/>
        <v>7462.6136514337004</v>
      </c>
      <c r="I5592" s="157">
        <f t="shared" si="610"/>
        <v>0</v>
      </c>
      <c r="J5592" s="157">
        <f t="shared" si="611"/>
        <v>7462.6136514337004</v>
      </c>
      <c r="K5592" s="157">
        <f t="shared" si="612"/>
        <v>0</v>
      </c>
      <c r="L5592" s="157">
        <f t="shared" si="613"/>
        <v>7462.6136514337004</v>
      </c>
      <c r="M5592" s="167">
        <f t="shared" si="614"/>
        <v>0</v>
      </c>
      <c r="N5592" s="167">
        <f t="shared" si="615"/>
        <v>0</v>
      </c>
    </row>
    <row r="5593" spans="1:14" ht="15" customHeight="1" x14ac:dyDescent="0.2">
      <c r="A5593" s="152"/>
      <c r="B5593" s="152"/>
      <c r="C5593" s="152"/>
      <c r="D5593" s="152"/>
      <c r="E5593" s="153">
        <f>'2.40-a,b,c,d,e'!E5593</f>
        <v>44894.208333333336</v>
      </c>
      <c r="F5593" s="157">
        <f>'2.40-a,b,c,d,e'!F5593</f>
        <v>78.199996948242102</v>
      </c>
      <c r="G5593" s="157">
        <f>'2.40-a,b,c,d,e'!G5593</f>
        <v>959.99908447259941</v>
      </c>
      <c r="H5593" s="157">
        <f t="shared" si="609"/>
        <v>8422.6127359062993</v>
      </c>
      <c r="I5593" s="157">
        <f t="shared" si="610"/>
        <v>0</v>
      </c>
      <c r="J5593" s="157">
        <f t="shared" si="611"/>
        <v>8422.6127359062993</v>
      </c>
      <c r="K5593" s="157">
        <f t="shared" si="612"/>
        <v>259.99450683590931</v>
      </c>
      <c r="L5593" s="157">
        <f t="shared" si="613"/>
        <v>8162.61822907039</v>
      </c>
      <c r="M5593" s="167">
        <f t="shared" si="614"/>
        <v>0</v>
      </c>
      <c r="N5593" s="167">
        <f t="shared" si="615"/>
        <v>0</v>
      </c>
    </row>
    <row r="5594" spans="1:14" ht="15" customHeight="1" x14ac:dyDescent="0.2">
      <c r="A5594" s="152"/>
      <c r="B5594" s="152"/>
      <c r="C5594" s="152"/>
      <c r="D5594" s="152"/>
      <c r="E5594" s="153">
        <f>'2.40-a,b,c,d,e'!E5594</f>
        <v>44895.208333333336</v>
      </c>
      <c r="F5594" s="157">
        <f>'2.40-a,b,c,d,e'!F5594</f>
        <v>80.550003051757798</v>
      </c>
      <c r="G5594" s="157">
        <f>'2.40-a,b,c,d,e'!G5594</f>
        <v>2350.0061035156959</v>
      </c>
      <c r="H5594" s="157">
        <f t="shared" si="609"/>
        <v>10512.624332586085</v>
      </c>
      <c r="I5594" s="157">
        <f t="shared" si="610"/>
        <v>0</v>
      </c>
      <c r="J5594" s="157">
        <f t="shared" si="611"/>
        <v>10512.624332586085</v>
      </c>
      <c r="K5594" s="157">
        <f t="shared" si="612"/>
        <v>2350.006103515695</v>
      </c>
      <c r="L5594" s="157">
        <f t="shared" si="613"/>
        <v>8162.61822907039</v>
      </c>
      <c r="M5594" s="167">
        <f t="shared" si="614"/>
        <v>0</v>
      </c>
      <c r="N5594" s="167">
        <f t="shared" si="615"/>
        <v>0</v>
      </c>
    </row>
    <row r="5595" spans="1:14" ht="15" customHeight="1" x14ac:dyDescent="0.2">
      <c r="A5595" s="152"/>
      <c r="B5595" s="152"/>
      <c r="C5595" s="152"/>
      <c r="D5595" s="152"/>
      <c r="E5595" s="153">
        <f>'2.40-a,b,c,d,e'!E5595</f>
        <v>44896.208333333336</v>
      </c>
      <c r="F5595" s="157">
        <f>'2.40-a,b,c,d,e'!F5595</f>
        <v>81.220001220703097</v>
      </c>
      <c r="G5595" s="157">
        <f>'2.40-a,b,c,d,e'!G5595</f>
        <v>669.99816894529829</v>
      </c>
      <c r="H5595" s="157">
        <f t="shared" si="609"/>
        <v>8832.6163980156889</v>
      </c>
      <c r="I5595" s="157">
        <f t="shared" si="610"/>
        <v>0</v>
      </c>
      <c r="J5595" s="157">
        <f t="shared" si="611"/>
        <v>8832.6163980156889</v>
      </c>
      <c r="K5595" s="157">
        <f t="shared" si="612"/>
        <v>669.99816894529886</v>
      </c>
      <c r="L5595" s="157">
        <f t="shared" si="613"/>
        <v>8162.61822907039</v>
      </c>
      <c r="M5595" s="167">
        <f t="shared" si="614"/>
        <v>0</v>
      </c>
      <c r="N5595" s="167">
        <f t="shared" si="615"/>
        <v>0</v>
      </c>
    </row>
    <row r="5596" spans="1:14" ht="15" customHeight="1" x14ac:dyDescent="0.2">
      <c r="A5596" s="152"/>
      <c r="B5596" s="152"/>
      <c r="C5596" s="152"/>
      <c r="D5596" s="152"/>
      <c r="E5596" s="153">
        <f>'2.40-a,b,c,d,e'!E5596</f>
        <v>44897.208333333336</v>
      </c>
      <c r="F5596" s="157">
        <f>'2.40-a,b,c,d,e'!F5596</f>
        <v>79.980003356933594</v>
      </c>
      <c r="G5596" s="157">
        <f>'2.40-a,b,c,d,e'!G5596</f>
        <v>-1239.9978637695028</v>
      </c>
      <c r="H5596" s="157">
        <f t="shared" si="609"/>
        <v>6922.620365300887</v>
      </c>
      <c r="I5596" s="157">
        <f t="shared" si="610"/>
        <v>0</v>
      </c>
      <c r="J5596" s="157">
        <f t="shared" si="611"/>
        <v>6922.620365300887</v>
      </c>
      <c r="K5596" s="157">
        <f t="shared" si="612"/>
        <v>0</v>
      </c>
      <c r="L5596" s="157">
        <f t="shared" si="613"/>
        <v>6922.620365300887</v>
      </c>
      <c r="M5596" s="167">
        <f t="shared" si="614"/>
        <v>0</v>
      </c>
      <c r="N5596" s="167">
        <f t="shared" si="615"/>
        <v>0</v>
      </c>
    </row>
    <row r="5597" spans="1:14" ht="15" customHeight="1" x14ac:dyDescent="0.2">
      <c r="A5597" s="152"/>
      <c r="B5597" s="152"/>
      <c r="C5597" s="152"/>
      <c r="D5597" s="152"/>
      <c r="E5597" s="153">
        <f>'2.40-a,b,c,d,e'!E5597</f>
        <v>44900.208333333336</v>
      </c>
      <c r="F5597" s="157">
        <f>'2.40-a,b,c,d,e'!F5597</f>
        <v>76.930000305175696</v>
      </c>
      <c r="G5597" s="157">
        <f>'2.40-a,b,c,d,e'!G5597</f>
        <v>-3050.003051757898</v>
      </c>
      <c r="H5597" s="157">
        <f t="shared" si="609"/>
        <v>3872.617313542989</v>
      </c>
      <c r="I5597" s="157">
        <f t="shared" si="610"/>
        <v>4290.000915527401</v>
      </c>
      <c r="J5597" s="157">
        <f t="shared" si="611"/>
        <v>8162.61822907039</v>
      </c>
      <c r="K5597" s="157">
        <f t="shared" si="612"/>
        <v>0</v>
      </c>
      <c r="L5597" s="157">
        <f t="shared" si="613"/>
        <v>8162.61822907039</v>
      </c>
      <c r="M5597" s="167">
        <f t="shared" si="614"/>
        <v>1</v>
      </c>
      <c r="N5597" s="167">
        <f t="shared" si="615"/>
        <v>0</v>
      </c>
    </row>
    <row r="5598" spans="1:14" ht="15" customHeight="1" x14ac:dyDescent="0.2">
      <c r="A5598" s="152"/>
      <c r="B5598" s="152"/>
      <c r="C5598" s="152"/>
      <c r="D5598" s="152"/>
      <c r="E5598" s="153">
        <f>'2.40-a,b,c,d,e'!E5598</f>
        <v>44901.208333333336</v>
      </c>
      <c r="F5598" s="157">
        <f>'2.40-a,b,c,d,e'!F5598</f>
        <v>74.25</v>
      </c>
      <c r="G5598" s="157">
        <f>'2.40-a,b,c,d,e'!G5598</f>
        <v>-2680.0003051756958</v>
      </c>
      <c r="H5598" s="157">
        <f t="shared" si="609"/>
        <v>5482.6179238946943</v>
      </c>
      <c r="I5598" s="157">
        <f t="shared" si="610"/>
        <v>2680.0003051756958</v>
      </c>
      <c r="J5598" s="157">
        <f t="shared" si="611"/>
        <v>8162.61822907039</v>
      </c>
      <c r="K5598" s="157">
        <f t="shared" si="612"/>
        <v>0</v>
      </c>
      <c r="L5598" s="157">
        <f t="shared" si="613"/>
        <v>8162.61822907039</v>
      </c>
      <c r="M5598" s="167">
        <f t="shared" si="614"/>
        <v>1</v>
      </c>
      <c r="N5598" s="167">
        <f t="shared" si="615"/>
        <v>0</v>
      </c>
    </row>
    <row r="5599" spans="1:14" ht="15" customHeight="1" x14ac:dyDescent="0.2">
      <c r="A5599" s="152"/>
      <c r="B5599" s="152"/>
      <c r="C5599" s="152"/>
      <c r="D5599" s="152"/>
      <c r="E5599" s="153">
        <f>'2.40-a,b,c,d,e'!E5599</f>
        <v>44902.208333333336</v>
      </c>
      <c r="F5599" s="157">
        <f>'2.40-a,b,c,d,e'!F5599</f>
        <v>72.010002136230398</v>
      </c>
      <c r="G5599" s="157">
        <f>'2.40-a,b,c,d,e'!G5599</f>
        <v>-2239.9978637696022</v>
      </c>
      <c r="H5599" s="157">
        <f t="shared" si="609"/>
        <v>5922.6203653007879</v>
      </c>
      <c r="I5599" s="157">
        <f t="shared" si="610"/>
        <v>2239.9978637696022</v>
      </c>
      <c r="J5599" s="157">
        <f t="shared" si="611"/>
        <v>8162.61822907039</v>
      </c>
      <c r="K5599" s="157">
        <f t="shared" si="612"/>
        <v>0</v>
      </c>
      <c r="L5599" s="157">
        <f t="shared" si="613"/>
        <v>8162.61822907039</v>
      </c>
      <c r="M5599" s="167">
        <f t="shared" si="614"/>
        <v>1</v>
      </c>
      <c r="N5599" s="167">
        <f t="shared" si="615"/>
        <v>0</v>
      </c>
    </row>
    <row r="5600" spans="1:14" ht="15" customHeight="1" x14ac:dyDescent="0.2">
      <c r="A5600" s="152"/>
      <c r="B5600" s="152"/>
      <c r="C5600" s="152"/>
      <c r="D5600" s="152"/>
      <c r="E5600" s="153">
        <f>'2.40-a,b,c,d,e'!E5600</f>
        <v>44903.208333333336</v>
      </c>
      <c r="F5600" s="157">
        <f>'2.40-a,b,c,d,e'!F5600</f>
        <v>71.459999084472599</v>
      </c>
      <c r="G5600" s="157">
        <f>'2.40-a,b,c,d,e'!G5600</f>
        <v>-550.00305175779829</v>
      </c>
      <c r="H5600" s="157">
        <f t="shared" si="609"/>
        <v>7612.6151773125921</v>
      </c>
      <c r="I5600" s="157">
        <f t="shared" si="610"/>
        <v>0</v>
      </c>
      <c r="J5600" s="157">
        <f t="shared" si="611"/>
        <v>7612.6151773125921</v>
      </c>
      <c r="K5600" s="157">
        <f t="shared" si="612"/>
        <v>0</v>
      </c>
      <c r="L5600" s="157">
        <f t="shared" si="613"/>
        <v>7612.6151773125921</v>
      </c>
      <c r="M5600" s="167">
        <f t="shared" si="614"/>
        <v>0</v>
      </c>
      <c r="N5600" s="167">
        <f t="shared" si="615"/>
        <v>0</v>
      </c>
    </row>
    <row r="5601" spans="1:14" ht="15" customHeight="1" x14ac:dyDescent="0.2">
      <c r="A5601" s="152"/>
      <c r="B5601" s="152"/>
      <c r="C5601" s="152"/>
      <c r="D5601" s="152"/>
      <c r="E5601" s="153">
        <f>'2.40-a,b,c,d,e'!E5601</f>
        <v>44904.208333333336</v>
      </c>
      <c r="F5601" s="157">
        <f>'2.40-a,b,c,d,e'!F5601</f>
        <v>71.019996643066406</v>
      </c>
      <c r="G5601" s="157">
        <f>'2.40-a,b,c,d,e'!G5601</f>
        <v>-440.00244140619316</v>
      </c>
      <c r="H5601" s="157">
        <f t="shared" si="609"/>
        <v>7172.6127359063994</v>
      </c>
      <c r="I5601" s="157">
        <f t="shared" si="610"/>
        <v>0</v>
      </c>
      <c r="J5601" s="157">
        <f t="shared" si="611"/>
        <v>7172.6127359063994</v>
      </c>
      <c r="K5601" s="157">
        <f t="shared" si="612"/>
        <v>0</v>
      </c>
      <c r="L5601" s="157">
        <f t="shared" si="613"/>
        <v>7172.6127359063994</v>
      </c>
      <c r="M5601" s="167">
        <f t="shared" si="614"/>
        <v>0</v>
      </c>
      <c r="N5601" s="167">
        <f t="shared" si="615"/>
        <v>0</v>
      </c>
    </row>
    <row r="5602" spans="1:14" ht="15" customHeight="1" x14ac:dyDescent="0.2">
      <c r="A5602" s="152"/>
      <c r="B5602" s="152"/>
      <c r="C5602" s="152"/>
      <c r="D5602" s="152"/>
      <c r="E5602" s="153">
        <f>'2.40-a,b,c,d,e'!E5602</f>
        <v>44907.208333333336</v>
      </c>
      <c r="F5602" s="157">
        <f>'2.40-a,b,c,d,e'!F5602</f>
        <v>73.169998168945298</v>
      </c>
      <c r="G5602" s="157">
        <f>'2.40-a,b,c,d,e'!G5602</f>
        <v>2150.0015258788922</v>
      </c>
      <c r="H5602" s="157">
        <f t="shared" si="609"/>
        <v>9322.6142617852911</v>
      </c>
      <c r="I5602" s="157">
        <f t="shared" si="610"/>
        <v>0</v>
      </c>
      <c r="J5602" s="157">
        <f t="shared" si="611"/>
        <v>9322.6142617852911</v>
      </c>
      <c r="K5602" s="157">
        <f t="shared" si="612"/>
        <v>1159.996032714901</v>
      </c>
      <c r="L5602" s="157">
        <f t="shared" si="613"/>
        <v>8162.61822907039</v>
      </c>
      <c r="M5602" s="167">
        <f t="shared" si="614"/>
        <v>0</v>
      </c>
      <c r="N5602" s="167">
        <f t="shared" si="615"/>
        <v>0</v>
      </c>
    </row>
    <row r="5603" spans="1:14" ht="15" customHeight="1" x14ac:dyDescent="0.2">
      <c r="A5603" s="152"/>
      <c r="B5603" s="152"/>
      <c r="C5603" s="152"/>
      <c r="D5603" s="152"/>
      <c r="E5603" s="153">
        <f>'2.40-a,b,c,d,e'!E5603</f>
        <v>44908.208333333336</v>
      </c>
      <c r="F5603" s="157">
        <f>'2.40-a,b,c,d,e'!F5603</f>
        <v>75.389999389648395</v>
      </c>
      <c r="G5603" s="157">
        <f>'2.40-a,b,c,d,e'!G5603</f>
        <v>2220.0012207030968</v>
      </c>
      <c r="H5603" s="157">
        <f t="shared" si="609"/>
        <v>10382.619449773487</v>
      </c>
      <c r="I5603" s="157">
        <f t="shared" si="610"/>
        <v>0</v>
      </c>
      <c r="J5603" s="157">
        <f t="shared" si="611"/>
        <v>10382.619449773487</v>
      </c>
      <c r="K5603" s="157">
        <f t="shared" si="612"/>
        <v>2220.0012207030968</v>
      </c>
      <c r="L5603" s="157">
        <f t="shared" si="613"/>
        <v>8162.61822907039</v>
      </c>
      <c r="M5603" s="167">
        <f t="shared" si="614"/>
        <v>0</v>
      </c>
      <c r="N5603" s="167">
        <f t="shared" si="615"/>
        <v>0</v>
      </c>
    </row>
    <row r="5604" spans="1:14" ht="15" customHeight="1" x14ac:dyDescent="0.2">
      <c r="A5604" s="152"/>
      <c r="B5604" s="152"/>
      <c r="C5604" s="152"/>
      <c r="D5604" s="152"/>
      <c r="E5604" s="153">
        <f>'2.40-a,b,c,d,e'!E5604</f>
        <v>44909.208333333336</v>
      </c>
      <c r="F5604" s="157">
        <f>'2.40-a,b,c,d,e'!F5604</f>
        <v>77.279998779296804</v>
      </c>
      <c r="G5604" s="157">
        <f>'2.40-a,b,c,d,e'!G5604</f>
        <v>1889.9993896484091</v>
      </c>
      <c r="H5604" s="157">
        <f t="shared" si="609"/>
        <v>10052.617618718799</v>
      </c>
      <c r="I5604" s="157">
        <f t="shared" si="610"/>
        <v>0</v>
      </c>
      <c r="J5604" s="157">
        <f t="shared" si="611"/>
        <v>10052.617618718799</v>
      </c>
      <c r="K5604" s="157">
        <f t="shared" si="612"/>
        <v>1889.9993896484093</v>
      </c>
      <c r="L5604" s="157">
        <f t="shared" si="613"/>
        <v>8162.61822907039</v>
      </c>
      <c r="M5604" s="167">
        <f t="shared" si="614"/>
        <v>0</v>
      </c>
      <c r="N5604" s="167">
        <f t="shared" si="615"/>
        <v>0</v>
      </c>
    </row>
    <row r="5605" spans="1:14" ht="15" customHeight="1" x14ac:dyDescent="0.2">
      <c r="A5605" s="152"/>
      <c r="B5605" s="152"/>
      <c r="C5605" s="152"/>
      <c r="D5605" s="152"/>
      <c r="E5605" s="153">
        <f>'2.40-a,b,c,d,e'!E5605</f>
        <v>44910.208333333336</v>
      </c>
      <c r="F5605" s="157">
        <f>'2.40-a,b,c,d,e'!F5605</f>
        <v>76.110000610351506</v>
      </c>
      <c r="G5605" s="157">
        <f>'2.40-a,b,c,d,e'!G5605</f>
        <v>-1169.9981689452984</v>
      </c>
      <c r="H5605" s="157">
        <f t="shared" si="609"/>
        <v>6992.6200601250912</v>
      </c>
      <c r="I5605" s="157">
        <f t="shared" si="610"/>
        <v>0</v>
      </c>
      <c r="J5605" s="157">
        <f t="shared" si="611"/>
        <v>6992.6200601250912</v>
      </c>
      <c r="K5605" s="157">
        <f t="shared" si="612"/>
        <v>0</v>
      </c>
      <c r="L5605" s="157">
        <f t="shared" si="613"/>
        <v>6992.6200601250912</v>
      </c>
      <c r="M5605" s="167">
        <f t="shared" si="614"/>
        <v>0</v>
      </c>
      <c r="N5605" s="167">
        <f t="shared" si="615"/>
        <v>0</v>
      </c>
    </row>
    <row r="5606" spans="1:14" ht="15" customHeight="1" x14ac:dyDescent="0.2">
      <c r="A5606" s="152"/>
      <c r="B5606" s="152"/>
      <c r="C5606" s="152"/>
      <c r="D5606" s="152"/>
      <c r="E5606" s="153">
        <f>'2.40-a,b,c,d,e'!E5606</f>
        <v>44911.208333333336</v>
      </c>
      <c r="F5606" s="157">
        <f>'2.40-a,b,c,d,e'!F5606</f>
        <v>74.290000915527301</v>
      </c>
      <c r="G5606" s="157">
        <f>'2.40-a,b,c,d,e'!G5606</f>
        <v>-1819.9996948242047</v>
      </c>
      <c r="H5606" s="157">
        <f t="shared" si="609"/>
        <v>5172.620365300887</v>
      </c>
      <c r="I5606" s="157">
        <f t="shared" si="610"/>
        <v>2989.9978637695031</v>
      </c>
      <c r="J5606" s="157">
        <f t="shared" si="611"/>
        <v>8162.61822907039</v>
      </c>
      <c r="K5606" s="157">
        <f t="shared" si="612"/>
        <v>0</v>
      </c>
      <c r="L5606" s="157">
        <f t="shared" si="613"/>
        <v>8162.61822907039</v>
      </c>
      <c r="M5606" s="167">
        <f t="shared" si="614"/>
        <v>1</v>
      </c>
      <c r="N5606" s="167">
        <f t="shared" si="615"/>
        <v>0</v>
      </c>
    </row>
    <row r="5607" spans="1:14" ht="15" customHeight="1" x14ac:dyDescent="0.2">
      <c r="A5607" s="152"/>
      <c r="B5607" s="152"/>
      <c r="C5607" s="152"/>
      <c r="D5607" s="152"/>
      <c r="E5607" s="153">
        <f>'2.40-a,b,c,d,e'!E5607</f>
        <v>44914.208333333336</v>
      </c>
      <c r="F5607" s="157">
        <f>'2.40-a,b,c,d,e'!F5607</f>
        <v>75.190002441406193</v>
      </c>
      <c r="G5607" s="157">
        <f>'2.40-a,b,c,d,e'!G5607</f>
        <v>900.00152587889204</v>
      </c>
      <c r="H5607" s="157">
        <f t="shared" si="609"/>
        <v>9062.6197549492827</v>
      </c>
      <c r="I5607" s="157">
        <f t="shared" si="610"/>
        <v>0</v>
      </c>
      <c r="J5607" s="157">
        <f t="shared" si="611"/>
        <v>9062.6197549492827</v>
      </c>
      <c r="K5607" s="157">
        <f t="shared" si="612"/>
        <v>900.00152587889261</v>
      </c>
      <c r="L5607" s="157">
        <f t="shared" si="613"/>
        <v>8162.61822907039</v>
      </c>
      <c r="M5607" s="167">
        <f t="shared" si="614"/>
        <v>0</v>
      </c>
      <c r="N5607" s="167">
        <f t="shared" si="615"/>
        <v>0</v>
      </c>
    </row>
    <row r="5608" spans="1:14" ht="15" customHeight="1" x14ac:dyDescent="0.2">
      <c r="A5608" s="152"/>
      <c r="B5608" s="152"/>
      <c r="C5608" s="152"/>
      <c r="D5608" s="152"/>
      <c r="E5608" s="153">
        <f>'2.40-a,b,c,d,e'!E5608</f>
        <v>44915.208333333336</v>
      </c>
      <c r="F5608" s="157">
        <f>'2.40-a,b,c,d,e'!F5608</f>
        <v>76.089996337890597</v>
      </c>
      <c r="G5608" s="157">
        <f>'2.40-a,b,c,d,e'!G5608</f>
        <v>899.99389648440342</v>
      </c>
      <c r="H5608" s="157">
        <f t="shared" si="609"/>
        <v>9062.6121255547932</v>
      </c>
      <c r="I5608" s="157">
        <f t="shared" si="610"/>
        <v>0</v>
      </c>
      <c r="J5608" s="157">
        <f t="shared" si="611"/>
        <v>9062.6121255547932</v>
      </c>
      <c r="K5608" s="157">
        <f t="shared" si="612"/>
        <v>899.99389648440319</v>
      </c>
      <c r="L5608" s="157">
        <f t="shared" si="613"/>
        <v>8162.61822907039</v>
      </c>
      <c r="M5608" s="167">
        <f t="shared" si="614"/>
        <v>0</v>
      </c>
      <c r="N5608" s="167">
        <f t="shared" si="615"/>
        <v>0</v>
      </c>
    </row>
    <row r="5609" spans="1:14" ht="15" customHeight="1" x14ac:dyDescent="0.2">
      <c r="A5609" s="152"/>
      <c r="B5609" s="152"/>
      <c r="C5609" s="152"/>
      <c r="D5609" s="152"/>
      <c r="E5609" s="153">
        <f>'2.40-a,b,c,d,e'!E5609</f>
        <v>44916.208333333336</v>
      </c>
      <c r="F5609" s="157">
        <f>'2.40-a,b,c,d,e'!F5609</f>
        <v>78.290000915527301</v>
      </c>
      <c r="G5609" s="157">
        <f>'2.40-a,b,c,d,e'!G5609</f>
        <v>2200.0045776367047</v>
      </c>
      <c r="H5609" s="157">
        <f t="shared" si="609"/>
        <v>10362.622806707095</v>
      </c>
      <c r="I5609" s="157">
        <f t="shared" si="610"/>
        <v>0</v>
      </c>
      <c r="J5609" s="157">
        <f t="shared" si="611"/>
        <v>10362.622806707095</v>
      </c>
      <c r="K5609" s="157">
        <f t="shared" si="612"/>
        <v>2200.0045776367051</v>
      </c>
      <c r="L5609" s="157">
        <f t="shared" si="613"/>
        <v>8162.61822907039</v>
      </c>
      <c r="M5609" s="167">
        <f t="shared" si="614"/>
        <v>0</v>
      </c>
      <c r="N5609" s="167">
        <f t="shared" si="615"/>
        <v>0</v>
      </c>
    </row>
    <row r="5610" spans="1:14" ht="15" customHeight="1" x14ac:dyDescent="0.2">
      <c r="A5610" s="152"/>
      <c r="B5610" s="152"/>
      <c r="C5610" s="152"/>
      <c r="D5610" s="152"/>
      <c r="E5610" s="153">
        <f>'2.40-a,b,c,d,e'!E5610</f>
        <v>44917.208333333336</v>
      </c>
      <c r="F5610" s="157">
        <f>'2.40-a,b,c,d,e'!F5610</f>
        <v>77.489997863769503</v>
      </c>
      <c r="G5610" s="157">
        <f>'2.40-a,b,c,d,e'!G5610</f>
        <v>-800.00305175779829</v>
      </c>
      <c r="H5610" s="157">
        <f t="shared" si="609"/>
        <v>7362.6151773125921</v>
      </c>
      <c r="I5610" s="157">
        <f t="shared" si="610"/>
        <v>0</v>
      </c>
      <c r="J5610" s="157">
        <f t="shared" si="611"/>
        <v>7362.6151773125921</v>
      </c>
      <c r="K5610" s="157">
        <f t="shared" si="612"/>
        <v>0</v>
      </c>
      <c r="L5610" s="157">
        <f t="shared" si="613"/>
        <v>7362.6151773125921</v>
      </c>
      <c r="M5610" s="167">
        <f t="shared" si="614"/>
        <v>0</v>
      </c>
      <c r="N5610" s="167">
        <f t="shared" si="615"/>
        <v>0</v>
      </c>
    </row>
    <row r="5611" spans="1:14" ht="15" customHeight="1" x14ac:dyDescent="0.2">
      <c r="A5611" s="152"/>
      <c r="B5611" s="152"/>
      <c r="C5611" s="152"/>
      <c r="D5611" s="152"/>
      <c r="E5611" s="153">
        <f>'2.40-a,b,c,d,e'!E5611</f>
        <v>44918.208333333336</v>
      </c>
      <c r="F5611" s="157">
        <f>'2.40-a,b,c,d,e'!F5611</f>
        <v>79.559997558593693</v>
      </c>
      <c r="G5611" s="157">
        <f>'2.40-a,b,c,d,e'!G5611</f>
        <v>2069.9996948241906</v>
      </c>
      <c r="H5611" s="157">
        <f t="shared" si="609"/>
        <v>9432.6148721367827</v>
      </c>
      <c r="I5611" s="157">
        <f t="shared" si="610"/>
        <v>0</v>
      </c>
      <c r="J5611" s="157">
        <f t="shared" si="611"/>
        <v>9432.6148721367827</v>
      </c>
      <c r="K5611" s="157">
        <f t="shared" si="612"/>
        <v>1269.9966430663926</v>
      </c>
      <c r="L5611" s="157">
        <f t="shared" si="613"/>
        <v>8162.61822907039</v>
      </c>
      <c r="M5611" s="167">
        <f t="shared" si="614"/>
        <v>0</v>
      </c>
      <c r="N5611" s="167">
        <f t="shared" si="615"/>
        <v>0</v>
      </c>
    </row>
    <row r="5612" spans="1:14" ht="15" customHeight="1" x14ac:dyDescent="0.2">
      <c r="A5612" s="152"/>
      <c r="B5612" s="152"/>
      <c r="C5612" s="152"/>
      <c r="D5612" s="152"/>
      <c r="E5612" s="153">
        <f>'2.40-a,b,c,d,e'!E5612</f>
        <v>44922.208333333336</v>
      </c>
      <c r="F5612" s="157">
        <f>'2.40-a,b,c,d,e'!F5612</f>
        <v>79.529998779296804</v>
      </c>
      <c r="G5612" s="157">
        <f>'2.40-a,b,c,d,e'!G5612</f>
        <v>-29.998779296889211</v>
      </c>
      <c r="H5612" s="157">
        <f t="shared" si="609"/>
        <v>8132.6194497735005</v>
      </c>
      <c r="I5612" s="157">
        <f t="shared" si="610"/>
        <v>0</v>
      </c>
      <c r="J5612" s="157">
        <f t="shared" si="611"/>
        <v>8132.6194497735005</v>
      </c>
      <c r="K5612" s="157">
        <f t="shared" si="612"/>
        <v>0</v>
      </c>
      <c r="L5612" s="157">
        <f t="shared" si="613"/>
        <v>8132.6194497735005</v>
      </c>
      <c r="M5612" s="167">
        <f t="shared" si="614"/>
        <v>0</v>
      </c>
      <c r="N5612" s="167">
        <f t="shared" si="615"/>
        <v>0</v>
      </c>
    </row>
    <row r="5613" spans="1:14" ht="15" customHeight="1" x14ac:dyDescent="0.2">
      <c r="A5613" s="152"/>
      <c r="B5613" s="152"/>
      <c r="C5613" s="152"/>
      <c r="D5613" s="152"/>
      <c r="E5613" s="153">
        <f>'2.40-a,b,c,d,e'!E5613</f>
        <v>44923.208333333336</v>
      </c>
      <c r="F5613" s="157">
        <f>'2.40-a,b,c,d,e'!F5613</f>
        <v>78.959999084472599</v>
      </c>
      <c r="G5613" s="157">
        <f>'2.40-a,b,c,d,e'!G5613</f>
        <v>-569.99969482420454</v>
      </c>
      <c r="H5613" s="157">
        <f t="shared" si="609"/>
        <v>7562.6197549492963</v>
      </c>
      <c r="I5613" s="157">
        <f t="shared" si="610"/>
        <v>0</v>
      </c>
      <c r="J5613" s="157">
        <f t="shared" si="611"/>
        <v>7562.6197549492963</v>
      </c>
      <c r="K5613" s="157">
        <f t="shared" si="612"/>
        <v>0</v>
      </c>
      <c r="L5613" s="157">
        <f t="shared" si="613"/>
        <v>7562.6197549492963</v>
      </c>
      <c r="M5613" s="167">
        <f t="shared" si="614"/>
        <v>0</v>
      </c>
      <c r="N5613" s="167">
        <f t="shared" si="615"/>
        <v>0</v>
      </c>
    </row>
    <row r="5614" spans="1:14" ht="15" customHeight="1" x14ac:dyDescent="0.2">
      <c r="A5614" s="152"/>
      <c r="B5614" s="152"/>
      <c r="C5614" s="152"/>
      <c r="D5614" s="152"/>
      <c r="E5614" s="153">
        <f>'2.40-a,b,c,d,e'!E5614</f>
        <v>44924.208333333336</v>
      </c>
      <c r="F5614" s="157">
        <f>'2.40-a,b,c,d,e'!F5614</f>
        <v>78.400001525878906</v>
      </c>
      <c r="G5614" s="157">
        <f>'2.40-a,b,c,d,e'!G5614</f>
        <v>-559.99755859369316</v>
      </c>
      <c r="H5614" s="157">
        <f t="shared" si="609"/>
        <v>7002.6221963556036</v>
      </c>
      <c r="I5614" s="157">
        <f t="shared" si="610"/>
        <v>0</v>
      </c>
      <c r="J5614" s="157">
        <f t="shared" si="611"/>
        <v>7002.6221963556036</v>
      </c>
      <c r="K5614" s="157">
        <f t="shared" si="612"/>
        <v>0</v>
      </c>
      <c r="L5614" s="157">
        <f t="shared" si="613"/>
        <v>7002.6221963556036</v>
      </c>
      <c r="M5614" s="167">
        <f t="shared" si="614"/>
        <v>0</v>
      </c>
      <c r="N5614" s="167">
        <f t="shared" si="615"/>
        <v>0</v>
      </c>
    </row>
    <row r="5615" spans="1:14" ht="15" customHeight="1" x14ac:dyDescent="0.2">
      <c r="A5615" s="152"/>
      <c r="B5615" s="152"/>
      <c r="C5615" s="152"/>
      <c r="D5615" s="152"/>
      <c r="E5615" s="153">
        <f>'2.40-a,b,c,d,e'!E5615</f>
        <v>44925.208333333336</v>
      </c>
      <c r="F5615" s="157">
        <f>'2.40-a,b,c,d,e'!F5615</f>
        <v>80.260002136230398</v>
      </c>
      <c r="G5615" s="157">
        <f>'2.40-a,b,c,d,e'!G5615</f>
        <v>1860.0006103514916</v>
      </c>
      <c r="H5615" s="157">
        <f t="shared" si="609"/>
        <v>8862.6228067070952</v>
      </c>
      <c r="I5615" s="157">
        <f t="shared" si="610"/>
        <v>0</v>
      </c>
      <c r="J5615" s="157">
        <f t="shared" si="611"/>
        <v>8862.6228067070952</v>
      </c>
      <c r="K5615" s="157">
        <f t="shared" si="612"/>
        <v>700.00457763670511</v>
      </c>
      <c r="L5615" s="157">
        <f t="shared" si="613"/>
        <v>8162.61822907039</v>
      </c>
      <c r="M5615" s="167">
        <f t="shared" si="614"/>
        <v>0</v>
      </c>
      <c r="N5615" s="167">
        <f t="shared" si="615"/>
        <v>0</v>
      </c>
    </row>
    <row r="5616" spans="1:14" ht="15" customHeight="1" x14ac:dyDescent="0.2">
      <c r="A5616" s="152"/>
      <c r="B5616" s="152"/>
      <c r="C5616" s="152"/>
      <c r="D5616" s="152"/>
      <c r="E5616" s="153">
        <f>'2.40-a,b,c,d,e'!E5616</f>
        <v>44929.208333333336</v>
      </c>
      <c r="F5616" s="157">
        <f>'2.40-a,b,c,d,e'!F5616</f>
        <v>76.930000305175696</v>
      </c>
      <c r="G5616" s="157">
        <f>'2.40-a,b,c,d,e'!G5616</f>
        <v>-3330.0018310547016</v>
      </c>
      <c r="H5616" s="157">
        <f t="shared" si="609"/>
        <v>4832.6163980156889</v>
      </c>
      <c r="I5616" s="157">
        <f t="shared" si="610"/>
        <v>3330.0018310547011</v>
      </c>
      <c r="J5616" s="157">
        <f t="shared" si="611"/>
        <v>8162.61822907039</v>
      </c>
      <c r="K5616" s="157">
        <f t="shared" si="612"/>
        <v>0</v>
      </c>
      <c r="L5616" s="157">
        <f t="shared" si="613"/>
        <v>8162.61822907039</v>
      </c>
      <c r="M5616" s="167">
        <f t="shared" si="614"/>
        <v>1</v>
      </c>
      <c r="N5616" s="167">
        <f t="shared" si="615"/>
        <v>0</v>
      </c>
    </row>
    <row r="5617" spans="1:14" ht="15" customHeight="1" x14ac:dyDescent="0.2">
      <c r="A5617" s="152"/>
      <c r="B5617" s="152"/>
      <c r="C5617" s="152"/>
      <c r="D5617" s="152"/>
      <c r="E5617" s="153">
        <f>'2.40-a,b,c,d,e'!E5617</f>
        <v>44930.208333333336</v>
      </c>
      <c r="F5617" s="157">
        <f>'2.40-a,b,c,d,e'!F5617</f>
        <v>72.839996337890597</v>
      </c>
      <c r="G5617" s="157">
        <f>'2.40-a,b,c,d,e'!G5617</f>
        <v>-4090.0039672850994</v>
      </c>
      <c r="H5617" s="157">
        <f t="shared" si="609"/>
        <v>4072.6142617852906</v>
      </c>
      <c r="I5617" s="157">
        <f t="shared" si="610"/>
        <v>4090.0039672850994</v>
      </c>
      <c r="J5617" s="157">
        <f t="shared" si="611"/>
        <v>8162.61822907039</v>
      </c>
      <c r="K5617" s="157">
        <f t="shared" si="612"/>
        <v>0</v>
      </c>
      <c r="L5617" s="157">
        <f t="shared" si="613"/>
        <v>8162.61822907039</v>
      </c>
      <c r="M5617" s="167">
        <f t="shared" si="614"/>
        <v>1</v>
      </c>
      <c r="N5617" s="167">
        <f t="shared" si="615"/>
        <v>0</v>
      </c>
    </row>
    <row r="5618" spans="1:14" ht="15" customHeight="1" x14ac:dyDescent="0.2">
      <c r="A5618" s="152"/>
      <c r="B5618" s="152"/>
      <c r="C5618" s="152"/>
      <c r="D5618" s="152"/>
      <c r="E5618" s="153">
        <f>'2.40-a,b,c,d,e'!E5618</f>
        <v>44931.208333333336</v>
      </c>
      <c r="F5618" s="157">
        <f>'2.40-a,b,c,d,e'!F5618</f>
        <v>73.669998168945298</v>
      </c>
      <c r="G5618" s="157">
        <f>'2.40-a,b,c,d,e'!G5618</f>
        <v>830.00183105470171</v>
      </c>
      <c r="H5618" s="157">
        <f t="shared" si="609"/>
        <v>8992.6200601250912</v>
      </c>
      <c r="I5618" s="157">
        <f t="shared" si="610"/>
        <v>0</v>
      </c>
      <c r="J5618" s="157">
        <f t="shared" si="611"/>
        <v>8992.6200601250912</v>
      </c>
      <c r="K5618" s="157">
        <f t="shared" si="612"/>
        <v>830.00183105470114</v>
      </c>
      <c r="L5618" s="157">
        <f t="shared" si="613"/>
        <v>8162.61822907039</v>
      </c>
      <c r="M5618" s="167">
        <f t="shared" si="614"/>
        <v>0</v>
      </c>
      <c r="N5618" s="167">
        <f t="shared" si="615"/>
        <v>0</v>
      </c>
    </row>
    <row r="5619" spans="1:14" ht="15" customHeight="1" x14ac:dyDescent="0.2">
      <c r="A5619" s="152"/>
      <c r="B5619" s="152"/>
      <c r="C5619" s="152"/>
      <c r="D5619" s="152"/>
      <c r="E5619" s="153">
        <f>'2.40-a,b,c,d,e'!E5619</f>
        <v>44932.208333333336</v>
      </c>
      <c r="F5619" s="157">
        <f>'2.40-a,b,c,d,e'!F5619</f>
        <v>73.769996643066406</v>
      </c>
      <c r="G5619" s="157">
        <f>'2.40-a,b,c,d,e'!G5619</f>
        <v>99.998474121107961</v>
      </c>
      <c r="H5619" s="157">
        <f t="shared" si="609"/>
        <v>8262.6167031914974</v>
      </c>
      <c r="I5619" s="157">
        <f t="shared" si="610"/>
        <v>0</v>
      </c>
      <c r="J5619" s="157">
        <f t="shared" si="611"/>
        <v>8262.6167031914974</v>
      </c>
      <c r="K5619" s="157">
        <f t="shared" si="612"/>
        <v>99.998474121107392</v>
      </c>
      <c r="L5619" s="157">
        <f t="shared" si="613"/>
        <v>8162.61822907039</v>
      </c>
      <c r="M5619" s="167">
        <f t="shared" si="614"/>
        <v>0</v>
      </c>
      <c r="N5619" s="167">
        <f t="shared" si="615"/>
        <v>0</v>
      </c>
    </row>
    <row r="5620" spans="1:14" ht="15" customHeight="1" x14ac:dyDescent="0.2">
      <c r="A5620" s="152"/>
      <c r="B5620" s="152"/>
      <c r="C5620" s="152"/>
      <c r="D5620" s="152"/>
      <c r="E5620" s="153">
        <f>'2.40-a,b,c,d,e'!E5620</f>
        <v>44935.208333333336</v>
      </c>
      <c r="F5620" s="157">
        <f>'2.40-a,b,c,d,e'!F5620</f>
        <v>74.629997253417898</v>
      </c>
      <c r="G5620" s="157">
        <f>'2.40-a,b,c,d,e'!G5620</f>
        <v>860.00061035149145</v>
      </c>
      <c r="H5620" s="157">
        <f t="shared" si="609"/>
        <v>9022.6188394218807</v>
      </c>
      <c r="I5620" s="157">
        <f t="shared" si="610"/>
        <v>0</v>
      </c>
      <c r="J5620" s="157">
        <f t="shared" si="611"/>
        <v>9022.6188394218807</v>
      </c>
      <c r="K5620" s="157">
        <f t="shared" si="612"/>
        <v>860.00061035149065</v>
      </c>
      <c r="L5620" s="157">
        <f t="shared" si="613"/>
        <v>8162.61822907039</v>
      </c>
      <c r="M5620" s="167">
        <f t="shared" si="614"/>
        <v>0</v>
      </c>
      <c r="N5620" s="167">
        <f t="shared" si="615"/>
        <v>0</v>
      </c>
    </row>
    <row r="5621" spans="1:14" ht="15" customHeight="1" x14ac:dyDescent="0.2">
      <c r="A5621" s="152"/>
      <c r="B5621" s="152"/>
      <c r="C5621" s="152"/>
      <c r="D5621" s="152"/>
      <c r="E5621" s="153">
        <f>'2.40-a,b,c,d,e'!E5621</f>
        <v>44936.208333333336</v>
      </c>
      <c r="F5621" s="157">
        <f>'2.40-a,b,c,d,e'!F5621</f>
        <v>75.120002746582003</v>
      </c>
      <c r="G5621" s="157">
        <f>'2.40-a,b,c,d,e'!G5621</f>
        <v>490.00549316410513</v>
      </c>
      <c r="H5621" s="157">
        <f t="shared" si="609"/>
        <v>8652.6237222344953</v>
      </c>
      <c r="I5621" s="157">
        <f t="shared" si="610"/>
        <v>0</v>
      </c>
      <c r="J5621" s="157">
        <f t="shared" si="611"/>
        <v>8652.6237222344953</v>
      </c>
      <c r="K5621" s="157">
        <f t="shared" si="612"/>
        <v>490.00549316410525</v>
      </c>
      <c r="L5621" s="157">
        <f t="shared" si="613"/>
        <v>8162.61822907039</v>
      </c>
      <c r="M5621" s="167">
        <f t="shared" si="614"/>
        <v>0</v>
      </c>
      <c r="N5621" s="167">
        <f t="shared" si="615"/>
        <v>0</v>
      </c>
    </row>
    <row r="5622" spans="1:14" ht="15" customHeight="1" x14ac:dyDescent="0.2">
      <c r="A5622" s="152"/>
      <c r="B5622" s="152"/>
      <c r="C5622" s="152"/>
      <c r="D5622" s="152"/>
      <c r="E5622" s="153">
        <f>'2.40-a,b,c,d,e'!E5622</f>
        <v>44937.208333333336</v>
      </c>
      <c r="F5622" s="157">
        <f>'2.40-a,b,c,d,e'!F5622</f>
        <v>77.410003662109304</v>
      </c>
      <c r="G5622" s="157">
        <f>'2.40-a,b,c,d,e'!G5622</f>
        <v>2290.000915527301</v>
      </c>
      <c r="H5622" s="157">
        <f t="shared" si="609"/>
        <v>10452.619144597691</v>
      </c>
      <c r="I5622" s="157">
        <f t="shared" si="610"/>
        <v>0</v>
      </c>
      <c r="J5622" s="157">
        <f t="shared" si="611"/>
        <v>10452.619144597691</v>
      </c>
      <c r="K5622" s="157">
        <f t="shared" si="612"/>
        <v>2290.000915527301</v>
      </c>
      <c r="L5622" s="157">
        <f t="shared" si="613"/>
        <v>8162.61822907039</v>
      </c>
      <c r="M5622" s="167">
        <f t="shared" si="614"/>
        <v>0</v>
      </c>
      <c r="N5622" s="167">
        <f t="shared" si="615"/>
        <v>0</v>
      </c>
    </row>
    <row r="5623" spans="1:14" ht="15" customHeight="1" x14ac:dyDescent="0.2">
      <c r="A5623" s="152"/>
      <c r="B5623" s="152"/>
      <c r="C5623" s="152"/>
      <c r="D5623" s="152"/>
      <c r="E5623" s="153">
        <f>'2.40-a,b,c,d,e'!E5623</f>
        <v>44938.208333333336</v>
      </c>
      <c r="F5623" s="157">
        <f>'2.40-a,b,c,d,e'!F5623</f>
        <v>78.389999389648395</v>
      </c>
      <c r="G5623" s="157">
        <f>'2.40-a,b,c,d,e'!G5623</f>
        <v>979.99572753909092</v>
      </c>
      <c r="H5623" s="157">
        <f t="shared" si="609"/>
        <v>9142.6139566094807</v>
      </c>
      <c r="I5623" s="157">
        <f t="shared" si="610"/>
        <v>0</v>
      </c>
      <c r="J5623" s="157">
        <f t="shared" si="611"/>
        <v>9142.6139566094807</v>
      </c>
      <c r="K5623" s="157">
        <f t="shared" si="612"/>
        <v>979.99572753909069</v>
      </c>
      <c r="L5623" s="157">
        <f t="shared" si="613"/>
        <v>8162.61822907039</v>
      </c>
      <c r="M5623" s="167">
        <f t="shared" si="614"/>
        <v>0</v>
      </c>
      <c r="N5623" s="167">
        <f t="shared" si="615"/>
        <v>0</v>
      </c>
    </row>
    <row r="5624" spans="1:14" ht="15" customHeight="1" x14ac:dyDescent="0.2">
      <c r="A5624" s="152"/>
      <c r="B5624" s="152"/>
      <c r="C5624" s="152"/>
      <c r="D5624" s="152"/>
      <c r="E5624" s="153">
        <f>'2.40-a,b,c,d,e'!E5624</f>
        <v>44939.208333333336</v>
      </c>
      <c r="F5624" s="157">
        <f>'2.40-a,b,c,d,e'!F5624</f>
        <v>79.860000610351506</v>
      </c>
      <c r="G5624" s="157">
        <f>'2.40-a,b,c,d,e'!G5624</f>
        <v>1470.0012207031109</v>
      </c>
      <c r="H5624" s="157">
        <f t="shared" si="609"/>
        <v>9632.6194497735014</v>
      </c>
      <c r="I5624" s="157">
        <f t="shared" si="610"/>
        <v>0</v>
      </c>
      <c r="J5624" s="157">
        <f t="shared" si="611"/>
        <v>9632.6194497735014</v>
      </c>
      <c r="K5624" s="157">
        <f t="shared" si="612"/>
        <v>1470.0012207031114</v>
      </c>
      <c r="L5624" s="157">
        <f t="shared" si="613"/>
        <v>8162.61822907039</v>
      </c>
      <c r="M5624" s="167">
        <f t="shared" si="614"/>
        <v>0</v>
      </c>
      <c r="N5624" s="167">
        <f t="shared" si="615"/>
        <v>0</v>
      </c>
    </row>
    <row r="5625" spans="1:14" ht="15" customHeight="1" x14ac:dyDescent="0.2">
      <c r="A5625" s="152"/>
      <c r="B5625" s="152"/>
      <c r="C5625" s="152"/>
      <c r="D5625" s="152"/>
      <c r="E5625" s="153">
        <f>'2.40-a,b,c,d,e'!E5625</f>
        <v>44943.208333333336</v>
      </c>
      <c r="F5625" s="157">
        <f>'2.40-a,b,c,d,e'!F5625</f>
        <v>80.180000305175696</v>
      </c>
      <c r="G5625" s="157">
        <f>'2.40-a,b,c,d,e'!G5625</f>
        <v>319.99969482419033</v>
      </c>
      <c r="H5625" s="157">
        <f t="shared" si="609"/>
        <v>8482.6179238945806</v>
      </c>
      <c r="I5625" s="157">
        <f t="shared" si="610"/>
        <v>0</v>
      </c>
      <c r="J5625" s="157">
        <f t="shared" si="611"/>
        <v>8482.6179238945806</v>
      </c>
      <c r="K5625" s="157">
        <f t="shared" si="612"/>
        <v>319.99969482419056</v>
      </c>
      <c r="L5625" s="157">
        <f t="shared" si="613"/>
        <v>8162.61822907039</v>
      </c>
      <c r="M5625" s="167">
        <f t="shared" si="614"/>
        <v>0</v>
      </c>
      <c r="N5625" s="167">
        <f t="shared" si="615"/>
        <v>0</v>
      </c>
    </row>
    <row r="5626" spans="1:14" ht="15" customHeight="1" x14ac:dyDescent="0.2">
      <c r="A5626" s="152"/>
      <c r="B5626" s="152"/>
      <c r="C5626" s="152"/>
      <c r="D5626" s="152"/>
      <c r="E5626" s="153">
        <f>'2.40-a,b,c,d,e'!E5626</f>
        <v>44944.208333333336</v>
      </c>
      <c r="F5626" s="157">
        <f>'2.40-a,b,c,d,e'!F5626</f>
        <v>79.480003356933594</v>
      </c>
      <c r="G5626" s="157">
        <f>'2.40-a,b,c,d,e'!G5626</f>
        <v>-699.99694824210223</v>
      </c>
      <c r="H5626" s="157">
        <f t="shared" si="609"/>
        <v>7462.621280828288</v>
      </c>
      <c r="I5626" s="157">
        <f t="shared" si="610"/>
        <v>0</v>
      </c>
      <c r="J5626" s="157">
        <f t="shared" si="611"/>
        <v>7462.621280828288</v>
      </c>
      <c r="K5626" s="157">
        <f t="shared" si="612"/>
        <v>0</v>
      </c>
      <c r="L5626" s="157">
        <f t="shared" si="613"/>
        <v>7462.621280828288</v>
      </c>
      <c r="M5626" s="167">
        <f t="shared" si="614"/>
        <v>0</v>
      </c>
      <c r="N5626" s="167">
        <f t="shared" si="615"/>
        <v>0</v>
      </c>
    </row>
    <row r="5627" spans="1:14" ht="15" customHeight="1" x14ac:dyDescent="0.2">
      <c r="A5627" s="152"/>
      <c r="B5627" s="152"/>
      <c r="C5627" s="152"/>
      <c r="D5627" s="152"/>
      <c r="E5627" s="153">
        <f>'2.40-a,b,c,d,e'!E5627</f>
        <v>44945.208333333336</v>
      </c>
      <c r="F5627" s="157">
        <f>'2.40-a,b,c,d,e'!F5627</f>
        <v>80.330001831054602</v>
      </c>
      <c r="G5627" s="157">
        <f>'2.40-a,b,c,d,e'!G5627</f>
        <v>849.99847412100848</v>
      </c>
      <c r="H5627" s="157">
        <f t="shared" si="609"/>
        <v>8312.6197549492972</v>
      </c>
      <c r="I5627" s="157">
        <f t="shared" si="610"/>
        <v>0</v>
      </c>
      <c r="J5627" s="157">
        <f t="shared" si="611"/>
        <v>8312.6197549492972</v>
      </c>
      <c r="K5627" s="157">
        <f t="shared" si="612"/>
        <v>150.00152587890716</v>
      </c>
      <c r="L5627" s="157">
        <f t="shared" si="613"/>
        <v>8162.61822907039</v>
      </c>
      <c r="M5627" s="167">
        <f t="shared" si="614"/>
        <v>0</v>
      </c>
      <c r="N5627" s="167">
        <f t="shared" si="615"/>
        <v>0</v>
      </c>
    </row>
    <row r="5628" spans="1:14" ht="15" customHeight="1" x14ac:dyDescent="0.2">
      <c r="A5628" s="152"/>
      <c r="B5628" s="152"/>
      <c r="C5628" s="152"/>
      <c r="D5628" s="152"/>
      <c r="E5628" s="153">
        <f>'2.40-a,b,c,d,e'!E5628</f>
        <v>44946.208333333336</v>
      </c>
      <c r="F5628" s="157">
        <f>'2.40-a,b,c,d,e'!F5628</f>
        <v>81.309997558593693</v>
      </c>
      <c r="G5628" s="157">
        <f>'2.40-a,b,c,d,e'!G5628</f>
        <v>979.99572753909092</v>
      </c>
      <c r="H5628" s="157">
        <f t="shared" si="609"/>
        <v>9142.6139566094807</v>
      </c>
      <c r="I5628" s="157">
        <f t="shared" si="610"/>
        <v>0</v>
      </c>
      <c r="J5628" s="157">
        <f t="shared" si="611"/>
        <v>9142.6139566094807</v>
      </c>
      <c r="K5628" s="157">
        <f t="shared" si="612"/>
        <v>979.99572753909069</v>
      </c>
      <c r="L5628" s="157">
        <f t="shared" si="613"/>
        <v>8162.61822907039</v>
      </c>
      <c r="M5628" s="167">
        <f t="shared" si="614"/>
        <v>0</v>
      </c>
      <c r="N5628" s="167">
        <f t="shared" si="615"/>
        <v>0</v>
      </c>
    </row>
    <row r="5629" spans="1:14" ht="15" customHeight="1" x14ac:dyDescent="0.2">
      <c r="A5629" s="152"/>
      <c r="B5629" s="152"/>
      <c r="C5629" s="152"/>
      <c r="D5629" s="152"/>
      <c r="E5629" s="153">
        <f>'2.40-a,b,c,d,e'!E5629</f>
        <v>44949.208333333336</v>
      </c>
      <c r="F5629" s="157">
        <f>'2.40-a,b,c,d,e'!F5629</f>
        <v>81.620002746582003</v>
      </c>
      <c r="G5629" s="157">
        <f>'2.40-a,b,c,d,e'!G5629</f>
        <v>310.00518798830967</v>
      </c>
      <c r="H5629" s="157">
        <f t="shared" si="609"/>
        <v>8472.6234170586995</v>
      </c>
      <c r="I5629" s="157">
        <f t="shared" si="610"/>
        <v>0</v>
      </c>
      <c r="J5629" s="157">
        <f t="shared" si="611"/>
        <v>8472.6234170586995</v>
      </c>
      <c r="K5629" s="157">
        <f t="shared" si="612"/>
        <v>310.00518798830944</v>
      </c>
      <c r="L5629" s="157">
        <f t="shared" si="613"/>
        <v>8162.61822907039</v>
      </c>
      <c r="M5629" s="167">
        <f t="shared" si="614"/>
        <v>0</v>
      </c>
      <c r="N5629" s="167">
        <f t="shared" si="615"/>
        <v>0</v>
      </c>
    </row>
    <row r="5630" spans="1:14" ht="15" customHeight="1" x14ac:dyDescent="0.2">
      <c r="A5630" s="152"/>
      <c r="B5630" s="152"/>
      <c r="C5630" s="152"/>
      <c r="D5630" s="152"/>
      <c r="E5630" s="153">
        <f>'2.40-a,b,c,d,e'!E5630</f>
        <v>44950.208333333336</v>
      </c>
      <c r="F5630" s="157">
        <f>'2.40-a,b,c,d,e'!F5630</f>
        <v>80.129997253417898</v>
      </c>
      <c r="G5630" s="157">
        <f>'2.40-a,b,c,d,e'!G5630</f>
        <v>-1490.0054931641052</v>
      </c>
      <c r="H5630" s="157">
        <f t="shared" si="609"/>
        <v>6672.6127359062848</v>
      </c>
      <c r="I5630" s="157">
        <f t="shared" si="610"/>
        <v>0</v>
      </c>
      <c r="J5630" s="157">
        <f t="shared" si="611"/>
        <v>6672.6127359062848</v>
      </c>
      <c r="K5630" s="157">
        <f t="shared" si="612"/>
        <v>0</v>
      </c>
      <c r="L5630" s="157">
        <f t="shared" si="613"/>
        <v>6672.6127359062848</v>
      </c>
      <c r="M5630" s="167">
        <f t="shared" si="614"/>
        <v>0</v>
      </c>
      <c r="N5630" s="167">
        <f t="shared" si="615"/>
        <v>0</v>
      </c>
    </row>
    <row r="5631" spans="1:14" ht="15" customHeight="1" x14ac:dyDescent="0.2">
      <c r="A5631" s="152"/>
      <c r="B5631" s="152"/>
      <c r="C5631" s="152"/>
      <c r="D5631" s="152"/>
      <c r="E5631" s="153">
        <f>'2.40-a,b,c,d,e'!E5631</f>
        <v>44951.208333333336</v>
      </c>
      <c r="F5631" s="157">
        <f>'2.40-a,b,c,d,e'!F5631</f>
        <v>80.150001525878906</v>
      </c>
      <c r="G5631" s="157">
        <f>'2.40-a,b,c,d,e'!G5631</f>
        <v>20.004272461008554</v>
      </c>
      <c r="H5631" s="157">
        <f t="shared" si="609"/>
        <v>6692.6170083672932</v>
      </c>
      <c r="I5631" s="157">
        <f t="shared" si="610"/>
        <v>0</v>
      </c>
      <c r="J5631" s="157">
        <f t="shared" si="611"/>
        <v>6692.6170083672932</v>
      </c>
      <c r="K5631" s="157">
        <f t="shared" si="612"/>
        <v>0</v>
      </c>
      <c r="L5631" s="157">
        <f t="shared" si="613"/>
        <v>6692.6170083672932</v>
      </c>
      <c r="M5631" s="167">
        <f t="shared" si="614"/>
        <v>0</v>
      </c>
      <c r="N5631" s="167">
        <f t="shared" si="615"/>
        <v>0</v>
      </c>
    </row>
    <row r="5632" spans="1:14" ht="15" customHeight="1" x14ac:dyDescent="0.2">
      <c r="A5632" s="152"/>
      <c r="B5632" s="152"/>
      <c r="C5632" s="152"/>
      <c r="D5632" s="152"/>
      <c r="E5632" s="153">
        <f>'2.40-a,b,c,d,e'!E5632</f>
        <v>44952.208333333336</v>
      </c>
      <c r="F5632" s="157">
        <f>'2.40-a,b,c,d,e'!F5632</f>
        <v>81.010002136230398</v>
      </c>
      <c r="G5632" s="157">
        <f>'2.40-a,b,c,d,e'!G5632</f>
        <v>860.00061035149145</v>
      </c>
      <c r="H5632" s="157">
        <f t="shared" si="609"/>
        <v>7552.6176187187848</v>
      </c>
      <c r="I5632" s="157">
        <f t="shared" si="610"/>
        <v>0</v>
      </c>
      <c r="J5632" s="157">
        <f t="shared" si="611"/>
        <v>7552.6176187187848</v>
      </c>
      <c r="K5632" s="157">
        <f t="shared" si="612"/>
        <v>0</v>
      </c>
      <c r="L5632" s="157">
        <f t="shared" si="613"/>
        <v>7552.6176187187848</v>
      </c>
      <c r="M5632" s="167">
        <f t="shared" si="614"/>
        <v>0</v>
      </c>
      <c r="N5632" s="167">
        <f t="shared" si="615"/>
        <v>0</v>
      </c>
    </row>
    <row r="5633" spans="1:14" ht="15" customHeight="1" x14ac:dyDescent="0.2">
      <c r="A5633" s="152"/>
      <c r="B5633" s="152"/>
      <c r="C5633" s="152"/>
      <c r="D5633" s="152"/>
      <c r="E5633" s="153">
        <f>'2.40-a,b,c,d,e'!E5633</f>
        <v>44953.208333333336</v>
      </c>
      <c r="F5633" s="157">
        <f>'2.40-a,b,c,d,e'!F5633</f>
        <v>79.680000305175696</v>
      </c>
      <c r="G5633" s="157">
        <f>'2.40-a,b,c,d,e'!G5633</f>
        <v>-1330.0018310547016</v>
      </c>
      <c r="H5633" s="157">
        <f t="shared" si="609"/>
        <v>6222.6157876640827</v>
      </c>
      <c r="I5633" s="157">
        <f t="shared" si="610"/>
        <v>0</v>
      </c>
      <c r="J5633" s="157">
        <f t="shared" si="611"/>
        <v>6222.6157876640827</v>
      </c>
      <c r="K5633" s="157">
        <f t="shared" si="612"/>
        <v>0</v>
      </c>
      <c r="L5633" s="157">
        <f t="shared" si="613"/>
        <v>6222.6157876640827</v>
      </c>
      <c r="M5633" s="167">
        <f t="shared" si="614"/>
        <v>0</v>
      </c>
      <c r="N5633" s="167">
        <f t="shared" si="615"/>
        <v>0</v>
      </c>
    </row>
    <row r="5634" spans="1:14" ht="15" customHeight="1" x14ac:dyDescent="0.2">
      <c r="A5634" s="152"/>
      <c r="B5634" s="152"/>
      <c r="C5634" s="152"/>
      <c r="D5634" s="152"/>
      <c r="E5634" s="153">
        <f>'2.40-a,b,c,d,e'!E5634</f>
        <v>44956.208333333336</v>
      </c>
      <c r="F5634" s="157">
        <f>'2.40-a,b,c,d,e'!F5634</f>
        <v>77.900001525878906</v>
      </c>
      <c r="G5634" s="157">
        <f>'2.40-a,b,c,d,e'!G5634</f>
        <v>-1779.9987792967897</v>
      </c>
      <c r="H5634" s="157">
        <f t="shared" si="609"/>
        <v>4442.6170083672932</v>
      </c>
      <c r="I5634" s="157">
        <f t="shared" si="610"/>
        <v>3720.0012207030968</v>
      </c>
      <c r="J5634" s="157">
        <f t="shared" si="611"/>
        <v>8162.61822907039</v>
      </c>
      <c r="K5634" s="157">
        <f t="shared" si="612"/>
        <v>0</v>
      </c>
      <c r="L5634" s="157">
        <f t="shared" si="613"/>
        <v>8162.61822907039</v>
      </c>
      <c r="M5634" s="167">
        <f t="shared" si="614"/>
        <v>1</v>
      </c>
      <c r="N5634" s="167">
        <f t="shared" si="615"/>
        <v>0</v>
      </c>
    </row>
    <row r="5635" spans="1:14" ht="15" customHeight="1" x14ac:dyDescent="0.2">
      <c r="A5635" s="152"/>
      <c r="B5635" s="152"/>
      <c r="C5635" s="152"/>
      <c r="D5635" s="152"/>
      <c r="E5635" s="153">
        <f>'2.40-a,b,c,d,e'!E5635</f>
        <v>44957.208333333336</v>
      </c>
      <c r="F5635" s="157">
        <f>'2.40-a,b,c,d,e'!F5635</f>
        <v>78.870002746582003</v>
      </c>
      <c r="G5635" s="157">
        <f>'2.40-a,b,c,d,e'!G5635</f>
        <v>970.00122070309658</v>
      </c>
      <c r="H5635" s="157">
        <f t="shared" si="609"/>
        <v>9132.6194497734868</v>
      </c>
      <c r="I5635" s="157">
        <f t="shared" si="610"/>
        <v>0</v>
      </c>
      <c r="J5635" s="157">
        <f t="shared" si="611"/>
        <v>9132.6194497734868</v>
      </c>
      <c r="K5635" s="157">
        <f t="shared" si="612"/>
        <v>970.00122070309681</v>
      </c>
      <c r="L5635" s="157">
        <f t="shared" si="613"/>
        <v>8162.61822907039</v>
      </c>
      <c r="M5635" s="167">
        <f t="shared" si="614"/>
        <v>0</v>
      </c>
      <c r="N5635" s="167">
        <f t="shared" si="615"/>
        <v>0</v>
      </c>
    </row>
    <row r="5636" spans="1:14" ht="15" customHeight="1" x14ac:dyDescent="0.2">
      <c r="A5636" s="152"/>
      <c r="B5636" s="152"/>
      <c r="C5636" s="152"/>
      <c r="D5636" s="152"/>
      <c r="E5636" s="153">
        <f>'2.40-a,b,c,d,e'!E5636</f>
        <v>44958.208333333336</v>
      </c>
      <c r="F5636" s="157">
        <f>'2.40-a,b,c,d,e'!F5636</f>
        <v>76.410003662109304</v>
      </c>
      <c r="G5636" s="157">
        <f>'2.40-a,b,c,d,e'!G5636</f>
        <v>-2459.999084472699</v>
      </c>
      <c r="H5636" s="157">
        <f t="shared" ref="H5636:H5699" si="616">L5635+G5636</f>
        <v>5702.619144597691</v>
      </c>
      <c r="I5636" s="157">
        <f t="shared" ref="I5636:I5699" si="617">IF(H5636&lt;$B$13,$B$14-H5636,0)</f>
        <v>2459.999084472699</v>
      </c>
      <c r="J5636" s="157">
        <f t="shared" ref="J5636:J5699" si="618">H5636+I5636</f>
        <v>8162.61822907039</v>
      </c>
      <c r="K5636" s="157">
        <f t="shared" ref="K5636:K5699" si="619">MAX(J5636-$B$14,0)</f>
        <v>0</v>
      </c>
      <c r="L5636" s="157">
        <f t="shared" ref="L5636:L5699" si="620">J5636-K5636</f>
        <v>8162.61822907039</v>
      </c>
      <c r="M5636" s="167">
        <f t="shared" ref="M5636:M5699" si="621">IF(I5636&gt;0,1,0)</f>
        <v>1</v>
      </c>
      <c r="N5636" s="167">
        <f t="shared" ref="N5636:N5699" si="622">IF(H5636&lt;0,1,0)</f>
        <v>0</v>
      </c>
    </row>
    <row r="5637" spans="1:14" ht="15" customHeight="1" x14ac:dyDescent="0.2">
      <c r="A5637" s="152"/>
      <c r="B5637" s="152"/>
      <c r="C5637" s="152"/>
      <c r="D5637" s="152"/>
      <c r="E5637" s="153">
        <f>'2.40-a,b,c,d,e'!E5637</f>
        <v>44959.208333333336</v>
      </c>
      <c r="F5637" s="157">
        <f>'2.40-a,b,c,d,e'!F5637</f>
        <v>75.879997253417898</v>
      </c>
      <c r="G5637" s="157">
        <f>'2.40-a,b,c,d,e'!G5637</f>
        <v>-530.00640869140625</v>
      </c>
      <c r="H5637" s="157">
        <f t="shared" si="616"/>
        <v>7632.6118203789838</v>
      </c>
      <c r="I5637" s="157">
        <f t="shared" si="617"/>
        <v>0</v>
      </c>
      <c r="J5637" s="157">
        <f t="shared" si="618"/>
        <v>7632.6118203789838</v>
      </c>
      <c r="K5637" s="157">
        <f t="shared" si="619"/>
        <v>0</v>
      </c>
      <c r="L5637" s="157">
        <f t="shared" si="620"/>
        <v>7632.6118203789838</v>
      </c>
      <c r="M5637" s="167">
        <f t="shared" si="621"/>
        <v>0</v>
      </c>
      <c r="N5637" s="167">
        <f t="shared" si="622"/>
        <v>0</v>
      </c>
    </row>
    <row r="5638" spans="1:14" ht="15" customHeight="1" x14ac:dyDescent="0.2">
      <c r="A5638" s="152"/>
      <c r="B5638" s="152"/>
      <c r="C5638" s="152"/>
      <c r="D5638" s="152"/>
      <c r="E5638" s="153">
        <f>'2.40-a,b,c,d,e'!E5638</f>
        <v>44960.208333333336</v>
      </c>
      <c r="F5638" s="157">
        <f>'2.40-a,b,c,d,e'!F5638</f>
        <v>73.389999389648395</v>
      </c>
      <c r="G5638" s="157">
        <f>'2.40-a,b,c,d,e'!G5638</f>
        <v>-2489.9978637695031</v>
      </c>
      <c r="H5638" s="157">
        <f t="shared" si="616"/>
        <v>5142.6139566094807</v>
      </c>
      <c r="I5638" s="157">
        <f t="shared" si="617"/>
        <v>3020.0042724609093</v>
      </c>
      <c r="J5638" s="157">
        <f t="shared" si="618"/>
        <v>8162.61822907039</v>
      </c>
      <c r="K5638" s="157">
        <f t="shared" si="619"/>
        <v>0</v>
      </c>
      <c r="L5638" s="157">
        <f t="shared" si="620"/>
        <v>8162.61822907039</v>
      </c>
      <c r="M5638" s="167">
        <f t="shared" si="621"/>
        <v>1</v>
      </c>
      <c r="N5638" s="167">
        <f t="shared" si="622"/>
        <v>0</v>
      </c>
    </row>
    <row r="5639" spans="1:14" ht="15" customHeight="1" x14ac:dyDescent="0.2">
      <c r="A5639" s="152"/>
      <c r="B5639" s="152"/>
      <c r="C5639" s="152"/>
      <c r="D5639" s="152"/>
      <c r="E5639" s="153">
        <f>'2.40-a,b,c,d,e'!E5639</f>
        <v>44963.208333333336</v>
      </c>
      <c r="F5639" s="157">
        <f>'2.40-a,b,c,d,e'!F5639</f>
        <v>74.110000610351506</v>
      </c>
      <c r="G5639" s="157">
        <f>'2.40-a,b,c,d,e'!G5639</f>
        <v>720.00122070311079</v>
      </c>
      <c r="H5639" s="157">
        <f t="shared" si="616"/>
        <v>8882.6194497735014</v>
      </c>
      <c r="I5639" s="157">
        <f t="shared" si="617"/>
        <v>0</v>
      </c>
      <c r="J5639" s="157">
        <f t="shared" si="618"/>
        <v>8882.6194497735014</v>
      </c>
      <c r="K5639" s="157">
        <f t="shared" si="619"/>
        <v>720.00122070311136</v>
      </c>
      <c r="L5639" s="157">
        <f t="shared" si="620"/>
        <v>8162.61822907039</v>
      </c>
      <c r="M5639" s="167">
        <f t="shared" si="621"/>
        <v>0</v>
      </c>
      <c r="N5639" s="167">
        <f t="shared" si="622"/>
        <v>0</v>
      </c>
    </row>
    <row r="5640" spans="1:14" ht="15" customHeight="1" x14ac:dyDescent="0.2">
      <c r="A5640" s="152"/>
      <c r="B5640" s="152"/>
      <c r="C5640" s="152"/>
      <c r="D5640" s="152"/>
      <c r="E5640" s="153">
        <f>'2.40-a,b,c,d,e'!E5640</f>
        <v>44964.208333333336</v>
      </c>
      <c r="F5640" s="157">
        <f>'2.40-a,b,c,d,e'!F5640</f>
        <v>77.139999389648395</v>
      </c>
      <c r="G5640" s="157">
        <f>'2.40-a,b,c,d,e'!G5640</f>
        <v>3029.9987792968891</v>
      </c>
      <c r="H5640" s="157">
        <f t="shared" si="616"/>
        <v>11192.617008367279</v>
      </c>
      <c r="I5640" s="157">
        <f t="shared" si="617"/>
        <v>0</v>
      </c>
      <c r="J5640" s="157">
        <f t="shared" si="618"/>
        <v>11192.617008367279</v>
      </c>
      <c r="K5640" s="157">
        <f t="shared" si="619"/>
        <v>3029.9987792968886</v>
      </c>
      <c r="L5640" s="157">
        <f t="shared" si="620"/>
        <v>8162.61822907039</v>
      </c>
      <c r="M5640" s="167">
        <f t="shared" si="621"/>
        <v>0</v>
      </c>
      <c r="N5640" s="167">
        <f t="shared" si="622"/>
        <v>0</v>
      </c>
    </row>
    <row r="5641" spans="1:14" ht="15" customHeight="1" x14ac:dyDescent="0.2">
      <c r="A5641" s="152"/>
      <c r="B5641" s="152"/>
      <c r="C5641" s="152"/>
      <c r="D5641" s="152"/>
      <c r="E5641" s="153">
        <f>'2.40-a,b,c,d,e'!E5641</f>
        <v>44965.208333333336</v>
      </c>
      <c r="F5641" s="157">
        <f>'2.40-a,b,c,d,e'!F5641</f>
        <v>78.470001220703097</v>
      </c>
      <c r="G5641" s="157">
        <f>'2.40-a,b,c,d,e'!G5641</f>
        <v>1330.0018310547016</v>
      </c>
      <c r="H5641" s="157">
        <f t="shared" si="616"/>
        <v>9492.6200601250912</v>
      </c>
      <c r="I5641" s="157">
        <f t="shared" si="617"/>
        <v>0</v>
      </c>
      <c r="J5641" s="157">
        <f t="shared" si="618"/>
        <v>9492.6200601250912</v>
      </c>
      <c r="K5641" s="157">
        <f t="shared" si="619"/>
        <v>1330.0018310547011</v>
      </c>
      <c r="L5641" s="157">
        <f t="shared" si="620"/>
        <v>8162.61822907039</v>
      </c>
      <c r="M5641" s="167">
        <f t="shared" si="621"/>
        <v>0</v>
      </c>
      <c r="N5641" s="167">
        <f t="shared" si="622"/>
        <v>0</v>
      </c>
    </row>
    <row r="5642" spans="1:14" ht="15" customHeight="1" x14ac:dyDescent="0.2">
      <c r="A5642" s="152"/>
      <c r="B5642" s="152"/>
      <c r="C5642" s="152"/>
      <c r="D5642" s="152"/>
      <c r="E5642" s="153">
        <f>'2.40-a,b,c,d,e'!E5642</f>
        <v>44966.208333333336</v>
      </c>
      <c r="F5642" s="157">
        <f>'2.40-a,b,c,d,e'!F5642</f>
        <v>78.059997558593693</v>
      </c>
      <c r="G5642" s="157">
        <f>'2.40-a,b,c,d,e'!G5642</f>
        <v>-410.00366210940342</v>
      </c>
      <c r="H5642" s="157">
        <f t="shared" si="616"/>
        <v>7752.6145669609868</v>
      </c>
      <c r="I5642" s="157">
        <f t="shared" si="617"/>
        <v>0</v>
      </c>
      <c r="J5642" s="157">
        <f t="shared" si="618"/>
        <v>7752.6145669609868</v>
      </c>
      <c r="K5642" s="157">
        <f t="shared" si="619"/>
        <v>0</v>
      </c>
      <c r="L5642" s="157">
        <f t="shared" si="620"/>
        <v>7752.6145669609868</v>
      </c>
      <c r="M5642" s="167">
        <f t="shared" si="621"/>
        <v>0</v>
      </c>
      <c r="N5642" s="167">
        <f t="shared" si="622"/>
        <v>0</v>
      </c>
    </row>
    <row r="5643" spans="1:14" ht="15" customHeight="1" x14ac:dyDescent="0.2">
      <c r="A5643" s="152"/>
      <c r="B5643" s="152"/>
      <c r="C5643" s="152"/>
      <c r="D5643" s="152"/>
      <c r="E5643" s="153">
        <f>'2.40-a,b,c,d,e'!E5643</f>
        <v>44967.208333333336</v>
      </c>
      <c r="F5643" s="157">
        <f>'2.40-a,b,c,d,e'!F5643</f>
        <v>79.720001220703097</v>
      </c>
      <c r="G5643" s="157">
        <f>'2.40-a,b,c,d,e'!G5643</f>
        <v>1660.0036621094034</v>
      </c>
      <c r="H5643" s="157">
        <f t="shared" si="616"/>
        <v>9412.618229070391</v>
      </c>
      <c r="I5643" s="157">
        <f t="shared" si="617"/>
        <v>0</v>
      </c>
      <c r="J5643" s="157">
        <f t="shared" si="618"/>
        <v>9412.618229070391</v>
      </c>
      <c r="K5643" s="157">
        <f t="shared" si="619"/>
        <v>1250.0000000000009</v>
      </c>
      <c r="L5643" s="157">
        <f t="shared" si="620"/>
        <v>8162.61822907039</v>
      </c>
      <c r="M5643" s="167">
        <f t="shared" si="621"/>
        <v>0</v>
      </c>
      <c r="N5643" s="167">
        <f t="shared" si="622"/>
        <v>0</v>
      </c>
    </row>
    <row r="5644" spans="1:14" ht="15" customHeight="1" x14ac:dyDescent="0.2">
      <c r="A5644" s="152"/>
      <c r="B5644" s="152"/>
      <c r="C5644" s="152"/>
      <c r="D5644" s="152"/>
      <c r="E5644" s="153">
        <f>'2.40-a,b,c,d,e'!E5644</f>
        <v>44970.208333333336</v>
      </c>
      <c r="F5644" s="157">
        <f>'2.40-a,b,c,d,e'!F5644</f>
        <v>80.139999389648395</v>
      </c>
      <c r="G5644" s="157">
        <f>'2.40-a,b,c,d,e'!G5644</f>
        <v>419.99816894529829</v>
      </c>
      <c r="H5644" s="157">
        <f t="shared" si="616"/>
        <v>8582.6163980156889</v>
      </c>
      <c r="I5644" s="157">
        <f t="shared" si="617"/>
        <v>0</v>
      </c>
      <c r="J5644" s="157">
        <f t="shared" si="618"/>
        <v>8582.6163980156889</v>
      </c>
      <c r="K5644" s="157">
        <f t="shared" si="619"/>
        <v>419.99816894529886</v>
      </c>
      <c r="L5644" s="157">
        <f t="shared" si="620"/>
        <v>8162.61822907039</v>
      </c>
      <c r="M5644" s="167">
        <f t="shared" si="621"/>
        <v>0</v>
      </c>
      <c r="N5644" s="167">
        <f t="shared" si="622"/>
        <v>0</v>
      </c>
    </row>
    <row r="5645" spans="1:14" ht="15" customHeight="1" x14ac:dyDescent="0.2">
      <c r="A5645" s="152"/>
      <c r="B5645" s="152"/>
      <c r="C5645" s="152"/>
      <c r="D5645" s="152"/>
      <c r="E5645" s="153">
        <f>'2.40-a,b,c,d,e'!E5645</f>
        <v>44971.208333333336</v>
      </c>
      <c r="F5645" s="157">
        <f>'2.40-a,b,c,d,e'!F5645</f>
        <v>79.059997558593693</v>
      </c>
      <c r="G5645" s="157">
        <f>'2.40-a,b,c,d,e'!G5645</f>
        <v>-1080.0018310547016</v>
      </c>
      <c r="H5645" s="157">
        <f t="shared" si="616"/>
        <v>7082.6163980156889</v>
      </c>
      <c r="I5645" s="157">
        <f t="shared" si="617"/>
        <v>0</v>
      </c>
      <c r="J5645" s="157">
        <f t="shared" si="618"/>
        <v>7082.6163980156889</v>
      </c>
      <c r="K5645" s="157">
        <f t="shared" si="619"/>
        <v>0</v>
      </c>
      <c r="L5645" s="157">
        <f t="shared" si="620"/>
        <v>7082.6163980156889</v>
      </c>
      <c r="M5645" s="167">
        <f t="shared" si="621"/>
        <v>0</v>
      </c>
      <c r="N5645" s="167">
        <f t="shared" si="622"/>
        <v>0</v>
      </c>
    </row>
    <row r="5646" spans="1:14" ht="15" customHeight="1" x14ac:dyDescent="0.2">
      <c r="A5646" s="152"/>
      <c r="B5646" s="152"/>
      <c r="C5646" s="152"/>
      <c r="D5646" s="152"/>
      <c r="E5646" s="153">
        <f>'2.40-a,b,c,d,e'!E5646</f>
        <v>44972.208333333336</v>
      </c>
      <c r="F5646" s="157">
        <f>'2.40-a,b,c,d,e'!F5646</f>
        <v>78.589996337890597</v>
      </c>
      <c r="G5646" s="157">
        <f>'2.40-a,b,c,d,e'!G5646</f>
        <v>-470.00122070309658</v>
      </c>
      <c r="H5646" s="157">
        <f t="shared" si="616"/>
        <v>6612.6151773125921</v>
      </c>
      <c r="I5646" s="157">
        <f t="shared" si="617"/>
        <v>0</v>
      </c>
      <c r="J5646" s="157">
        <f t="shared" si="618"/>
        <v>6612.6151773125921</v>
      </c>
      <c r="K5646" s="157">
        <f t="shared" si="619"/>
        <v>0</v>
      </c>
      <c r="L5646" s="157">
        <f t="shared" si="620"/>
        <v>6612.6151773125921</v>
      </c>
      <c r="M5646" s="167">
        <f t="shared" si="621"/>
        <v>0</v>
      </c>
      <c r="N5646" s="167">
        <f t="shared" si="622"/>
        <v>0</v>
      </c>
    </row>
    <row r="5647" spans="1:14" ht="15" customHeight="1" x14ac:dyDescent="0.2">
      <c r="A5647" s="152"/>
      <c r="B5647" s="152"/>
      <c r="C5647" s="152"/>
      <c r="D5647" s="152"/>
      <c r="E5647" s="153">
        <f>'2.40-a,b,c,d,e'!E5647</f>
        <v>44973.208333333336</v>
      </c>
      <c r="F5647" s="157">
        <f>'2.40-a,b,c,d,e'!F5647</f>
        <v>78.489997863769503</v>
      </c>
      <c r="G5647" s="157">
        <f>'2.40-a,b,c,d,e'!G5647</f>
        <v>-99.99847412109375</v>
      </c>
      <c r="H5647" s="157">
        <f t="shared" si="616"/>
        <v>6512.6167031914983</v>
      </c>
      <c r="I5647" s="157">
        <f t="shared" si="617"/>
        <v>0</v>
      </c>
      <c r="J5647" s="157">
        <f t="shared" si="618"/>
        <v>6512.6167031914983</v>
      </c>
      <c r="K5647" s="157">
        <f t="shared" si="619"/>
        <v>0</v>
      </c>
      <c r="L5647" s="157">
        <f t="shared" si="620"/>
        <v>6512.6167031914983</v>
      </c>
      <c r="M5647" s="167">
        <f t="shared" si="621"/>
        <v>0</v>
      </c>
      <c r="N5647" s="167">
        <f t="shared" si="622"/>
        <v>0</v>
      </c>
    </row>
    <row r="5648" spans="1:14" ht="15" customHeight="1" x14ac:dyDescent="0.2">
      <c r="A5648" s="152"/>
      <c r="B5648" s="152"/>
      <c r="C5648" s="152"/>
      <c r="D5648" s="152"/>
      <c r="E5648" s="153">
        <f>'2.40-a,b,c,d,e'!E5648</f>
        <v>44974.208333333336</v>
      </c>
      <c r="F5648" s="157">
        <f>'2.40-a,b,c,d,e'!F5648</f>
        <v>76.339996337890597</v>
      </c>
      <c r="G5648" s="157">
        <f>'2.40-a,b,c,d,e'!G5648</f>
        <v>-2150.0015258789063</v>
      </c>
      <c r="H5648" s="157">
        <f t="shared" si="616"/>
        <v>4362.6151773125921</v>
      </c>
      <c r="I5648" s="157">
        <f t="shared" si="617"/>
        <v>3800.0030517577979</v>
      </c>
      <c r="J5648" s="157">
        <f t="shared" si="618"/>
        <v>8162.61822907039</v>
      </c>
      <c r="K5648" s="157">
        <f t="shared" si="619"/>
        <v>0</v>
      </c>
      <c r="L5648" s="157">
        <f t="shared" si="620"/>
        <v>8162.61822907039</v>
      </c>
      <c r="M5648" s="167">
        <f t="shared" si="621"/>
        <v>1</v>
      </c>
      <c r="N5648" s="167">
        <f t="shared" si="622"/>
        <v>0</v>
      </c>
    </row>
    <row r="5649" spans="1:14" ht="15" customHeight="1" x14ac:dyDescent="0.2">
      <c r="A5649" s="152"/>
      <c r="B5649" s="152"/>
      <c r="C5649" s="152"/>
      <c r="D5649" s="152"/>
      <c r="E5649" s="153">
        <f>'2.40-a,b,c,d,e'!E5649</f>
        <v>44978.208333333336</v>
      </c>
      <c r="F5649" s="157">
        <f>'2.40-a,b,c,d,e'!F5649</f>
        <v>76.160003662109304</v>
      </c>
      <c r="G5649" s="157">
        <f>'2.40-a,b,c,d,e'!G5649</f>
        <v>-179.99267578129263</v>
      </c>
      <c r="H5649" s="157">
        <f t="shared" si="616"/>
        <v>7982.6255532890973</v>
      </c>
      <c r="I5649" s="157">
        <f t="shared" si="617"/>
        <v>0</v>
      </c>
      <c r="J5649" s="157">
        <f t="shared" si="618"/>
        <v>7982.6255532890973</v>
      </c>
      <c r="K5649" s="157">
        <f t="shared" si="619"/>
        <v>0</v>
      </c>
      <c r="L5649" s="157">
        <f t="shared" si="620"/>
        <v>7982.6255532890973</v>
      </c>
      <c r="M5649" s="167">
        <f t="shared" si="621"/>
        <v>0</v>
      </c>
      <c r="N5649" s="167">
        <f t="shared" si="622"/>
        <v>0</v>
      </c>
    </row>
    <row r="5650" spans="1:14" ht="15" customHeight="1" x14ac:dyDescent="0.2">
      <c r="A5650" s="152"/>
      <c r="B5650" s="152"/>
      <c r="C5650" s="152"/>
      <c r="D5650" s="152"/>
      <c r="E5650" s="153">
        <f>'2.40-a,b,c,d,e'!E5650</f>
        <v>44979.208333333336</v>
      </c>
      <c r="F5650" s="157">
        <f>'2.40-a,b,c,d,e'!F5650</f>
        <v>73.949996948242102</v>
      </c>
      <c r="G5650" s="157">
        <f>'2.40-a,b,c,d,e'!G5650</f>
        <v>-2210.0067138672016</v>
      </c>
      <c r="H5650" s="157">
        <f t="shared" si="616"/>
        <v>5772.6188394218952</v>
      </c>
      <c r="I5650" s="157">
        <f t="shared" si="617"/>
        <v>2389.9993896484948</v>
      </c>
      <c r="J5650" s="157">
        <f t="shared" si="618"/>
        <v>8162.61822907039</v>
      </c>
      <c r="K5650" s="157">
        <f t="shared" si="619"/>
        <v>0</v>
      </c>
      <c r="L5650" s="157">
        <f t="shared" si="620"/>
        <v>8162.61822907039</v>
      </c>
      <c r="M5650" s="167">
        <f t="shared" si="621"/>
        <v>1</v>
      </c>
      <c r="N5650" s="167">
        <f t="shared" si="622"/>
        <v>0</v>
      </c>
    </row>
    <row r="5651" spans="1:14" ht="15" customHeight="1" x14ac:dyDescent="0.2">
      <c r="A5651" s="152"/>
      <c r="B5651" s="152"/>
      <c r="C5651" s="152"/>
      <c r="D5651" s="152"/>
      <c r="E5651" s="153">
        <f>'2.40-a,b,c,d,e'!E5651</f>
        <v>44980.208333333336</v>
      </c>
      <c r="F5651" s="157">
        <f>'2.40-a,b,c,d,e'!F5651</f>
        <v>75.389999389648395</v>
      </c>
      <c r="G5651" s="157">
        <f>'2.40-a,b,c,d,e'!G5651</f>
        <v>1440.0024414062927</v>
      </c>
      <c r="H5651" s="157">
        <f t="shared" si="616"/>
        <v>9602.6206704766828</v>
      </c>
      <c r="I5651" s="157">
        <f t="shared" si="617"/>
        <v>0</v>
      </c>
      <c r="J5651" s="157">
        <f t="shared" si="618"/>
        <v>9602.6206704766828</v>
      </c>
      <c r="K5651" s="157">
        <f t="shared" si="619"/>
        <v>1440.0024414062927</v>
      </c>
      <c r="L5651" s="157">
        <f t="shared" si="620"/>
        <v>8162.61822907039</v>
      </c>
      <c r="M5651" s="167">
        <f t="shared" si="621"/>
        <v>0</v>
      </c>
      <c r="N5651" s="167">
        <f t="shared" si="622"/>
        <v>0</v>
      </c>
    </row>
    <row r="5652" spans="1:14" ht="15" customHeight="1" x14ac:dyDescent="0.2">
      <c r="A5652" s="152"/>
      <c r="B5652" s="152"/>
      <c r="C5652" s="152"/>
      <c r="D5652" s="152"/>
      <c r="E5652" s="153">
        <f>'2.40-a,b,c,d,e'!E5652</f>
        <v>44981.208333333336</v>
      </c>
      <c r="F5652" s="157">
        <f>'2.40-a,b,c,d,e'!F5652</f>
        <v>76.319999694824205</v>
      </c>
      <c r="G5652" s="157">
        <f>'2.40-a,b,c,d,e'!G5652</f>
        <v>930.00030517580967</v>
      </c>
      <c r="H5652" s="157">
        <f t="shared" si="616"/>
        <v>9092.6185342461995</v>
      </c>
      <c r="I5652" s="157">
        <f t="shared" si="617"/>
        <v>0</v>
      </c>
      <c r="J5652" s="157">
        <f t="shared" si="618"/>
        <v>9092.6185342461995</v>
      </c>
      <c r="K5652" s="157">
        <f t="shared" si="619"/>
        <v>930.00030517580944</v>
      </c>
      <c r="L5652" s="157">
        <f t="shared" si="620"/>
        <v>8162.61822907039</v>
      </c>
      <c r="M5652" s="167">
        <f t="shared" si="621"/>
        <v>0</v>
      </c>
      <c r="N5652" s="167">
        <f t="shared" si="622"/>
        <v>0</v>
      </c>
    </row>
    <row r="5653" spans="1:14" ht="15" customHeight="1" x14ac:dyDescent="0.2">
      <c r="A5653" s="152"/>
      <c r="B5653" s="152"/>
      <c r="C5653" s="152"/>
      <c r="D5653" s="152"/>
      <c r="E5653" s="153">
        <f>'2.40-a,b,c,d,e'!E5653</f>
        <v>44984.208333333336</v>
      </c>
      <c r="F5653" s="157">
        <f>'2.40-a,b,c,d,e'!F5653</f>
        <v>75.680000305175696</v>
      </c>
      <c r="G5653" s="157">
        <f>'2.40-a,b,c,d,e'!G5653</f>
        <v>-639.99938964850855</v>
      </c>
      <c r="H5653" s="157">
        <f t="shared" si="616"/>
        <v>7522.6188394218816</v>
      </c>
      <c r="I5653" s="157">
        <f t="shared" si="617"/>
        <v>0</v>
      </c>
      <c r="J5653" s="157">
        <f t="shared" si="618"/>
        <v>7522.6188394218816</v>
      </c>
      <c r="K5653" s="157">
        <f t="shared" si="619"/>
        <v>0</v>
      </c>
      <c r="L5653" s="157">
        <f t="shared" si="620"/>
        <v>7522.6188394218816</v>
      </c>
      <c r="M5653" s="167">
        <f t="shared" si="621"/>
        <v>0</v>
      </c>
      <c r="N5653" s="167">
        <f t="shared" si="622"/>
        <v>0</v>
      </c>
    </row>
    <row r="5654" spans="1:14" ht="15" customHeight="1" x14ac:dyDescent="0.2">
      <c r="A5654" s="152"/>
      <c r="B5654" s="152"/>
      <c r="C5654" s="152"/>
      <c r="D5654" s="152"/>
      <c r="E5654" s="153">
        <f>'2.40-a,b,c,d,e'!E5654</f>
        <v>44985.208333333336</v>
      </c>
      <c r="F5654" s="157">
        <f>'2.40-a,b,c,d,e'!F5654</f>
        <v>77.050003051757798</v>
      </c>
      <c r="G5654" s="157">
        <f>'2.40-a,b,c,d,e'!G5654</f>
        <v>1370.0027465821022</v>
      </c>
      <c r="H5654" s="157">
        <f t="shared" si="616"/>
        <v>8892.6215860039847</v>
      </c>
      <c r="I5654" s="157">
        <f t="shared" si="617"/>
        <v>0</v>
      </c>
      <c r="J5654" s="157">
        <f t="shared" si="618"/>
        <v>8892.6215860039847</v>
      </c>
      <c r="K5654" s="157">
        <f t="shared" si="619"/>
        <v>730.00335693359466</v>
      </c>
      <c r="L5654" s="157">
        <f t="shared" si="620"/>
        <v>8162.61822907039</v>
      </c>
      <c r="M5654" s="167">
        <f t="shared" si="621"/>
        <v>0</v>
      </c>
      <c r="N5654" s="167">
        <f t="shared" si="622"/>
        <v>0</v>
      </c>
    </row>
    <row r="5655" spans="1:14" ht="15" customHeight="1" x14ac:dyDescent="0.2">
      <c r="A5655" s="152"/>
      <c r="B5655" s="152"/>
      <c r="C5655" s="152"/>
      <c r="D5655" s="152"/>
      <c r="E5655" s="153">
        <f>'2.40-a,b,c,d,e'!E5655</f>
        <v>44986.208333333336</v>
      </c>
      <c r="F5655" s="157">
        <f>'2.40-a,b,c,d,e'!F5655</f>
        <v>77.690002441406193</v>
      </c>
      <c r="G5655" s="157">
        <f>'2.40-a,b,c,d,e'!G5655</f>
        <v>639.99938964839487</v>
      </c>
      <c r="H5655" s="157">
        <f t="shared" si="616"/>
        <v>8802.6176187187848</v>
      </c>
      <c r="I5655" s="157">
        <f t="shared" si="617"/>
        <v>0</v>
      </c>
      <c r="J5655" s="157">
        <f t="shared" si="618"/>
        <v>8802.6176187187848</v>
      </c>
      <c r="K5655" s="157">
        <f t="shared" si="619"/>
        <v>639.99938964839475</v>
      </c>
      <c r="L5655" s="157">
        <f t="shared" si="620"/>
        <v>8162.61822907039</v>
      </c>
      <c r="M5655" s="167">
        <f t="shared" si="621"/>
        <v>0</v>
      </c>
      <c r="N5655" s="167">
        <f t="shared" si="622"/>
        <v>0</v>
      </c>
    </row>
    <row r="5656" spans="1:14" ht="15" customHeight="1" x14ac:dyDescent="0.2">
      <c r="A5656" s="152"/>
      <c r="B5656" s="152"/>
      <c r="C5656" s="152"/>
      <c r="D5656" s="152"/>
      <c r="E5656" s="153">
        <f>'2.40-a,b,c,d,e'!E5656</f>
        <v>44987.208333333336</v>
      </c>
      <c r="F5656" s="157">
        <f>'2.40-a,b,c,d,e'!F5656</f>
        <v>78.160003662109304</v>
      </c>
      <c r="G5656" s="157">
        <f>'2.40-a,b,c,d,e'!G5656</f>
        <v>470.00122070311079</v>
      </c>
      <c r="H5656" s="157">
        <f t="shared" si="616"/>
        <v>8632.6194497735014</v>
      </c>
      <c r="I5656" s="157">
        <f t="shared" si="617"/>
        <v>0</v>
      </c>
      <c r="J5656" s="157">
        <f t="shared" si="618"/>
        <v>8632.6194497735014</v>
      </c>
      <c r="K5656" s="157">
        <f t="shared" si="619"/>
        <v>470.00122070311136</v>
      </c>
      <c r="L5656" s="157">
        <f t="shared" si="620"/>
        <v>8162.61822907039</v>
      </c>
      <c r="M5656" s="167">
        <f t="shared" si="621"/>
        <v>0</v>
      </c>
      <c r="N5656" s="167">
        <f t="shared" si="622"/>
        <v>0</v>
      </c>
    </row>
    <row r="5657" spans="1:14" ht="15" customHeight="1" x14ac:dyDescent="0.2">
      <c r="A5657" s="152"/>
      <c r="B5657" s="152"/>
      <c r="C5657" s="152"/>
      <c r="D5657" s="152"/>
      <c r="E5657" s="153">
        <f>'2.40-a,b,c,d,e'!E5657</f>
        <v>44988.208333333336</v>
      </c>
      <c r="F5657" s="157">
        <f>'2.40-a,b,c,d,e'!F5657</f>
        <v>79.680000305175696</v>
      </c>
      <c r="G5657" s="157">
        <f>'2.40-a,b,c,d,e'!G5657</f>
        <v>1519.9966430663922</v>
      </c>
      <c r="H5657" s="157">
        <f t="shared" si="616"/>
        <v>9682.6148721367827</v>
      </c>
      <c r="I5657" s="157">
        <f t="shared" si="617"/>
        <v>0</v>
      </c>
      <c r="J5657" s="157">
        <f t="shared" si="618"/>
        <v>9682.6148721367827</v>
      </c>
      <c r="K5657" s="157">
        <f t="shared" si="619"/>
        <v>1519.9966430663926</v>
      </c>
      <c r="L5657" s="157">
        <f t="shared" si="620"/>
        <v>8162.61822907039</v>
      </c>
      <c r="M5657" s="167">
        <f t="shared" si="621"/>
        <v>0</v>
      </c>
      <c r="N5657" s="167">
        <f t="shared" si="622"/>
        <v>0</v>
      </c>
    </row>
    <row r="5658" spans="1:14" ht="15" customHeight="1" x14ac:dyDescent="0.2">
      <c r="A5658" s="152"/>
      <c r="B5658" s="152"/>
      <c r="C5658" s="152"/>
      <c r="D5658" s="152"/>
      <c r="E5658" s="153">
        <f>'2.40-a,b,c,d,e'!E5658</f>
        <v>44991.208333333336</v>
      </c>
      <c r="F5658" s="157">
        <f>'2.40-a,b,c,d,e'!F5658</f>
        <v>80.459999084472599</v>
      </c>
      <c r="G5658" s="157">
        <f>'2.40-a,b,c,d,e'!G5658</f>
        <v>779.99877929690342</v>
      </c>
      <c r="H5658" s="157">
        <f t="shared" si="616"/>
        <v>8942.6170083672932</v>
      </c>
      <c r="I5658" s="157">
        <f t="shared" si="617"/>
        <v>0</v>
      </c>
      <c r="J5658" s="157">
        <f t="shared" si="618"/>
        <v>8942.6170083672932</v>
      </c>
      <c r="K5658" s="157">
        <f t="shared" si="619"/>
        <v>779.99877929690319</v>
      </c>
      <c r="L5658" s="157">
        <f t="shared" si="620"/>
        <v>8162.61822907039</v>
      </c>
      <c r="M5658" s="167">
        <f t="shared" si="621"/>
        <v>0</v>
      </c>
      <c r="N5658" s="167">
        <f t="shared" si="622"/>
        <v>0</v>
      </c>
    </row>
    <row r="5659" spans="1:14" ht="15" customHeight="1" x14ac:dyDescent="0.2">
      <c r="A5659" s="152"/>
      <c r="B5659" s="152"/>
      <c r="C5659" s="152"/>
      <c r="D5659" s="152"/>
      <c r="E5659" s="153">
        <f>'2.40-a,b,c,d,e'!E5659</f>
        <v>44992.208333333336</v>
      </c>
      <c r="F5659" s="157">
        <f>'2.40-a,b,c,d,e'!F5659</f>
        <v>77.580001831054602</v>
      </c>
      <c r="G5659" s="157">
        <f>'2.40-a,b,c,d,e'!G5659</f>
        <v>-2879.9972534179969</v>
      </c>
      <c r="H5659" s="157">
        <f t="shared" si="616"/>
        <v>5282.6209756523931</v>
      </c>
      <c r="I5659" s="157">
        <f t="shared" si="617"/>
        <v>2879.9972534179969</v>
      </c>
      <c r="J5659" s="157">
        <f t="shared" si="618"/>
        <v>8162.61822907039</v>
      </c>
      <c r="K5659" s="157">
        <f t="shared" si="619"/>
        <v>0</v>
      </c>
      <c r="L5659" s="157">
        <f t="shared" si="620"/>
        <v>8162.61822907039</v>
      </c>
      <c r="M5659" s="167">
        <f t="shared" si="621"/>
        <v>1</v>
      </c>
      <c r="N5659" s="167">
        <f t="shared" si="622"/>
        <v>0</v>
      </c>
    </row>
    <row r="5660" spans="1:14" ht="15" customHeight="1" x14ac:dyDescent="0.2">
      <c r="A5660" s="152"/>
      <c r="B5660" s="152"/>
      <c r="C5660" s="152"/>
      <c r="D5660" s="152"/>
      <c r="E5660" s="153">
        <f>'2.40-a,b,c,d,e'!E5660</f>
        <v>44993.208333333336</v>
      </c>
      <c r="F5660" s="157">
        <f>'2.40-a,b,c,d,e'!F5660</f>
        <v>76.660003662109304</v>
      </c>
      <c r="G5660" s="157">
        <f>'2.40-a,b,c,d,e'!G5660</f>
        <v>-919.99816894529829</v>
      </c>
      <c r="H5660" s="157">
        <f t="shared" si="616"/>
        <v>7242.6200601250921</v>
      </c>
      <c r="I5660" s="157">
        <f t="shared" si="617"/>
        <v>0</v>
      </c>
      <c r="J5660" s="157">
        <f t="shared" si="618"/>
        <v>7242.6200601250921</v>
      </c>
      <c r="K5660" s="157">
        <f t="shared" si="619"/>
        <v>0</v>
      </c>
      <c r="L5660" s="157">
        <f t="shared" si="620"/>
        <v>7242.6200601250921</v>
      </c>
      <c r="M5660" s="167">
        <f t="shared" si="621"/>
        <v>0</v>
      </c>
      <c r="N5660" s="167">
        <f t="shared" si="622"/>
        <v>0</v>
      </c>
    </row>
    <row r="5661" spans="1:14" ht="15" customHeight="1" x14ac:dyDescent="0.2">
      <c r="A5661" s="152"/>
      <c r="B5661" s="152"/>
      <c r="C5661" s="152"/>
      <c r="D5661" s="152"/>
      <c r="E5661" s="153">
        <f>'2.40-a,b,c,d,e'!E5661</f>
        <v>44994.208333333336</v>
      </c>
      <c r="F5661" s="157">
        <f>'2.40-a,b,c,d,e'!F5661</f>
        <v>75.720001220703097</v>
      </c>
      <c r="G5661" s="157">
        <f>'2.40-a,b,c,d,e'!G5661</f>
        <v>-940.00244140620737</v>
      </c>
      <c r="H5661" s="157">
        <f t="shared" si="616"/>
        <v>6302.6176187188848</v>
      </c>
      <c r="I5661" s="157">
        <f t="shared" si="617"/>
        <v>0</v>
      </c>
      <c r="J5661" s="157">
        <f t="shared" si="618"/>
        <v>6302.6176187188848</v>
      </c>
      <c r="K5661" s="157">
        <f t="shared" si="619"/>
        <v>0</v>
      </c>
      <c r="L5661" s="157">
        <f t="shared" si="620"/>
        <v>6302.6176187188848</v>
      </c>
      <c r="M5661" s="167">
        <f t="shared" si="621"/>
        <v>0</v>
      </c>
      <c r="N5661" s="167">
        <f t="shared" si="622"/>
        <v>0</v>
      </c>
    </row>
    <row r="5662" spans="1:14" ht="15" customHeight="1" x14ac:dyDescent="0.2">
      <c r="A5662" s="152"/>
      <c r="B5662" s="152"/>
      <c r="C5662" s="152"/>
      <c r="D5662" s="152"/>
      <c r="E5662" s="153">
        <f>'2.40-a,b,c,d,e'!E5662</f>
        <v>44995.208333333336</v>
      </c>
      <c r="F5662" s="157">
        <f>'2.40-a,b,c,d,e'!F5662</f>
        <v>76.680000305175696</v>
      </c>
      <c r="G5662" s="157">
        <f>'2.40-a,b,c,d,e'!G5662</f>
        <v>959.99908447259941</v>
      </c>
      <c r="H5662" s="157">
        <f t="shared" si="616"/>
        <v>7262.6167031914847</v>
      </c>
      <c r="I5662" s="157">
        <f t="shared" si="617"/>
        <v>0</v>
      </c>
      <c r="J5662" s="157">
        <f t="shared" si="618"/>
        <v>7262.6167031914847</v>
      </c>
      <c r="K5662" s="157">
        <f t="shared" si="619"/>
        <v>0</v>
      </c>
      <c r="L5662" s="157">
        <f t="shared" si="620"/>
        <v>7262.6167031914847</v>
      </c>
      <c r="M5662" s="167">
        <f t="shared" si="621"/>
        <v>0</v>
      </c>
      <c r="N5662" s="167">
        <f t="shared" si="622"/>
        <v>0</v>
      </c>
    </row>
    <row r="5663" spans="1:14" ht="15" customHeight="1" x14ac:dyDescent="0.2">
      <c r="A5663" s="152"/>
      <c r="B5663" s="152"/>
      <c r="C5663" s="152"/>
      <c r="D5663" s="152"/>
      <c r="E5663" s="153">
        <f>'2.40-a,b,c,d,e'!E5663</f>
        <v>44998.166666666664</v>
      </c>
      <c r="F5663" s="157">
        <f>'2.40-a,b,c,d,e'!F5663</f>
        <v>74.800003051757798</v>
      </c>
      <c r="G5663" s="157">
        <f>'2.40-a,b,c,d,e'!G5663</f>
        <v>-1879.9972534178978</v>
      </c>
      <c r="H5663" s="157">
        <f t="shared" si="616"/>
        <v>5382.6194497735869</v>
      </c>
      <c r="I5663" s="157">
        <f t="shared" si="617"/>
        <v>2779.9987792968031</v>
      </c>
      <c r="J5663" s="157">
        <f t="shared" si="618"/>
        <v>8162.61822907039</v>
      </c>
      <c r="K5663" s="157">
        <f t="shared" si="619"/>
        <v>0</v>
      </c>
      <c r="L5663" s="157">
        <f t="shared" si="620"/>
        <v>8162.61822907039</v>
      </c>
      <c r="M5663" s="167">
        <f t="shared" si="621"/>
        <v>1</v>
      </c>
      <c r="N5663" s="167">
        <f t="shared" si="622"/>
        <v>0</v>
      </c>
    </row>
    <row r="5664" spans="1:14" ht="15" customHeight="1" x14ac:dyDescent="0.2">
      <c r="A5664" s="152"/>
      <c r="B5664" s="152"/>
      <c r="C5664" s="152"/>
      <c r="D5664" s="152"/>
      <c r="E5664" s="153">
        <f>'2.40-a,b,c,d,e'!E5664</f>
        <v>44999.166666666664</v>
      </c>
      <c r="F5664" s="157">
        <f>'2.40-a,b,c,d,e'!F5664</f>
        <v>71.330001831054602</v>
      </c>
      <c r="G5664" s="157">
        <f>'2.40-a,b,c,d,e'!G5664</f>
        <v>-3470.0012207031959</v>
      </c>
      <c r="H5664" s="157">
        <f t="shared" si="616"/>
        <v>4692.6170083671941</v>
      </c>
      <c r="I5664" s="157">
        <f t="shared" si="617"/>
        <v>3470.0012207031959</v>
      </c>
      <c r="J5664" s="157">
        <f t="shared" si="618"/>
        <v>8162.61822907039</v>
      </c>
      <c r="K5664" s="157">
        <f t="shared" si="619"/>
        <v>0</v>
      </c>
      <c r="L5664" s="157">
        <f t="shared" si="620"/>
        <v>8162.61822907039</v>
      </c>
      <c r="M5664" s="167">
        <f t="shared" si="621"/>
        <v>1</v>
      </c>
      <c r="N5664" s="167">
        <f t="shared" si="622"/>
        <v>0</v>
      </c>
    </row>
    <row r="5665" spans="1:14" ht="15" customHeight="1" x14ac:dyDescent="0.2">
      <c r="A5665" s="152"/>
      <c r="B5665" s="152"/>
      <c r="C5665" s="152"/>
      <c r="D5665" s="152"/>
      <c r="E5665" s="153">
        <f>'2.40-a,b,c,d,e'!E5665</f>
        <v>45000.166666666664</v>
      </c>
      <c r="F5665" s="157">
        <f>'2.40-a,b,c,d,e'!F5665</f>
        <v>67.610000610351506</v>
      </c>
      <c r="G5665" s="157">
        <f>'2.40-a,b,c,d,e'!G5665</f>
        <v>-3720.0012207030968</v>
      </c>
      <c r="H5665" s="157">
        <f t="shared" si="616"/>
        <v>4442.6170083672932</v>
      </c>
      <c r="I5665" s="157">
        <f t="shared" si="617"/>
        <v>3720.0012207030968</v>
      </c>
      <c r="J5665" s="157">
        <f t="shared" si="618"/>
        <v>8162.61822907039</v>
      </c>
      <c r="K5665" s="157">
        <f t="shared" si="619"/>
        <v>0</v>
      </c>
      <c r="L5665" s="157">
        <f t="shared" si="620"/>
        <v>8162.61822907039</v>
      </c>
      <c r="M5665" s="167">
        <f t="shared" si="621"/>
        <v>1</v>
      </c>
      <c r="N5665" s="167">
        <f t="shared" si="622"/>
        <v>0</v>
      </c>
    </row>
    <row r="5666" spans="1:14" ht="15" customHeight="1" x14ac:dyDescent="0.2">
      <c r="A5666" s="152"/>
      <c r="B5666" s="152"/>
      <c r="C5666" s="152"/>
      <c r="D5666" s="152"/>
      <c r="E5666" s="153">
        <f>'2.40-a,b,c,d,e'!E5666</f>
        <v>45001.166666666664</v>
      </c>
      <c r="F5666" s="157">
        <f>'2.40-a,b,c,d,e'!F5666</f>
        <v>68.349998474121094</v>
      </c>
      <c r="G5666" s="157">
        <f>'2.40-a,b,c,d,e'!G5666</f>
        <v>739.99786376958809</v>
      </c>
      <c r="H5666" s="157">
        <f t="shared" si="616"/>
        <v>8902.6160928399786</v>
      </c>
      <c r="I5666" s="157">
        <f t="shared" si="617"/>
        <v>0</v>
      </c>
      <c r="J5666" s="157">
        <f t="shared" si="618"/>
        <v>8902.6160928399786</v>
      </c>
      <c r="K5666" s="157">
        <f t="shared" si="619"/>
        <v>739.99786376958855</v>
      </c>
      <c r="L5666" s="157">
        <f t="shared" si="620"/>
        <v>8162.61822907039</v>
      </c>
      <c r="M5666" s="167">
        <f t="shared" si="621"/>
        <v>0</v>
      </c>
      <c r="N5666" s="167">
        <f t="shared" si="622"/>
        <v>0</v>
      </c>
    </row>
    <row r="5667" spans="1:14" ht="15" customHeight="1" x14ac:dyDescent="0.2">
      <c r="A5667" s="152"/>
      <c r="B5667" s="152"/>
      <c r="C5667" s="152"/>
      <c r="D5667" s="152"/>
      <c r="E5667" s="153">
        <f>'2.40-a,b,c,d,e'!E5667</f>
        <v>45002.166666666664</v>
      </c>
      <c r="F5667" s="157">
        <f>'2.40-a,b,c,d,e'!F5667</f>
        <v>66.739997863769503</v>
      </c>
      <c r="G5667" s="157">
        <f>'2.40-a,b,c,d,e'!G5667</f>
        <v>-1610.0006103515909</v>
      </c>
      <c r="H5667" s="157">
        <f t="shared" si="616"/>
        <v>6552.6176187187993</v>
      </c>
      <c r="I5667" s="157">
        <f t="shared" si="617"/>
        <v>0</v>
      </c>
      <c r="J5667" s="157">
        <f t="shared" si="618"/>
        <v>6552.6176187187993</v>
      </c>
      <c r="K5667" s="157">
        <f t="shared" si="619"/>
        <v>0</v>
      </c>
      <c r="L5667" s="157">
        <f t="shared" si="620"/>
        <v>6552.6176187187993</v>
      </c>
      <c r="M5667" s="167">
        <f t="shared" si="621"/>
        <v>0</v>
      </c>
      <c r="N5667" s="167">
        <f t="shared" si="622"/>
        <v>0</v>
      </c>
    </row>
    <row r="5668" spans="1:14" ht="15" customHeight="1" x14ac:dyDescent="0.2">
      <c r="A5668" s="152"/>
      <c r="B5668" s="152"/>
      <c r="C5668" s="152"/>
      <c r="D5668" s="152"/>
      <c r="E5668" s="153">
        <f>'2.40-a,b,c,d,e'!E5668</f>
        <v>45005.166666666664</v>
      </c>
      <c r="F5668" s="157">
        <f>'2.40-a,b,c,d,e'!F5668</f>
        <v>67.639999389648395</v>
      </c>
      <c r="G5668" s="157">
        <f>'2.40-a,b,c,d,e'!G5668</f>
        <v>900.00152587889204</v>
      </c>
      <c r="H5668" s="157">
        <f t="shared" si="616"/>
        <v>7452.619144597691</v>
      </c>
      <c r="I5668" s="157">
        <f t="shared" si="617"/>
        <v>0</v>
      </c>
      <c r="J5668" s="157">
        <f t="shared" si="618"/>
        <v>7452.619144597691</v>
      </c>
      <c r="K5668" s="157">
        <f t="shared" si="619"/>
        <v>0</v>
      </c>
      <c r="L5668" s="157">
        <f t="shared" si="620"/>
        <v>7452.619144597691</v>
      </c>
      <c r="M5668" s="167">
        <f t="shared" si="621"/>
        <v>0</v>
      </c>
      <c r="N5668" s="167">
        <f t="shared" si="622"/>
        <v>0</v>
      </c>
    </row>
    <row r="5669" spans="1:14" ht="15" customHeight="1" x14ac:dyDescent="0.2">
      <c r="A5669" s="152"/>
      <c r="B5669" s="152"/>
      <c r="C5669" s="152"/>
      <c r="D5669" s="152"/>
      <c r="E5669" s="153">
        <f>'2.40-a,b,c,d,e'!E5669</f>
        <v>45006.166666666664</v>
      </c>
      <c r="F5669" s="157">
        <f>'2.40-a,b,c,d,e'!F5669</f>
        <v>69.330001831054602</v>
      </c>
      <c r="G5669" s="157">
        <f>'2.40-a,b,c,d,e'!G5669</f>
        <v>1690.0024414062073</v>
      </c>
      <c r="H5669" s="157">
        <f t="shared" si="616"/>
        <v>9142.6215860038974</v>
      </c>
      <c r="I5669" s="157">
        <f t="shared" si="617"/>
        <v>0</v>
      </c>
      <c r="J5669" s="157">
        <f t="shared" si="618"/>
        <v>9142.6215860038974</v>
      </c>
      <c r="K5669" s="157">
        <f t="shared" si="619"/>
        <v>980.00335693350735</v>
      </c>
      <c r="L5669" s="157">
        <f t="shared" si="620"/>
        <v>8162.61822907039</v>
      </c>
      <c r="M5669" s="167">
        <f t="shared" si="621"/>
        <v>0</v>
      </c>
      <c r="N5669" s="167">
        <f t="shared" si="622"/>
        <v>0</v>
      </c>
    </row>
    <row r="5670" spans="1:14" ht="15" customHeight="1" x14ac:dyDescent="0.2">
      <c r="A5670" s="152"/>
      <c r="B5670" s="152"/>
      <c r="C5670" s="152"/>
      <c r="D5670" s="152"/>
      <c r="E5670" s="153">
        <f>'2.40-a,b,c,d,e'!E5670</f>
        <v>45007.166666666664</v>
      </c>
      <c r="F5670" s="157">
        <f>'2.40-a,b,c,d,e'!F5670</f>
        <v>70.900001525878906</v>
      </c>
      <c r="G5670" s="157">
        <f>'2.40-a,b,c,d,e'!G5670</f>
        <v>1569.999694824304</v>
      </c>
      <c r="H5670" s="157">
        <f t="shared" si="616"/>
        <v>9732.6179238946934</v>
      </c>
      <c r="I5670" s="157">
        <f t="shared" si="617"/>
        <v>0</v>
      </c>
      <c r="J5670" s="157">
        <f t="shared" si="618"/>
        <v>9732.6179238946934</v>
      </c>
      <c r="K5670" s="157">
        <f t="shared" si="619"/>
        <v>1569.9996948243033</v>
      </c>
      <c r="L5670" s="157">
        <f t="shared" si="620"/>
        <v>8162.61822907039</v>
      </c>
      <c r="M5670" s="167">
        <f t="shared" si="621"/>
        <v>0</v>
      </c>
      <c r="N5670" s="167">
        <f t="shared" si="622"/>
        <v>0</v>
      </c>
    </row>
    <row r="5671" spans="1:14" ht="15" customHeight="1" x14ac:dyDescent="0.2">
      <c r="A5671" s="152"/>
      <c r="B5671" s="152"/>
      <c r="C5671" s="152"/>
      <c r="D5671" s="152"/>
      <c r="E5671" s="153">
        <f>'2.40-a,b,c,d,e'!E5671</f>
        <v>45008.166666666664</v>
      </c>
      <c r="F5671" s="157">
        <f>'2.40-a,b,c,d,e'!F5671</f>
        <v>69.959999084472599</v>
      </c>
      <c r="G5671" s="157">
        <f>'2.40-a,b,c,d,e'!G5671</f>
        <v>-940.00244140630684</v>
      </c>
      <c r="H5671" s="157">
        <f t="shared" si="616"/>
        <v>7222.6157876640827</v>
      </c>
      <c r="I5671" s="157">
        <f t="shared" si="617"/>
        <v>0</v>
      </c>
      <c r="J5671" s="157">
        <f t="shared" si="618"/>
        <v>7222.6157876640827</v>
      </c>
      <c r="K5671" s="157">
        <f t="shared" si="619"/>
        <v>0</v>
      </c>
      <c r="L5671" s="157">
        <f t="shared" si="620"/>
        <v>7222.6157876640827</v>
      </c>
      <c r="M5671" s="167">
        <f t="shared" si="621"/>
        <v>0</v>
      </c>
      <c r="N5671" s="167">
        <f t="shared" si="622"/>
        <v>0</v>
      </c>
    </row>
    <row r="5672" spans="1:14" ht="15" customHeight="1" x14ac:dyDescent="0.2">
      <c r="A5672" s="152"/>
      <c r="B5672" s="152"/>
      <c r="C5672" s="152"/>
      <c r="D5672" s="152"/>
      <c r="E5672" s="153">
        <f>'2.40-a,b,c,d,e'!E5672</f>
        <v>45009.166666666664</v>
      </c>
      <c r="F5672" s="157">
        <f>'2.40-a,b,c,d,e'!F5672</f>
        <v>69.260002136230398</v>
      </c>
      <c r="G5672" s="157">
        <f>'2.40-a,b,c,d,e'!G5672</f>
        <v>-699.99694824220171</v>
      </c>
      <c r="H5672" s="157">
        <f t="shared" si="616"/>
        <v>6522.6188394218807</v>
      </c>
      <c r="I5672" s="157">
        <f t="shared" si="617"/>
        <v>0</v>
      </c>
      <c r="J5672" s="157">
        <f t="shared" si="618"/>
        <v>6522.6188394218807</v>
      </c>
      <c r="K5672" s="157">
        <f t="shared" si="619"/>
        <v>0</v>
      </c>
      <c r="L5672" s="157">
        <f t="shared" si="620"/>
        <v>6522.6188394218807</v>
      </c>
      <c r="M5672" s="167">
        <f t="shared" si="621"/>
        <v>0</v>
      </c>
      <c r="N5672" s="167">
        <f t="shared" si="622"/>
        <v>0</v>
      </c>
    </row>
    <row r="5673" spans="1:14" ht="15" customHeight="1" x14ac:dyDescent="0.2">
      <c r="A5673" s="152"/>
      <c r="B5673" s="152"/>
      <c r="C5673" s="152"/>
      <c r="D5673" s="152"/>
      <c r="E5673" s="153">
        <f>'2.40-a,b,c,d,e'!E5673</f>
        <v>45012.166666666664</v>
      </c>
      <c r="F5673" s="157">
        <f>'2.40-a,b,c,d,e'!F5673</f>
        <v>72.809997558593693</v>
      </c>
      <c r="G5673" s="157">
        <f>'2.40-a,b,c,d,e'!G5673</f>
        <v>3549.9954223632953</v>
      </c>
      <c r="H5673" s="157">
        <f t="shared" si="616"/>
        <v>10072.614261785176</v>
      </c>
      <c r="I5673" s="157">
        <f t="shared" si="617"/>
        <v>0</v>
      </c>
      <c r="J5673" s="157">
        <f t="shared" si="618"/>
        <v>10072.614261785176</v>
      </c>
      <c r="K5673" s="157">
        <f t="shared" si="619"/>
        <v>1909.9960327147865</v>
      </c>
      <c r="L5673" s="157">
        <f t="shared" si="620"/>
        <v>8162.61822907039</v>
      </c>
      <c r="M5673" s="167">
        <f t="shared" si="621"/>
        <v>0</v>
      </c>
      <c r="N5673" s="167">
        <f t="shared" si="622"/>
        <v>0</v>
      </c>
    </row>
    <row r="5674" spans="1:14" ht="15" customHeight="1" x14ac:dyDescent="0.2">
      <c r="A5674" s="152"/>
      <c r="B5674" s="152"/>
      <c r="C5674" s="152"/>
      <c r="D5674" s="152"/>
      <c r="E5674" s="153">
        <f>'2.40-a,b,c,d,e'!E5674</f>
        <v>45013.166666666664</v>
      </c>
      <c r="F5674" s="157">
        <f>'2.40-a,b,c,d,e'!F5674</f>
        <v>73.199996948242102</v>
      </c>
      <c r="G5674" s="157">
        <f>'2.40-a,b,c,d,e'!G5674</f>
        <v>389.99938964840908</v>
      </c>
      <c r="H5674" s="157">
        <f t="shared" si="616"/>
        <v>8552.6176187187993</v>
      </c>
      <c r="I5674" s="157">
        <f t="shared" si="617"/>
        <v>0</v>
      </c>
      <c r="J5674" s="157">
        <f t="shared" si="618"/>
        <v>8552.6176187187993</v>
      </c>
      <c r="K5674" s="157">
        <f t="shared" si="619"/>
        <v>389.99938964840931</v>
      </c>
      <c r="L5674" s="157">
        <f t="shared" si="620"/>
        <v>8162.61822907039</v>
      </c>
      <c r="M5674" s="167">
        <f t="shared" si="621"/>
        <v>0</v>
      </c>
      <c r="N5674" s="167">
        <f t="shared" si="622"/>
        <v>0</v>
      </c>
    </row>
    <row r="5675" spans="1:14" ht="15" customHeight="1" x14ac:dyDescent="0.2">
      <c r="A5675" s="152"/>
      <c r="B5675" s="152"/>
      <c r="C5675" s="152"/>
      <c r="D5675" s="152"/>
      <c r="E5675" s="153">
        <f>'2.40-a,b,c,d,e'!E5675</f>
        <v>45014.166666666664</v>
      </c>
      <c r="F5675" s="157">
        <f>'2.40-a,b,c,d,e'!F5675</f>
        <v>72.970001220703097</v>
      </c>
      <c r="G5675" s="157">
        <f>'2.40-a,b,c,d,e'!G5675</f>
        <v>-229.99572753900566</v>
      </c>
      <c r="H5675" s="157">
        <f t="shared" si="616"/>
        <v>7932.6225015313848</v>
      </c>
      <c r="I5675" s="157">
        <f t="shared" si="617"/>
        <v>0</v>
      </c>
      <c r="J5675" s="157">
        <f t="shared" si="618"/>
        <v>7932.6225015313848</v>
      </c>
      <c r="K5675" s="157">
        <f t="shared" si="619"/>
        <v>0</v>
      </c>
      <c r="L5675" s="157">
        <f t="shared" si="620"/>
        <v>7932.6225015313848</v>
      </c>
      <c r="M5675" s="167">
        <f t="shared" si="621"/>
        <v>0</v>
      </c>
      <c r="N5675" s="167">
        <f t="shared" si="622"/>
        <v>0</v>
      </c>
    </row>
    <row r="5676" spans="1:14" ht="15" customHeight="1" x14ac:dyDescent="0.2">
      <c r="A5676" s="152"/>
      <c r="B5676" s="152"/>
      <c r="C5676" s="152"/>
      <c r="D5676" s="152"/>
      <c r="E5676" s="153">
        <f>'2.40-a,b,c,d,e'!E5676</f>
        <v>45015.166666666664</v>
      </c>
      <c r="F5676" s="157">
        <f>'2.40-a,b,c,d,e'!F5676</f>
        <v>74.370002746582003</v>
      </c>
      <c r="G5676" s="157">
        <f>'2.40-a,b,c,d,e'!G5676</f>
        <v>1400.0015258789063</v>
      </c>
      <c r="H5676" s="157">
        <f t="shared" si="616"/>
        <v>9332.6240274102911</v>
      </c>
      <c r="I5676" s="157">
        <f t="shared" si="617"/>
        <v>0</v>
      </c>
      <c r="J5676" s="157">
        <f t="shared" si="618"/>
        <v>9332.6240274102911</v>
      </c>
      <c r="K5676" s="157">
        <f t="shared" si="619"/>
        <v>1170.005798339901</v>
      </c>
      <c r="L5676" s="157">
        <f t="shared" si="620"/>
        <v>8162.61822907039</v>
      </c>
      <c r="M5676" s="167">
        <f t="shared" si="621"/>
        <v>0</v>
      </c>
      <c r="N5676" s="167">
        <f t="shared" si="622"/>
        <v>0</v>
      </c>
    </row>
    <row r="5677" spans="1:14" ht="15" customHeight="1" x14ac:dyDescent="0.2">
      <c r="A5677" s="152"/>
      <c r="B5677" s="152"/>
      <c r="C5677" s="152"/>
      <c r="D5677" s="152"/>
      <c r="E5677" s="153">
        <f>'2.40-a,b,c,d,e'!E5677</f>
        <v>45016.166666666664</v>
      </c>
      <c r="F5677" s="157">
        <f>'2.40-a,b,c,d,e'!F5677</f>
        <v>75.669998168945298</v>
      </c>
      <c r="G5677" s="157">
        <f>'2.40-a,b,c,d,e'!G5677</f>
        <v>1299.9954223632953</v>
      </c>
      <c r="H5677" s="157">
        <f t="shared" si="616"/>
        <v>9462.6136514336849</v>
      </c>
      <c r="I5677" s="157">
        <f t="shared" si="617"/>
        <v>0</v>
      </c>
      <c r="J5677" s="157">
        <f t="shared" si="618"/>
        <v>9462.6136514336849</v>
      </c>
      <c r="K5677" s="157">
        <f t="shared" si="619"/>
        <v>1299.9954223632949</v>
      </c>
      <c r="L5677" s="157">
        <f t="shared" si="620"/>
        <v>8162.61822907039</v>
      </c>
      <c r="M5677" s="167">
        <f t="shared" si="621"/>
        <v>0</v>
      </c>
      <c r="N5677" s="167">
        <f t="shared" si="622"/>
        <v>0</v>
      </c>
    </row>
    <row r="5678" spans="1:14" ht="15" customHeight="1" x14ac:dyDescent="0.2">
      <c r="A5678" s="152"/>
      <c r="B5678" s="152"/>
      <c r="C5678" s="152"/>
      <c r="D5678" s="152"/>
      <c r="E5678" s="153">
        <f>'2.40-a,b,c,d,e'!E5678</f>
        <v>45019.166666666664</v>
      </c>
      <c r="F5678" s="157">
        <f>'2.40-a,b,c,d,e'!F5678</f>
        <v>80.419998168945298</v>
      </c>
      <c r="G5678" s="157">
        <f>'2.40-a,b,c,d,e'!G5678</f>
        <v>4750</v>
      </c>
      <c r="H5678" s="157">
        <f t="shared" si="616"/>
        <v>12912.618229070391</v>
      </c>
      <c r="I5678" s="157">
        <f t="shared" si="617"/>
        <v>0</v>
      </c>
      <c r="J5678" s="157">
        <f t="shared" si="618"/>
        <v>12912.618229070391</v>
      </c>
      <c r="K5678" s="157">
        <f t="shared" si="619"/>
        <v>4750.0000000000009</v>
      </c>
      <c r="L5678" s="157">
        <f t="shared" si="620"/>
        <v>8162.61822907039</v>
      </c>
      <c r="M5678" s="167">
        <f t="shared" si="621"/>
        <v>0</v>
      </c>
      <c r="N5678" s="167">
        <f t="shared" si="622"/>
        <v>0</v>
      </c>
    </row>
    <row r="5679" spans="1:14" ht="15" customHeight="1" x14ac:dyDescent="0.2">
      <c r="A5679" s="152"/>
      <c r="B5679" s="152"/>
      <c r="C5679" s="152"/>
      <c r="D5679" s="152"/>
      <c r="E5679" s="153">
        <f>'2.40-a,b,c,d,e'!E5679</f>
        <v>45020.166666666664</v>
      </c>
      <c r="F5679" s="157">
        <f>'2.40-a,b,c,d,e'!F5679</f>
        <v>80.709999084472599</v>
      </c>
      <c r="G5679" s="157">
        <f>'2.40-a,b,c,d,e'!G5679</f>
        <v>290.00091552730112</v>
      </c>
      <c r="H5679" s="157">
        <f t="shared" si="616"/>
        <v>8452.619144597691</v>
      </c>
      <c r="I5679" s="157">
        <f t="shared" si="617"/>
        <v>0</v>
      </c>
      <c r="J5679" s="157">
        <f t="shared" si="618"/>
        <v>8452.619144597691</v>
      </c>
      <c r="K5679" s="157">
        <f t="shared" si="619"/>
        <v>290.000915527301</v>
      </c>
      <c r="L5679" s="157">
        <f t="shared" si="620"/>
        <v>8162.61822907039</v>
      </c>
      <c r="M5679" s="167">
        <f t="shared" si="621"/>
        <v>0</v>
      </c>
      <c r="N5679" s="167">
        <f t="shared" si="622"/>
        <v>0</v>
      </c>
    </row>
    <row r="5680" spans="1:14" ht="15" customHeight="1" x14ac:dyDescent="0.2">
      <c r="A5680" s="152"/>
      <c r="B5680" s="152"/>
      <c r="C5680" s="152"/>
      <c r="D5680" s="152"/>
      <c r="E5680" s="153">
        <f>'2.40-a,b,c,d,e'!E5680</f>
        <v>45021.166666666664</v>
      </c>
      <c r="F5680" s="157">
        <f>'2.40-a,b,c,d,e'!F5680</f>
        <v>80.610000610351506</v>
      </c>
      <c r="G5680" s="157">
        <f>'2.40-a,b,c,d,e'!G5680</f>
        <v>-99.99847412109375</v>
      </c>
      <c r="H5680" s="157">
        <f t="shared" si="616"/>
        <v>8062.6197549492963</v>
      </c>
      <c r="I5680" s="157">
        <f t="shared" si="617"/>
        <v>0</v>
      </c>
      <c r="J5680" s="157">
        <f t="shared" si="618"/>
        <v>8062.6197549492963</v>
      </c>
      <c r="K5680" s="157">
        <f t="shared" si="619"/>
        <v>0</v>
      </c>
      <c r="L5680" s="157">
        <f t="shared" si="620"/>
        <v>8062.6197549492963</v>
      </c>
      <c r="M5680" s="167">
        <f t="shared" si="621"/>
        <v>0</v>
      </c>
      <c r="N5680" s="167">
        <f t="shared" si="622"/>
        <v>0</v>
      </c>
    </row>
    <row r="5681" spans="1:14" ht="15" customHeight="1" x14ac:dyDescent="0.2">
      <c r="A5681" s="152"/>
      <c r="B5681" s="152"/>
      <c r="C5681" s="152"/>
      <c r="D5681" s="152"/>
      <c r="E5681" s="153">
        <f>'2.40-a,b,c,d,e'!E5681</f>
        <v>45022.166666666664</v>
      </c>
      <c r="F5681" s="157">
        <f>'2.40-a,b,c,d,e'!F5681</f>
        <v>80.699996948242102</v>
      </c>
      <c r="G5681" s="157">
        <f>'2.40-a,b,c,d,e'!G5681</f>
        <v>89.996337890596578</v>
      </c>
      <c r="H5681" s="157">
        <f t="shared" si="616"/>
        <v>8152.6160928398931</v>
      </c>
      <c r="I5681" s="157">
        <f t="shared" si="617"/>
        <v>0</v>
      </c>
      <c r="J5681" s="157">
        <f t="shared" si="618"/>
        <v>8152.6160928398931</v>
      </c>
      <c r="K5681" s="157">
        <f t="shared" si="619"/>
        <v>0</v>
      </c>
      <c r="L5681" s="157">
        <f t="shared" si="620"/>
        <v>8152.6160928398931</v>
      </c>
      <c r="M5681" s="167">
        <f t="shared" si="621"/>
        <v>0</v>
      </c>
      <c r="N5681" s="167">
        <f t="shared" si="622"/>
        <v>0</v>
      </c>
    </row>
    <row r="5682" spans="1:14" ht="15" customHeight="1" x14ac:dyDescent="0.2">
      <c r="A5682" s="152"/>
      <c r="B5682" s="152"/>
      <c r="C5682" s="152"/>
      <c r="D5682" s="152"/>
      <c r="E5682" s="153">
        <f>'2.40-a,b,c,d,e'!E5682</f>
        <v>45026.166666666664</v>
      </c>
      <c r="F5682" s="157">
        <f>'2.40-a,b,c,d,e'!F5682</f>
        <v>79.739997863769503</v>
      </c>
      <c r="G5682" s="157">
        <f>'2.40-a,b,c,d,e'!G5682</f>
        <v>-959.99908447259941</v>
      </c>
      <c r="H5682" s="157">
        <f t="shared" si="616"/>
        <v>7192.6170083672932</v>
      </c>
      <c r="I5682" s="157">
        <f t="shared" si="617"/>
        <v>0</v>
      </c>
      <c r="J5682" s="157">
        <f t="shared" si="618"/>
        <v>7192.6170083672932</v>
      </c>
      <c r="K5682" s="157">
        <f t="shared" si="619"/>
        <v>0</v>
      </c>
      <c r="L5682" s="157">
        <f t="shared" si="620"/>
        <v>7192.6170083672932</v>
      </c>
      <c r="M5682" s="167">
        <f t="shared" si="621"/>
        <v>0</v>
      </c>
      <c r="N5682" s="167">
        <f t="shared" si="622"/>
        <v>0</v>
      </c>
    </row>
    <row r="5683" spans="1:14" ht="15" customHeight="1" x14ac:dyDescent="0.2">
      <c r="A5683" s="152"/>
      <c r="B5683" s="152"/>
      <c r="C5683" s="152"/>
      <c r="D5683" s="152"/>
      <c r="E5683" s="153">
        <f>'2.40-a,b,c,d,e'!E5683</f>
        <v>45027.166666666664</v>
      </c>
      <c r="F5683" s="157">
        <f>'2.40-a,b,c,d,e'!F5683</f>
        <v>81.529998779296804</v>
      </c>
      <c r="G5683" s="157">
        <f>'2.40-a,b,c,d,e'!G5683</f>
        <v>1790.000915527301</v>
      </c>
      <c r="H5683" s="157">
        <f t="shared" si="616"/>
        <v>8982.6179238945952</v>
      </c>
      <c r="I5683" s="157">
        <f t="shared" si="617"/>
        <v>0</v>
      </c>
      <c r="J5683" s="157">
        <f t="shared" si="618"/>
        <v>8982.6179238945952</v>
      </c>
      <c r="K5683" s="157">
        <f t="shared" si="619"/>
        <v>819.99969482420511</v>
      </c>
      <c r="L5683" s="157">
        <f t="shared" si="620"/>
        <v>8162.61822907039</v>
      </c>
      <c r="M5683" s="167">
        <f t="shared" si="621"/>
        <v>0</v>
      </c>
      <c r="N5683" s="167">
        <f t="shared" si="622"/>
        <v>0</v>
      </c>
    </row>
    <row r="5684" spans="1:14" ht="15" customHeight="1" x14ac:dyDescent="0.2">
      <c r="A5684" s="152"/>
      <c r="B5684" s="152"/>
      <c r="C5684" s="152"/>
      <c r="D5684" s="152"/>
      <c r="E5684" s="153">
        <f>'2.40-a,b,c,d,e'!E5684</f>
        <v>45028.166666666664</v>
      </c>
      <c r="F5684" s="157">
        <f>'2.40-a,b,c,d,e'!F5684</f>
        <v>83.260002136230398</v>
      </c>
      <c r="G5684" s="157">
        <f>'2.40-a,b,c,d,e'!G5684</f>
        <v>1730.0033569335938</v>
      </c>
      <c r="H5684" s="157">
        <f t="shared" si="616"/>
        <v>9892.6215860039847</v>
      </c>
      <c r="I5684" s="157">
        <f t="shared" si="617"/>
        <v>0</v>
      </c>
      <c r="J5684" s="157">
        <f t="shared" si="618"/>
        <v>9892.6215860039847</v>
      </c>
      <c r="K5684" s="157">
        <f t="shared" si="619"/>
        <v>1730.0033569335947</v>
      </c>
      <c r="L5684" s="157">
        <f t="shared" si="620"/>
        <v>8162.61822907039</v>
      </c>
      <c r="M5684" s="167">
        <f t="shared" si="621"/>
        <v>0</v>
      </c>
      <c r="N5684" s="167">
        <f t="shared" si="622"/>
        <v>0</v>
      </c>
    </row>
    <row r="5685" spans="1:14" ht="15" customHeight="1" x14ac:dyDescent="0.2">
      <c r="A5685" s="152"/>
      <c r="B5685" s="152"/>
      <c r="C5685" s="152"/>
      <c r="D5685" s="152"/>
      <c r="E5685" s="153">
        <f>'2.40-a,b,c,d,e'!E5685</f>
        <v>45029.166666666664</v>
      </c>
      <c r="F5685" s="157">
        <f>'2.40-a,b,c,d,e'!F5685</f>
        <v>82.160003662109304</v>
      </c>
      <c r="G5685" s="157">
        <f>'2.40-a,b,c,d,e'!G5685</f>
        <v>-1099.9984741210938</v>
      </c>
      <c r="H5685" s="157">
        <f t="shared" si="616"/>
        <v>7062.6197549492963</v>
      </c>
      <c r="I5685" s="157">
        <f t="shared" si="617"/>
        <v>0</v>
      </c>
      <c r="J5685" s="157">
        <f t="shared" si="618"/>
        <v>7062.6197549492963</v>
      </c>
      <c r="K5685" s="157">
        <f t="shared" si="619"/>
        <v>0</v>
      </c>
      <c r="L5685" s="157">
        <f t="shared" si="620"/>
        <v>7062.6197549492963</v>
      </c>
      <c r="M5685" s="167">
        <f t="shared" si="621"/>
        <v>0</v>
      </c>
      <c r="N5685" s="167">
        <f t="shared" si="622"/>
        <v>0</v>
      </c>
    </row>
    <row r="5686" spans="1:14" ht="15" customHeight="1" x14ac:dyDescent="0.2">
      <c r="A5686" s="152"/>
      <c r="B5686" s="152"/>
      <c r="C5686" s="152"/>
      <c r="D5686" s="152"/>
      <c r="E5686" s="153">
        <f>'2.40-a,b,c,d,e'!E5686</f>
        <v>45030.166666666664</v>
      </c>
      <c r="F5686" s="157">
        <f>'2.40-a,b,c,d,e'!F5686</f>
        <v>82.519996643066406</v>
      </c>
      <c r="G5686" s="157">
        <f>'2.40-a,b,c,d,e'!G5686</f>
        <v>359.9929809571023</v>
      </c>
      <c r="H5686" s="157">
        <f t="shared" si="616"/>
        <v>7422.6127359063985</v>
      </c>
      <c r="I5686" s="157">
        <f t="shared" si="617"/>
        <v>0</v>
      </c>
      <c r="J5686" s="157">
        <f t="shared" si="618"/>
        <v>7422.6127359063985</v>
      </c>
      <c r="K5686" s="157">
        <f t="shared" si="619"/>
        <v>0</v>
      </c>
      <c r="L5686" s="157">
        <f t="shared" si="620"/>
        <v>7422.6127359063985</v>
      </c>
      <c r="M5686" s="167">
        <f t="shared" si="621"/>
        <v>0</v>
      </c>
      <c r="N5686" s="167">
        <f t="shared" si="622"/>
        <v>0</v>
      </c>
    </row>
    <row r="5687" spans="1:14" ht="15" customHeight="1" x14ac:dyDescent="0.2">
      <c r="A5687" s="152"/>
      <c r="B5687" s="152"/>
      <c r="C5687" s="152"/>
      <c r="D5687" s="152"/>
      <c r="E5687" s="153">
        <f>'2.40-a,b,c,d,e'!E5687</f>
        <v>45033.166666666664</v>
      </c>
      <c r="F5687" s="157">
        <f>'2.40-a,b,c,d,e'!F5687</f>
        <v>80.830001831054602</v>
      </c>
      <c r="G5687" s="157">
        <f>'2.40-a,b,c,d,e'!G5687</f>
        <v>-1689.994812011804</v>
      </c>
      <c r="H5687" s="157">
        <f t="shared" si="616"/>
        <v>5732.6179238945942</v>
      </c>
      <c r="I5687" s="157">
        <f t="shared" si="617"/>
        <v>2430.0003051757958</v>
      </c>
      <c r="J5687" s="157">
        <f t="shared" si="618"/>
        <v>8162.61822907039</v>
      </c>
      <c r="K5687" s="157">
        <f t="shared" si="619"/>
        <v>0</v>
      </c>
      <c r="L5687" s="157">
        <f t="shared" si="620"/>
        <v>8162.61822907039</v>
      </c>
      <c r="M5687" s="167">
        <f t="shared" si="621"/>
        <v>1</v>
      </c>
      <c r="N5687" s="167">
        <f t="shared" si="622"/>
        <v>0</v>
      </c>
    </row>
    <row r="5688" spans="1:14" ht="15" customHeight="1" x14ac:dyDescent="0.2">
      <c r="A5688" s="152"/>
      <c r="B5688" s="152"/>
      <c r="C5688" s="152"/>
      <c r="D5688" s="152"/>
      <c r="E5688" s="153">
        <f>'2.40-a,b,c,d,e'!E5688</f>
        <v>45034.166666666664</v>
      </c>
      <c r="F5688" s="157">
        <f>'2.40-a,b,c,d,e'!F5688</f>
        <v>80.860000610351506</v>
      </c>
      <c r="G5688" s="157">
        <f>'2.40-a,b,c,d,e'!G5688</f>
        <v>29.998779296903422</v>
      </c>
      <c r="H5688" s="157">
        <f t="shared" si="616"/>
        <v>8192.6170083672932</v>
      </c>
      <c r="I5688" s="157">
        <f t="shared" si="617"/>
        <v>0</v>
      </c>
      <c r="J5688" s="157">
        <f t="shared" si="618"/>
        <v>8192.6170083672932</v>
      </c>
      <c r="K5688" s="157">
        <f t="shared" si="619"/>
        <v>29.998779296903194</v>
      </c>
      <c r="L5688" s="157">
        <f t="shared" si="620"/>
        <v>8162.61822907039</v>
      </c>
      <c r="M5688" s="167">
        <f t="shared" si="621"/>
        <v>0</v>
      </c>
      <c r="N5688" s="167">
        <f t="shared" si="622"/>
        <v>0</v>
      </c>
    </row>
    <row r="5689" spans="1:14" ht="15" customHeight="1" x14ac:dyDescent="0.2">
      <c r="A5689" s="152"/>
      <c r="B5689" s="152"/>
      <c r="C5689" s="152"/>
      <c r="D5689" s="152"/>
      <c r="E5689" s="153">
        <f>'2.40-a,b,c,d,e'!E5689</f>
        <v>45035.166666666664</v>
      </c>
      <c r="F5689" s="157">
        <f>'2.40-a,b,c,d,e'!F5689</f>
        <v>79.160003662109304</v>
      </c>
      <c r="G5689" s="157">
        <f>'2.40-a,b,c,d,e'!G5689</f>
        <v>-1699.9969482422016</v>
      </c>
      <c r="H5689" s="157">
        <f t="shared" si="616"/>
        <v>6462.6212808281889</v>
      </c>
      <c r="I5689" s="157">
        <f t="shared" si="617"/>
        <v>0</v>
      </c>
      <c r="J5689" s="157">
        <f t="shared" si="618"/>
        <v>6462.6212808281889</v>
      </c>
      <c r="K5689" s="157">
        <f t="shared" si="619"/>
        <v>0</v>
      </c>
      <c r="L5689" s="157">
        <f t="shared" si="620"/>
        <v>6462.6212808281889</v>
      </c>
      <c r="M5689" s="167">
        <f t="shared" si="621"/>
        <v>0</v>
      </c>
      <c r="N5689" s="167">
        <f t="shared" si="622"/>
        <v>0</v>
      </c>
    </row>
    <row r="5690" spans="1:14" ht="15" customHeight="1" x14ac:dyDescent="0.2">
      <c r="A5690" s="152"/>
      <c r="B5690" s="152"/>
      <c r="C5690" s="152"/>
      <c r="D5690" s="152"/>
      <c r="E5690" s="153">
        <f>'2.40-a,b,c,d,e'!E5690</f>
        <v>45036.166666666664</v>
      </c>
      <c r="F5690" s="157">
        <f>'2.40-a,b,c,d,e'!F5690</f>
        <v>77.290000915527301</v>
      </c>
      <c r="G5690" s="157">
        <f>'2.40-a,b,c,d,e'!G5690</f>
        <v>-1870.0027465820028</v>
      </c>
      <c r="H5690" s="157">
        <f t="shared" si="616"/>
        <v>4592.6185342461858</v>
      </c>
      <c r="I5690" s="157">
        <f t="shared" si="617"/>
        <v>3569.9996948242042</v>
      </c>
      <c r="J5690" s="157">
        <f t="shared" si="618"/>
        <v>8162.61822907039</v>
      </c>
      <c r="K5690" s="157">
        <f t="shared" si="619"/>
        <v>0</v>
      </c>
      <c r="L5690" s="157">
        <f t="shared" si="620"/>
        <v>8162.61822907039</v>
      </c>
      <c r="M5690" s="167">
        <f t="shared" si="621"/>
        <v>1</v>
      </c>
      <c r="N5690" s="167">
        <f t="shared" si="622"/>
        <v>0</v>
      </c>
    </row>
    <row r="5691" spans="1:14" ht="15" customHeight="1" x14ac:dyDescent="0.2">
      <c r="A5691" s="152"/>
      <c r="B5691" s="152"/>
      <c r="C5691" s="152"/>
      <c r="D5691" s="152"/>
      <c r="E5691" s="153">
        <f>'2.40-a,b,c,d,e'!E5691</f>
        <v>45037.166666666664</v>
      </c>
      <c r="F5691" s="157">
        <f>'2.40-a,b,c,d,e'!F5691</f>
        <v>77.870002746582003</v>
      </c>
      <c r="G5691" s="157">
        <f>'2.40-a,b,c,d,e'!G5691</f>
        <v>580.00183105470171</v>
      </c>
      <c r="H5691" s="157">
        <f t="shared" si="616"/>
        <v>8742.6200601250912</v>
      </c>
      <c r="I5691" s="157">
        <f t="shared" si="617"/>
        <v>0</v>
      </c>
      <c r="J5691" s="157">
        <f t="shared" si="618"/>
        <v>8742.6200601250912</v>
      </c>
      <c r="K5691" s="157">
        <f t="shared" si="619"/>
        <v>580.00183105470114</v>
      </c>
      <c r="L5691" s="157">
        <f t="shared" si="620"/>
        <v>8162.61822907039</v>
      </c>
      <c r="M5691" s="167">
        <f t="shared" si="621"/>
        <v>0</v>
      </c>
      <c r="N5691" s="167">
        <f t="shared" si="622"/>
        <v>0</v>
      </c>
    </row>
    <row r="5692" spans="1:14" ht="15" customHeight="1" x14ac:dyDescent="0.2">
      <c r="A5692" s="152"/>
      <c r="B5692" s="152"/>
      <c r="C5692" s="152"/>
      <c r="D5692" s="152"/>
      <c r="E5692" s="153">
        <f>'2.40-a,b,c,d,e'!E5692</f>
        <v>45040.166666666664</v>
      </c>
      <c r="F5692" s="157">
        <f>'2.40-a,b,c,d,e'!F5692</f>
        <v>78.760002136230398</v>
      </c>
      <c r="G5692" s="157">
        <f>'2.40-a,b,c,d,e'!G5692</f>
        <v>889.99938964839487</v>
      </c>
      <c r="H5692" s="157">
        <f t="shared" si="616"/>
        <v>9052.6176187187848</v>
      </c>
      <c r="I5692" s="157">
        <f t="shared" si="617"/>
        <v>0</v>
      </c>
      <c r="J5692" s="157">
        <f t="shared" si="618"/>
        <v>9052.6176187187848</v>
      </c>
      <c r="K5692" s="157">
        <f t="shared" si="619"/>
        <v>889.99938964839475</v>
      </c>
      <c r="L5692" s="157">
        <f t="shared" si="620"/>
        <v>8162.61822907039</v>
      </c>
      <c r="M5692" s="167">
        <f t="shared" si="621"/>
        <v>0</v>
      </c>
      <c r="N5692" s="167">
        <f t="shared" si="622"/>
        <v>0</v>
      </c>
    </row>
    <row r="5693" spans="1:14" ht="15" customHeight="1" x14ac:dyDescent="0.2">
      <c r="A5693" s="152"/>
      <c r="B5693" s="152"/>
      <c r="C5693" s="152"/>
      <c r="D5693" s="152"/>
      <c r="E5693" s="153">
        <f>'2.40-a,b,c,d,e'!E5693</f>
        <v>45041.166666666664</v>
      </c>
      <c r="F5693" s="157">
        <f>'2.40-a,b,c,d,e'!F5693</f>
        <v>77.069999694824205</v>
      </c>
      <c r="G5693" s="157">
        <f>'2.40-a,b,c,d,e'!G5693</f>
        <v>-1690.0024414061932</v>
      </c>
      <c r="H5693" s="157">
        <f t="shared" si="616"/>
        <v>6472.6157876641973</v>
      </c>
      <c r="I5693" s="157">
        <f t="shared" si="617"/>
        <v>0</v>
      </c>
      <c r="J5693" s="157">
        <f t="shared" si="618"/>
        <v>6472.6157876641973</v>
      </c>
      <c r="K5693" s="157">
        <f t="shared" si="619"/>
        <v>0</v>
      </c>
      <c r="L5693" s="157">
        <f t="shared" si="620"/>
        <v>6472.6157876641973</v>
      </c>
      <c r="M5693" s="167">
        <f t="shared" si="621"/>
        <v>0</v>
      </c>
      <c r="N5693" s="167">
        <f t="shared" si="622"/>
        <v>0</v>
      </c>
    </row>
    <row r="5694" spans="1:14" ht="15" customHeight="1" x14ac:dyDescent="0.2">
      <c r="A5694" s="152"/>
      <c r="B5694" s="152"/>
      <c r="C5694" s="152"/>
      <c r="D5694" s="152"/>
      <c r="E5694" s="153">
        <f>'2.40-a,b,c,d,e'!E5694</f>
        <v>45042.166666666664</v>
      </c>
      <c r="F5694" s="157">
        <f>'2.40-a,b,c,d,e'!F5694</f>
        <v>74.300003051757798</v>
      </c>
      <c r="G5694" s="157">
        <f>'2.40-a,b,c,d,e'!G5694</f>
        <v>-2769.9966430664063</v>
      </c>
      <c r="H5694" s="157">
        <f t="shared" si="616"/>
        <v>3702.6191445977911</v>
      </c>
      <c r="I5694" s="157">
        <f t="shared" si="617"/>
        <v>4459.999084472599</v>
      </c>
      <c r="J5694" s="157">
        <f t="shared" si="618"/>
        <v>8162.61822907039</v>
      </c>
      <c r="K5694" s="157">
        <f t="shared" si="619"/>
        <v>0</v>
      </c>
      <c r="L5694" s="157">
        <f t="shared" si="620"/>
        <v>8162.61822907039</v>
      </c>
      <c r="M5694" s="167">
        <f t="shared" si="621"/>
        <v>1</v>
      </c>
      <c r="N5694" s="167">
        <f t="shared" si="622"/>
        <v>0</v>
      </c>
    </row>
    <row r="5695" spans="1:14" ht="15" customHeight="1" x14ac:dyDescent="0.2">
      <c r="A5695" s="152"/>
      <c r="B5695" s="152"/>
      <c r="C5695" s="152"/>
      <c r="D5695" s="152"/>
      <c r="E5695" s="153">
        <f>'2.40-a,b,c,d,e'!E5695</f>
        <v>45043.166666666664</v>
      </c>
      <c r="F5695" s="157">
        <f>'2.40-a,b,c,d,e'!F5695</f>
        <v>74.760002136230398</v>
      </c>
      <c r="G5695" s="157">
        <f>'2.40-a,b,c,d,e'!G5695</f>
        <v>459.99908447259941</v>
      </c>
      <c r="H5695" s="157">
        <f t="shared" si="616"/>
        <v>8622.617313542989</v>
      </c>
      <c r="I5695" s="157">
        <f t="shared" si="617"/>
        <v>0</v>
      </c>
      <c r="J5695" s="157">
        <f t="shared" si="618"/>
        <v>8622.617313542989</v>
      </c>
      <c r="K5695" s="157">
        <f t="shared" si="619"/>
        <v>459.99908447259895</v>
      </c>
      <c r="L5695" s="157">
        <f t="shared" si="620"/>
        <v>8162.61822907039</v>
      </c>
      <c r="M5695" s="167">
        <f t="shared" si="621"/>
        <v>0</v>
      </c>
      <c r="N5695" s="167">
        <f t="shared" si="622"/>
        <v>0</v>
      </c>
    </row>
    <row r="5696" spans="1:14" ht="15" customHeight="1" x14ac:dyDescent="0.2">
      <c r="A5696" s="152"/>
      <c r="B5696" s="152"/>
      <c r="C5696" s="152"/>
      <c r="D5696" s="152"/>
      <c r="E5696" s="153">
        <f>'2.40-a,b,c,d,e'!E5696</f>
        <v>45044.166666666664</v>
      </c>
      <c r="F5696" s="157">
        <f>'2.40-a,b,c,d,e'!F5696</f>
        <v>76.779998779296804</v>
      </c>
      <c r="G5696" s="157">
        <f>'2.40-a,b,c,d,e'!G5696</f>
        <v>2019.9966430664063</v>
      </c>
      <c r="H5696" s="157">
        <f t="shared" si="616"/>
        <v>10182.614872136797</v>
      </c>
      <c r="I5696" s="157">
        <f t="shared" si="617"/>
        <v>0</v>
      </c>
      <c r="J5696" s="157">
        <f t="shared" si="618"/>
        <v>10182.614872136797</v>
      </c>
      <c r="K5696" s="157">
        <f t="shared" si="619"/>
        <v>2019.9966430664072</v>
      </c>
      <c r="L5696" s="157">
        <f t="shared" si="620"/>
        <v>8162.61822907039</v>
      </c>
      <c r="M5696" s="167">
        <f t="shared" si="621"/>
        <v>0</v>
      </c>
      <c r="N5696" s="167">
        <f t="shared" si="622"/>
        <v>0</v>
      </c>
    </row>
    <row r="5697" spans="1:14" ht="15" customHeight="1" x14ac:dyDescent="0.2">
      <c r="A5697" s="152"/>
      <c r="B5697" s="152"/>
      <c r="C5697" s="152"/>
      <c r="D5697" s="152"/>
      <c r="E5697" s="153">
        <f>'2.40-a,b,c,d,e'!E5697</f>
        <v>45047.166666666664</v>
      </c>
      <c r="F5697" s="157">
        <f>'2.40-a,b,c,d,e'!F5697</f>
        <v>75.660003662109304</v>
      </c>
      <c r="G5697" s="157">
        <f>'2.40-a,b,c,d,e'!G5697</f>
        <v>-1119.9951171875</v>
      </c>
      <c r="H5697" s="157">
        <f t="shared" si="616"/>
        <v>7042.62311188289</v>
      </c>
      <c r="I5697" s="157">
        <f t="shared" si="617"/>
        <v>0</v>
      </c>
      <c r="J5697" s="157">
        <f t="shared" si="618"/>
        <v>7042.62311188289</v>
      </c>
      <c r="K5697" s="157">
        <f t="shared" si="619"/>
        <v>0</v>
      </c>
      <c r="L5697" s="157">
        <f t="shared" si="620"/>
        <v>7042.62311188289</v>
      </c>
      <c r="M5697" s="167">
        <f t="shared" si="621"/>
        <v>0</v>
      </c>
      <c r="N5697" s="167">
        <f t="shared" si="622"/>
        <v>0</v>
      </c>
    </row>
    <row r="5698" spans="1:14" ht="15" customHeight="1" x14ac:dyDescent="0.2">
      <c r="A5698" s="152"/>
      <c r="B5698" s="152"/>
      <c r="C5698" s="152"/>
      <c r="D5698" s="152"/>
      <c r="E5698" s="153">
        <f>'2.40-a,b,c,d,e'!E5698</f>
        <v>45048.166666666664</v>
      </c>
      <c r="F5698" s="157">
        <f>'2.40-a,b,c,d,e'!F5698</f>
        <v>71.660003662109304</v>
      </c>
      <c r="G5698" s="157">
        <f>'2.40-a,b,c,d,e'!G5698</f>
        <v>-4000</v>
      </c>
      <c r="H5698" s="157">
        <f t="shared" si="616"/>
        <v>3042.62311188289</v>
      </c>
      <c r="I5698" s="157">
        <f t="shared" si="617"/>
        <v>5119.9951171875</v>
      </c>
      <c r="J5698" s="157">
        <f t="shared" si="618"/>
        <v>8162.61822907039</v>
      </c>
      <c r="K5698" s="157">
        <f t="shared" si="619"/>
        <v>0</v>
      </c>
      <c r="L5698" s="157">
        <f t="shared" si="620"/>
        <v>8162.61822907039</v>
      </c>
      <c r="M5698" s="167">
        <f t="shared" si="621"/>
        <v>1</v>
      </c>
      <c r="N5698" s="167">
        <f t="shared" si="622"/>
        <v>0</v>
      </c>
    </row>
    <row r="5699" spans="1:14" ht="15" customHeight="1" x14ac:dyDescent="0.2">
      <c r="A5699" s="152"/>
      <c r="B5699" s="152"/>
      <c r="C5699" s="152"/>
      <c r="D5699" s="152"/>
      <c r="E5699" s="153">
        <f>'2.40-a,b,c,d,e'!E5699</f>
        <v>45049.166666666664</v>
      </c>
      <c r="F5699" s="157">
        <f>'2.40-a,b,c,d,e'!F5699</f>
        <v>68.599998474121094</v>
      </c>
      <c r="G5699" s="157">
        <f>'2.40-a,b,c,d,e'!G5699</f>
        <v>-3060.0051879882103</v>
      </c>
      <c r="H5699" s="157">
        <f t="shared" si="616"/>
        <v>5102.6130410821797</v>
      </c>
      <c r="I5699" s="157">
        <f t="shared" si="617"/>
        <v>3060.0051879882103</v>
      </c>
      <c r="J5699" s="157">
        <f t="shared" si="618"/>
        <v>8162.61822907039</v>
      </c>
      <c r="K5699" s="157">
        <f t="shared" si="619"/>
        <v>0</v>
      </c>
      <c r="L5699" s="157">
        <f t="shared" si="620"/>
        <v>8162.61822907039</v>
      </c>
      <c r="M5699" s="167">
        <f t="shared" si="621"/>
        <v>1</v>
      </c>
      <c r="N5699" s="167">
        <f t="shared" si="622"/>
        <v>0</v>
      </c>
    </row>
    <row r="5700" spans="1:14" ht="15" customHeight="1" x14ac:dyDescent="0.2">
      <c r="A5700" s="152"/>
      <c r="B5700" s="152"/>
      <c r="C5700" s="152"/>
      <c r="D5700" s="152"/>
      <c r="E5700" s="153">
        <f>'2.40-a,b,c,d,e'!E5700</f>
        <v>45050.166666666664</v>
      </c>
      <c r="F5700" s="157">
        <f>'2.40-a,b,c,d,e'!F5700</f>
        <v>68.559997558593693</v>
      </c>
      <c r="G5700" s="157">
        <f>'2.40-a,b,c,d,e'!G5700</f>
        <v>-40.000915527400593</v>
      </c>
      <c r="H5700" s="157">
        <f t="shared" ref="H5700:H5763" si="623">L5699+G5700</f>
        <v>8122.617313542989</v>
      </c>
      <c r="I5700" s="157">
        <f t="shared" ref="I5700:I5763" si="624">IF(H5700&lt;$B$13,$B$14-H5700,0)</f>
        <v>0</v>
      </c>
      <c r="J5700" s="157">
        <f t="shared" ref="J5700:J5763" si="625">H5700+I5700</f>
        <v>8122.617313542989</v>
      </c>
      <c r="K5700" s="157">
        <f t="shared" ref="K5700:K5763" si="626">MAX(J5700-$B$14,0)</f>
        <v>0</v>
      </c>
      <c r="L5700" s="157">
        <f t="shared" ref="L5700:L5763" si="627">J5700-K5700</f>
        <v>8122.617313542989</v>
      </c>
      <c r="M5700" s="167">
        <f t="shared" ref="M5700:M5763" si="628">IF(I5700&gt;0,1,0)</f>
        <v>0</v>
      </c>
      <c r="N5700" s="167">
        <f t="shared" ref="N5700:N5763" si="629">IF(H5700&lt;0,1,0)</f>
        <v>0</v>
      </c>
    </row>
    <row r="5701" spans="1:14" ht="15" customHeight="1" x14ac:dyDescent="0.2">
      <c r="A5701" s="152"/>
      <c r="B5701" s="152"/>
      <c r="C5701" s="152"/>
      <c r="D5701" s="152"/>
      <c r="E5701" s="153">
        <f>'2.40-a,b,c,d,e'!E5701</f>
        <v>45051.166666666664</v>
      </c>
      <c r="F5701" s="157">
        <f>'2.40-a,b,c,d,e'!F5701</f>
        <v>71.339996337890597</v>
      </c>
      <c r="G5701" s="157">
        <f>'2.40-a,b,c,d,e'!G5701</f>
        <v>2779.9987792969032</v>
      </c>
      <c r="H5701" s="157">
        <f t="shared" si="623"/>
        <v>10902.616092839893</v>
      </c>
      <c r="I5701" s="157">
        <f t="shared" si="624"/>
        <v>0</v>
      </c>
      <c r="J5701" s="157">
        <f t="shared" si="625"/>
        <v>10902.616092839893</v>
      </c>
      <c r="K5701" s="157">
        <f t="shared" si="626"/>
        <v>2739.9978637695031</v>
      </c>
      <c r="L5701" s="157">
        <f t="shared" si="627"/>
        <v>8162.61822907039</v>
      </c>
      <c r="M5701" s="167">
        <f t="shared" si="628"/>
        <v>0</v>
      </c>
      <c r="N5701" s="167">
        <f t="shared" si="629"/>
        <v>0</v>
      </c>
    </row>
    <row r="5702" spans="1:14" ht="15" customHeight="1" x14ac:dyDescent="0.2">
      <c r="A5702" s="152"/>
      <c r="B5702" s="152"/>
      <c r="C5702" s="152"/>
      <c r="D5702" s="152"/>
      <c r="E5702" s="153">
        <f>'2.40-a,b,c,d,e'!E5702</f>
        <v>45054.166666666664</v>
      </c>
      <c r="F5702" s="157">
        <f>'2.40-a,b,c,d,e'!F5702</f>
        <v>73.160003662109304</v>
      </c>
      <c r="G5702" s="157">
        <f>'2.40-a,b,c,d,e'!G5702</f>
        <v>1820.0073242187073</v>
      </c>
      <c r="H5702" s="157">
        <f t="shared" si="623"/>
        <v>9982.6255532890973</v>
      </c>
      <c r="I5702" s="157">
        <f t="shared" si="624"/>
        <v>0</v>
      </c>
      <c r="J5702" s="157">
        <f t="shared" si="625"/>
        <v>9982.6255532890973</v>
      </c>
      <c r="K5702" s="157">
        <f t="shared" si="626"/>
        <v>1820.0073242187073</v>
      </c>
      <c r="L5702" s="157">
        <f t="shared" si="627"/>
        <v>8162.61822907039</v>
      </c>
      <c r="M5702" s="167">
        <f t="shared" si="628"/>
        <v>0</v>
      </c>
      <c r="N5702" s="167">
        <f t="shared" si="629"/>
        <v>0</v>
      </c>
    </row>
    <row r="5703" spans="1:14" ht="15" customHeight="1" x14ac:dyDescent="0.2">
      <c r="A5703" s="152"/>
      <c r="B5703" s="152"/>
      <c r="C5703" s="152"/>
      <c r="D5703" s="152"/>
      <c r="E5703" s="153">
        <f>'2.40-a,b,c,d,e'!E5703</f>
        <v>45055.166666666664</v>
      </c>
      <c r="F5703" s="157">
        <f>'2.40-a,b,c,d,e'!F5703</f>
        <v>73.709999084472599</v>
      </c>
      <c r="G5703" s="157">
        <f>'2.40-a,b,c,d,e'!G5703</f>
        <v>549.99542236329546</v>
      </c>
      <c r="H5703" s="157">
        <f t="shared" si="623"/>
        <v>8712.6136514336849</v>
      </c>
      <c r="I5703" s="157">
        <f t="shared" si="624"/>
        <v>0</v>
      </c>
      <c r="J5703" s="157">
        <f t="shared" si="625"/>
        <v>8712.6136514336849</v>
      </c>
      <c r="K5703" s="157">
        <f t="shared" si="626"/>
        <v>549.99542236329489</v>
      </c>
      <c r="L5703" s="157">
        <f t="shared" si="627"/>
        <v>8162.61822907039</v>
      </c>
      <c r="M5703" s="167">
        <f t="shared" si="628"/>
        <v>0</v>
      </c>
      <c r="N5703" s="167">
        <f t="shared" si="629"/>
        <v>0</v>
      </c>
    </row>
    <row r="5704" spans="1:14" ht="15" customHeight="1" x14ac:dyDescent="0.2">
      <c r="A5704" s="152"/>
      <c r="B5704" s="152"/>
      <c r="C5704" s="152"/>
      <c r="D5704" s="152"/>
      <c r="E5704" s="153">
        <f>'2.40-a,b,c,d,e'!E5704</f>
        <v>45056.166666666664</v>
      </c>
      <c r="F5704" s="157">
        <f>'2.40-a,b,c,d,e'!F5704</f>
        <v>72.559997558593693</v>
      </c>
      <c r="G5704" s="157">
        <f>'2.40-a,b,c,d,e'!G5704</f>
        <v>-1150.0015258789063</v>
      </c>
      <c r="H5704" s="157">
        <f t="shared" si="623"/>
        <v>7012.6167031914838</v>
      </c>
      <c r="I5704" s="157">
        <f t="shared" si="624"/>
        <v>0</v>
      </c>
      <c r="J5704" s="157">
        <f t="shared" si="625"/>
        <v>7012.6167031914838</v>
      </c>
      <c r="K5704" s="157">
        <f t="shared" si="626"/>
        <v>0</v>
      </c>
      <c r="L5704" s="157">
        <f t="shared" si="627"/>
        <v>7012.6167031914838</v>
      </c>
      <c r="M5704" s="167">
        <f t="shared" si="628"/>
        <v>0</v>
      </c>
      <c r="N5704" s="167">
        <f t="shared" si="629"/>
        <v>0</v>
      </c>
    </row>
    <row r="5705" spans="1:14" ht="15" customHeight="1" x14ac:dyDescent="0.2">
      <c r="A5705" s="152"/>
      <c r="B5705" s="152"/>
      <c r="C5705" s="152"/>
      <c r="D5705" s="152"/>
      <c r="E5705" s="153">
        <f>'2.40-a,b,c,d,e'!E5705</f>
        <v>45057.166666666664</v>
      </c>
      <c r="F5705" s="157">
        <f>'2.40-a,b,c,d,e'!F5705</f>
        <v>70.870002746582003</v>
      </c>
      <c r="G5705" s="157">
        <f>'2.40-a,b,c,d,e'!G5705</f>
        <v>-1689.9948120116903</v>
      </c>
      <c r="H5705" s="157">
        <f t="shared" si="623"/>
        <v>5322.6218911797932</v>
      </c>
      <c r="I5705" s="157">
        <f t="shared" si="624"/>
        <v>2839.9963378905968</v>
      </c>
      <c r="J5705" s="157">
        <f t="shared" si="625"/>
        <v>8162.61822907039</v>
      </c>
      <c r="K5705" s="157">
        <f t="shared" si="626"/>
        <v>0</v>
      </c>
      <c r="L5705" s="157">
        <f t="shared" si="627"/>
        <v>8162.61822907039</v>
      </c>
      <c r="M5705" s="167">
        <f t="shared" si="628"/>
        <v>1</v>
      </c>
      <c r="N5705" s="167">
        <f t="shared" si="629"/>
        <v>0</v>
      </c>
    </row>
    <row r="5706" spans="1:14" ht="15" customHeight="1" x14ac:dyDescent="0.2">
      <c r="A5706" s="152"/>
      <c r="B5706" s="152"/>
      <c r="C5706" s="152"/>
      <c r="D5706" s="152"/>
      <c r="E5706" s="153">
        <f>'2.40-a,b,c,d,e'!E5706</f>
        <v>45058.166666666664</v>
      </c>
      <c r="F5706" s="157">
        <f>'2.40-a,b,c,d,e'!F5706</f>
        <v>70.040000915527301</v>
      </c>
      <c r="G5706" s="157">
        <f>'2.40-a,b,c,d,e'!G5706</f>
        <v>-830.00183105470171</v>
      </c>
      <c r="H5706" s="157">
        <f t="shared" si="623"/>
        <v>7332.616398015688</v>
      </c>
      <c r="I5706" s="157">
        <f t="shared" si="624"/>
        <v>0</v>
      </c>
      <c r="J5706" s="157">
        <f t="shared" si="625"/>
        <v>7332.616398015688</v>
      </c>
      <c r="K5706" s="157">
        <f t="shared" si="626"/>
        <v>0</v>
      </c>
      <c r="L5706" s="157">
        <f t="shared" si="627"/>
        <v>7332.616398015688</v>
      </c>
      <c r="M5706" s="167">
        <f t="shared" si="628"/>
        <v>0</v>
      </c>
      <c r="N5706" s="167">
        <f t="shared" si="629"/>
        <v>0</v>
      </c>
    </row>
    <row r="5707" spans="1:14" ht="15" customHeight="1" x14ac:dyDescent="0.2">
      <c r="A5707" s="152"/>
      <c r="B5707" s="152"/>
      <c r="C5707" s="152"/>
      <c r="D5707" s="152"/>
      <c r="E5707" s="153">
        <f>'2.40-a,b,c,d,e'!E5707</f>
        <v>45061.166666666664</v>
      </c>
      <c r="F5707" s="157">
        <f>'2.40-a,b,c,d,e'!F5707</f>
        <v>71.110000610351506</v>
      </c>
      <c r="G5707" s="157">
        <f>'2.40-a,b,c,d,e'!G5707</f>
        <v>1069.9996948242047</v>
      </c>
      <c r="H5707" s="157">
        <f t="shared" si="623"/>
        <v>8402.6160928398931</v>
      </c>
      <c r="I5707" s="157">
        <f t="shared" si="624"/>
        <v>0</v>
      </c>
      <c r="J5707" s="157">
        <f t="shared" si="625"/>
        <v>8402.6160928398931</v>
      </c>
      <c r="K5707" s="157">
        <f t="shared" si="626"/>
        <v>239.99786376950306</v>
      </c>
      <c r="L5707" s="157">
        <f t="shared" si="627"/>
        <v>8162.61822907039</v>
      </c>
      <c r="M5707" s="167">
        <f t="shared" si="628"/>
        <v>0</v>
      </c>
      <c r="N5707" s="167">
        <f t="shared" si="629"/>
        <v>0</v>
      </c>
    </row>
    <row r="5708" spans="1:14" ht="15" customHeight="1" x14ac:dyDescent="0.2">
      <c r="A5708" s="152"/>
      <c r="B5708" s="152"/>
      <c r="C5708" s="152"/>
      <c r="D5708" s="152"/>
      <c r="E5708" s="153">
        <f>'2.40-a,b,c,d,e'!E5708</f>
        <v>45062.166666666664</v>
      </c>
      <c r="F5708" s="157">
        <f>'2.40-a,b,c,d,e'!F5708</f>
        <v>70.860000610351506</v>
      </c>
      <c r="G5708" s="157">
        <f>'2.40-a,b,c,d,e'!G5708</f>
        <v>-250</v>
      </c>
      <c r="H5708" s="157">
        <f t="shared" si="623"/>
        <v>7912.61822907039</v>
      </c>
      <c r="I5708" s="157">
        <f t="shared" si="624"/>
        <v>0</v>
      </c>
      <c r="J5708" s="157">
        <f t="shared" si="625"/>
        <v>7912.61822907039</v>
      </c>
      <c r="K5708" s="157">
        <f t="shared" si="626"/>
        <v>0</v>
      </c>
      <c r="L5708" s="157">
        <f t="shared" si="627"/>
        <v>7912.61822907039</v>
      </c>
      <c r="M5708" s="167">
        <f t="shared" si="628"/>
        <v>0</v>
      </c>
      <c r="N5708" s="167">
        <f t="shared" si="629"/>
        <v>0</v>
      </c>
    </row>
    <row r="5709" spans="1:14" ht="15" customHeight="1" x14ac:dyDescent="0.2">
      <c r="A5709" s="152"/>
      <c r="B5709" s="152"/>
      <c r="C5709" s="152"/>
      <c r="D5709" s="152"/>
      <c r="E5709" s="153">
        <f>'2.40-a,b,c,d,e'!E5709</f>
        <v>45063.166666666664</v>
      </c>
      <c r="F5709" s="157">
        <f>'2.40-a,b,c,d,e'!F5709</f>
        <v>72.830001831054602</v>
      </c>
      <c r="G5709" s="157">
        <f>'2.40-a,b,c,d,e'!G5709</f>
        <v>1970.0012207030966</v>
      </c>
      <c r="H5709" s="157">
        <f t="shared" si="623"/>
        <v>9882.6194497734868</v>
      </c>
      <c r="I5709" s="157">
        <f t="shared" si="624"/>
        <v>0</v>
      </c>
      <c r="J5709" s="157">
        <f t="shared" si="625"/>
        <v>9882.6194497734868</v>
      </c>
      <c r="K5709" s="157">
        <f t="shared" si="626"/>
        <v>1720.0012207030968</v>
      </c>
      <c r="L5709" s="157">
        <f t="shared" si="627"/>
        <v>8162.61822907039</v>
      </c>
      <c r="M5709" s="167">
        <f t="shared" si="628"/>
        <v>0</v>
      </c>
      <c r="N5709" s="167">
        <f t="shared" si="629"/>
        <v>0</v>
      </c>
    </row>
    <row r="5710" spans="1:14" ht="15" customHeight="1" x14ac:dyDescent="0.2">
      <c r="A5710" s="152"/>
      <c r="B5710" s="152"/>
      <c r="C5710" s="152"/>
      <c r="D5710" s="152"/>
      <c r="E5710" s="153">
        <f>'2.40-a,b,c,d,e'!E5710</f>
        <v>45064.166666666664</v>
      </c>
      <c r="F5710" s="157">
        <f>'2.40-a,b,c,d,e'!F5710</f>
        <v>71.860000610351506</v>
      </c>
      <c r="G5710" s="157">
        <f>'2.40-a,b,c,d,e'!G5710</f>
        <v>-970.00122070309658</v>
      </c>
      <c r="H5710" s="157">
        <f t="shared" si="623"/>
        <v>7192.6170083672932</v>
      </c>
      <c r="I5710" s="157">
        <f t="shared" si="624"/>
        <v>0</v>
      </c>
      <c r="J5710" s="157">
        <f t="shared" si="625"/>
        <v>7192.6170083672932</v>
      </c>
      <c r="K5710" s="157">
        <f t="shared" si="626"/>
        <v>0</v>
      </c>
      <c r="L5710" s="157">
        <f t="shared" si="627"/>
        <v>7192.6170083672932</v>
      </c>
      <c r="M5710" s="167">
        <f t="shared" si="628"/>
        <v>0</v>
      </c>
      <c r="N5710" s="167">
        <f t="shared" si="629"/>
        <v>0</v>
      </c>
    </row>
    <row r="5711" spans="1:14" ht="15" customHeight="1" x14ac:dyDescent="0.2">
      <c r="A5711" s="152"/>
      <c r="B5711" s="152"/>
      <c r="C5711" s="152"/>
      <c r="D5711" s="152"/>
      <c r="E5711" s="153">
        <f>'2.40-a,b,c,d,e'!E5711</f>
        <v>45065.166666666664</v>
      </c>
      <c r="F5711" s="157">
        <f>'2.40-a,b,c,d,e'!F5711</f>
        <v>71.550003051757798</v>
      </c>
      <c r="G5711" s="157">
        <f>'2.40-a,b,c,d,e'!G5711</f>
        <v>-309.99755859370737</v>
      </c>
      <c r="H5711" s="157">
        <f t="shared" si="623"/>
        <v>6882.619449773586</v>
      </c>
      <c r="I5711" s="157">
        <f t="shared" si="624"/>
        <v>0</v>
      </c>
      <c r="J5711" s="157">
        <f t="shared" si="625"/>
        <v>6882.619449773586</v>
      </c>
      <c r="K5711" s="157">
        <f t="shared" si="626"/>
        <v>0</v>
      </c>
      <c r="L5711" s="157">
        <f t="shared" si="627"/>
        <v>6882.619449773586</v>
      </c>
      <c r="M5711" s="167">
        <f t="shared" si="628"/>
        <v>0</v>
      </c>
      <c r="N5711" s="167">
        <f t="shared" si="629"/>
        <v>0</v>
      </c>
    </row>
    <row r="5712" spans="1:14" ht="15" customHeight="1" x14ac:dyDescent="0.2">
      <c r="A5712" s="152"/>
      <c r="B5712" s="152"/>
      <c r="C5712" s="152"/>
      <c r="D5712" s="152"/>
      <c r="E5712" s="153">
        <f>'2.40-a,b,c,d,e'!E5712</f>
        <v>45068.166666666664</v>
      </c>
      <c r="F5712" s="157">
        <f>'2.40-a,b,c,d,e'!F5712</f>
        <v>71.989997863769503</v>
      </c>
      <c r="G5712" s="157">
        <f>'2.40-a,b,c,d,e'!G5712</f>
        <v>439.99481201170454</v>
      </c>
      <c r="H5712" s="157">
        <f t="shared" si="623"/>
        <v>7322.6142617852902</v>
      </c>
      <c r="I5712" s="157">
        <f t="shared" si="624"/>
        <v>0</v>
      </c>
      <c r="J5712" s="157">
        <f t="shared" si="625"/>
        <v>7322.6142617852902</v>
      </c>
      <c r="K5712" s="157">
        <f t="shared" si="626"/>
        <v>0</v>
      </c>
      <c r="L5712" s="157">
        <f t="shared" si="627"/>
        <v>7322.6142617852902</v>
      </c>
      <c r="M5712" s="167">
        <f t="shared" si="628"/>
        <v>0</v>
      </c>
      <c r="N5712" s="167">
        <f t="shared" si="629"/>
        <v>0</v>
      </c>
    </row>
    <row r="5713" spans="1:14" ht="15" customHeight="1" x14ac:dyDescent="0.2">
      <c r="A5713" s="152"/>
      <c r="B5713" s="152"/>
      <c r="C5713" s="152"/>
      <c r="D5713" s="152"/>
      <c r="E5713" s="153">
        <f>'2.40-a,b,c,d,e'!E5713</f>
        <v>45069.166666666664</v>
      </c>
      <c r="F5713" s="157">
        <f>'2.40-a,b,c,d,e'!F5713</f>
        <v>72.910003662109304</v>
      </c>
      <c r="G5713" s="157">
        <f>'2.40-a,b,c,d,e'!G5713</f>
        <v>920.00579833980112</v>
      </c>
      <c r="H5713" s="157">
        <f t="shared" si="623"/>
        <v>8242.6200601250912</v>
      </c>
      <c r="I5713" s="157">
        <f t="shared" si="624"/>
        <v>0</v>
      </c>
      <c r="J5713" s="157">
        <f t="shared" si="625"/>
        <v>8242.6200601250912</v>
      </c>
      <c r="K5713" s="157">
        <f t="shared" si="626"/>
        <v>80.001831054701142</v>
      </c>
      <c r="L5713" s="157">
        <f t="shared" si="627"/>
        <v>8162.61822907039</v>
      </c>
      <c r="M5713" s="167">
        <f t="shared" si="628"/>
        <v>0</v>
      </c>
      <c r="N5713" s="167">
        <f t="shared" si="629"/>
        <v>0</v>
      </c>
    </row>
    <row r="5714" spans="1:14" ht="15" customHeight="1" x14ac:dyDescent="0.2">
      <c r="A5714" s="152"/>
      <c r="B5714" s="152"/>
      <c r="C5714" s="152"/>
      <c r="D5714" s="152"/>
      <c r="E5714" s="153">
        <f>'2.40-a,b,c,d,e'!E5714</f>
        <v>45070.166666666664</v>
      </c>
      <c r="F5714" s="157">
        <f>'2.40-a,b,c,d,e'!F5714</f>
        <v>74.339996337890597</v>
      </c>
      <c r="G5714" s="157">
        <f>'2.40-a,b,c,d,e'!G5714</f>
        <v>1429.9926757812927</v>
      </c>
      <c r="H5714" s="157">
        <f t="shared" si="623"/>
        <v>9592.6109048516828</v>
      </c>
      <c r="I5714" s="157">
        <f t="shared" si="624"/>
        <v>0</v>
      </c>
      <c r="J5714" s="157">
        <f t="shared" si="625"/>
        <v>9592.6109048516828</v>
      </c>
      <c r="K5714" s="157">
        <f t="shared" si="626"/>
        <v>1429.9926757812927</v>
      </c>
      <c r="L5714" s="157">
        <f t="shared" si="627"/>
        <v>8162.61822907039</v>
      </c>
      <c r="M5714" s="167">
        <f t="shared" si="628"/>
        <v>0</v>
      </c>
      <c r="N5714" s="167">
        <f t="shared" si="629"/>
        <v>0</v>
      </c>
    </row>
    <row r="5715" spans="1:14" ht="15" customHeight="1" x14ac:dyDescent="0.2">
      <c r="A5715" s="152"/>
      <c r="B5715" s="152"/>
      <c r="C5715" s="152"/>
      <c r="D5715" s="152"/>
      <c r="E5715" s="153">
        <f>'2.40-a,b,c,d,e'!E5715</f>
        <v>45071.166666666664</v>
      </c>
      <c r="F5715" s="157">
        <f>'2.40-a,b,c,d,e'!F5715</f>
        <v>71.830001831054602</v>
      </c>
      <c r="G5715" s="157">
        <f>'2.40-a,b,c,d,e'!G5715</f>
        <v>-2509.9945068359943</v>
      </c>
      <c r="H5715" s="157">
        <f t="shared" si="623"/>
        <v>5652.6237222343952</v>
      </c>
      <c r="I5715" s="157">
        <f t="shared" si="624"/>
        <v>2509.9945068359948</v>
      </c>
      <c r="J5715" s="157">
        <f t="shared" si="625"/>
        <v>8162.61822907039</v>
      </c>
      <c r="K5715" s="157">
        <f t="shared" si="626"/>
        <v>0</v>
      </c>
      <c r="L5715" s="157">
        <f t="shared" si="627"/>
        <v>8162.61822907039</v>
      </c>
      <c r="M5715" s="167">
        <f t="shared" si="628"/>
        <v>1</v>
      </c>
      <c r="N5715" s="167">
        <f t="shared" si="629"/>
        <v>0</v>
      </c>
    </row>
    <row r="5716" spans="1:14" ht="15" customHeight="1" x14ac:dyDescent="0.2">
      <c r="A5716" s="152"/>
      <c r="B5716" s="152"/>
      <c r="C5716" s="152"/>
      <c r="D5716" s="152"/>
      <c r="E5716" s="153">
        <f>'2.40-a,b,c,d,e'!E5716</f>
        <v>45072.166666666664</v>
      </c>
      <c r="F5716" s="157">
        <f>'2.40-a,b,c,d,e'!F5716</f>
        <v>72.669998168945298</v>
      </c>
      <c r="G5716" s="157">
        <f>'2.40-a,b,c,d,e'!G5716</f>
        <v>839.99633789069605</v>
      </c>
      <c r="H5716" s="157">
        <f t="shared" si="623"/>
        <v>9002.6145669610869</v>
      </c>
      <c r="I5716" s="157">
        <f t="shared" si="624"/>
        <v>0</v>
      </c>
      <c r="J5716" s="157">
        <f t="shared" si="625"/>
        <v>9002.6145669610869</v>
      </c>
      <c r="K5716" s="157">
        <f t="shared" si="626"/>
        <v>839.99633789069685</v>
      </c>
      <c r="L5716" s="157">
        <f t="shared" si="627"/>
        <v>8162.61822907039</v>
      </c>
      <c r="M5716" s="167">
        <f t="shared" si="628"/>
        <v>0</v>
      </c>
      <c r="N5716" s="167">
        <f t="shared" si="629"/>
        <v>0</v>
      </c>
    </row>
    <row r="5717" spans="1:14" ht="15" customHeight="1" x14ac:dyDescent="0.2">
      <c r="A5717" s="152"/>
      <c r="B5717" s="152"/>
      <c r="C5717" s="152"/>
      <c r="D5717" s="152"/>
      <c r="E5717" s="153">
        <f>'2.40-a,b,c,d,e'!E5717</f>
        <v>45076.166666666664</v>
      </c>
      <c r="F5717" s="157">
        <f>'2.40-a,b,c,d,e'!F5717</f>
        <v>69.459999084472599</v>
      </c>
      <c r="G5717" s="157">
        <f>'2.40-a,b,c,d,e'!G5717</f>
        <v>-3209.999084472699</v>
      </c>
      <c r="H5717" s="157">
        <f t="shared" si="623"/>
        <v>4952.619144597691</v>
      </c>
      <c r="I5717" s="157">
        <f t="shared" si="624"/>
        <v>3209.999084472699</v>
      </c>
      <c r="J5717" s="157">
        <f t="shared" si="625"/>
        <v>8162.61822907039</v>
      </c>
      <c r="K5717" s="157">
        <f t="shared" si="626"/>
        <v>0</v>
      </c>
      <c r="L5717" s="157">
        <f t="shared" si="627"/>
        <v>8162.61822907039</v>
      </c>
      <c r="M5717" s="167">
        <f t="shared" si="628"/>
        <v>1</v>
      </c>
      <c r="N5717" s="167">
        <f t="shared" si="629"/>
        <v>0</v>
      </c>
    </row>
    <row r="5718" spans="1:14" ht="15" customHeight="1" x14ac:dyDescent="0.2">
      <c r="A5718" s="152"/>
      <c r="B5718" s="152"/>
      <c r="C5718" s="152"/>
      <c r="D5718" s="152"/>
      <c r="E5718" s="153">
        <f>'2.40-a,b,c,d,e'!E5718</f>
        <v>45077.166666666664</v>
      </c>
      <c r="F5718" s="157">
        <f>'2.40-a,b,c,d,e'!F5718</f>
        <v>68.089996337890597</v>
      </c>
      <c r="G5718" s="157">
        <f>'2.40-a,b,c,d,e'!G5718</f>
        <v>-1370.0027465820028</v>
      </c>
      <c r="H5718" s="157">
        <f t="shared" si="623"/>
        <v>6792.615482488387</v>
      </c>
      <c r="I5718" s="157">
        <f t="shared" si="624"/>
        <v>0</v>
      </c>
      <c r="J5718" s="157">
        <f t="shared" si="625"/>
        <v>6792.615482488387</v>
      </c>
      <c r="K5718" s="157">
        <f t="shared" si="626"/>
        <v>0</v>
      </c>
      <c r="L5718" s="157">
        <f t="shared" si="627"/>
        <v>6792.615482488387</v>
      </c>
      <c r="M5718" s="167">
        <f t="shared" si="628"/>
        <v>0</v>
      </c>
      <c r="N5718" s="167">
        <f t="shared" si="629"/>
        <v>0</v>
      </c>
    </row>
    <row r="5719" spans="1:14" ht="15" customHeight="1" x14ac:dyDescent="0.2">
      <c r="A5719" s="152"/>
      <c r="B5719" s="152"/>
      <c r="C5719" s="152"/>
      <c r="D5719" s="152"/>
      <c r="E5719" s="153">
        <f>'2.40-a,b,c,d,e'!E5719</f>
        <v>45078.166666666664</v>
      </c>
      <c r="F5719" s="157">
        <f>'2.40-a,b,c,d,e'!F5719</f>
        <v>70.099998474121094</v>
      </c>
      <c r="G5719" s="157">
        <f>'2.40-a,b,c,d,e'!G5719</f>
        <v>2010.0021362304972</v>
      </c>
      <c r="H5719" s="157">
        <f t="shared" si="623"/>
        <v>8802.6176187188848</v>
      </c>
      <c r="I5719" s="157">
        <f t="shared" si="624"/>
        <v>0</v>
      </c>
      <c r="J5719" s="157">
        <f t="shared" si="625"/>
        <v>8802.6176187188848</v>
      </c>
      <c r="K5719" s="157">
        <f t="shared" si="626"/>
        <v>639.9993896484948</v>
      </c>
      <c r="L5719" s="157">
        <f t="shared" si="627"/>
        <v>8162.61822907039</v>
      </c>
      <c r="M5719" s="167">
        <f t="shared" si="628"/>
        <v>0</v>
      </c>
      <c r="N5719" s="167">
        <f t="shared" si="629"/>
        <v>0</v>
      </c>
    </row>
    <row r="5720" spans="1:14" ht="15" customHeight="1" x14ac:dyDescent="0.2">
      <c r="A5720" s="152"/>
      <c r="B5720" s="152"/>
      <c r="C5720" s="152"/>
      <c r="D5720" s="152"/>
      <c r="E5720" s="153">
        <f>'2.40-a,b,c,d,e'!E5720</f>
        <v>45079.166666666664</v>
      </c>
      <c r="F5720" s="157">
        <f>'2.40-a,b,c,d,e'!F5720</f>
        <v>71.739997863769503</v>
      </c>
      <c r="G5720" s="157">
        <f>'2.40-a,b,c,d,e'!G5720</f>
        <v>1639.9993896484091</v>
      </c>
      <c r="H5720" s="157">
        <f t="shared" si="623"/>
        <v>9802.6176187187993</v>
      </c>
      <c r="I5720" s="157">
        <f t="shared" si="624"/>
        <v>0</v>
      </c>
      <c r="J5720" s="157">
        <f t="shared" si="625"/>
        <v>9802.6176187187993</v>
      </c>
      <c r="K5720" s="157">
        <f t="shared" si="626"/>
        <v>1639.9993896484093</v>
      </c>
      <c r="L5720" s="157">
        <f t="shared" si="627"/>
        <v>8162.61822907039</v>
      </c>
      <c r="M5720" s="167">
        <f t="shared" si="628"/>
        <v>0</v>
      </c>
      <c r="N5720" s="167">
        <f t="shared" si="629"/>
        <v>0</v>
      </c>
    </row>
    <row r="5721" spans="1:14" ht="15" customHeight="1" x14ac:dyDescent="0.2">
      <c r="A5721" s="152"/>
      <c r="B5721" s="152"/>
      <c r="C5721" s="152"/>
      <c r="D5721" s="152"/>
      <c r="E5721" s="153">
        <f>'2.40-a,b,c,d,e'!E5721</f>
        <v>45082.166666666664</v>
      </c>
      <c r="F5721" s="157">
        <f>'2.40-a,b,c,d,e'!F5721</f>
        <v>72.150001525878906</v>
      </c>
      <c r="G5721" s="157">
        <f>'2.40-a,b,c,d,e'!G5721</f>
        <v>410.00366210940342</v>
      </c>
      <c r="H5721" s="157">
        <f t="shared" si="623"/>
        <v>8572.6218911797932</v>
      </c>
      <c r="I5721" s="157">
        <f t="shared" si="624"/>
        <v>0</v>
      </c>
      <c r="J5721" s="157">
        <f t="shared" si="625"/>
        <v>8572.6218911797932</v>
      </c>
      <c r="K5721" s="157">
        <f t="shared" si="626"/>
        <v>410.00366210940319</v>
      </c>
      <c r="L5721" s="157">
        <f t="shared" si="627"/>
        <v>8162.61822907039</v>
      </c>
      <c r="M5721" s="167">
        <f t="shared" si="628"/>
        <v>0</v>
      </c>
      <c r="N5721" s="167">
        <f t="shared" si="629"/>
        <v>0</v>
      </c>
    </row>
    <row r="5722" spans="1:14" ht="15" customHeight="1" x14ac:dyDescent="0.2">
      <c r="A5722" s="152"/>
      <c r="B5722" s="152"/>
      <c r="C5722" s="152"/>
      <c r="D5722" s="152"/>
      <c r="E5722" s="153">
        <f>'2.40-a,b,c,d,e'!E5722</f>
        <v>45083.166666666664</v>
      </c>
      <c r="F5722" s="157">
        <f>'2.40-a,b,c,d,e'!F5722</f>
        <v>71.739997863769503</v>
      </c>
      <c r="G5722" s="157">
        <f>'2.40-a,b,c,d,e'!G5722</f>
        <v>-410.00366210940342</v>
      </c>
      <c r="H5722" s="157">
        <f t="shared" si="623"/>
        <v>7752.6145669609868</v>
      </c>
      <c r="I5722" s="157">
        <f t="shared" si="624"/>
        <v>0</v>
      </c>
      <c r="J5722" s="157">
        <f t="shared" si="625"/>
        <v>7752.6145669609868</v>
      </c>
      <c r="K5722" s="157">
        <f t="shared" si="626"/>
        <v>0</v>
      </c>
      <c r="L5722" s="157">
        <f t="shared" si="627"/>
        <v>7752.6145669609868</v>
      </c>
      <c r="M5722" s="167">
        <f t="shared" si="628"/>
        <v>0</v>
      </c>
      <c r="N5722" s="167">
        <f t="shared" si="629"/>
        <v>0</v>
      </c>
    </row>
    <row r="5723" spans="1:14" ht="15" customHeight="1" x14ac:dyDescent="0.2">
      <c r="A5723" s="152"/>
      <c r="B5723" s="152"/>
      <c r="C5723" s="152"/>
      <c r="D5723" s="152"/>
      <c r="E5723" s="153">
        <f>'2.40-a,b,c,d,e'!E5723</f>
        <v>45084.166666666664</v>
      </c>
      <c r="F5723" s="157">
        <f>'2.40-a,b,c,d,e'!F5723</f>
        <v>72.529998779296804</v>
      </c>
      <c r="G5723" s="157">
        <f>'2.40-a,b,c,d,e'!G5723</f>
        <v>790.00091552730112</v>
      </c>
      <c r="H5723" s="157">
        <f t="shared" si="623"/>
        <v>8542.6154824882888</v>
      </c>
      <c r="I5723" s="157">
        <f t="shared" si="624"/>
        <v>0</v>
      </c>
      <c r="J5723" s="157">
        <f t="shared" si="625"/>
        <v>8542.6154824882888</v>
      </c>
      <c r="K5723" s="157">
        <f t="shared" si="626"/>
        <v>379.99725341789872</v>
      </c>
      <c r="L5723" s="157">
        <f t="shared" si="627"/>
        <v>8162.61822907039</v>
      </c>
      <c r="M5723" s="167">
        <f t="shared" si="628"/>
        <v>0</v>
      </c>
      <c r="N5723" s="167">
        <f t="shared" si="629"/>
        <v>0</v>
      </c>
    </row>
    <row r="5724" spans="1:14" ht="15" customHeight="1" x14ac:dyDescent="0.2">
      <c r="A5724" s="152"/>
      <c r="B5724" s="152"/>
      <c r="C5724" s="152"/>
      <c r="D5724" s="152"/>
      <c r="E5724" s="153">
        <f>'2.40-a,b,c,d,e'!E5724</f>
        <v>45085.166666666664</v>
      </c>
      <c r="F5724" s="157">
        <f>'2.40-a,b,c,d,e'!F5724</f>
        <v>71.290000915527301</v>
      </c>
      <c r="G5724" s="157">
        <f>'2.40-a,b,c,d,e'!G5724</f>
        <v>-1239.9978637695028</v>
      </c>
      <c r="H5724" s="157">
        <f t="shared" si="623"/>
        <v>6922.620365300887</v>
      </c>
      <c r="I5724" s="157">
        <f t="shared" si="624"/>
        <v>0</v>
      </c>
      <c r="J5724" s="157">
        <f t="shared" si="625"/>
        <v>6922.620365300887</v>
      </c>
      <c r="K5724" s="157">
        <f t="shared" si="626"/>
        <v>0</v>
      </c>
      <c r="L5724" s="157">
        <f t="shared" si="627"/>
        <v>6922.620365300887</v>
      </c>
      <c r="M5724" s="167">
        <f t="shared" si="628"/>
        <v>0</v>
      </c>
      <c r="N5724" s="167">
        <f t="shared" si="629"/>
        <v>0</v>
      </c>
    </row>
    <row r="5725" spans="1:14" ht="15" customHeight="1" x14ac:dyDescent="0.2">
      <c r="A5725" s="152"/>
      <c r="B5725" s="152"/>
      <c r="C5725" s="152"/>
      <c r="D5725" s="152"/>
      <c r="E5725" s="153">
        <f>'2.40-a,b,c,d,e'!E5725</f>
        <v>45086.166666666664</v>
      </c>
      <c r="F5725" s="157">
        <f>'2.40-a,b,c,d,e'!F5725</f>
        <v>70.169998168945298</v>
      </c>
      <c r="G5725" s="157">
        <f>'2.40-a,b,c,d,e'!G5725</f>
        <v>-1120.0027465820028</v>
      </c>
      <c r="H5725" s="157">
        <f t="shared" si="623"/>
        <v>5802.6176187188839</v>
      </c>
      <c r="I5725" s="157">
        <f t="shared" si="624"/>
        <v>2360.0006103515061</v>
      </c>
      <c r="J5725" s="157">
        <f t="shared" si="625"/>
        <v>8162.61822907039</v>
      </c>
      <c r="K5725" s="157">
        <f t="shared" si="626"/>
        <v>0</v>
      </c>
      <c r="L5725" s="157">
        <f t="shared" si="627"/>
        <v>8162.61822907039</v>
      </c>
      <c r="M5725" s="167">
        <f t="shared" si="628"/>
        <v>1</v>
      </c>
      <c r="N5725" s="167">
        <f t="shared" si="629"/>
        <v>0</v>
      </c>
    </row>
    <row r="5726" spans="1:14" ht="15" customHeight="1" x14ac:dyDescent="0.2">
      <c r="A5726" s="152"/>
      <c r="B5726" s="152"/>
      <c r="C5726" s="152"/>
      <c r="D5726" s="152"/>
      <c r="E5726" s="153">
        <f>'2.40-a,b,c,d,e'!E5726</f>
        <v>45089.166666666664</v>
      </c>
      <c r="F5726" s="157">
        <f>'2.40-a,b,c,d,e'!F5726</f>
        <v>67.120002746582003</v>
      </c>
      <c r="G5726" s="157">
        <f>'2.40-a,b,c,d,e'!G5726</f>
        <v>-3049.9954223632953</v>
      </c>
      <c r="H5726" s="157">
        <f t="shared" si="623"/>
        <v>5112.6228067070952</v>
      </c>
      <c r="I5726" s="157">
        <f t="shared" si="624"/>
        <v>3049.9954223632949</v>
      </c>
      <c r="J5726" s="157">
        <f t="shared" si="625"/>
        <v>8162.61822907039</v>
      </c>
      <c r="K5726" s="157">
        <f t="shared" si="626"/>
        <v>0</v>
      </c>
      <c r="L5726" s="157">
        <f t="shared" si="627"/>
        <v>8162.61822907039</v>
      </c>
      <c r="M5726" s="167">
        <f t="shared" si="628"/>
        <v>1</v>
      </c>
      <c r="N5726" s="167">
        <f t="shared" si="629"/>
        <v>0</v>
      </c>
    </row>
    <row r="5727" spans="1:14" ht="15" customHeight="1" x14ac:dyDescent="0.2">
      <c r="A5727" s="152"/>
      <c r="B5727" s="152"/>
      <c r="C5727" s="152"/>
      <c r="D5727" s="152"/>
      <c r="E5727" s="153">
        <f>'2.40-a,b,c,d,e'!E5727</f>
        <v>45090.166666666664</v>
      </c>
      <c r="F5727" s="157">
        <f>'2.40-a,b,c,d,e'!F5727</f>
        <v>69.419998168945298</v>
      </c>
      <c r="G5727" s="157">
        <f>'2.40-a,b,c,d,e'!G5727</f>
        <v>2299.9954223632953</v>
      </c>
      <c r="H5727" s="157">
        <f t="shared" si="623"/>
        <v>10462.613651433685</v>
      </c>
      <c r="I5727" s="157">
        <f t="shared" si="624"/>
        <v>0</v>
      </c>
      <c r="J5727" s="157">
        <f t="shared" si="625"/>
        <v>10462.613651433685</v>
      </c>
      <c r="K5727" s="157">
        <f t="shared" si="626"/>
        <v>2299.9954223632949</v>
      </c>
      <c r="L5727" s="157">
        <f t="shared" si="627"/>
        <v>8162.61822907039</v>
      </c>
      <c r="M5727" s="167">
        <f t="shared" si="628"/>
        <v>0</v>
      </c>
      <c r="N5727" s="167">
        <f t="shared" si="629"/>
        <v>0</v>
      </c>
    </row>
    <row r="5728" spans="1:14" ht="15" customHeight="1" x14ac:dyDescent="0.2">
      <c r="A5728" s="152"/>
      <c r="B5728" s="152"/>
      <c r="C5728" s="152"/>
      <c r="D5728" s="152"/>
      <c r="E5728" s="153">
        <f>'2.40-a,b,c,d,e'!E5728</f>
        <v>45091.166666666664</v>
      </c>
      <c r="F5728" s="157">
        <f>'2.40-a,b,c,d,e'!F5728</f>
        <v>68.269996643066406</v>
      </c>
      <c r="G5728" s="157">
        <f>'2.40-a,b,c,d,e'!G5728</f>
        <v>-1150.0015258788922</v>
      </c>
      <c r="H5728" s="157">
        <f t="shared" si="623"/>
        <v>7012.6167031914974</v>
      </c>
      <c r="I5728" s="157">
        <f t="shared" si="624"/>
        <v>0</v>
      </c>
      <c r="J5728" s="157">
        <f t="shared" si="625"/>
        <v>7012.6167031914974</v>
      </c>
      <c r="K5728" s="157">
        <f t="shared" si="626"/>
        <v>0</v>
      </c>
      <c r="L5728" s="157">
        <f t="shared" si="627"/>
        <v>7012.6167031914974</v>
      </c>
      <c r="M5728" s="167">
        <f t="shared" si="628"/>
        <v>0</v>
      </c>
      <c r="N5728" s="167">
        <f t="shared" si="629"/>
        <v>0</v>
      </c>
    </row>
    <row r="5729" spans="1:14" ht="15" customHeight="1" x14ac:dyDescent="0.2">
      <c r="A5729" s="152"/>
      <c r="B5729" s="152"/>
      <c r="C5729" s="152"/>
      <c r="D5729" s="152"/>
      <c r="E5729" s="153">
        <f>'2.40-a,b,c,d,e'!E5729</f>
        <v>45092.166666666664</v>
      </c>
      <c r="F5729" s="157">
        <f>'2.40-a,b,c,d,e'!F5729</f>
        <v>70.620002746582003</v>
      </c>
      <c r="G5729" s="157">
        <f>'2.40-a,b,c,d,e'!G5729</f>
        <v>2350.0061035155968</v>
      </c>
      <c r="H5729" s="157">
        <f t="shared" si="623"/>
        <v>9362.6228067070952</v>
      </c>
      <c r="I5729" s="157">
        <f t="shared" si="624"/>
        <v>0</v>
      </c>
      <c r="J5729" s="157">
        <f t="shared" si="625"/>
        <v>9362.6228067070952</v>
      </c>
      <c r="K5729" s="157">
        <f t="shared" si="626"/>
        <v>1200.0045776367051</v>
      </c>
      <c r="L5729" s="157">
        <f t="shared" si="627"/>
        <v>8162.61822907039</v>
      </c>
      <c r="M5729" s="167">
        <f t="shared" si="628"/>
        <v>0</v>
      </c>
      <c r="N5729" s="167">
        <f t="shared" si="629"/>
        <v>0</v>
      </c>
    </row>
    <row r="5730" spans="1:14" ht="15" customHeight="1" x14ac:dyDescent="0.2">
      <c r="A5730" s="152"/>
      <c r="B5730" s="152"/>
      <c r="C5730" s="152"/>
      <c r="D5730" s="152"/>
      <c r="E5730" s="153">
        <f>'2.40-a,b,c,d,e'!E5730</f>
        <v>45093.166666666664</v>
      </c>
      <c r="F5730" s="157">
        <f>'2.40-a,b,c,d,e'!F5730</f>
        <v>71.779998779296804</v>
      </c>
      <c r="G5730" s="157">
        <f>'2.40-a,b,c,d,e'!G5730</f>
        <v>1159.996032714801</v>
      </c>
      <c r="H5730" s="157">
        <f t="shared" si="623"/>
        <v>9322.614261785191</v>
      </c>
      <c r="I5730" s="157">
        <f t="shared" si="624"/>
        <v>0</v>
      </c>
      <c r="J5730" s="157">
        <f t="shared" si="625"/>
        <v>9322.614261785191</v>
      </c>
      <c r="K5730" s="157">
        <f t="shared" si="626"/>
        <v>1159.996032714801</v>
      </c>
      <c r="L5730" s="157">
        <f t="shared" si="627"/>
        <v>8162.61822907039</v>
      </c>
      <c r="M5730" s="167">
        <f t="shared" si="628"/>
        <v>0</v>
      </c>
      <c r="N5730" s="167">
        <f t="shared" si="629"/>
        <v>0</v>
      </c>
    </row>
    <row r="5731" spans="1:14" ht="15" customHeight="1" x14ac:dyDescent="0.2">
      <c r="A5731" s="152"/>
      <c r="B5731" s="152"/>
      <c r="C5731" s="152"/>
      <c r="D5731" s="152"/>
      <c r="E5731" s="153">
        <f>'2.40-a,b,c,d,e'!E5731</f>
        <v>45097.166666666664</v>
      </c>
      <c r="F5731" s="157">
        <f>'2.40-a,b,c,d,e'!F5731</f>
        <v>70.5</v>
      </c>
      <c r="G5731" s="157">
        <f>'2.40-a,b,c,d,e'!G5731</f>
        <v>-1279.9987792968041</v>
      </c>
      <c r="H5731" s="157">
        <f t="shared" si="623"/>
        <v>6882.619449773586</v>
      </c>
      <c r="I5731" s="157">
        <f t="shared" si="624"/>
        <v>0</v>
      </c>
      <c r="J5731" s="157">
        <f t="shared" si="625"/>
        <v>6882.619449773586</v>
      </c>
      <c r="K5731" s="157">
        <f t="shared" si="626"/>
        <v>0</v>
      </c>
      <c r="L5731" s="157">
        <f t="shared" si="627"/>
        <v>6882.619449773586</v>
      </c>
      <c r="M5731" s="167">
        <f t="shared" si="628"/>
        <v>0</v>
      </c>
      <c r="N5731" s="167">
        <f t="shared" si="629"/>
        <v>0</v>
      </c>
    </row>
    <row r="5732" spans="1:14" ht="15" customHeight="1" x14ac:dyDescent="0.2">
      <c r="A5732" s="152"/>
      <c r="B5732" s="152"/>
      <c r="C5732" s="152"/>
      <c r="D5732" s="152"/>
      <c r="E5732" s="153">
        <f>'2.40-a,b,c,d,e'!E5732</f>
        <v>45098.166666666664</v>
      </c>
      <c r="F5732" s="157">
        <f>'2.40-a,b,c,d,e'!F5732</f>
        <v>72.529998779296804</v>
      </c>
      <c r="G5732" s="157">
        <f>'2.40-a,b,c,d,e'!G5732</f>
        <v>2029.9987792968041</v>
      </c>
      <c r="H5732" s="157">
        <f t="shared" si="623"/>
        <v>8912.618229070391</v>
      </c>
      <c r="I5732" s="157">
        <f t="shared" si="624"/>
        <v>0</v>
      </c>
      <c r="J5732" s="157">
        <f t="shared" si="625"/>
        <v>8912.618229070391</v>
      </c>
      <c r="K5732" s="157">
        <f t="shared" si="626"/>
        <v>750.00000000000091</v>
      </c>
      <c r="L5732" s="157">
        <f t="shared" si="627"/>
        <v>8162.61822907039</v>
      </c>
      <c r="M5732" s="167">
        <f t="shared" si="628"/>
        <v>0</v>
      </c>
      <c r="N5732" s="167">
        <f t="shared" si="629"/>
        <v>0</v>
      </c>
    </row>
    <row r="5733" spans="1:14" ht="15" customHeight="1" x14ac:dyDescent="0.2">
      <c r="A5733" s="152"/>
      <c r="B5733" s="152"/>
      <c r="C5733" s="152"/>
      <c r="D5733" s="152"/>
      <c r="E5733" s="153">
        <f>'2.40-a,b,c,d,e'!E5733</f>
        <v>45099.166666666664</v>
      </c>
      <c r="F5733" s="157">
        <f>'2.40-a,b,c,d,e'!F5733</f>
        <v>69.510002136230398</v>
      </c>
      <c r="G5733" s="157">
        <f>'2.40-a,b,c,d,e'!G5733</f>
        <v>-3019.9966430664063</v>
      </c>
      <c r="H5733" s="157">
        <f t="shared" si="623"/>
        <v>5142.6215860039838</v>
      </c>
      <c r="I5733" s="157">
        <f t="shared" si="624"/>
        <v>3019.9966430664063</v>
      </c>
      <c r="J5733" s="157">
        <f t="shared" si="625"/>
        <v>8162.61822907039</v>
      </c>
      <c r="K5733" s="157">
        <f t="shared" si="626"/>
        <v>0</v>
      </c>
      <c r="L5733" s="157">
        <f t="shared" si="627"/>
        <v>8162.61822907039</v>
      </c>
      <c r="M5733" s="167">
        <f t="shared" si="628"/>
        <v>1</v>
      </c>
      <c r="N5733" s="167">
        <f t="shared" si="629"/>
        <v>0</v>
      </c>
    </row>
    <row r="5734" spans="1:14" ht="15" customHeight="1" x14ac:dyDescent="0.2">
      <c r="A5734" s="152"/>
      <c r="B5734" s="152"/>
      <c r="C5734" s="152"/>
      <c r="D5734" s="152"/>
      <c r="E5734" s="153">
        <f>'2.40-a,b,c,d,e'!E5734</f>
        <v>45100.166666666664</v>
      </c>
      <c r="F5734" s="157">
        <f>'2.40-a,b,c,d,e'!F5734</f>
        <v>69.160003662109304</v>
      </c>
      <c r="G5734" s="157">
        <f>'2.40-a,b,c,d,e'!G5734</f>
        <v>-349.99847412109375</v>
      </c>
      <c r="H5734" s="157">
        <f t="shared" si="623"/>
        <v>7812.6197549492963</v>
      </c>
      <c r="I5734" s="157">
        <f t="shared" si="624"/>
        <v>0</v>
      </c>
      <c r="J5734" s="157">
        <f t="shared" si="625"/>
        <v>7812.6197549492963</v>
      </c>
      <c r="K5734" s="157">
        <f t="shared" si="626"/>
        <v>0</v>
      </c>
      <c r="L5734" s="157">
        <f t="shared" si="627"/>
        <v>7812.6197549492963</v>
      </c>
      <c r="M5734" s="167">
        <f t="shared" si="628"/>
        <v>0</v>
      </c>
      <c r="N5734" s="167">
        <f t="shared" si="629"/>
        <v>0</v>
      </c>
    </row>
    <row r="5735" spans="1:14" ht="15" customHeight="1" x14ac:dyDescent="0.2">
      <c r="A5735" s="152"/>
      <c r="B5735" s="152"/>
      <c r="C5735" s="152"/>
      <c r="D5735" s="152"/>
      <c r="E5735" s="153">
        <f>'2.40-a,b,c,d,e'!E5735</f>
        <v>45103.166666666664</v>
      </c>
      <c r="F5735" s="157">
        <f>'2.40-a,b,c,d,e'!F5735</f>
        <v>69.370002746582003</v>
      </c>
      <c r="G5735" s="157">
        <f>'2.40-a,b,c,d,e'!G5735</f>
        <v>209.99908447269888</v>
      </c>
      <c r="H5735" s="157">
        <f t="shared" si="623"/>
        <v>8022.6188394219953</v>
      </c>
      <c r="I5735" s="157">
        <f t="shared" si="624"/>
        <v>0</v>
      </c>
      <c r="J5735" s="157">
        <f t="shared" si="625"/>
        <v>8022.6188394219953</v>
      </c>
      <c r="K5735" s="157">
        <f t="shared" si="626"/>
        <v>0</v>
      </c>
      <c r="L5735" s="157">
        <f t="shared" si="627"/>
        <v>8022.6188394219953</v>
      </c>
      <c r="M5735" s="167">
        <f t="shared" si="628"/>
        <v>0</v>
      </c>
      <c r="N5735" s="167">
        <f t="shared" si="629"/>
        <v>0</v>
      </c>
    </row>
    <row r="5736" spans="1:14" ht="15" customHeight="1" x14ac:dyDescent="0.2">
      <c r="A5736" s="152"/>
      <c r="B5736" s="152"/>
      <c r="C5736" s="152"/>
      <c r="D5736" s="152"/>
      <c r="E5736" s="153">
        <f>'2.40-a,b,c,d,e'!E5736</f>
        <v>45104.166666666664</v>
      </c>
      <c r="F5736" s="157">
        <f>'2.40-a,b,c,d,e'!F5736</f>
        <v>67.699996948242102</v>
      </c>
      <c r="G5736" s="157">
        <f>'2.40-a,b,c,d,e'!G5736</f>
        <v>-1670.0057983399006</v>
      </c>
      <c r="H5736" s="157">
        <f t="shared" si="623"/>
        <v>6352.6130410820952</v>
      </c>
      <c r="I5736" s="157">
        <f t="shared" si="624"/>
        <v>0</v>
      </c>
      <c r="J5736" s="157">
        <f t="shared" si="625"/>
        <v>6352.6130410820952</v>
      </c>
      <c r="K5736" s="157">
        <f t="shared" si="626"/>
        <v>0</v>
      </c>
      <c r="L5736" s="157">
        <f t="shared" si="627"/>
        <v>6352.6130410820952</v>
      </c>
      <c r="M5736" s="167">
        <f t="shared" si="628"/>
        <v>0</v>
      </c>
      <c r="N5736" s="167">
        <f t="shared" si="629"/>
        <v>0</v>
      </c>
    </row>
    <row r="5737" spans="1:14" ht="15" customHeight="1" x14ac:dyDescent="0.2">
      <c r="A5737" s="152"/>
      <c r="B5737" s="152"/>
      <c r="C5737" s="152"/>
      <c r="D5737" s="152"/>
      <c r="E5737" s="153">
        <f>'2.40-a,b,c,d,e'!E5737</f>
        <v>45105.166666666664</v>
      </c>
      <c r="F5737" s="157">
        <f>'2.40-a,b,c,d,e'!F5737</f>
        <v>69.559997558593693</v>
      </c>
      <c r="G5737" s="157">
        <f>'2.40-a,b,c,d,e'!G5737</f>
        <v>1860.0006103515909</v>
      </c>
      <c r="H5737" s="157">
        <f t="shared" si="623"/>
        <v>8212.6136514336868</v>
      </c>
      <c r="I5737" s="157">
        <f t="shared" si="624"/>
        <v>0</v>
      </c>
      <c r="J5737" s="157">
        <f t="shared" si="625"/>
        <v>8212.6136514336868</v>
      </c>
      <c r="K5737" s="157">
        <f t="shared" si="626"/>
        <v>49.995422363296711</v>
      </c>
      <c r="L5737" s="157">
        <f t="shared" si="627"/>
        <v>8162.61822907039</v>
      </c>
      <c r="M5737" s="167">
        <f t="shared" si="628"/>
        <v>0</v>
      </c>
      <c r="N5737" s="167">
        <f t="shared" si="629"/>
        <v>0</v>
      </c>
    </row>
    <row r="5738" spans="1:14" ht="15" customHeight="1" x14ac:dyDescent="0.2">
      <c r="A5738" s="152"/>
      <c r="B5738" s="152"/>
      <c r="C5738" s="152"/>
      <c r="D5738" s="152"/>
      <c r="E5738" s="153">
        <f>'2.40-a,b,c,d,e'!E5738</f>
        <v>45106.166666666664</v>
      </c>
      <c r="F5738" s="157">
        <f>'2.40-a,b,c,d,e'!F5738</f>
        <v>69.860000610351506</v>
      </c>
      <c r="G5738" s="157">
        <f>'2.40-a,b,c,d,e'!G5738</f>
        <v>300.0030517578125</v>
      </c>
      <c r="H5738" s="157">
        <f t="shared" si="623"/>
        <v>8462.6212808282035</v>
      </c>
      <c r="I5738" s="157">
        <f t="shared" si="624"/>
        <v>0</v>
      </c>
      <c r="J5738" s="157">
        <f t="shared" si="625"/>
        <v>8462.6212808282035</v>
      </c>
      <c r="K5738" s="157">
        <f t="shared" si="626"/>
        <v>300.00305175781341</v>
      </c>
      <c r="L5738" s="157">
        <f t="shared" si="627"/>
        <v>8162.61822907039</v>
      </c>
      <c r="M5738" s="167">
        <f t="shared" si="628"/>
        <v>0</v>
      </c>
      <c r="N5738" s="167">
        <f t="shared" si="629"/>
        <v>0</v>
      </c>
    </row>
    <row r="5739" spans="1:14" ht="15" customHeight="1" x14ac:dyDescent="0.2">
      <c r="A5739" s="152"/>
      <c r="B5739" s="152"/>
      <c r="C5739" s="152"/>
      <c r="D5739" s="152"/>
      <c r="E5739" s="153">
        <f>'2.40-a,b,c,d,e'!E5739</f>
        <v>45107.166666666664</v>
      </c>
      <c r="F5739" s="157">
        <f>'2.40-a,b,c,d,e'!F5739</f>
        <v>70.639999389648395</v>
      </c>
      <c r="G5739" s="157">
        <f>'2.40-a,b,c,d,e'!G5739</f>
        <v>779.99877929688921</v>
      </c>
      <c r="H5739" s="157">
        <f t="shared" si="623"/>
        <v>8942.6170083672787</v>
      </c>
      <c r="I5739" s="157">
        <f t="shared" si="624"/>
        <v>0</v>
      </c>
      <c r="J5739" s="157">
        <f t="shared" si="625"/>
        <v>8942.6170083672787</v>
      </c>
      <c r="K5739" s="157">
        <f t="shared" si="626"/>
        <v>779.99877929688864</v>
      </c>
      <c r="L5739" s="157">
        <f t="shared" si="627"/>
        <v>8162.61822907039</v>
      </c>
      <c r="M5739" s="167">
        <f t="shared" si="628"/>
        <v>0</v>
      </c>
      <c r="N5739" s="167">
        <f t="shared" si="629"/>
        <v>0</v>
      </c>
    </row>
    <row r="5740" spans="1:14" ht="15" customHeight="1" x14ac:dyDescent="0.2">
      <c r="A5740" s="152"/>
      <c r="B5740" s="152"/>
      <c r="C5740" s="152"/>
      <c r="D5740" s="152"/>
      <c r="E5740" s="153">
        <f>'2.40-a,b,c,d,e'!E5740</f>
        <v>45110.5625</v>
      </c>
      <c r="F5740" s="157">
        <f>'2.40-a,b,c,d,e'!F5740</f>
        <v>69.790000915527301</v>
      </c>
      <c r="G5740" s="157">
        <f>'2.40-a,b,c,d,e'!G5740</f>
        <v>-849.99847412109375</v>
      </c>
      <c r="H5740" s="157">
        <f t="shared" si="623"/>
        <v>7312.6197549492963</v>
      </c>
      <c r="I5740" s="157">
        <f t="shared" si="624"/>
        <v>0</v>
      </c>
      <c r="J5740" s="157">
        <f t="shared" si="625"/>
        <v>7312.6197549492963</v>
      </c>
      <c r="K5740" s="157">
        <f t="shared" si="626"/>
        <v>0</v>
      </c>
      <c r="L5740" s="157">
        <f t="shared" si="627"/>
        <v>7312.6197549492963</v>
      </c>
      <c r="M5740" s="167">
        <f t="shared" si="628"/>
        <v>0</v>
      </c>
      <c r="N5740" s="167">
        <f t="shared" si="629"/>
        <v>0</v>
      </c>
    </row>
    <row r="5741" spans="1:14" ht="15" customHeight="1" x14ac:dyDescent="0.2">
      <c r="A5741" s="152"/>
      <c r="B5741" s="152"/>
      <c r="C5741" s="152"/>
      <c r="D5741" s="152"/>
      <c r="E5741" s="153">
        <f>'2.40-a,b,c,d,e'!E5741</f>
        <v>45112.166666666664</v>
      </c>
      <c r="F5741" s="157">
        <f>'2.40-a,b,c,d,e'!F5741</f>
        <v>71.790000915527301</v>
      </c>
      <c r="G5741" s="157">
        <f>'2.40-a,b,c,d,e'!G5741</f>
        <v>2000</v>
      </c>
      <c r="H5741" s="157">
        <f t="shared" si="623"/>
        <v>9312.6197549492972</v>
      </c>
      <c r="I5741" s="157">
        <f t="shared" si="624"/>
        <v>0</v>
      </c>
      <c r="J5741" s="157">
        <f t="shared" si="625"/>
        <v>9312.6197549492972</v>
      </c>
      <c r="K5741" s="157">
        <f t="shared" si="626"/>
        <v>1150.0015258789072</v>
      </c>
      <c r="L5741" s="157">
        <f t="shared" si="627"/>
        <v>8162.61822907039</v>
      </c>
      <c r="M5741" s="167">
        <f t="shared" si="628"/>
        <v>0</v>
      </c>
      <c r="N5741" s="167">
        <f t="shared" si="629"/>
        <v>0</v>
      </c>
    </row>
    <row r="5742" spans="1:14" ht="15" customHeight="1" x14ac:dyDescent="0.2">
      <c r="A5742" s="152"/>
      <c r="B5742" s="152"/>
      <c r="C5742" s="152"/>
      <c r="D5742" s="152"/>
      <c r="E5742" s="153">
        <f>'2.40-a,b,c,d,e'!E5742</f>
        <v>45113.166666666664</v>
      </c>
      <c r="F5742" s="157">
        <f>'2.40-a,b,c,d,e'!F5742</f>
        <v>71.800003051757798</v>
      </c>
      <c r="G5742" s="157">
        <f>'2.40-a,b,c,d,e'!G5742</f>
        <v>10.002136230497172</v>
      </c>
      <c r="H5742" s="157">
        <f t="shared" si="623"/>
        <v>8172.620365300887</v>
      </c>
      <c r="I5742" s="157">
        <f t="shared" si="624"/>
        <v>0</v>
      </c>
      <c r="J5742" s="157">
        <f t="shared" si="625"/>
        <v>8172.620365300887</v>
      </c>
      <c r="K5742" s="157">
        <f t="shared" si="626"/>
        <v>10.002136230496944</v>
      </c>
      <c r="L5742" s="157">
        <f t="shared" si="627"/>
        <v>8162.61822907039</v>
      </c>
      <c r="M5742" s="167">
        <f t="shared" si="628"/>
        <v>0</v>
      </c>
      <c r="N5742" s="167">
        <f t="shared" si="629"/>
        <v>0</v>
      </c>
    </row>
    <row r="5743" spans="1:14" ht="15" customHeight="1" x14ac:dyDescent="0.2">
      <c r="A5743" s="152"/>
      <c r="B5743" s="152"/>
      <c r="C5743" s="152"/>
      <c r="D5743" s="152"/>
      <c r="E5743" s="153">
        <f>'2.40-a,b,c,d,e'!E5743</f>
        <v>45114.166666666664</v>
      </c>
      <c r="F5743" s="157">
        <f>'2.40-a,b,c,d,e'!F5743</f>
        <v>73.860000610351506</v>
      </c>
      <c r="G5743" s="157">
        <f>'2.40-a,b,c,d,e'!G5743</f>
        <v>2059.9975585937073</v>
      </c>
      <c r="H5743" s="157">
        <f t="shared" si="623"/>
        <v>10222.615787664097</v>
      </c>
      <c r="I5743" s="157">
        <f t="shared" si="624"/>
        <v>0</v>
      </c>
      <c r="J5743" s="157">
        <f t="shared" si="625"/>
        <v>10222.615787664097</v>
      </c>
      <c r="K5743" s="157">
        <f t="shared" si="626"/>
        <v>2059.9975585937073</v>
      </c>
      <c r="L5743" s="157">
        <f t="shared" si="627"/>
        <v>8162.61822907039</v>
      </c>
      <c r="M5743" s="167">
        <f t="shared" si="628"/>
        <v>0</v>
      </c>
      <c r="N5743" s="167">
        <f t="shared" si="629"/>
        <v>0</v>
      </c>
    </row>
    <row r="5744" spans="1:14" ht="15" customHeight="1" x14ac:dyDescent="0.2">
      <c r="A5744" s="152"/>
      <c r="B5744" s="152"/>
      <c r="C5744" s="152"/>
      <c r="D5744" s="152"/>
      <c r="E5744" s="153">
        <f>'2.40-a,b,c,d,e'!E5744</f>
        <v>45117.166666666664</v>
      </c>
      <c r="F5744" s="157">
        <f>'2.40-a,b,c,d,e'!F5744</f>
        <v>72.989997863769503</v>
      </c>
      <c r="G5744" s="157">
        <f>'2.40-a,b,c,d,e'!G5744</f>
        <v>-870.00274658200283</v>
      </c>
      <c r="H5744" s="157">
        <f t="shared" si="623"/>
        <v>7292.615482488387</v>
      </c>
      <c r="I5744" s="157">
        <f t="shared" si="624"/>
        <v>0</v>
      </c>
      <c r="J5744" s="157">
        <f t="shared" si="625"/>
        <v>7292.615482488387</v>
      </c>
      <c r="K5744" s="157">
        <f t="shared" si="626"/>
        <v>0</v>
      </c>
      <c r="L5744" s="157">
        <f t="shared" si="627"/>
        <v>7292.615482488387</v>
      </c>
      <c r="M5744" s="167">
        <f t="shared" si="628"/>
        <v>0</v>
      </c>
      <c r="N5744" s="167">
        <f t="shared" si="629"/>
        <v>0</v>
      </c>
    </row>
    <row r="5745" spans="1:14" ht="15" customHeight="1" x14ac:dyDescent="0.2">
      <c r="A5745" s="152"/>
      <c r="B5745" s="152"/>
      <c r="C5745" s="152"/>
      <c r="D5745" s="152"/>
      <c r="E5745" s="153">
        <f>'2.40-a,b,c,d,e'!E5745</f>
        <v>45118.166666666664</v>
      </c>
      <c r="F5745" s="157">
        <f>'2.40-a,b,c,d,e'!F5745</f>
        <v>74.830001831054602</v>
      </c>
      <c r="G5745" s="157">
        <f>'2.40-a,b,c,d,e'!G5745</f>
        <v>1840.0039672850994</v>
      </c>
      <c r="H5745" s="157">
        <f t="shared" si="623"/>
        <v>9132.6194497734868</v>
      </c>
      <c r="I5745" s="157">
        <f t="shared" si="624"/>
        <v>0</v>
      </c>
      <c r="J5745" s="157">
        <f t="shared" si="625"/>
        <v>9132.6194497734868</v>
      </c>
      <c r="K5745" s="157">
        <f t="shared" si="626"/>
        <v>970.00122070309681</v>
      </c>
      <c r="L5745" s="157">
        <f t="shared" si="627"/>
        <v>8162.61822907039</v>
      </c>
      <c r="M5745" s="167">
        <f t="shared" si="628"/>
        <v>0</v>
      </c>
      <c r="N5745" s="167">
        <f t="shared" si="629"/>
        <v>0</v>
      </c>
    </row>
    <row r="5746" spans="1:14" ht="15" customHeight="1" x14ac:dyDescent="0.2">
      <c r="A5746" s="152"/>
      <c r="B5746" s="152"/>
      <c r="C5746" s="152"/>
      <c r="D5746" s="152"/>
      <c r="E5746" s="153">
        <f>'2.40-a,b,c,d,e'!E5746</f>
        <v>45119.166666666664</v>
      </c>
      <c r="F5746" s="157">
        <f>'2.40-a,b,c,d,e'!F5746</f>
        <v>75.75</v>
      </c>
      <c r="G5746" s="157">
        <f>'2.40-a,b,c,d,e'!G5746</f>
        <v>919.99816894539777</v>
      </c>
      <c r="H5746" s="157">
        <f t="shared" si="623"/>
        <v>9082.6163980157871</v>
      </c>
      <c r="I5746" s="157">
        <f t="shared" si="624"/>
        <v>0</v>
      </c>
      <c r="J5746" s="157">
        <f t="shared" si="625"/>
        <v>9082.6163980157871</v>
      </c>
      <c r="K5746" s="157">
        <f t="shared" si="626"/>
        <v>919.99816894539708</v>
      </c>
      <c r="L5746" s="157">
        <f t="shared" si="627"/>
        <v>8162.61822907039</v>
      </c>
      <c r="M5746" s="167">
        <f t="shared" si="628"/>
        <v>0</v>
      </c>
      <c r="N5746" s="167">
        <f t="shared" si="629"/>
        <v>0</v>
      </c>
    </row>
    <row r="5747" spans="1:14" ht="15" customHeight="1" x14ac:dyDescent="0.2">
      <c r="A5747" s="152"/>
      <c r="B5747" s="152"/>
      <c r="C5747" s="152"/>
      <c r="D5747" s="152"/>
      <c r="E5747" s="153">
        <f>'2.40-a,b,c,d,e'!E5747</f>
        <v>45120.166666666664</v>
      </c>
      <c r="F5747" s="157">
        <f>'2.40-a,b,c,d,e'!F5747</f>
        <v>76.889999389648395</v>
      </c>
      <c r="G5747" s="157">
        <f>'2.40-a,b,c,d,e'!G5747</f>
        <v>1139.9993896483948</v>
      </c>
      <c r="H5747" s="157">
        <f t="shared" si="623"/>
        <v>9302.6176187187848</v>
      </c>
      <c r="I5747" s="157">
        <f t="shared" si="624"/>
        <v>0</v>
      </c>
      <c r="J5747" s="157">
        <f t="shared" si="625"/>
        <v>9302.6176187187848</v>
      </c>
      <c r="K5747" s="157">
        <f t="shared" si="626"/>
        <v>1139.9993896483948</v>
      </c>
      <c r="L5747" s="157">
        <f t="shared" si="627"/>
        <v>8162.61822907039</v>
      </c>
      <c r="M5747" s="167">
        <f t="shared" si="628"/>
        <v>0</v>
      </c>
      <c r="N5747" s="167">
        <f t="shared" si="629"/>
        <v>0</v>
      </c>
    </row>
    <row r="5748" spans="1:14" ht="15" customHeight="1" x14ac:dyDescent="0.2">
      <c r="A5748" s="152"/>
      <c r="B5748" s="152"/>
      <c r="C5748" s="152"/>
      <c r="D5748" s="152"/>
      <c r="E5748" s="153">
        <f>'2.40-a,b,c,d,e'!E5748</f>
        <v>45121.166666666664</v>
      </c>
      <c r="F5748" s="157">
        <f>'2.40-a,b,c,d,e'!F5748</f>
        <v>75.419998168945298</v>
      </c>
      <c r="G5748" s="157">
        <f>'2.40-a,b,c,d,e'!G5748</f>
        <v>-1470.0012207030966</v>
      </c>
      <c r="H5748" s="157">
        <f t="shared" si="623"/>
        <v>6692.6170083672932</v>
      </c>
      <c r="I5748" s="157">
        <f t="shared" si="624"/>
        <v>0</v>
      </c>
      <c r="J5748" s="157">
        <f t="shared" si="625"/>
        <v>6692.6170083672932</v>
      </c>
      <c r="K5748" s="157">
        <f t="shared" si="626"/>
        <v>0</v>
      </c>
      <c r="L5748" s="157">
        <f t="shared" si="627"/>
        <v>6692.6170083672932</v>
      </c>
      <c r="M5748" s="167">
        <f t="shared" si="628"/>
        <v>0</v>
      </c>
      <c r="N5748" s="167">
        <f t="shared" si="629"/>
        <v>0</v>
      </c>
    </row>
    <row r="5749" spans="1:14" ht="15" customHeight="1" x14ac:dyDescent="0.2">
      <c r="A5749" s="152"/>
      <c r="B5749" s="152"/>
      <c r="C5749" s="152"/>
      <c r="D5749" s="152"/>
      <c r="E5749" s="153">
        <f>'2.40-a,b,c,d,e'!E5749</f>
        <v>45124.166666666664</v>
      </c>
      <c r="F5749" s="157">
        <f>'2.40-a,b,c,d,e'!F5749</f>
        <v>74.150001525878906</v>
      </c>
      <c r="G5749" s="157">
        <f>'2.40-a,b,c,d,e'!G5749</f>
        <v>-1269.9966430663922</v>
      </c>
      <c r="H5749" s="157">
        <f t="shared" si="623"/>
        <v>5422.6203653009015</v>
      </c>
      <c r="I5749" s="157">
        <f t="shared" si="624"/>
        <v>2739.9978637694885</v>
      </c>
      <c r="J5749" s="157">
        <f t="shared" si="625"/>
        <v>8162.61822907039</v>
      </c>
      <c r="K5749" s="157">
        <f t="shared" si="626"/>
        <v>0</v>
      </c>
      <c r="L5749" s="157">
        <f t="shared" si="627"/>
        <v>8162.61822907039</v>
      </c>
      <c r="M5749" s="167">
        <f t="shared" si="628"/>
        <v>1</v>
      </c>
      <c r="N5749" s="167">
        <f t="shared" si="629"/>
        <v>0</v>
      </c>
    </row>
    <row r="5750" spans="1:14" ht="15" customHeight="1" x14ac:dyDescent="0.2">
      <c r="A5750" s="152"/>
      <c r="B5750" s="152"/>
      <c r="C5750" s="152"/>
      <c r="D5750" s="152"/>
      <c r="E5750" s="153">
        <f>'2.40-a,b,c,d,e'!E5750</f>
        <v>45125.166666666664</v>
      </c>
      <c r="F5750" s="157">
        <f>'2.40-a,b,c,d,e'!F5750</f>
        <v>75.75</v>
      </c>
      <c r="G5750" s="157">
        <f>'2.40-a,b,c,d,e'!G5750</f>
        <v>1599.9984741210938</v>
      </c>
      <c r="H5750" s="157">
        <f t="shared" si="623"/>
        <v>9762.6167031914847</v>
      </c>
      <c r="I5750" s="157">
        <f t="shared" si="624"/>
        <v>0</v>
      </c>
      <c r="J5750" s="157">
        <f t="shared" si="625"/>
        <v>9762.6167031914847</v>
      </c>
      <c r="K5750" s="157">
        <f t="shared" si="626"/>
        <v>1599.9984741210947</v>
      </c>
      <c r="L5750" s="157">
        <f t="shared" si="627"/>
        <v>8162.61822907039</v>
      </c>
      <c r="M5750" s="167">
        <f t="shared" si="628"/>
        <v>0</v>
      </c>
      <c r="N5750" s="167">
        <f t="shared" si="629"/>
        <v>0</v>
      </c>
    </row>
    <row r="5751" spans="1:14" ht="15" customHeight="1" x14ac:dyDescent="0.2">
      <c r="A5751" s="152"/>
      <c r="B5751" s="152"/>
      <c r="C5751" s="152"/>
      <c r="D5751" s="152"/>
      <c r="E5751" s="153">
        <f>'2.40-a,b,c,d,e'!E5751</f>
        <v>45126.166666666664</v>
      </c>
      <c r="F5751" s="157">
        <f>'2.40-a,b,c,d,e'!F5751</f>
        <v>75.349998474121094</v>
      </c>
      <c r="G5751" s="157">
        <f>'2.40-a,b,c,d,e'!G5751</f>
        <v>-400.00152587890625</v>
      </c>
      <c r="H5751" s="157">
        <f t="shared" si="623"/>
        <v>7762.6167031914838</v>
      </c>
      <c r="I5751" s="157">
        <f t="shared" si="624"/>
        <v>0</v>
      </c>
      <c r="J5751" s="157">
        <f t="shared" si="625"/>
        <v>7762.6167031914838</v>
      </c>
      <c r="K5751" s="157">
        <f t="shared" si="626"/>
        <v>0</v>
      </c>
      <c r="L5751" s="157">
        <f t="shared" si="627"/>
        <v>7762.6167031914838</v>
      </c>
      <c r="M5751" s="167">
        <f t="shared" si="628"/>
        <v>0</v>
      </c>
      <c r="N5751" s="167">
        <f t="shared" si="629"/>
        <v>0</v>
      </c>
    </row>
    <row r="5752" spans="1:14" ht="15" customHeight="1" x14ac:dyDescent="0.2">
      <c r="A5752" s="152"/>
      <c r="B5752" s="152"/>
      <c r="C5752" s="152"/>
      <c r="D5752" s="152"/>
      <c r="E5752" s="153">
        <f>'2.40-a,b,c,d,e'!E5752</f>
        <v>45127.166666666664</v>
      </c>
      <c r="F5752" s="157">
        <f>'2.40-a,b,c,d,e'!F5752</f>
        <v>75.629997253417898</v>
      </c>
      <c r="G5752" s="157">
        <f>'2.40-a,b,c,d,e'!G5752</f>
        <v>279.99877929680395</v>
      </c>
      <c r="H5752" s="157">
        <f t="shared" si="623"/>
        <v>8042.6154824882879</v>
      </c>
      <c r="I5752" s="157">
        <f t="shared" si="624"/>
        <v>0</v>
      </c>
      <c r="J5752" s="157">
        <f t="shared" si="625"/>
        <v>8042.6154824882879</v>
      </c>
      <c r="K5752" s="157">
        <f t="shared" si="626"/>
        <v>0</v>
      </c>
      <c r="L5752" s="157">
        <f t="shared" si="627"/>
        <v>8042.6154824882879</v>
      </c>
      <c r="M5752" s="167">
        <f t="shared" si="628"/>
        <v>0</v>
      </c>
      <c r="N5752" s="167">
        <f t="shared" si="629"/>
        <v>0</v>
      </c>
    </row>
    <row r="5753" spans="1:14" ht="15" customHeight="1" x14ac:dyDescent="0.2">
      <c r="A5753" s="152"/>
      <c r="B5753" s="152"/>
      <c r="C5753" s="152"/>
      <c r="D5753" s="152"/>
      <c r="E5753" s="153">
        <f>'2.40-a,b,c,d,e'!E5753</f>
        <v>45128.166666666664</v>
      </c>
      <c r="F5753" s="157">
        <f>'2.40-a,b,c,d,e'!F5753</f>
        <v>77.069999694824205</v>
      </c>
      <c r="G5753" s="157">
        <f>'2.40-a,b,c,d,e'!G5753</f>
        <v>1440.0024414063068</v>
      </c>
      <c r="H5753" s="157">
        <f t="shared" si="623"/>
        <v>9482.6179238945952</v>
      </c>
      <c r="I5753" s="157">
        <f t="shared" si="624"/>
        <v>0</v>
      </c>
      <c r="J5753" s="157">
        <f t="shared" si="625"/>
        <v>9482.6179238945952</v>
      </c>
      <c r="K5753" s="157">
        <f t="shared" si="626"/>
        <v>1319.9996948242051</v>
      </c>
      <c r="L5753" s="157">
        <f t="shared" si="627"/>
        <v>8162.61822907039</v>
      </c>
      <c r="M5753" s="167">
        <f t="shared" si="628"/>
        <v>0</v>
      </c>
      <c r="N5753" s="167">
        <f t="shared" si="629"/>
        <v>0</v>
      </c>
    </row>
    <row r="5754" spans="1:14" ht="15" customHeight="1" x14ac:dyDescent="0.2">
      <c r="A5754" s="152"/>
      <c r="B5754" s="152"/>
      <c r="C5754" s="152"/>
      <c r="D5754" s="152"/>
      <c r="E5754" s="153">
        <f>'2.40-a,b,c,d,e'!E5754</f>
        <v>45131.166666666664</v>
      </c>
      <c r="F5754" s="157">
        <f>'2.40-a,b,c,d,e'!F5754</f>
        <v>78.739997863769503</v>
      </c>
      <c r="G5754" s="157">
        <f>'2.40-a,b,c,d,e'!G5754</f>
        <v>1669.9981689452984</v>
      </c>
      <c r="H5754" s="157">
        <f t="shared" si="623"/>
        <v>9832.6163980156889</v>
      </c>
      <c r="I5754" s="157">
        <f t="shared" si="624"/>
        <v>0</v>
      </c>
      <c r="J5754" s="157">
        <f t="shared" si="625"/>
        <v>9832.6163980156889</v>
      </c>
      <c r="K5754" s="157">
        <f t="shared" si="626"/>
        <v>1669.9981689452989</v>
      </c>
      <c r="L5754" s="157">
        <f t="shared" si="627"/>
        <v>8162.61822907039</v>
      </c>
      <c r="M5754" s="167">
        <f t="shared" si="628"/>
        <v>0</v>
      </c>
      <c r="N5754" s="167">
        <f t="shared" si="629"/>
        <v>0</v>
      </c>
    </row>
    <row r="5755" spans="1:14" ht="15" customHeight="1" x14ac:dyDescent="0.2">
      <c r="A5755" s="152"/>
      <c r="B5755" s="152"/>
      <c r="C5755" s="152"/>
      <c r="D5755" s="152"/>
      <c r="E5755" s="153">
        <f>'2.40-a,b,c,d,e'!E5755</f>
        <v>45132.166666666664</v>
      </c>
      <c r="F5755" s="157">
        <f>'2.40-a,b,c,d,e'!F5755</f>
        <v>79.629997253417898</v>
      </c>
      <c r="G5755" s="157">
        <f>'2.40-a,b,c,d,e'!G5755</f>
        <v>889.99938964839487</v>
      </c>
      <c r="H5755" s="157">
        <f t="shared" si="623"/>
        <v>9052.6176187187848</v>
      </c>
      <c r="I5755" s="157">
        <f t="shared" si="624"/>
        <v>0</v>
      </c>
      <c r="J5755" s="157">
        <f t="shared" si="625"/>
        <v>9052.6176187187848</v>
      </c>
      <c r="K5755" s="157">
        <f t="shared" si="626"/>
        <v>889.99938964839475</v>
      </c>
      <c r="L5755" s="157">
        <f t="shared" si="627"/>
        <v>8162.61822907039</v>
      </c>
      <c r="M5755" s="167">
        <f t="shared" si="628"/>
        <v>0</v>
      </c>
      <c r="N5755" s="167">
        <f t="shared" si="629"/>
        <v>0</v>
      </c>
    </row>
    <row r="5756" spans="1:14" ht="15" customHeight="1" x14ac:dyDescent="0.2">
      <c r="A5756" s="152"/>
      <c r="B5756" s="152"/>
      <c r="C5756" s="152"/>
      <c r="D5756" s="152"/>
      <c r="E5756" s="153">
        <f>'2.40-a,b,c,d,e'!E5756</f>
        <v>45133.166666666664</v>
      </c>
      <c r="F5756" s="157">
        <f>'2.40-a,b,c,d,e'!F5756</f>
        <v>78.779998779296804</v>
      </c>
      <c r="G5756" s="157">
        <f>'2.40-a,b,c,d,e'!G5756</f>
        <v>-849.99847412109375</v>
      </c>
      <c r="H5756" s="157">
        <f t="shared" si="623"/>
        <v>7312.6197549492963</v>
      </c>
      <c r="I5756" s="157">
        <f t="shared" si="624"/>
        <v>0</v>
      </c>
      <c r="J5756" s="157">
        <f t="shared" si="625"/>
        <v>7312.6197549492963</v>
      </c>
      <c r="K5756" s="157">
        <f t="shared" si="626"/>
        <v>0</v>
      </c>
      <c r="L5756" s="157">
        <f t="shared" si="627"/>
        <v>7312.6197549492963</v>
      </c>
      <c r="M5756" s="167">
        <f t="shared" si="628"/>
        <v>0</v>
      </c>
      <c r="N5756" s="167">
        <f t="shared" si="629"/>
        <v>0</v>
      </c>
    </row>
    <row r="5757" spans="1:14" ht="15" customHeight="1" x14ac:dyDescent="0.2">
      <c r="A5757" s="152"/>
      <c r="B5757" s="152"/>
      <c r="C5757" s="152"/>
      <c r="D5757" s="152"/>
      <c r="E5757" s="153">
        <f>'2.40-a,b,c,d,e'!E5757</f>
        <v>45134.166666666664</v>
      </c>
      <c r="F5757" s="157">
        <f>'2.40-a,b,c,d,e'!F5757</f>
        <v>80.089996337890597</v>
      </c>
      <c r="G5757" s="157">
        <f>'2.40-a,b,c,d,e'!G5757</f>
        <v>1309.9975585937927</v>
      </c>
      <c r="H5757" s="157">
        <f t="shared" si="623"/>
        <v>8622.617313543089</v>
      </c>
      <c r="I5757" s="157">
        <f t="shared" si="624"/>
        <v>0</v>
      </c>
      <c r="J5757" s="157">
        <f t="shared" si="625"/>
        <v>8622.617313543089</v>
      </c>
      <c r="K5757" s="157">
        <f t="shared" si="626"/>
        <v>459.999084472699</v>
      </c>
      <c r="L5757" s="157">
        <f t="shared" si="627"/>
        <v>8162.61822907039</v>
      </c>
      <c r="M5757" s="167">
        <f t="shared" si="628"/>
        <v>0</v>
      </c>
      <c r="N5757" s="167">
        <f t="shared" si="629"/>
        <v>0</v>
      </c>
    </row>
    <row r="5758" spans="1:14" ht="15" customHeight="1" x14ac:dyDescent="0.2">
      <c r="A5758" s="152"/>
      <c r="B5758" s="152"/>
      <c r="C5758" s="152"/>
      <c r="D5758" s="152"/>
      <c r="E5758" s="153">
        <f>'2.40-a,b,c,d,e'!E5758</f>
        <v>45135.166666666664</v>
      </c>
      <c r="F5758" s="157">
        <f>'2.40-a,b,c,d,e'!F5758</f>
        <v>80.580001831054602</v>
      </c>
      <c r="G5758" s="157">
        <f>'2.40-a,b,c,d,e'!G5758</f>
        <v>490.00549316400566</v>
      </c>
      <c r="H5758" s="157">
        <f t="shared" si="623"/>
        <v>8652.6237222343952</v>
      </c>
      <c r="I5758" s="157">
        <f t="shared" si="624"/>
        <v>0</v>
      </c>
      <c r="J5758" s="157">
        <f t="shared" si="625"/>
        <v>8652.6237222343952</v>
      </c>
      <c r="K5758" s="157">
        <f t="shared" si="626"/>
        <v>490.0054931640052</v>
      </c>
      <c r="L5758" s="157">
        <f t="shared" si="627"/>
        <v>8162.61822907039</v>
      </c>
      <c r="M5758" s="167">
        <f t="shared" si="628"/>
        <v>0</v>
      </c>
      <c r="N5758" s="167">
        <f t="shared" si="629"/>
        <v>0</v>
      </c>
    </row>
    <row r="5759" spans="1:14" ht="15" customHeight="1" x14ac:dyDescent="0.2">
      <c r="A5759" s="152"/>
      <c r="B5759" s="152"/>
      <c r="C5759" s="152"/>
      <c r="D5759" s="152"/>
      <c r="E5759" s="153">
        <f>'2.40-a,b,c,d,e'!E5759</f>
        <v>45138.166666666664</v>
      </c>
      <c r="F5759" s="157">
        <f>'2.40-a,b,c,d,e'!F5759</f>
        <v>81.800003051757798</v>
      </c>
      <c r="G5759" s="157">
        <f>'2.40-a,b,c,d,e'!G5759</f>
        <v>1220.0012207031959</v>
      </c>
      <c r="H5759" s="157">
        <f t="shared" si="623"/>
        <v>9382.6194497735851</v>
      </c>
      <c r="I5759" s="157">
        <f t="shared" si="624"/>
        <v>0</v>
      </c>
      <c r="J5759" s="157">
        <f t="shared" si="625"/>
        <v>9382.6194497735851</v>
      </c>
      <c r="K5759" s="157">
        <f t="shared" si="626"/>
        <v>1220.001220703195</v>
      </c>
      <c r="L5759" s="157">
        <f t="shared" si="627"/>
        <v>8162.61822907039</v>
      </c>
      <c r="M5759" s="167">
        <f t="shared" si="628"/>
        <v>0</v>
      </c>
      <c r="N5759" s="167">
        <f t="shared" si="629"/>
        <v>0</v>
      </c>
    </row>
    <row r="5760" spans="1:14" ht="15" customHeight="1" x14ac:dyDescent="0.2">
      <c r="A5760" s="152"/>
      <c r="B5760" s="152"/>
      <c r="C5760" s="152"/>
      <c r="D5760" s="152"/>
      <c r="E5760" s="153">
        <f>'2.40-a,b,c,d,e'!E5760</f>
        <v>45139.166666666664</v>
      </c>
      <c r="F5760" s="157">
        <f>'2.40-a,b,c,d,e'!F5760</f>
        <v>81.370002746582003</v>
      </c>
      <c r="G5760" s="157">
        <f>'2.40-a,b,c,d,e'!G5760</f>
        <v>-430.00030517579546</v>
      </c>
      <c r="H5760" s="157">
        <f t="shared" si="623"/>
        <v>7732.6179238945942</v>
      </c>
      <c r="I5760" s="157">
        <f t="shared" si="624"/>
        <v>0</v>
      </c>
      <c r="J5760" s="157">
        <f t="shared" si="625"/>
        <v>7732.6179238945942</v>
      </c>
      <c r="K5760" s="157">
        <f t="shared" si="626"/>
        <v>0</v>
      </c>
      <c r="L5760" s="157">
        <f t="shared" si="627"/>
        <v>7732.6179238945942</v>
      </c>
      <c r="M5760" s="167">
        <f t="shared" si="628"/>
        <v>0</v>
      </c>
      <c r="N5760" s="167">
        <f t="shared" si="629"/>
        <v>0</v>
      </c>
    </row>
    <row r="5761" spans="1:14" ht="15" customHeight="1" x14ac:dyDescent="0.2">
      <c r="A5761" s="152"/>
      <c r="B5761" s="152"/>
      <c r="C5761" s="152"/>
      <c r="D5761" s="152"/>
      <c r="E5761" s="153">
        <f>'2.40-a,b,c,d,e'!E5761</f>
        <v>45140.166666666664</v>
      </c>
      <c r="F5761" s="157">
        <f>'2.40-a,b,c,d,e'!F5761</f>
        <v>79.489997863769503</v>
      </c>
      <c r="G5761" s="157">
        <f>'2.40-a,b,c,d,e'!G5761</f>
        <v>-1880.0048828125</v>
      </c>
      <c r="H5761" s="157">
        <f t="shared" si="623"/>
        <v>5852.6130410820942</v>
      </c>
      <c r="I5761" s="157">
        <f t="shared" si="624"/>
        <v>2310.0051879882958</v>
      </c>
      <c r="J5761" s="157">
        <f t="shared" si="625"/>
        <v>8162.61822907039</v>
      </c>
      <c r="K5761" s="157">
        <f t="shared" si="626"/>
        <v>0</v>
      </c>
      <c r="L5761" s="157">
        <f t="shared" si="627"/>
        <v>8162.61822907039</v>
      </c>
      <c r="M5761" s="167">
        <f t="shared" si="628"/>
        <v>1</v>
      </c>
      <c r="N5761" s="167">
        <f t="shared" si="629"/>
        <v>0</v>
      </c>
    </row>
    <row r="5762" spans="1:14" ht="15" customHeight="1" x14ac:dyDescent="0.2">
      <c r="A5762" s="152"/>
      <c r="B5762" s="152"/>
      <c r="C5762" s="152"/>
      <c r="D5762" s="152"/>
      <c r="E5762" s="153">
        <f>'2.40-a,b,c,d,e'!E5762</f>
        <v>45141.166666666664</v>
      </c>
      <c r="F5762" s="157">
        <f>'2.40-a,b,c,d,e'!F5762</f>
        <v>81.550003051757798</v>
      </c>
      <c r="G5762" s="157">
        <f>'2.40-a,b,c,d,e'!G5762</f>
        <v>2060.0051879882953</v>
      </c>
      <c r="H5762" s="157">
        <f t="shared" si="623"/>
        <v>10222.623417058685</v>
      </c>
      <c r="I5762" s="157">
        <f t="shared" si="624"/>
        <v>0</v>
      </c>
      <c r="J5762" s="157">
        <f t="shared" si="625"/>
        <v>10222.623417058685</v>
      </c>
      <c r="K5762" s="157">
        <f t="shared" si="626"/>
        <v>2060.0051879882949</v>
      </c>
      <c r="L5762" s="157">
        <f t="shared" si="627"/>
        <v>8162.61822907039</v>
      </c>
      <c r="M5762" s="167">
        <f t="shared" si="628"/>
        <v>0</v>
      </c>
      <c r="N5762" s="167">
        <f t="shared" si="629"/>
        <v>0</v>
      </c>
    </row>
    <row r="5763" spans="1:14" ht="15" customHeight="1" x14ac:dyDescent="0.2">
      <c r="A5763" s="152"/>
      <c r="B5763" s="152"/>
      <c r="C5763" s="152"/>
      <c r="D5763" s="152"/>
      <c r="E5763" s="153">
        <f>'2.40-a,b,c,d,e'!E5763</f>
        <v>45142.166666666664</v>
      </c>
      <c r="F5763" s="157">
        <f>'2.40-a,b,c,d,e'!F5763</f>
        <v>82.819999694824205</v>
      </c>
      <c r="G5763" s="157">
        <f>'2.40-a,b,c,d,e'!G5763</f>
        <v>1269.9966430664063</v>
      </c>
      <c r="H5763" s="157">
        <f t="shared" si="623"/>
        <v>9432.6148721367972</v>
      </c>
      <c r="I5763" s="157">
        <f t="shared" si="624"/>
        <v>0</v>
      </c>
      <c r="J5763" s="157">
        <f t="shared" si="625"/>
        <v>9432.6148721367972</v>
      </c>
      <c r="K5763" s="157">
        <f t="shared" si="626"/>
        <v>1269.9966430664072</v>
      </c>
      <c r="L5763" s="157">
        <f t="shared" si="627"/>
        <v>8162.61822907039</v>
      </c>
      <c r="M5763" s="167">
        <f t="shared" si="628"/>
        <v>0</v>
      </c>
      <c r="N5763" s="167">
        <f t="shared" si="629"/>
        <v>0</v>
      </c>
    </row>
    <row r="5764" spans="1:14" ht="15" customHeight="1" x14ac:dyDescent="0.2">
      <c r="A5764" s="152"/>
      <c r="B5764" s="152"/>
      <c r="C5764" s="152"/>
      <c r="D5764" s="152"/>
      <c r="E5764" s="153">
        <f>'2.40-a,b,c,d,e'!E5764</f>
        <v>45145.166666666664</v>
      </c>
      <c r="F5764" s="157">
        <f>'2.40-a,b,c,d,e'!F5764</f>
        <v>81.940002441406193</v>
      </c>
      <c r="G5764" s="157">
        <f>'2.40-a,b,c,d,e'!G5764</f>
        <v>-879.99725341801138</v>
      </c>
      <c r="H5764" s="157">
        <f t="shared" ref="H5764:H5827" si="630">L5763+G5764</f>
        <v>7282.6209756523785</v>
      </c>
      <c r="I5764" s="157">
        <f t="shared" ref="I5764:I5827" si="631">IF(H5764&lt;$B$13,$B$14-H5764,0)</f>
        <v>0</v>
      </c>
      <c r="J5764" s="157">
        <f t="shared" ref="J5764:J5827" si="632">H5764+I5764</f>
        <v>7282.6209756523785</v>
      </c>
      <c r="K5764" s="157">
        <f t="shared" ref="K5764:K5827" si="633">MAX(J5764-$B$14,0)</f>
        <v>0</v>
      </c>
      <c r="L5764" s="157">
        <f t="shared" ref="L5764:L5827" si="634">J5764-K5764</f>
        <v>7282.6209756523785</v>
      </c>
      <c r="M5764" s="167">
        <f t="shared" ref="M5764:M5827" si="635">IF(I5764&gt;0,1,0)</f>
        <v>0</v>
      </c>
      <c r="N5764" s="167">
        <f t="shared" ref="N5764:N5827" si="636">IF(H5764&lt;0,1,0)</f>
        <v>0</v>
      </c>
    </row>
    <row r="5765" spans="1:14" ht="15" customHeight="1" x14ac:dyDescent="0.2">
      <c r="A5765" s="152"/>
      <c r="B5765" s="152"/>
      <c r="C5765" s="152"/>
      <c r="D5765" s="152"/>
      <c r="E5765" s="153">
        <f>'2.40-a,b,c,d,e'!E5765</f>
        <v>45146.166666666664</v>
      </c>
      <c r="F5765" s="157">
        <f>'2.40-a,b,c,d,e'!F5765</f>
        <v>82.919998168945298</v>
      </c>
      <c r="G5765" s="157">
        <f>'2.40-a,b,c,d,e'!G5765</f>
        <v>979.99572753910513</v>
      </c>
      <c r="H5765" s="157">
        <f t="shared" si="630"/>
        <v>8262.6167031914829</v>
      </c>
      <c r="I5765" s="157">
        <f t="shared" si="631"/>
        <v>0</v>
      </c>
      <c r="J5765" s="157">
        <f t="shared" si="632"/>
        <v>8262.6167031914829</v>
      </c>
      <c r="K5765" s="157">
        <f t="shared" si="633"/>
        <v>99.998474121092841</v>
      </c>
      <c r="L5765" s="157">
        <f t="shared" si="634"/>
        <v>8162.61822907039</v>
      </c>
      <c r="M5765" s="167">
        <f t="shared" si="635"/>
        <v>0</v>
      </c>
      <c r="N5765" s="167">
        <f t="shared" si="636"/>
        <v>0</v>
      </c>
    </row>
    <row r="5766" spans="1:14" ht="15" customHeight="1" x14ac:dyDescent="0.2">
      <c r="A5766" s="152"/>
      <c r="B5766" s="152"/>
      <c r="C5766" s="152"/>
      <c r="D5766" s="152"/>
      <c r="E5766" s="153">
        <f>'2.40-a,b,c,d,e'!E5766</f>
        <v>45147.166666666664</v>
      </c>
      <c r="F5766" s="157">
        <f>'2.40-a,b,c,d,e'!F5766</f>
        <v>84.400001525878906</v>
      </c>
      <c r="G5766" s="157">
        <f>'2.40-a,b,c,d,e'!G5766</f>
        <v>1480.0033569336078</v>
      </c>
      <c r="H5766" s="157">
        <f t="shared" si="630"/>
        <v>9642.6215860039974</v>
      </c>
      <c r="I5766" s="157">
        <f t="shared" si="631"/>
        <v>0</v>
      </c>
      <c r="J5766" s="157">
        <f t="shared" si="632"/>
        <v>9642.6215860039974</v>
      </c>
      <c r="K5766" s="157">
        <f t="shared" si="633"/>
        <v>1480.0033569336074</v>
      </c>
      <c r="L5766" s="157">
        <f t="shared" si="634"/>
        <v>8162.61822907039</v>
      </c>
      <c r="M5766" s="167">
        <f t="shared" si="635"/>
        <v>0</v>
      </c>
      <c r="N5766" s="167">
        <f t="shared" si="636"/>
        <v>0</v>
      </c>
    </row>
    <row r="5767" spans="1:14" ht="15" customHeight="1" x14ac:dyDescent="0.2">
      <c r="A5767" s="152"/>
      <c r="B5767" s="152"/>
      <c r="C5767" s="152"/>
      <c r="D5767" s="152"/>
      <c r="E5767" s="153">
        <f>'2.40-a,b,c,d,e'!E5767</f>
        <v>45148.166666666664</v>
      </c>
      <c r="F5767" s="157">
        <f>'2.40-a,b,c,d,e'!F5767</f>
        <v>82.819999694824205</v>
      </c>
      <c r="G5767" s="157">
        <f>'2.40-a,b,c,d,e'!G5767</f>
        <v>-1580.0018310547016</v>
      </c>
      <c r="H5767" s="157">
        <f t="shared" si="630"/>
        <v>6582.6163980156889</v>
      </c>
      <c r="I5767" s="157">
        <f t="shared" si="631"/>
        <v>0</v>
      </c>
      <c r="J5767" s="157">
        <f t="shared" si="632"/>
        <v>6582.6163980156889</v>
      </c>
      <c r="K5767" s="157">
        <f t="shared" si="633"/>
        <v>0</v>
      </c>
      <c r="L5767" s="157">
        <f t="shared" si="634"/>
        <v>6582.6163980156889</v>
      </c>
      <c r="M5767" s="167">
        <f t="shared" si="635"/>
        <v>0</v>
      </c>
      <c r="N5767" s="167">
        <f t="shared" si="636"/>
        <v>0</v>
      </c>
    </row>
    <row r="5768" spans="1:14" ht="15" customHeight="1" x14ac:dyDescent="0.2">
      <c r="A5768" s="152"/>
      <c r="B5768" s="152"/>
      <c r="C5768" s="152"/>
      <c r="D5768" s="152"/>
      <c r="E5768" s="153">
        <f>'2.40-a,b,c,d,e'!E5768</f>
        <v>45149.166666666664</v>
      </c>
      <c r="F5768" s="157">
        <f>'2.40-a,b,c,d,e'!F5768</f>
        <v>83.190002441406193</v>
      </c>
      <c r="G5768" s="157">
        <f>'2.40-a,b,c,d,e'!G5768</f>
        <v>370.00274658198862</v>
      </c>
      <c r="H5768" s="157">
        <f t="shared" si="630"/>
        <v>6952.6191445976774</v>
      </c>
      <c r="I5768" s="157">
        <f t="shared" si="631"/>
        <v>0</v>
      </c>
      <c r="J5768" s="157">
        <f t="shared" si="632"/>
        <v>6952.6191445976774</v>
      </c>
      <c r="K5768" s="157">
        <f t="shared" si="633"/>
        <v>0</v>
      </c>
      <c r="L5768" s="157">
        <f t="shared" si="634"/>
        <v>6952.6191445976774</v>
      </c>
      <c r="M5768" s="167">
        <f t="shared" si="635"/>
        <v>0</v>
      </c>
      <c r="N5768" s="167">
        <f t="shared" si="636"/>
        <v>0</v>
      </c>
    </row>
    <row r="5769" spans="1:14" ht="15" customHeight="1" x14ac:dyDescent="0.2">
      <c r="A5769" s="152"/>
      <c r="B5769" s="152"/>
      <c r="C5769" s="152"/>
      <c r="D5769" s="152"/>
      <c r="E5769" s="153">
        <f>'2.40-a,b,c,d,e'!E5769</f>
        <v>45152.166666666664</v>
      </c>
      <c r="F5769" s="157">
        <f>'2.40-a,b,c,d,e'!F5769</f>
        <v>82.510002136230398</v>
      </c>
      <c r="G5769" s="157">
        <f>'2.40-a,b,c,d,e'!G5769</f>
        <v>-680.00030517579546</v>
      </c>
      <c r="H5769" s="157">
        <f t="shared" si="630"/>
        <v>6272.6188394218816</v>
      </c>
      <c r="I5769" s="157">
        <f t="shared" si="631"/>
        <v>0</v>
      </c>
      <c r="J5769" s="157">
        <f t="shared" si="632"/>
        <v>6272.6188394218816</v>
      </c>
      <c r="K5769" s="157">
        <f t="shared" si="633"/>
        <v>0</v>
      </c>
      <c r="L5769" s="157">
        <f t="shared" si="634"/>
        <v>6272.6188394218816</v>
      </c>
      <c r="M5769" s="167">
        <f t="shared" si="635"/>
        <v>0</v>
      </c>
      <c r="N5769" s="167">
        <f t="shared" si="636"/>
        <v>0</v>
      </c>
    </row>
    <row r="5770" spans="1:14" ht="15" customHeight="1" x14ac:dyDescent="0.2">
      <c r="A5770" s="152"/>
      <c r="B5770" s="152"/>
      <c r="C5770" s="152"/>
      <c r="D5770" s="152"/>
      <c r="E5770" s="153">
        <f>'2.40-a,b,c,d,e'!E5770</f>
        <v>45153.166666666664</v>
      </c>
      <c r="F5770" s="157">
        <f>'2.40-a,b,c,d,e'!F5770</f>
        <v>80.989997863769503</v>
      </c>
      <c r="G5770" s="157">
        <f>'2.40-a,b,c,d,e'!G5770</f>
        <v>-1520.0042724608948</v>
      </c>
      <c r="H5770" s="157">
        <f t="shared" si="630"/>
        <v>4752.6145669609868</v>
      </c>
      <c r="I5770" s="157">
        <f t="shared" si="631"/>
        <v>3410.0036621094032</v>
      </c>
      <c r="J5770" s="157">
        <f t="shared" si="632"/>
        <v>8162.61822907039</v>
      </c>
      <c r="K5770" s="157">
        <f t="shared" si="633"/>
        <v>0</v>
      </c>
      <c r="L5770" s="157">
        <f t="shared" si="634"/>
        <v>8162.61822907039</v>
      </c>
      <c r="M5770" s="167">
        <f t="shared" si="635"/>
        <v>1</v>
      </c>
      <c r="N5770" s="167">
        <f t="shared" si="636"/>
        <v>0</v>
      </c>
    </row>
    <row r="5771" spans="1:14" ht="15" customHeight="1" x14ac:dyDescent="0.2">
      <c r="A5771" s="152"/>
      <c r="B5771" s="152"/>
      <c r="C5771" s="152"/>
      <c r="D5771" s="152"/>
      <c r="E5771" s="153">
        <f>'2.40-a,b,c,d,e'!E5771</f>
        <v>45154.166666666664</v>
      </c>
      <c r="F5771" s="157">
        <f>'2.40-a,b,c,d,e'!F5771</f>
        <v>79.379997253417898</v>
      </c>
      <c r="G5771" s="157">
        <f>'2.40-a,b,c,d,e'!G5771</f>
        <v>-1610.0006103516052</v>
      </c>
      <c r="H5771" s="157">
        <f t="shared" si="630"/>
        <v>6552.6176187187848</v>
      </c>
      <c r="I5771" s="157">
        <f t="shared" si="631"/>
        <v>0</v>
      </c>
      <c r="J5771" s="157">
        <f t="shared" si="632"/>
        <v>6552.6176187187848</v>
      </c>
      <c r="K5771" s="157">
        <f t="shared" si="633"/>
        <v>0</v>
      </c>
      <c r="L5771" s="157">
        <f t="shared" si="634"/>
        <v>6552.6176187187848</v>
      </c>
      <c r="M5771" s="167">
        <f t="shared" si="635"/>
        <v>0</v>
      </c>
      <c r="N5771" s="167">
        <f t="shared" si="636"/>
        <v>0</v>
      </c>
    </row>
    <row r="5772" spans="1:14" ht="15" customHeight="1" x14ac:dyDescent="0.2">
      <c r="A5772" s="152"/>
      <c r="B5772" s="152"/>
      <c r="C5772" s="152"/>
      <c r="D5772" s="152"/>
      <c r="E5772" s="153">
        <f>'2.40-a,b,c,d,e'!E5772</f>
        <v>45155.166666666664</v>
      </c>
      <c r="F5772" s="157">
        <f>'2.40-a,b,c,d,e'!F5772</f>
        <v>80.389999389648395</v>
      </c>
      <c r="G5772" s="157">
        <f>'2.40-a,b,c,d,e'!G5772</f>
        <v>1010.0021362304972</v>
      </c>
      <c r="H5772" s="157">
        <f t="shared" si="630"/>
        <v>7562.6197549492817</v>
      </c>
      <c r="I5772" s="157">
        <f t="shared" si="631"/>
        <v>0</v>
      </c>
      <c r="J5772" s="157">
        <f t="shared" si="632"/>
        <v>7562.6197549492817</v>
      </c>
      <c r="K5772" s="157">
        <f t="shared" si="633"/>
        <v>0</v>
      </c>
      <c r="L5772" s="157">
        <f t="shared" si="634"/>
        <v>7562.6197549492817</v>
      </c>
      <c r="M5772" s="167">
        <f t="shared" si="635"/>
        <v>0</v>
      </c>
      <c r="N5772" s="167">
        <f t="shared" si="636"/>
        <v>0</v>
      </c>
    </row>
    <row r="5773" spans="1:14" ht="15" customHeight="1" x14ac:dyDescent="0.2">
      <c r="A5773" s="152"/>
      <c r="B5773" s="152"/>
      <c r="C5773" s="152"/>
      <c r="D5773" s="152"/>
      <c r="E5773" s="153">
        <f>'2.40-a,b,c,d,e'!E5773</f>
        <v>45156.166666666664</v>
      </c>
      <c r="F5773" s="157">
        <f>'2.40-a,b,c,d,e'!F5773</f>
        <v>81.25</v>
      </c>
      <c r="G5773" s="157">
        <f>'2.40-a,b,c,d,e'!G5773</f>
        <v>860.00061035160513</v>
      </c>
      <c r="H5773" s="157">
        <f t="shared" si="630"/>
        <v>8422.620365300887</v>
      </c>
      <c r="I5773" s="157">
        <f t="shared" si="631"/>
        <v>0</v>
      </c>
      <c r="J5773" s="157">
        <f t="shared" si="632"/>
        <v>8422.620365300887</v>
      </c>
      <c r="K5773" s="157">
        <f t="shared" si="633"/>
        <v>260.00213623049694</v>
      </c>
      <c r="L5773" s="157">
        <f t="shared" si="634"/>
        <v>8162.61822907039</v>
      </c>
      <c r="M5773" s="167">
        <f t="shared" si="635"/>
        <v>0</v>
      </c>
      <c r="N5773" s="167">
        <f t="shared" si="636"/>
        <v>0</v>
      </c>
    </row>
    <row r="5774" spans="1:14" ht="15" customHeight="1" x14ac:dyDescent="0.2">
      <c r="A5774" s="152"/>
      <c r="B5774" s="152"/>
      <c r="C5774" s="152"/>
      <c r="D5774" s="152"/>
      <c r="E5774" s="153">
        <f>'2.40-a,b,c,d,e'!E5774</f>
        <v>45159.166666666664</v>
      </c>
      <c r="F5774" s="157">
        <f>'2.40-a,b,c,d,e'!F5774</f>
        <v>80.720001220703097</v>
      </c>
      <c r="G5774" s="157">
        <f>'2.40-a,b,c,d,e'!G5774</f>
        <v>-529.99877929690342</v>
      </c>
      <c r="H5774" s="157">
        <f t="shared" si="630"/>
        <v>7632.6194497734868</v>
      </c>
      <c r="I5774" s="157">
        <f t="shared" si="631"/>
        <v>0</v>
      </c>
      <c r="J5774" s="157">
        <f t="shared" si="632"/>
        <v>7632.6194497734868</v>
      </c>
      <c r="K5774" s="157">
        <f t="shared" si="633"/>
        <v>0</v>
      </c>
      <c r="L5774" s="157">
        <f t="shared" si="634"/>
        <v>7632.6194497734868</v>
      </c>
      <c r="M5774" s="167">
        <f t="shared" si="635"/>
        <v>0</v>
      </c>
      <c r="N5774" s="167">
        <f t="shared" si="636"/>
        <v>0</v>
      </c>
    </row>
    <row r="5775" spans="1:14" ht="15" customHeight="1" x14ac:dyDescent="0.2">
      <c r="A5775" s="152"/>
      <c r="B5775" s="152"/>
      <c r="C5775" s="152"/>
      <c r="D5775" s="152"/>
      <c r="E5775" s="153">
        <f>'2.40-a,b,c,d,e'!E5775</f>
        <v>45160.166666666664</v>
      </c>
      <c r="F5775" s="157">
        <f>'2.40-a,b,c,d,e'!F5775</f>
        <v>80.349998474121094</v>
      </c>
      <c r="G5775" s="157">
        <f>'2.40-a,b,c,d,e'!G5775</f>
        <v>-370.00274658200283</v>
      </c>
      <c r="H5775" s="157">
        <f t="shared" si="630"/>
        <v>7262.6167031914838</v>
      </c>
      <c r="I5775" s="157">
        <f t="shared" si="631"/>
        <v>0</v>
      </c>
      <c r="J5775" s="157">
        <f t="shared" si="632"/>
        <v>7262.6167031914838</v>
      </c>
      <c r="K5775" s="157">
        <f t="shared" si="633"/>
        <v>0</v>
      </c>
      <c r="L5775" s="157">
        <f t="shared" si="634"/>
        <v>7262.6167031914838</v>
      </c>
      <c r="M5775" s="167">
        <f t="shared" si="635"/>
        <v>0</v>
      </c>
      <c r="N5775" s="167">
        <f t="shared" si="636"/>
        <v>0</v>
      </c>
    </row>
    <row r="5776" spans="1:14" ht="15" customHeight="1" x14ac:dyDescent="0.2">
      <c r="A5776" s="152"/>
      <c r="B5776" s="152"/>
      <c r="C5776" s="152"/>
      <c r="D5776" s="152"/>
      <c r="E5776" s="153">
        <f>'2.40-a,b,c,d,e'!E5776</f>
        <v>45161.166666666664</v>
      </c>
      <c r="F5776" s="157">
        <f>'2.40-a,b,c,d,e'!F5776</f>
        <v>78.889999389648395</v>
      </c>
      <c r="G5776" s="157">
        <f>'2.40-a,b,c,d,e'!G5776</f>
        <v>-1459.999084472699</v>
      </c>
      <c r="H5776" s="157">
        <f t="shared" si="630"/>
        <v>5802.6176187187848</v>
      </c>
      <c r="I5776" s="157">
        <f t="shared" si="631"/>
        <v>2360.0006103516052</v>
      </c>
      <c r="J5776" s="157">
        <f t="shared" si="632"/>
        <v>8162.61822907039</v>
      </c>
      <c r="K5776" s="157">
        <f t="shared" si="633"/>
        <v>0</v>
      </c>
      <c r="L5776" s="157">
        <f t="shared" si="634"/>
        <v>8162.61822907039</v>
      </c>
      <c r="M5776" s="167">
        <f t="shared" si="635"/>
        <v>1</v>
      </c>
      <c r="N5776" s="167">
        <f t="shared" si="636"/>
        <v>0</v>
      </c>
    </row>
    <row r="5777" spans="1:14" ht="15" customHeight="1" x14ac:dyDescent="0.2">
      <c r="A5777" s="152"/>
      <c r="B5777" s="152"/>
      <c r="C5777" s="152"/>
      <c r="D5777" s="152"/>
      <c r="E5777" s="153">
        <f>'2.40-a,b,c,d,e'!E5777</f>
        <v>45162.166666666664</v>
      </c>
      <c r="F5777" s="157">
        <f>'2.40-a,b,c,d,e'!F5777</f>
        <v>79.050003051757798</v>
      </c>
      <c r="G5777" s="157">
        <f>'2.40-a,b,c,d,e'!G5777</f>
        <v>160.00366210940342</v>
      </c>
      <c r="H5777" s="157">
        <f t="shared" si="630"/>
        <v>8322.6218911797932</v>
      </c>
      <c r="I5777" s="157">
        <f t="shared" si="631"/>
        <v>0</v>
      </c>
      <c r="J5777" s="157">
        <f t="shared" si="632"/>
        <v>8322.6218911797932</v>
      </c>
      <c r="K5777" s="157">
        <f t="shared" si="633"/>
        <v>160.00366210940319</v>
      </c>
      <c r="L5777" s="157">
        <f t="shared" si="634"/>
        <v>8162.61822907039</v>
      </c>
      <c r="M5777" s="167">
        <f t="shared" si="635"/>
        <v>0</v>
      </c>
      <c r="N5777" s="167">
        <f t="shared" si="636"/>
        <v>0</v>
      </c>
    </row>
    <row r="5778" spans="1:14" ht="15" customHeight="1" x14ac:dyDescent="0.2">
      <c r="A5778" s="152"/>
      <c r="B5778" s="152"/>
      <c r="C5778" s="152"/>
      <c r="D5778" s="152"/>
      <c r="E5778" s="153">
        <f>'2.40-a,b,c,d,e'!E5778</f>
        <v>45163.166666666664</v>
      </c>
      <c r="F5778" s="157">
        <f>'2.40-a,b,c,d,e'!F5778</f>
        <v>79.830001831054602</v>
      </c>
      <c r="G5778" s="157">
        <f>'2.40-a,b,c,d,e'!G5778</f>
        <v>779.99877929680395</v>
      </c>
      <c r="H5778" s="157">
        <f t="shared" si="630"/>
        <v>8942.6170083671932</v>
      </c>
      <c r="I5778" s="157">
        <f t="shared" si="631"/>
        <v>0</v>
      </c>
      <c r="J5778" s="157">
        <f t="shared" si="632"/>
        <v>8942.6170083671932</v>
      </c>
      <c r="K5778" s="157">
        <f t="shared" si="633"/>
        <v>779.99877929680315</v>
      </c>
      <c r="L5778" s="157">
        <f t="shared" si="634"/>
        <v>8162.61822907039</v>
      </c>
      <c r="M5778" s="167">
        <f t="shared" si="635"/>
        <v>0</v>
      </c>
      <c r="N5778" s="167">
        <f t="shared" si="636"/>
        <v>0</v>
      </c>
    </row>
    <row r="5779" spans="1:14" ht="15" customHeight="1" x14ac:dyDescent="0.2">
      <c r="A5779" s="152"/>
      <c r="B5779" s="152"/>
      <c r="C5779" s="152"/>
      <c r="D5779" s="152"/>
      <c r="E5779" s="153">
        <f>'2.40-a,b,c,d,e'!E5779</f>
        <v>45166.166666666664</v>
      </c>
      <c r="F5779" s="157">
        <f>'2.40-a,b,c,d,e'!F5779</f>
        <v>80.099998474121094</v>
      </c>
      <c r="G5779" s="157">
        <f>'2.40-a,b,c,d,e'!G5779</f>
        <v>269.99664306649152</v>
      </c>
      <c r="H5779" s="157">
        <f t="shared" si="630"/>
        <v>8432.6148721368809</v>
      </c>
      <c r="I5779" s="157">
        <f t="shared" si="631"/>
        <v>0</v>
      </c>
      <c r="J5779" s="157">
        <f t="shared" si="632"/>
        <v>8432.6148721368809</v>
      </c>
      <c r="K5779" s="157">
        <f t="shared" si="633"/>
        <v>269.99664306649083</v>
      </c>
      <c r="L5779" s="157">
        <f t="shared" si="634"/>
        <v>8162.61822907039</v>
      </c>
      <c r="M5779" s="167">
        <f t="shared" si="635"/>
        <v>0</v>
      </c>
      <c r="N5779" s="167">
        <f t="shared" si="636"/>
        <v>0</v>
      </c>
    </row>
    <row r="5780" spans="1:14" ht="15" customHeight="1" x14ac:dyDescent="0.2">
      <c r="A5780" s="152"/>
      <c r="B5780" s="152"/>
      <c r="C5780" s="152"/>
      <c r="D5780" s="152"/>
      <c r="E5780" s="153">
        <f>'2.40-a,b,c,d,e'!E5780</f>
        <v>45167.166666666664</v>
      </c>
      <c r="F5780" s="157">
        <f>'2.40-a,b,c,d,e'!F5780</f>
        <v>81.160003662109304</v>
      </c>
      <c r="G5780" s="157">
        <f>'2.40-a,b,c,d,e'!G5780</f>
        <v>1060.0051879882103</v>
      </c>
      <c r="H5780" s="157">
        <f t="shared" si="630"/>
        <v>9222.6234170585994</v>
      </c>
      <c r="I5780" s="157">
        <f t="shared" si="631"/>
        <v>0</v>
      </c>
      <c r="J5780" s="157">
        <f t="shared" si="632"/>
        <v>9222.6234170585994</v>
      </c>
      <c r="K5780" s="157">
        <f t="shared" si="633"/>
        <v>1060.0051879882094</v>
      </c>
      <c r="L5780" s="157">
        <f t="shared" si="634"/>
        <v>8162.61822907039</v>
      </c>
      <c r="M5780" s="167">
        <f t="shared" si="635"/>
        <v>0</v>
      </c>
      <c r="N5780" s="167">
        <f t="shared" si="636"/>
        <v>0</v>
      </c>
    </row>
    <row r="5781" spans="1:14" ht="15" customHeight="1" x14ac:dyDescent="0.2">
      <c r="A5781" s="152"/>
      <c r="B5781" s="152"/>
      <c r="C5781" s="152"/>
      <c r="D5781" s="152"/>
      <c r="E5781" s="153">
        <f>'2.40-a,b,c,d,e'!E5781</f>
        <v>45168.166666666664</v>
      </c>
      <c r="F5781" s="157">
        <f>'2.40-a,b,c,d,e'!F5781</f>
        <v>81.629997253417898</v>
      </c>
      <c r="G5781" s="157">
        <f>'2.40-a,b,c,d,e'!G5781</f>
        <v>469.99359130859375</v>
      </c>
      <c r="H5781" s="157">
        <f t="shared" si="630"/>
        <v>8632.6118203789847</v>
      </c>
      <c r="I5781" s="157">
        <f t="shared" si="631"/>
        <v>0</v>
      </c>
      <c r="J5781" s="157">
        <f t="shared" si="632"/>
        <v>8632.6118203789847</v>
      </c>
      <c r="K5781" s="157">
        <f t="shared" si="633"/>
        <v>469.99359130859466</v>
      </c>
      <c r="L5781" s="157">
        <f t="shared" si="634"/>
        <v>8162.61822907039</v>
      </c>
      <c r="M5781" s="167">
        <f t="shared" si="635"/>
        <v>0</v>
      </c>
      <c r="N5781" s="167">
        <f t="shared" si="636"/>
        <v>0</v>
      </c>
    </row>
    <row r="5782" spans="1:14" ht="15" customHeight="1" x14ac:dyDescent="0.2">
      <c r="A5782" s="152"/>
      <c r="B5782" s="152"/>
      <c r="C5782" s="152"/>
      <c r="D5782" s="152"/>
      <c r="E5782" s="153">
        <f>'2.40-a,b,c,d,e'!E5782</f>
        <v>45169.166666666664</v>
      </c>
      <c r="F5782" s="157">
        <f>'2.40-a,b,c,d,e'!F5782</f>
        <v>83.629997253417898</v>
      </c>
      <c r="G5782" s="157">
        <f>'2.40-a,b,c,d,e'!G5782</f>
        <v>2000</v>
      </c>
      <c r="H5782" s="157">
        <f t="shared" si="630"/>
        <v>10162.618229070391</v>
      </c>
      <c r="I5782" s="157">
        <f t="shared" si="631"/>
        <v>0</v>
      </c>
      <c r="J5782" s="157">
        <f t="shared" si="632"/>
        <v>10162.618229070391</v>
      </c>
      <c r="K5782" s="157">
        <f t="shared" si="633"/>
        <v>2000.0000000000009</v>
      </c>
      <c r="L5782" s="157">
        <f t="shared" si="634"/>
        <v>8162.61822907039</v>
      </c>
      <c r="M5782" s="167">
        <f t="shared" si="635"/>
        <v>0</v>
      </c>
      <c r="N5782" s="167">
        <f t="shared" si="636"/>
        <v>0</v>
      </c>
    </row>
    <row r="5783" spans="1:14" ht="15" customHeight="1" x14ac:dyDescent="0.2">
      <c r="A5783" s="152"/>
      <c r="B5783" s="152"/>
      <c r="C5783" s="152"/>
      <c r="D5783" s="152"/>
      <c r="E5783" s="153">
        <f>'2.40-a,b,c,d,e'!E5783</f>
        <v>45170.166666666664</v>
      </c>
      <c r="F5783" s="157">
        <f>'2.40-a,b,c,d,e'!F5783</f>
        <v>85.550003051757798</v>
      </c>
      <c r="G5783" s="157">
        <f>'2.40-a,b,c,d,e'!G5783</f>
        <v>1920.0057983399006</v>
      </c>
      <c r="H5783" s="157">
        <f t="shared" si="630"/>
        <v>10082.624027410291</v>
      </c>
      <c r="I5783" s="157">
        <f t="shared" si="631"/>
        <v>0</v>
      </c>
      <c r="J5783" s="157">
        <f t="shared" si="632"/>
        <v>10082.624027410291</v>
      </c>
      <c r="K5783" s="157">
        <f t="shared" si="633"/>
        <v>1920.005798339901</v>
      </c>
      <c r="L5783" s="157">
        <f t="shared" si="634"/>
        <v>8162.61822907039</v>
      </c>
      <c r="M5783" s="167">
        <f t="shared" si="635"/>
        <v>0</v>
      </c>
      <c r="N5783" s="167">
        <f t="shared" si="636"/>
        <v>0</v>
      </c>
    </row>
    <row r="5784" spans="1:14" ht="15" customHeight="1" x14ac:dyDescent="0.2">
      <c r="A5784" s="152"/>
      <c r="B5784" s="152"/>
      <c r="C5784" s="152"/>
      <c r="D5784" s="152"/>
      <c r="E5784" s="153">
        <f>'2.40-a,b,c,d,e'!E5784</f>
        <v>45174.166666666664</v>
      </c>
      <c r="F5784" s="157">
        <f>'2.40-a,b,c,d,e'!F5784</f>
        <v>86.690002441406193</v>
      </c>
      <c r="G5784" s="157">
        <f>'2.40-a,b,c,d,e'!G5784</f>
        <v>1139.9993896483948</v>
      </c>
      <c r="H5784" s="157">
        <f t="shared" si="630"/>
        <v>9302.6176187187848</v>
      </c>
      <c r="I5784" s="157">
        <f t="shared" si="631"/>
        <v>0</v>
      </c>
      <c r="J5784" s="157">
        <f t="shared" si="632"/>
        <v>9302.6176187187848</v>
      </c>
      <c r="K5784" s="157">
        <f t="shared" si="633"/>
        <v>1139.9993896483948</v>
      </c>
      <c r="L5784" s="157">
        <f t="shared" si="634"/>
        <v>8162.61822907039</v>
      </c>
      <c r="M5784" s="167">
        <f t="shared" si="635"/>
        <v>0</v>
      </c>
      <c r="N5784" s="167">
        <f t="shared" si="636"/>
        <v>0</v>
      </c>
    </row>
    <row r="5785" spans="1:14" ht="15" customHeight="1" x14ac:dyDescent="0.2">
      <c r="A5785" s="152"/>
      <c r="B5785" s="152"/>
      <c r="C5785" s="152"/>
      <c r="D5785" s="152"/>
      <c r="E5785" s="153">
        <f>'2.40-a,b,c,d,e'!E5785</f>
        <v>45175.166666666664</v>
      </c>
      <c r="F5785" s="157">
        <f>'2.40-a,b,c,d,e'!F5785</f>
        <v>87.540000915527301</v>
      </c>
      <c r="G5785" s="157">
        <f>'2.40-a,b,c,d,e'!G5785</f>
        <v>849.99847412110796</v>
      </c>
      <c r="H5785" s="157">
        <f t="shared" si="630"/>
        <v>9012.6167031914974</v>
      </c>
      <c r="I5785" s="157">
        <f t="shared" si="631"/>
        <v>0</v>
      </c>
      <c r="J5785" s="157">
        <f t="shared" si="632"/>
        <v>9012.6167031914974</v>
      </c>
      <c r="K5785" s="157">
        <f t="shared" si="633"/>
        <v>849.99847412110739</v>
      </c>
      <c r="L5785" s="157">
        <f t="shared" si="634"/>
        <v>8162.61822907039</v>
      </c>
      <c r="M5785" s="167">
        <f t="shared" si="635"/>
        <v>0</v>
      </c>
      <c r="N5785" s="167">
        <f t="shared" si="636"/>
        <v>0</v>
      </c>
    </row>
    <row r="5786" spans="1:14" ht="15" customHeight="1" x14ac:dyDescent="0.2">
      <c r="A5786" s="152"/>
      <c r="B5786" s="152"/>
      <c r="C5786" s="152"/>
      <c r="D5786" s="152"/>
      <c r="E5786" s="153">
        <f>'2.40-a,b,c,d,e'!E5786</f>
        <v>45176.166666666664</v>
      </c>
      <c r="F5786" s="157">
        <f>'2.40-a,b,c,d,e'!F5786</f>
        <v>86.870002746582003</v>
      </c>
      <c r="G5786" s="157">
        <f>'2.40-a,b,c,d,e'!G5786</f>
        <v>-669.99816894529829</v>
      </c>
      <c r="H5786" s="157">
        <f t="shared" si="630"/>
        <v>7492.6200601250921</v>
      </c>
      <c r="I5786" s="157">
        <f t="shared" si="631"/>
        <v>0</v>
      </c>
      <c r="J5786" s="157">
        <f t="shared" si="632"/>
        <v>7492.6200601250921</v>
      </c>
      <c r="K5786" s="157">
        <f t="shared" si="633"/>
        <v>0</v>
      </c>
      <c r="L5786" s="157">
        <f t="shared" si="634"/>
        <v>7492.6200601250921</v>
      </c>
      <c r="M5786" s="167">
        <f t="shared" si="635"/>
        <v>0</v>
      </c>
      <c r="N5786" s="167">
        <f t="shared" si="636"/>
        <v>0</v>
      </c>
    </row>
    <row r="5787" spans="1:14" ht="15" customHeight="1" x14ac:dyDescent="0.2">
      <c r="A5787" s="152"/>
      <c r="B5787" s="152"/>
      <c r="C5787" s="152"/>
      <c r="D5787" s="152"/>
      <c r="E5787" s="153">
        <f>'2.40-a,b,c,d,e'!E5787</f>
        <v>45177.166666666664</v>
      </c>
      <c r="F5787" s="157">
        <f>'2.40-a,b,c,d,e'!F5787</f>
        <v>87.510002136230398</v>
      </c>
      <c r="G5787" s="157">
        <f>'2.40-a,b,c,d,e'!G5787</f>
        <v>639.99938964839487</v>
      </c>
      <c r="H5787" s="157">
        <f t="shared" si="630"/>
        <v>8132.6194497734868</v>
      </c>
      <c r="I5787" s="157">
        <f t="shared" si="631"/>
        <v>0</v>
      </c>
      <c r="J5787" s="157">
        <f t="shared" si="632"/>
        <v>8132.6194497734868</v>
      </c>
      <c r="K5787" s="157">
        <f t="shared" si="633"/>
        <v>0</v>
      </c>
      <c r="L5787" s="157">
        <f t="shared" si="634"/>
        <v>8132.6194497734868</v>
      </c>
      <c r="M5787" s="167">
        <f t="shared" si="635"/>
        <v>0</v>
      </c>
      <c r="N5787" s="167">
        <f t="shared" si="636"/>
        <v>0</v>
      </c>
    </row>
    <row r="5788" spans="1:14" ht="15" customHeight="1" x14ac:dyDescent="0.2">
      <c r="A5788" s="152"/>
      <c r="B5788" s="152"/>
      <c r="C5788" s="152"/>
      <c r="D5788" s="152"/>
      <c r="E5788" s="153">
        <f>'2.40-a,b,c,d,e'!E5788</f>
        <v>45180.166666666664</v>
      </c>
      <c r="F5788" s="157">
        <f>'2.40-a,b,c,d,e'!F5788</f>
        <v>87.290000915527301</v>
      </c>
      <c r="G5788" s="157">
        <f>'2.40-a,b,c,d,e'!G5788</f>
        <v>-220.00122070309658</v>
      </c>
      <c r="H5788" s="157">
        <f t="shared" si="630"/>
        <v>7912.61822907039</v>
      </c>
      <c r="I5788" s="157">
        <f t="shared" si="631"/>
        <v>0</v>
      </c>
      <c r="J5788" s="157">
        <f t="shared" si="632"/>
        <v>7912.61822907039</v>
      </c>
      <c r="K5788" s="157">
        <f t="shared" si="633"/>
        <v>0</v>
      </c>
      <c r="L5788" s="157">
        <f t="shared" si="634"/>
        <v>7912.61822907039</v>
      </c>
      <c r="M5788" s="167">
        <f t="shared" si="635"/>
        <v>0</v>
      </c>
      <c r="N5788" s="167">
        <f t="shared" si="636"/>
        <v>0</v>
      </c>
    </row>
    <row r="5789" spans="1:14" ht="15" customHeight="1" x14ac:dyDescent="0.2">
      <c r="A5789" s="152"/>
      <c r="B5789" s="152"/>
      <c r="C5789" s="152"/>
      <c r="D5789" s="152"/>
      <c r="E5789" s="153">
        <f>'2.40-a,b,c,d,e'!E5789</f>
        <v>45181.166666666664</v>
      </c>
      <c r="F5789" s="157">
        <f>'2.40-a,b,c,d,e'!F5789</f>
        <v>88.839996337890597</v>
      </c>
      <c r="G5789" s="157">
        <f>'2.40-a,b,c,d,e'!G5789</f>
        <v>1549.9954223632953</v>
      </c>
      <c r="H5789" s="157">
        <f t="shared" si="630"/>
        <v>9462.6136514336849</v>
      </c>
      <c r="I5789" s="157">
        <f t="shared" si="631"/>
        <v>0</v>
      </c>
      <c r="J5789" s="157">
        <f t="shared" si="632"/>
        <v>9462.6136514336849</v>
      </c>
      <c r="K5789" s="157">
        <f t="shared" si="633"/>
        <v>1299.9954223632949</v>
      </c>
      <c r="L5789" s="157">
        <f t="shared" si="634"/>
        <v>8162.61822907039</v>
      </c>
      <c r="M5789" s="167">
        <f t="shared" si="635"/>
        <v>0</v>
      </c>
      <c r="N5789" s="167">
        <f t="shared" si="636"/>
        <v>0</v>
      </c>
    </row>
    <row r="5790" spans="1:14" ht="15" customHeight="1" x14ac:dyDescent="0.2">
      <c r="A5790" s="152"/>
      <c r="B5790" s="152"/>
      <c r="C5790" s="152"/>
      <c r="D5790" s="152"/>
      <c r="E5790" s="153">
        <f>'2.40-a,b,c,d,e'!E5790</f>
        <v>45182.166666666664</v>
      </c>
      <c r="F5790" s="157">
        <f>'2.40-a,b,c,d,e'!F5790</f>
        <v>88.519996643066406</v>
      </c>
      <c r="G5790" s="157">
        <f>'2.40-a,b,c,d,e'!G5790</f>
        <v>-319.99969482419033</v>
      </c>
      <c r="H5790" s="157">
        <f t="shared" si="630"/>
        <v>7842.6185342461995</v>
      </c>
      <c r="I5790" s="157">
        <f t="shared" si="631"/>
        <v>0</v>
      </c>
      <c r="J5790" s="157">
        <f t="shared" si="632"/>
        <v>7842.6185342461995</v>
      </c>
      <c r="K5790" s="157">
        <f t="shared" si="633"/>
        <v>0</v>
      </c>
      <c r="L5790" s="157">
        <f t="shared" si="634"/>
        <v>7842.6185342461995</v>
      </c>
      <c r="M5790" s="167">
        <f t="shared" si="635"/>
        <v>0</v>
      </c>
      <c r="N5790" s="167">
        <f t="shared" si="636"/>
        <v>0</v>
      </c>
    </row>
    <row r="5791" spans="1:14" ht="15" customHeight="1" x14ac:dyDescent="0.2">
      <c r="A5791" s="152"/>
      <c r="B5791" s="152"/>
      <c r="C5791" s="152"/>
      <c r="D5791" s="152"/>
      <c r="E5791" s="153">
        <f>'2.40-a,b,c,d,e'!E5791</f>
        <v>45183.166666666664</v>
      </c>
      <c r="F5791" s="157">
        <f>'2.40-a,b,c,d,e'!F5791</f>
        <v>90.160003662109304</v>
      </c>
      <c r="G5791" s="157">
        <f>'2.40-a,b,c,d,e'!G5791</f>
        <v>1640.0070190428978</v>
      </c>
      <c r="H5791" s="157">
        <f t="shared" si="630"/>
        <v>9482.6255532890973</v>
      </c>
      <c r="I5791" s="157">
        <f t="shared" si="631"/>
        <v>0</v>
      </c>
      <c r="J5791" s="157">
        <f t="shared" si="632"/>
        <v>9482.6255532890973</v>
      </c>
      <c r="K5791" s="157">
        <f t="shared" si="633"/>
        <v>1320.0073242187073</v>
      </c>
      <c r="L5791" s="157">
        <f t="shared" si="634"/>
        <v>8162.61822907039</v>
      </c>
      <c r="M5791" s="167">
        <f t="shared" si="635"/>
        <v>0</v>
      </c>
      <c r="N5791" s="167">
        <f t="shared" si="636"/>
        <v>0</v>
      </c>
    </row>
    <row r="5792" spans="1:14" ht="15" customHeight="1" x14ac:dyDescent="0.2">
      <c r="A5792" s="152"/>
      <c r="B5792" s="152"/>
      <c r="C5792" s="152"/>
      <c r="D5792" s="152"/>
      <c r="E5792" s="153">
        <f>'2.40-a,b,c,d,e'!E5792</f>
        <v>45184.166666666664</v>
      </c>
      <c r="F5792" s="157">
        <f>'2.40-a,b,c,d,e'!F5792</f>
        <v>90.769996643066406</v>
      </c>
      <c r="G5792" s="157">
        <f>'2.40-a,b,c,d,e'!G5792</f>
        <v>609.9929809571023</v>
      </c>
      <c r="H5792" s="157">
        <f t="shared" si="630"/>
        <v>8772.6112100274931</v>
      </c>
      <c r="I5792" s="157">
        <f t="shared" si="631"/>
        <v>0</v>
      </c>
      <c r="J5792" s="157">
        <f t="shared" si="632"/>
        <v>8772.6112100274931</v>
      </c>
      <c r="K5792" s="157">
        <f t="shared" si="633"/>
        <v>609.9929809571031</v>
      </c>
      <c r="L5792" s="157">
        <f t="shared" si="634"/>
        <v>8162.61822907039</v>
      </c>
      <c r="M5792" s="167">
        <f t="shared" si="635"/>
        <v>0</v>
      </c>
      <c r="N5792" s="167">
        <f t="shared" si="636"/>
        <v>0</v>
      </c>
    </row>
    <row r="5793" spans="1:14" ht="15" customHeight="1" x14ac:dyDescent="0.2">
      <c r="A5793" s="152"/>
      <c r="B5793" s="152"/>
      <c r="C5793" s="152"/>
      <c r="D5793" s="152"/>
      <c r="E5793" s="153">
        <f>'2.40-a,b,c,d,e'!E5793</f>
        <v>45187.166666666664</v>
      </c>
      <c r="F5793" s="157">
        <f>'2.40-a,b,c,d,e'!F5793</f>
        <v>91.480003356933594</v>
      </c>
      <c r="G5793" s="157">
        <f>'2.40-a,b,c,d,e'!G5793</f>
        <v>710.0067138671875</v>
      </c>
      <c r="H5793" s="157">
        <f t="shared" si="630"/>
        <v>8872.6249429375785</v>
      </c>
      <c r="I5793" s="157">
        <f t="shared" si="631"/>
        <v>0</v>
      </c>
      <c r="J5793" s="157">
        <f t="shared" si="632"/>
        <v>8872.6249429375785</v>
      </c>
      <c r="K5793" s="157">
        <f t="shared" si="633"/>
        <v>710.00671386718841</v>
      </c>
      <c r="L5793" s="157">
        <f t="shared" si="634"/>
        <v>8162.61822907039</v>
      </c>
      <c r="M5793" s="167">
        <f t="shared" si="635"/>
        <v>0</v>
      </c>
      <c r="N5793" s="167">
        <f t="shared" si="636"/>
        <v>0</v>
      </c>
    </row>
    <row r="5794" spans="1:14" ht="15" customHeight="1" x14ac:dyDescent="0.2">
      <c r="A5794" s="152"/>
      <c r="B5794" s="152"/>
      <c r="C5794" s="152"/>
      <c r="D5794" s="152"/>
      <c r="E5794" s="153">
        <f>'2.40-a,b,c,d,e'!E5794</f>
        <v>45188.166666666664</v>
      </c>
      <c r="F5794" s="157">
        <f>'2.40-a,b,c,d,e'!F5794</f>
        <v>91.199996948242102</v>
      </c>
      <c r="G5794" s="157">
        <f>'2.40-a,b,c,d,e'!G5794</f>
        <v>-280.00640869149152</v>
      </c>
      <c r="H5794" s="157">
        <f t="shared" si="630"/>
        <v>7882.6118203788983</v>
      </c>
      <c r="I5794" s="157">
        <f t="shared" si="631"/>
        <v>0</v>
      </c>
      <c r="J5794" s="157">
        <f t="shared" si="632"/>
        <v>7882.6118203788983</v>
      </c>
      <c r="K5794" s="157">
        <f t="shared" si="633"/>
        <v>0</v>
      </c>
      <c r="L5794" s="157">
        <f t="shared" si="634"/>
        <v>7882.6118203788983</v>
      </c>
      <c r="M5794" s="167">
        <f t="shared" si="635"/>
        <v>0</v>
      </c>
      <c r="N5794" s="167">
        <f t="shared" si="636"/>
        <v>0</v>
      </c>
    </row>
    <row r="5795" spans="1:14" ht="15" customHeight="1" x14ac:dyDescent="0.2">
      <c r="A5795" s="152"/>
      <c r="B5795" s="152"/>
      <c r="C5795" s="152"/>
      <c r="D5795" s="152"/>
      <c r="E5795" s="153">
        <f>'2.40-a,b,c,d,e'!E5795</f>
        <v>45189.166666666664</v>
      </c>
      <c r="F5795" s="157">
        <f>'2.40-a,b,c,d,e'!F5795</f>
        <v>90.279998779296804</v>
      </c>
      <c r="G5795" s="157">
        <f>'2.40-a,b,c,d,e'!G5795</f>
        <v>-919.99816894529829</v>
      </c>
      <c r="H5795" s="157">
        <f t="shared" si="630"/>
        <v>6962.6136514336004</v>
      </c>
      <c r="I5795" s="157">
        <f t="shared" si="631"/>
        <v>0</v>
      </c>
      <c r="J5795" s="157">
        <f t="shared" si="632"/>
        <v>6962.6136514336004</v>
      </c>
      <c r="K5795" s="157">
        <f t="shared" si="633"/>
        <v>0</v>
      </c>
      <c r="L5795" s="157">
        <f t="shared" si="634"/>
        <v>6962.6136514336004</v>
      </c>
      <c r="M5795" s="167">
        <f t="shared" si="635"/>
        <v>0</v>
      </c>
      <c r="N5795" s="167">
        <f t="shared" si="636"/>
        <v>0</v>
      </c>
    </row>
    <row r="5796" spans="1:14" ht="15" customHeight="1" x14ac:dyDescent="0.2">
      <c r="A5796" s="152"/>
      <c r="B5796" s="152"/>
      <c r="C5796" s="152"/>
      <c r="D5796" s="152"/>
      <c r="E5796" s="153">
        <f>'2.40-a,b,c,d,e'!E5796</f>
        <v>45190.166666666664</v>
      </c>
      <c r="F5796" s="157">
        <f>'2.40-a,b,c,d,e'!F5796</f>
        <v>89.629997253417898</v>
      </c>
      <c r="G5796" s="157">
        <f>'2.40-a,b,c,d,e'!G5796</f>
        <v>-650.00152587890625</v>
      </c>
      <c r="H5796" s="157">
        <f t="shared" si="630"/>
        <v>6312.6121255546941</v>
      </c>
      <c r="I5796" s="157">
        <f t="shared" si="631"/>
        <v>0</v>
      </c>
      <c r="J5796" s="157">
        <f t="shared" si="632"/>
        <v>6312.6121255546941</v>
      </c>
      <c r="K5796" s="157">
        <f t="shared" si="633"/>
        <v>0</v>
      </c>
      <c r="L5796" s="157">
        <f t="shared" si="634"/>
        <v>6312.6121255546941</v>
      </c>
      <c r="M5796" s="167">
        <f t="shared" si="635"/>
        <v>0</v>
      </c>
      <c r="N5796" s="167">
        <f t="shared" si="636"/>
        <v>0</v>
      </c>
    </row>
    <row r="5797" spans="1:14" ht="15" customHeight="1" x14ac:dyDescent="0.2">
      <c r="A5797" s="152"/>
      <c r="B5797" s="152"/>
      <c r="C5797" s="152"/>
      <c r="D5797" s="152"/>
      <c r="E5797" s="153">
        <f>'2.40-a,b,c,d,e'!E5797</f>
        <v>45191.166666666664</v>
      </c>
      <c r="F5797" s="157">
        <f>'2.40-a,b,c,d,e'!F5797</f>
        <v>90.029998779296804</v>
      </c>
      <c r="G5797" s="157">
        <f>'2.40-a,b,c,d,e'!G5797</f>
        <v>400.00152587890625</v>
      </c>
      <c r="H5797" s="157">
        <f t="shared" si="630"/>
        <v>6712.6136514336004</v>
      </c>
      <c r="I5797" s="157">
        <f t="shared" si="631"/>
        <v>0</v>
      </c>
      <c r="J5797" s="157">
        <f t="shared" si="632"/>
        <v>6712.6136514336004</v>
      </c>
      <c r="K5797" s="157">
        <f t="shared" si="633"/>
        <v>0</v>
      </c>
      <c r="L5797" s="157">
        <f t="shared" si="634"/>
        <v>6712.6136514336004</v>
      </c>
      <c r="M5797" s="167">
        <f t="shared" si="635"/>
        <v>0</v>
      </c>
      <c r="N5797" s="167">
        <f t="shared" si="636"/>
        <v>0</v>
      </c>
    </row>
    <row r="5798" spans="1:14" ht="15" customHeight="1" x14ac:dyDescent="0.2">
      <c r="A5798" s="152"/>
      <c r="B5798" s="152"/>
      <c r="C5798" s="152"/>
      <c r="D5798" s="152"/>
      <c r="E5798" s="153">
        <f>'2.40-a,b,c,d,e'!E5798</f>
        <v>45194.166666666664</v>
      </c>
      <c r="F5798" s="157">
        <f>'2.40-a,b,c,d,e'!F5798</f>
        <v>89.680000305175696</v>
      </c>
      <c r="G5798" s="157">
        <f>'2.40-a,b,c,d,e'!G5798</f>
        <v>-349.99847412110796</v>
      </c>
      <c r="H5798" s="157">
        <f t="shared" si="630"/>
        <v>6362.6151773124921</v>
      </c>
      <c r="I5798" s="157">
        <f t="shared" si="631"/>
        <v>0</v>
      </c>
      <c r="J5798" s="157">
        <f t="shared" si="632"/>
        <v>6362.6151773124921</v>
      </c>
      <c r="K5798" s="157">
        <f t="shared" si="633"/>
        <v>0</v>
      </c>
      <c r="L5798" s="157">
        <f t="shared" si="634"/>
        <v>6362.6151773124921</v>
      </c>
      <c r="M5798" s="167">
        <f t="shared" si="635"/>
        <v>0</v>
      </c>
      <c r="N5798" s="167">
        <f t="shared" si="636"/>
        <v>0</v>
      </c>
    </row>
    <row r="5799" spans="1:14" ht="15" customHeight="1" x14ac:dyDescent="0.2">
      <c r="A5799" s="152"/>
      <c r="B5799" s="152"/>
      <c r="C5799" s="152"/>
      <c r="D5799" s="152"/>
      <c r="E5799" s="153">
        <f>'2.40-a,b,c,d,e'!E5799</f>
        <v>45195.166666666664</v>
      </c>
      <c r="F5799" s="157">
        <f>'2.40-a,b,c,d,e'!F5799</f>
        <v>90.389999389648395</v>
      </c>
      <c r="G5799" s="157">
        <f>'2.40-a,b,c,d,e'!G5799</f>
        <v>709.99908447269888</v>
      </c>
      <c r="H5799" s="157">
        <f t="shared" si="630"/>
        <v>7072.614261785191</v>
      </c>
      <c r="I5799" s="157">
        <f t="shared" si="631"/>
        <v>0</v>
      </c>
      <c r="J5799" s="157">
        <f t="shared" si="632"/>
        <v>7072.614261785191</v>
      </c>
      <c r="K5799" s="157">
        <f t="shared" si="633"/>
        <v>0</v>
      </c>
      <c r="L5799" s="157">
        <f t="shared" si="634"/>
        <v>7072.614261785191</v>
      </c>
      <c r="M5799" s="167">
        <f t="shared" si="635"/>
        <v>0</v>
      </c>
      <c r="N5799" s="167">
        <f t="shared" si="636"/>
        <v>0</v>
      </c>
    </row>
    <row r="5800" spans="1:14" ht="15" customHeight="1" x14ac:dyDescent="0.2">
      <c r="A5800" s="152"/>
      <c r="B5800" s="152"/>
      <c r="C5800" s="152"/>
      <c r="D5800" s="152"/>
      <c r="E5800" s="153">
        <f>'2.40-a,b,c,d,e'!E5800</f>
        <v>45196.166666666664</v>
      </c>
      <c r="F5800" s="157">
        <f>'2.40-a,b,c,d,e'!F5800</f>
        <v>93.680000305175696</v>
      </c>
      <c r="G5800" s="157">
        <f>'2.40-a,b,c,d,e'!G5800</f>
        <v>3290.000915527301</v>
      </c>
      <c r="H5800" s="157">
        <f t="shared" si="630"/>
        <v>10362.615177312491</v>
      </c>
      <c r="I5800" s="157">
        <f t="shared" si="631"/>
        <v>0</v>
      </c>
      <c r="J5800" s="157">
        <f t="shared" si="632"/>
        <v>10362.615177312491</v>
      </c>
      <c r="K5800" s="157">
        <f t="shared" si="633"/>
        <v>2199.9969482421011</v>
      </c>
      <c r="L5800" s="157">
        <f t="shared" si="634"/>
        <v>8162.61822907039</v>
      </c>
      <c r="M5800" s="167">
        <f t="shared" si="635"/>
        <v>0</v>
      </c>
      <c r="N5800" s="167">
        <f t="shared" si="636"/>
        <v>0</v>
      </c>
    </row>
    <row r="5801" spans="1:14" ht="15" customHeight="1" x14ac:dyDescent="0.2">
      <c r="A5801" s="152"/>
      <c r="B5801" s="152"/>
      <c r="C5801" s="152"/>
      <c r="D5801" s="152"/>
      <c r="E5801" s="153">
        <f>'2.40-a,b,c,d,e'!E5801</f>
        <v>45197.166666666664</v>
      </c>
      <c r="F5801" s="157">
        <f>'2.40-a,b,c,d,e'!F5801</f>
        <v>91.709999084472599</v>
      </c>
      <c r="G5801" s="157">
        <f>'2.40-a,b,c,d,e'!G5801</f>
        <v>-1970.0012207030966</v>
      </c>
      <c r="H5801" s="157">
        <f t="shared" si="630"/>
        <v>6192.6170083672932</v>
      </c>
      <c r="I5801" s="157">
        <f t="shared" si="631"/>
        <v>0</v>
      </c>
      <c r="J5801" s="157">
        <f t="shared" si="632"/>
        <v>6192.6170083672932</v>
      </c>
      <c r="K5801" s="157">
        <f t="shared" si="633"/>
        <v>0</v>
      </c>
      <c r="L5801" s="157">
        <f t="shared" si="634"/>
        <v>6192.6170083672932</v>
      </c>
      <c r="M5801" s="167">
        <f t="shared" si="635"/>
        <v>0</v>
      </c>
      <c r="N5801" s="167">
        <f t="shared" si="636"/>
        <v>0</v>
      </c>
    </row>
    <row r="5802" spans="1:14" ht="15" customHeight="1" x14ac:dyDescent="0.2">
      <c r="A5802" s="152"/>
      <c r="B5802" s="152"/>
      <c r="C5802" s="152"/>
      <c r="D5802" s="152"/>
      <c r="E5802" s="153">
        <f>'2.40-a,b,c,d,e'!E5802</f>
        <v>45198.166666666664</v>
      </c>
      <c r="F5802" s="157">
        <f>'2.40-a,b,c,d,e'!F5802</f>
        <v>90.790000915527301</v>
      </c>
      <c r="G5802" s="157">
        <f>'2.40-a,b,c,d,e'!G5802</f>
        <v>-919.99816894529829</v>
      </c>
      <c r="H5802" s="157">
        <f t="shared" si="630"/>
        <v>5272.6188394219953</v>
      </c>
      <c r="I5802" s="157">
        <f t="shared" si="631"/>
        <v>2889.9993896483948</v>
      </c>
      <c r="J5802" s="157">
        <f t="shared" si="632"/>
        <v>8162.61822907039</v>
      </c>
      <c r="K5802" s="157">
        <f t="shared" si="633"/>
        <v>0</v>
      </c>
      <c r="L5802" s="157">
        <f t="shared" si="634"/>
        <v>8162.61822907039</v>
      </c>
      <c r="M5802" s="167">
        <f t="shared" si="635"/>
        <v>1</v>
      </c>
      <c r="N5802" s="167">
        <f t="shared" si="636"/>
        <v>0</v>
      </c>
    </row>
    <row r="5803" spans="1:14" ht="15" customHeight="1" x14ac:dyDescent="0.2">
      <c r="A5803" s="152"/>
      <c r="B5803" s="152"/>
      <c r="C5803" s="152"/>
      <c r="D5803" s="152"/>
      <c r="E5803" s="153">
        <f>'2.40-a,b,c,d,e'!E5803</f>
        <v>45201.166666666664</v>
      </c>
      <c r="F5803" s="157">
        <f>'2.40-a,b,c,d,e'!F5803</f>
        <v>88.819999694824205</v>
      </c>
      <c r="G5803" s="157">
        <f>'2.40-a,b,c,d,e'!G5803</f>
        <v>-1970.0012207030966</v>
      </c>
      <c r="H5803" s="157">
        <f t="shared" si="630"/>
        <v>6192.6170083672932</v>
      </c>
      <c r="I5803" s="157">
        <f t="shared" si="631"/>
        <v>0</v>
      </c>
      <c r="J5803" s="157">
        <f t="shared" si="632"/>
        <v>6192.6170083672932</v>
      </c>
      <c r="K5803" s="157">
        <f t="shared" si="633"/>
        <v>0</v>
      </c>
      <c r="L5803" s="157">
        <f t="shared" si="634"/>
        <v>6192.6170083672932</v>
      </c>
      <c r="M5803" s="167">
        <f t="shared" si="635"/>
        <v>0</v>
      </c>
      <c r="N5803" s="167">
        <f t="shared" si="636"/>
        <v>0</v>
      </c>
    </row>
    <row r="5804" spans="1:14" ht="15" customHeight="1" x14ac:dyDescent="0.2">
      <c r="A5804" s="152"/>
      <c r="B5804" s="152"/>
      <c r="C5804" s="152"/>
      <c r="D5804" s="152"/>
      <c r="E5804" s="153">
        <f>'2.40-a,b,c,d,e'!E5804</f>
        <v>45202.166666666664</v>
      </c>
      <c r="F5804" s="157">
        <f>'2.40-a,b,c,d,e'!F5804</f>
        <v>89.230003356933594</v>
      </c>
      <c r="G5804" s="157">
        <f>'2.40-a,b,c,d,e'!G5804</f>
        <v>410.00366210938921</v>
      </c>
      <c r="H5804" s="157">
        <f t="shared" si="630"/>
        <v>6602.6206704766828</v>
      </c>
      <c r="I5804" s="157">
        <f t="shared" si="631"/>
        <v>0</v>
      </c>
      <c r="J5804" s="157">
        <f t="shared" si="632"/>
        <v>6602.6206704766828</v>
      </c>
      <c r="K5804" s="157">
        <f t="shared" si="633"/>
        <v>0</v>
      </c>
      <c r="L5804" s="157">
        <f t="shared" si="634"/>
        <v>6602.6206704766828</v>
      </c>
      <c r="M5804" s="167">
        <f t="shared" si="635"/>
        <v>0</v>
      </c>
      <c r="N5804" s="167">
        <f t="shared" si="636"/>
        <v>0</v>
      </c>
    </row>
    <row r="5805" spans="1:14" ht="15" customHeight="1" x14ac:dyDescent="0.2">
      <c r="A5805" s="152"/>
      <c r="B5805" s="152"/>
      <c r="C5805" s="152"/>
      <c r="D5805" s="152"/>
      <c r="E5805" s="153">
        <f>'2.40-a,b,c,d,e'!E5805</f>
        <v>45203.166666666664</v>
      </c>
      <c r="F5805" s="157">
        <f>'2.40-a,b,c,d,e'!F5805</f>
        <v>84.220001220703097</v>
      </c>
      <c r="G5805" s="157">
        <f>'2.40-a,b,c,d,e'!G5805</f>
        <v>-5010.0021362304969</v>
      </c>
      <c r="H5805" s="157">
        <f t="shared" si="630"/>
        <v>1592.6185342461858</v>
      </c>
      <c r="I5805" s="157">
        <f t="shared" si="631"/>
        <v>6569.9996948242042</v>
      </c>
      <c r="J5805" s="157">
        <f t="shared" si="632"/>
        <v>8162.61822907039</v>
      </c>
      <c r="K5805" s="157">
        <f t="shared" si="633"/>
        <v>0</v>
      </c>
      <c r="L5805" s="157">
        <f t="shared" si="634"/>
        <v>8162.61822907039</v>
      </c>
      <c r="M5805" s="167">
        <f t="shared" si="635"/>
        <v>1</v>
      </c>
      <c r="N5805" s="167">
        <f t="shared" si="636"/>
        <v>0</v>
      </c>
    </row>
    <row r="5806" spans="1:14" ht="15" customHeight="1" x14ac:dyDescent="0.2">
      <c r="A5806" s="152"/>
      <c r="B5806" s="152"/>
      <c r="C5806" s="152"/>
      <c r="D5806" s="152"/>
      <c r="E5806" s="153">
        <f>'2.40-a,b,c,d,e'!E5806</f>
        <v>45204.166666666664</v>
      </c>
      <c r="F5806" s="157">
        <f>'2.40-a,b,c,d,e'!F5806</f>
        <v>82.309997558593693</v>
      </c>
      <c r="G5806" s="157">
        <f>'2.40-a,b,c,d,e'!G5806</f>
        <v>-1910.0036621094034</v>
      </c>
      <c r="H5806" s="157">
        <f t="shared" si="630"/>
        <v>6252.6145669609868</v>
      </c>
      <c r="I5806" s="157">
        <f t="shared" si="631"/>
        <v>0</v>
      </c>
      <c r="J5806" s="157">
        <f t="shared" si="632"/>
        <v>6252.6145669609868</v>
      </c>
      <c r="K5806" s="157">
        <f t="shared" si="633"/>
        <v>0</v>
      </c>
      <c r="L5806" s="157">
        <f t="shared" si="634"/>
        <v>6252.6145669609868</v>
      </c>
      <c r="M5806" s="167">
        <f t="shared" si="635"/>
        <v>0</v>
      </c>
      <c r="N5806" s="167">
        <f t="shared" si="636"/>
        <v>0</v>
      </c>
    </row>
    <row r="5807" spans="1:14" ht="15" customHeight="1" x14ac:dyDescent="0.2">
      <c r="A5807" s="152"/>
      <c r="B5807" s="152"/>
      <c r="C5807" s="152"/>
      <c r="D5807" s="152"/>
      <c r="E5807" s="153">
        <f>'2.40-a,b,c,d,e'!E5807</f>
        <v>45205.166666666664</v>
      </c>
      <c r="F5807" s="157">
        <f>'2.40-a,b,c,d,e'!F5807</f>
        <v>82.790000915527301</v>
      </c>
      <c r="G5807" s="157">
        <f>'2.40-a,b,c,d,e'!G5807</f>
        <v>480.00335693360796</v>
      </c>
      <c r="H5807" s="157">
        <f t="shared" si="630"/>
        <v>6732.6179238945952</v>
      </c>
      <c r="I5807" s="157">
        <f t="shared" si="631"/>
        <v>0</v>
      </c>
      <c r="J5807" s="157">
        <f t="shared" si="632"/>
        <v>6732.6179238945952</v>
      </c>
      <c r="K5807" s="157">
        <f t="shared" si="633"/>
        <v>0</v>
      </c>
      <c r="L5807" s="157">
        <f t="shared" si="634"/>
        <v>6732.6179238945952</v>
      </c>
      <c r="M5807" s="167">
        <f t="shared" si="635"/>
        <v>0</v>
      </c>
      <c r="N5807" s="167">
        <f t="shared" si="636"/>
        <v>0</v>
      </c>
    </row>
    <row r="5808" spans="1:14" ht="15" customHeight="1" x14ac:dyDescent="0.2">
      <c r="A5808" s="152"/>
      <c r="B5808" s="152"/>
      <c r="C5808" s="152"/>
      <c r="D5808" s="152"/>
      <c r="E5808" s="153">
        <f>'2.40-a,b,c,d,e'!E5808</f>
        <v>45208.166666666664</v>
      </c>
      <c r="F5808" s="157">
        <f>'2.40-a,b,c,d,e'!F5808</f>
        <v>86.379997253417898</v>
      </c>
      <c r="G5808" s="157">
        <f>'2.40-a,b,c,d,e'!G5808</f>
        <v>3589.9963378905968</v>
      </c>
      <c r="H5808" s="157">
        <f t="shared" si="630"/>
        <v>10322.614261785191</v>
      </c>
      <c r="I5808" s="157">
        <f t="shared" si="631"/>
        <v>0</v>
      </c>
      <c r="J5808" s="157">
        <f t="shared" si="632"/>
        <v>10322.614261785191</v>
      </c>
      <c r="K5808" s="157">
        <f t="shared" si="633"/>
        <v>2159.996032714801</v>
      </c>
      <c r="L5808" s="157">
        <f t="shared" si="634"/>
        <v>8162.61822907039</v>
      </c>
      <c r="M5808" s="167">
        <f t="shared" si="635"/>
        <v>0</v>
      </c>
      <c r="N5808" s="167">
        <f t="shared" si="636"/>
        <v>0</v>
      </c>
    </row>
    <row r="5809" spans="1:14" ht="15" customHeight="1" x14ac:dyDescent="0.2">
      <c r="A5809" s="152"/>
      <c r="B5809" s="152"/>
      <c r="C5809" s="152"/>
      <c r="D5809" s="152"/>
      <c r="E5809" s="153">
        <f>'2.40-a,b,c,d,e'!E5809</f>
        <v>45209.166666666664</v>
      </c>
      <c r="F5809" s="157">
        <f>'2.40-a,b,c,d,e'!F5809</f>
        <v>85.970001220703097</v>
      </c>
      <c r="G5809" s="157">
        <f>'2.40-a,b,c,d,e'!G5809</f>
        <v>-409.99603271480112</v>
      </c>
      <c r="H5809" s="157">
        <f t="shared" si="630"/>
        <v>7752.622196355589</v>
      </c>
      <c r="I5809" s="157">
        <f t="shared" si="631"/>
        <v>0</v>
      </c>
      <c r="J5809" s="157">
        <f t="shared" si="632"/>
        <v>7752.622196355589</v>
      </c>
      <c r="K5809" s="157">
        <f t="shared" si="633"/>
        <v>0</v>
      </c>
      <c r="L5809" s="157">
        <f t="shared" si="634"/>
        <v>7752.622196355589</v>
      </c>
      <c r="M5809" s="167">
        <f t="shared" si="635"/>
        <v>0</v>
      </c>
      <c r="N5809" s="167">
        <f t="shared" si="636"/>
        <v>0</v>
      </c>
    </row>
    <row r="5810" spans="1:14" ht="15" customHeight="1" x14ac:dyDescent="0.2">
      <c r="A5810" s="152"/>
      <c r="B5810" s="152"/>
      <c r="C5810" s="152"/>
      <c r="D5810" s="152"/>
      <c r="E5810" s="153">
        <f>'2.40-a,b,c,d,e'!E5810</f>
        <v>45210.166666666664</v>
      </c>
      <c r="F5810" s="157">
        <f>'2.40-a,b,c,d,e'!F5810</f>
        <v>83.489997863769503</v>
      </c>
      <c r="G5810" s="157">
        <f>'2.40-a,b,c,d,e'!G5810</f>
        <v>-2480.0033569335938</v>
      </c>
      <c r="H5810" s="157">
        <f t="shared" si="630"/>
        <v>5272.6188394219953</v>
      </c>
      <c r="I5810" s="157">
        <f t="shared" si="631"/>
        <v>2889.9993896483948</v>
      </c>
      <c r="J5810" s="157">
        <f t="shared" si="632"/>
        <v>8162.61822907039</v>
      </c>
      <c r="K5810" s="157">
        <f t="shared" si="633"/>
        <v>0</v>
      </c>
      <c r="L5810" s="157">
        <f t="shared" si="634"/>
        <v>8162.61822907039</v>
      </c>
      <c r="M5810" s="167">
        <f t="shared" si="635"/>
        <v>1</v>
      </c>
      <c r="N5810" s="167">
        <f t="shared" si="636"/>
        <v>0</v>
      </c>
    </row>
    <row r="5811" spans="1:14" ht="15" customHeight="1" x14ac:dyDescent="0.2">
      <c r="A5811" s="152"/>
      <c r="B5811" s="152"/>
      <c r="C5811" s="152"/>
      <c r="D5811" s="152"/>
      <c r="E5811" s="153">
        <f>'2.40-a,b,c,d,e'!E5811</f>
        <v>45211.166666666664</v>
      </c>
      <c r="F5811" s="157">
        <f>'2.40-a,b,c,d,e'!F5811</f>
        <v>82.910003662109304</v>
      </c>
      <c r="G5811" s="157">
        <f>'2.40-a,b,c,d,e'!G5811</f>
        <v>-579.99420166019888</v>
      </c>
      <c r="H5811" s="157">
        <f t="shared" si="630"/>
        <v>7582.624027410191</v>
      </c>
      <c r="I5811" s="157">
        <f t="shared" si="631"/>
        <v>0</v>
      </c>
      <c r="J5811" s="157">
        <f t="shared" si="632"/>
        <v>7582.624027410191</v>
      </c>
      <c r="K5811" s="157">
        <f t="shared" si="633"/>
        <v>0</v>
      </c>
      <c r="L5811" s="157">
        <f t="shared" si="634"/>
        <v>7582.624027410191</v>
      </c>
      <c r="M5811" s="167">
        <f t="shared" si="635"/>
        <v>0</v>
      </c>
      <c r="N5811" s="167">
        <f t="shared" si="636"/>
        <v>0</v>
      </c>
    </row>
    <row r="5812" spans="1:14" ht="15" customHeight="1" x14ac:dyDescent="0.2">
      <c r="A5812" s="152"/>
      <c r="B5812" s="152"/>
      <c r="C5812" s="152"/>
      <c r="D5812" s="152"/>
      <c r="E5812" s="153">
        <f>'2.40-a,b,c,d,e'!E5812</f>
        <v>45212.166666666664</v>
      </c>
      <c r="F5812" s="157">
        <f>'2.40-a,b,c,d,e'!F5812</f>
        <v>87.690002441406193</v>
      </c>
      <c r="G5812" s="157">
        <f>'2.40-a,b,c,d,e'!G5812</f>
        <v>4779.9987792968896</v>
      </c>
      <c r="H5812" s="157">
        <f t="shared" si="630"/>
        <v>12362.622806707081</v>
      </c>
      <c r="I5812" s="157">
        <f t="shared" si="631"/>
        <v>0</v>
      </c>
      <c r="J5812" s="157">
        <f t="shared" si="632"/>
        <v>12362.622806707081</v>
      </c>
      <c r="K5812" s="157">
        <f t="shared" si="633"/>
        <v>4200.0045776366906</v>
      </c>
      <c r="L5812" s="157">
        <f t="shared" si="634"/>
        <v>8162.61822907039</v>
      </c>
      <c r="M5812" s="167">
        <f t="shared" si="635"/>
        <v>0</v>
      </c>
      <c r="N5812" s="167">
        <f t="shared" si="636"/>
        <v>0</v>
      </c>
    </row>
    <row r="5813" spans="1:14" ht="15" customHeight="1" x14ac:dyDescent="0.2">
      <c r="A5813" s="152"/>
      <c r="B5813" s="152"/>
      <c r="C5813" s="152"/>
      <c r="D5813" s="152"/>
      <c r="E5813" s="153">
        <f>'2.40-a,b,c,d,e'!E5813</f>
        <v>45215.166666666664</v>
      </c>
      <c r="F5813" s="157">
        <f>'2.40-a,b,c,d,e'!F5813</f>
        <v>86.660003662109304</v>
      </c>
      <c r="G5813" s="157">
        <f>'2.40-a,b,c,d,e'!G5813</f>
        <v>-1029.9987792968891</v>
      </c>
      <c r="H5813" s="157">
        <f t="shared" si="630"/>
        <v>7132.6194497735014</v>
      </c>
      <c r="I5813" s="157">
        <f t="shared" si="631"/>
        <v>0</v>
      </c>
      <c r="J5813" s="157">
        <f t="shared" si="632"/>
        <v>7132.6194497735014</v>
      </c>
      <c r="K5813" s="157">
        <f t="shared" si="633"/>
        <v>0</v>
      </c>
      <c r="L5813" s="157">
        <f t="shared" si="634"/>
        <v>7132.6194497735014</v>
      </c>
      <c r="M5813" s="167">
        <f t="shared" si="635"/>
        <v>0</v>
      </c>
      <c r="N5813" s="167">
        <f t="shared" si="636"/>
        <v>0</v>
      </c>
    </row>
    <row r="5814" spans="1:14" ht="15" customHeight="1" x14ac:dyDescent="0.2">
      <c r="A5814" s="152"/>
      <c r="B5814" s="152"/>
      <c r="C5814" s="152"/>
      <c r="D5814" s="152"/>
      <c r="E5814" s="153">
        <f>'2.40-a,b,c,d,e'!E5814</f>
        <v>45216.166666666664</v>
      </c>
      <c r="F5814" s="157">
        <f>'2.40-a,b,c,d,e'!F5814</f>
        <v>86.660003662109304</v>
      </c>
      <c r="G5814" s="157">
        <f>'2.40-a,b,c,d,e'!G5814</f>
        <v>0</v>
      </c>
      <c r="H5814" s="157">
        <f t="shared" si="630"/>
        <v>7132.6194497735014</v>
      </c>
      <c r="I5814" s="157">
        <f t="shared" si="631"/>
        <v>0</v>
      </c>
      <c r="J5814" s="157">
        <f t="shared" si="632"/>
        <v>7132.6194497735014</v>
      </c>
      <c r="K5814" s="157">
        <f t="shared" si="633"/>
        <v>0</v>
      </c>
      <c r="L5814" s="157">
        <f t="shared" si="634"/>
        <v>7132.6194497735014</v>
      </c>
      <c r="M5814" s="167">
        <f t="shared" si="635"/>
        <v>0</v>
      </c>
      <c r="N5814" s="167">
        <f t="shared" si="636"/>
        <v>0</v>
      </c>
    </row>
    <row r="5815" spans="1:14" ht="15" customHeight="1" x14ac:dyDescent="0.2">
      <c r="A5815" s="152"/>
      <c r="B5815" s="152"/>
      <c r="C5815" s="152"/>
      <c r="D5815" s="152"/>
      <c r="E5815" s="153">
        <f>'2.40-a,b,c,d,e'!E5815</f>
        <v>45217.166666666664</v>
      </c>
      <c r="F5815" s="157">
        <f>'2.40-a,b,c,d,e'!F5815</f>
        <v>88.319999694824205</v>
      </c>
      <c r="G5815" s="157">
        <f>'2.40-a,b,c,d,e'!G5815</f>
        <v>1659.9960327149006</v>
      </c>
      <c r="H5815" s="157">
        <f t="shared" si="630"/>
        <v>8792.6154824884015</v>
      </c>
      <c r="I5815" s="157">
        <f t="shared" si="631"/>
        <v>0</v>
      </c>
      <c r="J5815" s="157">
        <f t="shared" si="632"/>
        <v>8792.6154824884015</v>
      </c>
      <c r="K5815" s="157">
        <f t="shared" si="633"/>
        <v>629.9972534180115</v>
      </c>
      <c r="L5815" s="157">
        <f t="shared" si="634"/>
        <v>8162.61822907039</v>
      </c>
      <c r="M5815" s="167">
        <f t="shared" si="635"/>
        <v>0</v>
      </c>
      <c r="N5815" s="167">
        <f t="shared" si="636"/>
        <v>0</v>
      </c>
    </row>
    <row r="5816" spans="1:14" ht="15" customHeight="1" x14ac:dyDescent="0.2">
      <c r="A5816" s="152"/>
      <c r="B5816" s="152"/>
      <c r="C5816" s="152"/>
      <c r="D5816" s="152"/>
      <c r="E5816" s="153">
        <f>'2.40-a,b,c,d,e'!E5816</f>
        <v>45218.166666666664</v>
      </c>
      <c r="F5816" s="157">
        <f>'2.40-a,b,c,d,e'!F5816</f>
        <v>89.370002746582003</v>
      </c>
      <c r="G5816" s="157">
        <f>'2.40-a,b,c,d,e'!G5816</f>
        <v>1050.0030517577984</v>
      </c>
      <c r="H5816" s="157">
        <f t="shared" si="630"/>
        <v>9212.6212808281889</v>
      </c>
      <c r="I5816" s="157">
        <f t="shared" si="631"/>
        <v>0</v>
      </c>
      <c r="J5816" s="157">
        <f t="shared" si="632"/>
        <v>9212.6212808281889</v>
      </c>
      <c r="K5816" s="157">
        <f t="shared" si="633"/>
        <v>1050.0030517577989</v>
      </c>
      <c r="L5816" s="157">
        <f t="shared" si="634"/>
        <v>8162.61822907039</v>
      </c>
      <c r="M5816" s="167">
        <f t="shared" si="635"/>
        <v>0</v>
      </c>
      <c r="N5816" s="167">
        <f t="shared" si="636"/>
        <v>0</v>
      </c>
    </row>
    <row r="5817" spans="1:14" ht="15" customHeight="1" x14ac:dyDescent="0.2">
      <c r="A5817" s="152"/>
      <c r="B5817" s="152"/>
      <c r="C5817" s="152"/>
      <c r="D5817" s="152"/>
      <c r="E5817" s="153">
        <f>'2.40-a,b,c,d,e'!E5817</f>
        <v>45219.166666666664</v>
      </c>
      <c r="F5817" s="157">
        <f>'2.40-a,b,c,d,e'!F5817</f>
        <v>88.75</v>
      </c>
      <c r="G5817" s="157">
        <f>'2.40-a,b,c,d,e'!G5817</f>
        <v>-620.00274658200283</v>
      </c>
      <c r="H5817" s="157">
        <f t="shared" si="630"/>
        <v>7542.615482488387</v>
      </c>
      <c r="I5817" s="157">
        <f t="shared" si="631"/>
        <v>0</v>
      </c>
      <c r="J5817" s="157">
        <f t="shared" si="632"/>
        <v>7542.615482488387</v>
      </c>
      <c r="K5817" s="157">
        <f t="shared" si="633"/>
        <v>0</v>
      </c>
      <c r="L5817" s="157">
        <f t="shared" si="634"/>
        <v>7542.615482488387</v>
      </c>
      <c r="M5817" s="167">
        <f t="shared" si="635"/>
        <v>0</v>
      </c>
      <c r="N5817" s="167">
        <f t="shared" si="636"/>
        <v>0</v>
      </c>
    </row>
    <row r="5818" spans="1:14" ht="15" customHeight="1" x14ac:dyDescent="0.2">
      <c r="A5818" s="152"/>
      <c r="B5818" s="152"/>
      <c r="C5818" s="152"/>
      <c r="D5818" s="152"/>
      <c r="E5818" s="153">
        <f>'2.40-a,b,c,d,e'!E5818</f>
        <v>45222.166666666664</v>
      </c>
      <c r="F5818" s="157">
        <f>'2.40-a,b,c,d,e'!F5818</f>
        <v>85.489997863769503</v>
      </c>
      <c r="G5818" s="157">
        <f>'2.40-a,b,c,d,e'!G5818</f>
        <v>-3260.0021362304969</v>
      </c>
      <c r="H5818" s="157">
        <f t="shared" si="630"/>
        <v>4282.61334625789</v>
      </c>
      <c r="I5818" s="157">
        <f t="shared" si="631"/>
        <v>3880.0048828125</v>
      </c>
      <c r="J5818" s="157">
        <f t="shared" si="632"/>
        <v>8162.61822907039</v>
      </c>
      <c r="K5818" s="157">
        <f t="shared" si="633"/>
        <v>0</v>
      </c>
      <c r="L5818" s="157">
        <f t="shared" si="634"/>
        <v>8162.61822907039</v>
      </c>
      <c r="M5818" s="167">
        <f t="shared" si="635"/>
        <v>1</v>
      </c>
      <c r="N5818" s="167">
        <f t="shared" si="636"/>
        <v>0</v>
      </c>
    </row>
    <row r="5819" spans="1:14" ht="15" customHeight="1" x14ac:dyDescent="0.2">
      <c r="A5819" s="152"/>
      <c r="B5819" s="152"/>
      <c r="C5819" s="152"/>
      <c r="D5819" s="152"/>
      <c r="E5819" s="153">
        <f>'2.40-a,b,c,d,e'!E5819</f>
        <v>45223.166666666664</v>
      </c>
      <c r="F5819" s="157">
        <f>'2.40-a,b,c,d,e'!F5819</f>
        <v>83.739997863769503</v>
      </c>
      <c r="G5819" s="157">
        <f>'2.40-a,b,c,d,e'!G5819</f>
        <v>-1750</v>
      </c>
      <c r="H5819" s="157">
        <f t="shared" si="630"/>
        <v>6412.61822907039</v>
      </c>
      <c r="I5819" s="157">
        <f t="shared" si="631"/>
        <v>0</v>
      </c>
      <c r="J5819" s="157">
        <f t="shared" si="632"/>
        <v>6412.61822907039</v>
      </c>
      <c r="K5819" s="157">
        <f t="shared" si="633"/>
        <v>0</v>
      </c>
      <c r="L5819" s="157">
        <f t="shared" si="634"/>
        <v>6412.61822907039</v>
      </c>
      <c r="M5819" s="167">
        <f t="shared" si="635"/>
        <v>0</v>
      </c>
      <c r="N5819" s="167">
        <f t="shared" si="636"/>
        <v>0</v>
      </c>
    </row>
    <row r="5820" spans="1:14" ht="15" customHeight="1" x14ac:dyDescent="0.2">
      <c r="A5820" s="152"/>
      <c r="B5820" s="152"/>
      <c r="C5820" s="152"/>
      <c r="D5820" s="152"/>
      <c r="E5820" s="153">
        <f>'2.40-a,b,c,d,e'!E5820</f>
        <v>45224.166666666664</v>
      </c>
      <c r="F5820" s="157">
        <f>'2.40-a,b,c,d,e'!F5820</f>
        <v>85.389999389648395</v>
      </c>
      <c r="G5820" s="157">
        <f>'2.40-a,b,c,d,e'!G5820</f>
        <v>1650.0015258788922</v>
      </c>
      <c r="H5820" s="157">
        <f t="shared" si="630"/>
        <v>8062.6197549492827</v>
      </c>
      <c r="I5820" s="157">
        <f t="shared" si="631"/>
        <v>0</v>
      </c>
      <c r="J5820" s="157">
        <f t="shared" si="632"/>
        <v>8062.6197549492827</v>
      </c>
      <c r="K5820" s="157">
        <f t="shared" si="633"/>
        <v>0</v>
      </c>
      <c r="L5820" s="157">
        <f t="shared" si="634"/>
        <v>8062.6197549492827</v>
      </c>
      <c r="M5820" s="167">
        <f t="shared" si="635"/>
        <v>0</v>
      </c>
      <c r="N5820" s="167">
        <f t="shared" si="636"/>
        <v>0</v>
      </c>
    </row>
    <row r="5821" spans="1:14" ht="15" customHeight="1" x14ac:dyDescent="0.2">
      <c r="A5821" s="152"/>
      <c r="B5821" s="152"/>
      <c r="C5821" s="152"/>
      <c r="D5821" s="152"/>
      <c r="E5821" s="153">
        <f>'2.40-a,b,c,d,e'!E5821</f>
        <v>45225.166666666664</v>
      </c>
      <c r="F5821" s="157">
        <f>'2.40-a,b,c,d,e'!F5821</f>
        <v>83.209999084472599</v>
      </c>
      <c r="G5821" s="157">
        <f>'2.40-a,b,c,d,e'!G5821</f>
        <v>-2180.0003051757953</v>
      </c>
      <c r="H5821" s="157">
        <f t="shared" si="630"/>
        <v>5882.6194497734868</v>
      </c>
      <c r="I5821" s="157">
        <f t="shared" si="631"/>
        <v>2279.9987792969032</v>
      </c>
      <c r="J5821" s="157">
        <f t="shared" si="632"/>
        <v>8162.61822907039</v>
      </c>
      <c r="K5821" s="157">
        <f t="shared" si="633"/>
        <v>0</v>
      </c>
      <c r="L5821" s="157">
        <f t="shared" si="634"/>
        <v>8162.61822907039</v>
      </c>
      <c r="M5821" s="167">
        <f t="shared" si="635"/>
        <v>1</v>
      </c>
      <c r="N5821" s="167">
        <f t="shared" si="636"/>
        <v>0</v>
      </c>
    </row>
    <row r="5822" spans="1:14" ht="15" customHeight="1" x14ac:dyDescent="0.2">
      <c r="A5822" s="152"/>
      <c r="B5822" s="152"/>
      <c r="C5822" s="152"/>
      <c r="D5822" s="152"/>
      <c r="E5822" s="153">
        <f>'2.40-a,b,c,d,e'!E5822</f>
        <v>45226.166666666664</v>
      </c>
      <c r="F5822" s="157">
        <f>'2.40-a,b,c,d,e'!F5822</f>
        <v>85.540000915527301</v>
      </c>
      <c r="G5822" s="157">
        <f>'2.40-a,b,c,d,e'!G5822</f>
        <v>2330.0018310547016</v>
      </c>
      <c r="H5822" s="157">
        <f t="shared" si="630"/>
        <v>10492.620060125091</v>
      </c>
      <c r="I5822" s="157">
        <f t="shared" si="631"/>
        <v>0</v>
      </c>
      <c r="J5822" s="157">
        <f t="shared" si="632"/>
        <v>10492.620060125091</v>
      </c>
      <c r="K5822" s="157">
        <f t="shared" si="633"/>
        <v>2330.0018310547011</v>
      </c>
      <c r="L5822" s="157">
        <f t="shared" si="634"/>
        <v>8162.61822907039</v>
      </c>
      <c r="M5822" s="167">
        <f t="shared" si="635"/>
        <v>0</v>
      </c>
      <c r="N5822" s="167">
        <f t="shared" si="636"/>
        <v>0</v>
      </c>
    </row>
    <row r="5823" spans="1:14" ht="15" customHeight="1" x14ac:dyDescent="0.2">
      <c r="A5823" s="152"/>
      <c r="B5823" s="152"/>
      <c r="C5823" s="152"/>
      <c r="D5823" s="152"/>
      <c r="E5823" s="153">
        <f>'2.40-a,b,c,d,e'!E5823</f>
        <v>45229.166666666664</v>
      </c>
      <c r="F5823" s="157">
        <f>'2.40-a,b,c,d,e'!F5823</f>
        <v>82.309997558593693</v>
      </c>
      <c r="G5823" s="157">
        <f>'2.40-a,b,c,d,e'!G5823</f>
        <v>-3230.0033569336078</v>
      </c>
      <c r="H5823" s="157">
        <f t="shared" si="630"/>
        <v>4932.6148721367827</v>
      </c>
      <c r="I5823" s="157">
        <f t="shared" si="631"/>
        <v>3230.0033569336074</v>
      </c>
      <c r="J5823" s="157">
        <f t="shared" si="632"/>
        <v>8162.61822907039</v>
      </c>
      <c r="K5823" s="157">
        <f t="shared" si="633"/>
        <v>0</v>
      </c>
      <c r="L5823" s="157">
        <f t="shared" si="634"/>
        <v>8162.61822907039</v>
      </c>
      <c r="M5823" s="167">
        <f t="shared" si="635"/>
        <v>1</v>
      </c>
      <c r="N5823" s="167">
        <f t="shared" si="636"/>
        <v>0</v>
      </c>
    </row>
    <row r="5824" spans="1:14" ht="15" customHeight="1" x14ac:dyDescent="0.2">
      <c r="A5824" s="152"/>
      <c r="B5824" s="152"/>
      <c r="C5824" s="152"/>
      <c r="D5824" s="152"/>
      <c r="E5824" s="153">
        <f>'2.40-a,b,c,d,e'!E5824</f>
        <v>45230.166666666664</v>
      </c>
      <c r="F5824" s="157">
        <f>'2.40-a,b,c,d,e'!F5824</f>
        <v>81.019996643066406</v>
      </c>
      <c r="G5824" s="157">
        <f>'2.40-a,b,c,d,e'!G5824</f>
        <v>-1290.0009155272869</v>
      </c>
      <c r="H5824" s="157">
        <f t="shared" si="630"/>
        <v>6872.6173135431036</v>
      </c>
      <c r="I5824" s="157">
        <f t="shared" si="631"/>
        <v>0</v>
      </c>
      <c r="J5824" s="157">
        <f t="shared" si="632"/>
        <v>6872.6173135431036</v>
      </c>
      <c r="K5824" s="157">
        <f t="shared" si="633"/>
        <v>0</v>
      </c>
      <c r="L5824" s="157">
        <f t="shared" si="634"/>
        <v>6872.6173135431036</v>
      </c>
      <c r="M5824" s="167">
        <f t="shared" si="635"/>
        <v>0</v>
      </c>
      <c r="N5824" s="167">
        <f t="shared" si="636"/>
        <v>0</v>
      </c>
    </row>
    <row r="5825" spans="1:14" ht="15" customHeight="1" x14ac:dyDescent="0.2">
      <c r="A5825" s="152"/>
      <c r="B5825" s="152"/>
      <c r="C5825" s="152"/>
      <c r="D5825" s="152"/>
      <c r="E5825" s="153">
        <f>'2.40-a,b,c,d,e'!E5825</f>
        <v>45231.166666666664</v>
      </c>
      <c r="F5825" s="157">
        <f>'2.40-a,b,c,d,e'!F5825</f>
        <v>80.440002441406193</v>
      </c>
      <c r="G5825" s="157">
        <f>'2.40-a,b,c,d,e'!G5825</f>
        <v>-579.99420166021309</v>
      </c>
      <c r="H5825" s="157">
        <f t="shared" si="630"/>
        <v>6292.623111882891</v>
      </c>
      <c r="I5825" s="157">
        <f t="shared" si="631"/>
        <v>0</v>
      </c>
      <c r="J5825" s="157">
        <f t="shared" si="632"/>
        <v>6292.623111882891</v>
      </c>
      <c r="K5825" s="157">
        <f t="shared" si="633"/>
        <v>0</v>
      </c>
      <c r="L5825" s="157">
        <f t="shared" si="634"/>
        <v>6292.623111882891</v>
      </c>
      <c r="M5825" s="167">
        <f t="shared" si="635"/>
        <v>0</v>
      </c>
      <c r="N5825" s="167">
        <f t="shared" si="636"/>
        <v>0</v>
      </c>
    </row>
    <row r="5826" spans="1:14" ht="15" customHeight="1" x14ac:dyDescent="0.2">
      <c r="A5826" s="152"/>
      <c r="B5826" s="152"/>
      <c r="C5826" s="152"/>
      <c r="D5826" s="152"/>
      <c r="E5826" s="153">
        <f>'2.40-a,b,c,d,e'!E5826</f>
        <v>45232.166666666664</v>
      </c>
      <c r="F5826" s="157">
        <f>'2.40-a,b,c,d,e'!F5826</f>
        <v>82.459999084472599</v>
      </c>
      <c r="G5826" s="157">
        <f>'2.40-a,b,c,d,e'!G5826</f>
        <v>2019.9966430664063</v>
      </c>
      <c r="H5826" s="157">
        <f t="shared" si="630"/>
        <v>8312.6197549492972</v>
      </c>
      <c r="I5826" s="157">
        <f t="shared" si="631"/>
        <v>0</v>
      </c>
      <c r="J5826" s="157">
        <f t="shared" si="632"/>
        <v>8312.6197549492972</v>
      </c>
      <c r="K5826" s="157">
        <f t="shared" si="633"/>
        <v>150.00152587890716</v>
      </c>
      <c r="L5826" s="157">
        <f t="shared" si="634"/>
        <v>8162.61822907039</v>
      </c>
      <c r="M5826" s="167">
        <f t="shared" si="635"/>
        <v>0</v>
      </c>
      <c r="N5826" s="167">
        <f t="shared" si="636"/>
        <v>0</v>
      </c>
    </row>
    <row r="5827" spans="1:14" ht="15" customHeight="1" x14ac:dyDescent="0.2">
      <c r="A5827" s="152"/>
      <c r="B5827" s="152"/>
      <c r="C5827" s="152"/>
      <c r="D5827" s="152"/>
      <c r="E5827" s="153">
        <f>'2.40-a,b,c,d,e'!E5827</f>
        <v>45233.166666666664</v>
      </c>
      <c r="F5827" s="157">
        <f>'2.40-a,b,c,d,e'!F5827</f>
        <v>80.510002136230398</v>
      </c>
      <c r="G5827" s="157">
        <f>'2.40-a,b,c,d,e'!G5827</f>
        <v>-1949.9969482422016</v>
      </c>
      <c r="H5827" s="157">
        <f t="shared" si="630"/>
        <v>6212.6212808281889</v>
      </c>
      <c r="I5827" s="157">
        <f t="shared" si="631"/>
        <v>0</v>
      </c>
      <c r="J5827" s="157">
        <f t="shared" si="632"/>
        <v>6212.6212808281889</v>
      </c>
      <c r="K5827" s="157">
        <f t="shared" si="633"/>
        <v>0</v>
      </c>
      <c r="L5827" s="157">
        <f t="shared" si="634"/>
        <v>6212.6212808281889</v>
      </c>
      <c r="M5827" s="167">
        <f t="shared" si="635"/>
        <v>0</v>
      </c>
      <c r="N5827" s="167">
        <f t="shared" si="636"/>
        <v>0</v>
      </c>
    </row>
    <row r="5828" spans="1:14" ht="15" customHeight="1" x14ac:dyDescent="0.2">
      <c r="A5828" s="152"/>
      <c r="B5828" s="152"/>
      <c r="C5828" s="152"/>
      <c r="D5828" s="152"/>
      <c r="E5828" s="153">
        <f>'2.40-a,b,c,d,e'!E5828</f>
        <v>45236.208333333336</v>
      </c>
      <c r="F5828" s="157">
        <f>'2.40-a,b,c,d,e'!F5828</f>
        <v>80.819999694824205</v>
      </c>
      <c r="G5828" s="157">
        <f>'2.40-a,b,c,d,e'!G5828</f>
        <v>309.99755859380684</v>
      </c>
      <c r="H5828" s="157">
        <f t="shared" ref="H5828:H5891" si="637">L5827+G5828</f>
        <v>6522.6188394219953</v>
      </c>
      <c r="I5828" s="157">
        <f t="shared" ref="I5828:I5891" si="638">IF(H5828&lt;$B$13,$B$14-H5828,0)</f>
        <v>0</v>
      </c>
      <c r="J5828" s="157">
        <f t="shared" ref="J5828:J5891" si="639">H5828+I5828</f>
        <v>6522.6188394219953</v>
      </c>
      <c r="K5828" s="157">
        <f t="shared" ref="K5828:K5891" si="640">MAX(J5828-$B$14,0)</f>
        <v>0</v>
      </c>
      <c r="L5828" s="157">
        <f t="shared" ref="L5828:L5891" si="641">J5828-K5828</f>
        <v>6522.6188394219953</v>
      </c>
      <c r="M5828" s="167">
        <f t="shared" ref="M5828:M5891" si="642">IF(I5828&gt;0,1,0)</f>
        <v>0</v>
      </c>
      <c r="N5828" s="167">
        <f t="shared" ref="N5828:N5891" si="643">IF(H5828&lt;0,1,0)</f>
        <v>0</v>
      </c>
    </row>
    <row r="5829" spans="1:14" ht="15" customHeight="1" x14ac:dyDescent="0.2">
      <c r="A5829" s="152"/>
      <c r="B5829" s="152"/>
      <c r="C5829" s="152"/>
      <c r="D5829" s="152"/>
      <c r="E5829" s="153">
        <f>'2.40-a,b,c,d,e'!E5829</f>
        <v>45237.208333333336</v>
      </c>
      <c r="F5829" s="157">
        <f>'2.40-a,b,c,d,e'!F5829</f>
        <v>77.370002746582003</v>
      </c>
      <c r="G5829" s="157">
        <f>'2.40-a,b,c,d,e'!G5829</f>
        <v>-3449.9969482422016</v>
      </c>
      <c r="H5829" s="157">
        <f t="shared" si="637"/>
        <v>3072.6218911797937</v>
      </c>
      <c r="I5829" s="157">
        <f t="shared" si="638"/>
        <v>5089.9963378905959</v>
      </c>
      <c r="J5829" s="157">
        <f t="shared" si="639"/>
        <v>8162.6182290703891</v>
      </c>
      <c r="K5829" s="157">
        <f t="shared" si="640"/>
        <v>0</v>
      </c>
      <c r="L5829" s="157">
        <f t="shared" si="641"/>
        <v>8162.6182290703891</v>
      </c>
      <c r="M5829" s="167">
        <f t="shared" si="642"/>
        <v>1</v>
      </c>
      <c r="N5829" s="167">
        <f t="shared" si="643"/>
        <v>0</v>
      </c>
    </row>
    <row r="5830" spans="1:14" ht="15" customHeight="1" x14ac:dyDescent="0.2">
      <c r="A5830" s="152"/>
      <c r="B5830" s="152"/>
      <c r="C5830" s="152"/>
      <c r="D5830" s="152"/>
      <c r="E5830" s="153">
        <f>'2.40-a,b,c,d,e'!E5830</f>
        <v>45238.208333333336</v>
      </c>
      <c r="F5830" s="157">
        <f>'2.40-a,b,c,d,e'!F5830</f>
        <v>75.330001831054602</v>
      </c>
      <c r="G5830" s="157">
        <f>'2.40-a,b,c,d,e'!G5830</f>
        <v>-2040.0009155274006</v>
      </c>
      <c r="H5830" s="157">
        <f t="shared" si="637"/>
        <v>6122.617313542989</v>
      </c>
      <c r="I5830" s="157">
        <f t="shared" si="638"/>
        <v>0</v>
      </c>
      <c r="J5830" s="157">
        <f t="shared" si="639"/>
        <v>6122.617313542989</v>
      </c>
      <c r="K5830" s="157">
        <f t="shared" si="640"/>
        <v>0</v>
      </c>
      <c r="L5830" s="157">
        <f t="shared" si="641"/>
        <v>6122.617313542989</v>
      </c>
      <c r="M5830" s="167">
        <f t="shared" si="642"/>
        <v>0</v>
      </c>
      <c r="N5830" s="167">
        <f t="shared" si="643"/>
        <v>0</v>
      </c>
    </row>
    <row r="5831" spans="1:14" ht="15" customHeight="1" x14ac:dyDescent="0.2">
      <c r="A5831" s="152"/>
      <c r="B5831" s="152"/>
      <c r="C5831" s="152"/>
      <c r="D5831" s="152"/>
      <c r="E5831" s="153">
        <f>'2.40-a,b,c,d,e'!E5831</f>
        <v>45239.208333333336</v>
      </c>
      <c r="F5831" s="157">
        <f>'2.40-a,b,c,d,e'!F5831</f>
        <v>75.739997863769503</v>
      </c>
      <c r="G5831" s="157">
        <f>'2.40-a,b,c,d,e'!G5831</f>
        <v>409.99603271490059</v>
      </c>
      <c r="H5831" s="157">
        <f t="shared" si="637"/>
        <v>6532.6133462578891</v>
      </c>
      <c r="I5831" s="157">
        <f t="shared" si="638"/>
        <v>0</v>
      </c>
      <c r="J5831" s="157">
        <f t="shared" si="639"/>
        <v>6532.6133462578891</v>
      </c>
      <c r="K5831" s="157">
        <f t="shared" si="640"/>
        <v>0</v>
      </c>
      <c r="L5831" s="157">
        <f t="shared" si="641"/>
        <v>6532.6133462578891</v>
      </c>
      <c r="M5831" s="167">
        <f t="shared" si="642"/>
        <v>0</v>
      </c>
      <c r="N5831" s="167">
        <f t="shared" si="643"/>
        <v>0</v>
      </c>
    </row>
    <row r="5832" spans="1:14" ht="15" customHeight="1" x14ac:dyDescent="0.2">
      <c r="A5832" s="152"/>
      <c r="B5832" s="152"/>
      <c r="C5832" s="152"/>
      <c r="D5832" s="152"/>
      <c r="E5832" s="153">
        <f>'2.40-a,b,c,d,e'!E5832</f>
        <v>45240.208333333336</v>
      </c>
      <c r="F5832" s="157">
        <f>'2.40-a,b,c,d,e'!F5832</f>
        <v>77.169998168945298</v>
      </c>
      <c r="G5832" s="157">
        <f>'2.40-a,b,c,d,e'!G5832</f>
        <v>1430.0003051757953</v>
      </c>
      <c r="H5832" s="157">
        <f t="shared" si="637"/>
        <v>7962.6136514336849</v>
      </c>
      <c r="I5832" s="157">
        <f t="shared" si="638"/>
        <v>0</v>
      </c>
      <c r="J5832" s="157">
        <f t="shared" si="639"/>
        <v>7962.6136514336849</v>
      </c>
      <c r="K5832" s="157">
        <f t="shared" si="640"/>
        <v>0</v>
      </c>
      <c r="L5832" s="157">
        <f t="shared" si="641"/>
        <v>7962.6136514336849</v>
      </c>
      <c r="M5832" s="167">
        <f t="shared" si="642"/>
        <v>0</v>
      </c>
      <c r="N5832" s="167">
        <f t="shared" si="643"/>
        <v>0</v>
      </c>
    </row>
    <row r="5833" spans="1:14" ht="15" customHeight="1" x14ac:dyDescent="0.2">
      <c r="A5833" s="152"/>
      <c r="B5833" s="152"/>
      <c r="C5833" s="152"/>
      <c r="D5833" s="152"/>
      <c r="E5833" s="153">
        <f>'2.40-a,b,c,d,e'!E5833</f>
        <v>45243.208333333336</v>
      </c>
      <c r="F5833" s="157">
        <f>'2.40-a,b,c,d,e'!F5833</f>
        <v>78.260002136230398</v>
      </c>
      <c r="G5833" s="157">
        <f>'2.40-a,b,c,d,e'!G5833</f>
        <v>1090.0039672850994</v>
      </c>
      <c r="H5833" s="157">
        <f t="shared" si="637"/>
        <v>9052.6176187187848</v>
      </c>
      <c r="I5833" s="157">
        <f t="shared" si="638"/>
        <v>0</v>
      </c>
      <c r="J5833" s="157">
        <f t="shared" si="639"/>
        <v>9052.6176187187848</v>
      </c>
      <c r="K5833" s="157">
        <f t="shared" si="640"/>
        <v>889.99938964839475</v>
      </c>
      <c r="L5833" s="157">
        <f t="shared" si="641"/>
        <v>8162.61822907039</v>
      </c>
      <c r="M5833" s="167">
        <f t="shared" si="642"/>
        <v>0</v>
      </c>
      <c r="N5833" s="167">
        <f t="shared" si="643"/>
        <v>0</v>
      </c>
    </row>
    <row r="5834" spans="1:14" ht="15" customHeight="1" x14ac:dyDescent="0.2">
      <c r="A5834" s="152"/>
      <c r="B5834" s="152"/>
      <c r="C5834" s="152"/>
      <c r="D5834" s="152"/>
      <c r="E5834" s="153">
        <f>'2.40-a,b,c,d,e'!E5834</f>
        <v>45244.208333333336</v>
      </c>
      <c r="F5834" s="157">
        <f>'2.40-a,b,c,d,e'!F5834</f>
        <v>78.260002136230398</v>
      </c>
      <c r="G5834" s="157">
        <f>'2.40-a,b,c,d,e'!G5834</f>
        <v>0</v>
      </c>
      <c r="H5834" s="157">
        <f t="shared" si="637"/>
        <v>8162.61822907039</v>
      </c>
      <c r="I5834" s="157">
        <f t="shared" si="638"/>
        <v>0</v>
      </c>
      <c r="J5834" s="157">
        <f t="shared" si="639"/>
        <v>8162.61822907039</v>
      </c>
      <c r="K5834" s="157">
        <f t="shared" si="640"/>
        <v>0</v>
      </c>
      <c r="L5834" s="157">
        <f t="shared" si="641"/>
        <v>8162.61822907039</v>
      </c>
      <c r="M5834" s="167">
        <f t="shared" si="642"/>
        <v>0</v>
      </c>
      <c r="N5834" s="167">
        <f t="shared" si="643"/>
        <v>0</v>
      </c>
    </row>
    <row r="5835" spans="1:14" ht="15" customHeight="1" x14ac:dyDescent="0.2">
      <c r="A5835" s="152"/>
      <c r="B5835" s="152"/>
      <c r="C5835" s="152"/>
      <c r="D5835" s="152"/>
      <c r="E5835" s="153">
        <f>'2.40-a,b,c,d,e'!E5835</f>
        <v>45245.208333333336</v>
      </c>
      <c r="F5835" s="157">
        <f>'2.40-a,b,c,d,e'!F5835</f>
        <v>76.660003662109304</v>
      </c>
      <c r="G5835" s="157">
        <f>'2.40-a,b,c,d,e'!G5835</f>
        <v>-1599.9984741210938</v>
      </c>
      <c r="H5835" s="157">
        <f t="shared" si="637"/>
        <v>6562.6197549492963</v>
      </c>
      <c r="I5835" s="157">
        <f t="shared" si="638"/>
        <v>0</v>
      </c>
      <c r="J5835" s="157">
        <f t="shared" si="639"/>
        <v>6562.6197549492963</v>
      </c>
      <c r="K5835" s="157">
        <f t="shared" si="640"/>
        <v>0</v>
      </c>
      <c r="L5835" s="157">
        <f t="shared" si="641"/>
        <v>6562.6197549492963</v>
      </c>
      <c r="M5835" s="167">
        <f t="shared" si="642"/>
        <v>0</v>
      </c>
      <c r="N5835" s="167">
        <f t="shared" si="643"/>
        <v>0</v>
      </c>
    </row>
    <row r="5836" spans="1:14" ht="15" customHeight="1" x14ac:dyDescent="0.2">
      <c r="A5836" s="152"/>
      <c r="B5836" s="152"/>
      <c r="C5836" s="152"/>
      <c r="D5836" s="152"/>
      <c r="E5836" s="153">
        <f>'2.40-a,b,c,d,e'!E5836</f>
        <v>45246.208333333336</v>
      </c>
      <c r="F5836" s="157">
        <f>'2.40-a,b,c,d,e'!F5836</f>
        <v>72.900001525878906</v>
      </c>
      <c r="G5836" s="157">
        <f>'2.40-a,b,c,d,e'!G5836</f>
        <v>-3760.0021362303978</v>
      </c>
      <c r="H5836" s="157">
        <f t="shared" si="637"/>
        <v>2802.6176187188985</v>
      </c>
      <c r="I5836" s="157">
        <f t="shared" si="638"/>
        <v>5360.0006103514916</v>
      </c>
      <c r="J5836" s="157">
        <f t="shared" si="639"/>
        <v>8162.61822907039</v>
      </c>
      <c r="K5836" s="157">
        <f t="shared" si="640"/>
        <v>0</v>
      </c>
      <c r="L5836" s="157">
        <f t="shared" si="641"/>
        <v>8162.61822907039</v>
      </c>
      <c r="M5836" s="167">
        <f t="shared" si="642"/>
        <v>1</v>
      </c>
      <c r="N5836" s="167">
        <f t="shared" si="643"/>
        <v>0</v>
      </c>
    </row>
    <row r="5837" spans="1:14" ht="15" customHeight="1" x14ac:dyDescent="0.2">
      <c r="A5837" s="152"/>
      <c r="B5837" s="152"/>
      <c r="C5837" s="152"/>
      <c r="D5837" s="152"/>
      <c r="E5837" s="153">
        <f>'2.40-a,b,c,d,e'!E5837</f>
        <v>45247.208333333336</v>
      </c>
      <c r="F5837" s="157">
        <f>'2.40-a,b,c,d,e'!F5837</f>
        <v>75.889999389648395</v>
      </c>
      <c r="G5837" s="157">
        <f>'2.40-a,b,c,d,e'!G5837</f>
        <v>2989.9978637694885</v>
      </c>
      <c r="H5837" s="157">
        <f t="shared" si="637"/>
        <v>11152.616092839879</v>
      </c>
      <c r="I5837" s="157">
        <f t="shared" si="638"/>
        <v>0</v>
      </c>
      <c r="J5837" s="157">
        <f t="shared" si="639"/>
        <v>11152.616092839879</v>
      </c>
      <c r="K5837" s="157">
        <f t="shared" si="640"/>
        <v>2989.9978637694885</v>
      </c>
      <c r="L5837" s="157">
        <f t="shared" si="641"/>
        <v>8162.61822907039</v>
      </c>
      <c r="M5837" s="167">
        <f t="shared" si="642"/>
        <v>0</v>
      </c>
      <c r="N5837" s="167">
        <f t="shared" si="643"/>
        <v>0</v>
      </c>
    </row>
    <row r="5838" spans="1:14" ht="15" customHeight="1" x14ac:dyDescent="0.2">
      <c r="A5838" s="152"/>
      <c r="B5838" s="152"/>
      <c r="C5838" s="152"/>
      <c r="D5838" s="152"/>
      <c r="E5838" s="153">
        <f>'2.40-a,b,c,d,e'!E5838</f>
        <v>45250.208333333336</v>
      </c>
      <c r="F5838" s="157">
        <f>'2.40-a,b,c,d,e'!F5838</f>
        <v>77.599998474121094</v>
      </c>
      <c r="G5838" s="157">
        <f>'2.40-a,b,c,d,e'!G5838</f>
        <v>1709.999084472699</v>
      </c>
      <c r="H5838" s="157">
        <f t="shared" si="637"/>
        <v>9872.617313543089</v>
      </c>
      <c r="I5838" s="157">
        <f t="shared" si="638"/>
        <v>0</v>
      </c>
      <c r="J5838" s="157">
        <f t="shared" si="639"/>
        <v>9872.617313543089</v>
      </c>
      <c r="K5838" s="157">
        <f t="shared" si="640"/>
        <v>1709.999084472699</v>
      </c>
      <c r="L5838" s="157">
        <f t="shared" si="641"/>
        <v>8162.61822907039</v>
      </c>
      <c r="M5838" s="167">
        <f t="shared" si="642"/>
        <v>0</v>
      </c>
      <c r="N5838" s="167">
        <f t="shared" si="643"/>
        <v>0</v>
      </c>
    </row>
    <row r="5839" spans="1:14" ht="15" customHeight="1" x14ac:dyDescent="0.2">
      <c r="A5839" s="152"/>
      <c r="B5839" s="152"/>
      <c r="C5839" s="152"/>
      <c r="D5839" s="152"/>
      <c r="E5839" s="153">
        <f>'2.40-a,b,c,d,e'!E5839</f>
        <v>45251.208333333336</v>
      </c>
      <c r="F5839" s="157">
        <f>'2.40-a,b,c,d,e'!F5839</f>
        <v>77.769996643066406</v>
      </c>
      <c r="G5839" s="157">
        <f>'2.40-a,b,c,d,e'!G5839</f>
        <v>169.9981689453125</v>
      </c>
      <c r="H5839" s="157">
        <f t="shared" si="637"/>
        <v>8332.6163980157035</v>
      </c>
      <c r="I5839" s="157">
        <f t="shared" si="638"/>
        <v>0</v>
      </c>
      <c r="J5839" s="157">
        <f t="shared" si="639"/>
        <v>8332.6163980157035</v>
      </c>
      <c r="K5839" s="157">
        <f t="shared" si="640"/>
        <v>169.99816894531341</v>
      </c>
      <c r="L5839" s="157">
        <f t="shared" si="641"/>
        <v>8162.61822907039</v>
      </c>
      <c r="M5839" s="167">
        <f t="shared" si="642"/>
        <v>0</v>
      </c>
      <c r="N5839" s="167">
        <f t="shared" si="643"/>
        <v>0</v>
      </c>
    </row>
    <row r="5840" spans="1:14" ht="15" customHeight="1" x14ac:dyDescent="0.2">
      <c r="A5840" s="152"/>
      <c r="B5840" s="152"/>
      <c r="C5840" s="152"/>
      <c r="D5840" s="152"/>
      <c r="E5840" s="153">
        <f>'2.40-a,b,c,d,e'!E5840</f>
        <v>45252.208333333336</v>
      </c>
      <c r="F5840" s="157">
        <f>'2.40-a,b,c,d,e'!F5840</f>
        <v>77.099998474121094</v>
      </c>
      <c r="G5840" s="157">
        <f>'2.40-a,b,c,d,e'!G5840</f>
        <v>-669.9981689453125</v>
      </c>
      <c r="H5840" s="157">
        <f t="shared" si="637"/>
        <v>7492.6200601250775</v>
      </c>
      <c r="I5840" s="157">
        <f t="shared" si="638"/>
        <v>0</v>
      </c>
      <c r="J5840" s="157">
        <f t="shared" si="639"/>
        <v>7492.6200601250775</v>
      </c>
      <c r="K5840" s="157">
        <f t="shared" si="640"/>
        <v>0</v>
      </c>
      <c r="L5840" s="157">
        <f t="shared" si="641"/>
        <v>7492.6200601250775</v>
      </c>
      <c r="M5840" s="167">
        <f t="shared" si="642"/>
        <v>0</v>
      </c>
      <c r="N5840" s="167">
        <f t="shared" si="643"/>
        <v>0</v>
      </c>
    </row>
    <row r="5841" spans="1:14" ht="15" customHeight="1" x14ac:dyDescent="0.2">
      <c r="A5841" s="152"/>
      <c r="B5841" s="152"/>
      <c r="C5841" s="152"/>
      <c r="D5841" s="152"/>
      <c r="E5841" s="153">
        <f>'2.40-a,b,c,d,e'!E5841</f>
        <v>45254.604166666664</v>
      </c>
      <c r="F5841" s="157">
        <f>'2.40-a,b,c,d,e'!F5841</f>
        <v>75.540000915527301</v>
      </c>
      <c r="G5841" s="157">
        <f>'2.40-a,b,c,d,e'!G5841</f>
        <v>-1559.9975585937927</v>
      </c>
      <c r="H5841" s="157">
        <f t="shared" si="637"/>
        <v>5932.6225015312848</v>
      </c>
      <c r="I5841" s="157">
        <f t="shared" si="638"/>
        <v>2229.9957275391052</v>
      </c>
      <c r="J5841" s="157">
        <f t="shared" si="639"/>
        <v>8162.61822907039</v>
      </c>
      <c r="K5841" s="157">
        <f t="shared" si="640"/>
        <v>0</v>
      </c>
      <c r="L5841" s="157">
        <f t="shared" si="641"/>
        <v>8162.61822907039</v>
      </c>
      <c r="M5841" s="167">
        <f t="shared" si="642"/>
        <v>1</v>
      </c>
      <c r="N5841" s="167">
        <f t="shared" si="643"/>
        <v>0</v>
      </c>
    </row>
    <row r="5842" spans="1:14" ht="15" customHeight="1" x14ac:dyDescent="0.2">
      <c r="A5842" s="152"/>
      <c r="B5842" s="152"/>
      <c r="C5842" s="152"/>
      <c r="D5842" s="152"/>
      <c r="E5842" s="153">
        <f>'2.40-a,b,c,d,e'!E5842</f>
        <v>45257.208333333336</v>
      </c>
      <c r="F5842" s="157">
        <f>'2.40-a,b,c,d,e'!F5842</f>
        <v>74.860000610351506</v>
      </c>
      <c r="G5842" s="157">
        <f>'2.40-a,b,c,d,e'!G5842</f>
        <v>-680.00030517579546</v>
      </c>
      <c r="H5842" s="157">
        <f t="shared" si="637"/>
        <v>7482.6179238945942</v>
      </c>
      <c r="I5842" s="157">
        <f t="shared" si="638"/>
        <v>0</v>
      </c>
      <c r="J5842" s="157">
        <f t="shared" si="639"/>
        <v>7482.6179238945942</v>
      </c>
      <c r="K5842" s="157">
        <f t="shared" si="640"/>
        <v>0</v>
      </c>
      <c r="L5842" s="157">
        <f t="shared" si="641"/>
        <v>7482.6179238945942</v>
      </c>
      <c r="M5842" s="167">
        <f t="shared" si="642"/>
        <v>0</v>
      </c>
      <c r="N5842" s="167">
        <f t="shared" si="643"/>
        <v>0</v>
      </c>
    </row>
    <row r="5843" spans="1:14" ht="15" customHeight="1" x14ac:dyDescent="0.2">
      <c r="A5843" s="152"/>
      <c r="B5843" s="152"/>
      <c r="C5843" s="152"/>
      <c r="D5843" s="152"/>
      <c r="E5843" s="153">
        <f>'2.40-a,b,c,d,e'!E5843</f>
        <v>45258.208333333336</v>
      </c>
      <c r="F5843" s="157">
        <f>'2.40-a,b,c,d,e'!F5843</f>
        <v>76.410003662109304</v>
      </c>
      <c r="G5843" s="157">
        <f>'2.40-a,b,c,d,e'!G5843</f>
        <v>1550.0030517577984</v>
      </c>
      <c r="H5843" s="157">
        <f t="shared" si="637"/>
        <v>9032.6209756523931</v>
      </c>
      <c r="I5843" s="157">
        <f t="shared" si="638"/>
        <v>0</v>
      </c>
      <c r="J5843" s="157">
        <f t="shared" si="639"/>
        <v>9032.6209756523931</v>
      </c>
      <c r="K5843" s="157">
        <f t="shared" si="640"/>
        <v>870.00274658200306</v>
      </c>
      <c r="L5843" s="157">
        <f t="shared" si="641"/>
        <v>8162.61822907039</v>
      </c>
      <c r="M5843" s="167">
        <f t="shared" si="642"/>
        <v>0</v>
      </c>
      <c r="N5843" s="167">
        <f t="shared" si="643"/>
        <v>0</v>
      </c>
    </row>
    <row r="5844" spans="1:14" ht="15" customHeight="1" x14ac:dyDescent="0.2">
      <c r="A5844" s="152"/>
      <c r="B5844" s="152"/>
      <c r="C5844" s="152"/>
      <c r="D5844" s="152"/>
      <c r="E5844" s="153">
        <f>'2.40-a,b,c,d,e'!E5844</f>
        <v>45259.208333333336</v>
      </c>
      <c r="F5844" s="157">
        <f>'2.40-a,b,c,d,e'!F5844</f>
        <v>77.860000610351506</v>
      </c>
      <c r="G5844" s="157">
        <f>'2.40-a,b,c,d,e'!G5844</f>
        <v>1449.9969482422016</v>
      </c>
      <c r="H5844" s="157">
        <f t="shared" si="637"/>
        <v>9612.6151773125912</v>
      </c>
      <c r="I5844" s="157">
        <f t="shared" si="638"/>
        <v>0</v>
      </c>
      <c r="J5844" s="157">
        <f t="shared" si="639"/>
        <v>9612.6151773125912</v>
      </c>
      <c r="K5844" s="157">
        <f t="shared" si="640"/>
        <v>1449.9969482422011</v>
      </c>
      <c r="L5844" s="157">
        <f t="shared" si="641"/>
        <v>8162.61822907039</v>
      </c>
      <c r="M5844" s="167">
        <f t="shared" si="642"/>
        <v>0</v>
      </c>
      <c r="N5844" s="167">
        <f t="shared" si="643"/>
        <v>0</v>
      </c>
    </row>
    <row r="5845" spans="1:14" ht="15" customHeight="1" x14ac:dyDescent="0.2">
      <c r="A5845" s="152"/>
      <c r="B5845" s="152"/>
      <c r="C5845" s="152"/>
      <c r="D5845" s="152"/>
      <c r="E5845" s="153">
        <f>'2.40-a,b,c,d,e'!E5845</f>
        <v>45260.208333333336</v>
      </c>
      <c r="F5845" s="157">
        <f>'2.40-a,b,c,d,e'!F5845</f>
        <v>75.959999084472599</v>
      </c>
      <c r="G5845" s="157">
        <f>'2.40-a,b,c,d,e'!G5845</f>
        <v>-1900.0015258789063</v>
      </c>
      <c r="H5845" s="157">
        <f t="shared" si="637"/>
        <v>6262.6167031914838</v>
      </c>
      <c r="I5845" s="157">
        <f t="shared" si="638"/>
        <v>0</v>
      </c>
      <c r="J5845" s="157">
        <f t="shared" si="639"/>
        <v>6262.6167031914838</v>
      </c>
      <c r="K5845" s="157">
        <f t="shared" si="640"/>
        <v>0</v>
      </c>
      <c r="L5845" s="157">
        <f t="shared" si="641"/>
        <v>6262.6167031914838</v>
      </c>
      <c r="M5845" s="167">
        <f t="shared" si="642"/>
        <v>0</v>
      </c>
      <c r="N5845" s="167">
        <f t="shared" si="643"/>
        <v>0</v>
      </c>
    </row>
    <row r="5846" spans="1:14" ht="15" customHeight="1" x14ac:dyDescent="0.2">
      <c r="A5846" s="152"/>
      <c r="B5846" s="152"/>
      <c r="C5846" s="152"/>
      <c r="D5846" s="152"/>
      <c r="E5846" s="153">
        <f>'2.40-a,b,c,d,e'!E5846</f>
        <v>45261.208333333336</v>
      </c>
      <c r="F5846" s="157">
        <f>'2.40-a,b,c,d,e'!F5846</f>
        <v>74.069999694824205</v>
      </c>
      <c r="G5846" s="157">
        <f>'2.40-a,b,c,d,e'!G5846</f>
        <v>-1889.9993896483948</v>
      </c>
      <c r="H5846" s="157">
        <f t="shared" si="637"/>
        <v>4372.617313543089</v>
      </c>
      <c r="I5846" s="157">
        <f t="shared" si="638"/>
        <v>3790.000915527301</v>
      </c>
      <c r="J5846" s="157">
        <f t="shared" si="639"/>
        <v>8162.61822907039</v>
      </c>
      <c r="K5846" s="157">
        <f t="shared" si="640"/>
        <v>0</v>
      </c>
      <c r="L5846" s="157">
        <f t="shared" si="641"/>
        <v>8162.61822907039</v>
      </c>
      <c r="M5846" s="167">
        <f t="shared" si="642"/>
        <v>1</v>
      </c>
      <c r="N5846" s="167">
        <f t="shared" si="643"/>
        <v>0</v>
      </c>
    </row>
    <row r="5847" spans="1:14" ht="15" customHeight="1" x14ac:dyDescent="0.2">
      <c r="A5847" s="152"/>
      <c r="B5847" s="152"/>
      <c r="C5847" s="152"/>
      <c r="D5847" s="152"/>
      <c r="E5847" s="153">
        <f>'2.40-a,b,c,d,e'!E5847</f>
        <v>45264.208333333336</v>
      </c>
      <c r="F5847" s="157">
        <f>'2.40-a,b,c,d,e'!F5847</f>
        <v>73.040000915527301</v>
      </c>
      <c r="G5847" s="157">
        <f>'2.40-a,b,c,d,e'!G5847</f>
        <v>-1029.9987792969034</v>
      </c>
      <c r="H5847" s="157">
        <f t="shared" si="637"/>
        <v>7132.6194497734868</v>
      </c>
      <c r="I5847" s="157">
        <f t="shared" si="638"/>
        <v>0</v>
      </c>
      <c r="J5847" s="157">
        <f t="shared" si="639"/>
        <v>7132.6194497734868</v>
      </c>
      <c r="K5847" s="157">
        <f t="shared" si="640"/>
        <v>0</v>
      </c>
      <c r="L5847" s="157">
        <f t="shared" si="641"/>
        <v>7132.6194497734868</v>
      </c>
      <c r="M5847" s="167">
        <f t="shared" si="642"/>
        <v>0</v>
      </c>
      <c r="N5847" s="167">
        <f t="shared" si="643"/>
        <v>0</v>
      </c>
    </row>
    <row r="5848" spans="1:14" ht="15" customHeight="1" x14ac:dyDescent="0.2">
      <c r="A5848" s="152"/>
      <c r="B5848" s="152"/>
      <c r="C5848" s="152"/>
      <c r="D5848" s="152"/>
      <c r="E5848" s="153">
        <f>'2.40-a,b,c,d,e'!E5848</f>
        <v>45265.208333333336</v>
      </c>
      <c r="F5848" s="157">
        <f>'2.40-a,b,c,d,e'!F5848</f>
        <v>72.319999694824205</v>
      </c>
      <c r="G5848" s="157">
        <f>'2.40-a,b,c,d,e'!G5848</f>
        <v>-720.00122070309658</v>
      </c>
      <c r="H5848" s="157">
        <f t="shared" si="637"/>
        <v>6412.61822907039</v>
      </c>
      <c r="I5848" s="157">
        <f t="shared" si="638"/>
        <v>0</v>
      </c>
      <c r="J5848" s="157">
        <f t="shared" si="639"/>
        <v>6412.61822907039</v>
      </c>
      <c r="K5848" s="157">
        <f t="shared" si="640"/>
        <v>0</v>
      </c>
      <c r="L5848" s="157">
        <f t="shared" si="641"/>
        <v>6412.61822907039</v>
      </c>
      <c r="M5848" s="167">
        <f t="shared" si="642"/>
        <v>0</v>
      </c>
      <c r="N5848" s="167">
        <f t="shared" si="643"/>
        <v>0</v>
      </c>
    </row>
    <row r="5849" spans="1:14" ht="15" customHeight="1" x14ac:dyDescent="0.2">
      <c r="A5849" s="152"/>
      <c r="B5849" s="152"/>
      <c r="C5849" s="152"/>
      <c r="D5849" s="152"/>
      <c r="E5849" s="153">
        <f>'2.40-a,b,c,d,e'!E5849</f>
        <v>45266.208333333336</v>
      </c>
      <c r="F5849" s="157">
        <f>'2.40-a,b,c,d,e'!F5849</f>
        <v>69.379997253417898</v>
      </c>
      <c r="G5849" s="157">
        <f>'2.40-a,b,c,d,e'!G5849</f>
        <v>-2940.0024414063068</v>
      </c>
      <c r="H5849" s="157">
        <f t="shared" si="637"/>
        <v>3472.6157876640832</v>
      </c>
      <c r="I5849" s="157">
        <f t="shared" si="638"/>
        <v>4690.0024414063064</v>
      </c>
      <c r="J5849" s="157">
        <f t="shared" si="639"/>
        <v>8162.6182290703891</v>
      </c>
      <c r="K5849" s="157">
        <f t="shared" si="640"/>
        <v>0</v>
      </c>
      <c r="L5849" s="157">
        <f t="shared" si="641"/>
        <v>8162.6182290703891</v>
      </c>
      <c r="M5849" s="167">
        <f t="shared" si="642"/>
        <v>1</v>
      </c>
      <c r="N5849" s="167">
        <f t="shared" si="643"/>
        <v>0</v>
      </c>
    </row>
    <row r="5850" spans="1:14" ht="15" customHeight="1" x14ac:dyDescent="0.2">
      <c r="A5850" s="152"/>
      <c r="B5850" s="152"/>
      <c r="C5850" s="152"/>
      <c r="D5850" s="152"/>
      <c r="E5850" s="153">
        <f>'2.40-a,b,c,d,e'!E5850</f>
        <v>45267.208333333336</v>
      </c>
      <c r="F5850" s="157">
        <f>'2.40-a,b,c,d,e'!F5850</f>
        <v>69.339996337890597</v>
      </c>
      <c r="G5850" s="157">
        <f>'2.40-a,b,c,d,e'!G5850</f>
        <v>-40.000915527301117</v>
      </c>
      <c r="H5850" s="157">
        <f t="shared" si="637"/>
        <v>8122.6173135430881</v>
      </c>
      <c r="I5850" s="157">
        <f t="shared" si="638"/>
        <v>0</v>
      </c>
      <c r="J5850" s="157">
        <f t="shared" si="639"/>
        <v>8122.6173135430881</v>
      </c>
      <c r="K5850" s="157">
        <f t="shared" si="640"/>
        <v>0</v>
      </c>
      <c r="L5850" s="157">
        <f t="shared" si="641"/>
        <v>8122.6173135430881</v>
      </c>
      <c r="M5850" s="167">
        <f t="shared" si="642"/>
        <v>0</v>
      </c>
      <c r="N5850" s="167">
        <f t="shared" si="643"/>
        <v>0</v>
      </c>
    </row>
    <row r="5851" spans="1:14" ht="15" customHeight="1" x14ac:dyDescent="0.2">
      <c r="A5851" s="152"/>
      <c r="B5851" s="152"/>
      <c r="C5851" s="152"/>
      <c r="D5851" s="152"/>
      <c r="E5851" s="153">
        <f>'2.40-a,b,c,d,e'!E5851</f>
        <v>45268.208333333336</v>
      </c>
      <c r="F5851" s="157">
        <f>'2.40-a,b,c,d,e'!F5851</f>
        <v>71.230003356933594</v>
      </c>
      <c r="G5851" s="157">
        <f>'2.40-a,b,c,d,e'!G5851</f>
        <v>1890.0070190429972</v>
      </c>
      <c r="H5851" s="157">
        <f t="shared" si="637"/>
        <v>10012.624332586085</v>
      </c>
      <c r="I5851" s="157">
        <f t="shared" si="638"/>
        <v>0</v>
      </c>
      <c r="J5851" s="157">
        <f t="shared" si="639"/>
        <v>10012.624332586085</v>
      </c>
      <c r="K5851" s="157">
        <f t="shared" si="640"/>
        <v>1850.006103515695</v>
      </c>
      <c r="L5851" s="157">
        <f t="shared" si="641"/>
        <v>8162.61822907039</v>
      </c>
      <c r="M5851" s="167">
        <f t="shared" si="642"/>
        <v>0</v>
      </c>
      <c r="N5851" s="167">
        <f t="shared" si="643"/>
        <v>0</v>
      </c>
    </row>
    <row r="5852" spans="1:14" ht="15" customHeight="1" x14ac:dyDescent="0.2">
      <c r="A5852" s="152"/>
      <c r="B5852" s="152"/>
      <c r="C5852" s="152"/>
      <c r="D5852" s="152"/>
      <c r="E5852" s="153">
        <f>'2.40-a,b,c,d,e'!E5852</f>
        <v>45271.208333333336</v>
      </c>
      <c r="F5852" s="157">
        <f>'2.40-a,b,c,d,e'!F5852</f>
        <v>71.319999694824205</v>
      </c>
      <c r="G5852" s="157">
        <f>'2.40-a,b,c,d,e'!G5852</f>
        <v>89.996337890610789</v>
      </c>
      <c r="H5852" s="157">
        <f t="shared" si="637"/>
        <v>8252.6145669610014</v>
      </c>
      <c r="I5852" s="157">
        <f t="shared" si="638"/>
        <v>0</v>
      </c>
      <c r="J5852" s="157">
        <f t="shared" si="639"/>
        <v>8252.6145669610014</v>
      </c>
      <c r="K5852" s="157">
        <f t="shared" si="640"/>
        <v>89.996337890611358</v>
      </c>
      <c r="L5852" s="157">
        <f t="shared" si="641"/>
        <v>8162.61822907039</v>
      </c>
      <c r="M5852" s="167">
        <f t="shared" si="642"/>
        <v>0</v>
      </c>
      <c r="N5852" s="167">
        <f t="shared" si="643"/>
        <v>0</v>
      </c>
    </row>
    <row r="5853" spans="1:14" ht="15" customHeight="1" x14ac:dyDescent="0.2">
      <c r="A5853" s="152"/>
      <c r="B5853" s="152"/>
      <c r="C5853" s="152"/>
      <c r="D5853" s="152"/>
      <c r="E5853" s="153">
        <f>'2.40-a,b,c,d,e'!E5853</f>
        <v>45272.208333333336</v>
      </c>
      <c r="F5853" s="157">
        <f>'2.40-a,b,c,d,e'!F5853</f>
        <v>68.610000610351506</v>
      </c>
      <c r="G5853" s="157">
        <f>'2.40-a,b,c,d,e'!G5853</f>
        <v>-2709.999084472699</v>
      </c>
      <c r="H5853" s="157">
        <f t="shared" si="637"/>
        <v>5452.619144597691</v>
      </c>
      <c r="I5853" s="157">
        <f t="shared" si="638"/>
        <v>2709.999084472699</v>
      </c>
      <c r="J5853" s="157">
        <f t="shared" si="639"/>
        <v>8162.61822907039</v>
      </c>
      <c r="K5853" s="157">
        <f t="shared" si="640"/>
        <v>0</v>
      </c>
      <c r="L5853" s="157">
        <f t="shared" si="641"/>
        <v>8162.61822907039</v>
      </c>
      <c r="M5853" s="167">
        <f t="shared" si="642"/>
        <v>1</v>
      </c>
      <c r="N5853" s="167">
        <f t="shared" si="643"/>
        <v>0</v>
      </c>
    </row>
    <row r="5854" spans="1:14" ht="15" customHeight="1" x14ac:dyDescent="0.2">
      <c r="A5854" s="152"/>
      <c r="B5854" s="152"/>
      <c r="C5854" s="152"/>
      <c r="D5854" s="152"/>
      <c r="E5854" s="153">
        <f>'2.40-a,b,c,d,e'!E5854</f>
        <v>45273.208333333336</v>
      </c>
      <c r="F5854" s="157">
        <f>'2.40-a,b,c,d,e'!F5854</f>
        <v>69.470001220703097</v>
      </c>
      <c r="G5854" s="157">
        <f>'2.40-a,b,c,d,e'!G5854</f>
        <v>860.00061035159092</v>
      </c>
      <c r="H5854" s="157">
        <f t="shared" si="637"/>
        <v>9022.6188394219807</v>
      </c>
      <c r="I5854" s="157">
        <f t="shared" si="638"/>
        <v>0</v>
      </c>
      <c r="J5854" s="157">
        <f t="shared" si="639"/>
        <v>9022.6188394219807</v>
      </c>
      <c r="K5854" s="157">
        <f t="shared" si="640"/>
        <v>860.00061035159069</v>
      </c>
      <c r="L5854" s="157">
        <f t="shared" si="641"/>
        <v>8162.61822907039</v>
      </c>
      <c r="M5854" s="167">
        <f t="shared" si="642"/>
        <v>0</v>
      </c>
      <c r="N5854" s="167">
        <f t="shared" si="643"/>
        <v>0</v>
      </c>
    </row>
    <row r="5855" spans="1:14" ht="15" customHeight="1" x14ac:dyDescent="0.2">
      <c r="A5855" s="152"/>
      <c r="B5855" s="152"/>
      <c r="C5855" s="152"/>
      <c r="D5855" s="152"/>
      <c r="E5855" s="153">
        <f>'2.40-a,b,c,d,e'!E5855</f>
        <v>45274.208333333336</v>
      </c>
      <c r="F5855" s="157">
        <f>'2.40-a,b,c,d,e'!F5855</f>
        <v>71.580001831054602</v>
      </c>
      <c r="G5855" s="157">
        <f>'2.40-a,b,c,d,e'!G5855</f>
        <v>2110.0006103515057</v>
      </c>
      <c r="H5855" s="157">
        <f t="shared" si="637"/>
        <v>10272.618839421895</v>
      </c>
      <c r="I5855" s="157">
        <f t="shared" si="638"/>
        <v>0</v>
      </c>
      <c r="J5855" s="157">
        <f t="shared" si="639"/>
        <v>10272.618839421895</v>
      </c>
      <c r="K5855" s="157">
        <f t="shared" si="640"/>
        <v>2110.0006103515052</v>
      </c>
      <c r="L5855" s="157">
        <f t="shared" si="641"/>
        <v>8162.61822907039</v>
      </c>
      <c r="M5855" s="167">
        <f t="shared" si="642"/>
        <v>0</v>
      </c>
      <c r="N5855" s="167">
        <f t="shared" si="643"/>
        <v>0</v>
      </c>
    </row>
    <row r="5856" spans="1:14" ht="15" customHeight="1" x14ac:dyDescent="0.2">
      <c r="A5856" s="152"/>
      <c r="B5856" s="152"/>
      <c r="C5856" s="152"/>
      <c r="D5856" s="152"/>
      <c r="E5856" s="153">
        <f>'2.40-a,b,c,d,e'!E5856</f>
        <v>45275.208333333336</v>
      </c>
      <c r="F5856" s="157">
        <f>'2.40-a,b,c,d,e'!F5856</f>
        <v>71.430000305175696</v>
      </c>
      <c r="G5856" s="157">
        <f>'2.40-a,b,c,d,e'!G5856</f>
        <v>-150.00152587890625</v>
      </c>
      <c r="H5856" s="157">
        <f t="shared" si="637"/>
        <v>8012.6167031914838</v>
      </c>
      <c r="I5856" s="157">
        <f t="shared" si="638"/>
        <v>0</v>
      </c>
      <c r="J5856" s="157">
        <f t="shared" si="639"/>
        <v>8012.6167031914838</v>
      </c>
      <c r="K5856" s="157">
        <f t="shared" si="640"/>
        <v>0</v>
      </c>
      <c r="L5856" s="157">
        <f t="shared" si="641"/>
        <v>8012.6167031914838</v>
      </c>
      <c r="M5856" s="167">
        <f t="shared" si="642"/>
        <v>0</v>
      </c>
      <c r="N5856" s="167">
        <f t="shared" si="643"/>
        <v>0</v>
      </c>
    </row>
    <row r="5857" spans="1:14" ht="15" customHeight="1" x14ac:dyDescent="0.2">
      <c r="A5857" s="152"/>
      <c r="B5857" s="152"/>
      <c r="C5857" s="152"/>
      <c r="D5857" s="152"/>
      <c r="E5857" s="153">
        <f>'2.40-a,b,c,d,e'!E5857</f>
        <v>45278.208333333336</v>
      </c>
      <c r="F5857" s="157">
        <f>'2.40-a,b,c,d,e'!F5857</f>
        <v>72.470001220703097</v>
      </c>
      <c r="G5857" s="157">
        <f>'2.40-a,b,c,d,e'!G5857</f>
        <v>1040.0009155274006</v>
      </c>
      <c r="H5857" s="157">
        <f t="shared" si="637"/>
        <v>9052.6176187188848</v>
      </c>
      <c r="I5857" s="157">
        <f t="shared" si="638"/>
        <v>0</v>
      </c>
      <c r="J5857" s="157">
        <f t="shared" si="639"/>
        <v>9052.6176187188848</v>
      </c>
      <c r="K5857" s="157">
        <f t="shared" si="640"/>
        <v>889.9993896484948</v>
      </c>
      <c r="L5857" s="157">
        <f t="shared" si="641"/>
        <v>8162.61822907039</v>
      </c>
      <c r="M5857" s="167">
        <f t="shared" si="642"/>
        <v>0</v>
      </c>
      <c r="N5857" s="167">
        <f t="shared" si="643"/>
        <v>0</v>
      </c>
    </row>
    <row r="5858" spans="1:14" ht="15" customHeight="1" x14ac:dyDescent="0.2">
      <c r="A5858" s="152"/>
      <c r="B5858" s="152"/>
      <c r="C5858" s="152"/>
      <c r="D5858" s="152"/>
      <c r="E5858" s="153">
        <f>'2.40-a,b,c,d,e'!E5858</f>
        <v>45279.208333333336</v>
      </c>
      <c r="F5858" s="157">
        <f>'2.40-a,b,c,d,e'!F5858</f>
        <v>73.440002441406193</v>
      </c>
      <c r="G5858" s="157">
        <f>'2.40-a,b,c,d,e'!G5858</f>
        <v>970.00122070309658</v>
      </c>
      <c r="H5858" s="157">
        <f t="shared" si="637"/>
        <v>9132.6194497734868</v>
      </c>
      <c r="I5858" s="157">
        <f t="shared" si="638"/>
        <v>0</v>
      </c>
      <c r="J5858" s="157">
        <f t="shared" si="639"/>
        <v>9132.6194497734868</v>
      </c>
      <c r="K5858" s="157">
        <f t="shared" si="640"/>
        <v>970.00122070309681</v>
      </c>
      <c r="L5858" s="157">
        <f t="shared" si="641"/>
        <v>8162.61822907039</v>
      </c>
      <c r="M5858" s="167">
        <f t="shared" si="642"/>
        <v>0</v>
      </c>
      <c r="N5858" s="167">
        <f t="shared" si="643"/>
        <v>0</v>
      </c>
    </row>
    <row r="5859" spans="1:14" ht="15" customHeight="1" x14ac:dyDescent="0.2">
      <c r="A5859" s="152"/>
      <c r="B5859" s="152"/>
      <c r="C5859" s="152"/>
      <c r="D5859" s="152"/>
      <c r="E5859" s="153">
        <f>'2.40-a,b,c,d,e'!E5859</f>
        <v>45280.208333333336</v>
      </c>
      <c r="F5859" s="157">
        <f>'2.40-a,b,c,d,e'!F5859</f>
        <v>74.220001220703097</v>
      </c>
      <c r="G5859" s="157">
        <f>'2.40-a,b,c,d,e'!G5859</f>
        <v>779.99877929690342</v>
      </c>
      <c r="H5859" s="157">
        <f t="shared" si="637"/>
        <v>8942.6170083672932</v>
      </c>
      <c r="I5859" s="157">
        <f t="shared" si="638"/>
        <v>0</v>
      </c>
      <c r="J5859" s="157">
        <f t="shared" si="639"/>
        <v>8942.6170083672932</v>
      </c>
      <c r="K5859" s="157">
        <f t="shared" si="640"/>
        <v>779.99877929690319</v>
      </c>
      <c r="L5859" s="157">
        <f t="shared" si="641"/>
        <v>8162.61822907039</v>
      </c>
      <c r="M5859" s="167">
        <f t="shared" si="642"/>
        <v>0</v>
      </c>
      <c r="N5859" s="167">
        <f t="shared" si="643"/>
        <v>0</v>
      </c>
    </row>
    <row r="5860" spans="1:14" ht="15" customHeight="1" x14ac:dyDescent="0.2">
      <c r="A5860" s="152"/>
      <c r="B5860" s="152"/>
      <c r="C5860" s="152"/>
      <c r="D5860" s="152"/>
      <c r="E5860" s="153">
        <f>'2.40-a,b,c,d,e'!E5860</f>
        <v>45281.208333333336</v>
      </c>
      <c r="F5860" s="157">
        <f>'2.40-a,b,c,d,e'!F5860</f>
        <v>73.889999389648395</v>
      </c>
      <c r="G5860" s="157">
        <f>'2.40-a,b,c,d,e'!G5860</f>
        <v>-330.00183105470171</v>
      </c>
      <c r="H5860" s="157">
        <f t="shared" si="637"/>
        <v>7832.616398015688</v>
      </c>
      <c r="I5860" s="157">
        <f t="shared" si="638"/>
        <v>0</v>
      </c>
      <c r="J5860" s="157">
        <f t="shared" si="639"/>
        <v>7832.616398015688</v>
      </c>
      <c r="K5860" s="157">
        <f t="shared" si="640"/>
        <v>0</v>
      </c>
      <c r="L5860" s="157">
        <f t="shared" si="641"/>
        <v>7832.616398015688</v>
      </c>
      <c r="M5860" s="167">
        <f t="shared" si="642"/>
        <v>0</v>
      </c>
      <c r="N5860" s="167">
        <f t="shared" si="643"/>
        <v>0</v>
      </c>
    </row>
    <row r="5861" spans="1:14" ht="15" customHeight="1" x14ac:dyDescent="0.2">
      <c r="A5861" s="152"/>
      <c r="B5861" s="152"/>
      <c r="C5861" s="152"/>
      <c r="D5861" s="152"/>
      <c r="E5861" s="153">
        <f>'2.40-a,b,c,d,e'!E5861</f>
        <v>45282.208333333336</v>
      </c>
      <c r="F5861" s="157">
        <f>'2.40-a,b,c,d,e'!F5861</f>
        <v>73.559997558593693</v>
      </c>
      <c r="G5861" s="157">
        <f>'2.40-a,b,c,d,e'!G5861</f>
        <v>-330.00183105470171</v>
      </c>
      <c r="H5861" s="157">
        <f t="shared" si="637"/>
        <v>7502.6145669609859</v>
      </c>
      <c r="I5861" s="157">
        <f t="shared" si="638"/>
        <v>0</v>
      </c>
      <c r="J5861" s="157">
        <f t="shared" si="639"/>
        <v>7502.6145669609859</v>
      </c>
      <c r="K5861" s="157">
        <f t="shared" si="640"/>
        <v>0</v>
      </c>
      <c r="L5861" s="157">
        <f t="shared" si="641"/>
        <v>7502.6145669609859</v>
      </c>
      <c r="M5861" s="167">
        <f t="shared" si="642"/>
        <v>0</v>
      </c>
      <c r="N5861" s="167">
        <f t="shared" si="643"/>
        <v>0</v>
      </c>
    </row>
    <row r="5862" spans="1:14" ht="15" customHeight="1" x14ac:dyDescent="0.2">
      <c r="A5862" s="152"/>
      <c r="B5862" s="152"/>
      <c r="C5862" s="152"/>
      <c r="D5862" s="152"/>
      <c r="E5862" s="153">
        <f>'2.40-a,b,c,d,e'!E5862</f>
        <v>45286.208333333336</v>
      </c>
      <c r="F5862" s="157">
        <f>'2.40-a,b,c,d,e'!F5862</f>
        <v>75.569999694824205</v>
      </c>
      <c r="G5862" s="157">
        <f>'2.40-a,b,c,d,e'!G5862</f>
        <v>2010.0021362305115</v>
      </c>
      <c r="H5862" s="157">
        <f t="shared" si="637"/>
        <v>9512.6167031914974</v>
      </c>
      <c r="I5862" s="157">
        <f t="shared" si="638"/>
        <v>0</v>
      </c>
      <c r="J5862" s="157">
        <f t="shared" si="639"/>
        <v>9512.6167031914974</v>
      </c>
      <c r="K5862" s="157">
        <f t="shared" si="640"/>
        <v>1349.9984741211074</v>
      </c>
      <c r="L5862" s="157">
        <f t="shared" si="641"/>
        <v>8162.61822907039</v>
      </c>
      <c r="M5862" s="167">
        <f t="shared" si="642"/>
        <v>0</v>
      </c>
      <c r="N5862" s="167">
        <f t="shared" si="643"/>
        <v>0</v>
      </c>
    </row>
    <row r="5863" spans="1:14" ht="15" customHeight="1" x14ac:dyDescent="0.2">
      <c r="A5863" s="152"/>
      <c r="B5863" s="152"/>
      <c r="C5863" s="152"/>
      <c r="D5863" s="152"/>
      <c r="E5863" s="153">
        <f>'2.40-a,b,c,d,e'!E5863</f>
        <v>45287.208333333336</v>
      </c>
      <c r="F5863" s="157">
        <f>'2.40-a,b,c,d,e'!F5863</f>
        <v>74.110000610351506</v>
      </c>
      <c r="G5863" s="157">
        <f>'2.40-a,b,c,d,e'!G5863</f>
        <v>-1459.999084472699</v>
      </c>
      <c r="H5863" s="157">
        <f t="shared" si="637"/>
        <v>6702.619144597691</v>
      </c>
      <c r="I5863" s="157">
        <f t="shared" si="638"/>
        <v>0</v>
      </c>
      <c r="J5863" s="157">
        <f t="shared" si="639"/>
        <v>6702.619144597691</v>
      </c>
      <c r="K5863" s="157">
        <f t="shared" si="640"/>
        <v>0</v>
      </c>
      <c r="L5863" s="157">
        <f t="shared" si="641"/>
        <v>6702.619144597691</v>
      </c>
      <c r="M5863" s="167">
        <f t="shared" si="642"/>
        <v>0</v>
      </c>
      <c r="N5863" s="167">
        <f t="shared" si="643"/>
        <v>0</v>
      </c>
    </row>
    <row r="5864" spans="1:14" ht="15" customHeight="1" x14ac:dyDescent="0.2">
      <c r="A5864" s="152"/>
      <c r="B5864" s="152"/>
      <c r="C5864" s="152"/>
      <c r="D5864" s="152"/>
      <c r="E5864" s="153">
        <f>'2.40-a,b,c,d,e'!E5864</f>
        <v>45288.208333333336</v>
      </c>
      <c r="F5864" s="157">
        <f>'2.40-a,b,c,d,e'!F5864</f>
        <v>71.769996643066406</v>
      </c>
      <c r="G5864" s="157">
        <f>'2.40-a,b,c,d,e'!G5864</f>
        <v>-2340.0039672850994</v>
      </c>
      <c r="H5864" s="157">
        <f t="shared" si="637"/>
        <v>4362.6151773125912</v>
      </c>
      <c r="I5864" s="157">
        <f t="shared" si="638"/>
        <v>3800.0030517577989</v>
      </c>
      <c r="J5864" s="157">
        <f t="shared" si="639"/>
        <v>8162.61822907039</v>
      </c>
      <c r="K5864" s="157">
        <f t="shared" si="640"/>
        <v>0</v>
      </c>
      <c r="L5864" s="157">
        <f t="shared" si="641"/>
        <v>8162.61822907039</v>
      </c>
      <c r="M5864" s="167">
        <f t="shared" si="642"/>
        <v>1</v>
      </c>
      <c r="N5864" s="167">
        <f t="shared" si="643"/>
        <v>0</v>
      </c>
    </row>
    <row r="5865" spans="1:14" ht="15" customHeight="1" x14ac:dyDescent="0.2">
      <c r="A5865" s="152"/>
      <c r="B5865" s="152"/>
      <c r="C5865" s="152"/>
      <c r="D5865" s="152"/>
      <c r="E5865" s="153">
        <f>'2.40-a,b,c,d,e'!E5865</f>
        <v>45289.208333333336</v>
      </c>
      <c r="F5865" s="157">
        <f>'2.40-a,b,c,d,e'!F5865</f>
        <v>71.650001525878906</v>
      </c>
      <c r="G5865" s="157">
        <f>'2.40-a,b,c,d,e'!G5865</f>
        <v>-119.9951171875</v>
      </c>
      <c r="H5865" s="157">
        <f t="shared" si="637"/>
        <v>8042.62311188289</v>
      </c>
      <c r="I5865" s="157">
        <f t="shared" si="638"/>
        <v>0</v>
      </c>
      <c r="J5865" s="157">
        <f t="shared" si="639"/>
        <v>8042.62311188289</v>
      </c>
      <c r="K5865" s="157">
        <f t="shared" si="640"/>
        <v>0</v>
      </c>
      <c r="L5865" s="157">
        <f t="shared" si="641"/>
        <v>8042.62311188289</v>
      </c>
      <c r="M5865" s="167">
        <f t="shared" si="642"/>
        <v>0</v>
      </c>
      <c r="N5865" s="167">
        <f t="shared" si="643"/>
        <v>0</v>
      </c>
    </row>
    <row r="5866" spans="1:14" ht="15" customHeight="1" x14ac:dyDescent="0.2">
      <c r="A5866" s="152"/>
      <c r="B5866" s="152"/>
      <c r="C5866" s="152"/>
      <c r="D5866" s="152"/>
      <c r="E5866" s="153">
        <f>'2.40-a,b,c,d,e'!E5866</f>
        <v>45293.208333333336</v>
      </c>
      <c r="F5866" s="157">
        <f>'2.40-a,b,c,d,e'!F5866</f>
        <v>70.379997253417898</v>
      </c>
      <c r="G5866" s="157">
        <f>'2.40-a,b,c,d,e'!G5866</f>
        <v>-1270.0042724610084</v>
      </c>
      <c r="H5866" s="157">
        <f t="shared" si="637"/>
        <v>6772.6188394218816</v>
      </c>
      <c r="I5866" s="157">
        <f t="shared" si="638"/>
        <v>0</v>
      </c>
      <c r="J5866" s="157">
        <f t="shared" si="639"/>
        <v>6772.6188394218816</v>
      </c>
      <c r="K5866" s="157">
        <f t="shared" si="640"/>
        <v>0</v>
      </c>
      <c r="L5866" s="157">
        <f t="shared" si="641"/>
        <v>6772.6188394218816</v>
      </c>
      <c r="M5866" s="167">
        <f t="shared" si="642"/>
        <v>0</v>
      </c>
      <c r="N5866" s="167">
        <f t="shared" si="643"/>
        <v>0</v>
      </c>
    </row>
    <row r="5867" spans="1:14" ht="15" customHeight="1" x14ac:dyDescent="0.2">
      <c r="A5867" s="152"/>
      <c r="B5867" s="152"/>
      <c r="C5867" s="152"/>
      <c r="D5867" s="152"/>
      <c r="E5867" s="153">
        <f>'2.40-a,b,c,d,e'!E5867</f>
        <v>45294.208333333336</v>
      </c>
      <c r="F5867" s="157">
        <f>'2.40-a,b,c,d,e'!F5867</f>
        <v>72.699996948242102</v>
      </c>
      <c r="G5867" s="157">
        <f>'2.40-a,b,c,d,e'!G5867</f>
        <v>2319.9996948242047</v>
      </c>
      <c r="H5867" s="157">
        <f t="shared" si="637"/>
        <v>9092.6185342460867</v>
      </c>
      <c r="I5867" s="157">
        <f t="shared" si="638"/>
        <v>0</v>
      </c>
      <c r="J5867" s="157">
        <f t="shared" si="639"/>
        <v>9092.6185342460867</v>
      </c>
      <c r="K5867" s="157">
        <f t="shared" si="640"/>
        <v>930.00030517569667</v>
      </c>
      <c r="L5867" s="157">
        <f t="shared" si="641"/>
        <v>8162.61822907039</v>
      </c>
      <c r="M5867" s="167">
        <f t="shared" si="642"/>
        <v>0</v>
      </c>
      <c r="N5867" s="167">
        <f t="shared" si="643"/>
        <v>0</v>
      </c>
    </row>
    <row r="5868" spans="1:14" ht="15" customHeight="1" x14ac:dyDescent="0.2">
      <c r="A5868" s="152"/>
      <c r="B5868" s="152"/>
      <c r="C5868" s="152"/>
      <c r="D5868" s="152"/>
      <c r="E5868" s="153">
        <f>'2.40-a,b,c,d,e'!E5868</f>
        <v>45295.208333333336</v>
      </c>
      <c r="F5868" s="157">
        <f>'2.40-a,b,c,d,e'!F5868</f>
        <v>72.190002441406193</v>
      </c>
      <c r="G5868" s="157">
        <f>'2.40-a,b,c,d,e'!G5868</f>
        <v>-509.99450683590908</v>
      </c>
      <c r="H5868" s="157">
        <f t="shared" si="637"/>
        <v>7652.6237222344807</v>
      </c>
      <c r="I5868" s="157">
        <f t="shared" si="638"/>
        <v>0</v>
      </c>
      <c r="J5868" s="157">
        <f t="shared" si="639"/>
        <v>7652.6237222344807</v>
      </c>
      <c r="K5868" s="157">
        <f t="shared" si="640"/>
        <v>0</v>
      </c>
      <c r="L5868" s="157">
        <f t="shared" si="641"/>
        <v>7652.6237222344807</v>
      </c>
      <c r="M5868" s="167">
        <f t="shared" si="642"/>
        <v>0</v>
      </c>
      <c r="N5868" s="167">
        <f t="shared" si="643"/>
        <v>0</v>
      </c>
    </row>
    <row r="5869" spans="1:14" ht="15" customHeight="1" x14ac:dyDescent="0.2">
      <c r="A5869" s="152"/>
      <c r="B5869" s="152"/>
      <c r="C5869" s="152"/>
      <c r="D5869" s="152"/>
      <c r="E5869" s="153">
        <f>'2.40-a,b,c,d,e'!E5869</f>
        <v>45296.208333333336</v>
      </c>
      <c r="F5869" s="157">
        <f>'2.40-a,b,c,d,e'!F5869</f>
        <v>73.809997558593693</v>
      </c>
      <c r="G5869" s="157">
        <f>'2.40-a,b,c,d,e'!G5869</f>
        <v>1619.9951171875</v>
      </c>
      <c r="H5869" s="157">
        <f t="shared" si="637"/>
        <v>9272.6188394219807</v>
      </c>
      <c r="I5869" s="157">
        <f t="shared" si="638"/>
        <v>0</v>
      </c>
      <c r="J5869" s="157">
        <f t="shared" si="639"/>
        <v>9272.6188394219807</v>
      </c>
      <c r="K5869" s="157">
        <f t="shared" si="640"/>
        <v>1110.0006103515907</v>
      </c>
      <c r="L5869" s="157">
        <f t="shared" si="641"/>
        <v>8162.61822907039</v>
      </c>
      <c r="M5869" s="167">
        <f t="shared" si="642"/>
        <v>0</v>
      </c>
      <c r="N5869" s="167">
        <f t="shared" si="643"/>
        <v>0</v>
      </c>
    </row>
    <row r="5870" spans="1:14" ht="15" customHeight="1" x14ac:dyDescent="0.2">
      <c r="A5870" s="152"/>
      <c r="B5870" s="152"/>
      <c r="C5870" s="152"/>
      <c r="D5870" s="152"/>
      <c r="E5870" s="153">
        <f>'2.40-a,b,c,d,e'!E5870</f>
        <v>45299.208333333336</v>
      </c>
      <c r="F5870" s="157">
        <f>'2.40-a,b,c,d,e'!F5870</f>
        <v>70.769996643066406</v>
      </c>
      <c r="G5870" s="157">
        <f>'2.40-a,b,c,d,e'!G5870</f>
        <v>-3040.0009155272869</v>
      </c>
      <c r="H5870" s="157">
        <f t="shared" si="637"/>
        <v>5122.6173135431036</v>
      </c>
      <c r="I5870" s="157">
        <f t="shared" si="638"/>
        <v>3040.0009155272865</v>
      </c>
      <c r="J5870" s="157">
        <f t="shared" si="639"/>
        <v>8162.61822907039</v>
      </c>
      <c r="K5870" s="157">
        <f t="shared" si="640"/>
        <v>0</v>
      </c>
      <c r="L5870" s="157">
        <f t="shared" si="641"/>
        <v>8162.61822907039</v>
      </c>
      <c r="M5870" s="167">
        <f t="shared" si="642"/>
        <v>1</v>
      </c>
      <c r="N5870" s="167">
        <f t="shared" si="643"/>
        <v>0</v>
      </c>
    </row>
    <row r="5871" spans="1:14" ht="15" customHeight="1" x14ac:dyDescent="0.2">
      <c r="A5871" s="152"/>
      <c r="B5871" s="152"/>
      <c r="C5871" s="152"/>
      <c r="D5871" s="152"/>
      <c r="E5871" s="153">
        <f>'2.40-a,b,c,d,e'!E5871</f>
        <v>45300.208333333336</v>
      </c>
      <c r="F5871" s="157">
        <f>'2.40-a,b,c,d,e'!F5871</f>
        <v>72.239997863769503</v>
      </c>
      <c r="G5871" s="157">
        <f>'2.40-a,b,c,d,e'!G5871</f>
        <v>1470.0012207030966</v>
      </c>
      <c r="H5871" s="157">
        <f t="shared" si="637"/>
        <v>9632.6194497734868</v>
      </c>
      <c r="I5871" s="157">
        <f t="shared" si="638"/>
        <v>0</v>
      </c>
      <c r="J5871" s="157">
        <f t="shared" si="639"/>
        <v>9632.6194497734868</v>
      </c>
      <c r="K5871" s="157">
        <f t="shared" si="640"/>
        <v>1470.0012207030968</v>
      </c>
      <c r="L5871" s="157">
        <f t="shared" si="641"/>
        <v>8162.61822907039</v>
      </c>
      <c r="M5871" s="167">
        <f t="shared" si="642"/>
        <v>0</v>
      </c>
      <c r="N5871" s="167">
        <f t="shared" si="643"/>
        <v>0</v>
      </c>
    </row>
    <row r="5872" spans="1:14" ht="15" customHeight="1" x14ac:dyDescent="0.2">
      <c r="A5872" s="152"/>
      <c r="B5872" s="152"/>
      <c r="C5872" s="152"/>
      <c r="D5872" s="152"/>
      <c r="E5872" s="153">
        <f>'2.40-a,b,c,d,e'!E5872</f>
        <v>45301.208333333336</v>
      </c>
      <c r="F5872" s="157">
        <f>'2.40-a,b,c,d,e'!F5872</f>
        <v>71.370002746582003</v>
      </c>
      <c r="G5872" s="157">
        <f>'2.40-a,b,c,d,e'!G5872</f>
        <v>-869.9951171875</v>
      </c>
      <c r="H5872" s="157">
        <f t="shared" si="637"/>
        <v>7292.62311188289</v>
      </c>
      <c r="I5872" s="157">
        <f t="shared" si="638"/>
        <v>0</v>
      </c>
      <c r="J5872" s="157">
        <f t="shared" si="639"/>
        <v>7292.62311188289</v>
      </c>
      <c r="K5872" s="157">
        <f t="shared" si="640"/>
        <v>0</v>
      </c>
      <c r="L5872" s="157">
        <f t="shared" si="641"/>
        <v>7292.62311188289</v>
      </c>
      <c r="M5872" s="167">
        <f t="shared" si="642"/>
        <v>0</v>
      </c>
      <c r="N5872" s="167">
        <f t="shared" si="643"/>
        <v>0</v>
      </c>
    </row>
    <row r="5873" spans="1:14" ht="15" customHeight="1" x14ac:dyDescent="0.2">
      <c r="A5873" s="152"/>
      <c r="B5873" s="152"/>
      <c r="C5873" s="152"/>
      <c r="D5873" s="152"/>
      <c r="E5873" s="153">
        <f>'2.40-a,b,c,d,e'!E5873</f>
        <v>45302.208333333336</v>
      </c>
      <c r="F5873" s="157">
        <f>'2.40-a,b,c,d,e'!F5873</f>
        <v>72.019996643066406</v>
      </c>
      <c r="G5873" s="157">
        <f>'2.40-a,b,c,d,e'!G5873</f>
        <v>649.99389648440342</v>
      </c>
      <c r="H5873" s="157">
        <f t="shared" si="637"/>
        <v>7942.6170083672932</v>
      </c>
      <c r="I5873" s="157">
        <f t="shared" si="638"/>
        <v>0</v>
      </c>
      <c r="J5873" s="157">
        <f t="shared" si="639"/>
        <v>7942.6170083672932</v>
      </c>
      <c r="K5873" s="157">
        <f t="shared" si="640"/>
        <v>0</v>
      </c>
      <c r="L5873" s="157">
        <f t="shared" si="641"/>
        <v>7942.6170083672932</v>
      </c>
      <c r="M5873" s="167">
        <f t="shared" si="642"/>
        <v>0</v>
      </c>
      <c r="N5873" s="167">
        <f t="shared" si="643"/>
        <v>0</v>
      </c>
    </row>
    <row r="5874" spans="1:14" ht="15" customHeight="1" x14ac:dyDescent="0.2">
      <c r="A5874" s="152"/>
      <c r="B5874" s="152"/>
      <c r="C5874" s="152"/>
      <c r="D5874" s="152"/>
      <c r="E5874" s="153">
        <f>'2.40-a,b,c,d,e'!E5874</f>
        <v>45303.208333333336</v>
      </c>
      <c r="F5874" s="157">
        <f>'2.40-a,b,c,d,e'!F5874</f>
        <v>72.680000305175696</v>
      </c>
      <c r="G5874" s="157">
        <f>'2.40-a,b,c,d,e'!G5874</f>
        <v>660.00366210928973</v>
      </c>
      <c r="H5874" s="157">
        <f t="shared" si="637"/>
        <v>8602.6206704765827</v>
      </c>
      <c r="I5874" s="157">
        <f t="shared" si="638"/>
        <v>0</v>
      </c>
      <c r="J5874" s="157">
        <f t="shared" si="639"/>
        <v>8602.6206704765827</v>
      </c>
      <c r="K5874" s="157">
        <f t="shared" si="640"/>
        <v>440.0024414061927</v>
      </c>
      <c r="L5874" s="157">
        <f t="shared" si="641"/>
        <v>8162.61822907039</v>
      </c>
      <c r="M5874" s="167">
        <f t="shared" si="642"/>
        <v>0</v>
      </c>
      <c r="N5874" s="167">
        <f t="shared" si="643"/>
        <v>0</v>
      </c>
    </row>
    <row r="5875" spans="1:14" ht="15" customHeight="1" x14ac:dyDescent="0.2">
      <c r="A5875" s="152"/>
      <c r="B5875" s="152"/>
      <c r="C5875" s="152"/>
      <c r="D5875" s="152"/>
      <c r="E5875" s="153">
        <f>'2.40-a,b,c,d,e'!E5875</f>
        <v>45307.208333333336</v>
      </c>
      <c r="F5875" s="157">
        <f>'2.40-a,b,c,d,e'!F5875</f>
        <v>72.400001525878906</v>
      </c>
      <c r="G5875" s="157">
        <f>'2.40-a,b,c,d,e'!G5875</f>
        <v>-279.99877929678973</v>
      </c>
      <c r="H5875" s="157">
        <f t="shared" si="637"/>
        <v>7882.6194497736005</v>
      </c>
      <c r="I5875" s="157">
        <f t="shared" si="638"/>
        <v>0</v>
      </c>
      <c r="J5875" s="157">
        <f t="shared" si="639"/>
        <v>7882.6194497736005</v>
      </c>
      <c r="K5875" s="157">
        <f t="shared" si="640"/>
        <v>0</v>
      </c>
      <c r="L5875" s="157">
        <f t="shared" si="641"/>
        <v>7882.6194497736005</v>
      </c>
      <c r="M5875" s="167">
        <f t="shared" si="642"/>
        <v>0</v>
      </c>
      <c r="N5875" s="167">
        <f t="shared" si="643"/>
        <v>0</v>
      </c>
    </row>
    <row r="5876" spans="1:14" ht="15" customHeight="1" x14ac:dyDescent="0.2">
      <c r="A5876" s="152"/>
      <c r="B5876" s="152"/>
      <c r="C5876" s="152"/>
      <c r="D5876" s="152"/>
      <c r="E5876" s="153">
        <f>'2.40-a,b,c,d,e'!E5876</f>
        <v>45308.208333333336</v>
      </c>
      <c r="F5876" s="157">
        <f>'2.40-a,b,c,d,e'!F5876</f>
        <v>72.559997558593693</v>
      </c>
      <c r="G5876" s="157">
        <f>'2.40-a,b,c,d,e'!G5876</f>
        <v>159.99603271478691</v>
      </c>
      <c r="H5876" s="157">
        <f t="shared" si="637"/>
        <v>8042.615482488387</v>
      </c>
      <c r="I5876" s="157">
        <f t="shared" si="638"/>
        <v>0</v>
      </c>
      <c r="J5876" s="157">
        <f t="shared" si="639"/>
        <v>8042.615482488387</v>
      </c>
      <c r="K5876" s="157">
        <f t="shared" si="640"/>
        <v>0</v>
      </c>
      <c r="L5876" s="157">
        <f t="shared" si="641"/>
        <v>8042.615482488387</v>
      </c>
      <c r="M5876" s="167">
        <f t="shared" si="642"/>
        <v>0</v>
      </c>
      <c r="N5876" s="167">
        <f t="shared" si="643"/>
        <v>0</v>
      </c>
    </row>
    <row r="5877" spans="1:14" ht="15" customHeight="1" x14ac:dyDescent="0.2">
      <c r="A5877" s="152"/>
      <c r="B5877" s="152"/>
      <c r="C5877" s="152"/>
      <c r="D5877" s="152"/>
      <c r="E5877" s="153">
        <f>'2.40-a,b,c,d,e'!E5877</f>
        <v>45309.208333333336</v>
      </c>
      <c r="F5877" s="157">
        <f>'2.40-a,b,c,d,e'!F5877</f>
        <v>74.080001831054602</v>
      </c>
      <c r="G5877" s="157">
        <f>'2.40-a,b,c,d,e'!G5877</f>
        <v>1520.0042724609091</v>
      </c>
      <c r="H5877" s="157">
        <f t="shared" si="637"/>
        <v>9562.6197549492954</v>
      </c>
      <c r="I5877" s="157">
        <f t="shared" si="638"/>
        <v>0</v>
      </c>
      <c r="J5877" s="157">
        <f t="shared" si="639"/>
        <v>9562.6197549492954</v>
      </c>
      <c r="K5877" s="157">
        <f t="shared" si="640"/>
        <v>1400.0015258789053</v>
      </c>
      <c r="L5877" s="157">
        <f t="shared" si="641"/>
        <v>8162.61822907039</v>
      </c>
      <c r="M5877" s="167">
        <f t="shared" si="642"/>
        <v>0</v>
      </c>
      <c r="N5877" s="167">
        <f t="shared" si="643"/>
        <v>0</v>
      </c>
    </row>
    <row r="5878" spans="1:14" ht="15" customHeight="1" x14ac:dyDescent="0.2">
      <c r="A5878" s="152"/>
      <c r="B5878" s="152"/>
      <c r="C5878" s="152"/>
      <c r="D5878" s="152"/>
      <c r="E5878" s="153">
        <f>'2.40-a,b,c,d,e'!E5878</f>
        <v>45310.208333333336</v>
      </c>
      <c r="F5878" s="157">
        <f>'2.40-a,b,c,d,e'!F5878</f>
        <v>73.410003662109304</v>
      </c>
      <c r="G5878" s="157">
        <f>'2.40-a,b,c,d,e'!G5878</f>
        <v>-669.99816894529829</v>
      </c>
      <c r="H5878" s="157">
        <f t="shared" si="637"/>
        <v>7492.6200601250921</v>
      </c>
      <c r="I5878" s="157">
        <f t="shared" si="638"/>
        <v>0</v>
      </c>
      <c r="J5878" s="157">
        <f t="shared" si="639"/>
        <v>7492.6200601250921</v>
      </c>
      <c r="K5878" s="157">
        <f t="shared" si="640"/>
        <v>0</v>
      </c>
      <c r="L5878" s="157">
        <f t="shared" si="641"/>
        <v>7492.6200601250921</v>
      </c>
      <c r="M5878" s="167">
        <f t="shared" si="642"/>
        <v>0</v>
      </c>
      <c r="N5878" s="167">
        <f t="shared" si="643"/>
        <v>0</v>
      </c>
    </row>
    <row r="5879" spans="1:14" ht="15" customHeight="1" x14ac:dyDescent="0.2">
      <c r="A5879" s="152"/>
      <c r="B5879" s="152"/>
      <c r="C5879" s="152"/>
      <c r="D5879" s="152"/>
      <c r="E5879" s="153">
        <f>'2.40-a,b,c,d,e'!E5879</f>
        <v>45313.208333333336</v>
      </c>
      <c r="F5879" s="157">
        <f>'2.40-a,b,c,d,e'!F5879</f>
        <v>75.190002441406193</v>
      </c>
      <c r="G5879" s="157">
        <f>'2.40-a,b,c,d,e'!G5879</f>
        <v>1779.9987792968891</v>
      </c>
      <c r="H5879" s="157">
        <f t="shared" si="637"/>
        <v>9272.6188394219807</v>
      </c>
      <c r="I5879" s="157">
        <f t="shared" si="638"/>
        <v>0</v>
      </c>
      <c r="J5879" s="157">
        <f t="shared" si="639"/>
        <v>9272.6188394219807</v>
      </c>
      <c r="K5879" s="157">
        <f t="shared" si="640"/>
        <v>1110.0006103515907</v>
      </c>
      <c r="L5879" s="157">
        <f t="shared" si="641"/>
        <v>8162.61822907039</v>
      </c>
      <c r="M5879" s="167">
        <f t="shared" si="642"/>
        <v>0</v>
      </c>
      <c r="N5879" s="167">
        <f t="shared" si="643"/>
        <v>0</v>
      </c>
    </row>
    <row r="5880" spans="1:14" ht="15" customHeight="1" x14ac:dyDescent="0.2">
      <c r="A5880" s="152"/>
      <c r="B5880" s="152"/>
      <c r="C5880" s="152"/>
      <c r="D5880" s="152"/>
      <c r="E5880" s="153">
        <f>'2.40-a,b,c,d,e'!E5880</f>
        <v>45314.208333333336</v>
      </c>
      <c r="F5880" s="157">
        <f>'2.40-a,b,c,d,e'!F5880</f>
        <v>74.370002746582003</v>
      </c>
      <c r="G5880" s="157">
        <f>'2.40-a,b,c,d,e'!G5880</f>
        <v>-819.99969482419033</v>
      </c>
      <c r="H5880" s="157">
        <f t="shared" si="637"/>
        <v>7342.6185342461995</v>
      </c>
      <c r="I5880" s="157">
        <f t="shared" si="638"/>
        <v>0</v>
      </c>
      <c r="J5880" s="157">
        <f t="shared" si="639"/>
        <v>7342.6185342461995</v>
      </c>
      <c r="K5880" s="157">
        <f t="shared" si="640"/>
        <v>0</v>
      </c>
      <c r="L5880" s="157">
        <f t="shared" si="641"/>
        <v>7342.6185342461995</v>
      </c>
      <c r="M5880" s="167">
        <f t="shared" si="642"/>
        <v>0</v>
      </c>
      <c r="N5880" s="167">
        <f t="shared" si="643"/>
        <v>0</v>
      </c>
    </row>
    <row r="5881" spans="1:14" ht="15" customHeight="1" x14ac:dyDescent="0.2">
      <c r="A5881" s="152"/>
      <c r="B5881" s="152"/>
      <c r="C5881" s="152"/>
      <c r="D5881" s="152"/>
      <c r="E5881" s="153">
        <f>'2.40-a,b,c,d,e'!E5881</f>
        <v>45315.208333333336</v>
      </c>
      <c r="F5881" s="157">
        <f>'2.40-a,b,c,d,e'!F5881</f>
        <v>75.089996337890597</v>
      </c>
      <c r="G5881" s="157">
        <f>'2.40-a,b,c,d,e'!G5881</f>
        <v>719.99359130859375</v>
      </c>
      <c r="H5881" s="157">
        <f t="shared" si="637"/>
        <v>8062.6121255547932</v>
      </c>
      <c r="I5881" s="157">
        <f t="shared" si="638"/>
        <v>0</v>
      </c>
      <c r="J5881" s="157">
        <f t="shared" si="639"/>
        <v>8062.6121255547932</v>
      </c>
      <c r="K5881" s="157">
        <f t="shared" si="640"/>
        <v>0</v>
      </c>
      <c r="L5881" s="157">
        <f t="shared" si="641"/>
        <v>8062.6121255547932</v>
      </c>
      <c r="M5881" s="167">
        <f t="shared" si="642"/>
        <v>0</v>
      </c>
      <c r="N5881" s="167">
        <f t="shared" si="643"/>
        <v>0</v>
      </c>
    </row>
    <row r="5882" spans="1:14" ht="15" customHeight="1" x14ac:dyDescent="0.2">
      <c r="A5882" s="152"/>
      <c r="B5882" s="152"/>
      <c r="C5882" s="152"/>
      <c r="D5882" s="152"/>
      <c r="E5882" s="153">
        <f>'2.40-a,b,c,d,e'!E5882</f>
        <v>45316.208333333336</v>
      </c>
      <c r="F5882" s="157">
        <f>'2.40-a,b,c,d,e'!F5882</f>
        <v>77.360000610351506</v>
      </c>
      <c r="G5882" s="157">
        <f>'2.40-a,b,c,d,e'!G5882</f>
        <v>2270.0042724609093</v>
      </c>
      <c r="H5882" s="157">
        <f t="shared" si="637"/>
        <v>10332.616398015703</v>
      </c>
      <c r="I5882" s="157">
        <f t="shared" si="638"/>
        <v>0</v>
      </c>
      <c r="J5882" s="157">
        <f t="shared" si="639"/>
        <v>10332.616398015703</v>
      </c>
      <c r="K5882" s="157">
        <f t="shared" si="640"/>
        <v>2169.9981689453134</v>
      </c>
      <c r="L5882" s="157">
        <f t="shared" si="641"/>
        <v>8162.61822907039</v>
      </c>
      <c r="M5882" s="167">
        <f t="shared" si="642"/>
        <v>0</v>
      </c>
      <c r="N5882" s="167">
        <f t="shared" si="643"/>
        <v>0</v>
      </c>
    </row>
    <row r="5883" spans="1:14" ht="15" customHeight="1" x14ac:dyDescent="0.2">
      <c r="A5883" s="152"/>
      <c r="B5883" s="152"/>
      <c r="C5883" s="152"/>
      <c r="D5883" s="152"/>
      <c r="E5883" s="153">
        <f>'2.40-a,b,c,d,e'!E5883</f>
        <v>45317.208333333336</v>
      </c>
      <c r="F5883" s="157">
        <f>'2.40-a,b,c,d,e'!F5883</f>
        <v>78.010002136230398</v>
      </c>
      <c r="G5883" s="157">
        <f>'2.40-a,b,c,d,e'!G5883</f>
        <v>650.00152587889204</v>
      </c>
      <c r="H5883" s="157">
        <f t="shared" si="637"/>
        <v>8812.6197549492827</v>
      </c>
      <c r="I5883" s="157">
        <f t="shared" si="638"/>
        <v>0</v>
      </c>
      <c r="J5883" s="157">
        <f t="shared" si="639"/>
        <v>8812.6197549492827</v>
      </c>
      <c r="K5883" s="157">
        <f t="shared" si="640"/>
        <v>650.00152587889261</v>
      </c>
      <c r="L5883" s="157">
        <f t="shared" si="641"/>
        <v>8162.61822907039</v>
      </c>
      <c r="M5883" s="167">
        <f t="shared" si="642"/>
        <v>0</v>
      </c>
      <c r="N5883" s="167">
        <f t="shared" si="643"/>
        <v>0</v>
      </c>
    </row>
    <row r="5884" spans="1:14" ht="15" customHeight="1" x14ac:dyDescent="0.2">
      <c r="A5884" s="152"/>
      <c r="B5884" s="152"/>
      <c r="C5884" s="152"/>
      <c r="D5884" s="152"/>
      <c r="E5884" s="153">
        <f>'2.40-a,b,c,d,e'!E5884</f>
        <v>45320.208333333336</v>
      </c>
      <c r="F5884" s="157">
        <f>'2.40-a,b,c,d,e'!F5884</f>
        <v>76.779998779296804</v>
      </c>
      <c r="G5884" s="157">
        <f>'2.40-a,b,c,d,e'!G5884</f>
        <v>-1230.0033569335938</v>
      </c>
      <c r="H5884" s="157">
        <f t="shared" si="637"/>
        <v>6932.6148721367963</v>
      </c>
      <c r="I5884" s="157">
        <f t="shared" si="638"/>
        <v>0</v>
      </c>
      <c r="J5884" s="157">
        <f t="shared" si="639"/>
        <v>6932.6148721367963</v>
      </c>
      <c r="K5884" s="157">
        <f t="shared" si="640"/>
        <v>0</v>
      </c>
      <c r="L5884" s="157">
        <f t="shared" si="641"/>
        <v>6932.6148721367963</v>
      </c>
      <c r="M5884" s="167">
        <f t="shared" si="642"/>
        <v>0</v>
      </c>
      <c r="N5884" s="167">
        <f t="shared" si="643"/>
        <v>0</v>
      </c>
    </row>
    <row r="5885" spans="1:14" ht="15" customHeight="1" x14ac:dyDescent="0.2">
      <c r="A5885" s="152"/>
      <c r="B5885" s="152"/>
      <c r="C5885" s="152"/>
      <c r="D5885" s="152"/>
      <c r="E5885" s="153">
        <f>'2.40-a,b,c,d,e'!E5885</f>
        <v>45321.208333333336</v>
      </c>
      <c r="F5885" s="157">
        <f>'2.40-a,b,c,d,e'!F5885</f>
        <v>77.819999694824205</v>
      </c>
      <c r="G5885" s="157">
        <f>'2.40-a,b,c,d,e'!G5885</f>
        <v>1040.0009155274006</v>
      </c>
      <c r="H5885" s="157">
        <f t="shared" si="637"/>
        <v>7972.6157876641973</v>
      </c>
      <c r="I5885" s="157">
        <f t="shared" si="638"/>
        <v>0</v>
      </c>
      <c r="J5885" s="157">
        <f t="shared" si="639"/>
        <v>7972.6157876641973</v>
      </c>
      <c r="K5885" s="157">
        <f t="shared" si="640"/>
        <v>0</v>
      </c>
      <c r="L5885" s="157">
        <f t="shared" si="641"/>
        <v>7972.6157876641973</v>
      </c>
      <c r="M5885" s="167">
        <f t="shared" si="642"/>
        <v>0</v>
      </c>
      <c r="N5885" s="167">
        <f t="shared" si="643"/>
        <v>0</v>
      </c>
    </row>
    <row r="5886" spans="1:14" ht="15" customHeight="1" x14ac:dyDescent="0.2">
      <c r="A5886" s="152"/>
      <c r="B5886" s="152"/>
      <c r="C5886" s="152"/>
      <c r="D5886" s="152"/>
      <c r="E5886" s="153">
        <f>'2.40-a,b,c,d,e'!E5886</f>
        <v>45322.208333333336</v>
      </c>
      <c r="F5886" s="157">
        <f>'2.40-a,b,c,d,e'!F5886</f>
        <v>75.849998474121094</v>
      </c>
      <c r="G5886" s="157">
        <f>'2.40-a,b,c,d,e'!G5886</f>
        <v>-1970.0012207031109</v>
      </c>
      <c r="H5886" s="157">
        <f t="shared" si="637"/>
        <v>6002.6145669610869</v>
      </c>
      <c r="I5886" s="157">
        <f t="shared" si="638"/>
        <v>2160.0036621093031</v>
      </c>
      <c r="J5886" s="157">
        <f t="shared" si="639"/>
        <v>8162.61822907039</v>
      </c>
      <c r="K5886" s="157">
        <f t="shared" si="640"/>
        <v>0</v>
      </c>
      <c r="L5886" s="157">
        <f t="shared" si="641"/>
        <v>8162.61822907039</v>
      </c>
      <c r="M5886" s="167">
        <f t="shared" si="642"/>
        <v>1</v>
      </c>
      <c r="N5886" s="167">
        <f t="shared" si="643"/>
        <v>0</v>
      </c>
    </row>
    <row r="5887" spans="1:14" ht="15" customHeight="1" x14ac:dyDescent="0.2">
      <c r="A5887" s="152"/>
      <c r="B5887" s="152"/>
      <c r="C5887" s="152"/>
      <c r="D5887" s="152"/>
      <c r="E5887" s="153">
        <f>'2.40-a,b,c,d,e'!E5887</f>
        <v>45323.208333333336</v>
      </c>
      <c r="F5887" s="157">
        <f>'2.40-a,b,c,d,e'!F5887</f>
        <v>73.819999694824205</v>
      </c>
      <c r="G5887" s="157">
        <f>'2.40-a,b,c,d,e'!G5887</f>
        <v>-2029.9987792968891</v>
      </c>
      <c r="H5887" s="157">
        <f t="shared" si="637"/>
        <v>6132.6194497735014</v>
      </c>
      <c r="I5887" s="157">
        <f t="shared" si="638"/>
        <v>0</v>
      </c>
      <c r="J5887" s="157">
        <f t="shared" si="639"/>
        <v>6132.6194497735014</v>
      </c>
      <c r="K5887" s="157">
        <f t="shared" si="640"/>
        <v>0</v>
      </c>
      <c r="L5887" s="157">
        <f t="shared" si="641"/>
        <v>6132.6194497735014</v>
      </c>
      <c r="M5887" s="167">
        <f t="shared" si="642"/>
        <v>0</v>
      </c>
      <c r="N5887" s="167">
        <f t="shared" si="643"/>
        <v>0</v>
      </c>
    </row>
    <row r="5888" spans="1:14" ht="15" customHeight="1" x14ac:dyDescent="0.2">
      <c r="A5888" s="152"/>
      <c r="B5888" s="152"/>
      <c r="C5888" s="152"/>
      <c r="D5888" s="152"/>
      <c r="E5888" s="153">
        <f>'2.40-a,b,c,d,e'!E5888</f>
        <v>45324.208333333336</v>
      </c>
      <c r="F5888" s="157">
        <f>'2.40-a,b,c,d,e'!F5888</f>
        <v>72.279998779296804</v>
      </c>
      <c r="G5888" s="157">
        <f>'2.40-a,b,c,d,e'!G5888</f>
        <v>-1540.0009155274006</v>
      </c>
      <c r="H5888" s="157">
        <f t="shared" si="637"/>
        <v>4592.6185342461013</v>
      </c>
      <c r="I5888" s="157">
        <f t="shared" si="638"/>
        <v>3569.9996948242888</v>
      </c>
      <c r="J5888" s="157">
        <f t="shared" si="639"/>
        <v>8162.61822907039</v>
      </c>
      <c r="K5888" s="157">
        <f t="shared" si="640"/>
        <v>0</v>
      </c>
      <c r="L5888" s="157">
        <f t="shared" si="641"/>
        <v>8162.61822907039</v>
      </c>
      <c r="M5888" s="167">
        <f t="shared" si="642"/>
        <v>1</v>
      </c>
      <c r="N5888" s="167">
        <f t="shared" si="643"/>
        <v>0</v>
      </c>
    </row>
    <row r="5889" spans="1:14" ht="15" customHeight="1" x14ac:dyDescent="0.2">
      <c r="A5889" s="152"/>
      <c r="B5889" s="152"/>
      <c r="C5889" s="152"/>
      <c r="D5889" s="152"/>
      <c r="E5889" s="153">
        <f>'2.40-a,b,c,d,e'!E5889</f>
        <v>45327.208333333336</v>
      </c>
      <c r="F5889" s="157">
        <f>'2.40-a,b,c,d,e'!F5889</f>
        <v>72.779998779296804</v>
      </c>
      <c r="G5889" s="157">
        <f>'2.40-a,b,c,d,e'!G5889</f>
        <v>500</v>
      </c>
      <c r="H5889" s="157">
        <f t="shared" si="637"/>
        <v>8662.618229070391</v>
      </c>
      <c r="I5889" s="157">
        <f t="shared" si="638"/>
        <v>0</v>
      </c>
      <c r="J5889" s="157">
        <f t="shared" si="639"/>
        <v>8662.618229070391</v>
      </c>
      <c r="K5889" s="157">
        <f t="shared" si="640"/>
        <v>500.00000000000091</v>
      </c>
      <c r="L5889" s="157">
        <f t="shared" si="641"/>
        <v>8162.61822907039</v>
      </c>
      <c r="M5889" s="167">
        <f t="shared" si="642"/>
        <v>0</v>
      </c>
      <c r="N5889" s="167">
        <f t="shared" si="643"/>
        <v>0</v>
      </c>
    </row>
    <row r="5890" spans="1:14" ht="15" customHeight="1" x14ac:dyDescent="0.2">
      <c r="A5890" s="152"/>
      <c r="B5890" s="152"/>
      <c r="C5890" s="152"/>
      <c r="D5890" s="152"/>
      <c r="E5890" s="153">
        <f>'2.40-a,b,c,d,e'!E5890</f>
        <v>45328.208333333336</v>
      </c>
      <c r="F5890" s="157">
        <f>'2.40-a,b,c,d,e'!F5890</f>
        <v>73.309997558593693</v>
      </c>
      <c r="G5890" s="157">
        <f>'2.40-a,b,c,d,e'!G5890</f>
        <v>529.99877929688921</v>
      </c>
      <c r="H5890" s="157">
        <f t="shared" si="637"/>
        <v>8692.6170083672787</v>
      </c>
      <c r="I5890" s="157">
        <f t="shared" si="638"/>
        <v>0</v>
      </c>
      <c r="J5890" s="157">
        <f t="shared" si="639"/>
        <v>8692.6170083672787</v>
      </c>
      <c r="K5890" s="157">
        <f t="shared" si="640"/>
        <v>529.99877929688864</v>
      </c>
      <c r="L5890" s="157">
        <f t="shared" si="641"/>
        <v>8162.61822907039</v>
      </c>
      <c r="M5890" s="167">
        <f t="shared" si="642"/>
        <v>0</v>
      </c>
      <c r="N5890" s="167">
        <f t="shared" si="643"/>
        <v>0</v>
      </c>
    </row>
    <row r="5891" spans="1:14" ht="15" customHeight="1" x14ac:dyDescent="0.2">
      <c r="A5891" s="152"/>
      <c r="B5891" s="152"/>
      <c r="C5891" s="152"/>
      <c r="D5891" s="152"/>
      <c r="E5891" s="153">
        <f>'2.40-a,b,c,d,e'!E5891</f>
        <v>45329.208333333336</v>
      </c>
      <c r="F5891" s="157">
        <f>'2.40-a,b,c,d,e'!F5891</f>
        <v>73.860000610351506</v>
      </c>
      <c r="G5891" s="157">
        <f>'2.40-a,b,c,d,e'!G5891</f>
        <v>550.0030517578125</v>
      </c>
      <c r="H5891" s="157">
        <f t="shared" si="637"/>
        <v>8712.6212808282035</v>
      </c>
      <c r="I5891" s="157">
        <f t="shared" si="638"/>
        <v>0</v>
      </c>
      <c r="J5891" s="157">
        <f t="shared" si="639"/>
        <v>8712.6212808282035</v>
      </c>
      <c r="K5891" s="157">
        <f t="shared" si="640"/>
        <v>550.00305175781341</v>
      </c>
      <c r="L5891" s="157">
        <f t="shared" si="641"/>
        <v>8162.61822907039</v>
      </c>
      <c r="M5891" s="167">
        <f t="shared" si="642"/>
        <v>0</v>
      </c>
      <c r="N5891" s="167">
        <f t="shared" si="643"/>
        <v>0</v>
      </c>
    </row>
    <row r="5892" spans="1:14" ht="15" customHeight="1" x14ac:dyDescent="0.2">
      <c r="A5892" s="152"/>
      <c r="B5892" s="152"/>
      <c r="C5892" s="152"/>
      <c r="D5892" s="152"/>
      <c r="E5892" s="153">
        <f>'2.40-a,b,c,d,e'!E5892</f>
        <v>45330.208333333336</v>
      </c>
      <c r="F5892" s="157">
        <f>'2.40-a,b,c,d,e'!F5892</f>
        <v>76.220001220703097</v>
      </c>
      <c r="G5892" s="157">
        <f>'2.40-a,b,c,d,e'!G5892</f>
        <v>2360.0006103515907</v>
      </c>
      <c r="H5892" s="157">
        <f t="shared" ref="H5892:H5955" si="644">L5891+G5892</f>
        <v>10522.618839421981</v>
      </c>
      <c r="I5892" s="157">
        <f t="shared" ref="I5892:I5955" si="645">IF(H5892&lt;$B$13,$B$14-H5892,0)</f>
        <v>0</v>
      </c>
      <c r="J5892" s="157">
        <f t="shared" ref="J5892:J5955" si="646">H5892+I5892</f>
        <v>10522.618839421981</v>
      </c>
      <c r="K5892" s="157">
        <f t="shared" ref="K5892:K5955" si="647">MAX(J5892-$B$14,0)</f>
        <v>2360.0006103515907</v>
      </c>
      <c r="L5892" s="157">
        <f t="shared" ref="L5892:L5955" si="648">J5892-K5892</f>
        <v>8162.61822907039</v>
      </c>
      <c r="M5892" s="167">
        <f t="shared" ref="M5892:M5955" si="649">IF(I5892&gt;0,1,0)</f>
        <v>0</v>
      </c>
      <c r="N5892" s="167">
        <f t="shared" ref="N5892:N5955" si="650">IF(H5892&lt;0,1,0)</f>
        <v>0</v>
      </c>
    </row>
    <row r="5893" spans="1:14" ht="15" customHeight="1" x14ac:dyDescent="0.2">
      <c r="A5893" s="152"/>
      <c r="B5893" s="152"/>
      <c r="C5893" s="152"/>
      <c r="D5893" s="152"/>
      <c r="E5893" s="153">
        <f>'2.40-a,b,c,d,e'!E5893</f>
        <v>45331.208333333336</v>
      </c>
      <c r="F5893" s="157">
        <f>'2.40-a,b,c,d,e'!F5893</f>
        <v>76.839996337890597</v>
      </c>
      <c r="G5893" s="157">
        <f>'2.40-a,b,c,d,e'!G5893</f>
        <v>619.9951171875</v>
      </c>
      <c r="H5893" s="157">
        <f t="shared" si="644"/>
        <v>8782.613346257891</v>
      </c>
      <c r="I5893" s="157">
        <f t="shared" si="645"/>
        <v>0</v>
      </c>
      <c r="J5893" s="157">
        <f t="shared" si="646"/>
        <v>8782.613346257891</v>
      </c>
      <c r="K5893" s="157">
        <f t="shared" si="647"/>
        <v>619.99511718750091</v>
      </c>
      <c r="L5893" s="157">
        <f t="shared" si="648"/>
        <v>8162.61822907039</v>
      </c>
      <c r="M5893" s="167">
        <f t="shared" si="649"/>
        <v>0</v>
      </c>
      <c r="N5893" s="167">
        <f t="shared" si="650"/>
        <v>0</v>
      </c>
    </row>
    <row r="5894" spans="1:14" ht="15" customHeight="1" x14ac:dyDescent="0.2">
      <c r="A5894" s="152"/>
      <c r="B5894" s="152"/>
      <c r="C5894" s="152"/>
      <c r="D5894" s="152"/>
      <c r="E5894" s="153">
        <f>'2.40-a,b,c,d,e'!E5894</f>
        <v>45334.208333333336</v>
      </c>
      <c r="F5894" s="157">
        <f>'2.40-a,b,c,d,e'!F5894</f>
        <v>76.919998168945298</v>
      </c>
      <c r="G5894" s="157">
        <f>'2.40-a,b,c,d,e'!G5894</f>
        <v>80.001831054701711</v>
      </c>
      <c r="H5894" s="157">
        <f t="shared" si="644"/>
        <v>8242.6200601250912</v>
      </c>
      <c r="I5894" s="157">
        <f t="shared" si="645"/>
        <v>0</v>
      </c>
      <c r="J5894" s="157">
        <f t="shared" si="646"/>
        <v>8242.6200601250912</v>
      </c>
      <c r="K5894" s="157">
        <f t="shared" si="647"/>
        <v>80.001831054701142</v>
      </c>
      <c r="L5894" s="157">
        <f t="shared" si="648"/>
        <v>8162.61822907039</v>
      </c>
      <c r="M5894" s="167">
        <f t="shared" si="649"/>
        <v>0</v>
      </c>
      <c r="N5894" s="167">
        <f t="shared" si="650"/>
        <v>0</v>
      </c>
    </row>
    <row r="5895" spans="1:14" ht="15" customHeight="1" x14ac:dyDescent="0.2">
      <c r="A5895" s="152"/>
      <c r="B5895" s="152"/>
      <c r="C5895" s="152"/>
      <c r="D5895" s="152"/>
      <c r="E5895" s="153">
        <f>'2.40-a,b,c,d,e'!E5895</f>
        <v>45335.208333333336</v>
      </c>
      <c r="F5895" s="157">
        <f>'2.40-a,b,c,d,e'!F5895</f>
        <v>77.870002746582003</v>
      </c>
      <c r="G5895" s="157">
        <f>'2.40-a,b,c,d,e'!G5895</f>
        <v>950.00457763670454</v>
      </c>
      <c r="H5895" s="157">
        <f t="shared" si="644"/>
        <v>9112.6228067070952</v>
      </c>
      <c r="I5895" s="157">
        <f t="shared" si="645"/>
        <v>0</v>
      </c>
      <c r="J5895" s="157">
        <f t="shared" si="646"/>
        <v>9112.6228067070952</v>
      </c>
      <c r="K5895" s="157">
        <f t="shared" si="647"/>
        <v>950.00457763670511</v>
      </c>
      <c r="L5895" s="157">
        <f t="shared" si="648"/>
        <v>8162.61822907039</v>
      </c>
      <c r="M5895" s="167">
        <f t="shared" si="649"/>
        <v>0</v>
      </c>
      <c r="N5895" s="167">
        <f t="shared" si="650"/>
        <v>0</v>
      </c>
    </row>
    <row r="5896" spans="1:14" ht="15" customHeight="1" x14ac:dyDescent="0.2">
      <c r="A5896" s="152"/>
      <c r="B5896" s="152"/>
      <c r="C5896" s="152"/>
      <c r="D5896" s="152"/>
      <c r="E5896" s="153">
        <f>'2.40-a,b,c,d,e'!E5896</f>
        <v>45336.208333333336</v>
      </c>
      <c r="F5896" s="157">
        <f>'2.40-a,b,c,d,e'!F5896</f>
        <v>76.639999389648395</v>
      </c>
      <c r="G5896" s="157">
        <f>'2.40-a,b,c,d,e'!G5896</f>
        <v>-1230.0033569336078</v>
      </c>
      <c r="H5896" s="157">
        <f t="shared" si="644"/>
        <v>6932.6148721367827</v>
      </c>
      <c r="I5896" s="157">
        <f t="shared" si="645"/>
        <v>0</v>
      </c>
      <c r="J5896" s="157">
        <f t="shared" si="646"/>
        <v>6932.6148721367827</v>
      </c>
      <c r="K5896" s="157">
        <f t="shared" si="647"/>
        <v>0</v>
      </c>
      <c r="L5896" s="157">
        <f t="shared" si="648"/>
        <v>6932.6148721367827</v>
      </c>
      <c r="M5896" s="167">
        <f t="shared" si="649"/>
        <v>0</v>
      </c>
      <c r="N5896" s="167">
        <f t="shared" si="650"/>
        <v>0</v>
      </c>
    </row>
    <row r="5897" spans="1:14" ht="15" customHeight="1" x14ac:dyDescent="0.2">
      <c r="A5897" s="152"/>
      <c r="B5897" s="152"/>
      <c r="C5897" s="152"/>
      <c r="D5897" s="152"/>
      <c r="E5897" s="153">
        <f>'2.40-a,b,c,d,e'!E5897</f>
        <v>45337.208333333336</v>
      </c>
      <c r="F5897" s="157">
        <f>'2.40-a,b,c,d,e'!F5897</f>
        <v>78.029998779296804</v>
      </c>
      <c r="G5897" s="157">
        <f>'2.40-a,b,c,d,e'!G5897</f>
        <v>1389.9993896484091</v>
      </c>
      <c r="H5897" s="157">
        <f t="shared" si="644"/>
        <v>8322.614261785191</v>
      </c>
      <c r="I5897" s="157">
        <f t="shared" si="645"/>
        <v>0</v>
      </c>
      <c r="J5897" s="157">
        <f t="shared" si="646"/>
        <v>8322.614261785191</v>
      </c>
      <c r="K5897" s="157">
        <f t="shared" si="647"/>
        <v>159.996032714801</v>
      </c>
      <c r="L5897" s="157">
        <f t="shared" si="648"/>
        <v>8162.61822907039</v>
      </c>
      <c r="M5897" s="167">
        <f t="shared" si="649"/>
        <v>0</v>
      </c>
      <c r="N5897" s="167">
        <f t="shared" si="650"/>
        <v>0</v>
      </c>
    </row>
    <row r="5898" spans="1:14" ht="15" customHeight="1" x14ac:dyDescent="0.2">
      <c r="A5898" s="152"/>
      <c r="B5898" s="152"/>
      <c r="C5898" s="152"/>
      <c r="D5898" s="152"/>
      <c r="E5898" s="153">
        <f>'2.40-a,b,c,d,e'!E5898</f>
        <v>45338.208333333336</v>
      </c>
      <c r="F5898" s="157">
        <f>'2.40-a,b,c,d,e'!F5898</f>
        <v>79.190002441406193</v>
      </c>
      <c r="G5898" s="157">
        <f>'2.40-a,b,c,d,e'!G5898</f>
        <v>1160.0036621093891</v>
      </c>
      <c r="H5898" s="157">
        <f t="shared" si="644"/>
        <v>9322.6218911797787</v>
      </c>
      <c r="I5898" s="157">
        <f t="shared" si="645"/>
        <v>0</v>
      </c>
      <c r="J5898" s="157">
        <f t="shared" si="646"/>
        <v>9322.6218911797787</v>
      </c>
      <c r="K5898" s="157">
        <f t="shared" si="647"/>
        <v>1160.0036621093886</v>
      </c>
      <c r="L5898" s="157">
        <f t="shared" si="648"/>
        <v>8162.61822907039</v>
      </c>
      <c r="M5898" s="167">
        <f t="shared" si="649"/>
        <v>0</v>
      </c>
      <c r="N5898" s="167">
        <f t="shared" si="650"/>
        <v>0</v>
      </c>
    </row>
    <row r="5899" spans="1:14" ht="15" customHeight="1" x14ac:dyDescent="0.2">
      <c r="A5899" s="152"/>
      <c r="B5899" s="152"/>
      <c r="C5899" s="152"/>
      <c r="D5899" s="152"/>
      <c r="E5899" s="153">
        <f>'2.40-a,b,c,d,e'!E5899</f>
        <v>45342.208333333336</v>
      </c>
      <c r="F5899" s="157">
        <f>'2.40-a,b,c,d,e'!F5899</f>
        <v>78.180000305175696</v>
      </c>
      <c r="G5899" s="157">
        <f>'2.40-a,b,c,d,e'!G5899</f>
        <v>-1010.0021362304972</v>
      </c>
      <c r="H5899" s="157">
        <f t="shared" si="644"/>
        <v>7152.6160928398931</v>
      </c>
      <c r="I5899" s="157">
        <f t="shared" si="645"/>
        <v>0</v>
      </c>
      <c r="J5899" s="157">
        <f t="shared" si="646"/>
        <v>7152.6160928398931</v>
      </c>
      <c r="K5899" s="157">
        <f t="shared" si="647"/>
        <v>0</v>
      </c>
      <c r="L5899" s="157">
        <f t="shared" si="648"/>
        <v>7152.6160928398931</v>
      </c>
      <c r="M5899" s="167">
        <f t="shared" si="649"/>
        <v>0</v>
      </c>
      <c r="N5899" s="167">
        <f t="shared" si="650"/>
        <v>0</v>
      </c>
    </row>
    <row r="5900" spans="1:14" ht="15" customHeight="1" x14ac:dyDescent="0.2">
      <c r="A5900" s="152"/>
      <c r="B5900" s="152"/>
      <c r="C5900" s="152"/>
      <c r="D5900" s="152"/>
      <c r="E5900" s="153">
        <f>'2.40-a,b,c,d,e'!E5900</f>
        <v>45343.208333333336</v>
      </c>
      <c r="F5900" s="157">
        <f>'2.40-a,b,c,d,e'!F5900</f>
        <v>77.910003662109304</v>
      </c>
      <c r="G5900" s="157">
        <f>'2.40-a,b,c,d,e'!G5900</f>
        <v>-269.99664306639204</v>
      </c>
      <c r="H5900" s="157">
        <f t="shared" si="644"/>
        <v>6882.6194497735014</v>
      </c>
      <c r="I5900" s="157">
        <f t="shared" si="645"/>
        <v>0</v>
      </c>
      <c r="J5900" s="157">
        <f t="shared" si="646"/>
        <v>6882.6194497735014</v>
      </c>
      <c r="K5900" s="157">
        <f t="shared" si="647"/>
        <v>0</v>
      </c>
      <c r="L5900" s="157">
        <f t="shared" si="648"/>
        <v>6882.6194497735014</v>
      </c>
      <c r="M5900" s="167">
        <f t="shared" si="649"/>
        <v>0</v>
      </c>
      <c r="N5900" s="167">
        <f t="shared" si="650"/>
        <v>0</v>
      </c>
    </row>
    <row r="5901" spans="1:14" ht="15" customHeight="1" x14ac:dyDescent="0.2">
      <c r="A5901" s="152"/>
      <c r="B5901" s="152"/>
      <c r="C5901" s="152"/>
      <c r="D5901" s="152"/>
      <c r="E5901" s="153">
        <f>'2.40-a,b,c,d,e'!E5901</f>
        <v>45344.208333333336</v>
      </c>
      <c r="F5901" s="157">
        <f>'2.40-a,b,c,d,e'!F5901</f>
        <v>78.610000610351506</v>
      </c>
      <c r="G5901" s="157">
        <f>'2.40-a,b,c,d,e'!G5901</f>
        <v>699.99694824220171</v>
      </c>
      <c r="H5901" s="157">
        <f t="shared" si="644"/>
        <v>7582.6163980157035</v>
      </c>
      <c r="I5901" s="157">
        <f t="shared" si="645"/>
        <v>0</v>
      </c>
      <c r="J5901" s="157">
        <f t="shared" si="646"/>
        <v>7582.6163980157035</v>
      </c>
      <c r="K5901" s="157">
        <f t="shared" si="647"/>
        <v>0</v>
      </c>
      <c r="L5901" s="157">
        <f t="shared" si="648"/>
        <v>7582.6163980157035</v>
      </c>
      <c r="M5901" s="167">
        <f t="shared" si="649"/>
        <v>0</v>
      </c>
      <c r="N5901" s="167">
        <f t="shared" si="650"/>
        <v>0</v>
      </c>
    </row>
    <row r="5902" spans="1:14" ht="15" customHeight="1" x14ac:dyDescent="0.2">
      <c r="A5902" s="152"/>
      <c r="B5902" s="152"/>
      <c r="C5902" s="152"/>
      <c r="D5902" s="152"/>
      <c r="E5902" s="153">
        <f>'2.40-a,b,c,d,e'!E5902</f>
        <v>45345.208333333336</v>
      </c>
      <c r="F5902" s="157">
        <f>'2.40-a,b,c,d,e'!F5902</f>
        <v>76.489997863769503</v>
      </c>
      <c r="G5902" s="157">
        <f>'2.40-a,b,c,d,e'!G5902</f>
        <v>-2120.0027465820031</v>
      </c>
      <c r="H5902" s="157">
        <f t="shared" si="644"/>
        <v>5462.6136514337004</v>
      </c>
      <c r="I5902" s="157">
        <f t="shared" si="645"/>
        <v>2700.0045776366896</v>
      </c>
      <c r="J5902" s="157">
        <f t="shared" si="646"/>
        <v>8162.61822907039</v>
      </c>
      <c r="K5902" s="157">
        <f t="shared" si="647"/>
        <v>0</v>
      </c>
      <c r="L5902" s="157">
        <f t="shared" si="648"/>
        <v>8162.61822907039</v>
      </c>
      <c r="M5902" s="167">
        <f t="shared" si="649"/>
        <v>1</v>
      </c>
      <c r="N5902" s="167">
        <f t="shared" si="650"/>
        <v>0</v>
      </c>
    </row>
    <row r="5903" spans="1:14" ht="15" customHeight="1" x14ac:dyDescent="0.2">
      <c r="A5903" s="152"/>
      <c r="B5903" s="152"/>
      <c r="C5903" s="152"/>
      <c r="D5903" s="152"/>
      <c r="E5903" s="153">
        <f>'2.40-a,b,c,d,e'!E5903</f>
        <v>45348.208333333336</v>
      </c>
      <c r="F5903" s="157">
        <f>'2.40-a,b,c,d,e'!F5903</f>
        <v>77.580001831054602</v>
      </c>
      <c r="G5903" s="157">
        <f>'2.40-a,b,c,d,e'!G5903</f>
        <v>1090.0039672850994</v>
      </c>
      <c r="H5903" s="157">
        <f t="shared" si="644"/>
        <v>9252.622196355489</v>
      </c>
      <c r="I5903" s="157">
        <f t="shared" si="645"/>
        <v>0</v>
      </c>
      <c r="J5903" s="157">
        <f t="shared" si="646"/>
        <v>9252.622196355489</v>
      </c>
      <c r="K5903" s="157">
        <f t="shared" si="647"/>
        <v>1090.003967285099</v>
      </c>
      <c r="L5903" s="157">
        <f t="shared" si="648"/>
        <v>8162.61822907039</v>
      </c>
      <c r="M5903" s="167">
        <f t="shared" si="649"/>
        <v>0</v>
      </c>
      <c r="N5903" s="167">
        <f t="shared" si="650"/>
        <v>0</v>
      </c>
    </row>
    <row r="5904" spans="1:14" ht="15" customHeight="1" x14ac:dyDescent="0.2">
      <c r="A5904" s="152"/>
      <c r="B5904" s="152"/>
      <c r="C5904" s="152"/>
      <c r="D5904" s="152"/>
      <c r="E5904" s="153">
        <f>'2.40-a,b,c,d,e'!E5904</f>
        <v>45349.208333333336</v>
      </c>
      <c r="F5904" s="157">
        <f>'2.40-a,b,c,d,e'!F5904</f>
        <v>78.870002746582003</v>
      </c>
      <c r="G5904" s="157">
        <f>'2.40-a,b,c,d,e'!G5904</f>
        <v>1290.0009155274006</v>
      </c>
      <c r="H5904" s="157">
        <f t="shared" si="644"/>
        <v>9452.6191445977911</v>
      </c>
      <c r="I5904" s="157">
        <f t="shared" si="645"/>
        <v>0</v>
      </c>
      <c r="J5904" s="157">
        <f t="shared" si="646"/>
        <v>9452.6191445977911</v>
      </c>
      <c r="K5904" s="157">
        <f t="shared" si="647"/>
        <v>1290.000915527401</v>
      </c>
      <c r="L5904" s="157">
        <f t="shared" si="648"/>
        <v>8162.61822907039</v>
      </c>
      <c r="M5904" s="167">
        <f t="shared" si="649"/>
        <v>0</v>
      </c>
      <c r="N5904" s="167">
        <f t="shared" si="650"/>
        <v>0</v>
      </c>
    </row>
    <row r="5905" spans="1:14" ht="15" customHeight="1" x14ac:dyDescent="0.2">
      <c r="A5905" s="152"/>
      <c r="B5905" s="152"/>
      <c r="C5905" s="152"/>
      <c r="D5905" s="152"/>
      <c r="E5905" s="153">
        <f>'2.40-a,b,c,d,e'!E5905</f>
        <v>45350.208333333336</v>
      </c>
      <c r="F5905" s="157">
        <f>'2.40-a,b,c,d,e'!F5905</f>
        <v>78.540000915527301</v>
      </c>
      <c r="G5905" s="157">
        <f>'2.40-a,b,c,d,e'!G5905</f>
        <v>-330.00183105470171</v>
      </c>
      <c r="H5905" s="157">
        <f t="shared" si="644"/>
        <v>7832.616398015688</v>
      </c>
      <c r="I5905" s="157">
        <f t="shared" si="645"/>
        <v>0</v>
      </c>
      <c r="J5905" s="157">
        <f t="shared" si="646"/>
        <v>7832.616398015688</v>
      </c>
      <c r="K5905" s="157">
        <f t="shared" si="647"/>
        <v>0</v>
      </c>
      <c r="L5905" s="157">
        <f t="shared" si="648"/>
        <v>7832.616398015688</v>
      </c>
      <c r="M5905" s="167">
        <f t="shared" si="649"/>
        <v>0</v>
      </c>
      <c r="N5905" s="167">
        <f t="shared" si="650"/>
        <v>0</v>
      </c>
    </row>
    <row r="5906" spans="1:14" ht="15" customHeight="1" x14ac:dyDescent="0.2">
      <c r="A5906" s="152"/>
      <c r="B5906" s="152"/>
      <c r="C5906" s="152"/>
      <c r="D5906" s="152"/>
      <c r="E5906" s="153">
        <f>'2.40-a,b,c,d,e'!E5906</f>
        <v>45351.208333333336</v>
      </c>
      <c r="F5906" s="157">
        <f>'2.40-a,b,c,d,e'!F5906</f>
        <v>78.260002136230398</v>
      </c>
      <c r="G5906" s="157">
        <f>'2.40-a,b,c,d,e'!G5906</f>
        <v>-279.99877929690342</v>
      </c>
      <c r="H5906" s="157">
        <f t="shared" si="644"/>
        <v>7552.6176187187848</v>
      </c>
      <c r="I5906" s="157">
        <f t="shared" si="645"/>
        <v>0</v>
      </c>
      <c r="J5906" s="157">
        <f t="shared" si="646"/>
        <v>7552.6176187187848</v>
      </c>
      <c r="K5906" s="157">
        <f t="shared" si="647"/>
        <v>0</v>
      </c>
      <c r="L5906" s="157">
        <f t="shared" si="648"/>
        <v>7552.6176187187848</v>
      </c>
      <c r="M5906" s="167">
        <f t="shared" si="649"/>
        <v>0</v>
      </c>
      <c r="N5906" s="167">
        <f t="shared" si="650"/>
        <v>0</v>
      </c>
    </row>
    <row r="5907" spans="1:14" ht="15" customHeight="1" x14ac:dyDescent="0.2">
      <c r="A5907" s="152"/>
      <c r="B5907" s="152"/>
      <c r="C5907" s="152"/>
      <c r="D5907" s="152"/>
      <c r="E5907" s="153">
        <f>'2.40-a,b,c,d,e'!E5907</f>
        <v>45352.208333333336</v>
      </c>
      <c r="F5907" s="157">
        <f>'2.40-a,b,c,d,e'!F5907</f>
        <v>79.970001220703097</v>
      </c>
      <c r="G5907" s="157">
        <f>'2.40-a,b,c,d,e'!G5907</f>
        <v>1709.999084472699</v>
      </c>
      <c r="H5907" s="157">
        <f t="shared" si="644"/>
        <v>9262.6167031914847</v>
      </c>
      <c r="I5907" s="157">
        <f t="shared" si="645"/>
        <v>0</v>
      </c>
      <c r="J5907" s="157">
        <f t="shared" si="646"/>
        <v>9262.6167031914847</v>
      </c>
      <c r="K5907" s="157">
        <f t="shared" si="647"/>
        <v>1099.9984741210947</v>
      </c>
      <c r="L5907" s="157">
        <f t="shared" si="648"/>
        <v>8162.61822907039</v>
      </c>
      <c r="M5907" s="167">
        <f t="shared" si="649"/>
        <v>0</v>
      </c>
      <c r="N5907" s="167">
        <f t="shared" si="650"/>
        <v>0</v>
      </c>
    </row>
    <row r="5908" spans="1:14" ht="15" customHeight="1" x14ac:dyDescent="0.2">
      <c r="A5908" s="152"/>
      <c r="B5908" s="152"/>
      <c r="C5908" s="152"/>
      <c r="D5908" s="152"/>
      <c r="E5908" s="153">
        <f>'2.40-a,b,c,d,e'!E5908</f>
        <v>45355.208333333336</v>
      </c>
      <c r="F5908" s="157">
        <f>'2.40-a,b,c,d,e'!F5908</f>
        <v>78.739997863769503</v>
      </c>
      <c r="G5908" s="157">
        <f>'2.40-a,b,c,d,e'!G5908</f>
        <v>-1230.0033569335938</v>
      </c>
      <c r="H5908" s="157">
        <f t="shared" si="644"/>
        <v>6932.6148721367963</v>
      </c>
      <c r="I5908" s="157">
        <f t="shared" si="645"/>
        <v>0</v>
      </c>
      <c r="J5908" s="157">
        <f t="shared" si="646"/>
        <v>6932.6148721367963</v>
      </c>
      <c r="K5908" s="157">
        <f t="shared" si="647"/>
        <v>0</v>
      </c>
      <c r="L5908" s="157">
        <f t="shared" si="648"/>
        <v>6932.6148721367963</v>
      </c>
      <c r="M5908" s="167">
        <f t="shared" si="649"/>
        <v>0</v>
      </c>
      <c r="N5908" s="167">
        <f t="shared" si="650"/>
        <v>0</v>
      </c>
    </row>
    <row r="5909" spans="1:14" ht="15" customHeight="1" x14ac:dyDescent="0.2">
      <c r="A5909" s="152"/>
      <c r="B5909" s="152"/>
      <c r="C5909" s="152"/>
      <c r="D5909" s="152"/>
      <c r="E5909" s="153">
        <f>'2.40-a,b,c,d,e'!E5909</f>
        <v>45356.208333333336</v>
      </c>
      <c r="F5909" s="157">
        <f>'2.40-a,b,c,d,e'!F5909</f>
        <v>78.150001525878906</v>
      </c>
      <c r="G5909" s="157">
        <f>'2.40-a,b,c,d,e'!G5909</f>
        <v>-589.99633789059658</v>
      </c>
      <c r="H5909" s="157">
        <f t="shared" si="644"/>
        <v>6342.6185342461995</v>
      </c>
      <c r="I5909" s="157">
        <f t="shared" si="645"/>
        <v>0</v>
      </c>
      <c r="J5909" s="157">
        <f t="shared" si="646"/>
        <v>6342.6185342461995</v>
      </c>
      <c r="K5909" s="157">
        <f t="shared" si="647"/>
        <v>0</v>
      </c>
      <c r="L5909" s="157">
        <f t="shared" si="648"/>
        <v>6342.6185342461995</v>
      </c>
      <c r="M5909" s="167">
        <f t="shared" si="649"/>
        <v>0</v>
      </c>
      <c r="N5909" s="167">
        <f t="shared" si="650"/>
        <v>0</v>
      </c>
    </row>
    <row r="5910" spans="1:14" ht="15" customHeight="1" x14ac:dyDescent="0.2">
      <c r="A5910" s="152"/>
      <c r="B5910" s="152"/>
      <c r="C5910" s="152"/>
      <c r="D5910" s="152"/>
      <c r="E5910" s="153">
        <f>'2.40-a,b,c,d,e'!E5910</f>
        <v>45357.208333333336</v>
      </c>
      <c r="F5910" s="157">
        <f>'2.40-a,b,c,d,e'!F5910</f>
        <v>79.129997253417898</v>
      </c>
      <c r="G5910" s="157">
        <f>'2.40-a,b,c,d,e'!G5910</f>
        <v>979.99572753899145</v>
      </c>
      <c r="H5910" s="157">
        <f t="shared" si="644"/>
        <v>7322.614261785191</v>
      </c>
      <c r="I5910" s="157">
        <f t="shared" si="645"/>
        <v>0</v>
      </c>
      <c r="J5910" s="157">
        <f t="shared" si="646"/>
        <v>7322.614261785191</v>
      </c>
      <c r="K5910" s="157">
        <f t="shared" si="647"/>
        <v>0</v>
      </c>
      <c r="L5910" s="157">
        <f t="shared" si="648"/>
        <v>7322.614261785191</v>
      </c>
      <c r="M5910" s="167">
        <f t="shared" si="649"/>
        <v>0</v>
      </c>
      <c r="N5910" s="167">
        <f t="shared" si="650"/>
        <v>0</v>
      </c>
    </row>
    <row r="5911" spans="1:14" ht="15" customHeight="1" x14ac:dyDescent="0.2">
      <c r="A5911" s="152"/>
      <c r="B5911" s="152"/>
      <c r="C5911" s="152"/>
      <c r="D5911" s="152"/>
      <c r="E5911" s="153">
        <f>'2.40-a,b,c,d,e'!E5911</f>
        <v>45358.208333333336</v>
      </c>
      <c r="F5911" s="157">
        <f>'2.40-a,b,c,d,e'!F5911</f>
        <v>78.930000305175696</v>
      </c>
      <c r="G5911" s="157">
        <f>'2.40-a,b,c,d,e'!G5911</f>
        <v>-199.99694824220171</v>
      </c>
      <c r="H5911" s="157">
        <f t="shared" si="644"/>
        <v>7122.617313542989</v>
      </c>
      <c r="I5911" s="157">
        <f t="shared" si="645"/>
        <v>0</v>
      </c>
      <c r="J5911" s="157">
        <f t="shared" si="646"/>
        <v>7122.617313542989</v>
      </c>
      <c r="K5911" s="157">
        <f t="shared" si="647"/>
        <v>0</v>
      </c>
      <c r="L5911" s="157">
        <f t="shared" si="648"/>
        <v>7122.617313542989</v>
      </c>
      <c r="M5911" s="167">
        <f t="shared" si="649"/>
        <v>0</v>
      </c>
      <c r="N5911" s="167">
        <f t="shared" si="650"/>
        <v>0</v>
      </c>
    </row>
    <row r="5912" spans="1:14" ht="15" customHeight="1" x14ac:dyDescent="0.2">
      <c r="A5912" s="152"/>
      <c r="B5912" s="152"/>
      <c r="C5912" s="152"/>
      <c r="D5912" s="152"/>
      <c r="E5912" s="153">
        <f>'2.40-a,b,c,d,e'!E5912</f>
        <v>45359.208333333336</v>
      </c>
      <c r="F5912" s="157">
        <f>'2.40-a,b,c,d,e'!F5912</f>
        <v>78.010002136230398</v>
      </c>
      <c r="G5912" s="157">
        <f>'2.40-a,b,c,d,e'!G5912</f>
        <v>-919.99816894529829</v>
      </c>
      <c r="H5912" s="157">
        <f t="shared" si="644"/>
        <v>6202.619144597691</v>
      </c>
      <c r="I5912" s="157">
        <f t="shared" si="645"/>
        <v>0</v>
      </c>
      <c r="J5912" s="157">
        <f t="shared" si="646"/>
        <v>6202.619144597691</v>
      </c>
      <c r="K5912" s="157">
        <f t="shared" si="647"/>
        <v>0</v>
      </c>
      <c r="L5912" s="157">
        <f t="shared" si="648"/>
        <v>6202.619144597691</v>
      </c>
      <c r="M5912" s="167">
        <f t="shared" si="649"/>
        <v>0</v>
      </c>
      <c r="N5912" s="167">
        <f t="shared" si="650"/>
        <v>0</v>
      </c>
    </row>
    <row r="5913" spans="1:14" ht="15" customHeight="1" x14ac:dyDescent="0.2">
      <c r="A5913" s="152"/>
      <c r="B5913" s="152"/>
      <c r="C5913" s="152"/>
      <c r="D5913" s="152"/>
      <c r="E5913" s="153">
        <f>'2.40-a,b,c,d,e'!E5913</f>
        <v>45362.166666666664</v>
      </c>
      <c r="F5913" s="157">
        <f>'2.40-a,b,c,d,e'!F5913</f>
        <v>77.930000305175696</v>
      </c>
      <c r="G5913" s="157">
        <f>'2.40-a,b,c,d,e'!G5913</f>
        <v>-80.001831054701711</v>
      </c>
      <c r="H5913" s="157">
        <f t="shared" si="644"/>
        <v>6122.617313542989</v>
      </c>
      <c r="I5913" s="157">
        <f t="shared" si="645"/>
        <v>0</v>
      </c>
      <c r="J5913" s="157">
        <f t="shared" si="646"/>
        <v>6122.617313542989</v>
      </c>
      <c r="K5913" s="157">
        <f t="shared" si="647"/>
        <v>0</v>
      </c>
      <c r="L5913" s="157">
        <f t="shared" si="648"/>
        <v>6122.617313542989</v>
      </c>
      <c r="M5913" s="167">
        <f t="shared" si="649"/>
        <v>0</v>
      </c>
      <c r="N5913" s="167">
        <f t="shared" si="650"/>
        <v>0</v>
      </c>
    </row>
    <row r="5914" spans="1:14" ht="15" customHeight="1" x14ac:dyDescent="0.2">
      <c r="A5914" s="152"/>
      <c r="B5914" s="152"/>
      <c r="C5914" s="152"/>
      <c r="D5914" s="152"/>
      <c r="E5914" s="153">
        <f>'2.40-a,b,c,d,e'!E5914</f>
        <v>45363.166666666664</v>
      </c>
      <c r="F5914" s="157">
        <f>'2.40-a,b,c,d,e'!F5914</f>
        <v>77.559997558593693</v>
      </c>
      <c r="G5914" s="157">
        <f>'2.40-a,b,c,d,e'!G5914</f>
        <v>-370.00274658200283</v>
      </c>
      <c r="H5914" s="157">
        <f t="shared" si="644"/>
        <v>5752.6145669609859</v>
      </c>
      <c r="I5914" s="157">
        <f t="shared" si="645"/>
        <v>2410.0036621094041</v>
      </c>
      <c r="J5914" s="157">
        <f t="shared" si="646"/>
        <v>8162.61822907039</v>
      </c>
      <c r="K5914" s="157">
        <f t="shared" si="647"/>
        <v>0</v>
      </c>
      <c r="L5914" s="157">
        <f t="shared" si="648"/>
        <v>8162.61822907039</v>
      </c>
      <c r="M5914" s="167">
        <f t="shared" si="649"/>
        <v>1</v>
      </c>
      <c r="N5914" s="167">
        <f t="shared" si="650"/>
        <v>0</v>
      </c>
    </row>
    <row r="5915" spans="1:14" ht="15" customHeight="1" x14ac:dyDescent="0.2">
      <c r="A5915" s="152"/>
      <c r="B5915" s="152"/>
      <c r="C5915" s="152"/>
      <c r="D5915" s="152"/>
      <c r="E5915" s="153">
        <f>'2.40-a,b,c,d,e'!E5915</f>
        <v>45364.166666666664</v>
      </c>
      <c r="F5915" s="157">
        <f>'2.40-a,b,c,d,e'!F5915</f>
        <v>79.720001220703097</v>
      </c>
      <c r="G5915" s="157">
        <f>'2.40-a,b,c,d,e'!G5915</f>
        <v>2160.0036621094032</v>
      </c>
      <c r="H5915" s="157">
        <f t="shared" si="644"/>
        <v>10322.621891179793</v>
      </c>
      <c r="I5915" s="157">
        <f t="shared" si="645"/>
        <v>0</v>
      </c>
      <c r="J5915" s="157">
        <f t="shared" si="646"/>
        <v>10322.621891179793</v>
      </c>
      <c r="K5915" s="157">
        <f t="shared" si="647"/>
        <v>2160.0036621094032</v>
      </c>
      <c r="L5915" s="157">
        <f t="shared" si="648"/>
        <v>8162.61822907039</v>
      </c>
      <c r="M5915" s="167">
        <f t="shared" si="649"/>
        <v>0</v>
      </c>
      <c r="N5915" s="167">
        <f t="shared" si="650"/>
        <v>0</v>
      </c>
    </row>
    <row r="5916" spans="1:14" ht="15" customHeight="1" x14ac:dyDescent="0.2">
      <c r="A5916" s="152"/>
      <c r="B5916" s="152"/>
      <c r="C5916" s="152"/>
      <c r="D5916" s="152"/>
      <c r="E5916" s="153">
        <f>'2.40-a,b,c,d,e'!E5916</f>
        <v>45365.166666666664</v>
      </c>
      <c r="F5916" s="157">
        <f>'2.40-a,b,c,d,e'!F5916</f>
        <v>81.260002136230398</v>
      </c>
      <c r="G5916" s="157">
        <f>'2.40-a,b,c,d,e'!G5916</f>
        <v>1540.000915527301</v>
      </c>
      <c r="H5916" s="157">
        <f t="shared" si="644"/>
        <v>9702.619144597691</v>
      </c>
      <c r="I5916" s="157">
        <f t="shared" si="645"/>
        <v>0</v>
      </c>
      <c r="J5916" s="157">
        <f t="shared" si="646"/>
        <v>9702.619144597691</v>
      </c>
      <c r="K5916" s="157">
        <f t="shared" si="647"/>
        <v>1540.000915527301</v>
      </c>
      <c r="L5916" s="157">
        <f t="shared" si="648"/>
        <v>8162.61822907039</v>
      </c>
      <c r="M5916" s="167">
        <f t="shared" si="649"/>
        <v>0</v>
      </c>
      <c r="N5916" s="167">
        <f t="shared" si="650"/>
        <v>0</v>
      </c>
    </row>
    <row r="5917" spans="1:14" ht="15" customHeight="1" x14ac:dyDescent="0.2">
      <c r="A5917" s="152"/>
      <c r="B5917" s="152"/>
      <c r="C5917" s="152"/>
      <c r="D5917" s="152"/>
      <c r="E5917" s="153">
        <f>'2.40-a,b,c,d,e'!E5917</f>
        <v>45366.166666666664</v>
      </c>
      <c r="F5917" s="157">
        <f>'2.40-a,b,c,d,e'!F5917</f>
        <v>81.040000915527301</v>
      </c>
      <c r="G5917" s="157">
        <f>'2.40-a,b,c,d,e'!G5917</f>
        <v>-220.00122070309658</v>
      </c>
      <c r="H5917" s="157">
        <f t="shared" si="644"/>
        <v>7942.6170083672932</v>
      </c>
      <c r="I5917" s="157">
        <f t="shared" si="645"/>
        <v>0</v>
      </c>
      <c r="J5917" s="157">
        <f t="shared" si="646"/>
        <v>7942.6170083672932</v>
      </c>
      <c r="K5917" s="157">
        <f t="shared" si="647"/>
        <v>0</v>
      </c>
      <c r="L5917" s="157">
        <f t="shared" si="648"/>
        <v>7942.6170083672932</v>
      </c>
      <c r="M5917" s="167">
        <f t="shared" si="649"/>
        <v>0</v>
      </c>
      <c r="N5917" s="167">
        <f t="shared" si="650"/>
        <v>0</v>
      </c>
    </row>
    <row r="5918" spans="1:14" ht="15" customHeight="1" x14ac:dyDescent="0.2">
      <c r="A5918" s="152"/>
      <c r="B5918" s="152"/>
      <c r="C5918" s="152"/>
      <c r="D5918" s="152"/>
      <c r="E5918" s="153">
        <f>'2.40-a,b,c,d,e'!E5918</f>
        <v>45369.166666666664</v>
      </c>
      <c r="F5918" s="157">
        <f>'2.40-a,b,c,d,e'!F5918</f>
        <v>82.720001220703097</v>
      </c>
      <c r="G5918" s="157">
        <f>'2.40-a,b,c,d,e'!G5918</f>
        <v>1680.0003051757953</v>
      </c>
      <c r="H5918" s="157">
        <f t="shared" si="644"/>
        <v>9622.617313543089</v>
      </c>
      <c r="I5918" s="157">
        <f t="shared" si="645"/>
        <v>0</v>
      </c>
      <c r="J5918" s="157">
        <f t="shared" si="646"/>
        <v>9622.617313543089</v>
      </c>
      <c r="K5918" s="157">
        <f t="shared" si="647"/>
        <v>1459.999084472699</v>
      </c>
      <c r="L5918" s="157">
        <f t="shared" si="648"/>
        <v>8162.61822907039</v>
      </c>
      <c r="M5918" s="167">
        <f t="shared" si="649"/>
        <v>0</v>
      </c>
      <c r="N5918" s="167">
        <f t="shared" si="650"/>
        <v>0</v>
      </c>
    </row>
    <row r="5919" spans="1:14" ht="15" customHeight="1" x14ac:dyDescent="0.2">
      <c r="A5919" s="152"/>
      <c r="B5919" s="152"/>
      <c r="C5919" s="152"/>
      <c r="D5919" s="152"/>
      <c r="E5919" s="153">
        <f>'2.40-a,b,c,d,e'!E5919</f>
        <v>45370.166666666664</v>
      </c>
      <c r="F5919" s="157">
        <f>'2.40-a,b,c,d,e'!F5919</f>
        <v>83.470001220703097</v>
      </c>
      <c r="G5919" s="157">
        <f>'2.40-a,b,c,d,e'!G5919</f>
        <v>750</v>
      </c>
      <c r="H5919" s="157">
        <f t="shared" si="644"/>
        <v>8912.618229070391</v>
      </c>
      <c r="I5919" s="157">
        <f t="shared" si="645"/>
        <v>0</v>
      </c>
      <c r="J5919" s="157">
        <f t="shared" si="646"/>
        <v>8912.618229070391</v>
      </c>
      <c r="K5919" s="157">
        <f t="shared" si="647"/>
        <v>750.00000000000091</v>
      </c>
      <c r="L5919" s="157">
        <f t="shared" si="648"/>
        <v>8162.61822907039</v>
      </c>
      <c r="M5919" s="167">
        <f t="shared" si="649"/>
        <v>0</v>
      </c>
      <c r="N5919" s="167">
        <f t="shared" si="650"/>
        <v>0</v>
      </c>
    </row>
    <row r="5920" spans="1:14" ht="15" customHeight="1" x14ac:dyDescent="0.2">
      <c r="A5920" s="152"/>
      <c r="B5920" s="152"/>
      <c r="C5920" s="152"/>
      <c r="D5920" s="152"/>
      <c r="E5920" s="153">
        <f>'2.40-a,b,c,d,e'!E5920</f>
        <v>45371.166666666664</v>
      </c>
      <c r="F5920" s="157">
        <f>'2.40-a,b,c,d,e'!F5920</f>
        <v>81.680000305175696</v>
      </c>
      <c r="G5920" s="157">
        <f>'2.40-a,b,c,d,e'!G5920</f>
        <v>-1790.0009155274006</v>
      </c>
      <c r="H5920" s="157">
        <f t="shared" si="644"/>
        <v>6372.617313542989</v>
      </c>
      <c r="I5920" s="157">
        <f t="shared" si="645"/>
        <v>0</v>
      </c>
      <c r="J5920" s="157">
        <f t="shared" si="646"/>
        <v>6372.617313542989</v>
      </c>
      <c r="K5920" s="157">
        <f t="shared" si="647"/>
        <v>0</v>
      </c>
      <c r="L5920" s="157">
        <f t="shared" si="648"/>
        <v>6372.617313542989</v>
      </c>
      <c r="M5920" s="167">
        <f t="shared" si="649"/>
        <v>0</v>
      </c>
      <c r="N5920" s="167">
        <f t="shared" si="650"/>
        <v>0</v>
      </c>
    </row>
    <row r="5921" spans="1:14" ht="15" customHeight="1" x14ac:dyDescent="0.2">
      <c r="A5921" s="152"/>
      <c r="B5921" s="152"/>
      <c r="C5921" s="152"/>
      <c r="D5921" s="152"/>
      <c r="E5921" s="153">
        <f>'2.40-a,b,c,d,e'!E5921</f>
        <v>45372.166666666664</v>
      </c>
      <c r="F5921" s="157">
        <f>'2.40-a,b,c,d,e'!F5921</f>
        <v>81.069999694824205</v>
      </c>
      <c r="G5921" s="157">
        <f>'2.40-a,b,c,d,e'!G5921</f>
        <v>-610.00061035149145</v>
      </c>
      <c r="H5921" s="157">
        <f t="shared" si="644"/>
        <v>5762.6167031914974</v>
      </c>
      <c r="I5921" s="157">
        <f t="shared" si="645"/>
        <v>2400.0015258788926</v>
      </c>
      <c r="J5921" s="157">
        <f t="shared" si="646"/>
        <v>8162.61822907039</v>
      </c>
      <c r="K5921" s="157">
        <f t="shared" si="647"/>
        <v>0</v>
      </c>
      <c r="L5921" s="157">
        <f t="shared" si="648"/>
        <v>8162.61822907039</v>
      </c>
      <c r="M5921" s="167">
        <f t="shared" si="649"/>
        <v>1</v>
      </c>
      <c r="N5921" s="167">
        <f t="shared" si="650"/>
        <v>0</v>
      </c>
    </row>
    <row r="5922" spans="1:14" ht="15" customHeight="1" x14ac:dyDescent="0.2">
      <c r="A5922" s="152"/>
      <c r="B5922" s="152"/>
      <c r="C5922" s="152"/>
      <c r="D5922" s="152"/>
      <c r="E5922" s="153">
        <f>'2.40-a,b,c,d,e'!E5922</f>
        <v>45373.166666666664</v>
      </c>
      <c r="F5922" s="157">
        <f>'2.40-a,b,c,d,e'!F5922</f>
        <v>80.629997253417898</v>
      </c>
      <c r="G5922" s="157">
        <f>'2.40-a,b,c,d,e'!G5922</f>
        <v>-440.00244140630684</v>
      </c>
      <c r="H5922" s="157">
        <f t="shared" si="644"/>
        <v>7722.6157876640827</v>
      </c>
      <c r="I5922" s="157">
        <f t="shared" si="645"/>
        <v>0</v>
      </c>
      <c r="J5922" s="157">
        <f t="shared" si="646"/>
        <v>7722.6157876640827</v>
      </c>
      <c r="K5922" s="157">
        <f t="shared" si="647"/>
        <v>0</v>
      </c>
      <c r="L5922" s="157">
        <f t="shared" si="648"/>
        <v>7722.6157876640827</v>
      </c>
      <c r="M5922" s="167">
        <f t="shared" si="649"/>
        <v>0</v>
      </c>
      <c r="N5922" s="167">
        <f t="shared" si="650"/>
        <v>0</v>
      </c>
    </row>
    <row r="5923" spans="1:14" ht="15" customHeight="1" x14ac:dyDescent="0.2">
      <c r="A5923" s="152"/>
      <c r="B5923" s="152"/>
      <c r="C5923" s="152"/>
      <c r="D5923" s="152"/>
      <c r="E5923" s="153">
        <f>'2.40-a,b,c,d,e'!E5923</f>
        <v>45376.166666666664</v>
      </c>
      <c r="F5923" s="157">
        <f>'2.40-a,b,c,d,e'!F5923</f>
        <v>81.949996948242102</v>
      </c>
      <c r="G5923" s="157">
        <f>'2.40-a,b,c,d,e'!G5923</f>
        <v>1319.9996948242047</v>
      </c>
      <c r="H5923" s="157">
        <f t="shared" si="644"/>
        <v>9042.6154824882869</v>
      </c>
      <c r="I5923" s="157">
        <f t="shared" si="645"/>
        <v>0</v>
      </c>
      <c r="J5923" s="157">
        <f t="shared" si="646"/>
        <v>9042.6154824882869</v>
      </c>
      <c r="K5923" s="157">
        <f t="shared" si="647"/>
        <v>879.9972534178969</v>
      </c>
      <c r="L5923" s="157">
        <f t="shared" si="648"/>
        <v>8162.61822907039</v>
      </c>
      <c r="M5923" s="167">
        <f t="shared" si="649"/>
        <v>0</v>
      </c>
      <c r="N5923" s="167">
        <f t="shared" si="650"/>
        <v>0</v>
      </c>
    </row>
    <row r="5924" spans="1:14" ht="15" customHeight="1" x14ac:dyDescent="0.2">
      <c r="A5924" s="152"/>
      <c r="B5924" s="152"/>
      <c r="C5924" s="152"/>
      <c r="D5924" s="152"/>
      <c r="E5924" s="153">
        <f>'2.40-a,b,c,d,e'!E5924</f>
        <v>45377.166666666664</v>
      </c>
      <c r="F5924" s="157">
        <f>'2.40-a,b,c,d,e'!F5924</f>
        <v>81.620002746582003</v>
      </c>
      <c r="G5924" s="157">
        <f>'2.40-a,b,c,d,e'!G5924</f>
        <v>-329.99420166009941</v>
      </c>
      <c r="H5924" s="157">
        <f t="shared" si="644"/>
        <v>7832.6240274102911</v>
      </c>
      <c r="I5924" s="157">
        <f t="shared" si="645"/>
        <v>0</v>
      </c>
      <c r="J5924" s="157">
        <f t="shared" si="646"/>
        <v>7832.6240274102911</v>
      </c>
      <c r="K5924" s="157">
        <f t="shared" si="647"/>
        <v>0</v>
      </c>
      <c r="L5924" s="157">
        <f t="shared" si="648"/>
        <v>7832.6240274102911</v>
      </c>
      <c r="M5924" s="167">
        <f t="shared" si="649"/>
        <v>0</v>
      </c>
      <c r="N5924" s="167">
        <f t="shared" si="650"/>
        <v>0</v>
      </c>
    </row>
    <row r="5925" spans="1:14" ht="15" customHeight="1" x14ac:dyDescent="0.2">
      <c r="A5925" s="152"/>
      <c r="B5925" s="152"/>
      <c r="C5925" s="152"/>
      <c r="D5925" s="152"/>
      <c r="E5925" s="153">
        <f>'2.40-a,b,c,d,e'!E5925</f>
        <v>45378.166666666664</v>
      </c>
      <c r="F5925" s="157">
        <f>'2.40-a,b,c,d,e'!F5925</f>
        <v>81.349998474121094</v>
      </c>
      <c r="G5925" s="157">
        <f>'2.40-a,b,c,d,e'!G5925</f>
        <v>-270.00427246090908</v>
      </c>
      <c r="H5925" s="157">
        <f t="shared" si="644"/>
        <v>7562.6197549493818</v>
      </c>
      <c r="I5925" s="157">
        <f t="shared" si="645"/>
        <v>0</v>
      </c>
      <c r="J5925" s="157">
        <f t="shared" si="646"/>
        <v>7562.6197549493818</v>
      </c>
      <c r="K5925" s="157">
        <f t="shared" si="647"/>
        <v>0</v>
      </c>
      <c r="L5925" s="157">
        <f t="shared" si="648"/>
        <v>7562.6197549493818</v>
      </c>
      <c r="M5925" s="167">
        <f t="shared" si="649"/>
        <v>0</v>
      </c>
      <c r="N5925" s="167">
        <f t="shared" si="650"/>
        <v>0</v>
      </c>
    </row>
    <row r="5926" spans="1:14" ht="15" customHeight="1" x14ac:dyDescent="0.2">
      <c r="A5926" s="152"/>
      <c r="B5926" s="152"/>
      <c r="C5926" s="152"/>
      <c r="D5926" s="152"/>
      <c r="E5926" s="153">
        <f>'2.40-a,b,c,d,e'!E5926</f>
        <v>45379.166666666664</v>
      </c>
      <c r="F5926" s="157">
        <f>'2.40-a,b,c,d,e'!F5926</f>
        <v>83.169998168945298</v>
      </c>
      <c r="G5926" s="157">
        <f>'2.40-a,b,c,d,e'!G5926</f>
        <v>1819.9996948242047</v>
      </c>
      <c r="H5926" s="157">
        <f t="shared" si="644"/>
        <v>9382.6194497735869</v>
      </c>
      <c r="I5926" s="157">
        <f t="shared" si="645"/>
        <v>0</v>
      </c>
      <c r="J5926" s="157">
        <f t="shared" si="646"/>
        <v>9382.6194497735869</v>
      </c>
      <c r="K5926" s="157">
        <f t="shared" si="647"/>
        <v>1220.0012207031969</v>
      </c>
      <c r="L5926" s="157">
        <f t="shared" si="648"/>
        <v>8162.61822907039</v>
      </c>
      <c r="M5926" s="167">
        <f t="shared" si="649"/>
        <v>0</v>
      </c>
      <c r="N5926" s="167">
        <f t="shared" si="650"/>
        <v>0</v>
      </c>
    </row>
    <row r="5927" spans="1:14" ht="15" customHeight="1" x14ac:dyDescent="0.2">
      <c r="A5927" s="152"/>
      <c r="B5927" s="152"/>
      <c r="C5927" s="152"/>
      <c r="D5927" s="152"/>
      <c r="E5927" s="153">
        <f>'2.40-a,b,c,d,e'!E5927</f>
        <v>45383.166666666664</v>
      </c>
      <c r="F5927" s="157">
        <f>'2.40-a,b,c,d,e'!F5927</f>
        <v>83.709999084472599</v>
      </c>
      <c r="G5927" s="157">
        <f>'2.40-a,b,c,d,e'!G5927</f>
        <v>540.00091552730112</v>
      </c>
      <c r="H5927" s="157">
        <f t="shared" si="644"/>
        <v>8702.619144597691</v>
      </c>
      <c r="I5927" s="157">
        <f t="shared" si="645"/>
        <v>0</v>
      </c>
      <c r="J5927" s="157">
        <f t="shared" si="646"/>
        <v>8702.619144597691</v>
      </c>
      <c r="K5927" s="157">
        <f t="shared" si="647"/>
        <v>540.000915527301</v>
      </c>
      <c r="L5927" s="157">
        <f t="shared" si="648"/>
        <v>8162.61822907039</v>
      </c>
      <c r="M5927" s="167">
        <f t="shared" si="649"/>
        <v>0</v>
      </c>
      <c r="N5927" s="167">
        <f t="shared" si="650"/>
        <v>0</v>
      </c>
    </row>
    <row r="5928" spans="1:14" ht="15" customHeight="1" x14ac:dyDescent="0.2">
      <c r="A5928" s="152"/>
      <c r="B5928" s="152"/>
      <c r="C5928" s="152"/>
      <c r="D5928" s="152"/>
      <c r="E5928" s="153">
        <f>'2.40-a,b,c,d,e'!E5928</f>
        <v>45384.166666666664</v>
      </c>
      <c r="F5928" s="157">
        <f>'2.40-a,b,c,d,e'!F5928</f>
        <v>85.150001525878906</v>
      </c>
      <c r="G5928" s="157">
        <f>'2.40-a,b,c,d,e'!G5928</f>
        <v>1440.0024414063068</v>
      </c>
      <c r="H5928" s="157">
        <f t="shared" si="644"/>
        <v>9602.6206704766973</v>
      </c>
      <c r="I5928" s="157">
        <f t="shared" si="645"/>
        <v>0</v>
      </c>
      <c r="J5928" s="157">
        <f t="shared" si="646"/>
        <v>9602.6206704766973</v>
      </c>
      <c r="K5928" s="157">
        <f t="shared" si="647"/>
        <v>1440.0024414063073</v>
      </c>
      <c r="L5928" s="157">
        <f t="shared" si="648"/>
        <v>8162.61822907039</v>
      </c>
      <c r="M5928" s="167">
        <f t="shared" si="649"/>
        <v>0</v>
      </c>
      <c r="N5928" s="167">
        <f t="shared" si="650"/>
        <v>0</v>
      </c>
    </row>
    <row r="5929" spans="1:14" ht="15" customHeight="1" x14ac:dyDescent="0.2">
      <c r="A5929" s="152"/>
      <c r="B5929" s="152"/>
      <c r="C5929" s="152"/>
      <c r="D5929" s="152"/>
      <c r="E5929" s="153">
        <f>'2.40-a,b,c,d,e'!E5929</f>
        <v>45385.166666666664</v>
      </c>
      <c r="F5929" s="157">
        <f>'2.40-a,b,c,d,e'!F5929</f>
        <v>85.430000305175696</v>
      </c>
      <c r="G5929" s="157">
        <f>'2.40-a,b,c,d,e'!G5929</f>
        <v>279.99877929678973</v>
      </c>
      <c r="H5929" s="157">
        <f t="shared" si="644"/>
        <v>8442.6170083671805</v>
      </c>
      <c r="I5929" s="157">
        <f t="shared" si="645"/>
        <v>0</v>
      </c>
      <c r="J5929" s="157">
        <f t="shared" si="646"/>
        <v>8442.6170083671805</v>
      </c>
      <c r="K5929" s="157">
        <f t="shared" si="647"/>
        <v>279.99877929679042</v>
      </c>
      <c r="L5929" s="157">
        <f t="shared" si="648"/>
        <v>8162.61822907039</v>
      </c>
      <c r="M5929" s="167">
        <f t="shared" si="649"/>
        <v>0</v>
      </c>
      <c r="N5929" s="167">
        <f t="shared" si="650"/>
        <v>0</v>
      </c>
    </row>
    <row r="5930" spans="1:14" ht="15" customHeight="1" x14ac:dyDescent="0.2">
      <c r="A5930" s="152"/>
      <c r="B5930" s="152"/>
      <c r="C5930" s="152"/>
      <c r="D5930" s="152"/>
      <c r="E5930" s="153">
        <f>'2.40-a,b,c,d,e'!E5930</f>
        <v>45386.166666666664</v>
      </c>
      <c r="F5930" s="157">
        <f>'2.40-a,b,c,d,e'!F5930</f>
        <v>86.589996337890597</v>
      </c>
      <c r="G5930" s="157">
        <f>'2.40-a,b,c,d,e'!G5930</f>
        <v>1159.9960327149006</v>
      </c>
      <c r="H5930" s="157">
        <f t="shared" si="644"/>
        <v>9322.6142617852911</v>
      </c>
      <c r="I5930" s="157">
        <f t="shared" si="645"/>
        <v>0</v>
      </c>
      <c r="J5930" s="157">
        <f t="shared" si="646"/>
        <v>9322.6142617852911</v>
      </c>
      <c r="K5930" s="157">
        <f t="shared" si="647"/>
        <v>1159.996032714901</v>
      </c>
      <c r="L5930" s="157">
        <f t="shared" si="648"/>
        <v>8162.61822907039</v>
      </c>
      <c r="M5930" s="167">
        <f t="shared" si="649"/>
        <v>0</v>
      </c>
      <c r="N5930" s="167">
        <f t="shared" si="650"/>
        <v>0</v>
      </c>
    </row>
    <row r="5931" spans="1:14" ht="15" customHeight="1" x14ac:dyDescent="0.2">
      <c r="A5931" s="152"/>
      <c r="B5931" s="152"/>
      <c r="C5931" s="152"/>
      <c r="D5931" s="152"/>
      <c r="E5931" s="153">
        <f>'2.40-a,b,c,d,e'!E5931</f>
        <v>45387.166666666664</v>
      </c>
      <c r="F5931" s="157">
        <f>'2.40-a,b,c,d,e'!F5931</f>
        <v>86.910003662109304</v>
      </c>
      <c r="G5931" s="157">
        <f>'2.40-a,b,c,d,e'!G5931</f>
        <v>320.00732421870737</v>
      </c>
      <c r="H5931" s="157">
        <f t="shared" si="644"/>
        <v>8482.6255532890973</v>
      </c>
      <c r="I5931" s="157">
        <f t="shared" si="645"/>
        <v>0</v>
      </c>
      <c r="J5931" s="157">
        <f t="shared" si="646"/>
        <v>8482.6255532890973</v>
      </c>
      <c r="K5931" s="157">
        <f t="shared" si="647"/>
        <v>320.00732421870725</v>
      </c>
      <c r="L5931" s="157">
        <f t="shared" si="648"/>
        <v>8162.61822907039</v>
      </c>
      <c r="M5931" s="167">
        <f t="shared" si="649"/>
        <v>0</v>
      </c>
      <c r="N5931" s="167">
        <f t="shared" si="650"/>
        <v>0</v>
      </c>
    </row>
    <row r="5932" spans="1:14" ht="15" customHeight="1" x14ac:dyDescent="0.2">
      <c r="A5932" s="152"/>
      <c r="B5932" s="152"/>
      <c r="C5932" s="152"/>
      <c r="D5932" s="152"/>
      <c r="E5932" s="153">
        <f>'2.40-a,b,c,d,e'!E5932</f>
        <v>45390.166666666664</v>
      </c>
      <c r="F5932" s="157">
        <f>'2.40-a,b,c,d,e'!F5932</f>
        <v>86.430000305175696</v>
      </c>
      <c r="G5932" s="157">
        <f>'2.40-a,b,c,d,e'!G5932</f>
        <v>-480.00335693360796</v>
      </c>
      <c r="H5932" s="157">
        <f t="shared" si="644"/>
        <v>7682.6148721367817</v>
      </c>
      <c r="I5932" s="157">
        <f t="shared" si="645"/>
        <v>0</v>
      </c>
      <c r="J5932" s="157">
        <f t="shared" si="646"/>
        <v>7682.6148721367817</v>
      </c>
      <c r="K5932" s="157">
        <f t="shared" si="647"/>
        <v>0</v>
      </c>
      <c r="L5932" s="157">
        <f t="shared" si="648"/>
        <v>7682.6148721367817</v>
      </c>
      <c r="M5932" s="167">
        <f t="shared" si="649"/>
        <v>0</v>
      </c>
      <c r="N5932" s="167">
        <f t="shared" si="650"/>
        <v>0</v>
      </c>
    </row>
    <row r="5933" spans="1:14" ht="15" customHeight="1" x14ac:dyDescent="0.2">
      <c r="A5933" s="152"/>
      <c r="B5933" s="152"/>
      <c r="C5933" s="152"/>
      <c r="D5933" s="152"/>
      <c r="E5933" s="153">
        <f>'2.40-a,b,c,d,e'!E5933</f>
        <v>45391.166666666664</v>
      </c>
      <c r="F5933" s="157">
        <f>'2.40-a,b,c,d,e'!F5933</f>
        <v>85.230003356933594</v>
      </c>
      <c r="G5933" s="157">
        <f>'2.40-a,b,c,d,e'!G5933</f>
        <v>-1199.9969482421022</v>
      </c>
      <c r="H5933" s="157">
        <f t="shared" si="644"/>
        <v>6482.6179238946797</v>
      </c>
      <c r="I5933" s="157">
        <f t="shared" si="645"/>
        <v>0</v>
      </c>
      <c r="J5933" s="157">
        <f t="shared" si="646"/>
        <v>6482.6179238946797</v>
      </c>
      <c r="K5933" s="157">
        <f t="shared" si="647"/>
        <v>0</v>
      </c>
      <c r="L5933" s="157">
        <f t="shared" si="648"/>
        <v>6482.6179238946797</v>
      </c>
      <c r="M5933" s="167">
        <f t="shared" si="649"/>
        <v>0</v>
      </c>
      <c r="N5933" s="167">
        <f t="shared" si="650"/>
        <v>0</v>
      </c>
    </row>
    <row r="5934" spans="1:14" ht="15" customHeight="1" x14ac:dyDescent="0.2">
      <c r="A5934" s="152"/>
      <c r="B5934" s="152"/>
      <c r="C5934" s="152"/>
      <c r="D5934" s="152"/>
      <c r="E5934" s="153">
        <f>'2.40-a,b,c,d,e'!E5934</f>
        <v>45392.166666666664</v>
      </c>
      <c r="F5934" s="157">
        <f>'2.40-a,b,c,d,e'!F5934</f>
        <v>86.209999084472599</v>
      </c>
      <c r="G5934" s="157">
        <f>'2.40-a,b,c,d,e'!G5934</f>
        <v>979.99572753900566</v>
      </c>
      <c r="H5934" s="157">
        <f t="shared" si="644"/>
        <v>7462.6136514336849</v>
      </c>
      <c r="I5934" s="157">
        <f t="shared" si="645"/>
        <v>0</v>
      </c>
      <c r="J5934" s="157">
        <f t="shared" si="646"/>
        <v>7462.6136514336849</v>
      </c>
      <c r="K5934" s="157">
        <f t="shared" si="647"/>
        <v>0</v>
      </c>
      <c r="L5934" s="157">
        <f t="shared" si="648"/>
        <v>7462.6136514336849</v>
      </c>
      <c r="M5934" s="167">
        <f t="shared" si="649"/>
        <v>0</v>
      </c>
      <c r="N5934" s="167">
        <f t="shared" si="650"/>
        <v>0</v>
      </c>
    </row>
    <row r="5935" spans="1:14" ht="15" customHeight="1" x14ac:dyDescent="0.2">
      <c r="A5935" s="152"/>
      <c r="B5935" s="152"/>
      <c r="C5935" s="152"/>
      <c r="D5935" s="152"/>
      <c r="E5935" s="153">
        <f>'2.40-a,b,c,d,e'!E5935</f>
        <v>45393.166666666664</v>
      </c>
      <c r="F5935" s="157">
        <f>'2.40-a,b,c,d,e'!F5935</f>
        <v>85.019996643066406</v>
      </c>
      <c r="G5935" s="157">
        <f>'2.40-a,b,c,d,e'!G5935</f>
        <v>-1190.0024414061932</v>
      </c>
      <c r="H5935" s="157">
        <f t="shared" si="644"/>
        <v>6272.6112100274913</v>
      </c>
      <c r="I5935" s="157">
        <f t="shared" si="645"/>
        <v>0</v>
      </c>
      <c r="J5935" s="157">
        <f t="shared" si="646"/>
        <v>6272.6112100274913</v>
      </c>
      <c r="K5935" s="157">
        <f t="shared" si="647"/>
        <v>0</v>
      </c>
      <c r="L5935" s="157">
        <f t="shared" si="648"/>
        <v>6272.6112100274913</v>
      </c>
      <c r="M5935" s="167">
        <f t="shared" si="649"/>
        <v>0</v>
      </c>
      <c r="N5935" s="167">
        <f t="shared" si="650"/>
        <v>0</v>
      </c>
    </row>
    <row r="5936" spans="1:14" ht="15" customHeight="1" x14ac:dyDescent="0.2">
      <c r="A5936" s="152"/>
      <c r="B5936" s="152"/>
      <c r="C5936" s="152"/>
      <c r="D5936" s="152"/>
      <c r="E5936" s="153">
        <f>'2.40-a,b,c,d,e'!E5936</f>
        <v>45394.166666666664</v>
      </c>
      <c r="F5936" s="157">
        <f>'2.40-a,b,c,d,e'!F5936</f>
        <v>85.660003662109304</v>
      </c>
      <c r="G5936" s="157">
        <f>'2.40-a,b,c,d,e'!G5936</f>
        <v>640.0070190428977</v>
      </c>
      <c r="H5936" s="157">
        <f t="shared" si="644"/>
        <v>6912.6182290703891</v>
      </c>
      <c r="I5936" s="157">
        <f t="shared" si="645"/>
        <v>0</v>
      </c>
      <c r="J5936" s="157">
        <f t="shared" si="646"/>
        <v>6912.6182290703891</v>
      </c>
      <c r="K5936" s="157">
        <f t="shared" si="647"/>
        <v>0</v>
      </c>
      <c r="L5936" s="157">
        <f t="shared" si="648"/>
        <v>6912.6182290703891</v>
      </c>
      <c r="M5936" s="167">
        <f t="shared" si="649"/>
        <v>0</v>
      </c>
      <c r="N5936" s="167">
        <f t="shared" si="650"/>
        <v>0</v>
      </c>
    </row>
    <row r="5937" spans="1:14" ht="15" customHeight="1" x14ac:dyDescent="0.2">
      <c r="A5937" s="152"/>
      <c r="B5937" s="152"/>
      <c r="C5937" s="152"/>
      <c r="D5937" s="152"/>
      <c r="E5937" s="153">
        <f>'2.40-a,b,c,d,e'!E5937</f>
        <v>45397.166666666664</v>
      </c>
      <c r="F5937" s="157">
        <f>'2.40-a,b,c,d,e'!F5937</f>
        <v>85.410003662109304</v>
      </c>
      <c r="G5937" s="157">
        <f>'2.40-a,b,c,d,e'!G5937</f>
        <v>-250</v>
      </c>
      <c r="H5937" s="157">
        <f t="shared" si="644"/>
        <v>6662.6182290703891</v>
      </c>
      <c r="I5937" s="157">
        <f t="shared" si="645"/>
        <v>0</v>
      </c>
      <c r="J5937" s="157">
        <f t="shared" si="646"/>
        <v>6662.6182290703891</v>
      </c>
      <c r="K5937" s="157">
        <f t="shared" si="647"/>
        <v>0</v>
      </c>
      <c r="L5937" s="157">
        <f t="shared" si="648"/>
        <v>6662.6182290703891</v>
      </c>
      <c r="M5937" s="167">
        <f t="shared" si="649"/>
        <v>0</v>
      </c>
      <c r="N5937" s="167">
        <f t="shared" si="650"/>
        <v>0</v>
      </c>
    </row>
    <row r="5938" spans="1:14" ht="15" customHeight="1" x14ac:dyDescent="0.2">
      <c r="A5938" s="152"/>
      <c r="B5938" s="152"/>
      <c r="C5938" s="152"/>
      <c r="D5938" s="152"/>
      <c r="E5938" s="153">
        <f>'2.40-a,b,c,d,e'!E5938</f>
        <v>45398.166666666664</v>
      </c>
      <c r="F5938" s="157">
        <f>'2.40-a,b,c,d,e'!F5938</f>
        <v>85.360000610351506</v>
      </c>
      <c r="G5938" s="157">
        <f>'2.40-a,b,c,d,e'!G5938</f>
        <v>-50.003051757798289</v>
      </c>
      <c r="H5938" s="157">
        <f t="shared" si="644"/>
        <v>6612.6151773125912</v>
      </c>
      <c r="I5938" s="157">
        <f t="shared" si="645"/>
        <v>0</v>
      </c>
      <c r="J5938" s="157">
        <f t="shared" si="646"/>
        <v>6612.6151773125912</v>
      </c>
      <c r="K5938" s="157">
        <f t="shared" si="647"/>
        <v>0</v>
      </c>
      <c r="L5938" s="157">
        <f t="shared" si="648"/>
        <v>6612.6151773125912</v>
      </c>
      <c r="M5938" s="167">
        <f t="shared" si="649"/>
        <v>0</v>
      </c>
      <c r="N5938" s="167">
        <f t="shared" si="650"/>
        <v>0</v>
      </c>
    </row>
    <row r="5939" spans="1:14" ht="15" customHeight="1" x14ac:dyDescent="0.2">
      <c r="A5939" s="152"/>
      <c r="B5939" s="152"/>
      <c r="C5939" s="152"/>
      <c r="D5939" s="152"/>
      <c r="E5939" s="153">
        <f>'2.40-a,b,c,d,e'!E5939</f>
        <v>45399.166666666664</v>
      </c>
      <c r="F5939" s="157">
        <f>'2.40-a,b,c,d,e'!F5939</f>
        <v>82.690002441406193</v>
      </c>
      <c r="G5939" s="157">
        <f>'2.40-a,b,c,d,e'!G5939</f>
        <v>-2669.9981689453125</v>
      </c>
      <c r="H5939" s="157">
        <f t="shared" si="644"/>
        <v>3942.6170083672787</v>
      </c>
      <c r="I5939" s="157">
        <f t="shared" si="645"/>
        <v>4220.0012207031114</v>
      </c>
      <c r="J5939" s="157">
        <f t="shared" si="646"/>
        <v>8162.61822907039</v>
      </c>
      <c r="K5939" s="157">
        <f t="shared" si="647"/>
        <v>0</v>
      </c>
      <c r="L5939" s="157">
        <f t="shared" si="648"/>
        <v>8162.61822907039</v>
      </c>
      <c r="M5939" s="167">
        <f t="shared" si="649"/>
        <v>1</v>
      </c>
      <c r="N5939" s="167">
        <f t="shared" si="650"/>
        <v>0</v>
      </c>
    </row>
    <row r="5940" spans="1:14" ht="15" customHeight="1" x14ac:dyDescent="0.2">
      <c r="A5940" s="152"/>
      <c r="B5940" s="152"/>
      <c r="C5940" s="152"/>
      <c r="D5940" s="152"/>
      <c r="E5940" s="153">
        <f>'2.40-a,b,c,d,e'!E5940</f>
        <v>45400.166666666664</v>
      </c>
      <c r="F5940" s="157">
        <f>'2.40-a,b,c,d,e'!F5940</f>
        <v>82.730003356933594</v>
      </c>
      <c r="G5940" s="157">
        <f>'2.40-a,b,c,d,e'!G5940</f>
        <v>40.000915527400593</v>
      </c>
      <c r="H5940" s="157">
        <f t="shared" si="644"/>
        <v>8202.6191445977911</v>
      </c>
      <c r="I5940" s="157">
        <f t="shared" si="645"/>
        <v>0</v>
      </c>
      <c r="J5940" s="157">
        <f t="shared" si="646"/>
        <v>8202.6191445977911</v>
      </c>
      <c r="K5940" s="157">
        <f t="shared" si="647"/>
        <v>40.000915527401048</v>
      </c>
      <c r="L5940" s="157">
        <f t="shared" si="648"/>
        <v>8162.61822907039</v>
      </c>
      <c r="M5940" s="167">
        <f t="shared" si="649"/>
        <v>0</v>
      </c>
      <c r="N5940" s="167">
        <f t="shared" si="650"/>
        <v>0</v>
      </c>
    </row>
    <row r="5941" spans="1:14" ht="15" customHeight="1" x14ac:dyDescent="0.2">
      <c r="A5941" s="152"/>
      <c r="B5941" s="152"/>
      <c r="C5941" s="152"/>
      <c r="D5941" s="152"/>
      <c r="E5941" s="153">
        <f>'2.40-a,b,c,d,e'!E5941</f>
        <v>45401.166666666664</v>
      </c>
      <c r="F5941" s="157">
        <f>'2.40-a,b,c,d,e'!F5941</f>
        <v>83.139999389648395</v>
      </c>
      <c r="G5941" s="157">
        <f>'2.40-a,b,c,d,e'!G5941</f>
        <v>409.99603271480112</v>
      </c>
      <c r="H5941" s="157">
        <f t="shared" si="644"/>
        <v>8572.614261785191</v>
      </c>
      <c r="I5941" s="157">
        <f t="shared" si="645"/>
        <v>0</v>
      </c>
      <c r="J5941" s="157">
        <f t="shared" si="646"/>
        <v>8572.614261785191</v>
      </c>
      <c r="K5941" s="157">
        <f t="shared" si="647"/>
        <v>409.996032714801</v>
      </c>
      <c r="L5941" s="157">
        <f t="shared" si="648"/>
        <v>8162.61822907039</v>
      </c>
      <c r="M5941" s="167">
        <f t="shared" si="649"/>
        <v>0</v>
      </c>
      <c r="N5941" s="167">
        <f t="shared" si="650"/>
        <v>0</v>
      </c>
    </row>
    <row r="5942" spans="1:14" ht="15" customHeight="1" x14ac:dyDescent="0.2">
      <c r="A5942" s="152"/>
      <c r="B5942" s="152"/>
      <c r="C5942" s="152"/>
      <c r="D5942" s="152"/>
      <c r="E5942" s="153">
        <f>'2.40-a,b,c,d,e'!E5942</f>
        <v>45404.166666666664</v>
      </c>
      <c r="F5942" s="157">
        <f>'2.40-a,b,c,d,e'!F5942</f>
        <v>82.849998474121094</v>
      </c>
      <c r="G5942" s="157">
        <f>'2.40-a,b,c,d,e'!G5942</f>
        <v>-290.00091552730112</v>
      </c>
      <c r="H5942" s="157">
        <f t="shared" si="644"/>
        <v>7872.617313543089</v>
      </c>
      <c r="I5942" s="157">
        <f t="shared" si="645"/>
        <v>0</v>
      </c>
      <c r="J5942" s="157">
        <f t="shared" si="646"/>
        <v>7872.617313543089</v>
      </c>
      <c r="K5942" s="157">
        <f t="shared" si="647"/>
        <v>0</v>
      </c>
      <c r="L5942" s="157">
        <f t="shared" si="648"/>
        <v>7872.617313543089</v>
      </c>
      <c r="M5942" s="167">
        <f t="shared" si="649"/>
        <v>0</v>
      </c>
      <c r="N5942" s="167">
        <f t="shared" si="650"/>
        <v>0</v>
      </c>
    </row>
    <row r="5943" spans="1:14" ht="15" customHeight="1" x14ac:dyDescent="0.2">
      <c r="A5943" s="152"/>
      <c r="B5943" s="152"/>
      <c r="C5943" s="152"/>
      <c r="D5943" s="152"/>
      <c r="E5943" s="153">
        <f>'2.40-a,b,c,d,e'!E5943</f>
        <v>45405.166666666664</v>
      </c>
      <c r="F5943" s="157">
        <f>'2.40-a,b,c,d,e'!F5943</f>
        <v>83.360000610351506</v>
      </c>
      <c r="G5943" s="157">
        <f>'2.40-a,b,c,d,e'!G5943</f>
        <v>510.00213623041191</v>
      </c>
      <c r="H5943" s="157">
        <f t="shared" si="644"/>
        <v>8382.6194497735014</v>
      </c>
      <c r="I5943" s="157">
        <f t="shared" si="645"/>
        <v>0</v>
      </c>
      <c r="J5943" s="157">
        <f t="shared" si="646"/>
        <v>8382.6194497735014</v>
      </c>
      <c r="K5943" s="157">
        <f t="shared" si="647"/>
        <v>220.00122070311136</v>
      </c>
      <c r="L5943" s="157">
        <f t="shared" si="648"/>
        <v>8162.61822907039</v>
      </c>
      <c r="M5943" s="167">
        <f t="shared" si="649"/>
        <v>0</v>
      </c>
      <c r="N5943" s="167">
        <f t="shared" si="650"/>
        <v>0</v>
      </c>
    </row>
    <row r="5944" spans="1:14" ht="15" customHeight="1" x14ac:dyDescent="0.2">
      <c r="A5944" s="152"/>
      <c r="B5944" s="152"/>
      <c r="C5944" s="152"/>
      <c r="D5944" s="152"/>
      <c r="E5944" s="153">
        <f>'2.40-a,b,c,d,e'!E5944</f>
        <v>45406.166666666664</v>
      </c>
      <c r="F5944" s="157">
        <f>'2.40-a,b,c,d,e'!F5944</f>
        <v>82.809997558593693</v>
      </c>
      <c r="G5944" s="157">
        <f>'2.40-a,b,c,d,e'!G5944</f>
        <v>-550.0030517578125</v>
      </c>
      <c r="H5944" s="157">
        <f t="shared" si="644"/>
        <v>7612.6151773125775</v>
      </c>
      <c r="I5944" s="157">
        <f t="shared" si="645"/>
        <v>0</v>
      </c>
      <c r="J5944" s="157">
        <f t="shared" si="646"/>
        <v>7612.6151773125775</v>
      </c>
      <c r="K5944" s="157">
        <f t="shared" si="647"/>
        <v>0</v>
      </c>
      <c r="L5944" s="157">
        <f t="shared" si="648"/>
        <v>7612.6151773125775</v>
      </c>
      <c r="M5944" s="167">
        <f t="shared" si="649"/>
        <v>0</v>
      </c>
      <c r="N5944" s="167">
        <f t="shared" si="650"/>
        <v>0</v>
      </c>
    </row>
    <row r="5945" spans="1:14" ht="15" customHeight="1" x14ac:dyDescent="0.2">
      <c r="A5945" s="152"/>
      <c r="B5945" s="152"/>
      <c r="C5945" s="152"/>
      <c r="D5945" s="152"/>
      <c r="E5945" s="153">
        <f>'2.40-a,b,c,d,e'!E5945</f>
        <v>45407.166666666664</v>
      </c>
      <c r="F5945" s="157">
        <f>'2.40-a,b,c,d,e'!F5945</f>
        <v>83.569999694824205</v>
      </c>
      <c r="G5945" s="157">
        <f>'2.40-a,b,c,d,e'!G5945</f>
        <v>760.00213623051138</v>
      </c>
      <c r="H5945" s="157">
        <f t="shared" si="644"/>
        <v>8372.617313543089</v>
      </c>
      <c r="I5945" s="157">
        <f t="shared" si="645"/>
        <v>0</v>
      </c>
      <c r="J5945" s="157">
        <f t="shared" si="646"/>
        <v>8372.617313543089</v>
      </c>
      <c r="K5945" s="157">
        <f t="shared" si="647"/>
        <v>209.999084472699</v>
      </c>
      <c r="L5945" s="157">
        <f t="shared" si="648"/>
        <v>8162.61822907039</v>
      </c>
      <c r="M5945" s="167">
        <f t="shared" si="649"/>
        <v>0</v>
      </c>
      <c r="N5945" s="167">
        <f t="shared" si="650"/>
        <v>0</v>
      </c>
    </row>
    <row r="5946" spans="1:14" ht="15" customHeight="1" x14ac:dyDescent="0.2">
      <c r="A5946" s="152"/>
      <c r="B5946" s="152"/>
      <c r="C5946" s="152"/>
      <c r="D5946" s="152"/>
      <c r="E5946" s="153">
        <f>'2.40-a,b,c,d,e'!E5946</f>
        <v>45408.166666666664</v>
      </c>
      <c r="F5946" s="157">
        <f>'2.40-a,b,c,d,e'!F5946</f>
        <v>83.849998474121094</v>
      </c>
      <c r="G5946" s="157">
        <f>'2.40-a,b,c,d,e'!G5946</f>
        <v>279.99877929688921</v>
      </c>
      <c r="H5946" s="157">
        <f t="shared" si="644"/>
        <v>8442.6170083672787</v>
      </c>
      <c r="I5946" s="157">
        <f t="shared" si="645"/>
        <v>0</v>
      </c>
      <c r="J5946" s="157">
        <f t="shared" si="646"/>
        <v>8442.6170083672787</v>
      </c>
      <c r="K5946" s="157">
        <f t="shared" si="647"/>
        <v>279.99877929688864</v>
      </c>
      <c r="L5946" s="157">
        <f t="shared" si="648"/>
        <v>8162.61822907039</v>
      </c>
      <c r="M5946" s="167">
        <f t="shared" si="649"/>
        <v>0</v>
      </c>
      <c r="N5946" s="167">
        <f t="shared" si="650"/>
        <v>0</v>
      </c>
    </row>
    <row r="5947" spans="1:14" ht="15" customHeight="1" x14ac:dyDescent="0.2">
      <c r="A5947" s="152"/>
      <c r="B5947" s="152"/>
      <c r="C5947" s="152"/>
      <c r="D5947" s="152"/>
      <c r="E5947" s="153">
        <f>'2.40-a,b,c,d,e'!E5947</f>
        <v>45411.166666666664</v>
      </c>
      <c r="F5947" s="157">
        <f>'2.40-a,b,c,d,e'!F5947</f>
        <v>82.629997253417898</v>
      </c>
      <c r="G5947" s="157">
        <f>'2.40-a,b,c,d,e'!G5947</f>
        <v>-1220.0012207031959</v>
      </c>
      <c r="H5947" s="157">
        <f t="shared" si="644"/>
        <v>6942.6170083671941</v>
      </c>
      <c r="I5947" s="157">
        <f t="shared" si="645"/>
        <v>0</v>
      </c>
      <c r="J5947" s="157">
        <f t="shared" si="646"/>
        <v>6942.6170083671941</v>
      </c>
      <c r="K5947" s="157">
        <f t="shared" si="647"/>
        <v>0</v>
      </c>
      <c r="L5947" s="157">
        <f t="shared" si="648"/>
        <v>6942.6170083671941</v>
      </c>
      <c r="M5947" s="167">
        <f t="shared" si="649"/>
        <v>0</v>
      </c>
      <c r="N5947" s="167">
        <f t="shared" si="650"/>
        <v>0</v>
      </c>
    </row>
    <row r="5948" spans="1:14" ht="15" customHeight="1" x14ac:dyDescent="0.2">
      <c r="A5948" s="152"/>
      <c r="B5948" s="152"/>
      <c r="C5948" s="152"/>
      <c r="D5948" s="152"/>
      <c r="E5948" s="153">
        <f>'2.40-a,b,c,d,e'!E5948</f>
        <v>45412.166666666664</v>
      </c>
      <c r="F5948" s="157">
        <f>'2.40-a,b,c,d,e'!F5948</f>
        <v>81.930000305175696</v>
      </c>
      <c r="G5948" s="157">
        <f>'2.40-a,b,c,d,e'!G5948</f>
        <v>-699.99694824220171</v>
      </c>
      <c r="H5948" s="157">
        <f t="shared" si="644"/>
        <v>6242.6200601249921</v>
      </c>
      <c r="I5948" s="157">
        <f t="shared" si="645"/>
        <v>0</v>
      </c>
      <c r="J5948" s="157">
        <f t="shared" si="646"/>
        <v>6242.6200601249921</v>
      </c>
      <c r="K5948" s="157">
        <f t="shared" si="647"/>
        <v>0</v>
      </c>
      <c r="L5948" s="157">
        <f t="shared" si="648"/>
        <v>6242.6200601249921</v>
      </c>
      <c r="M5948" s="167">
        <f t="shared" si="649"/>
        <v>0</v>
      </c>
      <c r="N5948" s="167">
        <f t="shared" si="650"/>
        <v>0</v>
      </c>
    </row>
    <row r="5949" spans="1:14" ht="15" customHeight="1" x14ac:dyDescent="0.2">
      <c r="A5949" s="152"/>
      <c r="B5949" s="152"/>
      <c r="C5949" s="152"/>
      <c r="D5949" s="152"/>
      <c r="E5949" s="153">
        <f>'2.40-a,b,c,d,e'!E5949</f>
        <v>45413.166666666664</v>
      </c>
      <c r="F5949" s="157">
        <f>'2.40-a,b,c,d,e'!F5949</f>
        <v>79</v>
      </c>
      <c r="G5949" s="157">
        <f>'2.40-a,b,c,d,e'!G5949</f>
        <v>-2930.0003051756958</v>
      </c>
      <c r="H5949" s="157">
        <f t="shared" si="644"/>
        <v>3312.6197549492963</v>
      </c>
      <c r="I5949" s="157">
        <f t="shared" si="645"/>
        <v>4849.9984741210938</v>
      </c>
      <c r="J5949" s="157">
        <f t="shared" si="646"/>
        <v>8162.61822907039</v>
      </c>
      <c r="K5949" s="157">
        <f t="shared" si="647"/>
        <v>0</v>
      </c>
      <c r="L5949" s="157">
        <f t="shared" si="648"/>
        <v>8162.61822907039</v>
      </c>
      <c r="M5949" s="167">
        <f t="shared" si="649"/>
        <v>1</v>
      </c>
      <c r="N5949" s="167">
        <f t="shared" si="650"/>
        <v>0</v>
      </c>
    </row>
    <row r="5950" spans="1:14" ht="15" customHeight="1" x14ac:dyDescent="0.2">
      <c r="A5950" s="152"/>
      <c r="B5950" s="152"/>
      <c r="C5950" s="152"/>
      <c r="D5950" s="152"/>
      <c r="E5950" s="153">
        <f>'2.40-a,b,c,d,e'!E5950</f>
        <v>45414.166666666664</v>
      </c>
      <c r="F5950" s="157">
        <f>'2.40-a,b,c,d,e'!F5950</f>
        <v>78.949996948242102</v>
      </c>
      <c r="G5950" s="157">
        <f>'2.40-a,b,c,d,e'!G5950</f>
        <v>-50.003051757897765</v>
      </c>
      <c r="H5950" s="157">
        <f t="shared" si="644"/>
        <v>8112.6151773124921</v>
      </c>
      <c r="I5950" s="157">
        <f t="shared" si="645"/>
        <v>0</v>
      </c>
      <c r="J5950" s="157">
        <f t="shared" si="646"/>
        <v>8112.6151773124921</v>
      </c>
      <c r="K5950" s="157">
        <f t="shared" si="647"/>
        <v>0</v>
      </c>
      <c r="L5950" s="157">
        <f t="shared" si="648"/>
        <v>8112.6151773124921</v>
      </c>
      <c r="M5950" s="167">
        <f t="shared" si="649"/>
        <v>0</v>
      </c>
      <c r="N5950" s="167">
        <f t="shared" si="650"/>
        <v>0</v>
      </c>
    </row>
    <row r="5951" spans="1:14" ht="15" customHeight="1" x14ac:dyDescent="0.2">
      <c r="A5951" s="152"/>
      <c r="B5951" s="152"/>
      <c r="C5951" s="152"/>
      <c r="D5951" s="152"/>
      <c r="E5951" s="153">
        <f>'2.40-a,b,c,d,e'!E5951</f>
        <v>45415.166666666664</v>
      </c>
      <c r="F5951" s="157">
        <f>'2.40-a,b,c,d,e'!F5951</f>
        <v>78.110000610351506</v>
      </c>
      <c r="G5951" s="157">
        <f>'2.40-a,b,c,d,e'!G5951</f>
        <v>-839.99633789059658</v>
      </c>
      <c r="H5951" s="157">
        <f t="shared" si="644"/>
        <v>7272.6188394218952</v>
      </c>
      <c r="I5951" s="157">
        <f t="shared" si="645"/>
        <v>0</v>
      </c>
      <c r="J5951" s="157">
        <f t="shared" si="646"/>
        <v>7272.6188394218952</v>
      </c>
      <c r="K5951" s="157">
        <f t="shared" si="647"/>
        <v>0</v>
      </c>
      <c r="L5951" s="157">
        <f t="shared" si="648"/>
        <v>7272.6188394218952</v>
      </c>
      <c r="M5951" s="167">
        <f t="shared" si="649"/>
        <v>0</v>
      </c>
      <c r="N5951" s="167">
        <f t="shared" si="650"/>
        <v>0</v>
      </c>
    </row>
    <row r="5952" spans="1:14" ht="15" customHeight="1" x14ac:dyDescent="0.2">
      <c r="A5952" s="152"/>
      <c r="B5952" s="152"/>
      <c r="C5952" s="152"/>
      <c r="D5952" s="152"/>
      <c r="E5952" s="153">
        <f>'2.40-a,b,c,d,e'!E5952</f>
        <v>45418.166666666664</v>
      </c>
      <c r="F5952" s="157">
        <f>'2.40-a,b,c,d,e'!F5952</f>
        <v>78.480003356933594</v>
      </c>
      <c r="G5952" s="157">
        <f>'2.40-a,b,c,d,e'!G5952</f>
        <v>370.00274658208809</v>
      </c>
      <c r="H5952" s="157">
        <f t="shared" si="644"/>
        <v>7642.6215860039829</v>
      </c>
      <c r="I5952" s="157">
        <f t="shared" si="645"/>
        <v>0</v>
      </c>
      <c r="J5952" s="157">
        <f t="shared" si="646"/>
        <v>7642.6215860039829</v>
      </c>
      <c r="K5952" s="157">
        <f t="shared" si="647"/>
        <v>0</v>
      </c>
      <c r="L5952" s="157">
        <f t="shared" si="648"/>
        <v>7642.6215860039829</v>
      </c>
      <c r="M5952" s="167">
        <f t="shared" si="649"/>
        <v>0</v>
      </c>
      <c r="N5952" s="167">
        <f t="shared" si="650"/>
        <v>0</v>
      </c>
    </row>
    <row r="5953" spans="1:14" ht="15" customHeight="1" x14ac:dyDescent="0.2">
      <c r="A5953" s="152"/>
      <c r="B5953" s="152"/>
      <c r="C5953" s="152"/>
      <c r="D5953" s="152"/>
      <c r="E5953" s="153">
        <f>'2.40-a,b,c,d,e'!E5953</f>
        <v>45419.166666666664</v>
      </c>
      <c r="F5953" s="157">
        <f>'2.40-a,b,c,d,e'!F5953</f>
        <v>78.379997253417898</v>
      </c>
      <c r="G5953" s="157">
        <f>'2.40-a,b,c,d,e'!G5953</f>
        <v>-100.00610351569605</v>
      </c>
      <c r="H5953" s="157">
        <f t="shared" si="644"/>
        <v>7542.6154824882869</v>
      </c>
      <c r="I5953" s="157">
        <f t="shared" si="645"/>
        <v>0</v>
      </c>
      <c r="J5953" s="157">
        <f t="shared" si="646"/>
        <v>7542.6154824882869</v>
      </c>
      <c r="K5953" s="157">
        <f t="shared" si="647"/>
        <v>0</v>
      </c>
      <c r="L5953" s="157">
        <f t="shared" si="648"/>
        <v>7542.6154824882869</v>
      </c>
      <c r="M5953" s="167">
        <f t="shared" si="649"/>
        <v>0</v>
      </c>
      <c r="N5953" s="167">
        <f t="shared" si="650"/>
        <v>0</v>
      </c>
    </row>
    <row r="5954" spans="1:14" ht="15" customHeight="1" x14ac:dyDescent="0.2">
      <c r="A5954" s="152"/>
      <c r="B5954" s="152"/>
      <c r="C5954" s="152"/>
      <c r="D5954" s="152"/>
      <c r="E5954" s="153">
        <f>'2.40-a,b,c,d,e'!E5954</f>
        <v>45420.166666666664</v>
      </c>
      <c r="F5954" s="157">
        <f>'2.40-a,b,c,d,e'!F5954</f>
        <v>78.989997863769503</v>
      </c>
      <c r="G5954" s="157">
        <f>'2.40-a,b,c,d,e'!G5954</f>
        <v>610.00061035160513</v>
      </c>
      <c r="H5954" s="157">
        <f t="shared" si="644"/>
        <v>8152.6160928398922</v>
      </c>
      <c r="I5954" s="157">
        <f t="shared" si="645"/>
        <v>0</v>
      </c>
      <c r="J5954" s="157">
        <f t="shared" si="646"/>
        <v>8152.6160928398922</v>
      </c>
      <c r="K5954" s="157">
        <f t="shared" si="647"/>
        <v>0</v>
      </c>
      <c r="L5954" s="157">
        <f t="shared" si="648"/>
        <v>8152.6160928398922</v>
      </c>
      <c r="M5954" s="167">
        <f t="shared" si="649"/>
        <v>0</v>
      </c>
      <c r="N5954" s="167">
        <f t="shared" si="650"/>
        <v>0</v>
      </c>
    </row>
    <row r="5955" spans="1:14" ht="15" customHeight="1" x14ac:dyDescent="0.2">
      <c r="A5955" s="152"/>
      <c r="B5955" s="152"/>
      <c r="C5955" s="152"/>
      <c r="D5955" s="152"/>
      <c r="E5955" s="153">
        <f>'2.40-a,b,c,d,e'!E5955</f>
        <v>45421.166666666664</v>
      </c>
      <c r="F5955" s="157">
        <f>'2.40-a,b,c,d,e'!F5955</f>
        <v>79.260002136230398</v>
      </c>
      <c r="G5955" s="157">
        <f>'2.40-a,b,c,d,e'!G5955</f>
        <v>270.00427246089487</v>
      </c>
      <c r="H5955" s="157">
        <f t="shared" si="644"/>
        <v>8422.6203653007869</v>
      </c>
      <c r="I5955" s="157">
        <f t="shared" si="645"/>
        <v>0</v>
      </c>
      <c r="J5955" s="157">
        <f t="shared" si="646"/>
        <v>8422.6203653007869</v>
      </c>
      <c r="K5955" s="157">
        <f t="shared" si="647"/>
        <v>260.0021362303969</v>
      </c>
      <c r="L5955" s="157">
        <f t="shared" si="648"/>
        <v>8162.61822907039</v>
      </c>
      <c r="M5955" s="167">
        <f t="shared" si="649"/>
        <v>0</v>
      </c>
      <c r="N5955" s="167">
        <f t="shared" si="650"/>
        <v>0</v>
      </c>
    </row>
    <row r="5956" spans="1:14" ht="15" customHeight="1" x14ac:dyDescent="0.2">
      <c r="A5956" s="152"/>
      <c r="B5956" s="152"/>
      <c r="C5956" s="152"/>
      <c r="D5956" s="152"/>
      <c r="E5956" s="153">
        <f>'2.40-a,b,c,d,e'!E5956</f>
        <v>45422.166666666664</v>
      </c>
      <c r="F5956" s="157">
        <f>'2.40-a,b,c,d,e'!F5956</f>
        <v>78.260002136230398</v>
      </c>
      <c r="G5956" s="157">
        <f>'2.40-a,b,c,d,e'!G5956</f>
        <v>-1000</v>
      </c>
      <c r="H5956" s="157">
        <f t="shared" ref="H5956:H6019" si="651">L5955+G5956</f>
        <v>7162.61822907039</v>
      </c>
      <c r="I5956" s="157">
        <f t="shared" ref="I5956:I6019" si="652">IF(H5956&lt;$B$13,$B$14-H5956,0)</f>
        <v>0</v>
      </c>
      <c r="J5956" s="157">
        <f t="shared" ref="J5956:J6019" si="653">H5956+I5956</f>
        <v>7162.61822907039</v>
      </c>
      <c r="K5956" s="157">
        <f t="shared" ref="K5956:K6019" si="654">MAX(J5956-$B$14,0)</f>
        <v>0</v>
      </c>
      <c r="L5956" s="157">
        <f t="shared" ref="L5956:L6019" si="655">J5956-K5956</f>
        <v>7162.61822907039</v>
      </c>
      <c r="M5956" s="167">
        <f t="shared" ref="M5956:M6019" si="656">IF(I5956&gt;0,1,0)</f>
        <v>0</v>
      </c>
      <c r="N5956" s="167">
        <f t="shared" ref="N5956:N6019" si="657">IF(H5956&lt;0,1,0)</f>
        <v>0</v>
      </c>
    </row>
    <row r="5957" spans="1:14" ht="15" customHeight="1" x14ac:dyDescent="0.2">
      <c r="A5957" s="152"/>
      <c r="B5957" s="152"/>
      <c r="C5957" s="152"/>
      <c r="D5957" s="152"/>
      <c r="E5957" s="153">
        <f>'2.40-a,b,c,d,e'!E5957</f>
        <v>45425.166666666664</v>
      </c>
      <c r="F5957" s="157">
        <f>'2.40-a,b,c,d,e'!F5957</f>
        <v>79.120002746582003</v>
      </c>
      <c r="G5957" s="157">
        <f>'2.40-a,b,c,d,e'!G5957</f>
        <v>860.00061035160513</v>
      </c>
      <c r="H5957" s="157">
        <f t="shared" si="651"/>
        <v>8022.6188394219953</v>
      </c>
      <c r="I5957" s="157">
        <f t="shared" si="652"/>
        <v>0</v>
      </c>
      <c r="J5957" s="157">
        <f t="shared" si="653"/>
        <v>8022.6188394219953</v>
      </c>
      <c r="K5957" s="157">
        <f t="shared" si="654"/>
        <v>0</v>
      </c>
      <c r="L5957" s="157">
        <f t="shared" si="655"/>
        <v>8022.6188394219953</v>
      </c>
      <c r="M5957" s="167">
        <f t="shared" si="656"/>
        <v>0</v>
      </c>
      <c r="N5957" s="167">
        <f t="shared" si="657"/>
        <v>0</v>
      </c>
    </row>
    <row r="5958" spans="1:14" ht="15" customHeight="1" x14ac:dyDescent="0.2">
      <c r="A5958" s="152"/>
      <c r="B5958" s="152"/>
      <c r="C5958" s="152"/>
      <c r="D5958" s="152"/>
      <c r="E5958" s="153">
        <f>'2.40-a,b,c,d,e'!E5958</f>
        <v>45426.166666666664</v>
      </c>
      <c r="F5958" s="157">
        <f>'2.40-a,b,c,d,e'!F5958</f>
        <v>78.019996643066406</v>
      </c>
      <c r="G5958" s="157">
        <f>'2.40-a,b,c,d,e'!G5958</f>
        <v>-1100.0061035155966</v>
      </c>
      <c r="H5958" s="157">
        <f t="shared" si="651"/>
        <v>6922.6127359063985</v>
      </c>
      <c r="I5958" s="157">
        <f t="shared" si="652"/>
        <v>0</v>
      </c>
      <c r="J5958" s="157">
        <f t="shared" si="653"/>
        <v>6922.6127359063985</v>
      </c>
      <c r="K5958" s="157">
        <f t="shared" si="654"/>
        <v>0</v>
      </c>
      <c r="L5958" s="157">
        <f t="shared" si="655"/>
        <v>6922.6127359063985</v>
      </c>
      <c r="M5958" s="167">
        <f t="shared" si="656"/>
        <v>0</v>
      </c>
      <c r="N5958" s="167">
        <f t="shared" si="657"/>
        <v>0</v>
      </c>
    </row>
    <row r="5959" spans="1:14" ht="15" customHeight="1" x14ac:dyDescent="0.2">
      <c r="A5959" s="152"/>
      <c r="B5959" s="152"/>
      <c r="C5959" s="152"/>
      <c r="D5959" s="152"/>
      <c r="E5959" s="153">
        <f>'2.40-a,b,c,d,e'!E5959</f>
        <v>45427.166666666664</v>
      </c>
      <c r="F5959" s="157">
        <f>'2.40-a,b,c,d,e'!F5959</f>
        <v>78.629997253417898</v>
      </c>
      <c r="G5959" s="157">
        <f>'2.40-a,b,c,d,e'!G5959</f>
        <v>610.00061035149145</v>
      </c>
      <c r="H5959" s="157">
        <f t="shared" si="651"/>
        <v>7532.61334625789</v>
      </c>
      <c r="I5959" s="157">
        <f t="shared" si="652"/>
        <v>0</v>
      </c>
      <c r="J5959" s="157">
        <f t="shared" si="653"/>
        <v>7532.61334625789</v>
      </c>
      <c r="K5959" s="157">
        <f t="shared" si="654"/>
        <v>0</v>
      </c>
      <c r="L5959" s="157">
        <f t="shared" si="655"/>
        <v>7532.61334625789</v>
      </c>
      <c r="M5959" s="167">
        <f t="shared" si="656"/>
        <v>0</v>
      </c>
      <c r="N5959" s="167">
        <f t="shared" si="657"/>
        <v>0</v>
      </c>
    </row>
    <row r="5960" spans="1:14" ht="15" customHeight="1" x14ac:dyDescent="0.2">
      <c r="A5960" s="152"/>
      <c r="B5960" s="152"/>
      <c r="C5960" s="152"/>
      <c r="D5960" s="152"/>
      <c r="E5960" s="153">
        <f>'2.40-a,b,c,d,e'!E5960</f>
        <v>45428.166666666664</v>
      </c>
      <c r="F5960" s="157">
        <f>'2.40-a,b,c,d,e'!F5960</f>
        <v>79.230003356933594</v>
      </c>
      <c r="G5960" s="157">
        <f>'2.40-a,b,c,d,e'!G5960</f>
        <v>600.00610351569605</v>
      </c>
      <c r="H5960" s="157">
        <f t="shared" si="651"/>
        <v>8132.619449773586</v>
      </c>
      <c r="I5960" s="157">
        <f t="shared" si="652"/>
        <v>0</v>
      </c>
      <c r="J5960" s="157">
        <f t="shared" si="653"/>
        <v>8132.619449773586</v>
      </c>
      <c r="K5960" s="157">
        <f t="shared" si="654"/>
        <v>0</v>
      </c>
      <c r="L5960" s="157">
        <f t="shared" si="655"/>
        <v>8132.619449773586</v>
      </c>
      <c r="M5960" s="167">
        <f t="shared" si="656"/>
        <v>0</v>
      </c>
      <c r="N5960" s="167">
        <f t="shared" si="657"/>
        <v>0</v>
      </c>
    </row>
    <row r="5961" spans="1:14" ht="15" customHeight="1" x14ac:dyDescent="0.2">
      <c r="A5961" s="152"/>
      <c r="B5961" s="152"/>
      <c r="C5961" s="152"/>
      <c r="D5961" s="152"/>
      <c r="E5961" s="153">
        <f>'2.40-a,b,c,d,e'!E5961</f>
        <v>45429.166666666664</v>
      </c>
      <c r="F5961" s="157">
        <f>'2.40-a,b,c,d,e'!F5961</f>
        <v>80.059997558593693</v>
      </c>
      <c r="G5961" s="157">
        <f>'2.40-a,b,c,d,e'!G5961</f>
        <v>829.99420166009941</v>
      </c>
      <c r="H5961" s="157">
        <f t="shared" si="651"/>
        <v>8962.6136514336849</v>
      </c>
      <c r="I5961" s="157">
        <f t="shared" si="652"/>
        <v>0</v>
      </c>
      <c r="J5961" s="157">
        <f t="shared" si="653"/>
        <v>8962.6136514336849</v>
      </c>
      <c r="K5961" s="157">
        <f t="shared" si="654"/>
        <v>799.99542236329489</v>
      </c>
      <c r="L5961" s="157">
        <f t="shared" si="655"/>
        <v>8162.61822907039</v>
      </c>
      <c r="M5961" s="167">
        <f t="shared" si="656"/>
        <v>0</v>
      </c>
      <c r="N5961" s="167">
        <f t="shared" si="657"/>
        <v>0</v>
      </c>
    </row>
    <row r="5962" spans="1:14" ht="15" customHeight="1" x14ac:dyDescent="0.2">
      <c r="A5962" s="152"/>
      <c r="B5962" s="152"/>
      <c r="C5962" s="152"/>
      <c r="D5962" s="152"/>
      <c r="E5962" s="153">
        <f>'2.40-a,b,c,d,e'!E5962</f>
        <v>45432.166666666664</v>
      </c>
      <c r="F5962" s="157">
        <f>'2.40-a,b,c,d,e'!F5962</f>
        <v>79.800003051757798</v>
      </c>
      <c r="G5962" s="157">
        <f>'2.40-a,b,c,d,e'!G5962</f>
        <v>-259.99450683589487</v>
      </c>
      <c r="H5962" s="157">
        <f t="shared" si="651"/>
        <v>7902.6237222344953</v>
      </c>
      <c r="I5962" s="157">
        <f t="shared" si="652"/>
        <v>0</v>
      </c>
      <c r="J5962" s="157">
        <f t="shared" si="653"/>
        <v>7902.6237222344953</v>
      </c>
      <c r="K5962" s="157">
        <f t="shared" si="654"/>
        <v>0</v>
      </c>
      <c r="L5962" s="157">
        <f t="shared" si="655"/>
        <v>7902.6237222344953</v>
      </c>
      <c r="M5962" s="167">
        <f t="shared" si="656"/>
        <v>0</v>
      </c>
      <c r="N5962" s="167">
        <f t="shared" si="657"/>
        <v>0</v>
      </c>
    </row>
    <row r="5963" spans="1:14" ht="15" customHeight="1" x14ac:dyDescent="0.2">
      <c r="A5963" s="152"/>
      <c r="B5963" s="152"/>
      <c r="C5963" s="152"/>
      <c r="D5963" s="152"/>
      <c r="E5963" s="153">
        <f>'2.40-a,b,c,d,e'!E5963</f>
        <v>45433.166666666664</v>
      </c>
      <c r="F5963" s="157">
        <f>'2.40-a,b,c,d,e'!F5963</f>
        <v>79.260002136230398</v>
      </c>
      <c r="G5963" s="157">
        <f>'2.40-a,b,c,d,e'!G5963</f>
        <v>-540.00091552740059</v>
      </c>
      <c r="H5963" s="157">
        <f t="shared" si="651"/>
        <v>7362.6228067070952</v>
      </c>
      <c r="I5963" s="157">
        <f t="shared" si="652"/>
        <v>0</v>
      </c>
      <c r="J5963" s="157">
        <f t="shared" si="653"/>
        <v>7362.6228067070952</v>
      </c>
      <c r="K5963" s="157">
        <f t="shared" si="654"/>
        <v>0</v>
      </c>
      <c r="L5963" s="157">
        <f t="shared" si="655"/>
        <v>7362.6228067070952</v>
      </c>
      <c r="M5963" s="167">
        <f t="shared" si="656"/>
        <v>0</v>
      </c>
      <c r="N5963" s="167">
        <f t="shared" si="657"/>
        <v>0</v>
      </c>
    </row>
    <row r="5964" spans="1:14" ht="15" customHeight="1" x14ac:dyDescent="0.2">
      <c r="A5964" s="152"/>
      <c r="B5964" s="152"/>
      <c r="C5964" s="152"/>
      <c r="D5964" s="152"/>
      <c r="E5964" s="153">
        <f>'2.40-a,b,c,d,e'!E5964</f>
        <v>45434.166666666664</v>
      </c>
      <c r="F5964" s="157">
        <f>'2.40-a,b,c,d,e'!F5964</f>
        <v>77.569999694824205</v>
      </c>
      <c r="G5964" s="157">
        <f>'2.40-a,b,c,d,e'!G5964</f>
        <v>-1690.0024414061932</v>
      </c>
      <c r="H5964" s="157">
        <f t="shared" si="651"/>
        <v>5672.6203653009015</v>
      </c>
      <c r="I5964" s="157">
        <f t="shared" si="652"/>
        <v>2489.9978637694885</v>
      </c>
      <c r="J5964" s="157">
        <f t="shared" si="653"/>
        <v>8162.61822907039</v>
      </c>
      <c r="K5964" s="157">
        <f t="shared" si="654"/>
        <v>0</v>
      </c>
      <c r="L5964" s="157">
        <f t="shared" si="655"/>
        <v>8162.61822907039</v>
      </c>
      <c r="M5964" s="167">
        <f t="shared" si="656"/>
        <v>1</v>
      </c>
      <c r="N5964" s="167">
        <f t="shared" si="657"/>
        <v>0</v>
      </c>
    </row>
    <row r="5965" spans="1:14" ht="15" customHeight="1" x14ac:dyDescent="0.2">
      <c r="A5965" s="152"/>
      <c r="B5965" s="152"/>
      <c r="C5965" s="152"/>
      <c r="D5965" s="152"/>
      <c r="E5965" s="153">
        <f>'2.40-a,b,c,d,e'!E5965</f>
        <v>45435.166666666664</v>
      </c>
      <c r="F5965" s="157">
        <f>'2.40-a,b,c,d,e'!F5965</f>
        <v>76.870002746582003</v>
      </c>
      <c r="G5965" s="157">
        <f>'2.40-a,b,c,d,e'!G5965</f>
        <v>-699.99694824220171</v>
      </c>
      <c r="H5965" s="157">
        <f t="shared" si="651"/>
        <v>7462.621280828188</v>
      </c>
      <c r="I5965" s="157">
        <f t="shared" si="652"/>
        <v>0</v>
      </c>
      <c r="J5965" s="157">
        <f t="shared" si="653"/>
        <v>7462.621280828188</v>
      </c>
      <c r="K5965" s="157">
        <f t="shared" si="654"/>
        <v>0</v>
      </c>
      <c r="L5965" s="157">
        <f t="shared" si="655"/>
        <v>7462.621280828188</v>
      </c>
      <c r="M5965" s="167">
        <f t="shared" si="656"/>
        <v>0</v>
      </c>
      <c r="N5965" s="167">
        <f t="shared" si="657"/>
        <v>0</v>
      </c>
    </row>
    <row r="5966" spans="1:14" ht="15" customHeight="1" x14ac:dyDescent="0.2">
      <c r="A5966" s="152"/>
      <c r="B5966" s="152"/>
      <c r="C5966" s="152"/>
      <c r="D5966" s="152"/>
      <c r="E5966" s="153">
        <f>'2.40-a,b,c,d,e'!E5966</f>
        <v>45436.166666666664</v>
      </c>
      <c r="F5966" s="157">
        <f>'2.40-a,b,c,d,e'!F5966</f>
        <v>77.720001220703097</v>
      </c>
      <c r="G5966" s="157">
        <f>'2.40-a,b,c,d,e'!G5966</f>
        <v>849.99847412109375</v>
      </c>
      <c r="H5966" s="157">
        <f t="shared" si="651"/>
        <v>8312.6197549492827</v>
      </c>
      <c r="I5966" s="157">
        <f t="shared" si="652"/>
        <v>0</v>
      </c>
      <c r="J5966" s="157">
        <f t="shared" si="653"/>
        <v>8312.6197549492827</v>
      </c>
      <c r="K5966" s="157">
        <f t="shared" si="654"/>
        <v>150.00152587889261</v>
      </c>
      <c r="L5966" s="157">
        <f t="shared" si="655"/>
        <v>8162.61822907039</v>
      </c>
      <c r="M5966" s="167">
        <f t="shared" si="656"/>
        <v>0</v>
      </c>
      <c r="N5966" s="167">
        <f t="shared" si="657"/>
        <v>0</v>
      </c>
    </row>
    <row r="5967" spans="1:14" ht="15" customHeight="1" x14ac:dyDescent="0.2">
      <c r="A5967" s="152"/>
      <c r="B5967" s="152"/>
      <c r="C5967" s="152"/>
      <c r="D5967" s="152"/>
      <c r="E5967" s="153">
        <f>'2.40-a,b,c,d,e'!E5967</f>
        <v>45440.166666666664</v>
      </c>
      <c r="F5967" s="157">
        <f>'2.40-a,b,c,d,e'!F5967</f>
        <v>79.830001831054602</v>
      </c>
      <c r="G5967" s="157">
        <f>'2.40-a,b,c,d,e'!G5967</f>
        <v>2110.0006103515057</v>
      </c>
      <c r="H5967" s="157">
        <f t="shared" si="651"/>
        <v>10272.618839421895</v>
      </c>
      <c r="I5967" s="157">
        <f t="shared" si="652"/>
        <v>0</v>
      </c>
      <c r="J5967" s="157">
        <f t="shared" si="653"/>
        <v>10272.618839421895</v>
      </c>
      <c r="K5967" s="157">
        <f t="shared" si="654"/>
        <v>2110.0006103515052</v>
      </c>
      <c r="L5967" s="157">
        <f t="shared" si="655"/>
        <v>8162.61822907039</v>
      </c>
      <c r="M5967" s="167">
        <f t="shared" si="656"/>
        <v>0</v>
      </c>
      <c r="N5967" s="167">
        <f t="shared" si="657"/>
        <v>0</v>
      </c>
    </row>
    <row r="5968" spans="1:14" ht="15" customHeight="1" x14ac:dyDescent="0.2">
      <c r="A5968" s="152"/>
      <c r="B5968" s="152"/>
      <c r="C5968" s="152"/>
      <c r="D5968" s="152"/>
      <c r="E5968" s="153">
        <f>'2.40-a,b,c,d,e'!E5968</f>
        <v>45441.166666666664</v>
      </c>
      <c r="F5968" s="157">
        <f>'2.40-a,b,c,d,e'!F5968</f>
        <v>79.230003356933594</v>
      </c>
      <c r="G5968" s="157">
        <f>'2.40-a,b,c,d,e'!G5968</f>
        <v>-599.99847412100848</v>
      </c>
      <c r="H5968" s="157">
        <f t="shared" si="651"/>
        <v>7562.6197549493818</v>
      </c>
      <c r="I5968" s="157">
        <f t="shared" si="652"/>
        <v>0</v>
      </c>
      <c r="J5968" s="157">
        <f t="shared" si="653"/>
        <v>7562.6197549493818</v>
      </c>
      <c r="K5968" s="157">
        <f t="shared" si="654"/>
        <v>0</v>
      </c>
      <c r="L5968" s="157">
        <f t="shared" si="655"/>
        <v>7562.6197549493818</v>
      </c>
      <c r="M5968" s="167">
        <f t="shared" si="656"/>
        <v>0</v>
      </c>
      <c r="N5968" s="167">
        <f t="shared" si="657"/>
        <v>0</v>
      </c>
    </row>
    <row r="5969" spans="1:14" ht="15" customHeight="1" x14ac:dyDescent="0.2">
      <c r="A5969" s="152"/>
      <c r="B5969" s="152"/>
      <c r="C5969" s="152"/>
      <c r="D5969" s="152"/>
      <c r="E5969" s="153">
        <f>'2.40-a,b,c,d,e'!E5969</f>
        <v>45442.166666666664</v>
      </c>
      <c r="F5969" s="157">
        <f>'2.40-a,b,c,d,e'!F5969</f>
        <v>77.910003662109304</v>
      </c>
      <c r="G5969" s="157">
        <f>'2.40-a,b,c,d,e'!G5969</f>
        <v>-1319.9996948242897</v>
      </c>
      <c r="H5969" s="157">
        <f t="shared" si="651"/>
        <v>6242.6200601250921</v>
      </c>
      <c r="I5969" s="157">
        <f t="shared" si="652"/>
        <v>0</v>
      </c>
      <c r="J5969" s="157">
        <f t="shared" si="653"/>
        <v>6242.6200601250921</v>
      </c>
      <c r="K5969" s="157">
        <f t="shared" si="654"/>
        <v>0</v>
      </c>
      <c r="L5969" s="157">
        <f t="shared" si="655"/>
        <v>6242.6200601250921</v>
      </c>
      <c r="M5969" s="167">
        <f t="shared" si="656"/>
        <v>0</v>
      </c>
      <c r="N5969" s="167">
        <f t="shared" si="657"/>
        <v>0</v>
      </c>
    </row>
    <row r="5970" spans="1:14" ht="15" customHeight="1" x14ac:dyDescent="0.2">
      <c r="A5970" s="152"/>
      <c r="B5970" s="152"/>
      <c r="C5970" s="152"/>
      <c r="D5970" s="152"/>
      <c r="E5970" s="153">
        <f>'2.40-a,b,c,d,e'!E5970</f>
        <v>45443.166666666664</v>
      </c>
      <c r="F5970" s="157">
        <f>'2.40-a,b,c,d,e'!F5970</f>
        <v>76.989997863769503</v>
      </c>
      <c r="G5970" s="157">
        <f>'2.40-a,b,c,d,e'!G5970</f>
        <v>-920.00579833980112</v>
      </c>
      <c r="H5970" s="157">
        <f t="shared" si="651"/>
        <v>5322.6142617852911</v>
      </c>
      <c r="I5970" s="157">
        <f t="shared" si="652"/>
        <v>2840.003967285099</v>
      </c>
      <c r="J5970" s="157">
        <f t="shared" si="653"/>
        <v>8162.61822907039</v>
      </c>
      <c r="K5970" s="157">
        <f t="shared" si="654"/>
        <v>0</v>
      </c>
      <c r="L5970" s="157">
        <f t="shared" si="655"/>
        <v>8162.61822907039</v>
      </c>
      <c r="M5970" s="167">
        <f t="shared" si="656"/>
        <v>1</v>
      </c>
      <c r="N5970" s="167">
        <f t="shared" si="657"/>
        <v>0</v>
      </c>
    </row>
    <row r="5971" spans="1:14" ht="15" customHeight="1" x14ac:dyDescent="0.2">
      <c r="A5971" s="152"/>
      <c r="B5971" s="152"/>
      <c r="C5971" s="152"/>
      <c r="D5971" s="152"/>
      <c r="E5971" s="153">
        <f>'2.40-a,b,c,d,e'!E5971</f>
        <v>45446.166666666664</v>
      </c>
      <c r="F5971" s="157">
        <f>'2.40-a,b,c,d,e'!F5971</f>
        <v>74.220001220703097</v>
      </c>
      <c r="G5971" s="157">
        <f>'2.40-a,b,c,d,e'!G5971</f>
        <v>-2769.9966430664063</v>
      </c>
      <c r="H5971" s="157">
        <f t="shared" si="651"/>
        <v>5392.6215860039838</v>
      </c>
      <c r="I5971" s="157">
        <f t="shared" si="652"/>
        <v>2769.9966430664063</v>
      </c>
      <c r="J5971" s="157">
        <f t="shared" si="653"/>
        <v>8162.61822907039</v>
      </c>
      <c r="K5971" s="157">
        <f t="shared" si="654"/>
        <v>0</v>
      </c>
      <c r="L5971" s="157">
        <f t="shared" si="655"/>
        <v>8162.61822907039</v>
      </c>
      <c r="M5971" s="167">
        <f t="shared" si="656"/>
        <v>1</v>
      </c>
      <c r="N5971" s="167">
        <f t="shared" si="657"/>
        <v>0</v>
      </c>
    </row>
    <row r="5972" spans="1:14" ht="15" customHeight="1" x14ac:dyDescent="0.2">
      <c r="A5972" s="152"/>
      <c r="B5972" s="152"/>
      <c r="C5972" s="152"/>
      <c r="D5972" s="152"/>
      <c r="E5972" s="153">
        <f>'2.40-a,b,c,d,e'!E5972</f>
        <v>45447.166666666664</v>
      </c>
      <c r="F5972" s="157">
        <f>'2.40-a,b,c,d,e'!F5972</f>
        <v>73.25</v>
      </c>
      <c r="G5972" s="157">
        <f>'2.40-a,b,c,d,e'!G5972</f>
        <v>-970.00122070309658</v>
      </c>
      <c r="H5972" s="157">
        <f t="shared" si="651"/>
        <v>7192.6170083672932</v>
      </c>
      <c r="I5972" s="157">
        <f t="shared" si="652"/>
        <v>0</v>
      </c>
      <c r="J5972" s="157">
        <f t="shared" si="653"/>
        <v>7192.6170083672932</v>
      </c>
      <c r="K5972" s="157">
        <f t="shared" si="654"/>
        <v>0</v>
      </c>
      <c r="L5972" s="157">
        <f t="shared" si="655"/>
        <v>7192.6170083672932</v>
      </c>
      <c r="M5972" s="167">
        <f t="shared" si="656"/>
        <v>0</v>
      </c>
      <c r="N5972" s="167">
        <f t="shared" si="657"/>
        <v>0</v>
      </c>
    </row>
    <row r="5973" spans="1:14" ht="15" customHeight="1" x14ac:dyDescent="0.2">
      <c r="A5973" s="152"/>
      <c r="B5973" s="152"/>
      <c r="C5973" s="152"/>
      <c r="D5973" s="152"/>
      <c r="E5973" s="153">
        <f>'2.40-a,b,c,d,e'!E5973</f>
        <v>45448.166666666664</v>
      </c>
      <c r="F5973" s="157">
        <f>'2.40-a,b,c,d,e'!F5973</f>
        <v>74.069999694824205</v>
      </c>
      <c r="G5973" s="157">
        <f>'2.40-a,b,c,d,e'!G5973</f>
        <v>819.99969482420454</v>
      </c>
      <c r="H5973" s="157">
        <f t="shared" si="651"/>
        <v>8012.6167031914974</v>
      </c>
      <c r="I5973" s="157">
        <f t="shared" si="652"/>
        <v>0</v>
      </c>
      <c r="J5973" s="157">
        <f t="shared" si="653"/>
        <v>8012.6167031914974</v>
      </c>
      <c r="K5973" s="157">
        <f t="shared" si="654"/>
        <v>0</v>
      </c>
      <c r="L5973" s="157">
        <f t="shared" si="655"/>
        <v>8012.6167031914974</v>
      </c>
      <c r="M5973" s="167">
        <f t="shared" si="656"/>
        <v>0</v>
      </c>
      <c r="N5973" s="167">
        <f t="shared" si="657"/>
        <v>0</v>
      </c>
    </row>
    <row r="5974" spans="1:14" ht="15" customHeight="1" x14ac:dyDescent="0.2">
      <c r="A5974" s="152"/>
      <c r="B5974" s="152"/>
      <c r="C5974" s="152"/>
      <c r="D5974" s="152"/>
      <c r="E5974" s="153">
        <f>'2.40-a,b,c,d,e'!E5974</f>
        <v>45449.166666666664</v>
      </c>
      <c r="F5974" s="157">
        <f>'2.40-a,b,c,d,e'!F5974</f>
        <v>75.550003051757798</v>
      </c>
      <c r="G5974" s="157">
        <f>'2.40-a,b,c,d,e'!G5974</f>
        <v>1480.0033569335938</v>
      </c>
      <c r="H5974" s="157">
        <f t="shared" si="651"/>
        <v>9492.6200601250912</v>
      </c>
      <c r="I5974" s="157">
        <f t="shared" si="652"/>
        <v>0</v>
      </c>
      <c r="J5974" s="157">
        <f t="shared" si="653"/>
        <v>9492.6200601250912</v>
      </c>
      <c r="K5974" s="157">
        <f t="shared" si="654"/>
        <v>1330.0018310547011</v>
      </c>
      <c r="L5974" s="157">
        <f t="shared" si="655"/>
        <v>8162.61822907039</v>
      </c>
      <c r="M5974" s="167">
        <f t="shared" si="656"/>
        <v>0</v>
      </c>
      <c r="N5974" s="167">
        <f t="shared" si="657"/>
        <v>0</v>
      </c>
    </row>
    <row r="5975" spans="1:14" ht="15" customHeight="1" x14ac:dyDescent="0.2">
      <c r="A5975" s="152"/>
      <c r="B5975" s="152"/>
      <c r="C5975" s="152"/>
      <c r="D5975" s="152"/>
      <c r="E5975" s="153">
        <f>'2.40-a,b,c,d,e'!E5975</f>
        <v>45450.166666666664</v>
      </c>
      <c r="F5975" s="157">
        <f>'2.40-a,b,c,d,e'!F5975</f>
        <v>75.529998779296804</v>
      </c>
      <c r="G5975" s="157">
        <f>'2.40-a,b,c,d,e'!G5975</f>
        <v>-20.004272460994343</v>
      </c>
      <c r="H5975" s="157">
        <f t="shared" si="651"/>
        <v>8142.6139566093952</v>
      </c>
      <c r="I5975" s="157">
        <f t="shared" si="652"/>
        <v>0</v>
      </c>
      <c r="J5975" s="157">
        <f t="shared" si="653"/>
        <v>8142.6139566093952</v>
      </c>
      <c r="K5975" s="157">
        <f t="shared" si="654"/>
        <v>0</v>
      </c>
      <c r="L5975" s="157">
        <f t="shared" si="655"/>
        <v>8142.6139566093952</v>
      </c>
      <c r="M5975" s="167">
        <f t="shared" si="656"/>
        <v>0</v>
      </c>
      <c r="N5975" s="167">
        <f t="shared" si="657"/>
        <v>0</v>
      </c>
    </row>
    <row r="5976" spans="1:14" ht="15" customHeight="1" x14ac:dyDescent="0.2">
      <c r="A5976" s="152"/>
      <c r="B5976" s="152"/>
      <c r="C5976" s="152"/>
      <c r="D5976" s="152"/>
      <c r="E5976" s="153">
        <f>'2.40-a,b,c,d,e'!E5976</f>
        <v>45453.166666666664</v>
      </c>
      <c r="F5976" s="157">
        <f>'2.40-a,b,c,d,e'!F5976</f>
        <v>77.739997863769503</v>
      </c>
      <c r="G5976" s="157">
        <f>'2.40-a,b,c,d,e'!G5976</f>
        <v>2209.999084472699</v>
      </c>
      <c r="H5976" s="157">
        <f t="shared" si="651"/>
        <v>10352.613041082095</v>
      </c>
      <c r="I5976" s="157">
        <f t="shared" si="652"/>
        <v>0</v>
      </c>
      <c r="J5976" s="157">
        <f t="shared" si="653"/>
        <v>10352.613041082095</v>
      </c>
      <c r="K5976" s="157">
        <f t="shared" si="654"/>
        <v>2189.9948120117051</v>
      </c>
      <c r="L5976" s="157">
        <f t="shared" si="655"/>
        <v>8162.61822907039</v>
      </c>
      <c r="M5976" s="167">
        <f t="shared" si="656"/>
        <v>0</v>
      </c>
      <c r="N5976" s="167">
        <f t="shared" si="657"/>
        <v>0</v>
      </c>
    </row>
    <row r="5977" spans="1:14" ht="15" customHeight="1" x14ac:dyDescent="0.2">
      <c r="A5977" s="152"/>
      <c r="B5977" s="152"/>
      <c r="C5977" s="152"/>
      <c r="D5977" s="152"/>
      <c r="E5977" s="153">
        <f>'2.40-a,b,c,d,e'!E5977</f>
        <v>45454.166666666664</v>
      </c>
      <c r="F5977" s="157">
        <f>'2.40-a,b,c,d,e'!F5977</f>
        <v>77.900001525878906</v>
      </c>
      <c r="G5977" s="157">
        <f>'2.40-a,b,c,d,e'!G5977</f>
        <v>160.00366210940342</v>
      </c>
      <c r="H5977" s="157">
        <f t="shared" si="651"/>
        <v>8322.6218911797932</v>
      </c>
      <c r="I5977" s="157">
        <f t="shared" si="652"/>
        <v>0</v>
      </c>
      <c r="J5977" s="157">
        <f t="shared" si="653"/>
        <v>8322.6218911797932</v>
      </c>
      <c r="K5977" s="157">
        <f t="shared" si="654"/>
        <v>160.00366210940319</v>
      </c>
      <c r="L5977" s="157">
        <f t="shared" si="655"/>
        <v>8162.61822907039</v>
      </c>
      <c r="M5977" s="167">
        <f t="shared" si="656"/>
        <v>0</v>
      </c>
      <c r="N5977" s="167">
        <f t="shared" si="657"/>
        <v>0</v>
      </c>
    </row>
    <row r="5978" spans="1:14" ht="15" customHeight="1" x14ac:dyDescent="0.2">
      <c r="A5978" s="152"/>
      <c r="B5978" s="152"/>
      <c r="C5978" s="152"/>
      <c r="D5978" s="152"/>
      <c r="E5978" s="153">
        <f>'2.40-a,b,c,d,e'!E5978</f>
        <v>45455.166666666664</v>
      </c>
      <c r="F5978" s="157">
        <f>'2.40-a,b,c,d,e'!F5978</f>
        <v>78.5</v>
      </c>
      <c r="G5978" s="157">
        <f>'2.40-a,b,c,d,e'!G5978</f>
        <v>599.99847412109375</v>
      </c>
      <c r="H5978" s="157">
        <f t="shared" si="651"/>
        <v>8762.6167031914847</v>
      </c>
      <c r="I5978" s="157">
        <f t="shared" si="652"/>
        <v>0</v>
      </c>
      <c r="J5978" s="157">
        <f t="shared" si="653"/>
        <v>8762.6167031914847</v>
      </c>
      <c r="K5978" s="157">
        <f t="shared" si="654"/>
        <v>599.99847412109466</v>
      </c>
      <c r="L5978" s="157">
        <f t="shared" si="655"/>
        <v>8162.61822907039</v>
      </c>
      <c r="M5978" s="167">
        <f t="shared" si="656"/>
        <v>0</v>
      </c>
      <c r="N5978" s="167">
        <f t="shared" si="657"/>
        <v>0</v>
      </c>
    </row>
    <row r="5979" spans="1:14" ht="15" customHeight="1" x14ac:dyDescent="0.2">
      <c r="A5979" s="152"/>
      <c r="B5979" s="152"/>
      <c r="C5979" s="152"/>
      <c r="D5979" s="152"/>
      <c r="E5979" s="153">
        <f>'2.40-a,b,c,d,e'!E5979</f>
        <v>45456.166666666664</v>
      </c>
      <c r="F5979" s="157">
        <f>'2.40-a,b,c,d,e'!F5979</f>
        <v>78.620002746582003</v>
      </c>
      <c r="G5979" s="157">
        <f>'2.40-a,b,c,d,e'!G5979</f>
        <v>120.00274658200283</v>
      </c>
      <c r="H5979" s="157">
        <f t="shared" si="651"/>
        <v>8282.6209756523931</v>
      </c>
      <c r="I5979" s="157">
        <f t="shared" si="652"/>
        <v>0</v>
      </c>
      <c r="J5979" s="157">
        <f t="shared" si="653"/>
        <v>8282.6209756523931</v>
      </c>
      <c r="K5979" s="157">
        <f t="shared" si="654"/>
        <v>120.00274658200306</v>
      </c>
      <c r="L5979" s="157">
        <f t="shared" si="655"/>
        <v>8162.61822907039</v>
      </c>
      <c r="M5979" s="167">
        <f t="shared" si="656"/>
        <v>0</v>
      </c>
      <c r="N5979" s="167">
        <f t="shared" si="657"/>
        <v>0</v>
      </c>
    </row>
    <row r="5980" spans="1:14" ht="15" customHeight="1" x14ac:dyDescent="0.2">
      <c r="A5980" s="152"/>
      <c r="B5980" s="152"/>
      <c r="C5980" s="152"/>
      <c r="D5980" s="152"/>
      <c r="E5980" s="153">
        <f>'2.40-a,b,c,d,e'!E5980</f>
        <v>45457.166666666664</v>
      </c>
      <c r="F5980" s="157">
        <f>'2.40-a,b,c,d,e'!F5980</f>
        <v>78.449996948242102</v>
      </c>
      <c r="G5980" s="157">
        <f>'2.40-a,b,c,d,e'!G5980</f>
        <v>-170.00579833990059</v>
      </c>
      <c r="H5980" s="157">
        <f t="shared" si="651"/>
        <v>7992.612430730489</v>
      </c>
      <c r="I5980" s="157">
        <f t="shared" si="652"/>
        <v>0</v>
      </c>
      <c r="J5980" s="157">
        <f t="shared" si="653"/>
        <v>7992.612430730489</v>
      </c>
      <c r="K5980" s="157">
        <f t="shared" si="654"/>
        <v>0</v>
      </c>
      <c r="L5980" s="157">
        <f t="shared" si="655"/>
        <v>7992.612430730489</v>
      </c>
      <c r="M5980" s="167">
        <f t="shared" si="656"/>
        <v>0</v>
      </c>
      <c r="N5980" s="167">
        <f t="shared" si="657"/>
        <v>0</v>
      </c>
    </row>
    <row r="5981" spans="1:14" ht="15" customHeight="1" x14ac:dyDescent="0.2">
      <c r="A5981" s="152"/>
      <c r="B5981" s="152"/>
      <c r="C5981" s="152"/>
      <c r="D5981" s="152"/>
      <c r="E5981" s="153">
        <f>'2.40-a,b,c,d,e'!E5981</f>
        <v>45460.166666666664</v>
      </c>
      <c r="F5981" s="157">
        <f>'2.40-a,b,c,d,e'!F5981</f>
        <v>80.330001831054602</v>
      </c>
      <c r="G5981" s="157">
        <f>'2.40-a,b,c,d,e'!G5981</f>
        <v>1880.0048828125</v>
      </c>
      <c r="H5981" s="157">
        <f t="shared" si="651"/>
        <v>9872.617313542989</v>
      </c>
      <c r="I5981" s="157">
        <f t="shared" si="652"/>
        <v>0</v>
      </c>
      <c r="J5981" s="157">
        <f t="shared" si="653"/>
        <v>9872.617313542989</v>
      </c>
      <c r="K5981" s="157">
        <f t="shared" si="654"/>
        <v>1709.999084472599</v>
      </c>
      <c r="L5981" s="157">
        <f t="shared" si="655"/>
        <v>8162.61822907039</v>
      </c>
      <c r="M5981" s="167">
        <f t="shared" si="656"/>
        <v>0</v>
      </c>
      <c r="N5981" s="167">
        <f t="shared" si="657"/>
        <v>0</v>
      </c>
    </row>
    <row r="5982" spans="1:14" ht="15" customHeight="1" x14ac:dyDescent="0.2">
      <c r="A5982" s="152"/>
      <c r="B5982" s="152"/>
      <c r="C5982" s="152"/>
      <c r="D5982" s="152"/>
      <c r="E5982" s="153">
        <f>'2.40-a,b,c,d,e'!E5982</f>
        <v>45461.166666666664</v>
      </c>
      <c r="F5982" s="157">
        <f>'2.40-a,b,c,d,e'!F5982</f>
        <v>81.569999694824205</v>
      </c>
      <c r="G5982" s="157">
        <f>'2.40-a,b,c,d,e'!G5982</f>
        <v>1239.9978637696022</v>
      </c>
      <c r="H5982" s="157">
        <f t="shared" si="651"/>
        <v>9402.6160928399913</v>
      </c>
      <c r="I5982" s="157">
        <f t="shared" si="652"/>
        <v>0</v>
      </c>
      <c r="J5982" s="157">
        <f t="shared" si="653"/>
        <v>9402.6160928399913</v>
      </c>
      <c r="K5982" s="157">
        <f t="shared" si="654"/>
        <v>1239.9978637696013</v>
      </c>
      <c r="L5982" s="157">
        <f t="shared" si="655"/>
        <v>8162.61822907039</v>
      </c>
      <c r="M5982" s="167">
        <f t="shared" si="656"/>
        <v>0</v>
      </c>
      <c r="N5982" s="167">
        <f t="shared" si="657"/>
        <v>0</v>
      </c>
    </row>
    <row r="5983" spans="1:14" ht="15" customHeight="1" x14ac:dyDescent="0.2">
      <c r="A5983" s="152"/>
      <c r="B5983" s="152"/>
      <c r="C5983" s="152"/>
      <c r="D5983" s="152"/>
      <c r="E5983" s="153">
        <f>'2.40-a,b,c,d,e'!E5983</f>
        <v>45463.166666666664</v>
      </c>
      <c r="F5983" s="157">
        <f>'2.40-a,b,c,d,e'!F5983</f>
        <v>82.169998168945298</v>
      </c>
      <c r="G5983" s="157">
        <f>'2.40-a,b,c,d,e'!G5983</f>
        <v>599.99847412109375</v>
      </c>
      <c r="H5983" s="157">
        <f t="shared" si="651"/>
        <v>8762.6167031914847</v>
      </c>
      <c r="I5983" s="157">
        <f t="shared" si="652"/>
        <v>0</v>
      </c>
      <c r="J5983" s="157">
        <f t="shared" si="653"/>
        <v>8762.6167031914847</v>
      </c>
      <c r="K5983" s="157">
        <f t="shared" si="654"/>
        <v>599.99847412109466</v>
      </c>
      <c r="L5983" s="157">
        <f t="shared" si="655"/>
        <v>8162.61822907039</v>
      </c>
      <c r="M5983" s="167">
        <f t="shared" si="656"/>
        <v>0</v>
      </c>
      <c r="N5983" s="167">
        <f t="shared" si="657"/>
        <v>0</v>
      </c>
    </row>
    <row r="5984" spans="1:14" ht="15" customHeight="1" x14ac:dyDescent="0.2">
      <c r="A5984" s="152"/>
      <c r="B5984" s="152"/>
      <c r="C5984" s="152"/>
      <c r="D5984" s="152"/>
      <c r="E5984" s="153">
        <f>'2.40-a,b,c,d,e'!E5984</f>
        <v>45464.166666666664</v>
      </c>
      <c r="F5984" s="157">
        <f>'2.40-a,b,c,d,e'!F5984</f>
        <v>80.730003356933594</v>
      </c>
      <c r="G5984" s="157">
        <f>'2.40-a,b,c,d,e'!G5984</f>
        <v>-1439.9948120117047</v>
      </c>
      <c r="H5984" s="157">
        <f t="shared" si="651"/>
        <v>6722.6234170586849</v>
      </c>
      <c r="I5984" s="157">
        <f t="shared" si="652"/>
        <v>0</v>
      </c>
      <c r="J5984" s="157">
        <f t="shared" si="653"/>
        <v>6722.6234170586849</v>
      </c>
      <c r="K5984" s="157">
        <f t="shared" si="654"/>
        <v>0</v>
      </c>
      <c r="L5984" s="157">
        <f t="shared" si="655"/>
        <v>6722.6234170586849</v>
      </c>
      <c r="M5984" s="167">
        <f t="shared" si="656"/>
        <v>0</v>
      </c>
      <c r="N5984" s="167">
        <f t="shared" si="657"/>
        <v>0</v>
      </c>
    </row>
    <row r="5985" spans="1:14" ht="15" customHeight="1" x14ac:dyDescent="0.2">
      <c r="A5985" s="152"/>
      <c r="B5985" s="152"/>
      <c r="C5985" s="152"/>
      <c r="D5985" s="152"/>
      <c r="E5985" s="153">
        <f>'2.40-a,b,c,d,e'!E5985</f>
        <v>45467.166666666664</v>
      </c>
      <c r="F5985" s="157">
        <f>'2.40-a,b,c,d,e'!F5985</f>
        <v>81.629997253417898</v>
      </c>
      <c r="G5985" s="157">
        <f>'2.40-a,b,c,d,e'!G5985</f>
        <v>899.99389648430395</v>
      </c>
      <c r="H5985" s="157">
        <f t="shared" si="651"/>
        <v>7622.617313542989</v>
      </c>
      <c r="I5985" s="157">
        <f t="shared" si="652"/>
        <v>0</v>
      </c>
      <c r="J5985" s="157">
        <f t="shared" si="653"/>
        <v>7622.617313542989</v>
      </c>
      <c r="K5985" s="157">
        <f t="shared" si="654"/>
        <v>0</v>
      </c>
      <c r="L5985" s="157">
        <f t="shared" si="655"/>
        <v>7622.617313542989</v>
      </c>
      <c r="M5985" s="167">
        <f t="shared" si="656"/>
        <v>0</v>
      </c>
      <c r="N5985" s="167">
        <f t="shared" si="657"/>
        <v>0</v>
      </c>
    </row>
    <row r="5986" spans="1:14" ht="15" customHeight="1" x14ac:dyDescent="0.2">
      <c r="A5986" s="152"/>
      <c r="B5986" s="152"/>
      <c r="C5986" s="152"/>
      <c r="D5986" s="152"/>
      <c r="E5986" s="153">
        <f>'2.40-a,b,c,d,e'!E5986</f>
        <v>45468.166666666664</v>
      </c>
      <c r="F5986" s="157">
        <f>'2.40-a,b,c,d,e'!F5986</f>
        <v>80.830001831054602</v>
      </c>
      <c r="G5986" s="157">
        <f>'2.40-a,b,c,d,e'!G5986</f>
        <v>-799.99542236329546</v>
      </c>
      <c r="H5986" s="157">
        <f t="shared" si="651"/>
        <v>6822.6218911796932</v>
      </c>
      <c r="I5986" s="157">
        <f t="shared" si="652"/>
        <v>0</v>
      </c>
      <c r="J5986" s="157">
        <f t="shared" si="653"/>
        <v>6822.6218911796932</v>
      </c>
      <c r="K5986" s="157">
        <f t="shared" si="654"/>
        <v>0</v>
      </c>
      <c r="L5986" s="157">
        <f t="shared" si="655"/>
        <v>6822.6218911796932</v>
      </c>
      <c r="M5986" s="167">
        <f t="shared" si="656"/>
        <v>0</v>
      </c>
      <c r="N5986" s="167">
        <f t="shared" si="657"/>
        <v>0</v>
      </c>
    </row>
    <row r="5987" spans="1:14" ht="15" customHeight="1" x14ac:dyDescent="0.2">
      <c r="A5987" s="152"/>
      <c r="B5987" s="152"/>
      <c r="C5987" s="152"/>
      <c r="D5987" s="152"/>
      <c r="E5987" s="153">
        <f>'2.40-a,b,c,d,e'!E5987</f>
        <v>45469.166666666664</v>
      </c>
      <c r="F5987" s="157">
        <f>'2.40-a,b,c,d,e'!F5987</f>
        <v>80.900001525878906</v>
      </c>
      <c r="G5987" s="157">
        <f>'2.40-a,b,c,d,e'!G5987</f>
        <v>69.999694824304015</v>
      </c>
      <c r="H5987" s="157">
        <f t="shared" si="651"/>
        <v>6892.6215860039974</v>
      </c>
      <c r="I5987" s="157">
        <f t="shared" si="652"/>
        <v>0</v>
      </c>
      <c r="J5987" s="157">
        <f t="shared" si="653"/>
        <v>6892.6215860039974</v>
      </c>
      <c r="K5987" s="157">
        <f t="shared" si="654"/>
        <v>0</v>
      </c>
      <c r="L5987" s="157">
        <f t="shared" si="655"/>
        <v>6892.6215860039974</v>
      </c>
      <c r="M5987" s="167">
        <f t="shared" si="656"/>
        <v>0</v>
      </c>
      <c r="N5987" s="167">
        <f t="shared" si="657"/>
        <v>0</v>
      </c>
    </row>
    <row r="5988" spans="1:14" ht="15" customHeight="1" x14ac:dyDescent="0.2">
      <c r="A5988" s="152"/>
      <c r="B5988" s="152"/>
      <c r="C5988" s="152"/>
      <c r="D5988" s="152"/>
      <c r="E5988" s="153">
        <f>'2.40-a,b,c,d,e'!E5988</f>
        <v>45470.166666666664</v>
      </c>
      <c r="F5988" s="157">
        <f>'2.40-a,b,c,d,e'!F5988</f>
        <v>81.739997863769503</v>
      </c>
      <c r="G5988" s="157">
        <f>'2.40-a,b,c,d,e'!G5988</f>
        <v>839.99633789059658</v>
      </c>
      <c r="H5988" s="157">
        <f t="shared" si="651"/>
        <v>7732.6179238945942</v>
      </c>
      <c r="I5988" s="157">
        <f t="shared" si="652"/>
        <v>0</v>
      </c>
      <c r="J5988" s="157">
        <f t="shared" si="653"/>
        <v>7732.6179238945942</v>
      </c>
      <c r="K5988" s="157">
        <f t="shared" si="654"/>
        <v>0</v>
      </c>
      <c r="L5988" s="157">
        <f t="shared" si="655"/>
        <v>7732.6179238945942</v>
      </c>
      <c r="M5988" s="167">
        <f t="shared" si="656"/>
        <v>0</v>
      </c>
      <c r="N5988" s="167">
        <f t="shared" si="657"/>
        <v>0</v>
      </c>
    </row>
    <row r="5989" spans="1:14" ht="15" customHeight="1" x14ac:dyDescent="0.2">
      <c r="A5989" s="152"/>
      <c r="B5989" s="152"/>
      <c r="C5989" s="152"/>
      <c r="D5989" s="152"/>
      <c r="E5989" s="153">
        <f>'2.40-a,b,c,d,e'!E5989</f>
        <v>45471.166666666664</v>
      </c>
      <c r="F5989" s="157">
        <f>'2.40-a,b,c,d,e'!F5989</f>
        <v>81.540000915527301</v>
      </c>
      <c r="G5989" s="157">
        <f>'2.40-a,b,c,d,e'!G5989</f>
        <v>-199.99694824220171</v>
      </c>
      <c r="H5989" s="157">
        <f t="shared" si="651"/>
        <v>7532.6209756523922</v>
      </c>
      <c r="I5989" s="157">
        <f t="shared" si="652"/>
        <v>0</v>
      </c>
      <c r="J5989" s="157">
        <f t="shared" si="653"/>
        <v>7532.6209756523922</v>
      </c>
      <c r="K5989" s="157">
        <f t="shared" si="654"/>
        <v>0</v>
      </c>
      <c r="L5989" s="157">
        <f t="shared" si="655"/>
        <v>7532.6209756523922</v>
      </c>
      <c r="M5989" s="167">
        <f t="shared" si="656"/>
        <v>0</v>
      </c>
      <c r="N5989" s="167">
        <f t="shared" si="657"/>
        <v>0</v>
      </c>
    </row>
    <row r="5990" spans="1:14" ht="15" customHeight="1" x14ac:dyDescent="0.2">
      <c r="A5990" s="152"/>
      <c r="B5990" s="152"/>
      <c r="C5990" s="152"/>
      <c r="D5990" s="152"/>
      <c r="E5990" s="153">
        <f>'2.40-a,b,c,d,e'!E5990</f>
        <v>45474.166666666664</v>
      </c>
      <c r="F5990" s="157">
        <f>'2.40-a,b,c,d,e'!F5990</f>
        <v>83.379997253417898</v>
      </c>
      <c r="G5990" s="157">
        <f>'2.40-a,b,c,d,e'!G5990</f>
        <v>1839.9963378905966</v>
      </c>
      <c r="H5990" s="157">
        <f t="shared" si="651"/>
        <v>9372.617313542989</v>
      </c>
      <c r="I5990" s="157">
        <f t="shared" si="652"/>
        <v>0</v>
      </c>
      <c r="J5990" s="157">
        <f t="shared" si="653"/>
        <v>9372.617313542989</v>
      </c>
      <c r="K5990" s="157">
        <f t="shared" si="654"/>
        <v>1209.999084472599</v>
      </c>
      <c r="L5990" s="157">
        <f t="shared" si="655"/>
        <v>8162.61822907039</v>
      </c>
      <c r="M5990" s="167">
        <f t="shared" si="656"/>
        <v>0</v>
      </c>
      <c r="N5990" s="167">
        <f t="shared" si="657"/>
        <v>0</v>
      </c>
    </row>
    <row r="5991" spans="1:14" ht="15" customHeight="1" x14ac:dyDescent="0.2">
      <c r="A5991" s="152"/>
      <c r="B5991" s="152"/>
      <c r="C5991" s="152"/>
      <c r="D5991" s="152"/>
      <c r="E5991" s="153">
        <f>'2.40-a,b,c,d,e'!E5991</f>
        <v>45475.166666666664</v>
      </c>
      <c r="F5991" s="157">
        <f>'2.40-a,b,c,d,e'!F5991</f>
        <v>82.809997558593693</v>
      </c>
      <c r="G5991" s="157">
        <f>'2.40-a,b,c,d,e'!G5991</f>
        <v>-569.99969482420454</v>
      </c>
      <c r="H5991" s="157">
        <f t="shared" si="651"/>
        <v>7592.6185342461858</v>
      </c>
      <c r="I5991" s="157">
        <f t="shared" si="652"/>
        <v>0</v>
      </c>
      <c r="J5991" s="157">
        <f t="shared" si="653"/>
        <v>7592.6185342461858</v>
      </c>
      <c r="K5991" s="157">
        <f t="shared" si="654"/>
        <v>0</v>
      </c>
      <c r="L5991" s="157">
        <f t="shared" si="655"/>
        <v>7592.6185342461858</v>
      </c>
      <c r="M5991" s="167">
        <f t="shared" si="656"/>
        <v>0</v>
      </c>
      <c r="N5991" s="167">
        <f t="shared" si="657"/>
        <v>0</v>
      </c>
    </row>
    <row r="5992" spans="1:14" ht="15" customHeight="1" x14ac:dyDescent="0.2">
      <c r="A5992" s="152"/>
      <c r="B5992" s="152"/>
      <c r="C5992" s="152"/>
      <c r="D5992" s="152"/>
      <c r="E5992" s="153">
        <f>'2.40-a,b,c,d,e'!E5992</f>
        <v>45476.5625</v>
      </c>
      <c r="F5992" s="157">
        <f>'2.40-a,b,c,d,e'!F5992</f>
        <v>83.879997253417898</v>
      </c>
      <c r="G5992" s="157">
        <f>'2.40-a,b,c,d,e'!G5992</f>
        <v>1069.9996948242047</v>
      </c>
      <c r="H5992" s="157">
        <f t="shared" si="651"/>
        <v>8662.618229070391</v>
      </c>
      <c r="I5992" s="157">
        <f t="shared" si="652"/>
        <v>0</v>
      </c>
      <c r="J5992" s="157">
        <f t="shared" si="653"/>
        <v>8662.618229070391</v>
      </c>
      <c r="K5992" s="157">
        <f t="shared" si="654"/>
        <v>500.00000000000091</v>
      </c>
      <c r="L5992" s="157">
        <f t="shared" si="655"/>
        <v>8162.61822907039</v>
      </c>
      <c r="M5992" s="167">
        <f t="shared" si="656"/>
        <v>0</v>
      </c>
      <c r="N5992" s="167">
        <f t="shared" si="657"/>
        <v>0</v>
      </c>
    </row>
    <row r="5993" spans="1:14" ht="15" customHeight="1" x14ac:dyDescent="0.2">
      <c r="A5993" s="152"/>
      <c r="B5993" s="152"/>
      <c r="C5993" s="152"/>
      <c r="D5993" s="152"/>
      <c r="E5993" s="153">
        <f>'2.40-a,b,c,d,e'!E5993</f>
        <v>45478.166666666664</v>
      </c>
      <c r="F5993" s="157">
        <f>'2.40-a,b,c,d,e'!F5993</f>
        <v>83.160003662109304</v>
      </c>
      <c r="G5993" s="157">
        <f>'2.40-a,b,c,d,e'!G5993</f>
        <v>-719.99359130859375</v>
      </c>
      <c r="H5993" s="157">
        <f t="shared" si="651"/>
        <v>7442.6246377617963</v>
      </c>
      <c r="I5993" s="157">
        <f t="shared" si="652"/>
        <v>0</v>
      </c>
      <c r="J5993" s="157">
        <f t="shared" si="653"/>
        <v>7442.6246377617963</v>
      </c>
      <c r="K5993" s="157">
        <f t="shared" si="654"/>
        <v>0</v>
      </c>
      <c r="L5993" s="157">
        <f t="shared" si="655"/>
        <v>7442.6246377617963</v>
      </c>
      <c r="M5993" s="167">
        <f t="shared" si="656"/>
        <v>0</v>
      </c>
      <c r="N5993" s="167">
        <f t="shared" si="657"/>
        <v>0</v>
      </c>
    </row>
    <row r="5994" spans="1:14" ht="15" customHeight="1" x14ac:dyDescent="0.2">
      <c r="A5994" s="152"/>
      <c r="B5994" s="152"/>
      <c r="C5994" s="152"/>
      <c r="D5994" s="152"/>
      <c r="E5994" s="153">
        <f>'2.40-a,b,c,d,e'!E5994</f>
        <v>45481.166666666664</v>
      </c>
      <c r="F5994" s="157">
        <f>'2.40-a,b,c,d,e'!F5994</f>
        <v>82.330001831054602</v>
      </c>
      <c r="G5994" s="157">
        <f>'2.40-a,b,c,d,e'!G5994</f>
        <v>-830.00183105470171</v>
      </c>
      <c r="H5994" s="157">
        <f t="shared" si="651"/>
        <v>6612.6228067070942</v>
      </c>
      <c r="I5994" s="157">
        <f t="shared" si="652"/>
        <v>0</v>
      </c>
      <c r="J5994" s="157">
        <f t="shared" si="653"/>
        <v>6612.6228067070942</v>
      </c>
      <c r="K5994" s="157">
        <f t="shared" si="654"/>
        <v>0</v>
      </c>
      <c r="L5994" s="157">
        <f t="shared" si="655"/>
        <v>6612.6228067070942</v>
      </c>
      <c r="M5994" s="167">
        <f t="shared" si="656"/>
        <v>0</v>
      </c>
      <c r="N5994" s="167">
        <f t="shared" si="657"/>
        <v>0</v>
      </c>
    </row>
    <row r="5995" spans="1:14" ht="15" customHeight="1" x14ac:dyDescent="0.2">
      <c r="A5995" s="152"/>
      <c r="B5995" s="152"/>
      <c r="C5995" s="152"/>
      <c r="D5995" s="152"/>
      <c r="E5995" s="153">
        <f>'2.40-a,b,c,d,e'!E5995</f>
        <v>45482.166666666664</v>
      </c>
      <c r="F5995" s="157">
        <f>'2.40-a,b,c,d,e'!F5995</f>
        <v>81.410003662109304</v>
      </c>
      <c r="G5995" s="157">
        <f>'2.40-a,b,c,d,e'!G5995</f>
        <v>-919.99816894529829</v>
      </c>
      <c r="H5995" s="157">
        <f t="shared" si="651"/>
        <v>5692.6246377617963</v>
      </c>
      <c r="I5995" s="157">
        <f t="shared" si="652"/>
        <v>2469.9935913085938</v>
      </c>
      <c r="J5995" s="157">
        <f t="shared" si="653"/>
        <v>8162.61822907039</v>
      </c>
      <c r="K5995" s="157">
        <f t="shared" si="654"/>
        <v>0</v>
      </c>
      <c r="L5995" s="157">
        <f t="shared" si="655"/>
        <v>8162.61822907039</v>
      </c>
      <c r="M5995" s="167">
        <f t="shared" si="656"/>
        <v>1</v>
      </c>
      <c r="N5995" s="167">
        <f t="shared" si="657"/>
        <v>0</v>
      </c>
    </row>
    <row r="5996" spans="1:14" ht="15" customHeight="1" x14ac:dyDescent="0.2">
      <c r="A5996" s="152"/>
      <c r="B5996" s="152"/>
      <c r="C5996" s="152"/>
      <c r="D5996" s="152"/>
      <c r="E5996" s="153">
        <f>'2.40-a,b,c,d,e'!E5996</f>
        <v>45483.166666666664</v>
      </c>
      <c r="F5996" s="157">
        <f>'2.40-a,b,c,d,e'!F5996</f>
        <v>82.099998474121094</v>
      </c>
      <c r="G5996" s="157">
        <f>'2.40-a,b,c,d,e'!G5996</f>
        <v>689.9948120117898</v>
      </c>
      <c r="H5996" s="157">
        <f t="shared" si="651"/>
        <v>8852.6130410821806</v>
      </c>
      <c r="I5996" s="157">
        <f t="shared" si="652"/>
        <v>0</v>
      </c>
      <c r="J5996" s="157">
        <f t="shared" si="653"/>
        <v>8852.6130410821806</v>
      </c>
      <c r="K5996" s="157">
        <f t="shared" si="654"/>
        <v>689.9948120117906</v>
      </c>
      <c r="L5996" s="157">
        <f t="shared" si="655"/>
        <v>8162.61822907039</v>
      </c>
      <c r="M5996" s="167">
        <f t="shared" si="656"/>
        <v>0</v>
      </c>
      <c r="N5996" s="167">
        <f t="shared" si="657"/>
        <v>0</v>
      </c>
    </row>
    <row r="5997" spans="1:14" ht="15" customHeight="1" x14ac:dyDescent="0.2">
      <c r="A5997" s="152"/>
      <c r="B5997" s="152"/>
      <c r="C5997" s="152"/>
      <c r="D5997" s="152"/>
      <c r="E5997" s="153">
        <f>'2.40-a,b,c,d,e'!E5997</f>
        <v>45484.166666666664</v>
      </c>
      <c r="F5997" s="157">
        <f>'2.40-a,b,c,d,e'!F5997</f>
        <v>82.620002746582003</v>
      </c>
      <c r="G5997" s="157">
        <f>'2.40-a,b,c,d,e'!G5997</f>
        <v>520.00427246090908</v>
      </c>
      <c r="H5997" s="157">
        <f t="shared" si="651"/>
        <v>8682.6225015312993</v>
      </c>
      <c r="I5997" s="157">
        <f t="shared" si="652"/>
        <v>0</v>
      </c>
      <c r="J5997" s="157">
        <f t="shared" si="653"/>
        <v>8682.6225015312993</v>
      </c>
      <c r="K5997" s="157">
        <f t="shared" si="654"/>
        <v>520.00427246090931</v>
      </c>
      <c r="L5997" s="157">
        <f t="shared" si="655"/>
        <v>8162.61822907039</v>
      </c>
      <c r="M5997" s="167">
        <f t="shared" si="656"/>
        <v>0</v>
      </c>
      <c r="N5997" s="167">
        <f t="shared" si="657"/>
        <v>0</v>
      </c>
    </row>
    <row r="5998" spans="1:14" ht="15" customHeight="1" x14ac:dyDescent="0.2">
      <c r="A5998" s="152"/>
      <c r="B5998" s="152"/>
      <c r="C5998" s="152"/>
      <c r="D5998" s="152"/>
      <c r="E5998" s="153">
        <f>'2.40-a,b,c,d,e'!E5998</f>
        <v>45485.166666666664</v>
      </c>
      <c r="F5998" s="157">
        <f>'2.40-a,b,c,d,e'!F5998</f>
        <v>82.209999084472599</v>
      </c>
      <c r="G5998" s="157">
        <f>'2.40-a,b,c,d,e'!G5998</f>
        <v>-410.00366210940342</v>
      </c>
      <c r="H5998" s="157">
        <f t="shared" si="651"/>
        <v>7752.6145669609868</v>
      </c>
      <c r="I5998" s="157">
        <f t="shared" si="652"/>
        <v>0</v>
      </c>
      <c r="J5998" s="157">
        <f t="shared" si="653"/>
        <v>7752.6145669609868</v>
      </c>
      <c r="K5998" s="157">
        <f t="shared" si="654"/>
        <v>0</v>
      </c>
      <c r="L5998" s="157">
        <f t="shared" si="655"/>
        <v>7752.6145669609868</v>
      </c>
      <c r="M5998" s="167">
        <f t="shared" si="656"/>
        <v>0</v>
      </c>
      <c r="N5998" s="167">
        <f t="shared" si="657"/>
        <v>0</v>
      </c>
    </row>
    <row r="5999" spans="1:14" ht="15" customHeight="1" x14ac:dyDescent="0.2">
      <c r="A5999" s="152"/>
      <c r="B5999" s="152"/>
      <c r="C5999" s="152"/>
      <c r="D5999" s="152"/>
      <c r="E5999" s="153">
        <f>'2.40-a,b,c,d,e'!E5999</f>
        <v>45488.166666666664</v>
      </c>
      <c r="F5999" s="157">
        <f>'2.40-a,b,c,d,e'!F5999</f>
        <v>81.910003662109304</v>
      </c>
      <c r="G5999" s="157">
        <f>'2.40-a,b,c,d,e'!G5999</f>
        <v>-299.99542236329546</v>
      </c>
      <c r="H5999" s="157">
        <f t="shared" si="651"/>
        <v>7452.619144597691</v>
      </c>
      <c r="I5999" s="157">
        <f t="shared" si="652"/>
        <v>0</v>
      </c>
      <c r="J5999" s="157">
        <f t="shared" si="653"/>
        <v>7452.619144597691</v>
      </c>
      <c r="K5999" s="157">
        <f t="shared" si="654"/>
        <v>0</v>
      </c>
      <c r="L5999" s="157">
        <f t="shared" si="655"/>
        <v>7452.619144597691</v>
      </c>
      <c r="M5999" s="167">
        <f t="shared" si="656"/>
        <v>0</v>
      </c>
      <c r="N5999" s="167">
        <f t="shared" si="657"/>
        <v>0</v>
      </c>
    </row>
    <row r="6000" spans="1:14" ht="15" customHeight="1" x14ac:dyDescent="0.2">
      <c r="A6000" s="152"/>
      <c r="B6000" s="152"/>
      <c r="C6000" s="152"/>
      <c r="D6000" s="152"/>
      <c r="E6000" s="153">
        <f>'2.40-a,b,c,d,e'!E6000</f>
        <v>45489.166666666664</v>
      </c>
      <c r="F6000" s="157">
        <f>'2.40-a,b,c,d,e'!F6000</f>
        <v>80.760002136230398</v>
      </c>
      <c r="G6000" s="157">
        <f>'2.40-a,b,c,d,e'!G6000</f>
        <v>-1150.0015258789063</v>
      </c>
      <c r="H6000" s="157">
        <f t="shared" si="651"/>
        <v>6302.6176187187848</v>
      </c>
      <c r="I6000" s="157">
        <f t="shared" si="652"/>
        <v>0</v>
      </c>
      <c r="J6000" s="157">
        <f t="shared" si="653"/>
        <v>6302.6176187187848</v>
      </c>
      <c r="K6000" s="157">
        <f t="shared" si="654"/>
        <v>0</v>
      </c>
      <c r="L6000" s="157">
        <f t="shared" si="655"/>
        <v>6302.6176187187848</v>
      </c>
      <c r="M6000" s="167">
        <f t="shared" si="656"/>
        <v>0</v>
      </c>
      <c r="N6000" s="167">
        <f t="shared" si="657"/>
        <v>0</v>
      </c>
    </row>
    <row r="6001" spans="1:14" ht="15" customHeight="1" x14ac:dyDescent="0.2">
      <c r="A6001" s="152"/>
      <c r="B6001" s="152"/>
      <c r="C6001" s="152"/>
      <c r="D6001" s="152"/>
      <c r="E6001" s="153">
        <f>'2.40-a,b,c,d,e'!E6001</f>
        <v>45490.166666666664</v>
      </c>
      <c r="F6001" s="157">
        <f>'2.40-a,b,c,d,e'!F6001</f>
        <v>82.849998474121094</v>
      </c>
      <c r="G6001" s="157">
        <f>'2.40-a,b,c,d,e'!G6001</f>
        <v>2089.9963378906959</v>
      </c>
      <c r="H6001" s="157">
        <f t="shared" si="651"/>
        <v>8392.6139566094807</v>
      </c>
      <c r="I6001" s="157">
        <f t="shared" si="652"/>
        <v>0</v>
      </c>
      <c r="J6001" s="157">
        <f t="shared" si="653"/>
        <v>8392.6139566094807</v>
      </c>
      <c r="K6001" s="157">
        <f t="shared" si="654"/>
        <v>229.99572753909069</v>
      </c>
      <c r="L6001" s="157">
        <f t="shared" si="655"/>
        <v>8162.61822907039</v>
      </c>
      <c r="M6001" s="167">
        <f t="shared" si="656"/>
        <v>0</v>
      </c>
      <c r="N6001" s="167">
        <f t="shared" si="657"/>
        <v>0</v>
      </c>
    </row>
    <row r="6002" spans="1:14" ht="15" customHeight="1" x14ac:dyDescent="0.2">
      <c r="A6002" s="152"/>
      <c r="B6002" s="152"/>
      <c r="C6002" s="152"/>
      <c r="D6002" s="152"/>
      <c r="E6002" s="153">
        <f>'2.40-a,b,c,d,e'!E6002</f>
        <v>45491.166666666664</v>
      </c>
      <c r="F6002" s="157">
        <f>'2.40-a,b,c,d,e'!F6002</f>
        <v>82.819999694824205</v>
      </c>
      <c r="G6002" s="157">
        <f>'2.40-a,b,c,d,e'!G6002</f>
        <v>-29.998779296889211</v>
      </c>
      <c r="H6002" s="157">
        <f t="shared" si="651"/>
        <v>8132.6194497735005</v>
      </c>
      <c r="I6002" s="157">
        <f t="shared" si="652"/>
        <v>0</v>
      </c>
      <c r="J6002" s="157">
        <f t="shared" si="653"/>
        <v>8132.6194497735005</v>
      </c>
      <c r="K6002" s="157">
        <f t="shared" si="654"/>
        <v>0</v>
      </c>
      <c r="L6002" s="157">
        <f t="shared" si="655"/>
        <v>8132.6194497735005</v>
      </c>
      <c r="M6002" s="167">
        <f t="shared" si="656"/>
        <v>0</v>
      </c>
      <c r="N6002" s="167">
        <f t="shared" si="657"/>
        <v>0</v>
      </c>
    </row>
    <row r="6003" spans="1:14" ht="15" customHeight="1" x14ac:dyDescent="0.2">
      <c r="A6003" s="152"/>
      <c r="B6003" s="152"/>
      <c r="C6003" s="152"/>
      <c r="D6003" s="152"/>
      <c r="E6003" s="153">
        <f>'2.40-a,b,c,d,e'!E6003</f>
        <v>45492.166666666664</v>
      </c>
      <c r="F6003" s="157">
        <f>'2.40-a,b,c,d,e'!F6003</f>
        <v>80.129997253417898</v>
      </c>
      <c r="G6003" s="157">
        <f>'2.40-a,b,c,d,e'!G6003</f>
        <v>-2690.0024414063068</v>
      </c>
      <c r="H6003" s="157">
        <f t="shared" si="651"/>
        <v>5442.6170083671932</v>
      </c>
      <c r="I6003" s="157">
        <f t="shared" si="652"/>
        <v>2720.0012207031969</v>
      </c>
      <c r="J6003" s="157">
        <f t="shared" si="653"/>
        <v>8162.61822907039</v>
      </c>
      <c r="K6003" s="157">
        <f t="shared" si="654"/>
        <v>0</v>
      </c>
      <c r="L6003" s="157">
        <f t="shared" si="655"/>
        <v>8162.61822907039</v>
      </c>
      <c r="M6003" s="167">
        <f t="shared" si="656"/>
        <v>1</v>
      </c>
      <c r="N6003" s="167">
        <f t="shared" si="657"/>
        <v>0</v>
      </c>
    </row>
    <row r="6004" spans="1:14" ht="15" customHeight="1" x14ac:dyDescent="0.2">
      <c r="A6004" s="152"/>
      <c r="B6004" s="152"/>
      <c r="C6004" s="152"/>
      <c r="D6004" s="152"/>
      <c r="E6004" s="153">
        <f>'2.40-a,b,c,d,e'!E6004</f>
        <v>45495.166666666664</v>
      </c>
      <c r="F6004" s="157">
        <f>'2.40-a,b,c,d,e'!F6004</f>
        <v>79.779998779296804</v>
      </c>
      <c r="G6004" s="157">
        <f>'2.40-a,b,c,d,e'!G6004</f>
        <v>-349.99847412109375</v>
      </c>
      <c r="H6004" s="157">
        <f t="shared" si="651"/>
        <v>7812.6197549492963</v>
      </c>
      <c r="I6004" s="157">
        <f t="shared" si="652"/>
        <v>0</v>
      </c>
      <c r="J6004" s="157">
        <f t="shared" si="653"/>
        <v>7812.6197549492963</v>
      </c>
      <c r="K6004" s="157">
        <f t="shared" si="654"/>
        <v>0</v>
      </c>
      <c r="L6004" s="157">
        <f t="shared" si="655"/>
        <v>7812.6197549492963</v>
      </c>
      <c r="M6004" s="167">
        <f t="shared" si="656"/>
        <v>0</v>
      </c>
      <c r="N6004" s="167">
        <f t="shared" si="657"/>
        <v>0</v>
      </c>
    </row>
    <row r="6005" spans="1:14" ht="15" customHeight="1" x14ac:dyDescent="0.2">
      <c r="A6005" s="152"/>
      <c r="B6005" s="152"/>
      <c r="C6005" s="152"/>
      <c r="D6005" s="152"/>
      <c r="E6005" s="153">
        <f>'2.40-a,b,c,d,e'!E6005</f>
        <v>45496.166666666664</v>
      </c>
      <c r="F6005" s="157">
        <f>'2.40-a,b,c,d,e'!F6005</f>
        <v>76.959999084472599</v>
      </c>
      <c r="G6005" s="157">
        <f>'2.40-a,b,c,d,e'!G6005</f>
        <v>-2819.9996948242047</v>
      </c>
      <c r="H6005" s="157">
        <f t="shared" si="651"/>
        <v>4992.6200601250912</v>
      </c>
      <c r="I6005" s="157">
        <f t="shared" si="652"/>
        <v>3169.9981689452989</v>
      </c>
      <c r="J6005" s="157">
        <f t="shared" si="653"/>
        <v>8162.61822907039</v>
      </c>
      <c r="K6005" s="157">
        <f t="shared" si="654"/>
        <v>0</v>
      </c>
      <c r="L6005" s="157">
        <f t="shared" si="655"/>
        <v>8162.61822907039</v>
      </c>
      <c r="M6005" s="167">
        <f t="shared" si="656"/>
        <v>1</v>
      </c>
      <c r="N6005" s="167">
        <f t="shared" si="657"/>
        <v>0</v>
      </c>
    </row>
    <row r="6006" spans="1:14" ht="15" customHeight="1" x14ac:dyDescent="0.2">
      <c r="A6006" s="152"/>
      <c r="B6006" s="152"/>
      <c r="C6006" s="152"/>
      <c r="D6006" s="152"/>
      <c r="E6006" s="153">
        <f>'2.40-a,b,c,d,e'!E6006</f>
        <v>45497.166666666664</v>
      </c>
      <c r="F6006" s="157">
        <f>'2.40-a,b,c,d,e'!F6006</f>
        <v>77.589996337890597</v>
      </c>
      <c r="G6006" s="157">
        <f>'2.40-a,b,c,d,e'!G6006</f>
        <v>629.99725341799717</v>
      </c>
      <c r="H6006" s="157">
        <f t="shared" si="651"/>
        <v>8792.615482488387</v>
      </c>
      <c r="I6006" s="157">
        <f t="shared" si="652"/>
        <v>0</v>
      </c>
      <c r="J6006" s="157">
        <f t="shared" si="653"/>
        <v>8792.615482488387</v>
      </c>
      <c r="K6006" s="157">
        <f t="shared" si="654"/>
        <v>629.99725341799694</v>
      </c>
      <c r="L6006" s="157">
        <f t="shared" si="655"/>
        <v>8162.61822907039</v>
      </c>
      <c r="M6006" s="167">
        <f t="shared" si="656"/>
        <v>0</v>
      </c>
      <c r="N6006" s="167">
        <f t="shared" si="657"/>
        <v>0</v>
      </c>
    </row>
    <row r="6007" spans="1:14" ht="15" customHeight="1" x14ac:dyDescent="0.2">
      <c r="A6007" s="152"/>
      <c r="B6007" s="152"/>
      <c r="C6007" s="152"/>
      <c r="D6007" s="152"/>
      <c r="E6007" s="153">
        <f>'2.40-a,b,c,d,e'!E6007</f>
        <v>45498.166666666664</v>
      </c>
      <c r="F6007" s="157">
        <f>'2.40-a,b,c,d,e'!F6007</f>
        <v>78.279998779296804</v>
      </c>
      <c r="G6007" s="157">
        <f>'2.40-a,b,c,d,e'!G6007</f>
        <v>690.00244140620737</v>
      </c>
      <c r="H6007" s="157">
        <f t="shared" si="651"/>
        <v>8852.6206704765973</v>
      </c>
      <c r="I6007" s="157">
        <f t="shared" si="652"/>
        <v>0</v>
      </c>
      <c r="J6007" s="157">
        <f t="shared" si="653"/>
        <v>8852.6206704765973</v>
      </c>
      <c r="K6007" s="157">
        <f t="shared" si="654"/>
        <v>690.00244140620725</v>
      </c>
      <c r="L6007" s="157">
        <f t="shared" si="655"/>
        <v>8162.61822907039</v>
      </c>
      <c r="M6007" s="167">
        <f t="shared" si="656"/>
        <v>0</v>
      </c>
      <c r="N6007" s="167">
        <f t="shared" si="657"/>
        <v>0</v>
      </c>
    </row>
    <row r="6008" spans="1:14" ht="15" customHeight="1" x14ac:dyDescent="0.2">
      <c r="A6008" s="152"/>
      <c r="B6008" s="152"/>
      <c r="C6008" s="152"/>
      <c r="D6008" s="152"/>
      <c r="E6008" s="153">
        <f>'2.40-a,b,c,d,e'!E6008</f>
        <v>45499.166666666664</v>
      </c>
      <c r="F6008" s="157">
        <f>'2.40-a,b,c,d,e'!F6008</f>
        <v>77.160003662109304</v>
      </c>
      <c r="G6008" s="157">
        <f>'2.40-a,b,c,d,e'!G6008</f>
        <v>-1119.9951171875</v>
      </c>
      <c r="H6008" s="157">
        <f t="shared" si="651"/>
        <v>7042.62311188289</v>
      </c>
      <c r="I6008" s="157">
        <f t="shared" si="652"/>
        <v>0</v>
      </c>
      <c r="J6008" s="157">
        <f t="shared" si="653"/>
        <v>7042.62311188289</v>
      </c>
      <c r="K6008" s="157">
        <f t="shared" si="654"/>
        <v>0</v>
      </c>
      <c r="L6008" s="157">
        <f t="shared" si="655"/>
        <v>7042.62311188289</v>
      </c>
      <c r="M6008" s="167">
        <f t="shared" si="656"/>
        <v>0</v>
      </c>
      <c r="N6008" s="167">
        <f t="shared" si="657"/>
        <v>0</v>
      </c>
    </row>
    <row r="6009" spans="1:14" ht="15" customHeight="1" x14ac:dyDescent="0.2">
      <c r="A6009" s="152"/>
      <c r="B6009" s="152"/>
      <c r="C6009" s="152"/>
      <c r="D6009" s="152"/>
      <c r="E6009" s="153">
        <f>'2.40-a,b,c,d,e'!E6009</f>
        <v>45502.166666666664</v>
      </c>
      <c r="F6009" s="157">
        <f>'2.40-a,b,c,d,e'!F6009</f>
        <v>75.809997558593693</v>
      </c>
      <c r="G6009" s="157">
        <f>'2.40-a,b,c,d,e'!G6009</f>
        <v>-1350.0061035156109</v>
      </c>
      <c r="H6009" s="157">
        <f t="shared" si="651"/>
        <v>5692.6170083672787</v>
      </c>
      <c r="I6009" s="157">
        <f t="shared" si="652"/>
        <v>2470.0012207031114</v>
      </c>
      <c r="J6009" s="157">
        <f t="shared" si="653"/>
        <v>8162.61822907039</v>
      </c>
      <c r="K6009" s="157">
        <f t="shared" si="654"/>
        <v>0</v>
      </c>
      <c r="L6009" s="157">
        <f t="shared" si="655"/>
        <v>8162.61822907039</v>
      </c>
      <c r="M6009" s="167">
        <f t="shared" si="656"/>
        <v>1</v>
      </c>
      <c r="N6009" s="167">
        <f t="shared" si="657"/>
        <v>0</v>
      </c>
    </row>
    <row r="6010" spans="1:14" ht="15" customHeight="1" x14ac:dyDescent="0.2">
      <c r="A6010" s="152"/>
      <c r="B6010" s="152"/>
      <c r="C6010" s="152"/>
      <c r="D6010" s="152"/>
      <c r="E6010" s="153">
        <f>'2.40-a,b,c,d,e'!E6010</f>
        <v>45503.166666666664</v>
      </c>
      <c r="F6010" s="157">
        <f>'2.40-a,b,c,d,e'!F6010</f>
        <v>74.730003356933594</v>
      </c>
      <c r="G6010" s="157">
        <f>'2.40-a,b,c,d,e'!G6010</f>
        <v>-1079.9942016600994</v>
      </c>
      <c r="H6010" s="157">
        <f t="shared" si="651"/>
        <v>7082.6240274102911</v>
      </c>
      <c r="I6010" s="157">
        <f t="shared" si="652"/>
        <v>0</v>
      </c>
      <c r="J6010" s="157">
        <f t="shared" si="653"/>
        <v>7082.6240274102911</v>
      </c>
      <c r="K6010" s="157">
        <f t="shared" si="654"/>
        <v>0</v>
      </c>
      <c r="L6010" s="157">
        <f t="shared" si="655"/>
        <v>7082.6240274102911</v>
      </c>
      <c r="M6010" s="167">
        <f t="shared" si="656"/>
        <v>0</v>
      </c>
      <c r="N6010" s="167">
        <f t="shared" si="657"/>
        <v>0</v>
      </c>
    </row>
    <row r="6011" spans="1:14" ht="15" customHeight="1" x14ac:dyDescent="0.2">
      <c r="A6011" s="152"/>
      <c r="B6011" s="152"/>
      <c r="C6011" s="152"/>
      <c r="D6011" s="152"/>
      <c r="E6011" s="153">
        <f>'2.40-a,b,c,d,e'!E6011</f>
        <v>45504.166666666664</v>
      </c>
      <c r="F6011" s="157">
        <f>'2.40-a,b,c,d,e'!F6011</f>
        <v>77.910003662109304</v>
      </c>
      <c r="G6011" s="157">
        <f>'2.40-a,b,c,d,e'!G6011</f>
        <v>3180.0003051757103</v>
      </c>
      <c r="H6011" s="157">
        <f t="shared" si="651"/>
        <v>10262.624332586001</v>
      </c>
      <c r="I6011" s="157">
        <f t="shared" si="652"/>
        <v>0</v>
      </c>
      <c r="J6011" s="157">
        <f t="shared" si="653"/>
        <v>10262.624332586001</v>
      </c>
      <c r="K6011" s="157">
        <f t="shared" si="654"/>
        <v>2100.0061035156114</v>
      </c>
      <c r="L6011" s="157">
        <f t="shared" si="655"/>
        <v>8162.61822907039</v>
      </c>
      <c r="M6011" s="167">
        <f t="shared" si="656"/>
        <v>0</v>
      </c>
      <c r="N6011" s="167">
        <f t="shared" si="657"/>
        <v>0</v>
      </c>
    </row>
    <row r="6012" spans="1:14" ht="15" customHeight="1" x14ac:dyDescent="0.2">
      <c r="A6012" s="152"/>
      <c r="B6012" s="152"/>
      <c r="C6012" s="152"/>
      <c r="D6012" s="152"/>
      <c r="E6012" s="153">
        <f>'2.40-a,b,c,d,e'!E6012</f>
        <v>45505.166666666664</v>
      </c>
      <c r="F6012" s="157">
        <f>'2.40-a,b,c,d,e'!F6012</f>
        <v>76.309997558593693</v>
      </c>
      <c r="G6012" s="157">
        <f>'2.40-a,b,c,d,e'!G6012</f>
        <v>-1600.0061035156109</v>
      </c>
      <c r="H6012" s="157">
        <f t="shared" si="651"/>
        <v>6562.6121255547787</v>
      </c>
      <c r="I6012" s="157">
        <f t="shared" si="652"/>
        <v>0</v>
      </c>
      <c r="J6012" s="157">
        <f t="shared" si="653"/>
        <v>6562.6121255547787</v>
      </c>
      <c r="K6012" s="157">
        <f t="shared" si="654"/>
        <v>0</v>
      </c>
      <c r="L6012" s="157">
        <f t="shared" si="655"/>
        <v>6562.6121255547787</v>
      </c>
      <c r="M6012" s="167">
        <f t="shared" si="656"/>
        <v>0</v>
      </c>
      <c r="N6012" s="167">
        <f t="shared" si="657"/>
        <v>0</v>
      </c>
    </row>
    <row r="6013" spans="1:14" ht="15" customHeight="1" x14ac:dyDescent="0.2">
      <c r="A6013" s="152"/>
      <c r="B6013" s="152"/>
      <c r="C6013" s="152"/>
      <c r="D6013" s="152"/>
      <c r="E6013" s="153">
        <f>'2.40-a,b,c,d,e'!E6013</f>
        <v>45506.166666666664</v>
      </c>
      <c r="F6013" s="157">
        <f>'2.40-a,b,c,d,e'!F6013</f>
        <v>73.519996643066406</v>
      </c>
      <c r="G6013" s="157">
        <f>'2.40-a,b,c,d,e'!G6013</f>
        <v>-2790.0009155272869</v>
      </c>
      <c r="H6013" s="157">
        <f t="shared" si="651"/>
        <v>3772.6112100274918</v>
      </c>
      <c r="I6013" s="157">
        <f t="shared" si="652"/>
        <v>4390.0070190428978</v>
      </c>
      <c r="J6013" s="157">
        <f t="shared" si="653"/>
        <v>8162.6182290703891</v>
      </c>
      <c r="K6013" s="157">
        <f t="shared" si="654"/>
        <v>0</v>
      </c>
      <c r="L6013" s="157">
        <f t="shared" si="655"/>
        <v>8162.6182290703891</v>
      </c>
      <c r="M6013" s="167">
        <f t="shared" si="656"/>
        <v>1</v>
      </c>
      <c r="N6013" s="167">
        <f t="shared" si="657"/>
        <v>0</v>
      </c>
    </row>
    <row r="6014" spans="1:14" ht="15" customHeight="1" x14ac:dyDescent="0.2">
      <c r="A6014" s="152"/>
      <c r="B6014" s="152"/>
      <c r="C6014" s="152"/>
      <c r="D6014" s="152"/>
      <c r="E6014" s="153">
        <f>'2.40-a,b,c,d,e'!E6014</f>
        <v>45509.166666666664</v>
      </c>
      <c r="F6014" s="157">
        <f>'2.40-a,b,c,d,e'!F6014</f>
        <v>72.940002441406193</v>
      </c>
      <c r="G6014" s="157">
        <f>'2.40-a,b,c,d,e'!G6014</f>
        <v>-579.99420166021309</v>
      </c>
      <c r="H6014" s="157">
        <f t="shared" si="651"/>
        <v>7582.6240274101765</v>
      </c>
      <c r="I6014" s="157">
        <f t="shared" si="652"/>
        <v>0</v>
      </c>
      <c r="J6014" s="157">
        <f t="shared" si="653"/>
        <v>7582.6240274101765</v>
      </c>
      <c r="K6014" s="157">
        <f t="shared" si="654"/>
        <v>0</v>
      </c>
      <c r="L6014" s="157">
        <f t="shared" si="655"/>
        <v>7582.6240274101765</v>
      </c>
      <c r="M6014" s="167">
        <f t="shared" si="656"/>
        <v>0</v>
      </c>
      <c r="N6014" s="167">
        <f t="shared" si="657"/>
        <v>0</v>
      </c>
    </row>
    <row r="6015" spans="1:14" ht="15" customHeight="1" x14ac:dyDescent="0.2">
      <c r="A6015" s="152"/>
      <c r="B6015" s="152"/>
      <c r="C6015" s="152"/>
      <c r="D6015" s="152"/>
      <c r="E6015" s="153">
        <f>'2.40-a,b,c,d,e'!E6015</f>
        <v>45510.166666666664</v>
      </c>
      <c r="F6015" s="157">
        <f>'2.40-a,b,c,d,e'!F6015</f>
        <v>73.199996948242102</v>
      </c>
      <c r="G6015" s="157">
        <f>'2.40-a,b,c,d,e'!G6015</f>
        <v>259.99450683590908</v>
      </c>
      <c r="H6015" s="157">
        <f t="shared" si="651"/>
        <v>7842.6185342460858</v>
      </c>
      <c r="I6015" s="157">
        <f t="shared" si="652"/>
        <v>0</v>
      </c>
      <c r="J6015" s="157">
        <f t="shared" si="653"/>
        <v>7842.6185342460858</v>
      </c>
      <c r="K6015" s="157">
        <f t="shared" si="654"/>
        <v>0</v>
      </c>
      <c r="L6015" s="157">
        <f t="shared" si="655"/>
        <v>7842.6185342460858</v>
      </c>
      <c r="M6015" s="167">
        <f t="shared" si="656"/>
        <v>0</v>
      </c>
      <c r="N6015" s="167">
        <f t="shared" si="657"/>
        <v>0</v>
      </c>
    </row>
    <row r="6016" spans="1:14" ht="15" customHeight="1" x14ac:dyDescent="0.2">
      <c r="A6016" s="152"/>
      <c r="B6016" s="152"/>
      <c r="C6016" s="152"/>
      <c r="D6016" s="152"/>
      <c r="E6016" s="153">
        <f>'2.40-a,b,c,d,e'!E6016</f>
        <v>45511.166666666664</v>
      </c>
      <c r="F6016" s="157">
        <f>'2.40-a,b,c,d,e'!F6016</f>
        <v>75.230003356933594</v>
      </c>
      <c r="G6016" s="157">
        <f>'2.40-a,b,c,d,e'!G6016</f>
        <v>2030.0064086914915</v>
      </c>
      <c r="H6016" s="157">
        <f t="shared" si="651"/>
        <v>9872.6249429375766</v>
      </c>
      <c r="I6016" s="157">
        <f t="shared" si="652"/>
        <v>0</v>
      </c>
      <c r="J6016" s="157">
        <f t="shared" si="653"/>
        <v>9872.6249429375766</v>
      </c>
      <c r="K6016" s="157">
        <f t="shared" si="654"/>
        <v>1710.0067138671866</v>
      </c>
      <c r="L6016" s="157">
        <f t="shared" si="655"/>
        <v>8162.61822907039</v>
      </c>
      <c r="M6016" s="167">
        <f t="shared" si="656"/>
        <v>0</v>
      </c>
      <c r="N6016" s="167">
        <f t="shared" si="657"/>
        <v>0</v>
      </c>
    </row>
    <row r="6017" spans="1:14" ht="15" customHeight="1" x14ac:dyDescent="0.2">
      <c r="A6017" s="152"/>
      <c r="B6017" s="152"/>
      <c r="C6017" s="152"/>
      <c r="D6017" s="152"/>
      <c r="E6017" s="153">
        <f>'2.40-a,b,c,d,e'!E6017</f>
        <v>45512.166666666664</v>
      </c>
      <c r="F6017" s="157">
        <f>'2.40-a,b,c,d,e'!F6017</f>
        <v>76.190002441406193</v>
      </c>
      <c r="G6017" s="157">
        <f>'2.40-a,b,c,d,e'!G6017</f>
        <v>959.99908447259941</v>
      </c>
      <c r="H6017" s="157">
        <f t="shared" si="651"/>
        <v>9122.617313542989</v>
      </c>
      <c r="I6017" s="157">
        <f t="shared" si="652"/>
        <v>0</v>
      </c>
      <c r="J6017" s="157">
        <f t="shared" si="653"/>
        <v>9122.617313542989</v>
      </c>
      <c r="K6017" s="157">
        <f t="shared" si="654"/>
        <v>959.99908447259895</v>
      </c>
      <c r="L6017" s="157">
        <f t="shared" si="655"/>
        <v>8162.61822907039</v>
      </c>
      <c r="M6017" s="167">
        <f t="shared" si="656"/>
        <v>0</v>
      </c>
      <c r="N6017" s="167">
        <f t="shared" si="657"/>
        <v>0</v>
      </c>
    </row>
    <row r="6018" spans="1:14" ht="15" customHeight="1" x14ac:dyDescent="0.2">
      <c r="A6018" s="152"/>
      <c r="B6018" s="152"/>
      <c r="C6018" s="152"/>
      <c r="D6018" s="152"/>
      <c r="E6018" s="153">
        <f>'2.40-a,b,c,d,e'!E6018</f>
        <v>45513.166666666664</v>
      </c>
      <c r="F6018" s="157">
        <f>'2.40-a,b,c,d,e'!F6018</f>
        <v>76.839996337890597</v>
      </c>
      <c r="G6018" s="157">
        <f>'2.40-a,b,c,d,e'!G6018</f>
        <v>649.99389648440342</v>
      </c>
      <c r="H6018" s="157">
        <f t="shared" si="651"/>
        <v>8812.6121255547932</v>
      </c>
      <c r="I6018" s="157">
        <f t="shared" si="652"/>
        <v>0</v>
      </c>
      <c r="J6018" s="157">
        <f t="shared" si="653"/>
        <v>8812.6121255547932</v>
      </c>
      <c r="K6018" s="157">
        <f t="shared" si="654"/>
        <v>649.99389648440319</v>
      </c>
      <c r="L6018" s="157">
        <f t="shared" si="655"/>
        <v>8162.61822907039</v>
      </c>
      <c r="M6018" s="167">
        <f t="shared" si="656"/>
        <v>0</v>
      </c>
      <c r="N6018" s="167">
        <f t="shared" si="657"/>
        <v>0</v>
      </c>
    </row>
    <row r="6019" spans="1:14" ht="15" customHeight="1" x14ac:dyDescent="0.2">
      <c r="A6019" s="152"/>
      <c r="B6019" s="152"/>
      <c r="C6019" s="152"/>
      <c r="D6019" s="152"/>
      <c r="E6019" s="153">
        <f>'2.40-a,b,c,d,e'!E6019</f>
        <v>45516.166666666664</v>
      </c>
      <c r="F6019" s="157">
        <f>'2.40-a,b,c,d,e'!F6019</f>
        <v>80.059997558593693</v>
      </c>
      <c r="G6019" s="157">
        <f>'2.40-a,b,c,d,e'!G6019</f>
        <v>3220.0012207030968</v>
      </c>
      <c r="H6019" s="157">
        <f t="shared" si="651"/>
        <v>11382.619449773487</v>
      </c>
      <c r="I6019" s="157">
        <f t="shared" si="652"/>
        <v>0</v>
      </c>
      <c r="J6019" s="157">
        <f t="shared" si="653"/>
        <v>11382.619449773487</v>
      </c>
      <c r="K6019" s="157">
        <f t="shared" si="654"/>
        <v>3220.0012207030968</v>
      </c>
      <c r="L6019" s="157">
        <f t="shared" si="655"/>
        <v>8162.61822907039</v>
      </c>
      <c r="M6019" s="167">
        <f t="shared" si="656"/>
        <v>0</v>
      </c>
      <c r="N6019" s="167">
        <f t="shared" si="657"/>
        <v>0</v>
      </c>
    </row>
    <row r="6020" spans="1:14" ht="15" customHeight="1" x14ac:dyDescent="0.2">
      <c r="A6020" s="152"/>
      <c r="B6020" s="152"/>
      <c r="C6020" s="152"/>
      <c r="D6020" s="152"/>
      <c r="E6020" s="153">
        <f>'2.40-a,b,c,d,e'!E6020</f>
        <v>45517.166666666664</v>
      </c>
      <c r="F6020" s="157">
        <f>'2.40-a,b,c,d,e'!F6020</f>
        <v>78.349998474121094</v>
      </c>
      <c r="G6020" s="157">
        <f>'2.40-a,b,c,d,e'!G6020</f>
        <v>-1709.9990844725994</v>
      </c>
      <c r="H6020" s="157">
        <f t="shared" ref="H6020:H6083" si="658">L6019+G6020</f>
        <v>6452.6191445977911</v>
      </c>
      <c r="I6020" s="157">
        <f t="shared" ref="I6020:I6083" si="659">IF(H6020&lt;$B$13,$B$14-H6020,0)</f>
        <v>0</v>
      </c>
      <c r="J6020" s="157">
        <f t="shared" ref="J6020:J6083" si="660">H6020+I6020</f>
        <v>6452.6191445977911</v>
      </c>
      <c r="K6020" s="157">
        <f t="shared" ref="K6020:K6083" si="661">MAX(J6020-$B$14,0)</f>
        <v>0</v>
      </c>
      <c r="L6020" s="157">
        <f t="shared" ref="L6020:L6083" si="662">J6020-K6020</f>
        <v>6452.6191445977911</v>
      </c>
      <c r="M6020" s="167">
        <f t="shared" ref="M6020:M6083" si="663">IF(I6020&gt;0,1,0)</f>
        <v>0</v>
      </c>
      <c r="N6020" s="167">
        <f t="shared" ref="N6020:N6083" si="664">IF(H6020&lt;0,1,0)</f>
        <v>0</v>
      </c>
    </row>
    <row r="6021" spans="1:14" ht="15" customHeight="1" x14ac:dyDescent="0.2">
      <c r="A6021" s="152"/>
      <c r="B6021" s="152"/>
      <c r="C6021" s="152"/>
      <c r="D6021" s="152"/>
      <c r="E6021" s="153">
        <f>'2.40-a,b,c,d,e'!E6021</f>
        <v>45518.166666666664</v>
      </c>
      <c r="F6021" s="157">
        <f>'2.40-a,b,c,d,e'!F6021</f>
        <v>76.980003356933594</v>
      </c>
      <c r="G6021" s="157">
        <f>'2.40-a,b,c,d,e'!G6021</f>
        <v>-1369.9951171875</v>
      </c>
      <c r="H6021" s="157">
        <f t="shared" si="658"/>
        <v>5082.6240274102911</v>
      </c>
      <c r="I6021" s="157">
        <f t="shared" si="659"/>
        <v>3079.994201660099</v>
      </c>
      <c r="J6021" s="157">
        <f t="shared" si="660"/>
        <v>8162.61822907039</v>
      </c>
      <c r="K6021" s="157">
        <f t="shared" si="661"/>
        <v>0</v>
      </c>
      <c r="L6021" s="157">
        <f t="shared" si="662"/>
        <v>8162.61822907039</v>
      </c>
      <c r="M6021" s="167">
        <f t="shared" si="663"/>
        <v>1</v>
      </c>
      <c r="N6021" s="167">
        <f t="shared" si="664"/>
        <v>0</v>
      </c>
    </row>
    <row r="6022" spans="1:14" ht="15" customHeight="1" x14ac:dyDescent="0.2">
      <c r="A6022" s="152"/>
      <c r="B6022" s="152"/>
      <c r="C6022" s="152"/>
      <c r="D6022" s="152"/>
      <c r="E6022" s="153">
        <f>'2.40-a,b,c,d,e'!E6022</f>
        <v>45519.166666666664</v>
      </c>
      <c r="F6022" s="157">
        <f>'2.40-a,b,c,d,e'!F6022</f>
        <v>78.160003662109304</v>
      </c>
      <c r="G6022" s="157">
        <f>'2.40-a,b,c,d,e'!G6022</f>
        <v>1180.0003051757103</v>
      </c>
      <c r="H6022" s="157">
        <f t="shared" si="658"/>
        <v>9342.6185342460994</v>
      </c>
      <c r="I6022" s="157">
        <f t="shared" si="659"/>
        <v>0</v>
      </c>
      <c r="J6022" s="157">
        <f t="shared" si="660"/>
        <v>9342.6185342460994</v>
      </c>
      <c r="K6022" s="157">
        <f t="shared" si="661"/>
        <v>1180.0003051757094</v>
      </c>
      <c r="L6022" s="157">
        <f t="shared" si="662"/>
        <v>8162.61822907039</v>
      </c>
      <c r="M6022" s="167">
        <f t="shared" si="663"/>
        <v>0</v>
      </c>
      <c r="N6022" s="167">
        <f t="shared" si="664"/>
        <v>0</v>
      </c>
    </row>
    <row r="6023" spans="1:14" ht="15" customHeight="1" x14ac:dyDescent="0.2">
      <c r="A6023" s="152"/>
      <c r="B6023" s="152"/>
      <c r="C6023" s="152"/>
      <c r="D6023" s="152"/>
      <c r="E6023" s="153">
        <f>'2.40-a,b,c,d,e'!E6023</f>
        <v>45520.166666666664</v>
      </c>
      <c r="F6023" s="157">
        <f>'2.40-a,b,c,d,e'!F6023</f>
        <v>76.650001525878906</v>
      </c>
      <c r="G6023" s="157">
        <f>'2.40-a,b,c,d,e'!G6023</f>
        <v>-1510.0021362303978</v>
      </c>
      <c r="H6023" s="157">
        <f t="shared" si="658"/>
        <v>6652.6160928399922</v>
      </c>
      <c r="I6023" s="157">
        <f t="shared" si="659"/>
        <v>0</v>
      </c>
      <c r="J6023" s="157">
        <f t="shared" si="660"/>
        <v>6652.6160928399922</v>
      </c>
      <c r="K6023" s="157">
        <f t="shared" si="661"/>
        <v>0</v>
      </c>
      <c r="L6023" s="157">
        <f t="shared" si="662"/>
        <v>6652.6160928399922</v>
      </c>
      <c r="M6023" s="167">
        <f t="shared" si="663"/>
        <v>0</v>
      </c>
      <c r="N6023" s="167">
        <f t="shared" si="664"/>
        <v>0</v>
      </c>
    </row>
    <row r="6024" spans="1:14" ht="15" customHeight="1" x14ac:dyDescent="0.2">
      <c r="A6024" s="152"/>
      <c r="B6024" s="152"/>
      <c r="C6024" s="152"/>
      <c r="D6024" s="152"/>
      <c r="E6024" s="153">
        <f>'2.40-a,b,c,d,e'!E6024</f>
        <v>45523.166666666664</v>
      </c>
      <c r="F6024" s="157">
        <f>'2.40-a,b,c,d,e'!F6024</f>
        <v>74.370002746582003</v>
      </c>
      <c r="G6024" s="157">
        <f>'2.40-a,b,c,d,e'!G6024</f>
        <v>-2279.9987792969032</v>
      </c>
      <c r="H6024" s="157">
        <f t="shared" si="658"/>
        <v>4372.617313543089</v>
      </c>
      <c r="I6024" s="157">
        <f t="shared" si="659"/>
        <v>3790.000915527301</v>
      </c>
      <c r="J6024" s="157">
        <f t="shared" si="660"/>
        <v>8162.61822907039</v>
      </c>
      <c r="K6024" s="157">
        <f t="shared" si="661"/>
        <v>0</v>
      </c>
      <c r="L6024" s="157">
        <f t="shared" si="662"/>
        <v>8162.61822907039</v>
      </c>
      <c r="M6024" s="167">
        <f t="shared" si="663"/>
        <v>1</v>
      </c>
      <c r="N6024" s="167">
        <f t="shared" si="664"/>
        <v>0</v>
      </c>
    </row>
    <row r="6025" spans="1:14" ht="15" customHeight="1" x14ac:dyDescent="0.2">
      <c r="A6025" s="152"/>
      <c r="B6025" s="152"/>
      <c r="C6025" s="152"/>
      <c r="D6025" s="152"/>
      <c r="E6025" s="153">
        <f>'2.40-a,b,c,d,e'!E6025</f>
        <v>45524.166666666664</v>
      </c>
      <c r="F6025" s="157">
        <f>'2.40-a,b,c,d,e'!F6025</f>
        <v>74.040000915527301</v>
      </c>
      <c r="G6025" s="157">
        <f>'2.40-a,b,c,d,e'!G6025</f>
        <v>-330.00183105470171</v>
      </c>
      <c r="H6025" s="157">
        <f t="shared" si="658"/>
        <v>7832.616398015688</v>
      </c>
      <c r="I6025" s="157">
        <f t="shared" si="659"/>
        <v>0</v>
      </c>
      <c r="J6025" s="157">
        <f t="shared" si="660"/>
        <v>7832.616398015688</v>
      </c>
      <c r="K6025" s="157">
        <f t="shared" si="661"/>
        <v>0</v>
      </c>
      <c r="L6025" s="157">
        <f t="shared" si="662"/>
        <v>7832.616398015688</v>
      </c>
      <c r="M6025" s="167">
        <f t="shared" si="663"/>
        <v>0</v>
      </c>
      <c r="N6025" s="167">
        <f t="shared" si="664"/>
        <v>0</v>
      </c>
    </row>
    <row r="6026" spans="1:14" ht="15" customHeight="1" x14ac:dyDescent="0.2">
      <c r="A6026" s="152"/>
      <c r="B6026" s="152"/>
      <c r="C6026" s="152"/>
      <c r="D6026" s="152"/>
      <c r="E6026" s="153">
        <f>'2.40-a,b,c,d,e'!E6026</f>
        <v>45525.166666666664</v>
      </c>
      <c r="F6026" s="157">
        <f>'2.40-a,b,c,d,e'!F6026</f>
        <v>71.930000305175696</v>
      </c>
      <c r="G6026" s="157">
        <f>'2.40-a,b,c,d,e'!G6026</f>
        <v>-2110.0006103516052</v>
      </c>
      <c r="H6026" s="157">
        <f t="shared" si="658"/>
        <v>5722.6157876640827</v>
      </c>
      <c r="I6026" s="157">
        <f t="shared" si="659"/>
        <v>2440.0024414063073</v>
      </c>
      <c r="J6026" s="157">
        <f t="shared" si="660"/>
        <v>8162.61822907039</v>
      </c>
      <c r="K6026" s="157">
        <f t="shared" si="661"/>
        <v>0</v>
      </c>
      <c r="L6026" s="157">
        <f t="shared" si="662"/>
        <v>8162.61822907039</v>
      </c>
      <c r="M6026" s="167">
        <f t="shared" si="663"/>
        <v>1</v>
      </c>
      <c r="N6026" s="167">
        <f t="shared" si="664"/>
        <v>0</v>
      </c>
    </row>
    <row r="6027" spans="1:14" ht="15" customHeight="1" x14ac:dyDescent="0.2">
      <c r="A6027" s="152"/>
      <c r="B6027" s="152"/>
      <c r="C6027" s="152"/>
      <c r="D6027" s="152"/>
      <c r="E6027" s="153">
        <f>'2.40-a,b,c,d,e'!E6027</f>
        <v>45526.166666666664</v>
      </c>
      <c r="F6027" s="157">
        <f>'2.40-a,b,c,d,e'!F6027</f>
        <v>73.010002136230398</v>
      </c>
      <c r="G6027" s="157">
        <f>'2.40-a,b,c,d,e'!G6027</f>
        <v>1080.0018310547016</v>
      </c>
      <c r="H6027" s="157">
        <f t="shared" si="658"/>
        <v>9242.6200601250912</v>
      </c>
      <c r="I6027" s="157">
        <f t="shared" si="659"/>
        <v>0</v>
      </c>
      <c r="J6027" s="157">
        <f t="shared" si="660"/>
        <v>9242.6200601250912</v>
      </c>
      <c r="K6027" s="157">
        <f t="shared" si="661"/>
        <v>1080.0018310547011</v>
      </c>
      <c r="L6027" s="157">
        <f t="shared" si="662"/>
        <v>8162.61822907039</v>
      </c>
      <c r="M6027" s="167">
        <f t="shared" si="663"/>
        <v>0</v>
      </c>
      <c r="N6027" s="167">
        <f t="shared" si="664"/>
        <v>0</v>
      </c>
    </row>
    <row r="6028" spans="1:14" ht="15" customHeight="1" x14ac:dyDescent="0.2">
      <c r="A6028" s="152"/>
      <c r="B6028" s="152"/>
      <c r="C6028" s="152"/>
      <c r="D6028" s="152"/>
      <c r="E6028" s="153">
        <f>'2.40-a,b,c,d,e'!E6028</f>
        <v>45527.166666666664</v>
      </c>
      <c r="F6028" s="157">
        <f>'2.40-a,b,c,d,e'!F6028</f>
        <v>74.830001831054602</v>
      </c>
      <c r="G6028" s="157">
        <f>'2.40-a,b,c,d,e'!G6028</f>
        <v>1819.9996948242047</v>
      </c>
      <c r="H6028" s="157">
        <f t="shared" si="658"/>
        <v>9982.6179238945952</v>
      </c>
      <c r="I6028" s="157">
        <f t="shared" si="659"/>
        <v>0</v>
      </c>
      <c r="J6028" s="157">
        <f t="shared" si="660"/>
        <v>9982.6179238945952</v>
      </c>
      <c r="K6028" s="157">
        <f t="shared" si="661"/>
        <v>1819.9996948242051</v>
      </c>
      <c r="L6028" s="157">
        <f t="shared" si="662"/>
        <v>8162.61822907039</v>
      </c>
      <c r="M6028" s="167">
        <f t="shared" si="663"/>
        <v>0</v>
      </c>
      <c r="N6028" s="167">
        <f t="shared" si="664"/>
        <v>0</v>
      </c>
    </row>
    <row r="6029" spans="1:14" ht="15" customHeight="1" x14ac:dyDescent="0.2">
      <c r="A6029" s="152"/>
      <c r="B6029" s="152"/>
      <c r="C6029" s="152"/>
      <c r="D6029" s="152"/>
      <c r="E6029" s="153">
        <f>'2.40-a,b,c,d,e'!E6029</f>
        <v>45530.166666666664</v>
      </c>
      <c r="F6029" s="157">
        <f>'2.40-a,b,c,d,e'!F6029</f>
        <v>77.419998168945298</v>
      </c>
      <c r="G6029" s="157">
        <f>'2.40-a,b,c,d,e'!G6029</f>
        <v>2589.9963378906959</v>
      </c>
      <c r="H6029" s="157">
        <f t="shared" si="658"/>
        <v>10752.614566961085</v>
      </c>
      <c r="I6029" s="157">
        <f t="shared" si="659"/>
        <v>0</v>
      </c>
      <c r="J6029" s="157">
        <f t="shared" si="660"/>
        <v>10752.614566961085</v>
      </c>
      <c r="K6029" s="157">
        <f t="shared" si="661"/>
        <v>2589.996337890695</v>
      </c>
      <c r="L6029" s="157">
        <f t="shared" si="662"/>
        <v>8162.61822907039</v>
      </c>
      <c r="M6029" s="167">
        <f t="shared" si="663"/>
        <v>0</v>
      </c>
      <c r="N6029" s="167">
        <f t="shared" si="664"/>
        <v>0</v>
      </c>
    </row>
    <row r="6030" spans="1:14" ht="15" customHeight="1" x14ac:dyDescent="0.2">
      <c r="A6030" s="152"/>
      <c r="B6030" s="152"/>
      <c r="C6030" s="152"/>
      <c r="D6030" s="152"/>
      <c r="E6030" s="153">
        <f>'2.40-a,b,c,d,e'!E6030</f>
        <v>45531.166666666664</v>
      </c>
      <c r="F6030" s="157">
        <f>'2.40-a,b,c,d,e'!F6030</f>
        <v>75.529998779296804</v>
      </c>
      <c r="G6030" s="157">
        <f>'2.40-a,b,c,d,e'!G6030</f>
        <v>-1889.9993896484943</v>
      </c>
      <c r="H6030" s="157">
        <f t="shared" si="658"/>
        <v>6272.6188394218952</v>
      </c>
      <c r="I6030" s="157">
        <f t="shared" si="659"/>
        <v>0</v>
      </c>
      <c r="J6030" s="157">
        <f t="shared" si="660"/>
        <v>6272.6188394218952</v>
      </c>
      <c r="K6030" s="157">
        <f t="shared" si="661"/>
        <v>0</v>
      </c>
      <c r="L6030" s="157">
        <f t="shared" si="662"/>
        <v>6272.6188394218952</v>
      </c>
      <c r="M6030" s="167">
        <f t="shared" si="663"/>
        <v>0</v>
      </c>
      <c r="N6030" s="167">
        <f t="shared" si="664"/>
        <v>0</v>
      </c>
    </row>
    <row r="6031" spans="1:14" ht="15" customHeight="1" x14ac:dyDescent="0.2">
      <c r="A6031" s="152"/>
      <c r="B6031" s="152"/>
      <c r="C6031" s="152"/>
      <c r="D6031" s="152"/>
      <c r="E6031" s="153">
        <f>'2.40-a,b,c,d,e'!E6031</f>
        <v>45532.166666666664</v>
      </c>
      <c r="F6031" s="157">
        <f>'2.40-a,b,c,d,e'!F6031</f>
        <v>74.519996643066406</v>
      </c>
      <c r="G6031" s="157">
        <f>'2.40-a,b,c,d,e'!G6031</f>
        <v>-1010.0021362303977</v>
      </c>
      <c r="H6031" s="157">
        <f t="shared" si="658"/>
        <v>5262.6167031914974</v>
      </c>
      <c r="I6031" s="157">
        <f t="shared" si="659"/>
        <v>2900.0015258788926</v>
      </c>
      <c r="J6031" s="157">
        <f t="shared" si="660"/>
        <v>8162.61822907039</v>
      </c>
      <c r="K6031" s="157">
        <f t="shared" si="661"/>
        <v>0</v>
      </c>
      <c r="L6031" s="157">
        <f t="shared" si="662"/>
        <v>8162.61822907039</v>
      </c>
      <c r="M6031" s="167">
        <f t="shared" si="663"/>
        <v>1</v>
      </c>
      <c r="N6031" s="167">
        <f t="shared" si="664"/>
        <v>0</v>
      </c>
    </row>
    <row r="6032" spans="1:14" ht="15" customHeight="1" x14ac:dyDescent="0.2">
      <c r="A6032" s="152"/>
      <c r="B6032" s="152"/>
      <c r="C6032" s="152"/>
      <c r="D6032" s="152"/>
      <c r="E6032" s="153">
        <f>'2.40-a,b,c,d,e'!E6032</f>
        <v>45533.166666666664</v>
      </c>
      <c r="F6032" s="157">
        <f>'2.40-a,b,c,d,e'!F6032</f>
        <v>75.910003662109304</v>
      </c>
      <c r="G6032" s="157">
        <f>'2.40-a,b,c,d,e'!G6032</f>
        <v>1390.0070190428978</v>
      </c>
      <c r="H6032" s="157">
        <f t="shared" si="658"/>
        <v>9552.6252481132869</v>
      </c>
      <c r="I6032" s="157">
        <f t="shared" si="659"/>
        <v>0</v>
      </c>
      <c r="J6032" s="157">
        <f t="shared" si="660"/>
        <v>9552.6252481132869</v>
      </c>
      <c r="K6032" s="157">
        <f t="shared" si="661"/>
        <v>1390.0070190428969</v>
      </c>
      <c r="L6032" s="157">
        <f t="shared" si="662"/>
        <v>8162.61822907039</v>
      </c>
      <c r="M6032" s="167">
        <f t="shared" si="663"/>
        <v>0</v>
      </c>
      <c r="N6032" s="167">
        <f t="shared" si="664"/>
        <v>0</v>
      </c>
    </row>
    <row r="6033" spans="1:14" ht="15" customHeight="1" x14ac:dyDescent="0.2">
      <c r="A6033" s="152"/>
      <c r="B6033" s="152"/>
      <c r="C6033" s="152"/>
      <c r="D6033" s="152"/>
      <c r="E6033" s="153">
        <f>'2.40-a,b,c,d,e'!E6033</f>
        <v>45534.166666666664</v>
      </c>
      <c r="F6033" s="157">
        <f>'2.40-a,b,c,d,e'!F6033</f>
        <v>73.550003051757798</v>
      </c>
      <c r="G6033" s="157">
        <f>'2.40-a,b,c,d,e'!G6033</f>
        <v>-2360.0006103515057</v>
      </c>
      <c r="H6033" s="157">
        <f t="shared" si="658"/>
        <v>5802.6176187188848</v>
      </c>
      <c r="I6033" s="157">
        <f t="shared" si="659"/>
        <v>2360.0006103515052</v>
      </c>
      <c r="J6033" s="157">
        <f t="shared" si="660"/>
        <v>8162.61822907039</v>
      </c>
      <c r="K6033" s="157">
        <f t="shared" si="661"/>
        <v>0</v>
      </c>
      <c r="L6033" s="157">
        <f t="shared" si="662"/>
        <v>8162.61822907039</v>
      </c>
      <c r="M6033" s="167">
        <f t="shared" si="663"/>
        <v>1</v>
      </c>
      <c r="N6033" s="167">
        <f t="shared" si="664"/>
        <v>0</v>
      </c>
    </row>
    <row r="6034" spans="1:14" ht="15" customHeight="1" x14ac:dyDescent="0.2">
      <c r="A6034" s="152"/>
      <c r="B6034" s="152"/>
      <c r="C6034" s="152"/>
      <c r="D6034" s="152"/>
      <c r="E6034" s="153">
        <f>'2.40-a,b,c,d,e'!E6034</f>
        <v>45538.166666666664</v>
      </c>
      <c r="F6034" s="157">
        <f>'2.40-a,b,c,d,e'!F6034</f>
        <v>70.339996337890597</v>
      </c>
      <c r="G6034" s="157">
        <f>'2.40-a,b,c,d,e'!G6034</f>
        <v>-3210.0067138672016</v>
      </c>
      <c r="H6034" s="157">
        <f t="shared" si="658"/>
        <v>4952.6115152031889</v>
      </c>
      <c r="I6034" s="157">
        <f t="shared" si="659"/>
        <v>3210.0067138672011</v>
      </c>
      <c r="J6034" s="157">
        <f t="shared" si="660"/>
        <v>8162.61822907039</v>
      </c>
      <c r="K6034" s="157">
        <f t="shared" si="661"/>
        <v>0</v>
      </c>
      <c r="L6034" s="157">
        <f t="shared" si="662"/>
        <v>8162.61822907039</v>
      </c>
      <c r="M6034" s="167">
        <f t="shared" si="663"/>
        <v>1</v>
      </c>
      <c r="N6034" s="167">
        <f t="shared" si="664"/>
        <v>0</v>
      </c>
    </row>
    <row r="6035" spans="1:14" ht="15" customHeight="1" x14ac:dyDescent="0.2">
      <c r="A6035" s="152"/>
      <c r="B6035" s="152"/>
      <c r="C6035" s="152"/>
      <c r="D6035" s="152"/>
      <c r="E6035" s="153">
        <f>'2.40-a,b,c,d,e'!E6035</f>
        <v>45539.166666666664</v>
      </c>
      <c r="F6035" s="157">
        <f>'2.40-a,b,c,d,e'!F6035</f>
        <v>69.199996948242102</v>
      </c>
      <c r="G6035" s="157">
        <f>'2.40-a,b,c,d,e'!G6035</f>
        <v>-1139.9993896484943</v>
      </c>
      <c r="H6035" s="157">
        <f t="shared" si="658"/>
        <v>7022.6188394218952</v>
      </c>
      <c r="I6035" s="157">
        <f t="shared" si="659"/>
        <v>0</v>
      </c>
      <c r="J6035" s="157">
        <f t="shared" si="660"/>
        <v>7022.6188394218952</v>
      </c>
      <c r="K6035" s="157">
        <f t="shared" si="661"/>
        <v>0</v>
      </c>
      <c r="L6035" s="157">
        <f t="shared" si="662"/>
        <v>7022.6188394218952</v>
      </c>
      <c r="M6035" s="167">
        <f t="shared" si="663"/>
        <v>0</v>
      </c>
      <c r="N6035" s="167">
        <f t="shared" si="664"/>
        <v>0</v>
      </c>
    </row>
    <row r="6036" spans="1:14" ht="15" customHeight="1" x14ac:dyDescent="0.2">
      <c r="A6036" s="152"/>
      <c r="B6036" s="152"/>
      <c r="C6036" s="152"/>
      <c r="D6036" s="152"/>
      <c r="E6036" s="153">
        <f>'2.40-a,b,c,d,e'!E6036</f>
        <v>45540.166666666664</v>
      </c>
      <c r="F6036" s="157">
        <f>'2.40-a,b,c,d,e'!F6036</f>
        <v>69.150001525878906</v>
      </c>
      <c r="G6036" s="157">
        <f>'2.40-a,b,c,d,e'!G6036</f>
        <v>-49.995422363195985</v>
      </c>
      <c r="H6036" s="157">
        <f t="shared" si="658"/>
        <v>6972.6234170586995</v>
      </c>
      <c r="I6036" s="157">
        <f t="shared" si="659"/>
        <v>0</v>
      </c>
      <c r="J6036" s="157">
        <f t="shared" si="660"/>
        <v>6972.6234170586995</v>
      </c>
      <c r="K6036" s="157">
        <f t="shared" si="661"/>
        <v>0</v>
      </c>
      <c r="L6036" s="157">
        <f t="shared" si="662"/>
        <v>6972.6234170586995</v>
      </c>
      <c r="M6036" s="167">
        <f t="shared" si="663"/>
        <v>0</v>
      </c>
      <c r="N6036" s="167">
        <f t="shared" si="664"/>
        <v>0</v>
      </c>
    </row>
    <row r="6037" spans="1:14" ht="15" customHeight="1" x14ac:dyDescent="0.2">
      <c r="A6037" s="152"/>
      <c r="B6037" s="152"/>
      <c r="C6037" s="152"/>
      <c r="D6037" s="152"/>
      <c r="E6037" s="153">
        <f>'2.40-a,b,c,d,e'!E6037</f>
        <v>45541.166666666664</v>
      </c>
      <c r="F6037" s="157">
        <f>'2.40-a,b,c,d,e'!F6037</f>
        <v>67.669998168945298</v>
      </c>
      <c r="G6037" s="157">
        <f>'2.40-a,b,c,d,e'!G6037</f>
        <v>-1480.0033569336078</v>
      </c>
      <c r="H6037" s="157">
        <f t="shared" si="658"/>
        <v>5492.6200601250912</v>
      </c>
      <c r="I6037" s="157">
        <f t="shared" si="659"/>
        <v>2669.9981689452989</v>
      </c>
      <c r="J6037" s="157">
        <f t="shared" si="660"/>
        <v>8162.61822907039</v>
      </c>
      <c r="K6037" s="157">
        <f t="shared" si="661"/>
        <v>0</v>
      </c>
      <c r="L6037" s="157">
        <f t="shared" si="662"/>
        <v>8162.61822907039</v>
      </c>
      <c r="M6037" s="167">
        <f t="shared" si="663"/>
        <v>1</v>
      </c>
      <c r="N6037" s="167">
        <f t="shared" si="664"/>
        <v>0</v>
      </c>
    </row>
    <row r="6038" spans="1:14" ht="15" customHeight="1" x14ac:dyDescent="0.2">
      <c r="A6038" s="152"/>
      <c r="B6038" s="152"/>
      <c r="C6038" s="152"/>
      <c r="D6038" s="152"/>
      <c r="E6038" s="153">
        <f>'2.40-a,b,c,d,e'!E6038</f>
        <v>45544.166666666664</v>
      </c>
      <c r="F6038" s="157">
        <f>'2.40-a,b,c,d,e'!F6038</f>
        <v>68.709999084472599</v>
      </c>
      <c r="G6038" s="157">
        <f>'2.40-a,b,c,d,e'!G6038</f>
        <v>1040.000915527301</v>
      </c>
      <c r="H6038" s="157">
        <f t="shared" si="658"/>
        <v>9202.619144597691</v>
      </c>
      <c r="I6038" s="157">
        <f t="shared" si="659"/>
        <v>0</v>
      </c>
      <c r="J6038" s="157">
        <f t="shared" si="660"/>
        <v>9202.619144597691</v>
      </c>
      <c r="K6038" s="157">
        <f t="shared" si="661"/>
        <v>1040.000915527301</v>
      </c>
      <c r="L6038" s="157">
        <f t="shared" si="662"/>
        <v>8162.61822907039</v>
      </c>
      <c r="M6038" s="167">
        <f t="shared" si="663"/>
        <v>0</v>
      </c>
      <c r="N6038" s="167">
        <f t="shared" si="664"/>
        <v>0</v>
      </c>
    </row>
    <row r="6039" spans="1:14" ht="15" customHeight="1" x14ac:dyDescent="0.2">
      <c r="A6039" s="152"/>
      <c r="B6039" s="152"/>
      <c r="C6039" s="152"/>
      <c r="D6039" s="152"/>
      <c r="E6039" s="153">
        <f>'2.40-a,b,c,d,e'!E6039</f>
        <v>45545.166666666664</v>
      </c>
      <c r="F6039" s="157">
        <f>'2.40-a,b,c,d,e'!F6039</f>
        <v>65.75</v>
      </c>
      <c r="G6039" s="157">
        <f>'2.40-a,b,c,d,e'!G6039</f>
        <v>-2959.9990844725994</v>
      </c>
      <c r="H6039" s="157">
        <f t="shared" si="658"/>
        <v>5202.6191445977911</v>
      </c>
      <c r="I6039" s="157">
        <f t="shared" si="659"/>
        <v>2959.999084472599</v>
      </c>
      <c r="J6039" s="157">
        <f t="shared" si="660"/>
        <v>8162.61822907039</v>
      </c>
      <c r="K6039" s="157">
        <f t="shared" si="661"/>
        <v>0</v>
      </c>
      <c r="L6039" s="157">
        <f t="shared" si="662"/>
        <v>8162.61822907039</v>
      </c>
      <c r="M6039" s="167">
        <f t="shared" si="663"/>
        <v>1</v>
      </c>
      <c r="N6039" s="167">
        <f t="shared" si="664"/>
        <v>0</v>
      </c>
    </row>
    <row r="6040" spans="1:14" ht="15" customHeight="1" x14ac:dyDescent="0.2">
      <c r="A6040" s="152"/>
      <c r="B6040" s="152"/>
      <c r="C6040" s="152"/>
      <c r="D6040" s="152"/>
      <c r="E6040" s="153">
        <f>'2.40-a,b,c,d,e'!E6040</f>
        <v>45546.166666666664</v>
      </c>
      <c r="F6040" s="157">
        <f>'2.40-a,b,c,d,e'!F6040</f>
        <v>67.309997558593693</v>
      </c>
      <c r="G6040" s="157">
        <f>'2.40-a,b,c,d,e'!G6040</f>
        <v>1559.9975585936932</v>
      </c>
      <c r="H6040" s="157">
        <f t="shared" si="658"/>
        <v>9722.6157876640827</v>
      </c>
      <c r="I6040" s="157">
        <f t="shared" si="659"/>
        <v>0</v>
      </c>
      <c r="J6040" s="157">
        <f t="shared" si="660"/>
        <v>9722.6157876640827</v>
      </c>
      <c r="K6040" s="157">
        <f t="shared" si="661"/>
        <v>1559.9975585936927</v>
      </c>
      <c r="L6040" s="157">
        <f t="shared" si="662"/>
        <v>8162.61822907039</v>
      </c>
      <c r="M6040" s="167">
        <f t="shared" si="663"/>
        <v>0</v>
      </c>
      <c r="N6040" s="167">
        <f t="shared" si="664"/>
        <v>0</v>
      </c>
    </row>
    <row r="6041" spans="1:14" ht="15" customHeight="1" x14ac:dyDescent="0.2">
      <c r="A6041" s="152"/>
      <c r="B6041" s="152"/>
      <c r="C6041" s="152"/>
      <c r="D6041" s="152"/>
      <c r="E6041" s="153">
        <f>'2.40-a,b,c,d,e'!E6041</f>
        <v>45547.166666666664</v>
      </c>
      <c r="F6041" s="157">
        <f>'2.40-a,b,c,d,e'!F6041</f>
        <v>68.970001220703097</v>
      </c>
      <c r="G6041" s="157">
        <f>'2.40-a,b,c,d,e'!G6041</f>
        <v>1660.0036621094034</v>
      </c>
      <c r="H6041" s="157">
        <f t="shared" si="658"/>
        <v>9822.6218911797932</v>
      </c>
      <c r="I6041" s="157">
        <f t="shared" si="659"/>
        <v>0</v>
      </c>
      <c r="J6041" s="157">
        <f t="shared" si="660"/>
        <v>9822.6218911797932</v>
      </c>
      <c r="K6041" s="157">
        <f t="shared" si="661"/>
        <v>1660.0036621094032</v>
      </c>
      <c r="L6041" s="157">
        <f t="shared" si="662"/>
        <v>8162.61822907039</v>
      </c>
      <c r="M6041" s="167">
        <f t="shared" si="663"/>
        <v>0</v>
      </c>
      <c r="N6041" s="167">
        <f t="shared" si="664"/>
        <v>0</v>
      </c>
    </row>
    <row r="6042" spans="1:14" ht="15" customHeight="1" x14ac:dyDescent="0.2">
      <c r="A6042" s="152"/>
      <c r="B6042" s="152"/>
      <c r="C6042" s="152"/>
      <c r="D6042" s="152"/>
      <c r="E6042" s="153">
        <f>'2.40-a,b,c,d,e'!E6042</f>
        <v>45548.166666666664</v>
      </c>
      <c r="F6042" s="157">
        <f>'2.40-a,b,c,d,e'!F6042</f>
        <v>68.650001525878906</v>
      </c>
      <c r="G6042" s="157">
        <f>'2.40-a,b,c,d,e'!G6042</f>
        <v>-319.99969482419033</v>
      </c>
      <c r="H6042" s="157">
        <f t="shared" si="658"/>
        <v>7842.6185342461995</v>
      </c>
      <c r="I6042" s="157">
        <f t="shared" si="659"/>
        <v>0</v>
      </c>
      <c r="J6042" s="157">
        <f t="shared" si="660"/>
        <v>7842.6185342461995</v>
      </c>
      <c r="K6042" s="157">
        <f t="shared" si="661"/>
        <v>0</v>
      </c>
      <c r="L6042" s="157">
        <f t="shared" si="662"/>
        <v>7842.6185342461995</v>
      </c>
      <c r="M6042" s="167">
        <f t="shared" si="663"/>
        <v>0</v>
      </c>
      <c r="N6042" s="167">
        <f t="shared" si="664"/>
        <v>0</v>
      </c>
    </row>
    <row r="6043" spans="1:14" ht="15" customHeight="1" x14ac:dyDescent="0.2">
      <c r="A6043" s="152"/>
      <c r="B6043" s="152"/>
      <c r="C6043" s="152"/>
      <c r="D6043" s="152"/>
      <c r="E6043" s="153">
        <f>'2.40-a,b,c,d,e'!E6043</f>
        <v>45551.166666666664</v>
      </c>
      <c r="F6043" s="157">
        <f>'2.40-a,b,c,d,e'!F6043</f>
        <v>70.089996337890597</v>
      </c>
      <c r="G6043" s="157">
        <f>'2.40-a,b,c,d,e'!G6043</f>
        <v>1439.9948120116903</v>
      </c>
      <c r="H6043" s="157">
        <f t="shared" si="658"/>
        <v>9282.6133462578891</v>
      </c>
      <c r="I6043" s="157">
        <f t="shared" si="659"/>
        <v>0</v>
      </c>
      <c r="J6043" s="157">
        <f t="shared" si="660"/>
        <v>9282.6133462578891</v>
      </c>
      <c r="K6043" s="157">
        <f t="shared" si="661"/>
        <v>1119.9951171874991</v>
      </c>
      <c r="L6043" s="157">
        <f t="shared" si="662"/>
        <v>8162.61822907039</v>
      </c>
      <c r="M6043" s="167">
        <f t="shared" si="663"/>
        <v>0</v>
      </c>
      <c r="N6043" s="167">
        <f t="shared" si="664"/>
        <v>0</v>
      </c>
    </row>
    <row r="6044" spans="1:14" ht="15" customHeight="1" x14ac:dyDescent="0.2">
      <c r="A6044" s="152"/>
      <c r="B6044" s="152"/>
      <c r="C6044" s="152"/>
      <c r="D6044" s="152"/>
      <c r="E6044" s="153">
        <f>'2.40-a,b,c,d,e'!E6044</f>
        <v>45552.166666666664</v>
      </c>
      <c r="F6044" s="157">
        <f>'2.40-a,b,c,d,e'!F6044</f>
        <v>71.190002441406193</v>
      </c>
      <c r="G6044" s="157">
        <f>'2.40-a,b,c,d,e'!G6044</f>
        <v>1100.0061035155966</v>
      </c>
      <c r="H6044" s="157">
        <f t="shared" si="658"/>
        <v>9262.6243325859868</v>
      </c>
      <c r="I6044" s="157">
        <f t="shared" si="659"/>
        <v>0</v>
      </c>
      <c r="J6044" s="157">
        <f t="shared" si="660"/>
        <v>9262.6243325859868</v>
      </c>
      <c r="K6044" s="157">
        <f t="shared" si="661"/>
        <v>1100.0061035155968</v>
      </c>
      <c r="L6044" s="157">
        <f t="shared" si="662"/>
        <v>8162.61822907039</v>
      </c>
      <c r="M6044" s="167">
        <f t="shared" si="663"/>
        <v>0</v>
      </c>
      <c r="N6044" s="167">
        <f t="shared" si="664"/>
        <v>0</v>
      </c>
    </row>
    <row r="6045" spans="1:14" ht="15" customHeight="1" x14ac:dyDescent="0.2">
      <c r="A6045" s="152"/>
      <c r="B6045" s="152"/>
      <c r="C6045" s="152"/>
      <c r="D6045" s="152"/>
      <c r="E6045" s="153">
        <f>'2.40-a,b,c,d,e'!E6045</f>
        <v>45553.166666666664</v>
      </c>
      <c r="F6045" s="157">
        <f>'2.40-a,b,c,d,e'!F6045</f>
        <v>70.910003662109304</v>
      </c>
      <c r="G6045" s="157">
        <f>'2.40-a,b,c,d,e'!G6045</f>
        <v>-279.99877929688921</v>
      </c>
      <c r="H6045" s="157">
        <f t="shared" si="658"/>
        <v>7882.6194497735005</v>
      </c>
      <c r="I6045" s="157">
        <f t="shared" si="659"/>
        <v>0</v>
      </c>
      <c r="J6045" s="157">
        <f t="shared" si="660"/>
        <v>7882.6194497735005</v>
      </c>
      <c r="K6045" s="157">
        <f t="shared" si="661"/>
        <v>0</v>
      </c>
      <c r="L6045" s="157">
        <f t="shared" si="662"/>
        <v>7882.6194497735005</v>
      </c>
      <c r="M6045" s="167">
        <f t="shared" si="663"/>
        <v>0</v>
      </c>
      <c r="N6045" s="167">
        <f t="shared" si="664"/>
        <v>0</v>
      </c>
    </row>
    <row r="6046" spans="1:14" ht="15" customHeight="1" x14ac:dyDescent="0.2">
      <c r="A6046" s="152"/>
      <c r="B6046" s="152"/>
      <c r="C6046" s="152"/>
      <c r="D6046" s="152"/>
      <c r="E6046" s="153">
        <f>'2.40-a,b,c,d,e'!E6046</f>
        <v>45554.166666666664</v>
      </c>
      <c r="F6046" s="157">
        <f>'2.40-a,b,c,d,e'!F6046</f>
        <v>71.949996948242102</v>
      </c>
      <c r="G6046" s="157">
        <f>'2.40-a,b,c,d,e'!G6046</f>
        <v>1039.9932861327984</v>
      </c>
      <c r="H6046" s="157">
        <f t="shared" si="658"/>
        <v>8922.6127359062993</v>
      </c>
      <c r="I6046" s="157">
        <f t="shared" si="659"/>
        <v>0</v>
      </c>
      <c r="J6046" s="157">
        <f t="shared" si="660"/>
        <v>8922.6127359062993</v>
      </c>
      <c r="K6046" s="157">
        <f t="shared" si="661"/>
        <v>759.99450683590931</v>
      </c>
      <c r="L6046" s="157">
        <f t="shared" si="662"/>
        <v>8162.61822907039</v>
      </c>
      <c r="M6046" s="167">
        <f t="shared" si="663"/>
        <v>0</v>
      </c>
      <c r="N6046" s="167">
        <f t="shared" si="664"/>
        <v>0</v>
      </c>
    </row>
    <row r="6047" spans="1:14" ht="15" customHeight="1" x14ac:dyDescent="0.2">
      <c r="A6047" s="152"/>
      <c r="B6047" s="152"/>
      <c r="C6047" s="152"/>
      <c r="D6047" s="152"/>
      <c r="E6047" s="153">
        <f>'2.40-a,b,c,d,e'!E6047</f>
        <v>45555.166666666664</v>
      </c>
      <c r="F6047" s="157">
        <f>'2.40-a,b,c,d,e'!F6047</f>
        <v>71.919998168945298</v>
      </c>
      <c r="G6047" s="157">
        <f>'2.40-a,b,c,d,e'!G6047</f>
        <v>-29.998779296803946</v>
      </c>
      <c r="H6047" s="157">
        <f t="shared" si="658"/>
        <v>8132.619449773586</v>
      </c>
      <c r="I6047" s="157">
        <f t="shared" si="659"/>
        <v>0</v>
      </c>
      <c r="J6047" s="157">
        <f t="shared" si="660"/>
        <v>8132.619449773586</v>
      </c>
      <c r="K6047" s="157">
        <f t="shared" si="661"/>
        <v>0</v>
      </c>
      <c r="L6047" s="157">
        <f t="shared" si="662"/>
        <v>8132.619449773586</v>
      </c>
      <c r="M6047" s="167">
        <f t="shared" si="663"/>
        <v>0</v>
      </c>
      <c r="N6047" s="167">
        <f t="shared" si="664"/>
        <v>0</v>
      </c>
    </row>
    <row r="6048" spans="1:14" ht="15" customHeight="1" x14ac:dyDescent="0.2">
      <c r="A6048" s="152"/>
      <c r="B6048" s="152"/>
      <c r="C6048" s="152"/>
      <c r="D6048" s="152"/>
      <c r="E6048" s="153">
        <f>'2.40-a,b,c,d,e'!E6048</f>
        <v>45558.166666666664</v>
      </c>
      <c r="F6048" s="157">
        <f>'2.40-a,b,c,d,e'!F6048</f>
        <v>70.370002746582003</v>
      </c>
      <c r="G6048" s="157">
        <f>'2.40-a,b,c,d,e'!G6048</f>
        <v>-1549.9954223632953</v>
      </c>
      <c r="H6048" s="157">
        <f t="shared" si="658"/>
        <v>6582.6240274102911</v>
      </c>
      <c r="I6048" s="157">
        <f t="shared" si="659"/>
        <v>0</v>
      </c>
      <c r="J6048" s="157">
        <f t="shared" si="660"/>
        <v>6582.6240274102911</v>
      </c>
      <c r="K6048" s="157">
        <f t="shared" si="661"/>
        <v>0</v>
      </c>
      <c r="L6048" s="157">
        <f t="shared" si="662"/>
        <v>6582.6240274102911</v>
      </c>
      <c r="M6048" s="167">
        <f t="shared" si="663"/>
        <v>0</v>
      </c>
      <c r="N6048" s="167">
        <f t="shared" si="664"/>
        <v>0</v>
      </c>
    </row>
    <row r="6049" spans="1:14" ht="15" customHeight="1" x14ac:dyDescent="0.2">
      <c r="A6049" s="152"/>
      <c r="B6049" s="152"/>
      <c r="C6049" s="152"/>
      <c r="D6049" s="152"/>
      <c r="E6049" s="153">
        <f>'2.40-a,b,c,d,e'!E6049</f>
        <v>45559.166666666664</v>
      </c>
      <c r="F6049" s="157">
        <f>'2.40-a,b,c,d,e'!F6049</f>
        <v>71.559997558593693</v>
      </c>
      <c r="G6049" s="157">
        <f>'2.40-a,b,c,d,e'!G6049</f>
        <v>1189.9948120116903</v>
      </c>
      <c r="H6049" s="157">
        <f t="shared" si="658"/>
        <v>7772.6188394219816</v>
      </c>
      <c r="I6049" s="157">
        <f t="shared" si="659"/>
        <v>0</v>
      </c>
      <c r="J6049" s="157">
        <f t="shared" si="660"/>
        <v>7772.6188394219816</v>
      </c>
      <c r="K6049" s="157">
        <f t="shared" si="661"/>
        <v>0</v>
      </c>
      <c r="L6049" s="157">
        <f t="shared" si="662"/>
        <v>7772.6188394219816</v>
      </c>
      <c r="M6049" s="167">
        <f t="shared" si="663"/>
        <v>0</v>
      </c>
      <c r="N6049" s="167">
        <f t="shared" si="664"/>
        <v>0</v>
      </c>
    </row>
    <row r="6050" spans="1:14" ht="15" customHeight="1" x14ac:dyDescent="0.2">
      <c r="A6050" s="152"/>
      <c r="B6050" s="152"/>
      <c r="C6050" s="152"/>
      <c r="D6050" s="152"/>
      <c r="E6050" s="153">
        <f>'2.40-a,b,c,d,e'!E6050</f>
        <v>45560.166666666664</v>
      </c>
      <c r="F6050" s="157">
        <f>'2.40-a,b,c,d,e'!F6050</f>
        <v>69.690002441406193</v>
      </c>
      <c r="G6050" s="157">
        <f>'2.40-a,b,c,d,e'!G6050</f>
        <v>-1869.9951171875</v>
      </c>
      <c r="H6050" s="157">
        <f t="shared" si="658"/>
        <v>5902.6237222344816</v>
      </c>
      <c r="I6050" s="157">
        <f t="shared" si="659"/>
        <v>2259.9945068359084</v>
      </c>
      <c r="J6050" s="157">
        <f t="shared" si="660"/>
        <v>8162.61822907039</v>
      </c>
      <c r="K6050" s="157">
        <f t="shared" si="661"/>
        <v>0</v>
      </c>
      <c r="L6050" s="157">
        <f t="shared" si="662"/>
        <v>8162.61822907039</v>
      </c>
      <c r="M6050" s="167">
        <f t="shared" si="663"/>
        <v>1</v>
      </c>
      <c r="N6050" s="167">
        <f t="shared" si="664"/>
        <v>0</v>
      </c>
    </row>
    <row r="6051" spans="1:14" ht="15" customHeight="1" x14ac:dyDescent="0.2">
      <c r="A6051" s="152"/>
      <c r="B6051" s="152"/>
      <c r="C6051" s="152"/>
      <c r="D6051" s="152"/>
      <c r="E6051" s="153">
        <f>'2.40-a,b,c,d,e'!E6051</f>
        <v>45561.166666666664</v>
      </c>
      <c r="F6051" s="157">
        <f>'2.40-a,b,c,d,e'!F6051</f>
        <v>67.669998168945298</v>
      </c>
      <c r="G6051" s="157">
        <f>'2.40-a,b,c,d,e'!G6051</f>
        <v>-2020.0042724608948</v>
      </c>
      <c r="H6051" s="157">
        <f t="shared" si="658"/>
        <v>6142.6139566094953</v>
      </c>
      <c r="I6051" s="157">
        <f t="shared" si="659"/>
        <v>0</v>
      </c>
      <c r="J6051" s="157">
        <f t="shared" si="660"/>
        <v>6142.6139566094953</v>
      </c>
      <c r="K6051" s="157">
        <f t="shared" si="661"/>
        <v>0</v>
      </c>
      <c r="L6051" s="157">
        <f t="shared" si="662"/>
        <v>6142.6139566094953</v>
      </c>
      <c r="M6051" s="167">
        <f t="shared" si="663"/>
        <v>0</v>
      </c>
      <c r="N6051" s="167">
        <f t="shared" si="664"/>
        <v>0</v>
      </c>
    </row>
    <row r="6052" spans="1:14" ht="15" customHeight="1" x14ac:dyDescent="0.2">
      <c r="A6052" s="152"/>
      <c r="B6052" s="152"/>
      <c r="C6052" s="152"/>
      <c r="D6052" s="152"/>
      <c r="E6052" s="153">
        <f>'2.40-a,b,c,d,e'!E6052</f>
        <v>45562.166666666664</v>
      </c>
      <c r="F6052" s="157">
        <f>'2.40-a,b,c,d,e'!F6052</f>
        <v>68.180000305175696</v>
      </c>
      <c r="G6052" s="157">
        <f>'2.40-a,b,c,d,e'!G6052</f>
        <v>510.0021362303977</v>
      </c>
      <c r="H6052" s="157">
        <f t="shared" si="658"/>
        <v>6652.6160928398931</v>
      </c>
      <c r="I6052" s="157">
        <f t="shared" si="659"/>
        <v>0</v>
      </c>
      <c r="J6052" s="157">
        <f t="shared" si="660"/>
        <v>6652.6160928398931</v>
      </c>
      <c r="K6052" s="157">
        <f t="shared" si="661"/>
        <v>0</v>
      </c>
      <c r="L6052" s="157">
        <f t="shared" si="662"/>
        <v>6652.6160928398931</v>
      </c>
      <c r="M6052" s="167">
        <f t="shared" si="663"/>
        <v>0</v>
      </c>
      <c r="N6052" s="167">
        <f t="shared" si="664"/>
        <v>0</v>
      </c>
    </row>
    <row r="6053" spans="1:14" ht="15" customHeight="1" x14ac:dyDescent="0.2">
      <c r="A6053" s="152"/>
      <c r="B6053" s="152"/>
      <c r="C6053" s="152"/>
      <c r="D6053" s="152"/>
      <c r="E6053" s="153">
        <f>'2.40-a,b,c,d,e'!E6053</f>
        <v>45565.166666666664</v>
      </c>
      <c r="F6053" s="157">
        <f>'2.40-a,b,c,d,e'!F6053</f>
        <v>68.169998168945298</v>
      </c>
      <c r="G6053" s="157">
        <f>'2.40-a,b,c,d,e'!G6053</f>
        <v>-10.002136230397696</v>
      </c>
      <c r="H6053" s="157">
        <f t="shared" si="658"/>
        <v>6642.6139566094953</v>
      </c>
      <c r="I6053" s="157">
        <f t="shared" si="659"/>
        <v>0</v>
      </c>
      <c r="J6053" s="157">
        <f t="shared" si="660"/>
        <v>6642.6139566094953</v>
      </c>
      <c r="K6053" s="157">
        <f t="shared" si="661"/>
        <v>0</v>
      </c>
      <c r="L6053" s="157">
        <f t="shared" si="662"/>
        <v>6642.6139566094953</v>
      </c>
      <c r="M6053" s="167">
        <f t="shared" si="663"/>
        <v>0</v>
      </c>
      <c r="N6053" s="167">
        <f t="shared" si="664"/>
        <v>0</v>
      </c>
    </row>
    <row r="6054" spans="1:14" ht="15" customHeight="1" x14ac:dyDescent="0.2">
      <c r="A6054" s="152"/>
      <c r="B6054" s="152"/>
      <c r="C6054" s="152"/>
      <c r="D6054" s="152"/>
      <c r="E6054" s="153">
        <f>'2.40-a,b,c,d,e'!E6054</f>
        <v>45566.166666666664</v>
      </c>
      <c r="F6054" s="157">
        <f>'2.40-a,b,c,d,e'!F6054</f>
        <v>69.830001831054602</v>
      </c>
      <c r="G6054" s="157">
        <f>'2.40-a,b,c,d,e'!G6054</f>
        <v>1660.0036621093041</v>
      </c>
      <c r="H6054" s="157">
        <f t="shared" si="658"/>
        <v>8302.6176187187993</v>
      </c>
      <c r="I6054" s="157">
        <f t="shared" si="659"/>
        <v>0</v>
      </c>
      <c r="J6054" s="157">
        <f t="shared" si="660"/>
        <v>8302.6176187187993</v>
      </c>
      <c r="K6054" s="157">
        <f t="shared" si="661"/>
        <v>139.99938964840931</v>
      </c>
      <c r="L6054" s="157">
        <f t="shared" si="662"/>
        <v>8162.61822907039</v>
      </c>
      <c r="M6054" s="167">
        <f t="shared" si="663"/>
        <v>0</v>
      </c>
      <c r="N6054" s="167">
        <f t="shared" si="664"/>
        <v>0</v>
      </c>
    </row>
    <row r="6055" spans="1:14" ht="15" customHeight="1" x14ac:dyDescent="0.2">
      <c r="A6055" s="152"/>
      <c r="B6055" s="152"/>
      <c r="C6055" s="152"/>
      <c r="D6055" s="152"/>
      <c r="E6055" s="153">
        <f>'2.40-a,b,c,d,e'!E6055</f>
        <v>45567.166666666664</v>
      </c>
      <c r="F6055" s="157">
        <f>'2.40-a,b,c,d,e'!F6055</f>
        <v>70.099998474121094</v>
      </c>
      <c r="G6055" s="157">
        <f>'2.40-a,b,c,d,e'!G6055</f>
        <v>269.99664306649152</v>
      </c>
      <c r="H6055" s="157">
        <f t="shared" si="658"/>
        <v>8432.6148721368809</v>
      </c>
      <c r="I6055" s="157">
        <f t="shared" si="659"/>
        <v>0</v>
      </c>
      <c r="J6055" s="157">
        <f t="shared" si="660"/>
        <v>8432.6148721368809</v>
      </c>
      <c r="K6055" s="157">
        <f t="shared" si="661"/>
        <v>269.99664306649083</v>
      </c>
      <c r="L6055" s="157">
        <f t="shared" si="662"/>
        <v>8162.61822907039</v>
      </c>
      <c r="M6055" s="167">
        <f t="shared" si="663"/>
        <v>0</v>
      </c>
      <c r="N6055" s="167">
        <f t="shared" si="664"/>
        <v>0</v>
      </c>
    </row>
    <row r="6056" spans="1:14" ht="15" customHeight="1" x14ac:dyDescent="0.2">
      <c r="A6056" s="152"/>
      <c r="B6056" s="152"/>
      <c r="C6056" s="152"/>
      <c r="D6056" s="152"/>
      <c r="E6056" s="153">
        <f>'2.40-a,b,c,d,e'!E6056</f>
        <v>45568.166666666664</v>
      </c>
      <c r="F6056" s="157">
        <f>'2.40-a,b,c,d,e'!F6056</f>
        <v>73.709999084472599</v>
      </c>
      <c r="G6056" s="157">
        <f>'2.40-a,b,c,d,e'!G6056</f>
        <v>3610.0006103515057</v>
      </c>
      <c r="H6056" s="157">
        <f t="shared" si="658"/>
        <v>11772.618839421895</v>
      </c>
      <c r="I6056" s="157">
        <f t="shared" si="659"/>
        <v>0</v>
      </c>
      <c r="J6056" s="157">
        <f t="shared" si="660"/>
        <v>11772.618839421895</v>
      </c>
      <c r="K6056" s="157">
        <f t="shared" si="661"/>
        <v>3610.0006103515052</v>
      </c>
      <c r="L6056" s="157">
        <f t="shared" si="662"/>
        <v>8162.61822907039</v>
      </c>
      <c r="M6056" s="167">
        <f t="shared" si="663"/>
        <v>0</v>
      </c>
      <c r="N6056" s="167">
        <f t="shared" si="664"/>
        <v>0</v>
      </c>
    </row>
    <row r="6057" spans="1:14" ht="15" customHeight="1" x14ac:dyDescent="0.2">
      <c r="A6057" s="152"/>
      <c r="B6057" s="152"/>
      <c r="C6057" s="152"/>
      <c r="D6057" s="152"/>
      <c r="E6057" s="153">
        <f>'2.40-a,b,c,d,e'!E6057</f>
        <v>45569.166666666664</v>
      </c>
      <c r="F6057" s="157">
        <f>'2.40-a,b,c,d,e'!F6057</f>
        <v>74.379997253417898</v>
      </c>
      <c r="G6057" s="157">
        <f>'2.40-a,b,c,d,e'!G6057</f>
        <v>669.99816894529829</v>
      </c>
      <c r="H6057" s="157">
        <f t="shared" si="658"/>
        <v>8832.6163980156889</v>
      </c>
      <c r="I6057" s="157">
        <f t="shared" si="659"/>
        <v>0</v>
      </c>
      <c r="J6057" s="157">
        <f t="shared" si="660"/>
        <v>8832.6163980156889</v>
      </c>
      <c r="K6057" s="157">
        <f t="shared" si="661"/>
        <v>669.99816894529886</v>
      </c>
      <c r="L6057" s="157">
        <f t="shared" si="662"/>
        <v>8162.61822907039</v>
      </c>
      <c r="M6057" s="167">
        <f t="shared" si="663"/>
        <v>0</v>
      </c>
      <c r="N6057" s="167">
        <f t="shared" si="664"/>
        <v>0</v>
      </c>
    </row>
    <row r="6058" spans="1:14" ht="15" customHeight="1" x14ac:dyDescent="0.2">
      <c r="A6058" s="152"/>
      <c r="B6058" s="152"/>
      <c r="C6058" s="152"/>
      <c r="D6058" s="152"/>
      <c r="E6058" s="153">
        <f>'2.40-a,b,c,d,e'!E6058</f>
        <v>45572.166666666664</v>
      </c>
      <c r="F6058" s="157">
        <f>'2.40-a,b,c,d,e'!F6058</f>
        <v>77.139999389648395</v>
      </c>
      <c r="G6058" s="157">
        <f>'2.40-a,b,c,d,e'!G6058</f>
        <v>2760.0021362304969</v>
      </c>
      <c r="H6058" s="157">
        <f t="shared" si="658"/>
        <v>10922.620365300887</v>
      </c>
      <c r="I6058" s="157">
        <f t="shared" si="659"/>
        <v>0</v>
      </c>
      <c r="J6058" s="157">
        <f t="shared" si="660"/>
        <v>10922.620365300887</v>
      </c>
      <c r="K6058" s="157">
        <f t="shared" si="661"/>
        <v>2760.0021362304969</v>
      </c>
      <c r="L6058" s="157">
        <f t="shared" si="662"/>
        <v>8162.61822907039</v>
      </c>
      <c r="M6058" s="167">
        <f t="shared" si="663"/>
        <v>0</v>
      </c>
      <c r="N6058" s="167">
        <f t="shared" si="664"/>
        <v>0</v>
      </c>
    </row>
    <row r="6059" spans="1:14" ht="15" customHeight="1" x14ac:dyDescent="0.2">
      <c r="A6059" s="152"/>
      <c r="B6059" s="152"/>
      <c r="C6059" s="152"/>
      <c r="D6059" s="152"/>
      <c r="E6059" s="153">
        <f>'2.40-a,b,c,d,e'!E6059</f>
        <v>45573.166666666664</v>
      </c>
      <c r="F6059" s="157">
        <f>'2.40-a,b,c,d,e'!F6059</f>
        <v>73.569999694824205</v>
      </c>
      <c r="G6059" s="157">
        <f>'2.40-a,b,c,d,e'!G6059</f>
        <v>-3569.9996948241906</v>
      </c>
      <c r="H6059" s="157">
        <f t="shared" si="658"/>
        <v>4592.6185342461995</v>
      </c>
      <c r="I6059" s="157">
        <f t="shared" si="659"/>
        <v>3569.9996948241906</v>
      </c>
      <c r="J6059" s="157">
        <f t="shared" si="660"/>
        <v>8162.61822907039</v>
      </c>
      <c r="K6059" s="157">
        <f t="shared" si="661"/>
        <v>0</v>
      </c>
      <c r="L6059" s="157">
        <f t="shared" si="662"/>
        <v>8162.61822907039</v>
      </c>
      <c r="M6059" s="167">
        <f t="shared" si="663"/>
        <v>1</v>
      </c>
      <c r="N6059" s="167">
        <f t="shared" si="664"/>
        <v>0</v>
      </c>
    </row>
    <row r="6060" spans="1:14" ht="15" customHeight="1" x14ac:dyDescent="0.2">
      <c r="A6060" s="152"/>
      <c r="B6060" s="152"/>
      <c r="C6060" s="152"/>
      <c r="D6060" s="152"/>
      <c r="E6060" s="153">
        <f>'2.40-a,b,c,d,e'!E6060</f>
        <v>45574.166666666664</v>
      </c>
      <c r="F6060" s="157">
        <f>'2.40-a,b,c,d,e'!F6060</f>
        <v>73.239997863769503</v>
      </c>
      <c r="G6060" s="157">
        <f>'2.40-a,b,c,d,e'!G6060</f>
        <v>-330.00183105470171</v>
      </c>
      <c r="H6060" s="157">
        <f t="shared" si="658"/>
        <v>7832.616398015688</v>
      </c>
      <c r="I6060" s="157">
        <f t="shared" si="659"/>
        <v>0</v>
      </c>
      <c r="J6060" s="157">
        <f t="shared" si="660"/>
        <v>7832.616398015688</v>
      </c>
      <c r="K6060" s="157">
        <f t="shared" si="661"/>
        <v>0</v>
      </c>
      <c r="L6060" s="157">
        <f t="shared" si="662"/>
        <v>7832.616398015688</v>
      </c>
      <c r="M6060" s="167">
        <f t="shared" si="663"/>
        <v>0</v>
      </c>
      <c r="N6060" s="167">
        <f t="shared" si="664"/>
        <v>0</v>
      </c>
    </row>
    <row r="6061" spans="1:14" ht="15" customHeight="1" x14ac:dyDescent="0.2">
      <c r="A6061" s="152"/>
      <c r="B6061" s="152"/>
      <c r="C6061" s="152"/>
      <c r="D6061" s="152"/>
      <c r="E6061" s="153">
        <f>'2.40-a,b,c,d,e'!E6061</f>
        <v>45575.166666666664</v>
      </c>
      <c r="F6061" s="157">
        <f>'2.40-a,b,c,d,e'!F6061</f>
        <v>75.849998474121094</v>
      </c>
      <c r="G6061" s="157">
        <f>'2.40-a,b,c,d,e'!G6061</f>
        <v>2610.0006103515907</v>
      </c>
      <c r="H6061" s="157">
        <f t="shared" si="658"/>
        <v>10442.617008367279</v>
      </c>
      <c r="I6061" s="157">
        <f t="shared" si="659"/>
        <v>0</v>
      </c>
      <c r="J6061" s="157">
        <f t="shared" si="660"/>
        <v>10442.617008367279</v>
      </c>
      <c r="K6061" s="157">
        <f t="shared" si="661"/>
        <v>2279.9987792968886</v>
      </c>
      <c r="L6061" s="157">
        <f t="shared" si="662"/>
        <v>8162.61822907039</v>
      </c>
      <c r="M6061" s="167">
        <f t="shared" si="663"/>
        <v>0</v>
      </c>
      <c r="N6061" s="167">
        <f t="shared" si="664"/>
        <v>0</v>
      </c>
    </row>
    <row r="6062" spans="1:14" ht="15" customHeight="1" x14ac:dyDescent="0.2">
      <c r="A6062" s="152"/>
      <c r="B6062" s="152"/>
      <c r="C6062" s="152"/>
      <c r="D6062" s="152"/>
      <c r="E6062" s="153">
        <f>'2.40-a,b,c,d,e'!E6062</f>
        <v>45576.166666666664</v>
      </c>
      <c r="F6062" s="157">
        <f>'2.40-a,b,c,d,e'!F6062</f>
        <v>75.559997558593693</v>
      </c>
      <c r="G6062" s="157">
        <f>'2.40-a,b,c,d,e'!G6062</f>
        <v>-290.00091552740059</v>
      </c>
      <c r="H6062" s="157">
        <f t="shared" si="658"/>
        <v>7872.617313542989</v>
      </c>
      <c r="I6062" s="157">
        <f t="shared" si="659"/>
        <v>0</v>
      </c>
      <c r="J6062" s="157">
        <f t="shared" si="660"/>
        <v>7872.617313542989</v>
      </c>
      <c r="K6062" s="157">
        <f t="shared" si="661"/>
        <v>0</v>
      </c>
      <c r="L6062" s="157">
        <f t="shared" si="662"/>
        <v>7872.617313542989</v>
      </c>
      <c r="M6062" s="167">
        <f t="shared" si="663"/>
        <v>0</v>
      </c>
      <c r="N6062" s="167">
        <f t="shared" si="664"/>
        <v>0</v>
      </c>
    </row>
    <row r="6063" spans="1:14" ht="15" customHeight="1" x14ac:dyDescent="0.2">
      <c r="A6063" s="152"/>
      <c r="B6063" s="152"/>
      <c r="C6063" s="152"/>
      <c r="D6063" s="152"/>
      <c r="E6063" s="153">
        <f>'2.40-a,b,c,d,e'!E6063</f>
        <v>45579.166666666664</v>
      </c>
      <c r="F6063" s="157">
        <f>'2.40-a,b,c,d,e'!F6063</f>
        <v>73.830001831054602</v>
      </c>
      <c r="G6063" s="157">
        <f>'2.40-a,b,c,d,e'!G6063</f>
        <v>-1729.9957275390909</v>
      </c>
      <c r="H6063" s="157">
        <f t="shared" si="658"/>
        <v>6142.6215860038983</v>
      </c>
      <c r="I6063" s="157">
        <f t="shared" si="659"/>
        <v>0</v>
      </c>
      <c r="J6063" s="157">
        <f t="shared" si="660"/>
        <v>6142.6215860038983</v>
      </c>
      <c r="K6063" s="157">
        <f t="shared" si="661"/>
        <v>0</v>
      </c>
      <c r="L6063" s="157">
        <f t="shared" si="662"/>
        <v>6142.6215860038983</v>
      </c>
      <c r="M6063" s="167">
        <f t="shared" si="663"/>
        <v>0</v>
      </c>
      <c r="N6063" s="167">
        <f t="shared" si="664"/>
        <v>0</v>
      </c>
    </row>
    <row r="6064" spans="1:14" ht="15" customHeight="1" x14ac:dyDescent="0.2">
      <c r="A6064" s="152"/>
      <c r="B6064" s="152"/>
      <c r="C6064" s="152"/>
      <c r="D6064" s="152"/>
      <c r="E6064" s="153">
        <f>'2.40-a,b,c,d,e'!E6064</f>
        <v>45580.166666666664</v>
      </c>
      <c r="F6064" s="157">
        <f>'2.40-a,b,c,d,e'!F6064</f>
        <v>70.580001831054602</v>
      </c>
      <c r="G6064" s="157">
        <f>'2.40-a,b,c,d,e'!G6064</f>
        <v>-3250</v>
      </c>
      <c r="H6064" s="157">
        <f t="shared" si="658"/>
        <v>2892.6215860038983</v>
      </c>
      <c r="I6064" s="157">
        <f t="shared" si="659"/>
        <v>5269.9966430664917</v>
      </c>
      <c r="J6064" s="157">
        <f t="shared" si="660"/>
        <v>8162.61822907039</v>
      </c>
      <c r="K6064" s="157">
        <f t="shared" si="661"/>
        <v>0</v>
      </c>
      <c r="L6064" s="157">
        <f t="shared" si="662"/>
        <v>8162.61822907039</v>
      </c>
      <c r="M6064" s="167">
        <f t="shared" si="663"/>
        <v>1</v>
      </c>
      <c r="N6064" s="167">
        <f t="shared" si="664"/>
        <v>0</v>
      </c>
    </row>
    <row r="6065" spans="1:14" ht="15" customHeight="1" x14ac:dyDescent="0.2">
      <c r="A6065" s="152"/>
      <c r="B6065" s="152"/>
      <c r="C6065" s="152"/>
      <c r="D6065" s="152"/>
      <c r="E6065" s="153">
        <f>'2.40-a,b,c,d,e'!E6065</f>
        <v>45581.166666666664</v>
      </c>
      <c r="F6065" s="157">
        <f>'2.40-a,b,c,d,e'!F6065</f>
        <v>70.389999389648395</v>
      </c>
      <c r="G6065" s="157">
        <f>'2.40-a,b,c,d,e'!G6065</f>
        <v>-190.00244140620737</v>
      </c>
      <c r="H6065" s="157">
        <f t="shared" si="658"/>
        <v>7972.6157876641828</v>
      </c>
      <c r="I6065" s="157">
        <f t="shared" si="659"/>
        <v>0</v>
      </c>
      <c r="J6065" s="157">
        <f t="shared" si="660"/>
        <v>7972.6157876641828</v>
      </c>
      <c r="K6065" s="157">
        <f t="shared" si="661"/>
        <v>0</v>
      </c>
      <c r="L6065" s="157">
        <f t="shared" si="662"/>
        <v>7972.6157876641828</v>
      </c>
      <c r="M6065" s="167">
        <f t="shared" si="663"/>
        <v>0</v>
      </c>
      <c r="N6065" s="167">
        <f t="shared" si="664"/>
        <v>0</v>
      </c>
    </row>
    <row r="6066" spans="1:14" ht="15" customHeight="1" x14ac:dyDescent="0.2">
      <c r="A6066" s="152"/>
      <c r="B6066" s="152"/>
      <c r="C6066" s="152"/>
      <c r="D6066" s="152"/>
      <c r="E6066" s="153">
        <f>'2.40-a,b,c,d,e'!E6066</f>
        <v>45582.166666666664</v>
      </c>
      <c r="F6066" s="157">
        <f>'2.40-a,b,c,d,e'!F6066</f>
        <v>70.669998168945298</v>
      </c>
      <c r="G6066" s="157">
        <f>'2.40-a,b,c,d,e'!G6066</f>
        <v>279.99877929690342</v>
      </c>
      <c r="H6066" s="157">
        <f t="shared" si="658"/>
        <v>8252.6145669610869</v>
      </c>
      <c r="I6066" s="157">
        <f t="shared" si="659"/>
        <v>0</v>
      </c>
      <c r="J6066" s="157">
        <f t="shared" si="660"/>
        <v>8252.6145669610869</v>
      </c>
      <c r="K6066" s="157">
        <f t="shared" si="661"/>
        <v>89.99633789069685</v>
      </c>
      <c r="L6066" s="157">
        <f t="shared" si="662"/>
        <v>8162.61822907039</v>
      </c>
      <c r="M6066" s="167">
        <f t="shared" si="663"/>
        <v>0</v>
      </c>
      <c r="N6066" s="167">
        <f t="shared" si="664"/>
        <v>0</v>
      </c>
    </row>
    <row r="6067" spans="1:14" ht="15" customHeight="1" x14ac:dyDescent="0.2">
      <c r="A6067" s="152"/>
      <c r="B6067" s="152"/>
      <c r="C6067" s="152"/>
      <c r="D6067" s="152"/>
      <c r="E6067" s="153">
        <f>'2.40-a,b,c,d,e'!E6067</f>
        <v>45583.166666666664</v>
      </c>
      <c r="F6067" s="157">
        <f>'2.40-a,b,c,d,e'!F6067</f>
        <v>69.220001220703097</v>
      </c>
      <c r="G6067" s="157">
        <f>'2.40-a,b,c,d,e'!G6067</f>
        <v>-1449.9969482422016</v>
      </c>
      <c r="H6067" s="157">
        <f t="shared" si="658"/>
        <v>6712.6212808281889</v>
      </c>
      <c r="I6067" s="157">
        <f t="shared" si="659"/>
        <v>0</v>
      </c>
      <c r="J6067" s="157">
        <f t="shared" si="660"/>
        <v>6712.6212808281889</v>
      </c>
      <c r="K6067" s="157">
        <f t="shared" si="661"/>
        <v>0</v>
      </c>
      <c r="L6067" s="157">
        <f t="shared" si="662"/>
        <v>6712.6212808281889</v>
      </c>
      <c r="M6067" s="167">
        <f t="shared" si="663"/>
        <v>0</v>
      </c>
      <c r="N6067" s="167">
        <f t="shared" si="664"/>
        <v>0</v>
      </c>
    </row>
    <row r="6068" spans="1:14" ht="15" customHeight="1" x14ac:dyDescent="0.2">
      <c r="A6068" s="152"/>
      <c r="B6068" s="152"/>
      <c r="C6068" s="152"/>
      <c r="D6068" s="152"/>
      <c r="E6068" s="153">
        <f>'2.40-a,b,c,d,e'!E6068</f>
        <v>45586.166666666664</v>
      </c>
      <c r="F6068" s="157">
        <f>'2.40-a,b,c,d,e'!F6068</f>
        <v>70.559997558593693</v>
      </c>
      <c r="G6068" s="157">
        <f>'2.40-a,b,c,d,e'!G6068</f>
        <v>1339.9963378905966</v>
      </c>
      <c r="H6068" s="157">
        <f t="shared" si="658"/>
        <v>8052.6176187187857</v>
      </c>
      <c r="I6068" s="157">
        <f t="shared" si="659"/>
        <v>0</v>
      </c>
      <c r="J6068" s="157">
        <f t="shared" si="660"/>
        <v>8052.6176187187857</v>
      </c>
      <c r="K6068" s="157">
        <f t="shared" si="661"/>
        <v>0</v>
      </c>
      <c r="L6068" s="157">
        <f t="shared" si="662"/>
        <v>8052.6176187187857</v>
      </c>
      <c r="M6068" s="167">
        <f t="shared" si="663"/>
        <v>0</v>
      </c>
      <c r="N6068" s="167">
        <f t="shared" si="664"/>
        <v>0</v>
      </c>
    </row>
    <row r="6069" spans="1:14" ht="15" customHeight="1" x14ac:dyDescent="0.2">
      <c r="A6069" s="152"/>
      <c r="B6069" s="152"/>
      <c r="C6069" s="152"/>
      <c r="D6069" s="152"/>
      <c r="E6069" s="153">
        <f>'2.40-a,b,c,d,e'!E6069</f>
        <v>45587.166666666664</v>
      </c>
      <c r="F6069" s="157">
        <f>'2.40-a,b,c,d,e'!F6069</f>
        <v>72.089996337890597</v>
      </c>
      <c r="G6069" s="157">
        <f>'2.40-a,b,c,d,e'!G6069</f>
        <v>1529.9987792969034</v>
      </c>
      <c r="H6069" s="157">
        <f t="shared" si="658"/>
        <v>9582.6163980156889</v>
      </c>
      <c r="I6069" s="157">
        <f t="shared" si="659"/>
        <v>0</v>
      </c>
      <c r="J6069" s="157">
        <f t="shared" si="660"/>
        <v>9582.6163980156889</v>
      </c>
      <c r="K6069" s="157">
        <f t="shared" si="661"/>
        <v>1419.9981689452989</v>
      </c>
      <c r="L6069" s="157">
        <f t="shared" si="662"/>
        <v>8162.61822907039</v>
      </c>
      <c r="M6069" s="167">
        <f t="shared" si="663"/>
        <v>0</v>
      </c>
      <c r="N6069" s="167">
        <f t="shared" si="664"/>
        <v>0</v>
      </c>
    </row>
    <row r="6070" spans="1:14" ht="15" customHeight="1" x14ac:dyDescent="0.2">
      <c r="A6070" s="152"/>
      <c r="B6070" s="152"/>
      <c r="C6070" s="152"/>
      <c r="D6070" s="152"/>
      <c r="E6070" s="153">
        <f>'2.40-a,b,c,d,e'!E6070</f>
        <v>45588.166666666664</v>
      </c>
      <c r="F6070" s="157">
        <f>'2.40-a,b,c,d,e'!F6070</f>
        <v>70.769996643066406</v>
      </c>
      <c r="G6070" s="157">
        <f>'2.40-a,b,c,d,e'!G6070</f>
        <v>-1319.9996948241903</v>
      </c>
      <c r="H6070" s="157">
        <f t="shared" si="658"/>
        <v>6842.6185342461995</v>
      </c>
      <c r="I6070" s="157">
        <f t="shared" si="659"/>
        <v>0</v>
      </c>
      <c r="J6070" s="157">
        <f t="shared" si="660"/>
        <v>6842.6185342461995</v>
      </c>
      <c r="K6070" s="157">
        <f t="shared" si="661"/>
        <v>0</v>
      </c>
      <c r="L6070" s="157">
        <f t="shared" si="662"/>
        <v>6842.6185342461995</v>
      </c>
      <c r="M6070" s="167">
        <f t="shared" si="663"/>
        <v>0</v>
      </c>
      <c r="N6070" s="167">
        <f t="shared" si="664"/>
        <v>0</v>
      </c>
    </row>
    <row r="6071" spans="1:14" ht="15" customHeight="1" x14ac:dyDescent="0.2">
      <c r="A6071" s="152"/>
      <c r="B6071" s="152"/>
      <c r="C6071" s="152"/>
      <c r="D6071" s="152"/>
      <c r="E6071" s="153">
        <f>'2.40-a,b,c,d,e'!E6071</f>
        <v>45589.166666666664</v>
      </c>
      <c r="F6071" s="157">
        <f>'2.40-a,b,c,d,e'!F6071</f>
        <v>70.190002441406193</v>
      </c>
      <c r="G6071" s="157">
        <f>'2.40-a,b,c,d,e'!G6071</f>
        <v>-579.99420166021309</v>
      </c>
      <c r="H6071" s="157">
        <f t="shared" si="658"/>
        <v>6262.6243325859868</v>
      </c>
      <c r="I6071" s="157">
        <f t="shared" si="659"/>
        <v>0</v>
      </c>
      <c r="J6071" s="157">
        <f t="shared" si="660"/>
        <v>6262.6243325859868</v>
      </c>
      <c r="K6071" s="157">
        <f t="shared" si="661"/>
        <v>0</v>
      </c>
      <c r="L6071" s="157">
        <f t="shared" si="662"/>
        <v>6262.6243325859868</v>
      </c>
      <c r="M6071" s="167">
        <f t="shared" si="663"/>
        <v>0</v>
      </c>
      <c r="N6071" s="167">
        <f t="shared" si="664"/>
        <v>0</v>
      </c>
    </row>
    <row r="6072" spans="1:14" ht="15" customHeight="1" x14ac:dyDescent="0.2">
      <c r="A6072" s="152"/>
      <c r="B6072" s="152"/>
      <c r="C6072" s="152"/>
      <c r="D6072" s="152"/>
      <c r="E6072" s="153">
        <f>'2.40-a,b,c,d,e'!E6072</f>
        <v>45590.166666666664</v>
      </c>
      <c r="F6072" s="157">
        <f>'2.40-a,b,c,d,e'!F6072</f>
        <v>71.779998779296804</v>
      </c>
      <c r="G6072" s="157">
        <f>'2.40-a,b,c,d,e'!G6072</f>
        <v>1589.9963378906109</v>
      </c>
      <c r="H6072" s="157">
        <f t="shared" si="658"/>
        <v>7852.6206704765973</v>
      </c>
      <c r="I6072" s="157">
        <f t="shared" si="659"/>
        <v>0</v>
      </c>
      <c r="J6072" s="157">
        <f t="shared" si="660"/>
        <v>7852.6206704765973</v>
      </c>
      <c r="K6072" s="157">
        <f t="shared" si="661"/>
        <v>0</v>
      </c>
      <c r="L6072" s="157">
        <f t="shared" si="662"/>
        <v>7852.6206704765973</v>
      </c>
      <c r="M6072" s="167">
        <f t="shared" si="663"/>
        <v>0</v>
      </c>
      <c r="N6072" s="167">
        <f t="shared" si="664"/>
        <v>0</v>
      </c>
    </row>
    <row r="6073" spans="1:14" ht="15" customHeight="1" x14ac:dyDescent="0.2">
      <c r="A6073" s="152"/>
      <c r="B6073" s="152"/>
      <c r="C6073" s="152"/>
      <c r="D6073" s="152"/>
      <c r="E6073" s="153">
        <f>'2.40-a,b,c,d,e'!E6073</f>
        <v>45593.166666666664</v>
      </c>
      <c r="F6073" s="157">
        <f>'2.40-a,b,c,d,e'!F6073</f>
        <v>67.379997253417898</v>
      </c>
      <c r="G6073" s="157">
        <f>'2.40-a,b,c,d,e'!G6073</f>
        <v>-4400.0015258789063</v>
      </c>
      <c r="H6073" s="157">
        <f t="shared" si="658"/>
        <v>3452.619144597691</v>
      </c>
      <c r="I6073" s="157">
        <f t="shared" si="659"/>
        <v>4709.999084472699</v>
      </c>
      <c r="J6073" s="157">
        <f t="shared" si="660"/>
        <v>8162.61822907039</v>
      </c>
      <c r="K6073" s="157">
        <f t="shared" si="661"/>
        <v>0</v>
      </c>
      <c r="L6073" s="157">
        <f t="shared" si="662"/>
        <v>8162.61822907039</v>
      </c>
      <c r="M6073" s="167">
        <f t="shared" si="663"/>
        <v>1</v>
      </c>
      <c r="N6073" s="167">
        <f t="shared" si="664"/>
        <v>0</v>
      </c>
    </row>
    <row r="6074" spans="1:14" ht="15" customHeight="1" x14ac:dyDescent="0.2">
      <c r="A6074" s="152"/>
      <c r="B6074" s="152"/>
      <c r="C6074" s="152"/>
      <c r="D6074" s="152"/>
      <c r="E6074" s="153">
        <f>'2.40-a,b,c,d,e'!E6074</f>
        <v>45594.166666666664</v>
      </c>
      <c r="F6074" s="157">
        <f>'2.40-a,b,c,d,e'!F6074</f>
        <v>67.209999084472599</v>
      </c>
      <c r="G6074" s="157">
        <f>'2.40-a,b,c,d,e'!G6074</f>
        <v>-169.99816894529829</v>
      </c>
      <c r="H6074" s="157">
        <f t="shared" si="658"/>
        <v>7992.6200601250921</v>
      </c>
      <c r="I6074" s="157">
        <f t="shared" si="659"/>
        <v>0</v>
      </c>
      <c r="J6074" s="157">
        <f t="shared" si="660"/>
        <v>7992.6200601250921</v>
      </c>
      <c r="K6074" s="157">
        <f t="shared" si="661"/>
        <v>0</v>
      </c>
      <c r="L6074" s="157">
        <f t="shared" si="662"/>
        <v>7992.6200601250921</v>
      </c>
      <c r="M6074" s="167">
        <f t="shared" si="663"/>
        <v>0</v>
      </c>
      <c r="N6074" s="167">
        <f t="shared" si="664"/>
        <v>0</v>
      </c>
    </row>
    <row r="6075" spans="1:14" ht="15" customHeight="1" x14ac:dyDescent="0.2">
      <c r="A6075" s="152"/>
      <c r="B6075" s="152"/>
      <c r="C6075" s="152"/>
      <c r="D6075" s="152"/>
      <c r="E6075" s="153">
        <f>'2.40-a,b,c,d,e'!E6075</f>
        <v>45595.166666666664</v>
      </c>
      <c r="F6075" s="157">
        <f>'2.40-a,b,c,d,e'!F6075</f>
        <v>68.610000610351506</v>
      </c>
      <c r="G6075" s="157">
        <f>'2.40-a,b,c,d,e'!G6075</f>
        <v>1400.0015258789063</v>
      </c>
      <c r="H6075" s="157">
        <f t="shared" si="658"/>
        <v>9392.6215860039993</v>
      </c>
      <c r="I6075" s="157">
        <f t="shared" si="659"/>
        <v>0</v>
      </c>
      <c r="J6075" s="157">
        <f t="shared" si="660"/>
        <v>9392.6215860039993</v>
      </c>
      <c r="K6075" s="157">
        <f t="shared" si="661"/>
        <v>1230.0033569336092</v>
      </c>
      <c r="L6075" s="157">
        <f t="shared" si="662"/>
        <v>8162.61822907039</v>
      </c>
      <c r="M6075" s="167">
        <f t="shared" si="663"/>
        <v>0</v>
      </c>
      <c r="N6075" s="167">
        <f t="shared" si="664"/>
        <v>0</v>
      </c>
    </row>
    <row r="6076" spans="1:14" ht="15" customHeight="1" x14ac:dyDescent="0.2">
      <c r="A6076" s="152"/>
      <c r="B6076" s="152"/>
      <c r="C6076" s="152"/>
      <c r="D6076" s="152"/>
      <c r="E6076" s="153">
        <f>'2.40-a,b,c,d,e'!E6076</f>
        <v>45596.166666666664</v>
      </c>
      <c r="F6076" s="157">
        <f>'2.40-a,b,c,d,e'!F6076</f>
        <v>69.260002136230398</v>
      </c>
      <c r="G6076" s="157">
        <f>'2.40-a,b,c,d,e'!G6076</f>
        <v>650.00152587889204</v>
      </c>
      <c r="H6076" s="157">
        <f t="shared" si="658"/>
        <v>8812.6197549492827</v>
      </c>
      <c r="I6076" s="157">
        <f t="shared" si="659"/>
        <v>0</v>
      </c>
      <c r="J6076" s="157">
        <f t="shared" si="660"/>
        <v>8812.6197549492827</v>
      </c>
      <c r="K6076" s="157">
        <f t="shared" si="661"/>
        <v>650.00152587889261</v>
      </c>
      <c r="L6076" s="157">
        <f t="shared" si="662"/>
        <v>8162.61822907039</v>
      </c>
      <c r="M6076" s="167">
        <f t="shared" si="663"/>
        <v>0</v>
      </c>
      <c r="N6076" s="167">
        <f t="shared" si="664"/>
        <v>0</v>
      </c>
    </row>
    <row r="6077" spans="1:14" ht="15" customHeight="1" x14ac:dyDescent="0.2">
      <c r="A6077" s="152"/>
      <c r="B6077" s="152"/>
      <c r="C6077" s="152"/>
      <c r="D6077" s="152"/>
      <c r="E6077" s="153">
        <f>'2.40-a,b,c,d,e'!E6077</f>
        <v>45597.166666666664</v>
      </c>
      <c r="F6077" s="157">
        <f>'2.40-a,b,c,d,e'!F6077</f>
        <v>69.489997863769503</v>
      </c>
      <c r="G6077" s="157">
        <f>'2.40-a,b,c,d,e'!G6077</f>
        <v>229.99572753910513</v>
      </c>
      <c r="H6077" s="157">
        <f t="shared" si="658"/>
        <v>8392.6139566094953</v>
      </c>
      <c r="I6077" s="157">
        <f t="shared" si="659"/>
        <v>0</v>
      </c>
      <c r="J6077" s="157">
        <f t="shared" si="660"/>
        <v>8392.6139566094953</v>
      </c>
      <c r="K6077" s="157">
        <f t="shared" si="661"/>
        <v>229.99572753910525</v>
      </c>
      <c r="L6077" s="157">
        <f t="shared" si="662"/>
        <v>8162.61822907039</v>
      </c>
      <c r="M6077" s="167">
        <f t="shared" si="663"/>
        <v>0</v>
      </c>
      <c r="N6077" s="167">
        <f t="shared" si="664"/>
        <v>0</v>
      </c>
    </row>
    <row r="6078" spans="1:14" ht="15" customHeight="1" x14ac:dyDescent="0.2">
      <c r="A6078" s="152"/>
      <c r="B6078" s="152"/>
      <c r="C6078" s="152"/>
      <c r="D6078" s="152"/>
      <c r="E6078" s="153">
        <f>'2.40-a,b,c,d,e'!E6078</f>
        <v>45600.208333333336</v>
      </c>
      <c r="F6078" s="157">
        <f>'2.40-a,b,c,d,e'!F6078</f>
        <v>71.470001220703097</v>
      </c>
      <c r="G6078" s="157">
        <f>'2.40-a,b,c,d,e'!G6078</f>
        <v>1980.0033569335938</v>
      </c>
      <c r="H6078" s="157">
        <f t="shared" si="658"/>
        <v>10142.621586003985</v>
      </c>
      <c r="I6078" s="157">
        <f t="shared" si="659"/>
        <v>0</v>
      </c>
      <c r="J6078" s="157">
        <f t="shared" si="660"/>
        <v>10142.621586003985</v>
      </c>
      <c r="K6078" s="157">
        <f t="shared" si="661"/>
        <v>1980.0033569335947</v>
      </c>
      <c r="L6078" s="157">
        <f t="shared" si="662"/>
        <v>8162.61822907039</v>
      </c>
      <c r="M6078" s="167">
        <f t="shared" si="663"/>
        <v>0</v>
      </c>
      <c r="N6078" s="167">
        <f t="shared" si="664"/>
        <v>0</v>
      </c>
    </row>
    <row r="6079" spans="1:14" ht="15" customHeight="1" x14ac:dyDescent="0.2">
      <c r="A6079" s="152"/>
      <c r="B6079" s="152"/>
      <c r="C6079" s="152"/>
      <c r="D6079" s="152"/>
      <c r="E6079" s="153">
        <f>'2.40-a,b,c,d,e'!E6079</f>
        <v>45601.208333333336</v>
      </c>
      <c r="F6079" s="157">
        <f>'2.40-a,b,c,d,e'!F6079</f>
        <v>71.989997863769503</v>
      </c>
      <c r="G6079" s="157">
        <f>'2.40-a,b,c,d,e'!G6079</f>
        <v>519.99664306640625</v>
      </c>
      <c r="H6079" s="157">
        <f t="shared" si="658"/>
        <v>8682.6148721367972</v>
      </c>
      <c r="I6079" s="157">
        <f t="shared" si="659"/>
        <v>0</v>
      </c>
      <c r="J6079" s="157">
        <f t="shared" si="660"/>
        <v>8682.6148721367972</v>
      </c>
      <c r="K6079" s="157">
        <f t="shared" si="661"/>
        <v>519.99664306640716</v>
      </c>
      <c r="L6079" s="157">
        <f t="shared" si="662"/>
        <v>8162.61822907039</v>
      </c>
      <c r="M6079" s="167">
        <f t="shared" si="663"/>
        <v>0</v>
      </c>
      <c r="N6079" s="167">
        <f t="shared" si="664"/>
        <v>0</v>
      </c>
    </row>
    <row r="6080" spans="1:14" ht="15" customHeight="1" x14ac:dyDescent="0.2">
      <c r="A6080" s="152"/>
      <c r="B6080" s="152"/>
      <c r="C6080" s="152"/>
      <c r="D6080" s="152"/>
      <c r="E6080" s="153">
        <f>'2.40-a,b,c,d,e'!E6080</f>
        <v>45602.208333333336</v>
      </c>
      <c r="F6080" s="157">
        <f>'2.40-a,b,c,d,e'!F6080</f>
        <v>71.690002441406193</v>
      </c>
      <c r="G6080" s="157">
        <f>'2.40-a,b,c,d,e'!G6080</f>
        <v>-299.99542236330967</v>
      </c>
      <c r="H6080" s="157">
        <f t="shared" si="658"/>
        <v>7862.6228067070806</v>
      </c>
      <c r="I6080" s="157">
        <f t="shared" si="659"/>
        <v>0</v>
      </c>
      <c r="J6080" s="157">
        <f t="shared" si="660"/>
        <v>7862.6228067070806</v>
      </c>
      <c r="K6080" s="157">
        <f t="shared" si="661"/>
        <v>0</v>
      </c>
      <c r="L6080" s="157">
        <f t="shared" si="662"/>
        <v>7862.6228067070806</v>
      </c>
      <c r="M6080" s="167">
        <f t="shared" si="663"/>
        <v>0</v>
      </c>
      <c r="N6080" s="167">
        <f t="shared" si="664"/>
        <v>0</v>
      </c>
    </row>
    <row r="6081" spans="1:14" ht="15" customHeight="1" x14ac:dyDescent="0.2">
      <c r="A6081" s="152"/>
      <c r="B6081" s="152"/>
      <c r="C6081" s="152"/>
      <c r="D6081" s="152"/>
      <c r="E6081" s="153">
        <f>'2.40-a,b,c,d,e'!E6081</f>
        <v>45603.208333333336</v>
      </c>
      <c r="F6081" s="157">
        <f>'2.40-a,b,c,d,e'!F6081</f>
        <v>72.360000610351506</v>
      </c>
      <c r="G6081" s="157">
        <f>'2.40-a,b,c,d,e'!G6081</f>
        <v>669.9981689453125</v>
      </c>
      <c r="H6081" s="157">
        <f t="shared" si="658"/>
        <v>8532.6209756523931</v>
      </c>
      <c r="I6081" s="157">
        <f t="shared" si="659"/>
        <v>0</v>
      </c>
      <c r="J6081" s="157">
        <f t="shared" si="660"/>
        <v>8532.6209756523931</v>
      </c>
      <c r="K6081" s="157">
        <f t="shared" si="661"/>
        <v>370.00274658200306</v>
      </c>
      <c r="L6081" s="157">
        <f t="shared" si="662"/>
        <v>8162.61822907039</v>
      </c>
      <c r="M6081" s="167">
        <f t="shared" si="663"/>
        <v>0</v>
      </c>
      <c r="N6081" s="167">
        <f t="shared" si="664"/>
        <v>0</v>
      </c>
    </row>
    <row r="6082" spans="1:14" ht="15" customHeight="1" x14ac:dyDescent="0.2">
      <c r="A6082" s="152"/>
      <c r="B6082" s="152"/>
      <c r="C6082" s="152"/>
      <c r="D6082" s="152"/>
      <c r="E6082" s="153">
        <f>'2.40-a,b,c,d,e'!E6082</f>
        <v>45604.208333333336</v>
      </c>
      <c r="F6082" s="157">
        <f>'2.40-a,b,c,d,e'!F6082</f>
        <v>70.379997253417898</v>
      </c>
      <c r="G6082" s="157">
        <f>'2.40-a,b,c,d,e'!G6082</f>
        <v>-1980.0033569336078</v>
      </c>
      <c r="H6082" s="157">
        <f t="shared" si="658"/>
        <v>6182.6148721367827</v>
      </c>
      <c r="I6082" s="157">
        <f t="shared" si="659"/>
        <v>0</v>
      </c>
      <c r="J6082" s="157">
        <f t="shared" si="660"/>
        <v>6182.6148721367827</v>
      </c>
      <c r="K6082" s="157">
        <f t="shared" si="661"/>
        <v>0</v>
      </c>
      <c r="L6082" s="157">
        <f t="shared" si="662"/>
        <v>6182.6148721367827</v>
      </c>
      <c r="M6082" s="167">
        <f t="shared" si="663"/>
        <v>0</v>
      </c>
      <c r="N6082" s="167">
        <f t="shared" si="664"/>
        <v>0</v>
      </c>
    </row>
    <row r="6083" spans="1:14" ht="15" customHeight="1" x14ac:dyDescent="0.2">
      <c r="A6083" s="152"/>
      <c r="B6083" s="152"/>
      <c r="C6083" s="152"/>
      <c r="D6083" s="152"/>
      <c r="E6083" s="153">
        <f>'2.40-a,b,c,d,e'!E6083</f>
        <v>45607.208333333336</v>
      </c>
      <c r="F6083" s="157">
        <f>'2.40-a,b,c,d,e'!F6083</f>
        <v>68.040000915527301</v>
      </c>
      <c r="G6083" s="157">
        <f>'2.40-a,b,c,d,e'!G6083</f>
        <v>-2339.9963378905968</v>
      </c>
      <c r="H6083" s="157">
        <f t="shared" si="658"/>
        <v>3842.6185342461858</v>
      </c>
      <c r="I6083" s="157">
        <f t="shared" si="659"/>
        <v>4319.9996948242042</v>
      </c>
      <c r="J6083" s="157">
        <f t="shared" si="660"/>
        <v>8162.61822907039</v>
      </c>
      <c r="K6083" s="157">
        <f t="shared" si="661"/>
        <v>0</v>
      </c>
      <c r="L6083" s="157">
        <f t="shared" si="662"/>
        <v>8162.61822907039</v>
      </c>
      <c r="M6083" s="167">
        <f t="shared" si="663"/>
        <v>1</v>
      </c>
      <c r="N6083" s="167">
        <f t="shared" si="664"/>
        <v>0</v>
      </c>
    </row>
    <row r="6084" spans="1:14" ht="15" customHeight="1" x14ac:dyDescent="0.2">
      <c r="A6084" s="152"/>
      <c r="B6084" s="152"/>
      <c r="C6084" s="152"/>
      <c r="D6084" s="152"/>
      <c r="E6084" s="153">
        <f>'2.40-a,b,c,d,e'!E6084</f>
        <v>45608.208333333336</v>
      </c>
      <c r="F6084" s="157">
        <f>'2.40-a,b,c,d,e'!F6084</f>
        <v>68.120002746582003</v>
      </c>
      <c r="G6084" s="157">
        <f>'2.40-a,b,c,d,e'!G6084</f>
        <v>80.001831054701711</v>
      </c>
      <c r="H6084" s="157">
        <f t="shared" ref="H6084:H6147" si="665">L6083+G6084</f>
        <v>8242.6200601250912</v>
      </c>
      <c r="I6084" s="157">
        <f t="shared" ref="I6084:I6147" si="666">IF(H6084&lt;$B$13,$B$14-H6084,0)</f>
        <v>0</v>
      </c>
      <c r="J6084" s="157">
        <f t="shared" ref="J6084:J6147" si="667">H6084+I6084</f>
        <v>8242.6200601250912</v>
      </c>
      <c r="K6084" s="157">
        <f t="shared" ref="K6084:K6147" si="668">MAX(J6084-$B$14,0)</f>
        <v>80.001831054701142</v>
      </c>
      <c r="L6084" s="157">
        <f t="shared" ref="L6084:L6147" si="669">J6084-K6084</f>
        <v>8162.61822907039</v>
      </c>
      <c r="M6084" s="167">
        <f t="shared" ref="M6084:M6147" si="670">IF(I6084&gt;0,1,0)</f>
        <v>0</v>
      </c>
      <c r="N6084" s="167">
        <f t="shared" ref="N6084:N6147" si="671">IF(H6084&lt;0,1,0)</f>
        <v>0</v>
      </c>
    </row>
    <row r="6085" spans="1:14" ht="15" customHeight="1" x14ac:dyDescent="0.2">
      <c r="A6085" s="152"/>
      <c r="B6085" s="152"/>
      <c r="C6085" s="152"/>
      <c r="D6085" s="152"/>
      <c r="E6085" s="153">
        <f>'2.40-a,b,c,d,e'!E6085</f>
        <v>45609.208333333336</v>
      </c>
      <c r="F6085" s="157">
        <f>'2.40-a,b,c,d,e'!F6085</f>
        <v>68.430000305175696</v>
      </c>
      <c r="G6085" s="157">
        <f>'2.40-a,b,c,d,e'!G6085</f>
        <v>309.99755859369316</v>
      </c>
      <c r="H6085" s="157">
        <f t="shared" si="665"/>
        <v>8472.6157876640827</v>
      </c>
      <c r="I6085" s="157">
        <f t="shared" si="666"/>
        <v>0</v>
      </c>
      <c r="J6085" s="157">
        <f t="shared" si="667"/>
        <v>8472.6157876640827</v>
      </c>
      <c r="K6085" s="157">
        <f t="shared" si="668"/>
        <v>309.9975585936927</v>
      </c>
      <c r="L6085" s="157">
        <f t="shared" si="669"/>
        <v>8162.61822907039</v>
      </c>
      <c r="M6085" s="167">
        <f t="shared" si="670"/>
        <v>0</v>
      </c>
      <c r="N6085" s="167">
        <f t="shared" si="671"/>
        <v>0</v>
      </c>
    </row>
    <row r="6086" spans="1:14" ht="15" customHeight="1" x14ac:dyDescent="0.2">
      <c r="A6086" s="152"/>
      <c r="B6086" s="152"/>
      <c r="C6086" s="152"/>
      <c r="D6086" s="152"/>
      <c r="E6086" s="153">
        <f>'2.40-a,b,c,d,e'!E6086</f>
        <v>45610.208333333336</v>
      </c>
      <c r="F6086" s="157">
        <f>'2.40-a,b,c,d,e'!F6086</f>
        <v>68.699996948242102</v>
      </c>
      <c r="G6086" s="157">
        <f>'2.40-a,b,c,d,e'!G6086</f>
        <v>269.99664306640625</v>
      </c>
      <c r="H6086" s="157">
        <f t="shared" si="665"/>
        <v>8432.6148721367972</v>
      </c>
      <c r="I6086" s="157">
        <f t="shared" si="666"/>
        <v>0</v>
      </c>
      <c r="J6086" s="157">
        <f t="shared" si="667"/>
        <v>8432.6148721367972</v>
      </c>
      <c r="K6086" s="157">
        <f t="shared" si="668"/>
        <v>269.99664306640716</v>
      </c>
      <c r="L6086" s="157">
        <f t="shared" si="669"/>
        <v>8162.61822907039</v>
      </c>
      <c r="M6086" s="167">
        <f t="shared" si="670"/>
        <v>0</v>
      </c>
      <c r="N6086" s="167">
        <f t="shared" si="671"/>
        <v>0</v>
      </c>
    </row>
    <row r="6087" spans="1:14" ht="15" customHeight="1" x14ac:dyDescent="0.2">
      <c r="A6087" s="152"/>
      <c r="B6087" s="152"/>
      <c r="C6087" s="152"/>
      <c r="D6087" s="152"/>
      <c r="E6087" s="153">
        <f>'2.40-a,b,c,d,e'!E6087</f>
        <v>45611.208333333336</v>
      </c>
      <c r="F6087" s="157">
        <f>'2.40-a,b,c,d,e'!F6087</f>
        <v>67.019996643066406</v>
      </c>
      <c r="G6087" s="157">
        <f>'2.40-a,b,c,d,e'!G6087</f>
        <v>-1680.000305175696</v>
      </c>
      <c r="H6087" s="157">
        <f t="shared" si="665"/>
        <v>6482.6179238946943</v>
      </c>
      <c r="I6087" s="157">
        <f t="shared" si="666"/>
        <v>0</v>
      </c>
      <c r="J6087" s="157">
        <f t="shared" si="667"/>
        <v>6482.6179238946943</v>
      </c>
      <c r="K6087" s="157">
        <f t="shared" si="668"/>
        <v>0</v>
      </c>
      <c r="L6087" s="157">
        <f t="shared" si="669"/>
        <v>6482.6179238946943</v>
      </c>
      <c r="M6087" s="167">
        <f t="shared" si="670"/>
        <v>0</v>
      </c>
      <c r="N6087" s="167">
        <f t="shared" si="671"/>
        <v>0</v>
      </c>
    </row>
    <row r="6088" spans="1:14" ht="15" customHeight="1" x14ac:dyDescent="0.2">
      <c r="A6088" s="152"/>
      <c r="B6088" s="152"/>
      <c r="C6088" s="152"/>
      <c r="D6088" s="152"/>
      <c r="E6088" s="153">
        <f>'2.40-a,b,c,d,e'!E6088</f>
        <v>45614.208333333336</v>
      </c>
      <c r="F6088" s="157">
        <f>'2.40-a,b,c,d,e'!F6088</f>
        <v>69.160003662109304</v>
      </c>
      <c r="G6088" s="157">
        <f>'2.40-a,b,c,d,e'!G6088</f>
        <v>2140.0070190428978</v>
      </c>
      <c r="H6088" s="157">
        <f t="shared" si="665"/>
        <v>8622.624942937593</v>
      </c>
      <c r="I6088" s="157">
        <f t="shared" si="666"/>
        <v>0</v>
      </c>
      <c r="J6088" s="157">
        <f t="shared" si="667"/>
        <v>8622.624942937593</v>
      </c>
      <c r="K6088" s="157">
        <f t="shared" si="668"/>
        <v>460.00671386720296</v>
      </c>
      <c r="L6088" s="157">
        <f t="shared" si="669"/>
        <v>8162.61822907039</v>
      </c>
      <c r="M6088" s="167">
        <f t="shared" si="670"/>
        <v>0</v>
      </c>
      <c r="N6088" s="167">
        <f t="shared" si="671"/>
        <v>0</v>
      </c>
    </row>
    <row r="6089" spans="1:14" ht="15" customHeight="1" x14ac:dyDescent="0.2">
      <c r="A6089" s="152"/>
      <c r="B6089" s="152"/>
      <c r="C6089" s="152"/>
      <c r="D6089" s="152"/>
      <c r="E6089" s="153">
        <f>'2.40-a,b,c,d,e'!E6089</f>
        <v>45615.208333333336</v>
      </c>
      <c r="F6089" s="157">
        <f>'2.40-a,b,c,d,e'!F6089</f>
        <v>69.389999389648395</v>
      </c>
      <c r="G6089" s="157">
        <f>'2.40-a,b,c,d,e'!G6089</f>
        <v>229.99572753909092</v>
      </c>
      <c r="H6089" s="157">
        <f t="shared" si="665"/>
        <v>8392.6139566094807</v>
      </c>
      <c r="I6089" s="157">
        <f t="shared" si="666"/>
        <v>0</v>
      </c>
      <c r="J6089" s="157">
        <f t="shared" si="667"/>
        <v>8392.6139566094807</v>
      </c>
      <c r="K6089" s="157">
        <f t="shared" si="668"/>
        <v>229.99572753909069</v>
      </c>
      <c r="L6089" s="157">
        <f t="shared" si="669"/>
        <v>8162.61822907039</v>
      </c>
      <c r="M6089" s="167">
        <f t="shared" si="670"/>
        <v>0</v>
      </c>
      <c r="N6089" s="167">
        <f t="shared" si="671"/>
        <v>0</v>
      </c>
    </row>
    <row r="6090" spans="1:14" ht="15" customHeight="1" x14ac:dyDescent="0.2">
      <c r="A6090" s="152"/>
      <c r="B6090" s="152"/>
      <c r="C6090" s="152"/>
      <c r="D6090" s="152"/>
      <c r="E6090" s="153">
        <f>'2.40-a,b,c,d,e'!E6090</f>
        <v>45616.208333333336</v>
      </c>
      <c r="F6090" s="157">
        <f>'2.40-a,b,c,d,e'!F6090</f>
        <v>68.870002746582003</v>
      </c>
      <c r="G6090" s="157">
        <f>'2.40-a,b,c,d,e'!G6090</f>
        <v>-519.99664306639204</v>
      </c>
      <c r="H6090" s="157">
        <f t="shared" si="665"/>
        <v>7642.6215860039983</v>
      </c>
      <c r="I6090" s="157">
        <f t="shared" si="666"/>
        <v>0</v>
      </c>
      <c r="J6090" s="157">
        <f t="shared" si="667"/>
        <v>7642.6215860039983</v>
      </c>
      <c r="K6090" s="157">
        <f t="shared" si="668"/>
        <v>0</v>
      </c>
      <c r="L6090" s="157">
        <f t="shared" si="669"/>
        <v>7642.6215860039983</v>
      </c>
      <c r="M6090" s="167">
        <f t="shared" si="670"/>
        <v>0</v>
      </c>
      <c r="N6090" s="167">
        <f t="shared" si="671"/>
        <v>0</v>
      </c>
    </row>
    <row r="6091" spans="1:14" ht="15" customHeight="1" x14ac:dyDescent="0.2">
      <c r="A6091" s="152"/>
      <c r="B6091" s="152"/>
      <c r="C6091" s="152"/>
      <c r="D6091" s="152"/>
      <c r="E6091" s="153">
        <f>'2.40-a,b,c,d,e'!E6091</f>
        <v>45617.208333333336</v>
      </c>
      <c r="F6091" s="157">
        <f>'2.40-a,b,c,d,e'!F6091</f>
        <v>70.099998474121094</v>
      </c>
      <c r="G6091" s="157">
        <f>'2.40-a,b,c,d,e'!G6091</f>
        <v>1229.9957275390909</v>
      </c>
      <c r="H6091" s="157">
        <f t="shared" si="665"/>
        <v>8872.617313543089</v>
      </c>
      <c r="I6091" s="157">
        <f t="shared" si="666"/>
        <v>0</v>
      </c>
      <c r="J6091" s="157">
        <f t="shared" si="667"/>
        <v>8872.617313543089</v>
      </c>
      <c r="K6091" s="157">
        <f t="shared" si="668"/>
        <v>709.999084472699</v>
      </c>
      <c r="L6091" s="157">
        <f t="shared" si="669"/>
        <v>8162.61822907039</v>
      </c>
      <c r="M6091" s="167">
        <f t="shared" si="670"/>
        <v>0</v>
      </c>
      <c r="N6091" s="167">
        <f t="shared" si="671"/>
        <v>0</v>
      </c>
    </row>
    <row r="6092" spans="1:14" ht="15" customHeight="1" x14ac:dyDescent="0.2">
      <c r="A6092" s="152"/>
      <c r="B6092" s="152"/>
      <c r="C6092" s="152"/>
      <c r="D6092" s="152"/>
      <c r="E6092" s="153">
        <f>'2.40-a,b,c,d,e'!E6092</f>
        <v>45618.208333333336</v>
      </c>
      <c r="F6092" s="157">
        <f>'2.40-a,b,c,d,e'!F6092</f>
        <v>71.239997863769503</v>
      </c>
      <c r="G6092" s="157">
        <f>'2.40-a,b,c,d,e'!G6092</f>
        <v>1139.9993896484091</v>
      </c>
      <c r="H6092" s="157">
        <f t="shared" si="665"/>
        <v>9302.6176187187993</v>
      </c>
      <c r="I6092" s="157">
        <f t="shared" si="666"/>
        <v>0</v>
      </c>
      <c r="J6092" s="157">
        <f t="shared" si="667"/>
        <v>9302.6176187187993</v>
      </c>
      <c r="K6092" s="157">
        <f t="shared" si="668"/>
        <v>1139.9993896484093</v>
      </c>
      <c r="L6092" s="157">
        <f t="shared" si="669"/>
        <v>8162.61822907039</v>
      </c>
      <c r="M6092" s="167">
        <f t="shared" si="670"/>
        <v>0</v>
      </c>
      <c r="N6092" s="167">
        <f t="shared" si="671"/>
        <v>0</v>
      </c>
    </row>
    <row r="6093" spans="1:14" ht="15" customHeight="1" x14ac:dyDescent="0.2">
      <c r="A6093" s="152"/>
      <c r="B6093" s="152"/>
      <c r="C6093" s="152"/>
      <c r="D6093" s="152"/>
      <c r="E6093" s="153">
        <f>'2.40-a,b,c,d,e'!E6093</f>
        <v>45621.208333333336</v>
      </c>
      <c r="F6093" s="157">
        <f>'2.40-a,b,c,d,e'!F6093</f>
        <v>68.940002441406193</v>
      </c>
      <c r="G6093" s="157">
        <f>'2.40-a,b,c,d,e'!G6093</f>
        <v>-2299.9954223633094</v>
      </c>
      <c r="H6093" s="157">
        <f t="shared" si="665"/>
        <v>5862.6228067070806</v>
      </c>
      <c r="I6093" s="157">
        <f t="shared" si="666"/>
        <v>2299.9954223633094</v>
      </c>
      <c r="J6093" s="157">
        <f t="shared" si="667"/>
        <v>8162.61822907039</v>
      </c>
      <c r="K6093" s="157">
        <f t="shared" si="668"/>
        <v>0</v>
      </c>
      <c r="L6093" s="157">
        <f t="shared" si="669"/>
        <v>8162.61822907039</v>
      </c>
      <c r="M6093" s="167">
        <f t="shared" si="670"/>
        <v>1</v>
      </c>
      <c r="N6093" s="167">
        <f t="shared" si="671"/>
        <v>0</v>
      </c>
    </row>
    <row r="6094" spans="1:14" ht="15" customHeight="1" x14ac:dyDescent="0.2">
      <c r="A6094" s="152"/>
      <c r="B6094" s="152"/>
      <c r="C6094" s="152"/>
      <c r="D6094" s="152"/>
      <c r="E6094" s="153">
        <f>'2.40-a,b,c,d,e'!E6094</f>
        <v>45622.208333333336</v>
      </c>
      <c r="F6094" s="157">
        <f>'2.40-a,b,c,d,e'!F6094</f>
        <v>68.769996643066406</v>
      </c>
      <c r="G6094" s="157">
        <f>'2.40-a,b,c,d,e'!G6094</f>
        <v>-170.00579833978691</v>
      </c>
      <c r="H6094" s="157">
        <f t="shared" si="665"/>
        <v>7992.6124307306036</v>
      </c>
      <c r="I6094" s="157">
        <f t="shared" si="666"/>
        <v>0</v>
      </c>
      <c r="J6094" s="157">
        <f t="shared" si="667"/>
        <v>7992.6124307306036</v>
      </c>
      <c r="K6094" s="157">
        <f t="shared" si="668"/>
        <v>0</v>
      </c>
      <c r="L6094" s="157">
        <f t="shared" si="669"/>
        <v>7992.6124307306036</v>
      </c>
      <c r="M6094" s="167">
        <f t="shared" si="670"/>
        <v>0</v>
      </c>
      <c r="N6094" s="167">
        <f t="shared" si="671"/>
        <v>0</v>
      </c>
    </row>
    <row r="6095" spans="1:14" ht="15" customHeight="1" x14ac:dyDescent="0.2">
      <c r="A6095" s="152"/>
      <c r="B6095" s="152"/>
      <c r="C6095" s="152"/>
      <c r="D6095" s="152"/>
      <c r="E6095" s="153">
        <f>'2.40-a,b,c,d,e'!E6095</f>
        <v>45623.208333333336</v>
      </c>
      <c r="F6095" s="157">
        <f>'2.40-a,b,c,d,e'!F6095</f>
        <v>68.720001220703097</v>
      </c>
      <c r="G6095" s="157">
        <f>'2.40-a,b,c,d,e'!G6095</f>
        <v>-49.995422363309672</v>
      </c>
      <c r="H6095" s="157">
        <f t="shared" si="665"/>
        <v>7942.6170083672941</v>
      </c>
      <c r="I6095" s="157">
        <f t="shared" si="666"/>
        <v>0</v>
      </c>
      <c r="J6095" s="157">
        <f t="shared" si="667"/>
        <v>7942.6170083672941</v>
      </c>
      <c r="K6095" s="157">
        <f t="shared" si="668"/>
        <v>0</v>
      </c>
      <c r="L6095" s="157">
        <f t="shared" si="669"/>
        <v>7942.6170083672941</v>
      </c>
      <c r="M6095" s="167">
        <f t="shared" si="670"/>
        <v>0</v>
      </c>
      <c r="N6095" s="167">
        <f t="shared" si="671"/>
        <v>0</v>
      </c>
    </row>
    <row r="6096" spans="1:14" ht="15" customHeight="1" x14ac:dyDescent="0.2">
      <c r="A6096" s="152"/>
      <c r="B6096" s="152"/>
      <c r="C6096" s="152"/>
      <c r="D6096" s="152"/>
      <c r="E6096" s="153">
        <f>'2.40-a,b,c,d,e'!E6096</f>
        <v>45625.604166666664</v>
      </c>
      <c r="F6096" s="157">
        <f>'2.40-a,b,c,d,e'!F6096</f>
        <v>68</v>
      </c>
      <c r="G6096" s="157">
        <f>'2.40-a,b,c,d,e'!G6096</f>
        <v>-720.00122070309658</v>
      </c>
      <c r="H6096" s="157">
        <f t="shared" si="665"/>
        <v>7222.6157876641973</v>
      </c>
      <c r="I6096" s="157">
        <f t="shared" si="666"/>
        <v>0</v>
      </c>
      <c r="J6096" s="157">
        <f t="shared" si="667"/>
        <v>7222.6157876641973</v>
      </c>
      <c r="K6096" s="157">
        <f t="shared" si="668"/>
        <v>0</v>
      </c>
      <c r="L6096" s="157">
        <f t="shared" si="669"/>
        <v>7222.6157876641973</v>
      </c>
      <c r="M6096" s="167">
        <f t="shared" si="670"/>
        <v>0</v>
      </c>
      <c r="N6096" s="167">
        <f t="shared" si="671"/>
        <v>0</v>
      </c>
    </row>
    <row r="6097" spans="1:14" ht="15" customHeight="1" x14ac:dyDescent="0.2">
      <c r="A6097" s="152"/>
      <c r="B6097" s="152"/>
      <c r="C6097" s="152"/>
      <c r="D6097" s="152"/>
      <c r="E6097" s="153">
        <f>'2.40-a,b,c,d,e'!E6097</f>
        <v>45628.208333333336</v>
      </c>
      <c r="F6097" s="157">
        <f>'2.40-a,b,c,d,e'!F6097</f>
        <v>68.099998474121094</v>
      </c>
      <c r="G6097" s="157">
        <f>'2.40-a,b,c,d,e'!G6097</f>
        <v>99.99847412109375</v>
      </c>
      <c r="H6097" s="157">
        <f t="shared" si="665"/>
        <v>7322.6142617852911</v>
      </c>
      <c r="I6097" s="157">
        <f t="shared" si="666"/>
        <v>0</v>
      </c>
      <c r="J6097" s="157">
        <f t="shared" si="667"/>
        <v>7322.6142617852911</v>
      </c>
      <c r="K6097" s="157">
        <f t="shared" si="668"/>
        <v>0</v>
      </c>
      <c r="L6097" s="157">
        <f t="shared" si="669"/>
        <v>7322.6142617852911</v>
      </c>
      <c r="M6097" s="167">
        <f t="shared" si="670"/>
        <v>0</v>
      </c>
      <c r="N6097" s="167">
        <f t="shared" si="671"/>
        <v>0</v>
      </c>
    </row>
    <row r="6098" spans="1:14" ht="15" customHeight="1" x14ac:dyDescent="0.2">
      <c r="A6098" s="152"/>
      <c r="B6098" s="152"/>
      <c r="C6098" s="152"/>
      <c r="D6098" s="152"/>
      <c r="E6098" s="153">
        <f>'2.40-a,b,c,d,e'!E6098</f>
        <v>45629.208333333336</v>
      </c>
      <c r="F6098" s="157">
        <f>'2.40-a,b,c,d,e'!F6098</f>
        <v>69.940002441406193</v>
      </c>
      <c r="G6098" s="157">
        <f>'2.40-a,b,c,d,e'!G6098</f>
        <v>1840.0039672850994</v>
      </c>
      <c r="H6098" s="157">
        <f t="shared" si="665"/>
        <v>9162.618229070391</v>
      </c>
      <c r="I6098" s="157">
        <f t="shared" si="666"/>
        <v>0</v>
      </c>
      <c r="J6098" s="157">
        <f t="shared" si="667"/>
        <v>9162.618229070391</v>
      </c>
      <c r="K6098" s="157">
        <f t="shared" si="668"/>
        <v>1000.0000000000009</v>
      </c>
      <c r="L6098" s="157">
        <f t="shared" si="669"/>
        <v>8162.61822907039</v>
      </c>
      <c r="M6098" s="167">
        <f t="shared" si="670"/>
        <v>0</v>
      </c>
      <c r="N6098" s="167">
        <f t="shared" si="671"/>
        <v>0</v>
      </c>
    </row>
    <row r="6099" spans="1:14" ht="15" customHeight="1" x14ac:dyDescent="0.2">
      <c r="A6099" s="152"/>
      <c r="B6099" s="152"/>
      <c r="C6099" s="152"/>
      <c r="D6099" s="152"/>
      <c r="E6099" s="153">
        <f>'2.40-a,b,c,d,e'!E6099</f>
        <v>45630.208333333336</v>
      </c>
      <c r="F6099" s="157">
        <f>'2.40-a,b,c,d,e'!F6099</f>
        <v>68.540000915527301</v>
      </c>
      <c r="G6099" s="157">
        <f>'2.40-a,b,c,d,e'!G6099</f>
        <v>-1400.0015258788922</v>
      </c>
      <c r="H6099" s="157">
        <f t="shared" si="665"/>
        <v>6762.6167031914974</v>
      </c>
      <c r="I6099" s="157">
        <f t="shared" si="666"/>
        <v>0</v>
      </c>
      <c r="J6099" s="157">
        <f t="shared" si="667"/>
        <v>6762.6167031914974</v>
      </c>
      <c r="K6099" s="157">
        <f t="shared" si="668"/>
        <v>0</v>
      </c>
      <c r="L6099" s="157">
        <f t="shared" si="669"/>
        <v>6762.6167031914974</v>
      </c>
      <c r="M6099" s="167">
        <f t="shared" si="670"/>
        <v>0</v>
      </c>
      <c r="N6099" s="167">
        <f t="shared" si="671"/>
        <v>0</v>
      </c>
    </row>
    <row r="6100" spans="1:14" ht="15" customHeight="1" x14ac:dyDescent="0.2">
      <c r="A6100" s="152"/>
      <c r="B6100" s="152"/>
      <c r="C6100" s="152"/>
      <c r="D6100" s="152"/>
      <c r="E6100" s="153">
        <f>'2.40-a,b,c,d,e'!E6100</f>
        <v>45631.208333333336</v>
      </c>
      <c r="F6100" s="157">
        <f>'2.40-a,b,c,d,e'!F6100</f>
        <v>68.300003051757798</v>
      </c>
      <c r="G6100" s="157">
        <f>'2.40-a,b,c,d,e'!G6100</f>
        <v>-239.99786376950283</v>
      </c>
      <c r="H6100" s="157">
        <f t="shared" si="665"/>
        <v>6522.6188394219944</v>
      </c>
      <c r="I6100" s="157">
        <f t="shared" si="666"/>
        <v>0</v>
      </c>
      <c r="J6100" s="157">
        <f t="shared" si="667"/>
        <v>6522.6188394219944</v>
      </c>
      <c r="K6100" s="157">
        <f t="shared" si="668"/>
        <v>0</v>
      </c>
      <c r="L6100" s="157">
        <f t="shared" si="669"/>
        <v>6522.6188394219944</v>
      </c>
      <c r="M6100" s="167">
        <f t="shared" si="670"/>
        <v>0</v>
      </c>
      <c r="N6100" s="167">
        <f t="shared" si="671"/>
        <v>0</v>
      </c>
    </row>
    <row r="6101" spans="1:14" ht="15" customHeight="1" x14ac:dyDescent="0.2">
      <c r="A6101" s="152"/>
      <c r="B6101" s="152"/>
      <c r="C6101" s="152"/>
      <c r="D6101" s="152"/>
      <c r="E6101" s="153">
        <f>'2.40-a,b,c,d,e'!E6101</f>
        <v>45632.208333333336</v>
      </c>
      <c r="F6101" s="157">
        <f>'2.40-a,b,c,d,e'!F6101</f>
        <v>67.199996948242102</v>
      </c>
      <c r="G6101" s="157">
        <f>'2.40-a,b,c,d,e'!G6101</f>
        <v>-1100.0061035156959</v>
      </c>
      <c r="H6101" s="157">
        <f t="shared" si="665"/>
        <v>5422.6127359062984</v>
      </c>
      <c r="I6101" s="157">
        <f t="shared" si="666"/>
        <v>2740.0054931640916</v>
      </c>
      <c r="J6101" s="157">
        <f t="shared" si="667"/>
        <v>8162.61822907039</v>
      </c>
      <c r="K6101" s="157">
        <f t="shared" si="668"/>
        <v>0</v>
      </c>
      <c r="L6101" s="157">
        <f t="shared" si="669"/>
        <v>8162.61822907039</v>
      </c>
      <c r="M6101" s="167">
        <f t="shared" si="670"/>
        <v>1</v>
      </c>
      <c r="N6101" s="167">
        <f t="shared" si="671"/>
        <v>0</v>
      </c>
    </row>
    <row r="6102" spans="1:14" ht="15" customHeight="1" x14ac:dyDescent="0.2">
      <c r="A6102" s="152"/>
      <c r="B6102" s="152"/>
      <c r="C6102" s="152"/>
      <c r="D6102" s="152"/>
      <c r="E6102" s="153">
        <f>'2.40-a,b,c,d,e'!E6102</f>
        <v>45635.208333333336</v>
      </c>
      <c r="F6102" s="157">
        <f>'2.40-a,b,c,d,e'!F6102</f>
        <v>68.370002746582003</v>
      </c>
      <c r="G6102" s="157">
        <f>'2.40-a,b,c,d,e'!G6102</f>
        <v>1170.0057983399006</v>
      </c>
      <c r="H6102" s="157">
        <f t="shared" si="665"/>
        <v>9332.6240274102911</v>
      </c>
      <c r="I6102" s="157">
        <f t="shared" si="666"/>
        <v>0</v>
      </c>
      <c r="J6102" s="157">
        <f t="shared" si="667"/>
        <v>9332.6240274102911</v>
      </c>
      <c r="K6102" s="157">
        <f t="shared" si="668"/>
        <v>1170.005798339901</v>
      </c>
      <c r="L6102" s="157">
        <f t="shared" si="669"/>
        <v>8162.61822907039</v>
      </c>
      <c r="M6102" s="167">
        <f t="shared" si="670"/>
        <v>0</v>
      </c>
      <c r="N6102" s="167">
        <f t="shared" si="671"/>
        <v>0</v>
      </c>
    </row>
    <row r="6103" spans="1:14" ht="15" customHeight="1" x14ac:dyDescent="0.2">
      <c r="A6103" s="152"/>
      <c r="B6103" s="152"/>
      <c r="C6103" s="152"/>
      <c r="D6103" s="152"/>
      <c r="E6103" s="153">
        <f>'2.40-a,b,c,d,e'!E6103</f>
        <v>45636.208333333336</v>
      </c>
      <c r="F6103" s="157">
        <f>'2.40-a,b,c,d,e'!F6103</f>
        <v>68.589996337890597</v>
      </c>
      <c r="G6103" s="157">
        <f>'2.40-a,b,c,d,e'!G6103</f>
        <v>219.99359130859375</v>
      </c>
      <c r="H6103" s="157">
        <f t="shared" si="665"/>
        <v>8382.6118203789847</v>
      </c>
      <c r="I6103" s="157">
        <f t="shared" si="666"/>
        <v>0</v>
      </c>
      <c r="J6103" s="157">
        <f t="shared" si="667"/>
        <v>8382.6118203789847</v>
      </c>
      <c r="K6103" s="157">
        <f t="shared" si="668"/>
        <v>219.99359130859466</v>
      </c>
      <c r="L6103" s="157">
        <f t="shared" si="669"/>
        <v>8162.61822907039</v>
      </c>
      <c r="M6103" s="167">
        <f t="shared" si="670"/>
        <v>0</v>
      </c>
      <c r="N6103" s="167">
        <f t="shared" si="671"/>
        <v>0</v>
      </c>
    </row>
    <row r="6104" spans="1:14" ht="15" customHeight="1" x14ac:dyDescent="0.2">
      <c r="A6104" s="152"/>
      <c r="B6104" s="152"/>
      <c r="C6104" s="152"/>
      <c r="D6104" s="152"/>
      <c r="E6104" s="153">
        <f>'2.40-a,b,c,d,e'!E6104</f>
        <v>45637.208333333336</v>
      </c>
      <c r="F6104" s="157">
        <f>'2.40-a,b,c,d,e'!F6104</f>
        <v>70.290000915527301</v>
      </c>
      <c r="G6104" s="157">
        <f>'2.40-a,b,c,d,e'!G6104</f>
        <v>1700.0045776367047</v>
      </c>
      <c r="H6104" s="157">
        <f t="shared" si="665"/>
        <v>9862.6228067070952</v>
      </c>
      <c r="I6104" s="157">
        <f t="shared" si="666"/>
        <v>0</v>
      </c>
      <c r="J6104" s="157">
        <f t="shared" si="667"/>
        <v>9862.6228067070952</v>
      </c>
      <c r="K6104" s="157">
        <f t="shared" si="668"/>
        <v>1700.0045776367051</v>
      </c>
      <c r="L6104" s="157">
        <f t="shared" si="669"/>
        <v>8162.61822907039</v>
      </c>
      <c r="M6104" s="167">
        <f t="shared" si="670"/>
        <v>0</v>
      </c>
      <c r="N6104" s="167">
        <f t="shared" si="671"/>
        <v>0</v>
      </c>
    </row>
    <row r="6105" spans="1:14" ht="15" customHeight="1" x14ac:dyDescent="0.2">
      <c r="A6105" s="152"/>
      <c r="B6105" s="152"/>
      <c r="C6105" s="152"/>
      <c r="D6105" s="152"/>
      <c r="E6105" s="153">
        <f>'2.40-a,b,c,d,e'!E6105</f>
        <v>45638.208333333336</v>
      </c>
      <c r="F6105" s="157">
        <f>'2.40-a,b,c,d,e'!F6105</f>
        <v>70.019996643066406</v>
      </c>
      <c r="G6105" s="157">
        <f>'2.40-a,b,c,d,e'!G6105</f>
        <v>-270.00427246089487</v>
      </c>
      <c r="H6105" s="157">
        <f t="shared" si="665"/>
        <v>7892.6139566094953</v>
      </c>
      <c r="I6105" s="157">
        <f t="shared" si="666"/>
        <v>0</v>
      </c>
      <c r="J6105" s="157">
        <f t="shared" si="667"/>
        <v>7892.6139566094953</v>
      </c>
      <c r="K6105" s="157">
        <f t="shared" si="668"/>
        <v>0</v>
      </c>
      <c r="L6105" s="157">
        <f t="shared" si="669"/>
        <v>7892.6139566094953</v>
      </c>
      <c r="M6105" s="167">
        <f t="shared" si="670"/>
        <v>0</v>
      </c>
      <c r="N6105" s="167">
        <f t="shared" si="671"/>
        <v>0</v>
      </c>
    </row>
    <row r="6106" spans="1:14" ht="15" customHeight="1" x14ac:dyDescent="0.2">
      <c r="A6106" s="152"/>
      <c r="B6106" s="152"/>
      <c r="C6106" s="152"/>
      <c r="D6106" s="152"/>
      <c r="E6106" s="153">
        <f>'2.40-a,b,c,d,e'!E6106</f>
        <v>45639.208333333336</v>
      </c>
      <c r="F6106" s="157">
        <f>'2.40-a,b,c,d,e'!F6106</f>
        <v>71.290000915527301</v>
      </c>
      <c r="G6106" s="157">
        <f>'2.40-a,b,c,d,e'!G6106</f>
        <v>1270.0042724608948</v>
      </c>
      <c r="H6106" s="157">
        <f t="shared" si="665"/>
        <v>9162.618229070391</v>
      </c>
      <c r="I6106" s="157">
        <f t="shared" si="666"/>
        <v>0</v>
      </c>
      <c r="J6106" s="157">
        <f t="shared" si="667"/>
        <v>9162.618229070391</v>
      </c>
      <c r="K6106" s="157">
        <f t="shared" si="668"/>
        <v>1000.0000000000009</v>
      </c>
      <c r="L6106" s="157">
        <f t="shared" si="669"/>
        <v>8162.61822907039</v>
      </c>
      <c r="M6106" s="167">
        <f t="shared" si="670"/>
        <v>0</v>
      </c>
      <c r="N6106" s="167">
        <f t="shared" si="671"/>
        <v>0</v>
      </c>
    </row>
    <row r="6107" spans="1:14" ht="15" customHeight="1" x14ac:dyDescent="0.2">
      <c r="A6107" s="152"/>
      <c r="B6107" s="152"/>
      <c r="C6107" s="152"/>
      <c r="D6107" s="152"/>
      <c r="E6107" s="153">
        <f>'2.40-a,b,c,d,e'!E6107</f>
        <v>45642.208333333336</v>
      </c>
      <c r="F6107" s="157">
        <f>'2.40-a,b,c,d,e'!F6107</f>
        <v>70.709999084472599</v>
      </c>
      <c r="G6107" s="157">
        <f>'2.40-a,b,c,d,e'!G6107</f>
        <v>-580.00183105470171</v>
      </c>
      <c r="H6107" s="157">
        <f t="shared" si="665"/>
        <v>7582.616398015688</v>
      </c>
      <c r="I6107" s="157">
        <f t="shared" si="666"/>
        <v>0</v>
      </c>
      <c r="J6107" s="157">
        <f t="shared" si="667"/>
        <v>7582.616398015688</v>
      </c>
      <c r="K6107" s="157">
        <f t="shared" si="668"/>
        <v>0</v>
      </c>
      <c r="L6107" s="157">
        <f t="shared" si="669"/>
        <v>7582.616398015688</v>
      </c>
      <c r="M6107" s="167">
        <f t="shared" si="670"/>
        <v>0</v>
      </c>
      <c r="N6107" s="167">
        <f t="shared" si="671"/>
        <v>0</v>
      </c>
    </row>
    <row r="6108" spans="1:14" ht="15" customHeight="1" x14ac:dyDescent="0.2">
      <c r="A6108" s="152"/>
      <c r="B6108" s="152"/>
      <c r="C6108" s="152"/>
      <c r="D6108" s="152"/>
      <c r="E6108" s="153">
        <f>'2.40-a,b,c,d,e'!E6108</f>
        <v>45643.208333333336</v>
      </c>
      <c r="F6108" s="157">
        <f>'2.40-a,b,c,d,e'!F6108</f>
        <v>70.080001831054602</v>
      </c>
      <c r="G6108" s="157">
        <f>'2.40-a,b,c,d,e'!G6108</f>
        <v>-629.99725341799717</v>
      </c>
      <c r="H6108" s="157">
        <f t="shared" si="665"/>
        <v>6952.619144597691</v>
      </c>
      <c r="I6108" s="157">
        <f t="shared" si="666"/>
        <v>0</v>
      </c>
      <c r="J6108" s="157">
        <f t="shared" si="667"/>
        <v>6952.619144597691</v>
      </c>
      <c r="K6108" s="157">
        <f t="shared" si="668"/>
        <v>0</v>
      </c>
      <c r="L6108" s="157">
        <f t="shared" si="669"/>
        <v>6952.619144597691</v>
      </c>
      <c r="M6108" s="167">
        <f t="shared" si="670"/>
        <v>0</v>
      </c>
      <c r="N6108" s="167">
        <f t="shared" si="671"/>
        <v>0</v>
      </c>
    </row>
    <row r="6109" spans="1:14" ht="15" customHeight="1" x14ac:dyDescent="0.2">
      <c r="A6109" s="152"/>
      <c r="B6109" s="152"/>
      <c r="C6109" s="152"/>
      <c r="D6109" s="152"/>
      <c r="E6109" s="153">
        <f>'2.40-a,b,c,d,e'!E6109</f>
        <v>45644.208333333336</v>
      </c>
      <c r="F6109" s="157">
        <f>'2.40-a,b,c,d,e'!F6109</f>
        <v>70.580001831054602</v>
      </c>
      <c r="G6109" s="157">
        <f>'2.40-a,b,c,d,e'!G6109</f>
        <v>500</v>
      </c>
      <c r="H6109" s="157">
        <f t="shared" si="665"/>
        <v>7452.619144597691</v>
      </c>
      <c r="I6109" s="157">
        <f t="shared" si="666"/>
        <v>0</v>
      </c>
      <c r="J6109" s="157">
        <f t="shared" si="667"/>
        <v>7452.619144597691</v>
      </c>
      <c r="K6109" s="157">
        <f t="shared" si="668"/>
        <v>0</v>
      </c>
      <c r="L6109" s="157">
        <f t="shared" si="669"/>
        <v>7452.619144597691</v>
      </c>
      <c r="M6109" s="167">
        <f t="shared" si="670"/>
        <v>0</v>
      </c>
      <c r="N6109" s="167">
        <f t="shared" si="671"/>
        <v>0</v>
      </c>
    </row>
    <row r="6110" spans="1:14" ht="15" customHeight="1" x14ac:dyDescent="0.2">
      <c r="A6110" s="152"/>
      <c r="B6110" s="152"/>
      <c r="C6110" s="152"/>
      <c r="D6110" s="152"/>
      <c r="E6110" s="153">
        <f>'2.40-a,b,c,d,e'!E6110</f>
        <v>45645.208333333336</v>
      </c>
      <c r="F6110" s="157">
        <f>'2.40-a,b,c,d,e'!F6110</f>
        <v>69.910003662109304</v>
      </c>
      <c r="G6110" s="157">
        <f>'2.40-a,b,c,d,e'!G6110</f>
        <v>-669.99816894529829</v>
      </c>
      <c r="H6110" s="157">
        <f t="shared" si="665"/>
        <v>6782.6209756523931</v>
      </c>
      <c r="I6110" s="157">
        <f t="shared" si="666"/>
        <v>0</v>
      </c>
      <c r="J6110" s="157">
        <f t="shared" si="667"/>
        <v>6782.6209756523931</v>
      </c>
      <c r="K6110" s="157">
        <f t="shared" si="668"/>
        <v>0</v>
      </c>
      <c r="L6110" s="157">
        <f t="shared" si="669"/>
        <v>6782.6209756523931</v>
      </c>
      <c r="M6110" s="167">
        <f t="shared" si="670"/>
        <v>0</v>
      </c>
      <c r="N6110" s="167">
        <f t="shared" si="671"/>
        <v>0</v>
      </c>
    </row>
    <row r="6111" spans="1:14" ht="15" customHeight="1" x14ac:dyDescent="0.2">
      <c r="A6111" s="152"/>
      <c r="B6111" s="152"/>
      <c r="C6111" s="152"/>
      <c r="D6111" s="152"/>
      <c r="E6111" s="153">
        <f>'2.40-a,b,c,d,e'!E6111</f>
        <v>45646.208333333336</v>
      </c>
      <c r="F6111" s="157">
        <f>'2.40-a,b,c,d,e'!F6111</f>
        <v>69.459999084472599</v>
      </c>
      <c r="G6111" s="157">
        <f>'2.40-a,b,c,d,e'!G6111</f>
        <v>-450.00457763670454</v>
      </c>
      <c r="H6111" s="157">
        <f t="shared" si="665"/>
        <v>6332.6163980156889</v>
      </c>
      <c r="I6111" s="157">
        <f t="shared" si="666"/>
        <v>0</v>
      </c>
      <c r="J6111" s="157">
        <f t="shared" si="667"/>
        <v>6332.6163980156889</v>
      </c>
      <c r="K6111" s="157">
        <f t="shared" si="668"/>
        <v>0</v>
      </c>
      <c r="L6111" s="157">
        <f t="shared" si="669"/>
        <v>6332.6163980156889</v>
      </c>
      <c r="M6111" s="167">
        <f t="shared" si="670"/>
        <v>0</v>
      </c>
      <c r="N6111" s="167">
        <f t="shared" si="671"/>
        <v>0</v>
      </c>
    </row>
    <row r="6112" spans="1:14" ht="15" customHeight="1" x14ac:dyDescent="0.2">
      <c r="A6112" s="152"/>
      <c r="B6112" s="152"/>
      <c r="C6112" s="152"/>
      <c r="D6112" s="152"/>
      <c r="E6112" s="153">
        <f>'2.40-a,b,c,d,e'!E6112</f>
        <v>45649.208333333336</v>
      </c>
      <c r="F6112" s="157">
        <f>'2.40-a,b,c,d,e'!F6112</f>
        <v>69.239997863769503</v>
      </c>
      <c r="G6112" s="157">
        <f>'2.40-a,b,c,d,e'!G6112</f>
        <v>-220.00122070309658</v>
      </c>
      <c r="H6112" s="157">
        <f t="shared" si="665"/>
        <v>6112.6151773125921</v>
      </c>
      <c r="I6112" s="157">
        <f t="shared" si="666"/>
        <v>2050.0030517577979</v>
      </c>
      <c r="J6112" s="157">
        <f t="shared" si="667"/>
        <v>8162.61822907039</v>
      </c>
      <c r="K6112" s="157">
        <f t="shared" si="668"/>
        <v>0</v>
      </c>
      <c r="L6112" s="157">
        <f t="shared" si="669"/>
        <v>8162.61822907039</v>
      </c>
      <c r="M6112" s="167">
        <f t="shared" si="670"/>
        <v>1</v>
      </c>
      <c r="N6112" s="167">
        <f t="shared" si="671"/>
        <v>0</v>
      </c>
    </row>
    <row r="6113" spans="1:14" ht="15" customHeight="1" x14ac:dyDescent="0.2">
      <c r="A6113" s="152"/>
      <c r="B6113" s="152"/>
      <c r="C6113" s="152"/>
      <c r="D6113" s="152"/>
      <c r="E6113" s="153">
        <f>'2.40-a,b,c,d,e'!E6113</f>
        <v>45650.604166666664</v>
      </c>
      <c r="F6113" s="157">
        <f>'2.40-a,b,c,d,e'!F6113</f>
        <v>70.099998474121094</v>
      </c>
      <c r="G6113" s="157">
        <f>'2.40-a,b,c,d,e'!G6113</f>
        <v>860.00061035159092</v>
      </c>
      <c r="H6113" s="157">
        <f t="shared" si="665"/>
        <v>9022.6188394219807</v>
      </c>
      <c r="I6113" s="157">
        <f t="shared" si="666"/>
        <v>0</v>
      </c>
      <c r="J6113" s="157">
        <f t="shared" si="667"/>
        <v>9022.6188394219807</v>
      </c>
      <c r="K6113" s="157">
        <f t="shared" si="668"/>
        <v>860.00061035159069</v>
      </c>
      <c r="L6113" s="157">
        <f t="shared" si="669"/>
        <v>8162.61822907039</v>
      </c>
      <c r="M6113" s="167">
        <f t="shared" si="670"/>
        <v>0</v>
      </c>
      <c r="N6113" s="167">
        <f t="shared" si="671"/>
        <v>0</v>
      </c>
    </row>
    <row r="6114" spans="1:14" ht="15" customHeight="1" x14ac:dyDescent="0.2">
      <c r="A6114" s="152"/>
      <c r="B6114" s="152"/>
      <c r="C6114" s="152"/>
      <c r="D6114" s="152"/>
      <c r="E6114" s="153">
        <f>'2.40-a,b,c,d,e'!E6114</f>
        <v>45652.208333333336</v>
      </c>
      <c r="F6114" s="157">
        <f>'2.40-a,b,c,d,e'!F6114</f>
        <v>69.620002746582003</v>
      </c>
      <c r="G6114" s="157">
        <f>'2.40-a,b,c,d,e'!G6114</f>
        <v>-479.99572753909092</v>
      </c>
      <c r="H6114" s="157">
        <f t="shared" si="665"/>
        <v>7682.6225015312993</v>
      </c>
      <c r="I6114" s="157">
        <f t="shared" si="666"/>
        <v>0</v>
      </c>
      <c r="J6114" s="157">
        <f t="shared" si="667"/>
        <v>7682.6225015312993</v>
      </c>
      <c r="K6114" s="157">
        <f t="shared" si="668"/>
        <v>0</v>
      </c>
      <c r="L6114" s="157">
        <f t="shared" si="669"/>
        <v>7682.6225015312993</v>
      </c>
      <c r="M6114" s="167">
        <f t="shared" si="670"/>
        <v>0</v>
      </c>
      <c r="N6114" s="167">
        <f t="shared" si="671"/>
        <v>0</v>
      </c>
    </row>
    <row r="6115" spans="1:14" ht="15" customHeight="1" x14ac:dyDescent="0.2">
      <c r="A6115" s="152"/>
      <c r="B6115" s="152"/>
      <c r="C6115" s="152"/>
      <c r="D6115" s="152"/>
      <c r="E6115" s="153">
        <f>'2.40-a,b,c,d,e'!E6115</f>
        <v>45653.208333333336</v>
      </c>
      <c r="F6115" s="157">
        <f>'2.40-a,b,c,d,e'!F6115</f>
        <v>70.599998474121094</v>
      </c>
      <c r="G6115" s="157">
        <f>'2.40-a,b,c,d,e'!G6115</f>
        <v>979.99572753909092</v>
      </c>
      <c r="H6115" s="157">
        <f t="shared" si="665"/>
        <v>8662.618229070391</v>
      </c>
      <c r="I6115" s="157">
        <f t="shared" si="666"/>
        <v>0</v>
      </c>
      <c r="J6115" s="157">
        <f t="shared" si="667"/>
        <v>8662.618229070391</v>
      </c>
      <c r="K6115" s="157">
        <f t="shared" si="668"/>
        <v>500.00000000000091</v>
      </c>
      <c r="L6115" s="157">
        <f t="shared" si="669"/>
        <v>8162.61822907039</v>
      </c>
      <c r="M6115" s="167">
        <f t="shared" si="670"/>
        <v>0</v>
      </c>
      <c r="N6115" s="167">
        <f t="shared" si="671"/>
        <v>0</v>
      </c>
    </row>
    <row r="6116" spans="1:14" ht="15" customHeight="1" x14ac:dyDescent="0.2">
      <c r="A6116" s="152"/>
      <c r="B6116" s="152"/>
      <c r="C6116" s="152"/>
      <c r="D6116" s="152"/>
      <c r="E6116" s="153">
        <f>'2.40-a,b,c,d,e'!E6116</f>
        <v>45656.208333333336</v>
      </c>
      <c r="F6116" s="157">
        <f>'2.40-a,b,c,d,e'!F6116</f>
        <v>70.989997863769503</v>
      </c>
      <c r="G6116" s="157">
        <f>'2.40-a,b,c,d,e'!G6116</f>
        <v>389.99938964840908</v>
      </c>
      <c r="H6116" s="157">
        <f t="shared" si="665"/>
        <v>8552.6176187187993</v>
      </c>
      <c r="I6116" s="157">
        <f t="shared" si="666"/>
        <v>0</v>
      </c>
      <c r="J6116" s="157">
        <f t="shared" si="667"/>
        <v>8552.6176187187993</v>
      </c>
      <c r="K6116" s="157">
        <f t="shared" si="668"/>
        <v>389.99938964840931</v>
      </c>
      <c r="L6116" s="157">
        <f t="shared" si="669"/>
        <v>8162.61822907039</v>
      </c>
      <c r="M6116" s="167">
        <f t="shared" si="670"/>
        <v>0</v>
      </c>
      <c r="N6116" s="167">
        <f t="shared" si="671"/>
        <v>0</v>
      </c>
    </row>
    <row r="6117" spans="1:14" ht="15" customHeight="1" x14ac:dyDescent="0.2">
      <c r="A6117" s="152"/>
      <c r="B6117" s="152"/>
      <c r="C6117" s="152"/>
      <c r="D6117" s="152"/>
      <c r="E6117" s="153">
        <f>'2.40-a,b,c,d,e'!E6117</f>
        <v>45657.208333333336</v>
      </c>
      <c r="F6117" s="157">
        <f>'2.40-a,b,c,d,e'!F6117</f>
        <v>71.720001220703097</v>
      </c>
      <c r="G6117" s="157">
        <f>'2.40-a,b,c,d,e'!G6117</f>
        <v>730.00335693359375</v>
      </c>
      <c r="H6117" s="157">
        <f t="shared" si="665"/>
        <v>8892.6215860039847</v>
      </c>
      <c r="I6117" s="157">
        <f t="shared" si="666"/>
        <v>0</v>
      </c>
      <c r="J6117" s="157">
        <f t="shared" si="667"/>
        <v>8892.6215860039847</v>
      </c>
      <c r="K6117" s="157">
        <f t="shared" si="668"/>
        <v>730.00335693359466</v>
      </c>
      <c r="L6117" s="157">
        <f t="shared" si="669"/>
        <v>8162.61822907039</v>
      </c>
      <c r="M6117" s="167">
        <f t="shared" si="670"/>
        <v>0</v>
      </c>
      <c r="N6117" s="167">
        <f t="shared" si="671"/>
        <v>0</v>
      </c>
    </row>
    <row r="6118" spans="1:14" ht="15" customHeight="1" x14ac:dyDescent="0.2">
      <c r="A6118" s="152"/>
      <c r="B6118" s="152"/>
      <c r="C6118" s="152"/>
      <c r="D6118" s="152"/>
      <c r="E6118" s="153">
        <f>'2.40-a,b,c,d,e'!E6118</f>
        <v>45659.208333333336</v>
      </c>
      <c r="F6118" s="157">
        <f>'2.40-a,b,c,d,e'!F6118</f>
        <v>73.129997253417898</v>
      </c>
      <c r="G6118" s="157">
        <f>'2.40-a,b,c,d,e'!G6118</f>
        <v>1409.996032714801</v>
      </c>
      <c r="H6118" s="157">
        <f t="shared" si="665"/>
        <v>9572.614261785191</v>
      </c>
      <c r="I6118" s="157">
        <f t="shared" si="666"/>
        <v>0</v>
      </c>
      <c r="J6118" s="157">
        <f t="shared" si="667"/>
        <v>9572.614261785191</v>
      </c>
      <c r="K6118" s="157">
        <f t="shared" si="668"/>
        <v>1409.996032714801</v>
      </c>
      <c r="L6118" s="157">
        <f t="shared" si="669"/>
        <v>8162.61822907039</v>
      </c>
      <c r="M6118" s="167">
        <f t="shared" si="670"/>
        <v>0</v>
      </c>
      <c r="N6118" s="167">
        <f t="shared" si="671"/>
        <v>0</v>
      </c>
    </row>
    <row r="6119" spans="1:14" ht="15" customHeight="1" x14ac:dyDescent="0.2">
      <c r="A6119" s="152"/>
      <c r="B6119" s="152"/>
      <c r="C6119" s="152"/>
      <c r="D6119" s="152"/>
      <c r="E6119" s="153">
        <f>'2.40-a,b,c,d,e'!E6119</f>
        <v>45660.208333333336</v>
      </c>
      <c r="F6119" s="157">
        <f>'2.40-a,b,c,d,e'!F6119</f>
        <v>73.959999084472599</v>
      </c>
      <c r="G6119" s="157">
        <f>'2.40-a,b,c,d,e'!G6119</f>
        <v>830.00183105470171</v>
      </c>
      <c r="H6119" s="157">
        <f t="shared" si="665"/>
        <v>8992.6200601250912</v>
      </c>
      <c r="I6119" s="157">
        <f t="shared" si="666"/>
        <v>0</v>
      </c>
      <c r="J6119" s="157">
        <f t="shared" si="667"/>
        <v>8992.6200601250912</v>
      </c>
      <c r="K6119" s="157">
        <f t="shared" si="668"/>
        <v>830.00183105470114</v>
      </c>
      <c r="L6119" s="157">
        <f t="shared" si="669"/>
        <v>8162.61822907039</v>
      </c>
      <c r="M6119" s="167">
        <f t="shared" si="670"/>
        <v>0</v>
      </c>
      <c r="N6119" s="167">
        <f t="shared" si="671"/>
        <v>0</v>
      </c>
    </row>
    <row r="6120" spans="1:14" ht="15" customHeight="1" x14ac:dyDescent="0.2">
      <c r="A6120" s="152"/>
      <c r="B6120" s="152"/>
      <c r="C6120" s="152"/>
      <c r="D6120" s="152"/>
      <c r="E6120" s="153">
        <f>'2.40-a,b,c,d,e'!E6120</f>
        <v>45663.208333333336</v>
      </c>
      <c r="F6120" s="157">
        <f>'2.40-a,b,c,d,e'!F6120</f>
        <v>73.559997558593693</v>
      </c>
      <c r="G6120" s="157">
        <f>'2.40-a,b,c,d,e'!G6120</f>
        <v>-400.00152587890625</v>
      </c>
      <c r="H6120" s="157">
        <f t="shared" si="665"/>
        <v>7762.6167031914838</v>
      </c>
      <c r="I6120" s="157">
        <f t="shared" si="666"/>
        <v>0</v>
      </c>
      <c r="J6120" s="157">
        <f t="shared" si="667"/>
        <v>7762.6167031914838</v>
      </c>
      <c r="K6120" s="157">
        <f t="shared" si="668"/>
        <v>0</v>
      </c>
      <c r="L6120" s="157">
        <f t="shared" si="669"/>
        <v>7762.6167031914838</v>
      </c>
      <c r="M6120" s="167">
        <f t="shared" si="670"/>
        <v>0</v>
      </c>
      <c r="N6120" s="167">
        <f t="shared" si="671"/>
        <v>0</v>
      </c>
    </row>
    <row r="6121" spans="1:14" ht="15" customHeight="1" x14ac:dyDescent="0.2">
      <c r="A6121" s="152"/>
      <c r="B6121" s="152"/>
      <c r="C6121" s="152"/>
      <c r="D6121" s="152"/>
      <c r="E6121" s="153">
        <f>'2.40-a,b,c,d,e'!E6121</f>
        <v>45664.208333333336</v>
      </c>
      <c r="F6121" s="157">
        <f>'2.40-a,b,c,d,e'!F6121</f>
        <v>74.25</v>
      </c>
      <c r="G6121" s="157">
        <f>'2.40-a,b,c,d,e'!G6121</f>
        <v>690.00244140630684</v>
      </c>
      <c r="H6121" s="157">
        <f t="shared" si="665"/>
        <v>8452.6191445977911</v>
      </c>
      <c r="I6121" s="157">
        <f t="shared" si="666"/>
        <v>0</v>
      </c>
      <c r="J6121" s="157">
        <f t="shared" si="667"/>
        <v>8452.6191445977911</v>
      </c>
      <c r="K6121" s="157">
        <f t="shared" si="668"/>
        <v>290.00091552740105</v>
      </c>
      <c r="L6121" s="157">
        <f t="shared" si="669"/>
        <v>8162.61822907039</v>
      </c>
      <c r="M6121" s="167">
        <f t="shared" si="670"/>
        <v>0</v>
      </c>
      <c r="N6121" s="167">
        <f t="shared" si="671"/>
        <v>0</v>
      </c>
    </row>
    <row r="6122" spans="1:14" ht="15" customHeight="1" x14ac:dyDescent="0.2">
      <c r="A6122" s="152"/>
      <c r="B6122" s="152"/>
      <c r="C6122" s="152"/>
      <c r="D6122" s="152"/>
      <c r="E6122" s="153">
        <f>'2.40-a,b,c,d,e'!E6122</f>
        <v>45665.208333333336</v>
      </c>
      <c r="F6122" s="157">
        <f>'2.40-a,b,c,d,e'!F6122</f>
        <v>73.319999694824205</v>
      </c>
      <c r="G6122" s="157">
        <f>'2.40-a,b,c,d,e'!G6122</f>
        <v>-930.00030517579546</v>
      </c>
      <c r="H6122" s="157">
        <f t="shared" si="665"/>
        <v>7232.6179238945942</v>
      </c>
      <c r="I6122" s="157">
        <f t="shared" si="666"/>
        <v>0</v>
      </c>
      <c r="J6122" s="157">
        <f t="shared" si="667"/>
        <v>7232.6179238945942</v>
      </c>
      <c r="K6122" s="157">
        <f t="shared" si="668"/>
        <v>0</v>
      </c>
      <c r="L6122" s="157">
        <f t="shared" si="669"/>
        <v>7232.6179238945942</v>
      </c>
      <c r="M6122" s="167">
        <f t="shared" si="670"/>
        <v>0</v>
      </c>
      <c r="N6122" s="167">
        <f t="shared" si="671"/>
        <v>0</v>
      </c>
    </row>
    <row r="6123" spans="1:14" ht="15" customHeight="1" x14ac:dyDescent="0.2">
      <c r="A6123" s="152"/>
      <c r="B6123" s="152"/>
      <c r="C6123" s="152"/>
      <c r="D6123" s="152"/>
      <c r="E6123" s="153">
        <f>'2.40-a,b,c,d,e'!E6123</f>
        <v>45666.208333333336</v>
      </c>
      <c r="F6123" s="157">
        <f>'2.40-a,b,c,d,e'!F6123</f>
        <v>73.919998168945298</v>
      </c>
      <c r="G6123" s="157">
        <f>'2.40-a,b,c,d,e'!G6123</f>
        <v>599.99847412109375</v>
      </c>
      <c r="H6123" s="157">
        <f t="shared" si="665"/>
        <v>7832.616398015688</v>
      </c>
      <c r="I6123" s="157">
        <f t="shared" si="666"/>
        <v>0</v>
      </c>
      <c r="J6123" s="157">
        <f t="shared" si="667"/>
        <v>7832.616398015688</v>
      </c>
      <c r="K6123" s="157">
        <f t="shared" si="668"/>
        <v>0</v>
      </c>
      <c r="L6123" s="157">
        <f t="shared" si="669"/>
        <v>7832.616398015688</v>
      </c>
      <c r="M6123" s="167">
        <f t="shared" si="670"/>
        <v>0</v>
      </c>
      <c r="N6123" s="167">
        <f t="shared" si="671"/>
        <v>0</v>
      </c>
    </row>
    <row r="6124" spans="1:14" ht="15" customHeight="1" x14ac:dyDescent="0.2">
      <c r="A6124" s="152"/>
      <c r="B6124" s="152"/>
      <c r="C6124" s="152"/>
      <c r="D6124" s="152"/>
      <c r="E6124" s="153">
        <f>'2.40-a,b,c,d,e'!E6124</f>
        <v>45667.208333333336</v>
      </c>
      <c r="F6124" s="157">
        <f>'2.40-a,b,c,d,e'!F6124</f>
        <v>76.569999694824205</v>
      </c>
      <c r="G6124" s="157">
        <f>'2.40-a,b,c,d,e'!G6124</f>
        <v>2650.0015258789063</v>
      </c>
      <c r="H6124" s="157">
        <f t="shared" si="665"/>
        <v>10482.617923894595</v>
      </c>
      <c r="I6124" s="157">
        <f t="shared" si="666"/>
        <v>0</v>
      </c>
      <c r="J6124" s="157">
        <f t="shared" si="667"/>
        <v>10482.617923894595</v>
      </c>
      <c r="K6124" s="157">
        <f t="shared" si="668"/>
        <v>2319.9996948242051</v>
      </c>
      <c r="L6124" s="157">
        <f t="shared" si="669"/>
        <v>8162.61822907039</v>
      </c>
      <c r="M6124" s="167">
        <f t="shared" si="670"/>
        <v>0</v>
      </c>
      <c r="N6124" s="167">
        <f t="shared" si="671"/>
        <v>0</v>
      </c>
    </row>
    <row r="6125" spans="1:14" ht="15" customHeight="1" x14ac:dyDescent="0.2">
      <c r="A6125" s="152"/>
      <c r="B6125" s="152"/>
      <c r="C6125" s="152"/>
      <c r="D6125" s="152"/>
      <c r="E6125" s="153">
        <f>'2.40-a,b,c,d,e'!E6125</f>
        <v>45670.208333333336</v>
      </c>
      <c r="F6125" s="157">
        <f>'2.40-a,b,c,d,e'!F6125</f>
        <v>78.819999694824205</v>
      </c>
      <c r="G6125" s="157">
        <f>'2.40-a,b,c,d,e'!G6125</f>
        <v>2250</v>
      </c>
      <c r="H6125" s="157">
        <f t="shared" si="665"/>
        <v>10412.618229070391</v>
      </c>
      <c r="I6125" s="157">
        <f t="shared" si="666"/>
        <v>0</v>
      </c>
      <c r="J6125" s="157">
        <f t="shared" si="667"/>
        <v>10412.618229070391</v>
      </c>
      <c r="K6125" s="157">
        <f t="shared" si="668"/>
        <v>2250.0000000000009</v>
      </c>
      <c r="L6125" s="157">
        <f t="shared" si="669"/>
        <v>8162.61822907039</v>
      </c>
      <c r="M6125" s="167">
        <f t="shared" si="670"/>
        <v>0</v>
      </c>
      <c r="N6125" s="167">
        <f t="shared" si="671"/>
        <v>0</v>
      </c>
    </row>
    <row r="6126" spans="1:14" ht="15" customHeight="1" x14ac:dyDescent="0.2">
      <c r="A6126" s="152"/>
      <c r="B6126" s="152"/>
      <c r="C6126" s="152"/>
      <c r="D6126" s="152"/>
      <c r="E6126" s="153">
        <f>'2.40-a,b,c,d,e'!E6126</f>
        <v>45671.208333333336</v>
      </c>
      <c r="F6126" s="157">
        <f>'2.40-a,b,c,d,e'!F6126</f>
        <v>77.5</v>
      </c>
      <c r="G6126" s="157">
        <f>'2.40-a,b,c,d,e'!G6126</f>
        <v>-1319.9996948242047</v>
      </c>
      <c r="H6126" s="157">
        <f t="shared" si="665"/>
        <v>6842.6185342461849</v>
      </c>
      <c r="I6126" s="157">
        <f t="shared" si="666"/>
        <v>0</v>
      </c>
      <c r="J6126" s="157">
        <f t="shared" si="667"/>
        <v>6842.6185342461849</v>
      </c>
      <c r="K6126" s="157">
        <f t="shared" si="668"/>
        <v>0</v>
      </c>
      <c r="L6126" s="157">
        <f t="shared" si="669"/>
        <v>6842.6185342461849</v>
      </c>
      <c r="M6126" s="167">
        <f t="shared" si="670"/>
        <v>0</v>
      </c>
      <c r="N6126" s="167">
        <f t="shared" si="671"/>
        <v>0</v>
      </c>
    </row>
    <row r="6127" spans="1:14" ht="15" customHeight="1" x14ac:dyDescent="0.2">
      <c r="A6127" s="152"/>
      <c r="B6127" s="152"/>
      <c r="C6127" s="152"/>
      <c r="D6127" s="152"/>
      <c r="E6127" s="153">
        <f>'2.40-a,b,c,d,e'!E6127</f>
        <v>45672.208333333336</v>
      </c>
      <c r="F6127" s="157">
        <f>'2.40-a,b,c,d,e'!F6127</f>
        <v>80.040000915527301</v>
      </c>
      <c r="G6127" s="157">
        <f>'2.40-a,b,c,d,e'!G6127</f>
        <v>2540.000915527301</v>
      </c>
      <c r="H6127" s="157">
        <f t="shared" si="665"/>
        <v>9382.6194497734868</v>
      </c>
      <c r="I6127" s="157">
        <f t="shared" si="666"/>
        <v>0</v>
      </c>
      <c r="J6127" s="157">
        <f t="shared" si="667"/>
        <v>9382.6194497734868</v>
      </c>
      <c r="K6127" s="157">
        <f t="shared" si="668"/>
        <v>1220.0012207030968</v>
      </c>
      <c r="L6127" s="157">
        <f t="shared" si="669"/>
        <v>8162.61822907039</v>
      </c>
      <c r="M6127" s="167">
        <f t="shared" si="670"/>
        <v>0</v>
      </c>
      <c r="N6127" s="167">
        <f t="shared" si="671"/>
        <v>0</v>
      </c>
    </row>
    <row r="6128" spans="1:14" ht="15" customHeight="1" x14ac:dyDescent="0.2">
      <c r="A6128" s="152"/>
      <c r="B6128" s="152"/>
      <c r="C6128" s="152"/>
      <c r="D6128" s="152"/>
      <c r="E6128" s="153">
        <f>'2.40-a,b,c,d,e'!E6128</f>
        <v>45673.208333333336</v>
      </c>
      <c r="F6128" s="157">
        <f>'2.40-a,b,c,d,e'!F6128</f>
        <v>78.680000305175696</v>
      </c>
      <c r="G6128" s="157">
        <f>'2.40-a,b,c,d,e'!G6128</f>
        <v>-1360.0006103516052</v>
      </c>
      <c r="H6128" s="157">
        <f t="shared" si="665"/>
        <v>6802.6176187187848</v>
      </c>
      <c r="I6128" s="157">
        <f t="shared" si="666"/>
        <v>0</v>
      </c>
      <c r="J6128" s="157">
        <f t="shared" si="667"/>
        <v>6802.6176187187848</v>
      </c>
      <c r="K6128" s="157">
        <f t="shared" si="668"/>
        <v>0</v>
      </c>
      <c r="L6128" s="157">
        <f t="shared" si="669"/>
        <v>6802.6176187187848</v>
      </c>
      <c r="M6128" s="167">
        <f t="shared" si="670"/>
        <v>0</v>
      </c>
      <c r="N6128" s="167">
        <f t="shared" si="671"/>
        <v>0</v>
      </c>
    </row>
    <row r="6129" spans="1:14" ht="15" customHeight="1" x14ac:dyDescent="0.2">
      <c r="A6129" s="152"/>
      <c r="B6129" s="152"/>
      <c r="C6129" s="152"/>
      <c r="D6129" s="152"/>
      <c r="E6129" s="153">
        <f>'2.40-a,b,c,d,e'!E6129</f>
        <v>45674.208333333336</v>
      </c>
      <c r="F6129" s="157">
        <f>'2.40-a,b,c,d,e'!F6129</f>
        <v>77.879997253417898</v>
      </c>
      <c r="G6129" s="157">
        <f>'2.40-a,b,c,d,e'!G6129</f>
        <v>-800.00305175779829</v>
      </c>
      <c r="H6129" s="157">
        <f t="shared" si="665"/>
        <v>6002.6145669609868</v>
      </c>
      <c r="I6129" s="157">
        <f t="shared" si="666"/>
        <v>2160.0036621094032</v>
      </c>
      <c r="J6129" s="157">
        <f t="shared" si="667"/>
        <v>8162.61822907039</v>
      </c>
      <c r="K6129" s="157">
        <f t="shared" si="668"/>
        <v>0</v>
      </c>
      <c r="L6129" s="157">
        <f t="shared" si="669"/>
        <v>8162.61822907039</v>
      </c>
      <c r="M6129" s="167">
        <f t="shared" si="670"/>
        <v>1</v>
      </c>
      <c r="N6129" s="167">
        <f t="shared" si="671"/>
        <v>0</v>
      </c>
    </row>
    <row r="6130" spans="1:14" ht="15" customHeight="1" x14ac:dyDescent="0.2">
      <c r="A6130" s="152"/>
      <c r="B6130" s="152"/>
      <c r="C6130" s="152"/>
      <c r="D6130" s="152"/>
      <c r="E6130" s="153">
        <f>'2.40-a,b,c,d,e'!E6130</f>
        <v>45678.208333333336</v>
      </c>
      <c r="F6130" s="157">
        <f>'2.40-a,b,c,d,e'!F6130</f>
        <v>75.889999389648395</v>
      </c>
      <c r="G6130" s="157">
        <f>'2.40-a,b,c,d,e'!G6130</f>
        <v>-1989.9978637695028</v>
      </c>
      <c r="H6130" s="157">
        <f t="shared" si="665"/>
        <v>6172.620365300887</v>
      </c>
      <c r="I6130" s="157">
        <f t="shared" si="666"/>
        <v>0</v>
      </c>
      <c r="J6130" s="157">
        <f t="shared" si="667"/>
        <v>6172.620365300887</v>
      </c>
      <c r="K6130" s="157">
        <f t="shared" si="668"/>
        <v>0</v>
      </c>
      <c r="L6130" s="157">
        <f t="shared" si="669"/>
        <v>6172.620365300887</v>
      </c>
      <c r="M6130" s="167">
        <f t="shared" si="670"/>
        <v>0</v>
      </c>
      <c r="N6130" s="167">
        <f t="shared" si="671"/>
        <v>0</v>
      </c>
    </row>
    <row r="6131" spans="1:14" ht="15" customHeight="1" x14ac:dyDescent="0.2">
      <c r="A6131" s="152"/>
      <c r="B6131" s="152"/>
      <c r="C6131" s="152"/>
      <c r="D6131" s="152"/>
      <c r="E6131" s="153">
        <f>'2.40-a,b,c,d,e'!E6131</f>
        <v>45679.208333333336</v>
      </c>
      <c r="F6131" s="157">
        <f>'2.40-a,b,c,d,e'!F6131</f>
        <v>75.440002441406193</v>
      </c>
      <c r="G6131" s="157">
        <f>'2.40-a,b,c,d,e'!G6131</f>
        <v>-449.99694824220171</v>
      </c>
      <c r="H6131" s="157">
        <f t="shared" si="665"/>
        <v>5722.6234170586849</v>
      </c>
      <c r="I6131" s="157">
        <f t="shared" si="666"/>
        <v>2439.9948120117051</v>
      </c>
      <c r="J6131" s="157">
        <f t="shared" si="667"/>
        <v>8162.61822907039</v>
      </c>
      <c r="K6131" s="157">
        <f t="shared" si="668"/>
        <v>0</v>
      </c>
      <c r="L6131" s="157">
        <f t="shared" si="669"/>
        <v>8162.61822907039</v>
      </c>
      <c r="M6131" s="167">
        <f t="shared" si="670"/>
        <v>1</v>
      </c>
      <c r="N6131" s="167">
        <f t="shared" si="671"/>
        <v>0</v>
      </c>
    </row>
    <row r="6132" spans="1:14" ht="15" customHeight="1" x14ac:dyDescent="0.2">
      <c r="A6132" s="152"/>
      <c r="B6132" s="152"/>
      <c r="C6132" s="152"/>
      <c r="D6132" s="152"/>
      <c r="E6132" s="153">
        <f>'2.40-a,b,c,d,e'!E6132</f>
        <v>45680.208333333336</v>
      </c>
      <c r="F6132" s="157">
        <f>'2.40-a,b,c,d,e'!F6132</f>
        <v>74.620002746582003</v>
      </c>
      <c r="G6132" s="157">
        <f>'2.40-a,b,c,d,e'!G6132</f>
        <v>-819.99969482419033</v>
      </c>
      <c r="H6132" s="157">
        <f t="shared" si="665"/>
        <v>7342.6185342461995</v>
      </c>
      <c r="I6132" s="157">
        <f t="shared" si="666"/>
        <v>0</v>
      </c>
      <c r="J6132" s="157">
        <f t="shared" si="667"/>
        <v>7342.6185342461995</v>
      </c>
      <c r="K6132" s="157">
        <f t="shared" si="668"/>
        <v>0</v>
      </c>
      <c r="L6132" s="157">
        <f t="shared" si="669"/>
        <v>7342.6185342461995</v>
      </c>
      <c r="M6132" s="167">
        <f t="shared" si="670"/>
        <v>0</v>
      </c>
      <c r="N6132" s="167">
        <f t="shared" si="671"/>
        <v>0</v>
      </c>
    </row>
    <row r="6133" spans="1:14" ht="15" customHeight="1" x14ac:dyDescent="0.2">
      <c r="A6133" s="152"/>
      <c r="B6133" s="152"/>
      <c r="C6133" s="152"/>
      <c r="D6133" s="152"/>
      <c r="E6133" s="153">
        <f>'2.40-a,b,c,d,e'!E6133</f>
        <v>45681.208333333336</v>
      </c>
      <c r="F6133" s="157">
        <f>'2.40-a,b,c,d,e'!F6133</f>
        <v>74.660003662109304</v>
      </c>
      <c r="G6133" s="157">
        <f>'2.40-a,b,c,d,e'!G6133</f>
        <v>40.000915527301117</v>
      </c>
      <c r="H6133" s="157">
        <f t="shared" si="665"/>
        <v>7382.6194497735005</v>
      </c>
      <c r="I6133" s="157">
        <f t="shared" si="666"/>
        <v>0</v>
      </c>
      <c r="J6133" s="157">
        <f t="shared" si="667"/>
        <v>7382.6194497735005</v>
      </c>
      <c r="K6133" s="157">
        <f t="shared" si="668"/>
        <v>0</v>
      </c>
      <c r="L6133" s="157">
        <f t="shared" si="669"/>
        <v>7382.6194497735005</v>
      </c>
      <c r="M6133" s="167">
        <f t="shared" si="670"/>
        <v>0</v>
      </c>
      <c r="N6133" s="167">
        <f t="shared" si="671"/>
        <v>0</v>
      </c>
    </row>
    <row r="6134" spans="1:14" ht="15" customHeight="1" x14ac:dyDescent="0.2">
      <c r="A6134" s="152"/>
      <c r="B6134" s="152"/>
      <c r="C6134" s="152"/>
      <c r="D6134" s="152"/>
      <c r="E6134" s="153">
        <f>'2.40-a,b,c,d,e'!E6134</f>
        <v>45684.208333333336</v>
      </c>
      <c r="F6134" s="157">
        <f>'2.40-a,b,c,d,e'!F6134</f>
        <v>73.169998168945298</v>
      </c>
      <c r="G6134" s="157">
        <f>'2.40-a,b,c,d,e'!G6134</f>
        <v>-1490.0054931640057</v>
      </c>
      <c r="H6134" s="157">
        <f t="shared" si="665"/>
        <v>5892.6139566094953</v>
      </c>
      <c r="I6134" s="157">
        <f t="shared" si="666"/>
        <v>2270.0042724608948</v>
      </c>
      <c r="J6134" s="157">
        <f t="shared" si="667"/>
        <v>8162.61822907039</v>
      </c>
      <c r="K6134" s="157">
        <f t="shared" si="668"/>
        <v>0</v>
      </c>
      <c r="L6134" s="157">
        <f t="shared" si="669"/>
        <v>8162.61822907039</v>
      </c>
      <c r="M6134" s="167">
        <f t="shared" si="670"/>
        <v>1</v>
      </c>
      <c r="N6134" s="167">
        <f t="shared" si="671"/>
        <v>0</v>
      </c>
    </row>
    <row r="6135" spans="1:14" ht="15" customHeight="1" x14ac:dyDescent="0.2">
      <c r="A6135" s="152"/>
      <c r="B6135" s="152"/>
      <c r="C6135" s="152"/>
      <c r="D6135" s="152"/>
      <c r="E6135" s="153">
        <f>'2.40-a,b,c,d,e'!E6135</f>
        <v>45685.208333333336</v>
      </c>
      <c r="F6135" s="157">
        <f>'2.40-a,b,c,d,e'!F6135</f>
        <v>73.769996643066406</v>
      </c>
      <c r="G6135" s="157">
        <f>'2.40-a,b,c,d,e'!G6135</f>
        <v>599.99847412110796</v>
      </c>
      <c r="H6135" s="157">
        <f t="shared" si="665"/>
        <v>8762.6167031914974</v>
      </c>
      <c r="I6135" s="157">
        <f t="shared" si="666"/>
        <v>0</v>
      </c>
      <c r="J6135" s="157">
        <f t="shared" si="667"/>
        <v>8762.6167031914974</v>
      </c>
      <c r="K6135" s="157">
        <f t="shared" si="668"/>
        <v>599.99847412110739</v>
      </c>
      <c r="L6135" s="157">
        <f t="shared" si="669"/>
        <v>8162.61822907039</v>
      </c>
      <c r="M6135" s="167">
        <f t="shared" si="670"/>
        <v>0</v>
      </c>
      <c r="N6135" s="167">
        <f t="shared" si="671"/>
        <v>0</v>
      </c>
    </row>
    <row r="6136" spans="1:14" ht="15" customHeight="1" x14ac:dyDescent="0.2">
      <c r="A6136" s="152"/>
      <c r="B6136" s="152"/>
      <c r="C6136" s="152"/>
      <c r="D6136" s="152"/>
      <c r="E6136" s="153">
        <f>'2.40-a,b,c,d,e'!E6136</f>
        <v>45686.208333333336</v>
      </c>
      <c r="F6136" s="157">
        <f>'2.40-a,b,c,d,e'!F6136</f>
        <v>72.620002746582003</v>
      </c>
      <c r="G6136" s="157">
        <f>'2.40-a,b,c,d,e'!G6136</f>
        <v>-1149.9938964844034</v>
      </c>
      <c r="H6136" s="157">
        <f t="shared" si="665"/>
        <v>7012.6243325859868</v>
      </c>
      <c r="I6136" s="157">
        <f t="shared" si="666"/>
        <v>0</v>
      </c>
      <c r="J6136" s="157">
        <f t="shared" si="667"/>
        <v>7012.6243325859868</v>
      </c>
      <c r="K6136" s="157">
        <f t="shared" si="668"/>
        <v>0</v>
      </c>
      <c r="L6136" s="157">
        <f t="shared" si="669"/>
        <v>7012.6243325859868</v>
      </c>
      <c r="M6136" s="167">
        <f t="shared" si="670"/>
        <v>0</v>
      </c>
      <c r="N6136" s="167">
        <f t="shared" si="671"/>
        <v>0</v>
      </c>
    </row>
    <row r="6137" spans="1:14" ht="15" customHeight="1" x14ac:dyDescent="0.2">
      <c r="A6137" s="152"/>
      <c r="B6137" s="152"/>
      <c r="C6137" s="152"/>
      <c r="D6137" s="152"/>
      <c r="E6137" s="153">
        <f>'2.40-a,b,c,d,e'!E6137</f>
        <v>45687.208333333336</v>
      </c>
      <c r="F6137" s="157">
        <f>'2.40-a,b,c,d,e'!F6137</f>
        <v>72.730003356933594</v>
      </c>
      <c r="G6137" s="157">
        <f>'2.40-a,b,c,d,e'!G6137</f>
        <v>110.00061035159092</v>
      </c>
      <c r="H6137" s="157">
        <f t="shared" si="665"/>
        <v>7122.6249429375775</v>
      </c>
      <c r="I6137" s="157">
        <f t="shared" si="666"/>
        <v>0</v>
      </c>
      <c r="J6137" s="157">
        <f t="shared" si="667"/>
        <v>7122.6249429375775</v>
      </c>
      <c r="K6137" s="157">
        <f t="shared" si="668"/>
        <v>0</v>
      </c>
      <c r="L6137" s="157">
        <f t="shared" si="669"/>
        <v>7122.6249429375775</v>
      </c>
      <c r="M6137" s="167">
        <f t="shared" si="670"/>
        <v>0</v>
      </c>
      <c r="N6137" s="167">
        <f t="shared" si="671"/>
        <v>0</v>
      </c>
    </row>
    <row r="6138" spans="1:14" ht="15" customHeight="1" x14ac:dyDescent="0.2">
      <c r="A6138" s="152"/>
      <c r="B6138" s="152"/>
      <c r="C6138" s="152"/>
      <c r="D6138" s="152"/>
      <c r="E6138" s="153">
        <f>'2.40-a,b,c,d,e'!E6138</f>
        <v>45688.208333333336</v>
      </c>
      <c r="F6138" s="157">
        <f>'2.40-a,b,c,d,e'!F6138</f>
        <v>72.529998779296804</v>
      </c>
      <c r="G6138" s="157">
        <f>'2.40-a,b,c,d,e'!G6138</f>
        <v>-200.0045776367898</v>
      </c>
      <c r="H6138" s="157">
        <f t="shared" si="665"/>
        <v>6922.6203653007879</v>
      </c>
      <c r="I6138" s="157">
        <f t="shared" si="666"/>
        <v>0</v>
      </c>
      <c r="J6138" s="157">
        <f t="shared" si="667"/>
        <v>6922.6203653007879</v>
      </c>
      <c r="K6138" s="157">
        <f t="shared" si="668"/>
        <v>0</v>
      </c>
      <c r="L6138" s="157">
        <f t="shared" si="669"/>
        <v>6922.6203653007879</v>
      </c>
      <c r="M6138" s="167">
        <f t="shared" si="670"/>
        <v>0</v>
      </c>
      <c r="N6138" s="167">
        <f t="shared" si="671"/>
        <v>0</v>
      </c>
    </row>
    <row r="6139" spans="1:14" ht="15" customHeight="1" x14ac:dyDescent="0.2">
      <c r="A6139" s="152"/>
      <c r="B6139" s="152"/>
      <c r="C6139" s="152"/>
      <c r="D6139" s="152"/>
      <c r="E6139" s="153">
        <f>'2.40-a,b,c,d,e'!E6139</f>
        <v>45691.208333333336</v>
      </c>
      <c r="F6139" s="157">
        <f>'2.40-a,b,c,d,e'!F6139</f>
        <v>73.160003662109304</v>
      </c>
      <c r="G6139" s="157">
        <f>'2.40-a,b,c,d,e'!G6139</f>
        <v>630.0048828125</v>
      </c>
      <c r="H6139" s="157">
        <f t="shared" si="665"/>
        <v>7552.6252481132879</v>
      </c>
      <c r="I6139" s="157">
        <f t="shared" si="666"/>
        <v>0</v>
      </c>
      <c r="J6139" s="157">
        <f t="shared" si="667"/>
        <v>7552.6252481132879</v>
      </c>
      <c r="K6139" s="157">
        <f t="shared" si="668"/>
        <v>0</v>
      </c>
      <c r="L6139" s="157">
        <f t="shared" si="669"/>
        <v>7552.6252481132879</v>
      </c>
      <c r="M6139" s="167">
        <f t="shared" si="670"/>
        <v>0</v>
      </c>
      <c r="N6139" s="167">
        <f t="shared" si="671"/>
        <v>0</v>
      </c>
    </row>
    <row r="6140" spans="1:14" ht="15" customHeight="1" x14ac:dyDescent="0.2">
      <c r="A6140" s="152"/>
      <c r="B6140" s="152"/>
      <c r="C6140" s="152"/>
      <c r="D6140" s="152"/>
      <c r="E6140" s="153">
        <f>'2.40-a,b,c,d,e'!E6140</f>
        <v>45692.208333333336</v>
      </c>
      <c r="F6140" s="157">
        <f>'2.40-a,b,c,d,e'!F6140</f>
        <v>72.699996948242102</v>
      </c>
      <c r="G6140" s="157">
        <f>'2.40-a,b,c,d,e'!G6140</f>
        <v>-460.00671386720171</v>
      </c>
      <c r="H6140" s="157">
        <f t="shared" si="665"/>
        <v>7092.6185342460858</v>
      </c>
      <c r="I6140" s="157">
        <f t="shared" si="666"/>
        <v>0</v>
      </c>
      <c r="J6140" s="157">
        <f t="shared" si="667"/>
        <v>7092.6185342460858</v>
      </c>
      <c r="K6140" s="157">
        <f t="shared" si="668"/>
        <v>0</v>
      </c>
      <c r="L6140" s="157">
        <f t="shared" si="669"/>
        <v>7092.6185342460858</v>
      </c>
      <c r="M6140" s="167">
        <f t="shared" si="670"/>
        <v>0</v>
      </c>
      <c r="N6140" s="167">
        <f t="shared" si="671"/>
        <v>0</v>
      </c>
    </row>
    <row r="6141" spans="1:14" ht="15" customHeight="1" x14ac:dyDescent="0.2">
      <c r="A6141" s="152"/>
      <c r="B6141" s="152"/>
      <c r="C6141" s="152"/>
      <c r="D6141" s="152"/>
      <c r="E6141" s="153">
        <f>'2.40-a,b,c,d,e'!E6141</f>
        <v>45693.208333333336</v>
      </c>
      <c r="F6141" s="157">
        <f>'2.40-a,b,c,d,e'!F6141</f>
        <v>71.029998779296804</v>
      </c>
      <c r="G6141" s="157">
        <f>'2.40-a,b,c,d,e'!G6141</f>
        <v>-1669.9981689452984</v>
      </c>
      <c r="H6141" s="157">
        <f t="shared" si="665"/>
        <v>5422.6203653007869</v>
      </c>
      <c r="I6141" s="157">
        <f t="shared" si="666"/>
        <v>2739.9978637696031</v>
      </c>
      <c r="J6141" s="157">
        <f t="shared" si="667"/>
        <v>8162.61822907039</v>
      </c>
      <c r="K6141" s="157">
        <f t="shared" si="668"/>
        <v>0</v>
      </c>
      <c r="L6141" s="157">
        <f t="shared" si="669"/>
        <v>8162.61822907039</v>
      </c>
      <c r="M6141" s="167">
        <f t="shared" si="670"/>
        <v>1</v>
      </c>
      <c r="N6141" s="167">
        <f t="shared" si="671"/>
        <v>0</v>
      </c>
    </row>
    <row r="6142" spans="1:14" ht="15" customHeight="1" x14ac:dyDescent="0.2">
      <c r="A6142" s="152"/>
      <c r="B6142" s="152"/>
      <c r="C6142" s="152"/>
      <c r="D6142" s="152"/>
      <c r="E6142" s="153">
        <f>'2.40-a,b,c,d,e'!E6142</f>
        <v>45694.208333333336</v>
      </c>
      <c r="F6142" s="157">
        <f>'2.40-a,b,c,d,e'!F6142</f>
        <v>70.610000610351506</v>
      </c>
      <c r="G6142" s="157">
        <f>'2.40-a,b,c,d,e'!G6142</f>
        <v>-419.99816894529829</v>
      </c>
      <c r="H6142" s="157">
        <f t="shared" si="665"/>
        <v>7742.6200601250921</v>
      </c>
      <c r="I6142" s="157">
        <f t="shared" si="666"/>
        <v>0</v>
      </c>
      <c r="J6142" s="157">
        <f t="shared" si="667"/>
        <v>7742.6200601250921</v>
      </c>
      <c r="K6142" s="157">
        <f t="shared" si="668"/>
        <v>0</v>
      </c>
      <c r="L6142" s="157">
        <f t="shared" si="669"/>
        <v>7742.6200601250921</v>
      </c>
      <c r="M6142" s="167">
        <f t="shared" si="670"/>
        <v>0</v>
      </c>
      <c r="N6142" s="167">
        <f t="shared" si="671"/>
        <v>0</v>
      </c>
    </row>
    <row r="6143" spans="1:14" ht="15" customHeight="1" x14ac:dyDescent="0.2">
      <c r="A6143" s="152"/>
      <c r="B6143" s="152"/>
      <c r="C6143" s="152"/>
      <c r="D6143" s="152"/>
      <c r="E6143" s="153">
        <f>'2.40-a,b,c,d,e'!E6143</f>
        <v>45695.208333333336</v>
      </c>
      <c r="F6143" s="157">
        <f>'2.40-a,b,c,d,e'!F6143</f>
        <v>71</v>
      </c>
      <c r="G6143" s="157">
        <f>'2.40-a,b,c,d,e'!G6143</f>
        <v>389.99938964849434</v>
      </c>
      <c r="H6143" s="157">
        <f t="shared" si="665"/>
        <v>8132.6194497735869</v>
      </c>
      <c r="I6143" s="157">
        <f t="shared" si="666"/>
        <v>0</v>
      </c>
      <c r="J6143" s="157">
        <f t="shared" si="667"/>
        <v>8132.6194497735869</v>
      </c>
      <c r="K6143" s="157">
        <f t="shared" si="668"/>
        <v>0</v>
      </c>
      <c r="L6143" s="157">
        <f t="shared" si="669"/>
        <v>8132.6194497735869</v>
      </c>
      <c r="M6143" s="167">
        <f t="shared" si="670"/>
        <v>0</v>
      </c>
      <c r="N6143" s="167">
        <f t="shared" si="671"/>
        <v>0</v>
      </c>
    </row>
    <row r="6144" spans="1:14" ht="15" customHeight="1" x14ac:dyDescent="0.2">
      <c r="A6144" s="152"/>
      <c r="B6144" s="152"/>
      <c r="C6144" s="152"/>
      <c r="D6144" s="152"/>
      <c r="E6144" s="153">
        <f>'2.40-a,b,c,d,e'!E6144</f>
        <v>45698.208333333336</v>
      </c>
      <c r="F6144" s="157">
        <f>'2.40-a,b,c,d,e'!F6144</f>
        <v>72.319999694824205</v>
      </c>
      <c r="G6144" s="157">
        <f>'2.40-a,b,c,d,e'!G6144</f>
        <v>1319.9996948242047</v>
      </c>
      <c r="H6144" s="157">
        <f t="shared" si="665"/>
        <v>9452.6191445977911</v>
      </c>
      <c r="I6144" s="157">
        <f t="shared" si="666"/>
        <v>0</v>
      </c>
      <c r="J6144" s="157">
        <f t="shared" si="667"/>
        <v>9452.6191445977911</v>
      </c>
      <c r="K6144" s="157">
        <f t="shared" si="668"/>
        <v>1290.000915527401</v>
      </c>
      <c r="L6144" s="157">
        <f t="shared" si="669"/>
        <v>8162.61822907039</v>
      </c>
      <c r="M6144" s="167">
        <f t="shared" si="670"/>
        <v>0</v>
      </c>
      <c r="N6144" s="167">
        <f t="shared" si="671"/>
        <v>0</v>
      </c>
    </row>
    <row r="6145" spans="1:14" ht="15" customHeight="1" x14ac:dyDescent="0.2">
      <c r="A6145" s="152"/>
      <c r="B6145" s="152"/>
      <c r="C6145" s="152"/>
      <c r="D6145" s="152"/>
      <c r="E6145" s="153">
        <f>'2.40-a,b,c,d,e'!E6145</f>
        <v>45699.208333333336</v>
      </c>
      <c r="F6145" s="157">
        <f>'2.40-a,b,c,d,e'!F6145</f>
        <v>73.319999694824205</v>
      </c>
      <c r="G6145" s="157">
        <f>'2.40-a,b,c,d,e'!G6145</f>
        <v>1000</v>
      </c>
      <c r="H6145" s="157">
        <f t="shared" si="665"/>
        <v>9162.618229070391</v>
      </c>
      <c r="I6145" s="157">
        <f t="shared" si="666"/>
        <v>0</v>
      </c>
      <c r="J6145" s="157">
        <f t="shared" si="667"/>
        <v>9162.618229070391</v>
      </c>
      <c r="K6145" s="157">
        <f t="shared" si="668"/>
        <v>1000.0000000000009</v>
      </c>
      <c r="L6145" s="157">
        <f t="shared" si="669"/>
        <v>8162.61822907039</v>
      </c>
      <c r="M6145" s="167">
        <f t="shared" si="670"/>
        <v>0</v>
      </c>
      <c r="N6145" s="167">
        <f t="shared" si="671"/>
        <v>0</v>
      </c>
    </row>
    <row r="6146" spans="1:14" ht="15" customHeight="1" x14ac:dyDescent="0.2">
      <c r="A6146" s="152"/>
      <c r="B6146" s="152"/>
      <c r="C6146" s="152"/>
      <c r="D6146" s="152"/>
      <c r="E6146" s="153">
        <f>'2.40-a,b,c,d,e'!E6146</f>
        <v>45700.208333333336</v>
      </c>
      <c r="F6146" s="157">
        <f>'2.40-a,b,c,d,e'!F6146</f>
        <v>71.370002746582003</v>
      </c>
      <c r="G6146" s="157">
        <f>'2.40-a,b,c,d,e'!G6146</f>
        <v>-1949.9969482422016</v>
      </c>
      <c r="H6146" s="157">
        <f t="shared" si="665"/>
        <v>6212.6212808281889</v>
      </c>
      <c r="I6146" s="157">
        <f t="shared" si="666"/>
        <v>0</v>
      </c>
      <c r="J6146" s="157">
        <f t="shared" si="667"/>
        <v>6212.6212808281889</v>
      </c>
      <c r="K6146" s="157">
        <f t="shared" si="668"/>
        <v>0</v>
      </c>
      <c r="L6146" s="157">
        <f t="shared" si="669"/>
        <v>6212.6212808281889</v>
      </c>
      <c r="M6146" s="167">
        <f t="shared" si="670"/>
        <v>0</v>
      </c>
      <c r="N6146" s="167">
        <f t="shared" si="671"/>
        <v>0</v>
      </c>
    </row>
    <row r="6147" spans="1:14" ht="15" customHeight="1" x14ac:dyDescent="0.2">
      <c r="A6147" s="152"/>
      <c r="B6147" s="152"/>
      <c r="C6147" s="152"/>
      <c r="D6147" s="152"/>
      <c r="E6147" s="153">
        <f>'2.40-a,b,c,d,e'!E6147</f>
        <v>45701.208333333336</v>
      </c>
      <c r="F6147" s="157">
        <f>'2.40-a,b,c,d,e'!F6147</f>
        <v>71.290000915527301</v>
      </c>
      <c r="G6147" s="157">
        <f>'2.40-a,b,c,d,e'!G6147</f>
        <v>-80.001831054701711</v>
      </c>
      <c r="H6147" s="157">
        <f t="shared" si="665"/>
        <v>6132.6194497734868</v>
      </c>
      <c r="I6147" s="157">
        <f t="shared" si="666"/>
        <v>0</v>
      </c>
      <c r="J6147" s="157">
        <f t="shared" si="667"/>
        <v>6132.6194497734868</v>
      </c>
      <c r="K6147" s="157">
        <f t="shared" si="668"/>
        <v>0</v>
      </c>
      <c r="L6147" s="157">
        <f t="shared" si="669"/>
        <v>6132.6194497734868</v>
      </c>
      <c r="M6147" s="167">
        <f t="shared" si="670"/>
        <v>0</v>
      </c>
      <c r="N6147" s="167">
        <f t="shared" si="671"/>
        <v>0</v>
      </c>
    </row>
    <row r="6148" spans="1:14" ht="15" customHeight="1" x14ac:dyDescent="0.2">
      <c r="A6148" s="152"/>
      <c r="B6148" s="152"/>
      <c r="C6148" s="152"/>
      <c r="D6148" s="152"/>
      <c r="E6148" s="153">
        <f>'2.40-a,b,c,d,e'!E6148</f>
        <v>45702.208333333336</v>
      </c>
      <c r="F6148" s="157">
        <f>'2.40-a,b,c,d,e'!F6148</f>
        <v>70.739997863769503</v>
      </c>
      <c r="G6148" s="157">
        <f>'2.40-a,b,c,d,e'!G6148</f>
        <v>-550.00305175779829</v>
      </c>
      <c r="H6148" s="157">
        <f t="shared" ref="H6148:H6211" si="672">L6147+G6148</f>
        <v>5582.6163980156889</v>
      </c>
      <c r="I6148" s="157">
        <f t="shared" ref="I6148:I6211" si="673">IF(H6148&lt;$B$13,$B$14-H6148,0)</f>
        <v>2580.0018310547011</v>
      </c>
      <c r="J6148" s="157">
        <f t="shared" ref="J6148:J6211" si="674">H6148+I6148</f>
        <v>8162.61822907039</v>
      </c>
      <c r="K6148" s="157">
        <f t="shared" ref="K6148:K6211" si="675">MAX(J6148-$B$14,0)</f>
        <v>0</v>
      </c>
      <c r="L6148" s="157">
        <f t="shared" ref="L6148:L6211" si="676">J6148-K6148</f>
        <v>8162.61822907039</v>
      </c>
      <c r="M6148" s="167">
        <f t="shared" ref="M6148:M6211" si="677">IF(I6148&gt;0,1,0)</f>
        <v>1</v>
      </c>
      <c r="N6148" s="167">
        <f t="shared" ref="N6148:N6211" si="678">IF(H6148&lt;0,1,0)</f>
        <v>0</v>
      </c>
    </row>
    <row r="6149" spans="1:14" ht="15" customHeight="1" x14ac:dyDescent="0.2">
      <c r="A6149" s="152"/>
      <c r="B6149" s="152"/>
      <c r="C6149" s="152"/>
      <c r="D6149" s="152"/>
      <c r="E6149" s="153">
        <f>'2.40-a,b,c,d,e'!E6149</f>
        <v>45706.208333333336</v>
      </c>
      <c r="F6149" s="157">
        <f>'2.40-a,b,c,d,e'!F6149</f>
        <v>71.849998474121094</v>
      </c>
      <c r="G6149" s="157">
        <f>'2.40-a,b,c,d,e'!G6149</f>
        <v>1110.0006103515909</v>
      </c>
      <c r="H6149" s="157">
        <f t="shared" si="672"/>
        <v>9272.6188394219807</v>
      </c>
      <c r="I6149" s="157">
        <f t="shared" si="673"/>
        <v>0</v>
      </c>
      <c r="J6149" s="157">
        <f t="shared" si="674"/>
        <v>9272.6188394219807</v>
      </c>
      <c r="K6149" s="157">
        <f t="shared" si="675"/>
        <v>1110.0006103515907</v>
      </c>
      <c r="L6149" s="157">
        <f t="shared" si="676"/>
        <v>8162.61822907039</v>
      </c>
      <c r="M6149" s="167">
        <f t="shared" si="677"/>
        <v>0</v>
      </c>
      <c r="N6149" s="167">
        <f t="shared" si="678"/>
        <v>0</v>
      </c>
    </row>
    <row r="6150" spans="1:14" ht="15" customHeight="1" x14ac:dyDescent="0.2">
      <c r="A6150" s="152"/>
      <c r="B6150" s="152"/>
      <c r="C6150" s="152"/>
      <c r="D6150" s="152"/>
      <c r="E6150" s="153">
        <f>'2.40-a,b,c,d,e'!E6150</f>
        <v>45707.208333333336</v>
      </c>
      <c r="F6150" s="157">
        <f>'2.40-a,b,c,d,e'!F6150</f>
        <v>72.25</v>
      </c>
      <c r="G6150" s="157">
        <f>'2.40-a,b,c,d,e'!G6150</f>
        <v>400.00152587890625</v>
      </c>
      <c r="H6150" s="157">
        <f t="shared" si="672"/>
        <v>8562.6197549492972</v>
      </c>
      <c r="I6150" s="157">
        <f t="shared" si="673"/>
        <v>0</v>
      </c>
      <c r="J6150" s="157">
        <f t="shared" si="674"/>
        <v>8562.6197549492972</v>
      </c>
      <c r="K6150" s="157">
        <f t="shared" si="675"/>
        <v>400.00152587890716</v>
      </c>
      <c r="L6150" s="157">
        <f t="shared" si="676"/>
        <v>8162.61822907039</v>
      </c>
      <c r="M6150" s="167">
        <f t="shared" si="677"/>
        <v>0</v>
      </c>
      <c r="N6150" s="167">
        <f t="shared" si="678"/>
        <v>0</v>
      </c>
    </row>
    <row r="6151" spans="1:14" ht="15" customHeight="1" x14ac:dyDescent="0.2">
      <c r="A6151" s="152"/>
      <c r="B6151" s="152"/>
      <c r="C6151" s="152"/>
      <c r="D6151" s="152"/>
      <c r="E6151" s="153">
        <f>'2.40-a,b,c,d,e'!E6151</f>
        <v>45708.208333333336</v>
      </c>
      <c r="F6151" s="157">
        <f>'2.40-a,b,c,d,e'!F6151</f>
        <v>72.569999694824205</v>
      </c>
      <c r="G6151" s="157">
        <f>'2.40-a,b,c,d,e'!G6151</f>
        <v>319.99969482420454</v>
      </c>
      <c r="H6151" s="157">
        <f t="shared" si="672"/>
        <v>8482.6179238945952</v>
      </c>
      <c r="I6151" s="157">
        <f t="shared" si="673"/>
        <v>0</v>
      </c>
      <c r="J6151" s="157">
        <f t="shared" si="674"/>
        <v>8482.6179238945952</v>
      </c>
      <c r="K6151" s="157">
        <f t="shared" si="675"/>
        <v>319.99969482420511</v>
      </c>
      <c r="L6151" s="157">
        <f t="shared" si="676"/>
        <v>8162.61822907039</v>
      </c>
      <c r="M6151" s="167">
        <f t="shared" si="677"/>
        <v>0</v>
      </c>
      <c r="N6151" s="167">
        <f t="shared" si="678"/>
        <v>0</v>
      </c>
    </row>
    <row r="6152" spans="1:14" ht="15" customHeight="1" x14ac:dyDescent="0.2">
      <c r="A6152" s="152"/>
      <c r="B6152" s="152"/>
      <c r="C6152" s="152"/>
      <c r="D6152" s="152"/>
      <c r="E6152" s="153">
        <f>'2.40-a,b,c,d,e'!E6152</f>
        <v>45709.208333333336</v>
      </c>
      <c r="F6152" s="157">
        <f>'2.40-a,b,c,d,e'!F6152</f>
        <v>70.400001525878906</v>
      </c>
      <c r="G6152" s="157">
        <f>'2.40-a,b,c,d,e'!G6152</f>
        <v>-2169.9981689452984</v>
      </c>
      <c r="H6152" s="157">
        <f t="shared" si="672"/>
        <v>5992.6200601250912</v>
      </c>
      <c r="I6152" s="157">
        <f t="shared" si="673"/>
        <v>2169.9981689452989</v>
      </c>
      <c r="J6152" s="157">
        <f t="shared" si="674"/>
        <v>8162.61822907039</v>
      </c>
      <c r="K6152" s="157">
        <f t="shared" si="675"/>
        <v>0</v>
      </c>
      <c r="L6152" s="157">
        <f t="shared" si="676"/>
        <v>8162.61822907039</v>
      </c>
      <c r="M6152" s="167">
        <f t="shared" si="677"/>
        <v>1</v>
      </c>
      <c r="N6152" s="167">
        <f t="shared" si="678"/>
        <v>0</v>
      </c>
    </row>
    <row r="6153" spans="1:14" ht="15" customHeight="1" x14ac:dyDescent="0.2">
      <c r="A6153" s="152"/>
      <c r="B6153" s="152"/>
      <c r="C6153" s="152"/>
      <c r="D6153" s="152"/>
      <c r="E6153" s="153">
        <f>'2.40-a,b,c,d,e'!E6153</f>
        <v>45712.208333333336</v>
      </c>
      <c r="F6153" s="157">
        <f>'2.40-a,b,c,d,e'!F6153</f>
        <v>70.699996948242102</v>
      </c>
      <c r="G6153" s="157">
        <f>'2.40-a,b,c,d,e'!G6153</f>
        <v>299.99542236319598</v>
      </c>
      <c r="H6153" s="157">
        <f t="shared" si="672"/>
        <v>8462.6136514335867</v>
      </c>
      <c r="I6153" s="157">
        <f t="shared" si="673"/>
        <v>0</v>
      </c>
      <c r="J6153" s="157">
        <f t="shared" si="674"/>
        <v>8462.6136514335867</v>
      </c>
      <c r="K6153" s="157">
        <f t="shared" si="675"/>
        <v>299.99542236319667</v>
      </c>
      <c r="L6153" s="157">
        <f t="shared" si="676"/>
        <v>8162.61822907039</v>
      </c>
      <c r="M6153" s="167">
        <f t="shared" si="677"/>
        <v>0</v>
      </c>
      <c r="N6153" s="167">
        <f t="shared" si="678"/>
        <v>0</v>
      </c>
    </row>
    <row r="6154" spans="1:14" ht="15" customHeight="1" x14ac:dyDescent="0.2">
      <c r="A6154" s="152"/>
      <c r="B6154" s="152"/>
      <c r="C6154" s="152"/>
      <c r="D6154" s="152"/>
      <c r="E6154" s="153">
        <f>'2.40-a,b,c,d,e'!E6154</f>
        <v>45713.208333333336</v>
      </c>
      <c r="F6154" s="157">
        <f>'2.40-a,b,c,d,e'!F6154</f>
        <v>68.930000305175696</v>
      </c>
      <c r="G6154" s="157">
        <f>'2.40-a,b,c,d,e'!G6154</f>
        <v>-1769.9966430664063</v>
      </c>
      <c r="H6154" s="157">
        <f t="shared" si="672"/>
        <v>6392.6215860039838</v>
      </c>
      <c r="I6154" s="157">
        <f t="shared" si="673"/>
        <v>0</v>
      </c>
      <c r="J6154" s="157">
        <f t="shared" si="674"/>
        <v>6392.6215860039838</v>
      </c>
      <c r="K6154" s="157">
        <f t="shared" si="675"/>
        <v>0</v>
      </c>
      <c r="L6154" s="157">
        <f t="shared" si="676"/>
        <v>6392.6215860039838</v>
      </c>
      <c r="M6154" s="167">
        <f t="shared" si="677"/>
        <v>0</v>
      </c>
      <c r="N6154" s="167">
        <f t="shared" si="678"/>
        <v>0</v>
      </c>
    </row>
    <row r="6155" spans="1:14" ht="15" customHeight="1" x14ac:dyDescent="0.2">
      <c r="A6155" s="152"/>
      <c r="B6155" s="152"/>
      <c r="C6155" s="152"/>
      <c r="D6155" s="152"/>
      <c r="E6155" s="153">
        <f>'2.40-a,b,c,d,e'!E6155</f>
        <v>45714.208333333336</v>
      </c>
      <c r="F6155" s="157">
        <f>'2.40-a,b,c,d,e'!F6155</f>
        <v>68.620002746582003</v>
      </c>
      <c r="G6155" s="157">
        <f>'2.40-a,b,c,d,e'!G6155</f>
        <v>-309.99755859369316</v>
      </c>
      <c r="H6155" s="157">
        <f t="shared" si="672"/>
        <v>6082.6240274102911</v>
      </c>
      <c r="I6155" s="157">
        <f t="shared" si="673"/>
        <v>2079.994201660099</v>
      </c>
      <c r="J6155" s="157">
        <f t="shared" si="674"/>
        <v>8162.61822907039</v>
      </c>
      <c r="K6155" s="157">
        <f t="shared" si="675"/>
        <v>0</v>
      </c>
      <c r="L6155" s="157">
        <f t="shared" si="676"/>
        <v>8162.61822907039</v>
      </c>
      <c r="M6155" s="167">
        <f t="shared" si="677"/>
        <v>1</v>
      </c>
      <c r="N6155" s="167">
        <f t="shared" si="678"/>
        <v>0</v>
      </c>
    </row>
    <row r="6156" spans="1:14" ht="15" customHeight="1" x14ac:dyDescent="0.2">
      <c r="A6156" s="152"/>
      <c r="B6156" s="152"/>
      <c r="C6156" s="152"/>
      <c r="D6156" s="152"/>
      <c r="E6156" s="153">
        <f>'2.40-a,b,c,d,e'!E6156</f>
        <v>45715.208333333336</v>
      </c>
      <c r="F6156" s="157">
        <f>'2.40-a,b,c,d,e'!F6156</f>
        <v>70.349998474121094</v>
      </c>
      <c r="G6156" s="157">
        <f>'2.40-a,b,c,d,e'!G6156</f>
        <v>1729.9957275390909</v>
      </c>
      <c r="H6156" s="157">
        <f t="shared" si="672"/>
        <v>9892.6139566094807</v>
      </c>
      <c r="I6156" s="157">
        <f t="shared" si="673"/>
        <v>0</v>
      </c>
      <c r="J6156" s="157">
        <f t="shared" si="674"/>
        <v>9892.6139566094807</v>
      </c>
      <c r="K6156" s="157">
        <f t="shared" si="675"/>
        <v>1729.9957275390907</v>
      </c>
      <c r="L6156" s="157">
        <f t="shared" si="676"/>
        <v>8162.61822907039</v>
      </c>
      <c r="M6156" s="167">
        <f t="shared" si="677"/>
        <v>0</v>
      </c>
      <c r="N6156" s="167">
        <f t="shared" si="678"/>
        <v>0</v>
      </c>
    </row>
    <row r="6157" spans="1:14" ht="15" customHeight="1" x14ac:dyDescent="0.2">
      <c r="A6157" s="152"/>
      <c r="B6157" s="152"/>
      <c r="C6157" s="152"/>
      <c r="D6157" s="152"/>
      <c r="E6157" s="153">
        <f>'2.40-a,b,c,d,e'!E6157</f>
        <v>45716.208333333336</v>
      </c>
      <c r="F6157" s="157">
        <f>'2.40-a,b,c,d,e'!F6157</f>
        <v>69.760002136230398</v>
      </c>
      <c r="G6157" s="157">
        <f>'2.40-a,b,c,d,e'!G6157</f>
        <v>-589.99633789069605</v>
      </c>
      <c r="H6157" s="157">
        <f t="shared" si="672"/>
        <v>7572.6218911796941</v>
      </c>
      <c r="I6157" s="157">
        <f t="shared" si="673"/>
        <v>0</v>
      </c>
      <c r="J6157" s="157">
        <f t="shared" si="674"/>
        <v>7572.6218911796941</v>
      </c>
      <c r="K6157" s="157">
        <f t="shared" si="675"/>
        <v>0</v>
      </c>
      <c r="L6157" s="157">
        <f t="shared" si="676"/>
        <v>7572.6218911796941</v>
      </c>
      <c r="M6157" s="167">
        <f t="shared" si="677"/>
        <v>0</v>
      </c>
      <c r="N6157" s="167">
        <f t="shared" si="678"/>
        <v>0</v>
      </c>
    </row>
    <row r="6158" spans="1:14" ht="15" customHeight="1" x14ac:dyDescent="0.2">
      <c r="A6158" s="152"/>
      <c r="B6158" s="152"/>
      <c r="C6158" s="152"/>
      <c r="D6158" s="152"/>
      <c r="E6158" s="153">
        <f>'2.40-a,b,c,d,e'!E6158</f>
        <v>45719.208333333336</v>
      </c>
      <c r="F6158" s="157">
        <f>'2.40-a,b,c,d,e'!F6158</f>
        <v>68.370002746582003</v>
      </c>
      <c r="G6158" s="157">
        <f>'2.40-a,b,c,d,e'!G6158</f>
        <v>-1389.9993896483948</v>
      </c>
      <c r="H6158" s="157">
        <f t="shared" si="672"/>
        <v>6182.6225015312993</v>
      </c>
      <c r="I6158" s="157">
        <f t="shared" si="673"/>
        <v>0</v>
      </c>
      <c r="J6158" s="157">
        <f t="shared" si="674"/>
        <v>6182.6225015312993</v>
      </c>
      <c r="K6158" s="157">
        <f t="shared" si="675"/>
        <v>0</v>
      </c>
      <c r="L6158" s="157">
        <f t="shared" si="676"/>
        <v>6182.6225015312993</v>
      </c>
      <c r="M6158" s="167">
        <f t="shared" si="677"/>
        <v>0</v>
      </c>
      <c r="N6158" s="167">
        <f t="shared" si="678"/>
        <v>0</v>
      </c>
    </row>
    <row r="6159" spans="1:14" ht="15" customHeight="1" x14ac:dyDescent="0.2">
      <c r="A6159" s="152"/>
      <c r="B6159" s="152"/>
      <c r="C6159" s="152"/>
      <c r="D6159" s="152"/>
      <c r="E6159" s="153">
        <f>'2.40-a,b,c,d,e'!E6159</f>
        <v>45720.208333333336</v>
      </c>
      <c r="F6159" s="157">
        <f>'2.40-a,b,c,d,e'!F6159</f>
        <v>68.260002136230398</v>
      </c>
      <c r="G6159" s="157">
        <f>'2.40-a,b,c,d,e'!G6159</f>
        <v>-110.00061035160513</v>
      </c>
      <c r="H6159" s="157">
        <f t="shared" si="672"/>
        <v>6072.6218911796941</v>
      </c>
      <c r="I6159" s="157">
        <f t="shared" si="673"/>
        <v>2089.9963378906959</v>
      </c>
      <c r="J6159" s="157">
        <f t="shared" si="674"/>
        <v>8162.61822907039</v>
      </c>
      <c r="K6159" s="157">
        <f t="shared" si="675"/>
        <v>0</v>
      </c>
      <c r="L6159" s="157">
        <f t="shared" si="676"/>
        <v>8162.61822907039</v>
      </c>
      <c r="M6159" s="167">
        <f t="shared" si="677"/>
        <v>1</v>
      </c>
      <c r="N6159" s="167">
        <f t="shared" si="678"/>
        <v>0</v>
      </c>
    </row>
    <row r="6160" spans="1:14" ht="15" customHeight="1" x14ac:dyDescent="0.2">
      <c r="A6160" s="152"/>
      <c r="B6160" s="152"/>
      <c r="C6160" s="152"/>
      <c r="D6160" s="152"/>
      <c r="E6160" s="153">
        <f>'2.40-a,b,c,d,e'!E6160</f>
        <v>45721.208333333336</v>
      </c>
      <c r="F6160" s="157">
        <f>'2.40-a,b,c,d,e'!F6160</f>
        <v>66.309997558593693</v>
      </c>
      <c r="G6160" s="157">
        <f>'2.40-a,b,c,d,e'!G6160</f>
        <v>-1950.0045776367047</v>
      </c>
      <c r="H6160" s="157">
        <f t="shared" si="672"/>
        <v>6212.6136514336849</v>
      </c>
      <c r="I6160" s="157">
        <f t="shared" si="673"/>
        <v>0</v>
      </c>
      <c r="J6160" s="157">
        <f t="shared" si="674"/>
        <v>6212.6136514336849</v>
      </c>
      <c r="K6160" s="157">
        <f t="shared" si="675"/>
        <v>0</v>
      </c>
      <c r="L6160" s="157">
        <f t="shared" si="676"/>
        <v>6212.6136514336849</v>
      </c>
      <c r="M6160" s="167">
        <f t="shared" si="677"/>
        <v>0</v>
      </c>
      <c r="N6160" s="167">
        <f t="shared" si="678"/>
        <v>0</v>
      </c>
    </row>
    <row r="6161" spans="1:14" ht="15" customHeight="1" x14ac:dyDescent="0.2">
      <c r="A6161" s="152"/>
      <c r="B6161" s="152"/>
      <c r="C6161" s="152"/>
      <c r="D6161" s="152"/>
      <c r="E6161" s="153">
        <f>'2.40-a,b,c,d,e'!E6161</f>
        <v>45722.208333333336</v>
      </c>
      <c r="F6161" s="157">
        <f>'2.40-a,b,c,d,e'!F6161</f>
        <v>66.360000610351506</v>
      </c>
      <c r="G6161" s="157">
        <f>'2.40-a,b,c,d,e'!G6161</f>
        <v>50.0030517578125</v>
      </c>
      <c r="H6161" s="157">
        <f t="shared" si="672"/>
        <v>6262.6167031914974</v>
      </c>
      <c r="I6161" s="157">
        <f t="shared" si="673"/>
        <v>0</v>
      </c>
      <c r="J6161" s="157">
        <f t="shared" si="674"/>
        <v>6262.6167031914974</v>
      </c>
      <c r="K6161" s="157">
        <f t="shared" si="675"/>
        <v>0</v>
      </c>
      <c r="L6161" s="157">
        <f t="shared" si="676"/>
        <v>6262.6167031914974</v>
      </c>
      <c r="M6161" s="167">
        <f t="shared" si="677"/>
        <v>0</v>
      </c>
      <c r="N6161" s="167">
        <f t="shared" si="678"/>
        <v>0</v>
      </c>
    </row>
    <row r="6162" spans="1:14" ht="15" customHeight="1" x14ac:dyDescent="0.2">
      <c r="A6162" s="152"/>
      <c r="B6162" s="152"/>
      <c r="C6162" s="152"/>
      <c r="D6162" s="152"/>
      <c r="E6162" s="153">
        <f>'2.40-a,b,c,d,e'!E6162</f>
        <v>45723.208333333336</v>
      </c>
      <c r="F6162" s="157">
        <f>'2.40-a,b,c,d,e'!F6162</f>
        <v>67.040000915527301</v>
      </c>
      <c r="G6162" s="157">
        <f>'2.40-a,b,c,d,e'!G6162</f>
        <v>680.00030517579546</v>
      </c>
      <c r="H6162" s="157">
        <f t="shared" si="672"/>
        <v>6942.6170083672932</v>
      </c>
      <c r="I6162" s="157">
        <f t="shared" si="673"/>
        <v>0</v>
      </c>
      <c r="J6162" s="157">
        <f t="shared" si="674"/>
        <v>6942.6170083672932</v>
      </c>
      <c r="K6162" s="157">
        <f t="shared" si="675"/>
        <v>0</v>
      </c>
      <c r="L6162" s="157">
        <f t="shared" si="676"/>
        <v>6942.6170083672932</v>
      </c>
      <c r="M6162" s="167">
        <f t="shared" si="677"/>
        <v>0</v>
      </c>
      <c r="N6162" s="167">
        <f t="shared" si="678"/>
        <v>0</v>
      </c>
    </row>
    <row r="6163" spans="1:14" ht="15" customHeight="1" x14ac:dyDescent="0.2">
      <c r="A6163" s="152"/>
      <c r="B6163" s="152"/>
      <c r="C6163" s="152"/>
      <c r="D6163" s="152"/>
      <c r="E6163" s="153">
        <f>'2.40-a,b,c,d,e'!E6163</f>
        <v>45726.166666666664</v>
      </c>
      <c r="F6163" s="157">
        <f>'2.40-a,b,c,d,e'!F6163</f>
        <v>66.029998779296804</v>
      </c>
      <c r="G6163" s="157">
        <f>'2.40-a,b,c,d,e'!G6163</f>
        <v>-1010.0021362304972</v>
      </c>
      <c r="H6163" s="157">
        <f t="shared" si="672"/>
        <v>5932.6148721367963</v>
      </c>
      <c r="I6163" s="157">
        <f t="shared" si="673"/>
        <v>2230.0033569335938</v>
      </c>
      <c r="J6163" s="157">
        <f t="shared" si="674"/>
        <v>8162.61822907039</v>
      </c>
      <c r="K6163" s="157">
        <f t="shared" si="675"/>
        <v>0</v>
      </c>
      <c r="L6163" s="157">
        <f t="shared" si="676"/>
        <v>8162.61822907039</v>
      </c>
      <c r="M6163" s="167">
        <f t="shared" si="677"/>
        <v>1</v>
      </c>
      <c r="N6163" s="167">
        <f t="shared" si="678"/>
        <v>0</v>
      </c>
    </row>
    <row r="6164" spans="1:14" ht="15" customHeight="1" x14ac:dyDescent="0.2">
      <c r="A6164" s="152"/>
      <c r="B6164" s="152"/>
      <c r="C6164" s="152"/>
      <c r="D6164" s="152"/>
      <c r="E6164" s="153">
        <f>'2.40-a,b,c,d,e'!E6164</f>
        <v>45727.166666666664</v>
      </c>
      <c r="F6164" s="157">
        <f>'2.40-a,b,c,d,e'!F6164</f>
        <v>66.25</v>
      </c>
      <c r="G6164" s="157">
        <f>'2.40-a,b,c,d,e'!G6164</f>
        <v>220.00122070319605</v>
      </c>
      <c r="H6164" s="157">
        <f t="shared" si="672"/>
        <v>8382.6194497735869</v>
      </c>
      <c r="I6164" s="157">
        <f t="shared" si="673"/>
        <v>0</v>
      </c>
      <c r="J6164" s="157">
        <f t="shared" si="674"/>
        <v>8382.6194497735869</v>
      </c>
      <c r="K6164" s="157">
        <f t="shared" si="675"/>
        <v>220.00122070319685</v>
      </c>
      <c r="L6164" s="157">
        <f t="shared" si="676"/>
        <v>8162.61822907039</v>
      </c>
      <c r="M6164" s="167">
        <f t="shared" si="677"/>
        <v>0</v>
      </c>
      <c r="N6164" s="167">
        <f t="shared" si="678"/>
        <v>0</v>
      </c>
    </row>
    <row r="6165" spans="1:14" ht="15" customHeight="1" x14ac:dyDescent="0.2">
      <c r="A6165" s="152"/>
      <c r="B6165" s="152"/>
      <c r="C6165" s="152"/>
      <c r="D6165" s="152"/>
      <c r="E6165" s="153">
        <f>'2.40-a,b,c,d,e'!E6165</f>
        <v>45728.166666666664</v>
      </c>
      <c r="F6165" s="157">
        <f>'2.40-a,b,c,d,e'!F6165</f>
        <v>67.680000305175696</v>
      </c>
      <c r="G6165" s="157">
        <f>'2.40-a,b,c,d,e'!G6165</f>
        <v>1430.000305175696</v>
      </c>
      <c r="H6165" s="157">
        <f t="shared" si="672"/>
        <v>9592.6185342460867</v>
      </c>
      <c r="I6165" s="157">
        <f t="shared" si="673"/>
        <v>0</v>
      </c>
      <c r="J6165" s="157">
        <f t="shared" si="674"/>
        <v>9592.6185342460867</v>
      </c>
      <c r="K6165" s="157">
        <f t="shared" si="675"/>
        <v>1430.0003051756967</v>
      </c>
      <c r="L6165" s="157">
        <f t="shared" si="676"/>
        <v>8162.61822907039</v>
      </c>
      <c r="M6165" s="167">
        <f t="shared" si="677"/>
        <v>0</v>
      </c>
      <c r="N6165" s="167">
        <f t="shared" si="678"/>
        <v>0</v>
      </c>
    </row>
    <row r="6166" spans="1:14" ht="15" customHeight="1" x14ac:dyDescent="0.2">
      <c r="A6166" s="152"/>
      <c r="B6166" s="152"/>
      <c r="C6166" s="152"/>
      <c r="D6166" s="152"/>
      <c r="E6166" s="153">
        <f>'2.40-a,b,c,d,e'!E6166</f>
        <v>45729.166666666664</v>
      </c>
      <c r="F6166" s="157">
        <f>'2.40-a,b,c,d,e'!F6166</f>
        <v>66.550003051757798</v>
      </c>
      <c r="G6166" s="157">
        <f>'2.40-a,b,c,d,e'!G6166</f>
        <v>-1129.9972534178978</v>
      </c>
      <c r="H6166" s="157">
        <f t="shared" si="672"/>
        <v>7032.6209756524922</v>
      </c>
      <c r="I6166" s="157">
        <f t="shared" si="673"/>
        <v>0</v>
      </c>
      <c r="J6166" s="157">
        <f t="shared" si="674"/>
        <v>7032.6209756524922</v>
      </c>
      <c r="K6166" s="157">
        <f t="shared" si="675"/>
        <v>0</v>
      </c>
      <c r="L6166" s="157">
        <f t="shared" si="676"/>
        <v>7032.6209756524922</v>
      </c>
      <c r="M6166" s="167">
        <f t="shared" si="677"/>
        <v>0</v>
      </c>
      <c r="N6166" s="167">
        <f t="shared" si="678"/>
        <v>0</v>
      </c>
    </row>
    <row r="6167" spans="1:14" ht="15" customHeight="1" x14ac:dyDescent="0.2">
      <c r="A6167" s="152"/>
      <c r="B6167" s="152"/>
      <c r="C6167" s="152"/>
      <c r="D6167" s="152"/>
      <c r="E6167" s="153">
        <f>'2.40-a,b,c,d,e'!E6167</f>
        <v>45730.166666666664</v>
      </c>
      <c r="F6167" s="157">
        <f>'2.40-a,b,c,d,e'!F6167</f>
        <v>67.180000305175696</v>
      </c>
      <c r="G6167" s="157">
        <f>'2.40-a,b,c,d,e'!G6167</f>
        <v>629.9972534178977</v>
      </c>
      <c r="H6167" s="157">
        <f t="shared" si="672"/>
        <v>7662.61822907039</v>
      </c>
      <c r="I6167" s="157">
        <f t="shared" si="673"/>
        <v>0</v>
      </c>
      <c r="J6167" s="157">
        <f t="shared" si="674"/>
        <v>7662.61822907039</v>
      </c>
      <c r="K6167" s="157">
        <f t="shared" si="675"/>
        <v>0</v>
      </c>
      <c r="L6167" s="157">
        <f t="shared" si="676"/>
        <v>7662.61822907039</v>
      </c>
      <c r="M6167" s="167">
        <f t="shared" si="677"/>
        <v>0</v>
      </c>
      <c r="N6167" s="167">
        <f t="shared" si="678"/>
        <v>0</v>
      </c>
    </row>
    <row r="6168" spans="1:14" ht="15" customHeight="1" x14ac:dyDescent="0.2">
      <c r="A6168" s="152"/>
      <c r="B6168" s="152"/>
      <c r="C6168" s="152"/>
      <c r="D6168" s="152"/>
      <c r="E6168" s="153">
        <f>'2.40-a,b,c,d,e'!E6168</f>
        <v>45733.166666666664</v>
      </c>
      <c r="F6168" s="157">
        <f>'2.40-a,b,c,d,e'!F6168</f>
        <v>67.580001831054602</v>
      </c>
      <c r="G6168" s="157">
        <f>'2.40-a,b,c,d,e'!G6168</f>
        <v>400.00152587890625</v>
      </c>
      <c r="H6168" s="157">
        <f t="shared" si="672"/>
        <v>8062.6197549492963</v>
      </c>
      <c r="I6168" s="157">
        <f t="shared" si="673"/>
        <v>0</v>
      </c>
      <c r="J6168" s="157">
        <f t="shared" si="674"/>
        <v>8062.6197549492963</v>
      </c>
      <c r="K6168" s="157">
        <f t="shared" si="675"/>
        <v>0</v>
      </c>
      <c r="L6168" s="157">
        <f t="shared" si="676"/>
        <v>8062.6197549492963</v>
      </c>
      <c r="M6168" s="167">
        <f t="shared" si="677"/>
        <v>0</v>
      </c>
      <c r="N6168" s="167">
        <f t="shared" si="678"/>
        <v>0</v>
      </c>
    </row>
    <row r="6169" spans="1:14" ht="15" customHeight="1" x14ac:dyDescent="0.2">
      <c r="A6169" s="152"/>
      <c r="B6169" s="152"/>
      <c r="C6169" s="152"/>
      <c r="D6169" s="152"/>
      <c r="E6169" s="153">
        <f>'2.40-a,b,c,d,e'!E6169</f>
        <v>45734.166666666664</v>
      </c>
      <c r="F6169" s="157">
        <f>'2.40-a,b,c,d,e'!F6169</f>
        <v>66.900001525878906</v>
      </c>
      <c r="G6169" s="157">
        <f>'2.40-a,b,c,d,e'!G6169</f>
        <v>-680.00030517569598</v>
      </c>
      <c r="H6169" s="157">
        <f t="shared" si="672"/>
        <v>7382.6194497736005</v>
      </c>
      <c r="I6169" s="157">
        <f t="shared" si="673"/>
        <v>0</v>
      </c>
      <c r="J6169" s="157">
        <f t="shared" si="674"/>
        <v>7382.6194497736005</v>
      </c>
      <c r="K6169" s="157">
        <f t="shared" si="675"/>
        <v>0</v>
      </c>
      <c r="L6169" s="157">
        <f t="shared" si="676"/>
        <v>7382.6194497736005</v>
      </c>
      <c r="M6169" s="167">
        <f t="shared" si="677"/>
        <v>0</v>
      </c>
      <c r="N6169" s="167">
        <f t="shared" si="678"/>
        <v>0</v>
      </c>
    </row>
    <row r="6170" spans="1:14" ht="15" customHeight="1" x14ac:dyDescent="0.2">
      <c r="A6170" s="152"/>
      <c r="B6170" s="152"/>
      <c r="C6170" s="152"/>
      <c r="D6170" s="152"/>
      <c r="E6170" s="153">
        <f>'2.40-a,b,c,d,e'!E6170</f>
        <v>45735.166666666664</v>
      </c>
      <c r="F6170" s="157">
        <f>'2.40-a,b,c,d,e'!F6170</f>
        <v>67.160003662109304</v>
      </c>
      <c r="G6170" s="157">
        <f>'2.40-a,b,c,d,e'!G6170</f>
        <v>260.0021362303977</v>
      </c>
      <c r="H6170" s="157">
        <f t="shared" si="672"/>
        <v>7642.6215860039983</v>
      </c>
      <c r="I6170" s="157">
        <f t="shared" si="673"/>
        <v>0</v>
      </c>
      <c r="J6170" s="157">
        <f t="shared" si="674"/>
        <v>7642.6215860039983</v>
      </c>
      <c r="K6170" s="157">
        <f t="shared" si="675"/>
        <v>0</v>
      </c>
      <c r="L6170" s="157">
        <f t="shared" si="676"/>
        <v>7642.6215860039983</v>
      </c>
      <c r="M6170" s="167">
        <f t="shared" si="677"/>
        <v>0</v>
      </c>
      <c r="N6170" s="167">
        <f t="shared" si="678"/>
        <v>0</v>
      </c>
    </row>
    <row r="6171" spans="1:14" ht="15" customHeight="1" x14ac:dyDescent="0.2">
      <c r="A6171" s="152"/>
      <c r="B6171" s="152"/>
      <c r="C6171" s="152"/>
      <c r="D6171" s="152"/>
      <c r="E6171" s="153">
        <f>'2.40-a,b,c,d,e'!E6171</f>
        <v>45736.166666666664</v>
      </c>
      <c r="F6171" s="157">
        <f>'2.40-a,b,c,d,e'!F6171</f>
        <v>68.260002136230398</v>
      </c>
      <c r="G6171" s="157">
        <f>'2.40-a,b,c,d,e'!G6171</f>
        <v>1099.9984741210938</v>
      </c>
      <c r="H6171" s="157">
        <f t="shared" si="672"/>
        <v>8742.620060125093</v>
      </c>
      <c r="I6171" s="157">
        <f t="shared" si="673"/>
        <v>0</v>
      </c>
      <c r="J6171" s="157">
        <f t="shared" si="674"/>
        <v>8742.620060125093</v>
      </c>
      <c r="K6171" s="157">
        <f t="shared" si="675"/>
        <v>580.00183105470296</v>
      </c>
      <c r="L6171" s="157">
        <f t="shared" si="676"/>
        <v>8162.61822907039</v>
      </c>
      <c r="M6171" s="167">
        <f t="shared" si="677"/>
        <v>0</v>
      </c>
      <c r="N6171" s="167">
        <f t="shared" si="678"/>
        <v>0</v>
      </c>
    </row>
    <row r="6172" spans="1:14" ht="15" customHeight="1" x14ac:dyDescent="0.2">
      <c r="A6172" s="152"/>
      <c r="B6172" s="152"/>
      <c r="C6172" s="152"/>
      <c r="D6172" s="152"/>
      <c r="E6172" s="153">
        <f>'2.40-a,b,c,d,e'!E6172</f>
        <v>45737.166666666664</v>
      </c>
      <c r="F6172" s="157">
        <f>'2.40-a,b,c,d,e'!F6172</f>
        <v>68.279998779296804</v>
      </c>
      <c r="G6172" s="157">
        <f>'2.40-a,b,c,d,e'!G6172</f>
        <v>19.99664306640625</v>
      </c>
      <c r="H6172" s="157">
        <f t="shared" si="672"/>
        <v>8182.6148721367963</v>
      </c>
      <c r="I6172" s="157">
        <f t="shared" si="673"/>
        <v>0</v>
      </c>
      <c r="J6172" s="157">
        <f t="shared" si="674"/>
        <v>8182.6148721367963</v>
      </c>
      <c r="K6172" s="157">
        <f t="shared" si="675"/>
        <v>19.99664306640625</v>
      </c>
      <c r="L6172" s="157">
        <f t="shared" si="676"/>
        <v>8162.61822907039</v>
      </c>
      <c r="M6172" s="167">
        <f t="shared" si="677"/>
        <v>0</v>
      </c>
      <c r="N6172" s="167">
        <f t="shared" si="678"/>
        <v>0</v>
      </c>
    </row>
    <row r="6173" spans="1:14" ht="15" customHeight="1" x14ac:dyDescent="0.2">
      <c r="A6173" s="152"/>
      <c r="B6173" s="152"/>
      <c r="C6173" s="152"/>
      <c r="D6173" s="152"/>
      <c r="E6173" s="153">
        <f>'2.40-a,b,c,d,e'!E6173</f>
        <v>45740.166666666664</v>
      </c>
      <c r="F6173" s="157">
        <f>'2.40-a,b,c,d,e'!F6173</f>
        <v>69.110000610351506</v>
      </c>
      <c r="G6173" s="157">
        <f>'2.40-a,b,c,d,e'!G6173</f>
        <v>830.00183105470171</v>
      </c>
      <c r="H6173" s="157">
        <f t="shared" si="672"/>
        <v>8992.6200601250912</v>
      </c>
      <c r="I6173" s="157">
        <f t="shared" si="673"/>
        <v>0</v>
      </c>
      <c r="J6173" s="157">
        <f t="shared" si="674"/>
        <v>8992.6200601250912</v>
      </c>
      <c r="K6173" s="157">
        <f t="shared" si="675"/>
        <v>830.00183105470114</v>
      </c>
      <c r="L6173" s="157">
        <f t="shared" si="676"/>
        <v>8162.61822907039</v>
      </c>
      <c r="M6173" s="167">
        <f t="shared" si="677"/>
        <v>0</v>
      </c>
      <c r="N6173" s="167">
        <f t="shared" si="678"/>
        <v>0</v>
      </c>
    </row>
    <row r="6174" spans="1:14" ht="15" customHeight="1" x14ac:dyDescent="0.2">
      <c r="A6174" s="152"/>
      <c r="B6174" s="152"/>
      <c r="C6174" s="152"/>
      <c r="D6174" s="152"/>
      <c r="E6174" s="153">
        <f>'2.40-a,b,c,d,e'!E6174</f>
        <v>45741.166666666664</v>
      </c>
      <c r="F6174" s="157">
        <f>'2.40-a,b,c,d,e'!F6174</f>
        <v>69</v>
      </c>
      <c r="G6174" s="157">
        <f>'2.40-a,b,c,d,e'!G6174</f>
        <v>-110.00061035150566</v>
      </c>
      <c r="H6174" s="157">
        <f t="shared" si="672"/>
        <v>8052.6176187188848</v>
      </c>
      <c r="I6174" s="157">
        <f t="shared" si="673"/>
        <v>0</v>
      </c>
      <c r="J6174" s="157">
        <f t="shared" si="674"/>
        <v>8052.6176187188848</v>
      </c>
      <c r="K6174" s="157">
        <f t="shared" si="675"/>
        <v>0</v>
      </c>
      <c r="L6174" s="157">
        <f t="shared" si="676"/>
        <v>8052.6176187188848</v>
      </c>
      <c r="M6174" s="167">
        <f t="shared" si="677"/>
        <v>0</v>
      </c>
      <c r="N6174" s="167">
        <f t="shared" si="678"/>
        <v>0</v>
      </c>
    </row>
    <row r="6175" spans="1:14" ht="15" customHeight="1" x14ac:dyDescent="0.2">
      <c r="A6175" s="152"/>
      <c r="B6175" s="152"/>
      <c r="C6175" s="152"/>
      <c r="D6175" s="152"/>
      <c r="E6175" s="153">
        <f>'2.40-a,b,c,d,e'!E6175</f>
        <v>45742.166666666664</v>
      </c>
      <c r="F6175" s="157">
        <f>'2.40-a,b,c,d,e'!F6175</f>
        <v>69.650001525878906</v>
      </c>
      <c r="G6175" s="157">
        <f>'2.40-a,b,c,d,e'!G6175</f>
        <v>650.00152587890625</v>
      </c>
      <c r="H6175" s="157">
        <f t="shared" si="672"/>
        <v>8702.6191445977911</v>
      </c>
      <c r="I6175" s="157">
        <f t="shared" si="673"/>
        <v>0</v>
      </c>
      <c r="J6175" s="157">
        <f t="shared" si="674"/>
        <v>8702.6191445977911</v>
      </c>
      <c r="K6175" s="157">
        <f t="shared" si="675"/>
        <v>540.00091552740105</v>
      </c>
      <c r="L6175" s="157">
        <f t="shared" si="676"/>
        <v>8162.61822907039</v>
      </c>
      <c r="M6175" s="167">
        <f t="shared" si="677"/>
        <v>0</v>
      </c>
      <c r="N6175" s="167">
        <f t="shared" si="678"/>
        <v>0</v>
      </c>
    </row>
    <row r="6176" spans="1:14" ht="15" customHeight="1" x14ac:dyDescent="0.2">
      <c r="A6176" s="152"/>
      <c r="B6176" s="152"/>
      <c r="C6176" s="152"/>
      <c r="D6176" s="152"/>
      <c r="E6176" s="153">
        <f>'2.40-a,b,c,d,e'!E6176</f>
        <v>45743.166666666664</v>
      </c>
      <c r="F6176" s="157">
        <f>'2.40-a,b,c,d,e'!F6176</f>
        <v>69.919998168945298</v>
      </c>
      <c r="G6176" s="157">
        <f>'2.40-a,b,c,d,e'!G6176</f>
        <v>269.99664306639204</v>
      </c>
      <c r="H6176" s="157">
        <f t="shared" si="672"/>
        <v>8432.6148721367827</v>
      </c>
      <c r="I6176" s="157">
        <f t="shared" si="673"/>
        <v>0</v>
      </c>
      <c r="J6176" s="157">
        <f t="shared" si="674"/>
        <v>8432.6148721367827</v>
      </c>
      <c r="K6176" s="157">
        <f t="shared" si="675"/>
        <v>269.99664306639261</v>
      </c>
      <c r="L6176" s="157">
        <f t="shared" si="676"/>
        <v>8162.61822907039</v>
      </c>
      <c r="M6176" s="167">
        <f t="shared" si="677"/>
        <v>0</v>
      </c>
      <c r="N6176" s="167">
        <f t="shared" si="678"/>
        <v>0</v>
      </c>
    </row>
    <row r="6177" spans="1:14" ht="15" customHeight="1" x14ac:dyDescent="0.2">
      <c r="A6177" s="152"/>
      <c r="B6177" s="152"/>
      <c r="C6177" s="152"/>
      <c r="D6177" s="152"/>
      <c r="E6177" s="153">
        <f>'2.40-a,b,c,d,e'!E6177</f>
        <v>45744.166666666664</v>
      </c>
      <c r="F6177" s="157">
        <f>'2.40-a,b,c,d,e'!F6177</f>
        <v>69.360000610351506</v>
      </c>
      <c r="G6177" s="157">
        <f>'2.40-a,b,c,d,e'!G6177</f>
        <v>-559.99755859379263</v>
      </c>
      <c r="H6177" s="157">
        <f t="shared" si="672"/>
        <v>7602.6206704765973</v>
      </c>
      <c r="I6177" s="157">
        <f t="shared" si="673"/>
        <v>0</v>
      </c>
      <c r="J6177" s="157">
        <f t="shared" si="674"/>
        <v>7602.6206704765973</v>
      </c>
      <c r="K6177" s="157">
        <f t="shared" si="675"/>
        <v>0</v>
      </c>
      <c r="L6177" s="157">
        <f t="shared" si="676"/>
        <v>7602.6206704765973</v>
      </c>
      <c r="M6177" s="167">
        <f t="shared" si="677"/>
        <v>0</v>
      </c>
      <c r="N6177" s="167">
        <f t="shared" si="678"/>
        <v>0</v>
      </c>
    </row>
    <row r="6178" spans="1:14" ht="15" customHeight="1" x14ac:dyDescent="0.2">
      <c r="A6178" s="152"/>
      <c r="B6178" s="152"/>
      <c r="C6178" s="152"/>
      <c r="D6178" s="152"/>
      <c r="E6178" s="153">
        <f>'2.40-a,b,c,d,e'!E6178</f>
        <v>45747.166666666664</v>
      </c>
      <c r="F6178" s="157">
        <f>'2.40-a,b,c,d,e'!F6178</f>
        <v>71.480003356933594</v>
      </c>
      <c r="G6178" s="157">
        <f>'2.40-a,b,c,d,e'!G6178</f>
        <v>2120.0027465820881</v>
      </c>
      <c r="H6178" s="157">
        <f t="shared" si="672"/>
        <v>9722.6234170586849</v>
      </c>
      <c r="I6178" s="157">
        <f t="shared" si="673"/>
        <v>0</v>
      </c>
      <c r="J6178" s="157">
        <f t="shared" si="674"/>
        <v>9722.6234170586849</v>
      </c>
      <c r="K6178" s="157">
        <f t="shared" si="675"/>
        <v>1560.0051879882949</v>
      </c>
      <c r="L6178" s="157">
        <f t="shared" si="676"/>
        <v>8162.61822907039</v>
      </c>
      <c r="M6178" s="167">
        <f t="shared" si="677"/>
        <v>0</v>
      </c>
      <c r="N6178" s="167">
        <f t="shared" si="678"/>
        <v>0</v>
      </c>
    </row>
    <row r="6179" spans="1:14" ht="15" customHeight="1" x14ac:dyDescent="0.2">
      <c r="A6179" s="152"/>
      <c r="B6179" s="152"/>
      <c r="C6179" s="152"/>
      <c r="D6179" s="152"/>
      <c r="E6179" s="153">
        <f>'2.40-a,b,c,d,e'!E6179</f>
        <v>45748.166666666664</v>
      </c>
      <c r="F6179" s="157">
        <f>'2.40-a,b,c,d,e'!F6179</f>
        <v>71.199996948242102</v>
      </c>
      <c r="G6179" s="157">
        <f>'2.40-a,b,c,d,e'!G6179</f>
        <v>-280.00640869149152</v>
      </c>
      <c r="H6179" s="157">
        <f t="shared" si="672"/>
        <v>7882.6118203788983</v>
      </c>
      <c r="I6179" s="157">
        <f t="shared" si="673"/>
        <v>0</v>
      </c>
      <c r="J6179" s="157">
        <f t="shared" si="674"/>
        <v>7882.6118203788983</v>
      </c>
      <c r="K6179" s="157">
        <f t="shared" si="675"/>
        <v>0</v>
      </c>
      <c r="L6179" s="157">
        <f t="shared" si="676"/>
        <v>7882.6118203788983</v>
      </c>
      <c r="M6179" s="167">
        <f t="shared" si="677"/>
        <v>0</v>
      </c>
      <c r="N6179" s="167">
        <f t="shared" si="678"/>
        <v>0</v>
      </c>
    </row>
    <row r="6180" spans="1:14" ht="15" customHeight="1" x14ac:dyDescent="0.2">
      <c r="A6180" s="152"/>
      <c r="B6180" s="152"/>
      <c r="C6180" s="152"/>
      <c r="D6180" s="152"/>
      <c r="E6180" s="153">
        <f>'2.40-a,b,c,d,e'!E6180</f>
        <v>45749.166666666664</v>
      </c>
      <c r="F6180" s="157">
        <f>'2.40-a,b,c,d,e'!F6180</f>
        <v>71.709999084472599</v>
      </c>
      <c r="G6180" s="157">
        <f>'2.40-a,b,c,d,e'!G6180</f>
        <v>510.00213623049717</v>
      </c>
      <c r="H6180" s="157">
        <f t="shared" si="672"/>
        <v>8392.6139566093952</v>
      </c>
      <c r="I6180" s="157">
        <f t="shared" si="673"/>
        <v>0</v>
      </c>
      <c r="J6180" s="157">
        <f t="shared" si="674"/>
        <v>8392.6139566093952</v>
      </c>
      <c r="K6180" s="157">
        <f t="shared" si="675"/>
        <v>229.9957275390052</v>
      </c>
      <c r="L6180" s="157">
        <f t="shared" si="676"/>
        <v>8162.61822907039</v>
      </c>
      <c r="M6180" s="167">
        <f t="shared" si="677"/>
        <v>0</v>
      </c>
      <c r="N6180" s="167">
        <f t="shared" si="678"/>
        <v>0</v>
      </c>
    </row>
    <row r="6181" spans="1:14" ht="15" customHeight="1" x14ac:dyDescent="0.2">
      <c r="A6181" s="152"/>
      <c r="B6181" s="152"/>
      <c r="C6181" s="152"/>
      <c r="D6181" s="152"/>
      <c r="E6181" s="153">
        <f>'2.40-a,b,c,d,e'!E6181</f>
        <v>45750.166666666664</v>
      </c>
      <c r="F6181" s="157">
        <f>'2.40-a,b,c,d,e'!F6181</f>
        <v>66.949996948242102</v>
      </c>
      <c r="G6181" s="157">
        <f>'2.40-a,b,c,d,e'!G6181</f>
        <v>-4760.0021362304969</v>
      </c>
      <c r="H6181" s="157">
        <f t="shared" si="672"/>
        <v>3402.6160928398931</v>
      </c>
      <c r="I6181" s="157">
        <f t="shared" si="673"/>
        <v>4760.0021362304969</v>
      </c>
      <c r="J6181" s="157">
        <f t="shared" si="674"/>
        <v>8162.61822907039</v>
      </c>
      <c r="K6181" s="157">
        <f t="shared" si="675"/>
        <v>0</v>
      </c>
      <c r="L6181" s="157">
        <f t="shared" si="676"/>
        <v>8162.61822907039</v>
      </c>
      <c r="M6181" s="167">
        <f t="shared" si="677"/>
        <v>1</v>
      </c>
      <c r="N6181" s="167">
        <f t="shared" si="678"/>
        <v>0</v>
      </c>
    </row>
    <row r="6182" spans="1:14" ht="15" customHeight="1" x14ac:dyDescent="0.2">
      <c r="A6182" s="152"/>
      <c r="B6182" s="152"/>
      <c r="C6182" s="152"/>
      <c r="D6182" s="152"/>
      <c r="E6182" s="153">
        <f>'2.40-a,b,c,d,e'!E6182</f>
        <v>45751.166666666664</v>
      </c>
      <c r="F6182" s="157">
        <f>'2.40-a,b,c,d,e'!F6182</f>
        <v>61.990001678466797</v>
      </c>
      <c r="G6182" s="157">
        <f>'2.40-a,b,c,d,e'!G6182</f>
        <v>-4959.9952697753051</v>
      </c>
      <c r="H6182" s="157">
        <f t="shared" si="672"/>
        <v>3202.6229592950849</v>
      </c>
      <c r="I6182" s="157">
        <f t="shared" si="673"/>
        <v>4959.9952697753051</v>
      </c>
      <c r="J6182" s="157">
        <f t="shared" si="674"/>
        <v>8162.61822907039</v>
      </c>
      <c r="K6182" s="157">
        <f t="shared" si="675"/>
        <v>0</v>
      </c>
      <c r="L6182" s="157">
        <f t="shared" si="676"/>
        <v>8162.61822907039</v>
      </c>
      <c r="M6182" s="167">
        <f t="shared" si="677"/>
        <v>1</v>
      </c>
      <c r="N6182" s="167">
        <f t="shared" si="678"/>
        <v>0</v>
      </c>
    </row>
    <row r="6183" spans="1:14" ht="15" customHeight="1" x14ac:dyDescent="0.2">
      <c r="A6183" s="152"/>
      <c r="B6183" s="152"/>
      <c r="C6183" s="152"/>
      <c r="D6183" s="152"/>
      <c r="E6183" s="153">
        <f>'2.40-a,b,c,d,e'!E6183</f>
        <v>45754.166666666664</v>
      </c>
      <c r="F6183" s="157">
        <f>'2.40-a,b,c,d,e'!F6183</f>
        <v>60.700000762939403</v>
      </c>
      <c r="G6183" s="157">
        <f>'2.40-a,b,c,d,e'!G6183</f>
        <v>-1290.0009155273935</v>
      </c>
      <c r="H6183" s="157">
        <f t="shared" si="672"/>
        <v>6872.6173135429963</v>
      </c>
      <c r="I6183" s="157">
        <f t="shared" si="673"/>
        <v>0</v>
      </c>
      <c r="J6183" s="157">
        <f t="shared" si="674"/>
        <v>6872.6173135429963</v>
      </c>
      <c r="K6183" s="157">
        <f t="shared" si="675"/>
        <v>0</v>
      </c>
      <c r="L6183" s="157">
        <f t="shared" si="676"/>
        <v>6872.6173135429963</v>
      </c>
      <c r="M6183" s="167">
        <f t="shared" si="677"/>
        <v>0</v>
      </c>
      <c r="N6183" s="167">
        <f t="shared" si="678"/>
        <v>0</v>
      </c>
    </row>
    <row r="6184" spans="1:14" ht="15" customHeight="1" x14ac:dyDescent="0.2">
      <c r="A6184" s="152"/>
      <c r="B6184" s="152"/>
      <c r="C6184" s="152"/>
      <c r="D6184" s="152"/>
      <c r="E6184" s="153">
        <f>'2.40-a,b,c,d,e'!E6184</f>
        <v>45755.166666666664</v>
      </c>
      <c r="F6184" s="157">
        <f>'2.40-a,b,c,d,e'!F6184</f>
        <v>59.580001831054602</v>
      </c>
      <c r="G6184" s="157">
        <f>'2.40-a,b,c,d,e'!G6184</f>
        <v>-1119.9989318848011</v>
      </c>
      <c r="H6184" s="157">
        <f t="shared" si="672"/>
        <v>5752.6183816581952</v>
      </c>
      <c r="I6184" s="157">
        <f t="shared" si="673"/>
        <v>2409.9998474121949</v>
      </c>
      <c r="J6184" s="157">
        <f t="shared" si="674"/>
        <v>8162.61822907039</v>
      </c>
      <c r="K6184" s="157">
        <f t="shared" si="675"/>
        <v>0</v>
      </c>
      <c r="L6184" s="157">
        <f t="shared" si="676"/>
        <v>8162.61822907039</v>
      </c>
      <c r="M6184" s="167">
        <f t="shared" si="677"/>
        <v>1</v>
      </c>
      <c r="N6184" s="167">
        <f t="shared" si="678"/>
        <v>0</v>
      </c>
    </row>
    <row r="6185" spans="1:14" ht="15" customHeight="1" x14ac:dyDescent="0.2">
      <c r="A6185" s="152"/>
      <c r="B6185" s="152"/>
      <c r="C6185" s="152"/>
      <c r="D6185" s="152"/>
      <c r="E6185" s="153">
        <f>'2.40-a,b,c,d,e'!E6185</f>
        <v>45756.166666666664</v>
      </c>
      <c r="F6185" s="157">
        <f>'2.40-a,b,c,d,e'!F6185</f>
        <v>62.349998474121001</v>
      </c>
      <c r="G6185" s="157">
        <f>'2.40-a,b,c,d,e'!G6185</f>
        <v>2769.996643066399</v>
      </c>
      <c r="H6185" s="157">
        <f t="shared" si="672"/>
        <v>10932.61487213679</v>
      </c>
      <c r="I6185" s="157">
        <f t="shared" si="673"/>
        <v>0</v>
      </c>
      <c r="J6185" s="157">
        <f t="shared" si="674"/>
        <v>10932.61487213679</v>
      </c>
      <c r="K6185" s="157">
        <f t="shared" si="675"/>
        <v>2769.9966430663999</v>
      </c>
      <c r="L6185" s="157">
        <f t="shared" si="676"/>
        <v>8162.61822907039</v>
      </c>
      <c r="M6185" s="167">
        <f t="shared" si="677"/>
        <v>0</v>
      </c>
      <c r="N6185" s="167">
        <f t="shared" si="678"/>
        <v>0</v>
      </c>
    </row>
    <row r="6186" spans="1:14" ht="15" customHeight="1" x14ac:dyDescent="0.2">
      <c r="A6186" s="152"/>
      <c r="B6186" s="152"/>
      <c r="C6186" s="152"/>
      <c r="D6186" s="152"/>
      <c r="E6186" s="153">
        <f>'2.40-a,b,c,d,e'!E6186</f>
        <v>45757.166666666664</v>
      </c>
      <c r="F6186" s="157">
        <f>'2.40-a,b,c,d,e'!F6186</f>
        <v>60.069999694824197</v>
      </c>
      <c r="G6186" s="157">
        <f>'2.40-a,b,c,d,e'!G6186</f>
        <v>-2279.9987792968041</v>
      </c>
      <c r="H6186" s="157">
        <f t="shared" si="672"/>
        <v>5882.619449773586</v>
      </c>
      <c r="I6186" s="157">
        <f t="shared" si="673"/>
        <v>2279.9987792968041</v>
      </c>
      <c r="J6186" s="157">
        <f t="shared" si="674"/>
        <v>8162.61822907039</v>
      </c>
      <c r="K6186" s="157">
        <f t="shared" si="675"/>
        <v>0</v>
      </c>
      <c r="L6186" s="157">
        <f t="shared" si="676"/>
        <v>8162.61822907039</v>
      </c>
      <c r="M6186" s="167">
        <f t="shared" si="677"/>
        <v>1</v>
      </c>
      <c r="N6186" s="167">
        <f t="shared" si="678"/>
        <v>0</v>
      </c>
    </row>
    <row r="6187" spans="1:14" ht="15" customHeight="1" x14ac:dyDescent="0.2">
      <c r="A6187" s="152"/>
      <c r="B6187" s="152"/>
      <c r="C6187" s="152"/>
      <c r="D6187" s="152"/>
      <c r="E6187" s="153">
        <f>'2.40-a,b,c,d,e'!E6187</f>
        <v>45758.166666666664</v>
      </c>
      <c r="F6187" s="157">
        <f>'2.40-a,b,c,d,e'!F6187</f>
        <v>61.5</v>
      </c>
      <c r="G6187" s="157">
        <f>'2.40-a,b,c,d,e'!G6187</f>
        <v>1430.0003051758026</v>
      </c>
      <c r="H6187" s="157">
        <f t="shared" si="672"/>
        <v>9592.6185342461922</v>
      </c>
      <c r="I6187" s="157">
        <f t="shared" si="673"/>
        <v>0</v>
      </c>
      <c r="J6187" s="157">
        <f t="shared" si="674"/>
        <v>9592.6185342461922</v>
      </c>
      <c r="K6187" s="157">
        <f t="shared" si="675"/>
        <v>1430.0003051758022</v>
      </c>
      <c r="L6187" s="157">
        <f t="shared" si="676"/>
        <v>8162.61822907039</v>
      </c>
      <c r="M6187" s="167">
        <f t="shared" si="677"/>
        <v>0</v>
      </c>
      <c r="N6187" s="167">
        <f t="shared" si="678"/>
        <v>0</v>
      </c>
    </row>
    <row r="6188" spans="1:14" ht="15" customHeight="1" x14ac:dyDescent="0.2">
      <c r="A6188" s="152"/>
      <c r="B6188" s="152"/>
      <c r="C6188" s="152"/>
      <c r="D6188" s="152"/>
      <c r="E6188" s="153">
        <f>'2.40-a,b,c,d,e'!E6188</f>
        <v>45761.166666666664</v>
      </c>
      <c r="F6188" s="157">
        <f>'2.40-a,b,c,d,e'!F6188</f>
        <v>61.529998779296797</v>
      </c>
      <c r="G6188" s="157">
        <f>'2.40-a,b,c,d,e'!G6188</f>
        <v>29.99877929679684</v>
      </c>
      <c r="H6188" s="157">
        <f t="shared" si="672"/>
        <v>8192.6170083671877</v>
      </c>
      <c r="I6188" s="157">
        <f t="shared" si="673"/>
        <v>0</v>
      </c>
      <c r="J6188" s="157">
        <f t="shared" si="674"/>
        <v>8192.6170083671877</v>
      </c>
      <c r="K6188" s="157">
        <f t="shared" si="675"/>
        <v>29.998779296797693</v>
      </c>
      <c r="L6188" s="157">
        <f t="shared" si="676"/>
        <v>8162.61822907039</v>
      </c>
      <c r="M6188" s="167">
        <f t="shared" si="677"/>
        <v>0</v>
      </c>
      <c r="N6188" s="167">
        <f t="shared" si="678"/>
        <v>0</v>
      </c>
    </row>
    <row r="6189" spans="1:14" ht="15" customHeight="1" x14ac:dyDescent="0.2">
      <c r="A6189" s="152"/>
      <c r="B6189" s="152"/>
      <c r="C6189" s="152"/>
      <c r="D6189" s="152"/>
      <c r="E6189" s="153">
        <f>'2.40-a,b,c,d,e'!E6189</f>
        <v>45762.166666666664</v>
      </c>
      <c r="F6189" s="157">
        <f>'2.40-a,b,c,d,e'!F6189</f>
        <v>61.330001831054602</v>
      </c>
      <c r="G6189" s="157">
        <f>'2.40-a,b,c,d,e'!G6189</f>
        <v>-199.99694824219461</v>
      </c>
      <c r="H6189" s="157">
        <f t="shared" si="672"/>
        <v>7962.6212808281953</v>
      </c>
      <c r="I6189" s="157">
        <f t="shared" si="673"/>
        <v>0</v>
      </c>
      <c r="J6189" s="157">
        <f t="shared" si="674"/>
        <v>7962.6212808281953</v>
      </c>
      <c r="K6189" s="157">
        <f t="shared" si="675"/>
        <v>0</v>
      </c>
      <c r="L6189" s="157">
        <f t="shared" si="676"/>
        <v>7962.6212808281953</v>
      </c>
      <c r="M6189" s="167">
        <f t="shared" si="677"/>
        <v>0</v>
      </c>
      <c r="N6189" s="167">
        <f t="shared" si="678"/>
        <v>0</v>
      </c>
    </row>
    <row r="6190" spans="1:14" ht="15" customHeight="1" x14ac:dyDescent="0.2">
      <c r="A6190" s="152"/>
      <c r="B6190" s="152"/>
      <c r="C6190" s="152"/>
      <c r="D6190" s="152"/>
      <c r="E6190" s="153">
        <f>'2.40-a,b,c,d,e'!E6190</f>
        <v>45763.166666666664</v>
      </c>
      <c r="F6190" s="157">
        <f>'2.40-a,b,c,d,e'!F6190</f>
        <v>62.470001220703097</v>
      </c>
      <c r="G6190" s="157">
        <f>'2.40-a,b,c,d,e'!G6190</f>
        <v>1139.9993896484943</v>
      </c>
      <c r="H6190" s="157">
        <f t="shared" si="672"/>
        <v>9102.6206704766901</v>
      </c>
      <c r="I6190" s="157">
        <f t="shared" si="673"/>
        <v>0</v>
      </c>
      <c r="J6190" s="157">
        <f t="shared" si="674"/>
        <v>9102.6206704766901</v>
      </c>
      <c r="K6190" s="157">
        <f t="shared" si="675"/>
        <v>940.00244140630002</v>
      </c>
      <c r="L6190" s="157">
        <f t="shared" si="676"/>
        <v>8162.61822907039</v>
      </c>
      <c r="M6190" s="167">
        <f t="shared" si="677"/>
        <v>0</v>
      </c>
      <c r="N6190" s="167">
        <f t="shared" si="678"/>
        <v>0</v>
      </c>
    </row>
    <row r="6191" spans="1:14" ht="15" customHeight="1" x14ac:dyDescent="0.2">
      <c r="A6191" s="152"/>
      <c r="B6191" s="152"/>
      <c r="C6191" s="152"/>
      <c r="D6191" s="152"/>
      <c r="E6191" s="153">
        <f>'2.40-a,b,c,d,e'!E6191</f>
        <v>45764.166666666664</v>
      </c>
      <c r="F6191" s="157">
        <f>'2.40-a,b,c,d,e'!F6191</f>
        <v>64.680000305175696</v>
      </c>
      <c r="G6191" s="157">
        <f>'2.40-a,b,c,d,e'!G6191</f>
        <v>2209.9990844725994</v>
      </c>
      <c r="H6191" s="157">
        <f t="shared" si="672"/>
        <v>10372.617313542989</v>
      </c>
      <c r="I6191" s="157">
        <f t="shared" si="673"/>
        <v>0</v>
      </c>
      <c r="J6191" s="157">
        <f t="shared" si="674"/>
        <v>10372.617313542989</v>
      </c>
      <c r="K6191" s="157">
        <f t="shared" si="675"/>
        <v>2209.999084472599</v>
      </c>
      <c r="L6191" s="157">
        <f t="shared" si="676"/>
        <v>8162.61822907039</v>
      </c>
      <c r="M6191" s="167">
        <f t="shared" si="677"/>
        <v>0</v>
      </c>
      <c r="N6191" s="167">
        <f t="shared" si="678"/>
        <v>0</v>
      </c>
    </row>
    <row r="6192" spans="1:14" ht="15" customHeight="1" x14ac:dyDescent="0.2">
      <c r="A6192" s="152"/>
      <c r="B6192" s="152"/>
      <c r="C6192" s="152"/>
      <c r="D6192" s="152"/>
      <c r="E6192" s="153">
        <f>'2.40-a,b,c,d,e'!E6192</f>
        <v>45768.166666666664</v>
      </c>
      <c r="F6192" s="157">
        <f>'2.40-a,b,c,d,e'!F6192</f>
        <v>63.080001831054602</v>
      </c>
      <c r="G6192" s="157">
        <f>'2.40-a,b,c,d,e'!G6192</f>
        <v>-1599.9984741210938</v>
      </c>
      <c r="H6192" s="157">
        <f t="shared" si="672"/>
        <v>6562.6197549492963</v>
      </c>
      <c r="I6192" s="157">
        <f t="shared" si="673"/>
        <v>0</v>
      </c>
      <c r="J6192" s="157">
        <f t="shared" si="674"/>
        <v>6562.6197549492963</v>
      </c>
      <c r="K6192" s="157">
        <f t="shared" si="675"/>
        <v>0</v>
      </c>
      <c r="L6192" s="157">
        <f t="shared" si="676"/>
        <v>6562.6197549492963</v>
      </c>
      <c r="M6192" s="167">
        <f t="shared" si="677"/>
        <v>0</v>
      </c>
      <c r="N6192" s="167">
        <f t="shared" si="678"/>
        <v>0</v>
      </c>
    </row>
    <row r="6193" spans="1:14" ht="15" customHeight="1" x14ac:dyDescent="0.2">
      <c r="A6193" s="152"/>
      <c r="B6193" s="152"/>
      <c r="C6193" s="152"/>
      <c r="D6193" s="152"/>
      <c r="E6193" s="153">
        <f>'2.40-a,b,c,d,e'!E6193</f>
        <v>45769.166666666664</v>
      </c>
      <c r="F6193" s="157">
        <f>'2.40-a,b,c,d,e'!F6193</f>
        <v>64.309997558593693</v>
      </c>
      <c r="G6193" s="157">
        <f>'2.40-a,b,c,d,e'!G6193</f>
        <v>1229.9957275390909</v>
      </c>
      <c r="H6193" s="157">
        <f t="shared" si="672"/>
        <v>7792.615482488387</v>
      </c>
      <c r="I6193" s="157">
        <f t="shared" si="673"/>
        <v>0</v>
      </c>
      <c r="J6193" s="157">
        <f t="shared" si="674"/>
        <v>7792.615482488387</v>
      </c>
      <c r="K6193" s="157">
        <f t="shared" si="675"/>
        <v>0</v>
      </c>
      <c r="L6193" s="157">
        <f t="shared" si="676"/>
        <v>7792.615482488387</v>
      </c>
      <c r="M6193" s="167">
        <f t="shared" si="677"/>
        <v>0</v>
      </c>
      <c r="N6193" s="167">
        <f t="shared" si="678"/>
        <v>0</v>
      </c>
    </row>
    <row r="6194" spans="1:14" ht="15" customHeight="1" x14ac:dyDescent="0.2">
      <c r="A6194" s="152"/>
      <c r="B6194" s="152"/>
      <c r="C6194" s="152"/>
      <c r="D6194" s="152"/>
      <c r="E6194" s="153">
        <f>'2.40-a,b,c,d,e'!E6194</f>
        <v>45770.166666666664</v>
      </c>
      <c r="F6194" s="157">
        <f>'2.40-a,b,c,d,e'!F6194</f>
        <v>62.270000457763601</v>
      </c>
      <c r="G6194" s="157">
        <f>'2.40-a,b,c,d,e'!G6194</f>
        <v>-2039.9971008300922</v>
      </c>
      <c r="H6194" s="157">
        <f t="shared" si="672"/>
        <v>5752.6183816582943</v>
      </c>
      <c r="I6194" s="157">
        <f t="shared" si="673"/>
        <v>2409.9998474120957</v>
      </c>
      <c r="J6194" s="157">
        <f t="shared" si="674"/>
        <v>8162.61822907039</v>
      </c>
      <c r="K6194" s="157">
        <f t="shared" si="675"/>
        <v>0</v>
      </c>
      <c r="L6194" s="157">
        <f t="shared" si="676"/>
        <v>8162.61822907039</v>
      </c>
      <c r="M6194" s="167">
        <f t="shared" si="677"/>
        <v>1</v>
      </c>
      <c r="N6194" s="167">
        <f t="shared" si="678"/>
        <v>0</v>
      </c>
    </row>
    <row r="6195" spans="1:14" ht="15" customHeight="1" x14ac:dyDescent="0.2">
      <c r="A6195" s="152"/>
      <c r="B6195" s="152"/>
      <c r="C6195" s="152"/>
      <c r="D6195" s="152"/>
      <c r="E6195" s="153">
        <f>'2.40-a,b,c,d,e'!E6195</f>
        <v>45771.166666666664</v>
      </c>
      <c r="F6195" s="157">
        <f>'2.40-a,b,c,d,e'!F6195</f>
        <v>62.790000915527301</v>
      </c>
      <c r="G6195" s="157">
        <f>'2.40-a,b,c,d,e'!G6195</f>
        <v>520.0004577637003</v>
      </c>
      <c r="H6195" s="157">
        <f t="shared" si="672"/>
        <v>8682.6186868340901</v>
      </c>
      <c r="I6195" s="157">
        <f t="shared" si="673"/>
        <v>0</v>
      </c>
      <c r="J6195" s="157">
        <f t="shared" si="674"/>
        <v>8682.6186868340901</v>
      </c>
      <c r="K6195" s="157">
        <f t="shared" si="675"/>
        <v>520.00045776370007</v>
      </c>
      <c r="L6195" s="157">
        <f t="shared" si="676"/>
        <v>8162.61822907039</v>
      </c>
      <c r="M6195" s="167">
        <f t="shared" si="677"/>
        <v>0</v>
      </c>
      <c r="N6195" s="167">
        <f t="shared" si="678"/>
        <v>0</v>
      </c>
    </row>
    <row r="6196" spans="1:14" ht="15" customHeight="1" x14ac:dyDescent="0.2">
      <c r="A6196" s="152"/>
      <c r="B6196" s="152"/>
      <c r="C6196" s="152"/>
      <c r="D6196" s="152"/>
      <c r="E6196" s="153">
        <f>'2.40-a,b,c,d,e'!E6196</f>
        <v>45772.166666666664</v>
      </c>
      <c r="F6196" s="157">
        <f>'2.40-a,b,c,d,e'!F6196</f>
        <v>63.020000457763601</v>
      </c>
      <c r="G6196" s="157">
        <f>'2.40-a,b,c,d,e'!G6196</f>
        <v>229.9995422362997</v>
      </c>
      <c r="H6196" s="157">
        <f t="shared" si="672"/>
        <v>8392.61777130669</v>
      </c>
      <c r="I6196" s="157">
        <f t="shared" si="673"/>
        <v>0</v>
      </c>
      <c r="J6196" s="157">
        <f t="shared" si="674"/>
        <v>8392.61777130669</v>
      </c>
      <c r="K6196" s="157">
        <f t="shared" si="675"/>
        <v>229.99954223629993</v>
      </c>
      <c r="L6196" s="157">
        <f t="shared" si="676"/>
        <v>8162.61822907039</v>
      </c>
      <c r="M6196" s="167">
        <f t="shared" si="677"/>
        <v>0</v>
      </c>
      <c r="N6196" s="167">
        <f t="shared" si="678"/>
        <v>0</v>
      </c>
    </row>
    <row r="6197" spans="1:14" ht="15" customHeight="1" x14ac:dyDescent="0.2">
      <c r="A6197" s="152"/>
      <c r="B6197" s="152"/>
      <c r="C6197" s="152"/>
      <c r="D6197" s="152"/>
      <c r="E6197" s="153">
        <f>'2.40-a,b,c,d,e'!E6197</f>
        <v>45775.166666666664</v>
      </c>
      <c r="F6197" s="157">
        <f>'2.40-a,b,c,d,e'!F6197</f>
        <v>62.049999237060497</v>
      </c>
      <c r="G6197" s="157">
        <f>'2.40-a,b,c,d,e'!G6197</f>
        <v>-970.00122070310363</v>
      </c>
      <c r="H6197" s="157">
        <f t="shared" si="672"/>
        <v>7192.617008367286</v>
      </c>
      <c r="I6197" s="157">
        <f t="shared" si="673"/>
        <v>0</v>
      </c>
      <c r="J6197" s="157">
        <f t="shared" si="674"/>
        <v>7192.617008367286</v>
      </c>
      <c r="K6197" s="157">
        <f t="shared" si="675"/>
        <v>0</v>
      </c>
      <c r="L6197" s="157">
        <f t="shared" si="676"/>
        <v>7192.617008367286</v>
      </c>
      <c r="M6197" s="167">
        <f t="shared" si="677"/>
        <v>0</v>
      </c>
      <c r="N6197" s="167">
        <f t="shared" si="678"/>
        <v>0</v>
      </c>
    </row>
    <row r="6198" spans="1:14" ht="15" customHeight="1" x14ac:dyDescent="0.2">
      <c r="A6198" s="152"/>
      <c r="B6198" s="152"/>
      <c r="C6198" s="152"/>
      <c r="D6198" s="152"/>
      <c r="E6198" s="153">
        <f>'2.40-a,b,c,d,e'!E6198</f>
        <v>45776.166666666664</v>
      </c>
      <c r="F6198" s="157">
        <f>'2.40-a,b,c,d,e'!F6198</f>
        <v>60.419998168945298</v>
      </c>
      <c r="G6198" s="157">
        <f>'2.40-a,b,c,d,e'!G6198</f>
        <v>-1630.0010681151989</v>
      </c>
      <c r="H6198" s="157">
        <f t="shared" si="672"/>
        <v>5562.6159402520871</v>
      </c>
      <c r="I6198" s="157">
        <f t="shared" si="673"/>
        <v>2600.002288818303</v>
      </c>
      <c r="J6198" s="157">
        <f t="shared" si="674"/>
        <v>8162.61822907039</v>
      </c>
      <c r="K6198" s="157">
        <f t="shared" si="675"/>
        <v>0</v>
      </c>
      <c r="L6198" s="157">
        <f t="shared" si="676"/>
        <v>8162.61822907039</v>
      </c>
      <c r="M6198" s="167">
        <f t="shared" si="677"/>
        <v>1</v>
      </c>
      <c r="N6198" s="167">
        <f t="shared" si="678"/>
        <v>0</v>
      </c>
    </row>
    <row r="6199" spans="1:14" ht="15" customHeight="1" x14ac:dyDescent="0.2">
      <c r="A6199" s="152"/>
      <c r="B6199" s="152"/>
      <c r="C6199" s="152"/>
      <c r="D6199" s="152"/>
      <c r="E6199" s="153">
        <f>'2.40-a,b,c,d,e'!E6199</f>
        <v>45777.166666666664</v>
      </c>
      <c r="F6199" s="157">
        <f>'2.40-a,b,c,d,e'!F6199</f>
        <v>58.209999084472599</v>
      </c>
      <c r="G6199" s="157">
        <f>'2.40-a,b,c,d,e'!G6199</f>
        <v>-2209.999084472699</v>
      </c>
      <c r="H6199" s="157">
        <f t="shared" si="672"/>
        <v>5952.619144597691</v>
      </c>
      <c r="I6199" s="157">
        <f t="shared" si="673"/>
        <v>2209.999084472699</v>
      </c>
      <c r="J6199" s="157">
        <f t="shared" si="674"/>
        <v>8162.61822907039</v>
      </c>
      <c r="K6199" s="157">
        <f t="shared" si="675"/>
        <v>0</v>
      </c>
      <c r="L6199" s="157">
        <f t="shared" si="676"/>
        <v>8162.61822907039</v>
      </c>
      <c r="M6199" s="167">
        <f t="shared" si="677"/>
        <v>1</v>
      </c>
      <c r="N6199" s="167">
        <f t="shared" si="678"/>
        <v>0</v>
      </c>
    </row>
    <row r="6200" spans="1:14" ht="15" customHeight="1" x14ac:dyDescent="0.2">
      <c r="A6200" s="152"/>
      <c r="B6200" s="152"/>
      <c r="C6200" s="152"/>
      <c r="D6200" s="152"/>
      <c r="E6200" s="153">
        <f>'2.40-a,b,c,d,e'!E6200</f>
        <v>45778.166666666664</v>
      </c>
      <c r="F6200" s="157">
        <f>'2.40-a,b,c,d,e'!F6200</f>
        <v>59.240001678466797</v>
      </c>
      <c r="G6200" s="157">
        <f>'2.40-a,b,c,d,e'!G6200</f>
        <v>1030.0025939941975</v>
      </c>
      <c r="H6200" s="157">
        <f t="shared" si="672"/>
        <v>9192.620823064588</v>
      </c>
      <c r="I6200" s="157">
        <f t="shared" si="673"/>
        <v>0</v>
      </c>
      <c r="J6200" s="157">
        <f t="shared" si="674"/>
        <v>9192.620823064588</v>
      </c>
      <c r="K6200" s="157">
        <f t="shared" si="675"/>
        <v>1030.0025939941979</v>
      </c>
      <c r="L6200" s="157">
        <f t="shared" si="676"/>
        <v>8162.61822907039</v>
      </c>
      <c r="M6200" s="167">
        <f t="shared" si="677"/>
        <v>0</v>
      </c>
      <c r="N6200" s="167">
        <f t="shared" si="678"/>
        <v>0</v>
      </c>
    </row>
    <row r="6201" spans="1:14" ht="15" customHeight="1" x14ac:dyDescent="0.2">
      <c r="A6201" s="152"/>
      <c r="B6201" s="152"/>
      <c r="C6201" s="152"/>
      <c r="D6201" s="152"/>
      <c r="E6201" s="153">
        <f>'2.40-a,b,c,d,e'!E6201</f>
        <v>45779.166666666664</v>
      </c>
      <c r="F6201" s="157">
        <f>'2.40-a,b,c,d,e'!F6201</f>
        <v>58.290000915527301</v>
      </c>
      <c r="G6201" s="157">
        <f>'2.40-a,b,c,d,e'!G6201</f>
        <v>-950.00076293949576</v>
      </c>
      <c r="H6201" s="157">
        <f t="shared" si="672"/>
        <v>7212.6174661308942</v>
      </c>
      <c r="I6201" s="157">
        <f t="shared" si="673"/>
        <v>0</v>
      </c>
      <c r="J6201" s="157">
        <f t="shared" si="674"/>
        <v>7212.6174661308942</v>
      </c>
      <c r="K6201" s="157">
        <f t="shared" si="675"/>
        <v>0</v>
      </c>
      <c r="L6201" s="157">
        <f t="shared" si="676"/>
        <v>7212.6174661308942</v>
      </c>
      <c r="M6201" s="167">
        <f t="shared" si="677"/>
        <v>0</v>
      </c>
      <c r="N6201" s="167">
        <f t="shared" si="678"/>
        <v>0</v>
      </c>
    </row>
    <row r="6202" spans="1:14" ht="15" customHeight="1" x14ac:dyDescent="0.2">
      <c r="A6202" s="152"/>
      <c r="B6202" s="152"/>
      <c r="C6202" s="152"/>
      <c r="D6202" s="152"/>
      <c r="E6202" s="153">
        <f>'2.40-a,b,c,d,e'!E6202</f>
        <v>45782.166666666664</v>
      </c>
      <c r="F6202" s="157">
        <f>'2.40-a,b,c,d,e'!F6202</f>
        <v>57.130001068115199</v>
      </c>
      <c r="G6202" s="157">
        <f>'2.40-a,b,c,d,e'!G6202</f>
        <v>-1159.9998474121023</v>
      </c>
      <c r="H6202" s="157">
        <f t="shared" si="672"/>
        <v>6052.6176187187921</v>
      </c>
      <c r="I6202" s="157">
        <f t="shared" si="673"/>
        <v>2110.000610351598</v>
      </c>
      <c r="J6202" s="157">
        <f t="shared" si="674"/>
        <v>8162.61822907039</v>
      </c>
      <c r="K6202" s="157">
        <f t="shared" si="675"/>
        <v>0</v>
      </c>
      <c r="L6202" s="157">
        <f t="shared" si="676"/>
        <v>8162.61822907039</v>
      </c>
      <c r="M6202" s="167">
        <f t="shared" si="677"/>
        <v>1</v>
      </c>
      <c r="N6202" s="167">
        <f t="shared" si="678"/>
        <v>0</v>
      </c>
    </row>
    <row r="6203" spans="1:14" ht="15" customHeight="1" x14ac:dyDescent="0.2">
      <c r="A6203" s="152"/>
      <c r="B6203" s="152"/>
      <c r="C6203" s="152"/>
      <c r="D6203" s="152"/>
      <c r="E6203" s="153">
        <f>'2.40-a,b,c,d,e'!E6203</f>
        <v>45783.166666666664</v>
      </c>
      <c r="F6203" s="157">
        <f>'2.40-a,b,c,d,e'!F6203</f>
        <v>59.090000152587798</v>
      </c>
      <c r="G6203" s="157">
        <f>'2.40-a,b,c,d,e'!G6203</f>
        <v>1959.9990844725994</v>
      </c>
      <c r="H6203" s="157">
        <f t="shared" si="672"/>
        <v>10122.617313542989</v>
      </c>
      <c r="I6203" s="157">
        <f t="shared" si="673"/>
        <v>0</v>
      </c>
      <c r="J6203" s="157">
        <f t="shared" si="674"/>
        <v>10122.617313542989</v>
      </c>
      <c r="K6203" s="157">
        <f t="shared" si="675"/>
        <v>1959.999084472599</v>
      </c>
      <c r="L6203" s="157">
        <f t="shared" si="676"/>
        <v>8162.61822907039</v>
      </c>
      <c r="M6203" s="167">
        <f t="shared" si="677"/>
        <v>0</v>
      </c>
      <c r="N6203" s="167">
        <f t="shared" si="678"/>
        <v>0</v>
      </c>
    </row>
    <row r="6204" spans="1:14" ht="15" customHeight="1" x14ac:dyDescent="0.2">
      <c r="A6204" s="152"/>
      <c r="B6204" s="152"/>
      <c r="C6204" s="152"/>
      <c r="D6204" s="152"/>
      <c r="E6204" s="153">
        <f>'2.40-a,b,c,d,e'!E6204</f>
        <v>45784.166666666664</v>
      </c>
      <c r="F6204" s="157">
        <f>'2.40-a,b,c,d,e'!F6204</f>
        <v>58.069999694824197</v>
      </c>
      <c r="G6204" s="157">
        <f>'2.40-a,b,c,d,e'!G6204</f>
        <v>-1020.0004577636008</v>
      </c>
      <c r="H6204" s="157">
        <f t="shared" si="672"/>
        <v>7142.6177713067891</v>
      </c>
      <c r="I6204" s="157">
        <f t="shared" si="673"/>
        <v>0</v>
      </c>
      <c r="J6204" s="157">
        <f t="shared" si="674"/>
        <v>7142.6177713067891</v>
      </c>
      <c r="K6204" s="157">
        <f t="shared" si="675"/>
        <v>0</v>
      </c>
      <c r="L6204" s="157">
        <f t="shared" si="676"/>
        <v>7142.6177713067891</v>
      </c>
      <c r="M6204" s="167">
        <f t="shared" si="677"/>
        <v>0</v>
      </c>
      <c r="N6204" s="167">
        <f t="shared" si="678"/>
        <v>0</v>
      </c>
    </row>
    <row r="6205" spans="1:14" ht="15" customHeight="1" x14ac:dyDescent="0.2">
      <c r="A6205" s="152"/>
      <c r="B6205" s="152"/>
      <c r="C6205" s="152"/>
      <c r="D6205" s="152"/>
      <c r="E6205" s="153">
        <f>'2.40-a,b,c,d,e'!E6205</f>
        <v>45785.166666666664</v>
      </c>
      <c r="F6205" s="157">
        <f>'2.40-a,b,c,d,e'!F6205</f>
        <v>59.909999847412102</v>
      </c>
      <c r="G6205" s="157">
        <f>'2.40-a,b,c,d,e'!G6205</f>
        <v>1840.0001525879047</v>
      </c>
      <c r="H6205" s="157">
        <f t="shared" si="672"/>
        <v>8982.6179238946934</v>
      </c>
      <c r="I6205" s="157">
        <f t="shared" si="673"/>
        <v>0</v>
      </c>
      <c r="J6205" s="157">
        <f t="shared" si="674"/>
        <v>8982.6179238946934</v>
      </c>
      <c r="K6205" s="157">
        <f t="shared" si="675"/>
        <v>819.99969482430333</v>
      </c>
      <c r="L6205" s="157">
        <f t="shared" si="676"/>
        <v>8162.61822907039</v>
      </c>
      <c r="M6205" s="167">
        <f t="shared" si="677"/>
        <v>0</v>
      </c>
      <c r="N6205" s="167">
        <f t="shared" si="678"/>
        <v>0</v>
      </c>
    </row>
    <row r="6206" spans="1:14" ht="15" customHeight="1" x14ac:dyDescent="0.2">
      <c r="A6206" s="152"/>
      <c r="B6206" s="152"/>
      <c r="C6206" s="152"/>
      <c r="D6206" s="152"/>
      <c r="E6206" s="153">
        <f>'2.40-a,b,c,d,e'!E6206</f>
        <v>45786.166666666664</v>
      </c>
      <c r="F6206" s="157">
        <f>'2.40-a,b,c,d,e'!F6206</f>
        <v>61.020000457763601</v>
      </c>
      <c r="G6206" s="157">
        <f>'2.40-a,b,c,d,e'!G6206</f>
        <v>1110.0006103514986</v>
      </c>
      <c r="H6206" s="157">
        <f t="shared" si="672"/>
        <v>9272.618839421888</v>
      </c>
      <c r="I6206" s="157">
        <f t="shared" si="673"/>
        <v>0</v>
      </c>
      <c r="J6206" s="157">
        <f t="shared" si="674"/>
        <v>9272.618839421888</v>
      </c>
      <c r="K6206" s="157">
        <f t="shared" si="675"/>
        <v>1110.0006103514979</v>
      </c>
      <c r="L6206" s="157">
        <f t="shared" si="676"/>
        <v>8162.61822907039</v>
      </c>
      <c r="M6206" s="167">
        <f t="shared" si="677"/>
        <v>0</v>
      </c>
      <c r="N6206" s="167">
        <f t="shared" si="678"/>
        <v>0</v>
      </c>
    </row>
    <row r="6207" spans="1:14" ht="15" customHeight="1" x14ac:dyDescent="0.2">
      <c r="A6207" s="152"/>
      <c r="B6207" s="152"/>
      <c r="C6207" s="152"/>
      <c r="D6207" s="152"/>
      <c r="E6207" s="153">
        <f>'2.40-a,b,c,d,e'!E6207</f>
        <v>45789.166666666664</v>
      </c>
      <c r="F6207" s="157">
        <f>'2.40-a,b,c,d,e'!F6207</f>
        <v>61.950000762939403</v>
      </c>
      <c r="G6207" s="157">
        <f>'2.40-a,b,c,d,e'!G6207</f>
        <v>930.00030517580262</v>
      </c>
      <c r="H6207" s="157">
        <f t="shared" si="672"/>
        <v>9092.6185342461922</v>
      </c>
      <c r="I6207" s="157">
        <f t="shared" si="673"/>
        <v>0</v>
      </c>
      <c r="J6207" s="157">
        <f t="shared" si="674"/>
        <v>9092.6185342461922</v>
      </c>
      <c r="K6207" s="157">
        <f t="shared" si="675"/>
        <v>930.00030517580217</v>
      </c>
      <c r="L6207" s="157">
        <f t="shared" si="676"/>
        <v>8162.61822907039</v>
      </c>
      <c r="M6207" s="167">
        <f t="shared" si="677"/>
        <v>0</v>
      </c>
      <c r="N6207" s="167">
        <f t="shared" si="678"/>
        <v>0</v>
      </c>
    </row>
    <row r="6208" spans="1:14" ht="15" customHeight="1" x14ac:dyDescent="0.2">
      <c r="A6208" s="152"/>
      <c r="B6208" s="152"/>
      <c r="C6208" s="152"/>
      <c r="D6208" s="152"/>
      <c r="E6208" s="153">
        <f>'2.40-a,b,c,d,e'!E6208</f>
        <v>45790.166666666664</v>
      </c>
      <c r="F6208" s="157">
        <f>'2.40-a,b,c,d,e'!F6208</f>
        <v>63.669998168945298</v>
      </c>
      <c r="G6208" s="157">
        <f>'2.40-a,b,c,d,e'!G6208</f>
        <v>1719.9974060058948</v>
      </c>
      <c r="H6208" s="157">
        <f t="shared" si="672"/>
        <v>9882.6156350762849</v>
      </c>
      <c r="I6208" s="157">
        <f t="shared" si="673"/>
        <v>0</v>
      </c>
      <c r="J6208" s="157">
        <f t="shared" si="674"/>
        <v>9882.6156350762849</v>
      </c>
      <c r="K6208" s="157">
        <f t="shared" si="675"/>
        <v>1719.9974060058948</v>
      </c>
      <c r="L6208" s="157">
        <f t="shared" si="676"/>
        <v>8162.61822907039</v>
      </c>
      <c r="M6208" s="167">
        <f t="shared" si="677"/>
        <v>0</v>
      </c>
      <c r="N6208" s="167">
        <f t="shared" si="678"/>
        <v>0</v>
      </c>
    </row>
    <row r="6209" spans="1:14" ht="15" customHeight="1" x14ac:dyDescent="0.2">
      <c r="A6209" s="152"/>
      <c r="B6209" s="152"/>
      <c r="C6209" s="152"/>
      <c r="D6209" s="152"/>
      <c r="E6209" s="153">
        <f>'2.40-a,b,c,d,e'!E6209</f>
        <v>45791.166666666664</v>
      </c>
      <c r="F6209" s="157">
        <f>'2.40-a,b,c,d,e'!F6209</f>
        <v>63.150001525878899</v>
      </c>
      <c r="G6209" s="157">
        <f>'2.40-a,b,c,d,e'!G6209</f>
        <v>-519.9966430663992</v>
      </c>
      <c r="H6209" s="157">
        <f t="shared" si="672"/>
        <v>7642.6215860039911</v>
      </c>
      <c r="I6209" s="157">
        <f t="shared" si="673"/>
        <v>0</v>
      </c>
      <c r="J6209" s="157">
        <f t="shared" si="674"/>
        <v>7642.6215860039911</v>
      </c>
      <c r="K6209" s="157">
        <f t="shared" si="675"/>
        <v>0</v>
      </c>
      <c r="L6209" s="157">
        <f t="shared" si="676"/>
        <v>7642.6215860039911</v>
      </c>
      <c r="M6209" s="167">
        <f t="shared" si="677"/>
        <v>0</v>
      </c>
      <c r="N6209" s="167">
        <f t="shared" si="678"/>
        <v>0</v>
      </c>
    </row>
    <row r="6210" spans="1:14" ht="15" customHeight="1" x14ac:dyDescent="0.2">
      <c r="A6210" s="152"/>
      <c r="B6210" s="152"/>
      <c r="C6210" s="152"/>
      <c r="D6210" s="152"/>
      <c r="E6210" s="153">
        <f>'2.40-a,b,c,d,e'!E6210</f>
        <v>45792.166666666664</v>
      </c>
      <c r="F6210" s="157">
        <f>'2.40-a,b,c,d,e'!F6210</f>
        <v>61.619998931884702</v>
      </c>
      <c r="G6210" s="157">
        <f>'2.40-a,b,c,d,e'!G6210</f>
        <v>-1530.0025939941975</v>
      </c>
      <c r="H6210" s="157">
        <f t="shared" si="672"/>
        <v>6112.6189920097931</v>
      </c>
      <c r="I6210" s="157">
        <f t="shared" si="673"/>
        <v>2049.9992370605969</v>
      </c>
      <c r="J6210" s="157">
        <f t="shared" si="674"/>
        <v>8162.61822907039</v>
      </c>
      <c r="K6210" s="157">
        <f t="shared" si="675"/>
        <v>0</v>
      </c>
      <c r="L6210" s="157">
        <f t="shared" si="676"/>
        <v>8162.61822907039</v>
      </c>
      <c r="M6210" s="167">
        <f t="shared" si="677"/>
        <v>1</v>
      </c>
      <c r="N6210" s="167">
        <f t="shared" si="678"/>
        <v>0</v>
      </c>
    </row>
    <row r="6211" spans="1:14" ht="15" customHeight="1" x14ac:dyDescent="0.2">
      <c r="A6211" s="152"/>
      <c r="B6211" s="152"/>
      <c r="C6211" s="152"/>
      <c r="D6211" s="152"/>
      <c r="E6211" s="153">
        <f>'2.40-a,b,c,d,e'!E6211</f>
        <v>45793.166666666664</v>
      </c>
      <c r="F6211" s="157">
        <f>'2.40-a,b,c,d,e'!F6211</f>
        <v>62.490001678466797</v>
      </c>
      <c r="G6211" s="157">
        <f>'2.40-a,b,c,d,e'!G6211</f>
        <v>870.00274658209514</v>
      </c>
      <c r="H6211" s="157">
        <f t="shared" si="672"/>
        <v>9032.6209756524859</v>
      </c>
      <c r="I6211" s="157">
        <f t="shared" si="673"/>
        <v>0</v>
      </c>
      <c r="J6211" s="157">
        <f t="shared" si="674"/>
        <v>9032.6209756524859</v>
      </c>
      <c r="K6211" s="157">
        <f t="shared" si="675"/>
        <v>870.00274658209582</v>
      </c>
      <c r="L6211" s="157">
        <f t="shared" si="676"/>
        <v>8162.61822907039</v>
      </c>
      <c r="M6211" s="167">
        <f t="shared" si="677"/>
        <v>0</v>
      </c>
      <c r="N6211" s="167">
        <f t="shared" si="678"/>
        <v>0</v>
      </c>
    </row>
    <row r="6212" spans="1:14" ht="15" customHeight="1" x14ac:dyDescent="0.2">
      <c r="A6212" s="152"/>
      <c r="B6212" s="152"/>
      <c r="C6212" s="152"/>
      <c r="D6212" s="152"/>
      <c r="E6212" s="153">
        <f>'2.40-a,b,c,d,e'!E6212</f>
        <v>45796.166666666664</v>
      </c>
      <c r="F6212" s="157">
        <f>'2.40-a,b,c,d,e'!F6212</f>
        <v>62.689998626708899</v>
      </c>
      <c r="G6212" s="157">
        <f>'2.40-a,b,c,d,e'!G6212</f>
        <v>199.99694824210223</v>
      </c>
      <c r="H6212" s="157">
        <f t="shared" ref="H6212:H6275" si="679">L6211+G6212</f>
        <v>8362.615177312493</v>
      </c>
      <c r="I6212" s="157">
        <f t="shared" ref="I6212:I6275" si="680">IF(H6212&lt;$B$13,$B$14-H6212,0)</f>
        <v>0</v>
      </c>
      <c r="J6212" s="157">
        <f t="shared" ref="J6212:J6275" si="681">H6212+I6212</f>
        <v>8362.615177312493</v>
      </c>
      <c r="K6212" s="157">
        <f t="shared" ref="K6212:K6275" si="682">MAX(J6212-$B$14,0)</f>
        <v>199.99694824210292</v>
      </c>
      <c r="L6212" s="157">
        <f t="shared" ref="L6212:L6275" si="683">J6212-K6212</f>
        <v>8162.61822907039</v>
      </c>
      <c r="M6212" s="167">
        <f t="shared" ref="M6212:M6275" si="684">IF(I6212&gt;0,1,0)</f>
        <v>0</v>
      </c>
      <c r="N6212" s="167">
        <f t="shared" ref="N6212:N6275" si="685">IF(H6212&lt;0,1,0)</f>
        <v>0</v>
      </c>
    </row>
    <row r="6213" spans="1:14" ht="15" customHeight="1" x14ac:dyDescent="0.2">
      <c r="A6213" s="152"/>
      <c r="B6213" s="152"/>
      <c r="C6213" s="152"/>
      <c r="D6213" s="152"/>
      <c r="E6213" s="153">
        <f>'2.40-a,b,c,d,e'!E6213</f>
        <v>45797.166666666664</v>
      </c>
      <c r="F6213" s="157">
        <f>'2.40-a,b,c,d,e'!F6213</f>
        <v>62.560001373291001</v>
      </c>
      <c r="G6213" s="157">
        <f>'2.40-a,b,c,d,e'!G6213</f>
        <v>-129.9972534178977</v>
      </c>
      <c r="H6213" s="157">
        <f t="shared" si="679"/>
        <v>8032.6209756524922</v>
      </c>
      <c r="I6213" s="157">
        <f t="shared" si="680"/>
        <v>0</v>
      </c>
      <c r="J6213" s="157">
        <f t="shared" si="681"/>
        <v>8032.6209756524922</v>
      </c>
      <c r="K6213" s="157">
        <f t="shared" si="682"/>
        <v>0</v>
      </c>
      <c r="L6213" s="157">
        <f t="shared" si="683"/>
        <v>8032.6209756524922</v>
      </c>
      <c r="M6213" s="167">
        <f t="shared" si="684"/>
        <v>0</v>
      </c>
      <c r="N6213" s="167">
        <f t="shared" si="685"/>
        <v>0</v>
      </c>
    </row>
    <row r="6214" spans="1:14" ht="15" customHeight="1" x14ac:dyDescent="0.2">
      <c r="A6214" s="152"/>
      <c r="B6214" s="152"/>
      <c r="C6214" s="152"/>
      <c r="D6214" s="152"/>
      <c r="E6214" s="153">
        <f>'2.40-a,b,c,d,e'!E6214</f>
        <v>45798.166666666664</v>
      </c>
      <c r="F6214" s="157">
        <f>'2.40-a,b,c,d,e'!F6214</f>
        <v>61.569999694824197</v>
      </c>
      <c r="G6214" s="157">
        <f>'2.40-a,b,c,d,e'!G6214</f>
        <v>-990.00167846680392</v>
      </c>
      <c r="H6214" s="157">
        <f t="shared" si="679"/>
        <v>7042.6192971856881</v>
      </c>
      <c r="I6214" s="157">
        <f t="shared" si="680"/>
        <v>0</v>
      </c>
      <c r="J6214" s="157">
        <f t="shared" si="681"/>
        <v>7042.6192971856881</v>
      </c>
      <c r="K6214" s="157">
        <f t="shared" si="682"/>
        <v>0</v>
      </c>
      <c r="L6214" s="157">
        <f t="shared" si="683"/>
        <v>7042.6192971856881</v>
      </c>
      <c r="M6214" s="167">
        <f t="shared" si="684"/>
        <v>0</v>
      </c>
      <c r="N6214" s="167">
        <f t="shared" si="685"/>
        <v>0</v>
      </c>
    </row>
    <row r="6215" spans="1:14" ht="15" customHeight="1" x14ac:dyDescent="0.2">
      <c r="A6215" s="152"/>
      <c r="B6215" s="152"/>
      <c r="C6215" s="152"/>
      <c r="D6215" s="152"/>
      <c r="E6215" s="153">
        <f>'2.40-a,b,c,d,e'!E6215</f>
        <v>45799.166666666664</v>
      </c>
      <c r="F6215" s="157">
        <f>'2.40-a,b,c,d,e'!F6215</f>
        <v>61.200000762939403</v>
      </c>
      <c r="G6215" s="157">
        <f>'2.40-a,b,c,d,e'!G6215</f>
        <v>-369.99893188479405</v>
      </c>
      <c r="H6215" s="157">
        <f t="shared" si="679"/>
        <v>6672.6203653008943</v>
      </c>
      <c r="I6215" s="157">
        <f t="shared" si="680"/>
        <v>0</v>
      </c>
      <c r="J6215" s="157">
        <f t="shared" si="681"/>
        <v>6672.6203653008943</v>
      </c>
      <c r="K6215" s="157">
        <f t="shared" si="682"/>
        <v>0</v>
      </c>
      <c r="L6215" s="157">
        <f t="shared" si="683"/>
        <v>6672.6203653008943</v>
      </c>
      <c r="M6215" s="167">
        <f t="shared" si="684"/>
        <v>0</v>
      </c>
      <c r="N6215" s="167">
        <f t="shared" si="685"/>
        <v>0</v>
      </c>
    </row>
    <row r="6216" spans="1:14" ht="15" customHeight="1" x14ac:dyDescent="0.2">
      <c r="A6216" s="152"/>
      <c r="B6216" s="152"/>
      <c r="C6216" s="152"/>
      <c r="D6216" s="152"/>
      <c r="E6216" s="153">
        <f>'2.40-a,b,c,d,e'!E6216</f>
        <v>45800.166666666664</v>
      </c>
      <c r="F6216" s="157">
        <f>'2.40-a,b,c,d,e'!F6216</f>
        <v>61.529998779296797</v>
      </c>
      <c r="G6216" s="157">
        <f>'2.40-a,b,c,d,e'!G6216</f>
        <v>329.99801635739345</v>
      </c>
      <c r="H6216" s="157">
        <f t="shared" si="679"/>
        <v>7002.6183816582879</v>
      </c>
      <c r="I6216" s="157">
        <f t="shared" si="680"/>
        <v>0</v>
      </c>
      <c r="J6216" s="157">
        <f t="shared" si="681"/>
        <v>7002.6183816582879</v>
      </c>
      <c r="K6216" s="157">
        <f t="shared" si="682"/>
        <v>0</v>
      </c>
      <c r="L6216" s="157">
        <f t="shared" si="683"/>
        <v>7002.6183816582879</v>
      </c>
      <c r="M6216" s="167">
        <f t="shared" si="684"/>
        <v>0</v>
      </c>
      <c r="N6216" s="167">
        <f t="shared" si="685"/>
        <v>0</v>
      </c>
    </row>
    <row r="6217" spans="1:14" ht="15" customHeight="1" x14ac:dyDescent="0.2">
      <c r="A6217" s="152"/>
      <c r="B6217" s="152"/>
      <c r="C6217" s="152"/>
      <c r="D6217" s="152"/>
      <c r="E6217" s="153">
        <f>'2.40-a,b,c,d,e'!E6217</f>
        <v>45804.166666666664</v>
      </c>
      <c r="F6217" s="157">
        <f>'2.40-a,b,c,d,e'!F6217</f>
        <v>60.889999389648402</v>
      </c>
      <c r="G6217" s="157">
        <f>'2.40-a,b,c,d,e'!G6217</f>
        <v>-639.99938964839487</v>
      </c>
      <c r="H6217" s="157">
        <f t="shared" si="679"/>
        <v>6362.6189920098932</v>
      </c>
      <c r="I6217" s="157">
        <f t="shared" si="680"/>
        <v>0</v>
      </c>
      <c r="J6217" s="157">
        <f t="shared" si="681"/>
        <v>6362.6189920098932</v>
      </c>
      <c r="K6217" s="157">
        <f t="shared" si="682"/>
        <v>0</v>
      </c>
      <c r="L6217" s="157">
        <f t="shared" si="683"/>
        <v>6362.6189920098932</v>
      </c>
      <c r="M6217" s="167">
        <f t="shared" si="684"/>
        <v>0</v>
      </c>
      <c r="N6217" s="167">
        <f t="shared" si="685"/>
        <v>0</v>
      </c>
    </row>
    <row r="6218" spans="1:14" ht="15" customHeight="1" x14ac:dyDescent="0.2">
      <c r="A6218" s="152"/>
      <c r="B6218" s="152"/>
      <c r="C6218" s="152"/>
      <c r="D6218" s="152"/>
      <c r="E6218" s="153">
        <f>'2.40-a,b,c,d,e'!E6218</f>
        <v>45805.166666666664</v>
      </c>
      <c r="F6218" s="157">
        <f>'2.40-a,b,c,d,e'!F6218</f>
        <v>61.840000152587798</v>
      </c>
      <c r="G6218" s="157">
        <f>'2.40-a,b,c,d,e'!G6218</f>
        <v>950.00076293939628</v>
      </c>
      <c r="H6218" s="157">
        <f t="shared" si="679"/>
        <v>7312.6197549492899</v>
      </c>
      <c r="I6218" s="157">
        <f t="shared" si="680"/>
        <v>0</v>
      </c>
      <c r="J6218" s="157">
        <f t="shared" si="681"/>
        <v>7312.6197549492899</v>
      </c>
      <c r="K6218" s="157">
        <f t="shared" si="682"/>
        <v>0</v>
      </c>
      <c r="L6218" s="157">
        <f t="shared" si="683"/>
        <v>7312.6197549492899</v>
      </c>
      <c r="M6218" s="167">
        <f t="shared" si="684"/>
        <v>0</v>
      </c>
      <c r="N6218" s="167">
        <f t="shared" si="685"/>
        <v>0</v>
      </c>
    </row>
    <row r="6219" spans="1:14" ht="15" customHeight="1" x14ac:dyDescent="0.2">
      <c r="A6219" s="152"/>
      <c r="B6219" s="152"/>
      <c r="C6219" s="152"/>
      <c r="D6219" s="152"/>
      <c r="E6219" s="153">
        <f>'2.40-a,b,c,d,e'!E6219</f>
        <v>45806.166666666664</v>
      </c>
      <c r="F6219" s="157">
        <f>'2.40-a,b,c,d,e'!F6219</f>
        <v>60.939998626708899</v>
      </c>
      <c r="G6219" s="157">
        <f>'2.40-a,b,c,d,e'!G6219</f>
        <v>-900.0015258788992</v>
      </c>
      <c r="H6219" s="157">
        <f t="shared" si="679"/>
        <v>6412.618229070391</v>
      </c>
      <c r="I6219" s="157">
        <f t="shared" si="680"/>
        <v>0</v>
      </c>
      <c r="J6219" s="157">
        <f t="shared" si="681"/>
        <v>6412.618229070391</v>
      </c>
      <c r="K6219" s="157">
        <f t="shared" si="682"/>
        <v>0</v>
      </c>
      <c r="L6219" s="157">
        <f t="shared" si="683"/>
        <v>6412.618229070391</v>
      </c>
      <c r="M6219" s="167">
        <f t="shared" si="684"/>
        <v>0</v>
      </c>
      <c r="N6219" s="167">
        <f t="shared" si="685"/>
        <v>0</v>
      </c>
    </row>
    <row r="6220" spans="1:14" ht="15" customHeight="1" x14ac:dyDescent="0.2">
      <c r="A6220" s="152"/>
      <c r="B6220" s="152"/>
      <c r="C6220" s="152"/>
      <c r="D6220" s="152"/>
      <c r="E6220" s="153">
        <f>'2.40-a,b,c,d,e'!E6220</f>
        <v>45807.166666666664</v>
      </c>
      <c r="F6220" s="157">
        <f>'2.40-a,b,c,d,e'!F6220</f>
        <v>60.790000915527301</v>
      </c>
      <c r="G6220" s="157">
        <f>'2.40-a,b,c,d,e'!G6220</f>
        <v>-149.99771118159799</v>
      </c>
      <c r="H6220" s="157">
        <f t="shared" si="679"/>
        <v>6262.6205178887931</v>
      </c>
      <c r="I6220" s="157">
        <f t="shared" si="680"/>
        <v>0</v>
      </c>
      <c r="J6220" s="157">
        <f t="shared" si="681"/>
        <v>6262.6205178887931</v>
      </c>
      <c r="K6220" s="157">
        <f t="shared" si="682"/>
        <v>0</v>
      </c>
      <c r="L6220" s="157">
        <f t="shared" si="683"/>
        <v>6262.6205178887931</v>
      </c>
      <c r="M6220" s="167">
        <f t="shared" si="684"/>
        <v>0</v>
      </c>
      <c r="N6220" s="167">
        <f t="shared" si="685"/>
        <v>0</v>
      </c>
    </row>
    <row r="6221" spans="1:14" ht="15" customHeight="1" x14ac:dyDescent="0.2">
      <c r="A6221" s="152"/>
      <c r="B6221" s="152"/>
      <c r="C6221" s="152"/>
      <c r="D6221" s="152"/>
      <c r="E6221" s="153">
        <f>'2.40-a,b,c,d,e'!E6221</f>
        <v>45810.166666666664</v>
      </c>
      <c r="F6221" s="157">
        <f>'2.40-a,b,c,d,e'!F6221</f>
        <v>62.520000457763601</v>
      </c>
      <c r="G6221" s="157">
        <f>'2.40-a,b,c,d,e'!G6221</f>
        <v>1729.9995422362997</v>
      </c>
      <c r="H6221" s="157">
        <f t="shared" si="679"/>
        <v>7992.620060125093</v>
      </c>
      <c r="I6221" s="157">
        <f t="shared" si="680"/>
        <v>0</v>
      </c>
      <c r="J6221" s="157">
        <f t="shared" si="681"/>
        <v>7992.620060125093</v>
      </c>
      <c r="K6221" s="157">
        <f t="shared" si="682"/>
        <v>0</v>
      </c>
      <c r="L6221" s="157">
        <f t="shared" si="683"/>
        <v>7992.620060125093</v>
      </c>
      <c r="M6221" s="167">
        <f t="shared" si="684"/>
        <v>0</v>
      </c>
      <c r="N6221" s="167">
        <f t="shared" si="685"/>
        <v>0</v>
      </c>
    </row>
    <row r="6222" spans="1:14" ht="15" customHeight="1" x14ac:dyDescent="0.2">
      <c r="A6222" s="152"/>
      <c r="B6222" s="152"/>
      <c r="C6222" s="152"/>
      <c r="D6222" s="152"/>
      <c r="E6222" s="153">
        <f>'2.40-a,b,c,d,e'!E6222</f>
        <v>45811.166666666664</v>
      </c>
      <c r="F6222" s="157">
        <f>'2.40-a,b,c,d,e'!F6222</f>
        <v>63.409999847412102</v>
      </c>
      <c r="G6222" s="157">
        <f>'2.40-a,b,c,d,e'!G6222</f>
        <v>889.99938964850139</v>
      </c>
      <c r="H6222" s="157">
        <f t="shared" si="679"/>
        <v>8882.6194497735942</v>
      </c>
      <c r="I6222" s="157">
        <f t="shared" si="680"/>
        <v>0</v>
      </c>
      <c r="J6222" s="157">
        <f t="shared" si="681"/>
        <v>8882.6194497735942</v>
      </c>
      <c r="K6222" s="157">
        <f t="shared" si="682"/>
        <v>720.00122070320413</v>
      </c>
      <c r="L6222" s="157">
        <f t="shared" si="683"/>
        <v>8162.61822907039</v>
      </c>
      <c r="M6222" s="167">
        <f t="shared" si="684"/>
        <v>0</v>
      </c>
      <c r="N6222" s="167">
        <f t="shared" si="685"/>
        <v>0</v>
      </c>
    </row>
    <row r="6223" spans="1:14" ht="15" customHeight="1" x14ac:dyDescent="0.2">
      <c r="A6223" s="152"/>
      <c r="B6223" s="152"/>
      <c r="C6223" s="152"/>
      <c r="D6223" s="152"/>
      <c r="E6223" s="153">
        <f>'2.40-a,b,c,d,e'!E6223</f>
        <v>45812.166666666664</v>
      </c>
      <c r="F6223" s="157">
        <f>'2.40-a,b,c,d,e'!F6223</f>
        <v>62.849998474121001</v>
      </c>
      <c r="G6223" s="157">
        <f>'2.40-a,b,c,d,e'!G6223</f>
        <v>-560.00137329110089</v>
      </c>
      <c r="H6223" s="157">
        <f t="shared" si="679"/>
        <v>7602.6168557792889</v>
      </c>
      <c r="I6223" s="157">
        <f t="shared" si="680"/>
        <v>0</v>
      </c>
      <c r="J6223" s="157">
        <f t="shared" si="681"/>
        <v>7602.6168557792889</v>
      </c>
      <c r="K6223" s="157">
        <f t="shared" si="682"/>
        <v>0</v>
      </c>
      <c r="L6223" s="157">
        <f t="shared" si="683"/>
        <v>7602.6168557792889</v>
      </c>
      <c r="M6223" s="167">
        <f t="shared" si="684"/>
        <v>0</v>
      </c>
      <c r="N6223" s="167">
        <f t="shared" si="685"/>
        <v>0</v>
      </c>
    </row>
    <row r="6224" spans="1:14" ht="15" customHeight="1" x14ac:dyDescent="0.2">
      <c r="A6224" s="152"/>
      <c r="B6224" s="152"/>
      <c r="C6224" s="152"/>
      <c r="D6224" s="152"/>
      <c r="E6224" s="153">
        <f>'2.40-a,b,c,d,e'!E6224</f>
        <v>45813.166666666664</v>
      </c>
      <c r="F6224" s="157">
        <f>'2.40-a,b,c,d,e'!F6224</f>
        <v>63.369998931884702</v>
      </c>
      <c r="G6224" s="157">
        <f>'2.40-a,b,c,d,e'!G6224</f>
        <v>520.0004577637003</v>
      </c>
      <c r="H6224" s="157">
        <f t="shared" si="679"/>
        <v>8122.617313542989</v>
      </c>
      <c r="I6224" s="157">
        <f t="shared" si="680"/>
        <v>0</v>
      </c>
      <c r="J6224" s="157">
        <f t="shared" si="681"/>
        <v>8122.617313542989</v>
      </c>
      <c r="K6224" s="157">
        <f t="shared" si="682"/>
        <v>0</v>
      </c>
      <c r="L6224" s="157">
        <f t="shared" si="683"/>
        <v>8122.617313542989</v>
      </c>
      <c r="M6224" s="167">
        <f t="shared" si="684"/>
        <v>0</v>
      </c>
      <c r="N6224" s="167">
        <f t="shared" si="685"/>
        <v>0</v>
      </c>
    </row>
    <row r="6225" spans="1:14" ht="15" customHeight="1" x14ac:dyDescent="0.2">
      <c r="A6225" s="152"/>
      <c r="B6225" s="152"/>
      <c r="C6225" s="152"/>
      <c r="D6225" s="152"/>
      <c r="E6225" s="153">
        <f>'2.40-a,b,c,d,e'!E6225</f>
        <v>45814.166666666664</v>
      </c>
      <c r="F6225" s="157">
        <f>'2.40-a,b,c,d,e'!F6225</f>
        <v>64.580001831054602</v>
      </c>
      <c r="G6225" s="157">
        <f>'2.40-a,b,c,d,e'!G6225</f>
        <v>1210.0028991699005</v>
      </c>
      <c r="H6225" s="157">
        <f t="shared" si="679"/>
        <v>9332.620212712889</v>
      </c>
      <c r="I6225" s="157">
        <f t="shared" si="680"/>
        <v>0</v>
      </c>
      <c r="J6225" s="157">
        <f t="shared" si="681"/>
        <v>9332.620212712889</v>
      </c>
      <c r="K6225" s="157">
        <f t="shared" si="682"/>
        <v>1170.001983642499</v>
      </c>
      <c r="L6225" s="157">
        <f t="shared" si="683"/>
        <v>8162.61822907039</v>
      </c>
      <c r="M6225" s="167">
        <f t="shared" si="684"/>
        <v>0</v>
      </c>
      <c r="N6225" s="167">
        <f t="shared" si="685"/>
        <v>0</v>
      </c>
    </row>
    <row r="6226" spans="1:14" ht="15" customHeight="1" x14ac:dyDescent="0.2">
      <c r="A6226" s="152"/>
      <c r="B6226" s="152"/>
      <c r="C6226" s="152"/>
      <c r="D6226" s="152"/>
      <c r="E6226" s="153">
        <f>'2.40-a,b,c,d,e'!E6226</f>
        <v>45817.166666666664</v>
      </c>
      <c r="F6226" s="157">
        <f>'2.40-a,b,c,d,e'!F6226</f>
        <v>65.290000915527301</v>
      </c>
      <c r="G6226" s="157">
        <f>'2.40-a,b,c,d,e'!G6226</f>
        <v>709.99908447269888</v>
      </c>
      <c r="H6226" s="157">
        <f t="shared" si="679"/>
        <v>8872.617313543089</v>
      </c>
      <c r="I6226" s="157">
        <f t="shared" si="680"/>
        <v>0</v>
      </c>
      <c r="J6226" s="157">
        <f t="shared" si="681"/>
        <v>8872.617313543089</v>
      </c>
      <c r="K6226" s="157">
        <f t="shared" si="682"/>
        <v>709.999084472699</v>
      </c>
      <c r="L6226" s="157">
        <f t="shared" si="683"/>
        <v>8162.61822907039</v>
      </c>
      <c r="M6226" s="167">
        <f t="shared" si="684"/>
        <v>0</v>
      </c>
      <c r="N6226" s="167">
        <f t="shared" si="685"/>
        <v>0</v>
      </c>
    </row>
    <row r="6227" spans="1:14" ht="15" customHeight="1" x14ac:dyDescent="0.2">
      <c r="A6227" s="152"/>
      <c r="B6227" s="152"/>
      <c r="C6227" s="152"/>
      <c r="D6227" s="152"/>
      <c r="E6227" s="153">
        <f>'2.40-a,b,c,d,e'!E6227</f>
        <v>45818.166666666664</v>
      </c>
      <c r="F6227" s="157">
        <f>'2.40-a,b,c,d,e'!F6227</f>
        <v>64.980003356933594</v>
      </c>
      <c r="G6227" s="157">
        <f>'2.40-a,b,c,d,e'!G6227</f>
        <v>-309.99755859370737</v>
      </c>
      <c r="H6227" s="157">
        <f t="shared" si="679"/>
        <v>7852.6206704766828</v>
      </c>
      <c r="I6227" s="157">
        <f t="shared" si="680"/>
        <v>0</v>
      </c>
      <c r="J6227" s="157">
        <f t="shared" si="681"/>
        <v>7852.6206704766828</v>
      </c>
      <c r="K6227" s="157">
        <f t="shared" si="682"/>
        <v>0</v>
      </c>
      <c r="L6227" s="157">
        <f t="shared" si="683"/>
        <v>7852.6206704766828</v>
      </c>
      <c r="M6227" s="167">
        <f t="shared" si="684"/>
        <v>0</v>
      </c>
      <c r="N6227" s="167">
        <f t="shared" si="685"/>
        <v>0</v>
      </c>
    </row>
    <row r="6228" spans="1:14" ht="15" customHeight="1" x14ac:dyDescent="0.2">
      <c r="A6228" s="152"/>
      <c r="B6228" s="152"/>
      <c r="C6228" s="152"/>
      <c r="D6228" s="152"/>
      <c r="E6228" s="153">
        <f>'2.40-a,b,c,d,e'!E6228</f>
        <v>45819.166666666664</v>
      </c>
      <c r="F6228" s="157">
        <f>'2.40-a,b,c,d,e'!F6228</f>
        <v>68.150001525878906</v>
      </c>
      <c r="G6228" s="157">
        <f>'2.40-a,b,c,d,e'!G6228</f>
        <v>3169.9981689453125</v>
      </c>
      <c r="H6228" s="157">
        <f t="shared" si="679"/>
        <v>11022.618839421995</v>
      </c>
      <c r="I6228" s="157">
        <f t="shared" si="680"/>
        <v>0</v>
      </c>
      <c r="J6228" s="157">
        <f t="shared" si="681"/>
        <v>11022.618839421995</v>
      </c>
      <c r="K6228" s="157">
        <f t="shared" si="682"/>
        <v>2860.0006103516052</v>
      </c>
      <c r="L6228" s="157">
        <f t="shared" si="683"/>
        <v>8162.61822907039</v>
      </c>
      <c r="M6228" s="167">
        <f t="shared" si="684"/>
        <v>0</v>
      </c>
      <c r="N6228" s="167">
        <f t="shared" si="685"/>
        <v>0</v>
      </c>
    </row>
    <row r="6229" spans="1:14" ht="15" customHeight="1" x14ac:dyDescent="0.2">
      <c r="A6229" s="152"/>
      <c r="B6229" s="152"/>
      <c r="C6229" s="152"/>
      <c r="D6229" s="152"/>
      <c r="E6229" s="153">
        <f>'2.40-a,b,c,d,e'!E6229</f>
        <v>45820.166666666664</v>
      </c>
      <c r="F6229" s="157">
        <f>'2.40-a,b,c,d,e'!F6229</f>
        <v>68.040000915527301</v>
      </c>
      <c r="G6229" s="157">
        <f>'2.40-a,b,c,d,e'!G6229</f>
        <v>-110.00061035160513</v>
      </c>
      <c r="H6229" s="157">
        <f t="shared" si="679"/>
        <v>8052.6176187187848</v>
      </c>
      <c r="I6229" s="157">
        <f t="shared" si="680"/>
        <v>0</v>
      </c>
      <c r="J6229" s="157">
        <f t="shared" si="681"/>
        <v>8052.6176187187848</v>
      </c>
      <c r="K6229" s="157">
        <f t="shared" si="682"/>
        <v>0</v>
      </c>
      <c r="L6229" s="157">
        <f t="shared" si="683"/>
        <v>8052.6176187187848</v>
      </c>
      <c r="M6229" s="167">
        <f t="shared" si="684"/>
        <v>0</v>
      </c>
      <c r="N6229" s="167">
        <f t="shared" si="685"/>
        <v>0</v>
      </c>
    </row>
    <row r="6230" spans="1:14" ht="15" customHeight="1" x14ac:dyDescent="0.2">
      <c r="A6230" s="152"/>
      <c r="B6230" s="152"/>
      <c r="C6230" s="152"/>
      <c r="D6230" s="152"/>
      <c r="E6230" s="153">
        <f>'2.40-a,b,c,d,e'!E6230</f>
        <v>45821.166666666664</v>
      </c>
      <c r="F6230" s="157">
        <f>'2.40-a,b,c,d,e'!F6230</f>
        <v>72.980003356933594</v>
      </c>
      <c r="G6230" s="157">
        <f>'2.40-a,b,c,d,e'!G6230</f>
        <v>4940.0024414062927</v>
      </c>
      <c r="H6230" s="157">
        <f t="shared" si="679"/>
        <v>12992.620060125078</v>
      </c>
      <c r="I6230" s="157">
        <f t="shared" si="680"/>
        <v>0</v>
      </c>
      <c r="J6230" s="157">
        <f t="shared" si="681"/>
        <v>12992.620060125078</v>
      </c>
      <c r="K6230" s="157">
        <f t="shared" si="682"/>
        <v>4830.0018310546884</v>
      </c>
      <c r="L6230" s="157">
        <f t="shared" si="683"/>
        <v>8162.61822907039</v>
      </c>
      <c r="M6230" s="167">
        <f t="shared" si="684"/>
        <v>0</v>
      </c>
      <c r="N6230" s="167">
        <f t="shared" si="685"/>
        <v>0</v>
      </c>
    </row>
    <row r="6231" spans="1:14" ht="15" customHeight="1" x14ac:dyDescent="0.2">
      <c r="A6231" s="152"/>
      <c r="B6231" s="152"/>
      <c r="C6231" s="152"/>
      <c r="D6231" s="152"/>
      <c r="E6231" s="153">
        <f>'2.40-a,b,c,d,e'!E6231</f>
        <v>45824.166666666664</v>
      </c>
      <c r="F6231" s="157">
        <f>'2.40-a,b,c,d,e'!F6231</f>
        <v>71.769996643066406</v>
      </c>
      <c r="G6231" s="157">
        <f>'2.40-a,b,c,d,e'!G6231</f>
        <v>-1210.0067138671875</v>
      </c>
      <c r="H6231" s="157">
        <f t="shared" si="679"/>
        <v>6952.6115152032025</v>
      </c>
      <c r="I6231" s="157">
        <f t="shared" si="680"/>
        <v>0</v>
      </c>
      <c r="J6231" s="157">
        <f t="shared" si="681"/>
        <v>6952.6115152032025</v>
      </c>
      <c r="K6231" s="157">
        <f t="shared" si="682"/>
        <v>0</v>
      </c>
      <c r="L6231" s="157">
        <f t="shared" si="683"/>
        <v>6952.6115152032025</v>
      </c>
      <c r="M6231" s="167">
        <f t="shared" si="684"/>
        <v>0</v>
      </c>
      <c r="N6231" s="167">
        <f t="shared" si="685"/>
        <v>0</v>
      </c>
    </row>
    <row r="6232" spans="1:14" ht="15" customHeight="1" x14ac:dyDescent="0.2">
      <c r="A6232" s="152"/>
      <c r="B6232" s="152"/>
      <c r="C6232" s="152"/>
      <c r="D6232" s="152"/>
      <c r="E6232" s="153">
        <f>'2.40-a,b,c,d,e'!E6232</f>
        <v>45825.166666666664</v>
      </c>
      <c r="F6232" s="157">
        <f>'2.40-a,b,c,d,e'!F6232</f>
        <v>74.839996337890597</v>
      </c>
      <c r="G6232" s="157">
        <f>'2.40-a,b,c,d,e'!G6232</f>
        <v>3069.9996948241906</v>
      </c>
      <c r="H6232" s="157">
        <f t="shared" si="679"/>
        <v>10022.611210027393</v>
      </c>
      <c r="I6232" s="157">
        <f t="shared" si="680"/>
        <v>0</v>
      </c>
      <c r="J6232" s="157">
        <f t="shared" si="681"/>
        <v>10022.611210027393</v>
      </c>
      <c r="K6232" s="157">
        <f t="shared" si="682"/>
        <v>1859.9929809570031</v>
      </c>
      <c r="L6232" s="157">
        <f t="shared" si="683"/>
        <v>8162.61822907039</v>
      </c>
      <c r="M6232" s="167">
        <f t="shared" si="684"/>
        <v>0</v>
      </c>
      <c r="N6232" s="167">
        <f t="shared" si="685"/>
        <v>0</v>
      </c>
    </row>
    <row r="6233" spans="1:14" ht="15" customHeight="1" x14ac:dyDescent="0.2">
      <c r="A6233" s="152"/>
      <c r="B6233" s="152"/>
      <c r="C6233" s="152"/>
      <c r="D6233" s="152"/>
      <c r="E6233" s="153">
        <f>'2.40-a,b,c,d,e'!E6233</f>
        <v>45826.166666666664</v>
      </c>
      <c r="F6233" s="157">
        <f>'2.40-a,b,c,d,e'!F6233</f>
        <v>75.139999389648395</v>
      </c>
      <c r="G6233" s="157">
        <f>'2.40-a,b,c,d,e'!G6233</f>
        <v>300.00305175779829</v>
      </c>
      <c r="H6233" s="157">
        <f t="shared" si="679"/>
        <v>8462.6212808281889</v>
      </c>
      <c r="I6233" s="157">
        <f t="shared" si="680"/>
        <v>0</v>
      </c>
      <c r="J6233" s="157">
        <f t="shared" si="681"/>
        <v>8462.6212808281889</v>
      </c>
      <c r="K6233" s="157">
        <f t="shared" si="682"/>
        <v>300.00305175779886</v>
      </c>
      <c r="L6233" s="157">
        <f t="shared" si="683"/>
        <v>8162.61822907039</v>
      </c>
      <c r="M6233" s="167">
        <f t="shared" si="684"/>
        <v>0</v>
      </c>
      <c r="N6233" s="167">
        <f t="shared" si="685"/>
        <v>0</v>
      </c>
    </row>
    <row r="6234" spans="1:14" ht="15" customHeight="1" x14ac:dyDescent="0.2">
      <c r="A6234" s="152"/>
      <c r="B6234" s="152"/>
      <c r="C6234" s="152"/>
      <c r="D6234" s="152"/>
      <c r="E6234" s="153">
        <f>'2.40-a,b,c,d,e'!E6234</f>
        <v>45828.166666666664</v>
      </c>
      <c r="F6234" s="157">
        <f>'2.40-a,b,c,d,e'!F6234</f>
        <v>74.930000305175696</v>
      </c>
      <c r="G6234" s="157">
        <f>'2.40-a,b,c,d,e'!G6234</f>
        <v>-209.99908447269888</v>
      </c>
      <c r="H6234" s="157">
        <f t="shared" si="679"/>
        <v>7952.619144597691</v>
      </c>
      <c r="I6234" s="157">
        <f t="shared" si="680"/>
        <v>0</v>
      </c>
      <c r="J6234" s="157">
        <f t="shared" si="681"/>
        <v>7952.619144597691</v>
      </c>
      <c r="K6234" s="157">
        <f t="shared" si="682"/>
        <v>0</v>
      </c>
      <c r="L6234" s="157">
        <f t="shared" si="683"/>
        <v>7952.619144597691</v>
      </c>
      <c r="M6234" s="167">
        <f t="shared" si="684"/>
        <v>0</v>
      </c>
      <c r="N6234" s="167">
        <f t="shared" si="685"/>
        <v>0</v>
      </c>
    </row>
    <row r="6235" spans="1:14" ht="15" customHeight="1" x14ac:dyDescent="0.2">
      <c r="A6235" s="152"/>
      <c r="B6235" s="152"/>
      <c r="C6235" s="152"/>
      <c r="D6235" s="152"/>
      <c r="E6235" s="153">
        <f>'2.40-a,b,c,d,e'!E6235</f>
        <v>45831.166666666664</v>
      </c>
      <c r="F6235" s="157">
        <f>'2.40-a,b,c,d,e'!F6235</f>
        <v>68.510002136230398</v>
      </c>
      <c r="G6235" s="157">
        <f>'2.40-a,b,c,d,e'!G6235</f>
        <v>-6419.9981689452979</v>
      </c>
      <c r="H6235" s="157">
        <f t="shared" si="679"/>
        <v>1532.6209756523931</v>
      </c>
      <c r="I6235" s="157">
        <f t="shared" si="680"/>
        <v>6629.9972534179969</v>
      </c>
      <c r="J6235" s="157">
        <f t="shared" si="681"/>
        <v>8162.61822907039</v>
      </c>
      <c r="K6235" s="157">
        <f t="shared" si="682"/>
        <v>0</v>
      </c>
      <c r="L6235" s="157">
        <f t="shared" si="683"/>
        <v>8162.61822907039</v>
      </c>
      <c r="M6235" s="167">
        <f t="shared" si="684"/>
        <v>1</v>
      </c>
      <c r="N6235" s="167">
        <f t="shared" si="685"/>
        <v>0</v>
      </c>
    </row>
    <row r="6236" spans="1:14" ht="15" customHeight="1" x14ac:dyDescent="0.2">
      <c r="A6236" s="152"/>
      <c r="B6236" s="152"/>
      <c r="C6236" s="152"/>
      <c r="D6236" s="152"/>
      <c r="E6236" s="153">
        <f>'2.40-a,b,c,d,e'!E6236</f>
        <v>45832.166666666664</v>
      </c>
      <c r="F6236" s="157">
        <f>'2.40-a,b,c,d,e'!F6236</f>
        <v>64.370002746582003</v>
      </c>
      <c r="G6236" s="157">
        <f>'2.40-a,b,c,d,e'!G6236</f>
        <v>-4139.9993896483948</v>
      </c>
      <c r="H6236" s="157">
        <f t="shared" si="679"/>
        <v>4022.6188394219953</v>
      </c>
      <c r="I6236" s="157">
        <f t="shared" si="680"/>
        <v>4139.9993896483948</v>
      </c>
      <c r="J6236" s="157">
        <f t="shared" si="681"/>
        <v>8162.61822907039</v>
      </c>
      <c r="K6236" s="157">
        <f t="shared" si="682"/>
        <v>0</v>
      </c>
      <c r="L6236" s="157">
        <f t="shared" si="683"/>
        <v>8162.61822907039</v>
      </c>
      <c r="M6236" s="167">
        <f t="shared" si="684"/>
        <v>1</v>
      </c>
      <c r="N6236" s="167">
        <f t="shared" si="685"/>
        <v>0</v>
      </c>
    </row>
    <row r="6237" spans="1:14" ht="15" customHeight="1" x14ac:dyDescent="0.2">
      <c r="A6237" s="152"/>
      <c r="B6237" s="152"/>
      <c r="C6237" s="152"/>
      <c r="D6237" s="152"/>
      <c r="E6237" s="153">
        <f>'2.40-a,b,c,d,e'!E6237</f>
        <v>45833.166666666664</v>
      </c>
      <c r="F6237" s="157">
        <f>'2.40-a,b,c,d,e'!F6237</f>
        <v>64.919998168945298</v>
      </c>
      <c r="G6237" s="157">
        <f>'2.40-a,b,c,d,e'!G6237</f>
        <v>549.99542236329546</v>
      </c>
      <c r="H6237" s="157">
        <f t="shared" si="679"/>
        <v>8712.6136514336849</v>
      </c>
      <c r="I6237" s="157">
        <f t="shared" si="680"/>
        <v>0</v>
      </c>
      <c r="J6237" s="157">
        <f t="shared" si="681"/>
        <v>8712.6136514336849</v>
      </c>
      <c r="K6237" s="157">
        <f t="shared" si="682"/>
        <v>549.99542236329489</v>
      </c>
      <c r="L6237" s="157">
        <f t="shared" si="683"/>
        <v>8162.61822907039</v>
      </c>
      <c r="M6237" s="167">
        <f t="shared" si="684"/>
        <v>0</v>
      </c>
      <c r="N6237" s="167">
        <f t="shared" si="685"/>
        <v>0</v>
      </c>
    </row>
    <row r="6238" spans="1:14" ht="15" customHeight="1" x14ac:dyDescent="0.2">
      <c r="A6238" s="152"/>
      <c r="B6238" s="152"/>
      <c r="C6238" s="152"/>
      <c r="D6238" s="152"/>
      <c r="E6238" s="153">
        <f>'2.40-a,b,c,d,e'!E6238</f>
        <v>45834.166666666664</v>
      </c>
      <c r="F6238" s="157">
        <f>'2.40-a,b,c,d,e'!F6238</f>
        <v>65.239997863769503</v>
      </c>
      <c r="G6238" s="157">
        <f>'2.40-a,b,c,d,e'!G6238</f>
        <v>319.99969482420454</v>
      </c>
      <c r="H6238" s="157">
        <f t="shared" si="679"/>
        <v>8482.6179238945952</v>
      </c>
      <c r="I6238" s="157">
        <f t="shared" si="680"/>
        <v>0</v>
      </c>
      <c r="J6238" s="157">
        <f t="shared" si="681"/>
        <v>8482.6179238945952</v>
      </c>
      <c r="K6238" s="157">
        <f t="shared" si="682"/>
        <v>319.99969482420511</v>
      </c>
      <c r="L6238" s="157">
        <f t="shared" si="683"/>
        <v>8162.61822907039</v>
      </c>
      <c r="M6238" s="167">
        <f t="shared" si="684"/>
        <v>0</v>
      </c>
      <c r="N6238" s="167">
        <f t="shared" si="685"/>
        <v>0</v>
      </c>
    </row>
    <row r="6239" spans="1:14" ht="15" customHeight="1" x14ac:dyDescent="0.2">
      <c r="A6239" s="152"/>
      <c r="B6239" s="152"/>
      <c r="C6239" s="152"/>
      <c r="D6239" s="152"/>
      <c r="E6239" s="153">
        <f>'2.40-a,b,c,d,e'!E6239</f>
        <v>45835.166666666664</v>
      </c>
      <c r="F6239" s="157">
        <f>'2.40-a,b,c,d,e'!F6239</f>
        <v>65.519996643066406</v>
      </c>
      <c r="G6239" s="157">
        <f>'2.40-a,b,c,d,e'!G6239</f>
        <v>279.99877929690342</v>
      </c>
      <c r="H6239" s="157">
        <f t="shared" si="679"/>
        <v>8442.6170083672932</v>
      </c>
      <c r="I6239" s="157">
        <f t="shared" si="680"/>
        <v>0</v>
      </c>
      <c r="J6239" s="157">
        <f t="shared" si="681"/>
        <v>8442.6170083672932</v>
      </c>
      <c r="K6239" s="157">
        <f t="shared" si="682"/>
        <v>279.99877929690319</v>
      </c>
      <c r="L6239" s="157">
        <f t="shared" si="683"/>
        <v>8162.61822907039</v>
      </c>
      <c r="M6239" s="167">
        <f t="shared" si="684"/>
        <v>0</v>
      </c>
      <c r="N6239" s="167">
        <f t="shared" si="685"/>
        <v>0</v>
      </c>
    </row>
    <row r="6240" spans="1:14" ht="15" customHeight="1" x14ac:dyDescent="0.2">
      <c r="A6240" s="152"/>
      <c r="B6240" s="152"/>
      <c r="C6240" s="152"/>
      <c r="D6240" s="152"/>
      <c r="E6240" s="153">
        <f>'2.40-a,b,c,d,e'!E6240</f>
        <v>45838.166666666664</v>
      </c>
      <c r="F6240" s="157">
        <f>'2.40-a,b,c,d,e'!F6240</f>
        <v>65.110000610351506</v>
      </c>
      <c r="G6240" s="157">
        <f>'2.40-a,b,c,d,e'!G6240</f>
        <v>-409.99603271490059</v>
      </c>
      <c r="H6240" s="157">
        <f t="shared" si="679"/>
        <v>7752.622196355489</v>
      </c>
      <c r="I6240" s="157">
        <f t="shared" si="680"/>
        <v>0</v>
      </c>
      <c r="J6240" s="157">
        <f t="shared" si="681"/>
        <v>7752.622196355489</v>
      </c>
      <c r="K6240" s="157">
        <f t="shared" si="682"/>
        <v>0</v>
      </c>
      <c r="L6240" s="157">
        <f t="shared" si="683"/>
        <v>7752.622196355489</v>
      </c>
      <c r="M6240" s="167">
        <f t="shared" si="684"/>
        <v>0</v>
      </c>
      <c r="N6240" s="167">
        <f t="shared" si="685"/>
        <v>0</v>
      </c>
    </row>
    <row r="6241" spans="1:14" ht="15" customHeight="1" x14ac:dyDescent="0.2">
      <c r="A6241" s="152"/>
      <c r="B6241" s="152"/>
      <c r="C6241" s="152"/>
      <c r="D6241" s="152"/>
      <c r="E6241" s="153">
        <f>'2.40-a,b,c,d,e'!E6241</f>
        <v>45839.166666666664</v>
      </c>
      <c r="F6241" s="157">
        <f>'2.40-a,b,c,d,e'!F6241</f>
        <v>65.449996948242102</v>
      </c>
      <c r="G6241" s="157">
        <f>'2.40-a,b,c,d,e'!G6241</f>
        <v>339.99633789059658</v>
      </c>
      <c r="H6241" s="157">
        <f t="shared" si="679"/>
        <v>8092.6185342460858</v>
      </c>
      <c r="I6241" s="157">
        <f t="shared" si="680"/>
        <v>0</v>
      </c>
      <c r="J6241" s="157">
        <f t="shared" si="681"/>
        <v>8092.6185342460858</v>
      </c>
      <c r="K6241" s="157">
        <f t="shared" si="682"/>
        <v>0</v>
      </c>
      <c r="L6241" s="157">
        <f t="shared" si="683"/>
        <v>8092.6185342460858</v>
      </c>
      <c r="M6241" s="167">
        <f t="shared" si="684"/>
        <v>0</v>
      </c>
      <c r="N6241" s="167">
        <f t="shared" si="685"/>
        <v>0</v>
      </c>
    </row>
    <row r="6242" spans="1:14" ht="15" customHeight="1" x14ac:dyDescent="0.2">
      <c r="A6242" s="152"/>
      <c r="B6242" s="152"/>
      <c r="C6242" s="152"/>
      <c r="D6242" s="152"/>
      <c r="E6242" s="153">
        <f>'2.40-a,b,c,d,e'!E6242</f>
        <v>45840.166666666664</v>
      </c>
      <c r="F6242" s="157">
        <f>'2.40-a,b,c,d,e'!F6242</f>
        <v>67.449996948242102</v>
      </c>
      <c r="G6242" s="157">
        <f>'2.40-a,b,c,d,e'!G6242</f>
        <v>2000</v>
      </c>
      <c r="H6242" s="157">
        <f t="shared" si="679"/>
        <v>10092.618534246085</v>
      </c>
      <c r="I6242" s="157">
        <f t="shared" si="680"/>
        <v>0</v>
      </c>
      <c r="J6242" s="157">
        <f t="shared" si="681"/>
        <v>10092.618534246085</v>
      </c>
      <c r="K6242" s="157">
        <f t="shared" si="682"/>
        <v>1930.0003051756948</v>
      </c>
      <c r="L6242" s="157">
        <f t="shared" si="683"/>
        <v>8162.61822907039</v>
      </c>
      <c r="M6242" s="167">
        <f t="shared" si="684"/>
        <v>0</v>
      </c>
      <c r="N6242" s="167">
        <f t="shared" si="685"/>
        <v>0</v>
      </c>
    </row>
    <row r="6243" spans="1:14" ht="15" customHeight="1" x14ac:dyDescent="0.2">
      <c r="A6243" s="152"/>
      <c r="B6243" s="152"/>
      <c r="C6243" s="152"/>
      <c r="D6243" s="152"/>
      <c r="E6243" s="153">
        <f>'2.40-a,b,c,d,e'!E6243</f>
        <v>45841.5625</v>
      </c>
      <c r="F6243" s="157">
        <f>'2.40-a,b,c,d,e'!F6243</f>
        <v>67</v>
      </c>
      <c r="G6243" s="157">
        <f>'2.40-a,b,c,d,e'!G6243</f>
        <v>-449.99694824210223</v>
      </c>
      <c r="H6243" s="157">
        <f t="shared" si="679"/>
        <v>7712.621280828288</v>
      </c>
      <c r="I6243" s="157">
        <f t="shared" si="680"/>
        <v>0</v>
      </c>
      <c r="J6243" s="157">
        <f t="shared" si="681"/>
        <v>7712.621280828288</v>
      </c>
      <c r="K6243" s="157">
        <f t="shared" si="682"/>
        <v>0</v>
      </c>
      <c r="L6243" s="157">
        <f t="shared" si="683"/>
        <v>7712.621280828288</v>
      </c>
      <c r="M6243" s="167">
        <f t="shared" si="684"/>
        <v>0</v>
      </c>
      <c r="N6243" s="167">
        <f t="shared" si="685"/>
        <v>0</v>
      </c>
    </row>
    <row r="6244" spans="1:14" ht="15" customHeight="1" x14ac:dyDescent="0.2">
      <c r="A6244" s="152"/>
      <c r="B6244" s="152"/>
      <c r="C6244" s="152"/>
      <c r="D6244" s="152"/>
      <c r="E6244" s="153">
        <f>'2.40-a,b,c,d,e'!E6244</f>
        <v>45842.166666666664</v>
      </c>
      <c r="F6244" s="157">
        <f>'2.40-a,b,c,d,e'!F6244</f>
        <v>66.5</v>
      </c>
      <c r="G6244" s="157">
        <f>'2.40-a,b,c,d,e'!G6244</f>
        <v>-500</v>
      </c>
      <c r="H6244" s="157">
        <f t="shared" si="679"/>
        <v>7212.621280828288</v>
      </c>
      <c r="I6244" s="157">
        <f t="shared" si="680"/>
        <v>0</v>
      </c>
      <c r="J6244" s="157">
        <f t="shared" si="681"/>
        <v>7212.621280828288</v>
      </c>
      <c r="K6244" s="157">
        <f t="shared" si="682"/>
        <v>0</v>
      </c>
      <c r="L6244" s="157">
        <f t="shared" si="683"/>
        <v>7212.621280828288</v>
      </c>
      <c r="M6244" s="167">
        <f t="shared" si="684"/>
        <v>0</v>
      </c>
      <c r="N6244" s="167">
        <f t="shared" si="685"/>
        <v>0</v>
      </c>
    </row>
    <row r="6245" spans="1:14" ht="15" customHeight="1" x14ac:dyDescent="0.2">
      <c r="A6245" s="152"/>
      <c r="B6245" s="152"/>
      <c r="C6245" s="152"/>
      <c r="D6245" s="152"/>
      <c r="E6245" s="153">
        <f>'2.40-a,b,c,d,e'!E6245</f>
        <v>45845.166666666664</v>
      </c>
      <c r="F6245" s="157">
        <f>'2.40-a,b,c,d,e'!F6245</f>
        <v>67.930000305175696</v>
      </c>
      <c r="G6245" s="157">
        <f>'2.40-a,b,c,d,e'!G6245</f>
        <v>1430.000305175696</v>
      </c>
      <c r="H6245" s="157">
        <f t="shared" si="679"/>
        <v>8642.6215860039847</v>
      </c>
      <c r="I6245" s="157">
        <f t="shared" si="680"/>
        <v>0</v>
      </c>
      <c r="J6245" s="157">
        <f t="shared" si="681"/>
        <v>8642.6215860039847</v>
      </c>
      <c r="K6245" s="157">
        <f t="shared" si="682"/>
        <v>480.00335693359466</v>
      </c>
      <c r="L6245" s="157">
        <f t="shared" si="683"/>
        <v>8162.61822907039</v>
      </c>
      <c r="M6245" s="167">
        <f t="shared" si="684"/>
        <v>0</v>
      </c>
      <c r="N6245" s="167">
        <f t="shared" si="685"/>
        <v>0</v>
      </c>
    </row>
    <row r="6246" spans="1:14" ht="15" customHeight="1" x14ac:dyDescent="0.2">
      <c r="A6246" s="152"/>
      <c r="B6246" s="152"/>
      <c r="C6246" s="152"/>
      <c r="D6246" s="152"/>
      <c r="E6246" s="153">
        <f>'2.40-a,b,c,d,e'!E6246</f>
        <v>45846.166666666664</v>
      </c>
      <c r="F6246" s="157">
        <f>'2.40-a,b,c,d,e'!F6246</f>
        <v>68.330001831054602</v>
      </c>
      <c r="G6246" s="157">
        <f>'2.40-a,b,c,d,e'!G6246</f>
        <v>400.00152587890625</v>
      </c>
      <c r="H6246" s="157">
        <f t="shared" si="679"/>
        <v>8562.6197549492972</v>
      </c>
      <c r="I6246" s="157">
        <f t="shared" si="680"/>
        <v>0</v>
      </c>
      <c r="J6246" s="157">
        <f t="shared" si="681"/>
        <v>8562.6197549492972</v>
      </c>
      <c r="K6246" s="157">
        <f t="shared" si="682"/>
        <v>400.00152587890716</v>
      </c>
      <c r="L6246" s="157">
        <f t="shared" si="683"/>
        <v>8162.61822907039</v>
      </c>
      <c r="M6246" s="167">
        <f t="shared" si="684"/>
        <v>0</v>
      </c>
      <c r="N6246" s="167">
        <f t="shared" si="685"/>
        <v>0</v>
      </c>
    </row>
    <row r="6247" spans="1:14" ht="15" customHeight="1" x14ac:dyDescent="0.2">
      <c r="A6247" s="152"/>
      <c r="B6247" s="152"/>
      <c r="C6247" s="152"/>
      <c r="D6247" s="152"/>
      <c r="E6247" s="153">
        <f>'2.40-a,b,c,d,e'!E6247</f>
        <v>45847.166666666664</v>
      </c>
      <c r="F6247" s="157">
        <f>'2.40-a,b,c,d,e'!F6247</f>
        <v>68.379997253417898</v>
      </c>
      <c r="G6247" s="157">
        <f>'2.40-a,b,c,d,e'!G6247</f>
        <v>49.995422363295461</v>
      </c>
      <c r="H6247" s="157">
        <f t="shared" si="679"/>
        <v>8212.6136514336849</v>
      </c>
      <c r="I6247" s="157">
        <f t="shared" si="680"/>
        <v>0</v>
      </c>
      <c r="J6247" s="157">
        <f t="shared" si="681"/>
        <v>8212.6136514336849</v>
      </c>
      <c r="K6247" s="157">
        <f t="shared" si="682"/>
        <v>49.995422363294892</v>
      </c>
      <c r="L6247" s="157">
        <f t="shared" si="683"/>
        <v>8162.61822907039</v>
      </c>
      <c r="M6247" s="167">
        <f t="shared" si="684"/>
        <v>0</v>
      </c>
      <c r="N6247" s="167">
        <f t="shared" si="685"/>
        <v>0</v>
      </c>
    </row>
    <row r="6248" spans="1:14" ht="15" customHeight="1" x14ac:dyDescent="0.2">
      <c r="A6248" s="152"/>
      <c r="B6248" s="152"/>
      <c r="C6248" s="152"/>
      <c r="D6248" s="152"/>
      <c r="E6248" s="153">
        <f>'2.40-a,b,c,d,e'!E6248</f>
        <v>45848.166666666664</v>
      </c>
      <c r="F6248" s="157">
        <f>'2.40-a,b,c,d,e'!F6248</f>
        <v>66.569999694824205</v>
      </c>
      <c r="G6248" s="157">
        <f>'2.40-a,b,c,d,e'!G6248</f>
        <v>-1809.9975585936932</v>
      </c>
      <c r="H6248" s="157">
        <f t="shared" si="679"/>
        <v>6352.6206704766973</v>
      </c>
      <c r="I6248" s="157">
        <f t="shared" si="680"/>
        <v>0</v>
      </c>
      <c r="J6248" s="157">
        <f t="shared" si="681"/>
        <v>6352.6206704766973</v>
      </c>
      <c r="K6248" s="157">
        <f t="shared" si="682"/>
        <v>0</v>
      </c>
      <c r="L6248" s="157">
        <f t="shared" si="683"/>
        <v>6352.6206704766973</v>
      </c>
      <c r="M6248" s="167">
        <f t="shared" si="684"/>
        <v>0</v>
      </c>
      <c r="N6248" s="167">
        <f t="shared" si="685"/>
        <v>0</v>
      </c>
    </row>
    <row r="6249" spans="1:14" ht="15" customHeight="1" x14ac:dyDescent="0.2">
      <c r="A6249" s="152"/>
      <c r="B6249" s="152"/>
      <c r="C6249" s="152"/>
      <c r="D6249" s="152"/>
      <c r="E6249" s="153">
        <f>'2.40-a,b,c,d,e'!E6249</f>
        <v>45849.166666666664</v>
      </c>
      <c r="F6249" s="157">
        <f>'2.40-a,b,c,d,e'!F6249</f>
        <v>68.449996948242102</v>
      </c>
      <c r="G6249" s="157">
        <f>'2.40-a,b,c,d,e'!G6249</f>
        <v>1879.9972534178978</v>
      </c>
      <c r="H6249" s="157">
        <f t="shared" si="679"/>
        <v>8232.6179238945952</v>
      </c>
      <c r="I6249" s="157">
        <f t="shared" si="680"/>
        <v>0</v>
      </c>
      <c r="J6249" s="157">
        <f t="shared" si="681"/>
        <v>8232.6179238945952</v>
      </c>
      <c r="K6249" s="157">
        <f t="shared" si="682"/>
        <v>69.999694824205108</v>
      </c>
      <c r="L6249" s="157">
        <f t="shared" si="683"/>
        <v>8162.61822907039</v>
      </c>
      <c r="M6249" s="167">
        <f t="shared" si="684"/>
        <v>0</v>
      </c>
      <c r="N6249" s="167">
        <f t="shared" si="685"/>
        <v>0</v>
      </c>
    </row>
    <row r="6250" spans="1:14" ht="15" customHeight="1" x14ac:dyDescent="0.2">
      <c r="A6250" s="152"/>
      <c r="B6250" s="152"/>
      <c r="C6250" s="152"/>
      <c r="D6250" s="152"/>
      <c r="E6250" s="153">
        <f>'2.40-a,b,c,d,e'!E6250</f>
        <v>45852.166666666664</v>
      </c>
      <c r="F6250" s="157">
        <f>'2.40-a,b,c,d,e'!F6250</f>
        <v>66.980003356933594</v>
      </c>
      <c r="G6250" s="157">
        <f>'2.40-a,b,c,d,e'!G6250</f>
        <v>-1469.9935913085085</v>
      </c>
      <c r="H6250" s="157">
        <f t="shared" si="679"/>
        <v>6692.6246377618818</v>
      </c>
      <c r="I6250" s="157">
        <f t="shared" si="680"/>
        <v>0</v>
      </c>
      <c r="J6250" s="157">
        <f t="shared" si="681"/>
        <v>6692.6246377618818</v>
      </c>
      <c r="K6250" s="157">
        <f t="shared" si="682"/>
        <v>0</v>
      </c>
      <c r="L6250" s="157">
        <f t="shared" si="683"/>
        <v>6692.6246377618818</v>
      </c>
      <c r="M6250" s="167">
        <f t="shared" si="684"/>
        <v>0</v>
      </c>
      <c r="N6250" s="167">
        <f t="shared" si="685"/>
        <v>0</v>
      </c>
    </row>
    <row r="6251" spans="1:14" ht="15" customHeight="1" x14ac:dyDescent="0.2">
      <c r="A6251" s="152"/>
      <c r="B6251" s="152"/>
      <c r="C6251" s="152"/>
      <c r="D6251" s="152"/>
      <c r="E6251" s="153">
        <f>'2.40-a,b,c,d,e'!E6251</f>
        <v>45853.166666666664</v>
      </c>
      <c r="F6251" s="157">
        <f>'2.40-a,b,c,d,e'!F6251</f>
        <v>66.519996643066406</v>
      </c>
      <c r="G6251" s="157">
        <f>'2.40-a,b,c,d,e'!G6251</f>
        <v>-460.0067138671875</v>
      </c>
      <c r="H6251" s="157">
        <f t="shared" si="679"/>
        <v>6232.6179238946943</v>
      </c>
      <c r="I6251" s="157">
        <f t="shared" si="680"/>
        <v>0</v>
      </c>
      <c r="J6251" s="157">
        <f t="shared" si="681"/>
        <v>6232.6179238946943</v>
      </c>
      <c r="K6251" s="157">
        <f t="shared" si="682"/>
        <v>0</v>
      </c>
      <c r="L6251" s="157">
        <f t="shared" si="683"/>
        <v>6232.6179238946943</v>
      </c>
      <c r="M6251" s="167">
        <f t="shared" si="684"/>
        <v>0</v>
      </c>
      <c r="N6251" s="167">
        <f t="shared" si="685"/>
        <v>0</v>
      </c>
    </row>
    <row r="6252" spans="1:14" ht="15" customHeight="1" x14ac:dyDescent="0.2">
      <c r="A6252" s="152"/>
      <c r="B6252" s="152"/>
      <c r="C6252" s="152"/>
      <c r="D6252" s="152"/>
      <c r="E6252" s="153">
        <f>'2.40-a,b,c,d,e'!E6252</f>
        <v>45854.166666666664</v>
      </c>
      <c r="F6252" s="157">
        <f>'2.40-a,b,c,d,e'!F6252</f>
        <v>66.379997253417898</v>
      </c>
      <c r="G6252" s="157">
        <f>'2.40-a,b,c,d,e'!G6252</f>
        <v>-139.99938964850855</v>
      </c>
      <c r="H6252" s="157">
        <f t="shared" si="679"/>
        <v>6092.6185342461858</v>
      </c>
      <c r="I6252" s="157">
        <f t="shared" si="680"/>
        <v>2069.9996948242042</v>
      </c>
      <c r="J6252" s="157">
        <f t="shared" si="681"/>
        <v>8162.61822907039</v>
      </c>
      <c r="K6252" s="157">
        <f t="shared" si="682"/>
        <v>0</v>
      </c>
      <c r="L6252" s="157">
        <f t="shared" si="683"/>
        <v>8162.61822907039</v>
      </c>
      <c r="M6252" s="167">
        <f t="shared" si="684"/>
        <v>1</v>
      </c>
      <c r="N6252" s="167">
        <f t="shared" si="685"/>
        <v>0</v>
      </c>
    </row>
    <row r="6253" spans="1:14" ht="15" customHeight="1" x14ac:dyDescent="0.2">
      <c r="A6253" s="152"/>
      <c r="B6253" s="152"/>
      <c r="C6253" s="152"/>
      <c r="D6253" s="152"/>
      <c r="E6253" s="153">
        <f>'2.40-a,b,c,d,e'!E6253</f>
        <v>45855.166666666664</v>
      </c>
      <c r="F6253" s="157">
        <f>'2.40-a,b,c,d,e'!F6253</f>
        <v>67.540000915527301</v>
      </c>
      <c r="G6253" s="157">
        <f>'2.40-a,b,c,d,e'!G6253</f>
        <v>1160.0036621094034</v>
      </c>
      <c r="H6253" s="157">
        <f t="shared" si="679"/>
        <v>9322.6218911797932</v>
      </c>
      <c r="I6253" s="157">
        <f t="shared" si="680"/>
        <v>0</v>
      </c>
      <c r="J6253" s="157">
        <f t="shared" si="681"/>
        <v>9322.6218911797932</v>
      </c>
      <c r="K6253" s="157">
        <f t="shared" si="682"/>
        <v>1160.0036621094032</v>
      </c>
      <c r="L6253" s="157">
        <f t="shared" si="683"/>
        <v>8162.61822907039</v>
      </c>
      <c r="M6253" s="167">
        <f t="shared" si="684"/>
        <v>0</v>
      </c>
      <c r="N6253" s="167">
        <f t="shared" si="685"/>
        <v>0</v>
      </c>
    </row>
    <row r="6254" spans="1:14" ht="15" customHeight="1" x14ac:dyDescent="0.2">
      <c r="A6254" s="152"/>
      <c r="B6254" s="152"/>
      <c r="C6254" s="152"/>
      <c r="D6254" s="152"/>
      <c r="E6254" s="153">
        <f>'2.40-a,b,c,d,e'!E6254</f>
        <v>45856.166666666664</v>
      </c>
      <c r="F6254" s="157">
        <f>'2.40-a,b,c,d,e'!F6254</f>
        <v>67.339996337890597</v>
      </c>
      <c r="G6254" s="157">
        <f>'2.40-a,b,c,d,e'!G6254</f>
        <v>-200.00457763670454</v>
      </c>
      <c r="H6254" s="157">
        <f t="shared" si="679"/>
        <v>7962.6136514336858</v>
      </c>
      <c r="I6254" s="157">
        <f t="shared" si="680"/>
        <v>0</v>
      </c>
      <c r="J6254" s="157">
        <f t="shared" si="681"/>
        <v>7962.6136514336858</v>
      </c>
      <c r="K6254" s="157">
        <f t="shared" si="682"/>
        <v>0</v>
      </c>
      <c r="L6254" s="157">
        <f t="shared" si="683"/>
        <v>7962.6136514336858</v>
      </c>
      <c r="M6254" s="167">
        <f t="shared" si="684"/>
        <v>0</v>
      </c>
      <c r="N6254" s="167">
        <f t="shared" si="685"/>
        <v>0</v>
      </c>
    </row>
    <row r="6255" spans="1:14" ht="15" customHeight="1" x14ac:dyDescent="0.2">
      <c r="A6255" s="152"/>
      <c r="B6255" s="152"/>
      <c r="C6255" s="152"/>
      <c r="D6255" s="152"/>
      <c r="E6255" s="153">
        <f>'2.40-a,b,c,d,e'!E6255</f>
        <v>45859.166666666664</v>
      </c>
      <c r="F6255" s="157">
        <f>'2.40-a,b,c,d,e'!F6255</f>
        <v>67.199996948242102</v>
      </c>
      <c r="G6255" s="157">
        <f>'2.40-a,b,c,d,e'!G6255</f>
        <v>-139.99938964849434</v>
      </c>
      <c r="H6255" s="157">
        <f t="shared" si="679"/>
        <v>7822.614261785191</v>
      </c>
      <c r="I6255" s="157">
        <f t="shared" si="680"/>
        <v>0</v>
      </c>
      <c r="J6255" s="157">
        <f t="shared" si="681"/>
        <v>7822.614261785191</v>
      </c>
      <c r="K6255" s="157">
        <f t="shared" si="682"/>
        <v>0</v>
      </c>
      <c r="L6255" s="157">
        <f t="shared" si="683"/>
        <v>7822.614261785191</v>
      </c>
      <c r="M6255" s="167">
        <f t="shared" si="684"/>
        <v>0</v>
      </c>
      <c r="N6255" s="167">
        <f t="shared" si="685"/>
        <v>0</v>
      </c>
    </row>
    <row r="6256" spans="1:14" ht="15" customHeight="1" x14ac:dyDescent="0.2">
      <c r="A6256" s="152"/>
      <c r="B6256" s="152"/>
      <c r="C6256" s="152"/>
      <c r="D6256" s="152"/>
      <c r="E6256" s="153">
        <f>'2.40-a,b,c,d,e'!E6256</f>
        <v>45860.166666666664</v>
      </c>
      <c r="F6256" s="157">
        <f>'2.40-a,b,c,d,e'!F6256</f>
        <v>66.209999084472599</v>
      </c>
      <c r="G6256" s="157">
        <f>'2.40-a,b,c,d,e'!G6256</f>
        <v>-989.99786376950283</v>
      </c>
      <c r="H6256" s="157">
        <f t="shared" si="679"/>
        <v>6832.616398015688</v>
      </c>
      <c r="I6256" s="157">
        <f t="shared" si="680"/>
        <v>0</v>
      </c>
      <c r="J6256" s="157">
        <f t="shared" si="681"/>
        <v>6832.616398015688</v>
      </c>
      <c r="K6256" s="157">
        <f t="shared" si="682"/>
        <v>0</v>
      </c>
      <c r="L6256" s="157">
        <f t="shared" si="683"/>
        <v>6832.616398015688</v>
      </c>
      <c r="M6256" s="167">
        <f t="shared" si="684"/>
        <v>0</v>
      </c>
      <c r="N6256" s="167">
        <f t="shared" si="685"/>
        <v>0</v>
      </c>
    </row>
    <row r="6257" spans="1:14" ht="15" customHeight="1" x14ac:dyDescent="0.2">
      <c r="A6257" s="152"/>
      <c r="B6257" s="152"/>
      <c r="C6257" s="152"/>
      <c r="D6257" s="152"/>
      <c r="E6257" s="153">
        <f>'2.40-a,b,c,d,e'!E6257</f>
        <v>45861.166666666664</v>
      </c>
      <c r="F6257" s="157">
        <f>'2.40-a,b,c,d,e'!F6257</f>
        <v>65.25</v>
      </c>
      <c r="G6257" s="157">
        <f>'2.40-a,b,c,d,e'!G6257</f>
        <v>-959.99908447259941</v>
      </c>
      <c r="H6257" s="157">
        <f t="shared" si="679"/>
        <v>5872.617313543089</v>
      </c>
      <c r="I6257" s="157">
        <f t="shared" si="680"/>
        <v>2290.000915527301</v>
      </c>
      <c r="J6257" s="157">
        <f t="shared" si="681"/>
        <v>8162.61822907039</v>
      </c>
      <c r="K6257" s="157">
        <f t="shared" si="682"/>
        <v>0</v>
      </c>
      <c r="L6257" s="157">
        <f t="shared" si="683"/>
        <v>8162.61822907039</v>
      </c>
      <c r="M6257" s="167">
        <f t="shared" si="684"/>
        <v>1</v>
      </c>
      <c r="N6257" s="167">
        <f t="shared" si="685"/>
        <v>0</v>
      </c>
    </row>
    <row r="6258" spans="1:14" ht="15" customHeight="1" x14ac:dyDescent="0.2">
      <c r="A6258" s="152"/>
      <c r="B6258" s="152"/>
      <c r="C6258" s="152"/>
      <c r="D6258" s="152"/>
      <c r="E6258" s="153">
        <f>'2.40-a,b,c,d,e'!E6258</f>
        <v>45862.166666666664</v>
      </c>
      <c r="F6258" s="157">
        <f>'2.40-a,b,c,d,e'!F6258</f>
        <v>66.029998779296804</v>
      </c>
      <c r="G6258" s="157">
        <f>'2.40-a,b,c,d,e'!G6258</f>
        <v>779.99877929680395</v>
      </c>
      <c r="H6258" s="157">
        <f t="shared" si="679"/>
        <v>8942.6170083671932</v>
      </c>
      <c r="I6258" s="157">
        <f t="shared" si="680"/>
        <v>0</v>
      </c>
      <c r="J6258" s="157">
        <f t="shared" si="681"/>
        <v>8942.6170083671932</v>
      </c>
      <c r="K6258" s="157">
        <f t="shared" si="682"/>
        <v>779.99877929680315</v>
      </c>
      <c r="L6258" s="157">
        <f t="shared" si="683"/>
        <v>8162.61822907039</v>
      </c>
      <c r="M6258" s="167">
        <f t="shared" si="684"/>
        <v>0</v>
      </c>
      <c r="N6258" s="167">
        <f t="shared" si="685"/>
        <v>0</v>
      </c>
    </row>
    <row r="6259" spans="1:14" ht="15" customHeight="1" x14ac:dyDescent="0.2">
      <c r="A6259" s="152"/>
      <c r="B6259" s="152"/>
      <c r="C6259" s="152"/>
      <c r="D6259" s="152"/>
      <c r="E6259" s="153">
        <f>'2.40-a,b,c,d,e'!E6259</f>
        <v>45863.166666666664</v>
      </c>
      <c r="F6259" s="157">
        <f>'2.40-a,b,c,d,e'!F6259</f>
        <v>65.160003662109304</v>
      </c>
      <c r="G6259" s="157">
        <f>'2.40-a,b,c,d,e'!G6259</f>
        <v>-869.9951171875</v>
      </c>
      <c r="H6259" s="157">
        <f t="shared" si="679"/>
        <v>7292.62311188289</v>
      </c>
      <c r="I6259" s="157">
        <f t="shared" si="680"/>
        <v>0</v>
      </c>
      <c r="J6259" s="157">
        <f t="shared" si="681"/>
        <v>7292.62311188289</v>
      </c>
      <c r="K6259" s="157">
        <f t="shared" si="682"/>
        <v>0</v>
      </c>
      <c r="L6259" s="157">
        <f t="shared" si="683"/>
        <v>7292.62311188289</v>
      </c>
      <c r="M6259" s="167">
        <f t="shared" si="684"/>
        <v>0</v>
      </c>
      <c r="N6259" s="167">
        <f t="shared" si="685"/>
        <v>0</v>
      </c>
    </row>
    <row r="6260" spans="1:14" ht="15" customHeight="1" x14ac:dyDescent="0.2">
      <c r="A6260" s="152"/>
      <c r="B6260" s="152"/>
      <c r="C6260" s="152"/>
      <c r="D6260" s="152"/>
      <c r="E6260" s="153">
        <f>'2.40-a,b,c,d,e'!E6260</f>
        <v>45866.166666666664</v>
      </c>
      <c r="F6260" s="157">
        <f>'2.40-a,b,c,d,e'!F6260</f>
        <v>66.709999084472599</v>
      </c>
      <c r="G6260" s="157">
        <f>'2.40-a,b,c,d,e'!G6260</f>
        <v>1549.9954223632953</v>
      </c>
      <c r="H6260" s="157">
        <f t="shared" si="679"/>
        <v>8842.6185342461849</v>
      </c>
      <c r="I6260" s="157">
        <f t="shared" si="680"/>
        <v>0</v>
      </c>
      <c r="J6260" s="157">
        <f t="shared" si="681"/>
        <v>8842.6185342461849</v>
      </c>
      <c r="K6260" s="157">
        <f t="shared" si="682"/>
        <v>680.00030517579489</v>
      </c>
      <c r="L6260" s="157">
        <f t="shared" si="683"/>
        <v>8162.61822907039</v>
      </c>
      <c r="M6260" s="167">
        <f t="shared" si="684"/>
        <v>0</v>
      </c>
      <c r="N6260" s="167">
        <f t="shared" si="685"/>
        <v>0</v>
      </c>
    </row>
    <row r="6261" spans="1:14" ht="15" customHeight="1" x14ac:dyDescent="0.2">
      <c r="A6261" s="152"/>
      <c r="B6261" s="152"/>
      <c r="C6261" s="152"/>
      <c r="D6261" s="152"/>
      <c r="E6261" s="153">
        <f>'2.40-a,b,c,d,e'!E6261</f>
        <v>45867.166666666664</v>
      </c>
      <c r="F6261" s="157">
        <f>'2.40-a,b,c,d,e'!F6261</f>
        <v>69.209999084472599</v>
      </c>
      <c r="G6261" s="157">
        <f>'2.40-a,b,c,d,e'!G6261</f>
        <v>2500</v>
      </c>
      <c r="H6261" s="157">
        <f t="shared" si="679"/>
        <v>10662.618229070391</v>
      </c>
      <c r="I6261" s="157">
        <f t="shared" si="680"/>
        <v>0</v>
      </c>
      <c r="J6261" s="157">
        <f t="shared" si="681"/>
        <v>10662.618229070391</v>
      </c>
      <c r="K6261" s="157">
        <f t="shared" si="682"/>
        <v>2500.0000000000009</v>
      </c>
      <c r="L6261" s="157">
        <f t="shared" si="683"/>
        <v>8162.61822907039</v>
      </c>
      <c r="M6261" s="167">
        <f t="shared" si="684"/>
        <v>0</v>
      </c>
      <c r="N6261" s="167">
        <f t="shared" si="685"/>
        <v>0</v>
      </c>
    </row>
    <row r="6262" spans="1:14" ht="15" customHeight="1" x14ac:dyDescent="0.2">
      <c r="A6262" s="152"/>
      <c r="B6262" s="152"/>
      <c r="C6262" s="152"/>
      <c r="D6262" s="152"/>
      <c r="E6262" s="153">
        <f>'2.40-a,b,c,d,e'!E6262</f>
        <v>45868.166666666664</v>
      </c>
      <c r="F6262" s="157">
        <f>'2.40-a,b,c,d,e'!F6262</f>
        <v>70</v>
      </c>
      <c r="G6262" s="157">
        <f>'2.40-a,b,c,d,e'!G6262</f>
        <v>790.00091552740059</v>
      </c>
      <c r="H6262" s="157">
        <f t="shared" si="679"/>
        <v>8952.6191445977911</v>
      </c>
      <c r="I6262" s="157">
        <f t="shared" si="680"/>
        <v>0</v>
      </c>
      <c r="J6262" s="157">
        <f t="shared" si="681"/>
        <v>8952.6191445977911</v>
      </c>
      <c r="K6262" s="157">
        <f t="shared" si="682"/>
        <v>790.00091552740105</v>
      </c>
      <c r="L6262" s="157">
        <f t="shared" si="683"/>
        <v>8162.61822907039</v>
      </c>
      <c r="M6262" s="167">
        <f t="shared" si="684"/>
        <v>0</v>
      </c>
      <c r="N6262" s="167">
        <f t="shared" si="685"/>
        <v>0</v>
      </c>
    </row>
    <row r="6263" spans="1:14" ht="15" customHeight="1" x14ac:dyDescent="0.2">
      <c r="A6263" s="152"/>
      <c r="B6263" s="152"/>
      <c r="C6263" s="152"/>
      <c r="D6263" s="152"/>
      <c r="E6263" s="153">
        <f>'2.40-a,b,c,d,e'!E6263</f>
        <v>45869.166666666664</v>
      </c>
      <c r="F6263" s="157">
        <f>'2.40-a,b,c,d,e'!F6263</f>
        <v>69.260002136230398</v>
      </c>
      <c r="G6263" s="157">
        <f>'2.40-a,b,c,d,e'!G6263</f>
        <v>-739.9978637696023</v>
      </c>
      <c r="H6263" s="157">
        <f t="shared" si="679"/>
        <v>7422.6203653007879</v>
      </c>
      <c r="I6263" s="157">
        <f t="shared" si="680"/>
        <v>0</v>
      </c>
      <c r="J6263" s="157">
        <f t="shared" si="681"/>
        <v>7422.6203653007879</v>
      </c>
      <c r="K6263" s="157">
        <f t="shared" si="682"/>
        <v>0</v>
      </c>
      <c r="L6263" s="157">
        <f t="shared" si="683"/>
        <v>7422.6203653007879</v>
      </c>
      <c r="M6263" s="167">
        <f t="shared" si="684"/>
        <v>0</v>
      </c>
      <c r="N6263" s="167">
        <f t="shared" si="685"/>
        <v>0</v>
      </c>
    </row>
    <row r="6264" spans="1:14" ht="15" customHeight="1" x14ac:dyDescent="0.2">
      <c r="A6264" s="152"/>
      <c r="B6264" s="152"/>
      <c r="C6264" s="152"/>
      <c r="D6264" s="152"/>
      <c r="E6264" s="153">
        <f>'2.40-a,b,c,d,e'!E6264</f>
        <v>45870.166666666664</v>
      </c>
      <c r="F6264" s="157">
        <f>'2.40-a,b,c,d,e'!F6264</f>
        <v>67.330001831054602</v>
      </c>
      <c r="G6264" s="157">
        <f>'2.40-a,b,c,d,e'!G6264</f>
        <v>-1930.0003051757953</v>
      </c>
      <c r="H6264" s="157">
        <f t="shared" si="679"/>
        <v>5492.620060124993</v>
      </c>
      <c r="I6264" s="157">
        <f t="shared" si="680"/>
        <v>2669.9981689453971</v>
      </c>
      <c r="J6264" s="157">
        <f t="shared" si="681"/>
        <v>8162.61822907039</v>
      </c>
      <c r="K6264" s="157">
        <f t="shared" si="682"/>
        <v>0</v>
      </c>
      <c r="L6264" s="157">
        <f t="shared" si="683"/>
        <v>8162.61822907039</v>
      </c>
      <c r="M6264" s="167">
        <f t="shared" si="684"/>
        <v>1</v>
      </c>
      <c r="N6264" s="167">
        <f t="shared" si="685"/>
        <v>0</v>
      </c>
    </row>
    <row r="6265" spans="1:14" ht="15" customHeight="1" x14ac:dyDescent="0.2">
      <c r="A6265" s="152"/>
      <c r="B6265" s="152"/>
      <c r="C6265" s="152"/>
      <c r="D6265" s="152"/>
      <c r="E6265" s="153">
        <f>'2.40-a,b,c,d,e'!E6265</f>
        <v>45873.166666666664</v>
      </c>
      <c r="F6265" s="157">
        <f>'2.40-a,b,c,d,e'!F6265</f>
        <v>66.290000915527301</v>
      </c>
      <c r="G6265" s="157">
        <f>'2.40-a,b,c,d,e'!G6265</f>
        <v>-1040.000915527301</v>
      </c>
      <c r="H6265" s="157">
        <f t="shared" si="679"/>
        <v>7122.617313543089</v>
      </c>
      <c r="I6265" s="157">
        <f t="shared" si="680"/>
        <v>0</v>
      </c>
      <c r="J6265" s="157">
        <f t="shared" si="681"/>
        <v>7122.617313543089</v>
      </c>
      <c r="K6265" s="157">
        <f t="shared" si="682"/>
        <v>0</v>
      </c>
      <c r="L6265" s="157">
        <f t="shared" si="683"/>
        <v>7122.617313543089</v>
      </c>
      <c r="M6265" s="167">
        <f t="shared" si="684"/>
        <v>0</v>
      </c>
      <c r="N6265" s="167">
        <f t="shared" si="685"/>
        <v>0</v>
      </c>
    </row>
    <row r="6266" spans="1:14" ht="15" customHeight="1" x14ac:dyDescent="0.2">
      <c r="A6266" s="152"/>
      <c r="B6266" s="152"/>
      <c r="C6266" s="152"/>
      <c r="D6266" s="152"/>
      <c r="E6266" s="153">
        <f>'2.40-a,b,c,d,e'!E6266</f>
        <v>45874.166666666664</v>
      </c>
      <c r="F6266" s="157">
        <f>'2.40-a,b,c,d,e'!F6266</f>
        <v>65.160003662109304</v>
      </c>
      <c r="G6266" s="157">
        <f>'2.40-a,b,c,d,e'!G6266</f>
        <v>-1129.9972534179972</v>
      </c>
      <c r="H6266" s="157">
        <f t="shared" si="679"/>
        <v>5992.6200601250921</v>
      </c>
      <c r="I6266" s="157">
        <f t="shared" si="680"/>
        <v>2169.9981689452979</v>
      </c>
      <c r="J6266" s="157">
        <f t="shared" si="681"/>
        <v>8162.61822907039</v>
      </c>
      <c r="K6266" s="157">
        <f t="shared" si="682"/>
        <v>0</v>
      </c>
      <c r="L6266" s="157">
        <f t="shared" si="683"/>
        <v>8162.61822907039</v>
      </c>
      <c r="M6266" s="167">
        <f t="shared" si="684"/>
        <v>1</v>
      </c>
      <c r="N6266" s="167">
        <f t="shared" si="685"/>
        <v>0</v>
      </c>
    </row>
    <row r="6267" spans="1:14" ht="15" customHeight="1" x14ac:dyDescent="0.2">
      <c r="A6267" s="152"/>
      <c r="B6267" s="152"/>
      <c r="C6267" s="152"/>
      <c r="D6267" s="152"/>
      <c r="E6267" s="153">
        <f>'2.40-a,b,c,d,e'!E6267</f>
        <v>45875.166666666664</v>
      </c>
      <c r="F6267" s="157">
        <f>'2.40-a,b,c,d,e'!F6267</f>
        <v>64.349998474121094</v>
      </c>
      <c r="G6267" s="157">
        <f>'2.40-a,b,c,d,e'!G6267</f>
        <v>-810.0051879882102</v>
      </c>
      <c r="H6267" s="157">
        <f t="shared" si="679"/>
        <v>7352.6130410821797</v>
      </c>
      <c r="I6267" s="157">
        <f t="shared" si="680"/>
        <v>0</v>
      </c>
      <c r="J6267" s="157">
        <f t="shared" si="681"/>
        <v>7352.6130410821797</v>
      </c>
      <c r="K6267" s="157">
        <f t="shared" si="682"/>
        <v>0</v>
      </c>
      <c r="L6267" s="157">
        <f t="shared" si="683"/>
        <v>7352.6130410821797</v>
      </c>
      <c r="M6267" s="167">
        <f t="shared" si="684"/>
        <v>0</v>
      </c>
      <c r="N6267" s="167">
        <f t="shared" si="685"/>
        <v>0</v>
      </c>
    </row>
    <row r="6268" spans="1:14" ht="15" customHeight="1" x14ac:dyDescent="0.2">
      <c r="A6268" s="152"/>
      <c r="B6268" s="152"/>
      <c r="C6268" s="152"/>
      <c r="D6268" s="152"/>
      <c r="E6268" s="153">
        <f>'2.40-a,b,c,d,e'!E6268</f>
        <v>45876.166666666664</v>
      </c>
      <c r="F6268" s="157">
        <f>'2.40-a,b,c,d,e'!F6268</f>
        <v>63.880001068115199</v>
      </c>
      <c r="G6268" s="157">
        <f>'2.40-a,b,c,d,e'!G6268</f>
        <v>-469.9974060058949</v>
      </c>
      <c r="H6268" s="157">
        <f t="shared" si="679"/>
        <v>6882.6156350762849</v>
      </c>
      <c r="I6268" s="157">
        <f t="shared" si="680"/>
        <v>0</v>
      </c>
      <c r="J6268" s="157">
        <f t="shared" si="681"/>
        <v>6882.6156350762849</v>
      </c>
      <c r="K6268" s="157">
        <f t="shared" si="682"/>
        <v>0</v>
      </c>
      <c r="L6268" s="157">
        <f t="shared" si="683"/>
        <v>6882.6156350762849</v>
      </c>
      <c r="M6268" s="167">
        <f t="shared" si="684"/>
        <v>0</v>
      </c>
      <c r="N6268" s="167">
        <f t="shared" si="685"/>
        <v>0</v>
      </c>
    </row>
    <row r="6269" spans="1:14" ht="15" customHeight="1" x14ac:dyDescent="0.2">
      <c r="A6269" s="152"/>
      <c r="B6269" s="152"/>
      <c r="C6269" s="152"/>
      <c r="D6269" s="152"/>
      <c r="E6269" s="153">
        <f>'2.40-a,b,c,d,e'!E6269</f>
        <v>45877.166666666664</v>
      </c>
      <c r="F6269" s="157">
        <f>'2.40-a,b,c,d,e'!F6269</f>
        <v>63.880001068115199</v>
      </c>
      <c r="G6269" s="157">
        <f>'2.40-a,b,c,d,e'!G6269</f>
        <v>0</v>
      </c>
      <c r="H6269" s="157">
        <f t="shared" si="679"/>
        <v>6882.6156350762849</v>
      </c>
      <c r="I6269" s="157">
        <f t="shared" si="680"/>
        <v>0</v>
      </c>
      <c r="J6269" s="157">
        <f t="shared" si="681"/>
        <v>6882.6156350762849</v>
      </c>
      <c r="K6269" s="157">
        <f t="shared" si="682"/>
        <v>0</v>
      </c>
      <c r="L6269" s="157">
        <f t="shared" si="683"/>
        <v>6882.6156350762849</v>
      </c>
      <c r="M6269" s="167">
        <f t="shared" si="684"/>
        <v>0</v>
      </c>
      <c r="N6269" s="167">
        <f t="shared" si="685"/>
        <v>0</v>
      </c>
    </row>
    <row r="6270" spans="1:14" ht="15" customHeight="1" x14ac:dyDescent="0.2">
      <c r="A6270" s="152"/>
      <c r="B6270" s="152"/>
      <c r="C6270" s="152"/>
      <c r="D6270" s="152"/>
      <c r="E6270" s="153">
        <f>'2.40-a,b,c,d,e'!E6270</f>
        <v>45880.166666666664</v>
      </c>
      <c r="F6270" s="157">
        <f>'2.40-a,b,c,d,e'!F6270</f>
        <v>63.959999084472599</v>
      </c>
      <c r="G6270" s="157">
        <f>'2.40-a,b,c,d,e'!G6270</f>
        <v>79.998016357400559</v>
      </c>
      <c r="H6270" s="157">
        <f t="shared" si="679"/>
        <v>6962.6136514336858</v>
      </c>
      <c r="I6270" s="157">
        <f t="shared" si="680"/>
        <v>0</v>
      </c>
      <c r="J6270" s="157">
        <f t="shared" si="681"/>
        <v>6962.6136514336858</v>
      </c>
      <c r="K6270" s="157">
        <f t="shared" si="682"/>
        <v>0</v>
      </c>
      <c r="L6270" s="157">
        <f t="shared" si="683"/>
        <v>6962.6136514336858</v>
      </c>
      <c r="M6270" s="167">
        <f t="shared" si="684"/>
        <v>0</v>
      </c>
      <c r="N6270" s="167">
        <f t="shared" si="685"/>
        <v>0</v>
      </c>
    </row>
    <row r="6271" spans="1:14" ht="15" customHeight="1" x14ac:dyDescent="0.2">
      <c r="A6271" s="152"/>
      <c r="B6271" s="152"/>
      <c r="C6271" s="152"/>
      <c r="D6271" s="152"/>
      <c r="E6271" s="153">
        <f>'2.40-a,b,c,d,e'!E6271</f>
        <v>45881.166666666664</v>
      </c>
      <c r="F6271" s="157">
        <f>'2.40-a,b,c,d,e'!F6271</f>
        <v>63.169998168945298</v>
      </c>
      <c r="G6271" s="157">
        <f>'2.40-a,b,c,d,e'!G6271</f>
        <v>-790.00091552730112</v>
      </c>
      <c r="H6271" s="157">
        <f t="shared" si="679"/>
        <v>6172.6127359063848</v>
      </c>
      <c r="I6271" s="157">
        <f t="shared" si="680"/>
        <v>0</v>
      </c>
      <c r="J6271" s="157">
        <f t="shared" si="681"/>
        <v>6172.6127359063848</v>
      </c>
      <c r="K6271" s="157">
        <f t="shared" si="682"/>
        <v>0</v>
      </c>
      <c r="L6271" s="157">
        <f t="shared" si="683"/>
        <v>6172.6127359063848</v>
      </c>
      <c r="M6271" s="167">
        <f t="shared" si="684"/>
        <v>0</v>
      </c>
      <c r="N6271" s="167">
        <f t="shared" si="685"/>
        <v>0</v>
      </c>
    </row>
    <row r="6272" spans="1:14" ht="15" customHeight="1" x14ac:dyDescent="0.2">
      <c r="A6272" s="152"/>
      <c r="B6272" s="152"/>
      <c r="C6272" s="152"/>
      <c r="D6272" s="152"/>
      <c r="E6272" s="153">
        <f>'2.40-a,b,c,d,e'!E6272</f>
        <v>45882.166666666664</v>
      </c>
      <c r="F6272" s="157">
        <f>'2.40-a,b,c,d,e'!F6272</f>
        <v>62.650001525878899</v>
      </c>
      <c r="G6272" s="157">
        <f>'2.40-a,b,c,d,e'!G6272</f>
        <v>-519.9966430663992</v>
      </c>
      <c r="H6272" s="157">
        <f t="shared" si="679"/>
        <v>5652.6160928399859</v>
      </c>
      <c r="I6272" s="157">
        <f t="shared" si="680"/>
        <v>2510.0021362304042</v>
      </c>
      <c r="J6272" s="157">
        <f t="shared" si="681"/>
        <v>8162.61822907039</v>
      </c>
      <c r="K6272" s="157">
        <f t="shared" si="682"/>
        <v>0</v>
      </c>
      <c r="L6272" s="157">
        <f t="shared" si="683"/>
        <v>8162.61822907039</v>
      </c>
      <c r="M6272" s="167">
        <f t="shared" si="684"/>
        <v>1</v>
      </c>
      <c r="N6272" s="167">
        <f t="shared" si="685"/>
        <v>0</v>
      </c>
    </row>
    <row r="6273" spans="1:14" ht="15" customHeight="1" x14ac:dyDescent="0.2">
      <c r="A6273" s="152"/>
      <c r="B6273" s="152"/>
      <c r="C6273" s="152"/>
      <c r="D6273" s="152"/>
      <c r="E6273" s="153">
        <f>'2.40-a,b,c,d,e'!E6273</f>
        <v>45883.166666666664</v>
      </c>
      <c r="F6273" s="157">
        <f>'2.40-a,b,c,d,e'!F6273</f>
        <v>63.959999084472599</v>
      </c>
      <c r="G6273" s="157">
        <f>'2.40-a,b,c,d,e'!G6273</f>
        <v>1309.9975585937002</v>
      </c>
      <c r="H6273" s="157">
        <f t="shared" si="679"/>
        <v>9472.61578766409</v>
      </c>
      <c r="I6273" s="157">
        <f t="shared" si="680"/>
        <v>0</v>
      </c>
      <c r="J6273" s="157">
        <f t="shared" si="681"/>
        <v>9472.61578766409</v>
      </c>
      <c r="K6273" s="157">
        <f t="shared" si="682"/>
        <v>1309.9975585937</v>
      </c>
      <c r="L6273" s="157">
        <f t="shared" si="683"/>
        <v>8162.61822907039</v>
      </c>
      <c r="M6273" s="167">
        <f t="shared" si="684"/>
        <v>0</v>
      </c>
      <c r="N6273" s="167">
        <f t="shared" si="685"/>
        <v>0</v>
      </c>
    </row>
    <row r="6274" spans="1:14" ht="15" customHeight="1" x14ac:dyDescent="0.2">
      <c r="A6274" s="152"/>
      <c r="B6274" s="152"/>
      <c r="C6274" s="152"/>
      <c r="D6274" s="152"/>
      <c r="E6274" s="153">
        <f>'2.40-a,b,c,d,e'!E6274</f>
        <v>45884.166666666664</v>
      </c>
      <c r="F6274" s="157">
        <f>'2.40-a,b,c,d,e'!F6274</f>
        <v>62.799999237060497</v>
      </c>
      <c r="G6274" s="157">
        <f>'2.40-a,b,c,d,e'!G6274</f>
        <v>-1159.9998474121023</v>
      </c>
      <c r="H6274" s="157">
        <f t="shared" si="679"/>
        <v>7002.6183816582879</v>
      </c>
      <c r="I6274" s="157">
        <f t="shared" si="680"/>
        <v>0</v>
      </c>
      <c r="J6274" s="157">
        <f t="shared" si="681"/>
        <v>7002.6183816582879</v>
      </c>
      <c r="K6274" s="157">
        <f t="shared" si="682"/>
        <v>0</v>
      </c>
      <c r="L6274" s="157">
        <f t="shared" si="683"/>
        <v>7002.6183816582879</v>
      </c>
      <c r="M6274" s="167">
        <f t="shared" si="684"/>
        <v>0</v>
      </c>
      <c r="N6274" s="167">
        <f t="shared" si="685"/>
        <v>0</v>
      </c>
    </row>
    <row r="6275" spans="1:14" ht="15" customHeight="1" x14ac:dyDescent="0.2">
      <c r="A6275" s="152"/>
      <c r="B6275" s="152"/>
      <c r="C6275" s="152"/>
      <c r="D6275" s="152"/>
      <c r="E6275" s="153">
        <f>'2.40-a,b,c,d,e'!E6275</f>
        <v>45887.166666666664</v>
      </c>
      <c r="F6275" s="157">
        <f>'2.40-a,b,c,d,e'!F6275</f>
        <v>63.419998168945298</v>
      </c>
      <c r="G6275" s="157">
        <f>'2.40-a,b,c,d,e'!G6275</f>
        <v>619.9989318848011</v>
      </c>
      <c r="H6275" s="157">
        <f t="shared" si="679"/>
        <v>7622.617313543089</v>
      </c>
      <c r="I6275" s="157">
        <f t="shared" si="680"/>
        <v>0</v>
      </c>
      <c r="J6275" s="157">
        <f t="shared" si="681"/>
        <v>7622.617313543089</v>
      </c>
      <c r="K6275" s="157">
        <f t="shared" si="682"/>
        <v>0</v>
      </c>
      <c r="L6275" s="157">
        <f t="shared" si="683"/>
        <v>7622.617313543089</v>
      </c>
      <c r="M6275" s="167">
        <f t="shared" si="684"/>
        <v>0</v>
      </c>
      <c r="N6275" s="167">
        <f t="shared" si="685"/>
        <v>0</v>
      </c>
    </row>
    <row r="6276" spans="1:14" ht="15" customHeight="1" x14ac:dyDescent="0.2">
      <c r="A6276" s="152"/>
      <c r="B6276" s="152"/>
      <c r="C6276" s="152"/>
      <c r="D6276" s="152"/>
      <c r="E6276" s="153">
        <f>'2.40-a,b,c,d,e'!E6276</f>
        <v>45888.166666666664</v>
      </c>
      <c r="F6276" s="157">
        <f>'2.40-a,b,c,d,e'!F6276</f>
        <v>62.349998474121001</v>
      </c>
      <c r="G6276" s="157">
        <f>'2.40-a,b,c,d,e'!G6276</f>
        <v>-1069.999694824297</v>
      </c>
      <c r="H6276" s="157">
        <f t="shared" ref="H6276:H6339" si="686">L6275+G6276</f>
        <v>6552.6176187187921</v>
      </c>
      <c r="I6276" s="157">
        <f t="shared" ref="I6276:I6339" si="687">IF(H6276&lt;$B$13,$B$14-H6276,0)</f>
        <v>0</v>
      </c>
      <c r="J6276" s="157">
        <f t="shared" ref="J6276:J6339" si="688">H6276+I6276</f>
        <v>6552.6176187187921</v>
      </c>
      <c r="K6276" s="157">
        <f t="shared" ref="K6276:K6339" si="689">MAX(J6276-$B$14,0)</f>
        <v>0</v>
      </c>
      <c r="L6276" s="157">
        <f t="shared" ref="L6276:L6339" si="690">J6276-K6276</f>
        <v>6552.6176187187921</v>
      </c>
      <c r="M6276" s="167">
        <f t="shared" ref="M6276:M6339" si="691">IF(I6276&gt;0,1,0)</f>
        <v>0</v>
      </c>
      <c r="N6276" s="167">
        <f t="shared" ref="N6276:N6339" si="692">IF(H6276&lt;0,1,0)</f>
        <v>0</v>
      </c>
    </row>
    <row r="6277" spans="1:14" ht="15" customHeight="1" x14ac:dyDescent="0.2">
      <c r="A6277" s="152"/>
      <c r="B6277" s="152"/>
      <c r="C6277" s="152"/>
      <c r="D6277" s="152"/>
      <c r="E6277" s="153">
        <f>'2.40-a,b,c,d,e'!E6277</f>
        <v>45889.166666666664</v>
      </c>
      <c r="F6277" s="157">
        <f>'2.40-a,b,c,d,e'!F6277</f>
        <v>63.209999084472599</v>
      </c>
      <c r="G6277" s="157">
        <f>'2.40-a,b,c,d,e'!G6277</f>
        <v>860.00061035159797</v>
      </c>
      <c r="H6277" s="157">
        <f t="shared" si="686"/>
        <v>7412.61822907039</v>
      </c>
      <c r="I6277" s="157">
        <f t="shared" si="687"/>
        <v>0</v>
      </c>
      <c r="J6277" s="157">
        <f t="shared" si="688"/>
        <v>7412.61822907039</v>
      </c>
      <c r="K6277" s="157">
        <f t="shared" si="689"/>
        <v>0</v>
      </c>
      <c r="L6277" s="157">
        <f t="shared" si="690"/>
        <v>7412.61822907039</v>
      </c>
      <c r="M6277" s="167">
        <f t="shared" si="691"/>
        <v>0</v>
      </c>
      <c r="N6277" s="167">
        <f t="shared" si="692"/>
        <v>0</v>
      </c>
    </row>
    <row r="6278" spans="1:14" ht="15" customHeight="1" x14ac:dyDescent="0.2">
      <c r="A6278" s="152"/>
      <c r="B6278" s="152"/>
      <c r="C6278" s="152"/>
      <c r="D6278" s="152"/>
      <c r="E6278" s="153">
        <f>'2.40-a,b,c,d,e'!E6278</f>
        <v>45890.166666666664</v>
      </c>
      <c r="F6278" s="157">
        <f>'2.40-a,b,c,d,e'!F6278</f>
        <v>63.520000457763601</v>
      </c>
      <c r="G6278" s="157">
        <f>'2.40-a,b,c,d,e'!G6278</f>
        <v>310.00137329100141</v>
      </c>
      <c r="H6278" s="157">
        <f t="shared" si="686"/>
        <v>7722.6196023613911</v>
      </c>
      <c r="I6278" s="157">
        <f t="shared" si="687"/>
        <v>0</v>
      </c>
      <c r="J6278" s="157">
        <f t="shared" si="688"/>
        <v>7722.6196023613911</v>
      </c>
      <c r="K6278" s="157">
        <f t="shared" si="689"/>
        <v>0</v>
      </c>
      <c r="L6278" s="157">
        <f t="shared" si="690"/>
        <v>7722.6196023613911</v>
      </c>
      <c r="M6278" s="167">
        <f t="shared" si="691"/>
        <v>0</v>
      </c>
      <c r="N6278" s="167">
        <f t="shared" si="692"/>
        <v>0</v>
      </c>
    </row>
    <row r="6279" spans="1:14" ht="15" customHeight="1" x14ac:dyDescent="0.2">
      <c r="A6279" s="152"/>
      <c r="B6279" s="152"/>
      <c r="C6279" s="152"/>
      <c r="D6279" s="152"/>
      <c r="E6279" s="153">
        <f>'2.40-a,b,c,d,e'!E6279</f>
        <v>45891.166666666664</v>
      </c>
      <c r="F6279" s="157">
        <f>'2.40-a,b,c,d,e'!F6279</f>
        <v>63.659999847412102</v>
      </c>
      <c r="G6279" s="157">
        <f>'2.40-a,b,c,d,e'!G6279</f>
        <v>139.99938964850145</v>
      </c>
      <c r="H6279" s="157">
        <f t="shared" si="686"/>
        <v>7862.6189920098923</v>
      </c>
      <c r="I6279" s="157">
        <f t="shared" si="687"/>
        <v>0</v>
      </c>
      <c r="J6279" s="157">
        <f t="shared" si="688"/>
        <v>7862.6189920098923</v>
      </c>
      <c r="K6279" s="157">
        <f t="shared" si="689"/>
        <v>0</v>
      </c>
      <c r="L6279" s="157">
        <f t="shared" si="690"/>
        <v>7862.6189920098923</v>
      </c>
      <c r="M6279" s="167">
        <f t="shared" si="691"/>
        <v>0</v>
      </c>
      <c r="N6279" s="167">
        <f t="shared" si="692"/>
        <v>0</v>
      </c>
    </row>
    <row r="6280" spans="1:14" ht="15" customHeight="1" x14ac:dyDescent="0.2">
      <c r="A6280" s="152"/>
      <c r="B6280" s="152"/>
      <c r="C6280" s="152"/>
      <c r="D6280" s="152"/>
      <c r="E6280" s="153">
        <f>'2.40-a,b,c,d,e'!E6280</f>
        <v>45894.166666666664</v>
      </c>
      <c r="F6280" s="157">
        <f>'2.40-a,b,c,d,e'!F6280</f>
        <v>64.800003051757798</v>
      </c>
      <c r="G6280" s="157">
        <f>'2.40-a,b,c,d,e'!G6280</f>
        <v>1140.0032043456961</v>
      </c>
      <c r="H6280" s="157">
        <f t="shared" si="686"/>
        <v>9002.622196355589</v>
      </c>
      <c r="I6280" s="157">
        <f t="shared" si="687"/>
        <v>0</v>
      </c>
      <c r="J6280" s="157">
        <f t="shared" si="688"/>
        <v>9002.622196355589</v>
      </c>
      <c r="K6280" s="157">
        <f t="shared" si="689"/>
        <v>840.003967285199</v>
      </c>
      <c r="L6280" s="157">
        <f t="shared" si="690"/>
        <v>8162.61822907039</v>
      </c>
      <c r="M6280" s="167">
        <f t="shared" si="691"/>
        <v>0</v>
      </c>
      <c r="N6280" s="167">
        <f t="shared" si="692"/>
        <v>0</v>
      </c>
    </row>
    <row r="6281" spans="1:14" ht="15" customHeight="1" x14ac:dyDescent="0.2">
      <c r="A6281" s="152"/>
      <c r="B6281" s="152"/>
      <c r="C6281" s="152"/>
      <c r="D6281" s="152"/>
      <c r="E6281" s="153">
        <f>'2.40-a,b,c,d,e'!E6281</f>
        <v>45895.166666666664</v>
      </c>
      <c r="F6281" s="157">
        <f>'2.40-a,b,c,d,e'!F6281</f>
        <v>63.25</v>
      </c>
      <c r="G6281" s="157">
        <f>'2.40-a,b,c,d,e'!G6281</f>
        <v>-1550.0030517577984</v>
      </c>
      <c r="H6281" s="157">
        <f t="shared" si="686"/>
        <v>6612.6151773125912</v>
      </c>
      <c r="I6281" s="157">
        <f t="shared" si="687"/>
        <v>0</v>
      </c>
      <c r="J6281" s="157">
        <f t="shared" si="688"/>
        <v>6612.6151773125912</v>
      </c>
      <c r="K6281" s="157">
        <f t="shared" si="689"/>
        <v>0</v>
      </c>
      <c r="L6281" s="157">
        <f t="shared" si="690"/>
        <v>6612.6151773125912</v>
      </c>
      <c r="M6281" s="167">
        <f t="shared" si="691"/>
        <v>0</v>
      </c>
      <c r="N6281" s="167">
        <f t="shared" si="692"/>
        <v>0</v>
      </c>
    </row>
    <row r="6282" spans="1:14" ht="15" customHeight="1" x14ac:dyDescent="0.2">
      <c r="A6282" s="152"/>
      <c r="B6282" s="152"/>
      <c r="C6282" s="152"/>
      <c r="D6282" s="152"/>
      <c r="E6282" s="153">
        <f>'2.40-a,b,c,d,e'!E6282</f>
        <v>45896.166666666664</v>
      </c>
      <c r="F6282" s="157">
        <f>'2.40-a,b,c,d,e'!F6282</f>
        <v>64.150001525878906</v>
      </c>
      <c r="G6282" s="157">
        <f>'2.40-a,b,c,d,e'!G6282</f>
        <v>900.00152587890625</v>
      </c>
      <c r="H6282" s="157">
        <f t="shared" si="686"/>
        <v>7512.6167031914974</v>
      </c>
      <c r="I6282" s="157">
        <f t="shared" si="687"/>
        <v>0</v>
      </c>
      <c r="J6282" s="157">
        <f t="shared" si="688"/>
        <v>7512.6167031914974</v>
      </c>
      <c r="K6282" s="157">
        <f t="shared" si="689"/>
        <v>0</v>
      </c>
      <c r="L6282" s="157">
        <f t="shared" si="690"/>
        <v>7512.6167031914974</v>
      </c>
      <c r="M6282" s="167">
        <f t="shared" si="691"/>
        <v>0</v>
      </c>
      <c r="N6282" s="167">
        <f t="shared" si="692"/>
        <v>0</v>
      </c>
    </row>
    <row r="6283" spans="1:14" ht="15" customHeight="1" x14ac:dyDescent="0.2">
      <c r="A6283" s="152"/>
      <c r="B6283" s="152"/>
      <c r="C6283" s="152"/>
      <c r="D6283" s="152"/>
      <c r="E6283" s="153">
        <f>'2.40-a,b,c,d,e'!E6283</f>
        <v>45897.166666666664</v>
      </c>
      <c r="F6283" s="157">
        <f>'2.40-a,b,c,d,e'!F6283</f>
        <v>64.599998474121094</v>
      </c>
      <c r="G6283" s="157">
        <f>'2.40-a,b,c,d,e'!G6283</f>
        <v>449.9969482421875</v>
      </c>
      <c r="H6283" s="157">
        <f t="shared" si="686"/>
        <v>7962.6136514336849</v>
      </c>
      <c r="I6283" s="157">
        <f t="shared" si="687"/>
        <v>0</v>
      </c>
      <c r="J6283" s="157">
        <f t="shared" si="688"/>
        <v>7962.6136514336849</v>
      </c>
      <c r="K6283" s="157">
        <f t="shared" si="689"/>
        <v>0</v>
      </c>
      <c r="L6283" s="157">
        <f t="shared" si="690"/>
        <v>7962.6136514336849</v>
      </c>
      <c r="M6283" s="167">
        <f t="shared" si="691"/>
        <v>0</v>
      </c>
      <c r="N6283" s="167">
        <f t="shared" si="692"/>
        <v>0</v>
      </c>
    </row>
    <row r="6284" spans="1:14" ht="15" customHeight="1" x14ac:dyDescent="0.2">
      <c r="A6284" s="152"/>
      <c r="B6284" s="152"/>
      <c r="C6284" s="152"/>
      <c r="D6284" s="152"/>
      <c r="E6284" s="153">
        <f>'2.40-a,b,c,d,e'!E6284</f>
        <v>45898.166666666664</v>
      </c>
      <c r="F6284" s="157">
        <f>'2.40-a,b,c,d,e'!F6284</f>
        <v>64.010002136230398</v>
      </c>
      <c r="G6284" s="157">
        <f>'2.40-a,b,c,d,e'!G6284</f>
        <v>-589.99633789069605</v>
      </c>
      <c r="H6284" s="157">
        <f t="shared" si="686"/>
        <v>7372.617313542989</v>
      </c>
      <c r="I6284" s="157">
        <f t="shared" si="687"/>
        <v>0</v>
      </c>
      <c r="J6284" s="157">
        <f t="shared" si="688"/>
        <v>7372.617313542989</v>
      </c>
      <c r="K6284" s="157">
        <f t="shared" si="689"/>
        <v>0</v>
      </c>
      <c r="L6284" s="157">
        <f t="shared" si="690"/>
        <v>7372.617313542989</v>
      </c>
      <c r="M6284" s="167">
        <f t="shared" si="691"/>
        <v>0</v>
      </c>
      <c r="N6284" s="167">
        <f t="shared" si="692"/>
        <v>0</v>
      </c>
    </row>
    <row r="6285" spans="1:14" ht="15" customHeight="1" x14ac:dyDescent="0.2">
      <c r="A6285" s="152"/>
      <c r="B6285" s="152"/>
      <c r="C6285" s="152"/>
      <c r="D6285" s="152"/>
      <c r="E6285" s="153">
        <f>'2.40-a,b,c,d,e'!E6285</f>
        <v>45902.166666666664</v>
      </c>
      <c r="F6285" s="157">
        <f>'2.40-a,b,c,d,e'!F6285</f>
        <v>65.589996337890597</v>
      </c>
      <c r="G6285" s="157">
        <f>'2.40-a,b,c,d,e'!G6285</f>
        <v>1579.994201660199</v>
      </c>
      <c r="H6285" s="157">
        <f t="shared" si="686"/>
        <v>8952.6115152031889</v>
      </c>
      <c r="I6285" s="157">
        <f t="shared" si="687"/>
        <v>0</v>
      </c>
      <c r="J6285" s="157">
        <f t="shared" si="688"/>
        <v>8952.6115152031889</v>
      </c>
      <c r="K6285" s="157">
        <f t="shared" si="689"/>
        <v>789.99328613279886</v>
      </c>
      <c r="L6285" s="157">
        <f t="shared" si="690"/>
        <v>8162.61822907039</v>
      </c>
      <c r="M6285" s="167">
        <f t="shared" si="691"/>
        <v>0</v>
      </c>
      <c r="N6285" s="167">
        <f t="shared" si="692"/>
        <v>0</v>
      </c>
    </row>
    <row r="6286" spans="1:14" ht="15" customHeight="1" x14ac:dyDescent="0.2">
      <c r="A6286" s="152"/>
      <c r="B6286" s="152"/>
      <c r="C6286" s="152"/>
      <c r="D6286" s="152"/>
      <c r="E6286" s="153">
        <f>'2.40-a,b,c,d,e'!E6286</f>
        <v>45903.166666666664</v>
      </c>
      <c r="F6286" s="157">
        <f>'2.40-a,b,c,d,e'!F6286</f>
        <v>63.970001220703097</v>
      </c>
      <c r="G6286" s="157">
        <f>'2.40-a,b,c,d,e'!G6286</f>
        <v>-1619.9951171875</v>
      </c>
      <c r="H6286" s="157">
        <f t="shared" si="686"/>
        <v>6542.62311188289</v>
      </c>
      <c r="I6286" s="157">
        <f t="shared" si="687"/>
        <v>0</v>
      </c>
      <c r="J6286" s="157">
        <f t="shared" si="688"/>
        <v>6542.62311188289</v>
      </c>
      <c r="K6286" s="157">
        <f t="shared" si="689"/>
        <v>0</v>
      </c>
      <c r="L6286" s="157">
        <f t="shared" si="690"/>
        <v>6542.62311188289</v>
      </c>
      <c r="M6286" s="167">
        <f t="shared" si="691"/>
        <v>0</v>
      </c>
      <c r="N6286" s="167">
        <f t="shared" si="692"/>
        <v>0</v>
      </c>
    </row>
    <row r="6287" spans="1:14" ht="15" customHeight="1" x14ac:dyDescent="0.2">
      <c r="A6287" s="152"/>
      <c r="B6287" s="152"/>
      <c r="C6287" s="152"/>
      <c r="D6287" s="152"/>
      <c r="E6287" s="153">
        <f>'2.40-a,b,c,d,e'!E6287</f>
        <v>45904.166666666664</v>
      </c>
      <c r="F6287" s="157">
        <f>'2.40-a,b,c,d,e'!F6287</f>
        <v>63.4799995422363</v>
      </c>
      <c r="G6287" s="157">
        <f>'2.40-a,b,c,d,e'!G6287</f>
        <v>-490.00167846679688</v>
      </c>
      <c r="H6287" s="157">
        <f t="shared" si="686"/>
        <v>6052.6214334160932</v>
      </c>
      <c r="I6287" s="157">
        <f t="shared" si="687"/>
        <v>2109.9967956542969</v>
      </c>
      <c r="J6287" s="157">
        <f t="shared" si="688"/>
        <v>8162.61822907039</v>
      </c>
      <c r="K6287" s="157">
        <f t="shared" si="689"/>
        <v>0</v>
      </c>
      <c r="L6287" s="157">
        <f t="shared" si="690"/>
        <v>8162.61822907039</v>
      </c>
      <c r="M6287" s="167">
        <f t="shared" si="691"/>
        <v>1</v>
      </c>
      <c r="N6287" s="167">
        <f t="shared" si="692"/>
        <v>0</v>
      </c>
    </row>
    <row r="6288" spans="1:14" ht="15" customHeight="1" x14ac:dyDescent="0.2">
      <c r="A6288" s="152"/>
      <c r="B6288" s="152"/>
      <c r="C6288" s="152"/>
      <c r="D6288" s="152"/>
      <c r="E6288" s="153">
        <f>'2.40-a,b,c,d,e'!E6288</f>
        <v>45905.166666666664</v>
      </c>
      <c r="F6288" s="157">
        <f>'2.40-a,b,c,d,e'!F6288</f>
        <v>61.869998931884702</v>
      </c>
      <c r="G6288" s="157">
        <f>'2.40-a,b,c,d,e'!G6288</f>
        <v>-1610.000610351598</v>
      </c>
      <c r="H6288" s="157">
        <f t="shared" si="686"/>
        <v>6552.6176187187921</v>
      </c>
      <c r="I6288" s="157">
        <f t="shared" si="687"/>
        <v>0</v>
      </c>
      <c r="J6288" s="157">
        <f t="shared" si="688"/>
        <v>6552.6176187187921</v>
      </c>
      <c r="K6288" s="157">
        <f t="shared" si="689"/>
        <v>0</v>
      </c>
      <c r="L6288" s="157">
        <f t="shared" si="690"/>
        <v>6552.6176187187921</v>
      </c>
      <c r="M6288" s="167">
        <f t="shared" si="691"/>
        <v>0</v>
      </c>
      <c r="N6288" s="167">
        <f t="shared" si="692"/>
        <v>0</v>
      </c>
    </row>
    <row r="6289" spans="1:14" ht="15" customHeight="1" x14ac:dyDescent="0.2">
      <c r="A6289" s="152"/>
      <c r="B6289" s="152"/>
      <c r="C6289" s="152"/>
      <c r="D6289" s="152"/>
      <c r="E6289" s="153">
        <f>'2.40-a,b,c,d,e'!E6289</f>
        <v>45908.166666666664</v>
      </c>
      <c r="F6289" s="157">
        <f>'2.40-a,b,c,d,e'!F6289</f>
        <v>62.259998321533203</v>
      </c>
      <c r="G6289" s="157">
        <f>'2.40-a,b,c,d,e'!G6289</f>
        <v>389.99938964850145</v>
      </c>
      <c r="H6289" s="157">
        <f t="shared" si="686"/>
        <v>6942.6170083672932</v>
      </c>
      <c r="I6289" s="157">
        <f t="shared" si="687"/>
        <v>0</v>
      </c>
      <c r="J6289" s="157">
        <f t="shared" si="688"/>
        <v>6942.6170083672932</v>
      </c>
      <c r="K6289" s="157">
        <f t="shared" si="689"/>
        <v>0</v>
      </c>
      <c r="L6289" s="157">
        <f t="shared" si="690"/>
        <v>6942.6170083672932</v>
      </c>
      <c r="M6289" s="167">
        <f t="shared" si="691"/>
        <v>0</v>
      </c>
      <c r="N6289" s="167">
        <f t="shared" si="692"/>
        <v>0</v>
      </c>
    </row>
    <row r="6290" spans="1:14" ht="15" customHeight="1" x14ac:dyDescent="0.2">
      <c r="A6290" s="152"/>
      <c r="B6290" s="152"/>
      <c r="C6290" s="152"/>
      <c r="D6290" s="152"/>
      <c r="E6290" s="153">
        <f>'2.40-a,b,c,d,e'!E6290</f>
        <v>45909.166666666664</v>
      </c>
      <c r="F6290" s="157">
        <f>'2.40-a,b,c,d,e'!F6290</f>
        <v>62.630001068115199</v>
      </c>
      <c r="G6290" s="157">
        <f>'2.40-a,b,c,d,e'!G6290</f>
        <v>370.00274658199572</v>
      </c>
      <c r="H6290" s="157">
        <f t="shared" si="686"/>
        <v>7312.619754949289</v>
      </c>
      <c r="I6290" s="157">
        <f t="shared" si="687"/>
        <v>0</v>
      </c>
      <c r="J6290" s="157">
        <f t="shared" si="688"/>
        <v>7312.619754949289</v>
      </c>
      <c r="K6290" s="157">
        <f t="shared" si="689"/>
        <v>0</v>
      </c>
      <c r="L6290" s="157">
        <f t="shared" si="690"/>
        <v>7312.619754949289</v>
      </c>
      <c r="M6290" s="167">
        <f t="shared" si="691"/>
        <v>0</v>
      </c>
      <c r="N6290" s="167">
        <f t="shared" si="692"/>
        <v>0</v>
      </c>
    </row>
    <row r="6291" spans="1:14" ht="15" customHeight="1" x14ac:dyDescent="0.2">
      <c r="A6291" s="152"/>
      <c r="B6291" s="152"/>
      <c r="C6291" s="152"/>
      <c r="D6291" s="152"/>
      <c r="E6291" s="153">
        <f>'2.40-a,b,c,d,e'!E6291</f>
        <v>45910.166666666664</v>
      </c>
      <c r="F6291" s="157">
        <f>'2.40-a,b,c,d,e'!F6291</f>
        <v>63.669998168945298</v>
      </c>
      <c r="G6291" s="157">
        <f>'2.40-a,b,c,d,e'!G6291</f>
        <v>1039.9971008300995</v>
      </c>
      <c r="H6291" s="157">
        <f t="shared" si="686"/>
        <v>8352.6168557793881</v>
      </c>
      <c r="I6291" s="157">
        <f t="shared" si="687"/>
        <v>0</v>
      </c>
      <c r="J6291" s="157">
        <f t="shared" si="688"/>
        <v>8352.6168557793881</v>
      </c>
      <c r="K6291" s="157">
        <f t="shared" si="689"/>
        <v>189.99862670899802</v>
      </c>
      <c r="L6291" s="157">
        <f t="shared" si="690"/>
        <v>8162.61822907039</v>
      </c>
      <c r="M6291" s="167">
        <f t="shared" si="691"/>
        <v>0</v>
      </c>
      <c r="N6291" s="167">
        <f t="shared" si="692"/>
        <v>0</v>
      </c>
    </row>
    <row r="6292" spans="1:14" ht="15" customHeight="1" x14ac:dyDescent="0.2">
      <c r="A6292" s="152"/>
      <c r="B6292" s="152"/>
      <c r="C6292" s="152"/>
      <c r="D6292" s="152"/>
      <c r="E6292" s="153">
        <f>'2.40-a,b,c,d,e'!E6292</f>
        <v>45911.166666666664</v>
      </c>
      <c r="F6292" s="157">
        <f>'2.40-a,b,c,d,e'!F6292</f>
        <v>62.369998931884702</v>
      </c>
      <c r="G6292" s="157">
        <f>'2.40-a,b,c,d,e'!G6292</f>
        <v>-1299.9992370605967</v>
      </c>
      <c r="H6292" s="157">
        <f t="shared" si="686"/>
        <v>6862.6189920097931</v>
      </c>
      <c r="I6292" s="157">
        <f t="shared" si="687"/>
        <v>0</v>
      </c>
      <c r="J6292" s="157">
        <f t="shared" si="688"/>
        <v>6862.6189920097931</v>
      </c>
      <c r="K6292" s="157">
        <f t="shared" si="689"/>
        <v>0</v>
      </c>
      <c r="L6292" s="157">
        <f t="shared" si="690"/>
        <v>6862.6189920097931</v>
      </c>
      <c r="M6292" s="167">
        <f t="shared" si="691"/>
        <v>0</v>
      </c>
      <c r="N6292" s="167">
        <f t="shared" si="692"/>
        <v>0</v>
      </c>
    </row>
    <row r="6293" spans="1:14" ht="15" customHeight="1" x14ac:dyDescent="0.2">
      <c r="A6293" s="152"/>
      <c r="B6293" s="152"/>
      <c r="C6293" s="152"/>
      <c r="D6293" s="152"/>
      <c r="E6293" s="153">
        <f>'2.40-a,b,c,d,e'!E6293</f>
        <v>45912.166666666664</v>
      </c>
      <c r="F6293" s="157">
        <f>'2.40-a,b,c,d,e'!F6293</f>
        <v>62.689998626708899</v>
      </c>
      <c r="G6293" s="157">
        <f>'2.40-a,b,c,d,e'!G6293</f>
        <v>319.99969482419743</v>
      </c>
      <c r="H6293" s="157">
        <f t="shared" si="686"/>
        <v>7182.618686833991</v>
      </c>
      <c r="I6293" s="157">
        <f t="shared" si="687"/>
        <v>0</v>
      </c>
      <c r="J6293" s="157">
        <f t="shared" si="688"/>
        <v>7182.618686833991</v>
      </c>
      <c r="K6293" s="157">
        <f t="shared" si="689"/>
        <v>0</v>
      </c>
      <c r="L6293" s="157">
        <f t="shared" si="690"/>
        <v>7182.618686833991</v>
      </c>
      <c r="M6293" s="167">
        <f t="shared" si="691"/>
        <v>0</v>
      </c>
      <c r="N6293" s="167">
        <f t="shared" si="692"/>
        <v>0</v>
      </c>
    </row>
    <row r="6294" spans="1:14" ht="15" customHeight="1" x14ac:dyDescent="0.2">
      <c r="A6294" s="152"/>
      <c r="B6294" s="152"/>
      <c r="C6294" s="152"/>
      <c r="D6294" s="152"/>
      <c r="E6294" s="153">
        <f>'2.40-a,b,c,d,e'!E6294</f>
        <v>45915.166666666664</v>
      </c>
      <c r="F6294" s="157">
        <f>'2.40-a,b,c,d,e'!F6294</f>
        <v>63.299999237060497</v>
      </c>
      <c r="G6294" s="157">
        <f>'2.40-a,b,c,d,e'!G6294</f>
        <v>610.00061035159797</v>
      </c>
      <c r="H6294" s="157">
        <f t="shared" si="686"/>
        <v>7792.6192971855889</v>
      </c>
      <c r="I6294" s="157">
        <f t="shared" si="687"/>
        <v>0</v>
      </c>
      <c r="J6294" s="157">
        <f t="shared" si="688"/>
        <v>7792.6192971855889</v>
      </c>
      <c r="K6294" s="157">
        <f t="shared" si="689"/>
        <v>0</v>
      </c>
      <c r="L6294" s="157">
        <f t="shared" si="690"/>
        <v>7792.6192971855889</v>
      </c>
      <c r="M6294" s="167">
        <f t="shared" si="691"/>
        <v>0</v>
      </c>
      <c r="N6294" s="167">
        <f t="shared" si="692"/>
        <v>0</v>
      </c>
    </row>
    <row r="6295" spans="1:14" ht="15" customHeight="1" x14ac:dyDescent="0.2">
      <c r="A6295" s="152"/>
      <c r="B6295" s="152"/>
      <c r="C6295" s="152"/>
      <c r="D6295" s="152"/>
      <c r="E6295" s="153">
        <f>'2.40-a,b,c,d,e'!E6295</f>
        <v>45916.166666666664</v>
      </c>
      <c r="F6295" s="157">
        <f>'2.40-a,b,c,d,e'!F6295</f>
        <v>64.519996643066406</v>
      </c>
      <c r="G6295" s="157">
        <f>'2.40-a,b,c,d,e'!G6295</f>
        <v>1219.9974060059092</v>
      </c>
      <c r="H6295" s="157">
        <f t="shared" si="686"/>
        <v>9012.6167031914974</v>
      </c>
      <c r="I6295" s="157">
        <f t="shared" si="687"/>
        <v>0</v>
      </c>
      <c r="J6295" s="157">
        <f t="shared" si="688"/>
        <v>9012.6167031914974</v>
      </c>
      <c r="K6295" s="157">
        <f t="shared" si="689"/>
        <v>849.99847412110739</v>
      </c>
      <c r="L6295" s="157">
        <f t="shared" si="690"/>
        <v>8162.61822907039</v>
      </c>
      <c r="M6295" s="167">
        <f t="shared" si="691"/>
        <v>0</v>
      </c>
      <c r="N6295" s="167">
        <f t="shared" si="692"/>
        <v>0</v>
      </c>
    </row>
    <row r="6296" spans="1:14" ht="15" customHeight="1" x14ac:dyDescent="0.2">
      <c r="A6296" s="152"/>
      <c r="B6296" s="152"/>
      <c r="C6296" s="152"/>
      <c r="D6296" s="152"/>
      <c r="E6296" s="153">
        <f>'2.40-a,b,c,d,e'!E6296</f>
        <v>45917.166666666664</v>
      </c>
      <c r="F6296" s="157">
        <f>'2.40-a,b,c,d,e'!F6296</f>
        <v>64.050003051757798</v>
      </c>
      <c r="G6296" s="157">
        <f>'2.40-a,b,c,d,e'!G6296</f>
        <v>-469.99359130860796</v>
      </c>
      <c r="H6296" s="157">
        <f t="shared" si="686"/>
        <v>7692.6246377617817</v>
      </c>
      <c r="I6296" s="157">
        <f t="shared" si="687"/>
        <v>0</v>
      </c>
      <c r="J6296" s="157">
        <f t="shared" si="688"/>
        <v>7692.6246377617817</v>
      </c>
      <c r="K6296" s="157">
        <f t="shared" si="689"/>
        <v>0</v>
      </c>
      <c r="L6296" s="157">
        <f t="shared" si="690"/>
        <v>7692.6246377617817</v>
      </c>
      <c r="M6296" s="167">
        <f t="shared" si="691"/>
        <v>0</v>
      </c>
      <c r="N6296" s="167">
        <f t="shared" si="692"/>
        <v>0</v>
      </c>
    </row>
    <row r="6297" spans="1:14" ht="15" customHeight="1" x14ac:dyDescent="0.2">
      <c r="A6297" s="152"/>
      <c r="B6297" s="152"/>
      <c r="C6297" s="152"/>
      <c r="D6297" s="152"/>
      <c r="E6297" s="153">
        <f>'2.40-a,b,c,d,e'!E6297</f>
        <v>45918.166666666664</v>
      </c>
      <c r="F6297" s="157">
        <f>'2.40-a,b,c,d,e'!F6297</f>
        <v>63.569999694824197</v>
      </c>
      <c r="G6297" s="157">
        <f>'2.40-a,b,c,d,e'!G6297</f>
        <v>-480.00335693360086</v>
      </c>
      <c r="H6297" s="157">
        <f t="shared" si="686"/>
        <v>7212.6212808281807</v>
      </c>
      <c r="I6297" s="157">
        <f t="shared" si="687"/>
        <v>0</v>
      </c>
      <c r="J6297" s="157">
        <f t="shared" si="688"/>
        <v>7212.6212808281807</v>
      </c>
      <c r="K6297" s="157">
        <f t="shared" si="689"/>
        <v>0</v>
      </c>
      <c r="L6297" s="157">
        <f t="shared" si="690"/>
        <v>7212.6212808281807</v>
      </c>
      <c r="M6297" s="167">
        <f t="shared" si="691"/>
        <v>0</v>
      </c>
      <c r="N6297" s="167">
        <f t="shared" si="692"/>
        <v>0</v>
      </c>
    </row>
    <row r="6298" spans="1:14" ht="15" customHeight="1" x14ac:dyDescent="0.2">
      <c r="A6298" s="152"/>
      <c r="B6298" s="152"/>
      <c r="C6298" s="152"/>
      <c r="D6298" s="152"/>
      <c r="E6298" s="153">
        <f>'2.40-a,b,c,d,e'!E6298</f>
        <v>45919.166666666664</v>
      </c>
      <c r="F6298" s="157">
        <f>'2.40-a,b,c,d,e'!F6298</f>
        <v>62.680000305175703</v>
      </c>
      <c r="G6298" s="157">
        <f>'2.40-a,b,c,d,e'!G6298</f>
        <v>-889.99938964849434</v>
      </c>
      <c r="H6298" s="157">
        <f t="shared" si="686"/>
        <v>6322.6218911796859</v>
      </c>
      <c r="I6298" s="157">
        <f t="shared" si="687"/>
        <v>0</v>
      </c>
      <c r="J6298" s="157">
        <f t="shared" si="688"/>
        <v>6322.6218911796859</v>
      </c>
      <c r="K6298" s="157">
        <f t="shared" si="689"/>
        <v>0</v>
      </c>
      <c r="L6298" s="157">
        <f t="shared" si="690"/>
        <v>6322.6218911796859</v>
      </c>
      <c r="M6298" s="167">
        <f t="shared" si="691"/>
        <v>0</v>
      </c>
      <c r="N6298" s="167">
        <f t="shared" si="692"/>
        <v>0</v>
      </c>
    </row>
    <row r="6299" spans="1:14" ht="15" customHeight="1" x14ac:dyDescent="0.2">
      <c r="A6299" s="152"/>
      <c r="B6299" s="152"/>
      <c r="C6299" s="152"/>
      <c r="D6299" s="152"/>
      <c r="E6299" s="153">
        <f>'2.40-a,b,c,d,e'!E6299</f>
        <v>45922.166666666664</v>
      </c>
      <c r="F6299" s="157">
        <f>'2.40-a,b,c,d,e'!F6299</f>
        <v>62.639999389648402</v>
      </c>
      <c r="G6299" s="157">
        <f>'2.40-a,b,c,d,e'!G6299</f>
        <v>-40.000915527301117</v>
      </c>
      <c r="H6299" s="157">
        <f t="shared" si="686"/>
        <v>6282.6209756523849</v>
      </c>
      <c r="I6299" s="157">
        <f t="shared" si="687"/>
        <v>0</v>
      </c>
      <c r="J6299" s="157">
        <f t="shared" si="688"/>
        <v>6282.6209756523849</v>
      </c>
      <c r="K6299" s="157">
        <f t="shared" si="689"/>
        <v>0</v>
      </c>
      <c r="L6299" s="157">
        <f t="shared" si="690"/>
        <v>6282.6209756523849</v>
      </c>
      <c r="M6299" s="167">
        <f t="shared" si="691"/>
        <v>0</v>
      </c>
      <c r="N6299" s="167">
        <f t="shared" si="692"/>
        <v>0</v>
      </c>
    </row>
    <row r="6300" spans="1:14" ht="15" customHeight="1" x14ac:dyDescent="0.2">
      <c r="A6300" s="152"/>
      <c r="B6300" s="152"/>
      <c r="C6300" s="152"/>
      <c r="D6300" s="152"/>
      <c r="E6300" s="153">
        <f>'2.40-a,b,c,d,e'!E6300</f>
        <v>45923.166666666664</v>
      </c>
      <c r="F6300" s="157">
        <f>'2.40-a,b,c,d,e'!F6300</f>
        <v>63.409999847412102</v>
      </c>
      <c r="G6300" s="157">
        <f>'2.40-a,b,c,d,e'!G6300</f>
        <v>770.0004577637003</v>
      </c>
      <c r="H6300" s="157">
        <f t="shared" si="686"/>
        <v>7052.621433416085</v>
      </c>
      <c r="I6300" s="157">
        <f t="shared" si="687"/>
        <v>0</v>
      </c>
      <c r="J6300" s="157">
        <f t="shared" si="688"/>
        <v>7052.621433416085</v>
      </c>
      <c r="K6300" s="157">
        <f t="shared" si="689"/>
        <v>0</v>
      </c>
      <c r="L6300" s="157">
        <f t="shared" si="690"/>
        <v>7052.621433416085</v>
      </c>
      <c r="M6300" s="167">
        <f t="shared" si="691"/>
        <v>0</v>
      </c>
      <c r="N6300" s="167">
        <f t="shared" si="692"/>
        <v>0</v>
      </c>
    </row>
    <row r="6301" spans="1:14" ht="15" customHeight="1" x14ac:dyDescent="0.2">
      <c r="A6301" s="152"/>
      <c r="B6301" s="152"/>
      <c r="C6301" s="152"/>
      <c r="D6301" s="152"/>
      <c r="E6301" s="153">
        <f>'2.40-a,b,c,d,e'!E6301</f>
        <v>45924.166666666664</v>
      </c>
      <c r="F6301" s="157">
        <f>'2.40-a,b,c,d,e'!F6301</f>
        <v>64.989997863769503</v>
      </c>
      <c r="G6301" s="157">
        <f>'2.40-a,b,c,d,e'!G6301</f>
        <v>1579.9980163574005</v>
      </c>
      <c r="H6301" s="157">
        <f t="shared" si="686"/>
        <v>8632.619449773485</v>
      </c>
      <c r="I6301" s="157">
        <f t="shared" si="687"/>
        <v>0</v>
      </c>
      <c r="J6301" s="157">
        <f t="shared" si="688"/>
        <v>8632.619449773485</v>
      </c>
      <c r="K6301" s="157">
        <f t="shared" si="689"/>
        <v>470.00122070309499</v>
      </c>
      <c r="L6301" s="157">
        <f t="shared" si="690"/>
        <v>8162.61822907039</v>
      </c>
      <c r="M6301" s="167">
        <f t="shared" si="691"/>
        <v>0</v>
      </c>
      <c r="N6301" s="167">
        <f t="shared" si="692"/>
        <v>0</v>
      </c>
    </row>
    <row r="6302" spans="1:14" ht="15" customHeight="1" x14ac:dyDescent="0.2">
      <c r="A6302" s="152"/>
      <c r="B6302" s="152"/>
      <c r="C6302" s="152"/>
      <c r="D6302" s="152"/>
      <c r="E6302" s="153">
        <f>'2.40-a,b,c,d,e'!E6302</f>
        <v>45925.166666666664</v>
      </c>
      <c r="F6302" s="157">
        <f>'2.40-a,b,c,d,e'!F6302</f>
        <v>64.980003356933594</v>
      </c>
      <c r="G6302" s="157">
        <f>'2.40-a,b,c,d,e'!G6302</f>
        <v>-9.9945068359090783</v>
      </c>
      <c r="H6302" s="157">
        <f t="shared" si="686"/>
        <v>8152.6237222344807</v>
      </c>
      <c r="I6302" s="157">
        <f t="shared" si="687"/>
        <v>0</v>
      </c>
      <c r="J6302" s="157">
        <f t="shared" si="688"/>
        <v>8152.6237222344807</v>
      </c>
      <c r="K6302" s="157">
        <f t="shared" si="689"/>
        <v>0</v>
      </c>
      <c r="L6302" s="157">
        <f t="shared" si="690"/>
        <v>8152.6237222344807</v>
      </c>
      <c r="M6302" s="167">
        <f t="shared" si="691"/>
        <v>0</v>
      </c>
      <c r="N6302" s="167">
        <f t="shared" si="692"/>
        <v>0</v>
      </c>
    </row>
    <row r="6303" spans="1:14" ht="15" customHeight="1" x14ac:dyDescent="0.2">
      <c r="A6303" s="152"/>
      <c r="B6303" s="152"/>
      <c r="C6303" s="152"/>
      <c r="D6303" s="152"/>
      <c r="E6303" s="153">
        <f>'2.40-a,b,c,d,e'!E6303</f>
        <v>45926.166666666664</v>
      </c>
      <c r="F6303" s="157">
        <f>'2.40-a,b,c,d,e'!F6303</f>
        <v>65.720001220703097</v>
      </c>
      <c r="G6303" s="157">
        <f>'2.40-a,b,c,d,e'!G6303</f>
        <v>739.99786376950283</v>
      </c>
      <c r="H6303" s="157">
        <f t="shared" si="686"/>
        <v>8892.6215860039829</v>
      </c>
      <c r="I6303" s="157">
        <f t="shared" si="687"/>
        <v>0</v>
      </c>
      <c r="J6303" s="157">
        <f t="shared" si="688"/>
        <v>8892.6215860039829</v>
      </c>
      <c r="K6303" s="157">
        <f t="shared" si="689"/>
        <v>730.00335693359284</v>
      </c>
      <c r="L6303" s="157">
        <f t="shared" si="690"/>
        <v>8162.61822907039</v>
      </c>
      <c r="M6303" s="167">
        <f t="shared" si="691"/>
        <v>0</v>
      </c>
      <c r="N6303" s="167">
        <f t="shared" si="692"/>
        <v>0</v>
      </c>
    </row>
    <row r="6304" spans="1:14" ht="15" customHeight="1" x14ac:dyDescent="0.2">
      <c r="A6304" s="152"/>
      <c r="B6304" s="152"/>
      <c r="C6304" s="152"/>
      <c r="D6304" s="152"/>
      <c r="E6304" s="153">
        <f>'2.40-a,b,c,d,e'!E6304</f>
        <v>45929.166666666664</v>
      </c>
      <c r="F6304" s="157">
        <f>'2.40-a,b,c,d,e'!F6304</f>
        <v>63.450000762939403</v>
      </c>
      <c r="G6304" s="157">
        <f>'2.40-a,b,c,d,e'!G6304</f>
        <v>-2270.0004577636932</v>
      </c>
      <c r="H6304" s="157">
        <f t="shared" si="686"/>
        <v>5892.6177713066973</v>
      </c>
      <c r="I6304" s="157">
        <f t="shared" si="687"/>
        <v>2270.0004577636928</v>
      </c>
      <c r="J6304" s="157">
        <f t="shared" si="688"/>
        <v>8162.61822907039</v>
      </c>
      <c r="K6304" s="157">
        <f t="shared" si="689"/>
        <v>0</v>
      </c>
      <c r="L6304" s="157">
        <f t="shared" si="690"/>
        <v>8162.61822907039</v>
      </c>
      <c r="M6304" s="167">
        <f t="shared" si="691"/>
        <v>1</v>
      </c>
      <c r="N6304" s="167">
        <f t="shared" si="692"/>
        <v>0</v>
      </c>
    </row>
    <row r="6305" spans="1:14" ht="15" customHeight="1" x14ac:dyDescent="0.2">
      <c r="A6305" s="152"/>
      <c r="B6305" s="152"/>
      <c r="C6305" s="152"/>
      <c r="D6305" s="152"/>
      <c r="E6305" s="153">
        <f>'2.40-a,b,c,d,e'!E6305</f>
        <v>45930.166666666664</v>
      </c>
      <c r="F6305" s="157">
        <f>'2.40-a,b,c,d,e'!F6305</f>
        <v>62.369998931884702</v>
      </c>
      <c r="G6305" s="157">
        <f>'2.40-a,b,c,d,e'!G6305</f>
        <v>-1080.0018310547016</v>
      </c>
      <c r="H6305" s="157">
        <f t="shared" si="686"/>
        <v>7082.6163980156889</v>
      </c>
      <c r="I6305" s="157">
        <f t="shared" si="687"/>
        <v>0</v>
      </c>
      <c r="J6305" s="157">
        <f t="shared" si="688"/>
        <v>7082.6163980156889</v>
      </c>
      <c r="K6305" s="157">
        <f t="shared" si="689"/>
        <v>0</v>
      </c>
      <c r="L6305" s="157">
        <f t="shared" si="690"/>
        <v>7082.6163980156889</v>
      </c>
      <c r="M6305" s="167">
        <f t="shared" si="691"/>
        <v>0</v>
      </c>
      <c r="N6305" s="167">
        <f t="shared" si="692"/>
        <v>0</v>
      </c>
    </row>
    <row r="6306" spans="1:14" ht="15" customHeight="1" x14ac:dyDescent="0.2">
      <c r="A6306" s="152"/>
      <c r="B6306" s="152"/>
      <c r="C6306" s="152"/>
      <c r="D6306" s="152"/>
      <c r="E6306" s="153">
        <f>'2.40-a,b,c,d,e'!E6306</f>
        <v>45931.166666666664</v>
      </c>
      <c r="F6306" s="157">
        <f>'2.40-a,b,c,d,e'!F6306</f>
        <v>61.779998779296797</v>
      </c>
      <c r="G6306" s="157">
        <f>'2.40-a,b,c,d,e'!G6306</f>
        <v>-590.00015258790484</v>
      </c>
      <c r="H6306" s="157">
        <f t="shared" si="686"/>
        <v>6492.6162454277837</v>
      </c>
      <c r="I6306" s="157">
        <f t="shared" si="687"/>
        <v>0</v>
      </c>
      <c r="J6306" s="157">
        <f t="shared" si="688"/>
        <v>6492.6162454277837</v>
      </c>
      <c r="K6306" s="157">
        <f t="shared" si="689"/>
        <v>0</v>
      </c>
      <c r="L6306" s="157">
        <f t="shared" si="690"/>
        <v>6492.6162454277837</v>
      </c>
      <c r="M6306" s="167">
        <f t="shared" si="691"/>
        <v>0</v>
      </c>
      <c r="N6306" s="167">
        <f t="shared" si="692"/>
        <v>0</v>
      </c>
    </row>
    <row r="6307" spans="1:14" ht="15" customHeight="1" x14ac:dyDescent="0.2">
      <c r="A6307" s="152"/>
      <c r="B6307" s="152"/>
      <c r="C6307" s="152"/>
      <c r="D6307" s="152"/>
      <c r="E6307" s="153">
        <f>'2.40-a,b,c,d,e'!E6307</f>
        <v>45932.166666666664</v>
      </c>
      <c r="F6307" s="157">
        <f>'2.40-a,b,c,d,e'!F6307</f>
        <v>60.4799995422363</v>
      </c>
      <c r="G6307" s="157">
        <f>'2.40-a,b,c,d,e'!G6307</f>
        <v>-1299.9992370604971</v>
      </c>
      <c r="H6307" s="157">
        <f t="shared" si="686"/>
        <v>5192.6170083672869</v>
      </c>
      <c r="I6307" s="157">
        <f t="shared" si="687"/>
        <v>2970.0012207031032</v>
      </c>
      <c r="J6307" s="157">
        <f t="shared" si="688"/>
        <v>8162.61822907039</v>
      </c>
      <c r="K6307" s="157">
        <f t="shared" si="689"/>
        <v>0</v>
      </c>
      <c r="L6307" s="157">
        <f t="shared" si="690"/>
        <v>8162.61822907039</v>
      </c>
      <c r="M6307" s="167">
        <f t="shared" si="691"/>
        <v>1</v>
      </c>
      <c r="N6307" s="167">
        <f t="shared" si="692"/>
        <v>0</v>
      </c>
    </row>
    <row r="6308" spans="1:14" ht="15" customHeight="1" x14ac:dyDescent="0.2">
      <c r="A6308" s="152"/>
      <c r="B6308" s="152"/>
      <c r="C6308" s="152"/>
      <c r="D6308" s="152"/>
      <c r="E6308" s="153">
        <f>'2.40-a,b,c,d,e'!E6308</f>
        <v>45933.166666666664</v>
      </c>
      <c r="F6308" s="157">
        <f>'2.40-a,b,c,d,e'!F6308</f>
        <v>60.880001068115199</v>
      </c>
      <c r="G6308" s="157">
        <f>'2.40-a,b,c,d,e'!G6308</f>
        <v>400.00152587889914</v>
      </c>
      <c r="H6308" s="157">
        <f t="shared" si="686"/>
        <v>8562.6197549492899</v>
      </c>
      <c r="I6308" s="157">
        <f t="shared" si="687"/>
        <v>0</v>
      </c>
      <c r="J6308" s="157">
        <f t="shared" si="688"/>
        <v>8562.6197549492899</v>
      </c>
      <c r="K6308" s="157">
        <f t="shared" si="689"/>
        <v>400.00152587889988</v>
      </c>
      <c r="L6308" s="157">
        <f t="shared" si="690"/>
        <v>8162.61822907039</v>
      </c>
      <c r="M6308" s="167">
        <f t="shared" si="691"/>
        <v>0</v>
      </c>
      <c r="N6308" s="167">
        <f t="shared" si="692"/>
        <v>0</v>
      </c>
    </row>
    <row r="6309" spans="1:14" ht="15" customHeight="1" x14ac:dyDescent="0.2">
      <c r="A6309" s="152"/>
      <c r="B6309" s="152"/>
      <c r="C6309" s="152"/>
      <c r="D6309" s="152"/>
      <c r="E6309" s="153">
        <f>'2.40-a,b,c,d,e'!E6309</f>
        <v>45936.166666666664</v>
      </c>
      <c r="F6309" s="157">
        <f>'2.40-a,b,c,d,e'!F6309</f>
        <v>61.689998626708899</v>
      </c>
      <c r="G6309" s="157">
        <f>'2.40-a,b,c,d,e'!G6309</f>
        <v>809.99755859370021</v>
      </c>
      <c r="H6309" s="157">
        <f t="shared" si="686"/>
        <v>8972.61578766409</v>
      </c>
      <c r="I6309" s="157">
        <f t="shared" si="687"/>
        <v>0</v>
      </c>
      <c r="J6309" s="157">
        <f t="shared" si="688"/>
        <v>8972.61578766409</v>
      </c>
      <c r="K6309" s="157">
        <f t="shared" si="689"/>
        <v>809.99755859369998</v>
      </c>
      <c r="L6309" s="157">
        <f t="shared" si="690"/>
        <v>8162.61822907039</v>
      </c>
      <c r="M6309" s="167">
        <f t="shared" si="691"/>
        <v>0</v>
      </c>
      <c r="N6309" s="167">
        <f t="shared" si="692"/>
        <v>0</v>
      </c>
    </row>
    <row r="6310" spans="1:14" ht="15" customHeight="1" x14ac:dyDescent="0.2">
      <c r="A6310" s="152"/>
      <c r="B6310" s="152"/>
      <c r="C6310" s="152"/>
      <c r="D6310" s="152"/>
      <c r="E6310" s="153">
        <f>'2.40-a,b,c,d,e'!E6310</f>
        <v>45937.166666666664</v>
      </c>
      <c r="F6310" s="157">
        <f>'2.40-a,b,c,d,e'!F6310</f>
        <v>61.7299995422363</v>
      </c>
      <c r="G6310" s="157">
        <f>'2.40-a,b,c,d,e'!G6310</f>
        <v>40.000915527400593</v>
      </c>
      <c r="H6310" s="157">
        <f t="shared" si="686"/>
        <v>8202.6191445977911</v>
      </c>
      <c r="I6310" s="157">
        <f t="shared" si="687"/>
        <v>0</v>
      </c>
      <c r="J6310" s="157">
        <f t="shared" si="688"/>
        <v>8202.6191445977911</v>
      </c>
      <c r="K6310" s="157">
        <f t="shared" si="689"/>
        <v>40.000915527401048</v>
      </c>
      <c r="L6310" s="157">
        <f t="shared" si="690"/>
        <v>8162.61822907039</v>
      </c>
      <c r="M6310" s="167">
        <f t="shared" si="691"/>
        <v>0</v>
      </c>
      <c r="N6310" s="167">
        <f t="shared" si="692"/>
        <v>0</v>
      </c>
    </row>
    <row r="6311" spans="1:14" ht="15" customHeight="1" x14ac:dyDescent="0.2">
      <c r="A6311" s="152"/>
      <c r="B6311" s="152"/>
      <c r="C6311" s="152"/>
      <c r="D6311" s="152"/>
      <c r="E6311" s="153">
        <f>'2.40-a,b,c,d,e'!E6311</f>
        <v>45938.166666666664</v>
      </c>
      <c r="F6311" s="157">
        <f>'2.40-a,b,c,d,e'!F6311</f>
        <v>62.549999237060497</v>
      </c>
      <c r="G6311" s="157">
        <f>'2.40-a,b,c,d,e'!G6311</f>
        <v>819.99969482419738</v>
      </c>
      <c r="H6311" s="157">
        <f t="shared" si="686"/>
        <v>8982.6179238945879</v>
      </c>
      <c r="I6311" s="157">
        <f t="shared" si="687"/>
        <v>0</v>
      </c>
      <c r="J6311" s="157">
        <f t="shared" si="688"/>
        <v>8982.6179238945879</v>
      </c>
      <c r="K6311" s="157">
        <f t="shared" si="689"/>
        <v>819.99969482419783</v>
      </c>
      <c r="L6311" s="157">
        <f t="shared" si="690"/>
        <v>8162.61822907039</v>
      </c>
      <c r="M6311" s="167">
        <f t="shared" si="691"/>
        <v>0</v>
      </c>
      <c r="N6311" s="167">
        <f t="shared" si="692"/>
        <v>0</v>
      </c>
    </row>
    <row r="6312" spans="1:14" ht="15" customHeight="1" x14ac:dyDescent="0.2">
      <c r="A6312" s="152"/>
      <c r="B6312" s="152"/>
      <c r="C6312" s="152"/>
      <c r="D6312" s="152"/>
      <c r="E6312" s="153">
        <f>'2.40-a,b,c,d,e'!E6312</f>
        <v>45939.166666666664</v>
      </c>
      <c r="F6312" s="157">
        <f>'2.40-a,b,c,d,e'!F6312</f>
        <v>61.509998321533203</v>
      </c>
      <c r="G6312" s="157">
        <f>'2.40-a,b,c,d,e'!G6312</f>
        <v>-1040.000915527294</v>
      </c>
      <c r="H6312" s="157">
        <f t="shared" si="686"/>
        <v>7122.6173135430963</v>
      </c>
      <c r="I6312" s="157">
        <f t="shared" si="687"/>
        <v>0</v>
      </c>
      <c r="J6312" s="157">
        <f t="shared" si="688"/>
        <v>7122.6173135430963</v>
      </c>
      <c r="K6312" s="157">
        <f t="shared" si="689"/>
        <v>0</v>
      </c>
      <c r="L6312" s="157">
        <f t="shared" si="690"/>
        <v>7122.6173135430963</v>
      </c>
      <c r="M6312" s="167">
        <f t="shared" si="691"/>
        <v>0</v>
      </c>
      <c r="N6312" s="167">
        <f t="shared" si="692"/>
        <v>0</v>
      </c>
    </row>
    <row r="6313" spans="1:14" ht="15" customHeight="1" x14ac:dyDescent="0.2">
      <c r="A6313" s="152"/>
      <c r="B6313" s="152"/>
      <c r="C6313" s="152"/>
      <c r="D6313" s="152"/>
      <c r="E6313" s="153">
        <f>'2.40-a,b,c,d,e'!E6313</f>
        <v>45940.166666666664</v>
      </c>
      <c r="F6313" s="157">
        <f>'2.40-a,b,c,d,e'!F6313</f>
        <v>58.900001525878899</v>
      </c>
      <c r="G6313" s="157">
        <f>'2.40-a,b,c,d,e'!G6313</f>
        <v>-2609.9967956543042</v>
      </c>
      <c r="H6313" s="157">
        <f t="shared" si="686"/>
        <v>4512.6205178887922</v>
      </c>
      <c r="I6313" s="157">
        <f t="shared" si="687"/>
        <v>3649.9977111815979</v>
      </c>
      <c r="J6313" s="157">
        <f t="shared" si="688"/>
        <v>8162.61822907039</v>
      </c>
      <c r="K6313" s="157">
        <f t="shared" si="689"/>
        <v>0</v>
      </c>
      <c r="L6313" s="157">
        <f t="shared" si="690"/>
        <v>8162.61822907039</v>
      </c>
      <c r="M6313" s="167">
        <f t="shared" si="691"/>
        <v>1</v>
      </c>
      <c r="N6313" s="167">
        <f t="shared" si="692"/>
        <v>0</v>
      </c>
    </row>
    <row r="6314" spans="1:14" ht="15" customHeight="1" x14ac:dyDescent="0.2">
      <c r="A6314" s="152"/>
      <c r="B6314" s="152"/>
      <c r="C6314" s="152"/>
      <c r="D6314" s="152"/>
      <c r="E6314" s="153">
        <f>'2.40-a,b,c,d,e'!E6314</f>
        <v>45943.166666666664</v>
      </c>
      <c r="F6314" s="157">
        <f>'2.40-a,b,c,d,e'!F6314</f>
        <v>59.490001678466797</v>
      </c>
      <c r="G6314" s="157">
        <f>'2.40-a,b,c,d,e'!G6314</f>
        <v>590.00015258789767</v>
      </c>
      <c r="H6314" s="157">
        <f t="shared" si="686"/>
        <v>8752.618381658287</v>
      </c>
      <c r="I6314" s="157">
        <f t="shared" si="687"/>
        <v>0</v>
      </c>
      <c r="J6314" s="157">
        <f t="shared" si="688"/>
        <v>8752.618381658287</v>
      </c>
      <c r="K6314" s="157">
        <f t="shared" si="689"/>
        <v>590.00015258789699</v>
      </c>
      <c r="L6314" s="157">
        <f t="shared" si="690"/>
        <v>8162.61822907039</v>
      </c>
      <c r="M6314" s="167">
        <f t="shared" si="691"/>
        <v>0</v>
      </c>
      <c r="N6314" s="167">
        <f t="shared" si="692"/>
        <v>0</v>
      </c>
    </row>
    <row r="6315" spans="1:14" ht="15" customHeight="1" x14ac:dyDescent="0.2">
      <c r="A6315" s="152"/>
      <c r="B6315" s="152"/>
      <c r="C6315" s="152"/>
      <c r="D6315" s="152"/>
      <c r="E6315" s="153">
        <f>'2.40-a,b,c,d,e'!E6315</f>
        <v>45944.166666666664</v>
      </c>
      <c r="F6315" s="157">
        <f>'2.40-a,b,c,d,e'!F6315</f>
        <v>58.700000762939403</v>
      </c>
      <c r="G6315" s="157">
        <f>'2.40-a,b,c,d,e'!G6315</f>
        <v>-790.00091552739354</v>
      </c>
      <c r="H6315" s="157">
        <f t="shared" si="686"/>
        <v>7372.6173135429963</v>
      </c>
      <c r="I6315" s="157">
        <f t="shared" si="687"/>
        <v>0</v>
      </c>
      <c r="J6315" s="157">
        <f t="shared" si="688"/>
        <v>7372.6173135429963</v>
      </c>
      <c r="K6315" s="157">
        <f t="shared" si="689"/>
        <v>0</v>
      </c>
      <c r="L6315" s="157">
        <f t="shared" si="690"/>
        <v>7372.6173135429963</v>
      </c>
      <c r="M6315" s="167">
        <f t="shared" si="691"/>
        <v>0</v>
      </c>
      <c r="N6315" s="167">
        <f t="shared" si="692"/>
        <v>0</v>
      </c>
    </row>
    <row r="6316" spans="1:14" ht="15" customHeight="1" x14ac:dyDescent="0.2">
      <c r="A6316" s="152"/>
      <c r="B6316" s="152"/>
      <c r="C6316" s="152"/>
      <c r="D6316" s="152"/>
      <c r="E6316" s="153">
        <f>'2.40-a,b,c,d,e'!E6316</f>
        <v>45945.166666666664</v>
      </c>
      <c r="F6316" s="157">
        <f>'2.40-a,b,c,d,e'!F6316</f>
        <v>58.270000457763601</v>
      </c>
      <c r="G6316" s="157">
        <f>'2.40-a,b,c,d,e'!G6316</f>
        <v>-430.00030517580257</v>
      </c>
      <c r="H6316" s="157">
        <f t="shared" si="686"/>
        <v>6942.6170083671941</v>
      </c>
      <c r="I6316" s="157">
        <f t="shared" si="687"/>
        <v>0</v>
      </c>
      <c r="J6316" s="157">
        <f t="shared" si="688"/>
        <v>6942.6170083671941</v>
      </c>
      <c r="K6316" s="157">
        <f t="shared" si="689"/>
        <v>0</v>
      </c>
      <c r="L6316" s="157">
        <f t="shared" si="690"/>
        <v>6942.6170083671941</v>
      </c>
      <c r="M6316" s="167">
        <f t="shared" si="691"/>
        <v>0</v>
      </c>
      <c r="N6316" s="167">
        <f t="shared" si="692"/>
        <v>0</v>
      </c>
    </row>
    <row r="6317" spans="1:14" ht="15" customHeight="1" x14ac:dyDescent="0.2">
      <c r="A6317" s="152"/>
      <c r="B6317" s="152"/>
      <c r="C6317" s="152"/>
      <c r="D6317" s="152"/>
      <c r="E6317" s="153">
        <f>'2.40-a,b,c,d,e'!E6317</f>
        <v>45946.166666666664</v>
      </c>
      <c r="F6317" s="157">
        <f>'2.40-a,b,c,d,e'!F6317</f>
        <v>57.459999084472599</v>
      </c>
      <c r="G6317" s="157">
        <f>'2.40-a,b,c,d,e'!G6317</f>
        <v>-810.00137329100141</v>
      </c>
      <c r="H6317" s="157">
        <f t="shared" si="686"/>
        <v>6132.615635076193</v>
      </c>
      <c r="I6317" s="157">
        <f t="shared" si="687"/>
        <v>0</v>
      </c>
      <c r="J6317" s="157">
        <f t="shared" si="688"/>
        <v>6132.615635076193</v>
      </c>
      <c r="K6317" s="157">
        <f t="shared" si="689"/>
        <v>0</v>
      </c>
      <c r="L6317" s="157">
        <f t="shared" si="690"/>
        <v>6132.615635076193</v>
      </c>
      <c r="M6317" s="167">
        <f t="shared" si="691"/>
        <v>0</v>
      </c>
      <c r="N6317" s="167">
        <f t="shared" si="692"/>
        <v>0</v>
      </c>
    </row>
    <row r="6318" spans="1:14" ht="15" customHeight="1" x14ac:dyDescent="0.2">
      <c r="A6318" s="152"/>
      <c r="B6318" s="152"/>
      <c r="C6318" s="152"/>
      <c r="D6318" s="152"/>
      <c r="E6318" s="153">
        <f>'2.40-a,b,c,d,e'!E6318</f>
        <v>45947.166666666664</v>
      </c>
      <c r="F6318" s="157">
        <f>'2.40-a,b,c,d,e'!F6318</f>
        <v>57.540000915527301</v>
      </c>
      <c r="G6318" s="157">
        <f>'2.40-a,b,c,d,e'!G6318</f>
        <v>80.001831054701711</v>
      </c>
      <c r="H6318" s="157">
        <f t="shared" si="686"/>
        <v>6212.6174661308951</v>
      </c>
      <c r="I6318" s="157">
        <f t="shared" si="687"/>
        <v>0</v>
      </c>
      <c r="J6318" s="157">
        <f t="shared" si="688"/>
        <v>6212.6174661308951</v>
      </c>
      <c r="K6318" s="157">
        <f t="shared" si="689"/>
        <v>0</v>
      </c>
      <c r="L6318" s="157">
        <f t="shared" si="690"/>
        <v>6212.6174661308951</v>
      </c>
      <c r="M6318" s="167">
        <f t="shared" si="691"/>
        <v>0</v>
      </c>
      <c r="N6318" s="167">
        <f t="shared" si="692"/>
        <v>0</v>
      </c>
    </row>
    <row r="6319" spans="1:14" ht="15" customHeight="1" x14ac:dyDescent="0.2">
      <c r="A6319" s="152"/>
      <c r="B6319" s="152"/>
      <c r="C6319" s="152"/>
      <c r="D6319" s="152"/>
      <c r="E6319" s="153">
        <f>'2.40-a,b,c,d,e'!E6319</f>
        <v>45950.166666666664</v>
      </c>
      <c r="F6319" s="157">
        <f>'2.40-a,b,c,d,e'!F6319</f>
        <v>57.520000457763601</v>
      </c>
      <c r="G6319" s="157">
        <f>'2.40-a,b,c,d,e'!G6319</f>
        <v>-20.000457763700297</v>
      </c>
      <c r="H6319" s="157">
        <f t="shared" si="686"/>
        <v>6192.617008367195</v>
      </c>
      <c r="I6319" s="157">
        <f t="shared" si="687"/>
        <v>0</v>
      </c>
      <c r="J6319" s="157">
        <f t="shared" si="688"/>
        <v>6192.617008367195</v>
      </c>
      <c r="K6319" s="157">
        <f t="shared" si="689"/>
        <v>0</v>
      </c>
      <c r="L6319" s="157">
        <f t="shared" si="690"/>
        <v>6192.617008367195</v>
      </c>
      <c r="M6319" s="167">
        <f t="shared" si="691"/>
        <v>0</v>
      </c>
      <c r="N6319" s="167">
        <f t="shared" si="692"/>
        <v>0</v>
      </c>
    </row>
    <row r="6320" spans="1:14" ht="15" customHeight="1" x14ac:dyDescent="0.2">
      <c r="A6320" s="152"/>
      <c r="B6320" s="152"/>
      <c r="C6320" s="152"/>
      <c r="D6320" s="152"/>
      <c r="E6320" s="153">
        <f>'2.40-a,b,c,d,e'!E6320</f>
        <v>45951.166666666664</v>
      </c>
      <c r="F6320" s="157">
        <f>'2.40-a,b,c,d,e'!F6320</f>
        <v>57.819999694824197</v>
      </c>
      <c r="G6320" s="157">
        <f>'2.40-a,b,c,d,e'!G6320</f>
        <v>299.99923706059661</v>
      </c>
      <c r="H6320" s="157">
        <f t="shared" si="686"/>
        <v>6492.6162454277919</v>
      </c>
      <c r="I6320" s="157">
        <f t="shared" si="687"/>
        <v>0</v>
      </c>
      <c r="J6320" s="157">
        <f t="shared" si="688"/>
        <v>6492.6162454277919</v>
      </c>
      <c r="K6320" s="157">
        <f t="shared" si="689"/>
        <v>0</v>
      </c>
      <c r="L6320" s="157">
        <f t="shared" si="690"/>
        <v>6492.6162454277919</v>
      </c>
      <c r="M6320" s="167">
        <f t="shared" si="691"/>
        <v>0</v>
      </c>
      <c r="N6320" s="167">
        <f t="shared" si="692"/>
        <v>0</v>
      </c>
    </row>
    <row r="6321" spans="1:14" ht="15" customHeight="1" x14ac:dyDescent="0.2">
      <c r="A6321" s="152"/>
      <c r="B6321" s="152"/>
      <c r="C6321" s="152"/>
      <c r="D6321" s="152"/>
      <c r="E6321" s="153">
        <f>'2.40-a,b,c,d,e'!E6321</f>
        <v>45952.166666666664</v>
      </c>
      <c r="F6321" s="157">
        <f>'2.40-a,b,c,d,e'!F6321</f>
        <v>58.5</v>
      </c>
      <c r="G6321" s="157">
        <f>'2.40-a,b,c,d,e'!G6321</f>
        <v>680.00030517580262</v>
      </c>
      <c r="H6321" s="157">
        <f t="shared" si="686"/>
        <v>7172.6165506035941</v>
      </c>
      <c r="I6321" s="157">
        <f t="shared" si="687"/>
        <v>0</v>
      </c>
      <c r="J6321" s="157">
        <f t="shared" si="688"/>
        <v>7172.6165506035941</v>
      </c>
      <c r="K6321" s="157">
        <f t="shared" si="689"/>
        <v>0</v>
      </c>
      <c r="L6321" s="157">
        <f t="shared" si="690"/>
        <v>7172.6165506035941</v>
      </c>
      <c r="M6321" s="167">
        <f t="shared" si="691"/>
        <v>0</v>
      </c>
      <c r="N6321" s="167">
        <f t="shared" si="692"/>
        <v>0</v>
      </c>
    </row>
    <row r="6322" spans="1:14" ht="15" customHeight="1" x14ac:dyDescent="0.2">
      <c r="A6322" s="152"/>
      <c r="B6322" s="152"/>
      <c r="C6322" s="152"/>
      <c r="D6322" s="152"/>
      <c r="E6322" s="153">
        <f>'2.40-a,b,c,d,e'!E6322</f>
        <v>45953.166666666664</v>
      </c>
      <c r="F6322" s="157">
        <f>'2.40-a,b,c,d,e'!F6322</f>
        <v>61.790000915527301</v>
      </c>
      <c r="G6322" s="157">
        <f>'2.40-a,b,c,d,e'!G6322</f>
        <v>3290.000915527301</v>
      </c>
      <c r="H6322" s="157">
        <f t="shared" si="686"/>
        <v>10462.617466130894</v>
      </c>
      <c r="I6322" s="157">
        <f t="shared" si="687"/>
        <v>0</v>
      </c>
      <c r="J6322" s="157">
        <f t="shared" si="688"/>
        <v>10462.617466130894</v>
      </c>
      <c r="K6322" s="157">
        <f t="shared" si="689"/>
        <v>2299.9992370605041</v>
      </c>
      <c r="L6322" s="157">
        <f t="shared" si="690"/>
        <v>8162.61822907039</v>
      </c>
      <c r="M6322" s="167">
        <f t="shared" si="691"/>
        <v>0</v>
      </c>
      <c r="N6322" s="167">
        <f t="shared" si="692"/>
        <v>0</v>
      </c>
    </row>
    <row r="6323" spans="1:14" ht="15" customHeight="1" x14ac:dyDescent="0.2">
      <c r="A6323" s="152"/>
      <c r="B6323" s="152"/>
      <c r="C6323" s="152"/>
      <c r="D6323" s="152"/>
      <c r="E6323" s="153">
        <f>'2.40-a,b,c,d,e'!E6323</f>
        <v>45954.166666666664</v>
      </c>
      <c r="F6323" s="157">
        <f>'2.40-a,b,c,d,e'!F6323</f>
        <v>61.5</v>
      </c>
      <c r="G6323" s="157">
        <f>'2.40-a,b,c,d,e'!G6323</f>
        <v>-290.00091552730112</v>
      </c>
      <c r="H6323" s="157">
        <f t="shared" si="686"/>
        <v>7872.617313543089</v>
      </c>
      <c r="I6323" s="157">
        <f t="shared" si="687"/>
        <v>0</v>
      </c>
      <c r="J6323" s="157">
        <f t="shared" si="688"/>
        <v>7872.617313543089</v>
      </c>
      <c r="K6323" s="157">
        <f t="shared" si="689"/>
        <v>0</v>
      </c>
      <c r="L6323" s="157">
        <f t="shared" si="690"/>
        <v>7872.617313543089</v>
      </c>
      <c r="M6323" s="167">
        <f t="shared" si="691"/>
        <v>0</v>
      </c>
      <c r="N6323" s="167">
        <f t="shared" si="692"/>
        <v>0</v>
      </c>
    </row>
    <row r="6324" spans="1:14" ht="15" customHeight="1" x14ac:dyDescent="0.2">
      <c r="A6324" s="152"/>
      <c r="B6324" s="152"/>
      <c r="C6324" s="152"/>
      <c r="D6324" s="152"/>
      <c r="E6324" s="153">
        <f>'2.40-a,b,c,d,e'!E6324</f>
        <v>45957.166666666664</v>
      </c>
      <c r="F6324" s="157">
        <f>'2.40-a,b,c,d,e'!F6324</f>
        <v>61.310001373291001</v>
      </c>
      <c r="G6324" s="157">
        <f>'2.40-a,b,c,d,e'!G6324</f>
        <v>-189.99862670899859</v>
      </c>
      <c r="H6324" s="157">
        <f t="shared" si="686"/>
        <v>7682.6186868340901</v>
      </c>
      <c r="I6324" s="157">
        <f t="shared" si="687"/>
        <v>0</v>
      </c>
      <c r="J6324" s="157">
        <f t="shared" si="688"/>
        <v>7682.6186868340901</v>
      </c>
      <c r="K6324" s="157">
        <f t="shared" si="689"/>
        <v>0</v>
      </c>
      <c r="L6324" s="157">
        <f t="shared" si="690"/>
        <v>7682.6186868340901</v>
      </c>
      <c r="M6324" s="167">
        <f t="shared" si="691"/>
        <v>0</v>
      </c>
      <c r="N6324" s="167">
        <f t="shared" si="692"/>
        <v>0</v>
      </c>
    </row>
    <row r="6325" spans="1:14" ht="15" customHeight="1" x14ac:dyDescent="0.2">
      <c r="A6325" s="152"/>
      <c r="B6325" s="152"/>
      <c r="C6325" s="152"/>
      <c r="D6325" s="152"/>
      <c r="E6325" s="153">
        <f>'2.40-a,b,c,d,e'!E6325</f>
        <v>45958.166666666664</v>
      </c>
      <c r="F6325" s="157">
        <f>'2.40-a,b,c,d,e'!F6325</f>
        <v>60.150001525878899</v>
      </c>
      <c r="G6325" s="157">
        <f>'2.40-a,b,c,d,e'!G6325</f>
        <v>-1159.9998474121023</v>
      </c>
      <c r="H6325" s="157">
        <f t="shared" si="686"/>
        <v>6522.618839421988</v>
      </c>
      <c r="I6325" s="157">
        <f t="shared" si="687"/>
        <v>0</v>
      </c>
      <c r="J6325" s="157">
        <f t="shared" si="688"/>
        <v>6522.618839421988</v>
      </c>
      <c r="K6325" s="157">
        <f t="shared" si="689"/>
        <v>0</v>
      </c>
      <c r="L6325" s="157">
        <f t="shared" si="690"/>
        <v>6522.618839421988</v>
      </c>
      <c r="M6325" s="167">
        <f t="shared" si="691"/>
        <v>0</v>
      </c>
      <c r="N6325" s="167">
        <f t="shared" si="692"/>
        <v>0</v>
      </c>
    </row>
    <row r="6326" spans="1:14" ht="15" customHeight="1" x14ac:dyDescent="0.2">
      <c r="A6326" s="152"/>
      <c r="B6326" s="152"/>
      <c r="C6326" s="152"/>
      <c r="D6326" s="152"/>
      <c r="E6326" s="153">
        <f>'2.40-a,b,c,d,e'!E6326</f>
        <v>45959.166666666664</v>
      </c>
      <c r="F6326" s="157">
        <f>'2.40-a,b,c,d,e'!F6326</f>
        <v>60.4799995422363</v>
      </c>
      <c r="G6326" s="157">
        <f>'2.40-a,b,c,d,e'!G6326</f>
        <v>329.99801635740056</v>
      </c>
      <c r="H6326" s="157">
        <f t="shared" si="686"/>
        <v>6852.616855779389</v>
      </c>
      <c r="I6326" s="157">
        <f t="shared" si="687"/>
        <v>0</v>
      </c>
      <c r="J6326" s="157">
        <f t="shared" si="688"/>
        <v>6852.616855779389</v>
      </c>
      <c r="K6326" s="157">
        <f t="shared" si="689"/>
        <v>0</v>
      </c>
      <c r="L6326" s="157">
        <f t="shared" si="690"/>
        <v>6852.616855779389</v>
      </c>
      <c r="M6326" s="167">
        <f t="shared" si="691"/>
        <v>0</v>
      </c>
      <c r="N6326" s="167">
        <f t="shared" si="692"/>
        <v>0</v>
      </c>
    </row>
    <row r="6327" spans="1:14" ht="15" customHeight="1" x14ac:dyDescent="0.2">
      <c r="A6327" s="152"/>
      <c r="B6327" s="152"/>
      <c r="C6327" s="152"/>
      <c r="D6327" s="152"/>
      <c r="E6327" s="153">
        <f>'2.40-a,b,c,d,e'!E6327</f>
        <v>45960.166666666664</v>
      </c>
      <c r="F6327" s="157">
        <f>'2.40-a,b,c,d,e'!F6327</f>
        <v>60.569999694824197</v>
      </c>
      <c r="G6327" s="157">
        <f>'2.40-a,b,c,d,e'!G6327</f>
        <v>90.00015258789773</v>
      </c>
      <c r="H6327" s="157">
        <f t="shared" si="686"/>
        <v>6942.6170083672869</v>
      </c>
      <c r="I6327" s="157">
        <f t="shared" si="687"/>
        <v>0</v>
      </c>
      <c r="J6327" s="157">
        <f t="shared" si="688"/>
        <v>6942.6170083672869</v>
      </c>
      <c r="K6327" s="157">
        <f t="shared" si="689"/>
        <v>0</v>
      </c>
      <c r="L6327" s="157">
        <f t="shared" si="690"/>
        <v>6942.6170083672869</v>
      </c>
      <c r="M6327" s="167">
        <f t="shared" si="691"/>
        <v>0</v>
      </c>
      <c r="N6327" s="167">
        <f t="shared" si="692"/>
        <v>0</v>
      </c>
    </row>
    <row r="6328" spans="1:14" ht="15" customHeight="1" x14ac:dyDescent="0.2">
      <c r="A6328" s="152"/>
      <c r="B6328" s="152"/>
      <c r="C6328" s="152"/>
      <c r="D6328" s="152"/>
      <c r="E6328" s="153">
        <f>'2.40-a,b,c,d,e'!E6328</f>
        <v>45961.166666666664</v>
      </c>
      <c r="F6328" s="157">
        <f>'2.40-a,b,c,d,e'!F6328</f>
        <v>60.9799995422363</v>
      </c>
      <c r="G6328" s="157">
        <f>'2.40-a,b,c,d,e'!G6328</f>
        <v>409.99984741210227</v>
      </c>
      <c r="H6328" s="157">
        <f t="shared" si="686"/>
        <v>7352.616855779389</v>
      </c>
      <c r="I6328" s="157">
        <f t="shared" si="687"/>
        <v>0</v>
      </c>
      <c r="J6328" s="157">
        <f t="shared" si="688"/>
        <v>7352.616855779389</v>
      </c>
      <c r="K6328" s="157">
        <f t="shared" si="689"/>
        <v>0</v>
      </c>
      <c r="L6328" s="157">
        <f t="shared" si="690"/>
        <v>7352.616855779389</v>
      </c>
      <c r="M6328" s="167">
        <f t="shared" si="691"/>
        <v>0</v>
      </c>
      <c r="N6328" s="167">
        <f t="shared" si="692"/>
        <v>0</v>
      </c>
    </row>
    <row r="6329" spans="1:14" ht="15" customHeight="1" x14ac:dyDescent="0.2">
      <c r="A6329" s="152"/>
      <c r="B6329" s="152"/>
      <c r="C6329" s="152"/>
      <c r="D6329" s="152"/>
      <c r="E6329" s="153">
        <f>'2.40-a,b,c,d,e'!E6329</f>
        <v>45964.208333333336</v>
      </c>
      <c r="F6329" s="157">
        <f>'2.40-a,b,c,d,e'!F6329</f>
        <v>61.049999237060497</v>
      </c>
      <c r="G6329" s="157">
        <f>'2.40-a,b,c,d,e'!G6329</f>
        <v>69.999694824197434</v>
      </c>
      <c r="H6329" s="157">
        <f t="shared" si="686"/>
        <v>7422.6165506035868</v>
      </c>
      <c r="I6329" s="157">
        <f t="shared" si="687"/>
        <v>0</v>
      </c>
      <c r="J6329" s="157">
        <f t="shared" si="688"/>
        <v>7422.6165506035868</v>
      </c>
      <c r="K6329" s="157">
        <f t="shared" si="689"/>
        <v>0</v>
      </c>
      <c r="L6329" s="157">
        <f t="shared" si="690"/>
        <v>7422.6165506035868</v>
      </c>
      <c r="M6329" s="167">
        <f t="shared" si="691"/>
        <v>0</v>
      </c>
      <c r="N6329" s="167">
        <f t="shared" si="692"/>
        <v>0</v>
      </c>
    </row>
    <row r="6330" spans="1:14" ht="15" customHeight="1" x14ac:dyDescent="0.2">
      <c r="A6330" s="152"/>
      <c r="B6330" s="152"/>
      <c r="C6330" s="152"/>
      <c r="D6330" s="152"/>
      <c r="E6330" s="153">
        <f>'2.40-a,b,c,d,e'!E6330</f>
        <v>45965.208333333336</v>
      </c>
      <c r="F6330" s="157">
        <f>'2.40-a,b,c,d,e'!F6330</f>
        <v>60.560001373291001</v>
      </c>
      <c r="G6330" s="157">
        <f>'2.40-a,b,c,d,e'!G6330</f>
        <v>-489.99786376949572</v>
      </c>
      <c r="H6330" s="157">
        <f t="shared" si="686"/>
        <v>6932.618686834091</v>
      </c>
      <c r="I6330" s="157">
        <f t="shared" si="687"/>
        <v>0</v>
      </c>
      <c r="J6330" s="157">
        <f t="shared" si="688"/>
        <v>6932.618686834091</v>
      </c>
      <c r="K6330" s="157">
        <f t="shared" si="689"/>
        <v>0</v>
      </c>
      <c r="L6330" s="157">
        <f t="shared" si="690"/>
        <v>6932.618686834091</v>
      </c>
      <c r="M6330" s="167">
        <f t="shared" si="691"/>
        <v>0</v>
      </c>
      <c r="N6330" s="167">
        <f t="shared" si="692"/>
        <v>0</v>
      </c>
    </row>
    <row r="6331" spans="1:14" ht="15" customHeight="1" x14ac:dyDescent="0.2">
      <c r="A6331" s="152"/>
      <c r="B6331" s="152"/>
      <c r="C6331" s="152"/>
      <c r="D6331" s="152"/>
      <c r="E6331" s="153">
        <f>'2.40-a,b,c,d,e'!E6331</f>
        <v>45966.208333333336</v>
      </c>
      <c r="F6331" s="157">
        <f>'2.40-a,b,c,d,e'!F6331</f>
        <v>59.599998474121001</v>
      </c>
      <c r="G6331" s="157">
        <f>'2.40-a,b,c,d,e'!G6331</f>
        <v>-960.00289917000009</v>
      </c>
      <c r="H6331" s="157">
        <f t="shared" si="686"/>
        <v>5972.6157876640909</v>
      </c>
      <c r="I6331" s="157">
        <f t="shared" si="687"/>
        <v>2190.0024414062991</v>
      </c>
      <c r="J6331" s="157">
        <f t="shared" si="688"/>
        <v>8162.61822907039</v>
      </c>
      <c r="K6331" s="157">
        <f t="shared" si="689"/>
        <v>0</v>
      </c>
      <c r="L6331" s="157">
        <f t="shared" si="690"/>
        <v>8162.61822907039</v>
      </c>
      <c r="M6331" s="167">
        <f t="shared" si="691"/>
        <v>1</v>
      </c>
      <c r="N6331" s="167">
        <f t="shared" si="692"/>
        <v>0</v>
      </c>
    </row>
    <row r="6332" spans="1:14" ht="15" customHeight="1" x14ac:dyDescent="0.2">
      <c r="A6332" s="152"/>
      <c r="B6332" s="152"/>
      <c r="C6332" s="152"/>
      <c r="D6332" s="152"/>
      <c r="E6332" s="153">
        <f>'2.40-a,b,c,d,e'!E6332</f>
        <v>45967.208333333336</v>
      </c>
      <c r="F6332" s="157">
        <f>'2.40-a,b,c,d,e'!F6332</f>
        <v>59.430000305175703</v>
      </c>
      <c r="G6332" s="157">
        <f>'2.40-a,b,c,d,e'!G6332</f>
        <v>-169.99816894529829</v>
      </c>
      <c r="H6332" s="157">
        <f t="shared" si="686"/>
        <v>7992.6200601250921</v>
      </c>
      <c r="I6332" s="157">
        <f t="shared" si="687"/>
        <v>0</v>
      </c>
      <c r="J6332" s="157">
        <f t="shared" si="688"/>
        <v>7992.6200601250921</v>
      </c>
      <c r="K6332" s="157">
        <f t="shared" si="689"/>
        <v>0</v>
      </c>
      <c r="L6332" s="157">
        <f t="shared" si="690"/>
        <v>7992.6200601250921</v>
      </c>
      <c r="M6332" s="167">
        <f t="shared" si="691"/>
        <v>0</v>
      </c>
      <c r="N6332" s="167">
        <f t="shared" si="692"/>
        <v>0</v>
      </c>
    </row>
    <row r="6333" spans="1:14" ht="15" customHeight="1" x14ac:dyDescent="0.2">
      <c r="A6333" s="152"/>
      <c r="B6333" s="152"/>
      <c r="C6333" s="152"/>
      <c r="D6333" s="152"/>
      <c r="E6333" s="153">
        <f>'2.40-a,b,c,d,e'!E6333</f>
        <v>45968.208333333336</v>
      </c>
      <c r="F6333" s="157">
        <f>'2.40-a,b,c,d,e'!F6333</f>
        <v>59.75</v>
      </c>
      <c r="G6333" s="157">
        <f>'2.40-a,b,c,d,e'!G6333</f>
        <v>319.99969482429691</v>
      </c>
      <c r="H6333" s="157">
        <f t="shared" si="686"/>
        <v>8312.6197549493882</v>
      </c>
      <c r="I6333" s="157">
        <f t="shared" si="687"/>
        <v>0</v>
      </c>
      <c r="J6333" s="157">
        <f t="shared" si="688"/>
        <v>8312.6197549493882</v>
      </c>
      <c r="K6333" s="157">
        <f t="shared" si="689"/>
        <v>150.00152587899811</v>
      </c>
      <c r="L6333" s="157">
        <f t="shared" si="690"/>
        <v>8162.61822907039</v>
      </c>
      <c r="M6333" s="167">
        <f t="shared" si="691"/>
        <v>0</v>
      </c>
      <c r="N6333" s="167">
        <f t="shared" si="692"/>
        <v>0</v>
      </c>
    </row>
    <row r="6334" spans="1:14" ht="15" customHeight="1" x14ac:dyDescent="0.2">
      <c r="A6334" s="152"/>
      <c r="B6334" s="152"/>
      <c r="C6334" s="152"/>
      <c r="D6334" s="152"/>
      <c r="E6334" s="153">
        <f>'2.40-a,b,c,d,e'!E6334</f>
        <v>45971.208333333336</v>
      </c>
      <c r="F6334" s="157">
        <f>'2.40-a,b,c,d,e'!F6334</f>
        <v>60.130001068115199</v>
      </c>
      <c r="G6334" s="157">
        <f>'2.40-a,b,c,d,e'!G6334</f>
        <v>380.00106811519885</v>
      </c>
      <c r="H6334" s="157">
        <f t="shared" si="686"/>
        <v>8542.6192971855889</v>
      </c>
      <c r="I6334" s="157">
        <f t="shared" si="687"/>
        <v>0</v>
      </c>
      <c r="J6334" s="157">
        <f t="shared" si="688"/>
        <v>8542.6192971855889</v>
      </c>
      <c r="K6334" s="157">
        <f t="shared" si="689"/>
        <v>380.0010681151989</v>
      </c>
      <c r="L6334" s="157">
        <f t="shared" si="690"/>
        <v>8162.61822907039</v>
      </c>
      <c r="M6334" s="167">
        <f t="shared" si="691"/>
        <v>0</v>
      </c>
      <c r="N6334" s="167">
        <f t="shared" si="692"/>
        <v>0</v>
      </c>
    </row>
    <row r="6335" spans="1:14" ht="15" customHeight="1" x14ac:dyDescent="0.2">
      <c r="A6335" s="152"/>
      <c r="B6335" s="152"/>
      <c r="C6335" s="152"/>
      <c r="D6335" s="152"/>
      <c r="E6335" s="153">
        <f>'2.40-a,b,c,d,e'!E6335</f>
        <v>45972.208333333336</v>
      </c>
      <c r="F6335" s="157">
        <f>'2.40-a,b,c,d,e'!F6335</f>
        <v>61.040000915527301</v>
      </c>
      <c r="G6335" s="157">
        <f>'2.40-a,b,c,d,e'!G6335</f>
        <v>909.99984741210233</v>
      </c>
      <c r="H6335" s="157">
        <f t="shared" si="686"/>
        <v>9072.6180764824931</v>
      </c>
      <c r="I6335" s="157">
        <f t="shared" si="687"/>
        <v>0</v>
      </c>
      <c r="J6335" s="157">
        <f t="shared" si="688"/>
        <v>9072.6180764824931</v>
      </c>
      <c r="K6335" s="157">
        <f t="shared" si="689"/>
        <v>909.99984741210301</v>
      </c>
      <c r="L6335" s="157">
        <f t="shared" si="690"/>
        <v>8162.61822907039</v>
      </c>
      <c r="M6335" s="167">
        <f t="shared" si="691"/>
        <v>0</v>
      </c>
      <c r="N6335" s="167">
        <f t="shared" si="692"/>
        <v>0</v>
      </c>
    </row>
    <row r="6336" spans="1:14" ht="15" customHeight="1" x14ac:dyDescent="0.2">
      <c r="A6336" s="152"/>
      <c r="B6336" s="152"/>
      <c r="C6336" s="152"/>
      <c r="D6336" s="152"/>
      <c r="E6336" s="153">
        <f>'2.40-a,b,c,d,e'!E6336</f>
        <v>45973.208333333336</v>
      </c>
      <c r="F6336" s="157">
        <f>'2.40-a,b,c,d,e'!F6336</f>
        <v>58.490001678466797</v>
      </c>
      <c r="G6336" s="157">
        <f>'2.40-a,b,c,d,e'!G6336</f>
        <v>-2549.9992370605041</v>
      </c>
      <c r="H6336" s="157">
        <f t="shared" si="686"/>
        <v>5612.6189920098859</v>
      </c>
      <c r="I6336" s="157">
        <f t="shared" si="687"/>
        <v>2549.9992370605041</v>
      </c>
      <c r="J6336" s="157">
        <f t="shared" si="688"/>
        <v>8162.61822907039</v>
      </c>
      <c r="K6336" s="157">
        <f t="shared" si="689"/>
        <v>0</v>
      </c>
      <c r="L6336" s="157">
        <f t="shared" si="690"/>
        <v>8162.61822907039</v>
      </c>
      <c r="M6336" s="167">
        <f t="shared" si="691"/>
        <v>1</v>
      </c>
      <c r="N6336" s="167">
        <f t="shared" si="692"/>
        <v>0</v>
      </c>
    </row>
    <row r="6337" spans="1:14" ht="15" customHeight="1" x14ac:dyDescent="0.2">
      <c r="A6337" s="152"/>
      <c r="B6337" s="152"/>
      <c r="C6337" s="152"/>
      <c r="D6337" s="152"/>
      <c r="E6337" s="153">
        <f>'2.40-a,b,c,d,e'!E6337</f>
        <v>45974.208333333336</v>
      </c>
      <c r="F6337" s="157">
        <f>'2.40-a,b,c,d,e'!F6337</f>
        <v>58.689998626708899</v>
      </c>
      <c r="G6337" s="157">
        <f>'2.40-a,b,c,d,e'!G6337</f>
        <v>199.99694824210223</v>
      </c>
      <c r="H6337" s="157">
        <f t="shared" si="686"/>
        <v>8362.615177312493</v>
      </c>
      <c r="I6337" s="157">
        <f t="shared" si="687"/>
        <v>0</v>
      </c>
      <c r="J6337" s="157">
        <f t="shared" si="688"/>
        <v>8362.615177312493</v>
      </c>
      <c r="K6337" s="157">
        <f t="shared" si="689"/>
        <v>199.99694824210292</v>
      </c>
      <c r="L6337" s="157">
        <f t="shared" si="690"/>
        <v>8162.61822907039</v>
      </c>
      <c r="M6337" s="167">
        <f t="shared" si="691"/>
        <v>0</v>
      </c>
      <c r="N6337" s="167">
        <f t="shared" si="692"/>
        <v>0</v>
      </c>
    </row>
    <row r="6338" spans="1:14" ht="15" customHeight="1" x14ac:dyDescent="0.2">
      <c r="A6338" s="152"/>
      <c r="B6338" s="152"/>
      <c r="C6338" s="152"/>
      <c r="D6338" s="152"/>
      <c r="E6338" s="153">
        <f>'2.40-a,b,c,d,e'!E6338</f>
        <v>45975.208333333336</v>
      </c>
      <c r="F6338" s="157">
        <f>'2.40-a,b,c,d,e'!F6338</f>
        <v>60.090000152587798</v>
      </c>
      <c r="G6338" s="157">
        <f>'2.40-a,b,c,d,e'!G6338</f>
        <v>1400.0015258788992</v>
      </c>
      <c r="H6338" s="157">
        <f t="shared" si="686"/>
        <v>9562.6197549492899</v>
      </c>
      <c r="I6338" s="157">
        <f t="shared" si="687"/>
        <v>0</v>
      </c>
      <c r="J6338" s="157">
        <f t="shared" si="688"/>
        <v>9562.6197549492899</v>
      </c>
      <c r="K6338" s="157">
        <f t="shared" si="689"/>
        <v>1400.0015258788999</v>
      </c>
      <c r="L6338" s="157">
        <f t="shared" si="690"/>
        <v>8162.61822907039</v>
      </c>
      <c r="M6338" s="167">
        <f t="shared" si="691"/>
        <v>0</v>
      </c>
      <c r="N6338" s="167">
        <f t="shared" si="692"/>
        <v>0</v>
      </c>
    </row>
    <row r="6339" spans="1:14" ht="15" customHeight="1" x14ac:dyDescent="0.2">
      <c r="A6339" s="152"/>
      <c r="B6339" s="152"/>
      <c r="C6339" s="152"/>
      <c r="D6339" s="152"/>
      <c r="E6339" s="153">
        <f>'2.40-a,b,c,d,e'!E6339</f>
        <v>45978.208333333336</v>
      </c>
      <c r="F6339" s="157">
        <f>'2.40-a,b,c,d,e'!F6339</f>
        <v>59.909999847412102</v>
      </c>
      <c r="G6339" s="157">
        <f>'2.40-a,b,c,d,e'!G6339</f>
        <v>-180.00030517569598</v>
      </c>
      <c r="H6339" s="157">
        <f t="shared" si="686"/>
        <v>7982.6179238946943</v>
      </c>
      <c r="I6339" s="157">
        <f t="shared" si="687"/>
        <v>0</v>
      </c>
      <c r="J6339" s="157">
        <f t="shared" si="688"/>
        <v>7982.6179238946943</v>
      </c>
      <c r="K6339" s="157">
        <f t="shared" si="689"/>
        <v>0</v>
      </c>
      <c r="L6339" s="157">
        <f t="shared" si="690"/>
        <v>7982.6179238946943</v>
      </c>
      <c r="M6339" s="167">
        <f t="shared" si="691"/>
        <v>0</v>
      </c>
      <c r="N6339" s="167">
        <f t="shared" si="692"/>
        <v>0</v>
      </c>
    </row>
    <row r="6340" spans="1:14" ht="15" customHeight="1" x14ac:dyDescent="0.2">
      <c r="A6340" s="152"/>
      <c r="B6340" s="152"/>
      <c r="C6340" s="152"/>
      <c r="D6340" s="152"/>
      <c r="E6340" s="153">
        <f>'2.40-a,b,c,d,e'!E6340</f>
        <v>45979.208333333336</v>
      </c>
      <c r="F6340" s="157">
        <f>'2.40-a,b,c,d,e'!F6340</f>
        <v>60.740001678466797</v>
      </c>
      <c r="G6340" s="157">
        <f>'2.40-a,b,c,d,e'!G6340</f>
        <v>830.00183105469455</v>
      </c>
      <c r="H6340" s="157">
        <f t="shared" ref="H6340:H6403" si="693">L6339+G6340</f>
        <v>8812.6197549493882</v>
      </c>
      <c r="I6340" s="157">
        <f t="shared" ref="I6340:I6403" si="694">IF(H6340&lt;$B$13,$B$14-H6340,0)</f>
        <v>0</v>
      </c>
      <c r="J6340" s="157">
        <f t="shared" ref="J6340:J6403" si="695">H6340+I6340</f>
        <v>8812.6197549493882</v>
      </c>
      <c r="K6340" s="157">
        <f t="shared" ref="K6340:K6403" si="696">MAX(J6340-$B$14,0)</f>
        <v>650.00152587899811</v>
      </c>
      <c r="L6340" s="157">
        <f t="shared" ref="L6340:L6403" si="697">J6340-K6340</f>
        <v>8162.61822907039</v>
      </c>
      <c r="M6340" s="167">
        <f t="shared" ref="M6340:M6403" si="698">IF(I6340&gt;0,1,0)</f>
        <v>0</v>
      </c>
      <c r="N6340" s="167">
        <f t="shared" ref="N6340:N6403" si="699">IF(H6340&lt;0,1,0)</f>
        <v>0</v>
      </c>
    </row>
    <row r="6341" spans="1:14" ht="15" customHeight="1" x14ac:dyDescent="0.2">
      <c r="A6341" s="152"/>
      <c r="B6341" s="152"/>
      <c r="C6341" s="152"/>
      <c r="D6341" s="152"/>
      <c r="E6341" s="153">
        <f>'2.40-a,b,c,d,e'!E6341</f>
        <v>45980.208333333336</v>
      </c>
      <c r="F6341" s="157">
        <f>'2.40-a,b,c,d,e'!F6341</f>
        <v>59.439998626708899</v>
      </c>
      <c r="G6341" s="157">
        <f>'2.40-a,b,c,d,e'!G6341</f>
        <v>-1300.0030517578978</v>
      </c>
      <c r="H6341" s="157">
        <f t="shared" si="693"/>
        <v>6862.6151773124921</v>
      </c>
      <c r="I6341" s="157">
        <f t="shared" si="694"/>
        <v>0</v>
      </c>
      <c r="J6341" s="157">
        <f t="shared" si="695"/>
        <v>6862.6151773124921</v>
      </c>
      <c r="K6341" s="157">
        <f t="shared" si="696"/>
        <v>0</v>
      </c>
      <c r="L6341" s="157">
        <f t="shared" si="697"/>
        <v>6862.6151773124921</v>
      </c>
      <c r="M6341" s="167">
        <f t="shared" si="698"/>
        <v>0</v>
      </c>
      <c r="N6341" s="167">
        <f t="shared" si="699"/>
        <v>0</v>
      </c>
    </row>
    <row r="6342" spans="1:14" ht="15" customHeight="1" x14ac:dyDescent="0.2">
      <c r="A6342" s="152"/>
      <c r="B6342" s="152"/>
      <c r="C6342" s="152"/>
      <c r="D6342" s="152"/>
      <c r="E6342" s="153">
        <f>'2.40-a,b,c,d,e'!E6342</f>
        <v>45981.208333333336</v>
      </c>
      <c r="F6342" s="157">
        <f>'2.40-a,b,c,d,e'!F6342</f>
        <v>59.139999389648402</v>
      </c>
      <c r="G6342" s="157">
        <f>'2.40-a,b,c,d,e'!G6342</f>
        <v>-299.99923706049714</v>
      </c>
      <c r="H6342" s="157">
        <f t="shared" si="693"/>
        <v>6562.6159402519952</v>
      </c>
      <c r="I6342" s="157">
        <f t="shared" si="694"/>
        <v>0</v>
      </c>
      <c r="J6342" s="157">
        <f t="shared" si="695"/>
        <v>6562.6159402519952</v>
      </c>
      <c r="K6342" s="157">
        <f t="shared" si="696"/>
        <v>0</v>
      </c>
      <c r="L6342" s="157">
        <f t="shared" si="697"/>
        <v>6562.6159402519952</v>
      </c>
      <c r="M6342" s="167">
        <f t="shared" si="698"/>
        <v>0</v>
      </c>
      <c r="N6342" s="167">
        <f t="shared" si="699"/>
        <v>0</v>
      </c>
    </row>
    <row r="6343" spans="1:14" ht="15" customHeight="1" x14ac:dyDescent="0.2">
      <c r="A6343" s="152"/>
      <c r="B6343" s="152"/>
      <c r="C6343" s="152"/>
      <c r="D6343" s="152"/>
      <c r="E6343" s="153">
        <f>'2.40-a,b,c,d,e'!E6343</f>
        <v>45982.208333333336</v>
      </c>
      <c r="F6343" s="157">
        <f>'2.40-a,b,c,d,e'!F6343</f>
        <v>58.060001373291001</v>
      </c>
      <c r="G6343" s="157">
        <f>'2.40-a,b,c,d,e'!G6343</f>
        <v>-1079.9980163574005</v>
      </c>
      <c r="H6343" s="157">
        <f t="shared" si="693"/>
        <v>5482.6179238945952</v>
      </c>
      <c r="I6343" s="157">
        <f t="shared" si="694"/>
        <v>2680.0003051757949</v>
      </c>
      <c r="J6343" s="157">
        <f t="shared" si="695"/>
        <v>8162.61822907039</v>
      </c>
      <c r="K6343" s="157">
        <f t="shared" si="696"/>
        <v>0</v>
      </c>
      <c r="L6343" s="157">
        <f t="shared" si="697"/>
        <v>8162.61822907039</v>
      </c>
      <c r="M6343" s="167">
        <f t="shared" si="698"/>
        <v>1</v>
      </c>
      <c r="N6343" s="167">
        <f t="shared" si="699"/>
        <v>0</v>
      </c>
    </row>
    <row r="6344" spans="1:14" ht="15" customHeight="1" x14ac:dyDescent="0.2">
      <c r="A6344" s="152"/>
      <c r="B6344" s="152"/>
      <c r="C6344" s="152"/>
      <c r="D6344" s="152"/>
      <c r="E6344" s="153">
        <f>'2.40-a,b,c,d,e'!E6344</f>
        <v>45985.208333333336</v>
      </c>
      <c r="F6344" s="157">
        <f>'2.40-a,b,c,d,e'!F6344</f>
        <v>58.840000152587798</v>
      </c>
      <c r="G6344" s="157">
        <f>'2.40-a,b,c,d,e'!G6344</f>
        <v>779.99877929679678</v>
      </c>
      <c r="H6344" s="157">
        <f t="shared" si="693"/>
        <v>8942.6170083671859</v>
      </c>
      <c r="I6344" s="157">
        <f t="shared" si="694"/>
        <v>0</v>
      </c>
      <c r="J6344" s="157">
        <f t="shared" si="695"/>
        <v>8942.6170083671859</v>
      </c>
      <c r="K6344" s="157">
        <f t="shared" si="696"/>
        <v>779.99877929679587</v>
      </c>
      <c r="L6344" s="157">
        <f t="shared" si="697"/>
        <v>8162.61822907039</v>
      </c>
      <c r="M6344" s="167">
        <f t="shared" si="698"/>
        <v>0</v>
      </c>
      <c r="N6344" s="167">
        <f t="shared" si="699"/>
        <v>0</v>
      </c>
    </row>
    <row r="6345" spans="1:14" ht="15" customHeight="1" x14ac:dyDescent="0.2">
      <c r="A6345" s="152"/>
      <c r="B6345" s="152"/>
      <c r="C6345" s="152"/>
      <c r="D6345" s="152"/>
      <c r="E6345" s="153">
        <f>'2.40-a,b,c,d,e'!E6345</f>
        <v>45986.208333333336</v>
      </c>
      <c r="F6345" s="157">
        <f>'2.40-a,b,c,d,e'!F6345</f>
        <v>57.950000762939403</v>
      </c>
      <c r="G6345" s="157">
        <f>'2.40-a,b,c,d,e'!G6345</f>
        <v>-889.99938964839487</v>
      </c>
      <c r="H6345" s="157">
        <f t="shared" si="693"/>
        <v>7272.6188394219953</v>
      </c>
      <c r="I6345" s="157">
        <f t="shared" si="694"/>
        <v>0</v>
      </c>
      <c r="J6345" s="157">
        <f t="shared" si="695"/>
        <v>7272.6188394219953</v>
      </c>
      <c r="K6345" s="157">
        <f t="shared" si="696"/>
        <v>0</v>
      </c>
      <c r="L6345" s="157">
        <f t="shared" si="697"/>
        <v>7272.6188394219953</v>
      </c>
      <c r="M6345" s="167">
        <f t="shared" si="698"/>
        <v>0</v>
      </c>
      <c r="N6345" s="167">
        <f t="shared" si="699"/>
        <v>0</v>
      </c>
    </row>
    <row r="6346" spans="1:14" ht="15" customHeight="1" x14ac:dyDescent="0.2">
      <c r="A6346" s="152"/>
      <c r="B6346" s="152"/>
      <c r="C6346" s="152"/>
      <c r="D6346" s="152"/>
      <c r="E6346" s="153">
        <f>'2.40-a,b,c,d,e'!E6346</f>
        <v>45987.208333333336</v>
      </c>
      <c r="F6346" s="157">
        <f>'2.40-a,b,c,d,e'!F6346</f>
        <v>58.650001525878899</v>
      </c>
      <c r="G6346" s="157">
        <f>'2.40-a,b,c,d,e'!G6346</f>
        <v>700.00076293949576</v>
      </c>
      <c r="H6346" s="157">
        <f t="shared" si="693"/>
        <v>7972.6196023614912</v>
      </c>
      <c r="I6346" s="157">
        <f t="shared" si="694"/>
        <v>0</v>
      </c>
      <c r="J6346" s="157">
        <f t="shared" si="695"/>
        <v>7972.6196023614912</v>
      </c>
      <c r="K6346" s="157">
        <f t="shared" si="696"/>
        <v>0</v>
      </c>
      <c r="L6346" s="157">
        <f t="shared" si="697"/>
        <v>7972.6196023614912</v>
      </c>
      <c r="M6346" s="167">
        <f t="shared" si="698"/>
        <v>0</v>
      </c>
      <c r="N6346" s="167">
        <f t="shared" si="699"/>
        <v>0</v>
      </c>
    </row>
    <row r="6347" spans="1:14" ht="15" customHeight="1" x14ac:dyDescent="0.2">
      <c r="A6347" s="152"/>
      <c r="B6347" s="152"/>
      <c r="C6347" s="152"/>
      <c r="D6347" s="152"/>
      <c r="E6347" s="153">
        <f>'2.40-a,b,c,d,e'!E6347</f>
        <v>45989.604166666664</v>
      </c>
      <c r="F6347" s="157">
        <f>'2.40-a,b,c,d,e'!F6347</f>
        <v>58.549999237060497</v>
      </c>
      <c r="G6347" s="157">
        <f>'2.40-a,b,c,d,e'!G6347</f>
        <v>-100.00228881840201</v>
      </c>
      <c r="H6347" s="157">
        <f t="shared" si="693"/>
        <v>7872.617313543089</v>
      </c>
      <c r="I6347" s="157">
        <f t="shared" si="694"/>
        <v>0</v>
      </c>
      <c r="J6347" s="157">
        <f t="shared" si="695"/>
        <v>7872.617313543089</v>
      </c>
      <c r="K6347" s="157">
        <f t="shared" si="696"/>
        <v>0</v>
      </c>
      <c r="L6347" s="157">
        <f t="shared" si="697"/>
        <v>7872.617313543089</v>
      </c>
      <c r="M6347" s="167">
        <f t="shared" si="698"/>
        <v>0</v>
      </c>
      <c r="N6347" s="167">
        <f t="shared" si="699"/>
        <v>0</v>
      </c>
    </row>
    <row r="6348" spans="1:14" ht="15" customHeight="1" x14ac:dyDescent="0.2">
      <c r="A6348" s="152"/>
      <c r="B6348" s="152"/>
      <c r="C6348" s="152"/>
      <c r="D6348" s="152"/>
      <c r="E6348" s="153">
        <f>'2.40-a,b,c,d,e'!E6348</f>
        <v>45992.208333333336</v>
      </c>
      <c r="F6348" s="157">
        <f>'2.40-a,b,c,d,e'!F6348</f>
        <v>59.319999694824197</v>
      </c>
      <c r="G6348" s="157">
        <f>'2.40-a,b,c,d,e'!G6348</f>
        <v>770.0004577637003</v>
      </c>
      <c r="H6348" s="157">
        <f t="shared" si="693"/>
        <v>8642.61777130679</v>
      </c>
      <c r="I6348" s="157">
        <f t="shared" si="694"/>
        <v>0</v>
      </c>
      <c r="J6348" s="157">
        <f t="shared" si="695"/>
        <v>8642.61777130679</v>
      </c>
      <c r="K6348" s="157">
        <f t="shared" si="696"/>
        <v>479.99954223639998</v>
      </c>
      <c r="L6348" s="157">
        <f t="shared" si="697"/>
        <v>8162.61822907039</v>
      </c>
      <c r="M6348" s="167">
        <f t="shared" si="698"/>
        <v>0</v>
      </c>
      <c r="N6348" s="167">
        <f t="shared" si="699"/>
        <v>0</v>
      </c>
    </row>
    <row r="6349" spans="1:14" ht="15" customHeight="1" x14ac:dyDescent="0.2">
      <c r="A6349" s="152"/>
      <c r="B6349" s="152"/>
      <c r="C6349" s="152"/>
      <c r="D6349" s="152"/>
      <c r="E6349" s="153">
        <f>'2.40-a,b,c,d,e'!E6349</f>
        <v>45993.208333333336</v>
      </c>
      <c r="F6349" s="157">
        <f>'2.40-a,b,c,d,e'!F6349</f>
        <v>58.639999389648402</v>
      </c>
      <c r="G6349" s="157">
        <f>'2.40-a,b,c,d,e'!G6349</f>
        <v>-680.00030517579546</v>
      </c>
      <c r="H6349" s="157">
        <f t="shared" si="693"/>
        <v>7482.6179238945942</v>
      </c>
      <c r="I6349" s="157">
        <f t="shared" si="694"/>
        <v>0</v>
      </c>
      <c r="J6349" s="157">
        <f t="shared" si="695"/>
        <v>7482.6179238945942</v>
      </c>
      <c r="K6349" s="157">
        <f t="shared" si="696"/>
        <v>0</v>
      </c>
      <c r="L6349" s="157">
        <f t="shared" si="697"/>
        <v>7482.6179238945942</v>
      </c>
      <c r="M6349" s="167">
        <f t="shared" si="698"/>
        <v>0</v>
      </c>
      <c r="N6349" s="167">
        <f t="shared" si="699"/>
        <v>0</v>
      </c>
    </row>
    <row r="6350" spans="1:14" ht="15" customHeight="1" x14ac:dyDescent="0.2">
      <c r="A6350" s="152"/>
      <c r="B6350" s="152"/>
      <c r="C6350" s="152"/>
      <c r="D6350" s="152"/>
      <c r="E6350" s="153">
        <f>'2.40-a,b,c,d,e'!E6350</f>
        <v>45994.208333333336</v>
      </c>
      <c r="F6350" s="157">
        <f>'2.40-a,b,c,d,e'!F6350</f>
        <v>58.950000762939403</v>
      </c>
      <c r="G6350" s="157">
        <f>'2.40-a,b,c,d,e'!G6350</f>
        <v>310.00137329100141</v>
      </c>
      <c r="H6350" s="157">
        <f t="shared" si="693"/>
        <v>7792.6192971855953</v>
      </c>
      <c r="I6350" s="157">
        <f t="shared" si="694"/>
        <v>0</v>
      </c>
      <c r="J6350" s="157">
        <f t="shared" si="695"/>
        <v>7792.6192971855953</v>
      </c>
      <c r="K6350" s="157">
        <f t="shared" si="696"/>
        <v>0</v>
      </c>
      <c r="L6350" s="157">
        <f t="shared" si="697"/>
        <v>7792.6192971855953</v>
      </c>
      <c r="M6350" s="167">
        <f t="shared" si="698"/>
        <v>0</v>
      </c>
      <c r="N6350" s="167">
        <f t="shared" si="699"/>
        <v>0</v>
      </c>
    </row>
    <row r="6351" spans="1:14" ht="15" customHeight="1" x14ac:dyDescent="0.2">
      <c r="A6351" s="152"/>
      <c r="B6351" s="152"/>
      <c r="C6351" s="152"/>
      <c r="D6351" s="152"/>
      <c r="E6351" s="153">
        <f>'2.40-a,b,c,d,e'!E6351</f>
        <v>45995.208333333336</v>
      </c>
      <c r="F6351" s="157">
        <f>'2.40-a,b,c,d,e'!F6351</f>
        <v>59.669998168945298</v>
      </c>
      <c r="G6351" s="157">
        <f>'2.40-a,b,c,d,e'!G6351</f>
        <v>719.99740600589485</v>
      </c>
      <c r="H6351" s="157">
        <f t="shared" si="693"/>
        <v>8512.6167031914902</v>
      </c>
      <c r="I6351" s="157">
        <f t="shared" si="694"/>
        <v>0</v>
      </c>
      <c r="J6351" s="157">
        <f t="shared" si="695"/>
        <v>8512.6167031914902</v>
      </c>
      <c r="K6351" s="157">
        <f t="shared" si="696"/>
        <v>349.99847412110012</v>
      </c>
      <c r="L6351" s="157">
        <f t="shared" si="697"/>
        <v>8162.61822907039</v>
      </c>
      <c r="M6351" s="167">
        <f t="shared" si="698"/>
        <v>0</v>
      </c>
      <c r="N6351" s="167">
        <f t="shared" si="699"/>
        <v>0</v>
      </c>
    </row>
    <row r="6352" spans="1:14" ht="15" customHeight="1" x14ac:dyDescent="0.2">
      <c r="A6352" s="152"/>
      <c r="B6352" s="152"/>
      <c r="C6352" s="152"/>
      <c r="D6352" s="152"/>
      <c r="E6352" s="153">
        <f>'2.40-a,b,c,d,e'!E6352</f>
        <v>45996.208333333336</v>
      </c>
      <c r="F6352" s="157">
        <f>'2.40-a,b,c,d,e'!F6352</f>
        <v>60.080001831054602</v>
      </c>
      <c r="G6352" s="157">
        <f>'2.40-a,b,c,d,e'!G6352</f>
        <v>410.00366210930395</v>
      </c>
      <c r="H6352" s="157">
        <f t="shared" si="693"/>
        <v>8572.6218911796932</v>
      </c>
      <c r="I6352" s="157">
        <f t="shared" si="694"/>
        <v>0</v>
      </c>
      <c r="J6352" s="157">
        <f t="shared" si="695"/>
        <v>8572.6218911796932</v>
      </c>
      <c r="K6352" s="157">
        <f t="shared" si="696"/>
        <v>410.00366210930315</v>
      </c>
      <c r="L6352" s="157">
        <f t="shared" si="697"/>
        <v>8162.61822907039</v>
      </c>
      <c r="M6352" s="167">
        <f t="shared" si="698"/>
        <v>0</v>
      </c>
      <c r="N6352" s="167">
        <f t="shared" si="699"/>
        <v>0</v>
      </c>
    </row>
    <row r="6353" spans="1:14" ht="15" customHeight="1" x14ac:dyDescent="0.2">
      <c r="A6353" s="152"/>
      <c r="B6353" s="152"/>
      <c r="C6353" s="152"/>
      <c r="D6353" s="152"/>
      <c r="E6353" s="153">
        <f>'2.40-a,b,c,d,e'!E6353</f>
        <v>45999.208333333336</v>
      </c>
      <c r="F6353" s="157">
        <f>'2.40-a,b,c,d,e'!F6353</f>
        <v>58.880001068115199</v>
      </c>
      <c r="G6353" s="157">
        <f>'2.40-a,b,c,d,e'!G6353</f>
        <v>-1200.0007629394033</v>
      </c>
      <c r="H6353" s="157">
        <f t="shared" si="693"/>
        <v>6962.6174661309869</v>
      </c>
      <c r="I6353" s="157">
        <f t="shared" si="694"/>
        <v>0</v>
      </c>
      <c r="J6353" s="157">
        <f t="shared" si="695"/>
        <v>6962.6174661309869</v>
      </c>
      <c r="K6353" s="157">
        <f t="shared" si="696"/>
        <v>0</v>
      </c>
      <c r="L6353" s="157">
        <f t="shared" si="697"/>
        <v>6962.6174661309869</v>
      </c>
      <c r="M6353" s="167">
        <f t="shared" si="698"/>
        <v>0</v>
      </c>
      <c r="N6353" s="167">
        <f t="shared" si="699"/>
        <v>0</v>
      </c>
    </row>
    <row r="6354" spans="1:14" ht="15" customHeight="1" x14ac:dyDescent="0.2">
      <c r="A6354" s="152"/>
      <c r="B6354" s="152"/>
      <c r="C6354" s="152"/>
      <c r="D6354" s="152"/>
      <c r="E6354" s="153">
        <f>'2.40-a,b,c,d,e'!E6354</f>
        <v>46000.208333333336</v>
      </c>
      <c r="F6354" s="157">
        <f>'2.40-a,b,c,d,e'!F6354</f>
        <v>58.25</v>
      </c>
      <c r="G6354" s="157">
        <f>'2.40-a,b,c,d,e'!G6354</f>
        <v>-630.0010681151989</v>
      </c>
      <c r="H6354" s="157">
        <f t="shared" si="693"/>
        <v>6332.616398015788</v>
      </c>
      <c r="I6354" s="157">
        <f t="shared" si="694"/>
        <v>0</v>
      </c>
      <c r="J6354" s="157">
        <f t="shared" si="695"/>
        <v>6332.616398015788</v>
      </c>
      <c r="K6354" s="157">
        <f t="shared" si="696"/>
        <v>0</v>
      </c>
      <c r="L6354" s="157">
        <f t="shared" si="697"/>
        <v>6332.616398015788</v>
      </c>
      <c r="M6354" s="167">
        <f t="shared" si="698"/>
        <v>0</v>
      </c>
      <c r="N6354" s="167">
        <f t="shared" si="699"/>
        <v>0</v>
      </c>
    </row>
    <row r="6355" spans="1:14" ht="15" customHeight="1" x14ac:dyDescent="0.2">
      <c r="A6355" s="152"/>
      <c r="B6355" s="152"/>
      <c r="C6355" s="152"/>
      <c r="D6355" s="152"/>
      <c r="E6355" s="153">
        <f>'2.40-a,b,c,d,e'!E6355</f>
        <v>46001.208333333336</v>
      </c>
      <c r="F6355" s="157">
        <f>'2.40-a,b,c,d,e'!F6355</f>
        <v>58.459999084472599</v>
      </c>
      <c r="G6355" s="157">
        <f>'2.40-a,b,c,d,e'!G6355</f>
        <v>209.99908447259941</v>
      </c>
      <c r="H6355" s="157">
        <f t="shared" si="693"/>
        <v>6542.615482488387</v>
      </c>
      <c r="I6355" s="157">
        <f t="shared" si="694"/>
        <v>0</v>
      </c>
      <c r="J6355" s="157">
        <f t="shared" si="695"/>
        <v>6542.615482488387</v>
      </c>
      <c r="K6355" s="157">
        <f t="shared" si="696"/>
        <v>0</v>
      </c>
      <c r="L6355" s="157">
        <f t="shared" si="697"/>
        <v>6542.615482488387</v>
      </c>
      <c r="M6355" s="167">
        <f t="shared" si="698"/>
        <v>0</v>
      </c>
      <c r="N6355" s="167">
        <f t="shared" si="699"/>
        <v>0</v>
      </c>
    </row>
    <row r="6356" spans="1:14" ht="15" customHeight="1" x14ac:dyDescent="0.2">
      <c r="A6356" s="152"/>
      <c r="B6356" s="152"/>
      <c r="C6356" s="152"/>
      <c r="D6356" s="152"/>
      <c r="E6356" s="153">
        <f>'2.40-a,b,c,d,e'!E6356</f>
        <v>46002.208333333336</v>
      </c>
      <c r="F6356" s="157">
        <f>'2.40-a,b,c,d,e'!F6356</f>
        <v>57.599998474121001</v>
      </c>
      <c r="G6356" s="157">
        <f>'2.40-a,b,c,d,e'!G6356</f>
        <v>-860.00061035159797</v>
      </c>
      <c r="H6356" s="157">
        <f t="shared" si="693"/>
        <v>5682.614872136789</v>
      </c>
      <c r="I6356" s="157">
        <f t="shared" si="694"/>
        <v>2480.003356933601</v>
      </c>
      <c r="J6356" s="157">
        <f t="shared" si="695"/>
        <v>8162.61822907039</v>
      </c>
      <c r="K6356" s="157">
        <f t="shared" si="696"/>
        <v>0</v>
      </c>
      <c r="L6356" s="157">
        <f t="shared" si="697"/>
        <v>8162.61822907039</v>
      </c>
      <c r="M6356" s="167">
        <f t="shared" si="698"/>
        <v>1</v>
      </c>
      <c r="N6356" s="167">
        <f t="shared" si="699"/>
        <v>0</v>
      </c>
    </row>
    <row r="6357" spans="1:14" ht="15" customHeight="1" x14ac:dyDescent="0.2">
      <c r="A6357" s="152"/>
      <c r="B6357" s="152"/>
      <c r="C6357" s="152"/>
      <c r="D6357" s="152"/>
      <c r="E6357" s="153">
        <f>'2.40-a,b,c,d,e'!E6357</f>
        <v>46003.208333333336</v>
      </c>
      <c r="F6357" s="157">
        <f>'2.40-a,b,c,d,e'!F6357</f>
        <v>57.439998626708899</v>
      </c>
      <c r="G6357" s="157">
        <f>'2.40-a,b,c,d,e'!G6357</f>
        <v>-159.99984741210227</v>
      </c>
      <c r="H6357" s="157">
        <f t="shared" si="693"/>
        <v>8002.6183816582879</v>
      </c>
      <c r="I6357" s="157">
        <f t="shared" si="694"/>
        <v>0</v>
      </c>
      <c r="J6357" s="157">
        <f t="shared" si="695"/>
        <v>8002.6183816582879</v>
      </c>
      <c r="K6357" s="157">
        <f t="shared" si="696"/>
        <v>0</v>
      </c>
      <c r="L6357" s="157">
        <f t="shared" si="697"/>
        <v>8002.6183816582879</v>
      </c>
      <c r="M6357" s="167">
        <f t="shared" si="698"/>
        <v>0</v>
      </c>
      <c r="N6357" s="167">
        <f t="shared" si="699"/>
        <v>0</v>
      </c>
    </row>
    <row r="6358" spans="1:14" ht="15" customHeight="1" x14ac:dyDescent="0.2">
      <c r="A6358" s="152"/>
      <c r="B6358" s="152"/>
      <c r="C6358" s="152"/>
      <c r="D6358" s="152"/>
      <c r="E6358" s="153">
        <f>'2.40-a,b,c,d,e'!E6358</f>
        <v>46006.208333333336</v>
      </c>
      <c r="F6358" s="157">
        <f>'2.40-a,b,c,d,e'!F6358</f>
        <v>56.819999694824197</v>
      </c>
      <c r="G6358" s="157">
        <f>'2.40-a,b,c,d,e'!G6358</f>
        <v>-619.99893188470173</v>
      </c>
      <c r="H6358" s="157">
        <f t="shared" si="693"/>
        <v>7382.619449773586</v>
      </c>
      <c r="I6358" s="157">
        <f t="shared" si="694"/>
        <v>0</v>
      </c>
      <c r="J6358" s="157">
        <f t="shared" si="695"/>
        <v>7382.619449773586</v>
      </c>
      <c r="K6358" s="157">
        <f t="shared" si="696"/>
        <v>0</v>
      </c>
      <c r="L6358" s="157">
        <f t="shared" si="697"/>
        <v>7382.619449773586</v>
      </c>
      <c r="M6358" s="167">
        <f t="shared" si="698"/>
        <v>0</v>
      </c>
      <c r="N6358" s="167">
        <f t="shared" si="699"/>
        <v>0</v>
      </c>
    </row>
    <row r="6359" spans="1:14" ht="15" customHeight="1" x14ac:dyDescent="0.2">
      <c r="A6359" s="152"/>
      <c r="B6359" s="152"/>
      <c r="C6359" s="152"/>
      <c r="D6359" s="152"/>
      <c r="E6359" s="153">
        <f>'2.40-a,b,c,d,e'!E6359</f>
        <v>46007.208333333336</v>
      </c>
      <c r="F6359" s="157">
        <f>'2.40-a,b,c,d,e'!F6359</f>
        <v>55.270000457763601</v>
      </c>
      <c r="G6359" s="157">
        <f>'2.40-a,b,c,d,e'!G6359</f>
        <v>-1549.9992370605967</v>
      </c>
      <c r="H6359" s="157">
        <f t="shared" si="693"/>
        <v>5832.6202127129891</v>
      </c>
      <c r="I6359" s="157">
        <f t="shared" si="694"/>
        <v>2329.998016357401</v>
      </c>
      <c r="J6359" s="157">
        <f t="shared" si="695"/>
        <v>8162.61822907039</v>
      </c>
      <c r="K6359" s="157">
        <f t="shared" si="696"/>
        <v>0</v>
      </c>
      <c r="L6359" s="157">
        <f t="shared" si="697"/>
        <v>8162.61822907039</v>
      </c>
      <c r="M6359" s="167">
        <f t="shared" si="698"/>
        <v>1</v>
      </c>
      <c r="N6359" s="167">
        <f t="shared" si="699"/>
        <v>0</v>
      </c>
    </row>
    <row r="6360" spans="1:14" ht="15" customHeight="1" x14ac:dyDescent="0.2">
      <c r="A6360" s="152"/>
      <c r="B6360" s="152"/>
      <c r="C6360" s="152"/>
      <c r="D6360" s="152"/>
      <c r="E6360" s="153">
        <f>'2.40-a,b,c,d,e'!E6360</f>
        <v>46008.208333333336</v>
      </c>
      <c r="F6360" s="157">
        <f>'2.40-a,b,c,d,e'!F6360</f>
        <v>55.939998626708899</v>
      </c>
      <c r="G6360" s="157">
        <f>'2.40-a,b,c,d,e'!G6360</f>
        <v>669.99816894529829</v>
      </c>
      <c r="H6360" s="157">
        <f t="shared" si="693"/>
        <v>8832.6163980156889</v>
      </c>
      <c r="I6360" s="157">
        <f t="shared" si="694"/>
        <v>0</v>
      </c>
      <c r="J6360" s="157">
        <f t="shared" si="695"/>
        <v>8832.6163980156889</v>
      </c>
      <c r="K6360" s="157">
        <f t="shared" si="696"/>
        <v>669.99816894529886</v>
      </c>
      <c r="L6360" s="157">
        <f t="shared" si="697"/>
        <v>8162.61822907039</v>
      </c>
      <c r="M6360" s="167">
        <f t="shared" si="698"/>
        <v>0</v>
      </c>
      <c r="N6360" s="167">
        <f t="shared" si="699"/>
        <v>0</v>
      </c>
    </row>
    <row r="6361" spans="1:14" ht="15" customHeight="1" x14ac:dyDescent="0.2">
      <c r="A6361" s="152"/>
      <c r="B6361" s="152"/>
      <c r="C6361" s="152"/>
      <c r="D6361" s="152"/>
      <c r="E6361" s="153">
        <f>'2.40-a,b,c,d,e'!E6361</f>
        <v>46009.208333333336</v>
      </c>
      <c r="F6361" s="157">
        <f>'2.40-a,b,c,d,e'!F6361</f>
        <v>56.150001525878899</v>
      </c>
      <c r="G6361" s="157">
        <f>'2.40-a,b,c,d,e'!G6361</f>
        <v>210.00289917000003</v>
      </c>
      <c r="H6361" s="157">
        <f t="shared" si="693"/>
        <v>8372.6211282403892</v>
      </c>
      <c r="I6361" s="157">
        <f t="shared" si="694"/>
        <v>0</v>
      </c>
      <c r="J6361" s="157">
        <f t="shared" si="695"/>
        <v>8372.6211282403892</v>
      </c>
      <c r="K6361" s="157">
        <f t="shared" si="696"/>
        <v>210.00289916999918</v>
      </c>
      <c r="L6361" s="157">
        <f t="shared" si="697"/>
        <v>8162.61822907039</v>
      </c>
      <c r="M6361" s="167">
        <f t="shared" si="698"/>
        <v>0</v>
      </c>
      <c r="N6361" s="167">
        <f t="shared" si="699"/>
        <v>0</v>
      </c>
    </row>
    <row r="6362" spans="1:14" ht="15" customHeight="1" x14ac:dyDescent="0.2">
      <c r="A6362" s="152"/>
      <c r="B6362" s="152"/>
      <c r="C6362" s="152"/>
      <c r="D6362" s="152"/>
      <c r="E6362" s="153">
        <f>'2.40-a,b,c,d,e'!E6362</f>
        <v>46010.208333333336</v>
      </c>
      <c r="F6362" s="157">
        <f>'2.40-a,b,c,d,e'!F6362</f>
        <v>56.659999847412102</v>
      </c>
      <c r="G6362" s="157">
        <f>'2.40-a,b,c,d,e'!G6362</f>
        <v>509.99832153320313</v>
      </c>
      <c r="H6362" s="157">
        <f t="shared" si="693"/>
        <v>8672.6165506035941</v>
      </c>
      <c r="I6362" s="157">
        <f t="shared" si="694"/>
        <v>0</v>
      </c>
      <c r="J6362" s="157">
        <f t="shared" si="695"/>
        <v>8672.6165506035941</v>
      </c>
      <c r="K6362" s="157">
        <f t="shared" si="696"/>
        <v>509.99832153320403</v>
      </c>
      <c r="L6362" s="157">
        <f t="shared" si="697"/>
        <v>8162.61822907039</v>
      </c>
      <c r="M6362" s="167">
        <f t="shared" si="698"/>
        <v>0</v>
      </c>
      <c r="N6362" s="167">
        <f t="shared" si="699"/>
        <v>0</v>
      </c>
    </row>
    <row r="6363" spans="1:14" ht="15" customHeight="1" x14ac:dyDescent="0.2">
      <c r="A6363" s="152"/>
      <c r="B6363" s="152"/>
      <c r="C6363" s="152"/>
      <c r="D6363" s="152"/>
      <c r="E6363" s="153">
        <f>'2.40-a,b,c,d,e'!E6363</f>
        <v>46013.208333333336</v>
      </c>
      <c r="F6363" s="157">
        <f>'2.40-a,b,c,d,e'!F6363</f>
        <v>58.009998321533203</v>
      </c>
      <c r="G6363" s="157">
        <f>'2.40-a,b,c,d,e'!G6363</f>
        <v>1349.9984741211008</v>
      </c>
      <c r="H6363" s="157">
        <f t="shared" si="693"/>
        <v>9512.6167031914902</v>
      </c>
      <c r="I6363" s="157">
        <f t="shared" si="694"/>
        <v>0</v>
      </c>
      <c r="J6363" s="157">
        <f t="shared" si="695"/>
        <v>9512.6167031914902</v>
      </c>
      <c r="K6363" s="157">
        <f t="shared" si="696"/>
        <v>1349.9984741211001</v>
      </c>
      <c r="L6363" s="157">
        <f t="shared" si="697"/>
        <v>8162.61822907039</v>
      </c>
      <c r="M6363" s="167">
        <f t="shared" si="698"/>
        <v>0</v>
      </c>
      <c r="N6363" s="167">
        <f t="shared" si="699"/>
        <v>0</v>
      </c>
    </row>
    <row r="6364" spans="1:14" ht="15" customHeight="1" x14ac:dyDescent="0.2">
      <c r="A6364" s="152"/>
      <c r="B6364" s="152"/>
      <c r="C6364" s="152"/>
      <c r="D6364" s="152"/>
      <c r="E6364" s="153">
        <f>'2.40-a,b,c,d,e'!E6364</f>
        <v>46014.208333333336</v>
      </c>
      <c r="F6364" s="157">
        <f>'2.40-a,b,c,d,e'!F6364</f>
        <v>58.380001068115199</v>
      </c>
      <c r="G6364" s="157">
        <f>'2.40-a,b,c,d,e'!G6364</f>
        <v>370.00274658199572</v>
      </c>
      <c r="H6364" s="157">
        <f t="shared" si="693"/>
        <v>8532.6209756523858</v>
      </c>
      <c r="I6364" s="157">
        <f t="shared" si="694"/>
        <v>0</v>
      </c>
      <c r="J6364" s="157">
        <f t="shared" si="695"/>
        <v>8532.6209756523858</v>
      </c>
      <c r="K6364" s="157">
        <f t="shared" si="696"/>
        <v>370.00274658199578</v>
      </c>
      <c r="L6364" s="157">
        <f t="shared" si="697"/>
        <v>8162.61822907039</v>
      </c>
      <c r="M6364" s="167">
        <f t="shared" si="698"/>
        <v>0</v>
      </c>
      <c r="N6364" s="167">
        <f t="shared" si="699"/>
        <v>0</v>
      </c>
    </row>
    <row r="6365" spans="1:14" ht="15" customHeight="1" x14ac:dyDescent="0.2">
      <c r="A6365" s="152"/>
      <c r="B6365" s="152"/>
      <c r="C6365" s="152"/>
      <c r="D6365" s="152"/>
      <c r="E6365" s="153">
        <f>'2.40-a,b,c,d,e'!E6365</f>
        <v>46015.604166666664</v>
      </c>
      <c r="F6365" s="157">
        <f>'2.40-a,b,c,d,e'!F6365</f>
        <v>58.349998474121001</v>
      </c>
      <c r="G6365" s="157">
        <f>'2.40-a,b,c,d,e'!G6365</f>
        <v>-30.002593994197468</v>
      </c>
      <c r="H6365" s="157">
        <f t="shared" si="693"/>
        <v>8132.6156350761921</v>
      </c>
      <c r="I6365" s="157">
        <f t="shared" si="694"/>
        <v>0</v>
      </c>
      <c r="J6365" s="157">
        <f t="shared" si="695"/>
        <v>8132.6156350761921</v>
      </c>
      <c r="K6365" s="157">
        <f t="shared" si="696"/>
        <v>0</v>
      </c>
      <c r="L6365" s="157">
        <f t="shared" si="697"/>
        <v>8132.6156350761921</v>
      </c>
      <c r="M6365" s="167">
        <f t="shared" si="698"/>
        <v>0</v>
      </c>
      <c r="N6365" s="167">
        <f t="shared" si="699"/>
        <v>0</v>
      </c>
    </row>
    <row r="6366" spans="1:14" ht="15" customHeight="1" x14ac:dyDescent="0.2">
      <c r="A6366" s="152"/>
      <c r="B6366" s="152"/>
      <c r="C6366" s="152"/>
      <c r="D6366" s="152"/>
      <c r="E6366" s="153">
        <f>'2.40-a,b,c,d,e'!E6366</f>
        <v>46017.208333333336</v>
      </c>
      <c r="F6366" s="157">
        <f>'2.40-a,b,c,d,e'!F6366</f>
        <v>56.740001678466797</v>
      </c>
      <c r="G6366" s="157">
        <f>'2.40-a,b,c,d,e'!G6366</f>
        <v>-1609.9967956542046</v>
      </c>
      <c r="H6366" s="157">
        <f t="shared" si="693"/>
        <v>6522.618839421988</v>
      </c>
      <c r="I6366" s="157">
        <f t="shared" si="694"/>
        <v>0</v>
      </c>
      <c r="J6366" s="157">
        <f t="shared" si="695"/>
        <v>6522.618839421988</v>
      </c>
      <c r="K6366" s="157">
        <f t="shared" si="696"/>
        <v>0</v>
      </c>
      <c r="L6366" s="157">
        <f t="shared" si="697"/>
        <v>6522.618839421988</v>
      </c>
      <c r="M6366" s="167">
        <f t="shared" si="698"/>
        <v>0</v>
      </c>
      <c r="N6366" s="167">
        <f t="shared" si="699"/>
        <v>0</v>
      </c>
    </row>
    <row r="6367" spans="1:14" ht="15" customHeight="1" x14ac:dyDescent="0.2">
      <c r="A6367" s="152"/>
      <c r="B6367" s="152"/>
      <c r="C6367" s="152"/>
      <c r="D6367" s="152"/>
      <c r="E6367" s="153">
        <f>'2.40-a,b,c,d,e'!E6367</f>
        <v>46020.208333333336</v>
      </c>
      <c r="F6367" s="157">
        <f>'2.40-a,b,c,d,e'!F6367</f>
        <v>58.080001831054602</v>
      </c>
      <c r="G6367" s="157">
        <f>'2.40-a,b,c,d,e'!G6367</f>
        <v>1340.0001525878054</v>
      </c>
      <c r="H6367" s="157">
        <f t="shared" si="693"/>
        <v>7862.6189920097931</v>
      </c>
      <c r="I6367" s="157">
        <f t="shared" si="694"/>
        <v>0</v>
      </c>
      <c r="J6367" s="157">
        <f t="shared" si="695"/>
        <v>7862.6189920097931</v>
      </c>
      <c r="K6367" s="157">
        <f t="shared" si="696"/>
        <v>0</v>
      </c>
      <c r="L6367" s="157">
        <f t="shared" si="697"/>
        <v>7862.6189920097931</v>
      </c>
      <c r="M6367" s="167">
        <f t="shared" si="698"/>
        <v>0</v>
      </c>
      <c r="N6367" s="167">
        <f t="shared" si="699"/>
        <v>0</v>
      </c>
    </row>
    <row r="6368" spans="1:14" ht="15" customHeight="1" x14ac:dyDescent="0.2">
      <c r="A6368" s="152"/>
      <c r="B6368" s="152"/>
      <c r="C6368" s="152"/>
      <c r="D6368" s="152"/>
      <c r="E6368" s="153">
        <f>'2.40-a,b,c,d,e'!E6368</f>
        <v>46021.208333333336</v>
      </c>
      <c r="F6368" s="157">
        <f>'2.40-a,b,c,d,e'!F6368</f>
        <v>57.950000762939403</v>
      </c>
      <c r="G6368" s="157">
        <f>'2.40-a,b,c,d,e'!G6368</f>
        <v>-130.00106811519885</v>
      </c>
      <c r="H6368" s="157">
        <f t="shared" si="693"/>
        <v>7732.6179238945942</v>
      </c>
      <c r="I6368" s="157">
        <f t="shared" si="694"/>
        <v>0</v>
      </c>
      <c r="J6368" s="157">
        <f t="shared" si="695"/>
        <v>7732.6179238945942</v>
      </c>
      <c r="K6368" s="157">
        <f t="shared" si="696"/>
        <v>0</v>
      </c>
      <c r="L6368" s="157">
        <f t="shared" si="697"/>
        <v>7732.6179238945942</v>
      </c>
      <c r="M6368" s="167">
        <f t="shared" si="698"/>
        <v>0</v>
      </c>
      <c r="N6368" s="167">
        <f t="shared" si="699"/>
        <v>0</v>
      </c>
    </row>
    <row r="6369" spans="1:14" ht="15" customHeight="1" x14ac:dyDescent="0.2">
      <c r="A6369" s="152"/>
      <c r="B6369" s="152"/>
      <c r="C6369" s="152"/>
      <c r="D6369" s="152"/>
      <c r="E6369" s="153">
        <f>'2.40-a,b,c,d,e'!E6369</f>
        <v>46022.208333333336</v>
      </c>
      <c r="F6369" s="157">
        <f>'2.40-a,b,c,d,e'!F6369</f>
        <v>57.419998168945298</v>
      </c>
      <c r="G6369" s="157">
        <f>'2.40-a,b,c,d,e'!G6369</f>
        <v>-530.00259399410515</v>
      </c>
      <c r="H6369" s="157">
        <f t="shared" si="693"/>
        <v>7202.6153299004891</v>
      </c>
      <c r="I6369" s="157">
        <f t="shared" si="694"/>
        <v>0</v>
      </c>
      <c r="J6369" s="157">
        <f t="shared" si="695"/>
        <v>7202.6153299004891</v>
      </c>
      <c r="K6369" s="157">
        <f t="shared" si="696"/>
        <v>0</v>
      </c>
      <c r="L6369" s="157">
        <f t="shared" si="697"/>
        <v>7202.6153299004891</v>
      </c>
      <c r="M6369" s="167">
        <f t="shared" si="698"/>
        <v>0</v>
      </c>
      <c r="N6369" s="167">
        <f t="shared" si="699"/>
        <v>0</v>
      </c>
    </row>
    <row r="6370" spans="1:14" ht="15" customHeight="1" x14ac:dyDescent="0.2">
      <c r="A6370" s="152"/>
      <c r="B6370" s="152"/>
      <c r="C6370" s="152"/>
      <c r="D6370" s="152"/>
      <c r="E6370" s="153">
        <f>'2.40-a,b,c,d,e'!E6370</f>
        <v>46024.208333333336</v>
      </c>
      <c r="F6370" s="157">
        <f>'2.40-a,b,c,d,e'!F6370</f>
        <v>57.319999694824197</v>
      </c>
      <c r="G6370" s="157">
        <f>'2.40-a,b,c,d,e'!G6370</f>
        <v>-99.998474121100855</v>
      </c>
      <c r="H6370" s="157">
        <f t="shared" si="693"/>
        <v>7102.6168557793881</v>
      </c>
      <c r="I6370" s="157">
        <f t="shared" si="694"/>
        <v>0</v>
      </c>
      <c r="J6370" s="157">
        <f t="shared" si="695"/>
        <v>7102.6168557793881</v>
      </c>
      <c r="K6370" s="157">
        <f t="shared" si="696"/>
        <v>0</v>
      </c>
      <c r="L6370" s="157">
        <f t="shared" si="697"/>
        <v>7102.6168557793881</v>
      </c>
      <c r="M6370" s="167">
        <f t="shared" si="698"/>
        <v>0</v>
      </c>
      <c r="N6370" s="167">
        <f t="shared" si="699"/>
        <v>0</v>
      </c>
    </row>
    <row r="6371" spans="1:14" ht="15" customHeight="1" x14ac:dyDescent="0.2">
      <c r="A6371" s="152"/>
      <c r="B6371" s="152"/>
      <c r="C6371" s="152"/>
      <c r="D6371" s="152"/>
      <c r="E6371" s="153">
        <f>'2.40-a,b,c,d,e'!E6371</f>
        <v>46027.208333333336</v>
      </c>
      <c r="F6371" s="157">
        <f>'2.40-a,b,c,d,e'!F6371</f>
        <v>58.319999694824197</v>
      </c>
      <c r="G6371" s="157">
        <f>'2.40-a,b,c,d,e'!G6371</f>
        <v>1000</v>
      </c>
      <c r="H6371" s="157">
        <f t="shared" si="693"/>
        <v>8102.6168557793881</v>
      </c>
      <c r="I6371" s="157">
        <f t="shared" si="694"/>
        <v>0</v>
      </c>
      <c r="J6371" s="157">
        <f t="shared" si="695"/>
        <v>8102.6168557793881</v>
      </c>
      <c r="K6371" s="157">
        <f t="shared" si="696"/>
        <v>0</v>
      </c>
      <c r="L6371" s="157">
        <f t="shared" si="697"/>
        <v>8102.6168557793881</v>
      </c>
      <c r="M6371" s="167">
        <f t="shared" si="698"/>
        <v>0</v>
      </c>
      <c r="N6371" s="167">
        <f t="shared" si="699"/>
        <v>0</v>
      </c>
    </row>
    <row r="6372" spans="1:14" ht="15" customHeight="1" x14ac:dyDescent="0.2">
      <c r="A6372" s="152"/>
      <c r="B6372" s="152"/>
      <c r="C6372" s="152"/>
      <c r="D6372" s="152"/>
      <c r="E6372" s="153">
        <f>'2.40-a,b,c,d,e'!E6372</f>
        <v>46028.208333333336</v>
      </c>
      <c r="F6372" s="157">
        <f>'2.40-a,b,c,d,e'!F6372</f>
        <v>57.130001068115199</v>
      </c>
      <c r="G6372" s="157">
        <f>'2.40-a,b,c,d,e'!G6372</f>
        <v>-1189.9986267089985</v>
      </c>
      <c r="H6372" s="157">
        <f t="shared" si="693"/>
        <v>6912.6182290703891</v>
      </c>
      <c r="I6372" s="157">
        <f t="shared" si="694"/>
        <v>0</v>
      </c>
      <c r="J6372" s="157">
        <f t="shared" si="695"/>
        <v>6912.6182290703891</v>
      </c>
      <c r="K6372" s="157">
        <f t="shared" si="696"/>
        <v>0</v>
      </c>
      <c r="L6372" s="157">
        <f t="shared" si="697"/>
        <v>6912.6182290703891</v>
      </c>
      <c r="M6372" s="167">
        <f t="shared" si="698"/>
        <v>0</v>
      </c>
      <c r="N6372" s="167">
        <f t="shared" si="699"/>
        <v>0</v>
      </c>
    </row>
    <row r="6373" spans="1:14" ht="15" customHeight="1" x14ac:dyDescent="0.2">
      <c r="A6373" s="152"/>
      <c r="B6373" s="152"/>
      <c r="C6373" s="152"/>
      <c r="D6373" s="152"/>
      <c r="E6373" s="153">
        <f>'2.40-a,b,c,d,e'!E6373</f>
        <v>46029.208333333336</v>
      </c>
      <c r="F6373" s="157">
        <f>'2.40-a,b,c,d,e'!F6373</f>
        <v>55.990001678466797</v>
      </c>
      <c r="G6373" s="157">
        <f>'2.40-a,b,c,d,e'!G6373</f>
        <v>-1139.999389648402</v>
      </c>
      <c r="H6373" s="157">
        <f t="shared" si="693"/>
        <v>5772.6188394219871</v>
      </c>
      <c r="I6373" s="157">
        <f t="shared" si="694"/>
        <v>2389.9993896484029</v>
      </c>
      <c r="J6373" s="157">
        <f t="shared" si="695"/>
        <v>8162.61822907039</v>
      </c>
      <c r="K6373" s="157">
        <f t="shared" si="696"/>
        <v>0</v>
      </c>
      <c r="L6373" s="157">
        <f t="shared" si="697"/>
        <v>8162.61822907039</v>
      </c>
      <c r="M6373" s="167">
        <f t="shared" si="698"/>
        <v>1</v>
      </c>
      <c r="N6373" s="167">
        <f t="shared" si="699"/>
        <v>0</v>
      </c>
    </row>
    <row r="6374" spans="1:14" ht="15" customHeight="1" x14ac:dyDescent="0.2">
      <c r="A6374" s="152"/>
      <c r="B6374" s="152"/>
      <c r="C6374" s="152"/>
      <c r="D6374" s="152"/>
      <c r="E6374" s="153">
        <f>'2.40-a,b,c,d,e'!E6374</f>
        <v>46030.208333333336</v>
      </c>
      <c r="F6374" s="157">
        <f>'2.40-a,b,c,d,e'!F6374</f>
        <v>57.759998321533203</v>
      </c>
      <c r="G6374" s="157">
        <f>'2.40-a,b,c,d,e'!G6374</f>
        <v>1769.9966430664063</v>
      </c>
      <c r="H6374" s="157">
        <f t="shared" si="693"/>
        <v>9932.6148721367972</v>
      </c>
      <c r="I6374" s="157">
        <f t="shared" si="694"/>
        <v>0</v>
      </c>
      <c r="J6374" s="157">
        <f t="shared" si="695"/>
        <v>9932.6148721367972</v>
      </c>
      <c r="K6374" s="157">
        <f t="shared" si="696"/>
        <v>1769.9966430664072</v>
      </c>
      <c r="L6374" s="157">
        <f t="shared" si="697"/>
        <v>8162.61822907039</v>
      </c>
      <c r="M6374" s="167">
        <f t="shared" si="698"/>
        <v>0</v>
      </c>
      <c r="N6374" s="167">
        <f t="shared" si="699"/>
        <v>0</v>
      </c>
    </row>
    <row r="6375" spans="1:14" ht="15" customHeight="1" x14ac:dyDescent="0.2">
      <c r="A6375" s="152"/>
      <c r="B6375" s="152"/>
      <c r="C6375" s="152"/>
      <c r="D6375" s="152"/>
      <c r="E6375" s="153">
        <f>'2.40-a,b,c,d,e'!E6375</f>
        <v>46031.208333333336</v>
      </c>
      <c r="F6375" s="157">
        <f>'2.40-a,b,c,d,e'!F6375</f>
        <v>59.119998931884702</v>
      </c>
      <c r="G6375" s="157">
        <f>'2.40-a,b,c,d,e'!G6375</f>
        <v>1360.0006103514986</v>
      </c>
      <c r="H6375" s="157">
        <f t="shared" si="693"/>
        <v>9522.618839421888</v>
      </c>
      <c r="I6375" s="157">
        <f t="shared" si="694"/>
        <v>0</v>
      </c>
      <c r="J6375" s="157">
        <f t="shared" si="695"/>
        <v>9522.618839421888</v>
      </c>
      <c r="K6375" s="157">
        <f t="shared" si="696"/>
        <v>1360.0006103514979</v>
      </c>
      <c r="L6375" s="157">
        <f t="shared" si="697"/>
        <v>8162.61822907039</v>
      </c>
      <c r="M6375" s="167">
        <f t="shared" si="698"/>
        <v>0</v>
      </c>
      <c r="N6375" s="167">
        <f t="shared" si="699"/>
        <v>0</v>
      </c>
    </row>
    <row r="6376" spans="1:14" ht="15" customHeight="1" x14ac:dyDescent="0.2">
      <c r="A6376" s="152"/>
      <c r="B6376" s="152"/>
      <c r="C6376" s="152"/>
      <c r="D6376" s="152"/>
      <c r="E6376" s="153">
        <f>'2.40-a,b,c,d,e'!E6376</f>
        <v>46034.208333333336</v>
      </c>
      <c r="F6376" s="157">
        <f>'2.40-a,b,c,d,e'!F6376</f>
        <v>59.5</v>
      </c>
      <c r="G6376" s="157">
        <f>'2.40-a,b,c,d,e'!G6376</f>
        <v>380.00106811529832</v>
      </c>
      <c r="H6376" s="157">
        <f t="shared" si="693"/>
        <v>8542.619297185689</v>
      </c>
      <c r="I6376" s="157">
        <f t="shared" si="694"/>
        <v>0</v>
      </c>
      <c r="J6376" s="157">
        <f t="shared" si="695"/>
        <v>8542.619297185689</v>
      </c>
      <c r="K6376" s="157">
        <f t="shared" si="696"/>
        <v>380.00106811529895</v>
      </c>
      <c r="L6376" s="157">
        <f t="shared" si="697"/>
        <v>8162.61822907039</v>
      </c>
      <c r="M6376" s="167">
        <f t="shared" si="698"/>
        <v>0</v>
      </c>
      <c r="N6376" s="167">
        <f t="shared" si="699"/>
        <v>0</v>
      </c>
    </row>
    <row r="6377" spans="1:14" ht="15" customHeight="1" x14ac:dyDescent="0.2">
      <c r="A6377" s="152"/>
      <c r="B6377" s="152"/>
      <c r="C6377" s="152"/>
      <c r="D6377" s="152"/>
      <c r="E6377" s="153">
        <f>'2.40-a,b,c,d,e'!E6377</f>
        <v>46035.208333333336</v>
      </c>
      <c r="F6377" s="157">
        <f>'2.40-a,b,c,d,e'!F6377</f>
        <v>61.150001525878899</v>
      </c>
      <c r="G6377" s="157">
        <f>'2.40-a,b,c,d,e'!G6377</f>
        <v>1650.0015258788992</v>
      </c>
      <c r="H6377" s="157">
        <f t="shared" si="693"/>
        <v>9812.6197549492899</v>
      </c>
      <c r="I6377" s="157">
        <f t="shared" si="694"/>
        <v>0</v>
      </c>
      <c r="J6377" s="157">
        <f t="shared" si="695"/>
        <v>9812.6197549492899</v>
      </c>
      <c r="K6377" s="157">
        <f t="shared" si="696"/>
        <v>1650.0015258788999</v>
      </c>
      <c r="L6377" s="157">
        <f t="shared" si="697"/>
        <v>8162.61822907039</v>
      </c>
      <c r="M6377" s="167">
        <f t="shared" si="698"/>
        <v>0</v>
      </c>
      <c r="N6377" s="167">
        <f t="shared" si="699"/>
        <v>0</v>
      </c>
    </row>
    <row r="6378" spans="1:14" ht="15" customHeight="1" x14ac:dyDescent="0.2">
      <c r="A6378" s="152"/>
      <c r="B6378" s="152"/>
      <c r="C6378" s="152"/>
      <c r="D6378" s="152"/>
      <c r="E6378" s="153">
        <f>'2.40-a,b,c,d,e'!E6378</f>
        <v>46036.208333333336</v>
      </c>
      <c r="F6378" s="157">
        <f>'2.40-a,b,c,d,e'!F6378</f>
        <v>62.020000457763601</v>
      </c>
      <c r="G6378" s="157">
        <f>'2.40-a,b,c,d,e'!G6378</f>
        <v>869.99893188470173</v>
      </c>
      <c r="H6378" s="157">
        <f t="shared" si="693"/>
        <v>9032.6171609550911</v>
      </c>
      <c r="I6378" s="157">
        <f t="shared" si="694"/>
        <v>0</v>
      </c>
      <c r="J6378" s="157">
        <f t="shared" si="695"/>
        <v>9032.6171609550911</v>
      </c>
      <c r="K6378" s="157">
        <f t="shared" si="696"/>
        <v>869.99893188470105</v>
      </c>
      <c r="L6378" s="157">
        <f t="shared" si="697"/>
        <v>8162.61822907039</v>
      </c>
      <c r="M6378" s="167">
        <f t="shared" si="698"/>
        <v>0</v>
      </c>
      <c r="N6378" s="167">
        <f t="shared" si="699"/>
        <v>0</v>
      </c>
    </row>
    <row r="6379" spans="1:14" ht="15" customHeight="1" x14ac:dyDescent="0.2">
      <c r="A6379" s="152"/>
      <c r="B6379" s="152"/>
      <c r="C6379" s="152"/>
      <c r="D6379" s="152"/>
      <c r="E6379" s="153">
        <f>'2.40-a,b,c,d,e'!E6379</f>
        <v>46037.208333333336</v>
      </c>
      <c r="F6379" s="157">
        <f>'2.40-a,b,c,d,e'!F6379</f>
        <v>59.189998626708899</v>
      </c>
      <c r="G6379" s="157">
        <f>'2.40-a,b,c,d,e'!G6379</f>
        <v>-2830.0018310547016</v>
      </c>
      <c r="H6379" s="157">
        <f t="shared" si="693"/>
        <v>5332.6163980156889</v>
      </c>
      <c r="I6379" s="157">
        <f t="shared" si="694"/>
        <v>2830.0018310547011</v>
      </c>
      <c r="J6379" s="157">
        <f t="shared" si="695"/>
        <v>8162.61822907039</v>
      </c>
      <c r="K6379" s="157">
        <f t="shared" si="696"/>
        <v>0</v>
      </c>
      <c r="L6379" s="157">
        <f t="shared" si="697"/>
        <v>8162.61822907039</v>
      </c>
      <c r="M6379" s="167">
        <f t="shared" si="698"/>
        <v>1</v>
      </c>
      <c r="N6379" s="167">
        <f t="shared" si="699"/>
        <v>0</v>
      </c>
    </row>
    <row r="6380" spans="1:14" ht="15" customHeight="1" x14ac:dyDescent="0.2">
      <c r="A6380" s="152"/>
      <c r="B6380" s="152"/>
      <c r="C6380" s="152"/>
      <c r="D6380" s="152"/>
      <c r="E6380" s="153">
        <f>'2.40-a,b,c,d,e'!E6380</f>
        <v>46038.208333333336</v>
      </c>
      <c r="F6380" s="157">
        <f>'2.40-a,b,c,d,e'!F6380</f>
        <v>59.439998626708899</v>
      </c>
      <c r="G6380" s="157">
        <f>'2.40-a,b,c,d,e'!G6380</f>
        <v>250</v>
      </c>
      <c r="H6380" s="157">
        <f t="shared" si="693"/>
        <v>8412.618229070391</v>
      </c>
      <c r="I6380" s="157">
        <f t="shared" si="694"/>
        <v>0</v>
      </c>
      <c r="J6380" s="157">
        <f t="shared" si="695"/>
        <v>8412.618229070391</v>
      </c>
      <c r="K6380" s="157">
        <f t="shared" si="696"/>
        <v>250.00000000000091</v>
      </c>
      <c r="L6380" s="157">
        <f t="shared" si="697"/>
        <v>8162.61822907039</v>
      </c>
      <c r="M6380" s="167">
        <f t="shared" si="698"/>
        <v>0</v>
      </c>
      <c r="N6380" s="167">
        <f t="shared" si="699"/>
        <v>0</v>
      </c>
    </row>
    <row r="6381" spans="1:14" ht="15" customHeight="1" x14ac:dyDescent="0.2">
      <c r="A6381" s="152"/>
      <c r="B6381" s="152"/>
      <c r="C6381" s="152"/>
      <c r="D6381" s="152"/>
      <c r="E6381" s="153">
        <f>'2.40-a,b,c,d,e'!E6381</f>
        <v>46042.208333333336</v>
      </c>
      <c r="F6381" s="157">
        <f>'2.40-a,b,c,d,e'!F6381</f>
        <v>60.340000152587798</v>
      </c>
      <c r="G6381" s="157">
        <f>'2.40-a,b,c,d,e'!G6381</f>
        <v>900.0015258788992</v>
      </c>
      <c r="H6381" s="157">
        <f t="shared" si="693"/>
        <v>9062.6197549492899</v>
      </c>
      <c r="I6381" s="157">
        <f t="shared" si="694"/>
        <v>0</v>
      </c>
      <c r="J6381" s="157">
        <f t="shared" si="695"/>
        <v>9062.6197549492899</v>
      </c>
      <c r="K6381" s="157">
        <f t="shared" si="696"/>
        <v>900.00152587889988</v>
      </c>
      <c r="L6381" s="157">
        <f t="shared" si="697"/>
        <v>8162.61822907039</v>
      </c>
      <c r="M6381" s="167">
        <f t="shared" si="698"/>
        <v>0</v>
      </c>
      <c r="N6381" s="167">
        <f t="shared" si="699"/>
        <v>0</v>
      </c>
    </row>
    <row r="6382" spans="1:14" ht="15" customHeight="1" x14ac:dyDescent="0.2">
      <c r="A6382" s="152"/>
      <c r="B6382" s="152"/>
      <c r="C6382" s="152"/>
      <c r="D6382" s="152"/>
      <c r="E6382" s="153">
        <f>'2.40-a,b,c,d,e'!E6382</f>
        <v>46043.208333333336</v>
      </c>
      <c r="F6382" s="157">
        <f>'2.40-a,b,c,d,e'!F6382</f>
        <v>60.619998931884702</v>
      </c>
      <c r="G6382" s="157">
        <f>'2.40-a,b,c,d,e'!G6382</f>
        <v>279.99877929690342</v>
      </c>
      <c r="H6382" s="157">
        <f t="shared" si="693"/>
        <v>8442.6170083672932</v>
      </c>
      <c r="I6382" s="157">
        <f t="shared" si="694"/>
        <v>0</v>
      </c>
      <c r="J6382" s="157">
        <f t="shared" si="695"/>
        <v>8442.6170083672932</v>
      </c>
      <c r="K6382" s="157">
        <f t="shared" si="696"/>
        <v>279.99877929690319</v>
      </c>
      <c r="L6382" s="157">
        <f t="shared" si="697"/>
        <v>8162.61822907039</v>
      </c>
      <c r="M6382" s="167">
        <f t="shared" si="698"/>
        <v>0</v>
      </c>
      <c r="N6382" s="167">
        <f t="shared" si="699"/>
        <v>0</v>
      </c>
    </row>
    <row r="6383" spans="1:14" ht="15" customHeight="1" x14ac:dyDescent="0.2">
      <c r="A6383" s="152"/>
      <c r="B6383" s="152"/>
      <c r="C6383" s="152"/>
      <c r="D6383" s="152"/>
      <c r="E6383" s="153">
        <f>'2.40-a,b,c,d,e'!E6383</f>
        <v>46044.208333333336</v>
      </c>
      <c r="F6383" s="157">
        <f>'2.40-a,b,c,d,e'!F6383</f>
        <v>59.360000610351499</v>
      </c>
      <c r="G6383" s="157">
        <f>'2.40-a,b,c,d,e'!G6383</f>
        <v>-1259.9983215332031</v>
      </c>
      <c r="H6383" s="157">
        <f t="shared" si="693"/>
        <v>6902.6199075371869</v>
      </c>
      <c r="I6383" s="157">
        <f t="shared" si="694"/>
        <v>0</v>
      </c>
      <c r="J6383" s="157">
        <f t="shared" si="695"/>
        <v>6902.6199075371869</v>
      </c>
      <c r="K6383" s="157">
        <f t="shared" si="696"/>
        <v>0</v>
      </c>
      <c r="L6383" s="157">
        <f t="shared" si="697"/>
        <v>6902.6199075371869</v>
      </c>
      <c r="M6383" s="167">
        <f t="shared" si="698"/>
        <v>0</v>
      </c>
      <c r="N6383" s="167">
        <f t="shared" si="699"/>
        <v>0</v>
      </c>
    </row>
    <row r="6384" spans="1:14" ht="15" customHeight="1" x14ac:dyDescent="0.2">
      <c r="A6384" s="152"/>
      <c r="B6384" s="152"/>
      <c r="C6384" s="152"/>
      <c r="D6384" s="152"/>
      <c r="E6384" s="153">
        <f>'2.40-a,b,c,d,e'!E6384</f>
        <v>46045.208333333336</v>
      </c>
      <c r="F6384" s="157">
        <f>'2.40-a,b,c,d,e'!F6384</f>
        <v>61.069999694824197</v>
      </c>
      <c r="G6384" s="157">
        <f>'2.40-a,b,c,d,e'!G6384</f>
        <v>1709.999084472699</v>
      </c>
      <c r="H6384" s="157">
        <f t="shared" si="693"/>
        <v>8612.6189920098859</v>
      </c>
      <c r="I6384" s="157">
        <f t="shared" si="694"/>
        <v>0</v>
      </c>
      <c r="J6384" s="157">
        <f t="shared" si="695"/>
        <v>8612.6189920098859</v>
      </c>
      <c r="K6384" s="157">
        <f t="shared" si="696"/>
        <v>450.00076293949587</v>
      </c>
      <c r="L6384" s="157">
        <f t="shared" si="697"/>
        <v>8162.61822907039</v>
      </c>
      <c r="M6384" s="167">
        <f t="shared" si="698"/>
        <v>0</v>
      </c>
      <c r="N6384" s="167">
        <f t="shared" si="699"/>
        <v>0</v>
      </c>
    </row>
    <row r="6385" spans="1:14" ht="15" customHeight="1" x14ac:dyDescent="0.2">
      <c r="A6385" s="152"/>
      <c r="B6385" s="152"/>
      <c r="C6385" s="152"/>
      <c r="D6385" s="152"/>
      <c r="E6385" s="153">
        <f>'2.40-a,b,c,d,e'!E6385</f>
        <v>46048.208333333336</v>
      </c>
      <c r="F6385" s="157">
        <f>'2.40-a,b,c,d,e'!F6385</f>
        <v>60.630001068115199</v>
      </c>
      <c r="G6385" s="157">
        <f>'2.40-a,b,c,d,e'!G6385</f>
        <v>-439.99862670899859</v>
      </c>
      <c r="H6385" s="157">
        <f t="shared" si="693"/>
        <v>7722.6196023613911</v>
      </c>
      <c r="I6385" s="157">
        <f t="shared" si="694"/>
        <v>0</v>
      </c>
      <c r="J6385" s="157">
        <f t="shared" si="695"/>
        <v>7722.6196023613911</v>
      </c>
      <c r="K6385" s="157">
        <f t="shared" si="696"/>
        <v>0</v>
      </c>
      <c r="L6385" s="157">
        <f t="shared" si="697"/>
        <v>7722.6196023613911</v>
      </c>
      <c r="M6385" s="167">
        <f t="shared" si="698"/>
        <v>0</v>
      </c>
      <c r="N6385" s="167">
        <f t="shared" si="699"/>
        <v>0</v>
      </c>
    </row>
    <row r="6386" spans="1:14" ht="15" customHeight="1" x14ac:dyDescent="0.2">
      <c r="A6386" s="152"/>
      <c r="B6386" s="152"/>
      <c r="C6386" s="152"/>
      <c r="D6386" s="152"/>
      <c r="E6386" s="153">
        <f>'2.40-a,b,c,d,e'!E6386</f>
        <v>46049.208333333336</v>
      </c>
      <c r="F6386" s="157">
        <f>'2.40-a,b,c,d,e'!F6386</f>
        <v>62.389999389648402</v>
      </c>
      <c r="G6386" s="157">
        <f>'2.40-a,b,c,d,e'!G6386</f>
        <v>1759.9983215332031</v>
      </c>
      <c r="H6386" s="157">
        <f t="shared" si="693"/>
        <v>9482.6179238945952</v>
      </c>
      <c r="I6386" s="157">
        <f t="shared" si="694"/>
        <v>0</v>
      </c>
      <c r="J6386" s="157">
        <f t="shared" si="695"/>
        <v>9482.6179238945952</v>
      </c>
      <c r="K6386" s="157">
        <f t="shared" si="696"/>
        <v>1319.9996948242051</v>
      </c>
      <c r="L6386" s="157">
        <f t="shared" si="697"/>
        <v>8162.61822907039</v>
      </c>
      <c r="M6386" s="167">
        <f t="shared" si="698"/>
        <v>0</v>
      </c>
      <c r="N6386" s="167">
        <f t="shared" si="699"/>
        <v>0</v>
      </c>
    </row>
    <row r="6387" spans="1:14" ht="15" customHeight="1" x14ac:dyDescent="0.2">
      <c r="A6387" s="152"/>
      <c r="B6387" s="152"/>
      <c r="C6387" s="152"/>
      <c r="D6387" s="152"/>
      <c r="E6387" s="153">
        <f>'2.40-a,b,c,d,e'!E6387</f>
        <v>46050.208333333336</v>
      </c>
      <c r="F6387" s="157">
        <f>'2.40-a,b,c,d,e'!F6387</f>
        <v>63.209999084472599</v>
      </c>
      <c r="G6387" s="157">
        <f>'2.40-a,b,c,d,e'!G6387</f>
        <v>819.99969482419738</v>
      </c>
      <c r="H6387" s="157">
        <f t="shared" si="693"/>
        <v>8982.6179238945879</v>
      </c>
      <c r="I6387" s="157">
        <f t="shared" si="694"/>
        <v>0</v>
      </c>
      <c r="J6387" s="157">
        <f t="shared" si="695"/>
        <v>8982.6179238945879</v>
      </c>
      <c r="K6387" s="157">
        <f t="shared" si="696"/>
        <v>819.99969482419783</v>
      </c>
      <c r="L6387" s="157">
        <f t="shared" si="697"/>
        <v>8162.61822907039</v>
      </c>
      <c r="M6387" s="167">
        <f t="shared" si="698"/>
        <v>0</v>
      </c>
      <c r="N6387" s="167">
        <f t="shared" si="699"/>
        <v>0</v>
      </c>
    </row>
    <row r="6388" spans="1:14" ht="15" customHeight="1" x14ac:dyDescent="0.2">
      <c r="A6388" s="152"/>
      <c r="B6388" s="152"/>
      <c r="C6388" s="152"/>
      <c r="D6388" s="152"/>
      <c r="E6388" s="153">
        <f>'2.40-a,b,c,d,e'!E6388</f>
        <v>46051.208333333336</v>
      </c>
      <c r="F6388" s="157">
        <f>'2.40-a,b,c,d,e'!F6388</f>
        <v>65.419998168945298</v>
      </c>
      <c r="G6388" s="157">
        <f>'2.40-a,b,c,d,e'!G6388</f>
        <v>2209.999084472699</v>
      </c>
      <c r="H6388" s="157">
        <f t="shared" si="693"/>
        <v>10372.617313543089</v>
      </c>
      <c r="I6388" s="157">
        <f t="shared" si="694"/>
        <v>0</v>
      </c>
      <c r="J6388" s="157">
        <f t="shared" si="695"/>
        <v>10372.617313543089</v>
      </c>
      <c r="K6388" s="157">
        <f t="shared" si="696"/>
        <v>2209.999084472699</v>
      </c>
      <c r="L6388" s="157">
        <f t="shared" si="697"/>
        <v>8162.61822907039</v>
      </c>
      <c r="M6388" s="167">
        <f t="shared" si="698"/>
        <v>0</v>
      </c>
      <c r="N6388" s="167">
        <f t="shared" si="699"/>
        <v>0</v>
      </c>
    </row>
    <row r="6389" spans="1:14" ht="15" customHeight="1" x14ac:dyDescent="0.2">
      <c r="A6389" s="152"/>
      <c r="B6389" s="152"/>
      <c r="C6389" s="152"/>
      <c r="D6389" s="152"/>
      <c r="E6389" s="153">
        <f>'2.40-a,b,c,d,e'!E6389</f>
        <v>46052.208333333336</v>
      </c>
      <c r="F6389" s="157">
        <f>'2.40-a,b,c,d,e'!F6389</f>
        <v>65.209999084472599</v>
      </c>
      <c r="G6389" s="157">
        <f>'2.40-a,b,c,d,e'!G6389</f>
        <v>-209.99908447269888</v>
      </c>
      <c r="H6389" s="157">
        <f t="shared" si="693"/>
        <v>7952.619144597691</v>
      </c>
      <c r="I6389" s="157">
        <f t="shared" si="694"/>
        <v>0</v>
      </c>
      <c r="J6389" s="157">
        <f t="shared" si="695"/>
        <v>7952.619144597691</v>
      </c>
      <c r="K6389" s="157">
        <f t="shared" si="696"/>
        <v>0</v>
      </c>
      <c r="L6389" s="157">
        <f t="shared" si="697"/>
        <v>7952.619144597691</v>
      </c>
      <c r="M6389" s="167">
        <f t="shared" si="698"/>
        <v>0</v>
      </c>
      <c r="N6389" s="167">
        <f t="shared" si="699"/>
        <v>0</v>
      </c>
    </row>
    <row r="6390" spans="1:14" ht="15" customHeight="1" x14ac:dyDescent="0.2">
      <c r="A6390" s="152"/>
      <c r="B6390" s="152"/>
      <c r="C6390" s="152"/>
      <c r="D6390" s="152"/>
      <c r="E6390" s="153">
        <f>'2.40-a,b,c,d,e'!E6390</f>
        <v>46055.208333333336</v>
      </c>
      <c r="F6390" s="157">
        <f>'2.40-a,b,c,d,e'!F6390</f>
        <v>62.139999389648402</v>
      </c>
      <c r="G6390" s="157">
        <f>'2.40-a,b,c,d,e'!G6390</f>
        <v>-3069.9996948241974</v>
      </c>
      <c r="H6390" s="157">
        <f t="shared" si="693"/>
        <v>4882.6194497734941</v>
      </c>
      <c r="I6390" s="157">
        <f t="shared" si="694"/>
        <v>3279.9987792968959</v>
      </c>
      <c r="J6390" s="157">
        <f t="shared" si="695"/>
        <v>8162.61822907039</v>
      </c>
      <c r="K6390" s="157">
        <f t="shared" si="696"/>
        <v>0</v>
      </c>
      <c r="L6390" s="157">
        <f t="shared" si="697"/>
        <v>8162.61822907039</v>
      </c>
      <c r="M6390" s="167">
        <f t="shared" si="698"/>
        <v>1</v>
      </c>
      <c r="N6390" s="167">
        <f t="shared" si="699"/>
        <v>0</v>
      </c>
    </row>
    <row r="6391" spans="1:14" ht="15" customHeight="1" x14ac:dyDescent="0.2">
      <c r="A6391" s="152"/>
      <c r="B6391" s="152"/>
      <c r="C6391" s="152"/>
      <c r="D6391" s="152"/>
      <c r="E6391" s="153">
        <f>'2.40-a,b,c,d,e'!E6391</f>
        <v>46056.208333333336</v>
      </c>
      <c r="F6391" s="157">
        <f>'2.40-a,b,c,d,e'!F6391</f>
        <v>63.209999084472599</v>
      </c>
      <c r="G6391" s="157">
        <f>'2.40-a,b,c,d,e'!G6391</f>
        <v>1069.9996948241974</v>
      </c>
      <c r="H6391" s="157">
        <f t="shared" si="693"/>
        <v>9232.6179238945879</v>
      </c>
      <c r="I6391" s="157">
        <f t="shared" si="694"/>
        <v>0</v>
      </c>
      <c r="J6391" s="157">
        <f t="shared" si="695"/>
        <v>9232.6179238945879</v>
      </c>
      <c r="K6391" s="157">
        <f t="shared" si="696"/>
        <v>1069.9996948241978</v>
      </c>
      <c r="L6391" s="157">
        <f t="shared" si="697"/>
        <v>8162.61822907039</v>
      </c>
      <c r="M6391" s="167">
        <f t="shared" si="698"/>
        <v>0</v>
      </c>
      <c r="N6391" s="167">
        <f t="shared" si="699"/>
        <v>0</v>
      </c>
    </row>
    <row r="6392" spans="1:14" ht="15" customHeight="1" x14ac:dyDescent="0.2">
      <c r="A6392" s="152"/>
      <c r="B6392" s="152"/>
      <c r="C6392" s="152"/>
      <c r="D6392" s="152"/>
      <c r="E6392" s="153">
        <f>'2.40-a,b,c,d,e'!E6392</f>
        <v>46057.208333333336</v>
      </c>
      <c r="F6392" s="157">
        <f>'2.40-a,b,c,d,e'!F6392</f>
        <v>65.139999389648395</v>
      </c>
      <c r="G6392" s="157">
        <f>'2.40-a,b,c,d,e'!G6392</f>
        <v>1930.0003051757953</v>
      </c>
      <c r="H6392" s="157">
        <f t="shared" si="693"/>
        <v>10092.618534246185</v>
      </c>
      <c r="I6392" s="157">
        <f t="shared" si="694"/>
        <v>0</v>
      </c>
      <c r="J6392" s="157">
        <f t="shared" si="695"/>
        <v>10092.618534246185</v>
      </c>
      <c r="K6392" s="157">
        <f t="shared" si="696"/>
        <v>1930.0003051757949</v>
      </c>
      <c r="L6392" s="157">
        <f t="shared" si="697"/>
        <v>8162.61822907039</v>
      </c>
      <c r="M6392" s="167">
        <f t="shared" si="698"/>
        <v>0</v>
      </c>
      <c r="N6392" s="167">
        <f t="shared" si="699"/>
        <v>0</v>
      </c>
    </row>
    <row r="6393" spans="1:14" ht="15" customHeight="1" x14ac:dyDescent="0.2">
      <c r="A6393" s="152"/>
      <c r="B6393" s="152"/>
      <c r="C6393" s="152"/>
      <c r="D6393" s="152"/>
      <c r="E6393" s="153">
        <f>'2.40-a,b,c,d,e'!E6393</f>
        <v>46058.208333333336</v>
      </c>
      <c r="F6393" s="157">
        <f>'2.40-a,b,c,d,e'!F6393</f>
        <v>63.290000915527301</v>
      </c>
      <c r="G6393" s="157">
        <f>'2.40-a,b,c,d,e'!G6393</f>
        <v>-1849.9984741210938</v>
      </c>
      <c r="H6393" s="157">
        <f t="shared" si="693"/>
        <v>6312.6197549492963</v>
      </c>
      <c r="I6393" s="157">
        <f t="shared" si="694"/>
        <v>0</v>
      </c>
      <c r="J6393" s="157">
        <f t="shared" si="695"/>
        <v>6312.6197549492963</v>
      </c>
      <c r="K6393" s="157">
        <f t="shared" si="696"/>
        <v>0</v>
      </c>
      <c r="L6393" s="157">
        <f t="shared" si="697"/>
        <v>6312.6197549492963</v>
      </c>
      <c r="M6393" s="167">
        <f t="shared" si="698"/>
        <v>0</v>
      </c>
      <c r="N6393" s="167">
        <f t="shared" si="699"/>
        <v>0</v>
      </c>
    </row>
    <row r="6394" spans="1:14" ht="15" customHeight="1" x14ac:dyDescent="0.2">
      <c r="A6394" s="152"/>
      <c r="B6394" s="152"/>
      <c r="C6394" s="152"/>
      <c r="D6394" s="152"/>
      <c r="E6394" s="153">
        <f>'2.40-a,b,c,d,e'!E6394</f>
        <v>46059.208333333336</v>
      </c>
      <c r="F6394" s="157">
        <f>'2.40-a,b,c,d,e'!F6394</f>
        <v>63.549999237060497</v>
      </c>
      <c r="G6394" s="157">
        <f>'2.40-a,b,c,d,e'!G6394</f>
        <v>259.99832153319602</v>
      </c>
      <c r="H6394" s="157">
        <f t="shared" si="693"/>
        <v>6572.6180764824921</v>
      </c>
      <c r="I6394" s="157">
        <f t="shared" si="694"/>
        <v>0</v>
      </c>
      <c r="J6394" s="157">
        <f t="shared" si="695"/>
        <v>6572.6180764824921</v>
      </c>
      <c r="K6394" s="157">
        <f t="shared" si="696"/>
        <v>0</v>
      </c>
      <c r="L6394" s="157">
        <f t="shared" si="697"/>
        <v>6572.6180764824921</v>
      </c>
      <c r="M6394" s="167">
        <f t="shared" si="698"/>
        <v>0</v>
      </c>
      <c r="N6394" s="167">
        <f t="shared" si="699"/>
        <v>0</v>
      </c>
    </row>
    <row r="6395" spans="1:14" ht="15" customHeight="1" x14ac:dyDescent="0.2">
      <c r="A6395" s="152"/>
      <c r="B6395" s="152"/>
      <c r="C6395" s="152"/>
      <c r="D6395" s="152"/>
      <c r="E6395" s="153">
        <f>'2.40-a,b,c,d,e'!E6395</f>
        <v>46062.208333333336</v>
      </c>
      <c r="F6395" s="157">
        <f>'2.40-a,b,c,d,e'!F6395</f>
        <v>64.360000610351506</v>
      </c>
      <c r="G6395" s="157">
        <f>'2.40-a,b,c,d,e'!G6395</f>
        <v>810.00137329100858</v>
      </c>
      <c r="H6395" s="157">
        <f t="shared" si="693"/>
        <v>7382.6194497735005</v>
      </c>
      <c r="I6395" s="157">
        <f t="shared" si="694"/>
        <v>0</v>
      </c>
      <c r="J6395" s="157">
        <f t="shared" si="695"/>
        <v>7382.6194497735005</v>
      </c>
      <c r="K6395" s="157">
        <f t="shared" si="696"/>
        <v>0</v>
      </c>
      <c r="L6395" s="157">
        <f t="shared" si="697"/>
        <v>7382.6194497735005</v>
      </c>
      <c r="M6395" s="167">
        <f t="shared" si="698"/>
        <v>0</v>
      </c>
      <c r="N6395" s="167">
        <f t="shared" si="699"/>
        <v>0</v>
      </c>
    </row>
    <row r="6396" spans="1:14" ht="15" customHeight="1" x14ac:dyDescent="0.2">
      <c r="A6396" s="152"/>
      <c r="B6396" s="152"/>
      <c r="C6396" s="152"/>
      <c r="D6396" s="152"/>
      <c r="E6396" s="153">
        <f>'2.40-a,b,c,d,e'!E6396</f>
        <v>46063.208333333336</v>
      </c>
      <c r="F6396" s="157">
        <f>'2.40-a,b,c,d,e'!F6396</f>
        <v>63.959999084472599</v>
      </c>
      <c r="G6396" s="157">
        <f>'2.40-a,b,c,d,e'!G6396</f>
        <v>-400.00152587890625</v>
      </c>
      <c r="H6396" s="157">
        <f t="shared" si="693"/>
        <v>6982.6179238945942</v>
      </c>
      <c r="I6396" s="157">
        <f t="shared" si="694"/>
        <v>0</v>
      </c>
      <c r="J6396" s="157">
        <f t="shared" si="695"/>
        <v>6982.6179238945942</v>
      </c>
      <c r="K6396" s="157">
        <f t="shared" si="696"/>
        <v>0</v>
      </c>
      <c r="L6396" s="157">
        <f t="shared" si="697"/>
        <v>6982.6179238945942</v>
      </c>
      <c r="M6396" s="167">
        <f t="shared" si="698"/>
        <v>0</v>
      </c>
      <c r="N6396" s="167">
        <f t="shared" si="699"/>
        <v>0</v>
      </c>
    </row>
    <row r="6397" spans="1:14" ht="15" customHeight="1" x14ac:dyDescent="0.2">
      <c r="A6397" s="152"/>
      <c r="B6397" s="152"/>
      <c r="C6397" s="152"/>
      <c r="D6397" s="152"/>
      <c r="E6397" s="153">
        <f>'2.40-a,b,c,d,e'!E6397</f>
        <v>46064.208333333336</v>
      </c>
      <c r="F6397" s="157">
        <f>'2.40-a,b,c,d,e'!F6397</f>
        <v>64.629997253417898</v>
      </c>
      <c r="G6397" s="157">
        <f>'2.40-a,b,c,d,e'!G6397</f>
        <v>669.99816894529829</v>
      </c>
      <c r="H6397" s="157">
        <f t="shared" si="693"/>
        <v>7652.6160928398922</v>
      </c>
      <c r="I6397" s="157">
        <f t="shared" si="694"/>
        <v>0</v>
      </c>
      <c r="J6397" s="157">
        <f t="shared" si="695"/>
        <v>7652.6160928398922</v>
      </c>
      <c r="K6397" s="157">
        <f t="shared" si="696"/>
        <v>0</v>
      </c>
      <c r="L6397" s="157">
        <f t="shared" si="697"/>
        <v>7652.6160928398922</v>
      </c>
      <c r="M6397" s="167">
        <f t="shared" si="698"/>
        <v>0</v>
      </c>
      <c r="N6397" s="167">
        <f t="shared" si="699"/>
        <v>0</v>
      </c>
    </row>
    <row r="6398" spans="1:14" ht="15" customHeight="1" x14ac:dyDescent="0.2">
      <c r="A6398" s="152"/>
      <c r="B6398" s="152"/>
      <c r="C6398" s="152"/>
      <c r="D6398" s="152"/>
      <c r="E6398" s="153">
        <f>'2.40-a,b,c,d,e'!E6398</f>
        <v>46065.208333333336</v>
      </c>
      <c r="F6398" s="157">
        <f>'2.40-a,b,c,d,e'!F6398</f>
        <v>62.840000152587798</v>
      </c>
      <c r="G6398" s="157">
        <f>'2.40-a,b,c,d,e'!G6398</f>
        <v>-1789.9971008300995</v>
      </c>
      <c r="H6398" s="157">
        <f t="shared" si="693"/>
        <v>5862.6189920097931</v>
      </c>
      <c r="I6398" s="157">
        <f t="shared" si="694"/>
        <v>2299.9992370605969</v>
      </c>
      <c r="J6398" s="157">
        <f t="shared" si="695"/>
        <v>8162.61822907039</v>
      </c>
      <c r="K6398" s="157">
        <f t="shared" si="696"/>
        <v>0</v>
      </c>
      <c r="L6398" s="157">
        <f t="shared" si="697"/>
        <v>8162.61822907039</v>
      </c>
      <c r="M6398" s="167">
        <f t="shared" si="698"/>
        <v>1</v>
      </c>
      <c r="N6398" s="167">
        <f t="shared" si="699"/>
        <v>0</v>
      </c>
    </row>
    <row r="6399" spans="1:14" ht="15" customHeight="1" x14ac:dyDescent="0.2">
      <c r="A6399" s="152"/>
      <c r="B6399" s="152"/>
      <c r="C6399" s="152"/>
      <c r="D6399" s="152"/>
      <c r="E6399" s="153">
        <f>'2.40-a,b,c,d,e'!E6399</f>
        <v>46066.208333333336</v>
      </c>
      <c r="F6399" s="157">
        <f>'2.40-a,b,c,d,e'!F6399</f>
        <v>62.889999389648402</v>
      </c>
      <c r="G6399" s="157">
        <f>'2.40-a,b,c,d,e'!G6399</f>
        <v>49.999237060603718</v>
      </c>
      <c r="H6399" s="157">
        <f t="shared" si="693"/>
        <v>8212.6174661309942</v>
      </c>
      <c r="I6399" s="157">
        <f t="shared" si="694"/>
        <v>0</v>
      </c>
      <c r="J6399" s="157">
        <f t="shared" si="695"/>
        <v>8212.6174661309942</v>
      </c>
      <c r="K6399" s="157">
        <f t="shared" si="696"/>
        <v>49.999237060604173</v>
      </c>
      <c r="L6399" s="157">
        <f t="shared" si="697"/>
        <v>8162.61822907039</v>
      </c>
      <c r="M6399" s="167">
        <f t="shared" si="698"/>
        <v>0</v>
      </c>
      <c r="N6399" s="167">
        <f t="shared" si="699"/>
        <v>0</v>
      </c>
    </row>
    <row r="6400" spans="1:14" ht="15" customHeight="1" x14ac:dyDescent="0.2">
      <c r="A6400" s="152"/>
      <c r="B6400" s="152"/>
      <c r="C6400" s="152"/>
      <c r="D6400" s="152"/>
      <c r="E6400" s="153">
        <f>'2.40-a,b,c,d,e'!E6400</f>
        <v>46070.208333333336</v>
      </c>
      <c r="F6400" s="157">
        <f>'2.40-a,b,c,d,e'!F6400</f>
        <v>62.330001831054602</v>
      </c>
      <c r="G6400" s="157">
        <f>'2.40-a,b,c,d,e'!G6400</f>
        <v>-559.99755859379979</v>
      </c>
      <c r="H6400" s="157">
        <f t="shared" si="693"/>
        <v>7602.62067047659</v>
      </c>
      <c r="I6400" s="157">
        <f t="shared" si="694"/>
        <v>0</v>
      </c>
      <c r="J6400" s="157">
        <f t="shared" si="695"/>
        <v>7602.62067047659</v>
      </c>
      <c r="K6400" s="157">
        <f t="shared" si="696"/>
        <v>0</v>
      </c>
      <c r="L6400" s="157">
        <f t="shared" si="697"/>
        <v>7602.62067047659</v>
      </c>
      <c r="M6400" s="167">
        <f t="shared" si="698"/>
        <v>0</v>
      </c>
      <c r="N6400" s="167">
        <f t="shared" si="699"/>
        <v>0</v>
      </c>
    </row>
    <row r="6401" spans="1:14" ht="15" customHeight="1" x14ac:dyDescent="0.2">
      <c r="A6401" s="152"/>
      <c r="B6401" s="152"/>
      <c r="C6401" s="152"/>
      <c r="D6401" s="152"/>
      <c r="E6401" s="153">
        <f>'2.40-a,b,c,d,e'!E6401</f>
        <v>46071.208333333336</v>
      </c>
      <c r="F6401" s="157">
        <f>'2.40-a,b,c,d,e'!F6401</f>
        <v>65.190002441406193</v>
      </c>
      <c r="G6401" s="157">
        <f>'2.40-a,b,c,d,e'!G6401</f>
        <v>2860.0006103515907</v>
      </c>
      <c r="H6401" s="157">
        <f t="shared" si="693"/>
        <v>10462.621280828182</v>
      </c>
      <c r="I6401" s="157">
        <f t="shared" si="694"/>
        <v>0</v>
      </c>
      <c r="J6401" s="157">
        <f t="shared" si="695"/>
        <v>10462.621280828182</v>
      </c>
      <c r="K6401" s="157">
        <f t="shared" si="696"/>
        <v>2300.0030517577916</v>
      </c>
      <c r="L6401" s="157">
        <f t="shared" si="697"/>
        <v>8162.61822907039</v>
      </c>
      <c r="M6401" s="167">
        <f t="shared" si="698"/>
        <v>0</v>
      </c>
      <c r="N6401" s="167">
        <f t="shared" si="699"/>
        <v>0</v>
      </c>
    </row>
    <row r="6402" spans="1:14" ht="15" customHeight="1" x14ac:dyDescent="0.2">
      <c r="A6402" s="152"/>
      <c r="B6402" s="152"/>
      <c r="C6402" s="152"/>
      <c r="D6402" s="152"/>
      <c r="E6402" s="153">
        <f>'2.40-a,b,c,d,e'!E6402</f>
        <v>46072.208333333336</v>
      </c>
      <c r="F6402" s="157">
        <f>'2.40-a,b,c,d,e'!F6402</f>
        <v>66.430000305175696</v>
      </c>
      <c r="G6402" s="157">
        <f>'2.40-a,b,c,d,e'!G6402</f>
        <v>1239.9978637695028</v>
      </c>
      <c r="H6402" s="157">
        <f t="shared" si="693"/>
        <v>9402.6160928398931</v>
      </c>
      <c r="I6402" s="157">
        <f t="shared" si="694"/>
        <v>0</v>
      </c>
      <c r="J6402" s="157">
        <f t="shared" si="695"/>
        <v>9402.6160928398931</v>
      </c>
      <c r="K6402" s="157">
        <f t="shared" si="696"/>
        <v>1239.9978637695031</v>
      </c>
      <c r="L6402" s="157">
        <f t="shared" si="697"/>
        <v>8162.61822907039</v>
      </c>
      <c r="M6402" s="167">
        <f t="shared" si="698"/>
        <v>0</v>
      </c>
      <c r="N6402" s="167">
        <f t="shared" si="699"/>
        <v>0</v>
      </c>
    </row>
    <row r="6403" spans="1:14" ht="15" customHeight="1" x14ac:dyDescent="0.2">
      <c r="A6403" s="152"/>
      <c r="B6403" s="152"/>
      <c r="C6403" s="152"/>
      <c r="D6403" s="152"/>
      <c r="E6403" s="153">
        <f>'2.40-a,b,c,d,e'!E6403</f>
        <v>46073.208333333336</v>
      </c>
      <c r="F6403" s="157">
        <f>'2.40-a,b,c,d,e'!F6403</f>
        <v>66.389999389648395</v>
      </c>
      <c r="G6403" s="157">
        <f>'2.40-a,b,c,d,e'!G6403</f>
        <v>-40.000915527301117</v>
      </c>
      <c r="H6403" s="157">
        <f t="shared" si="693"/>
        <v>8122.617313543089</v>
      </c>
      <c r="I6403" s="157">
        <f t="shared" si="694"/>
        <v>0</v>
      </c>
      <c r="J6403" s="157">
        <f t="shared" si="695"/>
        <v>8122.617313543089</v>
      </c>
      <c r="K6403" s="157">
        <f t="shared" si="696"/>
        <v>0</v>
      </c>
      <c r="L6403" s="157">
        <f t="shared" si="697"/>
        <v>8122.617313543089</v>
      </c>
      <c r="M6403" s="167">
        <f t="shared" si="698"/>
        <v>0</v>
      </c>
      <c r="N6403" s="167">
        <f t="shared" si="699"/>
        <v>0</v>
      </c>
    </row>
    <row r="6404" spans="1:14" ht="15" customHeight="1" x14ac:dyDescent="0.2">
      <c r="A6404" s="152"/>
      <c r="B6404" s="152"/>
      <c r="C6404" s="152"/>
      <c r="D6404" s="152"/>
      <c r="E6404" s="153">
        <f>'2.40-a,b,c,d,e'!E6404</f>
        <v>46076.208333333336</v>
      </c>
      <c r="F6404" s="157">
        <f>'2.40-a,b,c,d,e'!F6404</f>
        <v>66.309997558593693</v>
      </c>
      <c r="G6404" s="157">
        <f>'2.40-a,b,c,d,e'!G6404</f>
        <v>-80.001831054701711</v>
      </c>
      <c r="H6404" s="157">
        <f t="shared" ref="H6404:H6467" si="700">L6403+G6404</f>
        <v>8042.615482488387</v>
      </c>
      <c r="I6404" s="157">
        <f t="shared" ref="I6404:I6467" si="701">IF(H6404&lt;$B$13,$B$14-H6404,0)</f>
        <v>0</v>
      </c>
      <c r="J6404" s="157">
        <f t="shared" ref="J6404:J6467" si="702">H6404+I6404</f>
        <v>8042.615482488387</v>
      </c>
      <c r="K6404" s="157">
        <f t="shared" ref="K6404:K6467" si="703">MAX(J6404-$B$14,0)</f>
        <v>0</v>
      </c>
      <c r="L6404" s="157">
        <f t="shared" ref="L6404:L6467" si="704">J6404-K6404</f>
        <v>8042.615482488387</v>
      </c>
      <c r="M6404" s="167">
        <f t="shared" ref="M6404:M6467" si="705">IF(I6404&gt;0,1,0)</f>
        <v>0</v>
      </c>
      <c r="N6404" s="167">
        <f t="shared" ref="N6404:N6467" si="706">IF(H6404&lt;0,1,0)</f>
        <v>0</v>
      </c>
    </row>
    <row r="6405" spans="1:14" ht="15" customHeight="1" x14ac:dyDescent="0.2">
      <c r="A6405" s="152"/>
      <c r="B6405" s="152"/>
      <c r="C6405" s="152"/>
      <c r="D6405" s="152"/>
      <c r="E6405" s="153">
        <f>'2.40-a,b,c,d,e'!E6405</f>
        <v>46077.208333333336</v>
      </c>
      <c r="F6405" s="157">
        <f>'2.40-a,b,c,d,e'!F6405</f>
        <v>65.629997253417898</v>
      </c>
      <c r="G6405" s="157">
        <f>'2.40-a,b,c,d,e'!G6405</f>
        <v>-680.00030517579546</v>
      </c>
      <c r="H6405" s="157">
        <f t="shared" si="700"/>
        <v>7362.6151773125912</v>
      </c>
      <c r="I6405" s="157">
        <f t="shared" si="701"/>
        <v>0</v>
      </c>
      <c r="J6405" s="157">
        <f t="shared" si="702"/>
        <v>7362.6151773125912</v>
      </c>
      <c r="K6405" s="157">
        <f t="shared" si="703"/>
        <v>0</v>
      </c>
      <c r="L6405" s="157">
        <f t="shared" si="704"/>
        <v>7362.6151773125912</v>
      </c>
      <c r="M6405" s="167">
        <f t="shared" si="705"/>
        <v>0</v>
      </c>
      <c r="N6405" s="167">
        <f t="shared" si="706"/>
        <v>0</v>
      </c>
    </row>
    <row r="6406" spans="1:14" ht="15" customHeight="1" x14ac:dyDescent="0.2">
      <c r="A6406" s="152"/>
      <c r="B6406" s="152"/>
      <c r="C6406" s="152"/>
      <c r="D6406" s="152"/>
      <c r="E6406" s="153">
        <f>'2.40-a,b,c,d,e'!E6406</f>
        <v>46078.208333333336</v>
      </c>
      <c r="F6406" s="157">
        <f>'2.40-a,b,c,d,e'!F6406</f>
        <v>65.419998168945298</v>
      </c>
      <c r="G6406" s="157">
        <f>'2.40-a,b,c,d,e'!G6406</f>
        <v>-209.99908447259941</v>
      </c>
      <c r="H6406" s="157">
        <f t="shared" si="700"/>
        <v>7152.6160928399913</v>
      </c>
      <c r="I6406" s="157">
        <f t="shared" si="701"/>
        <v>0</v>
      </c>
      <c r="J6406" s="157">
        <f t="shared" si="702"/>
        <v>7152.6160928399913</v>
      </c>
      <c r="K6406" s="157">
        <f t="shared" si="703"/>
        <v>0</v>
      </c>
      <c r="L6406" s="157">
        <f t="shared" si="704"/>
        <v>7152.6160928399913</v>
      </c>
      <c r="M6406" s="167">
        <f t="shared" si="705"/>
        <v>0</v>
      </c>
      <c r="N6406" s="167">
        <f t="shared" si="706"/>
        <v>0</v>
      </c>
    </row>
    <row r="6407" spans="1:14" ht="15" customHeight="1" x14ac:dyDescent="0.2">
      <c r="A6407" s="152"/>
      <c r="B6407" s="152"/>
      <c r="C6407" s="152"/>
      <c r="D6407" s="152"/>
      <c r="E6407" s="153">
        <f>'2.40-a,b,c,d,e'!E6407</f>
        <v>46079.208333333336</v>
      </c>
      <c r="F6407" s="157">
        <f>'2.40-a,b,c,d,e'!F6407</f>
        <v>65.209999084472599</v>
      </c>
      <c r="G6407" s="157">
        <f>'2.40-a,b,c,d,e'!G6407</f>
        <v>-209.99908447269888</v>
      </c>
      <c r="H6407" s="157">
        <f t="shared" si="700"/>
        <v>6942.6170083672923</v>
      </c>
      <c r="I6407" s="157">
        <f t="shared" si="701"/>
        <v>0</v>
      </c>
      <c r="J6407" s="157">
        <f t="shared" si="702"/>
        <v>6942.6170083672923</v>
      </c>
      <c r="K6407" s="157">
        <f t="shared" si="703"/>
        <v>0</v>
      </c>
      <c r="L6407" s="157">
        <f t="shared" si="704"/>
        <v>6942.6170083672923</v>
      </c>
      <c r="M6407" s="167">
        <f t="shared" si="705"/>
        <v>0</v>
      </c>
      <c r="N6407" s="167">
        <f t="shared" si="706"/>
        <v>0</v>
      </c>
    </row>
    <row r="6408" spans="1:14" ht="15" customHeight="1" x14ac:dyDescent="0.2">
      <c r="A6408" s="152"/>
      <c r="B6408" s="152"/>
      <c r="C6408" s="152"/>
      <c r="D6408" s="152"/>
      <c r="E6408" s="153">
        <f>'2.40-a,b,c,d,e'!E6408</f>
        <v>46080.208333333336</v>
      </c>
      <c r="F6408" s="157">
        <f>'2.40-a,b,c,d,e'!F6408</f>
        <v>67.019996643066406</v>
      </c>
      <c r="G6408" s="157">
        <f>'2.40-a,b,c,d,e'!G6408</f>
        <v>1809.9975585938068</v>
      </c>
      <c r="H6408" s="157">
        <f t="shared" si="700"/>
        <v>8752.6145669610996</v>
      </c>
      <c r="I6408" s="157">
        <f t="shared" si="701"/>
        <v>0</v>
      </c>
      <c r="J6408" s="157">
        <f t="shared" si="702"/>
        <v>8752.6145669610996</v>
      </c>
      <c r="K6408" s="157">
        <f t="shared" si="703"/>
        <v>589.99633789070958</v>
      </c>
      <c r="L6408" s="157">
        <f t="shared" si="704"/>
        <v>8162.61822907039</v>
      </c>
      <c r="M6408" s="167">
        <f t="shared" si="705"/>
        <v>0</v>
      </c>
      <c r="N6408" s="167">
        <f t="shared" si="706"/>
        <v>0</v>
      </c>
    </row>
    <row r="6409" spans="1:14" ht="15" customHeight="1" x14ac:dyDescent="0.2">
      <c r="A6409" s="152"/>
      <c r="B6409" s="152"/>
      <c r="C6409" s="152"/>
      <c r="D6409" s="152"/>
      <c r="E6409" s="153">
        <f>'2.40-a,b,c,d,e'!E6409</f>
        <v>46083.208333333336</v>
      </c>
      <c r="F6409" s="157">
        <f>'2.40-a,b,c,d,e'!F6409</f>
        <v>71.230003356933594</v>
      </c>
      <c r="G6409" s="157">
        <f>'2.40-a,b,c,d,e'!G6409</f>
        <v>4210.0067138671875</v>
      </c>
      <c r="H6409" s="157">
        <f t="shared" si="700"/>
        <v>12372.624942937578</v>
      </c>
      <c r="I6409" s="157">
        <f t="shared" si="701"/>
        <v>0</v>
      </c>
      <c r="J6409" s="157">
        <f t="shared" si="702"/>
        <v>12372.624942937578</v>
      </c>
      <c r="K6409" s="157">
        <f t="shared" si="703"/>
        <v>4210.0067138671884</v>
      </c>
      <c r="L6409" s="157">
        <f t="shared" si="704"/>
        <v>8162.61822907039</v>
      </c>
      <c r="M6409" s="167">
        <f t="shared" si="705"/>
        <v>0</v>
      </c>
      <c r="N6409" s="167">
        <f t="shared" si="706"/>
        <v>0</v>
      </c>
    </row>
    <row r="6410" spans="1:14" ht="15" customHeight="1" x14ac:dyDescent="0.2">
      <c r="A6410" s="152"/>
      <c r="B6410" s="152"/>
      <c r="C6410" s="152"/>
      <c r="D6410" s="152"/>
      <c r="E6410" s="153">
        <f>'2.40-a,b,c,d,e'!E6410</f>
        <v>46084.208333333336</v>
      </c>
      <c r="F6410" s="157">
        <f>'2.40-a,b,c,d,e'!F6410</f>
        <v>74.559997558593693</v>
      </c>
      <c r="G6410" s="157">
        <f>'2.40-a,b,c,d,e'!G6410</f>
        <v>3329.9942016600994</v>
      </c>
      <c r="H6410" s="157">
        <f t="shared" si="700"/>
        <v>11492.612430730489</v>
      </c>
      <c r="I6410" s="157">
        <f t="shared" si="701"/>
        <v>0</v>
      </c>
      <c r="J6410" s="157">
        <f t="shared" si="702"/>
        <v>11492.612430730489</v>
      </c>
      <c r="K6410" s="157">
        <f t="shared" si="703"/>
        <v>3329.994201660099</v>
      </c>
      <c r="L6410" s="157">
        <f t="shared" si="704"/>
        <v>8162.61822907039</v>
      </c>
      <c r="M6410" s="167">
        <f t="shared" si="705"/>
        <v>0</v>
      </c>
      <c r="N6410" s="167">
        <f t="shared" si="706"/>
        <v>0</v>
      </c>
    </row>
    <row r="6411" spans="1:14" ht="15" customHeight="1" x14ac:dyDescent="0.2">
      <c r="A6411" s="152"/>
      <c r="B6411" s="152"/>
      <c r="C6411" s="152"/>
      <c r="D6411" s="152"/>
      <c r="E6411" s="153">
        <f>'2.40-a,b,c,d,e'!E6411</f>
        <v>46085.208333333336</v>
      </c>
      <c r="F6411" s="157">
        <f>'2.40-a,b,c,d,e'!F6411</f>
        <v>74.660003662109304</v>
      </c>
      <c r="G6411" s="157">
        <f>'2.40-a,b,c,d,e'!G6411</f>
        <v>100.00610351561079</v>
      </c>
      <c r="H6411" s="157">
        <f t="shared" si="700"/>
        <v>8262.6243325860014</v>
      </c>
      <c r="I6411" s="157">
        <f t="shared" si="701"/>
        <v>0</v>
      </c>
      <c r="J6411" s="157">
        <f t="shared" si="702"/>
        <v>8262.6243325860014</v>
      </c>
      <c r="K6411" s="157">
        <f t="shared" si="703"/>
        <v>100.00610351561136</v>
      </c>
      <c r="L6411" s="157">
        <f t="shared" si="704"/>
        <v>8162.61822907039</v>
      </c>
      <c r="M6411" s="167">
        <f t="shared" si="705"/>
        <v>0</v>
      </c>
      <c r="N6411" s="167">
        <f t="shared" si="706"/>
        <v>0</v>
      </c>
    </row>
    <row r="6412" spans="1:14" ht="15" customHeight="1" x14ac:dyDescent="0.2">
      <c r="A6412" s="152"/>
      <c r="B6412" s="152"/>
      <c r="C6412" s="152"/>
      <c r="D6412" s="152"/>
      <c r="E6412" s="153">
        <f>'2.40-a,b,c,d,e'!E6412</f>
        <v>46086.208333333336</v>
      </c>
      <c r="F6412" s="157">
        <f>'2.40-a,b,c,d,e'!F6412</f>
        <v>81.010002136230398</v>
      </c>
      <c r="G6412" s="157">
        <f>'2.40-a,b,c,d,e'!G6412</f>
        <v>6349.9984741210938</v>
      </c>
      <c r="H6412" s="157">
        <f t="shared" si="700"/>
        <v>14512.616703191485</v>
      </c>
      <c r="I6412" s="157">
        <f t="shared" si="701"/>
        <v>0</v>
      </c>
      <c r="J6412" s="157">
        <f t="shared" si="702"/>
        <v>14512.616703191485</v>
      </c>
      <c r="K6412" s="157">
        <f t="shared" si="703"/>
        <v>6349.9984741210947</v>
      </c>
      <c r="L6412" s="157">
        <f t="shared" si="704"/>
        <v>8162.61822907039</v>
      </c>
      <c r="M6412" s="167">
        <f t="shared" si="705"/>
        <v>0</v>
      </c>
      <c r="N6412" s="167">
        <f t="shared" si="706"/>
        <v>0</v>
      </c>
    </row>
    <row r="6413" spans="1:14" ht="15" customHeight="1" x14ac:dyDescent="0.2">
      <c r="A6413" s="152"/>
      <c r="B6413" s="152"/>
      <c r="C6413" s="152"/>
      <c r="D6413" s="152"/>
      <c r="E6413" s="153">
        <f>'2.40-a,b,c,d,e'!E6413</f>
        <v>46087.208333333336</v>
      </c>
      <c r="F6413" s="157">
        <f>'2.40-a,b,c,d,e'!F6413</f>
        <v>90.900001525878906</v>
      </c>
      <c r="G6413" s="157">
        <f>'2.40-a,b,c,d,e'!G6413</f>
        <v>9889.9993896485084</v>
      </c>
      <c r="H6413" s="157">
        <f t="shared" si="700"/>
        <v>18052.617618718898</v>
      </c>
      <c r="I6413" s="157">
        <f t="shared" si="701"/>
        <v>0</v>
      </c>
      <c r="J6413" s="157">
        <f t="shared" si="702"/>
        <v>18052.617618718898</v>
      </c>
      <c r="K6413" s="157">
        <f t="shared" si="703"/>
        <v>9889.9993896485066</v>
      </c>
      <c r="L6413" s="157">
        <f t="shared" si="704"/>
        <v>8162.618229070391</v>
      </c>
      <c r="M6413" s="167">
        <f t="shared" si="705"/>
        <v>0</v>
      </c>
      <c r="N6413" s="167">
        <f t="shared" si="706"/>
        <v>0</v>
      </c>
    </row>
    <row r="6414" spans="1:14" ht="15" customHeight="1" x14ac:dyDescent="0.2">
      <c r="A6414" s="152"/>
      <c r="B6414" s="152"/>
      <c r="C6414" s="152"/>
      <c r="D6414" s="152"/>
      <c r="E6414" s="153">
        <f>'2.40-a,b,c,d,e'!E6414</f>
        <v>46090.166666666664</v>
      </c>
      <c r="F6414" s="157">
        <f>'2.40-a,b,c,d,e'!F6414</f>
        <v>94.769996643066406</v>
      </c>
      <c r="G6414" s="157">
        <f>'2.40-a,b,c,d,e'!G6414</f>
        <v>3869.9951171875</v>
      </c>
      <c r="H6414" s="157">
        <f t="shared" si="700"/>
        <v>12032.613346257891</v>
      </c>
      <c r="I6414" s="157">
        <f t="shared" si="701"/>
        <v>0</v>
      </c>
      <c r="J6414" s="157">
        <f t="shared" si="702"/>
        <v>12032.613346257891</v>
      </c>
      <c r="K6414" s="157">
        <f t="shared" si="703"/>
        <v>3869.9951171875009</v>
      </c>
      <c r="L6414" s="157">
        <f t="shared" si="704"/>
        <v>8162.61822907039</v>
      </c>
      <c r="M6414" s="167">
        <f t="shared" si="705"/>
        <v>0</v>
      </c>
      <c r="N6414" s="167">
        <f t="shared" si="706"/>
        <v>0</v>
      </c>
    </row>
    <row r="6415" spans="1:14" ht="15" customHeight="1" x14ac:dyDescent="0.2">
      <c r="A6415" s="152"/>
      <c r="B6415" s="152"/>
      <c r="C6415" s="152"/>
      <c r="D6415" s="152"/>
      <c r="E6415" s="153">
        <f>'2.40-a,b,c,d,e'!E6415</f>
        <v>46091.166666666664</v>
      </c>
      <c r="F6415" s="157">
        <f>'2.40-a,b,c,d,e'!F6415</f>
        <v>83.449996948242102</v>
      </c>
      <c r="G6415" s="157">
        <f>'2.40-a,b,c,d,e'!G6415</f>
        <v>-11319.999694824304</v>
      </c>
      <c r="H6415" s="157">
        <f t="shared" si="700"/>
        <v>-3157.3814657539142</v>
      </c>
      <c r="I6415" s="157">
        <f t="shared" si="701"/>
        <v>11319.999694824304</v>
      </c>
      <c r="J6415" s="157">
        <f t="shared" si="702"/>
        <v>8162.61822907039</v>
      </c>
      <c r="K6415" s="157">
        <f t="shared" si="703"/>
        <v>0</v>
      </c>
      <c r="L6415" s="157">
        <f t="shared" si="704"/>
        <v>8162.61822907039</v>
      </c>
      <c r="M6415" s="167">
        <f t="shared" si="705"/>
        <v>1</v>
      </c>
      <c r="N6415" s="167">
        <f t="shared" si="706"/>
        <v>1</v>
      </c>
    </row>
    <row r="6416" spans="1:14" ht="15" customHeight="1" x14ac:dyDescent="0.2">
      <c r="A6416" s="152"/>
      <c r="B6416" s="152"/>
      <c r="C6416" s="152"/>
      <c r="D6416" s="152"/>
      <c r="E6416" s="153">
        <f>'2.40-a,b,c,d,e'!E6416</f>
        <v>46092.166666666664</v>
      </c>
      <c r="F6416" s="157">
        <f>'2.40-a,b,c,d,e'!F6416</f>
        <v>87.25</v>
      </c>
      <c r="G6416" s="157">
        <f>'2.40-a,b,c,d,e'!G6416</f>
        <v>3800.003051757898</v>
      </c>
      <c r="H6416" s="157">
        <f t="shared" si="700"/>
        <v>11962.621280828287</v>
      </c>
      <c r="I6416" s="157">
        <f t="shared" si="701"/>
        <v>0</v>
      </c>
      <c r="J6416" s="157">
        <f t="shared" si="702"/>
        <v>11962.621280828287</v>
      </c>
      <c r="K6416" s="157">
        <f t="shared" si="703"/>
        <v>3800.0030517578971</v>
      </c>
      <c r="L6416" s="157">
        <f t="shared" si="704"/>
        <v>8162.61822907039</v>
      </c>
      <c r="M6416" s="167">
        <f t="shared" si="705"/>
        <v>0</v>
      </c>
      <c r="N6416" s="167">
        <f t="shared" si="706"/>
        <v>0</v>
      </c>
    </row>
    <row r="6417" spans="1:14" ht="15" customHeight="1" x14ac:dyDescent="0.2">
      <c r="A6417" s="152"/>
      <c r="B6417" s="152"/>
      <c r="C6417" s="152"/>
      <c r="D6417" s="152"/>
      <c r="E6417" s="153">
        <f>'2.40-a,b,c,d,e'!E6417</f>
        <v>46093.166666666664</v>
      </c>
      <c r="F6417" s="157">
        <f>'2.40-a,b,c,d,e'!F6417</f>
        <v>95.730003356933594</v>
      </c>
      <c r="G6417" s="157">
        <f>'2.40-a,b,c,d,e'!G6417</f>
        <v>8480.0033569335938</v>
      </c>
      <c r="H6417" s="157">
        <f t="shared" si="700"/>
        <v>16642.621586003985</v>
      </c>
      <c r="I6417" s="157">
        <f t="shared" si="701"/>
        <v>0</v>
      </c>
      <c r="J6417" s="157">
        <f t="shared" si="702"/>
        <v>16642.621586003985</v>
      </c>
      <c r="K6417" s="157">
        <f t="shared" si="703"/>
        <v>8480.0033569335938</v>
      </c>
      <c r="L6417" s="157">
        <f t="shared" si="704"/>
        <v>8162.618229070391</v>
      </c>
      <c r="M6417" s="167">
        <f t="shared" si="705"/>
        <v>0</v>
      </c>
      <c r="N6417" s="167">
        <f t="shared" si="706"/>
        <v>0</v>
      </c>
    </row>
    <row r="6418" spans="1:14" ht="15" customHeight="1" x14ac:dyDescent="0.2">
      <c r="A6418" s="152"/>
      <c r="B6418" s="152"/>
      <c r="C6418" s="152"/>
      <c r="D6418" s="152"/>
      <c r="E6418" s="153">
        <f>'2.40-a,b,c,d,e'!E6418</f>
        <v>46094.166666666664</v>
      </c>
      <c r="F6418" s="157">
        <f>'2.40-a,b,c,d,e'!F6418</f>
        <v>98.709999084472599</v>
      </c>
      <c r="G6418" s="157">
        <f>'2.40-a,b,c,d,e'!G6418</f>
        <v>2979.9957275390057</v>
      </c>
      <c r="H6418" s="157">
        <f t="shared" si="700"/>
        <v>11142.613956609397</v>
      </c>
      <c r="I6418" s="157">
        <f t="shared" si="701"/>
        <v>0</v>
      </c>
      <c r="J6418" s="157">
        <f t="shared" si="702"/>
        <v>11142.613956609397</v>
      </c>
      <c r="K6418" s="157">
        <f t="shared" si="703"/>
        <v>2979.995727539007</v>
      </c>
      <c r="L6418" s="157">
        <f t="shared" si="704"/>
        <v>8162.61822907039</v>
      </c>
      <c r="M6418" s="167">
        <f t="shared" si="705"/>
        <v>0</v>
      </c>
      <c r="N6418" s="167">
        <f t="shared" si="706"/>
        <v>0</v>
      </c>
    </row>
    <row r="6419" spans="1:14" ht="15" customHeight="1" x14ac:dyDescent="0.2">
      <c r="A6419" s="152"/>
      <c r="B6419" s="152"/>
      <c r="C6419" s="152"/>
      <c r="D6419" s="152"/>
      <c r="E6419" s="153">
        <f>'2.40-a,b,c,d,e'!E6419</f>
        <v>46097.166666666664</v>
      </c>
      <c r="F6419" s="157">
        <f>'2.40-a,b,c,d,e'!F6419</f>
        <v>93.5</v>
      </c>
      <c r="G6419" s="157">
        <f>'2.40-a,b,c,d,e'!G6419</f>
        <v>-5209.9990844725999</v>
      </c>
      <c r="H6419" s="157">
        <f t="shared" si="700"/>
        <v>2952.6191445977902</v>
      </c>
      <c r="I6419" s="157">
        <f t="shared" si="701"/>
        <v>5209.9990844725999</v>
      </c>
      <c r="J6419" s="157">
        <f t="shared" si="702"/>
        <v>8162.61822907039</v>
      </c>
      <c r="K6419" s="157">
        <f t="shared" si="703"/>
        <v>0</v>
      </c>
      <c r="L6419" s="157">
        <f t="shared" si="704"/>
        <v>8162.61822907039</v>
      </c>
      <c r="M6419" s="167">
        <f t="shared" si="705"/>
        <v>1</v>
      </c>
      <c r="N6419" s="167">
        <f t="shared" si="706"/>
        <v>0</v>
      </c>
    </row>
    <row r="6420" spans="1:14" ht="15" customHeight="1" x14ac:dyDescent="0.2">
      <c r="A6420" s="152"/>
      <c r="B6420" s="152"/>
      <c r="C6420" s="152"/>
      <c r="D6420" s="152"/>
      <c r="E6420" s="153">
        <f>'2.40-a,b,c,d,e'!E6420</f>
        <v>46098.166666666664</v>
      </c>
      <c r="F6420" s="157">
        <f>'2.40-a,b,c,d,e'!F6420</f>
        <v>96.209999084472599</v>
      </c>
      <c r="G6420" s="157">
        <f>'2.40-a,b,c,d,e'!G6420</f>
        <v>2709.9990844725994</v>
      </c>
      <c r="H6420" s="157">
        <f t="shared" si="700"/>
        <v>10872.617313542989</v>
      </c>
      <c r="I6420" s="157">
        <f t="shared" si="701"/>
        <v>0</v>
      </c>
      <c r="J6420" s="157">
        <f t="shared" si="702"/>
        <v>10872.617313542989</v>
      </c>
      <c r="K6420" s="157">
        <f t="shared" si="703"/>
        <v>2709.999084472599</v>
      </c>
      <c r="L6420" s="157">
        <f t="shared" si="704"/>
        <v>8162.61822907039</v>
      </c>
      <c r="M6420" s="167">
        <f t="shared" si="705"/>
        <v>0</v>
      </c>
      <c r="N6420" s="167">
        <f t="shared" si="706"/>
        <v>0</v>
      </c>
    </row>
    <row r="6421" spans="1:14" ht="15" customHeight="1" x14ac:dyDescent="0.2">
      <c r="A6421" s="152"/>
      <c r="B6421" s="152"/>
      <c r="C6421" s="152"/>
      <c r="D6421" s="152"/>
      <c r="E6421" s="153">
        <f>'2.40-a,b,c,d,e'!E6421</f>
        <v>46099.166666666664</v>
      </c>
      <c r="F6421" s="157">
        <f>'2.40-a,b,c,d,e'!F6421</f>
        <v>96.319999694824205</v>
      </c>
      <c r="G6421" s="157">
        <f>'2.40-a,b,c,d,e'!G6421</f>
        <v>110.00061035160513</v>
      </c>
      <c r="H6421" s="157">
        <f t="shared" si="700"/>
        <v>8272.6188394219953</v>
      </c>
      <c r="I6421" s="157">
        <f t="shared" si="701"/>
        <v>0</v>
      </c>
      <c r="J6421" s="157">
        <f t="shared" si="702"/>
        <v>8272.6188394219953</v>
      </c>
      <c r="K6421" s="157">
        <f t="shared" si="703"/>
        <v>110.00061035160525</v>
      </c>
      <c r="L6421" s="157">
        <f t="shared" si="704"/>
        <v>8162.61822907039</v>
      </c>
      <c r="M6421" s="167">
        <f t="shared" si="705"/>
        <v>0</v>
      </c>
      <c r="N6421" s="167">
        <f t="shared" si="706"/>
        <v>0</v>
      </c>
    </row>
    <row r="6422" spans="1:14" ht="15" customHeight="1" x14ac:dyDescent="0.2">
      <c r="A6422" s="152"/>
      <c r="B6422" s="152"/>
      <c r="C6422" s="152"/>
      <c r="D6422" s="152"/>
      <c r="E6422" s="153">
        <f>'2.40-a,b,c,d,e'!E6422</f>
        <v>46100.166666666664</v>
      </c>
      <c r="F6422" s="157">
        <f>'2.40-a,b,c,d,e'!F6422</f>
        <v>96.139999389648395</v>
      </c>
      <c r="G6422" s="157">
        <f>'2.40-a,b,c,d,e'!G6422</f>
        <v>-180.00030517580967</v>
      </c>
      <c r="H6422" s="157">
        <f t="shared" si="700"/>
        <v>7982.6179238945806</v>
      </c>
      <c r="I6422" s="157">
        <f t="shared" si="701"/>
        <v>0</v>
      </c>
      <c r="J6422" s="157">
        <f t="shared" si="702"/>
        <v>7982.6179238945806</v>
      </c>
      <c r="K6422" s="157">
        <f t="shared" si="703"/>
        <v>0</v>
      </c>
      <c r="L6422" s="157">
        <f t="shared" si="704"/>
        <v>7982.6179238945806</v>
      </c>
      <c r="M6422" s="167">
        <f t="shared" si="705"/>
        <v>0</v>
      </c>
      <c r="N6422" s="167">
        <f t="shared" si="706"/>
        <v>0</v>
      </c>
    </row>
    <row r="6423" spans="1:14" ht="15" customHeight="1" x14ac:dyDescent="0.2">
      <c r="A6423" s="152"/>
      <c r="B6423" s="152"/>
      <c r="C6423" s="152"/>
      <c r="D6423" s="152"/>
      <c r="E6423" s="153">
        <f>'2.40-a,b,c,d,e'!E6423</f>
        <v>46101.166666666664</v>
      </c>
      <c r="F6423" s="157">
        <f>'2.40-a,b,c,d,e'!F6423</f>
        <v>98.319999694824205</v>
      </c>
      <c r="G6423" s="157">
        <f>'2.40-a,b,c,d,e'!G6423</f>
        <v>2180.0003051758094</v>
      </c>
      <c r="H6423" s="157">
        <f t="shared" si="700"/>
        <v>10162.618229070391</v>
      </c>
      <c r="I6423" s="157">
        <f t="shared" si="701"/>
        <v>0</v>
      </c>
      <c r="J6423" s="157">
        <f t="shared" si="702"/>
        <v>10162.618229070391</v>
      </c>
      <c r="K6423" s="157">
        <f t="shared" si="703"/>
        <v>2000.0000000000009</v>
      </c>
      <c r="L6423" s="157">
        <f t="shared" si="704"/>
        <v>8162.61822907039</v>
      </c>
      <c r="M6423" s="167">
        <f t="shared" si="705"/>
        <v>0</v>
      </c>
      <c r="N6423" s="167">
        <f t="shared" si="706"/>
        <v>0</v>
      </c>
    </row>
    <row r="6424" spans="1:14" ht="15" customHeight="1" x14ac:dyDescent="0.2">
      <c r="A6424" s="152"/>
      <c r="B6424" s="152"/>
      <c r="C6424" s="152"/>
      <c r="D6424" s="152"/>
      <c r="E6424" s="153">
        <f>'2.40-a,b,c,d,e'!E6424</f>
        <v>46104.166666666664</v>
      </c>
      <c r="F6424" s="157">
        <f>'2.40-a,b,c,d,e'!F6424</f>
        <v>88.129997253417898</v>
      </c>
      <c r="G6424" s="157">
        <f>'2.40-a,b,c,d,e'!G6424</f>
        <v>-10190.002441406306</v>
      </c>
      <c r="H6424" s="157">
        <f t="shared" si="700"/>
        <v>-2027.3842123359163</v>
      </c>
      <c r="I6424" s="157">
        <f t="shared" si="701"/>
        <v>10190.002441406306</v>
      </c>
      <c r="J6424" s="157">
        <f t="shared" si="702"/>
        <v>8162.61822907039</v>
      </c>
      <c r="K6424" s="157">
        <f t="shared" si="703"/>
        <v>0</v>
      </c>
      <c r="L6424" s="157">
        <f t="shared" si="704"/>
        <v>8162.61822907039</v>
      </c>
      <c r="M6424" s="167">
        <f t="shared" si="705"/>
        <v>1</v>
      </c>
      <c r="N6424" s="167">
        <f t="shared" si="706"/>
        <v>1</v>
      </c>
    </row>
    <row r="6425" spans="1:14" ht="15" customHeight="1" x14ac:dyDescent="0.2">
      <c r="A6425" s="152"/>
      <c r="B6425" s="152"/>
      <c r="C6425" s="152"/>
      <c r="D6425" s="152"/>
      <c r="E6425" s="153">
        <f>'2.40-a,b,c,d,e'!E6425</f>
        <v>46105.166666666664</v>
      </c>
      <c r="F6425" s="157">
        <f>'2.40-a,b,c,d,e'!F6425</f>
        <v>92.349998474121094</v>
      </c>
      <c r="G6425" s="157">
        <f>'2.40-a,b,c,d,e'!G6425</f>
        <v>4220.0012207031959</v>
      </c>
      <c r="H6425" s="157">
        <f t="shared" si="700"/>
        <v>12382.619449773585</v>
      </c>
      <c r="I6425" s="157">
        <f t="shared" si="701"/>
        <v>0</v>
      </c>
      <c r="J6425" s="157">
        <f t="shared" si="702"/>
        <v>12382.619449773585</v>
      </c>
      <c r="K6425" s="157">
        <f t="shared" si="703"/>
        <v>4220.001220703195</v>
      </c>
      <c r="L6425" s="157">
        <f t="shared" si="704"/>
        <v>8162.61822907039</v>
      </c>
      <c r="M6425" s="167">
        <f t="shared" si="705"/>
        <v>0</v>
      </c>
      <c r="N6425" s="167">
        <f t="shared" si="706"/>
        <v>0</v>
      </c>
    </row>
    <row r="6426" spans="1:14" ht="15" customHeight="1" x14ac:dyDescent="0.2">
      <c r="A6426" s="152"/>
      <c r="B6426" s="152"/>
      <c r="C6426" s="152"/>
      <c r="D6426" s="152"/>
      <c r="E6426" s="153">
        <f>'2.40-a,b,c,d,e'!E6426</f>
        <v>46106.166666666664</v>
      </c>
      <c r="F6426" s="157">
        <f>'2.40-a,b,c,d,e'!F6426</f>
        <v>90.319999694824205</v>
      </c>
      <c r="G6426" s="157">
        <f>'2.40-a,b,c,d,e'!G6426</f>
        <v>-2029.9987792968891</v>
      </c>
      <c r="H6426" s="157">
        <f t="shared" si="700"/>
        <v>6132.6194497735014</v>
      </c>
      <c r="I6426" s="157">
        <f t="shared" si="701"/>
        <v>0</v>
      </c>
      <c r="J6426" s="157">
        <f t="shared" si="702"/>
        <v>6132.6194497735014</v>
      </c>
      <c r="K6426" s="157">
        <f t="shared" si="703"/>
        <v>0</v>
      </c>
      <c r="L6426" s="157">
        <f t="shared" si="704"/>
        <v>6132.6194497735014</v>
      </c>
      <c r="M6426" s="167">
        <f t="shared" si="705"/>
        <v>0</v>
      </c>
      <c r="N6426" s="167">
        <f t="shared" si="706"/>
        <v>0</v>
      </c>
    </row>
    <row r="6427" spans="1:14" ht="15" customHeight="1" x14ac:dyDescent="0.2">
      <c r="A6427" s="152"/>
      <c r="B6427" s="152"/>
      <c r="C6427" s="152"/>
      <c r="D6427" s="152"/>
      <c r="E6427" s="153">
        <f>'2.40-a,b,c,d,e'!E6427</f>
        <v>46107.166666666664</v>
      </c>
      <c r="F6427" s="157">
        <f>'2.40-a,b,c,d,e'!F6427</f>
        <v>94.480003356933594</v>
      </c>
      <c r="G6427" s="157">
        <f>'2.40-a,b,c,d,e'!G6427</f>
        <v>4160.0036621093896</v>
      </c>
      <c r="H6427" s="157">
        <f t="shared" si="700"/>
        <v>10292.623111882891</v>
      </c>
      <c r="I6427" s="157">
        <f t="shared" si="701"/>
        <v>0</v>
      </c>
      <c r="J6427" s="157">
        <f t="shared" si="702"/>
        <v>10292.623111882891</v>
      </c>
      <c r="K6427" s="157">
        <f t="shared" si="703"/>
        <v>2130.0048828125009</v>
      </c>
      <c r="L6427" s="157">
        <f t="shared" si="704"/>
        <v>8162.61822907039</v>
      </c>
      <c r="M6427" s="167">
        <f t="shared" si="705"/>
        <v>0</v>
      </c>
      <c r="N6427" s="167">
        <f t="shared" si="706"/>
        <v>0</v>
      </c>
    </row>
    <row r="6428" spans="1:14" ht="15" customHeight="1" x14ac:dyDescent="0.2">
      <c r="A6428" s="152"/>
      <c r="B6428" s="152"/>
      <c r="C6428" s="152"/>
      <c r="D6428" s="152"/>
      <c r="E6428" s="153">
        <f>'2.40-a,b,c,d,e'!E6428</f>
        <v>46108.166666666664</v>
      </c>
      <c r="F6428" s="157">
        <f>'2.40-a,b,c,d,e'!F6428</f>
        <v>99.639999389648395</v>
      </c>
      <c r="G6428" s="157">
        <f>'2.40-a,b,c,d,e'!G6428</f>
        <v>5159.996032714801</v>
      </c>
      <c r="H6428" s="157">
        <f t="shared" si="700"/>
        <v>13322.614261785191</v>
      </c>
      <c r="I6428" s="157">
        <f t="shared" si="701"/>
        <v>0</v>
      </c>
      <c r="J6428" s="157">
        <f t="shared" si="702"/>
        <v>13322.614261785191</v>
      </c>
      <c r="K6428" s="157">
        <f t="shared" si="703"/>
        <v>5159.996032714801</v>
      </c>
      <c r="L6428" s="157">
        <f t="shared" si="704"/>
        <v>8162.61822907039</v>
      </c>
      <c r="M6428" s="167">
        <f t="shared" si="705"/>
        <v>0</v>
      </c>
      <c r="N6428" s="167">
        <f t="shared" si="706"/>
        <v>0</v>
      </c>
    </row>
    <row r="6429" spans="1:14" ht="15" customHeight="1" x14ac:dyDescent="0.2">
      <c r="A6429" s="152"/>
      <c r="B6429" s="152"/>
      <c r="C6429" s="152"/>
      <c r="D6429" s="152"/>
      <c r="E6429" s="153">
        <f>'2.40-a,b,c,d,e'!E6429</f>
        <v>46111.166666666664</v>
      </c>
      <c r="F6429" s="157">
        <f>'2.40-a,b,c,d,e'!F6429</f>
        <v>102.879997253417</v>
      </c>
      <c r="G6429" s="157">
        <f>'2.40-a,b,c,d,e'!G6429</f>
        <v>3239.9978637686077</v>
      </c>
      <c r="H6429" s="157">
        <f t="shared" si="700"/>
        <v>11402.616092838998</v>
      </c>
      <c r="I6429" s="157">
        <f t="shared" si="701"/>
        <v>0</v>
      </c>
      <c r="J6429" s="157">
        <f t="shared" si="702"/>
        <v>11402.616092838998</v>
      </c>
      <c r="K6429" s="157">
        <f t="shared" si="703"/>
        <v>3239.9978637686081</v>
      </c>
      <c r="L6429" s="157">
        <f t="shared" si="704"/>
        <v>8162.61822907039</v>
      </c>
      <c r="M6429" s="167">
        <f t="shared" si="705"/>
        <v>0</v>
      </c>
      <c r="N6429" s="167">
        <f t="shared" si="706"/>
        <v>0</v>
      </c>
    </row>
    <row r="6430" spans="1:14" ht="15" customHeight="1" x14ac:dyDescent="0.2">
      <c r="A6430" s="152"/>
      <c r="B6430" s="152"/>
      <c r="C6430" s="152"/>
      <c r="D6430" s="152"/>
      <c r="E6430" s="153">
        <f>'2.40-a,b,c,d,e'!E6430</f>
        <v>46112.166666666664</v>
      </c>
      <c r="F6430" s="157">
        <f>'2.40-a,b,c,d,e'!F6430</f>
        <v>101.379997253417</v>
      </c>
      <c r="G6430" s="157">
        <f>'2.40-a,b,c,d,e'!G6430</f>
        <v>-1500</v>
      </c>
      <c r="H6430" s="157">
        <f t="shared" si="700"/>
        <v>6662.61822907039</v>
      </c>
      <c r="I6430" s="157">
        <f t="shared" si="701"/>
        <v>0</v>
      </c>
      <c r="J6430" s="157">
        <f t="shared" si="702"/>
        <v>6662.61822907039</v>
      </c>
      <c r="K6430" s="157">
        <f t="shared" si="703"/>
        <v>0</v>
      </c>
      <c r="L6430" s="157">
        <f t="shared" si="704"/>
        <v>6662.61822907039</v>
      </c>
      <c r="M6430" s="167">
        <f t="shared" si="705"/>
        <v>0</v>
      </c>
      <c r="N6430" s="167">
        <f t="shared" si="706"/>
        <v>0</v>
      </c>
    </row>
    <row r="6431" spans="1:14" ht="15" customHeight="1" x14ac:dyDescent="0.2">
      <c r="A6431" s="152"/>
      <c r="B6431" s="152"/>
      <c r="C6431" s="152"/>
      <c r="D6431" s="152"/>
      <c r="E6431" s="153">
        <f>'2.40-a,b,c,d,e'!E6431</f>
        <v>46113.166666666664</v>
      </c>
      <c r="F6431" s="157">
        <f>'2.40-a,b,c,d,e'!F6431</f>
        <v>100.120002746582</v>
      </c>
      <c r="G6431" s="157">
        <f>'2.40-a,b,c,d,e'!G6431</f>
        <v>-1259.9945068349996</v>
      </c>
      <c r="H6431" s="157">
        <f t="shared" si="700"/>
        <v>5402.6237222353902</v>
      </c>
      <c r="I6431" s="157">
        <f t="shared" si="701"/>
        <v>2759.9945068349998</v>
      </c>
      <c r="J6431" s="157">
        <f t="shared" si="702"/>
        <v>8162.61822907039</v>
      </c>
      <c r="K6431" s="157">
        <f t="shared" si="703"/>
        <v>0</v>
      </c>
      <c r="L6431" s="157">
        <f t="shared" si="704"/>
        <v>8162.61822907039</v>
      </c>
      <c r="M6431" s="167">
        <f t="shared" si="705"/>
        <v>1</v>
      </c>
      <c r="N6431" s="167">
        <f t="shared" si="706"/>
        <v>0</v>
      </c>
    </row>
    <row r="6432" spans="1:14" ht="15" customHeight="1" x14ac:dyDescent="0.2">
      <c r="A6432" s="152"/>
      <c r="B6432" s="152"/>
      <c r="C6432" s="152"/>
      <c r="D6432" s="152"/>
      <c r="E6432" s="153">
        <f>'2.40-a,b,c,d,e'!E6432</f>
        <v>46114.166666666664</v>
      </c>
      <c r="F6432" s="157">
        <f>'2.40-a,b,c,d,e'!F6432</f>
        <v>111.540000915527</v>
      </c>
      <c r="G6432" s="157">
        <f>'2.40-a,b,c,d,e'!G6432</f>
        <v>11419.998168945</v>
      </c>
      <c r="H6432" s="157">
        <f t="shared" si="700"/>
        <v>19582.616398015391</v>
      </c>
      <c r="I6432" s="157">
        <f t="shared" si="701"/>
        <v>0</v>
      </c>
      <c r="J6432" s="157">
        <f t="shared" si="702"/>
        <v>19582.616398015391</v>
      </c>
      <c r="K6432" s="157">
        <f t="shared" si="703"/>
        <v>11419.998168945</v>
      </c>
      <c r="L6432" s="157">
        <f t="shared" si="704"/>
        <v>8162.618229070391</v>
      </c>
      <c r="M6432" s="167">
        <f t="shared" si="705"/>
        <v>0</v>
      </c>
      <c r="N6432" s="167">
        <f t="shared" si="706"/>
        <v>0</v>
      </c>
    </row>
    <row r="6433" spans="1:14" ht="15" customHeight="1" x14ac:dyDescent="0.2">
      <c r="A6433" s="152"/>
      <c r="B6433" s="152"/>
      <c r="C6433" s="152"/>
      <c r="D6433" s="152"/>
      <c r="E6433" s="153">
        <f>'2.40-a,b,c,d,e'!E6433</f>
        <v>46118.166666666664</v>
      </c>
      <c r="F6433" s="157">
        <f>'2.40-a,b,c,d,e'!F6433</f>
        <v>112.41000366210901</v>
      </c>
      <c r="G6433" s="157">
        <f>'2.40-a,b,c,d,e'!G6433</f>
        <v>870.00274658200283</v>
      </c>
      <c r="H6433" s="157">
        <f t="shared" si="700"/>
        <v>9032.6209756523931</v>
      </c>
      <c r="I6433" s="157">
        <f t="shared" si="701"/>
        <v>0</v>
      </c>
      <c r="J6433" s="157">
        <f t="shared" si="702"/>
        <v>9032.6209756523931</v>
      </c>
      <c r="K6433" s="157">
        <f t="shared" si="703"/>
        <v>870.00274658200306</v>
      </c>
      <c r="L6433" s="157">
        <f t="shared" si="704"/>
        <v>8162.61822907039</v>
      </c>
      <c r="M6433" s="167">
        <f t="shared" si="705"/>
        <v>0</v>
      </c>
      <c r="N6433" s="167">
        <f t="shared" si="706"/>
        <v>0</v>
      </c>
    </row>
    <row r="6434" spans="1:14" ht="15" customHeight="1" x14ac:dyDescent="0.2">
      <c r="A6434" s="152"/>
      <c r="B6434" s="152"/>
      <c r="C6434" s="152"/>
      <c r="D6434" s="152"/>
      <c r="E6434" s="153">
        <f>'2.40-a,b,c,d,e'!E6434</f>
        <v>46119.166666666664</v>
      </c>
      <c r="F6434" s="157">
        <f>'2.40-a,b,c,d,e'!F6434</f>
        <v>112.949996948242</v>
      </c>
      <c r="G6434" s="157">
        <f>'2.40-a,b,c,d,e'!G6434</f>
        <v>539.99328613299724</v>
      </c>
      <c r="H6434" s="157">
        <f t="shared" si="700"/>
        <v>8702.6115152033872</v>
      </c>
      <c r="I6434" s="157">
        <f t="shared" si="701"/>
        <v>0</v>
      </c>
      <c r="J6434" s="157">
        <f t="shared" si="702"/>
        <v>8702.6115152033872</v>
      </c>
      <c r="K6434" s="157">
        <f t="shared" si="703"/>
        <v>539.99328613299713</v>
      </c>
      <c r="L6434" s="157">
        <f t="shared" si="704"/>
        <v>8162.61822907039</v>
      </c>
      <c r="M6434" s="167">
        <f t="shared" si="705"/>
        <v>0</v>
      </c>
      <c r="N6434" s="167">
        <f t="shared" si="706"/>
        <v>0</v>
      </c>
    </row>
    <row r="6435" spans="1:14" ht="15" customHeight="1" x14ac:dyDescent="0.2">
      <c r="A6435" s="152"/>
      <c r="B6435" s="152"/>
      <c r="C6435" s="152"/>
      <c r="D6435" s="152"/>
      <c r="E6435" s="153">
        <f>'2.40-a,b,c,d,e'!E6435</f>
        <v>46120.166666666664</v>
      </c>
      <c r="F6435" s="157">
        <f>'2.40-a,b,c,d,e'!F6435</f>
        <v>94.410003662109304</v>
      </c>
      <c r="G6435" s="157">
        <f>'2.40-a,b,c,d,e'!G6435</f>
        <v>-18539.9932861327</v>
      </c>
      <c r="H6435" s="157">
        <f t="shared" si="700"/>
        <v>-10377.375057062309</v>
      </c>
      <c r="I6435" s="157">
        <f t="shared" si="701"/>
        <v>18539.9932861327</v>
      </c>
      <c r="J6435" s="157">
        <f t="shared" si="702"/>
        <v>8162.618229070391</v>
      </c>
      <c r="K6435" s="157">
        <f t="shared" si="703"/>
        <v>9.0949470177292824E-13</v>
      </c>
      <c r="L6435" s="157">
        <f t="shared" si="704"/>
        <v>8162.61822907039</v>
      </c>
      <c r="M6435" s="167">
        <f t="shared" si="705"/>
        <v>1</v>
      </c>
      <c r="N6435" s="167">
        <f t="shared" si="706"/>
        <v>1</v>
      </c>
    </row>
    <row r="6436" spans="1:14" ht="15" customHeight="1" x14ac:dyDescent="0.2">
      <c r="A6436" s="152"/>
      <c r="B6436" s="152"/>
      <c r="C6436" s="152"/>
      <c r="D6436" s="152"/>
      <c r="E6436" s="153">
        <f>'2.40-a,b,c,d,e'!E6436</f>
        <v>46121.166666666664</v>
      </c>
      <c r="F6436" s="157">
        <f>'2.40-a,b,c,d,e'!F6436</f>
        <v>97.870002746582003</v>
      </c>
      <c r="G6436" s="157">
        <f>'2.40-a,b,c,d,e'!G6436</f>
        <v>3459.999084472699</v>
      </c>
      <c r="H6436" s="157">
        <f t="shared" si="700"/>
        <v>11622.617313543089</v>
      </c>
      <c r="I6436" s="157">
        <f t="shared" si="701"/>
        <v>0</v>
      </c>
      <c r="J6436" s="157">
        <f t="shared" si="702"/>
        <v>11622.617313543089</v>
      </c>
      <c r="K6436" s="157">
        <f t="shared" si="703"/>
        <v>3459.999084472699</v>
      </c>
      <c r="L6436" s="157">
        <f t="shared" si="704"/>
        <v>8162.61822907039</v>
      </c>
      <c r="M6436" s="167">
        <f t="shared" si="705"/>
        <v>0</v>
      </c>
      <c r="N6436" s="167">
        <f t="shared" si="706"/>
        <v>0</v>
      </c>
    </row>
    <row r="6437" spans="1:14" ht="15" customHeight="1" x14ac:dyDescent="0.2">
      <c r="A6437" s="152"/>
      <c r="B6437" s="152"/>
      <c r="C6437" s="152"/>
      <c r="D6437" s="152"/>
      <c r="E6437" s="153">
        <f>'2.40-a,b,c,d,e'!E6437</f>
        <v>46122.166666666664</v>
      </c>
      <c r="F6437" s="157">
        <f>'2.40-a,b,c,d,e'!F6437</f>
        <v>96.569999694824205</v>
      </c>
      <c r="G6437" s="157">
        <f>'2.40-a,b,c,d,e'!G6437</f>
        <v>-1300.0030517577984</v>
      </c>
      <c r="H6437" s="157">
        <f t="shared" si="700"/>
        <v>6862.6151773125912</v>
      </c>
      <c r="I6437" s="157">
        <f t="shared" si="701"/>
        <v>0</v>
      </c>
      <c r="J6437" s="157">
        <f t="shared" si="702"/>
        <v>6862.6151773125912</v>
      </c>
      <c r="K6437" s="157">
        <f t="shared" si="703"/>
        <v>0</v>
      </c>
      <c r="L6437" s="157">
        <f t="shared" si="704"/>
        <v>6862.6151773125912</v>
      </c>
      <c r="M6437" s="167">
        <f t="shared" si="705"/>
        <v>0</v>
      </c>
      <c r="N6437" s="167">
        <f t="shared" si="706"/>
        <v>0</v>
      </c>
    </row>
    <row r="6438" spans="1:14" ht="15" customHeight="1" x14ac:dyDescent="0.2">
      <c r="A6438" s="152"/>
      <c r="B6438" s="152"/>
      <c r="C6438" s="152"/>
      <c r="D6438" s="152"/>
      <c r="E6438" s="153">
        <f>'2.40-a,b,c,d,e'!E6438</f>
        <v>46125.166666666664</v>
      </c>
      <c r="F6438" s="157">
        <f>'2.40-a,b,c,d,e'!F6438</f>
        <v>99.080001831054602</v>
      </c>
      <c r="G6438" s="157">
        <f>'2.40-a,b,c,d,e'!G6438</f>
        <v>2510.0021362303978</v>
      </c>
      <c r="H6438" s="157">
        <f t="shared" si="700"/>
        <v>9372.617313542989</v>
      </c>
      <c r="I6438" s="157">
        <f t="shared" si="701"/>
        <v>0</v>
      </c>
      <c r="J6438" s="157">
        <f t="shared" si="702"/>
        <v>9372.617313542989</v>
      </c>
      <c r="K6438" s="157">
        <f t="shared" si="703"/>
        <v>1209.999084472599</v>
      </c>
      <c r="L6438" s="157">
        <f t="shared" si="704"/>
        <v>8162.61822907039</v>
      </c>
      <c r="M6438" s="167">
        <f t="shared" si="705"/>
        <v>0</v>
      </c>
      <c r="N6438" s="167">
        <f t="shared" si="706"/>
        <v>0</v>
      </c>
    </row>
    <row r="6439" spans="1:14" ht="15" customHeight="1" x14ac:dyDescent="0.2">
      <c r="A6439" s="152"/>
      <c r="B6439" s="152"/>
      <c r="C6439" s="152"/>
      <c r="D6439" s="152"/>
      <c r="E6439" s="153">
        <f>'2.40-a,b,c,d,e'!E6439</f>
        <v>46126.166666666664</v>
      </c>
      <c r="F6439" s="157">
        <f>'2.40-a,b,c,d,e'!F6439</f>
        <v>91.279998779296804</v>
      </c>
      <c r="G6439" s="157">
        <f>'2.40-a,b,c,d,e'!G6439</f>
        <v>-7800.0030517577979</v>
      </c>
      <c r="H6439" s="157">
        <f t="shared" si="700"/>
        <v>362.6151773125921</v>
      </c>
      <c r="I6439" s="157">
        <f t="shared" si="701"/>
        <v>7800.0030517577979</v>
      </c>
      <c r="J6439" s="157">
        <f t="shared" si="702"/>
        <v>8162.61822907039</v>
      </c>
      <c r="K6439" s="157">
        <f t="shared" si="703"/>
        <v>0</v>
      </c>
      <c r="L6439" s="157">
        <f t="shared" si="704"/>
        <v>8162.61822907039</v>
      </c>
      <c r="M6439" s="167">
        <f t="shared" si="705"/>
        <v>1</v>
      </c>
      <c r="N6439" s="167">
        <f t="shared" si="706"/>
        <v>0</v>
      </c>
    </row>
    <row r="6440" spans="1:14" ht="15" customHeight="1" x14ac:dyDescent="0.2">
      <c r="A6440" s="152"/>
      <c r="B6440" s="152"/>
      <c r="C6440" s="152"/>
      <c r="D6440" s="152"/>
      <c r="E6440" s="153">
        <f>'2.40-a,b,c,d,e'!E6440</f>
        <v>46127.166666666664</v>
      </c>
      <c r="F6440" s="157">
        <f>'2.40-a,b,c,d,e'!F6440</f>
        <v>91.290000915527301</v>
      </c>
      <c r="G6440" s="157">
        <f>'2.40-a,b,c,d,e'!G6440</f>
        <v>10.002136230497172</v>
      </c>
      <c r="H6440" s="157">
        <f t="shared" si="700"/>
        <v>8172.620365300887</v>
      </c>
      <c r="I6440" s="157">
        <f t="shared" si="701"/>
        <v>0</v>
      </c>
      <c r="J6440" s="157">
        <f t="shared" si="702"/>
        <v>8172.620365300887</v>
      </c>
      <c r="K6440" s="157">
        <f t="shared" si="703"/>
        <v>10.002136230496944</v>
      </c>
      <c r="L6440" s="157">
        <f t="shared" si="704"/>
        <v>8162.61822907039</v>
      </c>
      <c r="M6440" s="167">
        <f t="shared" si="705"/>
        <v>0</v>
      </c>
      <c r="N6440" s="167">
        <f t="shared" si="706"/>
        <v>0</v>
      </c>
    </row>
    <row r="6441" spans="1:14" ht="15" customHeight="1" x14ac:dyDescent="0.2">
      <c r="A6441" s="152"/>
      <c r="B6441" s="152"/>
      <c r="C6441" s="152"/>
      <c r="D6441" s="152"/>
      <c r="E6441" s="153">
        <f>'2.40-a,b,c,d,e'!E6441</f>
        <v>46128.166666666664</v>
      </c>
      <c r="F6441" s="157">
        <f>'2.40-a,b,c,d,e'!F6441</f>
        <v>94.690002441406193</v>
      </c>
      <c r="G6441" s="157">
        <f>'2.40-a,b,c,d,e'!G6441</f>
        <v>3400.0015258788922</v>
      </c>
      <c r="H6441" s="157">
        <f t="shared" si="700"/>
        <v>11562.619754949283</v>
      </c>
      <c r="I6441" s="157">
        <f t="shared" si="701"/>
        <v>0</v>
      </c>
      <c r="J6441" s="157">
        <f t="shared" si="702"/>
        <v>11562.619754949283</v>
      </c>
      <c r="K6441" s="157">
        <f t="shared" si="703"/>
        <v>3400.0015258788926</v>
      </c>
      <c r="L6441" s="157">
        <f t="shared" si="704"/>
        <v>8162.61822907039</v>
      </c>
      <c r="M6441" s="167">
        <f t="shared" si="705"/>
        <v>0</v>
      </c>
      <c r="N6441" s="167">
        <f t="shared" si="706"/>
        <v>0</v>
      </c>
    </row>
    <row r="6442" spans="1:14" ht="15" customHeight="1" x14ac:dyDescent="0.2">
      <c r="A6442" s="152"/>
      <c r="B6442" s="152"/>
      <c r="C6442" s="152"/>
      <c r="D6442" s="152"/>
      <c r="E6442" s="153">
        <f>'2.40-a,b,c,d,e'!E6442</f>
        <v>46129.166666666664</v>
      </c>
      <c r="F6442" s="157">
        <f>'2.40-a,b,c,d,e'!F6442</f>
        <v>83.849998474121094</v>
      </c>
      <c r="G6442" s="157">
        <f>'2.40-a,b,c,d,e'!G6442</f>
        <v>-10840.0039672851</v>
      </c>
      <c r="H6442" s="157">
        <f t="shared" si="700"/>
        <v>-2677.3857382147098</v>
      </c>
      <c r="I6442" s="157">
        <f t="shared" si="701"/>
        <v>10840.0039672851</v>
      </c>
      <c r="J6442" s="157">
        <f t="shared" si="702"/>
        <v>8162.61822907039</v>
      </c>
      <c r="K6442" s="157">
        <f t="shared" si="703"/>
        <v>0</v>
      </c>
      <c r="L6442" s="157">
        <f t="shared" si="704"/>
        <v>8162.61822907039</v>
      </c>
      <c r="M6442" s="167">
        <f t="shared" si="705"/>
        <v>1</v>
      </c>
      <c r="N6442" s="167">
        <f t="shared" si="706"/>
        <v>1</v>
      </c>
    </row>
    <row r="6443" spans="1:14" ht="15" customHeight="1" x14ac:dyDescent="0.2">
      <c r="A6443" s="152"/>
      <c r="B6443" s="152"/>
      <c r="C6443" s="152"/>
      <c r="D6443" s="152"/>
      <c r="E6443" s="153">
        <f>'2.40-a,b,c,d,e'!E6443</f>
        <v>46132.166666666664</v>
      </c>
      <c r="F6443" s="157">
        <f>'2.40-a,b,c,d,e'!F6443</f>
        <v>89.610000610351506</v>
      </c>
      <c r="G6443" s="157">
        <f>'2.40-a,b,c,d,e'!G6443</f>
        <v>5760.0021362304124</v>
      </c>
      <c r="H6443" s="157">
        <f t="shared" si="700"/>
        <v>13922.620365300801</v>
      </c>
      <c r="I6443" s="157">
        <f t="shared" si="701"/>
        <v>0</v>
      </c>
      <c r="J6443" s="157">
        <f t="shared" si="702"/>
        <v>13922.620365300801</v>
      </c>
      <c r="K6443" s="157">
        <f t="shared" si="703"/>
        <v>5760.0021362304115</v>
      </c>
      <c r="L6443" s="157">
        <f t="shared" si="704"/>
        <v>8162.61822907039</v>
      </c>
      <c r="M6443" s="167">
        <f t="shared" si="705"/>
        <v>0</v>
      </c>
      <c r="N6443" s="167">
        <f t="shared" si="706"/>
        <v>0</v>
      </c>
    </row>
    <row r="6444" spans="1:14" ht="15" customHeight="1" x14ac:dyDescent="0.2">
      <c r="A6444" s="152"/>
      <c r="B6444" s="152"/>
      <c r="C6444" s="152"/>
      <c r="D6444" s="152"/>
      <c r="E6444" s="153">
        <f>'2.40-a,b,c,d,e'!E6444</f>
        <v>46133.166666666664</v>
      </c>
      <c r="F6444" s="157">
        <f>'2.40-a,b,c,d,e'!F6444</f>
        <v>92.129997253417898</v>
      </c>
      <c r="G6444" s="157">
        <f>'2.40-a,b,c,d,e'!G6444</f>
        <v>2519.9966430663922</v>
      </c>
      <c r="H6444" s="157">
        <f t="shared" si="700"/>
        <v>10682.614872136783</v>
      </c>
      <c r="I6444" s="157">
        <f t="shared" si="701"/>
        <v>0</v>
      </c>
      <c r="J6444" s="157">
        <f t="shared" si="702"/>
        <v>10682.614872136783</v>
      </c>
      <c r="K6444" s="157">
        <f t="shared" si="703"/>
        <v>2519.9966430663926</v>
      </c>
      <c r="L6444" s="157">
        <f t="shared" si="704"/>
        <v>8162.61822907039</v>
      </c>
      <c r="M6444" s="167">
        <f t="shared" si="705"/>
        <v>0</v>
      </c>
      <c r="N6444" s="167">
        <f t="shared" si="706"/>
        <v>0</v>
      </c>
    </row>
    <row r="6445" spans="1:14" ht="15" customHeight="1" x14ac:dyDescent="0.2">
      <c r="A6445" s="152"/>
      <c r="B6445" s="152"/>
      <c r="C6445" s="152"/>
      <c r="D6445" s="152"/>
      <c r="E6445" s="153">
        <f>'2.40-a,b,c,d,e'!E6445</f>
        <v>46134.166666666664</v>
      </c>
      <c r="F6445" s="157">
        <f>'2.40-a,b,c,d,e'!F6445</f>
        <v>92.959999084472599</v>
      </c>
      <c r="G6445" s="157">
        <f>'2.40-a,b,c,d,e'!G6445</f>
        <v>830.00183105470171</v>
      </c>
      <c r="H6445" s="157">
        <f t="shared" si="700"/>
        <v>8992.6200601250912</v>
      </c>
      <c r="I6445" s="157">
        <f t="shared" si="701"/>
        <v>0</v>
      </c>
      <c r="J6445" s="157">
        <f t="shared" si="702"/>
        <v>8992.6200601250912</v>
      </c>
      <c r="K6445" s="157">
        <f t="shared" si="703"/>
        <v>830.00183105470114</v>
      </c>
      <c r="L6445" s="157">
        <f t="shared" si="704"/>
        <v>8162.61822907039</v>
      </c>
      <c r="M6445" s="167">
        <f t="shared" si="705"/>
        <v>0</v>
      </c>
      <c r="N6445" s="167">
        <f t="shared" si="706"/>
        <v>0</v>
      </c>
    </row>
    <row r="6446" spans="1:14" ht="15" customHeight="1" x14ac:dyDescent="0.2">
      <c r="A6446" s="152"/>
      <c r="B6446" s="152"/>
      <c r="C6446" s="152"/>
      <c r="D6446" s="152"/>
      <c r="E6446" s="153">
        <f>'2.40-a,b,c,d,e'!E6446</f>
        <v>46135.166666666664</v>
      </c>
      <c r="F6446" s="157">
        <f>'2.40-a,b,c,d,e'!F6446</f>
        <v>95.849998474121094</v>
      </c>
      <c r="G6446" s="157">
        <f>'2.40-a,b,c,d,e'!G6446</f>
        <v>2889.9993896484943</v>
      </c>
      <c r="H6446" s="157">
        <f t="shared" si="700"/>
        <v>11052.617618718885</v>
      </c>
      <c r="I6446" s="157">
        <f t="shared" si="701"/>
        <v>0</v>
      </c>
      <c r="J6446" s="157">
        <f t="shared" si="702"/>
        <v>11052.617618718885</v>
      </c>
      <c r="K6446" s="157">
        <f t="shared" si="703"/>
        <v>2889.9993896484948</v>
      </c>
      <c r="L6446" s="157">
        <f t="shared" si="704"/>
        <v>8162.61822907039</v>
      </c>
      <c r="M6446" s="167">
        <f t="shared" si="705"/>
        <v>0</v>
      </c>
      <c r="N6446" s="167">
        <f t="shared" si="706"/>
        <v>0</v>
      </c>
    </row>
    <row r="6447" spans="1:14" ht="15" customHeight="1" x14ac:dyDescent="0.2">
      <c r="A6447" s="152"/>
      <c r="B6447" s="152"/>
      <c r="C6447" s="152"/>
      <c r="D6447" s="152"/>
      <c r="E6447" s="153">
        <f>'2.40-a,b,c,d,e'!E6447</f>
        <v>46136.166666666664</v>
      </c>
      <c r="F6447" s="157">
        <f>'2.40-a,b,c,d,e'!F6447</f>
        <v>94.400001525878906</v>
      </c>
      <c r="G6447" s="157">
        <f>'2.40-a,b,c,d,e'!G6447</f>
        <v>-1449.9969482421875</v>
      </c>
      <c r="H6447" s="157">
        <f t="shared" si="700"/>
        <v>6712.6212808282025</v>
      </c>
      <c r="I6447" s="157">
        <f t="shared" si="701"/>
        <v>0</v>
      </c>
      <c r="J6447" s="157">
        <f t="shared" si="702"/>
        <v>6712.6212808282025</v>
      </c>
      <c r="K6447" s="157">
        <f t="shared" si="703"/>
        <v>0</v>
      </c>
      <c r="L6447" s="157">
        <f t="shared" si="704"/>
        <v>6712.6212808282025</v>
      </c>
      <c r="M6447" s="167">
        <f t="shared" si="705"/>
        <v>0</v>
      </c>
      <c r="N6447" s="167">
        <f t="shared" si="706"/>
        <v>0</v>
      </c>
    </row>
    <row r="6448" spans="1:14" ht="15" customHeight="1" x14ac:dyDescent="0.2">
      <c r="A6448" s="152"/>
      <c r="B6448" s="152"/>
      <c r="C6448" s="152"/>
      <c r="D6448" s="152"/>
      <c r="E6448" s="153">
        <f>'2.40-a,b,c,d,e'!E6448</f>
        <v>46139.166666666664</v>
      </c>
      <c r="F6448" s="157">
        <f>'2.40-a,b,c,d,e'!F6448</f>
        <v>96.370002746582003</v>
      </c>
      <c r="G6448" s="157">
        <f>'2.40-a,b,c,d,e'!G6448</f>
        <v>1970.0012207030966</v>
      </c>
      <c r="H6448" s="157">
        <f t="shared" si="700"/>
        <v>8682.6225015312993</v>
      </c>
      <c r="I6448" s="157">
        <f t="shared" si="701"/>
        <v>0</v>
      </c>
      <c r="J6448" s="157">
        <f t="shared" si="702"/>
        <v>8682.6225015312993</v>
      </c>
      <c r="K6448" s="157">
        <f t="shared" si="703"/>
        <v>520.00427246090931</v>
      </c>
      <c r="L6448" s="157">
        <f t="shared" si="704"/>
        <v>8162.61822907039</v>
      </c>
      <c r="M6448" s="167">
        <f t="shared" si="705"/>
        <v>0</v>
      </c>
      <c r="N6448" s="167">
        <f t="shared" si="706"/>
        <v>0</v>
      </c>
    </row>
    <row r="6449" spans="1:14" ht="15" customHeight="1" x14ac:dyDescent="0.2">
      <c r="A6449" s="152"/>
      <c r="B6449" s="152"/>
      <c r="C6449" s="152"/>
      <c r="D6449" s="152"/>
      <c r="E6449" s="153">
        <f>'2.40-a,b,c,d,e'!E6449</f>
        <v>46140.166666666664</v>
      </c>
      <c r="F6449" s="157">
        <f>'2.40-a,b,c,d,e'!F6449</f>
        <v>99.930000305175696</v>
      </c>
      <c r="G6449" s="157">
        <f>'2.40-a,b,c,d,e'!G6449</f>
        <v>3559.9975585936932</v>
      </c>
      <c r="H6449" s="157">
        <f t="shared" si="700"/>
        <v>11722.615787664083</v>
      </c>
      <c r="I6449" s="157">
        <f t="shared" si="701"/>
        <v>0</v>
      </c>
      <c r="J6449" s="157">
        <f t="shared" si="702"/>
        <v>11722.615787664083</v>
      </c>
      <c r="K6449" s="157">
        <f t="shared" si="703"/>
        <v>3559.9975585936927</v>
      </c>
      <c r="L6449" s="157">
        <f t="shared" si="704"/>
        <v>8162.61822907039</v>
      </c>
      <c r="M6449" s="167">
        <f t="shared" si="705"/>
        <v>0</v>
      </c>
      <c r="N6449" s="167">
        <f t="shared" si="706"/>
        <v>0</v>
      </c>
    </row>
    <row r="6450" spans="1:14" ht="15" customHeight="1" x14ac:dyDescent="0.2">
      <c r="A6450" s="152"/>
      <c r="B6450" s="152"/>
      <c r="C6450" s="152"/>
      <c r="D6450" s="152"/>
      <c r="E6450" s="153">
        <f>'2.40-a,b,c,d,e'!E6450</f>
        <v>46141.166666666664</v>
      </c>
      <c r="F6450" s="157">
        <f>'2.40-a,b,c,d,e'!F6450</f>
        <v>106.879997253417</v>
      </c>
      <c r="G6450" s="157">
        <f>'2.40-a,b,c,d,e'!G6450</f>
        <v>6949.9969482413062</v>
      </c>
      <c r="H6450" s="157">
        <f t="shared" si="700"/>
        <v>15112.615177311696</v>
      </c>
      <c r="I6450" s="157">
        <f t="shared" si="701"/>
        <v>0</v>
      </c>
      <c r="J6450" s="157">
        <f t="shared" si="702"/>
        <v>15112.615177311696</v>
      </c>
      <c r="K6450" s="157">
        <f t="shared" si="703"/>
        <v>6949.9969482413062</v>
      </c>
      <c r="L6450" s="157">
        <f t="shared" si="704"/>
        <v>8162.61822907039</v>
      </c>
      <c r="M6450" s="167">
        <f t="shared" si="705"/>
        <v>0</v>
      </c>
      <c r="N6450" s="167">
        <f t="shared" si="706"/>
        <v>0</v>
      </c>
    </row>
    <row r="6451" spans="1:14" ht="15" customHeight="1" x14ac:dyDescent="0.2">
      <c r="A6451" s="152"/>
      <c r="B6451" s="152"/>
      <c r="C6451" s="152"/>
      <c r="D6451" s="152"/>
      <c r="E6451" s="153">
        <f>'2.40-a,b,c,d,e'!E6451</f>
        <v>46142.166666666664</v>
      </c>
      <c r="F6451" s="157">
        <f>'2.40-a,b,c,d,e'!F6451</f>
        <v>105.06999969482401</v>
      </c>
      <c r="G6451" s="157">
        <f>'2.40-a,b,c,d,e'!G6451</f>
        <v>-1809.9975585929969</v>
      </c>
      <c r="H6451" s="157">
        <f t="shared" si="700"/>
        <v>6352.6206704773931</v>
      </c>
      <c r="I6451" s="157">
        <f t="shared" si="701"/>
        <v>0</v>
      </c>
      <c r="J6451" s="157">
        <f t="shared" si="702"/>
        <v>6352.6206704773931</v>
      </c>
      <c r="K6451" s="157">
        <f t="shared" si="703"/>
        <v>0</v>
      </c>
      <c r="L6451" s="157">
        <f t="shared" si="704"/>
        <v>6352.6206704773931</v>
      </c>
      <c r="M6451" s="167">
        <f t="shared" si="705"/>
        <v>0</v>
      </c>
      <c r="N6451" s="167">
        <f t="shared" si="706"/>
        <v>0</v>
      </c>
    </row>
    <row r="6452" spans="1:14" ht="15" customHeight="1" x14ac:dyDescent="0.2">
      <c r="A6452" s="152"/>
      <c r="B6452" s="152"/>
      <c r="C6452" s="152"/>
      <c r="D6452" s="152"/>
      <c r="E6452" s="153">
        <f>'2.40-a,b,c,d,e'!E6452</f>
        <v>46143.166666666664</v>
      </c>
      <c r="F6452" s="157">
        <f>'2.40-a,b,c,d,e'!F6452</f>
        <v>101.94000244140599</v>
      </c>
      <c r="G6452" s="157">
        <f>'2.40-a,b,c,d,e'!G6452</f>
        <v>-3129.9972534180115</v>
      </c>
      <c r="H6452" s="157">
        <f t="shared" si="700"/>
        <v>3222.6234170593816</v>
      </c>
      <c r="I6452" s="157">
        <f t="shared" si="701"/>
        <v>4939.9948120110084</v>
      </c>
      <c r="J6452" s="157">
        <f t="shared" si="702"/>
        <v>8162.61822907039</v>
      </c>
      <c r="K6452" s="157">
        <f t="shared" si="703"/>
        <v>0</v>
      </c>
      <c r="L6452" s="157">
        <f t="shared" si="704"/>
        <v>8162.61822907039</v>
      </c>
      <c r="M6452" s="167">
        <f t="shared" si="705"/>
        <v>1</v>
      </c>
      <c r="N6452" s="167">
        <f t="shared" si="706"/>
        <v>0</v>
      </c>
    </row>
    <row r="6453" spans="1:14" ht="15" customHeight="1" x14ac:dyDescent="0.2">
      <c r="A6453" s="152"/>
      <c r="B6453" s="152"/>
      <c r="C6453" s="152"/>
      <c r="D6453" s="152"/>
      <c r="E6453" s="153">
        <f>'2.40-a,b,c,d,e'!E6453</f>
        <v>46146.166666666664</v>
      </c>
      <c r="F6453" s="157">
        <f>'2.40-a,b,c,d,e'!F6453</f>
        <v>106.419998168945</v>
      </c>
      <c r="G6453" s="157">
        <f>'2.40-a,b,c,d,e'!G6453</f>
        <v>4479.9957275390061</v>
      </c>
      <c r="H6453" s="157">
        <f t="shared" si="700"/>
        <v>12642.613956609395</v>
      </c>
      <c r="I6453" s="157">
        <f t="shared" si="701"/>
        <v>0</v>
      </c>
      <c r="J6453" s="157">
        <f t="shared" si="702"/>
        <v>12642.613956609395</v>
      </c>
      <c r="K6453" s="157">
        <f t="shared" si="703"/>
        <v>4479.9957275390052</v>
      </c>
      <c r="L6453" s="157">
        <f t="shared" si="704"/>
        <v>8162.61822907039</v>
      </c>
      <c r="M6453" s="167">
        <f t="shared" si="705"/>
        <v>0</v>
      </c>
      <c r="N6453" s="167">
        <f t="shared" si="706"/>
        <v>0</v>
      </c>
    </row>
    <row r="6454" spans="1:14" ht="15" customHeight="1" x14ac:dyDescent="0.2">
      <c r="A6454" s="152"/>
      <c r="B6454" s="152"/>
      <c r="C6454" s="152"/>
      <c r="D6454" s="152"/>
      <c r="E6454" s="153">
        <f>'2.40-a,b,c,d,e'!E6454</f>
        <v>46147.166666666664</v>
      </c>
      <c r="F6454" s="157">
        <f>'2.40-a,b,c,d,e'!F6454</f>
        <v>102.26999664306599</v>
      </c>
      <c r="G6454" s="157">
        <f>'2.40-a,b,c,d,e'!G6454</f>
        <v>-4150.0015258790054</v>
      </c>
      <c r="H6454" s="157">
        <f t="shared" si="700"/>
        <v>4012.6167031913847</v>
      </c>
      <c r="I6454" s="157">
        <f t="shared" si="701"/>
        <v>4150.0015258790054</v>
      </c>
      <c r="J6454" s="157">
        <f t="shared" si="702"/>
        <v>8162.61822907039</v>
      </c>
      <c r="K6454" s="157">
        <f t="shared" si="703"/>
        <v>0</v>
      </c>
      <c r="L6454" s="157">
        <f t="shared" si="704"/>
        <v>8162.61822907039</v>
      </c>
      <c r="M6454" s="167">
        <f t="shared" si="705"/>
        <v>1</v>
      </c>
      <c r="N6454" s="167">
        <f t="shared" si="706"/>
        <v>0</v>
      </c>
    </row>
    <row r="6455" spans="1:14" ht="15" customHeight="1" x14ac:dyDescent="0.2">
      <c r="A6455" s="152"/>
      <c r="B6455" s="152"/>
      <c r="C6455" s="152"/>
      <c r="D6455" s="152"/>
      <c r="E6455" s="153">
        <f>'2.40-a,b,c,d,e'!E6455</f>
        <v>46148.166666666664</v>
      </c>
      <c r="F6455" s="157">
        <f>'2.40-a,b,c,d,e'!F6455</f>
        <v>95.080001831054602</v>
      </c>
      <c r="G6455" s="157">
        <f>'2.40-a,b,c,d,e'!G6455</f>
        <v>-7189.9948120113922</v>
      </c>
      <c r="H6455" s="157">
        <f t="shared" si="700"/>
        <v>972.6234170589978</v>
      </c>
      <c r="I6455" s="157">
        <f t="shared" si="701"/>
        <v>7189.9948120113922</v>
      </c>
      <c r="J6455" s="157">
        <f t="shared" si="702"/>
        <v>8162.61822907039</v>
      </c>
      <c r="K6455" s="157">
        <f t="shared" si="703"/>
        <v>0</v>
      </c>
      <c r="L6455" s="157">
        <f t="shared" si="704"/>
        <v>8162.61822907039</v>
      </c>
      <c r="M6455" s="167">
        <f t="shared" si="705"/>
        <v>1</v>
      </c>
      <c r="N6455" s="167">
        <f t="shared" si="706"/>
        <v>0</v>
      </c>
    </row>
    <row r="6456" spans="1:14" ht="15" customHeight="1" x14ac:dyDescent="0.2">
      <c r="A6456" s="152"/>
      <c r="B6456" s="152"/>
      <c r="C6456" s="152"/>
      <c r="D6456" s="152"/>
      <c r="E6456" s="153">
        <f>'2.40-a,b,c,d,e'!E6456</f>
        <v>46149.166666666664</v>
      </c>
      <c r="F6456" s="157">
        <f>'2.40-a,b,c,d,e'!F6456</f>
        <v>94.809997558593693</v>
      </c>
      <c r="G6456" s="157">
        <f>'2.40-a,b,c,d,e'!G6456</f>
        <v>-270.00427246090908</v>
      </c>
      <c r="H6456" s="157">
        <f t="shared" si="700"/>
        <v>7892.6139566094807</v>
      </c>
      <c r="I6456" s="157">
        <f t="shared" si="701"/>
        <v>0</v>
      </c>
      <c r="J6456" s="157">
        <f t="shared" si="702"/>
        <v>7892.6139566094807</v>
      </c>
      <c r="K6456" s="157">
        <f t="shared" si="703"/>
        <v>0</v>
      </c>
      <c r="L6456" s="157">
        <f t="shared" si="704"/>
        <v>7892.6139566094807</v>
      </c>
      <c r="M6456" s="167">
        <f t="shared" si="705"/>
        <v>0</v>
      </c>
      <c r="N6456" s="167">
        <f t="shared" si="706"/>
        <v>0</v>
      </c>
    </row>
    <row r="6457" spans="1:14" ht="15" customHeight="1" x14ac:dyDescent="0.2">
      <c r="A6457" s="152"/>
      <c r="B6457" s="152"/>
      <c r="C6457" s="152"/>
      <c r="D6457" s="152"/>
      <c r="E6457" s="153">
        <f>'2.40-a,b,c,d,e'!E6457</f>
        <v>46150.166666666664</v>
      </c>
      <c r="F6457" s="157">
        <f>'2.40-a,b,c,d,e'!F6457</f>
        <v>95.419998168945298</v>
      </c>
      <c r="G6457" s="157">
        <f>'2.40-a,b,c,d,e'!G6457</f>
        <v>610.00061035160513</v>
      </c>
      <c r="H6457" s="157">
        <f t="shared" si="700"/>
        <v>8502.6145669610851</v>
      </c>
      <c r="I6457" s="157">
        <f t="shared" si="701"/>
        <v>0</v>
      </c>
      <c r="J6457" s="157">
        <f t="shared" si="702"/>
        <v>8502.6145669610851</v>
      </c>
      <c r="K6457" s="157">
        <f t="shared" si="703"/>
        <v>339.99633789069503</v>
      </c>
      <c r="L6457" s="157">
        <f t="shared" si="704"/>
        <v>8162.61822907039</v>
      </c>
      <c r="M6457" s="167">
        <f t="shared" si="705"/>
        <v>0</v>
      </c>
      <c r="N6457" s="167">
        <f t="shared" si="706"/>
        <v>0</v>
      </c>
    </row>
    <row r="6458" spans="1:14" ht="15" customHeight="1" x14ac:dyDescent="0.2">
      <c r="A6458" s="152"/>
      <c r="B6458" s="152"/>
      <c r="C6458" s="152"/>
      <c r="D6458" s="152"/>
      <c r="E6458" s="153">
        <f>'2.40-a,b,c,d,e'!E6458</f>
        <v>46153.166666666664</v>
      </c>
      <c r="F6458" s="157">
        <f>'2.40-a,b,c,d,e'!F6458</f>
        <v>98.069999694824205</v>
      </c>
      <c r="G6458" s="157">
        <f>'2.40-a,b,c,d,e'!G6458</f>
        <v>2650.0015258789063</v>
      </c>
      <c r="H6458" s="157">
        <f t="shared" si="700"/>
        <v>10812.619754949297</v>
      </c>
      <c r="I6458" s="157">
        <f t="shared" si="701"/>
        <v>0</v>
      </c>
      <c r="J6458" s="157">
        <f t="shared" si="702"/>
        <v>10812.619754949297</v>
      </c>
      <c r="K6458" s="157">
        <f t="shared" si="703"/>
        <v>2650.0015258789072</v>
      </c>
      <c r="L6458" s="157">
        <f t="shared" si="704"/>
        <v>8162.61822907039</v>
      </c>
      <c r="M6458" s="167">
        <f t="shared" si="705"/>
        <v>0</v>
      </c>
      <c r="N6458" s="167">
        <f t="shared" si="706"/>
        <v>0</v>
      </c>
    </row>
    <row r="6459" spans="1:14" ht="15" customHeight="1" x14ac:dyDescent="0.2">
      <c r="A6459" s="152"/>
      <c r="B6459" s="152"/>
      <c r="C6459" s="152"/>
      <c r="D6459" s="152"/>
      <c r="E6459" s="153">
        <f>'2.40-a,b,c,d,e'!E6459</f>
        <v>46154.166666666664</v>
      </c>
      <c r="F6459" s="157">
        <f>'2.40-a,b,c,d,e'!F6459</f>
        <v>102.180000305175</v>
      </c>
      <c r="G6459" s="157">
        <f>'2.40-a,b,c,d,e'!G6459</f>
        <v>4110.0006103507949</v>
      </c>
      <c r="H6459" s="157">
        <f t="shared" si="700"/>
        <v>12272.618839421186</v>
      </c>
      <c r="I6459" s="157">
        <f t="shared" si="701"/>
        <v>0</v>
      </c>
      <c r="J6459" s="157">
        <f t="shared" si="702"/>
        <v>12272.618839421186</v>
      </c>
      <c r="K6459" s="157">
        <f t="shared" si="703"/>
        <v>4110.0006103507958</v>
      </c>
      <c r="L6459" s="157">
        <f t="shared" si="704"/>
        <v>8162.61822907039</v>
      </c>
      <c r="M6459" s="167">
        <f t="shared" si="705"/>
        <v>0</v>
      </c>
      <c r="N6459" s="167">
        <f t="shared" si="706"/>
        <v>0</v>
      </c>
    </row>
    <row r="6460" spans="1:14" ht="15" customHeight="1" x14ac:dyDescent="0.2">
      <c r="A6460" s="152"/>
      <c r="B6460" s="152"/>
      <c r="C6460" s="152"/>
      <c r="D6460" s="152"/>
      <c r="E6460" s="153">
        <f>'2.40-a,b,c,d,e'!E6460</f>
        <v>46155.166666666664</v>
      </c>
      <c r="F6460" s="157">
        <f>'2.40-a,b,c,d,e'!F6460</f>
        <v>101.01999664306599</v>
      </c>
      <c r="G6460" s="157">
        <f>'2.40-a,b,c,d,e'!G6460</f>
        <v>-1160.0036621090055</v>
      </c>
      <c r="H6460" s="157">
        <f t="shared" si="700"/>
        <v>7002.6145669613843</v>
      </c>
      <c r="I6460" s="157">
        <f t="shared" si="701"/>
        <v>0</v>
      </c>
      <c r="J6460" s="157">
        <f t="shared" si="702"/>
        <v>7002.6145669613843</v>
      </c>
      <c r="K6460" s="157">
        <f t="shared" si="703"/>
        <v>0</v>
      </c>
      <c r="L6460" s="157">
        <f t="shared" si="704"/>
        <v>7002.6145669613843</v>
      </c>
      <c r="M6460" s="167">
        <f t="shared" si="705"/>
        <v>0</v>
      </c>
      <c r="N6460" s="167">
        <f t="shared" si="706"/>
        <v>0</v>
      </c>
    </row>
    <row r="6461" spans="1:14" ht="15" customHeight="1" x14ac:dyDescent="0.2">
      <c r="A6461" s="152"/>
      <c r="B6461" s="152"/>
      <c r="C6461" s="152"/>
      <c r="D6461" s="152"/>
      <c r="E6461" s="153">
        <f>'2.40-a,b,c,d,e'!E6461</f>
        <v>46156.166666666664</v>
      </c>
      <c r="F6461" s="157">
        <f>'2.40-a,b,c,d,e'!F6461</f>
        <v>101.169998168945</v>
      </c>
      <c r="G6461" s="157">
        <f>'2.40-a,b,c,d,e'!G6461</f>
        <v>150.00152587900573</v>
      </c>
      <c r="H6461" s="157">
        <f t="shared" si="700"/>
        <v>7152.6160928403897</v>
      </c>
      <c r="I6461" s="157">
        <f t="shared" si="701"/>
        <v>0</v>
      </c>
      <c r="J6461" s="157">
        <f t="shared" si="702"/>
        <v>7152.6160928403897</v>
      </c>
      <c r="K6461" s="157">
        <f t="shared" si="703"/>
        <v>0</v>
      </c>
      <c r="L6461" s="157">
        <f t="shared" si="704"/>
        <v>7152.6160928403897</v>
      </c>
      <c r="M6461" s="167">
        <f t="shared" si="705"/>
        <v>0</v>
      </c>
      <c r="N6461" s="167">
        <f t="shared" si="706"/>
        <v>0</v>
      </c>
    </row>
    <row r="6462" spans="1:14" ht="15" customHeight="1" x14ac:dyDescent="0.2">
      <c r="A6462" s="152"/>
      <c r="B6462" s="152"/>
      <c r="C6462" s="152"/>
      <c r="D6462" s="152"/>
      <c r="E6462" s="153">
        <f>'2.40-a,b,c,d,e'!E6462</f>
        <v>46157.166666666664</v>
      </c>
      <c r="F6462" s="157">
        <f>'2.40-a,b,c,d,e'!F6462</f>
        <v>105.419998168945</v>
      </c>
      <c r="G6462" s="157">
        <f>'2.40-a,b,c,d,e'!G6462</f>
        <v>4250</v>
      </c>
      <c r="H6462" s="157">
        <f t="shared" si="700"/>
        <v>11402.61609284039</v>
      </c>
      <c r="I6462" s="157">
        <f t="shared" si="701"/>
        <v>0</v>
      </c>
      <c r="J6462" s="157">
        <f t="shared" si="702"/>
        <v>11402.61609284039</v>
      </c>
      <c r="K6462" s="157">
        <f t="shared" si="703"/>
        <v>3239.9978637699996</v>
      </c>
      <c r="L6462" s="157">
        <f t="shared" si="704"/>
        <v>8162.61822907039</v>
      </c>
      <c r="M6462" s="167">
        <f t="shared" si="705"/>
        <v>0</v>
      </c>
      <c r="N6462" s="167">
        <f t="shared" si="706"/>
        <v>0</v>
      </c>
    </row>
    <row r="6463" spans="1:14" ht="15" customHeight="1" x14ac:dyDescent="0.2">
      <c r="A6463" s="152"/>
      <c r="B6463" s="152"/>
      <c r="C6463" s="152"/>
      <c r="D6463" s="152"/>
      <c r="E6463" s="153">
        <f>'2.40-a,b,c,d,e'!E6463</f>
        <v>46160.166666666664</v>
      </c>
      <c r="F6463" s="157">
        <f>'2.40-a,b,c,d,e'!F6463</f>
        <v>108.66000366210901</v>
      </c>
      <c r="G6463" s="157">
        <f>'2.40-a,b,c,d,e'!G6463</f>
        <v>3240.0054931640057</v>
      </c>
      <c r="H6463" s="157">
        <f t="shared" si="700"/>
        <v>11402.623722234395</v>
      </c>
      <c r="I6463" s="157">
        <f t="shared" si="701"/>
        <v>0</v>
      </c>
      <c r="J6463" s="157">
        <f t="shared" si="702"/>
        <v>11402.623722234395</v>
      </c>
      <c r="K6463" s="157">
        <f t="shared" si="703"/>
        <v>3240.0054931640052</v>
      </c>
      <c r="L6463" s="157">
        <f t="shared" si="704"/>
        <v>8162.61822907039</v>
      </c>
      <c r="M6463" s="167">
        <f t="shared" si="705"/>
        <v>0</v>
      </c>
      <c r="N6463" s="167">
        <f t="shared" si="706"/>
        <v>0</v>
      </c>
    </row>
    <row r="6464" spans="1:14" ht="15" customHeight="1" x14ac:dyDescent="0.2">
      <c r="A6464" s="152"/>
      <c r="B6464" s="152"/>
      <c r="C6464" s="152"/>
      <c r="D6464" s="152"/>
      <c r="E6464" s="153">
        <f>'2.40-a,b,c,d,e'!E6464</f>
        <v>46161.166666666664</v>
      </c>
      <c r="F6464" s="157">
        <f>'2.40-a,b,c,d,e'!F6464</f>
        <v>107.76999664306599</v>
      </c>
      <c r="G6464" s="157">
        <f>'2.40-a,b,c,d,e'!G6464</f>
        <v>-890.00701904301138</v>
      </c>
      <c r="H6464" s="157">
        <f t="shared" si="700"/>
        <v>7272.6112100273785</v>
      </c>
      <c r="I6464" s="157">
        <f t="shared" si="701"/>
        <v>0</v>
      </c>
      <c r="J6464" s="157">
        <f t="shared" si="702"/>
        <v>7272.6112100273785</v>
      </c>
      <c r="K6464" s="157">
        <f t="shared" si="703"/>
        <v>0</v>
      </c>
      <c r="L6464" s="157">
        <f t="shared" si="704"/>
        <v>7272.6112100273785</v>
      </c>
      <c r="M6464" s="167">
        <f t="shared" si="705"/>
        <v>0</v>
      </c>
      <c r="N6464" s="167">
        <f t="shared" si="706"/>
        <v>0</v>
      </c>
    </row>
    <row r="6465" spans="1:14" ht="15" customHeight="1" x14ac:dyDescent="0.2">
      <c r="A6465" s="152"/>
      <c r="B6465" s="152"/>
      <c r="C6465" s="152"/>
      <c r="D6465" s="152"/>
      <c r="E6465" s="153">
        <f>'2.40-a,b,c,d,e'!E6465</f>
        <v>46162.166666666664</v>
      </c>
      <c r="F6465" s="157">
        <f>'2.40-a,b,c,d,e'!F6465</f>
        <v>98.260002136230398</v>
      </c>
      <c r="G6465" s="157">
        <f>'2.40-a,b,c,d,e'!G6465</f>
        <v>-9509.9945068355955</v>
      </c>
      <c r="H6465" s="157">
        <f t="shared" si="700"/>
        <v>-2237.383296808217</v>
      </c>
      <c r="I6465" s="157">
        <f t="shared" si="701"/>
        <v>10400.001525878608</v>
      </c>
      <c r="J6465" s="157">
        <f t="shared" si="702"/>
        <v>8162.618229070391</v>
      </c>
      <c r="K6465" s="157">
        <f t="shared" si="703"/>
        <v>9.0949470177292824E-13</v>
      </c>
      <c r="L6465" s="157">
        <f t="shared" si="704"/>
        <v>8162.61822907039</v>
      </c>
      <c r="M6465" s="167">
        <f t="shared" si="705"/>
        <v>1</v>
      </c>
      <c r="N6465" s="167">
        <f t="shared" si="706"/>
        <v>1</v>
      </c>
    </row>
    <row r="6466" spans="1:14" ht="15" customHeight="1" x14ac:dyDescent="0.2">
      <c r="A6466" s="152"/>
      <c r="B6466" s="152"/>
      <c r="C6466" s="152"/>
      <c r="D6466" s="152"/>
      <c r="E6466" s="153">
        <f>'2.40-a,b,c,d,e'!E6466</f>
        <v>46163.166666666664</v>
      </c>
      <c r="F6466" s="157">
        <f>'2.40-a,b,c,d,e'!F6466</f>
        <v>96.349998474121094</v>
      </c>
      <c r="G6466" s="157">
        <f>'2.40-a,b,c,d,e'!G6466</f>
        <v>-1910.0036621093041</v>
      </c>
      <c r="H6466" s="157">
        <f t="shared" si="700"/>
        <v>6252.614566961086</v>
      </c>
      <c r="I6466" s="157">
        <f t="shared" si="701"/>
        <v>0</v>
      </c>
      <c r="J6466" s="157">
        <f t="shared" si="702"/>
        <v>6252.614566961086</v>
      </c>
      <c r="K6466" s="157">
        <f t="shared" si="703"/>
        <v>0</v>
      </c>
      <c r="L6466" s="157">
        <f t="shared" si="704"/>
        <v>6252.614566961086</v>
      </c>
      <c r="M6466" s="167">
        <f t="shared" si="705"/>
        <v>0</v>
      </c>
      <c r="N6466" s="167">
        <f t="shared" si="706"/>
        <v>0</v>
      </c>
    </row>
    <row r="6467" spans="1:14" ht="15" customHeight="1" x14ac:dyDescent="0.2">
      <c r="A6467" s="152"/>
      <c r="B6467" s="152"/>
      <c r="C6467" s="152"/>
      <c r="D6467" s="152"/>
      <c r="E6467" s="153">
        <f>'2.40-a,b,c,d,e'!E6467</f>
        <v>46164.166666666664</v>
      </c>
      <c r="F6467" s="157">
        <f>'2.40-a,b,c,d,e'!F6467</f>
        <v>96.599998474121094</v>
      </c>
      <c r="G6467" s="157">
        <f>'2.40-a,b,c,d,e'!G6467</f>
        <v>250</v>
      </c>
      <c r="H6467" s="157">
        <f t="shared" si="700"/>
        <v>6502.614566961086</v>
      </c>
      <c r="I6467" s="157">
        <f t="shared" si="701"/>
        <v>0</v>
      </c>
      <c r="J6467" s="157">
        <f t="shared" si="702"/>
        <v>6502.614566961086</v>
      </c>
      <c r="K6467" s="157">
        <f t="shared" si="703"/>
        <v>0</v>
      </c>
      <c r="L6467" s="157">
        <f t="shared" si="704"/>
        <v>6502.614566961086</v>
      </c>
      <c r="M6467" s="167">
        <f t="shared" si="705"/>
        <v>0</v>
      </c>
      <c r="N6467" s="167">
        <f t="shared" si="706"/>
        <v>0</v>
      </c>
    </row>
    <row r="6468" spans="1:14" ht="15" customHeight="1" x14ac:dyDescent="0.2">
      <c r="A6468" s="152"/>
      <c r="B6468" s="152"/>
      <c r="C6468" s="152"/>
      <c r="D6468" s="152"/>
      <c r="E6468" s="153">
        <f>'2.40-a,b,c,d,e'!E6468</f>
        <v>46168.166666666664</v>
      </c>
      <c r="F6468" s="157">
        <f>'2.40-a,b,c,d,e'!F6468</f>
        <v>93.889999389648395</v>
      </c>
      <c r="G6468" s="157">
        <f>'2.40-a,b,c,d,e'!G6468</f>
        <v>-2709.999084472699</v>
      </c>
      <c r="H6468" s="157">
        <f t="shared" ref="H6468:H6531" si="707">L6467+G6468</f>
        <v>3792.615482488387</v>
      </c>
      <c r="I6468" s="157">
        <f t="shared" ref="I6468:I6531" si="708">IF(H6468&lt;$B$13,$B$14-H6468,0)</f>
        <v>4370.0027465820031</v>
      </c>
      <c r="J6468" s="157">
        <f t="shared" ref="J6468:J6531" si="709">H6468+I6468</f>
        <v>8162.61822907039</v>
      </c>
      <c r="K6468" s="157">
        <f t="shared" ref="K6468:K6531" si="710">MAX(J6468-$B$14,0)</f>
        <v>0</v>
      </c>
      <c r="L6468" s="157">
        <f t="shared" ref="L6468:L6531" si="711">J6468-K6468</f>
        <v>8162.61822907039</v>
      </c>
      <c r="M6468" s="167">
        <f t="shared" ref="M6468:M6531" si="712">IF(I6468&gt;0,1,0)</f>
        <v>1</v>
      </c>
      <c r="N6468" s="167">
        <f t="shared" ref="N6468:N6531" si="713">IF(H6468&lt;0,1,0)</f>
        <v>0</v>
      </c>
    </row>
    <row r="6469" spans="1:14" ht="15" customHeight="1" x14ac:dyDescent="0.2">
      <c r="A6469" s="152"/>
      <c r="B6469" s="152"/>
      <c r="C6469" s="152"/>
      <c r="D6469" s="152"/>
      <c r="E6469" s="153">
        <f>'2.40-a,b,c,d,e'!E6469</f>
        <v>46169.166666666664</v>
      </c>
      <c r="F6469" s="157">
        <f>'2.40-a,b,c,d,e'!F6469</f>
        <v>88.680000305175696</v>
      </c>
      <c r="G6469" s="157">
        <f>'2.40-a,b,c,d,e'!G6469</f>
        <v>-5209.999084472699</v>
      </c>
      <c r="H6469" s="157">
        <f t="shared" si="707"/>
        <v>2952.619144597691</v>
      </c>
      <c r="I6469" s="157">
        <f t="shared" si="708"/>
        <v>5209.999084472699</v>
      </c>
      <c r="J6469" s="157">
        <f t="shared" si="709"/>
        <v>8162.61822907039</v>
      </c>
      <c r="K6469" s="157">
        <f t="shared" si="710"/>
        <v>0</v>
      </c>
      <c r="L6469" s="157">
        <f t="shared" si="711"/>
        <v>8162.61822907039</v>
      </c>
      <c r="M6469" s="167">
        <f t="shared" si="712"/>
        <v>1</v>
      </c>
      <c r="N6469" s="167">
        <f t="shared" si="713"/>
        <v>0</v>
      </c>
    </row>
    <row r="6470" spans="1:14" ht="15" customHeight="1" x14ac:dyDescent="0.2">
      <c r="A6470" s="152"/>
      <c r="B6470" s="152"/>
      <c r="C6470" s="152"/>
      <c r="D6470" s="152"/>
      <c r="E6470" s="153">
        <f>'2.40-a,b,c,d,e'!E6470</f>
        <v>46170.166666666664</v>
      </c>
      <c r="F6470" s="157">
        <f>'2.40-a,b,c,d,e'!F6470</f>
        <v>88.900001525878906</v>
      </c>
      <c r="G6470" s="157">
        <f>'2.40-a,b,c,d,e'!G6470</f>
        <v>220.00122070321027</v>
      </c>
      <c r="H6470" s="157">
        <f t="shared" si="707"/>
        <v>8382.6194497735996</v>
      </c>
      <c r="I6470" s="157">
        <f t="shared" si="708"/>
        <v>0</v>
      </c>
      <c r="J6470" s="157">
        <f t="shared" si="709"/>
        <v>8382.6194497735996</v>
      </c>
      <c r="K6470" s="157">
        <f t="shared" si="710"/>
        <v>220.00122070320958</v>
      </c>
      <c r="L6470" s="157">
        <f t="shared" si="711"/>
        <v>8162.61822907039</v>
      </c>
      <c r="M6470" s="167">
        <f t="shared" si="712"/>
        <v>0</v>
      </c>
      <c r="N6470" s="167">
        <f t="shared" si="713"/>
        <v>0</v>
      </c>
    </row>
    <row r="6471" spans="1:14" ht="15" customHeight="1" x14ac:dyDescent="0.2">
      <c r="A6471" s="152"/>
      <c r="B6471" s="152"/>
      <c r="C6471" s="152"/>
      <c r="D6471" s="152"/>
      <c r="E6471" s="153">
        <f>'2.40-a,b,c,d,e'!E6471</f>
        <v>46171.166666666664</v>
      </c>
      <c r="F6471" s="157">
        <f>'2.40-a,b,c,d,e'!F6471</f>
        <v>87.360000610351506</v>
      </c>
      <c r="G6471" s="157">
        <f>'2.40-a,b,c,d,e'!G6471</f>
        <v>-1540.0009155274006</v>
      </c>
      <c r="H6471" s="157">
        <f t="shared" si="707"/>
        <v>6622.617313542989</v>
      </c>
      <c r="I6471" s="157">
        <f t="shared" si="708"/>
        <v>0</v>
      </c>
      <c r="J6471" s="157">
        <f t="shared" si="709"/>
        <v>6622.617313542989</v>
      </c>
      <c r="K6471" s="157">
        <f t="shared" si="710"/>
        <v>0</v>
      </c>
      <c r="L6471" s="157">
        <f t="shared" si="711"/>
        <v>6622.617313542989</v>
      </c>
      <c r="M6471" s="167">
        <f t="shared" si="712"/>
        <v>0</v>
      </c>
      <c r="N6471" s="167">
        <f t="shared" si="713"/>
        <v>0</v>
      </c>
    </row>
    <row r="6472" spans="1:14" ht="15" customHeight="1" x14ac:dyDescent="0.2">
      <c r="A6472" s="152"/>
      <c r="B6472" s="152"/>
      <c r="C6472" s="152"/>
      <c r="D6472" s="152"/>
      <c r="E6472" s="153">
        <f>'2.40-a,b,c,d,e'!E6472</f>
        <v>46174.166666666664</v>
      </c>
      <c r="F6472" s="157">
        <f>'2.40-a,b,c,d,e'!F6472</f>
        <v>92.160003662109304</v>
      </c>
      <c r="G6472" s="157">
        <f>'2.40-a,b,c,d,e'!G6472</f>
        <v>4800.0030517577979</v>
      </c>
      <c r="H6472" s="157">
        <f t="shared" si="707"/>
        <v>11422.620365300787</v>
      </c>
      <c r="I6472" s="157">
        <f t="shared" si="708"/>
        <v>0</v>
      </c>
      <c r="J6472" s="157">
        <f t="shared" si="709"/>
        <v>11422.620365300787</v>
      </c>
      <c r="K6472" s="157">
        <f t="shared" si="710"/>
        <v>3260.0021362303969</v>
      </c>
      <c r="L6472" s="157">
        <f t="shared" si="711"/>
        <v>8162.61822907039</v>
      </c>
      <c r="M6472" s="167">
        <f t="shared" si="712"/>
        <v>0</v>
      </c>
      <c r="N6472" s="167">
        <f t="shared" si="713"/>
        <v>0</v>
      </c>
    </row>
    <row r="6473" spans="1:14" ht="15" customHeight="1" x14ac:dyDescent="0.2">
      <c r="A6473" s="152"/>
      <c r="B6473" s="152"/>
      <c r="C6473" s="152"/>
      <c r="D6473" s="152"/>
      <c r="E6473" s="153">
        <f>'2.40-a,b,c,d,e'!E6473</f>
        <v>46175.166666666664</v>
      </c>
      <c r="F6473" s="157">
        <f>'2.40-a,b,c,d,e'!F6473</f>
        <v>93.760002136230398</v>
      </c>
      <c r="G6473" s="157">
        <f>'2.40-a,b,c,d,e'!G6473</f>
        <v>1599.9984741210938</v>
      </c>
      <c r="H6473" s="157">
        <f t="shared" si="707"/>
        <v>9762.6167031914847</v>
      </c>
      <c r="I6473" s="157">
        <f t="shared" si="708"/>
        <v>0</v>
      </c>
      <c r="J6473" s="157">
        <f t="shared" si="709"/>
        <v>9762.6167031914847</v>
      </c>
      <c r="K6473" s="157">
        <f t="shared" si="710"/>
        <v>1599.9984741210947</v>
      </c>
      <c r="L6473" s="157">
        <f t="shared" si="711"/>
        <v>8162.61822907039</v>
      </c>
      <c r="M6473" s="167">
        <f t="shared" si="712"/>
        <v>0</v>
      </c>
      <c r="N6473" s="167">
        <f t="shared" si="713"/>
        <v>0</v>
      </c>
    </row>
    <row r="6474" spans="1:14" ht="15" customHeight="1" x14ac:dyDescent="0.2">
      <c r="A6474" s="152"/>
      <c r="B6474" s="152"/>
      <c r="C6474" s="152"/>
      <c r="D6474" s="152"/>
      <c r="E6474" s="153">
        <f>'2.40-a,b,c,d,e'!E6474</f>
        <v>46176.166666666664</v>
      </c>
      <c r="F6474" s="157">
        <f>'2.40-a,b,c,d,e'!F6474</f>
        <v>96.019996643066406</v>
      </c>
      <c r="G6474" s="157">
        <f>'2.40-a,b,c,d,e'!G6474</f>
        <v>2259.9945068360084</v>
      </c>
      <c r="H6474" s="157">
        <f t="shared" si="707"/>
        <v>10422.612735906398</v>
      </c>
      <c r="I6474" s="157">
        <f t="shared" si="708"/>
        <v>0</v>
      </c>
      <c r="J6474" s="157">
        <f t="shared" si="709"/>
        <v>10422.612735906398</v>
      </c>
      <c r="K6474" s="157">
        <f t="shared" si="710"/>
        <v>2259.9945068360075</v>
      </c>
      <c r="L6474" s="157">
        <f t="shared" si="711"/>
        <v>8162.61822907039</v>
      </c>
      <c r="M6474" s="167">
        <f t="shared" si="712"/>
        <v>0</v>
      </c>
      <c r="N6474" s="167">
        <f t="shared" si="713"/>
        <v>0</v>
      </c>
    </row>
    <row r="6475" spans="1:14" ht="15" customHeight="1" x14ac:dyDescent="0.2">
      <c r="A6475" s="152"/>
      <c r="B6475" s="152"/>
      <c r="C6475" s="152"/>
      <c r="D6475" s="152"/>
      <c r="E6475" s="153">
        <f>'2.40-a,b,c,d,e'!E6475</f>
        <v>46177.166666666664</v>
      </c>
      <c r="F6475" s="157">
        <f>'2.40-a,b,c,d,e'!F6475</f>
        <v>93.040000915527301</v>
      </c>
      <c r="G6475" s="157">
        <f>'2.40-a,b,c,d,e'!G6475</f>
        <v>-2979.9957275391052</v>
      </c>
      <c r="H6475" s="157">
        <f t="shared" si="707"/>
        <v>5182.6225015312848</v>
      </c>
      <c r="I6475" s="157">
        <f t="shared" si="708"/>
        <v>2979.9957275391052</v>
      </c>
      <c r="J6475" s="157">
        <f t="shared" si="709"/>
        <v>8162.61822907039</v>
      </c>
      <c r="K6475" s="157">
        <f t="shared" si="710"/>
        <v>0</v>
      </c>
      <c r="L6475" s="157">
        <f t="shared" si="711"/>
        <v>8162.61822907039</v>
      </c>
      <c r="M6475" s="167">
        <f t="shared" si="712"/>
        <v>1</v>
      </c>
      <c r="N6475" s="167">
        <f t="shared" si="713"/>
        <v>0</v>
      </c>
    </row>
    <row r="6476" spans="1:14" ht="15" customHeight="1" x14ac:dyDescent="0.2">
      <c r="A6476" s="152"/>
      <c r="B6476" s="152"/>
      <c r="C6476" s="152"/>
      <c r="D6476" s="152"/>
      <c r="E6476" s="153">
        <f>'2.40-a,b,c,d,e'!E6476</f>
        <v>46178.166666666664</v>
      </c>
      <c r="F6476" s="157">
        <f>'2.40-a,b,c,d,e'!F6476</f>
        <v>90.540000915527301</v>
      </c>
      <c r="G6476" s="157">
        <f>'2.40-a,b,c,d,e'!G6476</f>
        <v>-2500</v>
      </c>
      <c r="H6476" s="157">
        <f t="shared" si="707"/>
        <v>5662.61822907039</v>
      </c>
      <c r="I6476" s="157">
        <f t="shared" si="708"/>
        <v>2500</v>
      </c>
      <c r="J6476" s="157">
        <f t="shared" si="709"/>
        <v>8162.61822907039</v>
      </c>
      <c r="K6476" s="157">
        <f t="shared" si="710"/>
        <v>0</v>
      </c>
      <c r="L6476" s="157">
        <f t="shared" si="711"/>
        <v>8162.61822907039</v>
      </c>
      <c r="M6476" s="167">
        <f t="shared" si="712"/>
        <v>1</v>
      </c>
      <c r="N6476" s="167">
        <f t="shared" si="713"/>
        <v>0</v>
      </c>
    </row>
    <row r="6477" spans="1:14" ht="15" customHeight="1" x14ac:dyDescent="0.2">
      <c r="A6477" s="152"/>
      <c r="B6477" s="152"/>
      <c r="C6477" s="152"/>
      <c r="D6477" s="152"/>
      <c r="E6477" s="153">
        <f>'2.40-a,b,c,d,e'!E6477</f>
        <v>46181.166666666664</v>
      </c>
      <c r="F6477" s="157">
        <f>'2.40-a,b,c,d,e'!F6477</f>
        <v>91.300003051757798</v>
      </c>
      <c r="G6477" s="157">
        <f>'2.40-a,b,c,d,e'!G6477</f>
        <v>760.00213623049717</v>
      </c>
      <c r="H6477" s="157">
        <f t="shared" si="707"/>
        <v>8922.620365300887</v>
      </c>
      <c r="I6477" s="157">
        <f t="shared" si="708"/>
        <v>0</v>
      </c>
      <c r="J6477" s="157">
        <f t="shared" si="709"/>
        <v>8922.620365300887</v>
      </c>
      <c r="K6477" s="157">
        <f t="shared" si="710"/>
        <v>760.00213623049694</v>
      </c>
      <c r="L6477" s="157">
        <f t="shared" si="711"/>
        <v>8162.61822907039</v>
      </c>
      <c r="M6477" s="167">
        <f t="shared" si="712"/>
        <v>0</v>
      </c>
      <c r="N6477" s="167">
        <f t="shared" si="713"/>
        <v>0</v>
      </c>
    </row>
    <row r="6478" spans="1:14" ht="15" customHeight="1" x14ac:dyDescent="0.2">
      <c r="A6478" s="152"/>
      <c r="B6478" s="152"/>
      <c r="C6478" s="152"/>
      <c r="D6478" s="152"/>
      <c r="E6478" s="153">
        <f>'2.40-a,b,c,d,e'!E6478</f>
        <v>46182.166666666664</v>
      </c>
      <c r="F6478" s="157">
        <f>'2.40-a,b,c,d,e'!F6478</f>
        <v>88.199996948242102</v>
      </c>
      <c r="G6478" s="157">
        <f>'2.40-a,b,c,d,e'!G6478</f>
        <v>-3100.0061035156959</v>
      </c>
      <c r="H6478" s="157">
        <f t="shared" si="707"/>
        <v>5062.6121255546941</v>
      </c>
      <c r="I6478" s="157">
        <f t="shared" si="708"/>
        <v>3100.0061035156959</v>
      </c>
      <c r="J6478" s="157">
        <f t="shared" si="709"/>
        <v>8162.61822907039</v>
      </c>
      <c r="K6478" s="157">
        <f t="shared" si="710"/>
        <v>0</v>
      </c>
      <c r="L6478" s="157">
        <f t="shared" si="711"/>
        <v>8162.61822907039</v>
      </c>
      <c r="M6478" s="167">
        <f t="shared" si="712"/>
        <v>1</v>
      </c>
      <c r="N6478" s="167">
        <f t="shared" si="713"/>
        <v>0</v>
      </c>
    </row>
    <row r="6479" spans="1:14" ht="15" customHeight="1" x14ac:dyDescent="0.2">
      <c r="A6479" s="152"/>
      <c r="B6479" s="152"/>
      <c r="C6479" s="152"/>
      <c r="D6479" s="152"/>
      <c r="E6479" s="153">
        <f>'2.40-a,b,c,d,e'!E6479</f>
        <v>46183.166666666664</v>
      </c>
      <c r="F6479" s="157">
        <f>'2.40-a,b,c,d,e'!F6479</f>
        <v>90.029998779296804</v>
      </c>
      <c r="G6479" s="157">
        <f>'2.40-a,b,c,d,e'!G6479</f>
        <v>1830.0018310547016</v>
      </c>
      <c r="H6479" s="157">
        <f t="shared" si="707"/>
        <v>9992.6200601250912</v>
      </c>
      <c r="I6479" s="157">
        <f t="shared" si="708"/>
        <v>0</v>
      </c>
      <c r="J6479" s="157">
        <f t="shared" si="709"/>
        <v>9992.6200601250912</v>
      </c>
      <c r="K6479" s="157">
        <f t="shared" si="710"/>
        <v>1830.0018310547011</v>
      </c>
      <c r="L6479" s="157">
        <f t="shared" si="711"/>
        <v>8162.61822907039</v>
      </c>
      <c r="M6479" s="167">
        <f t="shared" si="712"/>
        <v>0</v>
      </c>
      <c r="N6479" s="167">
        <f t="shared" si="713"/>
        <v>0</v>
      </c>
    </row>
    <row r="6480" spans="1:14" ht="15" customHeight="1" x14ac:dyDescent="0.2">
      <c r="A6480" s="152"/>
      <c r="B6480" s="152"/>
      <c r="C6480" s="152"/>
      <c r="D6480" s="152"/>
      <c r="E6480" s="153">
        <f>'2.40-a,b,c,d,e'!E6480</f>
        <v>46184.166666666664</v>
      </c>
      <c r="F6480" s="157">
        <f>'2.40-a,b,c,d,e'!F6480</f>
        <v>87.709999084472599</v>
      </c>
      <c r="G6480" s="157">
        <f>'2.40-a,b,c,d,e'!G6480</f>
        <v>-2319.9996948242047</v>
      </c>
      <c r="H6480" s="157">
        <f t="shared" si="707"/>
        <v>5842.6185342461849</v>
      </c>
      <c r="I6480" s="157">
        <f t="shared" si="708"/>
        <v>2319.9996948242051</v>
      </c>
      <c r="J6480" s="157">
        <f t="shared" si="709"/>
        <v>8162.61822907039</v>
      </c>
      <c r="K6480" s="157">
        <f t="shared" si="710"/>
        <v>0</v>
      </c>
      <c r="L6480" s="157">
        <f t="shared" si="711"/>
        <v>8162.61822907039</v>
      </c>
      <c r="M6480" s="167">
        <f t="shared" si="712"/>
        <v>1</v>
      </c>
      <c r="N6480" s="167">
        <f t="shared" si="713"/>
        <v>0</v>
      </c>
    </row>
    <row r="6481" spans="1:14" ht="15" customHeight="1" x14ac:dyDescent="0.2">
      <c r="A6481" s="152"/>
      <c r="B6481" s="152"/>
      <c r="C6481" s="152"/>
      <c r="D6481" s="152"/>
      <c r="E6481" s="153">
        <f>'2.40-a,b,c,d,e'!E6481</f>
        <v>46185.166666666664</v>
      </c>
      <c r="F6481" s="157">
        <f>'2.40-a,b,c,d,e'!F6481</f>
        <v>84.879997253417898</v>
      </c>
      <c r="G6481" s="157">
        <f>'2.40-a,b,c,d,e'!G6481</f>
        <v>-2830.0018310547016</v>
      </c>
      <c r="H6481" s="157">
        <f t="shared" si="707"/>
        <v>5332.6163980156889</v>
      </c>
      <c r="I6481" s="157">
        <f t="shared" si="708"/>
        <v>2830.0018310547011</v>
      </c>
      <c r="J6481" s="157">
        <f t="shared" si="709"/>
        <v>8162.61822907039</v>
      </c>
      <c r="K6481" s="157">
        <f t="shared" si="710"/>
        <v>0</v>
      </c>
      <c r="L6481" s="157">
        <f t="shared" si="711"/>
        <v>8162.61822907039</v>
      </c>
      <c r="M6481" s="167">
        <f t="shared" si="712"/>
        <v>1</v>
      </c>
      <c r="N6481" s="167">
        <f t="shared" si="713"/>
        <v>0</v>
      </c>
    </row>
    <row r="6482" spans="1:14" ht="15" customHeight="1" x14ac:dyDescent="0.2">
      <c r="A6482" s="152"/>
      <c r="B6482" s="152"/>
      <c r="C6482" s="152"/>
      <c r="D6482" s="152"/>
      <c r="E6482" s="153">
        <f>'2.40-a,b,c,d,e'!E6482</f>
        <v>46188.166666666664</v>
      </c>
      <c r="F6482" s="157">
        <f>'2.40-a,b,c,d,e'!F6482</f>
        <v>80.75</v>
      </c>
      <c r="G6482" s="157">
        <f>'2.40-a,b,c,d,e'!G6482</f>
        <v>-4129.9972534178978</v>
      </c>
      <c r="H6482" s="157">
        <f t="shared" si="707"/>
        <v>4032.6209756524922</v>
      </c>
      <c r="I6482" s="157">
        <f t="shared" si="708"/>
        <v>4129.9972534178978</v>
      </c>
      <c r="J6482" s="157">
        <f t="shared" si="709"/>
        <v>8162.61822907039</v>
      </c>
      <c r="K6482" s="157">
        <f t="shared" si="710"/>
        <v>0</v>
      </c>
      <c r="L6482" s="157">
        <f t="shared" si="711"/>
        <v>8162.61822907039</v>
      </c>
      <c r="M6482" s="167">
        <f t="shared" si="712"/>
        <v>1</v>
      </c>
      <c r="N6482" s="167">
        <f t="shared" si="713"/>
        <v>0</v>
      </c>
    </row>
    <row r="6483" spans="1:14" ht="15" customHeight="1" x14ac:dyDescent="0.2">
      <c r="A6483" s="152"/>
      <c r="B6483" s="152"/>
      <c r="C6483" s="152"/>
      <c r="D6483" s="152"/>
      <c r="E6483" s="153">
        <f>'2.40-a,b,c,d,e'!E6483</f>
        <v>46189.166666666664</v>
      </c>
      <c r="F6483" s="157">
        <f>'2.40-a,b,c,d,e'!F6483</f>
        <v>76.050003051757798</v>
      </c>
      <c r="G6483" s="157">
        <f>'2.40-a,b,c,d,e'!G6483</f>
        <v>-4699.9969482422021</v>
      </c>
      <c r="H6483" s="157">
        <f t="shared" si="707"/>
        <v>3462.621280828188</v>
      </c>
      <c r="I6483" s="157">
        <f t="shared" si="708"/>
        <v>4699.9969482422021</v>
      </c>
      <c r="J6483" s="157">
        <f t="shared" si="709"/>
        <v>8162.61822907039</v>
      </c>
      <c r="K6483" s="157">
        <f t="shared" si="710"/>
        <v>0</v>
      </c>
      <c r="L6483" s="157">
        <f t="shared" si="711"/>
        <v>8162.61822907039</v>
      </c>
      <c r="M6483" s="167">
        <f t="shared" si="712"/>
        <v>1</v>
      </c>
      <c r="N6483" s="167">
        <f t="shared" si="713"/>
        <v>0</v>
      </c>
    </row>
    <row r="6484" spans="1:14" ht="15" customHeight="1" x14ac:dyDescent="0.2">
      <c r="A6484" s="152"/>
      <c r="B6484" s="152"/>
      <c r="C6484" s="152"/>
      <c r="D6484" s="152"/>
      <c r="E6484" s="153">
        <f>'2.40-a,b,c,d,e'!E6484</f>
        <v>46190.166666666664</v>
      </c>
      <c r="F6484" s="157">
        <f>'2.40-a,b,c,d,e'!F6484</f>
        <v>76.790000915527301</v>
      </c>
      <c r="G6484" s="157">
        <f>'2.40-a,b,c,d,e'!G6484</f>
        <v>739.99786376950283</v>
      </c>
      <c r="H6484" s="157">
        <f t="shared" si="707"/>
        <v>8902.6160928398931</v>
      </c>
      <c r="I6484" s="157">
        <f t="shared" si="708"/>
        <v>0</v>
      </c>
      <c r="J6484" s="157">
        <f t="shared" si="709"/>
        <v>8902.6160928398931</v>
      </c>
      <c r="K6484" s="157">
        <f t="shared" si="710"/>
        <v>739.99786376950306</v>
      </c>
      <c r="L6484" s="157">
        <f t="shared" si="711"/>
        <v>8162.61822907039</v>
      </c>
      <c r="M6484" s="167">
        <f t="shared" si="712"/>
        <v>0</v>
      </c>
      <c r="N6484" s="167">
        <f t="shared" si="713"/>
        <v>0</v>
      </c>
    </row>
    <row r="6485" spans="1:14" ht="15" customHeight="1" x14ac:dyDescent="0.2">
      <c r="A6485" s="152"/>
      <c r="B6485" s="152"/>
      <c r="C6485" s="152"/>
      <c r="D6485" s="152"/>
      <c r="E6485" s="153">
        <f>'2.40-a,b,c,d,e'!E6485</f>
        <v>46191.166666666664</v>
      </c>
      <c r="F6485" s="157">
        <f>'2.40-a,b,c,d,e'!F6485</f>
        <v>76.599998474121094</v>
      </c>
      <c r="G6485" s="157">
        <f>'2.40-a,b,c,d,e'!G6485</f>
        <v>-190.00244140620737</v>
      </c>
      <c r="H6485" s="157">
        <f t="shared" si="707"/>
        <v>7972.6157876641828</v>
      </c>
      <c r="I6485" s="157">
        <f t="shared" si="708"/>
        <v>0</v>
      </c>
      <c r="J6485" s="157">
        <f t="shared" si="709"/>
        <v>7972.6157876641828</v>
      </c>
      <c r="K6485" s="157">
        <f t="shared" si="710"/>
        <v>0</v>
      </c>
      <c r="L6485" s="157">
        <f t="shared" si="711"/>
        <v>7972.6157876641828</v>
      </c>
      <c r="M6485" s="167">
        <f t="shared" si="712"/>
        <v>0</v>
      </c>
      <c r="N6485" s="167">
        <f t="shared" si="713"/>
        <v>0</v>
      </c>
    </row>
    <row r="6486" spans="1:14" ht="15" customHeight="1" x14ac:dyDescent="0.2">
      <c r="A6486" s="152"/>
      <c r="B6486" s="152"/>
      <c r="C6486" s="152"/>
      <c r="D6486" s="152"/>
      <c r="E6486" s="153">
        <f>'2.40-a,b,c,d,e'!E6486</f>
        <v>46195.166666666664</v>
      </c>
      <c r="F6486" s="157">
        <f>'2.40-a,b,c,d,e'!F6486</f>
        <v>74.819999694824205</v>
      </c>
      <c r="G6486" s="157">
        <f>'2.40-a,b,c,d,e'!G6486</f>
        <v>-1779.9987792968891</v>
      </c>
      <c r="H6486" s="157">
        <f t="shared" si="707"/>
        <v>6192.6170083672932</v>
      </c>
      <c r="I6486" s="157">
        <f t="shared" si="708"/>
        <v>0</v>
      </c>
      <c r="J6486" s="157">
        <f t="shared" si="709"/>
        <v>6192.6170083672932</v>
      </c>
      <c r="K6486" s="157">
        <f t="shared" si="710"/>
        <v>0</v>
      </c>
      <c r="L6486" s="157">
        <f t="shared" si="711"/>
        <v>6192.6170083672932</v>
      </c>
      <c r="M6486" s="167">
        <f t="shared" si="712"/>
        <v>0</v>
      </c>
      <c r="N6486" s="167">
        <f t="shared" si="713"/>
        <v>0</v>
      </c>
    </row>
    <row r="6487" spans="1:14" ht="15" customHeight="1" x14ac:dyDescent="0.2">
      <c r="A6487" s="152"/>
      <c r="B6487" s="152"/>
      <c r="C6487" s="152"/>
      <c r="D6487" s="152"/>
      <c r="E6487" s="153">
        <f>'2.40-a,b,c,d,e'!E6487</f>
        <v>46196.166666666664</v>
      </c>
      <c r="F6487" s="157">
        <f>'2.40-a,b,c,d,e'!F6487</f>
        <v>73.209999084472599</v>
      </c>
      <c r="G6487" s="157">
        <f>'2.40-a,b,c,d,e'!G6487</f>
        <v>-1610.0006103516052</v>
      </c>
      <c r="H6487" s="157">
        <f t="shared" si="707"/>
        <v>4582.616398015688</v>
      </c>
      <c r="I6487" s="157">
        <f t="shared" si="708"/>
        <v>3580.0018310547021</v>
      </c>
      <c r="J6487" s="157">
        <f t="shared" si="709"/>
        <v>8162.61822907039</v>
      </c>
      <c r="K6487" s="157">
        <f t="shared" si="710"/>
        <v>0</v>
      </c>
      <c r="L6487" s="157">
        <f t="shared" si="711"/>
        <v>8162.61822907039</v>
      </c>
      <c r="M6487" s="167">
        <f t="shared" si="712"/>
        <v>1</v>
      </c>
      <c r="N6487" s="167">
        <f t="shared" si="713"/>
        <v>0</v>
      </c>
    </row>
    <row r="6488" spans="1:14" ht="15" customHeight="1" x14ac:dyDescent="0.2">
      <c r="A6488" s="152"/>
      <c r="B6488" s="152"/>
      <c r="C6488" s="152"/>
      <c r="D6488" s="152"/>
      <c r="E6488" s="153">
        <f>'2.40-a,b,c,d,e'!E6488</f>
        <v>46197.166666666664</v>
      </c>
      <c r="F6488" s="157">
        <f>'2.40-a,b,c,d,e'!F6488</f>
        <v>70.339996337890597</v>
      </c>
      <c r="G6488" s="157">
        <f>'2.40-a,b,c,d,e'!G6488</f>
        <v>-2870.0027465820031</v>
      </c>
      <c r="H6488" s="157">
        <f t="shared" si="707"/>
        <v>5292.615482488387</v>
      </c>
      <c r="I6488" s="157">
        <f t="shared" si="708"/>
        <v>2870.0027465820031</v>
      </c>
      <c r="J6488" s="157">
        <f t="shared" si="709"/>
        <v>8162.61822907039</v>
      </c>
      <c r="K6488" s="157">
        <f t="shared" si="710"/>
        <v>0</v>
      </c>
      <c r="L6488" s="157">
        <f t="shared" si="711"/>
        <v>8162.61822907039</v>
      </c>
      <c r="M6488" s="167">
        <f t="shared" si="712"/>
        <v>1</v>
      </c>
      <c r="N6488" s="167">
        <f t="shared" si="713"/>
        <v>0</v>
      </c>
    </row>
    <row r="6489" spans="1:14" ht="15" customHeight="1" x14ac:dyDescent="0.2">
      <c r="A6489" s="152"/>
      <c r="B6489" s="152"/>
      <c r="C6489" s="152"/>
      <c r="D6489" s="152"/>
      <c r="E6489" s="153">
        <f>'2.40-a,b,c,d,e'!E6489</f>
        <v>46198.166666666664</v>
      </c>
      <c r="F6489" s="157">
        <f>'2.40-a,b,c,d,e'!F6489</f>
        <v>71.919998168945298</v>
      </c>
      <c r="G6489" s="157">
        <f>'2.40-a,b,c,d,e'!G6489</f>
        <v>1580.0018310547016</v>
      </c>
      <c r="H6489" s="157">
        <f t="shared" si="707"/>
        <v>9742.6200601250912</v>
      </c>
      <c r="I6489" s="157">
        <f t="shared" si="708"/>
        <v>0</v>
      </c>
      <c r="J6489" s="157">
        <f t="shared" si="709"/>
        <v>9742.6200601250912</v>
      </c>
      <c r="K6489" s="157">
        <f t="shared" si="710"/>
        <v>1580.0018310547011</v>
      </c>
      <c r="L6489" s="157">
        <f t="shared" si="711"/>
        <v>8162.61822907039</v>
      </c>
      <c r="M6489" s="167">
        <f t="shared" si="712"/>
        <v>0</v>
      </c>
      <c r="N6489" s="167">
        <f t="shared" si="713"/>
        <v>0</v>
      </c>
    </row>
    <row r="6490" spans="1:14" ht="15" customHeight="1" x14ac:dyDescent="0.2">
      <c r="A6490" s="152"/>
      <c r="B6490" s="152"/>
      <c r="C6490" s="152"/>
      <c r="D6490" s="152"/>
      <c r="E6490" s="153">
        <f>'2.40-a,b,c,d,e'!E6490</f>
        <v>46199.166666666664</v>
      </c>
      <c r="F6490" s="157">
        <f>'2.40-a,b,c,d,e'!F6490</f>
        <v>69.230003356933594</v>
      </c>
      <c r="G6490" s="157">
        <f>'2.40-a,b,c,d,e'!G6490</f>
        <v>-2689.9948120117047</v>
      </c>
      <c r="H6490" s="157">
        <f t="shared" si="707"/>
        <v>5472.6234170586849</v>
      </c>
      <c r="I6490" s="157">
        <f t="shared" si="708"/>
        <v>2689.9948120117051</v>
      </c>
      <c r="J6490" s="157">
        <f t="shared" si="709"/>
        <v>8162.61822907039</v>
      </c>
      <c r="K6490" s="157">
        <f t="shared" si="710"/>
        <v>0</v>
      </c>
      <c r="L6490" s="157">
        <f t="shared" si="711"/>
        <v>8162.61822907039</v>
      </c>
      <c r="M6490" s="167">
        <f t="shared" si="712"/>
        <v>1</v>
      </c>
      <c r="N6490" s="167">
        <f t="shared" si="713"/>
        <v>0</v>
      </c>
    </row>
    <row r="6491" spans="1:14" ht="15" customHeight="1" x14ac:dyDescent="0.2">
      <c r="A6491" s="152"/>
      <c r="B6491" s="152"/>
      <c r="C6491" s="152"/>
      <c r="D6491" s="152"/>
      <c r="E6491" s="153">
        <f>'2.40-a,b,c,d,e'!E6491</f>
        <v>46202.166666666664</v>
      </c>
      <c r="F6491" s="157">
        <f>'2.40-a,b,c,d,e'!F6491</f>
        <v>70.75</v>
      </c>
      <c r="G6491" s="157">
        <f>'2.40-a,b,c,d,e'!G6491</f>
        <v>1519.9966430664063</v>
      </c>
      <c r="H6491" s="157">
        <f t="shared" si="707"/>
        <v>9682.6148721367972</v>
      </c>
      <c r="I6491" s="157">
        <f t="shared" si="708"/>
        <v>0</v>
      </c>
      <c r="J6491" s="157">
        <f t="shared" si="709"/>
        <v>9682.6148721367972</v>
      </c>
      <c r="K6491" s="157">
        <f t="shared" si="710"/>
        <v>1519.9966430664072</v>
      </c>
      <c r="L6491" s="157">
        <f t="shared" si="711"/>
        <v>8162.61822907039</v>
      </c>
      <c r="M6491" s="167">
        <f t="shared" si="712"/>
        <v>0</v>
      </c>
      <c r="N6491" s="167">
        <f t="shared" si="713"/>
        <v>0</v>
      </c>
    </row>
    <row r="6492" spans="1:14" ht="15" customHeight="1" x14ac:dyDescent="0.2">
      <c r="A6492" s="152"/>
      <c r="B6492" s="152"/>
      <c r="C6492" s="152"/>
      <c r="D6492" s="152"/>
      <c r="E6492" s="153">
        <f>'2.40-a,b,c,d,e'!E6492</f>
        <v>46203.166666666664</v>
      </c>
      <c r="F6492" s="157">
        <f>'2.40-a,b,c,d,e'!F6492</f>
        <v>69.5</v>
      </c>
      <c r="G6492" s="157">
        <f>'2.40-a,b,c,d,e'!G6492</f>
        <v>-1250</v>
      </c>
      <c r="H6492" s="157">
        <f t="shared" si="707"/>
        <v>6912.61822907039</v>
      </c>
      <c r="I6492" s="157">
        <f t="shared" si="708"/>
        <v>0</v>
      </c>
      <c r="J6492" s="157">
        <f t="shared" si="709"/>
        <v>6912.61822907039</v>
      </c>
      <c r="K6492" s="157">
        <f t="shared" si="710"/>
        <v>0</v>
      </c>
      <c r="L6492" s="157">
        <f t="shared" si="711"/>
        <v>6912.61822907039</v>
      </c>
      <c r="M6492" s="167">
        <f t="shared" si="712"/>
        <v>0</v>
      </c>
      <c r="N6492" s="167">
        <f t="shared" si="713"/>
        <v>0</v>
      </c>
    </row>
    <row r="6493" spans="1:14" ht="15" customHeight="1" x14ac:dyDescent="0.2">
      <c r="A6493" s="152"/>
      <c r="B6493" s="152"/>
      <c r="C6493" s="152"/>
      <c r="D6493" s="152"/>
      <c r="E6493" s="153">
        <f>'2.40-a,b,c,d,e'!E6493</f>
        <v>46204.166666666664</v>
      </c>
      <c r="F6493" s="157">
        <f>'2.40-a,b,c,d,e'!F6493</f>
        <v>68.580001831054602</v>
      </c>
      <c r="G6493" s="157">
        <f>'2.40-a,b,c,d,e'!G6493</f>
        <v>-919.99816894539777</v>
      </c>
      <c r="H6493" s="157">
        <f t="shared" si="707"/>
        <v>5992.6200601249921</v>
      </c>
      <c r="I6493" s="157">
        <f t="shared" si="708"/>
        <v>2169.998168945398</v>
      </c>
      <c r="J6493" s="157">
        <f t="shared" si="709"/>
        <v>8162.61822907039</v>
      </c>
      <c r="K6493" s="157">
        <f t="shared" si="710"/>
        <v>0</v>
      </c>
      <c r="L6493" s="157">
        <f t="shared" si="711"/>
        <v>8162.61822907039</v>
      </c>
      <c r="M6493" s="167">
        <f t="shared" si="712"/>
        <v>1</v>
      </c>
      <c r="N6493" s="167">
        <f t="shared" si="713"/>
        <v>0</v>
      </c>
    </row>
    <row r="6494" spans="1:14" ht="15" customHeight="1" x14ac:dyDescent="0.2">
      <c r="A6494" s="152"/>
      <c r="B6494" s="152"/>
      <c r="C6494" s="152"/>
      <c r="D6494" s="152"/>
      <c r="E6494" s="153">
        <f>'2.40-a,b,c,d,e'!E6494</f>
        <v>46205.166666666664</v>
      </c>
      <c r="F6494" s="157">
        <f>'2.40-a,b,c,d,e'!F6494</f>
        <v>68.690002441406193</v>
      </c>
      <c r="G6494" s="157">
        <f>'2.40-a,b,c,d,e'!G6494</f>
        <v>110.00061035159092</v>
      </c>
      <c r="H6494" s="157">
        <f t="shared" si="707"/>
        <v>8272.6188394219807</v>
      </c>
      <c r="I6494" s="157">
        <f t="shared" si="708"/>
        <v>0</v>
      </c>
      <c r="J6494" s="157">
        <f t="shared" si="709"/>
        <v>8272.6188394219807</v>
      </c>
      <c r="K6494" s="157">
        <f t="shared" si="710"/>
        <v>110.00061035159069</v>
      </c>
      <c r="L6494" s="157">
        <f t="shared" si="711"/>
        <v>8162.61822907039</v>
      </c>
      <c r="M6494" s="167">
        <f t="shared" si="712"/>
        <v>0</v>
      </c>
      <c r="N6494" s="167">
        <f t="shared" si="713"/>
        <v>0</v>
      </c>
    </row>
    <row r="6495" spans="1:14" ht="15" customHeight="1" x14ac:dyDescent="0.2">
      <c r="A6495" s="152"/>
      <c r="B6495" s="152"/>
      <c r="C6495" s="152"/>
      <c r="D6495" s="152"/>
      <c r="E6495" s="153">
        <f>'2.40-a,b,c,d,e'!E6495</f>
        <v>46209.166666666664</v>
      </c>
      <c r="F6495" s="157">
        <f>'2.40-a,b,c,d,e'!F6495</f>
        <v>68.550003051757798</v>
      </c>
      <c r="G6495" s="157">
        <f>'2.40-a,b,c,d,e'!G6495</f>
        <v>-139.99938964839487</v>
      </c>
      <c r="H6495" s="157">
        <f t="shared" si="707"/>
        <v>8022.6188394219953</v>
      </c>
      <c r="I6495" s="157">
        <f t="shared" si="708"/>
        <v>0</v>
      </c>
      <c r="J6495" s="157">
        <f t="shared" si="709"/>
        <v>8022.6188394219953</v>
      </c>
      <c r="K6495" s="157">
        <f t="shared" si="710"/>
        <v>0</v>
      </c>
      <c r="L6495" s="157">
        <f t="shared" si="711"/>
        <v>8022.6188394219953</v>
      </c>
      <c r="M6495" s="167">
        <f t="shared" si="712"/>
        <v>0</v>
      </c>
      <c r="N6495" s="167">
        <f t="shared" si="713"/>
        <v>0</v>
      </c>
    </row>
    <row r="6496" spans="1:14" ht="15" customHeight="1" x14ac:dyDescent="0.2">
      <c r="A6496" s="152"/>
      <c r="B6496" s="152"/>
      <c r="C6496" s="152"/>
      <c r="D6496" s="152"/>
      <c r="E6496" s="153">
        <f>'2.40-a,b,c,d,e'!E6496</f>
        <v>46210.166666666664</v>
      </c>
      <c r="F6496" s="157">
        <f>'2.40-a,b,c,d,e'!F6496</f>
        <v>70.440002441406193</v>
      </c>
      <c r="G6496" s="157">
        <f>'2.40-a,b,c,d,e'!G6496</f>
        <v>1889.9993896483948</v>
      </c>
      <c r="H6496" s="157">
        <f t="shared" si="707"/>
        <v>9912.618229070391</v>
      </c>
      <c r="I6496" s="157">
        <f t="shared" si="708"/>
        <v>0</v>
      </c>
      <c r="J6496" s="157">
        <f t="shared" si="709"/>
        <v>9912.618229070391</v>
      </c>
      <c r="K6496" s="157">
        <f t="shared" si="710"/>
        <v>1750.0000000000009</v>
      </c>
      <c r="L6496" s="157">
        <f t="shared" si="711"/>
        <v>8162.61822907039</v>
      </c>
      <c r="M6496" s="167">
        <f t="shared" si="712"/>
        <v>0</v>
      </c>
      <c r="N6496" s="167">
        <f t="shared" si="713"/>
        <v>0</v>
      </c>
    </row>
    <row r="6497" spans="1:14" ht="15" customHeight="1" x14ac:dyDescent="0.2">
      <c r="A6497" s="152"/>
      <c r="B6497" s="152"/>
      <c r="C6497" s="152"/>
      <c r="D6497" s="152"/>
      <c r="E6497" s="153">
        <f>'2.40-a,b,c,d,e'!E6497</f>
        <v>46211.166666666664</v>
      </c>
      <c r="F6497" s="157">
        <f>'2.40-a,b,c,d,e'!F6497</f>
        <v>73.519996643066406</v>
      </c>
      <c r="G6497" s="157">
        <f>'2.40-a,b,c,d,e'!G6497</f>
        <v>3079.9942016602131</v>
      </c>
      <c r="H6497" s="157">
        <f t="shared" si="707"/>
        <v>11242.612430730604</v>
      </c>
      <c r="I6497" s="157">
        <f t="shared" si="708"/>
        <v>0</v>
      </c>
      <c r="J6497" s="157">
        <f t="shared" si="709"/>
        <v>11242.612430730604</v>
      </c>
      <c r="K6497" s="157">
        <f t="shared" si="710"/>
        <v>3079.9942016602135</v>
      </c>
      <c r="L6497" s="157">
        <f t="shared" si="711"/>
        <v>8162.61822907039</v>
      </c>
      <c r="M6497" s="167">
        <f t="shared" si="712"/>
        <v>0</v>
      </c>
      <c r="N6497" s="167">
        <f t="shared" si="713"/>
        <v>0</v>
      </c>
    </row>
    <row r="6498" spans="1:14" ht="15" customHeight="1" x14ac:dyDescent="0.2">
      <c r="A6498" s="152"/>
      <c r="B6498" s="152"/>
      <c r="C6498" s="152"/>
      <c r="D6498" s="152"/>
      <c r="E6498" s="153">
        <f>'2.40-a,b,c,d,e'!E6498</f>
        <v>46212.166666666664</v>
      </c>
      <c r="F6498" s="157">
        <f>'2.40-a,b,c,d,e'!F6498</f>
        <v>72.080001831054602</v>
      </c>
      <c r="G6498" s="157">
        <f>'2.40-a,b,c,d,e'!G6498</f>
        <v>-1439.994812011804</v>
      </c>
      <c r="H6498" s="157">
        <f t="shared" si="707"/>
        <v>6722.6234170585858</v>
      </c>
      <c r="I6498" s="157">
        <f t="shared" si="708"/>
        <v>0</v>
      </c>
      <c r="J6498" s="157">
        <f t="shared" si="709"/>
        <v>6722.6234170585858</v>
      </c>
      <c r="K6498" s="157">
        <f t="shared" si="710"/>
        <v>0</v>
      </c>
      <c r="L6498" s="157">
        <f t="shared" si="711"/>
        <v>6722.6234170585858</v>
      </c>
      <c r="M6498" s="167">
        <f t="shared" si="712"/>
        <v>0</v>
      </c>
      <c r="N6498" s="167">
        <f t="shared" si="713"/>
        <v>0</v>
      </c>
    </row>
    <row r="6499" spans="1:14" ht="15" customHeight="1" x14ac:dyDescent="0.2">
      <c r="A6499" s="152"/>
      <c r="B6499" s="152"/>
      <c r="C6499" s="152"/>
      <c r="D6499" s="152"/>
      <c r="E6499" s="153">
        <f>'2.40-a,b,c,d,e'!E6499</f>
        <v>46213.166666666664</v>
      </c>
      <c r="F6499" s="157">
        <f>'2.40-a,b,c,d,e'!F6499</f>
        <v>71.410003662109304</v>
      </c>
      <c r="G6499" s="157">
        <f>'2.40-a,b,c,d,e'!G6499</f>
        <v>-669.99816894529829</v>
      </c>
      <c r="H6499" s="157">
        <f t="shared" si="707"/>
        <v>6052.6252481132879</v>
      </c>
      <c r="I6499" s="157">
        <f t="shared" si="708"/>
        <v>2109.9929809571022</v>
      </c>
      <c r="J6499" s="157">
        <f t="shared" si="709"/>
        <v>8162.61822907039</v>
      </c>
      <c r="K6499" s="157">
        <f t="shared" si="710"/>
        <v>0</v>
      </c>
      <c r="L6499" s="157">
        <f t="shared" si="711"/>
        <v>8162.61822907039</v>
      </c>
      <c r="M6499" s="167">
        <f t="shared" si="712"/>
        <v>1</v>
      </c>
      <c r="N6499" s="167">
        <f t="shared" si="713"/>
        <v>0</v>
      </c>
    </row>
    <row r="6500" spans="1:14" ht="15" customHeight="1" x14ac:dyDescent="0.2">
      <c r="A6500" s="152"/>
      <c r="B6500" s="152"/>
      <c r="C6500" s="152"/>
      <c r="D6500" s="152"/>
      <c r="E6500" s="153">
        <f>'2.40-a,b,c,d,e'!E6500</f>
        <v>46216.166666666664</v>
      </c>
      <c r="F6500" s="157">
        <f>'2.40-a,b,c,d,e'!F6500</f>
        <v>78.139999389648395</v>
      </c>
      <c r="G6500" s="157">
        <f>'2.40-a,b,c,d,e'!G6500</f>
        <v>6729.9957275390907</v>
      </c>
      <c r="H6500" s="157">
        <f t="shared" si="707"/>
        <v>14892.613956609481</v>
      </c>
      <c r="I6500" s="157">
        <f t="shared" si="708"/>
        <v>0</v>
      </c>
      <c r="J6500" s="157">
        <f t="shared" si="709"/>
        <v>14892.613956609481</v>
      </c>
      <c r="K6500" s="157">
        <f t="shared" si="710"/>
        <v>6729.9957275390907</v>
      </c>
      <c r="L6500" s="157">
        <f t="shared" si="711"/>
        <v>8162.61822907039</v>
      </c>
      <c r="M6500" s="167">
        <f t="shared" si="712"/>
        <v>0</v>
      </c>
      <c r="N6500" s="167">
        <f t="shared" si="713"/>
        <v>0</v>
      </c>
    </row>
    <row r="6501" spans="1:14" ht="15" customHeight="1" x14ac:dyDescent="0.2">
      <c r="A6501" s="152"/>
      <c r="B6501" s="152"/>
      <c r="C6501" s="152"/>
      <c r="D6501" s="152"/>
      <c r="E6501" s="153">
        <f>'2.40-a,b,c,d,e'!E6501</f>
        <v>46217.166666666664</v>
      </c>
      <c r="F6501" s="157">
        <f>'2.40-a,b,c,d,e'!F6501</f>
        <v>79.339996337890597</v>
      </c>
      <c r="G6501" s="157">
        <f>'2.40-a,b,c,d,e'!G6501</f>
        <v>1199.9969482422016</v>
      </c>
      <c r="H6501" s="157">
        <f t="shared" si="707"/>
        <v>9362.6151773125912</v>
      </c>
      <c r="I6501" s="157">
        <f t="shared" si="708"/>
        <v>0</v>
      </c>
      <c r="J6501" s="157">
        <f t="shared" si="709"/>
        <v>9362.6151773125912</v>
      </c>
      <c r="K6501" s="157">
        <f t="shared" si="710"/>
        <v>1199.9969482422011</v>
      </c>
      <c r="L6501" s="157">
        <f t="shared" si="711"/>
        <v>8162.61822907039</v>
      </c>
      <c r="M6501" s="167">
        <f t="shared" si="712"/>
        <v>0</v>
      </c>
      <c r="N6501" s="167">
        <f t="shared" si="713"/>
        <v>0</v>
      </c>
    </row>
    <row r="6502" spans="1:14" ht="15" customHeight="1" x14ac:dyDescent="0.2">
      <c r="A6502" s="152"/>
      <c r="B6502" s="152"/>
      <c r="C6502" s="152"/>
      <c r="D6502" s="152"/>
      <c r="E6502" s="153">
        <f>'2.40-a,b,c,d,e'!E6502</f>
        <v>46218.166666666664</v>
      </c>
      <c r="F6502" s="157">
        <f>'2.40-a,b,c,d,e'!F6502</f>
        <v>79.599998474121094</v>
      </c>
      <c r="G6502" s="157">
        <f>'2.40-a,b,c,d,e'!G6502</f>
        <v>260.00213623049717</v>
      </c>
      <c r="H6502" s="157">
        <f t="shared" si="707"/>
        <v>8422.620365300887</v>
      </c>
      <c r="I6502" s="157">
        <f t="shared" si="708"/>
        <v>0</v>
      </c>
      <c r="J6502" s="157">
        <f t="shared" si="709"/>
        <v>8422.620365300887</v>
      </c>
      <c r="K6502" s="157">
        <f t="shared" si="710"/>
        <v>260.00213623049694</v>
      </c>
      <c r="L6502" s="157">
        <f t="shared" si="711"/>
        <v>8162.61822907039</v>
      </c>
      <c r="M6502" s="167">
        <f t="shared" si="712"/>
        <v>0</v>
      </c>
      <c r="N6502" s="167">
        <f t="shared" si="713"/>
        <v>0</v>
      </c>
    </row>
    <row r="6503" spans="1:14" ht="15" customHeight="1" x14ac:dyDescent="0.2">
      <c r="A6503" s="152"/>
      <c r="B6503" s="152"/>
      <c r="C6503" s="152"/>
      <c r="D6503" s="152"/>
      <c r="E6503" s="153">
        <f>'2.40-a,b,c,d,e'!E6503</f>
        <v>46219.166666666664</v>
      </c>
      <c r="F6503" s="157">
        <f>'2.40-a,b,c,d,e'!F6503</f>
        <v>78.949996948242102</v>
      </c>
      <c r="G6503" s="157">
        <f>'2.40-a,b,c,d,e'!G6503</f>
        <v>-650.00152587899152</v>
      </c>
      <c r="H6503" s="157">
        <f t="shared" si="707"/>
        <v>7512.6167031913983</v>
      </c>
      <c r="I6503" s="157">
        <f t="shared" si="708"/>
        <v>0</v>
      </c>
      <c r="J6503" s="157">
        <f t="shared" si="709"/>
        <v>7512.6167031913983</v>
      </c>
      <c r="K6503" s="157">
        <f t="shared" si="710"/>
        <v>0</v>
      </c>
      <c r="L6503" s="157">
        <f t="shared" si="711"/>
        <v>7512.6167031913983</v>
      </c>
      <c r="M6503" s="167">
        <f t="shared" si="712"/>
        <v>0</v>
      </c>
      <c r="N6503" s="167">
        <f t="shared" si="713"/>
        <v>0</v>
      </c>
    </row>
    <row r="6504" spans="1:14" ht="15" customHeight="1" x14ac:dyDescent="0.2">
      <c r="A6504" s="152"/>
      <c r="B6504" s="152"/>
      <c r="C6504" s="152"/>
      <c r="D6504" s="152"/>
      <c r="E6504" s="153">
        <f>'2.40-a,b,c,d,e'!E6504</f>
        <v>46220.166666666664</v>
      </c>
      <c r="F6504" s="157">
        <f>'2.40-a,b,c,d,e'!F6504</f>
        <v>82.489997863769503</v>
      </c>
      <c r="G6504" s="157">
        <f>'2.40-a,b,c,d,e'!G6504</f>
        <v>3540.0009155274006</v>
      </c>
      <c r="H6504" s="157">
        <f t="shared" si="707"/>
        <v>11052.617618718799</v>
      </c>
      <c r="I6504" s="157">
        <f t="shared" si="708"/>
        <v>0</v>
      </c>
      <c r="J6504" s="157">
        <f t="shared" si="709"/>
        <v>11052.617618718799</v>
      </c>
      <c r="K6504" s="157">
        <f t="shared" si="710"/>
        <v>2889.9993896484093</v>
      </c>
      <c r="L6504" s="157">
        <f t="shared" si="711"/>
        <v>8162.61822907039</v>
      </c>
      <c r="M6504" s="167">
        <f t="shared" si="712"/>
        <v>0</v>
      </c>
      <c r="N6504" s="167">
        <f t="shared" si="713"/>
        <v>0</v>
      </c>
    </row>
    <row r="6505" spans="1:14" ht="15" customHeight="1" x14ac:dyDescent="0.2">
      <c r="A6505" s="152"/>
      <c r="B6505" s="152"/>
      <c r="C6505" s="152"/>
      <c r="D6505" s="152"/>
      <c r="E6505" s="153">
        <f>'2.40-a,b,c,d,e'!E6505</f>
        <v>46223.166666666664</v>
      </c>
      <c r="F6505" s="157">
        <f>'2.40-a,b,c,d,e'!F6505</f>
        <v>83.230003356933594</v>
      </c>
      <c r="G6505" s="157">
        <f>'2.40-a,b,c,d,e'!G6505</f>
        <v>740.00549316409092</v>
      </c>
      <c r="H6505" s="157">
        <f t="shared" si="707"/>
        <v>8902.6237222344807</v>
      </c>
      <c r="I6505" s="157">
        <f t="shared" si="708"/>
        <v>0</v>
      </c>
      <c r="J6505" s="157">
        <f t="shared" si="709"/>
        <v>8902.6237222344807</v>
      </c>
      <c r="K6505" s="157">
        <f t="shared" si="710"/>
        <v>740.00549316409069</v>
      </c>
      <c r="L6505" s="157">
        <f t="shared" si="711"/>
        <v>8162.61822907039</v>
      </c>
      <c r="M6505" s="167">
        <f t="shared" si="712"/>
        <v>0</v>
      </c>
      <c r="N6505" s="167">
        <f t="shared" si="713"/>
        <v>0</v>
      </c>
    </row>
    <row r="6506" spans="1:14" ht="15" customHeight="1" x14ac:dyDescent="0.2">
      <c r="A6506" s="152"/>
      <c r="B6506" s="152"/>
      <c r="C6506" s="152"/>
      <c r="D6506" s="152"/>
      <c r="E6506" s="153">
        <f>'2.40-a,b,c,d,e'!E6506</f>
        <v>46224.166666666664</v>
      </c>
      <c r="F6506" s="157">
        <f>'2.40-a,b,c,d,e'!F6506</f>
        <v>84.910003662109304</v>
      </c>
      <c r="G6506" s="157">
        <f>'2.40-a,b,c,d,e'!G6506</f>
        <v>1680.0003051757103</v>
      </c>
      <c r="H6506" s="157">
        <f t="shared" si="707"/>
        <v>9842.6185342460994</v>
      </c>
      <c r="I6506" s="157">
        <f t="shared" si="708"/>
        <v>0</v>
      </c>
      <c r="J6506" s="157">
        <f t="shared" si="709"/>
        <v>9842.6185342460994</v>
      </c>
      <c r="K6506" s="157">
        <f t="shared" si="710"/>
        <v>1680.0003051757094</v>
      </c>
      <c r="L6506" s="157">
        <f t="shared" si="711"/>
        <v>8162.61822907039</v>
      </c>
      <c r="M6506" s="167">
        <f t="shared" si="712"/>
        <v>0</v>
      </c>
      <c r="N6506" s="167">
        <f t="shared" si="713"/>
        <v>0</v>
      </c>
    </row>
    <row r="6507" spans="1:14" ht="15" customHeight="1" x14ac:dyDescent="0.2">
      <c r="A6507" s="152"/>
      <c r="B6507" s="152"/>
      <c r="C6507" s="152"/>
      <c r="D6507" s="152"/>
      <c r="E6507" s="153">
        <f>'2.40-a,b,c,d,e'!E6507</f>
        <v>46225.166666666664</v>
      </c>
      <c r="F6507" s="157">
        <f>'2.40-a,b,c,d,e'!F6507</f>
        <v>86.830001831054602</v>
      </c>
      <c r="G6507" s="157">
        <f>'2.40-a,b,c,d,e'!G6507</f>
        <v>1919.9981689452984</v>
      </c>
      <c r="H6507" s="157">
        <f t="shared" si="707"/>
        <v>10082.616398015689</v>
      </c>
      <c r="I6507" s="157">
        <f t="shared" si="708"/>
        <v>0</v>
      </c>
      <c r="J6507" s="157">
        <f t="shared" si="709"/>
        <v>10082.616398015689</v>
      </c>
      <c r="K6507" s="157">
        <f t="shared" si="710"/>
        <v>1919.9981689452989</v>
      </c>
      <c r="L6507" s="157">
        <f t="shared" si="711"/>
        <v>8162.61822907039</v>
      </c>
      <c r="M6507" s="167">
        <f t="shared" si="712"/>
        <v>0</v>
      </c>
      <c r="N6507" s="167">
        <f t="shared" si="713"/>
        <v>0</v>
      </c>
    </row>
    <row r="6508" spans="1:14" ht="15" customHeight="1" x14ac:dyDescent="0.2">
      <c r="A6508" s="152"/>
      <c r="B6508" s="152"/>
      <c r="C6508" s="152"/>
      <c r="D6508" s="152"/>
      <c r="E6508" s="153">
        <f>'2.40-a,b,c,d,e'!E6508</f>
        <v>46226.166666666664</v>
      </c>
      <c r="F6508" s="157">
        <f>'2.40-a,b,c,d,e'!F6508</f>
        <v>92.190002441406193</v>
      </c>
      <c r="G6508" s="157">
        <f>'2.40-a,b,c,d,e'!G6508</f>
        <v>5360.0006103515907</v>
      </c>
      <c r="H6508" s="157">
        <f t="shared" si="707"/>
        <v>13522.618839421981</v>
      </c>
      <c r="I6508" s="157">
        <f t="shared" si="708"/>
        <v>0</v>
      </c>
      <c r="J6508" s="157">
        <f t="shared" si="709"/>
        <v>13522.618839421981</v>
      </c>
      <c r="K6508" s="157">
        <f t="shared" si="710"/>
        <v>5360.0006103515907</v>
      </c>
      <c r="L6508" s="157">
        <f t="shared" si="711"/>
        <v>8162.61822907039</v>
      </c>
      <c r="M6508" s="167">
        <f t="shared" si="712"/>
        <v>0</v>
      </c>
      <c r="N6508" s="167">
        <f t="shared" si="713"/>
        <v>0</v>
      </c>
    </row>
    <row r="6509" spans="1:14" ht="15" customHeight="1" x14ac:dyDescent="0.2">
      <c r="A6509" s="152"/>
      <c r="B6509" s="152"/>
      <c r="C6509" s="152"/>
      <c r="D6509" s="152"/>
      <c r="E6509" s="153">
        <f>'2.40-a,b,c,d,e'!E6509</f>
        <v>46227.166666666664</v>
      </c>
      <c r="F6509" s="157">
        <f>'2.40-a,b,c,d,e'!F6509</f>
        <v>89.309997558593693</v>
      </c>
      <c r="G6509" s="157">
        <f>'2.40-a,b,c,d,e'!G6509</f>
        <v>-2880.0048828125</v>
      </c>
      <c r="H6509" s="157">
        <f t="shared" si="707"/>
        <v>5282.61334625789</v>
      </c>
      <c r="I6509" s="157">
        <f t="shared" si="708"/>
        <v>2880.0048828125</v>
      </c>
      <c r="J6509" s="157">
        <f t="shared" si="709"/>
        <v>8162.61822907039</v>
      </c>
      <c r="K6509" s="157">
        <f t="shared" si="710"/>
        <v>0</v>
      </c>
      <c r="L6509" s="157">
        <f t="shared" si="711"/>
        <v>8162.61822907039</v>
      </c>
      <c r="M6509" s="167">
        <f t="shared" si="712"/>
        <v>1</v>
      </c>
      <c r="N6509" s="167">
        <f t="shared" si="713"/>
        <v>0</v>
      </c>
    </row>
    <row r="6510" spans="1:14" ht="15" customHeight="1" x14ac:dyDescent="0.2">
      <c r="A6510" s="152"/>
      <c r="B6510" s="152"/>
      <c r="C6510" s="152"/>
      <c r="D6510" s="152"/>
      <c r="E6510" s="153">
        <f>'2.40-a,b,c,d,e'!E6510</f>
        <v>46230.166666666664</v>
      </c>
      <c r="F6510" s="157">
        <f>'2.40-a,b,c,d,e'!F6510</f>
        <v>82.610000610351506</v>
      </c>
      <c r="G6510" s="157">
        <f>'2.40-a,b,c,d,e'!G6510</f>
        <v>-6699.9969482421875</v>
      </c>
      <c r="H6510" s="157">
        <f t="shared" si="707"/>
        <v>1462.6212808282025</v>
      </c>
      <c r="I6510" s="157">
        <f t="shared" si="708"/>
        <v>6699.9969482421875</v>
      </c>
      <c r="J6510" s="157">
        <f t="shared" si="709"/>
        <v>8162.61822907039</v>
      </c>
      <c r="K6510" s="157">
        <f t="shared" si="710"/>
        <v>0</v>
      </c>
      <c r="L6510" s="157">
        <f t="shared" si="711"/>
        <v>8162.61822907039</v>
      </c>
      <c r="M6510" s="167">
        <f t="shared" si="712"/>
        <v>1</v>
      </c>
      <c r="N6510" s="167">
        <f t="shared" si="713"/>
        <v>0</v>
      </c>
    </row>
    <row r="6511" spans="1:14" ht="15" customHeight="1" x14ac:dyDescent="0.2">
      <c r="A6511" s="152"/>
      <c r="B6511" s="152"/>
      <c r="C6511" s="152"/>
      <c r="D6511" s="152"/>
      <c r="E6511" s="153">
        <f>'2.40-a,b,c,d,e'!E6511</f>
        <v>46231.166666666664</v>
      </c>
      <c r="F6511" s="157">
        <f>'2.40-a,b,c,d,e'!F6511</f>
        <v>79.260002136230398</v>
      </c>
      <c r="G6511" s="157">
        <f>'2.40-a,b,c,d,e'!G6511</f>
        <v>-3349.9984741211078</v>
      </c>
      <c r="H6511" s="157">
        <f t="shared" si="707"/>
        <v>4812.6197549492827</v>
      </c>
      <c r="I6511" s="157">
        <f t="shared" si="708"/>
        <v>3349.9984741211074</v>
      </c>
      <c r="J6511" s="157">
        <f t="shared" si="709"/>
        <v>8162.61822907039</v>
      </c>
      <c r="K6511" s="157">
        <f t="shared" si="710"/>
        <v>0</v>
      </c>
      <c r="L6511" s="157">
        <f t="shared" si="711"/>
        <v>8162.61822907039</v>
      </c>
      <c r="M6511" s="167">
        <f t="shared" si="712"/>
        <v>1</v>
      </c>
      <c r="N6511" s="167">
        <f t="shared" si="713"/>
        <v>0</v>
      </c>
    </row>
    <row r="6512" spans="1:14" ht="15" customHeight="1" x14ac:dyDescent="0.2">
      <c r="A6512" s="152"/>
      <c r="B6512" s="152"/>
      <c r="C6512" s="152"/>
      <c r="D6512" s="152"/>
      <c r="E6512" s="153">
        <f>'2.40-a,b,c,d,e'!E6512</f>
        <v>46232.166666666664</v>
      </c>
      <c r="F6512" s="157">
        <f>'2.40-a,b,c,d,e'!F6512</f>
        <v>84.459999084472599</v>
      </c>
      <c r="G6512" s="157">
        <f>'2.40-a,b,c,d,e'!G6512</f>
        <v>5199.9969482422021</v>
      </c>
      <c r="H6512" s="157">
        <f t="shared" si="707"/>
        <v>13362.615177312593</v>
      </c>
      <c r="I6512" s="157">
        <f t="shared" si="708"/>
        <v>0</v>
      </c>
      <c r="J6512" s="157">
        <f t="shared" si="709"/>
        <v>13362.615177312593</v>
      </c>
      <c r="K6512" s="157">
        <f t="shared" si="710"/>
        <v>5199.996948242203</v>
      </c>
      <c r="L6512" s="157">
        <f t="shared" si="711"/>
        <v>8162.61822907039</v>
      </c>
      <c r="M6512" s="167">
        <f t="shared" si="712"/>
        <v>0</v>
      </c>
      <c r="N6512" s="167">
        <f t="shared" si="713"/>
        <v>0</v>
      </c>
    </row>
    <row r="6513" spans="1:14" ht="15" customHeight="1" x14ac:dyDescent="0.2">
      <c r="A6513" s="152"/>
      <c r="B6513" s="152"/>
      <c r="C6513" s="152"/>
      <c r="D6513" s="152"/>
      <c r="E6513" s="153">
        <f>'2.40-a,b,c,d,e'!E6513</f>
        <v>46233.166666666664</v>
      </c>
      <c r="F6513" s="157">
        <f>'2.40-a,b,c,d,e'!F6513</f>
        <v>83.589996337890597</v>
      </c>
      <c r="G6513" s="157">
        <f>'2.40-a,b,c,d,e'!G6513</f>
        <v>-870.00274658200283</v>
      </c>
      <c r="H6513" s="157">
        <f t="shared" si="707"/>
        <v>7292.615482488387</v>
      </c>
      <c r="I6513" s="157">
        <f t="shared" si="708"/>
        <v>0</v>
      </c>
      <c r="J6513" s="157">
        <f t="shared" si="709"/>
        <v>7292.615482488387</v>
      </c>
      <c r="K6513" s="157">
        <f t="shared" si="710"/>
        <v>0</v>
      </c>
      <c r="L6513" s="157">
        <f t="shared" si="711"/>
        <v>7292.615482488387</v>
      </c>
      <c r="M6513" s="167">
        <f t="shared" si="712"/>
        <v>0</v>
      </c>
      <c r="N6513" s="167">
        <f t="shared" si="713"/>
        <v>0</v>
      </c>
    </row>
    <row r="6514" spans="1:14" ht="15" customHeight="1" x14ac:dyDescent="0.2">
      <c r="A6514" s="152"/>
      <c r="B6514" s="152"/>
      <c r="C6514" s="152"/>
      <c r="D6514" s="152"/>
      <c r="E6514" s="153">
        <f>'2.40-a,b,c,d,e'!E6514</f>
        <v>46234.166666666664</v>
      </c>
      <c r="F6514" s="157">
        <f>'2.40-a,b,c,d,e'!F6514</f>
        <v>84.669998168945298</v>
      </c>
      <c r="G6514" s="157">
        <f>'2.40-a,b,c,d,e'!G6514</f>
        <v>1080.0018310547016</v>
      </c>
      <c r="H6514" s="157">
        <f t="shared" si="707"/>
        <v>8372.617313543089</v>
      </c>
      <c r="I6514" s="157">
        <f t="shared" si="708"/>
        <v>0</v>
      </c>
      <c r="J6514" s="157">
        <f t="shared" si="709"/>
        <v>8372.617313543089</v>
      </c>
      <c r="K6514" s="157">
        <f t="shared" si="710"/>
        <v>209.999084472699</v>
      </c>
      <c r="L6514" s="157">
        <f t="shared" si="711"/>
        <v>8162.61822907039</v>
      </c>
      <c r="M6514" s="167">
        <f t="shared" si="712"/>
        <v>0</v>
      </c>
      <c r="N6514" s="167">
        <f t="shared" si="713"/>
        <v>0</v>
      </c>
    </row>
    <row r="6515" spans="1:14" ht="15" customHeight="1" x14ac:dyDescent="0.2">
      <c r="A6515" s="152"/>
      <c r="B6515" s="152"/>
      <c r="C6515" s="152"/>
      <c r="D6515" s="152"/>
      <c r="E6515" s="153">
        <f>'2.40-a,b,c,d,e'!E6515</f>
        <v>46237.166666666664</v>
      </c>
      <c r="F6515" s="157">
        <f>'2.40-a,b,c,d,e'!F6515</f>
        <v>80.339996337890597</v>
      </c>
      <c r="G6515" s="157">
        <f>'2.40-a,b,c,d,e'!G6515</f>
        <v>-4330.0018310547021</v>
      </c>
      <c r="H6515" s="157">
        <f t="shared" si="707"/>
        <v>3832.616398015688</v>
      </c>
      <c r="I6515" s="157">
        <f t="shared" si="708"/>
        <v>4330.0018310547021</v>
      </c>
      <c r="J6515" s="157">
        <f t="shared" si="709"/>
        <v>8162.61822907039</v>
      </c>
      <c r="K6515" s="157">
        <f t="shared" si="710"/>
        <v>0</v>
      </c>
      <c r="L6515" s="157">
        <f t="shared" si="711"/>
        <v>8162.61822907039</v>
      </c>
      <c r="M6515" s="167">
        <f t="shared" si="712"/>
        <v>1</v>
      </c>
      <c r="N6515" s="167">
        <f t="shared" si="713"/>
        <v>0</v>
      </c>
    </row>
    <row r="6516" spans="1:14" ht="15" customHeight="1" x14ac:dyDescent="0.2">
      <c r="A6516" s="152"/>
      <c r="B6516" s="152"/>
      <c r="C6516" s="152"/>
      <c r="D6516" s="152"/>
      <c r="E6516" s="153">
        <f>'2.40-a,b,c,d,e'!E6516</f>
        <v>46238.166666666664</v>
      </c>
      <c r="F6516" s="157">
        <f>'2.40-a,b,c,d,e'!F6516</f>
        <v>75.769996643066406</v>
      </c>
      <c r="G6516" s="157">
        <f>'2.40-a,b,c,d,e'!G6516</f>
        <v>-4569.9996948241906</v>
      </c>
      <c r="H6516" s="157">
        <f t="shared" si="707"/>
        <v>3592.6185342461995</v>
      </c>
      <c r="I6516" s="157">
        <f t="shared" si="708"/>
        <v>4569.9996948241906</v>
      </c>
      <c r="J6516" s="157">
        <f t="shared" si="709"/>
        <v>8162.61822907039</v>
      </c>
      <c r="K6516" s="157">
        <f t="shared" si="710"/>
        <v>0</v>
      </c>
      <c r="L6516" s="157">
        <f t="shared" si="711"/>
        <v>8162.61822907039</v>
      </c>
      <c r="M6516" s="167">
        <f t="shared" si="712"/>
        <v>1</v>
      </c>
      <c r="N6516" s="167">
        <f t="shared" si="713"/>
        <v>0</v>
      </c>
    </row>
    <row r="6517" spans="1:14" ht="15" customHeight="1" x14ac:dyDescent="0.2">
      <c r="A6517" s="152"/>
      <c r="B6517" s="152"/>
      <c r="C6517" s="152"/>
      <c r="D6517" s="152"/>
      <c r="E6517" s="153">
        <f>'2.40-a,b,c,d,e'!E6517</f>
        <v>46239.166666666664</v>
      </c>
      <c r="F6517" s="157">
        <f>'2.40-a,b,c,d,e'!F6517</f>
        <v>75.220001220703097</v>
      </c>
      <c r="G6517" s="157">
        <f>'2.40-a,b,c,d,e'!G6517</f>
        <v>-549.99542236330967</v>
      </c>
      <c r="H6517" s="157">
        <f t="shared" si="707"/>
        <v>7612.6228067070806</v>
      </c>
      <c r="I6517" s="157">
        <f t="shared" si="708"/>
        <v>0</v>
      </c>
      <c r="J6517" s="157">
        <f t="shared" si="709"/>
        <v>7612.6228067070806</v>
      </c>
      <c r="K6517" s="157">
        <f t="shared" si="710"/>
        <v>0</v>
      </c>
      <c r="L6517" s="157">
        <f t="shared" si="711"/>
        <v>7612.6228067070806</v>
      </c>
      <c r="M6517" s="167">
        <f t="shared" si="712"/>
        <v>0</v>
      </c>
      <c r="N6517" s="167">
        <f t="shared" si="713"/>
        <v>0</v>
      </c>
    </row>
    <row r="6518" spans="1:14" ht="15" customHeight="1" x14ac:dyDescent="0.2">
      <c r="A6518" s="152"/>
      <c r="B6518" s="152"/>
      <c r="C6518" s="152"/>
      <c r="D6518" s="152"/>
      <c r="E6518" s="153">
        <f>'2.40-a,b,c,d,e'!E6518</f>
        <v>46240.166666666664</v>
      </c>
      <c r="F6518" s="157">
        <f>'2.40-a,b,c,d,e'!F6518</f>
        <v>77.290000915527301</v>
      </c>
      <c r="G6518" s="157">
        <f>'2.40-a,b,c,d,e'!G6518</f>
        <v>2069.9996948242047</v>
      </c>
      <c r="H6518" s="157">
        <f t="shared" si="707"/>
        <v>9682.6225015312848</v>
      </c>
      <c r="I6518" s="157">
        <f t="shared" si="708"/>
        <v>0</v>
      </c>
      <c r="J6518" s="157">
        <f t="shared" si="709"/>
        <v>9682.6225015312848</v>
      </c>
      <c r="K6518" s="157">
        <f t="shared" si="710"/>
        <v>1520.0042724608948</v>
      </c>
      <c r="L6518" s="157">
        <f t="shared" si="711"/>
        <v>8162.61822907039</v>
      </c>
      <c r="M6518" s="167">
        <f t="shared" si="712"/>
        <v>0</v>
      </c>
      <c r="N6518" s="167">
        <f t="shared" si="713"/>
        <v>0</v>
      </c>
    </row>
    <row r="6519" spans="1:14" ht="15" customHeight="1" x14ac:dyDescent="0.2">
      <c r="A6519" s="152"/>
      <c r="B6519" s="152"/>
      <c r="C6519" s="152"/>
      <c r="D6519" s="152"/>
      <c r="E6519" s="153">
        <f>'2.40-a,b,c,d,e'!E6519</f>
        <v>46241.166666666664</v>
      </c>
      <c r="F6519" s="157">
        <f>'2.40-a,b,c,d,e'!F6519</f>
        <v>78.180000305175696</v>
      </c>
      <c r="G6519" s="157">
        <f>'2.40-a,b,c,d,e'!G6519</f>
        <v>889.99938964839487</v>
      </c>
      <c r="H6519" s="157">
        <f t="shared" si="707"/>
        <v>9052.6176187187848</v>
      </c>
      <c r="I6519" s="157">
        <f t="shared" si="708"/>
        <v>0</v>
      </c>
      <c r="J6519" s="157">
        <f t="shared" si="709"/>
        <v>9052.6176187187848</v>
      </c>
      <c r="K6519" s="157">
        <f t="shared" si="710"/>
        <v>889.99938964839475</v>
      </c>
      <c r="L6519" s="157">
        <f t="shared" si="711"/>
        <v>8162.61822907039</v>
      </c>
      <c r="M6519" s="167">
        <f t="shared" si="712"/>
        <v>0</v>
      </c>
      <c r="N6519" s="167">
        <f t="shared" si="713"/>
        <v>0</v>
      </c>
    </row>
    <row r="6520" spans="1:14" ht="15" customHeight="1" x14ac:dyDescent="0.2">
      <c r="A6520" s="152"/>
      <c r="B6520" s="152"/>
      <c r="C6520" s="152"/>
      <c r="D6520" s="152"/>
      <c r="E6520" s="153">
        <f>'2.40-a,b,c,d,e'!E6520</f>
        <v>46244.166666666664</v>
      </c>
      <c r="F6520" s="157">
        <f>'2.40-a,b,c,d,e'!F6520</f>
        <v>82.129997253417898</v>
      </c>
      <c r="G6520" s="157">
        <f>'2.40-a,b,c,d,e'!G6520</f>
        <v>3949.9969482422016</v>
      </c>
      <c r="H6520" s="157">
        <f t="shared" si="707"/>
        <v>12112.615177312591</v>
      </c>
      <c r="I6520" s="157">
        <f t="shared" si="708"/>
        <v>0</v>
      </c>
      <c r="J6520" s="157">
        <f t="shared" si="709"/>
        <v>12112.615177312591</v>
      </c>
      <c r="K6520" s="157">
        <f t="shared" si="710"/>
        <v>3949.9969482422011</v>
      </c>
      <c r="L6520" s="157">
        <f t="shared" si="711"/>
        <v>8162.61822907039</v>
      </c>
      <c r="M6520" s="167">
        <f t="shared" si="712"/>
        <v>0</v>
      </c>
      <c r="N6520" s="167">
        <f t="shared" si="713"/>
        <v>0</v>
      </c>
    </row>
    <row r="6521" spans="1:14" ht="15" customHeight="1" x14ac:dyDescent="0.2">
      <c r="A6521" s="152"/>
      <c r="B6521" s="152"/>
      <c r="C6521" s="152"/>
      <c r="D6521" s="152"/>
      <c r="E6521" s="153">
        <f>'2.40-a,b,c,d,e'!E6521</f>
        <v>46245.166666666664</v>
      </c>
      <c r="F6521" s="157">
        <f>'2.40-a,b,c,d,e'!F6521</f>
        <v>83.199996948242102</v>
      </c>
      <c r="G6521" s="157">
        <f>'2.40-a,b,c,d,e'!G6521</f>
        <v>1069.9996948242047</v>
      </c>
      <c r="H6521" s="157">
        <f t="shared" si="707"/>
        <v>9232.6179238945952</v>
      </c>
      <c r="I6521" s="157">
        <f t="shared" si="708"/>
        <v>0</v>
      </c>
      <c r="J6521" s="157">
        <f t="shared" si="709"/>
        <v>9232.6179238945952</v>
      </c>
      <c r="K6521" s="157">
        <f t="shared" si="710"/>
        <v>1069.9996948242051</v>
      </c>
      <c r="L6521" s="157">
        <f t="shared" si="711"/>
        <v>8162.61822907039</v>
      </c>
      <c r="M6521" s="167">
        <f t="shared" si="712"/>
        <v>0</v>
      </c>
      <c r="N6521" s="167">
        <f t="shared" si="713"/>
        <v>0</v>
      </c>
    </row>
    <row r="6522" spans="1:14" ht="15" customHeight="1" x14ac:dyDescent="0.2">
      <c r="A6522" s="152"/>
      <c r="B6522" s="152"/>
      <c r="C6522" s="152"/>
      <c r="D6522" s="152"/>
      <c r="E6522" s="153">
        <f>'2.40-a,b,c,d,e'!E6522</f>
        <v>46246.166666666664</v>
      </c>
      <c r="F6522" s="157">
        <f>'2.40-a,b,c,d,e'!F6522</f>
        <v>83.269996643066406</v>
      </c>
      <c r="G6522" s="157">
        <f>'2.40-a,b,c,d,e'!G6522</f>
        <v>69.999694824304015</v>
      </c>
      <c r="H6522" s="157">
        <f t="shared" si="707"/>
        <v>8232.6179238946934</v>
      </c>
      <c r="I6522" s="157">
        <f t="shared" si="708"/>
        <v>0</v>
      </c>
      <c r="J6522" s="157">
        <f t="shared" si="709"/>
        <v>8232.6179238946934</v>
      </c>
      <c r="K6522" s="157">
        <f t="shared" si="710"/>
        <v>69.999694824303333</v>
      </c>
      <c r="L6522" s="157">
        <f t="shared" si="711"/>
        <v>8162.61822907039</v>
      </c>
      <c r="M6522" s="167">
        <f t="shared" si="712"/>
        <v>0</v>
      </c>
      <c r="N6522" s="167">
        <f t="shared" si="713"/>
        <v>0</v>
      </c>
    </row>
    <row r="6523" spans="1:14" ht="15" customHeight="1" x14ac:dyDescent="0.2">
      <c r="A6523" s="152"/>
      <c r="B6523" s="152"/>
      <c r="C6523" s="152"/>
      <c r="D6523" s="152"/>
      <c r="E6523" s="153">
        <f>'2.40-a,b,c,d,e'!E6523</f>
        <v>46247.166666666664</v>
      </c>
      <c r="F6523" s="157">
        <f>'2.40-a,b,c,d,e'!F6523</f>
        <v>81.25</v>
      </c>
      <c r="G6523" s="157">
        <f>'2.40-a,b,c,d,e'!G6523</f>
        <v>-2019.9966430664063</v>
      </c>
      <c r="H6523" s="157">
        <f t="shared" si="707"/>
        <v>6142.6215860039838</v>
      </c>
      <c r="I6523" s="157">
        <f t="shared" si="708"/>
        <v>0</v>
      </c>
      <c r="J6523" s="157">
        <f t="shared" si="709"/>
        <v>6142.6215860039838</v>
      </c>
      <c r="K6523" s="157">
        <f t="shared" si="710"/>
        <v>0</v>
      </c>
      <c r="L6523" s="157">
        <f t="shared" si="711"/>
        <v>6142.6215860039838</v>
      </c>
      <c r="M6523" s="167">
        <f t="shared" si="712"/>
        <v>0</v>
      </c>
      <c r="N6523" s="167">
        <f t="shared" si="713"/>
        <v>0</v>
      </c>
    </row>
    <row r="6524" spans="1:14" ht="15" customHeight="1" x14ac:dyDescent="0.2">
      <c r="A6524" s="152"/>
      <c r="B6524" s="152"/>
      <c r="C6524" s="152"/>
      <c r="D6524" s="152"/>
      <c r="E6524" s="153">
        <f>'2.40-a,b,c,d,e'!E6524</f>
        <v>46248.166666666664</v>
      </c>
      <c r="F6524" s="157">
        <f>'2.40-a,b,c,d,e'!F6524</f>
        <v>82.400001525878906</v>
      </c>
      <c r="G6524" s="157">
        <f>'2.40-a,b,c,d,e'!G6524</f>
        <v>1150.0015258789063</v>
      </c>
      <c r="H6524" s="157">
        <f t="shared" si="707"/>
        <v>7292.62311188289</v>
      </c>
      <c r="I6524" s="157">
        <f t="shared" si="708"/>
        <v>0</v>
      </c>
      <c r="J6524" s="157">
        <f t="shared" si="709"/>
        <v>7292.62311188289</v>
      </c>
      <c r="K6524" s="157">
        <f t="shared" si="710"/>
        <v>0</v>
      </c>
      <c r="L6524" s="157">
        <f t="shared" si="711"/>
        <v>7292.62311188289</v>
      </c>
      <c r="M6524" s="167">
        <f t="shared" si="712"/>
        <v>0</v>
      </c>
      <c r="N6524" s="167">
        <f t="shared" si="713"/>
        <v>0</v>
      </c>
    </row>
    <row r="6525" spans="1:14" ht="15" customHeight="1" x14ac:dyDescent="0.2">
      <c r="A6525" s="152"/>
      <c r="B6525" s="152"/>
      <c r="C6525" s="152"/>
      <c r="D6525" s="152"/>
      <c r="E6525" s="153">
        <f>'2.40-a,b,c,d,e'!E6525</f>
        <v>46251.166666666664</v>
      </c>
      <c r="F6525" s="157">
        <f>'2.40-a,b,c,d,e'!F6525</f>
        <v>84.5</v>
      </c>
      <c r="G6525" s="157">
        <f>'2.40-a,b,c,d,e'!G6525</f>
        <v>2099.9984741210938</v>
      </c>
      <c r="H6525" s="157">
        <f t="shared" si="707"/>
        <v>9392.6215860039847</v>
      </c>
      <c r="I6525" s="157">
        <f t="shared" si="708"/>
        <v>0</v>
      </c>
      <c r="J6525" s="157">
        <f t="shared" si="709"/>
        <v>9392.6215860039847</v>
      </c>
      <c r="K6525" s="157">
        <f t="shared" si="710"/>
        <v>1230.0033569335947</v>
      </c>
      <c r="L6525" s="157">
        <f t="shared" si="711"/>
        <v>8162.61822907039</v>
      </c>
      <c r="M6525" s="167">
        <f t="shared" si="712"/>
        <v>0</v>
      </c>
      <c r="N6525" s="167">
        <f t="shared" si="713"/>
        <v>0</v>
      </c>
    </row>
    <row r="6526" spans="1:14" ht="15" customHeight="1" x14ac:dyDescent="0.2">
      <c r="A6526" s="152"/>
      <c r="B6526" s="152"/>
      <c r="C6526" s="152"/>
      <c r="D6526" s="152"/>
      <c r="E6526" s="153">
        <f>'2.40-a,b,c,d,e'!E6526</f>
        <v>46252.166666666664</v>
      </c>
      <c r="F6526" s="157">
        <f>'2.40-a,b,c,d,e'!F6526</f>
        <v>84.940002441406193</v>
      </c>
      <c r="G6526" s="157">
        <f>'2.40-a,b,c,d,e'!G6526</f>
        <v>440.00244140619316</v>
      </c>
      <c r="H6526" s="157">
        <f t="shared" si="707"/>
        <v>8602.6206704765827</v>
      </c>
      <c r="I6526" s="157">
        <f t="shared" si="708"/>
        <v>0</v>
      </c>
      <c r="J6526" s="157">
        <f t="shared" si="709"/>
        <v>8602.6206704765827</v>
      </c>
      <c r="K6526" s="157">
        <f t="shared" si="710"/>
        <v>440.0024414061927</v>
      </c>
      <c r="L6526" s="157">
        <f t="shared" si="711"/>
        <v>8162.61822907039</v>
      </c>
      <c r="M6526" s="167">
        <f t="shared" si="712"/>
        <v>0</v>
      </c>
      <c r="N6526" s="167">
        <f t="shared" si="713"/>
        <v>0</v>
      </c>
    </row>
    <row r="6527" spans="1:14" ht="15" customHeight="1" x14ac:dyDescent="0.2">
      <c r="A6527" s="152"/>
      <c r="B6527" s="152"/>
      <c r="C6527" s="152"/>
      <c r="D6527" s="152"/>
      <c r="E6527" s="153">
        <f>'2.40-a,b,c,d,e'!E6527</f>
        <v>46253.166666666664</v>
      </c>
      <c r="F6527" s="157">
        <f>'2.40-a,b,c,d,e'!F6527</f>
        <v>85.830001831054602</v>
      </c>
      <c r="G6527" s="157">
        <f>'2.40-a,b,c,d,e'!G6527</f>
        <v>889.99938964840908</v>
      </c>
      <c r="H6527" s="157">
        <f t="shared" si="707"/>
        <v>9052.6176187187993</v>
      </c>
      <c r="I6527" s="157">
        <f t="shared" si="708"/>
        <v>0</v>
      </c>
      <c r="J6527" s="157">
        <f t="shared" si="709"/>
        <v>9052.6176187187993</v>
      </c>
      <c r="K6527" s="157">
        <f t="shared" si="710"/>
        <v>889.99938964840931</v>
      </c>
      <c r="L6527" s="157">
        <f t="shared" si="711"/>
        <v>8162.61822907039</v>
      </c>
      <c r="M6527" s="167">
        <f t="shared" si="712"/>
        <v>0</v>
      </c>
      <c r="N6527" s="167">
        <f t="shared" si="713"/>
        <v>0</v>
      </c>
    </row>
    <row r="6528" spans="1:14" ht="15" customHeight="1" x14ac:dyDescent="0.2">
      <c r="A6528" s="152"/>
      <c r="B6528" s="152"/>
      <c r="C6528" s="152"/>
      <c r="D6528" s="152"/>
      <c r="E6528" s="153">
        <f>'2.40-a,b,c,d,e'!E6528</f>
        <v>46254.166666666664</v>
      </c>
      <c r="F6528" s="157">
        <f>'2.40-a,b,c,d,e'!F6528</f>
        <v>87.830001831054602</v>
      </c>
      <c r="G6528" s="157">
        <f>'2.40-a,b,c,d,e'!G6528</f>
        <v>2000</v>
      </c>
      <c r="H6528" s="157">
        <f t="shared" si="707"/>
        <v>10162.618229070391</v>
      </c>
      <c r="I6528" s="157">
        <f t="shared" si="708"/>
        <v>0</v>
      </c>
      <c r="J6528" s="157">
        <f t="shared" si="709"/>
        <v>10162.618229070391</v>
      </c>
      <c r="K6528" s="157">
        <f t="shared" si="710"/>
        <v>2000.0000000000009</v>
      </c>
      <c r="L6528" s="157">
        <f t="shared" si="711"/>
        <v>8162.61822907039</v>
      </c>
      <c r="M6528" s="167">
        <f t="shared" si="712"/>
        <v>0</v>
      </c>
      <c r="N6528" s="167">
        <f t="shared" si="713"/>
        <v>0</v>
      </c>
    </row>
    <row r="6529" spans="1:14" ht="15" customHeight="1" x14ac:dyDescent="0.2">
      <c r="A6529" s="152"/>
      <c r="B6529" s="152"/>
      <c r="C6529" s="152"/>
      <c r="D6529" s="152"/>
      <c r="E6529" s="153">
        <f>'2.40-a,b,c,d,e'!E6529</f>
        <v>46255.166666666664</v>
      </c>
      <c r="F6529" s="157">
        <f>'2.40-a,b,c,d,e'!F6529</f>
        <v>87.059997558593693</v>
      </c>
      <c r="G6529" s="157">
        <f>'2.40-a,b,c,d,e'!G6529</f>
        <v>-770.00427246090908</v>
      </c>
      <c r="H6529" s="157">
        <f t="shared" si="707"/>
        <v>7392.6139566094807</v>
      </c>
      <c r="I6529" s="157">
        <f t="shared" si="708"/>
        <v>0</v>
      </c>
      <c r="J6529" s="157">
        <f t="shared" si="709"/>
        <v>7392.6139566094807</v>
      </c>
      <c r="K6529" s="157">
        <f t="shared" si="710"/>
        <v>0</v>
      </c>
      <c r="L6529" s="157">
        <f t="shared" si="711"/>
        <v>7392.6139566094807</v>
      </c>
      <c r="M6529" s="167">
        <f t="shared" si="712"/>
        <v>0</v>
      </c>
      <c r="N6529" s="167">
        <f t="shared" si="713"/>
        <v>0</v>
      </c>
    </row>
    <row r="6530" spans="1:14" ht="15" customHeight="1" x14ac:dyDescent="0.2">
      <c r="A6530" s="152"/>
      <c r="B6530" s="152"/>
      <c r="C6530" s="152"/>
      <c r="D6530" s="152"/>
      <c r="E6530" s="153">
        <f>'2.40-a,b,c,d,e'!E6530</f>
        <v>46258.166666666664</v>
      </c>
      <c r="F6530" s="157">
        <f>'2.40-a,b,c,d,e'!F6530</f>
        <v>85.010002136230398</v>
      </c>
      <c r="G6530" s="157">
        <f>'2.40-a,b,c,d,e'!G6530</f>
        <v>-2049.9954223632953</v>
      </c>
      <c r="H6530" s="157">
        <f t="shared" si="707"/>
        <v>5342.6185342461849</v>
      </c>
      <c r="I6530" s="157">
        <f t="shared" si="708"/>
        <v>2819.9996948242051</v>
      </c>
      <c r="J6530" s="157">
        <f t="shared" si="709"/>
        <v>8162.61822907039</v>
      </c>
      <c r="K6530" s="157">
        <f t="shared" si="710"/>
        <v>0</v>
      </c>
      <c r="L6530" s="157">
        <f t="shared" si="711"/>
        <v>8162.61822907039</v>
      </c>
      <c r="M6530" s="167">
        <f t="shared" si="712"/>
        <v>1</v>
      </c>
      <c r="N6530" s="167">
        <f t="shared" si="713"/>
        <v>0</v>
      </c>
    </row>
    <row r="6531" spans="1:14" ht="15" customHeight="1" x14ac:dyDescent="0.2">
      <c r="A6531" s="152"/>
      <c r="B6531" s="152"/>
      <c r="C6531" s="152"/>
      <c r="D6531" s="152"/>
      <c r="E6531" s="153">
        <f>'2.40-a,b,c,d,e'!E6531</f>
        <v>46259.166666666664</v>
      </c>
      <c r="F6531" s="157">
        <f>'2.40-a,b,c,d,e'!F6531</f>
        <v>82.360000610351506</v>
      </c>
      <c r="G6531" s="157">
        <f>'2.40-a,b,c,d,e'!G6531</f>
        <v>-2650.0015258788922</v>
      </c>
      <c r="H6531" s="157">
        <f t="shared" si="707"/>
        <v>5512.6167031914974</v>
      </c>
      <c r="I6531" s="157">
        <f t="shared" si="708"/>
        <v>2650.0015258788926</v>
      </c>
      <c r="J6531" s="157">
        <f t="shared" si="709"/>
        <v>8162.61822907039</v>
      </c>
      <c r="K6531" s="157">
        <f t="shared" si="710"/>
        <v>0</v>
      </c>
      <c r="L6531" s="157">
        <f t="shared" si="711"/>
        <v>8162.61822907039</v>
      </c>
      <c r="M6531" s="167">
        <f t="shared" si="712"/>
        <v>1</v>
      </c>
      <c r="N6531" s="167">
        <f t="shared" si="713"/>
        <v>0</v>
      </c>
    </row>
    <row r="6532" spans="1:14" ht="15" customHeight="1" x14ac:dyDescent="0.2">
      <c r="A6532" s="152"/>
      <c r="B6532" s="152"/>
      <c r="C6532" s="152"/>
      <c r="D6532" s="152"/>
      <c r="E6532" s="153">
        <f>'2.40-a,b,c,d,e'!E6532</f>
        <v>46260.166666666664</v>
      </c>
      <c r="F6532" s="157">
        <f>'2.40-a,b,c,d,e'!F6532</f>
        <v>82.230003356933594</v>
      </c>
      <c r="G6532" s="157">
        <f>'2.40-a,b,c,d,e'!G6532</f>
        <v>-129.99725341791191</v>
      </c>
      <c r="H6532" s="157">
        <f t="shared" ref="H6532:H6570" si="714">L6531+G6532</f>
        <v>8032.6209756524786</v>
      </c>
      <c r="I6532" s="157">
        <f t="shared" ref="I6532:I6570" si="715">IF(H6532&lt;$B$13,$B$14-H6532,0)</f>
        <v>0</v>
      </c>
      <c r="J6532" s="157">
        <f t="shared" ref="J6532:J6570" si="716">H6532+I6532</f>
        <v>8032.6209756524786</v>
      </c>
      <c r="K6532" s="157">
        <f t="shared" ref="K6532:K6570" si="717">MAX(J6532-$B$14,0)</f>
        <v>0</v>
      </c>
      <c r="L6532" s="157">
        <f t="shared" ref="L6532:L6570" si="718">J6532-K6532</f>
        <v>8032.6209756524786</v>
      </c>
      <c r="M6532" s="167">
        <f t="shared" ref="M6532:M6570" si="719">IF(I6532&gt;0,1,0)</f>
        <v>0</v>
      </c>
      <c r="N6532" s="167">
        <f t="shared" ref="N6532:N6570" si="720">IF(H6532&lt;0,1,0)</f>
        <v>0</v>
      </c>
    </row>
    <row r="6533" spans="1:14" ht="15" customHeight="1" x14ac:dyDescent="0.2">
      <c r="A6533" s="152"/>
      <c r="B6533" s="152"/>
      <c r="C6533" s="152"/>
      <c r="D6533" s="152"/>
      <c r="E6533" s="153">
        <f>'2.40-a,b,c,d,e'!E6533</f>
        <v>46261.166666666664</v>
      </c>
      <c r="F6533" s="157">
        <f>'2.40-a,b,c,d,e'!F6533</f>
        <v>83.529998779296804</v>
      </c>
      <c r="G6533" s="157">
        <f>'2.40-a,b,c,d,e'!G6533</f>
        <v>1299.9954223632103</v>
      </c>
      <c r="H6533" s="157">
        <f t="shared" si="714"/>
        <v>9332.6163980156889</v>
      </c>
      <c r="I6533" s="157">
        <f t="shared" si="715"/>
        <v>0</v>
      </c>
      <c r="J6533" s="157">
        <f t="shared" si="716"/>
        <v>9332.6163980156889</v>
      </c>
      <c r="K6533" s="157">
        <f t="shared" si="717"/>
        <v>1169.9981689452989</v>
      </c>
      <c r="L6533" s="157">
        <f t="shared" si="718"/>
        <v>8162.61822907039</v>
      </c>
      <c r="M6533" s="167">
        <f t="shared" si="719"/>
        <v>0</v>
      </c>
      <c r="N6533" s="167">
        <f t="shared" si="720"/>
        <v>0</v>
      </c>
    </row>
    <row r="6534" spans="1:14" ht="15" customHeight="1" x14ac:dyDescent="0.2">
      <c r="A6534" s="152"/>
      <c r="B6534" s="152"/>
      <c r="C6534" s="152"/>
      <c r="D6534" s="152"/>
      <c r="E6534" s="153">
        <f>'2.40-a,b,c,d,e'!E6534</f>
        <v>46262.166666666664</v>
      </c>
      <c r="F6534" s="157">
        <f>'2.40-a,b,c,d,e'!F6534</f>
        <v>83.400001525878906</v>
      </c>
      <c r="G6534" s="157">
        <f>'2.40-a,b,c,d,e'!G6534</f>
        <v>-129.9972534178977</v>
      </c>
      <c r="H6534" s="157">
        <f t="shared" si="714"/>
        <v>8032.6209756524922</v>
      </c>
      <c r="I6534" s="157">
        <f t="shared" si="715"/>
        <v>0</v>
      </c>
      <c r="J6534" s="157">
        <f t="shared" si="716"/>
        <v>8032.6209756524922</v>
      </c>
      <c r="K6534" s="157">
        <f t="shared" si="717"/>
        <v>0</v>
      </c>
      <c r="L6534" s="157">
        <f t="shared" si="718"/>
        <v>8032.6209756524922</v>
      </c>
      <c r="M6534" s="167">
        <f t="shared" si="719"/>
        <v>0</v>
      </c>
      <c r="N6534" s="167">
        <f t="shared" si="720"/>
        <v>0</v>
      </c>
    </row>
    <row r="6535" spans="1:14" ht="15" customHeight="1" x14ac:dyDescent="0.2">
      <c r="A6535" s="152"/>
      <c r="B6535" s="152"/>
      <c r="C6535" s="152"/>
      <c r="D6535" s="152"/>
      <c r="E6535" s="153">
        <f>'2.40-a,b,c,d,e'!E6535</f>
        <v>46265.166666666664</v>
      </c>
      <c r="F6535" s="157">
        <f>'2.40-a,b,c,d,e'!F6535</f>
        <v>85.760002136230398</v>
      </c>
      <c r="G6535" s="157">
        <f>'2.40-a,b,c,d,e'!G6535</f>
        <v>2360.0006103514916</v>
      </c>
      <c r="H6535" s="157">
        <f t="shared" si="714"/>
        <v>10392.621586003985</v>
      </c>
      <c r="I6535" s="157">
        <f t="shared" si="715"/>
        <v>0</v>
      </c>
      <c r="J6535" s="157">
        <f t="shared" si="716"/>
        <v>10392.621586003985</v>
      </c>
      <c r="K6535" s="157">
        <f t="shared" si="717"/>
        <v>2230.0033569335947</v>
      </c>
      <c r="L6535" s="157">
        <f t="shared" si="718"/>
        <v>8162.61822907039</v>
      </c>
      <c r="M6535" s="167">
        <f t="shared" si="719"/>
        <v>0</v>
      </c>
      <c r="N6535" s="167">
        <f t="shared" si="720"/>
        <v>0</v>
      </c>
    </row>
    <row r="6536" spans="1:14" ht="15" customHeight="1" x14ac:dyDescent="0.2">
      <c r="A6536" s="152"/>
      <c r="B6536" s="152"/>
      <c r="C6536" s="152"/>
      <c r="D6536" s="152"/>
      <c r="E6536" s="153">
        <f>'2.40-a,b,c,d,e'!E6536</f>
        <v>46266.166666666664</v>
      </c>
      <c r="F6536" s="157">
        <f>'2.40-a,b,c,d,e'!F6536</f>
        <v>90.220001220703097</v>
      </c>
      <c r="G6536" s="157">
        <f>'2.40-a,b,c,d,e'!G6536</f>
        <v>4459.999084472699</v>
      </c>
      <c r="H6536" s="157">
        <f t="shared" si="714"/>
        <v>12622.617313543089</v>
      </c>
      <c r="I6536" s="157">
        <f t="shared" si="715"/>
        <v>0</v>
      </c>
      <c r="J6536" s="157">
        <f t="shared" si="716"/>
        <v>12622.617313543089</v>
      </c>
      <c r="K6536" s="157">
        <f t="shared" si="717"/>
        <v>4459.999084472699</v>
      </c>
      <c r="L6536" s="157">
        <f t="shared" si="718"/>
        <v>8162.61822907039</v>
      </c>
      <c r="M6536" s="167">
        <f t="shared" si="719"/>
        <v>0</v>
      </c>
      <c r="N6536" s="167">
        <f t="shared" si="720"/>
        <v>0</v>
      </c>
    </row>
    <row r="6537" spans="1:14" ht="15" customHeight="1" x14ac:dyDescent="0.2">
      <c r="A6537" s="152"/>
      <c r="B6537" s="152"/>
      <c r="C6537" s="152"/>
      <c r="D6537" s="152"/>
      <c r="E6537" s="153">
        <f>'2.40-a,b,c,d,e'!E6537</f>
        <v>46267.166666666664</v>
      </c>
      <c r="F6537" s="157">
        <f>'2.40-a,b,c,d,e'!F6537</f>
        <v>91.010002136230398</v>
      </c>
      <c r="G6537" s="157">
        <f>'2.40-a,b,c,d,e'!G6537</f>
        <v>790.00091552730112</v>
      </c>
      <c r="H6537" s="157">
        <f t="shared" si="714"/>
        <v>8952.619144597691</v>
      </c>
      <c r="I6537" s="157">
        <f t="shared" si="715"/>
        <v>0</v>
      </c>
      <c r="J6537" s="157">
        <f t="shared" si="716"/>
        <v>8952.619144597691</v>
      </c>
      <c r="K6537" s="157">
        <f t="shared" si="717"/>
        <v>790.000915527301</v>
      </c>
      <c r="L6537" s="157">
        <f t="shared" si="718"/>
        <v>8162.61822907039</v>
      </c>
      <c r="M6537" s="167">
        <f t="shared" si="719"/>
        <v>0</v>
      </c>
      <c r="N6537" s="167">
        <f t="shared" si="720"/>
        <v>0</v>
      </c>
    </row>
    <row r="6538" spans="1:14" ht="15" customHeight="1" x14ac:dyDescent="0.2">
      <c r="A6538" s="152"/>
      <c r="B6538" s="152"/>
      <c r="C6538" s="152"/>
      <c r="D6538" s="152"/>
      <c r="E6538" s="153">
        <f>'2.40-a,b,c,d,e'!E6538</f>
        <v>46268.166666666664</v>
      </c>
      <c r="F6538" s="157">
        <f>'2.40-a,b,c,d,e'!F6538</f>
        <v>91.300003051757798</v>
      </c>
      <c r="G6538" s="157">
        <f>'2.40-a,b,c,d,e'!G6538</f>
        <v>290.00091552740059</v>
      </c>
      <c r="H6538" s="157">
        <f t="shared" si="714"/>
        <v>8452.6191445977911</v>
      </c>
      <c r="I6538" s="157">
        <f t="shared" si="715"/>
        <v>0</v>
      </c>
      <c r="J6538" s="157">
        <f t="shared" si="716"/>
        <v>8452.6191445977911</v>
      </c>
      <c r="K6538" s="157">
        <f t="shared" si="717"/>
        <v>290.00091552740105</v>
      </c>
      <c r="L6538" s="157">
        <f t="shared" si="718"/>
        <v>8162.61822907039</v>
      </c>
      <c r="M6538" s="167">
        <f t="shared" si="719"/>
        <v>0</v>
      </c>
      <c r="N6538" s="167">
        <f t="shared" si="720"/>
        <v>0</v>
      </c>
    </row>
    <row r="6539" spans="1:14" ht="15" customHeight="1" x14ac:dyDescent="0.2">
      <c r="A6539" s="152"/>
      <c r="B6539" s="152"/>
      <c r="C6539" s="152"/>
      <c r="D6539" s="152"/>
      <c r="E6539" s="153">
        <f>'2.40-a,b,c,d,e'!E6539</f>
        <v>46269.166666666664</v>
      </c>
      <c r="F6539" s="157">
        <f>'2.40-a,b,c,d,e'!F6539</f>
        <v>91.480003356933594</v>
      </c>
      <c r="G6539" s="157">
        <f>'2.40-a,b,c,d,e'!G6539</f>
        <v>180.00030517579546</v>
      </c>
      <c r="H6539" s="157">
        <f t="shared" si="714"/>
        <v>8342.6185342461849</v>
      </c>
      <c r="I6539" s="157">
        <f t="shared" si="715"/>
        <v>0</v>
      </c>
      <c r="J6539" s="157">
        <f t="shared" si="716"/>
        <v>8342.6185342461849</v>
      </c>
      <c r="K6539" s="157">
        <f t="shared" si="717"/>
        <v>180.00030517579489</v>
      </c>
      <c r="L6539" s="157">
        <f t="shared" si="718"/>
        <v>8162.61822907039</v>
      </c>
      <c r="M6539" s="167">
        <f t="shared" si="719"/>
        <v>0</v>
      </c>
      <c r="N6539" s="167">
        <f t="shared" si="720"/>
        <v>0</v>
      </c>
    </row>
    <row r="6540" spans="1:14" ht="15" customHeight="1" x14ac:dyDescent="0.2">
      <c r="A6540" s="152"/>
      <c r="B6540" s="152"/>
      <c r="C6540" s="152"/>
      <c r="D6540" s="152"/>
      <c r="E6540" s="153">
        <f>'2.40-a,b,c,d,e'!E6540</f>
        <v>46273.166666666664</v>
      </c>
      <c r="F6540" s="157">
        <f>'2.40-a,b,c,d,e'!F6540</f>
        <v>93.029998779296804</v>
      </c>
      <c r="G6540" s="157">
        <f>'2.40-a,b,c,d,e'!G6540</f>
        <v>1549.9954223632103</v>
      </c>
      <c r="H6540" s="157">
        <f t="shared" si="714"/>
        <v>9712.6136514335994</v>
      </c>
      <c r="I6540" s="157">
        <f t="shared" si="715"/>
        <v>0</v>
      </c>
      <c r="J6540" s="157">
        <f t="shared" si="716"/>
        <v>9712.6136514335994</v>
      </c>
      <c r="K6540" s="157">
        <f t="shared" si="717"/>
        <v>1549.9954223632094</v>
      </c>
      <c r="L6540" s="157">
        <f t="shared" si="718"/>
        <v>8162.61822907039</v>
      </c>
      <c r="M6540" s="167">
        <f t="shared" si="719"/>
        <v>0</v>
      </c>
      <c r="N6540" s="167">
        <f t="shared" si="720"/>
        <v>0</v>
      </c>
    </row>
    <row r="6541" spans="1:14" ht="15" customHeight="1" x14ac:dyDescent="0.2">
      <c r="A6541" s="152"/>
      <c r="B6541" s="152"/>
      <c r="C6541" s="152"/>
      <c r="D6541" s="152"/>
      <c r="E6541" s="153">
        <f>'2.40-a,b,c,d,e'!E6541</f>
        <v>46274.166666666664</v>
      </c>
      <c r="F6541" s="157">
        <f>'2.40-a,b,c,d,e'!F6541</f>
        <v>96.050003051757798</v>
      </c>
      <c r="G6541" s="157">
        <f>'2.40-a,b,c,d,e'!G6541</f>
        <v>3020.0042724609943</v>
      </c>
      <c r="H6541" s="157">
        <f t="shared" si="714"/>
        <v>11182.622501531385</v>
      </c>
      <c r="I6541" s="157">
        <f t="shared" si="715"/>
        <v>0</v>
      </c>
      <c r="J6541" s="157">
        <f t="shared" si="716"/>
        <v>11182.622501531385</v>
      </c>
      <c r="K6541" s="157">
        <f t="shared" si="717"/>
        <v>3020.0042724609948</v>
      </c>
      <c r="L6541" s="157">
        <f t="shared" si="718"/>
        <v>8162.61822907039</v>
      </c>
      <c r="M6541" s="167">
        <f t="shared" si="719"/>
        <v>0</v>
      </c>
      <c r="N6541" s="167">
        <f t="shared" si="720"/>
        <v>0</v>
      </c>
    </row>
    <row r="6542" spans="1:14" ht="15" customHeight="1" x14ac:dyDescent="0.2">
      <c r="A6542" s="152"/>
      <c r="B6542" s="152"/>
      <c r="C6542" s="152"/>
      <c r="D6542" s="152"/>
      <c r="E6542" s="153">
        <f>'2.40-a,b,c,d,e'!E6542</f>
        <v>46275.166666666664</v>
      </c>
      <c r="F6542" s="157">
        <f>'2.40-a,b,c,d,e'!F6542</f>
        <v>102.480003356933</v>
      </c>
      <c r="G6542" s="157">
        <f>'2.40-a,b,c,d,e'!G6542</f>
        <v>6430.0003051751983</v>
      </c>
      <c r="H6542" s="157">
        <f t="shared" si="714"/>
        <v>14592.618534245588</v>
      </c>
      <c r="I6542" s="157">
        <f t="shared" si="715"/>
        <v>0</v>
      </c>
      <c r="J6542" s="157">
        <f t="shared" si="716"/>
        <v>14592.618534245588</v>
      </c>
      <c r="K6542" s="157">
        <f t="shared" si="717"/>
        <v>6430.0003051751983</v>
      </c>
      <c r="L6542" s="157">
        <f t="shared" si="718"/>
        <v>8162.61822907039</v>
      </c>
      <c r="M6542" s="167">
        <f t="shared" si="719"/>
        <v>0</v>
      </c>
      <c r="N6542" s="167">
        <f t="shared" si="720"/>
        <v>0</v>
      </c>
    </row>
    <row r="6543" spans="1:14" ht="15" customHeight="1" x14ac:dyDescent="0.2">
      <c r="A6543" s="152"/>
      <c r="B6543" s="152"/>
      <c r="C6543" s="152"/>
      <c r="D6543" s="152"/>
      <c r="E6543" s="153">
        <f>'2.40-a,b,c,d,e'!E6543</f>
        <v>46276.166666666664</v>
      </c>
      <c r="F6543" s="157">
        <f>'2.40-a,b,c,d,e'!F6543</f>
        <v>100.050003051757</v>
      </c>
      <c r="G6543" s="157">
        <f>'2.40-a,b,c,d,e'!G6543</f>
        <v>-2430.0003051759945</v>
      </c>
      <c r="H6543" s="157">
        <f t="shared" si="714"/>
        <v>5732.6179238943951</v>
      </c>
      <c r="I6543" s="157">
        <f t="shared" si="715"/>
        <v>2430.000305175995</v>
      </c>
      <c r="J6543" s="157">
        <f t="shared" si="716"/>
        <v>8162.61822907039</v>
      </c>
      <c r="K6543" s="157">
        <f t="shared" si="717"/>
        <v>0</v>
      </c>
      <c r="L6543" s="157">
        <f t="shared" si="718"/>
        <v>8162.61822907039</v>
      </c>
      <c r="M6543" s="167">
        <f t="shared" si="719"/>
        <v>1</v>
      </c>
      <c r="N6543" s="167">
        <f t="shared" si="720"/>
        <v>0</v>
      </c>
    </row>
    <row r="6544" spans="1:14" ht="15" customHeight="1" x14ac:dyDescent="0.2">
      <c r="A6544" s="152"/>
      <c r="B6544" s="152"/>
      <c r="C6544" s="152"/>
      <c r="D6544" s="152"/>
      <c r="E6544" s="153">
        <f>'2.40-a,b,c,d,e'!E6544</f>
        <v>46279.166666666664</v>
      </c>
      <c r="F6544" s="157">
        <f>'2.40-a,b,c,d,e'!F6544</f>
        <v>101.389999389648</v>
      </c>
      <c r="G6544" s="157">
        <f>'2.40-a,b,c,d,e'!G6544</f>
        <v>1339.9963378909945</v>
      </c>
      <c r="H6544" s="157">
        <f t="shared" si="714"/>
        <v>9502.6145669613852</v>
      </c>
      <c r="I6544" s="157">
        <f t="shared" si="715"/>
        <v>0</v>
      </c>
      <c r="J6544" s="157">
        <f t="shared" si="716"/>
        <v>9502.6145669613852</v>
      </c>
      <c r="K6544" s="157">
        <f t="shared" si="717"/>
        <v>1339.9963378909952</v>
      </c>
      <c r="L6544" s="157">
        <f t="shared" si="718"/>
        <v>8162.61822907039</v>
      </c>
      <c r="M6544" s="167">
        <f t="shared" si="719"/>
        <v>0</v>
      </c>
      <c r="N6544" s="167">
        <f t="shared" si="720"/>
        <v>0</v>
      </c>
    </row>
    <row r="6545" spans="1:14" ht="15" customHeight="1" x14ac:dyDescent="0.2">
      <c r="A6545" s="152"/>
      <c r="B6545" s="152"/>
      <c r="C6545" s="152"/>
      <c r="D6545" s="152"/>
      <c r="E6545" s="153">
        <f>'2.40-a,b,c,d,e'!E6545</f>
        <v>46280.166666666664</v>
      </c>
      <c r="F6545" s="157">
        <f>'2.40-a,b,c,d,e'!F6545</f>
        <v>105.83000183105401</v>
      </c>
      <c r="G6545" s="157">
        <f>'2.40-a,b,c,d,e'!G6545</f>
        <v>4440.0024414060081</v>
      </c>
      <c r="H6545" s="157">
        <f t="shared" si="714"/>
        <v>12602.620670476397</v>
      </c>
      <c r="I6545" s="157">
        <f t="shared" si="715"/>
        <v>0</v>
      </c>
      <c r="J6545" s="157">
        <f t="shared" si="716"/>
        <v>12602.620670476397</v>
      </c>
      <c r="K6545" s="157">
        <f t="shared" si="717"/>
        <v>4440.0024414060072</v>
      </c>
      <c r="L6545" s="157">
        <f t="shared" si="718"/>
        <v>8162.61822907039</v>
      </c>
      <c r="M6545" s="167">
        <f t="shared" si="719"/>
        <v>0</v>
      </c>
      <c r="N6545" s="167">
        <f t="shared" si="720"/>
        <v>0</v>
      </c>
    </row>
    <row r="6546" spans="1:14" ht="15" customHeight="1" x14ac:dyDescent="0.2">
      <c r="A6546" s="152"/>
      <c r="B6546" s="152"/>
      <c r="C6546" s="152"/>
      <c r="D6546" s="152"/>
      <c r="E6546" s="153">
        <f>'2.40-a,b,c,d,e'!E6546</f>
        <v>46281.166666666664</v>
      </c>
      <c r="F6546" s="157">
        <f>'2.40-a,b,c,d,e'!F6546</f>
        <v>102.430000305175</v>
      </c>
      <c r="G6546" s="157">
        <f>'2.40-a,b,c,d,e'!G6546</f>
        <v>-3400.0015258790058</v>
      </c>
      <c r="H6546" s="157">
        <f t="shared" si="714"/>
        <v>4762.6167031913847</v>
      </c>
      <c r="I6546" s="157">
        <f t="shared" si="715"/>
        <v>3400.0015258790054</v>
      </c>
      <c r="J6546" s="157">
        <f t="shared" si="716"/>
        <v>8162.61822907039</v>
      </c>
      <c r="K6546" s="157">
        <f t="shared" si="717"/>
        <v>0</v>
      </c>
      <c r="L6546" s="157">
        <f t="shared" si="718"/>
        <v>8162.61822907039</v>
      </c>
      <c r="M6546" s="167">
        <f t="shared" si="719"/>
        <v>1</v>
      </c>
      <c r="N6546" s="167">
        <f t="shared" si="720"/>
        <v>0</v>
      </c>
    </row>
    <row r="6547" spans="1:14" ht="15" customHeight="1" x14ac:dyDescent="0.2">
      <c r="A6547" s="152"/>
      <c r="B6547" s="152"/>
      <c r="C6547" s="152"/>
      <c r="D6547" s="152"/>
      <c r="E6547" s="153">
        <f>'2.40-a,b,c,d,e'!E6547</f>
        <v>46282.166666666664</v>
      </c>
      <c r="F6547" s="157">
        <f>'2.40-a,b,c,d,e'!F6547</f>
        <v>101.91000366210901</v>
      </c>
      <c r="G6547" s="157">
        <f>'2.40-a,b,c,d,e'!G6547</f>
        <v>-519.99664306599414</v>
      </c>
      <c r="H6547" s="157">
        <f t="shared" si="714"/>
        <v>7642.6215860043958</v>
      </c>
      <c r="I6547" s="157">
        <f t="shared" si="715"/>
        <v>0</v>
      </c>
      <c r="J6547" s="157">
        <f t="shared" si="716"/>
        <v>7642.6215860043958</v>
      </c>
      <c r="K6547" s="157">
        <f t="shared" si="717"/>
        <v>0</v>
      </c>
      <c r="L6547" s="157">
        <f t="shared" si="718"/>
        <v>7642.6215860043958</v>
      </c>
      <c r="M6547" s="167">
        <f t="shared" si="719"/>
        <v>0</v>
      </c>
      <c r="N6547" s="167">
        <f t="shared" si="720"/>
        <v>0</v>
      </c>
    </row>
    <row r="6548" spans="1:14" ht="15" customHeight="1" x14ac:dyDescent="0.2">
      <c r="A6548" s="152"/>
      <c r="B6548" s="152"/>
      <c r="C6548" s="152"/>
      <c r="D6548" s="152"/>
      <c r="E6548" s="153">
        <f>'2.40-a,b,c,d,e'!E6548</f>
        <v>46283.166666666664</v>
      </c>
      <c r="F6548" s="157">
        <f>'2.40-a,b,c,d,e'!F6548</f>
        <v>100.300003051757</v>
      </c>
      <c r="G6548" s="157">
        <f>'2.40-a,b,c,d,e'!G6548</f>
        <v>-1610.0006103520032</v>
      </c>
      <c r="H6548" s="157">
        <f t="shared" si="714"/>
        <v>6032.6209756523931</v>
      </c>
      <c r="I6548" s="157">
        <f t="shared" si="715"/>
        <v>2129.9972534179969</v>
      </c>
      <c r="J6548" s="157">
        <f t="shared" si="716"/>
        <v>8162.61822907039</v>
      </c>
      <c r="K6548" s="157">
        <f t="shared" si="717"/>
        <v>0</v>
      </c>
      <c r="L6548" s="157">
        <f t="shared" si="718"/>
        <v>8162.61822907039</v>
      </c>
      <c r="M6548" s="167">
        <f t="shared" si="719"/>
        <v>1</v>
      </c>
      <c r="N6548" s="167">
        <f t="shared" si="720"/>
        <v>0</v>
      </c>
    </row>
    <row r="6549" spans="1:14" ht="15" customHeight="1" x14ac:dyDescent="0.2">
      <c r="A6549" s="152"/>
      <c r="B6549" s="152"/>
      <c r="C6549" s="152"/>
      <c r="D6549" s="152"/>
      <c r="E6549" s="153">
        <f>'2.40-a,b,c,d,e'!E6549</f>
        <v>46286.166666666664</v>
      </c>
      <c r="F6549" s="157">
        <f>'2.40-a,b,c,d,e'!F6549</f>
        <v>95.779998779296804</v>
      </c>
      <c r="G6549" s="157">
        <f>'2.40-a,b,c,d,e'!G6549</f>
        <v>-4520.004272460199</v>
      </c>
      <c r="H6549" s="157">
        <f t="shared" si="714"/>
        <v>3642.6139566101911</v>
      </c>
      <c r="I6549" s="157">
        <f t="shared" si="715"/>
        <v>4520.004272460199</v>
      </c>
      <c r="J6549" s="157">
        <f t="shared" si="716"/>
        <v>8162.61822907039</v>
      </c>
      <c r="K6549" s="157">
        <f t="shared" si="717"/>
        <v>0</v>
      </c>
      <c r="L6549" s="157">
        <f t="shared" si="718"/>
        <v>8162.61822907039</v>
      </c>
      <c r="M6549" s="167">
        <f t="shared" si="719"/>
        <v>1</v>
      </c>
      <c r="N6549" s="167">
        <f t="shared" si="720"/>
        <v>0</v>
      </c>
    </row>
    <row r="6550" spans="1:14" ht="15" customHeight="1" x14ac:dyDescent="0.2">
      <c r="A6550" s="152"/>
      <c r="B6550" s="152"/>
      <c r="C6550" s="152"/>
      <c r="D6550" s="152"/>
      <c r="E6550" s="153">
        <f>'2.40-a,b,c,d,e'!E6550</f>
        <v>46287.166666666664</v>
      </c>
      <c r="F6550" s="157">
        <f>'2.40-a,b,c,d,e'!F6550</f>
        <v>94.589996337890597</v>
      </c>
      <c r="G6550" s="157">
        <f>'2.40-a,b,c,d,e'!G6550</f>
        <v>-1190.0024414062073</v>
      </c>
      <c r="H6550" s="157">
        <f t="shared" si="714"/>
        <v>6972.6157876641828</v>
      </c>
      <c r="I6550" s="157">
        <f t="shared" si="715"/>
        <v>0</v>
      </c>
      <c r="J6550" s="157">
        <f t="shared" si="716"/>
        <v>6972.6157876641828</v>
      </c>
      <c r="K6550" s="157">
        <f t="shared" si="717"/>
        <v>0</v>
      </c>
      <c r="L6550" s="157">
        <f t="shared" si="718"/>
        <v>6972.6157876641828</v>
      </c>
      <c r="M6550" s="167">
        <f t="shared" si="719"/>
        <v>0</v>
      </c>
      <c r="N6550" s="167">
        <f t="shared" si="720"/>
        <v>0</v>
      </c>
    </row>
    <row r="6551" spans="1:14" ht="15" customHeight="1" x14ac:dyDescent="0.2">
      <c r="A6551" s="152"/>
      <c r="B6551" s="152"/>
      <c r="C6551" s="152"/>
      <c r="D6551" s="152"/>
      <c r="E6551" s="153">
        <f>'2.40-a,b,c,d,e'!E6551</f>
        <v>46288.166666666664</v>
      </c>
      <c r="F6551" s="157">
        <f>'2.40-a,b,c,d,e'!F6551</f>
        <v>92.160003662109304</v>
      </c>
      <c r="G6551" s="157">
        <f>'2.40-a,b,c,d,e'!G6551</f>
        <v>-2429.9926757812927</v>
      </c>
      <c r="H6551" s="157">
        <f t="shared" si="714"/>
        <v>4542.62311188289</v>
      </c>
      <c r="I6551" s="157">
        <f t="shared" si="715"/>
        <v>3619.9951171875</v>
      </c>
      <c r="J6551" s="157">
        <f t="shared" si="716"/>
        <v>8162.61822907039</v>
      </c>
      <c r="K6551" s="157">
        <f t="shared" si="717"/>
        <v>0</v>
      </c>
      <c r="L6551" s="157">
        <f t="shared" si="718"/>
        <v>8162.61822907039</v>
      </c>
      <c r="M6551" s="167">
        <f t="shared" si="719"/>
        <v>1</v>
      </c>
      <c r="N6551" s="167">
        <f t="shared" si="720"/>
        <v>0</v>
      </c>
    </row>
    <row r="6552" spans="1:14" ht="15" customHeight="1" x14ac:dyDescent="0.2">
      <c r="A6552" s="152"/>
      <c r="B6552" s="152"/>
      <c r="C6552" s="152"/>
      <c r="D6552" s="152"/>
      <c r="E6552" s="153">
        <f>'2.40-a,b,c,d,e'!E6552</f>
        <v>46289.166666666664</v>
      </c>
      <c r="F6552" s="157">
        <f>'2.40-a,b,c,d,e'!F6552</f>
        <v>94.610000610351506</v>
      </c>
      <c r="G6552" s="157">
        <f>'2.40-a,b,c,d,e'!G6552</f>
        <v>2449.9969482422016</v>
      </c>
      <c r="H6552" s="157">
        <f t="shared" si="714"/>
        <v>10612.615177312591</v>
      </c>
      <c r="I6552" s="157">
        <f t="shared" si="715"/>
        <v>0</v>
      </c>
      <c r="J6552" s="157">
        <f t="shared" si="716"/>
        <v>10612.615177312591</v>
      </c>
      <c r="K6552" s="157">
        <f t="shared" si="717"/>
        <v>2449.9969482422011</v>
      </c>
      <c r="L6552" s="157">
        <f t="shared" si="718"/>
        <v>8162.61822907039</v>
      </c>
      <c r="M6552" s="167">
        <f t="shared" si="719"/>
        <v>0</v>
      </c>
      <c r="N6552" s="167">
        <f t="shared" si="720"/>
        <v>0</v>
      </c>
    </row>
    <row r="6553" spans="1:14" ht="15" customHeight="1" x14ac:dyDescent="0.2">
      <c r="A6553" s="152"/>
      <c r="B6553" s="152"/>
      <c r="C6553" s="152"/>
      <c r="D6553" s="152"/>
      <c r="E6553" s="153">
        <f>'2.40-a,b,c,d,e'!E6553</f>
        <v>46290.166666666664</v>
      </c>
      <c r="F6553" s="157">
        <f>'2.40-a,b,c,d,e'!F6553</f>
        <v>92.410003662109304</v>
      </c>
      <c r="G6553" s="157">
        <f>'2.40-a,b,c,d,e'!G6553</f>
        <v>-2199.9969482422016</v>
      </c>
      <c r="H6553" s="157">
        <f t="shared" si="714"/>
        <v>5962.6212808281889</v>
      </c>
      <c r="I6553" s="157">
        <f t="shared" si="715"/>
        <v>2199.9969482422011</v>
      </c>
      <c r="J6553" s="157">
        <f t="shared" si="716"/>
        <v>8162.61822907039</v>
      </c>
      <c r="K6553" s="157">
        <f t="shared" si="717"/>
        <v>0</v>
      </c>
      <c r="L6553" s="157">
        <f t="shared" si="718"/>
        <v>8162.61822907039</v>
      </c>
      <c r="M6553" s="167">
        <f t="shared" si="719"/>
        <v>1</v>
      </c>
      <c r="N6553" s="167">
        <f t="shared" si="720"/>
        <v>0</v>
      </c>
    </row>
    <row r="6554" spans="1:14" ht="15" customHeight="1" x14ac:dyDescent="0.2">
      <c r="A6554" s="152"/>
      <c r="B6554" s="152"/>
      <c r="C6554" s="152"/>
      <c r="D6554" s="152"/>
      <c r="E6554" s="153">
        <f>'2.40-a,b,c,d,e'!E6554</f>
        <v>46293.166666666664</v>
      </c>
      <c r="F6554" s="157">
        <f>'2.40-a,b,c,d,e'!F6554</f>
        <v>92.599998474121094</v>
      </c>
      <c r="G6554" s="157">
        <f>'2.40-a,b,c,d,e'!G6554</f>
        <v>189.9948120117898</v>
      </c>
      <c r="H6554" s="157">
        <f t="shared" si="714"/>
        <v>8352.6130410821806</v>
      </c>
      <c r="I6554" s="157">
        <f t="shared" si="715"/>
        <v>0</v>
      </c>
      <c r="J6554" s="157">
        <f t="shared" si="716"/>
        <v>8352.6130410821806</v>
      </c>
      <c r="K6554" s="157">
        <f t="shared" si="717"/>
        <v>189.9948120117906</v>
      </c>
      <c r="L6554" s="157">
        <f t="shared" si="718"/>
        <v>8162.61822907039</v>
      </c>
      <c r="M6554" s="167">
        <f t="shared" si="719"/>
        <v>0</v>
      </c>
      <c r="N6554" s="167">
        <f t="shared" si="720"/>
        <v>0</v>
      </c>
    </row>
    <row r="6555" spans="1:14" ht="15" customHeight="1" x14ac:dyDescent="0.2">
      <c r="A6555" s="152"/>
      <c r="B6555" s="152"/>
      <c r="C6555" s="152"/>
      <c r="D6555" s="152"/>
      <c r="E6555" s="153">
        <f>'2.40-a,b,c,d,e'!E6555</f>
        <v>46294.166666666664</v>
      </c>
      <c r="F6555" s="157">
        <f>'2.40-a,b,c,d,e'!F6555</f>
        <v>89.379997253417898</v>
      </c>
      <c r="G6555" s="157">
        <f>'2.40-a,b,c,d,e'!G6555</f>
        <v>-3220.0012207031959</v>
      </c>
      <c r="H6555" s="157">
        <f t="shared" si="714"/>
        <v>4942.6170083671941</v>
      </c>
      <c r="I6555" s="157">
        <f t="shared" si="715"/>
        <v>3220.0012207031959</v>
      </c>
      <c r="J6555" s="157">
        <f t="shared" si="716"/>
        <v>8162.61822907039</v>
      </c>
      <c r="K6555" s="157">
        <f t="shared" si="717"/>
        <v>0</v>
      </c>
      <c r="L6555" s="157">
        <f t="shared" si="718"/>
        <v>8162.61822907039</v>
      </c>
      <c r="M6555" s="167">
        <f t="shared" si="719"/>
        <v>1</v>
      </c>
      <c r="N6555" s="167">
        <f t="shared" si="720"/>
        <v>0</v>
      </c>
    </row>
    <row r="6556" spans="1:14" ht="15" customHeight="1" x14ac:dyDescent="0.2">
      <c r="A6556" s="152"/>
      <c r="B6556" s="152"/>
      <c r="C6556" s="152"/>
      <c r="D6556" s="152"/>
      <c r="E6556" s="153">
        <f>'2.40-a,b,c,d,e'!E6556</f>
        <v>46295.166666666664</v>
      </c>
      <c r="F6556" s="157">
        <f>'2.40-a,b,c,d,e'!F6556</f>
        <v>90.419998168945298</v>
      </c>
      <c r="G6556" s="157">
        <f>'2.40-a,b,c,d,e'!G6556</f>
        <v>1040.0009155274006</v>
      </c>
      <c r="H6556" s="157">
        <f t="shared" si="714"/>
        <v>9202.6191445977911</v>
      </c>
      <c r="I6556" s="157">
        <f t="shared" si="715"/>
        <v>0</v>
      </c>
      <c r="J6556" s="157">
        <f t="shared" si="716"/>
        <v>9202.6191445977911</v>
      </c>
      <c r="K6556" s="157">
        <f t="shared" si="717"/>
        <v>1040.000915527401</v>
      </c>
      <c r="L6556" s="157">
        <f t="shared" si="718"/>
        <v>8162.61822907039</v>
      </c>
      <c r="M6556" s="167">
        <f t="shared" si="719"/>
        <v>0</v>
      </c>
      <c r="N6556" s="167">
        <f t="shared" si="720"/>
        <v>0</v>
      </c>
    </row>
    <row r="6557" spans="1:14" ht="15" customHeight="1" x14ac:dyDescent="0.2">
      <c r="A6557" s="152"/>
      <c r="B6557" s="152"/>
      <c r="C6557" s="152"/>
      <c r="D6557" s="152"/>
      <c r="E6557" s="153">
        <f>'2.40-a,b,c,d,e'!E6557</f>
        <v>46296.166666666664</v>
      </c>
      <c r="F6557" s="157">
        <f>'2.40-a,b,c,d,e'!F6557</f>
        <v>92.870002746582003</v>
      </c>
      <c r="G6557" s="157">
        <f>'2.40-a,b,c,d,e'!G6557</f>
        <v>2450.0045776367047</v>
      </c>
      <c r="H6557" s="157">
        <f t="shared" si="714"/>
        <v>10612.622806707095</v>
      </c>
      <c r="I6557" s="157">
        <f t="shared" si="715"/>
        <v>0</v>
      </c>
      <c r="J6557" s="157">
        <f t="shared" si="716"/>
        <v>10612.622806707095</v>
      </c>
      <c r="K6557" s="157">
        <f t="shared" si="717"/>
        <v>2450.0045776367051</v>
      </c>
      <c r="L6557" s="157">
        <f t="shared" si="718"/>
        <v>8162.61822907039</v>
      </c>
      <c r="M6557" s="167">
        <f t="shared" si="719"/>
        <v>0</v>
      </c>
      <c r="N6557" s="167">
        <f t="shared" si="720"/>
        <v>0</v>
      </c>
    </row>
    <row r="6558" spans="1:14" ht="15" customHeight="1" x14ac:dyDescent="0.2">
      <c r="A6558" s="152"/>
      <c r="B6558" s="152"/>
      <c r="C6558" s="152"/>
      <c r="D6558" s="152"/>
      <c r="E6558" s="153">
        <f>'2.40-a,b,c,d,e'!E6558</f>
        <v>46297.166666666664</v>
      </c>
      <c r="F6558" s="157">
        <f>'2.40-a,b,c,d,e'!F6558</f>
        <v>91.110000610351506</v>
      </c>
      <c r="G6558" s="157">
        <f>'2.40-a,b,c,d,e'!G6558</f>
        <v>-1760.0021362304972</v>
      </c>
      <c r="H6558" s="157">
        <f t="shared" si="714"/>
        <v>6402.6160928398931</v>
      </c>
      <c r="I6558" s="157">
        <f t="shared" si="715"/>
        <v>0</v>
      </c>
      <c r="J6558" s="157">
        <f t="shared" si="716"/>
        <v>6402.6160928398931</v>
      </c>
      <c r="K6558" s="157">
        <f t="shared" si="717"/>
        <v>0</v>
      </c>
      <c r="L6558" s="157">
        <f t="shared" si="718"/>
        <v>6402.6160928398931</v>
      </c>
      <c r="M6558" s="167">
        <f t="shared" si="719"/>
        <v>0</v>
      </c>
      <c r="N6558" s="167">
        <f t="shared" si="720"/>
        <v>0</v>
      </c>
    </row>
    <row r="6559" spans="1:14" ht="15" customHeight="1" x14ac:dyDescent="0.2">
      <c r="A6559" s="152"/>
      <c r="B6559" s="152"/>
      <c r="C6559" s="152"/>
      <c r="D6559" s="152"/>
      <c r="E6559" s="153">
        <f>'2.40-a,b,c,d,e'!E6559</f>
        <v>46300.166666666664</v>
      </c>
      <c r="F6559" s="157">
        <f>'2.40-a,b,c,d,e'!F6559</f>
        <v>89.430000305175696</v>
      </c>
      <c r="G6559" s="157">
        <f>'2.40-a,b,c,d,e'!G6559</f>
        <v>-1680.0003051758097</v>
      </c>
      <c r="H6559" s="157">
        <f t="shared" si="714"/>
        <v>4722.6157876640837</v>
      </c>
      <c r="I6559" s="157">
        <f t="shared" si="715"/>
        <v>3440.0024414063064</v>
      </c>
      <c r="J6559" s="157">
        <f t="shared" si="716"/>
        <v>8162.61822907039</v>
      </c>
      <c r="K6559" s="157">
        <f t="shared" si="717"/>
        <v>0</v>
      </c>
      <c r="L6559" s="157">
        <f t="shared" si="718"/>
        <v>8162.61822907039</v>
      </c>
      <c r="M6559" s="167">
        <f t="shared" si="719"/>
        <v>1</v>
      </c>
      <c r="N6559" s="167">
        <f t="shared" si="720"/>
        <v>0</v>
      </c>
    </row>
    <row r="6560" spans="1:14" ht="15" customHeight="1" x14ac:dyDescent="0.2">
      <c r="A6560" s="152"/>
      <c r="B6560" s="152"/>
      <c r="C6560" s="152"/>
      <c r="D6560" s="152"/>
      <c r="E6560" s="153">
        <f>'2.40-a,b,c,d,e'!E6560</f>
        <v>46301.166666666664</v>
      </c>
      <c r="F6560" s="157">
        <f>'2.40-a,b,c,d,e'!F6560</f>
        <v>89.440002441406193</v>
      </c>
      <c r="G6560" s="157">
        <f>'2.40-a,b,c,d,e'!G6560</f>
        <v>10.002136230497172</v>
      </c>
      <c r="H6560" s="157">
        <f t="shared" si="714"/>
        <v>8172.620365300887</v>
      </c>
      <c r="I6560" s="157">
        <f t="shared" si="715"/>
        <v>0</v>
      </c>
      <c r="J6560" s="157">
        <f t="shared" si="716"/>
        <v>8172.620365300887</v>
      </c>
      <c r="K6560" s="157">
        <f t="shared" si="717"/>
        <v>10.002136230496944</v>
      </c>
      <c r="L6560" s="157">
        <f t="shared" si="718"/>
        <v>8162.61822907039</v>
      </c>
      <c r="M6560" s="167">
        <f t="shared" si="719"/>
        <v>0</v>
      </c>
      <c r="N6560" s="167">
        <f t="shared" si="720"/>
        <v>0</v>
      </c>
    </row>
    <row r="6561" spans="1:14" ht="15" customHeight="1" x14ac:dyDescent="0.2">
      <c r="A6561" s="152"/>
      <c r="B6561" s="152"/>
      <c r="C6561" s="152"/>
      <c r="D6561" s="152"/>
      <c r="E6561" s="153">
        <f>'2.40-a,b,c,d,e'!E6561</f>
        <v>46302.166666666664</v>
      </c>
      <c r="F6561" s="157">
        <f>'2.40-a,b,c,d,e'!F6561</f>
        <v>88.279998779296804</v>
      </c>
      <c r="G6561" s="157">
        <f>'2.40-a,b,c,d,e'!G6561</f>
        <v>-1160.0036621093891</v>
      </c>
      <c r="H6561" s="157">
        <f t="shared" si="714"/>
        <v>7002.6145669610014</v>
      </c>
      <c r="I6561" s="157">
        <f t="shared" si="715"/>
        <v>0</v>
      </c>
      <c r="J6561" s="157">
        <f t="shared" si="716"/>
        <v>7002.6145669610014</v>
      </c>
      <c r="K6561" s="157">
        <f t="shared" si="717"/>
        <v>0</v>
      </c>
      <c r="L6561" s="157">
        <f t="shared" si="718"/>
        <v>7002.6145669610014</v>
      </c>
      <c r="M6561" s="167">
        <f t="shared" si="719"/>
        <v>0</v>
      </c>
      <c r="N6561" s="167">
        <f t="shared" si="720"/>
        <v>0</v>
      </c>
    </row>
    <row r="6562" spans="1:14" ht="15" customHeight="1" x14ac:dyDescent="0.2">
      <c r="A6562" s="152"/>
      <c r="B6562" s="152"/>
      <c r="C6562" s="152"/>
      <c r="D6562" s="152"/>
      <c r="E6562" s="153">
        <f>'2.40-a,b,c,d,e'!E6562</f>
        <v>46303.166666666664</v>
      </c>
      <c r="F6562" s="157">
        <f>'2.40-a,b,c,d,e'!F6562</f>
        <v>91.489997863769503</v>
      </c>
      <c r="G6562" s="157">
        <f>'2.40-a,b,c,d,e'!G6562</f>
        <v>3209.999084472699</v>
      </c>
      <c r="H6562" s="157">
        <f t="shared" si="714"/>
        <v>10212.613651433701</v>
      </c>
      <c r="I6562" s="157">
        <f t="shared" si="715"/>
        <v>0</v>
      </c>
      <c r="J6562" s="157">
        <f t="shared" si="716"/>
        <v>10212.613651433701</v>
      </c>
      <c r="K6562" s="157">
        <f t="shared" si="717"/>
        <v>2049.9954223633113</v>
      </c>
      <c r="L6562" s="157">
        <f t="shared" si="718"/>
        <v>8162.61822907039</v>
      </c>
      <c r="M6562" s="167">
        <f t="shared" si="719"/>
        <v>0</v>
      </c>
      <c r="N6562" s="167">
        <f t="shared" si="720"/>
        <v>0</v>
      </c>
    </row>
    <row r="6563" spans="1:14" ht="15" customHeight="1" x14ac:dyDescent="0.2">
      <c r="A6563" s="152"/>
      <c r="B6563" s="152"/>
      <c r="C6563" s="152"/>
      <c r="D6563" s="152"/>
      <c r="E6563" s="153">
        <f>'2.40-a,b,c,d,e'!E6563</f>
        <v>46304.166666666664</v>
      </c>
      <c r="F6563" s="157">
        <f>'2.40-a,b,c,d,e'!F6563</f>
        <v>91.849998474121094</v>
      </c>
      <c r="G6563" s="157">
        <f>'2.40-a,b,c,d,e'!G6563</f>
        <v>360.00061035159092</v>
      </c>
      <c r="H6563" s="157">
        <f t="shared" si="714"/>
        <v>8522.6188394219807</v>
      </c>
      <c r="I6563" s="157">
        <f t="shared" si="715"/>
        <v>0</v>
      </c>
      <c r="J6563" s="157">
        <f t="shared" si="716"/>
        <v>8522.6188394219807</v>
      </c>
      <c r="K6563" s="157">
        <f t="shared" si="717"/>
        <v>360.00061035159069</v>
      </c>
      <c r="L6563" s="157">
        <f t="shared" si="718"/>
        <v>8162.61822907039</v>
      </c>
      <c r="M6563" s="167">
        <f t="shared" si="719"/>
        <v>0</v>
      </c>
      <c r="N6563" s="167">
        <f t="shared" si="720"/>
        <v>0</v>
      </c>
    </row>
    <row r="6564" spans="1:14" ht="15" customHeight="1" x14ac:dyDescent="0.2">
      <c r="A6564" s="152"/>
      <c r="B6564" s="152"/>
      <c r="C6564" s="152"/>
      <c r="D6564" s="152"/>
      <c r="E6564" s="153">
        <f>'2.40-a,b,c,d,e'!E6564</f>
        <v>46307.166666666664</v>
      </c>
      <c r="F6564" s="157">
        <f>'2.40-a,b,c,d,e'!F6564</f>
        <v>93.739997863769503</v>
      </c>
      <c r="G6564" s="157">
        <f>'2.40-a,b,c,d,e'!G6564</f>
        <v>1889.9993896484091</v>
      </c>
      <c r="H6564" s="157">
        <f t="shared" si="714"/>
        <v>10052.617618718799</v>
      </c>
      <c r="I6564" s="157">
        <f t="shared" si="715"/>
        <v>0</v>
      </c>
      <c r="J6564" s="157">
        <f t="shared" si="716"/>
        <v>10052.617618718799</v>
      </c>
      <c r="K6564" s="157">
        <f t="shared" si="717"/>
        <v>1889.9993896484093</v>
      </c>
      <c r="L6564" s="157">
        <f t="shared" si="718"/>
        <v>8162.61822907039</v>
      </c>
      <c r="M6564" s="167">
        <f t="shared" si="719"/>
        <v>0</v>
      </c>
      <c r="N6564" s="167">
        <f t="shared" si="720"/>
        <v>0</v>
      </c>
    </row>
    <row r="6565" spans="1:14" ht="15" customHeight="1" x14ac:dyDescent="0.2">
      <c r="A6565" s="152"/>
      <c r="B6565" s="152"/>
      <c r="C6565" s="152"/>
      <c r="D6565" s="152"/>
      <c r="E6565" s="153">
        <f>'2.40-a,b,c,d,e'!E6565</f>
        <v>46308.166666666664</v>
      </c>
      <c r="F6565" s="157">
        <f>'2.40-a,b,c,d,e'!F6565</f>
        <v>94.139999389648395</v>
      </c>
      <c r="G6565" s="157">
        <f>'2.40-a,b,c,d,e'!G6565</f>
        <v>400.00152587889204</v>
      </c>
      <c r="H6565" s="157">
        <f t="shared" si="714"/>
        <v>8562.6197549492827</v>
      </c>
      <c r="I6565" s="157">
        <f t="shared" si="715"/>
        <v>0</v>
      </c>
      <c r="J6565" s="157">
        <f t="shared" si="716"/>
        <v>8562.6197549492827</v>
      </c>
      <c r="K6565" s="157">
        <f t="shared" si="717"/>
        <v>400.00152587889261</v>
      </c>
      <c r="L6565" s="157">
        <f t="shared" si="718"/>
        <v>8162.61822907039</v>
      </c>
      <c r="M6565" s="167">
        <f t="shared" si="719"/>
        <v>0</v>
      </c>
      <c r="N6565" s="167">
        <f t="shared" si="720"/>
        <v>0</v>
      </c>
    </row>
    <row r="6566" spans="1:14" ht="15" customHeight="1" x14ac:dyDescent="0.2">
      <c r="A6566" s="152"/>
      <c r="B6566" s="152"/>
      <c r="C6566" s="152"/>
      <c r="D6566" s="152"/>
      <c r="E6566" s="153">
        <f>'2.40-a,b,c,d,e'!E6566</f>
        <v>46309.166666666664</v>
      </c>
      <c r="F6566" s="157">
        <f>'2.40-a,b,c,d,e'!F6566</f>
        <v>95.089996337890597</v>
      </c>
      <c r="G6566" s="157">
        <f>'2.40-a,b,c,d,e'!G6566</f>
        <v>949.99694824220171</v>
      </c>
      <c r="H6566" s="157">
        <f t="shared" si="714"/>
        <v>9112.6151773125912</v>
      </c>
      <c r="I6566" s="157">
        <f t="shared" si="715"/>
        <v>0</v>
      </c>
      <c r="J6566" s="157">
        <f t="shared" si="716"/>
        <v>9112.6151773125912</v>
      </c>
      <c r="K6566" s="157">
        <f t="shared" si="717"/>
        <v>949.99694824220114</v>
      </c>
      <c r="L6566" s="157">
        <f t="shared" si="718"/>
        <v>8162.61822907039</v>
      </c>
      <c r="M6566" s="167">
        <f t="shared" si="719"/>
        <v>0</v>
      </c>
      <c r="N6566" s="167">
        <f t="shared" si="720"/>
        <v>0</v>
      </c>
    </row>
    <row r="6567" spans="1:14" ht="15" customHeight="1" x14ac:dyDescent="0.2">
      <c r="A6567" s="152"/>
      <c r="B6567" s="152"/>
      <c r="C6567" s="152"/>
      <c r="D6567" s="152"/>
      <c r="E6567" s="153">
        <f>'2.40-a,b,c,d,e'!E6567</f>
        <v>46310.166666666664</v>
      </c>
      <c r="F6567" s="157">
        <f>'2.40-a,b,c,d,e'!F6567</f>
        <v>97.970001220703097</v>
      </c>
      <c r="G6567" s="157">
        <f>'2.40-a,b,c,d,e'!G6567</f>
        <v>2880.0048828125</v>
      </c>
      <c r="H6567" s="157">
        <f t="shared" si="714"/>
        <v>11042.623111882891</v>
      </c>
      <c r="I6567" s="157">
        <f t="shared" si="715"/>
        <v>0</v>
      </c>
      <c r="J6567" s="157">
        <f t="shared" si="716"/>
        <v>11042.623111882891</v>
      </c>
      <c r="K6567" s="157">
        <f t="shared" si="717"/>
        <v>2880.0048828125009</v>
      </c>
      <c r="L6567" s="157">
        <f t="shared" si="718"/>
        <v>8162.61822907039</v>
      </c>
      <c r="M6567" s="167">
        <f t="shared" si="719"/>
        <v>0</v>
      </c>
      <c r="N6567" s="167">
        <f t="shared" si="720"/>
        <v>0</v>
      </c>
    </row>
    <row r="6568" spans="1:14" ht="15" customHeight="1" x14ac:dyDescent="0.2">
      <c r="A6568" s="152"/>
      <c r="B6568" s="152"/>
      <c r="C6568" s="152"/>
      <c r="D6568" s="152"/>
      <c r="E6568" s="153">
        <f>'2.40-a,b,c,d,e'!E6568</f>
        <v>46311.166666666664</v>
      </c>
      <c r="F6568" s="157">
        <f>'2.40-a,b,c,d,e'!F6568</f>
        <v>101.41000366210901</v>
      </c>
      <c r="G6568" s="157">
        <f>'2.40-a,b,c,d,e'!G6568</f>
        <v>3440.0024414059089</v>
      </c>
      <c r="H6568" s="157">
        <f t="shared" si="714"/>
        <v>11602.620670476299</v>
      </c>
      <c r="I6568" s="157">
        <f t="shared" si="715"/>
        <v>0</v>
      </c>
      <c r="J6568" s="157">
        <f t="shared" si="716"/>
        <v>11602.620670476299</v>
      </c>
      <c r="K6568" s="157">
        <f t="shared" si="717"/>
        <v>3440.0024414059089</v>
      </c>
      <c r="L6568" s="157">
        <f t="shared" si="718"/>
        <v>8162.61822907039</v>
      </c>
      <c r="M6568" s="167">
        <f t="shared" si="719"/>
        <v>0</v>
      </c>
      <c r="N6568" s="167">
        <f t="shared" si="720"/>
        <v>0</v>
      </c>
    </row>
    <row r="6569" spans="1:14" ht="15" customHeight="1" x14ac:dyDescent="0.2">
      <c r="A6569" s="152"/>
      <c r="B6569" s="152"/>
      <c r="C6569" s="152"/>
      <c r="D6569" s="152"/>
      <c r="E6569" s="153">
        <f>'2.40-a,b,c,d,e'!E6569</f>
        <v>46314.166666666664</v>
      </c>
      <c r="F6569" s="157">
        <f>'2.40-a,b,c,d,e'!F6569</f>
        <v>103.66000366210901</v>
      </c>
      <c r="G6569" s="157">
        <f>'2.40-a,b,c,d,e'!G6569</f>
        <v>2250</v>
      </c>
      <c r="H6569" s="157">
        <f t="shared" si="714"/>
        <v>10412.618229070391</v>
      </c>
      <c r="I6569" s="157">
        <f t="shared" si="715"/>
        <v>0</v>
      </c>
      <c r="J6569" s="157">
        <f t="shared" si="716"/>
        <v>10412.618229070391</v>
      </c>
      <c r="K6569" s="157">
        <f t="shared" si="717"/>
        <v>2250.0000000000009</v>
      </c>
      <c r="L6569" s="157">
        <f t="shared" si="718"/>
        <v>8162.61822907039</v>
      </c>
      <c r="M6569" s="167">
        <f t="shared" si="719"/>
        <v>0</v>
      </c>
      <c r="N6569" s="167">
        <f t="shared" si="720"/>
        <v>0</v>
      </c>
    </row>
    <row r="6570" spans="1:14" ht="15" customHeight="1" x14ac:dyDescent="0.2">
      <c r="A6570" s="152"/>
      <c r="B6570" s="152"/>
      <c r="C6570" s="152"/>
      <c r="D6570" s="152"/>
      <c r="E6570" s="153">
        <f>'2.40-a,b,c,d,e'!E6570</f>
        <v>46315.166666666664</v>
      </c>
      <c r="F6570" s="157">
        <f>'2.40-a,b,c,d,e'!F6570</f>
        <v>101.790000915527</v>
      </c>
      <c r="G6570" s="157">
        <f>'2.40-a,b,c,d,e'!G6570</f>
        <v>-1870.0027465820028</v>
      </c>
      <c r="H6570" s="157">
        <f t="shared" si="714"/>
        <v>6292.615482488387</v>
      </c>
      <c r="I6570" s="157">
        <f t="shared" si="715"/>
        <v>0</v>
      </c>
      <c r="J6570" s="157">
        <f t="shared" si="716"/>
        <v>6292.615482488387</v>
      </c>
      <c r="K6570" s="157">
        <f t="shared" si="717"/>
        <v>0</v>
      </c>
      <c r="L6570" s="157">
        <f t="shared" si="718"/>
        <v>6292.615482488387</v>
      </c>
      <c r="M6570" s="167">
        <f t="shared" si="719"/>
        <v>0</v>
      </c>
      <c r="N6570" s="167">
        <f t="shared" si="720"/>
        <v>0</v>
      </c>
    </row>
  </sheetData>
  <mergeCells count="2">
    <mergeCell ref="E1:F1"/>
    <mergeCell ref="M1:N1"/>
  </mergeCells>
  <conditionalFormatting sqref="H4:H6570">
    <cfRule type="cellIs" dxfId="0" priority="1" operator="lessThan">
      <formula>0</formula>
    </cfRule>
  </conditionalFormatting>
  <pageMargins left="0.35" right="0.35" top="0.45" bottom="0.45" header="0.2" footer="0.2"/>
  <pageSetup paperSize="9" fitToHeight="0" orientation="landscape"/>
  <headerFooter>
    <oddFooter>&amp;L&amp;"Times New Roman,Regular"&amp;8John C. Hull – 12a edizione&amp;C&amp;"Times New Roman,Regular"&amp;8Esercizi&amp;R&amp;"Times New Roman,Regular"&amp;8&amp;A |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>
    <tabColor rgb="FF536878"/>
    <pageSetUpPr fitToPage="1"/>
  </sheetPr>
  <dimension ref="A1:K8"/>
  <sheetViews>
    <sheetView showGridLines="0" zoomScaleNormal="100" workbookViewId="0"/>
  </sheetViews>
  <sheetFormatPr defaultRowHeight="15" customHeight="1" x14ac:dyDescent="0.2"/>
  <cols>
    <col min="1" max="16384" width="9.140625" style="62"/>
  </cols>
  <sheetData>
    <row r="1" spans="1:11" ht="15" customHeight="1" x14ac:dyDescent="0.2">
      <c r="A1" s="62" t="s">
        <v>167</v>
      </c>
      <c r="B1" s="149">
        <v>0.5</v>
      </c>
      <c r="C1" s="149">
        <v>0.61</v>
      </c>
      <c r="D1" s="149">
        <v>-0.22</v>
      </c>
      <c r="E1" s="149">
        <v>-0.35</v>
      </c>
      <c r="F1" s="149">
        <v>0.79</v>
      </c>
      <c r="G1" s="149">
        <v>0.04</v>
      </c>
      <c r="H1" s="149">
        <v>0.15</v>
      </c>
      <c r="I1" s="149">
        <v>0.7</v>
      </c>
      <c r="J1" s="149">
        <v>-0.51</v>
      </c>
      <c r="K1" s="149">
        <v>-0.41</v>
      </c>
    </row>
    <row r="2" spans="1:11" ht="15" customHeight="1" x14ac:dyDescent="0.2">
      <c r="A2" s="62" t="s">
        <v>168</v>
      </c>
      <c r="B2" s="149">
        <v>0.56000000000000005</v>
      </c>
      <c r="C2" s="149">
        <v>0.63</v>
      </c>
      <c r="D2" s="149">
        <v>-0.12</v>
      </c>
      <c r="E2" s="149">
        <v>-0.44</v>
      </c>
      <c r="F2" s="149">
        <v>0.6</v>
      </c>
      <c r="G2" s="149">
        <v>-0.06</v>
      </c>
      <c r="H2" s="149">
        <v>0.01</v>
      </c>
      <c r="I2" s="149">
        <v>0.8</v>
      </c>
      <c r="J2" s="149">
        <v>-0.56000000000000005</v>
      </c>
      <c r="K2" s="149">
        <v>-0.46</v>
      </c>
    </row>
    <row r="4" spans="1:11" ht="15" customHeight="1" x14ac:dyDescent="0.25">
      <c r="A4" s="136" t="s">
        <v>169</v>
      </c>
      <c r="B4" s="150">
        <f>STDEV(B1:K1)</f>
        <v>0.49333333333333335</v>
      </c>
    </row>
    <row r="5" spans="1:11" ht="15" customHeight="1" x14ac:dyDescent="0.25">
      <c r="A5" s="136" t="s">
        <v>170</v>
      </c>
      <c r="B5" s="150">
        <f>STDEV(B2:K2)</f>
        <v>0.51155970651853855</v>
      </c>
    </row>
    <row r="6" spans="1:11" ht="15" customHeight="1" x14ac:dyDescent="0.2">
      <c r="A6" s="136" t="s">
        <v>66</v>
      </c>
      <c r="B6" s="63">
        <f>CORREL(B1:K1,B2:K2)</f>
        <v>0.98057297169757307</v>
      </c>
    </row>
    <row r="8" spans="1:11" ht="15" customHeight="1" x14ac:dyDescent="0.2">
      <c r="A8" s="136" t="s">
        <v>67</v>
      </c>
      <c r="B8" s="151">
        <f>B6*B4/B5</f>
        <v>0.94563611351709409</v>
      </c>
    </row>
  </sheetData>
  <pageMargins left="0.35" right="0.35" top="0.45" bottom="0.45" header="0.2" footer="0.2"/>
  <pageSetup paperSize="9" fitToHeight="0" orientation="landscape"/>
  <headerFooter>
    <oddFooter>&amp;L&amp;"Times New Roman,Regular"&amp;8John C. Hull – 12a edizione&amp;C&amp;"Times New Roman,Regular"&amp;8Esercizi&amp;R&amp;"Times New Roman,Regular"&amp;8&amp;A |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>
    <tabColor rgb="FF536878"/>
    <pageSetUpPr fitToPage="1"/>
  </sheetPr>
  <dimension ref="A1:F27"/>
  <sheetViews>
    <sheetView showGridLines="0" zoomScaleNormal="100" workbookViewId="0"/>
  </sheetViews>
  <sheetFormatPr defaultRowHeight="15" customHeight="1" x14ac:dyDescent="0.2"/>
  <cols>
    <col min="1" max="1" width="43.42578125" style="62" customWidth="1"/>
    <col min="2" max="2" width="12" style="62" customWidth="1"/>
    <col min="3" max="6" width="9.7109375" style="62" customWidth="1"/>
    <col min="7" max="16384" width="9.140625" style="62"/>
  </cols>
  <sheetData>
    <row r="1" spans="1:6" ht="15" customHeight="1" x14ac:dyDescent="0.25">
      <c r="A1" s="136" t="s">
        <v>159</v>
      </c>
      <c r="B1" s="80">
        <v>50000000</v>
      </c>
    </row>
    <row r="2" spans="1:6" ht="15" customHeight="1" x14ac:dyDescent="0.2">
      <c r="A2" s="136" t="s">
        <v>68</v>
      </c>
      <c r="B2" s="62">
        <v>0.87</v>
      </c>
    </row>
    <row r="3" spans="1:6" ht="15" customHeight="1" x14ac:dyDescent="0.25">
      <c r="A3" s="136" t="s">
        <v>160</v>
      </c>
      <c r="B3" s="62">
        <f>2/12</f>
        <v>0.16666666666666666</v>
      </c>
    </row>
    <row r="4" spans="1:6" ht="15" customHeight="1" x14ac:dyDescent="0.25">
      <c r="A4" s="136" t="s">
        <v>161</v>
      </c>
      <c r="B4" s="62">
        <f>3/12</f>
        <v>0.25</v>
      </c>
    </row>
    <row r="5" spans="1:6" ht="15" customHeight="1" x14ac:dyDescent="0.2">
      <c r="A5" s="136" t="s">
        <v>9</v>
      </c>
      <c r="B5" s="62">
        <v>50</v>
      </c>
    </row>
    <row r="6" spans="1:6" ht="15" customHeight="1" x14ac:dyDescent="0.2">
      <c r="A6" s="136" t="s">
        <v>1</v>
      </c>
      <c r="B6" s="137">
        <v>4.4999999999999998E-2</v>
      </c>
    </row>
    <row r="7" spans="1:6" ht="15" customHeight="1" x14ac:dyDescent="0.25">
      <c r="A7" s="136" t="s">
        <v>162</v>
      </c>
      <c r="B7" s="137">
        <v>1.4999999999999999E-2</v>
      </c>
    </row>
    <row r="8" spans="1:6" ht="15" customHeight="1" x14ac:dyDescent="0.2">
      <c r="B8" s="138"/>
      <c r="C8" s="138"/>
      <c r="D8" s="138"/>
      <c r="E8" s="138"/>
      <c r="F8" s="138"/>
    </row>
    <row r="9" spans="1:6" ht="15" customHeight="1" x14ac:dyDescent="0.25">
      <c r="A9" s="136" t="s">
        <v>163</v>
      </c>
      <c r="B9" s="139">
        <f>B22*B5</f>
        <v>377823.07329170022</v>
      </c>
    </row>
    <row r="10" spans="1:6" ht="15" customHeight="1" x14ac:dyDescent="0.2">
      <c r="A10" s="62" t="s">
        <v>69</v>
      </c>
      <c r="B10" s="140">
        <f>ROUND(B2*B1/B9,0)</f>
        <v>115</v>
      </c>
    </row>
    <row r="11" spans="1:6" ht="15" customHeight="1" x14ac:dyDescent="0.2">
      <c r="A11" s="136"/>
    </row>
    <row r="12" spans="1:6" ht="15" customHeight="1" x14ac:dyDescent="0.2">
      <c r="A12" s="141" t="s">
        <v>70</v>
      </c>
      <c r="B12" s="138">
        <v>7500</v>
      </c>
      <c r="C12" s="138">
        <v>7500</v>
      </c>
      <c r="D12" s="138">
        <v>7500</v>
      </c>
      <c r="E12" s="138">
        <v>7500</v>
      </c>
      <c r="F12" s="138">
        <v>7500</v>
      </c>
    </row>
    <row r="13" spans="1:6" ht="15" customHeight="1" x14ac:dyDescent="0.2">
      <c r="A13" s="141" t="s">
        <v>71</v>
      </c>
      <c r="B13" s="138">
        <v>6000</v>
      </c>
      <c r="C13" s="138">
        <v>6600</v>
      </c>
      <c r="D13" s="138">
        <v>7200</v>
      </c>
      <c r="E13" s="138">
        <v>7800</v>
      </c>
      <c r="F13" s="138">
        <v>8400</v>
      </c>
    </row>
    <row r="14" spans="1:6" ht="15" customHeight="1" x14ac:dyDescent="0.2">
      <c r="A14" s="141"/>
      <c r="B14" s="138"/>
      <c r="C14" s="138"/>
      <c r="D14" s="138"/>
      <c r="E14" s="138"/>
      <c r="F14" s="138"/>
    </row>
    <row r="15" spans="1:6" ht="15" customHeight="1" x14ac:dyDescent="0.2">
      <c r="A15" s="141" t="s">
        <v>72</v>
      </c>
      <c r="B15" s="142">
        <f>(B13-B12)/B12</f>
        <v>-0.2</v>
      </c>
      <c r="C15" s="142">
        <f>(C13-C12)/C12</f>
        <v>-0.12</v>
      </c>
      <c r="D15" s="142">
        <f>(D13-D12)/D12</f>
        <v>-0.04</v>
      </c>
      <c r="E15" s="142">
        <f>(E13-E12)/E12</f>
        <v>0.04</v>
      </c>
      <c r="F15" s="142">
        <f>(F13-F12)/F12</f>
        <v>0.12</v>
      </c>
    </row>
    <row r="16" spans="1:6" ht="15" customHeight="1" x14ac:dyDescent="0.2">
      <c r="A16" s="141" t="s">
        <v>73</v>
      </c>
      <c r="B16" s="142">
        <f>B13/B12*EXP($B$7*$B$3)-1</f>
        <v>-0.19799749791536381</v>
      </c>
      <c r="C16" s="142">
        <f t="shared" ref="C16:F16" si="0">C13/C12*EXP($B$7*$B$3)-1</f>
        <v>-0.11779724770690025</v>
      </c>
      <c r="D16" s="142">
        <f t="shared" si="0"/>
        <v>-3.7596997498436702E-2</v>
      </c>
      <c r="E16" s="142">
        <f t="shared" si="0"/>
        <v>4.2603252710027073E-2</v>
      </c>
      <c r="F16" s="142">
        <f t="shared" si="0"/>
        <v>0.12280350291849063</v>
      </c>
    </row>
    <row r="17" spans="1:6" ht="15" customHeight="1" x14ac:dyDescent="0.2">
      <c r="A17" s="141" t="s">
        <v>74</v>
      </c>
      <c r="B17" s="142">
        <f>B16-(EXP($B$6*$B$3)-1)</f>
        <v>-0.20552569335989768</v>
      </c>
      <c r="C17" s="142">
        <f t="shared" ref="C17:F17" si="1">C16-(EXP($B$6*$B$3)-1)</f>
        <v>-0.12532544315143412</v>
      </c>
      <c r="D17" s="142">
        <f t="shared" si="1"/>
        <v>-4.5125192942970571E-2</v>
      </c>
      <c r="E17" s="142">
        <f t="shared" si="1"/>
        <v>3.5075057265493204E-2</v>
      </c>
      <c r="F17" s="142">
        <f t="shared" si="1"/>
        <v>0.11527530747395676</v>
      </c>
    </row>
    <row r="18" spans="1:6" ht="15" customHeight="1" x14ac:dyDescent="0.2">
      <c r="A18" s="141" t="s">
        <v>75</v>
      </c>
      <c r="B18" s="142">
        <f>$B$2*B17</f>
        <v>-0.17880735322311098</v>
      </c>
      <c r="C18" s="142">
        <f>$B$2*C17</f>
        <v>-0.10903313554174769</v>
      </c>
      <c r="D18" s="142">
        <f>$B$2*D17</f>
        <v>-3.92589178603844E-2</v>
      </c>
      <c r="E18" s="142">
        <f>$B$2*E17</f>
        <v>3.0515299820979086E-2</v>
      </c>
      <c r="F18" s="142">
        <f>$B$2*F17</f>
        <v>0.10028951750234237</v>
      </c>
    </row>
    <row r="19" spans="1:6" ht="15" customHeight="1" x14ac:dyDescent="0.2">
      <c r="A19" s="141" t="s">
        <v>76</v>
      </c>
      <c r="B19" s="142">
        <f>B18+EXP($B$6*$B$3)-1</f>
        <v>-0.17127915777857705</v>
      </c>
      <c r="C19" s="142">
        <f t="shared" ref="C19:F19" si="2">C18+EXP($B$6*$B$3)-1</f>
        <v>-0.10150494009721378</v>
      </c>
      <c r="D19" s="142">
        <f t="shared" si="2"/>
        <v>-3.173072241585051E-2</v>
      </c>
      <c r="E19" s="142">
        <f t="shared" si="2"/>
        <v>3.8043495265512872E-2</v>
      </c>
      <c r="F19" s="142">
        <f t="shared" si="2"/>
        <v>0.10781771294687625</v>
      </c>
    </row>
    <row r="20" spans="1:6" ht="15" customHeight="1" x14ac:dyDescent="0.2">
      <c r="A20" s="141" t="s">
        <v>77</v>
      </c>
      <c r="B20" s="143">
        <f>B19*$B$1</f>
        <v>-8563957.888928853</v>
      </c>
      <c r="C20" s="143">
        <f>C19*$B$1</f>
        <v>-5075247.0048606889</v>
      </c>
      <c r="D20" s="143">
        <f>D19*$B$1</f>
        <v>-1586536.1207925256</v>
      </c>
      <c r="E20" s="143">
        <f>E19*$B$1</f>
        <v>1902174.7632756436</v>
      </c>
      <c r="F20" s="143">
        <f>F19*$B$1</f>
        <v>5390885.6473438125</v>
      </c>
    </row>
    <row r="21" spans="1:6" ht="15" customHeight="1" x14ac:dyDescent="0.2">
      <c r="A21" s="141"/>
      <c r="B21" s="144"/>
      <c r="C21" s="144"/>
      <c r="D21" s="144"/>
      <c r="E21" s="144"/>
      <c r="F21" s="144"/>
    </row>
    <row r="22" spans="1:6" ht="15" customHeight="1" x14ac:dyDescent="0.2">
      <c r="A22" s="141" t="s">
        <v>164</v>
      </c>
      <c r="B22" s="145">
        <f>B12*EXP(($B$6-$B$7)*$B$4)</f>
        <v>7556.4614658340042</v>
      </c>
      <c r="C22" s="145">
        <f t="shared" ref="C22:F22" si="3">C12*EXP(($B$6-$B$7)*$B$4)</f>
        <v>7556.4614658340042</v>
      </c>
      <c r="D22" s="145">
        <f t="shared" si="3"/>
        <v>7556.4614658340042</v>
      </c>
      <c r="E22" s="145">
        <f t="shared" si="3"/>
        <v>7556.4614658340042</v>
      </c>
      <c r="F22" s="145">
        <f t="shared" si="3"/>
        <v>7556.4614658340042</v>
      </c>
    </row>
    <row r="23" spans="1:6" ht="15" customHeight="1" x14ac:dyDescent="0.2">
      <c r="A23" s="141" t="s">
        <v>165</v>
      </c>
      <c r="B23" s="145">
        <f>B13*EXP(($B$6-$B$7)*($B$4-$B$3))</f>
        <v>6015.0187656347707</v>
      </c>
      <c r="C23" s="145">
        <f t="shared" ref="C23:F23" si="4">C13*EXP(($B$6-$B$7)*($B$4-$B$3))</f>
        <v>6616.5206421982484</v>
      </c>
      <c r="D23" s="145">
        <f t="shared" si="4"/>
        <v>7218.0225187617252</v>
      </c>
      <c r="E23" s="145">
        <f t="shared" si="4"/>
        <v>7819.524395325202</v>
      </c>
      <c r="F23" s="145">
        <f t="shared" si="4"/>
        <v>8421.0262718886788</v>
      </c>
    </row>
    <row r="24" spans="1:6" ht="15" customHeight="1" x14ac:dyDescent="0.2">
      <c r="A24" s="141" t="s">
        <v>166</v>
      </c>
      <c r="B24" s="143">
        <f>$B$10*$B$5*(B22-B23)</f>
        <v>8863295.5261455923</v>
      </c>
      <c r="C24" s="143">
        <f>$B$10*$B$5*(C22-C23)</f>
        <v>5404659.7359055961</v>
      </c>
      <c r="D24" s="143">
        <f>$B$10*$B$5*(D22-D23)</f>
        <v>1946023.9456656042</v>
      </c>
      <c r="E24" s="143">
        <f>$B$10*$B$5*(E22-E23)</f>
        <v>-1512611.8445743874</v>
      </c>
      <c r="F24" s="143">
        <f>$B$10*$B$5*(F22-F23)</f>
        <v>-4971247.6348143788</v>
      </c>
    </row>
    <row r="25" spans="1:6" ht="15" customHeight="1" x14ac:dyDescent="0.2">
      <c r="A25" s="141"/>
      <c r="B25" s="143"/>
      <c r="C25" s="143"/>
      <c r="D25" s="143"/>
      <c r="E25" s="143"/>
      <c r="F25" s="143"/>
    </row>
    <row r="26" spans="1:6" ht="15" customHeight="1" x14ac:dyDescent="0.2">
      <c r="A26" s="146" t="s">
        <v>78</v>
      </c>
      <c r="B26" s="143">
        <f>B20+B24</f>
        <v>299337.63721673936</v>
      </c>
      <c r="C26" s="143">
        <f>C20+C24</f>
        <v>329412.73104490712</v>
      </c>
      <c r="D26" s="143">
        <f>D20+D24</f>
        <v>359487.82487307861</v>
      </c>
      <c r="E26" s="143">
        <f>E20+E24</f>
        <v>389562.91870125616</v>
      </c>
      <c r="F26" s="143">
        <f>F20+F24</f>
        <v>419638.0125294337</v>
      </c>
    </row>
    <row r="27" spans="1:6" ht="15" customHeight="1" x14ac:dyDescent="0.2">
      <c r="A27" s="147" t="s">
        <v>79</v>
      </c>
      <c r="B27" s="148">
        <f>B26/$B$1</f>
        <v>5.9867527443347871E-3</v>
      </c>
      <c r="C27" s="148">
        <f>C26/$B$1</f>
        <v>6.5882546208981428E-3</v>
      </c>
      <c r="D27" s="148">
        <f>D26/$B$1</f>
        <v>7.1897564974615722E-3</v>
      </c>
      <c r="E27" s="148">
        <f>E26/$B$1</f>
        <v>7.7912583740251231E-3</v>
      </c>
      <c r="F27" s="148">
        <f>F26/$B$1</f>
        <v>8.3927602505886739E-3</v>
      </c>
    </row>
  </sheetData>
  <pageMargins left="0.35" right="0.35" top="0.45" bottom="0.45" header="0.2" footer="0.2"/>
  <pageSetup paperSize="9" fitToHeight="0" orientation="portrait"/>
  <headerFooter>
    <oddFooter>&amp;L&amp;"Times New Roman,Regular"&amp;8John C. Hull – 12a edizione&amp;C&amp;"Times New Roman,Regular"&amp;8Esercizi&amp;R&amp;"Times New Roman,Regular"&amp;8&amp;A |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>
    <tabColor rgb="FF536878"/>
    <pageSetUpPr fitToPage="1"/>
  </sheetPr>
  <dimension ref="A1:M18"/>
  <sheetViews>
    <sheetView showGridLines="0" zoomScaleNormal="100" workbookViewId="0">
      <pane ySplit="2" topLeftCell="A3" activePane="bottomLeft" state="frozen"/>
      <selection pane="bottomLeft" activeCell="A3" sqref="A3"/>
    </sheetView>
  </sheetViews>
  <sheetFormatPr defaultRowHeight="15" customHeight="1" x14ac:dyDescent="0.2"/>
  <cols>
    <col min="1" max="1" width="9.140625" style="1"/>
    <col min="2" max="3" width="12" style="1" customWidth="1"/>
    <col min="4" max="5" width="9.140625" style="1"/>
    <col min="6" max="8" width="12" style="1" customWidth="1"/>
    <col min="9" max="10" width="9.140625" style="1"/>
    <col min="11" max="13" width="12" style="1" customWidth="1"/>
    <col min="14" max="16384" width="9.140625" style="1"/>
  </cols>
  <sheetData>
    <row r="1" spans="1:13" ht="15" customHeight="1" x14ac:dyDescent="0.2">
      <c r="A1" s="169" t="s">
        <v>80</v>
      </c>
      <c r="B1" s="194" t="s">
        <v>81</v>
      </c>
      <c r="C1" s="195"/>
      <c r="E1" s="169" t="s">
        <v>80</v>
      </c>
      <c r="F1" s="194" t="s">
        <v>81</v>
      </c>
      <c r="G1" s="195"/>
      <c r="J1" s="169" t="s">
        <v>80</v>
      </c>
      <c r="K1" s="194" t="s">
        <v>81</v>
      </c>
      <c r="L1" s="195"/>
    </row>
    <row r="2" spans="1:13" ht="15" customHeight="1" x14ac:dyDescent="0.2">
      <c r="A2" s="170" t="s">
        <v>156</v>
      </c>
      <c r="B2" s="170" t="s">
        <v>82</v>
      </c>
      <c r="C2" s="170" t="s">
        <v>83</v>
      </c>
      <c r="E2" s="170" t="s">
        <v>157</v>
      </c>
      <c r="F2" s="170" t="s">
        <v>82</v>
      </c>
      <c r="G2" s="170" t="s">
        <v>83</v>
      </c>
      <c r="J2" s="170" t="s">
        <v>158</v>
      </c>
      <c r="K2" s="170" t="s">
        <v>82</v>
      </c>
      <c r="L2" s="170" t="s">
        <v>83</v>
      </c>
    </row>
    <row r="3" spans="1:13" ht="15" customHeight="1" x14ac:dyDescent="0.2">
      <c r="A3" s="2">
        <v>0.25</v>
      </c>
      <c r="B3" s="122">
        <v>0.02</v>
      </c>
      <c r="C3" s="123">
        <f>(1/A3)*LN(1+A3*B3)</f>
        <v>1.9950166044155872E-2</v>
      </c>
      <c r="E3" s="1">
        <v>2</v>
      </c>
      <c r="F3" s="124">
        <v>4.4999999999999998E-2</v>
      </c>
      <c r="G3" s="123">
        <v>4.5152978787932237E-2</v>
      </c>
      <c r="J3" s="1">
        <v>3</v>
      </c>
      <c r="K3" s="124">
        <v>0.05</v>
      </c>
      <c r="L3" s="123">
        <v>5.0263525464186443E-2</v>
      </c>
    </row>
    <row r="4" spans="1:13" ht="15" customHeight="1" x14ac:dyDescent="0.2">
      <c r="A4" s="2">
        <v>0.5</v>
      </c>
      <c r="B4" s="122">
        <v>2.5000000000000001E-2</v>
      </c>
      <c r="C4" s="125">
        <f>(1/A4)*LN(1+A4*B4)</f>
        <v>2.484503999711422E-2</v>
      </c>
    </row>
    <row r="5" spans="1:13" ht="15" customHeight="1" x14ac:dyDescent="0.2">
      <c r="A5" s="126">
        <v>1</v>
      </c>
      <c r="B5" s="127">
        <v>3.2000000000000001E-2</v>
      </c>
      <c r="C5" s="128">
        <f>(1/A5)*LN(1+A5*B5)</f>
        <v>3.1498667059371016E-2</v>
      </c>
      <c r="E5" s="10" t="s">
        <v>80</v>
      </c>
      <c r="F5" s="10" t="s">
        <v>84</v>
      </c>
      <c r="G5" s="10" t="s">
        <v>85</v>
      </c>
      <c r="H5" s="10" t="s">
        <v>86</v>
      </c>
      <c r="J5" s="10" t="s">
        <v>80</v>
      </c>
      <c r="K5" s="10" t="s">
        <v>84</v>
      </c>
      <c r="L5" s="10" t="s">
        <v>85</v>
      </c>
      <c r="M5" s="10" t="s">
        <v>86</v>
      </c>
    </row>
    <row r="6" spans="1:13" ht="15" customHeight="1" x14ac:dyDescent="0.2">
      <c r="E6" s="2">
        <v>0.25</v>
      </c>
      <c r="F6" s="129">
        <f>C3</f>
        <v>1.9950166044155872E-2</v>
      </c>
      <c r="G6" s="130">
        <f>$B$7*$F$3/$B$8</f>
        <v>1.125</v>
      </c>
      <c r="H6" s="130">
        <f>G6*EXP(-F6*E6)</f>
        <v>1.119402985074627</v>
      </c>
      <c r="J6" s="2">
        <v>0.25</v>
      </c>
      <c r="K6" s="129">
        <f t="shared" ref="K6:K13" si="0">F6</f>
        <v>1.9950166044155872E-2</v>
      </c>
      <c r="L6" s="130">
        <f>$B$7*$K$3/$B$8</f>
        <v>1.25</v>
      </c>
      <c r="M6" s="130">
        <f>L6*EXP(-K6*J6)</f>
        <v>1.2437810945273633</v>
      </c>
    </row>
    <row r="7" spans="1:13" ht="15" customHeight="1" x14ac:dyDescent="0.2">
      <c r="A7" s="17" t="s">
        <v>87</v>
      </c>
      <c r="B7" s="131">
        <v>100</v>
      </c>
      <c r="E7" s="2">
        <v>0.5</v>
      </c>
      <c r="F7" s="129">
        <f>C4</f>
        <v>2.484503999711422E-2</v>
      </c>
      <c r="G7" s="130">
        <f t="shared" ref="G7:G12" si="1">$B$7*$F$3/$B$8</f>
        <v>1.125</v>
      </c>
      <c r="H7" s="130">
        <f t="shared" ref="H7:H13" si="2">G7*EXP(-F7*E7)</f>
        <v>1.1111111111111112</v>
      </c>
      <c r="J7" s="2">
        <v>0.5</v>
      </c>
      <c r="K7" s="129">
        <f t="shared" si="0"/>
        <v>2.484503999711422E-2</v>
      </c>
      <c r="L7" s="130">
        <f t="shared" ref="L7:L16" si="3">$B$7*$K$3/$B$8</f>
        <v>1.25</v>
      </c>
      <c r="M7" s="130">
        <f t="shared" ref="M7:M17" si="4">L7*EXP(-K7*J7)</f>
        <v>1.2345679012345681</v>
      </c>
    </row>
    <row r="8" spans="1:13" ht="15" customHeight="1" x14ac:dyDescent="0.2">
      <c r="A8" s="17" t="s">
        <v>88</v>
      </c>
      <c r="B8" s="132">
        <v>4</v>
      </c>
      <c r="E8" s="2">
        <v>0.75</v>
      </c>
      <c r="F8" s="129">
        <f>0.5*(C4+C5)</f>
        <v>2.817185352824262E-2</v>
      </c>
      <c r="G8" s="130">
        <f t="shared" si="1"/>
        <v>1.125</v>
      </c>
      <c r="H8" s="130">
        <f t="shared" si="2"/>
        <v>1.1014793561557612</v>
      </c>
      <c r="J8" s="2">
        <v>0.75</v>
      </c>
      <c r="K8" s="129">
        <f t="shared" si="0"/>
        <v>2.817185352824262E-2</v>
      </c>
      <c r="L8" s="130">
        <f t="shared" si="3"/>
        <v>1.25</v>
      </c>
      <c r="M8" s="130">
        <f t="shared" si="4"/>
        <v>1.2238659512841792</v>
      </c>
    </row>
    <row r="9" spans="1:13" ht="15" customHeight="1" x14ac:dyDescent="0.2">
      <c r="E9" s="2">
        <v>1</v>
      </c>
      <c r="F9" s="129">
        <f>C5</f>
        <v>3.1498667059371016E-2</v>
      </c>
      <c r="G9" s="130">
        <f t="shared" si="1"/>
        <v>1.125</v>
      </c>
      <c r="H9" s="130">
        <f t="shared" si="2"/>
        <v>1.0901162790697674</v>
      </c>
      <c r="J9" s="2">
        <v>1</v>
      </c>
      <c r="K9" s="129">
        <f t="shared" si="0"/>
        <v>3.1498667059371016E-2</v>
      </c>
      <c r="L9" s="130">
        <f t="shared" si="3"/>
        <v>1.25</v>
      </c>
      <c r="M9" s="130">
        <f t="shared" si="4"/>
        <v>1.2112403100775193</v>
      </c>
    </row>
    <row r="10" spans="1:13" ht="15" customHeight="1" x14ac:dyDescent="0.2">
      <c r="E10" s="2">
        <v>1.25</v>
      </c>
      <c r="F10" s="129">
        <f>0.75*F9+0.25*G3</f>
        <v>3.4912244991511319E-2</v>
      </c>
      <c r="G10" s="130">
        <f t="shared" si="1"/>
        <v>1.125</v>
      </c>
      <c r="H10" s="130">
        <f t="shared" si="2"/>
        <v>1.0769605084724909</v>
      </c>
      <c r="J10" s="2">
        <v>1.25</v>
      </c>
      <c r="K10" s="129">
        <f t="shared" si="0"/>
        <v>3.4912244991511319E-2</v>
      </c>
      <c r="L10" s="130">
        <f t="shared" si="3"/>
        <v>1.25</v>
      </c>
      <c r="M10" s="130">
        <f t="shared" si="4"/>
        <v>1.1966227871916566</v>
      </c>
    </row>
    <row r="11" spans="1:13" ht="15" customHeight="1" x14ac:dyDescent="0.2">
      <c r="E11" s="2">
        <v>1.5</v>
      </c>
      <c r="F11" s="129">
        <f>0.5*F9+0.5*G3</f>
        <v>3.8325822923651623E-2</v>
      </c>
      <c r="G11" s="130">
        <f t="shared" si="1"/>
        <v>1.125</v>
      </c>
      <c r="H11" s="130">
        <f t="shared" si="2"/>
        <v>1.0621490923795647</v>
      </c>
      <c r="J11" s="2">
        <v>1.5</v>
      </c>
      <c r="K11" s="129">
        <f t="shared" si="0"/>
        <v>3.8325822923651623E-2</v>
      </c>
      <c r="L11" s="130">
        <f t="shared" si="3"/>
        <v>1.25</v>
      </c>
      <c r="M11" s="130">
        <f t="shared" si="4"/>
        <v>1.1801656581995164</v>
      </c>
    </row>
    <row r="12" spans="1:13" ht="15" customHeight="1" x14ac:dyDescent="0.2">
      <c r="E12" s="2">
        <v>1.75</v>
      </c>
      <c r="F12" s="129">
        <f>0.25*F9+0.75*G3</f>
        <v>4.1739400855791933E-2</v>
      </c>
      <c r="G12" s="130">
        <f t="shared" si="1"/>
        <v>1.125</v>
      </c>
      <c r="H12" s="130">
        <f t="shared" si="2"/>
        <v>1.0457549702718381</v>
      </c>
      <c r="J12" s="2">
        <v>1.75</v>
      </c>
      <c r="K12" s="129">
        <f t="shared" si="0"/>
        <v>4.1739400855791933E-2</v>
      </c>
      <c r="L12" s="130">
        <f t="shared" si="3"/>
        <v>1.25</v>
      </c>
      <c r="M12" s="130">
        <f t="shared" si="4"/>
        <v>1.161949966968709</v>
      </c>
    </row>
    <row r="13" spans="1:13" ht="15" customHeight="1" x14ac:dyDescent="0.2">
      <c r="E13" s="126">
        <v>2</v>
      </c>
      <c r="F13" s="133">
        <f>G3</f>
        <v>4.5152978787932237E-2</v>
      </c>
      <c r="G13" s="134">
        <f>$B$7*(1+$F$3/$B$8)</f>
        <v>101.125</v>
      </c>
      <c r="H13" s="134">
        <f t="shared" si="2"/>
        <v>92.393018441705664</v>
      </c>
      <c r="J13" s="2">
        <v>2</v>
      </c>
      <c r="K13" s="129">
        <f t="shared" si="0"/>
        <v>4.5152978787932237E-2</v>
      </c>
      <c r="L13" s="130">
        <f t="shared" si="3"/>
        <v>1.25</v>
      </c>
      <c r="M13" s="130">
        <f t="shared" si="4"/>
        <v>1.1420645048418501</v>
      </c>
    </row>
    <row r="14" spans="1:13" ht="15" customHeight="1" x14ac:dyDescent="0.2">
      <c r="H14" s="135">
        <f>SUM(H6:H13)</f>
        <v>99.999992744240828</v>
      </c>
      <c r="J14" s="2">
        <v>2.25</v>
      </c>
      <c r="K14" s="129">
        <f>0.75*K13+0.25*L3</f>
        <v>4.643061545699579E-2</v>
      </c>
      <c r="L14" s="130">
        <f t="shared" si="3"/>
        <v>1.25</v>
      </c>
      <c r="M14" s="130">
        <f t="shared" si="4"/>
        <v>1.1260035320631376</v>
      </c>
    </row>
    <row r="15" spans="1:13" ht="15" customHeight="1" x14ac:dyDescent="0.2">
      <c r="J15" s="2">
        <v>2.5</v>
      </c>
      <c r="K15" s="129">
        <f>0.5*K13+0.5*L3</f>
        <v>4.7708252126059336E-2</v>
      </c>
      <c r="L15" s="130">
        <f t="shared" si="3"/>
        <v>1.25</v>
      </c>
      <c r="M15" s="130">
        <f t="shared" si="4"/>
        <v>1.1094594569574605</v>
      </c>
    </row>
    <row r="16" spans="1:13" ht="15" customHeight="1" x14ac:dyDescent="0.2">
      <c r="J16" s="2">
        <v>2.75</v>
      </c>
      <c r="K16" s="129">
        <f>0.25*K13+0.75*L3</f>
        <v>4.8985888795122889E-2</v>
      </c>
      <c r="L16" s="130">
        <f t="shared" si="3"/>
        <v>1.25</v>
      </c>
      <c r="M16" s="130">
        <f t="shared" si="4"/>
        <v>1.092460352954882</v>
      </c>
    </row>
    <row r="17" spans="10:13" ht="15" customHeight="1" x14ac:dyDescent="0.2">
      <c r="J17" s="126">
        <v>3</v>
      </c>
      <c r="K17" s="133">
        <f>L3</f>
        <v>5.0263525464186443E-2</v>
      </c>
      <c r="L17" s="134">
        <f>$B$7*(1+$K$3/$B$8)</f>
        <v>101.25</v>
      </c>
      <c r="M17" s="134">
        <f t="shared" si="4"/>
        <v>87.077813729717022</v>
      </c>
    </row>
    <row r="18" spans="10:13" ht="15" customHeight="1" x14ac:dyDescent="0.2">
      <c r="M18" s="135">
        <f>SUM(M6:M17)</f>
        <v>99.99999524601786</v>
      </c>
    </row>
  </sheetData>
  <mergeCells count="3">
    <mergeCell ref="B1:C1"/>
    <mergeCell ref="F1:G1"/>
    <mergeCell ref="K1:L1"/>
  </mergeCells>
  <pageMargins left="0.35" right="0.35" top="0.45" bottom="0.45" header="0.2" footer="0.2"/>
  <pageSetup paperSize="9" fitToHeight="0" orientation="landscape"/>
  <headerFooter>
    <oddFooter>&amp;L&amp;"Times New Roman,Regular"&amp;8John C. Hull – 12a edizione&amp;C&amp;"Times New Roman,Regular"&amp;8Esercizi&amp;R&amp;"Times New Roman,Regular"&amp;8&amp;A | &amp;P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>
    <tabColor rgb="FF536878"/>
    <pageSetUpPr fitToPage="1"/>
  </sheetPr>
  <dimension ref="A1:G5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RowHeight="15" customHeight="1" x14ac:dyDescent="0.2"/>
  <cols>
    <col min="1" max="16384" width="9.140625" style="1"/>
  </cols>
  <sheetData>
    <row r="1" spans="1:7" ht="15" customHeight="1" x14ac:dyDescent="0.25">
      <c r="A1" s="17" t="s">
        <v>151</v>
      </c>
      <c r="B1" s="1">
        <v>25</v>
      </c>
      <c r="D1" s="120" t="s">
        <v>21</v>
      </c>
      <c r="E1" s="121" t="s">
        <v>152</v>
      </c>
      <c r="F1" s="84" t="s">
        <v>153</v>
      </c>
      <c r="G1" s="121" t="s">
        <v>154</v>
      </c>
    </row>
    <row r="2" spans="1:7" ht="15" customHeight="1" x14ac:dyDescent="0.25">
      <c r="A2" s="17" t="s">
        <v>155</v>
      </c>
      <c r="B2" s="1">
        <v>35</v>
      </c>
      <c r="D2" s="1">
        <v>15</v>
      </c>
      <c r="E2" s="1">
        <f>-MAX($B$1-D2,0)</f>
        <v>-10</v>
      </c>
      <c r="F2" s="1">
        <f>MAX(D2-$B$2,0)</f>
        <v>0</v>
      </c>
      <c r="G2" s="1">
        <f>E2+F2</f>
        <v>-10</v>
      </c>
    </row>
    <row r="3" spans="1:7" ht="15" customHeight="1" x14ac:dyDescent="0.2">
      <c r="D3" s="1">
        <v>25</v>
      </c>
      <c r="E3" s="1">
        <f>-MAX($B$1-D3,0)</f>
        <v>0</v>
      </c>
      <c r="F3" s="1">
        <f>MAX(D3-$B$2,0)</f>
        <v>0</v>
      </c>
      <c r="G3" s="1">
        <f>E3+F3</f>
        <v>0</v>
      </c>
    </row>
    <row r="4" spans="1:7" ht="15" customHeight="1" x14ac:dyDescent="0.2">
      <c r="D4" s="1">
        <v>35</v>
      </c>
      <c r="E4" s="1">
        <f>-MAX($B$1-D4,0)</f>
        <v>0</v>
      </c>
      <c r="F4" s="1">
        <f>MAX(D4-$B$2,0)</f>
        <v>0</v>
      </c>
      <c r="G4" s="1">
        <f>E4+F4</f>
        <v>0</v>
      </c>
    </row>
    <row r="5" spans="1:7" ht="15" customHeight="1" x14ac:dyDescent="0.2">
      <c r="D5" s="1">
        <v>45</v>
      </c>
      <c r="E5" s="1">
        <f>-MAX($B$1-D5,0)</f>
        <v>0</v>
      </c>
      <c r="F5" s="1">
        <f>MAX(D5-$B$2,0)</f>
        <v>10</v>
      </c>
      <c r="G5" s="1">
        <f>E5+F5</f>
        <v>10</v>
      </c>
    </row>
  </sheetData>
  <pageMargins left="0.35" right="0.35" top="0.45" bottom="0.45" header="0.2" footer="0.2"/>
  <pageSetup paperSize="9" fitToHeight="0" orientation="portrait"/>
  <headerFooter>
    <oddFooter>&amp;L&amp;"Times New Roman,Regular"&amp;8John C. Hull – 12a edizione&amp;C&amp;"Times New Roman,Regular"&amp;8Esercizi&amp;R&amp;"Times New Roman,Regular"&amp;8&amp;A | &amp;P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>
    <tabColor rgb="FF536878"/>
    <pageSetUpPr fitToPage="1"/>
  </sheetPr>
  <dimension ref="A1:N33"/>
  <sheetViews>
    <sheetView showGridLines="0" zoomScaleNormal="100" workbookViewId="0">
      <pane ySplit="4" topLeftCell="A5" activePane="bottomLeft" state="frozen"/>
      <selection pane="bottomLeft" activeCell="A5" sqref="A5"/>
    </sheetView>
  </sheetViews>
  <sheetFormatPr defaultRowHeight="15" customHeight="1" x14ac:dyDescent="0.2"/>
  <cols>
    <col min="1" max="1" width="11.42578125" style="96" customWidth="1"/>
    <col min="2" max="2" width="12" style="91" customWidth="1"/>
    <col min="3" max="3" width="9.140625" style="92"/>
    <col min="4" max="7" width="14" style="93" customWidth="1"/>
    <col min="8" max="8" width="9.140625" style="92"/>
    <col min="9" max="9" width="12" style="91" customWidth="1"/>
    <col min="10" max="10" width="12" style="94" customWidth="1"/>
    <col min="11" max="11" width="12" style="95" customWidth="1"/>
    <col min="12" max="13" width="14" style="96" customWidth="1"/>
    <col min="14" max="16384" width="9.140625" style="96"/>
  </cols>
  <sheetData>
    <row r="1" spans="1:14" ht="15" customHeight="1" x14ac:dyDescent="0.2">
      <c r="A1" s="90" t="s">
        <v>3</v>
      </c>
    </row>
    <row r="2" spans="1:14" ht="15" customHeight="1" x14ac:dyDescent="0.2">
      <c r="L2" s="196" t="s">
        <v>129</v>
      </c>
    </row>
    <row r="3" spans="1:14" ht="22.5" customHeight="1" x14ac:dyDescent="0.2">
      <c r="A3" s="198" t="s">
        <v>4</v>
      </c>
      <c r="B3" s="200" t="s">
        <v>5</v>
      </c>
      <c r="C3" s="201" t="s">
        <v>6</v>
      </c>
      <c r="D3" s="200" t="s">
        <v>10</v>
      </c>
      <c r="E3" s="202" t="s">
        <v>11</v>
      </c>
      <c r="F3" s="199"/>
      <c r="G3" s="199"/>
      <c r="H3" s="97"/>
      <c r="I3" s="203" t="s">
        <v>15</v>
      </c>
      <c r="J3" s="205" t="s">
        <v>7</v>
      </c>
      <c r="K3" s="206"/>
      <c r="L3" s="207"/>
      <c r="M3" s="196" t="s">
        <v>130</v>
      </c>
    </row>
    <row r="4" spans="1:14" ht="22.5" customHeight="1" x14ac:dyDescent="0.2">
      <c r="A4" s="199"/>
      <c r="B4" s="197"/>
      <c r="C4" s="199"/>
      <c r="D4" s="197"/>
      <c r="E4" s="171" t="s">
        <v>13</v>
      </c>
      <c r="F4" s="172" t="s">
        <v>12</v>
      </c>
      <c r="G4" s="173" t="s">
        <v>14</v>
      </c>
      <c r="H4" s="98"/>
      <c r="I4" s="204"/>
      <c r="J4" s="174" t="s">
        <v>16</v>
      </c>
      <c r="K4" s="174" t="s">
        <v>17</v>
      </c>
      <c r="L4" s="208"/>
      <c r="M4" s="197"/>
    </row>
    <row r="5" spans="1:14" ht="15" customHeight="1" x14ac:dyDescent="0.2">
      <c r="A5" s="91">
        <v>0</v>
      </c>
      <c r="B5" s="92">
        <v>49</v>
      </c>
      <c r="C5" s="99">
        <f>ROUND(Black_Scholes(B5,$B$28,$B$29,$B$30,$B$31,($B$32-A5)/52,TRUE,FALSE,,1),3)</f>
        <v>0.52200000000000002</v>
      </c>
      <c r="D5" s="94">
        <f>B27*C5</f>
        <v>52200</v>
      </c>
      <c r="E5" s="100">
        <f t="shared" ref="E5:E25" si="0">B5*D5/1000</f>
        <v>2557.8000000000002</v>
      </c>
      <c r="F5" s="100">
        <f>E5</f>
        <v>2557.8000000000002</v>
      </c>
      <c r="H5" s="101"/>
      <c r="I5" s="99">
        <f>Black_Scholes(B5,$B$28,$B$29,$B$30,$B$31,($B$32-A5)/52,TRUE,FALSE,,0)</f>
        <v>2.4005341946231402</v>
      </c>
      <c r="J5" s="102"/>
      <c r="K5" s="102"/>
      <c r="L5" s="99">
        <f>Black_Scholes(B5,$B$28,$B$29,$B$30,$B$31,($B$32-A5)/52,TRUE,FALSE,,4)*365</f>
        <v>-4.3053296498067892</v>
      </c>
      <c r="M5" s="99">
        <f>Black_Scholes(B5,$B$28,$B$29,$B$30,$B$31,($B$32-A5)/52,TRUE,FALSE,,2)</f>
        <v>6.5544039347844446E-2</v>
      </c>
      <c r="N5" s="95"/>
    </row>
    <row r="6" spans="1:14" ht="15" customHeight="1" x14ac:dyDescent="0.2">
      <c r="A6" s="91">
        <v>1</v>
      </c>
      <c r="B6" s="92">
        <v>48.12</v>
      </c>
      <c r="C6" s="99">
        <f t="shared" ref="C6:C24" si="1">ROUND(Black_Scholes(B6,$B$28,$B$29,$B$30,$B$31,($B$32-A6)/52,TRUE,FALSE,,1),3)</f>
        <v>0.45800000000000002</v>
      </c>
      <c r="D6" s="94">
        <f>B27*(C6-C5)</f>
        <v>-6400</v>
      </c>
      <c r="E6" s="100">
        <f t="shared" si="0"/>
        <v>-307.96800000000002</v>
      </c>
      <c r="F6" s="100">
        <f t="shared" ref="F6:F25" si="2">F5+E6+G6</f>
        <v>2252.2926058709345</v>
      </c>
      <c r="G6" s="100">
        <f t="shared" ref="G6:G25" si="3">$B$33*F5</f>
        <v>2.4606058709340144</v>
      </c>
      <c r="H6" s="100"/>
      <c r="I6" s="99">
        <f t="shared" ref="I6:I24" si="4">Black_Scholes(B6,$B$28,$B$29,$B$30,$B$31,($B$32-A6)/52,TRUE,FALSE,,0)</f>
        <v>1.8876029221123043</v>
      </c>
      <c r="J6" s="103">
        <f>B27*(C5*(B6-B5)-(I6-I5))</f>
        <v>5357.1272510834542</v>
      </c>
      <c r="K6" s="103">
        <f>-B27*(L5/52+0.5*M5*(B6-B5)^2)</f>
        <v>5741.6148922337343</v>
      </c>
      <c r="L6" s="99">
        <f t="shared" ref="L6:L24" si="5">Black_Scholes(B6,$B$28,$B$29,$B$30,$B$31,($B$32-A6)/52,TRUE,FALSE,,4)*365</f>
        <v>-4.1658371645458665</v>
      </c>
      <c r="M6" s="99">
        <f t="shared" ref="M6:M24" si="6">Black_Scholes(B6,$B$28,$B$29,$B$30,$B$31,($B$32-A6)/52,TRUE,FALSE,,2)</f>
        <v>6.8196917502500717E-2</v>
      </c>
      <c r="N6" s="95"/>
    </row>
    <row r="7" spans="1:14" ht="15" customHeight="1" x14ac:dyDescent="0.2">
      <c r="A7" s="91">
        <v>2</v>
      </c>
      <c r="B7" s="92">
        <v>47.37</v>
      </c>
      <c r="C7" s="99">
        <f t="shared" si="1"/>
        <v>0.4</v>
      </c>
      <c r="D7" s="94">
        <f>B27*(C7-C6)</f>
        <v>-5800</v>
      </c>
      <c r="E7" s="100">
        <f t="shared" si="0"/>
        <v>-274.74599999999998</v>
      </c>
      <c r="F7" s="100">
        <f t="shared" si="2"/>
        <v>1979.7133133574725</v>
      </c>
      <c r="G7" s="100">
        <f t="shared" si="3"/>
        <v>2.1667074865381544</v>
      </c>
      <c r="H7" s="100"/>
      <c r="I7" s="99">
        <f t="shared" si="4"/>
        <v>1.4872103926165974</v>
      </c>
      <c r="J7" s="104">
        <f>B27*(C6*(B7-B6)-(I7-I6))</f>
        <v>5689.2529495706885</v>
      </c>
      <c r="K7" s="104">
        <f>-B27*(L6/52+0.5*M6*(B7-B6)^2)</f>
        <v>6093.1870116765267</v>
      </c>
      <c r="L7" s="99">
        <f t="shared" si="5"/>
        <v>-3.9837372676768874</v>
      </c>
      <c r="M7" s="99">
        <f t="shared" si="6"/>
        <v>6.9312599234853722E-2</v>
      </c>
      <c r="N7" s="95"/>
    </row>
    <row r="8" spans="1:14" ht="15" customHeight="1" x14ac:dyDescent="0.2">
      <c r="A8" s="91">
        <v>3</v>
      </c>
      <c r="B8" s="92">
        <v>50.25</v>
      </c>
      <c r="C8" s="99">
        <f t="shared" si="1"/>
        <v>0.59599999999999997</v>
      </c>
      <c r="D8" s="94">
        <f>B27*(C8-C7)</f>
        <v>19599.999999999996</v>
      </c>
      <c r="E8" s="100">
        <f t="shared" si="0"/>
        <v>984.89999999999975</v>
      </c>
      <c r="F8" s="100">
        <f t="shared" si="2"/>
        <v>2966.5177993226039</v>
      </c>
      <c r="G8" s="100">
        <f t="shared" si="3"/>
        <v>1.9044859651316079</v>
      </c>
      <c r="H8" s="100"/>
      <c r="I8" s="99">
        <f t="shared" si="4"/>
        <v>2.8366348615994936</v>
      </c>
      <c r="J8" s="104">
        <f>B27*(C7*(B8-B7)-(I8-I7))</f>
        <v>-19742.446898289523</v>
      </c>
      <c r="K8" s="104">
        <f>-B27*(L7/52+0.5*M7*(B8-B7)^2)</f>
        <v>-21084.287947607649</v>
      </c>
      <c r="L8" s="99">
        <f t="shared" si="5"/>
        <v>-4.759807575607736</v>
      </c>
      <c r="M8" s="99">
        <f t="shared" si="6"/>
        <v>6.7393996259449127E-2</v>
      </c>
      <c r="N8" s="95"/>
    </row>
    <row r="9" spans="1:14" ht="15" customHeight="1" x14ac:dyDescent="0.2">
      <c r="A9" s="91">
        <v>4</v>
      </c>
      <c r="B9" s="92">
        <v>51.75</v>
      </c>
      <c r="C9" s="99">
        <f t="shared" si="1"/>
        <v>0.69299999999999995</v>
      </c>
      <c r="D9" s="94">
        <f>B27*(C9-C8)</f>
        <v>9699.9999999999982</v>
      </c>
      <c r="E9" s="100">
        <f t="shared" si="0"/>
        <v>501.97499999999991</v>
      </c>
      <c r="F9" s="100">
        <f t="shared" si="2"/>
        <v>3471.3465920793647</v>
      </c>
      <c r="G9" s="100">
        <f t="shared" si="3"/>
        <v>2.8537927567610644</v>
      </c>
      <c r="H9" s="100"/>
      <c r="I9" s="99">
        <f t="shared" si="4"/>
        <v>3.711228092025658</v>
      </c>
      <c r="J9" s="104">
        <f>B27*(C8*(B9-B8)-(I9-I8))</f>
        <v>1940.6769573835581</v>
      </c>
      <c r="K9" s="104">
        <f>-B27*(L8/52+0.5*M8*(B9-B8)^2)</f>
        <v>1571.6515277499275</v>
      </c>
      <c r="L9" s="99">
        <f t="shared" si="5"/>
        <v>-4.8850198454669735</v>
      </c>
      <c r="M9" s="99">
        <f t="shared" si="6"/>
        <v>6.1192894869675572E-2</v>
      </c>
      <c r="N9" s="95"/>
    </row>
    <row r="10" spans="1:14" ht="15" customHeight="1" x14ac:dyDescent="0.2">
      <c r="A10" s="91">
        <v>5</v>
      </c>
      <c r="B10" s="92">
        <v>53.12</v>
      </c>
      <c r="C10" s="99">
        <f t="shared" si="1"/>
        <v>0.77400000000000002</v>
      </c>
      <c r="D10" s="94">
        <f>B27*(C10-C9)</f>
        <v>8100.0000000000073</v>
      </c>
      <c r="E10" s="100">
        <f t="shared" si="0"/>
        <v>430.27200000000033</v>
      </c>
      <c r="F10" s="100">
        <f t="shared" si="2"/>
        <v>3904.9580305829686</v>
      </c>
      <c r="G10" s="100">
        <f t="shared" si="3"/>
        <v>3.3394385036035916</v>
      </c>
      <c r="H10" s="100"/>
      <c r="I10" s="99">
        <f t="shared" si="4"/>
        <v>4.6235758810803613</v>
      </c>
      <c r="J10" s="104">
        <f>B27*(C9*(B10-B9)-(I10-I9))</f>
        <v>3706.2210945294828</v>
      </c>
      <c r="K10" s="104">
        <f>-B27*(L9/52+0.5*M9*(B10-B9)^2)</f>
        <v>3651.6217145456517</v>
      </c>
      <c r="L10" s="99">
        <f t="shared" si="5"/>
        <v>-4.7991340765826136</v>
      </c>
      <c r="M10" s="99">
        <f t="shared" si="6"/>
        <v>5.2716604090785442E-2</v>
      </c>
      <c r="N10" s="95"/>
    </row>
    <row r="11" spans="1:14" ht="15" customHeight="1" x14ac:dyDescent="0.2">
      <c r="A11" s="91">
        <v>6</v>
      </c>
      <c r="B11" s="92">
        <v>53</v>
      </c>
      <c r="C11" s="99">
        <f t="shared" si="1"/>
        <v>0.77100000000000002</v>
      </c>
      <c r="D11" s="94">
        <f>B27*(C11-C10)</f>
        <v>-300.00000000000028</v>
      </c>
      <c r="E11" s="100">
        <f t="shared" si="0"/>
        <v>-15.900000000000015</v>
      </c>
      <c r="F11" s="100">
        <f t="shared" si="2"/>
        <v>3892.8146036753928</v>
      </c>
      <c r="G11" s="100">
        <f t="shared" si="3"/>
        <v>3.7565730924244969</v>
      </c>
      <c r="H11" s="100"/>
      <c r="I11" s="99">
        <f t="shared" si="4"/>
        <v>4.4374936420398186</v>
      </c>
      <c r="J11" s="104">
        <f>B27*(C10*(B11-B10)-(I11-I10))</f>
        <v>9320.2239040544755</v>
      </c>
      <c r="K11" s="104">
        <f>-B27*(L10/52+0.5*M10*(B11-B10)^2)</f>
        <v>9191.1480384827391</v>
      </c>
      <c r="L11" s="99">
        <f t="shared" si="5"/>
        <v>-4.91387204467516</v>
      </c>
      <c r="M11" s="99">
        <f t="shared" si="6"/>
        <v>5.5034355263300874E-2</v>
      </c>
      <c r="N11" s="95"/>
    </row>
    <row r="12" spans="1:14" ht="15" customHeight="1" x14ac:dyDescent="0.2">
      <c r="A12" s="91">
        <v>7</v>
      </c>
      <c r="B12" s="92">
        <v>51.87</v>
      </c>
      <c r="C12" s="99">
        <f t="shared" si="1"/>
        <v>0.70599999999999996</v>
      </c>
      <c r="D12" s="94">
        <f>B27*(C12-C11)</f>
        <v>-6500.0000000000055</v>
      </c>
      <c r="E12" s="100">
        <f t="shared" si="0"/>
        <v>-337.15500000000031</v>
      </c>
      <c r="F12" s="100">
        <f t="shared" si="2"/>
        <v>3559.4044947803504</v>
      </c>
      <c r="G12" s="100">
        <f t="shared" si="3"/>
        <v>3.7448911049579086</v>
      </c>
      <c r="H12" s="100"/>
      <c r="I12" s="99">
        <f t="shared" si="4"/>
        <v>3.5037727789090392</v>
      </c>
      <c r="J12" s="104">
        <f>B27*(C11*(B12-B11)-(I12-I11))</f>
        <v>6249.0863130777452</v>
      </c>
      <c r="K12" s="104">
        <f>-B27*(L11/52+0.5*M11*(B12-B11)^2)</f>
        <v>5936.0855202821558</v>
      </c>
      <c r="L12" s="99">
        <f t="shared" si="5"/>
        <v>-5.2291478535579303</v>
      </c>
      <c r="M12" s="99">
        <f t="shared" si="6"/>
        <v>6.6399128768610011E-2</v>
      </c>
      <c r="N12" s="95"/>
    </row>
    <row r="13" spans="1:14" ht="15" customHeight="1" x14ac:dyDescent="0.2">
      <c r="A13" s="91">
        <v>8</v>
      </c>
      <c r="B13" s="92">
        <v>51.38</v>
      </c>
      <c r="C13" s="99">
        <f t="shared" si="1"/>
        <v>0.67400000000000004</v>
      </c>
      <c r="D13" s="94">
        <f>B27*(C13-C12)</f>
        <v>-3199.9999999999918</v>
      </c>
      <c r="E13" s="100">
        <f t="shared" si="0"/>
        <v>-164.4159999999996</v>
      </c>
      <c r="F13" s="100">
        <f t="shared" si="2"/>
        <v>3398.4126450645344</v>
      </c>
      <c r="G13" s="100">
        <f t="shared" si="3"/>
        <v>3.4241502841838489</v>
      </c>
      <c r="H13" s="100"/>
      <c r="I13" s="99">
        <f t="shared" si="4"/>
        <v>3.0629200982082776</v>
      </c>
      <c r="J13" s="104">
        <f>B27*(C12*(B13-B12)-(I13-I12))</f>
        <v>9491.2680700765195</v>
      </c>
      <c r="K13" s="104">
        <f>-B27*(L12/52+0.5*M12*(B13-B12)^2)</f>
        <v>9258.9320236673357</v>
      </c>
      <c r="L13" s="99">
        <f t="shared" si="5"/>
        <v>-5.4322726038354983</v>
      </c>
      <c r="M13" s="99">
        <f t="shared" si="6"/>
        <v>7.2984189355999735E-2</v>
      </c>
      <c r="N13" s="95"/>
    </row>
    <row r="14" spans="1:14" ht="15" customHeight="1" x14ac:dyDescent="0.2">
      <c r="A14" s="91">
        <v>9</v>
      </c>
      <c r="B14" s="92">
        <v>53</v>
      </c>
      <c r="C14" s="99">
        <f t="shared" si="1"/>
        <v>0.78700000000000003</v>
      </c>
      <c r="D14" s="94">
        <f>B27*(C14-C13)</f>
        <v>11299.999999999998</v>
      </c>
      <c r="E14" s="100">
        <f t="shared" si="0"/>
        <v>598.89999999999986</v>
      </c>
      <c r="F14" s="100">
        <f t="shared" si="2"/>
        <v>4000.5819210463551</v>
      </c>
      <c r="G14" s="100">
        <f t="shared" si="3"/>
        <v>3.2692759818211687</v>
      </c>
      <c r="H14" s="100"/>
      <c r="I14" s="99">
        <f t="shared" si="4"/>
        <v>4.1451940233437394</v>
      </c>
      <c r="J14" s="104">
        <f>B27*(C13*(B14-B13)-(I14-I13))</f>
        <v>960.60748645365732</v>
      </c>
      <c r="K14" s="104">
        <f>-B27*(L13/52+0.5*M13*(B14-B13)^2)</f>
        <v>869.69275700478079</v>
      </c>
      <c r="L14" s="99">
        <f t="shared" si="5"/>
        <v>-5.2301372770899972</v>
      </c>
      <c r="M14" s="99">
        <f t="shared" si="6"/>
        <v>5.9684974987223013E-2</v>
      </c>
      <c r="N14" s="95"/>
    </row>
    <row r="15" spans="1:14" ht="15" customHeight="1" x14ac:dyDescent="0.2">
      <c r="A15" s="91">
        <v>10</v>
      </c>
      <c r="B15" s="92">
        <v>49.88</v>
      </c>
      <c r="C15" s="99">
        <f t="shared" si="1"/>
        <v>0.55000000000000004</v>
      </c>
      <c r="D15" s="94">
        <f>B27*(C15-C14)</f>
        <v>-23700</v>
      </c>
      <c r="E15" s="100">
        <f t="shared" si="0"/>
        <v>-1182.1559999999999</v>
      </c>
      <c r="F15" s="100">
        <f t="shared" si="2"/>
        <v>2822.274484406305</v>
      </c>
      <c r="G15" s="100">
        <f t="shared" si="3"/>
        <v>3.8485633599496198</v>
      </c>
      <c r="H15" s="100"/>
      <c r="I15" s="99">
        <f t="shared" si="4"/>
        <v>1.9235531027522319</v>
      </c>
      <c r="J15" s="104">
        <f>B27*(C14*(B15-B14)-(I15-I14))</f>
        <v>-23379.907940849032</v>
      </c>
      <c r="K15" s="104">
        <f>-B27*(L14/52+0.5*M14*(B15-B14)^2)</f>
        <v>-18991.914723684989</v>
      </c>
      <c r="L15" s="99">
        <f t="shared" si="5"/>
        <v>-5.7777409145117673</v>
      </c>
      <c r="M15" s="99">
        <f t="shared" si="6"/>
        <v>9.0469678609452472E-2</v>
      </c>
      <c r="N15" s="95"/>
    </row>
    <row r="16" spans="1:14" ht="15" customHeight="1" x14ac:dyDescent="0.2">
      <c r="A16" s="91">
        <v>11</v>
      </c>
      <c r="B16" s="92">
        <v>48.5</v>
      </c>
      <c r="C16" s="99">
        <f t="shared" si="1"/>
        <v>0.41299999999999998</v>
      </c>
      <c r="D16" s="94">
        <f>B27*(C16-C15)</f>
        <v>-13700.000000000007</v>
      </c>
      <c r="E16" s="100">
        <f t="shared" si="0"/>
        <v>-664.45000000000039</v>
      </c>
      <c r="F16" s="100">
        <f t="shared" si="2"/>
        <v>2160.5395149660503</v>
      </c>
      <c r="G16" s="100">
        <f t="shared" si="3"/>
        <v>2.7150305597456494</v>
      </c>
      <c r="H16" s="100"/>
      <c r="I16" s="99">
        <f t="shared" si="4"/>
        <v>1.1481209196867823</v>
      </c>
      <c r="J16" s="104">
        <f>B27*(C15*(B16-B15)-(I16-I15))</f>
        <v>1643.2183065448137</v>
      </c>
      <c r="K16" s="104">
        <f>-B27*(L15/52+0.5*M15*(B16-B15)^2)</f>
        <v>2496.5174230228413</v>
      </c>
      <c r="L16" s="99">
        <f t="shared" si="5"/>
        <v>-5.4827074637013018</v>
      </c>
      <c r="M16" s="99">
        <f t="shared" si="6"/>
        <v>9.6486003245868091E-2</v>
      </c>
      <c r="N16" s="95"/>
    </row>
    <row r="17" spans="1:14" ht="15" customHeight="1" x14ac:dyDescent="0.2">
      <c r="A17" s="91">
        <v>12</v>
      </c>
      <c r="B17" s="92">
        <v>49.88</v>
      </c>
      <c r="C17" s="99">
        <f t="shared" si="1"/>
        <v>0.54200000000000004</v>
      </c>
      <c r="D17" s="94">
        <f>B27*(C17-C16)</f>
        <v>12900.000000000005</v>
      </c>
      <c r="E17" s="100">
        <f t="shared" si="0"/>
        <v>643.45200000000034</v>
      </c>
      <c r="F17" s="100">
        <f t="shared" si="2"/>
        <v>2806.0699558976758</v>
      </c>
      <c r="G17" s="100">
        <f t="shared" si="3"/>
        <v>2.0784409316249866</v>
      </c>
      <c r="H17" s="100"/>
      <c r="I17" s="99">
        <f t="shared" si="4"/>
        <v>1.6916134216924552</v>
      </c>
      <c r="J17" s="104">
        <f>B27*(C16*(B17-B16)-(I17-I16))</f>
        <v>2644.7497994328105</v>
      </c>
      <c r="K17" s="104">
        <f>-B27*(L16/52+0.5*M16*(B17-B16)^2)</f>
        <v>1356.2709703539872</v>
      </c>
      <c r="L17" s="99">
        <f t="shared" si="5"/>
        <v>-6.3128917212505202</v>
      </c>
      <c r="M17" s="99">
        <f t="shared" si="6"/>
        <v>0.10137722610731766</v>
      </c>
      <c r="N17" s="95"/>
    </row>
    <row r="18" spans="1:14" ht="15" customHeight="1" x14ac:dyDescent="0.2">
      <c r="A18" s="91">
        <v>13</v>
      </c>
      <c r="B18" s="92">
        <v>50.37</v>
      </c>
      <c r="C18" s="99">
        <f t="shared" si="1"/>
        <v>0.59099999999999997</v>
      </c>
      <c r="D18" s="94">
        <f>B27*(C18-C17)</f>
        <v>4899.9999999999936</v>
      </c>
      <c r="E18" s="100">
        <f t="shared" si="0"/>
        <v>246.81299999999968</v>
      </c>
      <c r="F18" s="100">
        <f t="shared" si="2"/>
        <v>3055.5823976866086</v>
      </c>
      <c r="G18" s="100">
        <f t="shared" si="3"/>
        <v>2.6994417889332127</v>
      </c>
      <c r="H18" s="100"/>
      <c r="I18" s="99">
        <f t="shared" si="4"/>
        <v>1.8435401002475964</v>
      </c>
      <c r="J18" s="104">
        <f>B27*(C17*(B18-B17)-(I18-I17))</f>
        <v>11365.332144485606</v>
      </c>
      <c r="K18" s="104">
        <f>-B27*(L17/52+0.5*M17*(B18-B17)^2)</f>
        <v>10923.142787601908</v>
      </c>
      <c r="L18" s="99">
        <f t="shared" si="5"/>
        <v>-6.7303468135804323</v>
      </c>
      <c r="M18" s="99">
        <f t="shared" si="6"/>
        <v>0.10514398411441184</v>
      </c>
      <c r="N18" s="95"/>
    </row>
    <row r="19" spans="1:14" ht="15" customHeight="1" x14ac:dyDescent="0.2">
      <c r="A19" s="91">
        <v>14</v>
      </c>
      <c r="B19" s="92">
        <v>52.13</v>
      </c>
      <c r="C19" s="99">
        <f t="shared" si="1"/>
        <v>0.76800000000000002</v>
      </c>
      <c r="D19" s="94">
        <f>B27*(C19-C18)</f>
        <v>17700.000000000004</v>
      </c>
      <c r="E19" s="100">
        <f t="shared" si="0"/>
        <v>922.70100000000025</v>
      </c>
      <c r="F19" s="100">
        <f t="shared" si="2"/>
        <v>3981.2228706660717</v>
      </c>
      <c r="G19" s="100">
        <f t="shared" si="3"/>
        <v>2.9394729794629373</v>
      </c>
      <c r="H19" s="100"/>
      <c r="I19" s="99">
        <f t="shared" si="4"/>
        <v>2.9124577887734664</v>
      </c>
      <c r="J19" s="104">
        <f>B27*(C18*(B19-B18)-(I19-I18))</f>
        <v>-2875.7688525867129</v>
      </c>
      <c r="K19" s="104">
        <f>-B27*(L18/52+0.5*M18*(B19-B18)^2)</f>
        <v>-3341.7256181393686</v>
      </c>
      <c r="L19" s="99">
        <f t="shared" si="5"/>
        <v>-6.536939393530103</v>
      </c>
      <c r="M19" s="99">
        <f t="shared" si="6"/>
        <v>8.611161887253678E-2</v>
      </c>
      <c r="N19" s="95"/>
    </row>
    <row r="20" spans="1:14" ht="15" customHeight="1" x14ac:dyDescent="0.2">
      <c r="A20" s="91">
        <v>15</v>
      </c>
      <c r="B20" s="92">
        <v>51.88</v>
      </c>
      <c r="C20" s="99">
        <f t="shared" si="1"/>
        <v>0.75900000000000001</v>
      </c>
      <c r="D20" s="94">
        <f>B27*(C20-C19)</f>
        <v>-900.0000000000008</v>
      </c>
      <c r="E20" s="100">
        <f t="shared" si="0"/>
        <v>-46.692000000000043</v>
      </c>
      <c r="F20" s="100">
        <f t="shared" si="2"/>
        <v>3938.3608106023676</v>
      </c>
      <c r="G20" s="100">
        <f t="shared" si="3"/>
        <v>3.8299399362959203</v>
      </c>
      <c r="H20" s="100"/>
      <c r="I20" s="99">
        <f t="shared" si="4"/>
        <v>2.5910976163407957</v>
      </c>
      <c r="J20" s="104">
        <f>B27*(C19*(B20-B19)-(I20-I19))</f>
        <v>12936.017243267068</v>
      </c>
      <c r="K20" s="104">
        <f>-B27*(L19/52+0.5*M19*(B20-B19)^2)</f>
        <v>12301.938486273521</v>
      </c>
      <c r="L20" s="99">
        <f t="shared" si="5"/>
        <v>-7.0505158986195902</v>
      </c>
      <c r="M20" s="99">
        <f t="shared" si="6"/>
        <v>9.6798646216629286E-2</v>
      </c>
      <c r="N20" s="95"/>
    </row>
    <row r="21" spans="1:14" ht="15" customHeight="1" x14ac:dyDescent="0.2">
      <c r="A21" s="91">
        <v>16</v>
      </c>
      <c r="B21" s="92">
        <v>52.87</v>
      </c>
      <c r="C21" s="99">
        <f t="shared" si="1"/>
        <v>0.86499999999999999</v>
      </c>
      <c r="D21" s="94">
        <f>B27*(C21-C20)</f>
        <v>10599.999999999998</v>
      </c>
      <c r="E21" s="100">
        <f t="shared" si="0"/>
        <v>560.42199999999991</v>
      </c>
      <c r="F21" s="100">
        <f t="shared" si="2"/>
        <v>4502.5715171988268</v>
      </c>
      <c r="G21" s="100">
        <f t="shared" si="3"/>
        <v>3.7887065964597029</v>
      </c>
      <c r="H21" s="100"/>
      <c r="I21" s="99">
        <f t="shared" si="4"/>
        <v>3.266852536545283</v>
      </c>
      <c r="J21" s="104">
        <f>B27*(C20*(B21-B20)-(I21-I20))</f>
        <v>7565.5079795508891</v>
      </c>
      <c r="K21" s="104">
        <f>-B27*(L20/52+0.5*M20*(B21-B20)^2)</f>
        <v>8815.0667625764199</v>
      </c>
      <c r="L21" s="99">
        <f t="shared" si="5"/>
        <v>-6.261341174624186</v>
      </c>
      <c r="M21" s="99">
        <f t="shared" si="6"/>
        <v>7.4017785325741173E-2</v>
      </c>
      <c r="N21" s="95"/>
    </row>
    <row r="22" spans="1:14" ht="15" customHeight="1" x14ac:dyDescent="0.2">
      <c r="A22" s="91">
        <v>17</v>
      </c>
      <c r="B22" s="92">
        <v>54.87</v>
      </c>
      <c r="C22" s="99">
        <f t="shared" si="1"/>
        <v>0.97799999999999998</v>
      </c>
      <c r="D22" s="94">
        <f>B27*(C22-C21)</f>
        <v>11299.999999999998</v>
      </c>
      <c r="E22" s="100">
        <f t="shared" si="0"/>
        <v>620.03099999999984</v>
      </c>
      <c r="F22" s="100">
        <f t="shared" si="2"/>
        <v>5126.9339949959649</v>
      </c>
      <c r="G22" s="100">
        <f t="shared" si="3"/>
        <v>4.3314777971380503</v>
      </c>
      <c r="H22" s="100"/>
      <c r="I22" s="99">
        <f t="shared" si="4"/>
        <v>5.0356492308354932</v>
      </c>
      <c r="J22" s="104">
        <f>B27*(C21*(B22-B21)-(I22-I21))</f>
        <v>-3879.6694290210266</v>
      </c>
      <c r="K22" s="104">
        <f>-B27*(L21/52+0.5*M21*(B22-B21)^2)</f>
        <v>-2762.5163447171071</v>
      </c>
      <c r="L22" s="99">
        <f t="shared" si="5"/>
        <v>-3.6195893140861006</v>
      </c>
      <c r="M22" s="99">
        <f t="shared" si="6"/>
        <v>1.972200028421044E-2</v>
      </c>
      <c r="N22" s="95"/>
    </row>
    <row r="23" spans="1:14" ht="15" customHeight="1" x14ac:dyDescent="0.2">
      <c r="A23" s="91">
        <v>18</v>
      </c>
      <c r="B23" s="92">
        <v>54.62</v>
      </c>
      <c r="C23" s="99">
        <f t="shared" si="1"/>
        <v>0.99</v>
      </c>
      <c r="D23" s="94">
        <f>B27*(C23-C22)</f>
        <v>1200.0000000000011</v>
      </c>
      <c r="E23" s="100">
        <f t="shared" si="0"/>
        <v>65.544000000000054</v>
      </c>
      <c r="F23" s="100">
        <f t="shared" si="2"/>
        <v>5197.4101100510816</v>
      </c>
      <c r="G23" s="100">
        <f t="shared" si="3"/>
        <v>4.932115055116995</v>
      </c>
      <c r="H23" s="100"/>
      <c r="I23" s="99">
        <f t="shared" si="4"/>
        <v>4.723509718537632</v>
      </c>
      <c r="J23" s="104">
        <f>B27*(C22*(B23-B22)-(I23-I22))</f>
        <v>6763.9512297861193</v>
      </c>
      <c r="K23" s="104">
        <f>-B27*(L22/52+0.5*M22*(B23-B22)^2)</f>
        <v>6899.1174300466519</v>
      </c>
      <c r="L23" s="99">
        <f t="shared" si="5"/>
        <v>-3.217314182340187</v>
      </c>
      <c r="M23" s="99">
        <f t="shared" si="6"/>
        <v>1.2571975271885831E-2</v>
      </c>
      <c r="N23" s="95"/>
    </row>
    <row r="24" spans="1:14" ht="15" customHeight="1" x14ac:dyDescent="0.2">
      <c r="A24" s="91">
        <v>19</v>
      </c>
      <c r="B24" s="92">
        <v>55.87</v>
      </c>
      <c r="C24" s="99">
        <f t="shared" si="1"/>
        <v>1</v>
      </c>
      <c r="D24" s="94">
        <f>B27*(C24-C23)</f>
        <v>1000.0000000000009</v>
      </c>
      <c r="E24" s="100">
        <f t="shared" si="0"/>
        <v>55.870000000000054</v>
      </c>
      <c r="F24" s="100">
        <f t="shared" si="2"/>
        <v>5258.2800231914534</v>
      </c>
      <c r="G24" s="100">
        <f t="shared" si="3"/>
        <v>4.9999131403719961</v>
      </c>
      <c r="H24" s="100"/>
      <c r="I24" s="99">
        <f t="shared" si="4"/>
        <v>5.9180626708299782</v>
      </c>
      <c r="J24" s="104">
        <f>B27*(C23*(B24-B23)-(I24-I23))</f>
        <v>4294.7047707653892</v>
      </c>
      <c r="K24" s="104">
        <f>-B27*(L23/52+0.5*M23*(B24-B23)^2)</f>
        <v>5204.9570902304322</v>
      </c>
      <c r="L24" s="99">
        <f t="shared" si="5"/>
        <v>-2.5019191051269223</v>
      </c>
      <c r="M24" s="99">
        <f t="shared" si="6"/>
        <v>7.0376586711406175E-5</v>
      </c>
      <c r="N24" s="95"/>
    </row>
    <row r="25" spans="1:14" ht="15" customHeight="1" x14ac:dyDescent="0.2">
      <c r="A25" s="105">
        <v>20</v>
      </c>
      <c r="B25" s="106">
        <v>57.25</v>
      </c>
      <c r="C25" s="107">
        <v>1</v>
      </c>
      <c r="D25" s="108">
        <f>B27*(C25-C24)</f>
        <v>0</v>
      </c>
      <c r="E25" s="109">
        <f t="shared" si="0"/>
        <v>0</v>
      </c>
      <c r="F25" s="109">
        <f t="shared" si="2"/>
        <v>5263.3384932423096</v>
      </c>
      <c r="G25" s="109">
        <f t="shared" si="3"/>
        <v>5.0584700508561786</v>
      </c>
      <c r="H25" s="100"/>
      <c r="I25" s="107">
        <f>B25-B28</f>
        <v>7.25</v>
      </c>
      <c r="J25" s="110">
        <f>B27*(C24*(B25-B24)-(I25-I24))</f>
        <v>4806.2670829980725</v>
      </c>
      <c r="K25" s="110">
        <f>-B27*(L24/52+0.5*M24*(B25-B24)^2)</f>
        <v>4804.6816358881906</v>
      </c>
      <c r="L25" s="107"/>
      <c r="M25" s="107"/>
      <c r="N25" s="95"/>
    </row>
    <row r="26" spans="1:14" ht="15" customHeight="1" x14ac:dyDescent="0.2">
      <c r="A26" s="111"/>
      <c r="B26" s="112"/>
      <c r="C26" s="113"/>
      <c r="D26" s="114"/>
      <c r="E26" s="114"/>
      <c r="F26" s="99"/>
      <c r="G26" s="115"/>
      <c r="H26" s="116"/>
      <c r="I26" s="115"/>
      <c r="J26" s="115"/>
    </row>
    <row r="27" spans="1:14" ht="15" customHeight="1" x14ac:dyDescent="0.2">
      <c r="A27" s="117" t="s">
        <v>9</v>
      </c>
      <c r="B27" s="94">
        <v>100000</v>
      </c>
      <c r="E27" s="100"/>
    </row>
    <row r="28" spans="1:14" ht="15" customHeight="1" x14ac:dyDescent="0.2">
      <c r="A28" s="117" t="s">
        <v>0</v>
      </c>
      <c r="B28" s="91">
        <v>50</v>
      </c>
    </row>
    <row r="29" spans="1:14" ht="15" customHeight="1" x14ac:dyDescent="0.2">
      <c r="A29" s="117" t="s">
        <v>1</v>
      </c>
      <c r="B29" s="118">
        <v>0.05</v>
      </c>
    </row>
    <row r="30" spans="1:14" ht="15" customHeight="1" x14ac:dyDescent="0.2">
      <c r="A30" s="117" t="s">
        <v>2</v>
      </c>
      <c r="B30" s="118">
        <v>0</v>
      </c>
    </row>
    <row r="31" spans="1:14" ht="15" customHeight="1" x14ac:dyDescent="0.2">
      <c r="A31" s="117" t="s">
        <v>8</v>
      </c>
      <c r="B31" s="118">
        <v>0.2</v>
      </c>
    </row>
    <row r="32" spans="1:14" ht="15" customHeight="1" x14ac:dyDescent="0.2">
      <c r="A32" s="117" t="s">
        <v>149</v>
      </c>
      <c r="B32" s="91">
        <v>20</v>
      </c>
    </row>
    <row r="33" spans="1:2" ht="15" customHeight="1" x14ac:dyDescent="0.2">
      <c r="A33" s="96" t="s">
        <v>150</v>
      </c>
      <c r="B33" s="119">
        <f>EXP(B29/52)-1</f>
        <v>9.6200088784659243E-4</v>
      </c>
    </row>
  </sheetData>
  <mergeCells count="9">
    <mergeCell ref="M3:M4"/>
    <mergeCell ref="A3:A4"/>
    <mergeCell ref="B3:B4"/>
    <mergeCell ref="C3:C4"/>
    <mergeCell ref="D3:D4"/>
    <mergeCell ref="E3:G3"/>
    <mergeCell ref="I3:I4"/>
    <mergeCell ref="J3:K3"/>
    <mergeCell ref="L2:L4"/>
  </mergeCells>
  <phoneticPr fontId="19" type="noConversion"/>
  <pageMargins left="0.35" right="0.35" top="0.45" bottom="0.45" header="0.2" footer="0.2"/>
  <pageSetup paperSize="9" fitToHeight="0" orientation="landscape"/>
  <headerFooter>
    <oddFooter>&amp;L&amp;"Times New Roman,Regular"&amp;8John C. Hull – 12a edizione&amp;C&amp;"Times New Roman,Regular"&amp;8Esercizi&amp;R&amp;"Times New Roman,Regular"&amp;8&amp;A |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tabColor rgb="FF536878"/>
    <pageSetUpPr fitToPage="1"/>
  </sheetPr>
  <dimension ref="A1:G25"/>
  <sheetViews>
    <sheetView showGridLines="0" zoomScaleNormal="100" workbookViewId="0"/>
  </sheetViews>
  <sheetFormatPr defaultRowHeight="15" customHeight="1" x14ac:dyDescent="0.2"/>
  <cols>
    <col min="1" max="16384" width="9.140625" style="1"/>
  </cols>
  <sheetData>
    <row r="1" spans="1:5" ht="15" customHeight="1" x14ac:dyDescent="0.2">
      <c r="A1" s="175" t="s">
        <v>18</v>
      </c>
      <c r="B1" s="6"/>
    </row>
    <row r="2" spans="1:5" ht="15" customHeight="1" x14ac:dyDescent="0.2">
      <c r="A2" s="3" t="s">
        <v>19</v>
      </c>
      <c r="B2" s="6"/>
    </row>
    <row r="3" spans="1:5" ht="15" customHeight="1" x14ac:dyDescent="0.2">
      <c r="A3" s="6" t="s">
        <v>20</v>
      </c>
      <c r="B3" s="6"/>
    </row>
    <row r="4" spans="1:5" ht="15" customHeight="1" x14ac:dyDescent="0.2">
      <c r="A4" s="7" t="s">
        <v>21</v>
      </c>
      <c r="B4" s="81">
        <v>40</v>
      </c>
      <c r="D4" s="1" t="s">
        <v>22</v>
      </c>
    </row>
    <row r="5" spans="1:5" ht="15" customHeight="1" x14ac:dyDescent="0.2">
      <c r="A5" s="7" t="s">
        <v>0</v>
      </c>
      <c r="B5" s="81">
        <v>42</v>
      </c>
      <c r="D5" s="1" t="s">
        <v>23</v>
      </c>
    </row>
    <row r="6" spans="1:5" ht="15" customHeight="1" x14ac:dyDescent="0.2">
      <c r="A6" s="7" t="s">
        <v>1</v>
      </c>
      <c r="B6" s="82">
        <v>0.05</v>
      </c>
      <c r="D6" s="1" t="s">
        <v>24</v>
      </c>
    </row>
    <row r="7" spans="1:5" ht="15" customHeight="1" x14ac:dyDescent="0.2">
      <c r="A7" s="7" t="s">
        <v>2</v>
      </c>
      <c r="B7" s="81"/>
      <c r="D7" s="1" t="s">
        <v>25</v>
      </c>
    </row>
    <row r="8" spans="1:5" ht="15" customHeight="1" x14ac:dyDescent="0.2">
      <c r="A8" s="7" t="s">
        <v>26</v>
      </c>
      <c r="B8" s="83">
        <v>0.1</v>
      </c>
      <c r="C8" s="83">
        <v>0.3</v>
      </c>
      <c r="D8" s="1" t="s">
        <v>27</v>
      </c>
    </row>
    <row r="9" spans="1:5" ht="15" customHeight="1" x14ac:dyDescent="0.2">
      <c r="A9" s="7" t="s">
        <v>28</v>
      </c>
      <c r="B9" s="81">
        <v>0.25</v>
      </c>
      <c r="D9" s="1" t="s">
        <v>29</v>
      </c>
    </row>
    <row r="10" spans="1:5" ht="15" customHeight="1" x14ac:dyDescent="0.2">
      <c r="A10" s="7" t="s">
        <v>30</v>
      </c>
      <c r="B10" s="7" t="b">
        <v>1</v>
      </c>
      <c r="D10" s="1" t="s">
        <v>31</v>
      </c>
    </row>
    <row r="11" spans="1:5" ht="15" customHeight="1" x14ac:dyDescent="0.2">
      <c r="A11" s="7" t="s">
        <v>32</v>
      </c>
      <c r="B11" s="7" t="b">
        <v>1</v>
      </c>
      <c r="D11" s="1" t="s">
        <v>33</v>
      </c>
    </row>
    <row r="12" spans="1:5" ht="15" customHeight="1" x14ac:dyDescent="0.2">
      <c r="A12" s="7" t="s">
        <v>34</v>
      </c>
      <c r="B12" s="81"/>
      <c r="D12" s="1" t="s">
        <v>35</v>
      </c>
    </row>
    <row r="13" spans="1:5" ht="15" customHeight="1" x14ac:dyDescent="0.2">
      <c r="A13" s="7" t="s">
        <v>36</v>
      </c>
      <c r="B13" s="81">
        <v>0</v>
      </c>
      <c r="D13" s="1" t="s">
        <v>37</v>
      </c>
    </row>
    <row r="14" spans="1:5" ht="15" customHeight="1" x14ac:dyDescent="0.2">
      <c r="A14" s="7"/>
      <c r="B14" s="81"/>
    </row>
    <row r="15" spans="1:5" ht="15" customHeight="1" x14ac:dyDescent="0.2">
      <c r="A15" s="81" t="s">
        <v>38</v>
      </c>
      <c r="B15" s="82">
        <v>0.6</v>
      </c>
      <c r="C15" s="82">
        <v>0.4</v>
      </c>
      <c r="E15" s="4"/>
    </row>
    <row r="16" spans="1:5" ht="15" customHeight="1" x14ac:dyDescent="0.2">
      <c r="A16" s="4"/>
      <c r="B16" s="4"/>
      <c r="C16" s="4"/>
      <c r="E16" s="4"/>
    </row>
    <row r="17" spans="1:7" ht="15" customHeight="1" x14ac:dyDescent="0.2">
      <c r="A17" s="4"/>
      <c r="B17" s="4"/>
      <c r="C17" s="4"/>
      <c r="E17" s="4" t="s">
        <v>39</v>
      </c>
      <c r="G17" s="1" t="s">
        <v>40</v>
      </c>
    </row>
    <row r="18" spans="1:7" ht="15" customHeight="1" x14ac:dyDescent="0.2">
      <c r="A18" s="84" t="s">
        <v>0</v>
      </c>
      <c r="B18" s="84" t="s">
        <v>147</v>
      </c>
      <c r="C18" s="84" t="s">
        <v>148</v>
      </c>
      <c r="E18" s="85" t="s">
        <v>41</v>
      </c>
      <c r="G18" s="10" t="s">
        <v>42</v>
      </c>
    </row>
    <row r="19" spans="1:7" ht="15" customHeight="1" x14ac:dyDescent="0.2">
      <c r="A19" s="81">
        <v>34</v>
      </c>
      <c r="B19" s="86">
        <f t="shared" ref="B19:B25" si="0">Black_Scholes($B$4,$A19,$B$6,$B$6,$B$8,$B$9,$B$10,$B$11,,0)</f>
        <v>5.9257459890767947</v>
      </c>
      <c r="C19" s="86">
        <f>Black_Scholes($B$4,$A19,$B$6,$B$6,$C$8,$B$9,$B$10,$B$11,,0)</f>
        <v>6.3120475896980794</v>
      </c>
      <c r="D19" s="81"/>
      <c r="E19" s="86">
        <f>$B$15*B19+$C$15*C19</f>
        <v>6.0802666293253083</v>
      </c>
      <c r="F19" s="81"/>
      <c r="G19" s="87">
        <f>Black_Scholes($B$4,$A19,$B$6,$B$6,E19,$B$9,$B$10,$B$11,,6)</f>
        <v>0.23215433204014543</v>
      </c>
    </row>
    <row r="20" spans="1:7" ht="15" customHeight="1" x14ac:dyDescent="0.2">
      <c r="A20" s="81">
        <v>36</v>
      </c>
      <c r="B20" s="88">
        <f t="shared" si="0"/>
        <v>3.9621893470817238</v>
      </c>
      <c r="C20" s="88">
        <f t="shared" ref="C20:C25" si="1">Black_Scholes($B$4,$A20,$B$6,$B$6,$C$8,$B$9,$B$10,$B$11,,0)</f>
        <v>4.7489569882762241</v>
      </c>
      <c r="D20" s="81"/>
      <c r="E20" s="88">
        <f t="shared" ref="E20:E25" si="2">$B$15*B20+$C$15*C20</f>
        <v>4.2768964035595243</v>
      </c>
      <c r="F20" s="81"/>
      <c r="G20" s="89">
        <f t="shared" ref="G20:G25" si="3">Black_Scholes($B$4,$A20,$B$6,$B$6,E20,$B$9,TRUE,TRUE,,6)</f>
        <v>0.21025815174388729</v>
      </c>
    </row>
    <row r="21" spans="1:7" ht="15" customHeight="1" x14ac:dyDescent="0.2">
      <c r="A21" s="81">
        <v>38</v>
      </c>
      <c r="B21" s="88">
        <f t="shared" si="0"/>
        <v>2.1277727235641102</v>
      </c>
      <c r="C21" s="88">
        <f t="shared" si="1"/>
        <v>3.4232869687947782</v>
      </c>
      <c r="D21" s="81"/>
      <c r="E21" s="88">
        <f t="shared" si="2"/>
        <v>2.6459784216563778</v>
      </c>
      <c r="F21" s="81"/>
      <c r="G21" s="89">
        <f t="shared" si="3"/>
        <v>0.18875751947860886</v>
      </c>
    </row>
    <row r="22" spans="1:7" ht="15" customHeight="1" x14ac:dyDescent="0.2">
      <c r="A22" s="81">
        <v>40</v>
      </c>
      <c r="B22" s="88">
        <f t="shared" si="0"/>
        <v>0.78789478919655942</v>
      </c>
      <c r="C22" s="88">
        <f t="shared" si="1"/>
        <v>2.3617104406016383</v>
      </c>
      <c r="D22" s="81"/>
      <c r="E22" s="88">
        <f t="shared" si="2"/>
        <v>1.4174210497585911</v>
      </c>
      <c r="F22" s="81"/>
      <c r="G22" s="89">
        <f t="shared" si="3"/>
        <v>0.17994192537361967</v>
      </c>
    </row>
    <row r="23" spans="1:7" ht="15" customHeight="1" x14ac:dyDescent="0.2">
      <c r="A23" s="81">
        <v>42</v>
      </c>
      <c r="B23" s="88">
        <f t="shared" si="0"/>
        <v>0.17650360129354817</v>
      </c>
      <c r="C23" s="88">
        <f t="shared" si="1"/>
        <v>1.5598400230416229</v>
      </c>
      <c r="D23" s="81"/>
      <c r="E23" s="88">
        <f t="shared" si="2"/>
        <v>0.72983816999277817</v>
      </c>
      <c r="F23" s="81"/>
      <c r="G23" s="89">
        <f t="shared" si="3"/>
        <v>0.18796497563936981</v>
      </c>
    </row>
    <row r="24" spans="1:7" ht="15" customHeight="1" x14ac:dyDescent="0.2">
      <c r="A24" s="81">
        <v>44</v>
      </c>
      <c r="B24" s="88">
        <f t="shared" si="0"/>
        <v>2.2528282052556112E-2</v>
      </c>
      <c r="C24" s="88">
        <f t="shared" si="1"/>
        <v>0.98767627997521712</v>
      </c>
      <c r="D24" s="81"/>
      <c r="E24" s="88">
        <f t="shared" si="2"/>
        <v>0.40858748122162053</v>
      </c>
      <c r="F24" s="81"/>
      <c r="G24" s="89">
        <f t="shared" si="3"/>
        <v>0.20597883406073414</v>
      </c>
    </row>
    <row r="25" spans="1:7" ht="15" customHeight="1" x14ac:dyDescent="0.2">
      <c r="A25" s="81">
        <v>46</v>
      </c>
      <c r="B25" s="88">
        <f t="shared" si="0"/>
        <v>1.63704873162638E-3</v>
      </c>
      <c r="C25" s="88">
        <f t="shared" si="1"/>
        <v>0.60083798202932037</v>
      </c>
      <c r="D25" s="81"/>
      <c r="E25" s="88">
        <f t="shared" si="2"/>
        <v>0.241317422050704</v>
      </c>
      <c r="F25" s="81"/>
      <c r="G25" s="89">
        <f t="shared" si="3"/>
        <v>0.22412766249775989</v>
      </c>
    </row>
  </sheetData>
  <pageMargins left="0.35" right="0.35" top="0.45" bottom="0.45" header="0.2" footer="0.2"/>
  <pageSetup paperSize="9" fitToHeight="0" orientation="landscape"/>
  <headerFooter>
    <oddFooter>&amp;L&amp;"Times New Roman,Regular"&amp;8John C. Hull – 12a edizione&amp;C&amp;"Times New Roman,Regular"&amp;8Esercizi&amp;R&amp;"Times New Roman,Regular"&amp;8&amp;A | &amp;P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>
    <tabColor rgb="FF536878"/>
  </sheetPr>
  <dimension ref="A1:V503"/>
  <sheetViews>
    <sheetView showGridLines="0" zoomScaleNormal="100" workbookViewId="0">
      <pane ySplit="2" topLeftCell="A3" activePane="bottomLeft" state="frozen"/>
      <selection pane="bottomLeft" activeCell="A3" sqref="A3"/>
    </sheetView>
  </sheetViews>
  <sheetFormatPr defaultRowHeight="15" customHeight="1" x14ac:dyDescent="0.2"/>
  <cols>
    <col min="1" max="1" width="9.28515625" style="62" bestFit="1" customWidth="1"/>
    <col min="2" max="2" width="13" style="75" customWidth="1"/>
    <col min="3" max="5" width="9.28515625" style="62" bestFit="1" customWidth="1"/>
    <col min="6" max="6" width="10.140625" style="62" bestFit="1" customWidth="1"/>
    <col min="7" max="7" width="9.140625" style="62"/>
    <col min="8" max="10" width="9.28515625" style="62" bestFit="1" customWidth="1"/>
    <col min="11" max="11" width="9.140625" style="62"/>
    <col min="12" max="15" width="9.28515625" style="62" bestFit="1" customWidth="1"/>
    <col min="16" max="17" width="9.140625" style="62"/>
    <col min="18" max="22" width="9.28515625" style="62" bestFit="1" customWidth="1"/>
    <col min="23" max="16384" width="9.140625" style="62"/>
  </cols>
  <sheetData>
    <row r="1" spans="1:22" ht="15" customHeight="1" x14ac:dyDescent="0.2">
      <c r="A1" s="212" t="s">
        <v>89</v>
      </c>
      <c r="B1" s="213" t="s">
        <v>59</v>
      </c>
      <c r="C1" s="209" t="s">
        <v>131</v>
      </c>
      <c r="D1" s="210"/>
      <c r="E1" s="210"/>
      <c r="F1" s="210"/>
      <c r="G1" s="73"/>
      <c r="H1" s="209" t="s">
        <v>91</v>
      </c>
      <c r="I1" s="210"/>
      <c r="J1" s="210"/>
      <c r="K1" s="61"/>
      <c r="L1" s="209" t="s">
        <v>92</v>
      </c>
      <c r="M1" s="210"/>
      <c r="N1" s="210"/>
      <c r="O1" s="210"/>
      <c r="Q1" s="209" t="s">
        <v>134</v>
      </c>
      <c r="R1" s="210"/>
      <c r="S1" s="210"/>
      <c r="T1" s="210"/>
      <c r="U1" s="210"/>
      <c r="V1" s="211"/>
    </row>
    <row r="2" spans="1:22" ht="15" customHeight="1" x14ac:dyDescent="0.2">
      <c r="A2" s="211"/>
      <c r="B2" s="210"/>
      <c r="C2" s="176" t="s">
        <v>132</v>
      </c>
      <c r="D2" s="176" t="s">
        <v>93</v>
      </c>
      <c r="E2" s="176" t="s">
        <v>94</v>
      </c>
      <c r="F2" s="176" t="s">
        <v>95</v>
      </c>
      <c r="G2" s="73"/>
      <c r="H2" s="177" t="s">
        <v>96</v>
      </c>
      <c r="I2" s="177" t="s">
        <v>97</v>
      </c>
      <c r="J2" s="177" t="s">
        <v>98</v>
      </c>
      <c r="K2" s="73"/>
      <c r="L2" s="176" t="s">
        <v>132</v>
      </c>
      <c r="M2" s="176" t="s">
        <v>93</v>
      </c>
      <c r="N2" s="176" t="s">
        <v>94</v>
      </c>
      <c r="O2" s="176" t="s">
        <v>95</v>
      </c>
      <c r="Q2" s="74"/>
      <c r="R2" s="176" t="s">
        <v>132</v>
      </c>
      <c r="S2" s="176" t="s">
        <v>93</v>
      </c>
      <c r="T2" s="176" t="s">
        <v>94</v>
      </c>
      <c r="U2" s="176" t="s">
        <v>95</v>
      </c>
      <c r="V2" s="176" t="s">
        <v>133</v>
      </c>
    </row>
    <row r="3" spans="1:22" ht="15" customHeight="1" x14ac:dyDescent="0.2">
      <c r="A3" s="62">
        <v>0</v>
      </c>
      <c r="B3" s="75">
        <v>45481</v>
      </c>
      <c r="C3" s="70">
        <v>12155.27</v>
      </c>
      <c r="D3" s="70">
        <v>8949.2900000000009</v>
      </c>
      <c r="E3" s="70">
        <v>23725.1</v>
      </c>
      <c r="F3" s="70">
        <v>72176.25</v>
      </c>
      <c r="G3" s="70"/>
      <c r="H3" s="76">
        <v>1.28362</v>
      </c>
      <c r="I3" s="76">
        <v>0.92293000000000003</v>
      </c>
      <c r="J3" s="70">
        <v>160.93216000000001</v>
      </c>
      <c r="K3" s="70"/>
      <c r="L3" s="70">
        <f t="shared" ref="L3:L66" si="0">C3</f>
        <v>12155.27</v>
      </c>
      <c r="M3" s="70">
        <f t="shared" ref="M3:M66" si="1">D3*H3</f>
        <v>11487.487629800002</v>
      </c>
      <c r="N3" s="70">
        <f t="shared" ref="N3:N66" si="2">E3/I3</f>
        <v>25706.283250083969</v>
      </c>
      <c r="O3" s="70">
        <f t="shared" ref="O3:O66" si="3">F3/J3</f>
        <v>448.48866752301092</v>
      </c>
      <c r="Q3" s="75" t="s">
        <v>99</v>
      </c>
      <c r="R3" s="77">
        <v>1</v>
      </c>
      <c r="S3" s="77">
        <v>1</v>
      </c>
      <c r="T3" s="77">
        <v>1</v>
      </c>
      <c r="U3" s="77">
        <v>1</v>
      </c>
    </row>
    <row r="4" spans="1:22" ht="15" customHeight="1" x14ac:dyDescent="0.2">
      <c r="A4" s="62">
        <v>1</v>
      </c>
      <c r="B4" s="75">
        <v>45482</v>
      </c>
      <c r="C4" s="70">
        <v>12164.57</v>
      </c>
      <c r="D4" s="70">
        <v>8890.66</v>
      </c>
      <c r="E4" s="70">
        <v>23355.62</v>
      </c>
      <c r="F4" s="70">
        <v>73591.19</v>
      </c>
      <c r="G4" s="70"/>
      <c r="H4" s="76">
        <v>1.2799</v>
      </c>
      <c r="I4" s="76">
        <v>0.92473000000000005</v>
      </c>
      <c r="J4" s="70">
        <v>161.08748</v>
      </c>
      <c r="K4" s="70"/>
      <c r="L4" s="70">
        <f t="shared" si="0"/>
        <v>12164.57</v>
      </c>
      <c r="M4" s="70">
        <f t="shared" si="1"/>
        <v>11379.155734</v>
      </c>
      <c r="N4" s="70">
        <f t="shared" si="2"/>
        <v>25256.691142279364</v>
      </c>
      <c r="O4" s="70">
        <f t="shared" si="3"/>
        <v>456.83991083602524</v>
      </c>
      <c r="Q4" s="78" t="s">
        <v>100</v>
      </c>
      <c r="R4" s="79">
        <v>3000</v>
      </c>
      <c r="S4" s="79">
        <v>3000</v>
      </c>
      <c r="T4" s="79">
        <v>1000</v>
      </c>
      <c r="U4" s="79">
        <v>3000</v>
      </c>
      <c r="V4" s="78"/>
    </row>
    <row r="5" spans="1:22" ht="15" customHeight="1" x14ac:dyDescent="0.2">
      <c r="A5" s="62">
        <v>2</v>
      </c>
      <c r="B5" s="75">
        <v>45483</v>
      </c>
      <c r="C5" s="70">
        <v>12290.21</v>
      </c>
      <c r="D5" s="70">
        <v>8949.31</v>
      </c>
      <c r="E5" s="70">
        <v>23557.46</v>
      </c>
      <c r="F5" s="70">
        <v>74036.88</v>
      </c>
      <c r="G5" s="70"/>
      <c r="H5" s="76">
        <v>1.2807900000000001</v>
      </c>
      <c r="I5" s="76">
        <v>0.92379</v>
      </c>
      <c r="J5" s="70">
        <v>161.46881999999999</v>
      </c>
      <c r="K5" s="70"/>
      <c r="L5" s="70">
        <f t="shared" si="0"/>
        <v>12290.21</v>
      </c>
      <c r="M5" s="70">
        <f t="shared" si="1"/>
        <v>11462.1867549</v>
      </c>
      <c r="N5" s="70">
        <f t="shared" si="2"/>
        <v>25500.882235140019</v>
      </c>
      <c r="O5" s="70">
        <f t="shared" si="3"/>
        <v>458.52121790448462</v>
      </c>
      <c r="Q5" s="62" t="s">
        <v>101</v>
      </c>
      <c r="R5" s="80">
        <f>R3*R4</f>
        <v>3000</v>
      </c>
      <c r="S5" s="80">
        <f>S3*S4</f>
        <v>3000</v>
      </c>
      <c r="T5" s="80">
        <f>T3*T4</f>
        <v>1000</v>
      </c>
      <c r="U5" s="80">
        <f>U3*U4</f>
        <v>3000</v>
      </c>
      <c r="V5" s="80">
        <f>SUM(R5:U5)</f>
        <v>10000</v>
      </c>
    </row>
    <row r="6" spans="1:22" ht="15" customHeight="1" x14ac:dyDescent="0.2">
      <c r="A6" s="62">
        <v>3</v>
      </c>
      <c r="B6" s="75">
        <v>45484</v>
      </c>
      <c r="C6" s="70">
        <v>12182.97</v>
      </c>
      <c r="D6" s="70">
        <v>8982.11</v>
      </c>
      <c r="E6" s="70">
        <v>23724.12</v>
      </c>
      <c r="F6" s="70">
        <v>74730.75</v>
      </c>
      <c r="G6" s="70"/>
      <c r="H6" s="76">
        <v>1.28759</v>
      </c>
      <c r="I6" s="76">
        <v>0.92122999999999999</v>
      </c>
      <c r="J6" s="70">
        <v>161.57531</v>
      </c>
      <c r="K6" s="70"/>
      <c r="L6" s="70">
        <f t="shared" si="0"/>
        <v>12182.97</v>
      </c>
      <c r="M6" s="70">
        <f t="shared" si="1"/>
        <v>11565.2750149</v>
      </c>
      <c r="N6" s="70">
        <f t="shared" si="2"/>
        <v>25752.656774095503</v>
      </c>
      <c r="O6" s="70">
        <f t="shared" si="3"/>
        <v>462.51342485432951</v>
      </c>
    </row>
    <row r="7" spans="1:22" ht="15" customHeight="1" x14ac:dyDescent="0.2">
      <c r="A7" s="62">
        <v>4</v>
      </c>
      <c r="B7" s="75">
        <v>45485</v>
      </c>
      <c r="C7" s="70">
        <v>12250.19</v>
      </c>
      <c r="D7" s="70">
        <v>9014.42</v>
      </c>
      <c r="E7" s="70">
        <v>24026.43</v>
      </c>
      <c r="F7" s="70">
        <v>72901.88</v>
      </c>
      <c r="G7" s="70"/>
      <c r="H7" s="76">
        <v>1.2959799999999999</v>
      </c>
      <c r="I7" s="76">
        <v>0.91827000000000003</v>
      </c>
      <c r="J7" s="70">
        <v>158.74197000000001</v>
      </c>
      <c r="K7" s="70"/>
      <c r="L7" s="70">
        <f t="shared" si="0"/>
        <v>12250.19</v>
      </c>
      <c r="M7" s="70">
        <f t="shared" si="1"/>
        <v>11682.508031599999</v>
      </c>
      <c r="N7" s="70">
        <f t="shared" si="2"/>
        <v>26164.886144597993</v>
      </c>
      <c r="O7" s="70">
        <f t="shared" si="3"/>
        <v>459.24767092155906</v>
      </c>
    </row>
    <row r="8" spans="1:22" ht="15" customHeight="1" x14ac:dyDescent="0.2">
      <c r="A8" s="62">
        <v>5</v>
      </c>
      <c r="B8" s="75">
        <v>45489</v>
      </c>
      <c r="C8" s="70">
        <v>12364.56</v>
      </c>
      <c r="D8" s="70">
        <v>8918.2900000000009</v>
      </c>
      <c r="E8" s="70">
        <v>23577.62</v>
      </c>
      <c r="F8" s="70">
        <v>73051.25</v>
      </c>
      <c r="G8" s="70"/>
      <c r="H8" s="76">
        <v>1.2969599999999999</v>
      </c>
      <c r="I8" s="76">
        <v>0.91725999999999996</v>
      </c>
      <c r="J8" s="70">
        <v>158.36544000000001</v>
      </c>
      <c r="K8" s="70"/>
      <c r="L8" s="70">
        <f t="shared" si="0"/>
        <v>12364.56</v>
      </c>
      <c r="M8" s="70">
        <f t="shared" si="1"/>
        <v>11566.6653984</v>
      </c>
      <c r="N8" s="70">
        <f t="shared" si="2"/>
        <v>25704.402241458258</v>
      </c>
      <c r="O8" s="70">
        <f t="shared" si="3"/>
        <v>461.28277735344273</v>
      </c>
    </row>
    <row r="9" spans="1:22" ht="15" customHeight="1" x14ac:dyDescent="0.2">
      <c r="A9" s="62">
        <v>6</v>
      </c>
      <c r="B9" s="75">
        <v>45490</v>
      </c>
      <c r="C9" s="70">
        <v>12192.49</v>
      </c>
      <c r="D9" s="70">
        <v>8942.93</v>
      </c>
      <c r="E9" s="70">
        <v>23555.439999999999</v>
      </c>
      <c r="F9" s="70">
        <v>72737.25</v>
      </c>
      <c r="G9" s="70"/>
      <c r="H9" s="76">
        <v>1.3029900000000001</v>
      </c>
      <c r="I9" s="76">
        <v>0.91457999999999995</v>
      </c>
      <c r="J9" s="70">
        <v>156.58496</v>
      </c>
      <c r="K9" s="70"/>
      <c r="L9" s="70">
        <f t="shared" si="0"/>
        <v>12192.49</v>
      </c>
      <c r="M9" s="70">
        <f t="shared" si="1"/>
        <v>11652.548360700001</v>
      </c>
      <c r="N9" s="70">
        <f t="shared" si="2"/>
        <v>25755.472457302807</v>
      </c>
      <c r="O9" s="70">
        <f t="shared" si="3"/>
        <v>464.5225825008992</v>
      </c>
    </row>
    <row r="10" spans="1:22" ht="15" customHeight="1" x14ac:dyDescent="0.2">
      <c r="A10" s="62">
        <v>7</v>
      </c>
      <c r="B10" s="75">
        <v>45491</v>
      </c>
      <c r="C10" s="70">
        <v>12097.25</v>
      </c>
      <c r="D10" s="70">
        <v>8961.9699999999993</v>
      </c>
      <c r="E10" s="70">
        <v>23604.41</v>
      </c>
      <c r="F10" s="70">
        <v>71018.13</v>
      </c>
      <c r="G10" s="70"/>
      <c r="H10" s="76">
        <v>1.2984899999999999</v>
      </c>
      <c r="I10" s="76">
        <v>0.91491</v>
      </c>
      <c r="J10" s="70">
        <v>156.46843999999999</v>
      </c>
      <c r="K10" s="70"/>
      <c r="L10" s="70">
        <f t="shared" si="0"/>
        <v>12097.25</v>
      </c>
      <c r="M10" s="70">
        <f t="shared" si="1"/>
        <v>11637.028425299999</v>
      </c>
      <c r="N10" s="70">
        <f t="shared" si="2"/>
        <v>25799.707075012844</v>
      </c>
      <c r="O10" s="70">
        <f t="shared" si="3"/>
        <v>453.88149840312855</v>
      </c>
    </row>
    <row r="11" spans="1:22" ht="15" customHeight="1" x14ac:dyDescent="0.2">
      <c r="A11" s="62">
        <v>8</v>
      </c>
      <c r="B11" s="75">
        <v>45492</v>
      </c>
      <c r="C11" s="70">
        <v>12011.61</v>
      </c>
      <c r="D11" s="70">
        <v>8908.26</v>
      </c>
      <c r="E11" s="70">
        <v>23442.52</v>
      </c>
      <c r="F11" s="70">
        <v>70907.44</v>
      </c>
      <c r="G11" s="70"/>
      <c r="H11" s="76">
        <v>1.2921199999999999</v>
      </c>
      <c r="I11" s="76">
        <v>0.91827000000000003</v>
      </c>
      <c r="J11" s="70">
        <v>157.58493999999999</v>
      </c>
      <c r="K11" s="70"/>
      <c r="L11" s="70">
        <f t="shared" si="0"/>
        <v>12011.61</v>
      </c>
      <c r="M11" s="70">
        <f t="shared" si="1"/>
        <v>11510.5409112</v>
      </c>
      <c r="N11" s="70">
        <f t="shared" si="2"/>
        <v>25529.005630152351</v>
      </c>
      <c r="O11" s="70">
        <f t="shared" si="3"/>
        <v>449.96330233079385</v>
      </c>
    </row>
    <row r="12" spans="1:22" ht="15" customHeight="1" x14ac:dyDescent="0.2">
      <c r="A12" s="62">
        <v>9</v>
      </c>
      <c r="B12" s="75">
        <v>45495</v>
      </c>
      <c r="C12" s="70">
        <v>12141.75</v>
      </c>
      <c r="D12" s="70">
        <v>8955.2900000000009</v>
      </c>
      <c r="E12" s="70">
        <v>23714.77</v>
      </c>
      <c r="F12" s="70">
        <v>70084.81</v>
      </c>
      <c r="G12" s="70"/>
      <c r="H12" s="76">
        <v>1.29288</v>
      </c>
      <c r="I12" s="76">
        <v>0.91844000000000003</v>
      </c>
      <c r="J12" s="70">
        <v>156.86994999999999</v>
      </c>
      <c r="K12" s="70"/>
      <c r="L12" s="70">
        <f t="shared" si="0"/>
        <v>12141.75</v>
      </c>
      <c r="M12" s="70">
        <f t="shared" si="1"/>
        <v>11578.115335200002</v>
      </c>
      <c r="N12" s="70">
        <f t="shared" si="2"/>
        <v>25820.706850746919</v>
      </c>
      <c r="O12" s="70">
        <f t="shared" si="3"/>
        <v>446.77014303886756</v>
      </c>
    </row>
    <row r="13" spans="1:22" ht="15" customHeight="1" x14ac:dyDescent="0.2">
      <c r="A13" s="62">
        <v>10</v>
      </c>
      <c r="B13" s="75">
        <v>45496</v>
      </c>
      <c r="C13" s="70">
        <v>12122.83</v>
      </c>
      <c r="D13" s="70">
        <v>8920.98</v>
      </c>
      <c r="E13" s="70">
        <v>23642</v>
      </c>
      <c r="F13" s="70">
        <v>70076.63</v>
      </c>
      <c r="G13" s="70"/>
      <c r="H13" s="76">
        <v>1.29173</v>
      </c>
      <c r="I13" s="76">
        <v>0.92081000000000002</v>
      </c>
      <c r="J13" s="70">
        <v>156.20625999999999</v>
      </c>
      <c r="K13" s="70"/>
      <c r="L13" s="70">
        <f t="shared" si="0"/>
        <v>12122.83</v>
      </c>
      <c r="M13" s="70">
        <f t="shared" si="1"/>
        <v>11523.497495399999</v>
      </c>
      <c r="N13" s="70">
        <f t="shared" si="2"/>
        <v>25675.220729575049</v>
      </c>
      <c r="O13" s="70">
        <f t="shared" si="3"/>
        <v>448.61601577299149</v>
      </c>
    </row>
    <row r="14" spans="1:22" ht="15" customHeight="1" x14ac:dyDescent="0.2">
      <c r="A14" s="62">
        <v>11</v>
      </c>
      <c r="B14" s="75">
        <v>45497</v>
      </c>
      <c r="C14" s="70">
        <v>11842.36</v>
      </c>
      <c r="D14" s="70">
        <v>8906.0499999999993</v>
      </c>
      <c r="E14" s="70">
        <v>23377.83</v>
      </c>
      <c r="F14" s="70">
        <v>69298.69</v>
      </c>
      <c r="G14" s="70"/>
      <c r="H14" s="76">
        <v>1.2918400000000001</v>
      </c>
      <c r="I14" s="76">
        <v>0.92183000000000004</v>
      </c>
      <c r="J14" s="70">
        <v>154.15745000000001</v>
      </c>
      <c r="K14" s="70"/>
      <c r="L14" s="70">
        <f t="shared" si="0"/>
        <v>11842.36</v>
      </c>
      <c r="M14" s="70">
        <f t="shared" si="1"/>
        <v>11505.191632</v>
      </c>
      <c r="N14" s="70">
        <f t="shared" si="2"/>
        <v>25360.239957475893</v>
      </c>
      <c r="O14" s="70">
        <f t="shared" si="3"/>
        <v>449.5318909335877</v>
      </c>
    </row>
    <row r="15" spans="1:22" ht="15" customHeight="1" x14ac:dyDescent="0.2">
      <c r="A15" s="62">
        <v>12</v>
      </c>
      <c r="B15" s="75">
        <v>45498</v>
      </c>
      <c r="C15" s="70">
        <v>11781.57</v>
      </c>
      <c r="D15" s="70">
        <v>8943.66</v>
      </c>
      <c r="E15" s="70">
        <v>23108.04</v>
      </c>
      <c r="F15" s="70">
        <v>67023.81</v>
      </c>
      <c r="G15" s="70"/>
      <c r="H15" s="76">
        <v>1.28749</v>
      </c>
      <c r="I15" s="76">
        <v>0.92157</v>
      </c>
      <c r="J15" s="70">
        <v>152.63109</v>
      </c>
      <c r="K15" s="70"/>
      <c r="L15" s="70">
        <f t="shared" si="0"/>
        <v>11781.57</v>
      </c>
      <c r="M15" s="70">
        <f t="shared" si="1"/>
        <v>11514.872813399999</v>
      </c>
      <c r="N15" s="70">
        <f t="shared" si="2"/>
        <v>25074.64435691266</v>
      </c>
      <c r="O15" s="70">
        <f t="shared" si="3"/>
        <v>439.122920500666</v>
      </c>
    </row>
    <row r="16" spans="1:22" ht="15" customHeight="1" x14ac:dyDescent="0.2">
      <c r="A16" s="62">
        <v>13</v>
      </c>
      <c r="B16" s="75">
        <v>45499</v>
      </c>
      <c r="C16" s="70">
        <v>11913.04</v>
      </c>
      <c r="D16" s="70">
        <v>9052.2099999999991</v>
      </c>
      <c r="E16" s="70">
        <v>23390.14</v>
      </c>
      <c r="F16" s="70">
        <v>66666.13</v>
      </c>
      <c r="G16" s="70"/>
      <c r="H16" s="76">
        <v>1.2870699999999999</v>
      </c>
      <c r="I16" s="76">
        <v>0.92081000000000002</v>
      </c>
      <c r="J16" s="70">
        <v>154.5488</v>
      </c>
      <c r="K16" s="70"/>
      <c r="L16" s="70">
        <f t="shared" si="0"/>
        <v>11913.04</v>
      </c>
      <c r="M16" s="70">
        <f t="shared" si="1"/>
        <v>11650.827924699999</v>
      </c>
      <c r="N16" s="70">
        <f t="shared" si="2"/>
        <v>25401.700676578228</v>
      </c>
      <c r="O16" s="70">
        <f t="shared" si="3"/>
        <v>431.35973880094832</v>
      </c>
    </row>
    <row r="17" spans="1:15" ht="15" customHeight="1" x14ac:dyDescent="0.2">
      <c r="A17" s="62">
        <v>14</v>
      </c>
      <c r="B17" s="75">
        <v>45502</v>
      </c>
      <c r="C17" s="70">
        <v>11922.89</v>
      </c>
      <c r="D17" s="70">
        <v>9059.4599999999991</v>
      </c>
      <c r="E17" s="70">
        <v>23160.39</v>
      </c>
      <c r="F17" s="70">
        <v>68084.19</v>
      </c>
      <c r="G17" s="70"/>
      <c r="H17" s="76">
        <v>1.28247</v>
      </c>
      <c r="I17" s="76">
        <v>0.92447000000000001</v>
      </c>
      <c r="J17" s="70">
        <v>153.86891</v>
      </c>
      <c r="K17" s="70"/>
      <c r="L17" s="70">
        <f t="shared" si="0"/>
        <v>11922.89</v>
      </c>
      <c r="M17" s="70">
        <f t="shared" si="1"/>
        <v>11618.485666199998</v>
      </c>
      <c r="N17" s="70">
        <f t="shared" si="2"/>
        <v>25052.613930143758</v>
      </c>
      <c r="O17" s="70">
        <f t="shared" si="3"/>
        <v>442.48178530672635</v>
      </c>
    </row>
    <row r="18" spans="1:15" ht="15" customHeight="1" x14ac:dyDescent="0.2">
      <c r="A18" s="62">
        <v>15</v>
      </c>
      <c r="B18" s="75">
        <v>45503</v>
      </c>
      <c r="C18" s="70">
        <v>11863.8</v>
      </c>
      <c r="D18" s="70">
        <v>9039.86</v>
      </c>
      <c r="E18" s="70">
        <v>23257.14</v>
      </c>
      <c r="F18" s="70">
        <v>68189.31</v>
      </c>
      <c r="G18" s="70"/>
      <c r="H18" s="76">
        <v>1.2846</v>
      </c>
      <c r="I18" s="76">
        <v>0.92386999999999997</v>
      </c>
      <c r="J18" s="70">
        <v>154.85033000000001</v>
      </c>
      <c r="K18" s="70"/>
      <c r="L18" s="70">
        <f t="shared" si="0"/>
        <v>11863.8</v>
      </c>
      <c r="M18" s="70">
        <f t="shared" si="1"/>
        <v>11612.604156000001</v>
      </c>
      <c r="N18" s="70">
        <f t="shared" si="2"/>
        <v>25173.606676263978</v>
      </c>
      <c r="O18" s="70">
        <f t="shared" si="3"/>
        <v>440.35624593115165</v>
      </c>
    </row>
    <row r="19" spans="1:15" ht="15" customHeight="1" x14ac:dyDescent="0.2">
      <c r="A19" s="62">
        <v>16</v>
      </c>
      <c r="B19" s="75">
        <v>45504</v>
      </c>
      <c r="C19" s="70">
        <v>12052.09</v>
      </c>
      <c r="D19" s="70">
        <v>9142.09</v>
      </c>
      <c r="E19" s="70">
        <v>23433.09</v>
      </c>
      <c r="F19" s="70">
        <v>69208.63</v>
      </c>
      <c r="G19" s="70"/>
      <c r="H19" s="76">
        <v>1.2832399999999999</v>
      </c>
      <c r="I19" s="76">
        <v>0.92352999999999996</v>
      </c>
      <c r="J19" s="70">
        <v>150.31399999999999</v>
      </c>
      <c r="K19" s="70"/>
      <c r="L19" s="70">
        <f t="shared" si="0"/>
        <v>12052.09</v>
      </c>
      <c r="M19" s="70">
        <f t="shared" si="1"/>
        <v>11731.4955716</v>
      </c>
      <c r="N19" s="70">
        <f t="shared" si="2"/>
        <v>25373.393392743063</v>
      </c>
      <c r="O19" s="70">
        <f t="shared" si="3"/>
        <v>460.42703939752789</v>
      </c>
    </row>
    <row r="20" spans="1:15" ht="15" customHeight="1" x14ac:dyDescent="0.2">
      <c r="A20" s="62">
        <v>17</v>
      </c>
      <c r="B20" s="75">
        <v>45505</v>
      </c>
      <c r="C20" s="70">
        <v>11887.54</v>
      </c>
      <c r="D20" s="70">
        <v>9056.5499999999993</v>
      </c>
      <c r="E20" s="70">
        <v>22932.05</v>
      </c>
      <c r="F20" s="70">
        <v>67482</v>
      </c>
      <c r="G20" s="70"/>
      <c r="H20" s="76">
        <v>1.2794099999999999</v>
      </c>
      <c r="I20" s="76">
        <v>0.92686999999999997</v>
      </c>
      <c r="J20" s="70">
        <v>150.76467</v>
      </c>
      <c r="K20" s="70"/>
      <c r="L20" s="70">
        <f t="shared" si="0"/>
        <v>11887.54</v>
      </c>
      <c r="M20" s="70">
        <f t="shared" si="1"/>
        <v>11587.040635499998</v>
      </c>
      <c r="N20" s="70">
        <f t="shared" si="2"/>
        <v>24741.38768112033</v>
      </c>
      <c r="O20" s="70">
        <f t="shared" si="3"/>
        <v>447.5982337241212</v>
      </c>
    </row>
    <row r="21" spans="1:15" ht="15" customHeight="1" x14ac:dyDescent="0.2">
      <c r="A21" s="62">
        <v>18</v>
      </c>
      <c r="B21" s="75">
        <v>45506</v>
      </c>
      <c r="C21" s="70">
        <v>11669.18</v>
      </c>
      <c r="D21" s="70">
        <v>8937.76</v>
      </c>
      <c r="E21" s="70">
        <v>22562.89</v>
      </c>
      <c r="F21" s="70">
        <v>63558.69</v>
      </c>
      <c r="G21" s="70"/>
      <c r="H21" s="76">
        <v>1.27471</v>
      </c>
      <c r="I21" s="76">
        <v>0.92293000000000003</v>
      </c>
      <c r="J21" s="70">
        <v>148.93401</v>
      </c>
      <c r="K21" s="70"/>
      <c r="L21" s="70">
        <f t="shared" si="0"/>
        <v>11669.18</v>
      </c>
      <c r="M21" s="70">
        <f t="shared" si="1"/>
        <v>11393.052049600001</v>
      </c>
      <c r="N21" s="70">
        <f t="shared" si="2"/>
        <v>24447.021984332507</v>
      </c>
      <c r="O21" s="70">
        <f t="shared" si="3"/>
        <v>426.75739409688896</v>
      </c>
    </row>
    <row r="22" spans="1:15" ht="15" customHeight="1" x14ac:dyDescent="0.2">
      <c r="A22" s="62">
        <v>19</v>
      </c>
      <c r="B22" s="75">
        <v>45509</v>
      </c>
      <c r="C22" s="70">
        <v>11319.96</v>
      </c>
      <c r="D22" s="70">
        <v>8755.74</v>
      </c>
      <c r="E22" s="70">
        <v>22243.01</v>
      </c>
      <c r="F22" s="70">
        <v>55680</v>
      </c>
      <c r="G22" s="70"/>
      <c r="H22" s="76">
        <v>1.2769299999999999</v>
      </c>
      <c r="I22" s="76">
        <v>0.91191</v>
      </c>
      <c r="J22" s="70">
        <v>142.23965000000001</v>
      </c>
      <c r="K22" s="70"/>
      <c r="L22" s="70">
        <f t="shared" si="0"/>
        <v>11319.96</v>
      </c>
      <c r="M22" s="70">
        <f t="shared" si="1"/>
        <v>11180.467078199999</v>
      </c>
      <c r="N22" s="70">
        <f t="shared" si="2"/>
        <v>24391.67242381375</v>
      </c>
      <c r="O22" s="70">
        <f t="shared" si="3"/>
        <v>391.45203183500519</v>
      </c>
    </row>
    <row r="23" spans="1:15" ht="15" customHeight="1" x14ac:dyDescent="0.2">
      <c r="A23" s="62">
        <v>20</v>
      </c>
      <c r="B23" s="75">
        <v>45510</v>
      </c>
      <c r="C23" s="70">
        <v>11437.32</v>
      </c>
      <c r="D23" s="70">
        <v>8775.92</v>
      </c>
      <c r="E23" s="70">
        <v>22184.03</v>
      </c>
      <c r="F23" s="70">
        <v>61374.02</v>
      </c>
      <c r="G23" s="70"/>
      <c r="H23" s="76">
        <v>1.26922</v>
      </c>
      <c r="I23" s="76">
        <v>0.91617000000000004</v>
      </c>
      <c r="J23" s="70">
        <v>145.02061</v>
      </c>
      <c r="K23" s="70"/>
      <c r="L23" s="70">
        <f t="shared" si="0"/>
        <v>11437.32</v>
      </c>
      <c r="M23" s="70">
        <f t="shared" si="1"/>
        <v>11138.573182399999</v>
      </c>
      <c r="N23" s="70">
        <f t="shared" si="2"/>
        <v>24213.879520176382</v>
      </c>
      <c r="O23" s="70">
        <f t="shared" si="3"/>
        <v>423.20894940381231</v>
      </c>
    </row>
    <row r="24" spans="1:15" ht="15" customHeight="1" x14ac:dyDescent="0.2">
      <c r="A24" s="62">
        <v>21</v>
      </c>
      <c r="B24" s="75">
        <v>45511</v>
      </c>
      <c r="C24" s="70">
        <v>11349.24</v>
      </c>
      <c r="D24" s="70">
        <v>8929.2000000000007</v>
      </c>
      <c r="E24" s="70">
        <v>22607.09</v>
      </c>
      <c r="F24" s="70">
        <v>62107.06</v>
      </c>
      <c r="G24" s="70"/>
      <c r="H24" s="76">
        <v>1.27284</v>
      </c>
      <c r="I24" s="76">
        <v>0.91557999999999995</v>
      </c>
      <c r="J24" s="70">
        <v>147.06098</v>
      </c>
      <c r="K24" s="70"/>
      <c r="L24" s="70">
        <f t="shared" si="0"/>
        <v>11349.24</v>
      </c>
      <c r="M24" s="70">
        <f t="shared" si="1"/>
        <v>11365.442928</v>
      </c>
      <c r="N24" s="70">
        <f t="shared" si="2"/>
        <v>24691.550711024705</v>
      </c>
      <c r="O24" s="70">
        <f t="shared" si="3"/>
        <v>422.32181507290375</v>
      </c>
    </row>
    <row r="25" spans="1:15" ht="15" customHeight="1" x14ac:dyDescent="0.2">
      <c r="A25" s="62">
        <v>22</v>
      </c>
      <c r="B25" s="75">
        <v>45512</v>
      </c>
      <c r="C25" s="70">
        <v>11610.84</v>
      </c>
      <c r="D25" s="70">
        <v>8926.16</v>
      </c>
      <c r="E25" s="70">
        <v>22549.33</v>
      </c>
      <c r="F25" s="70">
        <v>61649.62</v>
      </c>
      <c r="G25" s="70"/>
      <c r="H25" s="76">
        <v>1.26956</v>
      </c>
      <c r="I25" s="76">
        <v>0.91491</v>
      </c>
      <c r="J25" s="70">
        <v>146.14822000000001</v>
      </c>
      <c r="K25" s="70"/>
      <c r="L25" s="70">
        <f t="shared" si="0"/>
        <v>11610.84</v>
      </c>
      <c r="M25" s="70">
        <f t="shared" si="1"/>
        <v>11332.2956896</v>
      </c>
      <c r="N25" s="70">
        <f t="shared" si="2"/>
        <v>24646.500748707524</v>
      </c>
      <c r="O25" s="70">
        <f t="shared" si="3"/>
        <v>421.82942768649525</v>
      </c>
    </row>
    <row r="26" spans="1:15" ht="15" customHeight="1" x14ac:dyDescent="0.2">
      <c r="A26" s="62">
        <v>23</v>
      </c>
      <c r="B26" s="75">
        <v>45513</v>
      </c>
      <c r="C26" s="70">
        <v>11666.49</v>
      </c>
      <c r="D26" s="70">
        <v>8951.51</v>
      </c>
      <c r="E26" s="70">
        <v>22618.62</v>
      </c>
      <c r="F26" s="70">
        <v>61992.85</v>
      </c>
      <c r="G26" s="70"/>
      <c r="H26" s="76">
        <v>1.2737400000000001</v>
      </c>
      <c r="I26" s="76">
        <v>0.91600000000000004</v>
      </c>
      <c r="J26" s="70">
        <v>146.86268999999999</v>
      </c>
      <c r="K26" s="70"/>
      <c r="L26" s="70">
        <f t="shared" si="0"/>
        <v>11666.49</v>
      </c>
      <c r="M26" s="70">
        <f t="shared" si="1"/>
        <v>11401.896347400001</v>
      </c>
      <c r="N26" s="70">
        <f t="shared" si="2"/>
        <v>24692.816593886462</v>
      </c>
      <c r="O26" s="70">
        <f t="shared" si="3"/>
        <v>422.11435729523953</v>
      </c>
    </row>
    <row r="27" spans="1:15" ht="15" customHeight="1" x14ac:dyDescent="0.2">
      <c r="A27" s="62">
        <v>24</v>
      </c>
      <c r="B27" s="75">
        <v>45517</v>
      </c>
      <c r="C27" s="70">
        <v>11865.29</v>
      </c>
      <c r="D27" s="70">
        <v>9025.08</v>
      </c>
      <c r="E27" s="70">
        <v>22637.78</v>
      </c>
      <c r="F27" s="70">
        <v>64130.32</v>
      </c>
      <c r="G27" s="70"/>
      <c r="H27" s="76">
        <v>1.27911</v>
      </c>
      <c r="I27" s="76">
        <v>0.91483000000000003</v>
      </c>
      <c r="J27" s="70">
        <v>147.44305</v>
      </c>
      <c r="K27" s="70"/>
      <c r="L27" s="70">
        <f t="shared" si="0"/>
        <v>11865.29</v>
      </c>
      <c r="M27" s="70">
        <f t="shared" si="1"/>
        <v>11544.070078799999</v>
      </c>
      <c r="N27" s="70">
        <f t="shared" si="2"/>
        <v>24745.340664385731</v>
      </c>
      <c r="O27" s="70">
        <f t="shared" si="3"/>
        <v>434.94976535007925</v>
      </c>
    </row>
    <row r="28" spans="1:15" ht="15" customHeight="1" x14ac:dyDescent="0.2">
      <c r="A28" s="62">
        <v>25</v>
      </c>
      <c r="B28" s="75">
        <v>45518</v>
      </c>
      <c r="C28" s="70">
        <v>11911.02</v>
      </c>
      <c r="D28" s="70">
        <v>9075.2900000000009</v>
      </c>
      <c r="E28" s="70">
        <v>22816.63</v>
      </c>
      <c r="F28" s="70">
        <v>64501.87</v>
      </c>
      <c r="G28" s="70"/>
      <c r="H28" s="76">
        <v>1.2845200000000001</v>
      </c>
      <c r="I28" s="76">
        <v>0.90751999999999999</v>
      </c>
      <c r="J28" s="70">
        <v>147.00064</v>
      </c>
      <c r="K28" s="70"/>
      <c r="L28" s="70">
        <f t="shared" si="0"/>
        <v>11911.02</v>
      </c>
      <c r="M28" s="70">
        <f t="shared" si="1"/>
        <v>11657.391510800002</v>
      </c>
      <c r="N28" s="70">
        <f t="shared" si="2"/>
        <v>25141.737923131172</v>
      </c>
      <c r="O28" s="70">
        <f t="shared" si="3"/>
        <v>438.78632093030342</v>
      </c>
    </row>
    <row r="29" spans="1:15" ht="15" customHeight="1" x14ac:dyDescent="0.2">
      <c r="A29" s="62">
        <v>26</v>
      </c>
      <c r="B29" s="75">
        <v>45519</v>
      </c>
      <c r="C29" s="70">
        <v>12106.68</v>
      </c>
      <c r="D29" s="70">
        <v>9177.2999999999993</v>
      </c>
      <c r="E29" s="70">
        <v>23096.69</v>
      </c>
      <c r="F29" s="70">
        <v>65004.91</v>
      </c>
      <c r="G29" s="70"/>
      <c r="H29" s="76">
        <v>1.2861100000000001</v>
      </c>
      <c r="I29" s="76">
        <v>0.90817999999999999</v>
      </c>
      <c r="J29" s="70">
        <v>147.25274999999999</v>
      </c>
      <c r="K29" s="70"/>
      <c r="L29" s="70">
        <f t="shared" si="0"/>
        <v>12106.68</v>
      </c>
      <c r="M29" s="70">
        <f t="shared" si="1"/>
        <v>11803.017303000001</v>
      </c>
      <c r="N29" s="70">
        <f t="shared" si="2"/>
        <v>25431.841705388797</v>
      </c>
      <c r="O29" s="70">
        <f t="shared" si="3"/>
        <v>441.45124624158126</v>
      </c>
    </row>
    <row r="30" spans="1:15" ht="15" customHeight="1" x14ac:dyDescent="0.2">
      <c r="A30" s="62">
        <v>27</v>
      </c>
      <c r="B30" s="75">
        <v>45520</v>
      </c>
      <c r="C30" s="70">
        <v>12132.48</v>
      </c>
      <c r="D30" s="70">
        <v>9137.7900000000009</v>
      </c>
      <c r="E30" s="70">
        <v>23178.62</v>
      </c>
      <c r="F30" s="70">
        <v>67369.63</v>
      </c>
      <c r="G30" s="70"/>
      <c r="H30" s="76">
        <v>1.2914699999999999</v>
      </c>
      <c r="I30" s="76">
        <v>0.90959000000000001</v>
      </c>
      <c r="J30" s="70">
        <v>148.00800000000001</v>
      </c>
      <c r="K30" s="70"/>
      <c r="L30" s="70">
        <f t="shared" si="0"/>
        <v>12132.48</v>
      </c>
      <c r="M30" s="70">
        <f t="shared" si="1"/>
        <v>11801.181651299999</v>
      </c>
      <c r="N30" s="70">
        <f t="shared" si="2"/>
        <v>25482.492111830605</v>
      </c>
      <c r="O30" s="70">
        <f t="shared" si="3"/>
        <v>455.17559861629104</v>
      </c>
    </row>
    <row r="31" spans="1:15" ht="15" customHeight="1" x14ac:dyDescent="0.2">
      <c r="A31" s="62">
        <v>28</v>
      </c>
      <c r="B31" s="75">
        <v>45523</v>
      </c>
      <c r="C31" s="70">
        <v>12251.74</v>
      </c>
      <c r="D31" s="70">
        <v>9187.85</v>
      </c>
      <c r="E31" s="70">
        <v>23341.38</v>
      </c>
      <c r="F31" s="70">
        <v>66176.56</v>
      </c>
      <c r="G31" s="70"/>
      <c r="H31" s="76">
        <v>1.2952399999999999</v>
      </c>
      <c r="I31" s="76">
        <v>0.90571999999999997</v>
      </c>
      <c r="J31" s="70">
        <v>146.01938000000001</v>
      </c>
      <c r="K31" s="70"/>
      <c r="L31" s="70">
        <f t="shared" si="0"/>
        <v>12251.74</v>
      </c>
      <c r="M31" s="70">
        <f t="shared" si="1"/>
        <v>11900.470834</v>
      </c>
      <c r="N31" s="70">
        <f t="shared" si="2"/>
        <v>25771.077154087357</v>
      </c>
      <c r="O31" s="70">
        <f t="shared" si="3"/>
        <v>453.20395142069492</v>
      </c>
    </row>
    <row r="32" spans="1:15" ht="15" customHeight="1" x14ac:dyDescent="0.2">
      <c r="A32" s="62">
        <v>29</v>
      </c>
      <c r="B32" s="75">
        <v>45524</v>
      </c>
      <c r="C32" s="70">
        <v>12227.8</v>
      </c>
      <c r="D32" s="70">
        <v>9095.92</v>
      </c>
      <c r="E32" s="70">
        <v>23290.720000000001</v>
      </c>
      <c r="F32" s="70">
        <v>67370.06</v>
      </c>
      <c r="G32" s="70"/>
      <c r="H32" s="76">
        <v>1.3010299999999999</v>
      </c>
      <c r="I32" s="76">
        <v>0.9022</v>
      </c>
      <c r="J32" s="70">
        <v>146.31901999999999</v>
      </c>
      <c r="K32" s="70"/>
      <c r="L32" s="70">
        <f t="shared" si="0"/>
        <v>12227.8</v>
      </c>
      <c r="M32" s="70">
        <f t="shared" si="1"/>
        <v>11834.0647976</v>
      </c>
      <c r="N32" s="70">
        <f t="shared" si="2"/>
        <v>25815.473287519399</v>
      </c>
      <c r="O32" s="70">
        <f t="shared" si="3"/>
        <v>460.43269015880503</v>
      </c>
    </row>
    <row r="33" spans="1:15" ht="15" customHeight="1" x14ac:dyDescent="0.2">
      <c r="A33" s="62">
        <v>30</v>
      </c>
      <c r="B33" s="75">
        <v>45525</v>
      </c>
      <c r="C33" s="70">
        <v>12280.18</v>
      </c>
      <c r="D33" s="70">
        <v>9107.0300000000007</v>
      </c>
      <c r="E33" s="70">
        <v>23412.04</v>
      </c>
      <c r="F33" s="70">
        <v>67173.38</v>
      </c>
      <c r="G33" s="70"/>
      <c r="H33" s="76">
        <v>1.3031200000000001</v>
      </c>
      <c r="I33" s="76">
        <v>0.89959999999999996</v>
      </c>
      <c r="J33" s="70">
        <v>145.96977000000001</v>
      </c>
      <c r="K33" s="70"/>
      <c r="L33" s="70">
        <f t="shared" si="0"/>
        <v>12280.18</v>
      </c>
      <c r="M33" s="70">
        <f t="shared" si="1"/>
        <v>11867.552933600002</v>
      </c>
      <c r="N33" s="70">
        <f t="shared" si="2"/>
        <v>26024.944419742111</v>
      </c>
      <c r="O33" s="70">
        <f t="shared" si="3"/>
        <v>460.18692774538181</v>
      </c>
    </row>
    <row r="34" spans="1:15" ht="15" customHeight="1" x14ac:dyDescent="0.2">
      <c r="A34" s="62">
        <v>31</v>
      </c>
      <c r="B34" s="75">
        <v>45526</v>
      </c>
      <c r="C34" s="70">
        <v>12170.71</v>
      </c>
      <c r="D34" s="70">
        <v>9115.5300000000007</v>
      </c>
      <c r="E34" s="70">
        <v>23410.13</v>
      </c>
      <c r="F34" s="70">
        <v>67632.19</v>
      </c>
      <c r="G34" s="70"/>
      <c r="H34" s="76">
        <v>1.31088</v>
      </c>
      <c r="I34" s="76">
        <v>0.89807000000000003</v>
      </c>
      <c r="J34" s="70">
        <v>146.06197</v>
      </c>
      <c r="K34" s="70"/>
      <c r="L34" s="70">
        <f t="shared" si="0"/>
        <v>12170.71</v>
      </c>
      <c r="M34" s="70">
        <f t="shared" si="1"/>
        <v>11949.365966400001</v>
      </c>
      <c r="N34" s="70">
        <f t="shared" si="2"/>
        <v>26067.15512153841</v>
      </c>
      <c r="O34" s="70">
        <f t="shared" si="3"/>
        <v>463.03764080410531</v>
      </c>
    </row>
    <row r="35" spans="1:15" ht="15" customHeight="1" x14ac:dyDescent="0.2">
      <c r="A35" s="62">
        <v>32</v>
      </c>
      <c r="B35" s="75">
        <v>45527</v>
      </c>
      <c r="C35" s="70">
        <v>12310.63</v>
      </c>
      <c r="D35" s="70">
        <v>9159.2800000000007</v>
      </c>
      <c r="E35" s="70">
        <v>23574.83</v>
      </c>
      <c r="F35" s="70">
        <v>67903.44</v>
      </c>
      <c r="G35" s="70"/>
      <c r="H35" s="76">
        <v>1.3124800000000001</v>
      </c>
      <c r="I35" s="76">
        <v>0.8992</v>
      </c>
      <c r="J35" s="70">
        <v>146.00306</v>
      </c>
      <c r="K35" s="70"/>
      <c r="L35" s="70">
        <f t="shared" si="0"/>
        <v>12310.63</v>
      </c>
      <c r="M35" s="70">
        <f t="shared" si="1"/>
        <v>12021.371814400001</v>
      </c>
      <c r="N35" s="70">
        <f t="shared" si="2"/>
        <v>26217.560053380785</v>
      </c>
      <c r="O35" s="70">
        <f t="shared" si="3"/>
        <v>465.08230717904132</v>
      </c>
    </row>
    <row r="36" spans="1:15" ht="15" customHeight="1" x14ac:dyDescent="0.2">
      <c r="A36" s="62">
        <v>33</v>
      </c>
      <c r="B36" s="75">
        <v>45531</v>
      </c>
      <c r="C36" s="70">
        <v>12292.64</v>
      </c>
      <c r="D36" s="70">
        <v>9178.73</v>
      </c>
      <c r="E36" s="70">
        <v>23539.8</v>
      </c>
      <c r="F36" s="70">
        <v>67769.56</v>
      </c>
      <c r="G36" s="70"/>
      <c r="H36" s="76">
        <v>1.32192</v>
      </c>
      <c r="I36" s="76">
        <v>0.89590000000000003</v>
      </c>
      <c r="J36" s="70">
        <v>144.45439999999999</v>
      </c>
      <c r="K36" s="70"/>
      <c r="L36" s="70">
        <f t="shared" si="0"/>
        <v>12292.64</v>
      </c>
      <c r="M36" s="70">
        <f t="shared" si="1"/>
        <v>12133.546761599999</v>
      </c>
      <c r="N36" s="70">
        <f t="shared" si="2"/>
        <v>26275.030695390109</v>
      </c>
      <c r="O36" s="70">
        <f t="shared" si="3"/>
        <v>469.14154224447299</v>
      </c>
    </row>
    <row r="37" spans="1:15" ht="15" customHeight="1" x14ac:dyDescent="0.2">
      <c r="A37" s="62">
        <v>34</v>
      </c>
      <c r="B37" s="75">
        <v>45532</v>
      </c>
      <c r="C37" s="70">
        <v>12219.23</v>
      </c>
      <c r="D37" s="70">
        <v>9176.9500000000007</v>
      </c>
      <c r="E37" s="70">
        <v>23576.77</v>
      </c>
      <c r="F37" s="70">
        <v>67916.69</v>
      </c>
      <c r="G37" s="70"/>
      <c r="H37" s="76">
        <v>1.3208899999999999</v>
      </c>
      <c r="I37" s="76">
        <v>0.89951999999999999</v>
      </c>
      <c r="J37" s="70">
        <v>144.43645000000001</v>
      </c>
      <c r="K37" s="70"/>
      <c r="L37" s="70">
        <f t="shared" si="0"/>
        <v>12219.23</v>
      </c>
      <c r="M37" s="70">
        <f t="shared" si="1"/>
        <v>12121.741485500001</v>
      </c>
      <c r="N37" s="70">
        <f t="shared" si="2"/>
        <v>26210.389985770191</v>
      </c>
      <c r="O37" s="70">
        <f t="shared" si="3"/>
        <v>470.21849401588031</v>
      </c>
    </row>
    <row r="38" spans="1:15" ht="15" customHeight="1" x14ac:dyDescent="0.2">
      <c r="A38" s="62">
        <v>35</v>
      </c>
      <c r="B38" s="75">
        <v>45533</v>
      </c>
      <c r="C38" s="70">
        <v>12219.38</v>
      </c>
      <c r="D38" s="70">
        <v>9224.5300000000007</v>
      </c>
      <c r="E38" s="70">
        <v>23773.67</v>
      </c>
      <c r="F38" s="70">
        <v>67947.38</v>
      </c>
      <c r="G38" s="70"/>
      <c r="H38" s="76">
        <v>1.3172600000000001</v>
      </c>
      <c r="I38" s="76">
        <v>0.90188000000000001</v>
      </c>
      <c r="J38" s="70">
        <v>144.62482</v>
      </c>
      <c r="K38" s="70"/>
      <c r="L38" s="70">
        <f t="shared" si="0"/>
        <v>12219.38</v>
      </c>
      <c r="M38" s="70">
        <f t="shared" si="1"/>
        <v>12151.104387800002</v>
      </c>
      <c r="N38" s="70">
        <f t="shared" si="2"/>
        <v>26360.125515589654</v>
      </c>
      <c r="O38" s="70">
        <f t="shared" si="3"/>
        <v>469.81825111346728</v>
      </c>
    </row>
    <row r="39" spans="1:15" ht="15" customHeight="1" x14ac:dyDescent="0.2">
      <c r="A39" s="62">
        <v>36</v>
      </c>
      <c r="B39" s="75">
        <v>45534</v>
      </c>
      <c r="C39" s="70">
        <v>12344.43</v>
      </c>
      <c r="D39" s="70">
        <v>9221.2099999999991</v>
      </c>
      <c r="E39" s="70">
        <v>23742.54</v>
      </c>
      <c r="F39" s="70">
        <v>68452.56</v>
      </c>
      <c r="G39" s="70"/>
      <c r="H39" s="76">
        <v>1.3180000000000001</v>
      </c>
      <c r="I39" s="76">
        <v>0.90195999999999998</v>
      </c>
      <c r="J39" s="70">
        <v>145.38649000000001</v>
      </c>
      <c r="K39" s="70"/>
      <c r="L39" s="70">
        <f t="shared" si="0"/>
        <v>12344.43</v>
      </c>
      <c r="M39" s="70">
        <f t="shared" si="1"/>
        <v>12153.554779999999</v>
      </c>
      <c r="N39" s="70">
        <f t="shared" si="2"/>
        <v>26323.273759368487</v>
      </c>
      <c r="O39" s="70">
        <f t="shared" si="3"/>
        <v>470.83164329780567</v>
      </c>
    </row>
    <row r="40" spans="1:15" ht="15" customHeight="1" x14ac:dyDescent="0.2">
      <c r="A40" s="62">
        <v>37</v>
      </c>
      <c r="B40" s="75">
        <v>45538</v>
      </c>
      <c r="C40" s="70">
        <v>12084.57</v>
      </c>
      <c r="D40" s="70">
        <v>9135.16</v>
      </c>
      <c r="E40" s="70">
        <v>23568.79</v>
      </c>
      <c r="F40" s="70">
        <v>68520.88</v>
      </c>
      <c r="G40" s="70"/>
      <c r="H40" s="76">
        <v>1.31236</v>
      </c>
      <c r="I40" s="76">
        <v>0.90620999999999996</v>
      </c>
      <c r="J40" s="70">
        <v>146.13502</v>
      </c>
      <c r="K40" s="70"/>
      <c r="L40" s="70">
        <f t="shared" si="0"/>
        <v>12084.57</v>
      </c>
      <c r="M40" s="70">
        <f t="shared" si="1"/>
        <v>11988.6185776</v>
      </c>
      <c r="N40" s="70">
        <f t="shared" si="2"/>
        <v>26008.088632877592</v>
      </c>
      <c r="O40" s="70">
        <f t="shared" si="3"/>
        <v>468.88747132617499</v>
      </c>
    </row>
    <row r="41" spans="1:15" ht="15" customHeight="1" x14ac:dyDescent="0.2">
      <c r="A41" s="62">
        <v>38</v>
      </c>
      <c r="B41" s="75">
        <v>45539</v>
      </c>
      <c r="C41" s="70">
        <v>12065.69</v>
      </c>
      <c r="D41" s="70">
        <v>9103.39</v>
      </c>
      <c r="E41" s="70">
        <v>23338.15</v>
      </c>
      <c r="F41" s="70">
        <v>65618.38</v>
      </c>
      <c r="G41" s="70"/>
      <c r="H41" s="76">
        <v>1.3116000000000001</v>
      </c>
      <c r="I41" s="76">
        <v>0.90498000000000001</v>
      </c>
      <c r="J41" s="70">
        <v>145.03166999999999</v>
      </c>
      <c r="K41" s="70"/>
      <c r="L41" s="70">
        <f t="shared" si="0"/>
        <v>12065.69</v>
      </c>
      <c r="M41" s="70">
        <f t="shared" si="1"/>
        <v>11940.006324</v>
      </c>
      <c r="N41" s="70">
        <f t="shared" si="2"/>
        <v>25788.580963115208</v>
      </c>
      <c r="O41" s="70">
        <f t="shared" si="3"/>
        <v>452.4417322092479</v>
      </c>
    </row>
    <row r="42" spans="1:15" ht="15" customHeight="1" x14ac:dyDescent="0.2">
      <c r="A42" s="62">
        <v>39</v>
      </c>
      <c r="B42" s="75">
        <v>45540</v>
      </c>
      <c r="C42" s="70">
        <v>12029.72</v>
      </c>
      <c r="D42" s="70">
        <v>9076.94</v>
      </c>
      <c r="E42" s="70">
        <v>23123.41</v>
      </c>
      <c r="F42" s="70">
        <v>64926.71</v>
      </c>
      <c r="G42" s="70"/>
      <c r="H42" s="76">
        <v>1.31609</v>
      </c>
      <c r="I42" s="76">
        <v>0.90114000000000005</v>
      </c>
      <c r="J42" s="70">
        <v>143.4622</v>
      </c>
      <c r="K42" s="70"/>
      <c r="L42" s="70">
        <f t="shared" si="0"/>
        <v>12029.72</v>
      </c>
      <c r="M42" s="70">
        <f t="shared" si="1"/>
        <v>11946.069964600001</v>
      </c>
      <c r="N42" s="70">
        <f t="shared" si="2"/>
        <v>25660.174889584301</v>
      </c>
      <c r="O42" s="70">
        <f t="shared" si="3"/>
        <v>452.57015436818898</v>
      </c>
    </row>
    <row r="43" spans="1:15" ht="15" customHeight="1" x14ac:dyDescent="0.2">
      <c r="A43" s="62">
        <v>40</v>
      </c>
      <c r="B43" s="75">
        <v>45541</v>
      </c>
      <c r="C43" s="70">
        <v>11823.57</v>
      </c>
      <c r="D43" s="70">
        <v>9010.6</v>
      </c>
      <c r="E43" s="70">
        <v>22875.57</v>
      </c>
      <c r="F43" s="70">
        <v>64456.25</v>
      </c>
      <c r="G43" s="70"/>
      <c r="H43" s="76">
        <v>1.3171900000000001</v>
      </c>
      <c r="I43" s="76">
        <v>0.90066000000000002</v>
      </c>
      <c r="J43" s="70">
        <v>143.14149</v>
      </c>
      <c r="K43" s="70"/>
      <c r="L43" s="70">
        <f t="shared" si="0"/>
        <v>11823.57</v>
      </c>
      <c r="M43" s="70">
        <f t="shared" si="1"/>
        <v>11868.672214000002</v>
      </c>
      <c r="N43" s="70">
        <f t="shared" si="2"/>
        <v>25398.674305509292</v>
      </c>
      <c r="O43" s="70">
        <f t="shared" si="3"/>
        <v>450.29746441789865</v>
      </c>
    </row>
    <row r="44" spans="1:15" ht="15" customHeight="1" x14ac:dyDescent="0.2">
      <c r="A44" s="62">
        <v>41</v>
      </c>
      <c r="B44" s="75">
        <v>45544</v>
      </c>
      <c r="C44" s="70">
        <v>11961.74</v>
      </c>
      <c r="D44" s="70">
        <v>9109.0300000000007</v>
      </c>
      <c r="E44" s="70">
        <v>23102.560000000001</v>
      </c>
      <c r="F44" s="70">
        <v>64145.02</v>
      </c>
      <c r="G44" s="70"/>
      <c r="H44" s="76">
        <v>1.3089599999999999</v>
      </c>
      <c r="I44" s="76">
        <v>0.90554999999999997</v>
      </c>
      <c r="J44" s="70">
        <v>143.55699999999999</v>
      </c>
      <c r="K44" s="70"/>
      <c r="L44" s="70">
        <f t="shared" si="0"/>
        <v>11961.74</v>
      </c>
      <c r="M44" s="70">
        <f t="shared" si="1"/>
        <v>11923.3559088</v>
      </c>
      <c r="N44" s="70">
        <f t="shared" si="2"/>
        <v>25512.185964331071</v>
      </c>
      <c r="O44" s="70">
        <f t="shared" si="3"/>
        <v>446.82613874628197</v>
      </c>
    </row>
    <row r="45" spans="1:15" ht="15" customHeight="1" x14ac:dyDescent="0.2">
      <c r="A45" s="62">
        <v>42</v>
      </c>
      <c r="B45" s="75">
        <v>45545</v>
      </c>
      <c r="C45" s="70">
        <v>12015.57</v>
      </c>
      <c r="D45" s="70">
        <v>9037.59</v>
      </c>
      <c r="E45" s="70">
        <v>23047.49</v>
      </c>
      <c r="F45" s="70">
        <v>64044.79</v>
      </c>
      <c r="G45" s="70"/>
      <c r="H45" s="76">
        <v>1.30908</v>
      </c>
      <c r="I45" s="76">
        <v>0.90654000000000001</v>
      </c>
      <c r="J45" s="70">
        <v>143.06047000000001</v>
      </c>
      <c r="K45" s="70"/>
      <c r="L45" s="70">
        <f t="shared" si="0"/>
        <v>12015.57</v>
      </c>
      <c r="M45" s="70">
        <f t="shared" si="1"/>
        <v>11830.9283172</v>
      </c>
      <c r="N45" s="70">
        <f t="shared" si="2"/>
        <v>25423.577558629517</v>
      </c>
      <c r="O45" s="70">
        <f t="shared" si="3"/>
        <v>447.67635671824644</v>
      </c>
    </row>
    <row r="46" spans="1:15" ht="15" customHeight="1" x14ac:dyDescent="0.2">
      <c r="A46" s="62">
        <v>43</v>
      </c>
      <c r="B46" s="75">
        <v>45546</v>
      </c>
      <c r="C46" s="70">
        <v>12143.85</v>
      </c>
      <c r="D46" s="70">
        <v>9024.33</v>
      </c>
      <c r="E46" s="70">
        <v>23014.13</v>
      </c>
      <c r="F46" s="70">
        <v>63089.43</v>
      </c>
      <c r="G46" s="70"/>
      <c r="H46" s="76">
        <v>1.3088</v>
      </c>
      <c r="I46" s="76">
        <v>0.90554999999999997</v>
      </c>
      <c r="J46" s="70">
        <v>141.80929</v>
      </c>
      <c r="K46" s="70"/>
      <c r="L46" s="70">
        <f t="shared" si="0"/>
        <v>12143.85</v>
      </c>
      <c r="M46" s="70">
        <f t="shared" si="1"/>
        <v>11811.043104</v>
      </c>
      <c r="N46" s="70">
        <f t="shared" si="2"/>
        <v>25414.532604494507</v>
      </c>
      <c r="O46" s="70">
        <f t="shared" si="3"/>
        <v>444.88925937080705</v>
      </c>
    </row>
    <row r="47" spans="1:15" ht="15" customHeight="1" x14ac:dyDescent="0.2">
      <c r="A47" s="62">
        <v>44</v>
      </c>
      <c r="B47" s="75">
        <v>45547</v>
      </c>
      <c r="C47" s="70">
        <v>12235.06</v>
      </c>
      <c r="D47" s="70">
        <v>9077.44</v>
      </c>
      <c r="E47" s="70">
        <v>23133.1</v>
      </c>
      <c r="F47" s="70">
        <v>65238.77</v>
      </c>
      <c r="G47" s="70"/>
      <c r="H47" s="76">
        <v>1.3042899999999999</v>
      </c>
      <c r="I47" s="76">
        <v>0.90776999999999997</v>
      </c>
      <c r="J47" s="70">
        <v>142.53813</v>
      </c>
      <c r="K47" s="70"/>
      <c r="L47" s="70">
        <f t="shared" si="0"/>
        <v>12235.06</v>
      </c>
      <c r="M47" s="70">
        <f t="shared" si="1"/>
        <v>11839.614217599999</v>
      </c>
      <c r="N47" s="70">
        <f t="shared" si="2"/>
        <v>25483.437434592463</v>
      </c>
      <c r="O47" s="70">
        <f t="shared" si="3"/>
        <v>457.6934606901325</v>
      </c>
    </row>
    <row r="48" spans="1:15" ht="15" customHeight="1" x14ac:dyDescent="0.2">
      <c r="A48" s="62">
        <v>45</v>
      </c>
      <c r="B48" s="75">
        <v>45548</v>
      </c>
      <c r="C48" s="70">
        <v>12303.26</v>
      </c>
      <c r="D48" s="70">
        <v>9112.82</v>
      </c>
      <c r="E48" s="70">
        <v>23227.01</v>
      </c>
      <c r="F48" s="70">
        <v>64793.3</v>
      </c>
      <c r="G48" s="70"/>
      <c r="H48" s="76">
        <v>1.31175</v>
      </c>
      <c r="I48" s="76">
        <v>0.90244999999999997</v>
      </c>
      <c r="J48" s="70">
        <v>140.93493000000001</v>
      </c>
      <c r="K48" s="70"/>
      <c r="L48" s="70">
        <f t="shared" si="0"/>
        <v>12303.26</v>
      </c>
      <c r="M48" s="70">
        <f t="shared" si="1"/>
        <v>11953.741634999998</v>
      </c>
      <c r="N48" s="70">
        <f t="shared" si="2"/>
        <v>25737.725081721979</v>
      </c>
      <c r="O48" s="70">
        <f t="shared" si="3"/>
        <v>459.73911506537092</v>
      </c>
    </row>
    <row r="49" spans="1:15" ht="15" customHeight="1" x14ac:dyDescent="0.2">
      <c r="A49" s="62">
        <v>46</v>
      </c>
      <c r="B49" s="75">
        <v>45552</v>
      </c>
      <c r="C49" s="70">
        <v>12324.75</v>
      </c>
      <c r="D49" s="70">
        <v>9153.32</v>
      </c>
      <c r="E49" s="70">
        <v>23295.97</v>
      </c>
      <c r="F49" s="70">
        <v>64122.83</v>
      </c>
      <c r="G49" s="70"/>
      <c r="H49" s="76">
        <v>1.3217000000000001</v>
      </c>
      <c r="I49" s="76">
        <v>0.89775000000000005</v>
      </c>
      <c r="J49" s="70">
        <v>140.68588</v>
      </c>
      <c r="K49" s="70"/>
      <c r="L49" s="70">
        <f t="shared" si="0"/>
        <v>12324.75</v>
      </c>
      <c r="M49" s="70">
        <f t="shared" si="1"/>
        <v>12097.943044</v>
      </c>
      <c r="N49" s="70">
        <f t="shared" si="2"/>
        <v>25949.2843219159</v>
      </c>
      <c r="O49" s="70">
        <f t="shared" si="3"/>
        <v>455.78724744800263</v>
      </c>
    </row>
    <row r="50" spans="1:15" ht="15" customHeight="1" x14ac:dyDescent="0.2">
      <c r="A50" s="62">
        <v>47</v>
      </c>
      <c r="B50" s="75">
        <v>45553</v>
      </c>
      <c r="C50" s="70">
        <v>12289.26</v>
      </c>
      <c r="D50" s="70">
        <v>9091.44</v>
      </c>
      <c r="E50" s="70">
        <v>23163.7</v>
      </c>
      <c r="F50" s="70">
        <v>64436.24</v>
      </c>
      <c r="G50" s="70"/>
      <c r="H50" s="76">
        <v>1.3207500000000001</v>
      </c>
      <c r="I50" s="76">
        <v>0.89895999999999998</v>
      </c>
      <c r="J50" s="70">
        <v>141.9813</v>
      </c>
      <c r="K50" s="70"/>
      <c r="L50" s="70">
        <f t="shared" si="0"/>
        <v>12289.26</v>
      </c>
      <c r="M50" s="70">
        <f t="shared" si="1"/>
        <v>12007.519380000002</v>
      </c>
      <c r="N50" s="70">
        <f t="shared" si="2"/>
        <v>25767.219898549436</v>
      </c>
      <c r="O50" s="70">
        <f t="shared" si="3"/>
        <v>453.83610376859485</v>
      </c>
    </row>
    <row r="51" spans="1:15" ht="15" customHeight="1" x14ac:dyDescent="0.2">
      <c r="A51" s="62">
        <v>48</v>
      </c>
      <c r="B51" s="75">
        <v>45554</v>
      </c>
      <c r="C51" s="70">
        <v>12498.59</v>
      </c>
      <c r="D51" s="70">
        <v>9174.32</v>
      </c>
      <c r="E51" s="70">
        <v>23694.2</v>
      </c>
      <c r="F51" s="70">
        <v>65810.06</v>
      </c>
      <c r="G51" s="70"/>
      <c r="H51" s="76">
        <v>1.32884</v>
      </c>
      <c r="I51" s="76">
        <v>0.89637999999999995</v>
      </c>
      <c r="J51" s="70">
        <v>142.99928</v>
      </c>
      <c r="K51" s="70"/>
      <c r="L51" s="70">
        <f t="shared" si="0"/>
        <v>12498.59</v>
      </c>
      <c r="M51" s="70">
        <f t="shared" si="1"/>
        <v>12191.203388800001</v>
      </c>
      <c r="N51" s="70">
        <f t="shared" si="2"/>
        <v>26433.20913005645</v>
      </c>
      <c r="O51" s="70">
        <f t="shared" si="3"/>
        <v>460.21252694419161</v>
      </c>
    </row>
    <row r="52" spans="1:15" ht="15" customHeight="1" x14ac:dyDescent="0.2">
      <c r="A52" s="62">
        <v>49</v>
      </c>
      <c r="B52" s="75">
        <v>45555</v>
      </c>
      <c r="C52" s="70">
        <v>12474.44</v>
      </c>
      <c r="D52" s="70">
        <v>9065.57</v>
      </c>
      <c r="E52" s="70">
        <v>23335.94</v>
      </c>
      <c r="F52" s="70">
        <v>66817.13</v>
      </c>
      <c r="G52" s="70"/>
      <c r="H52" s="76">
        <v>1.3307100000000001</v>
      </c>
      <c r="I52" s="76">
        <v>0.89558000000000004</v>
      </c>
      <c r="J52" s="70">
        <v>144.25935999999999</v>
      </c>
      <c r="K52" s="70"/>
      <c r="L52" s="70">
        <f t="shared" si="0"/>
        <v>12474.44</v>
      </c>
      <c r="M52" s="70">
        <f t="shared" si="1"/>
        <v>12063.6446547</v>
      </c>
      <c r="N52" s="70">
        <f t="shared" si="2"/>
        <v>26056.790013175818</v>
      </c>
      <c r="O52" s="70">
        <f t="shared" si="3"/>
        <v>463.17362006874293</v>
      </c>
    </row>
    <row r="53" spans="1:15" ht="15" customHeight="1" x14ac:dyDescent="0.2">
      <c r="A53" s="62">
        <v>50</v>
      </c>
      <c r="B53" s="75">
        <v>45559</v>
      </c>
      <c r="C53" s="70">
        <v>12541.09</v>
      </c>
      <c r="D53" s="70">
        <v>9123.69</v>
      </c>
      <c r="E53" s="70">
        <v>23659.45</v>
      </c>
      <c r="F53" s="70">
        <v>67200.94</v>
      </c>
      <c r="G53" s="70"/>
      <c r="H53" s="76">
        <v>1.33778</v>
      </c>
      <c r="I53" s="76">
        <v>0.89822999999999997</v>
      </c>
      <c r="J53" s="70">
        <v>143.84263000000001</v>
      </c>
      <c r="K53" s="70"/>
      <c r="L53" s="70">
        <f t="shared" si="0"/>
        <v>12541.09</v>
      </c>
      <c r="M53" s="70">
        <f t="shared" si="1"/>
        <v>12205.4900082</v>
      </c>
      <c r="N53" s="70">
        <f t="shared" si="2"/>
        <v>26340.079934983245</v>
      </c>
      <c r="O53" s="70">
        <f t="shared" si="3"/>
        <v>467.18375491326873</v>
      </c>
    </row>
    <row r="54" spans="1:15" ht="15" customHeight="1" x14ac:dyDescent="0.2">
      <c r="A54" s="62">
        <v>51</v>
      </c>
      <c r="B54" s="75">
        <v>45560</v>
      </c>
      <c r="C54" s="70">
        <v>12517.82</v>
      </c>
      <c r="D54" s="70">
        <v>9108.2000000000007</v>
      </c>
      <c r="E54" s="70">
        <v>23564.81</v>
      </c>
      <c r="F54" s="70">
        <v>67076.38</v>
      </c>
      <c r="G54" s="70"/>
      <c r="H54" s="76">
        <v>1.33815</v>
      </c>
      <c r="I54" s="76">
        <v>0.89334000000000002</v>
      </c>
      <c r="J54" s="70">
        <v>144.26478</v>
      </c>
      <c r="K54" s="70"/>
      <c r="L54" s="70">
        <f t="shared" si="0"/>
        <v>12517.82</v>
      </c>
      <c r="M54" s="70">
        <f t="shared" si="1"/>
        <v>12188.13783</v>
      </c>
      <c r="N54" s="70">
        <f t="shared" si="2"/>
        <v>26378.32180356863</v>
      </c>
      <c r="O54" s="70">
        <f t="shared" si="3"/>
        <v>464.95326163461385</v>
      </c>
    </row>
    <row r="55" spans="1:15" ht="15" customHeight="1" x14ac:dyDescent="0.2">
      <c r="A55" s="62">
        <v>52</v>
      </c>
      <c r="B55" s="75">
        <v>45561</v>
      </c>
      <c r="C55" s="70">
        <v>12569.13</v>
      </c>
      <c r="D55" s="70">
        <v>9132.19</v>
      </c>
      <c r="E55" s="70">
        <v>24114.47</v>
      </c>
      <c r="F55" s="70">
        <v>68945.63</v>
      </c>
      <c r="G55" s="70"/>
      <c r="H55" s="76">
        <v>1.33708</v>
      </c>
      <c r="I55" s="76">
        <v>0.89646000000000003</v>
      </c>
      <c r="J55" s="70">
        <v>144.13267999999999</v>
      </c>
      <c r="K55" s="70"/>
      <c r="L55" s="70">
        <f t="shared" si="0"/>
        <v>12569.13</v>
      </c>
      <c r="M55" s="70">
        <f t="shared" si="1"/>
        <v>12210.468605200002</v>
      </c>
      <c r="N55" s="70">
        <f t="shared" si="2"/>
        <v>26899.660888383198</v>
      </c>
      <c r="O55" s="70">
        <f t="shared" si="3"/>
        <v>478.34835236533456</v>
      </c>
    </row>
    <row r="56" spans="1:15" ht="15" customHeight="1" x14ac:dyDescent="0.2">
      <c r="A56" s="62">
        <v>53</v>
      </c>
      <c r="B56" s="75">
        <v>45562</v>
      </c>
      <c r="C56" s="70">
        <v>12553.78</v>
      </c>
      <c r="D56" s="70">
        <v>9171.7099999999991</v>
      </c>
      <c r="E56" s="70">
        <v>24269.26</v>
      </c>
      <c r="F56" s="70">
        <v>71010.06</v>
      </c>
      <c r="G56" s="70"/>
      <c r="H56" s="76">
        <v>1.3388899999999999</v>
      </c>
      <c r="I56" s="76">
        <v>0.89622000000000002</v>
      </c>
      <c r="J56" s="70">
        <v>143.06326999999999</v>
      </c>
      <c r="K56" s="70"/>
      <c r="L56" s="70">
        <f t="shared" si="0"/>
        <v>12553.78</v>
      </c>
      <c r="M56" s="70">
        <f t="shared" si="1"/>
        <v>12279.910801899998</v>
      </c>
      <c r="N56" s="70">
        <f t="shared" si="2"/>
        <v>27079.578674878932</v>
      </c>
      <c r="O56" s="70">
        <f t="shared" si="3"/>
        <v>496.35423543722999</v>
      </c>
    </row>
    <row r="57" spans="1:15" ht="15" customHeight="1" x14ac:dyDescent="0.2">
      <c r="A57" s="62">
        <v>54</v>
      </c>
      <c r="B57" s="75">
        <v>45565</v>
      </c>
      <c r="C57" s="70">
        <v>12608.07</v>
      </c>
      <c r="D57" s="70">
        <v>9079.32</v>
      </c>
      <c r="E57" s="70">
        <v>23783.25</v>
      </c>
      <c r="F57" s="70">
        <v>67604.81</v>
      </c>
      <c r="G57" s="70"/>
      <c r="H57" s="76">
        <v>1.34015</v>
      </c>
      <c r="I57" s="76">
        <v>0.89317999999999997</v>
      </c>
      <c r="J57" s="70">
        <v>142.74741</v>
      </c>
      <c r="K57" s="70"/>
      <c r="L57" s="70">
        <f t="shared" si="0"/>
        <v>12608.07</v>
      </c>
      <c r="M57" s="70">
        <f t="shared" si="1"/>
        <v>12167.650697999999</v>
      </c>
      <c r="N57" s="70">
        <f t="shared" si="2"/>
        <v>26627.611455697621</v>
      </c>
      <c r="O57" s="70">
        <f t="shared" si="3"/>
        <v>473.59745441265795</v>
      </c>
    </row>
    <row r="58" spans="1:15" ht="15" customHeight="1" x14ac:dyDescent="0.2">
      <c r="A58" s="62">
        <v>55</v>
      </c>
      <c r="B58" s="75">
        <v>45566</v>
      </c>
      <c r="C58" s="70">
        <v>12490.87</v>
      </c>
      <c r="D58" s="70">
        <v>9123.08</v>
      </c>
      <c r="E58" s="70">
        <v>23591.119999999999</v>
      </c>
      <c r="F58" s="70">
        <v>68910.63</v>
      </c>
      <c r="G58" s="70"/>
      <c r="H58" s="76">
        <v>1.33256</v>
      </c>
      <c r="I58" s="76">
        <v>0.90203999999999995</v>
      </c>
      <c r="J58" s="70">
        <v>143.75789</v>
      </c>
      <c r="K58" s="70"/>
      <c r="L58" s="70">
        <f t="shared" si="0"/>
        <v>12490.87</v>
      </c>
      <c r="M58" s="70">
        <f t="shared" si="1"/>
        <v>12157.0514848</v>
      </c>
      <c r="N58" s="70">
        <f t="shared" si="2"/>
        <v>26153.075251651811</v>
      </c>
      <c r="O58" s="70">
        <f t="shared" si="3"/>
        <v>479.35198548058827</v>
      </c>
    </row>
    <row r="59" spans="1:15" ht="15" customHeight="1" x14ac:dyDescent="0.2">
      <c r="A59" s="62">
        <v>56</v>
      </c>
      <c r="B59" s="75">
        <v>45567</v>
      </c>
      <c r="C59" s="70">
        <v>12493.35</v>
      </c>
      <c r="D59" s="70">
        <v>9138.75</v>
      </c>
      <c r="E59" s="70">
        <v>23602.1</v>
      </c>
      <c r="F59" s="70">
        <v>67407.25</v>
      </c>
      <c r="G59" s="70"/>
      <c r="H59" s="76">
        <v>1.32924</v>
      </c>
      <c r="I59" s="76">
        <v>0.90325999999999995</v>
      </c>
      <c r="J59" s="70">
        <v>144.75657000000001</v>
      </c>
      <c r="K59" s="70"/>
      <c r="L59" s="70">
        <f t="shared" si="0"/>
        <v>12493.35</v>
      </c>
      <c r="M59" s="70">
        <f t="shared" si="1"/>
        <v>12147.592049999999</v>
      </c>
      <c r="N59" s="70">
        <f t="shared" si="2"/>
        <v>26129.907224940769</v>
      </c>
      <c r="O59" s="70">
        <f t="shared" si="3"/>
        <v>465.65934796603699</v>
      </c>
    </row>
    <row r="60" spans="1:15" ht="15" customHeight="1" x14ac:dyDescent="0.2">
      <c r="A60" s="62">
        <v>57</v>
      </c>
      <c r="B60" s="75">
        <v>45568</v>
      </c>
      <c r="C60" s="70">
        <v>12472.39</v>
      </c>
      <c r="D60" s="70">
        <v>9132.01</v>
      </c>
      <c r="E60" s="70">
        <v>23291.21</v>
      </c>
      <c r="F60" s="70">
        <v>68732.5</v>
      </c>
      <c r="G60" s="70"/>
      <c r="H60" s="76">
        <v>1.3101400000000001</v>
      </c>
      <c r="I60" s="76">
        <v>0.90588000000000002</v>
      </c>
      <c r="J60" s="70">
        <v>146.73430999999999</v>
      </c>
      <c r="K60" s="70"/>
      <c r="L60" s="70">
        <f t="shared" si="0"/>
        <v>12472.39</v>
      </c>
      <c r="M60" s="70">
        <f t="shared" si="1"/>
        <v>11964.211581400001</v>
      </c>
      <c r="N60" s="70">
        <f t="shared" si="2"/>
        <v>25711.142756214951</v>
      </c>
      <c r="O60" s="70">
        <f t="shared" si="3"/>
        <v>468.41464685389536</v>
      </c>
    </row>
    <row r="61" spans="1:15" ht="15" customHeight="1" x14ac:dyDescent="0.2">
      <c r="A61" s="62">
        <v>58</v>
      </c>
      <c r="B61" s="75">
        <v>45569</v>
      </c>
      <c r="C61" s="70">
        <v>12586.91</v>
      </c>
      <c r="D61" s="70">
        <v>9129.94</v>
      </c>
      <c r="E61" s="70">
        <v>23489.27</v>
      </c>
      <c r="F61" s="70">
        <v>68881.440000000002</v>
      </c>
      <c r="G61" s="70"/>
      <c r="H61" s="76">
        <v>1.3171299999999999</v>
      </c>
      <c r="I61" s="76">
        <v>0.90669999999999995</v>
      </c>
      <c r="J61" s="70">
        <v>146.60441</v>
      </c>
      <c r="K61" s="70"/>
      <c r="L61" s="70">
        <f t="shared" si="0"/>
        <v>12586.91</v>
      </c>
      <c r="M61" s="70">
        <f t="shared" si="1"/>
        <v>12025.317872199999</v>
      </c>
      <c r="N61" s="70">
        <f t="shared" si="2"/>
        <v>25906.330649608473</v>
      </c>
      <c r="O61" s="70">
        <f t="shared" si="3"/>
        <v>469.84562060581942</v>
      </c>
    </row>
    <row r="62" spans="1:15" ht="15" customHeight="1" x14ac:dyDescent="0.2">
      <c r="A62" s="62">
        <v>59</v>
      </c>
      <c r="B62" s="75">
        <v>45572</v>
      </c>
      <c r="C62" s="70">
        <v>12466.41</v>
      </c>
      <c r="D62" s="70">
        <v>9155.27</v>
      </c>
      <c r="E62" s="70">
        <v>23597.21</v>
      </c>
      <c r="F62" s="70">
        <v>70124.31</v>
      </c>
      <c r="G62" s="70"/>
      <c r="H62" s="76">
        <v>1.3086599999999999</v>
      </c>
      <c r="I62" s="76">
        <v>0.91057999999999995</v>
      </c>
      <c r="J62" s="70">
        <v>148.08778000000001</v>
      </c>
      <c r="K62" s="70"/>
      <c r="L62" s="70">
        <f t="shared" si="0"/>
        <v>12466.41</v>
      </c>
      <c r="M62" s="70">
        <f t="shared" si="1"/>
        <v>11981.135638199999</v>
      </c>
      <c r="N62" s="70">
        <f t="shared" si="2"/>
        <v>25914.483076720331</v>
      </c>
      <c r="O62" s="70">
        <f t="shared" si="3"/>
        <v>473.53204970727495</v>
      </c>
    </row>
    <row r="63" spans="1:15" ht="15" customHeight="1" x14ac:dyDescent="0.2">
      <c r="A63" s="62">
        <v>60</v>
      </c>
      <c r="B63" s="75">
        <v>45573</v>
      </c>
      <c r="C63" s="70">
        <v>12587.25</v>
      </c>
      <c r="D63" s="70">
        <v>9030.68</v>
      </c>
      <c r="E63" s="70">
        <v>23426.83</v>
      </c>
      <c r="F63" s="70">
        <v>69419.75</v>
      </c>
      <c r="G63" s="70"/>
      <c r="H63" s="76">
        <v>1.3108500000000001</v>
      </c>
      <c r="I63" s="76">
        <v>0.91057999999999995</v>
      </c>
      <c r="J63" s="70">
        <v>147.96029999999999</v>
      </c>
      <c r="K63" s="70"/>
      <c r="L63" s="70">
        <f t="shared" si="0"/>
        <v>12587.25</v>
      </c>
      <c r="M63" s="70">
        <f t="shared" si="1"/>
        <v>11837.866878000001</v>
      </c>
      <c r="N63" s="70">
        <f t="shared" si="2"/>
        <v>25727.371565375917</v>
      </c>
      <c r="O63" s="70">
        <f t="shared" si="3"/>
        <v>469.17821875192197</v>
      </c>
    </row>
    <row r="64" spans="1:15" ht="15" customHeight="1" x14ac:dyDescent="0.2">
      <c r="A64" s="62">
        <v>61</v>
      </c>
      <c r="B64" s="75">
        <v>45574</v>
      </c>
      <c r="C64" s="70">
        <v>12677.16</v>
      </c>
      <c r="D64" s="70">
        <v>9089.26</v>
      </c>
      <c r="E64" s="70">
        <v>23547.599999999999</v>
      </c>
      <c r="F64" s="70">
        <v>70026.69</v>
      </c>
      <c r="G64" s="70"/>
      <c r="H64" s="76">
        <v>1.3084499999999999</v>
      </c>
      <c r="I64" s="76">
        <v>0.91266000000000003</v>
      </c>
      <c r="J64" s="70">
        <v>148.73597000000001</v>
      </c>
      <c r="K64" s="70"/>
      <c r="L64" s="70">
        <f t="shared" si="0"/>
        <v>12677.16</v>
      </c>
      <c r="M64" s="70">
        <f t="shared" si="1"/>
        <v>11892.842246999999</v>
      </c>
      <c r="N64" s="70">
        <f t="shared" si="2"/>
        <v>25801.065018736437</v>
      </c>
      <c r="O64" s="70">
        <f t="shared" si="3"/>
        <v>470.81207054352757</v>
      </c>
    </row>
    <row r="65" spans="1:15" ht="15" customHeight="1" x14ac:dyDescent="0.2">
      <c r="A65" s="62">
        <v>62</v>
      </c>
      <c r="B65" s="75">
        <v>45575</v>
      </c>
      <c r="C65" s="70">
        <v>12652.84</v>
      </c>
      <c r="D65" s="70">
        <v>9085.73</v>
      </c>
      <c r="E65" s="70">
        <v>23489.96</v>
      </c>
      <c r="F65" s="70">
        <v>70210.19</v>
      </c>
      <c r="G65" s="70"/>
      <c r="H65" s="76">
        <v>1.3063100000000001</v>
      </c>
      <c r="I65" s="76">
        <v>0.91474999999999995</v>
      </c>
      <c r="J65" s="70">
        <v>148.96634</v>
      </c>
      <c r="K65" s="70"/>
      <c r="L65" s="70">
        <f t="shared" si="0"/>
        <v>12652.84</v>
      </c>
      <c r="M65" s="70">
        <f t="shared" si="1"/>
        <v>11868.779956300001</v>
      </c>
      <c r="N65" s="70">
        <f t="shared" si="2"/>
        <v>25679.103580213174</v>
      </c>
      <c r="O65" s="70">
        <f t="shared" si="3"/>
        <v>471.31580194559388</v>
      </c>
    </row>
    <row r="66" spans="1:15" ht="15" customHeight="1" x14ac:dyDescent="0.2">
      <c r="A66" s="62">
        <v>63</v>
      </c>
      <c r="B66" s="75">
        <v>45576</v>
      </c>
      <c r="C66" s="70">
        <v>12729.52</v>
      </c>
      <c r="D66" s="70">
        <v>9103.2900000000009</v>
      </c>
      <c r="E66" s="70">
        <v>23603.03</v>
      </c>
      <c r="F66" s="70">
        <v>70611.19</v>
      </c>
      <c r="G66" s="70"/>
      <c r="H66" s="76">
        <v>1.3067299999999999</v>
      </c>
      <c r="I66" s="76">
        <v>0.91424000000000005</v>
      </c>
      <c r="J66" s="70">
        <v>148.96690000000001</v>
      </c>
      <c r="K66" s="70"/>
      <c r="L66" s="70">
        <f t="shared" si="0"/>
        <v>12729.52</v>
      </c>
      <c r="M66" s="70">
        <f t="shared" si="1"/>
        <v>11895.5421417</v>
      </c>
      <c r="N66" s="70">
        <f t="shared" si="2"/>
        <v>25817.104917745884</v>
      </c>
      <c r="O66" s="70">
        <f t="shared" si="3"/>
        <v>474.00590332483256</v>
      </c>
    </row>
    <row r="67" spans="1:15" ht="15" customHeight="1" x14ac:dyDescent="0.2">
      <c r="A67" s="62">
        <v>64</v>
      </c>
      <c r="B67" s="75">
        <v>45580</v>
      </c>
      <c r="C67" s="70">
        <v>12731.1</v>
      </c>
      <c r="D67" s="70">
        <v>9098.4699999999993</v>
      </c>
      <c r="E67" s="70">
        <v>23436.54</v>
      </c>
      <c r="F67" s="70">
        <v>71154.5</v>
      </c>
      <c r="G67" s="70"/>
      <c r="H67" s="76">
        <v>1.30802</v>
      </c>
      <c r="I67" s="76">
        <v>0.91718</v>
      </c>
      <c r="J67" s="70">
        <v>149.36256</v>
      </c>
      <c r="K67" s="70"/>
      <c r="L67" s="70">
        <f t="shared" ref="L67:L130" si="4">C67</f>
        <v>12731.1</v>
      </c>
      <c r="M67" s="70">
        <f t="shared" ref="M67:M130" si="5">D67*H67</f>
        <v>11900.980729399998</v>
      </c>
      <c r="N67" s="70">
        <f t="shared" ref="N67:N130" si="6">E67/I67</f>
        <v>25552.824963474999</v>
      </c>
      <c r="O67" s="70">
        <f t="shared" ref="O67:O130" si="7">F67/J67</f>
        <v>476.38779088949735</v>
      </c>
    </row>
    <row r="68" spans="1:15" ht="15" customHeight="1" x14ac:dyDescent="0.2">
      <c r="A68" s="62">
        <v>65</v>
      </c>
      <c r="B68" s="75">
        <v>45581</v>
      </c>
      <c r="C68" s="70">
        <v>12790.84</v>
      </c>
      <c r="D68" s="70">
        <v>9186.4699999999993</v>
      </c>
      <c r="E68" s="70">
        <v>23343.15</v>
      </c>
      <c r="F68" s="70">
        <v>69852.69</v>
      </c>
      <c r="G68" s="70"/>
      <c r="H68" s="76">
        <v>1.30339</v>
      </c>
      <c r="I68" s="76">
        <v>0.91768000000000005</v>
      </c>
      <c r="J68" s="70">
        <v>149.18785</v>
      </c>
      <c r="K68" s="70"/>
      <c r="L68" s="70">
        <f t="shared" si="4"/>
        <v>12790.84</v>
      </c>
      <c r="M68" s="70">
        <f t="shared" si="5"/>
        <v>11973.5531333</v>
      </c>
      <c r="N68" s="70">
        <f t="shared" si="6"/>
        <v>25437.134949001829</v>
      </c>
      <c r="O68" s="70">
        <f t="shared" si="7"/>
        <v>468.21969751558191</v>
      </c>
    </row>
    <row r="69" spans="1:15" ht="15" customHeight="1" x14ac:dyDescent="0.2">
      <c r="A69" s="62">
        <v>66</v>
      </c>
      <c r="B69" s="75">
        <v>45582</v>
      </c>
      <c r="C69" s="70">
        <v>12788.78</v>
      </c>
      <c r="D69" s="70">
        <v>9249.34</v>
      </c>
      <c r="E69" s="70">
        <v>23628.95</v>
      </c>
      <c r="F69" s="70">
        <v>69372.88</v>
      </c>
      <c r="G69" s="70"/>
      <c r="H69" s="76">
        <v>1.30202</v>
      </c>
      <c r="I69" s="76">
        <v>0.92030000000000001</v>
      </c>
      <c r="J69" s="70">
        <v>149.54904999999999</v>
      </c>
      <c r="K69" s="70"/>
      <c r="L69" s="70">
        <f t="shared" si="4"/>
        <v>12788.78</v>
      </c>
      <c r="M69" s="70">
        <f t="shared" si="5"/>
        <v>12042.825666799999</v>
      </c>
      <c r="N69" s="70">
        <f t="shared" si="6"/>
        <v>25675.268934043248</v>
      </c>
      <c r="O69" s="70">
        <f t="shared" si="7"/>
        <v>463.88044591389922</v>
      </c>
    </row>
    <row r="70" spans="1:15" ht="15" customHeight="1" x14ac:dyDescent="0.2">
      <c r="A70" s="62">
        <v>67</v>
      </c>
      <c r="B70" s="75">
        <v>45583</v>
      </c>
      <c r="C70" s="70">
        <v>12840.3</v>
      </c>
      <c r="D70" s="70">
        <v>9219.69</v>
      </c>
      <c r="E70" s="70">
        <v>23720.3</v>
      </c>
      <c r="F70" s="70">
        <v>69498.880000000005</v>
      </c>
      <c r="G70" s="70"/>
      <c r="H70" s="76">
        <v>1.30427</v>
      </c>
      <c r="I70" s="76">
        <v>0.92191000000000001</v>
      </c>
      <c r="J70" s="70">
        <v>150.04149000000001</v>
      </c>
      <c r="K70" s="70"/>
      <c r="L70" s="70">
        <f t="shared" si="4"/>
        <v>12840.3</v>
      </c>
      <c r="M70" s="70">
        <f t="shared" si="5"/>
        <v>12024.965076300001</v>
      </c>
      <c r="N70" s="70">
        <f t="shared" si="6"/>
        <v>25729.51806575479</v>
      </c>
      <c r="O70" s="70">
        <f t="shared" si="7"/>
        <v>463.19774617007602</v>
      </c>
    </row>
    <row r="71" spans="1:15" ht="15" customHeight="1" x14ac:dyDescent="0.2">
      <c r="A71" s="62">
        <v>68</v>
      </c>
      <c r="B71" s="75">
        <v>45586</v>
      </c>
      <c r="C71" s="70">
        <v>12817.39</v>
      </c>
      <c r="D71" s="70">
        <v>9175.56</v>
      </c>
      <c r="E71" s="70">
        <v>23480.959999999999</v>
      </c>
      <c r="F71" s="70">
        <v>69450.44</v>
      </c>
      <c r="G71" s="70"/>
      <c r="H71" s="76">
        <v>1.3026500000000001</v>
      </c>
      <c r="I71" s="76">
        <v>0.9214</v>
      </c>
      <c r="J71" s="70">
        <v>149.99538999999999</v>
      </c>
      <c r="K71" s="70"/>
      <c r="L71" s="70">
        <f t="shared" si="4"/>
        <v>12817.39</v>
      </c>
      <c r="M71" s="70">
        <f t="shared" si="5"/>
        <v>11952.543234000001</v>
      </c>
      <c r="N71" s="70">
        <f t="shared" si="6"/>
        <v>25484.00260473193</v>
      </c>
      <c r="O71" s="70">
        <f t="shared" si="7"/>
        <v>463.01716339415503</v>
      </c>
    </row>
    <row r="72" spans="1:15" ht="15" customHeight="1" x14ac:dyDescent="0.2">
      <c r="A72" s="62">
        <v>69</v>
      </c>
      <c r="B72" s="75">
        <v>45587</v>
      </c>
      <c r="C72" s="70">
        <v>12811.36</v>
      </c>
      <c r="D72" s="70">
        <v>9162.65</v>
      </c>
      <c r="E72" s="70">
        <v>23477.43</v>
      </c>
      <c r="F72" s="70">
        <v>68483</v>
      </c>
      <c r="G72" s="70"/>
      <c r="H72" s="76">
        <v>1.2984199999999999</v>
      </c>
      <c r="I72" s="76">
        <v>0.92413000000000001</v>
      </c>
      <c r="J72" s="70">
        <v>150.83634000000001</v>
      </c>
      <c r="K72" s="70"/>
      <c r="L72" s="70">
        <f t="shared" si="4"/>
        <v>12811.36</v>
      </c>
      <c r="M72" s="70">
        <f t="shared" si="5"/>
        <v>11896.968012999998</v>
      </c>
      <c r="N72" s="70">
        <f t="shared" si="6"/>
        <v>25404.899743542574</v>
      </c>
      <c r="O72" s="70">
        <f t="shared" si="7"/>
        <v>454.02188888964025</v>
      </c>
    </row>
    <row r="73" spans="1:15" ht="15" customHeight="1" x14ac:dyDescent="0.2">
      <c r="A73" s="62">
        <v>70</v>
      </c>
      <c r="B73" s="75">
        <v>45588</v>
      </c>
      <c r="C73" s="70">
        <v>12693.82</v>
      </c>
      <c r="D73" s="70">
        <v>9109.82</v>
      </c>
      <c r="E73" s="70">
        <v>23360.240000000002</v>
      </c>
      <c r="F73" s="70">
        <v>67935.5</v>
      </c>
      <c r="G73" s="70"/>
      <c r="H73" s="76">
        <v>1.2949200000000001</v>
      </c>
      <c r="I73" s="76">
        <v>0.92876000000000003</v>
      </c>
      <c r="J73" s="70">
        <v>152.93025</v>
      </c>
      <c r="K73" s="70"/>
      <c r="L73" s="70">
        <f t="shared" si="4"/>
        <v>12693.82</v>
      </c>
      <c r="M73" s="70">
        <f t="shared" si="5"/>
        <v>11796.488114400001</v>
      </c>
      <c r="N73" s="70">
        <f t="shared" si="6"/>
        <v>25152.073732718894</v>
      </c>
      <c r="O73" s="70">
        <f t="shared" si="7"/>
        <v>444.22539033317474</v>
      </c>
    </row>
    <row r="74" spans="1:15" ht="15" customHeight="1" x14ac:dyDescent="0.2">
      <c r="A74" s="62">
        <v>71</v>
      </c>
      <c r="B74" s="75">
        <v>45589</v>
      </c>
      <c r="C74" s="70">
        <v>12721.05</v>
      </c>
      <c r="D74" s="70">
        <v>9123.35</v>
      </c>
      <c r="E74" s="70">
        <v>23378.29</v>
      </c>
      <c r="F74" s="70">
        <v>68004</v>
      </c>
      <c r="G74" s="70"/>
      <c r="H74" s="76">
        <v>1.2980400000000001</v>
      </c>
      <c r="I74" s="76">
        <v>0.92584</v>
      </c>
      <c r="J74" s="70">
        <v>151.94889000000001</v>
      </c>
      <c r="K74" s="70"/>
      <c r="L74" s="70">
        <f t="shared" si="4"/>
        <v>12721.05</v>
      </c>
      <c r="M74" s="70">
        <f t="shared" si="5"/>
        <v>11842.473234000001</v>
      </c>
      <c r="N74" s="70">
        <f t="shared" si="6"/>
        <v>25250.896483193643</v>
      </c>
      <c r="O74" s="70">
        <f t="shared" si="7"/>
        <v>447.54522392364959</v>
      </c>
    </row>
    <row r="75" spans="1:15" ht="15" customHeight="1" x14ac:dyDescent="0.2">
      <c r="A75" s="62">
        <v>72</v>
      </c>
      <c r="B75" s="75">
        <v>45590</v>
      </c>
      <c r="C75" s="70">
        <v>12717.34</v>
      </c>
      <c r="D75" s="70">
        <v>9100.68</v>
      </c>
      <c r="E75" s="70">
        <v>23360.43</v>
      </c>
      <c r="F75" s="70">
        <v>67595.06</v>
      </c>
      <c r="G75" s="70"/>
      <c r="H75" s="76">
        <v>1.2986200000000001</v>
      </c>
      <c r="I75" s="76">
        <v>0.92379</v>
      </c>
      <c r="J75" s="70">
        <v>151.91686000000001</v>
      </c>
      <c r="K75" s="70"/>
      <c r="L75" s="70">
        <f t="shared" si="4"/>
        <v>12717.34</v>
      </c>
      <c r="M75" s="70">
        <f t="shared" si="5"/>
        <v>11818.3250616</v>
      </c>
      <c r="N75" s="70">
        <f t="shared" si="6"/>
        <v>25287.597830675804</v>
      </c>
      <c r="O75" s="70">
        <f t="shared" si="7"/>
        <v>444.94771679720071</v>
      </c>
    </row>
    <row r="76" spans="1:15" ht="15" customHeight="1" x14ac:dyDescent="0.2">
      <c r="A76" s="62">
        <v>73</v>
      </c>
      <c r="B76" s="75">
        <v>45593</v>
      </c>
      <c r="C76" s="70">
        <v>12751.22</v>
      </c>
      <c r="D76" s="70">
        <v>9141.26</v>
      </c>
      <c r="E76" s="70">
        <v>23545.5</v>
      </c>
      <c r="F76" s="70">
        <v>68829.440000000002</v>
      </c>
      <c r="G76" s="70"/>
      <c r="H76" s="76">
        <v>1.29884</v>
      </c>
      <c r="I76" s="76">
        <v>0.92439000000000004</v>
      </c>
      <c r="J76" s="70">
        <v>152.68996000000001</v>
      </c>
      <c r="K76" s="70"/>
      <c r="L76" s="70">
        <f t="shared" si="4"/>
        <v>12751.22</v>
      </c>
      <c r="M76" s="70">
        <f t="shared" si="5"/>
        <v>11873.0341384</v>
      </c>
      <c r="N76" s="70">
        <f t="shared" si="6"/>
        <v>25471.391944958297</v>
      </c>
      <c r="O76" s="70">
        <f t="shared" si="7"/>
        <v>450.77908200382001</v>
      </c>
    </row>
    <row r="77" spans="1:15" ht="15" customHeight="1" x14ac:dyDescent="0.2">
      <c r="A77" s="62">
        <v>74</v>
      </c>
      <c r="B77" s="75">
        <v>45594</v>
      </c>
      <c r="C77" s="70">
        <v>12771.8</v>
      </c>
      <c r="D77" s="70">
        <v>9068.44</v>
      </c>
      <c r="E77" s="70">
        <v>23402.7</v>
      </c>
      <c r="F77" s="70">
        <v>69361</v>
      </c>
      <c r="G77" s="70"/>
      <c r="H77" s="76">
        <v>1.29776</v>
      </c>
      <c r="I77" s="76">
        <v>0.92815999999999999</v>
      </c>
      <c r="J77" s="70">
        <v>153.75905</v>
      </c>
      <c r="K77" s="70"/>
      <c r="L77" s="70">
        <f t="shared" si="4"/>
        <v>12771.8</v>
      </c>
      <c r="M77" s="70">
        <f t="shared" si="5"/>
        <v>11768.658694400001</v>
      </c>
      <c r="N77" s="70">
        <f t="shared" si="6"/>
        <v>25214.079469057062</v>
      </c>
      <c r="O77" s="70">
        <f t="shared" si="7"/>
        <v>451.1019026197157</v>
      </c>
    </row>
    <row r="78" spans="1:15" ht="15" customHeight="1" x14ac:dyDescent="0.2">
      <c r="A78" s="62">
        <v>75</v>
      </c>
      <c r="B78" s="75">
        <v>45595</v>
      </c>
      <c r="C78" s="70">
        <v>12729.73</v>
      </c>
      <c r="D78" s="70">
        <v>9002.26</v>
      </c>
      <c r="E78" s="70">
        <v>23144.86</v>
      </c>
      <c r="F78" s="70">
        <v>70027.81</v>
      </c>
      <c r="G78" s="70"/>
      <c r="H78" s="76">
        <v>1.29637</v>
      </c>
      <c r="I78" s="76">
        <v>0.92464000000000002</v>
      </c>
      <c r="J78" s="70">
        <v>153.40729999999999</v>
      </c>
      <c r="K78" s="70"/>
      <c r="L78" s="70">
        <f t="shared" si="4"/>
        <v>12729.73</v>
      </c>
      <c r="M78" s="70">
        <f t="shared" si="5"/>
        <v>11670.2597962</v>
      </c>
      <c r="N78" s="70">
        <f t="shared" si="6"/>
        <v>25031.212147430353</v>
      </c>
      <c r="O78" s="70">
        <f t="shared" si="7"/>
        <v>456.48290531154646</v>
      </c>
    </row>
    <row r="79" spans="1:15" ht="15" customHeight="1" x14ac:dyDescent="0.2">
      <c r="A79" s="62">
        <v>76</v>
      </c>
      <c r="B79" s="75">
        <v>45596</v>
      </c>
      <c r="C79" s="70">
        <v>12493.74</v>
      </c>
      <c r="D79" s="70">
        <v>8947.91</v>
      </c>
      <c r="E79" s="70">
        <v>22901.87</v>
      </c>
      <c r="F79" s="70">
        <v>69678.38</v>
      </c>
      <c r="G79" s="70"/>
      <c r="H79" s="76">
        <v>1.2992999999999999</v>
      </c>
      <c r="I79" s="76">
        <v>0.91895000000000004</v>
      </c>
      <c r="J79" s="70">
        <v>152.82117</v>
      </c>
      <c r="K79" s="70"/>
      <c r="L79" s="70">
        <f t="shared" si="4"/>
        <v>12493.74</v>
      </c>
      <c r="M79" s="70">
        <f t="shared" si="5"/>
        <v>11626.019462999999</v>
      </c>
      <c r="N79" s="70">
        <f t="shared" si="6"/>
        <v>24921.780292725391</v>
      </c>
      <c r="O79" s="70">
        <f t="shared" si="7"/>
        <v>455.94717014664923</v>
      </c>
    </row>
    <row r="80" spans="1:15" ht="15" customHeight="1" x14ac:dyDescent="0.2">
      <c r="A80" s="62">
        <v>77</v>
      </c>
      <c r="B80" s="75">
        <v>45597</v>
      </c>
      <c r="C80" s="70">
        <v>12545.4</v>
      </c>
      <c r="D80" s="70">
        <v>9021.8799999999992</v>
      </c>
      <c r="E80" s="70">
        <v>23084.89</v>
      </c>
      <c r="F80" s="70">
        <v>67847.31</v>
      </c>
      <c r="G80" s="70"/>
      <c r="H80" s="76">
        <v>1.29586</v>
      </c>
      <c r="I80" s="76">
        <v>0.91869999999999996</v>
      </c>
      <c r="J80" s="70">
        <v>152.08085</v>
      </c>
      <c r="K80" s="70"/>
      <c r="L80" s="70">
        <f t="shared" si="4"/>
        <v>12545.4</v>
      </c>
      <c r="M80" s="70">
        <f t="shared" si="5"/>
        <v>11691.093416799999</v>
      </c>
      <c r="N80" s="70">
        <f t="shared" si="6"/>
        <v>25127.778382497007</v>
      </c>
      <c r="O80" s="70">
        <f t="shared" si="7"/>
        <v>446.12658332722361</v>
      </c>
    </row>
    <row r="81" spans="1:15" ht="15" customHeight="1" x14ac:dyDescent="0.2">
      <c r="A81" s="62">
        <v>78</v>
      </c>
      <c r="B81" s="75">
        <v>45601</v>
      </c>
      <c r="C81" s="70">
        <v>12664.32</v>
      </c>
      <c r="D81" s="70">
        <v>9016.6299999999992</v>
      </c>
      <c r="E81" s="70">
        <v>23078.77</v>
      </c>
      <c r="F81" s="70">
        <v>68601</v>
      </c>
      <c r="G81" s="70"/>
      <c r="H81" s="76">
        <v>1.2985</v>
      </c>
      <c r="I81" s="76">
        <v>0.91768000000000005</v>
      </c>
      <c r="J81" s="70">
        <v>152.27126999999999</v>
      </c>
      <c r="K81" s="70"/>
      <c r="L81" s="70">
        <f t="shared" si="4"/>
        <v>12664.32</v>
      </c>
      <c r="M81" s="70">
        <f t="shared" si="5"/>
        <v>11708.094055</v>
      </c>
      <c r="N81" s="70">
        <f t="shared" si="6"/>
        <v>25149.038880655564</v>
      </c>
      <c r="O81" s="70">
        <f t="shared" si="7"/>
        <v>450.51834137851483</v>
      </c>
    </row>
    <row r="82" spans="1:15" ht="15" customHeight="1" x14ac:dyDescent="0.2">
      <c r="A82" s="62">
        <v>79</v>
      </c>
      <c r="B82" s="75">
        <v>45602</v>
      </c>
      <c r="C82" s="70">
        <v>12984.73</v>
      </c>
      <c r="D82" s="70">
        <v>9010.33</v>
      </c>
      <c r="E82" s="70">
        <v>22961.82</v>
      </c>
      <c r="F82" s="70">
        <v>70393.5</v>
      </c>
      <c r="G82" s="70"/>
      <c r="H82" s="76">
        <v>1.2850999999999999</v>
      </c>
      <c r="I82" s="76">
        <v>0.93501999999999996</v>
      </c>
      <c r="J82" s="70">
        <v>154.32445000000001</v>
      </c>
      <c r="K82" s="70"/>
      <c r="L82" s="70">
        <f t="shared" si="4"/>
        <v>12984.73</v>
      </c>
      <c r="M82" s="70">
        <f t="shared" si="5"/>
        <v>11579.175082999998</v>
      </c>
      <c r="N82" s="70">
        <f t="shared" si="6"/>
        <v>24557.570961048961</v>
      </c>
      <c r="O82" s="70">
        <f t="shared" si="7"/>
        <v>456.13964605090115</v>
      </c>
    </row>
    <row r="83" spans="1:15" ht="15" customHeight="1" x14ac:dyDescent="0.2">
      <c r="A83" s="62">
        <v>80</v>
      </c>
      <c r="B83" s="75">
        <v>45603</v>
      </c>
      <c r="C83" s="70">
        <v>13081.53</v>
      </c>
      <c r="D83" s="70">
        <v>8996.85</v>
      </c>
      <c r="E83" s="70">
        <v>23136.26</v>
      </c>
      <c r="F83" s="70">
        <v>70219.63</v>
      </c>
      <c r="G83" s="70"/>
      <c r="H83" s="76">
        <v>1.2965100000000001</v>
      </c>
      <c r="I83" s="76">
        <v>0.92720999999999998</v>
      </c>
      <c r="J83" s="70">
        <v>153.64859000000001</v>
      </c>
      <c r="K83" s="70"/>
      <c r="L83" s="70">
        <f t="shared" si="4"/>
        <v>13081.53</v>
      </c>
      <c r="M83" s="70">
        <f t="shared" si="5"/>
        <v>11664.505993500001</v>
      </c>
      <c r="N83" s="70">
        <f t="shared" si="6"/>
        <v>24952.556594514725</v>
      </c>
      <c r="O83" s="70">
        <f t="shared" si="7"/>
        <v>457.0144769958514</v>
      </c>
    </row>
    <row r="84" spans="1:15" ht="15" customHeight="1" x14ac:dyDescent="0.2">
      <c r="A84" s="62">
        <v>81</v>
      </c>
      <c r="B84" s="75">
        <v>45604</v>
      </c>
      <c r="C84" s="70">
        <v>13133.47</v>
      </c>
      <c r="D84" s="70">
        <v>8921.31</v>
      </c>
      <c r="E84" s="70">
        <v>22865.42</v>
      </c>
      <c r="F84" s="70">
        <v>70431.31</v>
      </c>
      <c r="G84" s="70"/>
      <c r="H84" s="76">
        <v>1.2948999999999999</v>
      </c>
      <c r="I84" s="76">
        <v>0.92832999999999999</v>
      </c>
      <c r="J84" s="70">
        <v>152.41367</v>
      </c>
      <c r="K84" s="70"/>
      <c r="L84" s="70">
        <f t="shared" si="4"/>
        <v>13133.47</v>
      </c>
      <c r="M84" s="70">
        <f t="shared" si="5"/>
        <v>11552.204318999999</v>
      </c>
      <c r="N84" s="70">
        <f t="shared" si="6"/>
        <v>24630.702444173945</v>
      </c>
      <c r="O84" s="70">
        <f t="shared" si="7"/>
        <v>462.1062533301639</v>
      </c>
    </row>
    <row r="85" spans="1:15" ht="15" customHeight="1" x14ac:dyDescent="0.2">
      <c r="A85" s="62">
        <v>82</v>
      </c>
      <c r="B85" s="75">
        <v>45607</v>
      </c>
      <c r="C85" s="70">
        <v>13146.2</v>
      </c>
      <c r="D85" s="70">
        <v>8979.67</v>
      </c>
      <c r="E85" s="70">
        <v>23141.64</v>
      </c>
      <c r="F85" s="70">
        <v>70491.44</v>
      </c>
      <c r="G85" s="70"/>
      <c r="H85" s="76">
        <v>1.2882199999999999</v>
      </c>
      <c r="I85" s="76">
        <v>0.93888000000000005</v>
      </c>
      <c r="J85" s="70">
        <v>153.80715000000001</v>
      </c>
      <c r="K85" s="70"/>
      <c r="L85" s="70">
        <f t="shared" si="4"/>
        <v>13146.2</v>
      </c>
      <c r="M85" s="70">
        <f t="shared" si="5"/>
        <v>11567.7904874</v>
      </c>
      <c r="N85" s="70">
        <f t="shared" si="6"/>
        <v>24648.133946830265</v>
      </c>
      <c r="O85" s="70">
        <f t="shared" si="7"/>
        <v>458.3105531829957</v>
      </c>
    </row>
    <row r="86" spans="1:15" ht="15" customHeight="1" x14ac:dyDescent="0.2">
      <c r="A86" s="62">
        <v>83</v>
      </c>
      <c r="B86" s="75">
        <v>45608</v>
      </c>
      <c r="C86" s="70">
        <v>13108.95</v>
      </c>
      <c r="D86" s="70">
        <v>8869.7900000000009</v>
      </c>
      <c r="E86" s="70">
        <v>22518.76</v>
      </c>
      <c r="F86" s="70">
        <v>70211.06</v>
      </c>
      <c r="G86" s="70"/>
      <c r="H86" s="76">
        <v>1.2817000000000001</v>
      </c>
      <c r="I86" s="76">
        <v>0.94189000000000001</v>
      </c>
      <c r="J86" s="70">
        <v>154.1961</v>
      </c>
      <c r="K86" s="70"/>
      <c r="L86" s="70">
        <f t="shared" si="4"/>
        <v>13108.95</v>
      </c>
      <c r="M86" s="70">
        <f t="shared" si="5"/>
        <v>11368.409843000001</v>
      </c>
      <c r="N86" s="70">
        <f t="shared" si="6"/>
        <v>23908.057204132114</v>
      </c>
      <c r="O86" s="70">
        <f t="shared" si="7"/>
        <v>455.33615960455546</v>
      </c>
    </row>
    <row r="87" spans="1:15" ht="15" customHeight="1" x14ac:dyDescent="0.2">
      <c r="A87" s="62">
        <v>84</v>
      </c>
      <c r="B87" s="75">
        <v>45609</v>
      </c>
      <c r="C87" s="70">
        <v>13112.57</v>
      </c>
      <c r="D87" s="70">
        <v>8874.83</v>
      </c>
      <c r="E87" s="70">
        <v>22487.11</v>
      </c>
      <c r="F87" s="70">
        <v>69049.69</v>
      </c>
      <c r="G87" s="70"/>
      <c r="H87" s="76">
        <v>1.2742599999999999</v>
      </c>
      <c r="I87" s="76">
        <v>0.94081999999999999</v>
      </c>
      <c r="J87" s="70">
        <v>154.96284</v>
      </c>
      <c r="K87" s="70"/>
      <c r="L87" s="70">
        <f t="shared" si="4"/>
        <v>13112.57</v>
      </c>
      <c r="M87" s="70">
        <f t="shared" si="5"/>
        <v>11308.840875799999</v>
      </c>
      <c r="N87" s="70">
        <f t="shared" si="6"/>
        <v>23901.607108692417</v>
      </c>
      <c r="O87" s="70">
        <f t="shared" si="7"/>
        <v>445.58869726445386</v>
      </c>
    </row>
    <row r="88" spans="1:15" ht="15" customHeight="1" x14ac:dyDescent="0.2">
      <c r="A88" s="62">
        <v>85</v>
      </c>
      <c r="B88" s="75">
        <v>45610</v>
      </c>
      <c r="C88" s="70">
        <v>13034.79</v>
      </c>
      <c r="D88" s="70">
        <v>8931.06</v>
      </c>
      <c r="E88" s="70">
        <v>22783.05</v>
      </c>
      <c r="F88" s="70">
        <v>68718.19</v>
      </c>
      <c r="G88" s="70"/>
      <c r="H88" s="76">
        <v>1.2666200000000001</v>
      </c>
      <c r="I88" s="76">
        <v>0.94940000000000002</v>
      </c>
      <c r="J88" s="70">
        <v>155.92899</v>
      </c>
      <c r="K88" s="70"/>
      <c r="L88" s="70">
        <f t="shared" si="4"/>
        <v>13034.79</v>
      </c>
      <c r="M88" s="70">
        <f t="shared" si="5"/>
        <v>11312.2592172</v>
      </c>
      <c r="N88" s="70">
        <f t="shared" si="6"/>
        <v>23997.314093111436</v>
      </c>
      <c r="O88" s="70">
        <f t="shared" si="7"/>
        <v>440.70182202809116</v>
      </c>
    </row>
    <row r="89" spans="1:15" ht="15" customHeight="1" x14ac:dyDescent="0.2">
      <c r="A89" s="62">
        <v>86</v>
      </c>
      <c r="B89" s="75">
        <v>45611</v>
      </c>
      <c r="C89" s="70">
        <v>12864.42</v>
      </c>
      <c r="D89" s="70">
        <v>8922.67</v>
      </c>
      <c r="E89" s="70">
        <v>22651.63</v>
      </c>
      <c r="F89" s="70">
        <v>68909.5</v>
      </c>
      <c r="G89" s="70"/>
      <c r="H89" s="76">
        <v>1.2681100000000001</v>
      </c>
      <c r="I89" s="76">
        <v>0.94491000000000003</v>
      </c>
      <c r="J89" s="70">
        <v>155.30568</v>
      </c>
      <c r="K89" s="70"/>
      <c r="L89" s="70">
        <f t="shared" si="4"/>
        <v>12864.42</v>
      </c>
      <c r="M89" s="70">
        <f t="shared" si="5"/>
        <v>11314.927053700001</v>
      </c>
      <c r="N89" s="70">
        <f t="shared" si="6"/>
        <v>23972.261908541554</v>
      </c>
      <c r="O89" s="70">
        <f t="shared" si="7"/>
        <v>443.70238100757166</v>
      </c>
    </row>
    <row r="90" spans="1:15" ht="15" customHeight="1" x14ac:dyDescent="0.2">
      <c r="A90" s="62">
        <v>87</v>
      </c>
      <c r="B90" s="75">
        <v>45614</v>
      </c>
      <c r="C90" s="70">
        <v>12916.8</v>
      </c>
      <c r="D90" s="70">
        <v>8973.25</v>
      </c>
      <c r="E90" s="70">
        <v>22678.45</v>
      </c>
      <c r="F90" s="70">
        <v>68156.88</v>
      </c>
      <c r="G90" s="70"/>
      <c r="H90" s="76">
        <v>1.26281</v>
      </c>
      <c r="I90" s="76">
        <v>0.94769000000000003</v>
      </c>
      <c r="J90" s="70">
        <v>155.17437000000001</v>
      </c>
      <c r="K90" s="70"/>
      <c r="L90" s="70">
        <f t="shared" si="4"/>
        <v>12916.8</v>
      </c>
      <c r="M90" s="70">
        <f t="shared" si="5"/>
        <v>11331.5098325</v>
      </c>
      <c r="N90" s="70">
        <f t="shared" si="6"/>
        <v>23930.240901560635</v>
      </c>
      <c r="O90" s="70">
        <f t="shared" si="7"/>
        <v>439.22768946959474</v>
      </c>
    </row>
    <row r="91" spans="1:15" ht="15" customHeight="1" x14ac:dyDescent="0.2">
      <c r="A91" s="62">
        <v>88</v>
      </c>
      <c r="B91" s="75">
        <v>45615</v>
      </c>
      <c r="C91" s="70">
        <v>12968.16</v>
      </c>
      <c r="D91" s="70">
        <v>8961.86</v>
      </c>
      <c r="E91" s="70">
        <v>22527.040000000001</v>
      </c>
      <c r="F91" s="70">
        <v>68502.06</v>
      </c>
      <c r="G91" s="70"/>
      <c r="H91" s="76">
        <v>1.26474</v>
      </c>
      <c r="I91" s="76">
        <v>0.94535999999999998</v>
      </c>
      <c r="J91" s="70">
        <v>153.81925000000001</v>
      </c>
      <c r="K91" s="70"/>
      <c r="L91" s="70">
        <f t="shared" si="4"/>
        <v>12968.16</v>
      </c>
      <c r="M91" s="70">
        <f t="shared" si="5"/>
        <v>11334.4228164</v>
      </c>
      <c r="N91" s="70">
        <f t="shared" si="6"/>
        <v>23829.059829059832</v>
      </c>
      <c r="O91" s="70">
        <f t="shared" si="7"/>
        <v>445.34126905442582</v>
      </c>
    </row>
    <row r="92" spans="1:15" ht="15" customHeight="1" x14ac:dyDescent="0.2">
      <c r="A92" s="62">
        <v>89</v>
      </c>
      <c r="B92" s="75">
        <v>45616</v>
      </c>
      <c r="C92" s="70">
        <v>12968.85</v>
      </c>
      <c r="D92" s="70">
        <v>8946.42</v>
      </c>
      <c r="E92" s="70">
        <v>22429.84</v>
      </c>
      <c r="F92" s="70">
        <v>68391.44</v>
      </c>
      <c r="G92" s="70"/>
      <c r="H92" s="76">
        <v>1.2667299999999999</v>
      </c>
      <c r="I92" s="76">
        <v>0.94679000000000002</v>
      </c>
      <c r="J92" s="70">
        <v>155.67126999999999</v>
      </c>
      <c r="K92" s="70"/>
      <c r="L92" s="70">
        <f t="shared" si="4"/>
        <v>12968.85</v>
      </c>
      <c r="M92" s="70">
        <f t="shared" si="5"/>
        <v>11332.698606599999</v>
      </c>
      <c r="N92" s="70">
        <f t="shared" si="6"/>
        <v>23690.406531543424</v>
      </c>
      <c r="O92" s="70">
        <f t="shared" si="7"/>
        <v>439.33244714968924</v>
      </c>
    </row>
    <row r="93" spans="1:15" ht="15" customHeight="1" x14ac:dyDescent="0.2">
      <c r="A93" s="62">
        <v>90</v>
      </c>
      <c r="B93" s="75">
        <v>45617</v>
      </c>
      <c r="C93" s="70">
        <v>13040.08</v>
      </c>
      <c r="D93" s="70">
        <v>9023.3799999999992</v>
      </c>
      <c r="E93" s="70">
        <v>22476.18</v>
      </c>
      <c r="F93" s="70">
        <v>67809.81</v>
      </c>
      <c r="G93" s="70"/>
      <c r="H93" s="76">
        <v>1.2640400000000001</v>
      </c>
      <c r="I93" s="76">
        <v>0.95003000000000004</v>
      </c>
      <c r="J93" s="70">
        <v>154.40813</v>
      </c>
      <c r="K93" s="70"/>
      <c r="L93" s="70">
        <f t="shared" si="4"/>
        <v>13040.08</v>
      </c>
      <c r="M93" s="70">
        <f t="shared" si="5"/>
        <v>11405.913255199999</v>
      </c>
      <c r="N93" s="70">
        <f t="shared" si="6"/>
        <v>23658.389735060999</v>
      </c>
      <c r="O93" s="70">
        <f t="shared" si="7"/>
        <v>439.15958311262494</v>
      </c>
    </row>
    <row r="94" spans="1:15" ht="15" customHeight="1" x14ac:dyDescent="0.2">
      <c r="A94" s="62">
        <v>91</v>
      </c>
      <c r="B94" s="75">
        <v>45618</v>
      </c>
      <c r="C94" s="70">
        <v>13085.86</v>
      </c>
      <c r="D94" s="70">
        <v>9148.2999999999993</v>
      </c>
      <c r="E94" s="70">
        <v>22606.09</v>
      </c>
      <c r="F94" s="70">
        <v>68269.31</v>
      </c>
      <c r="G94" s="70"/>
      <c r="H94" s="76">
        <v>1.2513700000000001</v>
      </c>
      <c r="I94" s="76">
        <v>0.96043000000000001</v>
      </c>
      <c r="J94" s="70">
        <v>154.47560999999999</v>
      </c>
      <c r="K94" s="70"/>
      <c r="L94" s="70">
        <f t="shared" si="4"/>
        <v>13085.86</v>
      </c>
      <c r="M94" s="70">
        <f t="shared" si="5"/>
        <v>11447.908170999999</v>
      </c>
      <c r="N94" s="70">
        <f t="shared" si="6"/>
        <v>23537.467592640798</v>
      </c>
      <c r="O94" s="70">
        <f t="shared" si="7"/>
        <v>441.94232345157923</v>
      </c>
    </row>
    <row r="95" spans="1:15" ht="15" customHeight="1" x14ac:dyDescent="0.2">
      <c r="A95" s="62">
        <v>92</v>
      </c>
      <c r="B95" s="75">
        <v>45621</v>
      </c>
      <c r="C95" s="70">
        <v>13125.46</v>
      </c>
      <c r="D95" s="70">
        <v>9181.07</v>
      </c>
      <c r="E95" s="70">
        <v>22620.33</v>
      </c>
      <c r="F95" s="70">
        <v>69154.31</v>
      </c>
      <c r="G95" s="70"/>
      <c r="H95" s="76">
        <v>1.2574099999999999</v>
      </c>
      <c r="I95" s="76">
        <v>0.95282999999999995</v>
      </c>
      <c r="J95" s="70">
        <v>154.0162</v>
      </c>
      <c r="K95" s="70"/>
      <c r="L95" s="70">
        <f t="shared" si="4"/>
        <v>13125.46</v>
      </c>
      <c r="M95" s="70">
        <f t="shared" si="5"/>
        <v>11544.369228699999</v>
      </c>
      <c r="N95" s="70">
        <f t="shared" si="6"/>
        <v>23740.153017852084</v>
      </c>
      <c r="O95" s="70">
        <f t="shared" si="7"/>
        <v>449.00672786369228</v>
      </c>
    </row>
    <row r="96" spans="1:15" ht="15" customHeight="1" x14ac:dyDescent="0.2">
      <c r="A96" s="62">
        <v>93</v>
      </c>
      <c r="B96" s="75">
        <v>45622</v>
      </c>
      <c r="C96" s="70">
        <v>13201.47</v>
      </c>
      <c r="D96" s="70">
        <v>9144.4599999999991</v>
      </c>
      <c r="E96" s="70">
        <v>22424.09</v>
      </c>
      <c r="F96" s="70">
        <v>68551.31</v>
      </c>
      <c r="G96" s="70"/>
      <c r="H96" s="76">
        <v>1.2604200000000001</v>
      </c>
      <c r="I96" s="76">
        <v>0.95038999999999996</v>
      </c>
      <c r="J96" s="70">
        <v>153.13629</v>
      </c>
      <c r="K96" s="70"/>
      <c r="L96" s="70">
        <f t="shared" si="4"/>
        <v>13201.47</v>
      </c>
      <c r="M96" s="70">
        <f t="shared" si="5"/>
        <v>11525.8602732</v>
      </c>
      <c r="N96" s="70">
        <f t="shared" si="6"/>
        <v>23594.619051126381</v>
      </c>
      <c r="O96" s="70">
        <f t="shared" si="7"/>
        <v>447.64901905355026</v>
      </c>
    </row>
    <row r="97" spans="1:15" ht="15" customHeight="1" x14ac:dyDescent="0.2">
      <c r="A97" s="62">
        <v>94</v>
      </c>
      <c r="B97" s="75">
        <v>45623</v>
      </c>
      <c r="C97" s="70">
        <v>13152.08</v>
      </c>
      <c r="D97" s="70">
        <v>9162.33</v>
      </c>
      <c r="E97" s="70">
        <v>22263.65</v>
      </c>
      <c r="F97" s="70">
        <v>68003.81</v>
      </c>
      <c r="G97" s="70"/>
      <c r="H97" s="76">
        <v>1.26271</v>
      </c>
      <c r="I97" s="76">
        <v>0.94957999999999998</v>
      </c>
      <c r="J97" s="70">
        <v>151.60004000000001</v>
      </c>
      <c r="K97" s="70"/>
      <c r="L97" s="70">
        <f t="shared" si="4"/>
        <v>13152.08</v>
      </c>
      <c r="M97" s="70">
        <f t="shared" si="5"/>
        <v>11569.3657143</v>
      </c>
      <c r="N97" s="70">
        <f t="shared" si="6"/>
        <v>23445.786558267868</v>
      </c>
      <c r="O97" s="70">
        <f t="shared" si="7"/>
        <v>448.57382623381892</v>
      </c>
    </row>
    <row r="98" spans="1:15" ht="15" customHeight="1" x14ac:dyDescent="0.2">
      <c r="A98" s="62">
        <v>95</v>
      </c>
      <c r="B98" s="75">
        <v>45625</v>
      </c>
      <c r="C98" s="70">
        <v>13227.13</v>
      </c>
      <c r="D98" s="70">
        <v>9181.08</v>
      </c>
      <c r="E98" s="70">
        <v>22550.65</v>
      </c>
      <c r="F98" s="70">
        <v>68134.13</v>
      </c>
      <c r="G98" s="70"/>
      <c r="H98" s="76">
        <v>1.26939</v>
      </c>
      <c r="I98" s="76">
        <v>0.94679000000000002</v>
      </c>
      <c r="J98" s="70">
        <v>150.19882999999999</v>
      </c>
      <c r="K98" s="70"/>
      <c r="L98" s="70">
        <f t="shared" si="4"/>
        <v>13227.13</v>
      </c>
      <c r="M98" s="70">
        <f t="shared" si="5"/>
        <v>11654.371141199999</v>
      </c>
      <c r="N98" s="70">
        <f t="shared" si="6"/>
        <v>23818.006104838456</v>
      </c>
      <c r="O98" s="70">
        <f t="shared" si="7"/>
        <v>453.62623663579808</v>
      </c>
    </row>
    <row r="99" spans="1:15" ht="15" customHeight="1" x14ac:dyDescent="0.2">
      <c r="A99" s="62">
        <v>96</v>
      </c>
      <c r="B99" s="75">
        <v>45628</v>
      </c>
      <c r="C99" s="70">
        <v>13261.08</v>
      </c>
      <c r="D99" s="70">
        <v>9209.44</v>
      </c>
      <c r="E99" s="70">
        <v>22575.18</v>
      </c>
      <c r="F99" s="70">
        <v>68678</v>
      </c>
      <c r="G99" s="70"/>
      <c r="H99" s="76">
        <v>1.26746</v>
      </c>
      <c r="I99" s="76">
        <v>0.95174999999999998</v>
      </c>
      <c r="J99" s="70">
        <v>150.12849</v>
      </c>
      <c r="K99" s="70"/>
      <c r="L99" s="70">
        <f t="shared" si="4"/>
        <v>13261.08</v>
      </c>
      <c r="M99" s="70">
        <f t="shared" si="5"/>
        <v>11672.596822400001</v>
      </c>
      <c r="N99" s="70">
        <f t="shared" si="6"/>
        <v>23719.653270291568</v>
      </c>
      <c r="O99" s="70">
        <f t="shared" si="7"/>
        <v>457.46147183655813</v>
      </c>
    </row>
    <row r="100" spans="1:15" ht="15" customHeight="1" x14ac:dyDescent="0.2">
      <c r="A100" s="62">
        <v>97</v>
      </c>
      <c r="B100" s="75">
        <v>45629</v>
      </c>
      <c r="C100" s="70">
        <v>13267.33</v>
      </c>
      <c r="D100" s="70">
        <v>9260.9699999999993</v>
      </c>
      <c r="E100" s="70">
        <v>22641.94</v>
      </c>
      <c r="F100" s="70">
        <v>69990.19</v>
      </c>
      <c r="G100" s="70"/>
      <c r="H100" s="76">
        <v>1.2646299999999999</v>
      </c>
      <c r="I100" s="76">
        <v>0.95128999999999997</v>
      </c>
      <c r="J100" s="70">
        <v>149.63851</v>
      </c>
      <c r="K100" s="70"/>
      <c r="L100" s="70">
        <f t="shared" si="4"/>
        <v>13267.33</v>
      </c>
      <c r="M100" s="70">
        <f t="shared" si="5"/>
        <v>11711.700491099999</v>
      </c>
      <c r="N100" s="70">
        <f t="shared" si="6"/>
        <v>23801.301390743094</v>
      </c>
      <c r="O100" s="70">
        <f t="shared" si="7"/>
        <v>467.72846107596234</v>
      </c>
    </row>
    <row r="101" spans="1:15" ht="15" customHeight="1" x14ac:dyDescent="0.2">
      <c r="A101" s="62">
        <v>98</v>
      </c>
      <c r="B101" s="75">
        <v>45630</v>
      </c>
      <c r="C101" s="70">
        <v>13347.88</v>
      </c>
      <c r="D101" s="70">
        <v>9234.83</v>
      </c>
      <c r="E101" s="70">
        <v>22791.31</v>
      </c>
      <c r="F101" s="70">
        <v>70039.25</v>
      </c>
      <c r="G101" s="70"/>
      <c r="H101" s="76">
        <v>1.2666900000000001</v>
      </c>
      <c r="I101" s="76">
        <v>0.95311000000000001</v>
      </c>
      <c r="J101" s="70">
        <v>151.15325999999999</v>
      </c>
      <c r="K101" s="70"/>
      <c r="L101" s="70">
        <f t="shared" si="4"/>
        <v>13347.88</v>
      </c>
      <c r="M101" s="70">
        <f t="shared" si="5"/>
        <v>11697.666812700001</v>
      </c>
      <c r="N101" s="70">
        <f t="shared" si="6"/>
        <v>23912.570427337872</v>
      </c>
      <c r="O101" s="70">
        <f t="shared" si="7"/>
        <v>463.36579177981343</v>
      </c>
    </row>
    <row r="102" spans="1:15" ht="15" customHeight="1" x14ac:dyDescent="0.2">
      <c r="A102" s="62">
        <v>99</v>
      </c>
      <c r="B102" s="75">
        <v>45631</v>
      </c>
      <c r="C102" s="70">
        <v>13323.74</v>
      </c>
      <c r="D102" s="70">
        <v>9251.3799999999992</v>
      </c>
      <c r="E102" s="70">
        <v>22876.36</v>
      </c>
      <c r="F102" s="70">
        <v>70251.81</v>
      </c>
      <c r="G102" s="70"/>
      <c r="H102" s="76">
        <v>1.27295</v>
      </c>
      <c r="I102" s="76">
        <v>0.94877</v>
      </c>
      <c r="J102" s="70">
        <v>150.39848000000001</v>
      </c>
      <c r="K102" s="70"/>
      <c r="L102" s="70">
        <f t="shared" si="4"/>
        <v>13323.74</v>
      </c>
      <c r="M102" s="70">
        <f t="shared" si="5"/>
        <v>11776.544171</v>
      </c>
      <c r="N102" s="70">
        <f t="shared" si="6"/>
        <v>24111.597120482311</v>
      </c>
      <c r="O102" s="70">
        <f t="shared" si="7"/>
        <v>467.10452126909792</v>
      </c>
    </row>
    <row r="103" spans="1:15" ht="15" customHeight="1" x14ac:dyDescent="0.2">
      <c r="A103" s="62">
        <v>100</v>
      </c>
      <c r="B103" s="75">
        <v>45632</v>
      </c>
      <c r="C103" s="70">
        <v>13358.5</v>
      </c>
      <c r="D103" s="70">
        <v>9206.2000000000007</v>
      </c>
      <c r="E103" s="70">
        <v>23177.03</v>
      </c>
      <c r="F103" s="70">
        <v>69708.94</v>
      </c>
      <c r="G103" s="70"/>
      <c r="H103" s="76">
        <v>1.27705</v>
      </c>
      <c r="I103" s="76">
        <v>0.94508999999999999</v>
      </c>
      <c r="J103" s="70">
        <v>150.50561999999999</v>
      </c>
      <c r="K103" s="70"/>
      <c r="L103" s="70">
        <f t="shared" si="4"/>
        <v>13358.5</v>
      </c>
      <c r="M103" s="70">
        <f t="shared" si="5"/>
        <v>11756.77771</v>
      </c>
      <c r="N103" s="70">
        <f t="shared" si="6"/>
        <v>24523.622088901586</v>
      </c>
      <c r="O103" s="70">
        <f t="shared" si="7"/>
        <v>463.165029983598</v>
      </c>
    </row>
    <row r="104" spans="1:15" ht="15" customHeight="1" x14ac:dyDescent="0.2">
      <c r="A104" s="62">
        <v>101</v>
      </c>
      <c r="B104" s="75">
        <v>45635</v>
      </c>
      <c r="C104" s="70">
        <v>13278.29</v>
      </c>
      <c r="D104" s="70">
        <v>9254.36</v>
      </c>
      <c r="E104" s="70">
        <v>23343.21</v>
      </c>
      <c r="F104" s="70">
        <v>69832.56</v>
      </c>
      <c r="G104" s="70"/>
      <c r="H104" s="76">
        <v>1.2762500000000001</v>
      </c>
      <c r="I104" s="76">
        <v>0.94625000000000004</v>
      </c>
      <c r="J104" s="70">
        <v>150.83269999999999</v>
      </c>
      <c r="K104" s="70"/>
      <c r="L104" s="70">
        <f t="shared" si="4"/>
        <v>13278.29</v>
      </c>
      <c r="M104" s="70">
        <f t="shared" si="5"/>
        <v>11810.876950000002</v>
      </c>
      <c r="N104" s="70">
        <f t="shared" si="6"/>
        <v>24669.178335535005</v>
      </c>
      <c r="O104" s="70">
        <f t="shared" si="7"/>
        <v>462.98024234797896</v>
      </c>
    </row>
    <row r="105" spans="1:15" ht="15" customHeight="1" x14ac:dyDescent="0.2">
      <c r="A105" s="62">
        <v>102</v>
      </c>
      <c r="B105" s="75">
        <v>45636</v>
      </c>
      <c r="C105" s="70">
        <v>13239.21</v>
      </c>
      <c r="D105" s="70">
        <v>9174.9</v>
      </c>
      <c r="E105" s="70">
        <v>23076.85</v>
      </c>
      <c r="F105" s="70">
        <v>70201.88</v>
      </c>
      <c r="G105" s="70"/>
      <c r="H105" s="76">
        <v>1.27515</v>
      </c>
      <c r="I105" s="76">
        <v>0.94994000000000001</v>
      </c>
      <c r="J105" s="70">
        <v>151.74314000000001</v>
      </c>
      <c r="K105" s="70"/>
      <c r="L105" s="70">
        <f t="shared" si="4"/>
        <v>13239.21</v>
      </c>
      <c r="M105" s="70">
        <f t="shared" si="5"/>
        <v>11699.373734999999</v>
      </c>
      <c r="N105" s="70">
        <f t="shared" si="6"/>
        <v>24292.955344548074</v>
      </c>
      <c r="O105" s="70">
        <f t="shared" si="7"/>
        <v>462.6362681041133</v>
      </c>
    </row>
    <row r="106" spans="1:15" ht="15" customHeight="1" x14ac:dyDescent="0.2">
      <c r="A106" s="62">
        <v>103</v>
      </c>
      <c r="B106" s="75">
        <v>45637</v>
      </c>
      <c r="C106" s="70">
        <v>13347.51</v>
      </c>
      <c r="D106" s="70">
        <v>9198.4500000000007</v>
      </c>
      <c r="E106" s="70">
        <v>23166.17</v>
      </c>
      <c r="F106" s="70">
        <v>70210.13</v>
      </c>
      <c r="G106" s="70"/>
      <c r="H106" s="76">
        <v>1.2742199999999999</v>
      </c>
      <c r="I106" s="76">
        <v>0.95174999999999998</v>
      </c>
      <c r="J106" s="70">
        <v>152.61254</v>
      </c>
      <c r="K106" s="70"/>
      <c r="L106" s="70">
        <f t="shared" si="4"/>
        <v>13347.51</v>
      </c>
      <c r="M106" s="70">
        <f t="shared" si="5"/>
        <v>11720.848959000001</v>
      </c>
      <c r="N106" s="70">
        <f t="shared" si="6"/>
        <v>24340.604150249539</v>
      </c>
      <c r="O106" s="70">
        <f t="shared" si="7"/>
        <v>460.05478973090942</v>
      </c>
    </row>
    <row r="107" spans="1:15" ht="15" customHeight="1" x14ac:dyDescent="0.2">
      <c r="A107" s="62">
        <v>104</v>
      </c>
      <c r="B107" s="75">
        <v>45638</v>
      </c>
      <c r="C107" s="70">
        <v>13275.24</v>
      </c>
      <c r="D107" s="70">
        <v>9210.68</v>
      </c>
      <c r="E107" s="70">
        <v>23158.49</v>
      </c>
      <c r="F107" s="70">
        <v>71060.63</v>
      </c>
      <c r="G107" s="70"/>
      <c r="H107" s="76">
        <v>1.27275</v>
      </c>
      <c r="I107" s="76">
        <v>0.95320000000000005</v>
      </c>
      <c r="J107" s="70">
        <v>152.13040000000001</v>
      </c>
      <c r="K107" s="70"/>
      <c r="L107" s="70">
        <f t="shared" si="4"/>
        <v>13275.24</v>
      </c>
      <c r="M107" s="70">
        <f t="shared" si="5"/>
        <v>11722.892970000001</v>
      </c>
      <c r="N107" s="70">
        <f t="shared" si="6"/>
        <v>24295.520352496853</v>
      </c>
      <c r="O107" s="70">
        <f t="shared" si="7"/>
        <v>467.10341917197354</v>
      </c>
    </row>
    <row r="108" spans="1:15" ht="15" customHeight="1" x14ac:dyDescent="0.2">
      <c r="A108" s="62">
        <v>105</v>
      </c>
      <c r="B108" s="75">
        <v>45639</v>
      </c>
      <c r="C108" s="70">
        <v>13276.56</v>
      </c>
      <c r="D108" s="70">
        <v>9198.01</v>
      </c>
      <c r="E108" s="70">
        <v>23122.99</v>
      </c>
      <c r="F108" s="70">
        <v>70385.31</v>
      </c>
      <c r="G108" s="70"/>
      <c r="H108" s="76">
        <v>1.26657</v>
      </c>
      <c r="I108" s="76">
        <v>0.95074999999999998</v>
      </c>
      <c r="J108" s="70">
        <v>153.49876</v>
      </c>
      <c r="K108" s="70"/>
      <c r="L108" s="70">
        <f t="shared" si="4"/>
        <v>13276.56</v>
      </c>
      <c r="M108" s="70">
        <f t="shared" si="5"/>
        <v>11649.9235257</v>
      </c>
      <c r="N108" s="70">
        <f t="shared" si="6"/>
        <v>24320.788850907182</v>
      </c>
      <c r="O108" s="70">
        <f t="shared" si="7"/>
        <v>458.53992566454605</v>
      </c>
    </row>
    <row r="109" spans="1:15" ht="15" customHeight="1" x14ac:dyDescent="0.2">
      <c r="A109" s="62">
        <v>106</v>
      </c>
      <c r="B109" s="75">
        <v>45642</v>
      </c>
      <c r="C109" s="70">
        <v>13328.78</v>
      </c>
      <c r="D109" s="70">
        <v>9155.6</v>
      </c>
      <c r="E109" s="70">
        <v>22959.94</v>
      </c>
      <c r="F109" s="70">
        <v>70362.25</v>
      </c>
      <c r="G109" s="70"/>
      <c r="H109" s="76">
        <v>1.26566</v>
      </c>
      <c r="I109" s="76">
        <v>0.95255999999999996</v>
      </c>
      <c r="J109" s="70">
        <v>154.05792</v>
      </c>
      <c r="K109" s="70"/>
      <c r="L109" s="70">
        <f t="shared" si="4"/>
        <v>13328.78</v>
      </c>
      <c r="M109" s="70">
        <f t="shared" si="5"/>
        <v>11587.876696000001</v>
      </c>
      <c r="N109" s="70">
        <f t="shared" si="6"/>
        <v>24103.405559754767</v>
      </c>
      <c r="O109" s="70">
        <f t="shared" si="7"/>
        <v>456.7259508631559</v>
      </c>
    </row>
    <row r="110" spans="1:15" ht="15" customHeight="1" x14ac:dyDescent="0.2">
      <c r="A110" s="62">
        <v>107</v>
      </c>
      <c r="B110" s="75">
        <v>45643</v>
      </c>
      <c r="C110" s="70">
        <v>13277.55</v>
      </c>
      <c r="D110" s="70">
        <v>9081.52</v>
      </c>
      <c r="E110" s="70">
        <v>22986.85</v>
      </c>
      <c r="F110" s="70">
        <v>70196.75</v>
      </c>
      <c r="G110" s="70"/>
      <c r="H110" s="76">
        <v>1.2700899999999999</v>
      </c>
      <c r="I110" s="76">
        <v>0.95265</v>
      </c>
      <c r="J110" s="70">
        <v>153.97732999999999</v>
      </c>
      <c r="K110" s="70"/>
      <c r="L110" s="70">
        <f t="shared" si="4"/>
        <v>13277.55</v>
      </c>
      <c r="M110" s="70">
        <f t="shared" si="5"/>
        <v>11534.3477368</v>
      </c>
      <c r="N110" s="70">
        <f t="shared" si="6"/>
        <v>24129.375951293758</v>
      </c>
      <c r="O110" s="70">
        <f t="shared" si="7"/>
        <v>455.89016253236758</v>
      </c>
    </row>
    <row r="111" spans="1:15" ht="15" customHeight="1" x14ac:dyDescent="0.2">
      <c r="A111" s="62">
        <v>108</v>
      </c>
      <c r="B111" s="75">
        <v>45644</v>
      </c>
      <c r="C111" s="70">
        <v>12886.21</v>
      </c>
      <c r="D111" s="70">
        <v>9085.85</v>
      </c>
      <c r="E111" s="70">
        <v>23045.9</v>
      </c>
      <c r="F111" s="70">
        <v>69692.13</v>
      </c>
      <c r="G111" s="70"/>
      <c r="H111" s="76">
        <v>1.27193</v>
      </c>
      <c r="I111" s="76">
        <v>0.95274000000000003</v>
      </c>
      <c r="J111" s="70">
        <v>153.88720000000001</v>
      </c>
      <c r="K111" s="70"/>
      <c r="L111" s="70">
        <f t="shared" si="4"/>
        <v>12886.21</v>
      </c>
      <c r="M111" s="70">
        <f t="shared" si="5"/>
        <v>11556.565190500001</v>
      </c>
      <c r="N111" s="70">
        <f t="shared" si="6"/>
        <v>24189.075718454143</v>
      </c>
      <c r="O111" s="70">
        <f t="shared" si="7"/>
        <v>452.87801714502569</v>
      </c>
    </row>
    <row r="112" spans="1:15" ht="15" customHeight="1" x14ac:dyDescent="0.2">
      <c r="A112" s="62">
        <v>109</v>
      </c>
      <c r="B112" s="75">
        <v>45645</v>
      </c>
      <c r="C112" s="70">
        <v>12875.09</v>
      </c>
      <c r="D112" s="70">
        <v>8987.2900000000009</v>
      </c>
      <c r="E112" s="70">
        <v>22764.25</v>
      </c>
      <c r="F112" s="70">
        <v>69214</v>
      </c>
      <c r="G112" s="70"/>
      <c r="H112" s="76">
        <v>1.26084</v>
      </c>
      <c r="I112" s="76">
        <v>0.96199999999999997</v>
      </c>
      <c r="J112" s="70">
        <v>156.87350000000001</v>
      </c>
      <c r="K112" s="70"/>
      <c r="L112" s="70">
        <f t="shared" si="4"/>
        <v>12875.09</v>
      </c>
      <c r="M112" s="70">
        <f t="shared" si="5"/>
        <v>11331.534723600002</v>
      </c>
      <c r="N112" s="70">
        <f t="shared" si="6"/>
        <v>23663.461538461539</v>
      </c>
      <c r="O112" s="70">
        <f t="shared" si="7"/>
        <v>441.20899960796436</v>
      </c>
    </row>
    <row r="113" spans="1:15" ht="15" customHeight="1" x14ac:dyDescent="0.2">
      <c r="A113" s="62">
        <v>110</v>
      </c>
      <c r="B113" s="75">
        <v>45646</v>
      </c>
      <c r="C113" s="70">
        <v>13015.66</v>
      </c>
      <c r="D113" s="70">
        <v>8964.32</v>
      </c>
      <c r="E113" s="70">
        <v>22702.16</v>
      </c>
      <c r="F113" s="70">
        <v>69014.880000000005</v>
      </c>
      <c r="G113" s="70"/>
      <c r="H113" s="76">
        <v>1.25234</v>
      </c>
      <c r="I113" s="76">
        <v>0.96245999999999998</v>
      </c>
      <c r="J113" s="70">
        <v>156.77574999999999</v>
      </c>
      <c r="K113" s="70"/>
      <c r="L113" s="70">
        <f t="shared" si="4"/>
        <v>13015.66</v>
      </c>
      <c r="M113" s="70">
        <f t="shared" si="5"/>
        <v>11226.3765088</v>
      </c>
      <c r="N113" s="70">
        <f t="shared" si="6"/>
        <v>23587.640005818423</v>
      </c>
      <c r="O113" s="70">
        <f t="shared" si="7"/>
        <v>440.21399993302543</v>
      </c>
    </row>
    <row r="114" spans="1:15" ht="15" customHeight="1" x14ac:dyDescent="0.2">
      <c r="A114" s="62">
        <v>111</v>
      </c>
      <c r="B114" s="75">
        <v>45649</v>
      </c>
      <c r="C114" s="70">
        <v>13111.3</v>
      </c>
      <c r="D114" s="70">
        <v>8984.4</v>
      </c>
      <c r="E114" s="70">
        <v>22695.42</v>
      </c>
      <c r="F114" s="70">
        <v>69834.13</v>
      </c>
      <c r="G114" s="70"/>
      <c r="H114" s="76">
        <v>1.25224</v>
      </c>
      <c r="I114" s="76">
        <v>0.96218999999999999</v>
      </c>
      <c r="J114" s="70">
        <v>157.18271999999999</v>
      </c>
      <c r="K114" s="70"/>
      <c r="L114" s="70">
        <f t="shared" si="4"/>
        <v>13111.3</v>
      </c>
      <c r="M114" s="70">
        <f t="shared" si="5"/>
        <v>11250.625055999999</v>
      </c>
      <c r="N114" s="70">
        <f t="shared" si="6"/>
        <v>23587.25407663767</v>
      </c>
      <c r="O114" s="70">
        <f t="shared" si="7"/>
        <v>444.28630577203404</v>
      </c>
    </row>
    <row r="115" spans="1:15" ht="15" customHeight="1" x14ac:dyDescent="0.2">
      <c r="A115" s="62">
        <v>112</v>
      </c>
      <c r="B115" s="75">
        <v>45650</v>
      </c>
      <c r="C115" s="70">
        <v>13256.07</v>
      </c>
      <c r="D115" s="70">
        <v>9023.09</v>
      </c>
      <c r="E115" s="70">
        <v>22727.81</v>
      </c>
      <c r="F115" s="70">
        <v>69612.13</v>
      </c>
      <c r="G115" s="70"/>
      <c r="H115" s="76">
        <v>1.25536</v>
      </c>
      <c r="I115" s="76">
        <v>0.96199999999999997</v>
      </c>
      <c r="J115" s="70">
        <v>157.04666</v>
      </c>
      <c r="K115" s="70"/>
      <c r="L115" s="70">
        <f t="shared" si="4"/>
        <v>13256.07</v>
      </c>
      <c r="M115" s="70">
        <f t="shared" si="5"/>
        <v>11327.226262400001</v>
      </c>
      <c r="N115" s="70">
        <f t="shared" si="6"/>
        <v>23625.582120582123</v>
      </c>
      <c r="O115" s="70">
        <f t="shared" si="7"/>
        <v>443.25762801959621</v>
      </c>
    </row>
    <row r="116" spans="1:15" ht="15" customHeight="1" x14ac:dyDescent="0.2">
      <c r="A116" s="62">
        <v>113</v>
      </c>
      <c r="B116" s="75">
        <v>45653</v>
      </c>
      <c r="C116" s="70">
        <v>13106.39</v>
      </c>
      <c r="D116" s="70">
        <v>9037.27</v>
      </c>
      <c r="E116" s="70">
        <v>22954.6</v>
      </c>
      <c r="F116" s="70">
        <v>71914.19</v>
      </c>
      <c r="G116" s="70"/>
      <c r="H116" s="76">
        <v>1.2557499999999999</v>
      </c>
      <c r="I116" s="76">
        <v>0.95831</v>
      </c>
      <c r="J116" s="70">
        <v>157.78630000000001</v>
      </c>
      <c r="K116" s="70"/>
      <c r="L116" s="70">
        <f t="shared" si="4"/>
        <v>13106.39</v>
      </c>
      <c r="M116" s="70">
        <f t="shared" si="5"/>
        <v>11348.5518025</v>
      </c>
      <c r="N116" s="70">
        <f t="shared" si="6"/>
        <v>23953.209295530673</v>
      </c>
      <c r="O116" s="70">
        <f t="shared" si="7"/>
        <v>455.76954399716578</v>
      </c>
    </row>
    <row r="117" spans="1:15" ht="15" customHeight="1" x14ac:dyDescent="0.2">
      <c r="A117" s="62">
        <v>114</v>
      </c>
      <c r="B117" s="75">
        <v>45656</v>
      </c>
      <c r="C117" s="70">
        <v>12966.22</v>
      </c>
      <c r="D117" s="70">
        <v>9005.36</v>
      </c>
      <c r="E117" s="70">
        <v>22824.12</v>
      </c>
      <c r="F117" s="70">
        <v>71223.94</v>
      </c>
      <c r="G117" s="70"/>
      <c r="H117" s="76">
        <v>1.2590699999999999</v>
      </c>
      <c r="I117" s="76">
        <v>0.95748999999999995</v>
      </c>
      <c r="J117" s="70">
        <v>157.57373000000001</v>
      </c>
      <c r="K117" s="70"/>
      <c r="L117" s="70">
        <f t="shared" si="4"/>
        <v>12966.22</v>
      </c>
      <c r="M117" s="70">
        <f t="shared" si="5"/>
        <v>11338.378615199999</v>
      </c>
      <c r="N117" s="70">
        <f t="shared" si="6"/>
        <v>23837.449999477802</v>
      </c>
      <c r="O117" s="70">
        <f t="shared" si="7"/>
        <v>452.00389684244954</v>
      </c>
    </row>
    <row r="118" spans="1:15" ht="15" customHeight="1" x14ac:dyDescent="0.2">
      <c r="A118" s="62">
        <v>115</v>
      </c>
      <c r="B118" s="75">
        <v>45663</v>
      </c>
      <c r="C118" s="70">
        <v>13120.14</v>
      </c>
      <c r="D118" s="70">
        <v>9149.2900000000009</v>
      </c>
      <c r="E118" s="70">
        <v>23261.48</v>
      </c>
      <c r="F118" s="70">
        <v>70175.06</v>
      </c>
      <c r="G118" s="70"/>
      <c r="H118" s="76">
        <v>1.2546600000000001</v>
      </c>
      <c r="I118" s="76">
        <v>0.95913999999999999</v>
      </c>
      <c r="J118" s="70">
        <v>156.5797</v>
      </c>
      <c r="K118" s="70"/>
      <c r="L118" s="70">
        <f t="shared" si="4"/>
        <v>13120.14</v>
      </c>
      <c r="M118" s="70">
        <f t="shared" si="5"/>
        <v>11479.248191400002</v>
      </c>
      <c r="N118" s="70">
        <f t="shared" si="6"/>
        <v>24252.434472548324</v>
      </c>
      <c r="O118" s="70">
        <f t="shared" si="7"/>
        <v>448.17469953001569</v>
      </c>
    </row>
    <row r="119" spans="1:15" ht="15" customHeight="1" x14ac:dyDescent="0.2">
      <c r="A119" s="62">
        <v>116</v>
      </c>
      <c r="B119" s="75">
        <v>45664</v>
      </c>
      <c r="C119" s="70">
        <v>12974.59</v>
      </c>
      <c r="D119" s="70">
        <v>9144.43</v>
      </c>
      <c r="E119" s="70">
        <v>23397.89</v>
      </c>
      <c r="F119" s="70">
        <v>71560.94</v>
      </c>
      <c r="G119" s="70"/>
      <c r="H119" s="76">
        <v>1.25345</v>
      </c>
      <c r="I119" s="76">
        <v>0.96218999999999999</v>
      </c>
      <c r="J119" s="70">
        <v>157.66381000000001</v>
      </c>
      <c r="K119" s="70"/>
      <c r="L119" s="70">
        <f t="shared" si="4"/>
        <v>12974.59</v>
      </c>
      <c r="M119" s="70">
        <f t="shared" si="5"/>
        <v>11462.085783500001</v>
      </c>
      <c r="N119" s="70">
        <f t="shared" si="6"/>
        <v>24317.328178426298</v>
      </c>
      <c r="O119" s="70">
        <f t="shared" si="7"/>
        <v>453.88310735355179</v>
      </c>
    </row>
    <row r="120" spans="1:15" ht="15" customHeight="1" x14ac:dyDescent="0.2">
      <c r="A120" s="62">
        <v>117</v>
      </c>
      <c r="B120" s="75">
        <v>45665</v>
      </c>
      <c r="C120" s="70">
        <v>12995.13</v>
      </c>
      <c r="D120" s="70">
        <v>9150.81</v>
      </c>
      <c r="E120" s="70">
        <v>23282.52</v>
      </c>
      <c r="F120" s="70">
        <v>71378.38</v>
      </c>
      <c r="G120" s="70"/>
      <c r="H120" s="76">
        <v>1.23329</v>
      </c>
      <c r="I120" s="76">
        <v>0.97219999999999995</v>
      </c>
      <c r="J120" s="70">
        <v>158.40949000000001</v>
      </c>
      <c r="K120" s="70"/>
      <c r="L120" s="70">
        <f t="shared" si="4"/>
        <v>12995.13</v>
      </c>
      <c r="M120" s="70">
        <f t="shared" si="5"/>
        <v>11285.602464899999</v>
      </c>
      <c r="N120" s="70">
        <f t="shared" si="6"/>
        <v>23948.282246451348</v>
      </c>
      <c r="O120" s="70">
        <f t="shared" si="7"/>
        <v>450.59409003841881</v>
      </c>
    </row>
    <row r="121" spans="1:15" ht="15" customHeight="1" x14ac:dyDescent="0.2">
      <c r="A121" s="62">
        <v>118</v>
      </c>
      <c r="B121" s="75">
        <v>45667</v>
      </c>
      <c r="C121" s="70">
        <v>12797.39</v>
      </c>
      <c r="D121" s="70">
        <v>9149.9500000000007</v>
      </c>
      <c r="E121" s="70">
        <v>23215.72</v>
      </c>
      <c r="F121" s="70">
        <v>69966.81</v>
      </c>
      <c r="G121" s="70"/>
      <c r="H121" s="76">
        <v>1.2311700000000001</v>
      </c>
      <c r="I121" s="76">
        <v>0.97050000000000003</v>
      </c>
      <c r="J121" s="70">
        <v>158.05511999999999</v>
      </c>
      <c r="K121" s="70"/>
      <c r="L121" s="70">
        <f t="shared" si="4"/>
        <v>12797.39</v>
      </c>
      <c r="M121" s="70">
        <f t="shared" si="5"/>
        <v>11265.143941500002</v>
      </c>
      <c r="N121" s="70">
        <f t="shared" si="6"/>
        <v>23921.401339515713</v>
      </c>
      <c r="O121" s="70">
        <f t="shared" si="7"/>
        <v>442.67347998596949</v>
      </c>
    </row>
    <row r="122" spans="1:15" ht="15" customHeight="1" x14ac:dyDescent="0.2">
      <c r="A122" s="62">
        <v>119</v>
      </c>
      <c r="B122" s="75">
        <v>45671</v>
      </c>
      <c r="C122" s="70">
        <v>12832.29</v>
      </c>
      <c r="D122" s="70">
        <v>9097.86</v>
      </c>
      <c r="E122" s="70">
        <v>23194.73</v>
      </c>
      <c r="F122" s="70">
        <v>68688.38</v>
      </c>
      <c r="G122" s="70"/>
      <c r="H122" s="76">
        <v>1.2154799999999999</v>
      </c>
      <c r="I122" s="76">
        <v>0.97609000000000001</v>
      </c>
      <c r="J122" s="70">
        <v>157.76476</v>
      </c>
      <c r="K122" s="70"/>
      <c r="L122" s="70">
        <f t="shared" si="4"/>
        <v>12832.29</v>
      </c>
      <c r="M122" s="70">
        <f t="shared" si="5"/>
        <v>11058.266872799999</v>
      </c>
      <c r="N122" s="70">
        <f t="shared" si="6"/>
        <v>23762.900962001455</v>
      </c>
      <c r="O122" s="70">
        <f t="shared" si="7"/>
        <v>435.38480963682895</v>
      </c>
    </row>
    <row r="123" spans="1:15" ht="15" customHeight="1" x14ac:dyDescent="0.2">
      <c r="A123" s="62">
        <v>120</v>
      </c>
      <c r="B123" s="75">
        <v>45672</v>
      </c>
      <c r="C123" s="70">
        <v>13068.56</v>
      </c>
      <c r="D123" s="70">
        <v>9208.34</v>
      </c>
      <c r="E123" s="70">
        <v>23353.85</v>
      </c>
      <c r="F123" s="70">
        <v>68635.31</v>
      </c>
      <c r="G123" s="70"/>
      <c r="H123" s="76">
        <v>1.2216400000000001</v>
      </c>
      <c r="I123" s="76">
        <v>0.97087000000000001</v>
      </c>
      <c r="J123" s="70">
        <v>157.03882999999999</v>
      </c>
      <c r="K123" s="70"/>
      <c r="L123" s="70">
        <f t="shared" si="4"/>
        <v>13068.56</v>
      </c>
      <c r="M123" s="70">
        <f t="shared" si="5"/>
        <v>11249.2764776</v>
      </c>
      <c r="N123" s="70">
        <f t="shared" si="6"/>
        <v>24054.559312781319</v>
      </c>
      <c r="O123" s="70">
        <f t="shared" si="7"/>
        <v>437.0594839505618</v>
      </c>
    </row>
    <row r="124" spans="1:15" ht="15" customHeight="1" x14ac:dyDescent="0.2">
      <c r="A124" s="62">
        <v>121</v>
      </c>
      <c r="B124" s="75">
        <v>45673</v>
      </c>
      <c r="C124" s="70">
        <v>13041.19</v>
      </c>
      <c r="D124" s="70">
        <v>9311.75</v>
      </c>
      <c r="E124" s="70">
        <v>23854.23</v>
      </c>
      <c r="F124" s="70">
        <v>68863.88</v>
      </c>
      <c r="G124" s="70"/>
      <c r="H124" s="76">
        <v>1.2191099999999999</v>
      </c>
      <c r="I124" s="76">
        <v>0.97352000000000005</v>
      </c>
      <c r="J124" s="70">
        <v>156.21106</v>
      </c>
      <c r="K124" s="70"/>
      <c r="L124" s="70">
        <f t="shared" si="4"/>
        <v>13041.19</v>
      </c>
      <c r="M124" s="70">
        <f t="shared" si="5"/>
        <v>11352.047542499999</v>
      </c>
      <c r="N124" s="70">
        <f t="shared" si="6"/>
        <v>24503.07132878626</v>
      </c>
      <c r="O124" s="70">
        <f t="shared" si="7"/>
        <v>440.83869605647641</v>
      </c>
    </row>
    <row r="125" spans="1:15" ht="15" customHeight="1" x14ac:dyDescent="0.2">
      <c r="A125" s="62">
        <v>122</v>
      </c>
      <c r="B125" s="75">
        <v>45674</v>
      </c>
      <c r="C125" s="70">
        <v>13171.75</v>
      </c>
      <c r="D125" s="70">
        <v>9437.49</v>
      </c>
      <c r="E125" s="70">
        <v>24088.57</v>
      </c>
      <c r="F125" s="70">
        <v>68647.56</v>
      </c>
      <c r="G125" s="70"/>
      <c r="H125" s="76">
        <v>1.2193799999999999</v>
      </c>
      <c r="I125" s="76">
        <v>0.97106000000000003</v>
      </c>
      <c r="J125" s="70">
        <v>155.59332000000001</v>
      </c>
      <c r="K125" s="70"/>
      <c r="L125" s="70">
        <f t="shared" si="4"/>
        <v>13171.75</v>
      </c>
      <c r="M125" s="70">
        <f t="shared" si="5"/>
        <v>11507.886556199999</v>
      </c>
      <c r="N125" s="70">
        <f t="shared" si="6"/>
        <v>24806.469219203755</v>
      </c>
      <c r="O125" s="70">
        <f t="shared" si="7"/>
        <v>441.19863243486287</v>
      </c>
    </row>
    <row r="126" spans="1:15" ht="15" customHeight="1" x14ac:dyDescent="0.2">
      <c r="A126" s="62">
        <v>123</v>
      </c>
      <c r="B126" s="75">
        <v>45678</v>
      </c>
      <c r="C126" s="70">
        <v>13287.58</v>
      </c>
      <c r="D126" s="70">
        <v>9485.2800000000007</v>
      </c>
      <c r="E126" s="70">
        <v>24279.81</v>
      </c>
      <c r="F126" s="70">
        <v>69676.81</v>
      </c>
      <c r="G126" s="70"/>
      <c r="H126" s="76">
        <v>1.2249099999999999</v>
      </c>
      <c r="I126" s="76">
        <v>0.96553</v>
      </c>
      <c r="J126" s="70">
        <v>155.70146</v>
      </c>
      <c r="K126" s="70"/>
      <c r="L126" s="70">
        <f t="shared" si="4"/>
        <v>13287.58</v>
      </c>
      <c r="M126" s="70">
        <f t="shared" si="5"/>
        <v>11618.614324800001</v>
      </c>
      <c r="N126" s="70">
        <f t="shared" si="6"/>
        <v>25146.613776889379</v>
      </c>
      <c r="O126" s="70">
        <f t="shared" si="7"/>
        <v>447.50261172888167</v>
      </c>
    </row>
    <row r="127" spans="1:15" ht="15" customHeight="1" x14ac:dyDescent="0.2">
      <c r="A127" s="62">
        <v>124</v>
      </c>
      <c r="B127" s="75">
        <v>45679</v>
      </c>
      <c r="C127" s="70">
        <v>13369.36</v>
      </c>
      <c r="D127" s="70">
        <v>9481.77</v>
      </c>
      <c r="E127" s="70">
        <v>24487.41</v>
      </c>
      <c r="F127" s="70">
        <v>70780.63</v>
      </c>
      <c r="G127" s="70"/>
      <c r="H127" s="76">
        <v>1.2363599999999999</v>
      </c>
      <c r="I127" s="76">
        <v>0.95757999999999999</v>
      </c>
      <c r="J127" s="70">
        <v>155.81729000000001</v>
      </c>
      <c r="K127" s="70"/>
      <c r="L127" s="70">
        <f t="shared" si="4"/>
        <v>13369.36</v>
      </c>
      <c r="M127" s="70">
        <f t="shared" si="5"/>
        <v>11722.8811572</v>
      </c>
      <c r="N127" s="70">
        <f t="shared" si="6"/>
        <v>25572.181958687524</v>
      </c>
      <c r="O127" s="70">
        <f t="shared" si="7"/>
        <v>454.25401763822231</v>
      </c>
    </row>
    <row r="128" spans="1:15" ht="15" customHeight="1" x14ac:dyDescent="0.2">
      <c r="A128" s="62">
        <v>125</v>
      </c>
      <c r="B128" s="75">
        <v>45680</v>
      </c>
      <c r="C128" s="70">
        <v>13440.61</v>
      </c>
      <c r="D128" s="70">
        <v>9504.27</v>
      </c>
      <c r="E128" s="70">
        <v>24659.93</v>
      </c>
      <c r="F128" s="70">
        <v>71338.75</v>
      </c>
      <c r="G128" s="70"/>
      <c r="H128" s="76">
        <v>1.2317100000000001</v>
      </c>
      <c r="I128" s="76">
        <v>0.96116999999999997</v>
      </c>
      <c r="J128" s="70">
        <v>156.26682</v>
      </c>
      <c r="K128" s="70"/>
      <c r="L128" s="70">
        <f t="shared" si="4"/>
        <v>13440.61</v>
      </c>
      <c r="M128" s="70">
        <f t="shared" si="5"/>
        <v>11706.504401700002</v>
      </c>
      <c r="N128" s="70">
        <f t="shared" si="6"/>
        <v>25656.158639990845</v>
      </c>
      <c r="O128" s="70">
        <f t="shared" si="7"/>
        <v>456.51885665811847</v>
      </c>
    </row>
    <row r="129" spans="1:15" ht="15" customHeight="1" x14ac:dyDescent="0.2">
      <c r="A129" s="62">
        <v>126</v>
      </c>
      <c r="B129" s="75">
        <v>45681</v>
      </c>
      <c r="C129" s="70">
        <v>13403.51</v>
      </c>
      <c r="D129" s="70">
        <v>9434.5400000000009</v>
      </c>
      <c r="E129" s="70">
        <v>24769.3</v>
      </c>
      <c r="F129" s="70">
        <v>71290.75</v>
      </c>
      <c r="G129" s="70"/>
      <c r="H129" s="76">
        <v>1.24057</v>
      </c>
      <c r="I129" s="76">
        <v>0.95492999999999995</v>
      </c>
      <c r="J129" s="70">
        <v>156.51261</v>
      </c>
      <c r="K129" s="70"/>
      <c r="L129" s="70">
        <f t="shared" si="4"/>
        <v>13403.51</v>
      </c>
      <c r="M129" s="70">
        <f t="shared" si="5"/>
        <v>11704.2072878</v>
      </c>
      <c r="N129" s="70">
        <f t="shared" si="6"/>
        <v>25938.341030232583</v>
      </c>
      <c r="O129" s="70">
        <f t="shared" si="7"/>
        <v>455.49524731585529</v>
      </c>
    </row>
    <row r="130" spans="1:15" ht="15" customHeight="1" x14ac:dyDescent="0.2">
      <c r="A130" s="62">
        <v>127</v>
      </c>
      <c r="B130" s="75">
        <v>45684</v>
      </c>
      <c r="C130" s="70">
        <v>13208.19</v>
      </c>
      <c r="D130" s="70">
        <v>9436.0400000000009</v>
      </c>
      <c r="E130" s="70">
        <v>24703.56</v>
      </c>
      <c r="F130" s="70">
        <v>70637</v>
      </c>
      <c r="G130" s="70"/>
      <c r="H130" s="76">
        <v>1.2519899999999999</v>
      </c>
      <c r="I130" s="76">
        <v>0.94967000000000001</v>
      </c>
      <c r="J130" s="70">
        <v>154.04558</v>
      </c>
      <c r="K130" s="70"/>
      <c r="L130" s="70">
        <f t="shared" si="4"/>
        <v>13208.19</v>
      </c>
      <c r="M130" s="70">
        <f t="shared" si="5"/>
        <v>11813.8277196</v>
      </c>
      <c r="N130" s="70">
        <f t="shared" si="6"/>
        <v>26012.783387913696</v>
      </c>
      <c r="O130" s="70">
        <f t="shared" si="7"/>
        <v>458.5461004463744</v>
      </c>
    </row>
    <row r="131" spans="1:15" ht="15" customHeight="1" x14ac:dyDescent="0.2">
      <c r="A131" s="62">
        <v>128</v>
      </c>
      <c r="B131" s="75">
        <v>45685</v>
      </c>
      <c r="C131" s="70">
        <v>13329.95</v>
      </c>
      <c r="D131" s="70">
        <v>9469.51</v>
      </c>
      <c r="E131" s="70">
        <v>24674.79</v>
      </c>
      <c r="F131" s="70">
        <v>69657</v>
      </c>
      <c r="G131" s="70"/>
      <c r="H131" s="76">
        <v>1.24255</v>
      </c>
      <c r="I131" s="76">
        <v>0.95960000000000001</v>
      </c>
      <c r="J131" s="70">
        <v>155.32098999999999</v>
      </c>
      <c r="K131" s="70"/>
      <c r="L131" s="70">
        <f t="shared" ref="L131:L194" si="8">C131</f>
        <v>13329.95</v>
      </c>
      <c r="M131" s="70">
        <f t="shared" ref="M131:M194" si="9">D131*H131</f>
        <v>11766.3396505</v>
      </c>
      <c r="N131" s="70">
        <f t="shared" ref="N131:N194" si="10">E131/I131</f>
        <v>25713.620258441017</v>
      </c>
      <c r="O131" s="70">
        <f t="shared" ref="O131:O194" si="11">F131/J131</f>
        <v>448.47125942218116</v>
      </c>
    </row>
    <row r="132" spans="1:15" ht="15" customHeight="1" x14ac:dyDescent="0.2">
      <c r="A132" s="62">
        <v>129</v>
      </c>
      <c r="B132" s="75">
        <v>45686</v>
      </c>
      <c r="C132" s="70">
        <v>13267.65</v>
      </c>
      <c r="D132" s="70">
        <v>9496.07</v>
      </c>
      <c r="E132" s="70">
        <v>24597.02</v>
      </c>
      <c r="F132" s="70">
        <v>70367.38</v>
      </c>
      <c r="G132" s="70"/>
      <c r="H132" s="76">
        <v>1.2417100000000001</v>
      </c>
      <c r="I132" s="76">
        <v>0.96191000000000004</v>
      </c>
      <c r="J132" s="70">
        <v>155.34820999999999</v>
      </c>
      <c r="K132" s="70"/>
      <c r="L132" s="70">
        <f t="shared" si="8"/>
        <v>13267.65</v>
      </c>
      <c r="M132" s="70">
        <f t="shared" si="9"/>
        <v>11791.365079700001</v>
      </c>
      <c r="N132" s="70">
        <f t="shared" si="10"/>
        <v>25571.020157811021</v>
      </c>
      <c r="O132" s="70">
        <f t="shared" si="11"/>
        <v>452.96550246700627</v>
      </c>
    </row>
    <row r="133" spans="1:15" ht="15" customHeight="1" x14ac:dyDescent="0.2">
      <c r="A133" s="62">
        <v>130</v>
      </c>
      <c r="B133" s="75">
        <v>45687</v>
      </c>
      <c r="C133" s="70">
        <v>13337.85</v>
      </c>
      <c r="D133" s="70">
        <v>9594.91</v>
      </c>
      <c r="E133" s="70">
        <v>24813.09</v>
      </c>
      <c r="F133" s="70">
        <v>70548.31</v>
      </c>
      <c r="G133" s="70"/>
      <c r="H133" s="76">
        <v>1.2431099999999999</v>
      </c>
      <c r="I133" s="76">
        <v>0.96126</v>
      </c>
      <c r="J133" s="70">
        <v>154.10938999999999</v>
      </c>
      <c r="K133" s="70"/>
      <c r="L133" s="70">
        <f t="shared" si="8"/>
        <v>13337.85</v>
      </c>
      <c r="M133" s="70">
        <f t="shared" si="9"/>
        <v>11927.528570099999</v>
      </c>
      <c r="N133" s="70">
        <f t="shared" si="10"/>
        <v>25813.089070594844</v>
      </c>
      <c r="O133" s="70">
        <f t="shared" si="11"/>
        <v>457.78073613814189</v>
      </c>
    </row>
    <row r="134" spans="1:15" ht="15" customHeight="1" x14ac:dyDescent="0.2">
      <c r="A134" s="62">
        <v>131</v>
      </c>
      <c r="B134" s="75">
        <v>45688</v>
      </c>
      <c r="C134" s="70">
        <v>13271.38</v>
      </c>
      <c r="D134" s="70">
        <v>9624.9599999999991</v>
      </c>
      <c r="E134" s="70">
        <v>24839.759999999998</v>
      </c>
      <c r="F134" s="70">
        <v>70652.75</v>
      </c>
      <c r="G134" s="70"/>
      <c r="H134" s="76">
        <v>1.2430600000000001</v>
      </c>
      <c r="I134" s="76">
        <v>0.96218999999999999</v>
      </c>
      <c r="J134" s="70">
        <v>154.90234000000001</v>
      </c>
      <c r="K134" s="70"/>
      <c r="L134" s="70">
        <f t="shared" si="8"/>
        <v>13271.38</v>
      </c>
      <c r="M134" s="70">
        <f t="shared" si="9"/>
        <v>11964.4027776</v>
      </c>
      <c r="N134" s="70">
        <f t="shared" si="10"/>
        <v>25815.857574907241</v>
      </c>
      <c r="O134" s="70">
        <f t="shared" si="11"/>
        <v>456.11157326609782</v>
      </c>
    </row>
    <row r="135" spans="1:15" ht="15" customHeight="1" x14ac:dyDescent="0.2">
      <c r="A135" s="62">
        <v>132</v>
      </c>
      <c r="B135" s="75">
        <v>45691</v>
      </c>
      <c r="C135" s="70">
        <v>13171.21</v>
      </c>
      <c r="D135" s="70">
        <v>9524.64</v>
      </c>
      <c r="E135" s="70">
        <v>24542.17</v>
      </c>
      <c r="F135" s="70">
        <v>68773.81</v>
      </c>
      <c r="G135" s="70"/>
      <c r="H135" s="76">
        <v>1.2358100000000001</v>
      </c>
      <c r="I135" s="76">
        <v>0.97333000000000003</v>
      </c>
      <c r="J135" s="70">
        <v>154.63305</v>
      </c>
      <c r="K135" s="70"/>
      <c r="L135" s="70">
        <f t="shared" si="8"/>
        <v>13171.21</v>
      </c>
      <c r="M135" s="70">
        <f t="shared" si="9"/>
        <v>11770.645358399999</v>
      </c>
      <c r="N135" s="70">
        <f t="shared" si="10"/>
        <v>25214.644570700581</v>
      </c>
      <c r="O135" s="70">
        <f t="shared" si="11"/>
        <v>444.7549214091037</v>
      </c>
    </row>
    <row r="136" spans="1:15" ht="15" customHeight="1" x14ac:dyDescent="0.2">
      <c r="A136" s="62">
        <v>133</v>
      </c>
      <c r="B136" s="75">
        <v>45692</v>
      </c>
      <c r="C136" s="70">
        <v>13266.45</v>
      </c>
      <c r="D136" s="70">
        <v>9510.4500000000007</v>
      </c>
      <c r="E136" s="70">
        <v>24703</v>
      </c>
      <c r="F136" s="70">
        <v>69270.63</v>
      </c>
      <c r="G136" s="70"/>
      <c r="H136" s="76">
        <v>1.24237</v>
      </c>
      <c r="I136" s="76">
        <v>0.96758999999999995</v>
      </c>
      <c r="J136" s="70">
        <v>155.31688</v>
      </c>
      <c r="K136" s="70"/>
      <c r="L136" s="70">
        <f t="shared" si="8"/>
        <v>13266.45</v>
      </c>
      <c r="M136" s="70">
        <f t="shared" si="9"/>
        <v>11815.497766500001</v>
      </c>
      <c r="N136" s="70">
        <f t="shared" si="10"/>
        <v>25530.441612666524</v>
      </c>
      <c r="O136" s="70">
        <f t="shared" si="11"/>
        <v>445.99550287129131</v>
      </c>
    </row>
    <row r="137" spans="1:15" ht="15" customHeight="1" x14ac:dyDescent="0.2">
      <c r="A137" s="62">
        <v>134</v>
      </c>
      <c r="B137" s="75">
        <v>45693</v>
      </c>
      <c r="C137" s="70">
        <v>13318.43</v>
      </c>
      <c r="D137" s="70">
        <v>9568.73</v>
      </c>
      <c r="E137" s="70">
        <v>24657.02</v>
      </c>
      <c r="F137" s="70">
        <v>69329.75</v>
      </c>
      <c r="G137" s="70"/>
      <c r="H137" s="76">
        <v>1.2543800000000001</v>
      </c>
      <c r="I137" s="76">
        <v>0.95950999999999997</v>
      </c>
      <c r="J137" s="70">
        <v>152.80177</v>
      </c>
      <c r="K137" s="70"/>
      <c r="L137" s="70">
        <f t="shared" si="8"/>
        <v>13318.43</v>
      </c>
      <c r="M137" s="70">
        <f t="shared" si="9"/>
        <v>12002.8235374</v>
      </c>
      <c r="N137" s="70">
        <f t="shared" si="10"/>
        <v>25697.512271888776</v>
      </c>
      <c r="O137" s="70">
        <f t="shared" si="11"/>
        <v>453.72347453828576</v>
      </c>
    </row>
    <row r="138" spans="1:15" ht="15" customHeight="1" x14ac:dyDescent="0.2">
      <c r="A138" s="62">
        <v>135</v>
      </c>
      <c r="B138" s="75">
        <v>45694</v>
      </c>
      <c r="C138" s="70">
        <v>13366.96</v>
      </c>
      <c r="D138" s="70">
        <v>9684.1200000000008</v>
      </c>
      <c r="E138" s="70">
        <v>25019.25</v>
      </c>
      <c r="F138" s="70">
        <v>69749.440000000002</v>
      </c>
      <c r="G138" s="70"/>
      <c r="H138" s="76">
        <v>1.23793</v>
      </c>
      <c r="I138" s="76">
        <v>0.96525000000000005</v>
      </c>
      <c r="J138" s="70">
        <v>152.46138999999999</v>
      </c>
      <c r="K138" s="70"/>
      <c r="L138" s="70">
        <f t="shared" si="8"/>
        <v>13366.96</v>
      </c>
      <c r="M138" s="70">
        <f t="shared" si="9"/>
        <v>11988.262671600001</v>
      </c>
      <c r="N138" s="70">
        <f t="shared" si="10"/>
        <v>25919.96891996892</v>
      </c>
      <c r="O138" s="70">
        <f t="shared" si="11"/>
        <v>457.48920431592552</v>
      </c>
    </row>
    <row r="139" spans="1:15" ht="15" customHeight="1" x14ac:dyDescent="0.2">
      <c r="A139" s="62">
        <v>136</v>
      </c>
      <c r="B139" s="75">
        <v>45695</v>
      </c>
      <c r="C139" s="70">
        <v>13241.34</v>
      </c>
      <c r="D139" s="70">
        <v>9654.44</v>
      </c>
      <c r="E139" s="70">
        <v>24911.17</v>
      </c>
      <c r="F139" s="70">
        <v>69250.38</v>
      </c>
      <c r="G139" s="70"/>
      <c r="H139" s="76">
        <v>1.24495</v>
      </c>
      <c r="I139" s="76">
        <v>0.96367000000000003</v>
      </c>
      <c r="J139" s="70">
        <v>152.03816</v>
      </c>
      <c r="K139" s="70"/>
      <c r="L139" s="70">
        <f t="shared" si="8"/>
        <v>13241.34</v>
      </c>
      <c r="M139" s="70">
        <f t="shared" si="9"/>
        <v>12019.295078000001</v>
      </c>
      <c r="N139" s="70">
        <f t="shared" si="10"/>
        <v>25850.311828738049</v>
      </c>
      <c r="O139" s="70">
        <f t="shared" si="11"/>
        <v>455.48025574632055</v>
      </c>
    </row>
    <row r="140" spans="1:15" ht="15" customHeight="1" x14ac:dyDescent="0.2">
      <c r="A140" s="62">
        <v>137</v>
      </c>
      <c r="B140" s="75">
        <v>45698</v>
      </c>
      <c r="C140" s="70">
        <v>13332.15</v>
      </c>
      <c r="D140" s="70">
        <v>9729.09</v>
      </c>
      <c r="E140" s="70">
        <v>25014.87</v>
      </c>
      <c r="F140" s="70">
        <v>69275.63</v>
      </c>
      <c r="G140" s="70"/>
      <c r="H140" s="76">
        <v>1.23915</v>
      </c>
      <c r="I140" s="76">
        <v>0.96899000000000002</v>
      </c>
      <c r="J140" s="70">
        <v>152.05426</v>
      </c>
      <c r="K140" s="70"/>
      <c r="L140" s="70">
        <f t="shared" si="8"/>
        <v>13332.15</v>
      </c>
      <c r="M140" s="70">
        <f t="shared" si="9"/>
        <v>12055.801873500001</v>
      </c>
      <c r="N140" s="70">
        <f t="shared" si="10"/>
        <v>25815.405731741295</v>
      </c>
      <c r="O140" s="70">
        <f t="shared" si="11"/>
        <v>455.598087156519</v>
      </c>
    </row>
    <row r="141" spans="1:15" ht="15" customHeight="1" x14ac:dyDescent="0.2">
      <c r="A141" s="62">
        <v>138</v>
      </c>
      <c r="B141" s="75">
        <v>45700</v>
      </c>
      <c r="C141" s="70">
        <v>13302.1</v>
      </c>
      <c r="D141" s="70">
        <v>9773.07</v>
      </c>
      <c r="E141" s="70">
        <v>25127.26</v>
      </c>
      <c r="F141" s="70">
        <v>69565.81</v>
      </c>
      <c r="G141" s="70"/>
      <c r="H141" s="76">
        <v>1.2443299999999999</v>
      </c>
      <c r="I141" s="76">
        <v>0.96431999999999995</v>
      </c>
      <c r="J141" s="70">
        <v>153.53905</v>
      </c>
      <c r="K141" s="70"/>
      <c r="L141" s="70">
        <f t="shared" si="8"/>
        <v>13302.1</v>
      </c>
      <c r="M141" s="70">
        <f t="shared" si="9"/>
        <v>12160.9241931</v>
      </c>
      <c r="N141" s="70">
        <f t="shared" si="10"/>
        <v>26056.972789115647</v>
      </c>
      <c r="O141" s="70">
        <f t="shared" si="11"/>
        <v>453.08219635330556</v>
      </c>
    </row>
    <row r="142" spans="1:15" ht="15" customHeight="1" x14ac:dyDescent="0.2">
      <c r="A142" s="62">
        <v>139</v>
      </c>
      <c r="B142" s="75">
        <v>45701</v>
      </c>
      <c r="C142" s="70">
        <v>13440.93</v>
      </c>
      <c r="D142" s="70">
        <v>9733.75</v>
      </c>
      <c r="E142" s="70">
        <v>25508.21</v>
      </c>
      <c r="F142" s="70">
        <v>70454.559999999998</v>
      </c>
      <c r="G142" s="70"/>
      <c r="H142" s="76">
        <v>1.2471000000000001</v>
      </c>
      <c r="I142" s="76">
        <v>0.96245999999999998</v>
      </c>
      <c r="J142" s="70">
        <v>153.79211000000001</v>
      </c>
      <c r="K142" s="70"/>
      <c r="L142" s="70">
        <f t="shared" si="8"/>
        <v>13440.93</v>
      </c>
      <c r="M142" s="70">
        <f t="shared" si="9"/>
        <v>12138.959625000001</v>
      </c>
      <c r="N142" s="70">
        <f t="shared" si="10"/>
        <v>26503.137792739439</v>
      </c>
      <c r="O142" s="70">
        <f t="shared" si="11"/>
        <v>458.11556912770101</v>
      </c>
    </row>
    <row r="143" spans="1:15" ht="15" customHeight="1" x14ac:dyDescent="0.2">
      <c r="A143" s="62">
        <v>140</v>
      </c>
      <c r="B143" s="75">
        <v>45702</v>
      </c>
      <c r="C143" s="70">
        <v>13443.1</v>
      </c>
      <c r="D143" s="70">
        <v>9697.92</v>
      </c>
      <c r="E143" s="70">
        <v>25553.27</v>
      </c>
      <c r="F143" s="70">
        <v>69897.440000000002</v>
      </c>
      <c r="G143" s="70"/>
      <c r="H143" s="76">
        <v>1.25915</v>
      </c>
      <c r="I143" s="76">
        <v>0.95438000000000001</v>
      </c>
      <c r="J143" s="70">
        <v>152.78679</v>
      </c>
      <c r="K143" s="70"/>
      <c r="L143" s="70">
        <f t="shared" si="8"/>
        <v>13443.1</v>
      </c>
      <c r="M143" s="70">
        <f t="shared" si="9"/>
        <v>12211.135968000001</v>
      </c>
      <c r="N143" s="70">
        <f t="shared" si="10"/>
        <v>26774.733334730401</v>
      </c>
      <c r="O143" s="70">
        <f t="shared" si="11"/>
        <v>457.48352982610606</v>
      </c>
    </row>
    <row r="144" spans="1:15" ht="15" customHeight="1" x14ac:dyDescent="0.2">
      <c r="A144" s="62">
        <v>141</v>
      </c>
      <c r="B144" s="75">
        <v>45706</v>
      </c>
      <c r="C144" s="70">
        <v>13478.02</v>
      </c>
      <c r="D144" s="70">
        <v>9735.98</v>
      </c>
      <c r="E144" s="70">
        <v>25642.35</v>
      </c>
      <c r="F144" s="70">
        <v>70113.38</v>
      </c>
      <c r="G144" s="70"/>
      <c r="H144" s="76">
        <v>1.2583</v>
      </c>
      <c r="I144" s="76">
        <v>0.95721000000000001</v>
      </c>
      <c r="J144" s="70">
        <v>151.76606000000001</v>
      </c>
      <c r="K144" s="70"/>
      <c r="L144" s="70">
        <f t="shared" si="8"/>
        <v>13478.02</v>
      </c>
      <c r="M144" s="70">
        <f t="shared" si="9"/>
        <v>12250.783633999999</v>
      </c>
      <c r="N144" s="70">
        <f t="shared" si="10"/>
        <v>26788.635722568713</v>
      </c>
      <c r="O144" s="70">
        <f t="shared" si="11"/>
        <v>461.98326556016542</v>
      </c>
    </row>
    <row r="145" spans="1:15" ht="15" customHeight="1" x14ac:dyDescent="0.2">
      <c r="A145" s="62">
        <v>142</v>
      </c>
      <c r="B145" s="75">
        <v>45707</v>
      </c>
      <c r="C145" s="70">
        <v>13510.29</v>
      </c>
      <c r="D145" s="70">
        <v>9675.7900000000009</v>
      </c>
      <c r="E145" s="70">
        <v>25342.35</v>
      </c>
      <c r="F145" s="70">
        <v>69924.5</v>
      </c>
      <c r="G145" s="70"/>
      <c r="H145" s="76">
        <v>1.2595700000000001</v>
      </c>
      <c r="I145" s="76">
        <v>0.95840999999999998</v>
      </c>
      <c r="J145" s="70">
        <v>151.82096999999999</v>
      </c>
      <c r="K145" s="70"/>
      <c r="L145" s="70">
        <f t="shared" si="8"/>
        <v>13510.29</v>
      </c>
      <c r="M145" s="70">
        <f t="shared" si="9"/>
        <v>12187.334810300003</v>
      </c>
      <c r="N145" s="70">
        <f t="shared" si="10"/>
        <v>26442.075938272763</v>
      </c>
      <c r="O145" s="70">
        <f t="shared" si="11"/>
        <v>460.57208039179307</v>
      </c>
    </row>
    <row r="146" spans="1:15" ht="15" customHeight="1" x14ac:dyDescent="0.2">
      <c r="A146" s="62">
        <v>143</v>
      </c>
      <c r="B146" s="75">
        <v>45708</v>
      </c>
      <c r="C146" s="70">
        <v>13453.54</v>
      </c>
      <c r="D146" s="70">
        <v>9642.24</v>
      </c>
      <c r="E146" s="70">
        <v>25379.95</v>
      </c>
      <c r="F146" s="70">
        <v>69055.81</v>
      </c>
      <c r="G146" s="70"/>
      <c r="H146" s="76">
        <v>1.26088</v>
      </c>
      <c r="I146" s="76">
        <v>0.95757999999999999</v>
      </c>
      <c r="J146" s="70">
        <v>149.95690999999999</v>
      </c>
      <c r="K146" s="70"/>
      <c r="L146" s="70">
        <f t="shared" si="8"/>
        <v>13453.54</v>
      </c>
      <c r="M146" s="70">
        <f t="shared" si="9"/>
        <v>12157.707571200001</v>
      </c>
      <c r="N146" s="70">
        <f t="shared" si="10"/>
        <v>26504.260740616974</v>
      </c>
      <c r="O146" s="70">
        <f t="shared" si="11"/>
        <v>460.50435421748824</v>
      </c>
    </row>
    <row r="147" spans="1:15" ht="15" customHeight="1" x14ac:dyDescent="0.2">
      <c r="A147" s="62">
        <v>144</v>
      </c>
      <c r="B147" s="75">
        <v>45709</v>
      </c>
      <c r="C147" s="70">
        <v>13224.45</v>
      </c>
      <c r="D147" s="70">
        <v>9638.2199999999993</v>
      </c>
      <c r="E147" s="70">
        <v>25479.74</v>
      </c>
      <c r="F147" s="70">
        <v>69232.38</v>
      </c>
      <c r="G147" s="70"/>
      <c r="H147" s="76">
        <v>1.2645</v>
      </c>
      <c r="I147" s="76">
        <v>0.95557000000000003</v>
      </c>
      <c r="J147" s="70">
        <v>150.46344999999999</v>
      </c>
      <c r="K147" s="70"/>
      <c r="L147" s="70">
        <f t="shared" si="8"/>
        <v>13224.45</v>
      </c>
      <c r="M147" s="70">
        <f t="shared" si="9"/>
        <v>12187.529189999999</v>
      </c>
      <c r="N147" s="70">
        <f t="shared" si="10"/>
        <v>26664.441118913321</v>
      </c>
      <c r="O147" s="70">
        <f t="shared" si="11"/>
        <v>460.12755921786993</v>
      </c>
    </row>
    <row r="148" spans="1:15" ht="15" customHeight="1" x14ac:dyDescent="0.2">
      <c r="A148" s="62">
        <v>145</v>
      </c>
      <c r="B148" s="75">
        <v>45713</v>
      </c>
      <c r="C148" s="70">
        <v>13097.85</v>
      </c>
      <c r="D148" s="70">
        <v>9648.58</v>
      </c>
      <c r="E148" s="70">
        <v>25156.52</v>
      </c>
      <c r="F148" s="70">
        <v>68269.75</v>
      </c>
      <c r="G148" s="70"/>
      <c r="H148" s="76">
        <v>1.2661</v>
      </c>
      <c r="I148" s="76">
        <v>0.95265</v>
      </c>
      <c r="J148" s="70">
        <v>149.74754999999999</v>
      </c>
      <c r="K148" s="70"/>
      <c r="L148" s="70">
        <f t="shared" si="8"/>
        <v>13097.85</v>
      </c>
      <c r="M148" s="70">
        <f t="shared" si="9"/>
        <v>12216.067138</v>
      </c>
      <c r="N148" s="70">
        <f t="shared" si="10"/>
        <v>26406.886054689552</v>
      </c>
      <c r="O148" s="70">
        <f t="shared" si="11"/>
        <v>455.89894459041238</v>
      </c>
    </row>
    <row r="149" spans="1:15" ht="15" customHeight="1" x14ac:dyDescent="0.2">
      <c r="A149" s="62">
        <v>146</v>
      </c>
      <c r="B149" s="75">
        <v>45714</v>
      </c>
      <c r="C149" s="70">
        <v>13099.91</v>
      </c>
      <c r="D149" s="70">
        <v>9718.4599999999991</v>
      </c>
      <c r="E149" s="70">
        <v>25446.63</v>
      </c>
      <c r="F149" s="70">
        <v>68099.44</v>
      </c>
      <c r="G149" s="70"/>
      <c r="H149" s="76">
        <v>1.2655099999999999</v>
      </c>
      <c r="I149" s="76">
        <v>0.95355999999999996</v>
      </c>
      <c r="J149" s="70">
        <v>149.42310000000001</v>
      </c>
      <c r="K149" s="70"/>
      <c r="L149" s="70">
        <f t="shared" si="8"/>
        <v>13099.91</v>
      </c>
      <c r="M149" s="70">
        <f t="shared" si="9"/>
        <v>12298.808314599997</v>
      </c>
      <c r="N149" s="70">
        <f t="shared" si="10"/>
        <v>26685.924325684806</v>
      </c>
      <c r="O149" s="70">
        <f t="shared" si="11"/>
        <v>455.74907761919007</v>
      </c>
    </row>
    <row r="150" spans="1:15" ht="15" customHeight="1" x14ac:dyDescent="0.2">
      <c r="A150" s="62">
        <v>147</v>
      </c>
      <c r="B150" s="75">
        <v>45715</v>
      </c>
      <c r="C150" s="70">
        <v>12892.2</v>
      </c>
      <c r="D150" s="70">
        <v>9757.17</v>
      </c>
      <c r="E150" s="70">
        <v>25317.29</v>
      </c>
      <c r="F150" s="70">
        <v>68347.75</v>
      </c>
      <c r="G150" s="70"/>
      <c r="H150" s="76">
        <v>1.26728</v>
      </c>
      <c r="I150" s="76">
        <v>0.95447000000000004</v>
      </c>
      <c r="J150" s="70">
        <v>149.59434999999999</v>
      </c>
      <c r="K150" s="70"/>
      <c r="L150" s="70">
        <f t="shared" si="8"/>
        <v>12892.2</v>
      </c>
      <c r="M150" s="70">
        <f t="shared" si="9"/>
        <v>12365.0663976</v>
      </c>
      <c r="N150" s="70">
        <f t="shared" si="10"/>
        <v>26524.971973975087</v>
      </c>
      <c r="O150" s="70">
        <f t="shared" si="11"/>
        <v>456.88724206495772</v>
      </c>
    </row>
    <row r="151" spans="1:15" ht="15" customHeight="1" x14ac:dyDescent="0.2">
      <c r="A151" s="62">
        <v>148</v>
      </c>
      <c r="B151" s="75">
        <v>45716</v>
      </c>
      <c r="C151" s="70">
        <v>13098.22</v>
      </c>
      <c r="D151" s="70">
        <v>9816.82</v>
      </c>
      <c r="E151" s="70">
        <v>25345.74</v>
      </c>
      <c r="F151" s="70">
        <v>66381.31</v>
      </c>
      <c r="G151" s="70"/>
      <c r="H151" s="76">
        <v>1.2602899999999999</v>
      </c>
      <c r="I151" s="76">
        <v>0.96052000000000004</v>
      </c>
      <c r="J151" s="70">
        <v>150.76362</v>
      </c>
      <c r="K151" s="70"/>
      <c r="L151" s="70">
        <f t="shared" si="8"/>
        <v>13098.22</v>
      </c>
      <c r="M151" s="70">
        <f t="shared" si="9"/>
        <v>12372.040077799998</v>
      </c>
      <c r="N151" s="70">
        <f t="shared" si="10"/>
        <v>26387.519260400615</v>
      </c>
      <c r="O151" s="70">
        <f t="shared" si="11"/>
        <v>440.30058445134176</v>
      </c>
    </row>
    <row r="152" spans="1:15" ht="15" customHeight="1" x14ac:dyDescent="0.2">
      <c r="A152" s="62">
        <v>149</v>
      </c>
      <c r="B152" s="75">
        <v>45719</v>
      </c>
      <c r="C152" s="70">
        <v>12868.95</v>
      </c>
      <c r="D152" s="70">
        <v>9885.43</v>
      </c>
      <c r="E152" s="70">
        <v>25620.95</v>
      </c>
      <c r="F152" s="70">
        <v>67506.81</v>
      </c>
      <c r="G152" s="70"/>
      <c r="H152" s="76">
        <v>1.2680199999999999</v>
      </c>
      <c r="I152" s="76">
        <v>0.95557000000000003</v>
      </c>
      <c r="J152" s="70">
        <v>151.29479000000001</v>
      </c>
      <c r="K152" s="70"/>
      <c r="L152" s="70">
        <f t="shared" si="8"/>
        <v>12868.95</v>
      </c>
      <c r="M152" s="70">
        <f t="shared" si="9"/>
        <v>12534.9229486</v>
      </c>
      <c r="N152" s="70">
        <f t="shared" si="10"/>
        <v>26812.216792071747</v>
      </c>
      <c r="O152" s="70">
        <f t="shared" si="11"/>
        <v>446.19388413837646</v>
      </c>
    </row>
    <row r="153" spans="1:15" ht="15" customHeight="1" x14ac:dyDescent="0.2">
      <c r="A153" s="62">
        <v>150</v>
      </c>
      <c r="B153" s="75">
        <v>45720</v>
      </c>
      <c r="C153" s="70">
        <v>12711.86</v>
      </c>
      <c r="D153" s="70">
        <v>9760.2800000000007</v>
      </c>
      <c r="E153" s="70">
        <v>25146.67</v>
      </c>
      <c r="F153" s="70">
        <v>66695.19</v>
      </c>
      <c r="G153" s="70"/>
      <c r="H153" s="76">
        <v>1.27518</v>
      </c>
      <c r="I153" s="76">
        <v>0.94723999999999997</v>
      </c>
      <c r="J153" s="70">
        <v>148.24287000000001</v>
      </c>
      <c r="K153" s="70"/>
      <c r="L153" s="70">
        <f t="shared" si="8"/>
        <v>12711.86</v>
      </c>
      <c r="M153" s="70">
        <f t="shared" si="9"/>
        <v>12446.113850400001</v>
      </c>
      <c r="N153" s="70">
        <f t="shared" si="10"/>
        <v>26547.305857016174</v>
      </c>
      <c r="O153" s="70">
        <f t="shared" si="11"/>
        <v>449.90487569486476</v>
      </c>
    </row>
    <row r="154" spans="1:15" ht="15" customHeight="1" x14ac:dyDescent="0.2">
      <c r="A154" s="62">
        <v>151</v>
      </c>
      <c r="B154" s="75">
        <v>45721</v>
      </c>
      <c r="C154" s="70">
        <v>12853.99</v>
      </c>
      <c r="D154" s="70">
        <v>9756.76</v>
      </c>
      <c r="E154" s="70">
        <v>25539.85</v>
      </c>
      <c r="F154" s="70">
        <v>66850.75</v>
      </c>
      <c r="G154" s="70"/>
      <c r="H154" s="76">
        <v>1.2807200000000001</v>
      </c>
      <c r="I154" s="76">
        <v>0.93510000000000004</v>
      </c>
      <c r="J154" s="70">
        <v>149.70077000000001</v>
      </c>
      <c r="K154" s="70"/>
      <c r="L154" s="70">
        <f t="shared" si="8"/>
        <v>12853.99</v>
      </c>
      <c r="M154" s="70">
        <f t="shared" si="9"/>
        <v>12495.677667200001</v>
      </c>
      <c r="N154" s="70">
        <f t="shared" si="10"/>
        <v>27312.4264784515</v>
      </c>
      <c r="O154" s="70">
        <f t="shared" si="11"/>
        <v>446.56249931112575</v>
      </c>
    </row>
    <row r="155" spans="1:15" ht="15" customHeight="1" x14ac:dyDescent="0.2">
      <c r="A155" s="62">
        <v>152</v>
      </c>
      <c r="B155" s="75">
        <v>45722</v>
      </c>
      <c r="C155" s="70">
        <v>12625.31</v>
      </c>
      <c r="D155" s="70">
        <v>9707.09</v>
      </c>
      <c r="E155" s="70">
        <v>25614.57</v>
      </c>
      <c r="F155" s="70">
        <v>67362.94</v>
      </c>
      <c r="G155" s="70"/>
      <c r="H155" s="76">
        <v>1.2884599999999999</v>
      </c>
      <c r="I155" s="76">
        <v>0.92627000000000004</v>
      </c>
      <c r="J155" s="70">
        <v>147.49906999999999</v>
      </c>
      <c r="K155" s="70"/>
      <c r="L155" s="70">
        <f t="shared" si="8"/>
        <v>12625.31</v>
      </c>
      <c r="M155" s="70">
        <f t="shared" si="9"/>
        <v>12507.197181399999</v>
      </c>
      <c r="N155" s="70">
        <f t="shared" si="10"/>
        <v>27653.459574422144</v>
      </c>
      <c r="O155" s="70">
        <f t="shared" si="11"/>
        <v>456.70077784219257</v>
      </c>
    </row>
    <row r="156" spans="1:15" ht="15" customHeight="1" x14ac:dyDescent="0.2">
      <c r="A156" s="62">
        <v>153</v>
      </c>
      <c r="B156" s="75">
        <v>45723</v>
      </c>
      <c r="C156" s="70">
        <v>12696.9</v>
      </c>
      <c r="D156" s="70">
        <v>9703.7800000000007</v>
      </c>
      <c r="E156" s="70">
        <v>25374.38</v>
      </c>
      <c r="F156" s="70">
        <v>65901.94</v>
      </c>
      <c r="G156" s="70"/>
      <c r="H156" s="76">
        <v>1.29115</v>
      </c>
      <c r="I156" s="76">
        <v>0.92105999999999999</v>
      </c>
      <c r="J156" s="70">
        <v>147.69273000000001</v>
      </c>
      <c r="K156" s="70"/>
      <c r="L156" s="70">
        <f t="shared" si="8"/>
        <v>12696.9</v>
      </c>
      <c r="M156" s="70">
        <f t="shared" si="9"/>
        <v>12529.035547000001</v>
      </c>
      <c r="N156" s="70">
        <f t="shared" si="10"/>
        <v>27549.106464291144</v>
      </c>
      <c r="O156" s="70">
        <f t="shared" si="11"/>
        <v>446.20977620225449</v>
      </c>
    </row>
    <row r="157" spans="1:15" ht="15" customHeight="1" x14ac:dyDescent="0.2">
      <c r="A157" s="62">
        <v>154</v>
      </c>
      <c r="B157" s="75">
        <v>45726</v>
      </c>
      <c r="C157" s="70">
        <v>12356.69</v>
      </c>
      <c r="D157" s="70">
        <v>9614.7199999999993</v>
      </c>
      <c r="E157" s="70">
        <v>25145.68</v>
      </c>
      <c r="F157" s="70">
        <v>66154</v>
      </c>
      <c r="G157" s="70"/>
      <c r="H157" s="76">
        <v>1.2934000000000001</v>
      </c>
      <c r="I157" s="76">
        <v>0.92208000000000001</v>
      </c>
      <c r="J157" s="70">
        <v>146.97094999999999</v>
      </c>
      <c r="K157" s="70"/>
      <c r="L157" s="70">
        <f t="shared" si="8"/>
        <v>12356.69</v>
      </c>
      <c r="M157" s="70">
        <f t="shared" si="9"/>
        <v>12435.678848</v>
      </c>
      <c r="N157" s="70">
        <f t="shared" si="10"/>
        <v>27270.605587367689</v>
      </c>
      <c r="O157" s="70">
        <f t="shared" si="11"/>
        <v>450.11616241168753</v>
      </c>
    </row>
    <row r="158" spans="1:15" ht="15" customHeight="1" x14ac:dyDescent="0.2">
      <c r="A158" s="62">
        <v>155</v>
      </c>
      <c r="B158" s="75">
        <v>45727</v>
      </c>
      <c r="C158" s="70">
        <v>12263.31</v>
      </c>
      <c r="D158" s="70">
        <v>9498.2000000000007</v>
      </c>
      <c r="E158" s="70">
        <v>24815.45</v>
      </c>
      <c r="F158" s="70">
        <v>65733.88</v>
      </c>
      <c r="G158" s="70"/>
      <c r="H158" s="76">
        <v>1.2932900000000001</v>
      </c>
      <c r="I158" s="76">
        <v>0.91642000000000001</v>
      </c>
      <c r="J158" s="70">
        <v>148.02053000000001</v>
      </c>
      <c r="K158" s="70"/>
      <c r="L158" s="70">
        <f t="shared" si="8"/>
        <v>12263.31</v>
      </c>
      <c r="M158" s="70">
        <f t="shared" si="9"/>
        <v>12283.927078000001</v>
      </c>
      <c r="N158" s="70">
        <f t="shared" si="10"/>
        <v>27078.686628401825</v>
      </c>
      <c r="O158" s="70">
        <f t="shared" si="11"/>
        <v>444.08623587552347</v>
      </c>
    </row>
    <row r="159" spans="1:15" ht="15" customHeight="1" x14ac:dyDescent="0.2">
      <c r="A159" s="62">
        <v>156</v>
      </c>
      <c r="B159" s="75">
        <v>45728</v>
      </c>
      <c r="C159" s="70">
        <v>12323.5</v>
      </c>
      <c r="D159" s="70">
        <v>9548.48</v>
      </c>
      <c r="E159" s="70">
        <v>24962.46</v>
      </c>
      <c r="F159" s="70">
        <v>65780.31</v>
      </c>
      <c r="G159" s="70"/>
      <c r="H159" s="76">
        <v>1.2947500000000001</v>
      </c>
      <c r="I159" s="76">
        <v>0.91861000000000004</v>
      </c>
      <c r="J159" s="70">
        <v>149.02627000000001</v>
      </c>
      <c r="K159" s="70"/>
      <c r="L159" s="70">
        <f t="shared" si="8"/>
        <v>12323.5</v>
      </c>
      <c r="M159" s="70">
        <f t="shared" si="9"/>
        <v>12362.894480000001</v>
      </c>
      <c r="N159" s="70">
        <f t="shared" si="10"/>
        <v>27174.165314986771</v>
      </c>
      <c r="O159" s="70">
        <f t="shared" si="11"/>
        <v>441.40076779751644</v>
      </c>
    </row>
    <row r="160" spans="1:15" ht="15" customHeight="1" x14ac:dyDescent="0.2">
      <c r="A160" s="62">
        <v>157</v>
      </c>
      <c r="B160" s="75">
        <v>45729</v>
      </c>
      <c r="C160" s="70">
        <v>12153.33</v>
      </c>
      <c r="D160" s="70">
        <v>9556.77</v>
      </c>
      <c r="E160" s="70">
        <v>24803.88</v>
      </c>
      <c r="F160" s="70">
        <v>65728.38</v>
      </c>
      <c r="G160" s="70"/>
      <c r="H160" s="76">
        <v>1.2927</v>
      </c>
      <c r="I160" s="76">
        <v>0.92335999999999996</v>
      </c>
      <c r="J160" s="70">
        <v>148.32872</v>
      </c>
      <c r="K160" s="70"/>
      <c r="L160" s="70">
        <f t="shared" si="8"/>
        <v>12153.33</v>
      </c>
      <c r="M160" s="70">
        <f t="shared" si="9"/>
        <v>12354.036579</v>
      </c>
      <c r="N160" s="70">
        <f t="shared" si="10"/>
        <v>26862.632126147982</v>
      </c>
      <c r="O160" s="70">
        <f t="shared" si="11"/>
        <v>443.12645588797642</v>
      </c>
    </row>
    <row r="161" spans="1:15" ht="15" customHeight="1" x14ac:dyDescent="0.2">
      <c r="A161" s="62">
        <v>158</v>
      </c>
      <c r="B161" s="75">
        <v>45730</v>
      </c>
      <c r="C161" s="70">
        <v>12414.28</v>
      </c>
      <c r="D161" s="70">
        <v>9657.2099999999991</v>
      </c>
      <c r="E161" s="70">
        <v>25085.31</v>
      </c>
      <c r="F161" s="70">
        <v>66198.38</v>
      </c>
      <c r="G161" s="70"/>
      <c r="H161" s="76">
        <v>1.29349</v>
      </c>
      <c r="I161" s="76">
        <v>0.91835999999999995</v>
      </c>
      <c r="J161" s="70">
        <v>148.66379000000001</v>
      </c>
      <c r="K161" s="70"/>
      <c r="L161" s="70">
        <f t="shared" si="8"/>
        <v>12414.28</v>
      </c>
      <c r="M161" s="70">
        <f t="shared" si="9"/>
        <v>12491.5045629</v>
      </c>
      <c r="N161" s="70">
        <f t="shared" si="10"/>
        <v>27315.333856004185</v>
      </c>
      <c r="O161" s="70">
        <f t="shared" si="11"/>
        <v>445.28919920580529</v>
      </c>
    </row>
    <row r="162" spans="1:15" ht="15" customHeight="1" x14ac:dyDescent="0.2">
      <c r="A162" s="62">
        <v>159</v>
      </c>
      <c r="B162" s="75">
        <v>45733</v>
      </c>
      <c r="C162" s="70">
        <v>12494.82</v>
      </c>
      <c r="D162" s="70">
        <v>9710.86</v>
      </c>
      <c r="E162" s="70">
        <v>25228.11</v>
      </c>
      <c r="F162" s="70">
        <v>66811.94</v>
      </c>
      <c r="G162" s="70"/>
      <c r="H162" s="76">
        <v>1.2975699999999999</v>
      </c>
      <c r="I162" s="76">
        <v>0.91718</v>
      </c>
      <c r="J162" s="70">
        <v>148.82142999999999</v>
      </c>
      <c r="K162" s="70"/>
      <c r="L162" s="70">
        <f t="shared" si="8"/>
        <v>12494.82</v>
      </c>
      <c r="M162" s="70">
        <f t="shared" si="9"/>
        <v>12600.520610199999</v>
      </c>
      <c r="N162" s="70">
        <f t="shared" si="10"/>
        <v>27506.171089644344</v>
      </c>
      <c r="O162" s="70">
        <f t="shared" si="11"/>
        <v>448.94031726479182</v>
      </c>
    </row>
    <row r="163" spans="1:15" ht="15" customHeight="1" x14ac:dyDescent="0.2">
      <c r="A163" s="62">
        <v>160</v>
      </c>
      <c r="B163" s="75">
        <v>45734</v>
      </c>
      <c r="C163" s="70">
        <v>12362.16</v>
      </c>
      <c r="D163" s="70">
        <v>9738.76</v>
      </c>
      <c r="E163" s="70">
        <v>25354.94</v>
      </c>
      <c r="F163" s="70">
        <v>67615</v>
      </c>
      <c r="G163" s="70"/>
      <c r="H163" s="76">
        <v>1.2970900000000001</v>
      </c>
      <c r="I163" s="76">
        <v>0.91591999999999996</v>
      </c>
      <c r="J163" s="70">
        <v>149.7527</v>
      </c>
      <c r="K163" s="70"/>
      <c r="L163" s="70">
        <f t="shared" si="8"/>
        <v>12362.16</v>
      </c>
      <c r="M163" s="70">
        <f t="shared" si="9"/>
        <v>12632.048208400001</v>
      </c>
      <c r="N163" s="70">
        <f t="shared" si="10"/>
        <v>27682.483186304482</v>
      </c>
      <c r="O163" s="70">
        <f t="shared" si="11"/>
        <v>451.51105789745361</v>
      </c>
    </row>
    <row r="164" spans="1:15" ht="15" customHeight="1" x14ac:dyDescent="0.2">
      <c r="A164" s="62">
        <v>161</v>
      </c>
      <c r="B164" s="75">
        <v>45735</v>
      </c>
      <c r="C164" s="70">
        <v>12495.74</v>
      </c>
      <c r="D164" s="70">
        <v>9740.36</v>
      </c>
      <c r="E164" s="70">
        <v>25532.73</v>
      </c>
      <c r="F164" s="70">
        <v>67447.88</v>
      </c>
      <c r="G164" s="70"/>
      <c r="H164" s="76">
        <v>1.29606</v>
      </c>
      <c r="I164" s="76">
        <v>0.91768000000000005</v>
      </c>
      <c r="J164" s="70">
        <v>149.83023</v>
      </c>
      <c r="K164" s="70"/>
      <c r="L164" s="70">
        <f t="shared" si="8"/>
        <v>12495.74</v>
      </c>
      <c r="M164" s="70">
        <f t="shared" si="9"/>
        <v>12624.0909816</v>
      </c>
      <c r="N164" s="70">
        <f t="shared" si="10"/>
        <v>27823.130067125792</v>
      </c>
      <c r="O164" s="70">
        <f t="shared" si="11"/>
        <v>450.16202671516959</v>
      </c>
    </row>
    <row r="165" spans="1:15" ht="15" customHeight="1" x14ac:dyDescent="0.2">
      <c r="A165" s="62">
        <v>162</v>
      </c>
      <c r="B165" s="75">
        <v>45737</v>
      </c>
      <c r="C165" s="70">
        <v>12480.59</v>
      </c>
      <c r="D165" s="70">
        <v>9674.8700000000008</v>
      </c>
      <c r="E165" s="70">
        <v>25131.15</v>
      </c>
      <c r="F165" s="70">
        <v>67314.19</v>
      </c>
      <c r="G165" s="70"/>
      <c r="H165" s="76">
        <v>1.29254</v>
      </c>
      <c r="I165" s="76">
        <v>0.92362</v>
      </c>
      <c r="J165" s="70">
        <v>148.69308000000001</v>
      </c>
      <c r="K165" s="70"/>
      <c r="L165" s="70">
        <f t="shared" si="8"/>
        <v>12480.59</v>
      </c>
      <c r="M165" s="70">
        <f t="shared" si="9"/>
        <v>12505.156469800002</v>
      </c>
      <c r="N165" s="70">
        <f t="shared" si="10"/>
        <v>27209.404300469891</v>
      </c>
      <c r="O165" s="70">
        <f t="shared" si="11"/>
        <v>452.70560001850794</v>
      </c>
    </row>
    <row r="166" spans="1:15" ht="15" customHeight="1" x14ac:dyDescent="0.2">
      <c r="A166" s="62">
        <v>163</v>
      </c>
      <c r="B166" s="75">
        <v>45740</v>
      </c>
      <c r="C166" s="70">
        <v>12700.91</v>
      </c>
      <c r="D166" s="70">
        <v>9665.0499999999993</v>
      </c>
      <c r="E166" s="70">
        <v>25067.45</v>
      </c>
      <c r="F166" s="70">
        <v>67191.69</v>
      </c>
      <c r="G166" s="70"/>
      <c r="H166" s="76">
        <v>1.29376</v>
      </c>
      <c r="I166" s="76">
        <v>0.92386999999999997</v>
      </c>
      <c r="J166" s="70">
        <v>149.80599000000001</v>
      </c>
      <c r="K166" s="70"/>
      <c r="L166" s="70">
        <f t="shared" si="8"/>
        <v>12700.91</v>
      </c>
      <c r="M166" s="70">
        <f t="shared" si="9"/>
        <v>12504.255088</v>
      </c>
      <c r="N166" s="70">
        <f t="shared" si="10"/>
        <v>27133.092318183295</v>
      </c>
      <c r="O166" s="70">
        <f t="shared" si="11"/>
        <v>448.52472187527349</v>
      </c>
    </row>
    <row r="167" spans="1:15" ht="15" customHeight="1" x14ac:dyDescent="0.2">
      <c r="A167" s="62">
        <v>164</v>
      </c>
      <c r="B167" s="75">
        <v>45741</v>
      </c>
      <c r="C167" s="70">
        <v>12721.41</v>
      </c>
      <c r="D167" s="70">
        <v>9693.9</v>
      </c>
      <c r="E167" s="70">
        <v>25336.99</v>
      </c>
      <c r="F167" s="70">
        <v>67499.06</v>
      </c>
      <c r="G167" s="70"/>
      <c r="H167" s="76">
        <v>1.2954000000000001</v>
      </c>
      <c r="I167" s="76">
        <v>0.92379</v>
      </c>
      <c r="J167" s="70">
        <v>149.94918999999999</v>
      </c>
      <c r="K167" s="70"/>
      <c r="L167" s="70">
        <f t="shared" si="8"/>
        <v>12721.41</v>
      </c>
      <c r="M167" s="70">
        <f t="shared" si="9"/>
        <v>12557.478060000001</v>
      </c>
      <c r="N167" s="70">
        <f t="shared" si="10"/>
        <v>27427.218307191029</v>
      </c>
      <c r="O167" s="70">
        <f t="shared" si="11"/>
        <v>450.14621286050294</v>
      </c>
    </row>
    <row r="168" spans="1:15" ht="15" customHeight="1" x14ac:dyDescent="0.2">
      <c r="A168" s="62">
        <v>165</v>
      </c>
      <c r="B168" s="75">
        <v>45742</v>
      </c>
      <c r="C168" s="70">
        <v>12579.48</v>
      </c>
      <c r="D168" s="70">
        <v>9722.76</v>
      </c>
      <c r="E168" s="70">
        <v>25118.39</v>
      </c>
      <c r="F168" s="70">
        <v>67939.94</v>
      </c>
      <c r="G168" s="70"/>
      <c r="H168" s="76">
        <v>1.2900799999999999</v>
      </c>
      <c r="I168" s="76">
        <v>0.92696000000000001</v>
      </c>
      <c r="J168" s="70">
        <v>150.35223999999999</v>
      </c>
      <c r="K168" s="70"/>
      <c r="L168" s="70">
        <f t="shared" si="8"/>
        <v>12579.48</v>
      </c>
      <c r="M168" s="70">
        <f t="shared" si="9"/>
        <v>12543.1382208</v>
      </c>
      <c r="N168" s="70">
        <f t="shared" si="10"/>
        <v>27097.598601881418</v>
      </c>
      <c r="O168" s="70">
        <f t="shared" si="11"/>
        <v>451.87181780597354</v>
      </c>
    </row>
    <row r="169" spans="1:15" ht="15" customHeight="1" x14ac:dyDescent="0.2">
      <c r="A169" s="62">
        <v>166</v>
      </c>
      <c r="B169" s="75">
        <v>45743</v>
      </c>
      <c r="C169" s="70">
        <v>12537.93</v>
      </c>
      <c r="D169" s="70">
        <v>9710.32</v>
      </c>
      <c r="E169" s="70">
        <v>24991.51</v>
      </c>
      <c r="F169" s="70">
        <v>67533.63</v>
      </c>
      <c r="G169" s="70"/>
      <c r="H169" s="76">
        <v>1.29444</v>
      </c>
      <c r="I169" s="76">
        <v>0.92720999999999998</v>
      </c>
      <c r="J169" s="70">
        <v>150.71859000000001</v>
      </c>
      <c r="K169" s="70"/>
      <c r="L169" s="70">
        <f t="shared" si="8"/>
        <v>12537.93</v>
      </c>
      <c r="M169" s="70">
        <f t="shared" si="9"/>
        <v>12569.426620800001</v>
      </c>
      <c r="N169" s="70">
        <f t="shared" si="10"/>
        <v>26953.451753108788</v>
      </c>
      <c r="O169" s="70">
        <f t="shared" si="11"/>
        <v>448.07763926135459</v>
      </c>
    </row>
    <row r="170" spans="1:15" ht="15" customHeight="1" x14ac:dyDescent="0.2">
      <c r="A170" s="62">
        <v>167</v>
      </c>
      <c r="B170" s="75">
        <v>45744</v>
      </c>
      <c r="C170" s="70">
        <v>12290.86</v>
      </c>
      <c r="D170" s="70">
        <v>9702.18</v>
      </c>
      <c r="E170" s="70">
        <v>24759.95</v>
      </c>
      <c r="F170" s="70">
        <v>66871.75</v>
      </c>
      <c r="G170" s="70"/>
      <c r="H170" s="76">
        <v>1.2952600000000001</v>
      </c>
      <c r="I170" s="76">
        <v>0.92618</v>
      </c>
      <c r="J170" s="70">
        <v>150.63444000000001</v>
      </c>
      <c r="K170" s="70"/>
      <c r="L170" s="70">
        <f t="shared" si="8"/>
        <v>12290.86</v>
      </c>
      <c r="M170" s="70">
        <f t="shared" si="9"/>
        <v>12566.845666800002</v>
      </c>
      <c r="N170" s="70">
        <f t="shared" si="10"/>
        <v>26733.410352199357</v>
      </c>
      <c r="O170" s="70">
        <f t="shared" si="11"/>
        <v>443.93400340586118</v>
      </c>
    </row>
    <row r="171" spans="1:15" ht="15" customHeight="1" x14ac:dyDescent="0.2">
      <c r="A171" s="62">
        <v>168</v>
      </c>
      <c r="B171" s="75">
        <v>45747</v>
      </c>
      <c r="C171" s="70">
        <v>12360.21</v>
      </c>
      <c r="D171" s="70">
        <v>9616.9699999999993</v>
      </c>
      <c r="E171" s="70">
        <v>24367.82</v>
      </c>
      <c r="F171" s="70">
        <v>64164.99</v>
      </c>
      <c r="G171" s="70"/>
      <c r="H171" s="76">
        <v>1.2946500000000001</v>
      </c>
      <c r="I171" s="76">
        <v>0.92464000000000002</v>
      </c>
      <c r="J171" s="70">
        <v>149.4221</v>
      </c>
      <c r="K171" s="70"/>
      <c r="L171" s="70">
        <f t="shared" si="8"/>
        <v>12360.21</v>
      </c>
      <c r="M171" s="70">
        <f t="shared" si="9"/>
        <v>12450.610210499999</v>
      </c>
      <c r="N171" s="70">
        <f t="shared" si="10"/>
        <v>26353.845821076309</v>
      </c>
      <c r="O171" s="70">
        <f t="shared" si="11"/>
        <v>429.421016034442</v>
      </c>
    </row>
    <row r="172" spans="1:15" ht="15" customHeight="1" x14ac:dyDescent="0.2">
      <c r="A172" s="62">
        <v>169</v>
      </c>
      <c r="B172" s="75">
        <v>45748</v>
      </c>
      <c r="C172" s="70">
        <v>12407.26</v>
      </c>
      <c r="D172" s="70">
        <v>9675.23</v>
      </c>
      <c r="E172" s="70">
        <v>24635.72</v>
      </c>
      <c r="F172" s="70">
        <v>64177.46</v>
      </c>
      <c r="G172" s="70"/>
      <c r="H172" s="76">
        <v>1.2894300000000001</v>
      </c>
      <c r="I172" s="76">
        <v>0.92696000000000001</v>
      </c>
      <c r="J172" s="70">
        <v>149.17500999999999</v>
      </c>
      <c r="K172" s="70"/>
      <c r="L172" s="70">
        <f t="shared" si="8"/>
        <v>12407.26</v>
      </c>
      <c r="M172" s="70">
        <f t="shared" si="9"/>
        <v>12475.531818900001</v>
      </c>
      <c r="N172" s="70">
        <f t="shared" si="10"/>
        <v>26576.896521964271</v>
      </c>
      <c r="O172" s="70">
        <f t="shared" si="11"/>
        <v>430.21589205859618</v>
      </c>
    </row>
    <row r="173" spans="1:15" ht="15" customHeight="1" x14ac:dyDescent="0.2">
      <c r="A173" s="62">
        <v>170</v>
      </c>
      <c r="B173" s="75">
        <v>45749</v>
      </c>
      <c r="C173" s="70">
        <v>12491.1</v>
      </c>
      <c r="D173" s="70">
        <v>9645.74</v>
      </c>
      <c r="E173" s="70">
        <v>24580.89</v>
      </c>
      <c r="F173" s="70">
        <v>64360.11</v>
      </c>
      <c r="G173" s="70"/>
      <c r="H173" s="76">
        <v>1.29447</v>
      </c>
      <c r="I173" s="76">
        <v>0.92566999999999999</v>
      </c>
      <c r="J173" s="70">
        <v>149.23632000000001</v>
      </c>
      <c r="K173" s="70"/>
      <c r="L173" s="70">
        <f t="shared" si="8"/>
        <v>12491.1</v>
      </c>
      <c r="M173" s="70">
        <f t="shared" si="9"/>
        <v>12486.121057799999</v>
      </c>
      <c r="N173" s="70">
        <f t="shared" si="10"/>
        <v>26554.700919334104</v>
      </c>
      <c r="O173" s="70">
        <f t="shared" si="11"/>
        <v>431.26304642194339</v>
      </c>
    </row>
    <row r="174" spans="1:15" ht="15" customHeight="1" x14ac:dyDescent="0.2">
      <c r="A174" s="62">
        <v>171</v>
      </c>
      <c r="B174" s="75">
        <v>45750</v>
      </c>
      <c r="C174" s="70">
        <v>11887.15</v>
      </c>
      <c r="D174" s="70">
        <v>9499.61</v>
      </c>
      <c r="E174" s="70">
        <v>23768.12</v>
      </c>
      <c r="F174" s="70">
        <v>62576.73</v>
      </c>
      <c r="G174" s="70"/>
      <c r="H174" s="76">
        <v>1.3185100000000001</v>
      </c>
      <c r="I174" s="76">
        <v>0.90114000000000005</v>
      </c>
      <c r="J174" s="70">
        <v>146.1386</v>
      </c>
      <c r="K174" s="70"/>
      <c r="L174" s="70">
        <f t="shared" si="8"/>
        <v>11887.15</v>
      </c>
      <c r="M174" s="70">
        <f t="shared" si="9"/>
        <v>12525.330781100001</v>
      </c>
      <c r="N174" s="70">
        <f t="shared" si="10"/>
        <v>26375.61311228</v>
      </c>
      <c r="O174" s="70">
        <f t="shared" si="11"/>
        <v>428.20124183480618</v>
      </c>
    </row>
    <row r="175" spans="1:15" ht="15" customHeight="1" x14ac:dyDescent="0.2">
      <c r="A175" s="62">
        <v>172</v>
      </c>
      <c r="B175" s="75">
        <v>45751</v>
      </c>
      <c r="C175" s="70">
        <v>11178.48</v>
      </c>
      <c r="D175" s="70">
        <v>9029.09</v>
      </c>
      <c r="E175" s="70">
        <v>22754.63</v>
      </c>
      <c r="F175" s="70">
        <v>60855.67</v>
      </c>
      <c r="G175" s="70"/>
      <c r="H175" s="76">
        <v>1.30105</v>
      </c>
      <c r="I175" s="76">
        <v>0.90439999999999998</v>
      </c>
      <c r="J175" s="70">
        <v>145.21118000000001</v>
      </c>
      <c r="K175" s="70"/>
      <c r="L175" s="70">
        <f t="shared" si="8"/>
        <v>11178.48</v>
      </c>
      <c r="M175" s="70">
        <f t="shared" si="9"/>
        <v>11747.297544500001</v>
      </c>
      <c r="N175" s="70">
        <f t="shared" si="10"/>
        <v>25159.918177797437</v>
      </c>
      <c r="O175" s="70">
        <f t="shared" si="11"/>
        <v>419.08391626595136</v>
      </c>
    </row>
    <row r="176" spans="1:15" ht="15" customHeight="1" x14ac:dyDescent="0.2">
      <c r="A176" s="62">
        <v>173</v>
      </c>
      <c r="B176" s="75">
        <v>45754</v>
      </c>
      <c r="C176" s="70">
        <v>11152.56</v>
      </c>
      <c r="D176" s="70">
        <v>8633.52</v>
      </c>
      <c r="E176" s="70">
        <v>21666.67</v>
      </c>
      <c r="F176" s="70">
        <v>56092.51</v>
      </c>
      <c r="G176" s="70"/>
      <c r="H176" s="76">
        <v>1.2813699999999999</v>
      </c>
      <c r="I176" s="76">
        <v>0.91183000000000003</v>
      </c>
      <c r="J176" s="70">
        <v>146.42107999999999</v>
      </c>
      <c r="K176" s="70"/>
      <c r="L176" s="70">
        <f t="shared" si="8"/>
        <v>11152.56</v>
      </c>
      <c r="M176" s="70">
        <f t="shared" si="9"/>
        <v>11062.7335224</v>
      </c>
      <c r="N176" s="70">
        <f t="shared" si="10"/>
        <v>23761.742868736495</v>
      </c>
      <c r="O176" s="70">
        <f t="shared" si="11"/>
        <v>383.09039927857384</v>
      </c>
    </row>
    <row r="177" spans="1:15" ht="15" customHeight="1" x14ac:dyDescent="0.2">
      <c r="A177" s="62">
        <v>174</v>
      </c>
      <c r="B177" s="75">
        <v>45755</v>
      </c>
      <c r="C177" s="70">
        <v>10977.5</v>
      </c>
      <c r="D177" s="70">
        <v>8867.17</v>
      </c>
      <c r="E177" s="70">
        <v>22208.720000000001</v>
      </c>
      <c r="F177" s="70">
        <v>59472.12</v>
      </c>
      <c r="G177" s="70"/>
      <c r="H177" s="76">
        <v>1.2785500000000001</v>
      </c>
      <c r="I177" s="76">
        <v>0.91324000000000005</v>
      </c>
      <c r="J177" s="70">
        <v>146.71233000000001</v>
      </c>
      <c r="K177" s="70"/>
      <c r="L177" s="70">
        <f t="shared" si="8"/>
        <v>10977.5</v>
      </c>
      <c r="M177" s="70">
        <f t="shared" si="9"/>
        <v>11337.120203500001</v>
      </c>
      <c r="N177" s="70">
        <f t="shared" si="10"/>
        <v>24318.601900924183</v>
      </c>
      <c r="O177" s="70">
        <f t="shared" si="11"/>
        <v>405.36552040309084</v>
      </c>
    </row>
    <row r="178" spans="1:15" ht="15" customHeight="1" x14ac:dyDescent="0.2">
      <c r="A178" s="62">
        <v>175</v>
      </c>
      <c r="B178" s="75">
        <v>45756</v>
      </c>
      <c r="C178" s="70">
        <v>12022.21</v>
      </c>
      <c r="D178" s="70">
        <v>8608.18</v>
      </c>
      <c r="E178" s="70">
        <v>21466.18</v>
      </c>
      <c r="F178" s="70">
        <v>57132.78</v>
      </c>
      <c r="G178" s="70"/>
      <c r="H178" s="76">
        <v>1.2778400000000001</v>
      </c>
      <c r="I178" s="76">
        <v>0.90539000000000003</v>
      </c>
      <c r="J178" s="70">
        <v>144.50882999999999</v>
      </c>
      <c r="K178" s="70"/>
      <c r="L178" s="70">
        <f t="shared" si="8"/>
        <v>12022.21</v>
      </c>
      <c r="M178" s="70">
        <f t="shared" si="9"/>
        <v>10999.876731200002</v>
      </c>
      <c r="N178" s="70">
        <f t="shared" si="10"/>
        <v>23709.318636167838</v>
      </c>
      <c r="O178" s="70">
        <f t="shared" si="11"/>
        <v>395.35840128246838</v>
      </c>
    </row>
    <row r="179" spans="1:15" ht="15" customHeight="1" x14ac:dyDescent="0.2">
      <c r="A179" s="62">
        <v>176</v>
      </c>
      <c r="B179" s="75">
        <v>45757</v>
      </c>
      <c r="C179" s="70">
        <v>11608.22</v>
      </c>
      <c r="D179" s="70">
        <v>8884.4599999999991</v>
      </c>
      <c r="E179" s="70">
        <v>22288.799999999999</v>
      </c>
      <c r="F179" s="70">
        <v>62348.06</v>
      </c>
      <c r="G179" s="70"/>
      <c r="H179" s="76">
        <v>1.2922899999999999</v>
      </c>
      <c r="I179" s="76">
        <v>0.90236000000000005</v>
      </c>
      <c r="J179" s="70">
        <v>145.5333</v>
      </c>
      <c r="K179" s="70"/>
      <c r="L179" s="70">
        <f t="shared" si="8"/>
        <v>11608.22</v>
      </c>
      <c r="M179" s="70">
        <f t="shared" si="9"/>
        <v>11481.298813399999</v>
      </c>
      <c r="N179" s="70">
        <f t="shared" si="10"/>
        <v>24700.562968216673</v>
      </c>
      <c r="O179" s="70">
        <f t="shared" si="11"/>
        <v>428.41095474369098</v>
      </c>
    </row>
    <row r="180" spans="1:15" ht="15" customHeight="1" x14ac:dyDescent="0.2">
      <c r="A180" s="62">
        <v>177</v>
      </c>
      <c r="B180" s="75">
        <v>45758</v>
      </c>
      <c r="C180" s="70">
        <v>11818.53</v>
      </c>
      <c r="D180" s="70">
        <v>8941.65</v>
      </c>
      <c r="E180" s="70">
        <v>22222.43</v>
      </c>
      <c r="F180" s="70">
        <v>60506.77</v>
      </c>
      <c r="G180" s="70"/>
      <c r="H180" s="76">
        <v>1.30898</v>
      </c>
      <c r="I180" s="76">
        <v>0.88136999999999999</v>
      </c>
      <c r="J180" s="70">
        <v>142.84329</v>
      </c>
      <c r="K180" s="70"/>
      <c r="L180" s="70">
        <f t="shared" si="8"/>
        <v>11818.53</v>
      </c>
      <c r="M180" s="70">
        <f t="shared" si="9"/>
        <v>11704.441016999999</v>
      </c>
      <c r="N180" s="70">
        <f t="shared" si="10"/>
        <v>25213.508515152549</v>
      </c>
      <c r="O180" s="70">
        <f t="shared" si="11"/>
        <v>423.58846537348728</v>
      </c>
    </row>
    <row r="181" spans="1:15" ht="15" customHeight="1" x14ac:dyDescent="0.2">
      <c r="A181" s="62">
        <v>178</v>
      </c>
      <c r="B181" s="75">
        <v>45761</v>
      </c>
      <c r="C181" s="70">
        <v>11912.45</v>
      </c>
      <c r="D181" s="70">
        <v>9132.68</v>
      </c>
      <c r="E181" s="70">
        <v>22748.9</v>
      </c>
      <c r="F181" s="70">
        <v>61221.599999999999</v>
      </c>
      <c r="G181" s="70"/>
      <c r="H181" s="76">
        <v>1.31704</v>
      </c>
      <c r="I181" s="76">
        <v>0.87897000000000003</v>
      </c>
      <c r="J181" s="70">
        <v>143.24513999999999</v>
      </c>
      <c r="K181" s="70"/>
      <c r="L181" s="70">
        <f t="shared" si="8"/>
        <v>11912.45</v>
      </c>
      <c r="M181" s="70">
        <f t="shared" si="9"/>
        <v>12028.1048672</v>
      </c>
      <c r="N181" s="70">
        <f t="shared" si="10"/>
        <v>25881.315630795136</v>
      </c>
      <c r="O181" s="70">
        <f t="shared" si="11"/>
        <v>427.39041617747034</v>
      </c>
    </row>
    <row r="182" spans="1:15" ht="15" customHeight="1" x14ac:dyDescent="0.2">
      <c r="A182" s="62">
        <v>179</v>
      </c>
      <c r="B182" s="75">
        <v>45762</v>
      </c>
      <c r="C182" s="70">
        <v>11892.99</v>
      </c>
      <c r="D182" s="70">
        <v>9261.5499999999993</v>
      </c>
      <c r="E182" s="70">
        <v>22943.72</v>
      </c>
      <c r="F182" s="70">
        <v>61735.37</v>
      </c>
      <c r="G182" s="70"/>
      <c r="H182" s="76">
        <v>1.3233600000000001</v>
      </c>
      <c r="I182" s="76">
        <v>0.88307999999999998</v>
      </c>
      <c r="J182" s="70">
        <v>142.92653000000001</v>
      </c>
      <c r="K182" s="70"/>
      <c r="L182" s="70">
        <f t="shared" si="8"/>
        <v>11892.99</v>
      </c>
      <c r="M182" s="70">
        <f t="shared" si="9"/>
        <v>12256.364808</v>
      </c>
      <c r="N182" s="70">
        <f t="shared" si="10"/>
        <v>25981.473932146579</v>
      </c>
      <c r="O182" s="70">
        <f t="shared" si="11"/>
        <v>431.93779349432185</v>
      </c>
    </row>
    <row r="183" spans="1:15" ht="15" customHeight="1" x14ac:dyDescent="0.2">
      <c r="A183" s="62">
        <v>180</v>
      </c>
      <c r="B183" s="75">
        <v>45763</v>
      </c>
      <c r="C183" s="70">
        <v>11626.79</v>
      </c>
      <c r="D183" s="70">
        <v>9291.2800000000007</v>
      </c>
      <c r="E183" s="70">
        <v>22926.71</v>
      </c>
      <c r="F183" s="70">
        <v>61109.97</v>
      </c>
      <c r="G183" s="70"/>
      <c r="H183" s="76">
        <v>1.3262400000000001</v>
      </c>
      <c r="I183" s="76">
        <v>0.88066999999999995</v>
      </c>
      <c r="J183" s="70">
        <v>142.74769000000001</v>
      </c>
      <c r="K183" s="70"/>
      <c r="L183" s="70">
        <f t="shared" si="8"/>
        <v>11626.79</v>
      </c>
      <c r="M183" s="70">
        <f t="shared" si="9"/>
        <v>12322.467187200002</v>
      </c>
      <c r="N183" s="70">
        <f t="shared" si="10"/>
        <v>26033.258768891868</v>
      </c>
      <c r="O183" s="70">
        <f t="shared" si="11"/>
        <v>428.09778568045476</v>
      </c>
    </row>
    <row r="184" spans="1:15" ht="15" customHeight="1" x14ac:dyDescent="0.2">
      <c r="A184" s="62">
        <v>181</v>
      </c>
      <c r="B184" s="75">
        <v>45764</v>
      </c>
      <c r="C184" s="70">
        <v>11642.4</v>
      </c>
      <c r="D184" s="70">
        <v>9299.9699999999993</v>
      </c>
      <c r="E184" s="70">
        <v>22788.75</v>
      </c>
      <c r="F184" s="70">
        <v>61933.65</v>
      </c>
      <c r="G184" s="70"/>
      <c r="H184" s="76">
        <v>1.3228800000000001</v>
      </c>
      <c r="I184" s="76">
        <v>0.88027999999999995</v>
      </c>
      <c r="J184" s="70">
        <v>142.58803</v>
      </c>
      <c r="K184" s="70"/>
      <c r="L184" s="70">
        <f t="shared" si="8"/>
        <v>11642.4</v>
      </c>
      <c r="M184" s="70">
        <f t="shared" si="9"/>
        <v>12302.7443136</v>
      </c>
      <c r="N184" s="70">
        <f t="shared" si="10"/>
        <v>25888.069705093836</v>
      </c>
      <c r="O184" s="70">
        <f t="shared" si="11"/>
        <v>434.35378130969337</v>
      </c>
    </row>
    <row r="185" spans="1:15" ht="15" customHeight="1" x14ac:dyDescent="0.2">
      <c r="A185" s="62">
        <v>182</v>
      </c>
      <c r="B185" s="75">
        <v>45769</v>
      </c>
      <c r="C185" s="70">
        <v>11654.83</v>
      </c>
      <c r="D185" s="70">
        <v>9359.4599999999991</v>
      </c>
      <c r="E185" s="70">
        <v>22979.25</v>
      </c>
      <c r="F185" s="70">
        <v>61650.8</v>
      </c>
      <c r="G185" s="70"/>
      <c r="H185" s="76">
        <v>1.33663</v>
      </c>
      <c r="I185" s="76">
        <v>0.87138000000000004</v>
      </c>
      <c r="J185" s="70">
        <v>140.33635000000001</v>
      </c>
      <c r="K185" s="70"/>
      <c r="L185" s="70">
        <f t="shared" si="8"/>
        <v>11654.83</v>
      </c>
      <c r="M185" s="70">
        <f t="shared" si="9"/>
        <v>12510.135019799998</v>
      </c>
      <c r="N185" s="70">
        <f t="shared" si="10"/>
        <v>26371.101012187562</v>
      </c>
      <c r="O185" s="70">
        <f t="shared" si="11"/>
        <v>439.30742106375146</v>
      </c>
    </row>
    <row r="186" spans="1:15" ht="15" customHeight="1" x14ac:dyDescent="0.2">
      <c r="A186" s="62">
        <v>183</v>
      </c>
      <c r="B186" s="75">
        <v>45770</v>
      </c>
      <c r="C186" s="70">
        <v>11849.25</v>
      </c>
      <c r="D186" s="70">
        <v>9443.27</v>
      </c>
      <c r="E186" s="70">
        <v>23468.19</v>
      </c>
      <c r="F186" s="70">
        <v>62818.27</v>
      </c>
      <c r="G186" s="70"/>
      <c r="H186" s="76">
        <v>1.33053</v>
      </c>
      <c r="I186" s="76">
        <v>0.87604000000000004</v>
      </c>
      <c r="J186" s="70">
        <v>141.63820000000001</v>
      </c>
      <c r="K186" s="70"/>
      <c r="L186" s="70">
        <f t="shared" si="8"/>
        <v>11849.25</v>
      </c>
      <c r="M186" s="70">
        <f t="shared" si="9"/>
        <v>12564.554033100001</v>
      </c>
      <c r="N186" s="70">
        <f t="shared" si="10"/>
        <v>26788.947993242316</v>
      </c>
      <c r="O186" s="70">
        <f t="shared" si="11"/>
        <v>443.51220221663357</v>
      </c>
    </row>
    <row r="187" spans="1:15" ht="15" customHeight="1" x14ac:dyDescent="0.2">
      <c r="A187" s="62">
        <v>184</v>
      </c>
      <c r="B187" s="75">
        <v>45771</v>
      </c>
      <c r="C187" s="70">
        <v>12089.31</v>
      </c>
      <c r="D187" s="70">
        <v>9454.98</v>
      </c>
      <c r="E187" s="70">
        <v>23558.25</v>
      </c>
      <c r="F187" s="70">
        <v>63125.83</v>
      </c>
      <c r="G187" s="70"/>
      <c r="H187" s="76">
        <v>1.33053</v>
      </c>
      <c r="I187" s="76">
        <v>0.87904000000000004</v>
      </c>
      <c r="J187" s="70">
        <v>142.54571000000001</v>
      </c>
      <c r="K187" s="70"/>
      <c r="L187" s="70">
        <f t="shared" si="8"/>
        <v>12089.31</v>
      </c>
      <c r="M187" s="70">
        <f t="shared" si="9"/>
        <v>12580.1345394</v>
      </c>
      <c r="N187" s="70">
        <f t="shared" si="10"/>
        <v>26799.974972697488</v>
      </c>
      <c r="O187" s="70">
        <f t="shared" si="11"/>
        <v>442.84622806256317</v>
      </c>
    </row>
    <row r="188" spans="1:15" ht="15" customHeight="1" x14ac:dyDescent="0.2">
      <c r="A188" s="62">
        <v>185</v>
      </c>
      <c r="B188" s="75">
        <v>45772</v>
      </c>
      <c r="C188" s="70">
        <v>12178.49</v>
      </c>
      <c r="D188" s="70">
        <v>9463.77</v>
      </c>
      <c r="E188" s="70">
        <v>23700.92</v>
      </c>
      <c r="F188" s="70">
        <v>64326.75</v>
      </c>
      <c r="G188" s="70"/>
      <c r="H188" s="76">
        <v>1.3312600000000001</v>
      </c>
      <c r="I188" s="76">
        <v>0.88051000000000001</v>
      </c>
      <c r="J188" s="70">
        <v>143.34772000000001</v>
      </c>
      <c r="K188" s="70"/>
      <c r="L188" s="70">
        <f t="shared" si="8"/>
        <v>12178.49</v>
      </c>
      <c r="M188" s="70">
        <f t="shared" si="9"/>
        <v>12598.738450200002</v>
      </c>
      <c r="N188" s="70">
        <f t="shared" si="10"/>
        <v>26917.263858445673</v>
      </c>
      <c r="O188" s="70">
        <f t="shared" si="11"/>
        <v>448.74623747067619</v>
      </c>
    </row>
    <row r="189" spans="1:15" ht="15" customHeight="1" x14ac:dyDescent="0.2">
      <c r="A189" s="62">
        <v>186</v>
      </c>
      <c r="B189" s="75">
        <v>45775</v>
      </c>
      <c r="C189" s="70">
        <v>12186.52</v>
      </c>
      <c r="D189" s="70">
        <v>9466.1200000000008</v>
      </c>
      <c r="E189" s="70">
        <v>23819.9</v>
      </c>
      <c r="F189" s="70">
        <v>64568.61</v>
      </c>
      <c r="G189" s="70"/>
      <c r="H189" s="76">
        <v>1.3340399999999999</v>
      </c>
      <c r="I189" s="76">
        <v>0.88044</v>
      </c>
      <c r="J189" s="70">
        <v>143.33509000000001</v>
      </c>
      <c r="K189" s="70"/>
      <c r="L189" s="70">
        <f t="shared" si="8"/>
        <v>12186.52</v>
      </c>
      <c r="M189" s="70">
        <f t="shared" si="9"/>
        <v>12628.182724800001</v>
      </c>
      <c r="N189" s="70">
        <f t="shared" si="10"/>
        <v>27054.540911362503</v>
      </c>
      <c r="O189" s="70">
        <f t="shared" si="11"/>
        <v>450.47315350344422</v>
      </c>
    </row>
    <row r="190" spans="1:15" ht="15" customHeight="1" x14ac:dyDescent="0.2">
      <c r="A190" s="62">
        <v>187</v>
      </c>
      <c r="B190" s="75">
        <v>45777</v>
      </c>
      <c r="C190" s="70">
        <v>12276.39</v>
      </c>
      <c r="D190" s="70">
        <v>9553.2800000000007</v>
      </c>
      <c r="E190" s="70">
        <v>23883.15</v>
      </c>
      <c r="F190" s="70">
        <v>64938.64</v>
      </c>
      <c r="G190" s="70"/>
      <c r="H190" s="76">
        <v>1.33517</v>
      </c>
      <c r="I190" s="76">
        <v>0.87927999999999995</v>
      </c>
      <c r="J190" s="70">
        <v>143.04052999999999</v>
      </c>
      <c r="K190" s="70"/>
      <c r="L190" s="70">
        <f t="shared" si="8"/>
        <v>12276.39</v>
      </c>
      <c r="M190" s="70">
        <f t="shared" si="9"/>
        <v>12755.2528576</v>
      </c>
      <c r="N190" s="70">
        <f t="shared" si="10"/>
        <v>27162.166772814126</v>
      </c>
      <c r="O190" s="70">
        <f t="shared" si="11"/>
        <v>453.98769146059516</v>
      </c>
    </row>
    <row r="191" spans="1:15" ht="15" customHeight="1" x14ac:dyDescent="0.2">
      <c r="A191" s="62">
        <v>188</v>
      </c>
      <c r="B191" s="75">
        <v>45779</v>
      </c>
      <c r="C191" s="70">
        <v>12536.2</v>
      </c>
      <c r="D191" s="70">
        <v>9670.23</v>
      </c>
      <c r="E191" s="70">
        <v>24438.6</v>
      </c>
      <c r="F191" s="70">
        <v>66353.440000000002</v>
      </c>
      <c r="G191" s="70"/>
      <c r="H191" s="76">
        <v>1.32931</v>
      </c>
      <c r="I191" s="76">
        <v>0.88160000000000005</v>
      </c>
      <c r="J191" s="70">
        <v>144.52085</v>
      </c>
      <c r="K191" s="70"/>
      <c r="L191" s="70">
        <f t="shared" si="8"/>
        <v>12536.2</v>
      </c>
      <c r="M191" s="70">
        <f t="shared" si="9"/>
        <v>12854.733441299999</v>
      </c>
      <c r="N191" s="70">
        <f t="shared" si="10"/>
        <v>27720.735027223229</v>
      </c>
      <c r="O191" s="70">
        <f t="shared" si="11"/>
        <v>459.12710864902886</v>
      </c>
    </row>
    <row r="192" spans="1:15" ht="15" customHeight="1" x14ac:dyDescent="0.2">
      <c r="A192" s="62">
        <v>189</v>
      </c>
      <c r="B192" s="75">
        <v>45784</v>
      </c>
      <c r="C192" s="70">
        <v>12414.98</v>
      </c>
      <c r="D192" s="70">
        <v>9628.59</v>
      </c>
      <c r="E192" s="70">
        <v>24116.66</v>
      </c>
      <c r="F192" s="70">
        <v>66261.5</v>
      </c>
      <c r="G192" s="70"/>
      <c r="H192" s="76">
        <v>1.33474</v>
      </c>
      <c r="I192" s="76">
        <v>0.88027999999999995</v>
      </c>
      <c r="J192" s="70">
        <v>143.38908000000001</v>
      </c>
      <c r="K192" s="70"/>
      <c r="L192" s="70">
        <f t="shared" si="8"/>
        <v>12414.98</v>
      </c>
      <c r="M192" s="70">
        <f t="shared" si="9"/>
        <v>12851.6642166</v>
      </c>
      <c r="N192" s="70">
        <f t="shared" si="10"/>
        <v>27396.578361430456</v>
      </c>
      <c r="O192" s="70">
        <f t="shared" si="11"/>
        <v>462.10980640924674</v>
      </c>
    </row>
    <row r="193" spans="1:15" ht="15" customHeight="1" x14ac:dyDescent="0.2">
      <c r="A193" s="62">
        <v>190</v>
      </c>
      <c r="B193" s="75">
        <v>45785</v>
      </c>
      <c r="C193" s="70">
        <v>12487</v>
      </c>
      <c r="D193" s="70">
        <v>9607.2800000000007</v>
      </c>
      <c r="E193" s="70">
        <v>24342.59</v>
      </c>
      <c r="F193" s="70">
        <v>66529.88</v>
      </c>
      <c r="G193" s="70"/>
      <c r="H193" s="76">
        <v>1.3328199999999999</v>
      </c>
      <c r="I193" s="76">
        <v>0.88519000000000003</v>
      </c>
      <c r="J193" s="70">
        <v>144.68442999999999</v>
      </c>
      <c r="K193" s="70"/>
      <c r="L193" s="70">
        <f t="shared" si="8"/>
        <v>12487</v>
      </c>
      <c r="M193" s="70">
        <f t="shared" si="9"/>
        <v>12804.7749296</v>
      </c>
      <c r="N193" s="70">
        <f t="shared" si="10"/>
        <v>27499.847490369299</v>
      </c>
      <c r="O193" s="70">
        <f t="shared" si="11"/>
        <v>459.82750182587034</v>
      </c>
    </row>
    <row r="194" spans="1:15" ht="15" customHeight="1" x14ac:dyDescent="0.2">
      <c r="A194" s="62">
        <v>191</v>
      </c>
      <c r="B194" s="75">
        <v>45786</v>
      </c>
      <c r="C194" s="70">
        <v>12480.31</v>
      </c>
      <c r="D194" s="70">
        <v>9633.39</v>
      </c>
      <c r="E194" s="70">
        <v>24498.6</v>
      </c>
      <c r="F194" s="70">
        <v>67565.25</v>
      </c>
      <c r="G194" s="70"/>
      <c r="H194" s="76">
        <v>1.3273600000000001</v>
      </c>
      <c r="I194" s="76">
        <v>0.88873000000000002</v>
      </c>
      <c r="J194" s="70">
        <v>145.18307999999999</v>
      </c>
      <c r="K194" s="70"/>
      <c r="L194" s="70">
        <f t="shared" si="8"/>
        <v>12480.31</v>
      </c>
      <c r="M194" s="70">
        <f t="shared" si="9"/>
        <v>12786.976550400001</v>
      </c>
      <c r="N194" s="70">
        <f t="shared" si="10"/>
        <v>27565.852396115803</v>
      </c>
      <c r="O194" s="70">
        <f t="shared" si="11"/>
        <v>465.37964341299278</v>
      </c>
    </row>
    <row r="195" spans="1:15" ht="15" customHeight="1" x14ac:dyDescent="0.2">
      <c r="A195" s="62">
        <v>192</v>
      </c>
      <c r="B195" s="75">
        <v>45789</v>
      </c>
      <c r="C195" s="70">
        <v>12888.13</v>
      </c>
      <c r="D195" s="70">
        <v>9689.9</v>
      </c>
      <c r="E195" s="70">
        <v>24911.21</v>
      </c>
      <c r="F195" s="70">
        <v>67819.19</v>
      </c>
      <c r="G195" s="70"/>
      <c r="H195" s="76">
        <v>1.31759</v>
      </c>
      <c r="I195" s="76">
        <v>0.90041000000000004</v>
      </c>
      <c r="J195" s="70">
        <v>148.08212</v>
      </c>
      <c r="K195" s="70"/>
      <c r="L195" s="70">
        <f t="shared" ref="L195:L258" si="12">C195</f>
        <v>12888.13</v>
      </c>
      <c r="M195" s="70">
        <f t="shared" ref="M195:M258" si="13">D195*H195</f>
        <v>12767.315341</v>
      </c>
      <c r="N195" s="70">
        <f t="shared" ref="N195:N258" si="14">E195/I195</f>
        <v>27666.518585977497</v>
      </c>
      <c r="O195" s="70">
        <f t="shared" ref="O195:O258" si="15">F195/J195</f>
        <v>457.98365123351829</v>
      </c>
    </row>
    <row r="196" spans="1:15" ht="15" customHeight="1" x14ac:dyDescent="0.2">
      <c r="A196" s="62">
        <v>193</v>
      </c>
      <c r="B196" s="75">
        <v>45790</v>
      </c>
      <c r="C196" s="70">
        <v>12981.89</v>
      </c>
      <c r="D196" s="70">
        <v>9687.58</v>
      </c>
      <c r="E196" s="70">
        <v>25018.03</v>
      </c>
      <c r="F196" s="70">
        <v>68790.19</v>
      </c>
      <c r="G196" s="70"/>
      <c r="H196" s="76">
        <v>1.3219099999999999</v>
      </c>
      <c r="I196" s="76">
        <v>0.89993000000000001</v>
      </c>
      <c r="J196" s="70">
        <v>148.13714999999999</v>
      </c>
      <c r="K196" s="70"/>
      <c r="L196" s="70">
        <f t="shared" si="12"/>
        <v>12981.89</v>
      </c>
      <c r="M196" s="70">
        <f t="shared" si="13"/>
        <v>12806.108877799999</v>
      </c>
      <c r="N196" s="70">
        <f t="shared" si="14"/>
        <v>27799.973331259098</v>
      </c>
      <c r="O196" s="70">
        <f t="shared" si="15"/>
        <v>464.36825603840771</v>
      </c>
    </row>
    <row r="197" spans="1:15" ht="15" customHeight="1" x14ac:dyDescent="0.2">
      <c r="A197" s="62">
        <v>194</v>
      </c>
      <c r="B197" s="75">
        <v>45791</v>
      </c>
      <c r="C197" s="70">
        <v>12995.78</v>
      </c>
      <c r="D197" s="70">
        <v>9667.41</v>
      </c>
      <c r="E197" s="70">
        <v>24900.33</v>
      </c>
      <c r="F197" s="70">
        <v>68690.880000000005</v>
      </c>
      <c r="G197" s="70"/>
      <c r="H197" s="76">
        <v>1.3326199999999999</v>
      </c>
      <c r="I197" s="76">
        <v>0.89173999999999998</v>
      </c>
      <c r="J197" s="70">
        <v>146.25468000000001</v>
      </c>
      <c r="K197" s="70"/>
      <c r="L197" s="70">
        <f t="shared" si="12"/>
        <v>12995.78</v>
      </c>
      <c r="M197" s="70">
        <f t="shared" si="13"/>
        <v>12882.983914199998</v>
      </c>
      <c r="N197" s="70">
        <f t="shared" si="14"/>
        <v>27923.307242021219</v>
      </c>
      <c r="O197" s="70">
        <f t="shared" si="15"/>
        <v>469.66620145078434</v>
      </c>
    </row>
    <row r="198" spans="1:15" ht="15" customHeight="1" x14ac:dyDescent="0.2">
      <c r="A198" s="62">
        <v>195</v>
      </c>
      <c r="B198" s="75">
        <v>45792</v>
      </c>
      <c r="C198" s="70">
        <v>13052.72</v>
      </c>
      <c r="D198" s="70">
        <v>9746.83</v>
      </c>
      <c r="E198" s="70">
        <v>24954.82</v>
      </c>
      <c r="F198" s="70">
        <v>68019.56</v>
      </c>
      <c r="G198" s="70"/>
      <c r="H198" s="76">
        <v>1.32775</v>
      </c>
      <c r="I198" s="76">
        <v>0.89405000000000001</v>
      </c>
      <c r="J198" s="70">
        <v>145.99911</v>
      </c>
      <c r="K198" s="70"/>
      <c r="L198" s="70">
        <f t="shared" si="12"/>
        <v>13052.72</v>
      </c>
      <c r="M198" s="70">
        <f t="shared" si="13"/>
        <v>12941.353532499999</v>
      </c>
      <c r="N198" s="70">
        <f t="shared" si="14"/>
        <v>27912.107823947204</v>
      </c>
      <c r="O198" s="70">
        <f t="shared" si="15"/>
        <v>465.8902372761039</v>
      </c>
    </row>
    <row r="199" spans="1:15" ht="15" customHeight="1" x14ac:dyDescent="0.2">
      <c r="A199" s="62">
        <v>196</v>
      </c>
      <c r="B199" s="75">
        <v>45793</v>
      </c>
      <c r="C199" s="70">
        <v>13145.88</v>
      </c>
      <c r="D199" s="70">
        <v>9804.19</v>
      </c>
      <c r="E199" s="70">
        <v>25060.37</v>
      </c>
      <c r="F199" s="70">
        <v>68016.38</v>
      </c>
      <c r="G199" s="70"/>
      <c r="H199" s="76">
        <v>1.3283499999999999</v>
      </c>
      <c r="I199" s="76">
        <v>0.89334000000000002</v>
      </c>
      <c r="J199" s="70">
        <v>145.65839</v>
      </c>
      <c r="K199" s="70"/>
      <c r="L199" s="70">
        <f t="shared" si="12"/>
        <v>13145.88</v>
      </c>
      <c r="M199" s="70">
        <f t="shared" si="13"/>
        <v>13023.395786499999</v>
      </c>
      <c r="N199" s="70">
        <f t="shared" si="14"/>
        <v>28052.443638480308</v>
      </c>
      <c r="O199" s="70">
        <f t="shared" si="15"/>
        <v>466.95820268231722</v>
      </c>
    </row>
    <row r="200" spans="1:15" ht="15" customHeight="1" x14ac:dyDescent="0.2">
      <c r="A200" s="62">
        <v>197</v>
      </c>
      <c r="B200" s="75">
        <v>45796</v>
      </c>
      <c r="C200" s="70">
        <v>13159.31</v>
      </c>
      <c r="D200" s="70">
        <v>9820.84</v>
      </c>
      <c r="E200" s="70">
        <v>25149.81</v>
      </c>
      <c r="F200" s="70">
        <v>67556.81</v>
      </c>
      <c r="G200" s="70"/>
      <c r="H200" s="76">
        <v>1.33769</v>
      </c>
      <c r="I200" s="76">
        <v>0.88793999999999995</v>
      </c>
      <c r="J200" s="70">
        <v>144.96537000000001</v>
      </c>
      <c r="K200" s="70"/>
      <c r="L200" s="70">
        <f t="shared" si="12"/>
        <v>13159.31</v>
      </c>
      <c r="M200" s="70">
        <f t="shared" si="13"/>
        <v>13137.239459600001</v>
      </c>
      <c r="N200" s="70">
        <f t="shared" si="14"/>
        <v>28323.771876478142</v>
      </c>
      <c r="O200" s="70">
        <f t="shared" si="15"/>
        <v>466.02033299401086</v>
      </c>
    </row>
    <row r="201" spans="1:15" ht="15" customHeight="1" x14ac:dyDescent="0.2">
      <c r="A201" s="62">
        <v>198</v>
      </c>
      <c r="B201" s="75">
        <v>45797</v>
      </c>
      <c r="C201" s="70">
        <v>13108.52</v>
      </c>
      <c r="D201" s="70">
        <v>9913.19</v>
      </c>
      <c r="E201" s="70">
        <v>25349.040000000001</v>
      </c>
      <c r="F201" s="70">
        <v>67612.38</v>
      </c>
      <c r="G201" s="70"/>
      <c r="H201" s="76">
        <v>1.33535</v>
      </c>
      <c r="I201" s="76">
        <v>0.88959999999999995</v>
      </c>
      <c r="J201" s="70">
        <v>144.64016000000001</v>
      </c>
      <c r="K201" s="70"/>
      <c r="L201" s="70">
        <f t="shared" si="12"/>
        <v>13108.52</v>
      </c>
      <c r="M201" s="70">
        <f t="shared" si="13"/>
        <v>13237.578266500001</v>
      </c>
      <c r="N201" s="70">
        <f t="shared" si="14"/>
        <v>28494.874100719426</v>
      </c>
      <c r="O201" s="70">
        <f t="shared" si="15"/>
        <v>467.45233135804051</v>
      </c>
    </row>
    <row r="202" spans="1:15" ht="15" customHeight="1" x14ac:dyDescent="0.2">
      <c r="A202" s="62">
        <v>199</v>
      </c>
      <c r="B202" s="75">
        <v>45798</v>
      </c>
      <c r="C202" s="70">
        <v>12897.42</v>
      </c>
      <c r="D202" s="70">
        <v>9919.2199999999993</v>
      </c>
      <c r="E202" s="70">
        <v>25261.07</v>
      </c>
      <c r="F202" s="70">
        <v>67197.19</v>
      </c>
      <c r="G202" s="70"/>
      <c r="H202" s="76">
        <v>1.3404</v>
      </c>
      <c r="I202" s="76">
        <v>0.88331000000000004</v>
      </c>
      <c r="J202" s="70">
        <v>143.76822000000001</v>
      </c>
      <c r="K202" s="70"/>
      <c r="L202" s="70">
        <f t="shared" si="12"/>
        <v>12897.42</v>
      </c>
      <c r="M202" s="70">
        <f t="shared" si="13"/>
        <v>13295.722487999999</v>
      </c>
      <c r="N202" s="70">
        <f t="shared" si="14"/>
        <v>28598.193159819315</v>
      </c>
      <c r="O202" s="70">
        <f t="shared" si="15"/>
        <v>467.39947117659239</v>
      </c>
    </row>
    <row r="203" spans="1:15" ht="15" customHeight="1" x14ac:dyDescent="0.2">
      <c r="A203" s="62">
        <v>200</v>
      </c>
      <c r="B203" s="75">
        <v>45799</v>
      </c>
      <c r="C203" s="70">
        <v>12891.95</v>
      </c>
      <c r="D203" s="70">
        <v>9870.08</v>
      </c>
      <c r="E203" s="70">
        <v>25113.99</v>
      </c>
      <c r="F203" s="70">
        <v>66633.13</v>
      </c>
      <c r="G203" s="70"/>
      <c r="H203" s="76">
        <v>1.3420000000000001</v>
      </c>
      <c r="I203" s="76">
        <v>0.88424999999999998</v>
      </c>
      <c r="J203" s="70">
        <v>143.41675000000001</v>
      </c>
      <c r="K203" s="70"/>
      <c r="L203" s="70">
        <f t="shared" si="12"/>
        <v>12891.95</v>
      </c>
      <c r="M203" s="70">
        <f t="shared" si="13"/>
        <v>13245.647360000001</v>
      </c>
      <c r="N203" s="70">
        <f t="shared" si="14"/>
        <v>28401.4588634436</v>
      </c>
      <c r="O203" s="70">
        <f t="shared" si="15"/>
        <v>464.61190899947184</v>
      </c>
    </row>
    <row r="204" spans="1:15" ht="15" customHeight="1" x14ac:dyDescent="0.2">
      <c r="A204" s="62">
        <v>201</v>
      </c>
      <c r="B204" s="75">
        <v>45800</v>
      </c>
      <c r="C204" s="70">
        <v>12806.24</v>
      </c>
      <c r="D204" s="70">
        <v>9846.0300000000007</v>
      </c>
      <c r="E204" s="70">
        <v>24698.74</v>
      </c>
      <c r="F204" s="70">
        <v>66947.69</v>
      </c>
      <c r="G204" s="70"/>
      <c r="H204" s="76">
        <v>1.3482499999999999</v>
      </c>
      <c r="I204" s="76">
        <v>0.88488</v>
      </c>
      <c r="J204" s="70">
        <v>142.58029999999999</v>
      </c>
      <c r="K204" s="70"/>
      <c r="L204" s="70">
        <f t="shared" si="12"/>
        <v>12806.24</v>
      </c>
      <c r="M204" s="70">
        <f t="shared" si="13"/>
        <v>13274.9099475</v>
      </c>
      <c r="N204" s="70">
        <f t="shared" si="14"/>
        <v>27911.965464243742</v>
      </c>
      <c r="O204" s="70">
        <f t="shared" si="15"/>
        <v>469.54375885027599</v>
      </c>
    </row>
    <row r="205" spans="1:15" ht="15" customHeight="1" x14ac:dyDescent="0.2">
      <c r="A205" s="62">
        <v>202</v>
      </c>
      <c r="B205" s="75">
        <v>45804</v>
      </c>
      <c r="C205" s="70">
        <v>13069.32</v>
      </c>
      <c r="D205" s="70">
        <v>9913.89</v>
      </c>
      <c r="E205" s="70">
        <v>25039.919999999998</v>
      </c>
      <c r="F205" s="70">
        <v>67963.13</v>
      </c>
      <c r="G205" s="70"/>
      <c r="H205" s="76">
        <v>1.35497</v>
      </c>
      <c r="I205" s="76">
        <v>0.88058999999999998</v>
      </c>
      <c r="J205" s="70">
        <v>144.17048</v>
      </c>
      <c r="K205" s="70"/>
      <c r="L205" s="70">
        <f t="shared" si="12"/>
        <v>13069.32</v>
      </c>
      <c r="M205" s="70">
        <f t="shared" si="13"/>
        <v>13433.0235333</v>
      </c>
      <c r="N205" s="70">
        <f t="shared" si="14"/>
        <v>28435.389909038258</v>
      </c>
      <c r="O205" s="70">
        <f t="shared" si="15"/>
        <v>471.40808576069111</v>
      </c>
    </row>
    <row r="206" spans="1:15" ht="15" customHeight="1" x14ac:dyDescent="0.2">
      <c r="A206" s="62">
        <v>203</v>
      </c>
      <c r="B206" s="75">
        <v>45805</v>
      </c>
      <c r="C206" s="70">
        <v>12996.67</v>
      </c>
      <c r="D206" s="70">
        <v>9855.1200000000008</v>
      </c>
      <c r="E206" s="70">
        <v>24916.15</v>
      </c>
      <c r="F206" s="70">
        <v>67960.06</v>
      </c>
      <c r="G206" s="70"/>
      <c r="H206" s="76">
        <v>1.34758</v>
      </c>
      <c r="I206" s="76">
        <v>0.88363000000000003</v>
      </c>
      <c r="J206" s="70">
        <v>144.41105999999999</v>
      </c>
      <c r="K206" s="70"/>
      <c r="L206" s="70">
        <f t="shared" si="12"/>
        <v>12996.67</v>
      </c>
      <c r="M206" s="70">
        <f t="shared" si="13"/>
        <v>13280.562609600001</v>
      </c>
      <c r="N206" s="70">
        <f t="shared" si="14"/>
        <v>28197.492163009407</v>
      </c>
      <c r="O206" s="70">
        <f t="shared" si="15"/>
        <v>470.60148994128292</v>
      </c>
    </row>
    <row r="207" spans="1:15" ht="15" customHeight="1" x14ac:dyDescent="0.2">
      <c r="A207" s="62">
        <v>204</v>
      </c>
      <c r="B207" s="75">
        <v>45806</v>
      </c>
      <c r="C207" s="70">
        <v>13049.01</v>
      </c>
      <c r="D207" s="70">
        <v>9855.91</v>
      </c>
      <c r="E207" s="70">
        <v>24897.5</v>
      </c>
      <c r="F207" s="70">
        <v>69240.25</v>
      </c>
      <c r="G207" s="70"/>
      <c r="H207" s="76">
        <v>1.34666</v>
      </c>
      <c r="I207" s="76">
        <v>0.88644999999999996</v>
      </c>
      <c r="J207" s="70">
        <v>144.90736999999999</v>
      </c>
      <c r="K207" s="70"/>
      <c r="L207" s="70">
        <f t="shared" si="12"/>
        <v>13049.01</v>
      </c>
      <c r="M207" s="70">
        <f t="shared" si="13"/>
        <v>13272.559760599999</v>
      </c>
      <c r="N207" s="70">
        <f t="shared" si="14"/>
        <v>28086.750521744038</v>
      </c>
      <c r="O207" s="70">
        <f t="shared" si="15"/>
        <v>477.82421280573931</v>
      </c>
    </row>
    <row r="208" spans="1:15" ht="15" customHeight="1" x14ac:dyDescent="0.2">
      <c r="A208" s="62">
        <v>205</v>
      </c>
      <c r="B208" s="75">
        <v>45807</v>
      </c>
      <c r="C208" s="70">
        <v>13049.13</v>
      </c>
      <c r="D208" s="70">
        <v>9919.15</v>
      </c>
      <c r="E208" s="70">
        <v>24815.5</v>
      </c>
      <c r="F208" s="70">
        <v>68397.63</v>
      </c>
      <c r="G208" s="70"/>
      <c r="H208" s="76">
        <v>1.34796</v>
      </c>
      <c r="I208" s="76">
        <v>0.88190999999999997</v>
      </c>
      <c r="J208" s="70">
        <v>143.71637999999999</v>
      </c>
      <c r="K208" s="70"/>
      <c r="L208" s="70">
        <f t="shared" si="12"/>
        <v>13049.13</v>
      </c>
      <c r="M208" s="70">
        <f t="shared" si="13"/>
        <v>13370.617434</v>
      </c>
      <c r="N208" s="70">
        <f t="shared" si="14"/>
        <v>28138.358789445636</v>
      </c>
      <c r="O208" s="70">
        <f t="shared" si="15"/>
        <v>475.9209075541703</v>
      </c>
    </row>
    <row r="209" spans="1:15" ht="15" customHeight="1" x14ac:dyDescent="0.2">
      <c r="A209" s="62">
        <v>206</v>
      </c>
      <c r="B209" s="75">
        <v>45810</v>
      </c>
      <c r="C209" s="70">
        <v>13104.24</v>
      </c>
      <c r="D209" s="70">
        <v>9921.27</v>
      </c>
      <c r="E209" s="70">
        <v>24772.15</v>
      </c>
      <c r="F209" s="70">
        <v>67506.880000000005</v>
      </c>
      <c r="G209" s="70"/>
      <c r="H209" s="76">
        <v>1.35392</v>
      </c>
      <c r="I209" s="76">
        <v>0.87573000000000001</v>
      </c>
      <c r="J209" s="70">
        <v>142.72703000000001</v>
      </c>
      <c r="K209" s="70"/>
      <c r="L209" s="70">
        <f t="shared" si="12"/>
        <v>13104.24</v>
      </c>
      <c r="M209" s="70">
        <f t="shared" si="13"/>
        <v>13432.605878400002</v>
      </c>
      <c r="N209" s="70">
        <f t="shared" si="14"/>
        <v>28287.428773708794</v>
      </c>
      <c r="O209" s="70">
        <f t="shared" si="15"/>
        <v>472.97894449285462</v>
      </c>
    </row>
    <row r="210" spans="1:15" ht="15" customHeight="1" x14ac:dyDescent="0.2">
      <c r="A210" s="62">
        <v>207</v>
      </c>
      <c r="B210" s="75">
        <v>45811</v>
      </c>
      <c r="C210" s="70">
        <v>13180.45</v>
      </c>
      <c r="D210" s="70">
        <v>9935.7000000000007</v>
      </c>
      <c r="E210" s="70">
        <v>24869.33</v>
      </c>
      <c r="F210" s="70">
        <v>67463.88</v>
      </c>
      <c r="G210" s="70"/>
      <c r="H210" s="76">
        <v>1.3496900000000001</v>
      </c>
      <c r="I210" s="76">
        <v>0.87827</v>
      </c>
      <c r="J210" s="70">
        <v>143.15826000000001</v>
      </c>
      <c r="K210" s="70"/>
      <c r="L210" s="70">
        <f t="shared" si="12"/>
        <v>13180.45</v>
      </c>
      <c r="M210" s="70">
        <f t="shared" si="13"/>
        <v>13410.114933000001</v>
      </c>
      <c r="N210" s="70">
        <f t="shared" si="14"/>
        <v>28316.269484327146</v>
      </c>
      <c r="O210" s="70">
        <f t="shared" si="15"/>
        <v>471.25384172733027</v>
      </c>
    </row>
    <row r="211" spans="1:15" ht="15" customHeight="1" x14ac:dyDescent="0.2">
      <c r="A211" s="62">
        <v>208</v>
      </c>
      <c r="B211" s="75">
        <v>45812</v>
      </c>
      <c r="C211" s="70">
        <v>13181.97</v>
      </c>
      <c r="D211" s="70">
        <v>9951.84</v>
      </c>
      <c r="E211" s="70">
        <v>25000.11</v>
      </c>
      <c r="F211" s="70">
        <v>68005.5</v>
      </c>
      <c r="G211" s="70"/>
      <c r="H211" s="76">
        <v>1.3518600000000001</v>
      </c>
      <c r="I211" s="76">
        <v>0.87843000000000004</v>
      </c>
      <c r="J211" s="70">
        <v>144.19361000000001</v>
      </c>
      <c r="K211" s="70"/>
      <c r="L211" s="70">
        <f t="shared" si="12"/>
        <v>13181.97</v>
      </c>
      <c r="M211" s="70">
        <f t="shared" si="13"/>
        <v>13453.494422400001</v>
      </c>
      <c r="N211" s="70">
        <f t="shared" si="14"/>
        <v>28459.991120521838</v>
      </c>
      <c r="O211" s="70">
        <f t="shared" si="15"/>
        <v>471.6263085444632</v>
      </c>
    </row>
    <row r="212" spans="1:15" ht="15" customHeight="1" x14ac:dyDescent="0.2">
      <c r="A212" s="62">
        <v>209</v>
      </c>
      <c r="B212" s="75">
        <v>45813</v>
      </c>
      <c r="C212" s="70">
        <v>13113.47</v>
      </c>
      <c r="D212" s="70">
        <v>9966.7000000000007</v>
      </c>
      <c r="E212" s="70">
        <v>24953.97</v>
      </c>
      <c r="F212" s="70">
        <v>67657.88</v>
      </c>
      <c r="G212" s="70"/>
      <c r="H212" s="76">
        <v>1.3568100000000001</v>
      </c>
      <c r="I212" s="76">
        <v>0.87543000000000004</v>
      </c>
      <c r="J212" s="70">
        <v>143.27234999999999</v>
      </c>
      <c r="K212" s="70"/>
      <c r="L212" s="70">
        <f t="shared" si="12"/>
        <v>13113.47</v>
      </c>
      <c r="M212" s="70">
        <f t="shared" si="13"/>
        <v>13522.918227000002</v>
      </c>
      <c r="N212" s="70">
        <f t="shared" si="14"/>
        <v>28504.814776738287</v>
      </c>
      <c r="O212" s="70">
        <f t="shared" si="15"/>
        <v>472.23263944508489</v>
      </c>
    </row>
    <row r="213" spans="1:15" ht="15" customHeight="1" x14ac:dyDescent="0.2">
      <c r="A213" s="62">
        <v>210</v>
      </c>
      <c r="B213" s="75">
        <v>45814</v>
      </c>
      <c r="C213" s="70">
        <v>13249.81</v>
      </c>
      <c r="D213" s="70">
        <v>9997.1</v>
      </c>
      <c r="E213" s="70">
        <v>25000.75</v>
      </c>
      <c r="F213" s="70">
        <v>67995</v>
      </c>
      <c r="G213" s="70"/>
      <c r="H213" s="76">
        <v>1.35426</v>
      </c>
      <c r="I213" s="76">
        <v>0.87634999999999996</v>
      </c>
      <c r="J213" s="70">
        <v>144.26430999999999</v>
      </c>
      <c r="K213" s="70"/>
      <c r="L213" s="70">
        <f t="shared" si="12"/>
        <v>13249.81</v>
      </c>
      <c r="M213" s="70">
        <f t="shared" si="13"/>
        <v>13538.672646000001</v>
      </c>
      <c r="N213" s="70">
        <f t="shared" si="14"/>
        <v>28528.270668112058</v>
      </c>
      <c r="O213" s="70">
        <f t="shared" si="15"/>
        <v>471.32239429142248</v>
      </c>
    </row>
    <row r="214" spans="1:15" ht="15" customHeight="1" x14ac:dyDescent="0.2">
      <c r="A214" s="62">
        <v>211</v>
      </c>
      <c r="B214" s="75">
        <v>45817</v>
      </c>
      <c r="C214" s="70">
        <v>13263.13</v>
      </c>
      <c r="D214" s="70">
        <v>9990.7199999999993</v>
      </c>
      <c r="E214" s="70">
        <v>24971.98</v>
      </c>
      <c r="F214" s="70">
        <v>68620.06</v>
      </c>
      <c r="G214" s="70"/>
      <c r="H214" s="76">
        <v>1.35446</v>
      </c>
      <c r="I214" s="76">
        <v>0.87641999999999998</v>
      </c>
      <c r="J214" s="70">
        <v>144.50482</v>
      </c>
      <c r="K214" s="70"/>
      <c r="L214" s="70">
        <f t="shared" si="12"/>
        <v>13263.13</v>
      </c>
      <c r="M214" s="70">
        <f t="shared" si="13"/>
        <v>13532.0306112</v>
      </c>
      <c r="N214" s="70">
        <f t="shared" si="14"/>
        <v>28493.165377330504</v>
      </c>
      <c r="O214" s="70">
        <f t="shared" si="15"/>
        <v>474.86346822202887</v>
      </c>
    </row>
    <row r="215" spans="1:15" ht="15" customHeight="1" x14ac:dyDescent="0.2">
      <c r="A215" s="62">
        <v>212</v>
      </c>
      <c r="B215" s="75">
        <v>45818</v>
      </c>
      <c r="C215" s="70">
        <v>13336.29</v>
      </c>
      <c r="D215" s="70">
        <v>10014.25</v>
      </c>
      <c r="E215" s="70">
        <v>25017.49</v>
      </c>
      <c r="F215" s="70">
        <v>68841.56</v>
      </c>
      <c r="G215" s="70"/>
      <c r="H215" s="76">
        <v>1.3503099999999999</v>
      </c>
      <c r="I215" s="76">
        <v>0.87497000000000003</v>
      </c>
      <c r="J215" s="70">
        <v>144.57083</v>
      </c>
      <c r="K215" s="70"/>
      <c r="L215" s="70">
        <f t="shared" si="12"/>
        <v>13336.29</v>
      </c>
      <c r="M215" s="70">
        <f t="shared" si="13"/>
        <v>13522.341917499998</v>
      </c>
      <c r="N215" s="70">
        <f t="shared" si="14"/>
        <v>28592.397453626982</v>
      </c>
      <c r="O215" s="70">
        <f t="shared" si="15"/>
        <v>476.17876994965025</v>
      </c>
    </row>
    <row r="216" spans="1:15" ht="15" customHeight="1" x14ac:dyDescent="0.2">
      <c r="A216" s="62">
        <v>213</v>
      </c>
      <c r="B216" s="75">
        <v>45819</v>
      </c>
      <c r="C216" s="70">
        <v>13299.87</v>
      </c>
      <c r="D216" s="70">
        <v>10027</v>
      </c>
      <c r="E216" s="70">
        <v>24926.35</v>
      </c>
      <c r="F216" s="70">
        <v>69219.31</v>
      </c>
      <c r="G216" s="70"/>
      <c r="H216" s="76">
        <v>1.34887</v>
      </c>
      <c r="I216" s="76">
        <v>0.87465999999999999</v>
      </c>
      <c r="J216" s="70">
        <v>145.34243000000001</v>
      </c>
      <c r="K216" s="70"/>
      <c r="L216" s="70">
        <f t="shared" si="12"/>
        <v>13299.87</v>
      </c>
      <c r="M216" s="70">
        <f t="shared" si="13"/>
        <v>13525.119490000001</v>
      </c>
      <c r="N216" s="70">
        <f t="shared" si="14"/>
        <v>28498.330779960212</v>
      </c>
      <c r="O216" s="70">
        <f t="shared" si="15"/>
        <v>476.24984665524028</v>
      </c>
    </row>
    <row r="217" spans="1:15" ht="15" customHeight="1" x14ac:dyDescent="0.2">
      <c r="A217" s="62">
        <v>214</v>
      </c>
      <c r="B217" s="75">
        <v>45820</v>
      </c>
      <c r="C217" s="70">
        <v>13350.85</v>
      </c>
      <c r="D217" s="70">
        <v>10051.61</v>
      </c>
      <c r="E217" s="70">
        <v>24891.759999999998</v>
      </c>
      <c r="F217" s="70">
        <v>68772.31</v>
      </c>
      <c r="G217" s="70"/>
      <c r="H217" s="76">
        <v>1.3579300000000001</v>
      </c>
      <c r="I217" s="76">
        <v>0.86251999999999995</v>
      </c>
      <c r="J217" s="70">
        <v>143.72952000000001</v>
      </c>
      <c r="K217" s="70"/>
      <c r="L217" s="70">
        <f t="shared" si="12"/>
        <v>13350.85</v>
      </c>
      <c r="M217" s="70">
        <f t="shared" si="13"/>
        <v>13649.382767300001</v>
      </c>
      <c r="N217" s="70">
        <f t="shared" si="14"/>
        <v>28859.342392060473</v>
      </c>
      <c r="O217" s="70">
        <f t="shared" si="15"/>
        <v>478.48423900671202</v>
      </c>
    </row>
    <row r="218" spans="1:15" ht="15" customHeight="1" x14ac:dyDescent="0.2">
      <c r="A218" s="62">
        <v>215</v>
      </c>
      <c r="B218" s="75">
        <v>45821</v>
      </c>
      <c r="C218" s="70">
        <v>13202.26</v>
      </c>
      <c r="D218" s="70">
        <v>10012.82</v>
      </c>
      <c r="E218" s="70">
        <v>24633.93</v>
      </c>
      <c r="F218" s="70">
        <v>68161.88</v>
      </c>
      <c r="G218" s="70"/>
      <c r="H218" s="76">
        <v>1.3535600000000001</v>
      </c>
      <c r="I218" s="76">
        <v>0.86865999999999999</v>
      </c>
      <c r="J218" s="70">
        <v>144.14524</v>
      </c>
      <c r="K218" s="70"/>
      <c r="L218" s="70">
        <f t="shared" si="12"/>
        <v>13202.26</v>
      </c>
      <c r="M218" s="70">
        <f t="shared" si="13"/>
        <v>13552.952639200001</v>
      </c>
      <c r="N218" s="70">
        <f t="shared" si="14"/>
        <v>28358.540740911289</v>
      </c>
      <c r="O218" s="70">
        <f t="shared" si="15"/>
        <v>472.86944751002534</v>
      </c>
    </row>
    <row r="219" spans="1:15" ht="15" customHeight="1" x14ac:dyDescent="0.2">
      <c r="A219" s="62">
        <v>216</v>
      </c>
      <c r="B219" s="75">
        <v>45824</v>
      </c>
      <c r="C219" s="70">
        <v>13328.43</v>
      </c>
      <c r="D219" s="70">
        <v>10040.64</v>
      </c>
      <c r="E219" s="70">
        <v>24818.45</v>
      </c>
      <c r="F219" s="70">
        <v>69021.38</v>
      </c>
      <c r="G219" s="70"/>
      <c r="H219" s="76">
        <v>1.3579699999999999</v>
      </c>
      <c r="I219" s="76">
        <v>0.86400999999999994</v>
      </c>
      <c r="J219" s="70">
        <v>144.19388000000001</v>
      </c>
      <c r="K219" s="70"/>
      <c r="L219" s="70">
        <f t="shared" si="12"/>
        <v>13328.43</v>
      </c>
      <c r="M219" s="70">
        <f t="shared" si="13"/>
        <v>13634.887900799999</v>
      </c>
      <c r="N219" s="70">
        <f t="shared" si="14"/>
        <v>28724.72540827074</v>
      </c>
      <c r="O219" s="70">
        <f t="shared" si="15"/>
        <v>478.67066202809718</v>
      </c>
    </row>
    <row r="220" spans="1:15" ht="15" customHeight="1" x14ac:dyDescent="0.2">
      <c r="A220" s="62">
        <v>217</v>
      </c>
      <c r="B220" s="75">
        <v>45825</v>
      </c>
      <c r="C220" s="70">
        <v>13217.52</v>
      </c>
      <c r="D220" s="70">
        <v>9994.0400000000009</v>
      </c>
      <c r="E220" s="70">
        <v>24630.89</v>
      </c>
      <c r="F220" s="70">
        <v>69427.5</v>
      </c>
      <c r="G220" s="70"/>
      <c r="H220" s="76">
        <v>1.3569500000000001</v>
      </c>
      <c r="I220" s="76">
        <v>0.86445000000000005</v>
      </c>
      <c r="J220" s="70">
        <v>144.66632000000001</v>
      </c>
      <c r="K220" s="70"/>
      <c r="L220" s="70">
        <f t="shared" si="12"/>
        <v>13217.52</v>
      </c>
      <c r="M220" s="70">
        <f t="shared" si="13"/>
        <v>13561.412578000001</v>
      </c>
      <c r="N220" s="70">
        <f t="shared" si="14"/>
        <v>28493.134362889698</v>
      </c>
      <c r="O220" s="70">
        <f t="shared" si="15"/>
        <v>479.91474449616186</v>
      </c>
    </row>
    <row r="221" spans="1:15" ht="15" customHeight="1" x14ac:dyDescent="0.2">
      <c r="A221" s="62">
        <v>218</v>
      </c>
      <c r="B221" s="75">
        <v>45826</v>
      </c>
      <c r="C221" s="70">
        <v>13213.88</v>
      </c>
      <c r="D221" s="70">
        <v>10004.719999999999</v>
      </c>
      <c r="E221" s="70">
        <v>24542.37</v>
      </c>
      <c r="F221" s="70">
        <v>70058.880000000005</v>
      </c>
      <c r="G221" s="70"/>
      <c r="H221" s="76">
        <v>1.34565</v>
      </c>
      <c r="I221" s="76">
        <v>0.86895999999999995</v>
      </c>
      <c r="J221" s="70">
        <v>144.82968</v>
      </c>
      <c r="K221" s="70"/>
      <c r="L221" s="70">
        <f t="shared" si="12"/>
        <v>13213.88</v>
      </c>
      <c r="M221" s="70">
        <f t="shared" si="13"/>
        <v>13462.851467999999</v>
      </c>
      <c r="N221" s="70">
        <f t="shared" si="14"/>
        <v>28243.382894494567</v>
      </c>
      <c r="O221" s="70">
        <f t="shared" si="15"/>
        <v>483.7328923187568</v>
      </c>
    </row>
    <row r="222" spans="1:15" ht="15" customHeight="1" x14ac:dyDescent="0.2">
      <c r="A222" s="62">
        <v>219</v>
      </c>
      <c r="B222" s="75">
        <v>45828</v>
      </c>
      <c r="C222" s="70">
        <v>13185.84</v>
      </c>
      <c r="D222" s="70">
        <v>9933.1</v>
      </c>
      <c r="E222" s="70">
        <v>24356.91</v>
      </c>
      <c r="F222" s="70">
        <v>69193.13</v>
      </c>
      <c r="G222" s="70"/>
      <c r="H222" s="76">
        <v>1.34883</v>
      </c>
      <c r="I222" s="76">
        <v>0.86843000000000004</v>
      </c>
      <c r="J222" s="70">
        <v>145.61007000000001</v>
      </c>
      <c r="K222" s="70"/>
      <c r="L222" s="70">
        <f t="shared" si="12"/>
        <v>13185.84</v>
      </c>
      <c r="M222" s="70">
        <f t="shared" si="13"/>
        <v>13398.063273</v>
      </c>
      <c r="N222" s="70">
        <f t="shared" si="14"/>
        <v>28047.061939361836</v>
      </c>
      <c r="O222" s="70">
        <f t="shared" si="15"/>
        <v>475.19467575285142</v>
      </c>
    </row>
    <row r="223" spans="1:15" ht="15" customHeight="1" x14ac:dyDescent="0.2">
      <c r="A223" s="62">
        <v>220</v>
      </c>
      <c r="B223" s="75">
        <v>45831</v>
      </c>
      <c r="C223" s="70">
        <v>13312.75</v>
      </c>
      <c r="D223" s="70">
        <v>9914.2999999999993</v>
      </c>
      <c r="E223" s="70">
        <v>24190.45</v>
      </c>
      <c r="F223" s="70">
        <v>69109.5</v>
      </c>
      <c r="G223" s="70"/>
      <c r="H223" s="76">
        <v>1.3390899999999999</v>
      </c>
      <c r="I223" s="76">
        <v>0.87168999999999996</v>
      </c>
      <c r="J223" s="70">
        <v>147.55055999999999</v>
      </c>
      <c r="K223" s="70"/>
      <c r="L223" s="70">
        <f t="shared" si="12"/>
        <v>13312.75</v>
      </c>
      <c r="M223" s="70">
        <f t="shared" si="13"/>
        <v>13276.139986999999</v>
      </c>
      <c r="N223" s="70">
        <f t="shared" si="14"/>
        <v>27751.207424657852</v>
      </c>
      <c r="O223" s="70">
        <f t="shared" si="15"/>
        <v>468.37843245054444</v>
      </c>
    </row>
    <row r="224" spans="1:15" ht="15" customHeight="1" x14ac:dyDescent="0.2">
      <c r="A224" s="62">
        <v>221</v>
      </c>
      <c r="B224" s="75">
        <v>45832</v>
      </c>
      <c r="C224" s="70">
        <v>13461.1</v>
      </c>
      <c r="D224" s="70">
        <v>9915.3700000000008</v>
      </c>
      <c r="E224" s="70">
        <v>24442.12</v>
      </c>
      <c r="F224" s="70">
        <v>69897.440000000002</v>
      </c>
      <c r="G224" s="70"/>
      <c r="H224" s="76">
        <v>1.36121</v>
      </c>
      <c r="I224" s="76">
        <v>0.86155000000000004</v>
      </c>
      <c r="J224" s="70">
        <v>144.97286</v>
      </c>
      <c r="K224" s="70"/>
      <c r="L224" s="70">
        <f t="shared" si="12"/>
        <v>13461.1</v>
      </c>
      <c r="M224" s="70">
        <f t="shared" si="13"/>
        <v>13496.900797700002</v>
      </c>
      <c r="N224" s="70">
        <f t="shared" si="14"/>
        <v>28369.937902617374</v>
      </c>
      <c r="O224" s="70">
        <f t="shared" si="15"/>
        <v>482.14155394326912</v>
      </c>
    </row>
    <row r="225" spans="1:15" ht="15" customHeight="1" x14ac:dyDescent="0.2">
      <c r="A225" s="62">
        <v>222</v>
      </c>
      <c r="B225" s="75">
        <v>45833</v>
      </c>
      <c r="C225" s="70">
        <v>13461.17</v>
      </c>
      <c r="D225" s="70">
        <v>9869.82</v>
      </c>
      <c r="E225" s="70">
        <v>24256.55</v>
      </c>
      <c r="F225" s="70">
        <v>70175.44</v>
      </c>
      <c r="G225" s="70"/>
      <c r="H225" s="76">
        <v>1.3603099999999999</v>
      </c>
      <c r="I225" s="76">
        <v>0.86221999999999999</v>
      </c>
      <c r="J225" s="70">
        <v>145.77512999999999</v>
      </c>
      <c r="K225" s="70"/>
      <c r="L225" s="70">
        <f t="shared" si="12"/>
        <v>13461.17</v>
      </c>
      <c r="M225" s="70">
        <f t="shared" si="13"/>
        <v>13426.014844199999</v>
      </c>
      <c r="N225" s="70">
        <f t="shared" si="14"/>
        <v>28132.669156363805</v>
      </c>
      <c r="O225" s="70">
        <f t="shared" si="15"/>
        <v>481.39514607189858</v>
      </c>
    </row>
    <row r="226" spans="1:15" ht="15" customHeight="1" x14ac:dyDescent="0.2">
      <c r="A226" s="62">
        <v>223</v>
      </c>
      <c r="B226" s="75">
        <v>45834</v>
      </c>
      <c r="C226" s="70">
        <v>13569.29</v>
      </c>
      <c r="D226" s="70">
        <v>9895.1299999999992</v>
      </c>
      <c r="E226" s="70">
        <v>24253.82</v>
      </c>
      <c r="F226" s="70">
        <v>71335.5</v>
      </c>
      <c r="G226" s="70"/>
      <c r="H226" s="76">
        <v>1.3702399999999999</v>
      </c>
      <c r="I226" s="76">
        <v>0.85507</v>
      </c>
      <c r="J226" s="70">
        <v>144.43779000000001</v>
      </c>
      <c r="K226" s="70"/>
      <c r="L226" s="70">
        <f t="shared" si="12"/>
        <v>13569.29</v>
      </c>
      <c r="M226" s="70">
        <f t="shared" si="13"/>
        <v>13558.702931199998</v>
      </c>
      <c r="N226" s="70">
        <f t="shared" si="14"/>
        <v>28364.71867800297</v>
      </c>
      <c r="O226" s="70">
        <f t="shared" si="15"/>
        <v>493.88390669782467</v>
      </c>
    </row>
    <row r="227" spans="1:15" ht="15" customHeight="1" x14ac:dyDescent="0.2">
      <c r="A227" s="62">
        <v>224</v>
      </c>
      <c r="B227" s="75">
        <v>45835</v>
      </c>
      <c r="C227" s="70">
        <v>13641.1</v>
      </c>
      <c r="D227" s="70">
        <v>9966.86</v>
      </c>
      <c r="E227" s="70">
        <v>24684.62</v>
      </c>
      <c r="F227" s="70">
        <v>72449.13</v>
      </c>
      <c r="G227" s="70"/>
      <c r="H227" s="76">
        <v>1.37226</v>
      </c>
      <c r="I227" s="76">
        <v>0.85441</v>
      </c>
      <c r="J227" s="70">
        <v>144.60014000000001</v>
      </c>
      <c r="K227" s="70"/>
      <c r="L227" s="70">
        <f t="shared" si="12"/>
        <v>13641.1</v>
      </c>
      <c r="M227" s="70">
        <f t="shared" si="13"/>
        <v>13677.123303600001</v>
      </c>
      <c r="N227" s="70">
        <f t="shared" si="14"/>
        <v>28890.836951814701</v>
      </c>
      <c r="O227" s="70">
        <f t="shared" si="15"/>
        <v>501.03084270872768</v>
      </c>
    </row>
    <row r="228" spans="1:15" ht="15" customHeight="1" x14ac:dyDescent="0.2">
      <c r="A228" s="62">
        <v>225</v>
      </c>
      <c r="B228" s="75">
        <v>45838</v>
      </c>
      <c r="C228" s="70">
        <v>13712.71</v>
      </c>
      <c r="D228" s="70">
        <v>9923.86</v>
      </c>
      <c r="E228" s="70">
        <v>24602.35</v>
      </c>
      <c r="F228" s="70">
        <v>73063.19</v>
      </c>
      <c r="G228" s="70"/>
      <c r="H228" s="76">
        <v>1.3699600000000001</v>
      </c>
      <c r="I228" s="76">
        <v>0.85324</v>
      </c>
      <c r="J228" s="70">
        <v>144.34299999999999</v>
      </c>
      <c r="K228" s="70"/>
      <c r="L228" s="70">
        <f t="shared" si="12"/>
        <v>13712.71</v>
      </c>
      <c r="M228" s="70">
        <f t="shared" si="13"/>
        <v>13595.291245600001</v>
      </c>
      <c r="N228" s="70">
        <f t="shared" si="14"/>
        <v>28834.032628568748</v>
      </c>
      <c r="O228" s="70">
        <f t="shared" si="15"/>
        <v>506.17757702140045</v>
      </c>
    </row>
    <row r="229" spans="1:15" ht="15" customHeight="1" x14ac:dyDescent="0.2">
      <c r="A229" s="62">
        <v>226</v>
      </c>
      <c r="B229" s="75">
        <v>45839</v>
      </c>
      <c r="C229" s="70">
        <v>13697.68</v>
      </c>
      <c r="D229" s="70">
        <v>9951.4699999999993</v>
      </c>
      <c r="E229" s="70">
        <v>24607.73</v>
      </c>
      <c r="F229" s="70">
        <v>72159</v>
      </c>
      <c r="G229" s="70"/>
      <c r="H229" s="76">
        <v>1.37517</v>
      </c>
      <c r="I229" s="76">
        <v>0.84674000000000005</v>
      </c>
      <c r="J229" s="70">
        <v>142.84504999999999</v>
      </c>
      <c r="K229" s="70"/>
      <c r="L229" s="70">
        <f t="shared" si="12"/>
        <v>13697.68</v>
      </c>
      <c r="M229" s="70">
        <f t="shared" si="13"/>
        <v>13684.962999899999</v>
      </c>
      <c r="N229" s="70">
        <f t="shared" si="14"/>
        <v>29061.730873703851</v>
      </c>
      <c r="O229" s="70">
        <f t="shared" si="15"/>
        <v>505.15576143520553</v>
      </c>
    </row>
    <row r="230" spans="1:15" ht="15" customHeight="1" x14ac:dyDescent="0.2">
      <c r="A230" s="62">
        <v>227</v>
      </c>
      <c r="B230" s="75">
        <v>45840</v>
      </c>
      <c r="C230" s="70">
        <v>13763.04</v>
      </c>
      <c r="D230" s="70">
        <v>9939.42</v>
      </c>
      <c r="E230" s="70">
        <v>24851.25</v>
      </c>
      <c r="F230" s="70">
        <v>71755</v>
      </c>
      <c r="G230" s="70"/>
      <c r="H230" s="76">
        <v>1.3660699999999999</v>
      </c>
      <c r="I230" s="76">
        <v>0.85070000000000001</v>
      </c>
      <c r="J230" s="70">
        <v>144.15142</v>
      </c>
      <c r="K230" s="70"/>
      <c r="L230" s="70">
        <f t="shared" si="12"/>
        <v>13763.04</v>
      </c>
      <c r="M230" s="70">
        <f t="shared" si="13"/>
        <v>13577.943479399999</v>
      </c>
      <c r="N230" s="70">
        <f t="shared" si="14"/>
        <v>29212.707182320442</v>
      </c>
      <c r="O230" s="70">
        <f t="shared" si="15"/>
        <v>497.77518667523356</v>
      </c>
    </row>
    <row r="231" spans="1:15" ht="15" customHeight="1" x14ac:dyDescent="0.2">
      <c r="A231" s="62">
        <v>228</v>
      </c>
      <c r="B231" s="75">
        <v>45841</v>
      </c>
      <c r="C231" s="70">
        <v>13879.98</v>
      </c>
      <c r="D231" s="70">
        <v>9995.2999999999993</v>
      </c>
      <c r="E231" s="70">
        <v>24903.06</v>
      </c>
      <c r="F231" s="70">
        <v>71797.25</v>
      </c>
      <c r="G231" s="70"/>
      <c r="H231" s="76">
        <v>1.3653999999999999</v>
      </c>
      <c r="I231" s="76">
        <v>0.84875</v>
      </c>
      <c r="J231" s="70">
        <v>143.93142</v>
      </c>
      <c r="K231" s="70"/>
      <c r="L231" s="70">
        <f t="shared" si="12"/>
        <v>13879.98</v>
      </c>
      <c r="M231" s="70">
        <f t="shared" si="13"/>
        <v>13647.582619999999</v>
      </c>
      <c r="N231" s="70">
        <f t="shared" si="14"/>
        <v>29340.865979381444</v>
      </c>
      <c r="O231" s="70">
        <f t="shared" si="15"/>
        <v>498.82958147706734</v>
      </c>
    </row>
    <row r="232" spans="1:15" ht="15" customHeight="1" x14ac:dyDescent="0.2">
      <c r="A232" s="62">
        <v>229</v>
      </c>
      <c r="B232" s="75">
        <v>45845</v>
      </c>
      <c r="C232" s="70">
        <v>13771.11</v>
      </c>
      <c r="D232" s="70">
        <v>9976.41</v>
      </c>
      <c r="E232" s="70">
        <v>24803.25</v>
      </c>
      <c r="F232" s="70">
        <v>71439.56</v>
      </c>
      <c r="G232" s="70"/>
      <c r="H232" s="76">
        <v>1.36198</v>
      </c>
      <c r="I232" s="76">
        <v>0.85265999999999997</v>
      </c>
      <c r="J232" s="70">
        <v>145.55763999999999</v>
      </c>
      <c r="K232" s="70"/>
      <c r="L232" s="70">
        <f t="shared" si="12"/>
        <v>13771.11</v>
      </c>
      <c r="M232" s="70">
        <f t="shared" si="13"/>
        <v>13587.6708918</v>
      </c>
      <c r="N232" s="70">
        <f t="shared" si="14"/>
        <v>29089.261839420167</v>
      </c>
      <c r="O232" s="70">
        <f t="shared" si="15"/>
        <v>490.79910886161662</v>
      </c>
    </row>
    <row r="233" spans="1:15" ht="15" customHeight="1" x14ac:dyDescent="0.2">
      <c r="A233" s="62">
        <v>230</v>
      </c>
      <c r="B233" s="75">
        <v>45846</v>
      </c>
      <c r="C233" s="70">
        <v>13761.33</v>
      </c>
      <c r="D233" s="70">
        <v>10030.4</v>
      </c>
      <c r="E233" s="70">
        <v>24942.12</v>
      </c>
      <c r="F233" s="70">
        <v>71622.06</v>
      </c>
      <c r="G233" s="70"/>
      <c r="H233" s="76">
        <v>1.35751</v>
      </c>
      <c r="I233" s="76">
        <v>0.85338999999999998</v>
      </c>
      <c r="J233" s="70">
        <v>146.52671000000001</v>
      </c>
      <c r="K233" s="70"/>
      <c r="L233" s="70">
        <f t="shared" si="12"/>
        <v>13761.33</v>
      </c>
      <c r="M233" s="70">
        <f t="shared" si="13"/>
        <v>13616.368304</v>
      </c>
      <c r="N233" s="70">
        <f t="shared" si="14"/>
        <v>29227.106012491357</v>
      </c>
      <c r="O233" s="70">
        <f t="shared" si="15"/>
        <v>488.79866339727408</v>
      </c>
    </row>
    <row r="234" spans="1:15" ht="15" customHeight="1" x14ac:dyDescent="0.2">
      <c r="A234" s="62">
        <v>231</v>
      </c>
      <c r="B234" s="75">
        <v>45847</v>
      </c>
      <c r="C234" s="70">
        <v>13844.92</v>
      </c>
      <c r="D234" s="70">
        <v>10044.950000000001</v>
      </c>
      <c r="E234" s="70">
        <v>25301</v>
      </c>
      <c r="F234" s="70">
        <v>71861.13</v>
      </c>
      <c r="G234" s="70"/>
      <c r="H234" s="76">
        <v>1.3581799999999999</v>
      </c>
      <c r="I234" s="76">
        <v>0.85485</v>
      </c>
      <c r="J234" s="70">
        <v>146.71738999999999</v>
      </c>
      <c r="K234" s="70"/>
      <c r="L234" s="70">
        <f t="shared" si="12"/>
        <v>13844.92</v>
      </c>
      <c r="M234" s="70">
        <f t="shared" si="13"/>
        <v>13642.850191</v>
      </c>
      <c r="N234" s="70">
        <f t="shared" si="14"/>
        <v>29597.005322571211</v>
      </c>
      <c r="O234" s="70">
        <f t="shared" si="15"/>
        <v>489.79285959217248</v>
      </c>
    </row>
    <row r="235" spans="1:15" ht="15" customHeight="1" x14ac:dyDescent="0.2">
      <c r="A235" s="62">
        <v>232</v>
      </c>
      <c r="B235" s="75">
        <v>45848</v>
      </c>
      <c r="C235" s="70">
        <v>13884.89</v>
      </c>
      <c r="D235" s="70">
        <v>10168.39</v>
      </c>
      <c r="E235" s="70">
        <v>25377.4</v>
      </c>
      <c r="F235" s="70">
        <v>71545.440000000002</v>
      </c>
      <c r="G235" s="70"/>
      <c r="H235" s="76">
        <v>1.3572500000000001</v>
      </c>
      <c r="I235" s="76">
        <v>0.85404000000000002</v>
      </c>
      <c r="J235" s="70">
        <v>146.32334</v>
      </c>
      <c r="K235" s="70"/>
      <c r="L235" s="70">
        <f t="shared" si="12"/>
        <v>13884.89</v>
      </c>
      <c r="M235" s="70">
        <f t="shared" si="13"/>
        <v>13801.0473275</v>
      </c>
      <c r="N235" s="70">
        <f t="shared" si="14"/>
        <v>29714.533277129878</v>
      </c>
      <c r="O235" s="70">
        <f t="shared" si="15"/>
        <v>488.954393741969</v>
      </c>
    </row>
    <row r="236" spans="1:15" ht="15" customHeight="1" x14ac:dyDescent="0.2">
      <c r="A236" s="62">
        <v>233</v>
      </c>
      <c r="B236" s="75">
        <v>45849</v>
      </c>
      <c r="C236" s="70">
        <v>13839.11</v>
      </c>
      <c r="D236" s="70">
        <v>10129.26</v>
      </c>
      <c r="E236" s="70">
        <v>25143.09</v>
      </c>
      <c r="F236" s="70">
        <v>71407.06</v>
      </c>
      <c r="G236" s="70"/>
      <c r="H236" s="76">
        <v>1.34954</v>
      </c>
      <c r="I236" s="76">
        <v>0.85594000000000003</v>
      </c>
      <c r="J236" s="70">
        <v>147.05983000000001</v>
      </c>
      <c r="K236" s="70"/>
      <c r="L236" s="70">
        <f t="shared" si="12"/>
        <v>13839.11</v>
      </c>
      <c r="M236" s="70">
        <f t="shared" si="13"/>
        <v>13669.841540400001</v>
      </c>
      <c r="N236" s="70">
        <f t="shared" si="14"/>
        <v>29374.827674837019</v>
      </c>
      <c r="O236" s="70">
        <f t="shared" si="15"/>
        <v>485.56468479529724</v>
      </c>
    </row>
    <row r="237" spans="1:15" ht="15" customHeight="1" x14ac:dyDescent="0.2">
      <c r="A237" s="62">
        <v>234</v>
      </c>
      <c r="B237" s="75">
        <v>45852</v>
      </c>
      <c r="C237" s="70">
        <v>13858.62</v>
      </c>
      <c r="D237" s="70">
        <v>10193.77</v>
      </c>
      <c r="E237" s="70">
        <v>25075.26</v>
      </c>
      <c r="F237" s="70">
        <v>71208.5</v>
      </c>
      <c r="G237" s="70"/>
      <c r="H237" s="76">
        <v>1.3487899999999999</v>
      </c>
      <c r="I237" s="76">
        <v>0.85543000000000002</v>
      </c>
      <c r="J237" s="70">
        <v>147.36527000000001</v>
      </c>
      <c r="K237" s="70"/>
      <c r="L237" s="70">
        <f t="shared" si="12"/>
        <v>13858.62</v>
      </c>
      <c r="M237" s="70">
        <f t="shared" si="13"/>
        <v>13749.2550383</v>
      </c>
      <c r="N237" s="70">
        <f t="shared" si="14"/>
        <v>29313.047239400064</v>
      </c>
      <c r="O237" s="70">
        <f t="shared" si="15"/>
        <v>483.21086779809104</v>
      </c>
    </row>
    <row r="238" spans="1:15" ht="15" customHeight="1" x14ac:dyDescent="0.2">
      <c r="A238" s="62">
        <v>235</v>
      </c>
      <c r="B238" s="75">
        <v>45853</v>
      </c>
      <c r="C238" s="70">
        <v>13805.08</v>
      </c>
      <c r="D238" s="70">
        <v>10126.08</v>
      </c>
      <c r="E238" s="70">
        <v>24940.49</v>
      </c>
      <c r="F238" s="70">
        <v>71602.559999999998</v>
      </c>
      <c r="G238" s="70"/>
      <c r="H238" s="76">
        <v>1.34405</v>
      </c>
      <c r="I238" s="76">
        <v>0.85726999999999998</v>
      </c>
      <c r="J238" s="70">
        <v>147.94685000000001</v>
      </c>
      <c r="K238" s="70"/>
      <c r="L238" s="70">
        <f t="shared" si="12"/>
        <v>13805.08</v>
      </c>
      <c r="M238" s="70">
        <f t="shared" si="13"/>
        <v>13609.957823999999</v>
      </c>
      <c r="N238" s="70">
        <f t="shared" si="14"/>
        <v>29092.922883105675</v>
      </c>
      <c r="O238" s="70">
        <f t="shared" si="15"/>
        <v>483.97488692729848</v>
      </c>
    </row>
    <row r="239" spans="1:15" ht="15" customHeight="1" x14ac:dyDescent="0.2">
      <c r="A239" s="62">
        <v>236</v>
      </c>
      <c r="B239" s="75">
        <v>45854</v>
      </c>
      <c r="C239" s="70">
        <v>13849.17</v>
      </c>
      <c r="D239" s="70">
        <v>10112.75</v>
      </c>
      <c r="E239" s="70">
        <v>24798.81</v>
      </c>
      <c r="F239" s="70">
        <v>71576.19</v>
      </c>
      <c r="G239" s="70"/>
      <c r="H239" s="76">
        <v>1.33988</v>
      </c>
      <c r="I239" s="76">
        <v>0.86192000000000002</v>
      </c>
      <c r="J239" s="70">
        <v>148.73298</v>
      </c>
      <c r="K239" s="70"/>
      <c r="L239" s="70">
        <f t="shared" si="12"/>
        <v>13849.17</v>
      </c>
      <c r="M239" s="70">
        <f t="shared" si="13"/>
        <v>13549.87147</v>
      </c>
      <c r="N239" s="70">
        <f t="shared" si="14"/>
        <v>28771.591330981995</v>
      </c>
      <c r="O239" s="70">
        <f t="shared" si="15"/>
        <v>481.23953409660726</v>
      </c>
    </row>
    <row r="240" spans="1:15" ht="15" customHeight="1" x14ac:dyDescent="0.2">
      <c r="A240" s="62">
        <v>237</v>
      </c>
      <c r="B240" s="75">
        <v>45855</v>
      </c>
      <c r="C240" s="70">
        <v>13923.75</v>
      </c>
      <c r="D240" s="70">
        <v>10164.969999999999</v>
      </c>
      <c r="E240" s="70">
        <v>25119.68</v>
      </c>
      <c r="F240" s="70">
        <v>72005.31</v>
      </c>
      <c r="G240" s="70"/>
      <c r="H240" s="76">
        <v>1.33954</v>
      </c>
      <c r="I240" s="76">
        <v>0.86363000000000001</v>
      </c>
      <c r="J240" s="70">
        <v>148.78659999999999</v>
      </c>
      <c r="K240" s="70"/>
      <c r="L240" s="70">
        <f t="shared" si="12"/>
        <v>13923.75</v>
      </c>
      <c r="M240" s="70">
        <f t="shared" si="13"/>
        <v>13616.383913799998</v>
      </c>
      <c r="N240" s="70">
        <f t="shared" si="14"/>
        <v>29086.159582228502</v>
      </c>
      <c r="O240" s="70">
        <f t="shared" si="15"/>
        <v>483.95023476576523</v>
      </c>
    </row>
    <row r="241" spans="1:15" ht="15" customHeight="1" x14ac:dyDescent="0.2">
      <c r="A241" s="62">
        <v>238</v>
      </c>
      <c r="B241" s="75">
        <v>45856</v>
      </c>
      <c r="C241" s="70">
        <v>13923.35</v>
      </c>
      <c r="D241" s="70">
        <v>10187.030000000001</v>
      </c>
      <c r="E241" s="70">
        <v>25121.83</v>
      </c>
      <c r="F241" s="70">
        <v>71857.19</v>
      </c>
      <c r="G241" s="70"/>
      <c r="H241" s="76">
        <v>1.34589</v>
      </c>
      <c r="I241" s="76">
        <v>0.85836999999999997</v>
      </c>
      <c r="J241" s="70">
        <v>148.44635</v>
      </c>
      <c r="K241" s="70"/>
      <c r="L241" s="70">
        <f t="shared" si="12"/>
        <v>13923.35</v>
      </c>
      <c r="M241" s="70">
        <f t="shared" si="13"/>
        <v>13710.621806700001</v>
      </c>
      <c r="N241" s="70">
        <f t="shared" si="14"/>
        <v>29266.901219753723</v>
      </c>
      <c r="O241" s="70">
        <f t="shared" si="15"/>
        <v>484.06168289082223</v>
      </c>
    </row>
    <row r="242" spans="1:15" ht="15" customHeight="1" x14ac:dyDescent="0.2">
      <c r="A242" s="62">
        <v>239</v>
      </c>
      <c r="B242" s="75">
        <v>45860</v>
      </c>
      <c r="C242" s="70">
        <v>13952.35</v>
      </c>
      <c r="D242" s="70">
        <v>10222.94</v>
      </c>
      <c r="E242" s="70">
        <v>24870.51</v>
      </c>
      <c r="F242" s="70">
        <v>71777.440000000002</v>
      </c>
      <c r="G242" s="70"/>
      <c r="H242" s="76">
        <v>1.34859</v>
      </c>
      <c r="I242" s="76">
        <v>0.85477000000000003</v>
      </c>
      <c r="J242" s="70">
        <v>147.16641999999999</v>
      </c>
      <c r="K242" s="70"/>
      <c r="L242" s="70">
        <f t="shared" si="12"/>
        <v>13952.35</v>
      </c>
      <c r="M242" s="70">
        <f t="shared" si="13"/>
        <v>13786.554654600001</v>
      </c>
      <c r="N242" s="70">
        <f t="shared" si="14"/>
        <v>29096.142822045695</v>
      </c>
      <c r="O242" s="70">
        <f t="shared" si="15"/>
        <v>487.72974160817398</v>
      </c>
    </row>
    <row r="243" spans="1:15" ht="15" customHeight="1" x14ac:dyDescent="0.2">
      <c r="A243" s="62">
        <v>240</v>
      </c>
      <c r="B243" s="75">
        <v>45861</v>
      </c>
      <c r="C243" s="70">
        <v>14061.52</v>
      </c>
      <c r="D243" s="70">
        <v>10265.620000000001</v>
      </c>
      <c r="E243" s="70">
        <v>25217.75</v>
      </c>
      <c r="F243" s="70">
        <v>74297.38</v>
      </c>
      <c r="G243" s="70"/>
      <c r="H243" s="76">
        <v>1.3532599999999999</v>
      </c>
      <c r="I243" s="76">
        <v>0.85280999999999996</v>
      </c>
      <c r="J243" s="70">
        <v>146.28176999999999</v>
      </c>
      <c r="K243" s="70"/>
      <c r="L243" s="70">
        <f t="shared" si="12"/>
        <v>14061.52</v>
      </c>
      <c r="M243" s="70">
        <f t="shared" si="13"/>
        <v>13892.0529212</v>
      </c>
      <c r="N243" s="70">
        <f t="shared" si="14"/>
        <v>29570.18562165078</v>
      </c>
      <c r="O243" s="70">
        <f t="shared" si="15"/>
        <v>507.9059407060771</v>
      </c>
    </row>
    <row r="244" spans="1:15" ht="15" customHeight="1" x14ac:dyDescent="0.2">
      <c r="A244" s="62">
        <v>241</v>
      </c>
      <c r="B244" s="75">
        <v>45862</v>
      </c>
      <c r="C244" s="70">
        <v>14071.45</v>
      </c>
      <c r="D244" s="70">
        <v>10354.950000000001</v>
      </c>
      <c r="E244" s="70">
        <v>25114.47</v>
      </c>
      <c r="F244" s="70">
        <v>75479.44</v>
      </c>
      <c r="G244" s="70"/>
      <c r="H244" s="76">
        <v>1.3551599999999999</v>
      </c>
      <c r="I244" s="76">
        <v>0.85063</v>
      </c>
      <c r="J244" s="70">
        <v>146.49540999999999</v>
      </c>
      <c r="K244" s="70"/>
      <c r="L244" s="70">
        <f t="shared" si="12"/>
        <v>14071.45</v>
      </c>
      <c r="M244" s="70">
        <f t="shared" si="13"/>
        <v>14032.614042000001</v>
      </c>
      <c r="N244" s="70">
        <f t="shared" si="14"/>
        <v>29524.552390581099</v>
      </c>
      <c r="O244" s="70">
        <f t="shared" si="15"/>
        <v>515.23416330928046</v>
      </c>
    </row>
    <row r="245" spans="1:15" ht="15" customHeight="1" x14ac:dyDescent="0.2">
      <c r="A245" s="62">
        <v>242</v>
      </c>
      <c r="B245" s="75">
        <v>45863</v>
      </c>
      <c r="C245" s="70">
        <v>14128.12</v>
      </c>
      <c r="D245" s="70">
        <v>10334.49</v>
      </c>
      <c r="E245" s="70">
        <v>25166.82</v>
      </c>
      <c r="F245" s="70">
        <v>74811.5</v>
      </c>
      <c r="G245" s="70"/>
      <c r="H245" s="76">
        <v>1.34527</v>
      </c>
      <c r="I245" s="76">
        <v>0.85294999999999999</v>
      </c>
      <c r="J245" s="70">
        <v>147.65438</v>
      </c>
      <c r="K245" s="70"/>
      <c r="L245" s="70">
        <f t="shared" si="12"/>
        <v>14128.12</v>
      </c>
      <c r="M245" s="70">
        <f t="shared" si="13"/>
        <v>13902.679362299999</v>
      </c>
      <c r="N245" s="70">
        <f t="shared" si="14"/>
        <v>29505.621665982766</v>
      </c>
      <c r="O245" s="70">
        <f t="shared" si="15"/>
        <v>506.66631088085569</v>
      </c>
    </row>
    <row r="246" spans="1:15" ht="15" customHeight="1" x14ac:dyDescent="0.2">
      <c r="A246" s="62">
        <v>243</v>
      </c>
      <c r="B246" s="75">
        <v>45866</v>
      </c>
      <c r="C246" s="70">
        <v>14130.61</v>
      </c>
      <c r="D246" s="70">
        <v>10290.450000000001</v>
      </c>
      <c r="E246" s="70">
        <v>25058.57</v>
      </c>
      <c r="F246" s="70">
        <v>73985.13</v>
      </c>
      <c r="G246" s="70"/>
      <c r="H246" s="76">
        <v>1.3427800000000001</v>
      </c>
      <c r="I246" s="76">
        <v>0.85807</v>
      </c>
      <c r="J246" s="70">
        <v>148.14655999999999</v>
      </c>
      <c r="K246" s="70"/>
      <c r="L246" s="70">
        <f t="shared" si="12"/>
        <v>14130.61</v>
      </c>
      <c r="M246" s="70">
        <f t="shared" si="13"/>
        <v>13817.810451000001</v>
      </c>
      <c r="N246" s="70">
        <f t="shared" si="14"/>
        <v>29203.409978206906</v>
      </c>
      <c r="O246" s="70">
        <f t="shared" si="15"/>
        <v>499.40498112139767</v>
      </c>
    </row>
    <row r="247" spans="1:15" ht="15" customHeight="1" x14ac:dyDescent="0.2">
      <c r="A247" s="62">
        <v>244</v>
      </c>
      <c r="B247" s="75">
        <v>45867</v>
      </c>
      <c r="C247" s="70">
        <v>14088.86</v>
      </c>
      <c r="D247" s="70">
        <v>10352.629999999999</v>
      </c>
      <c r="E247" s="70">
        <v>25240</v>
      </c>
      <c r="F247" s="70">
        <v>73400.94</v>
      </c>
      <c r="G247" s="70"/>
      <c r="H247" s="76">
        <v>1.3332900000000001</v>
      </c>
      <c r="I247" s="76">
        <v>0.86707999999999996</v>
      </c>
      <c r="J247" s="70">
        <v>148.77309</v>
      </c>
      <c r="K247" s="70"/>
      <c r="L247" s="70">
        <f t="shared" si="12"/>
        <v>14088.86</v>
      </c>
      <c r="M247" s="70">
        <f t="shared" si="13"/>
        <v>13803.0580527</v>
      </c>
      <c r="N247" s="70">
        <f t="shared" si="14"/>
        <v>29109.194076671127</v>
      </c>
      <c r="O247" s="70">
        <f t="shared" si="15"/>
        <v>493.37511239431814</v>
      </c>
    </row>
    <row r="248" spans="1:15" ht="15" customHeight="1" x14ac:dyDescent="0.2">
      <c r="A248" s="62">
        <v>245</v>
      </c>
      <c r="B248" s="75">
        <v>45868</v>
      </c>
      <c r="C248" s="70">
        <v>14071.34</v>
      </c>
      <c r="D248" s="70">
        <v>10353.33</v>
      </c>
      <c r="E248" s="70">
        <v>25254.76</v>
      </c>
      <c r="F248" s="70">
        <v>73369.5</v>
      </c>
      <c r="G248" s="70"/>
      <c r="H248" s="76">
        <v>1.33693</v>
      </c>
      <c r="I248" s="76">
        <v>0.86753000000000002</v>
      </c>
      <c r="J248" s="70">
        <v>148.31265999999999</v>
      </c>
      <c r="K248" s="70"/>
      <c r="L248" s="70">
        <f t="shared" si="12"/>
        <v>14071.34</v>
      </c>
      <c r="M248" s="70">
        <f t="shared" si="13"/>
        <v>13841.677476899999</v>
      </c>
      <c r="N248" s="70">
        <f t="shared" si="14"/>
        <v>29111.108549560242</v>
      </c>
      <c r="O248" s="70">
        <f t="shared" si="15"/>
        <v>494.69478869841595</v>
      </c>
    </row>
    <row r="249" spans="1:15" ht="15" customHeight="1" x14ac:dyDescent="0.2">
      <c r="A249" s="62">
        <v>246</v>
      </c>
      <c r="B249" s="75">
        <v>45869</v>
      </c>
      <c r="C249" s="70">
        <v>14020.46</v>
      </c>
      <c r="D249" s="70">
        <v>10352.06</v>
      </c>
      <c r="E249" s="70">
        <v>24965.69</v>
      </c>
      <c r="F249" s="70">
        <v>74118.63</v>
      </c>
      <c r="G249" s="70"/>
      <c r="H249" s="76">
        <v>1.3233900000000001</v>
      </c>
      <c r="I249" s="76">
        <v>0.87366999999999995</v>
      </c>
      <c r="J249" s="70">
        <v>149.85148000000001</v>
      </c>
      <c r="K249" s="70"/>
      <c r="L249" s="70">
        <f t="shared" si="12"/>
        <v>14020.46</v>
      </c>
      <c r="M249" s="70">
        <f t="shared" si="13"/>
        <v>13699.8126834</v>
      </c>
      <c r="N249" s="70">
        <f t="shared" si="14"/>
        <v>28575.652134100976</v>
      </c>
      <c r="O249" s="70">
        <f t="shared" si="15"/>
        <v>494.61393374292999</v>
      </c>
    </row>
    <row r="250" spans="1:15" ht="15" customHeight="1" x14ac:dyDescent="0.2">
      <c r="A250" s="62">
        <v>247</v>
      </c>
      <c r="B250" s="75">
        <v>45870</v>
      </c>
      <c r="C250" s="70">
        <v>13796.83</v>
      </c>
      <c r="D250" s="70">
        <v>10279.26</v>
      </c>
      <c r="E250" s="70">
        <v>24240.33</v>
      </c>
      <c r="F250" s="70">
        <v>73632</v>
      </c>
      <c r="G250" s="70"/>
      <c r="H250" s="76">
        <v>1.3161</v>
      </c>
      <c r="I250" s="76">
        <v>0.87688999999999995</v>
      </c>
      <c r="J250" s="70">
        <v>150.48229000000001</v>
      </c>
      <c r="K250" s="70"/>
      <c r="L250" s="70">
        <f t="shared" si="12"/>
        <v>13796.83</v>
      </c>
      <c r="M250" s="70">
        <f t="shared" si="13"/>
        <v>13528.534086000001</v>
      </c>
      <c r="N250" s="70">
        <f t="shared" si="14"/>
        <v>27643.524273283994</v>
      </c>
      <c r="O250" s="70">
        <f t="shared" si="15"/>
        <v>489.30674832234411</v>
      </c>
    </row>
    <row r="251" spans="1:15" ht="15" customHeight="1" x14ac:dyDescent="0.2">
      <c r="A251" s="62">
        <v>248</v>
      </c>
      <c r="B251" s="75">
        <v>45873</v>
      </c>
      <c r="C251" s="70">
        <v>14000.69</v>
      </c>
      <c r="D251" s="70">
        <v>10346.959999999999</v>
      </c>
      <c r="E251" s="70">
        <v>24516.1</v>
      </c>
      <c r="F251" s="70">
        <v>72713.56</v>
      </c>
      <c r="G251" s="70"/>
      <c r="H251" s="76">
        <v>1.3287</v>
      </c>
      <c r="I251" s="76">
        <v>0.86468</v>
      </c>
      <c r="J251" s="70">
        <v>147.38435000000001</v>
      </c>
      <c r="K251" s="70"/>
      <c r="L251" s="70">
        <f t="shared" si="12"/>
        <v>14000.69</v>
      </c>
      <c r="M251" s="70">
        <f t="shared" si="13"/>
        <v>13748.005751999999</v>
      </c>
      <c r="N251" s="70">
        <f t="shared" si="14"/>
        <v>28352.801036221492</v>
      </c>
      <c r="O251" s="70">
        <f t="shared" si="15"/>
        <v>493.36011591461369</v>
      </c>
    </row>
    <row r="252" spans="1:15" ht="15" customHeight="1" x14ac:dyDescent="0.2">
      <c r="A252" s="62">
        <v>249</v>
      </c>
      <c r="B252" s="75">
        <v>45874</v>
      </c>
      <c r="C252" s="70">
        <v>13932.88</v>
      </c>
      <c r="D252" s="70">
        <v>10363.299999999999</v>
      </c>
      <c r="E252" s="70">
        <v>24480.89</v>
      </c>
      <c r="F252" s="70">
        <v>73180.75</v>
      </c>
      <c r="G252" s="70"/>
      <c r="H252" s="76">
        <v>1.3282</v>
      </c>
      <c r="I252" s="76">
        <v>0.86609999999999998</v>
      </c>
      <c r="J252" s="70">
        <v>147.6009</v>
      </c>
      <c r="K252" s="70"/>
      <c r="L252" s="70">
        <f t="shared" si="12"/>
        <v>13932.88</v>
      </c>
      <c r="M252" s="70">
        <f t="shared" si="13"/>
        <v>13764.53506</v>
      </c>
      <c r="N252" s="70">
        <f t="shared" si="14"/>
        <v>28265.662163722434</v>
      </c>
      <c r="O252" s="70">
        <f t="shared" si="15"/>
        <v>495.80151611541663</v>
      </c>
    </row>
    <row r="253" spans="1:15" ht="15" customHeight="1" x14ac:dyDescent="0.2">
      <c r="A253" s="62">
        <v>250</v>
      </c>
      <c r="B253" s="75">
        <v>45875</v>
      </c>
      <c r="C253" s="70">
        <v>14034.35</v>
      </c>
      <c r="D253" s="70">
        <v>10387.76</v>
      </c>
      <c r="E253" s="70">
        <v>24525.82</v>
      </c>
      <c r="F253" s="70">
        <v>73623.44</v>
      </c>
      <c r="G253" s="70"/>
      <c r="H253" s="76">
        <v>1.3311900000000001</v>
      </c>
      <c r="I253" s="76">
        <v>0.86177000000000004</v>
      </c>
      <c r="J253" s="70">
        <v>147.55257</v>
      </c>
      <c r="K253" s="70"/>
      <c r="L253" s="70">
        <f t="shared" si="12"/>
        <v>14034.35</v>
      </c>
      <c r="M253" s="70">
        <f t="shared" si="13"/>
        <v>13828.082234400001</v>
      </c>
      <c r="N253" s="70">
        <f t="shared" si="14"/>
        <v>28459.821065945667</v>
      </c>
      <c r="O253" s="70">
        <f t="shared" si="15"/>
        <v>498.9641319022773</v>
      </c>
    </row>
    <row r="254" spans="1:15" ht="15" customHeight="1" x14ac:dyDescent="0.2">
      <c r="A254" s="62">
        <v>251</v>
      </c>
      <c r="B254" s="75">
        <v>45876</v>
      </c>
      <c r="C254" s="70">
        <v>14023.35</v>
      </c>
      <c r="D254" s="70">
        <v>10337.120000000001</v>
      </c>
      <c r="E254" s="70">
        <v>24764.47</v>
      </c>
      <c r="F254" s="70">
        <v>74100.44</v>
      </c>
      <c r="G254" s="70"/>
      <c r="H254" s="76">
        <v>1.3424400000000001</v>
      </c>
      <c r="I254" s="76">
        <v>0.85889000000000004</v>
      </c>
      <c r="J254" s="70">
        <v>147.38469000000001</v>
      </c>
      <c r="K254" s="70"/>
      <c r="L254" s="70">
        <f t="shared" si="12"/>
        <v>14023.35</v>
      </c>
      <c r="M254" s="70">
        <f t="shared" si="13"/>
        <v>13876.963372800003</v>
      </c>
      <c r="N254" s="70">
        <f t="shared" si="14"/>
        <v>28833.110177089035</v>
      </c>
      <c r="O254" s="70">
        <f t="shared" si="15"/>
        <v>502.7689103936101</v>
      </c>
    </row>
    <row r="255" spans="1:15" ht="15" customHeight="1" x14ac:dyDescent="0.2">
      <c r="A255" s="62">
        <v>252</v>
      </c>
      <c r="B255" s="75">
        <v>45877</v>
      </c>
      <c r="C255" s="70">
        <v>14134.02</v>
      </c>
      <c r="D255" s="70">
        <v>10331.4</v>
      </c>
      <c r="E255" s="70">
        <v>24872.66</v>
      </c>
      <c r="F255" s="70">
        <v>75474.44</v>
      </c>
      <c r="G255" s="70"/>
      <c r="H255" s="76">
        <v>1.3433299999999999</v>
      </c>
      <c r="I255" s="76">
        <v>0.85851999999999995</v>
      </c>
      <c r="J255" s="70">
        <v>147.81936999999999</v>
      </c>
      <c r="K255" s="70"/>
      <c r="L255" s="70">
        <f t="shared" si="12"/>
        <v>14134.02</v>
      </c>
      <c r="M255" s="70">
        <f t="shared" si="13"/>
        <v>13878.479561999999</v>
      </c>
      <c r="N255" s="70">
        <f t="shared" si="14"/>
        <v>28971.555700507852</v>
      </c>
      <c r="O255" s="70">
        <f t="shared" si="15"/>
        <v>510.5855883433951</v>
      </c>
    </row>
    <row r="256" spans="1:15" ht="15" customHeight="1" x14ac:dyDescent="0.2">
      <c r="A256" s="62">
        <v>253</v>
      </c>
      <c r="B256" s="75">
        <v>45881</v>
      </c>
      <c r="C256" s="70">
        <v>14260.43</v>
      </c>
      <c r="D256" s="70">
        <v>10390.56</v>
      </c>
      <c r="E256" s="70">
        <v>24906.11</v>
      </c>
      <c r="F256" s="70">
        <v>77094.63</v>
      </c>
      <c r="G256" s="70"/>
      <c r="H256" s="76">
        <v>1.3462499999999999</v>
      </c>
      <c r="I256" s="76">
        <v>0.86162000000000005</v>
      </c>
      <c r="J256" s="70">
        <v>148.45769000000001</v>
      </c>
      <c r="K256" s="70"/>
      <c r="L256" s="70">
        <f t="shared" si="12"/>
        <v>14260.43</v>
      </c>
      <c r="M256" s="70">
        <f t="shared" si="13"/>
        <v>13988.291399999998</v>
      </c>
      <c r="N256" s="70">
        <f t="shared" si="14"/>
        <v>28906.141918711262</v>
      </c>
      <c r="O256" s="70">
        <f t="shared" si="15"/>
        <v>519.30371542221894</v>
      </c>
    </row>
    <row r="257" spans="1:15" ht="15" customHeight="1" x14ac:dyDescent="0.2">
      <c r="A257" s="62">
        <v>254</v>
      </c>
      <c r="B257" s="75">
        <v>45882</v>
      </c>
      <c r="C257" s="70">
        <v>14306.96</v>
      </c>
      <c r="D257" s="70">
        <v>10410.34</v>
      </c>
      <c r="E257" s="70">
        <v>25071.72</v>
      </c>
      <c r="F257" s="70">
        <v>78098.94</v>
      </c>
      <c r="G257" s="70"/>
      <c r="H257" s="76">
        <v>1.3568499999999999</v>
      </c>
      <c r="I257" s="76">
        <v>0.85389999999999999</v>
      </c>
      <c r="J257" s="70">
        <v>147.27180000000001</v>
      </c>
      <c r="K257" s="70"/>
      <c r="L257" s="70">
        <f t="shared" si="12"/>
        <v>14306.96</v>
      </c>
      <c r="M257" s="70">
        <f t="shared" si="13"/>
        <v>14125.269828999999</v>
      </c>
      <c r="N257" s="70">
        <f t="shared" si="14"/>
        <v>29361.424054338917</v>
      </c>
      <c r="O257" s="70">
        <f t="shared" si="15"/>
        <v>530.30478340048808</v>
      </c>
    </row>
    <row r="258" spans="1:15" ht="15" customHeight="1" x14ac:dyDescent="0.2">
      <c r="A258" s="62">
        <v>255</v>
      </c>
      <c r="B258" s="75">
        <v>45883</v>
      </c>
      <c r="C258" s="70">
        <v>14311.81</v>
      </c>
      <c r="D258" s="70">
        <v>10458.299999999999</v>
      </c>
      <c r="E258" s="70">
        <v>25281.7</v>
      </c>
      <c r="F258" s="70">
        <v>76970.25</v>
      </c>
      <c r="G258" s="70"/>
      <c r="H258" s="76">
        <v>1.35772</v>
      </c>
      <c r="I258" s="76">
        <v>0.85543000000000002</v>
      </c>
      <c r="J258" s="70">
        <v>146.53550000000001</v>
      </c>
      <c r="K258" s="70"/>
      <c r="L258" s="70">
        <f t="shared" si="12"/>
        <v>14311.81</v>
      </c>
      <c r="M258" s="70">
        <f t="shared" si="13"/>
        <v>14199.443076</v>
      </c>
      <c r="N258" s="70">
        <f t="shared" si="14"/>
        <v>29554.376161696458</v>
      </c>
      <c r="O258" s="70">
        <f t="shared" si="15"/>
        <v>525.26691484316086</v>
      </c>
    </row>
    <row r="259" spans="1:15" ht="15" customHeight="1" x14ac:dyDescent="0.2">
      <c r="A259" s="62">
        <v>256</v>
      </c>
      <c r="B259" s="75">
        <v>45884</v>
      </c>
      <c r="C259" s="70">
        <v>14273.57</v>
      </c>
      <c r="D259" s="70">
        <v>10414.61</v>
      </c>
      <c r="E259" s="70">
        <v>25452.31</v>
      </c>
      <c r="F259" s="70">
        <v>78281.81</v>
      </c>
      <c r="G259" s="70"/>
      <c r="H259" s="76">
        <v>1.3555999999999999</v>
      </c>
      <c r="I259" s="76">
        <v>0.85558000000000001</v>
      </c>
      <c r="J259" s="70">
        <v>146.99691999999999</v>
      </c>
      <c r="K259" s="70"/>
      <c r="L259" s="70">
        <f t="shared" ref="L259:L322" si="16">C259</f>
        <v>14273.57</v>
      </c>
      <c r="M259" s="70">
        <f t="shared" ref="M259:M322" si="17">D259*H259</f>
        <v>14118.045316</v>
      </c>
      <c r="N259" s="70">
        <f t="shared" ref="N259:N322" si="18">E259/I259</f>
        <v>29748.603286659345</v>
      </c>
      <c r="O259" s="70">
        <f t="shared" ref="O259:O322" si="19">F259/J259</f>
        <v>532.54047771885291</v>
      </c>
    </row>
    <row r="260" spans="1:15" ht="15" customHeight="1" x14ac:dyDescent="0.2">
      <c r="A260" s="62">
        <v>257</v>
      </c>
      <c r="B260" s="75">
        <v>45887</v>
      </c>
      <c r="C260" s="70">
        <v>14273.22</v>
      </c>
      <c r="D260" s="70">
        <v>10436.09</v>
      </c>
      <c r="E260" s="70">
        <v>25325.75</v>
      </c>
      <c r="F260" s="70">
        <v>78888.19</v>
      </c>
      <c r="G260" s="70"/>
      <c r="H260" s="76">
        <v>1.35402</v>
      </c>
      <c r="I260" s="76">
        <v>0.85668</v>
      </c>
      <c r="J260" s="70">
        <v>147.57989000000001</v>
      </c>
      <c r="K260" s="70"/>
      <c r="L260" s="70">
        <f t="shared" si="16"/>
        <v>14273.22</v>
      </c>
      <c r="M260" s="70">
        <f t="shared" si="17"/>
        <v>14130.6745818</v>
      </c>
      <c r="N260" s="70">
        <f t="shared" si="18"/>
        <v>29562.672176308541</v>
      </c>
      <c r="O260" s="70">
        <f t="shared" si="19"/>
        <v>534.54566201397768</v>
      </c>
    </row>
    <row r="261" spans="1:15" ht="15" customHeight="1" x14ac:dyDescent="0.2">
      <c r="A261" s="62">
        <v>258</v>
      </c>
      <c r="B261" s="75">
        <v>45888</v>
      </c>
      <c r="C261" s="70">
        <v>14190.8</v>
      </c>
      <c r="D261" s="70">
        <v>10471.959999999999</v>
      </c>
      <c r="E261" s="70">
        <v>25630.99</v>
      </c>
      <c r="F261" s="70">
        <v>78584.94</v>
      </c>
      <c r="G261" s="70"/>
      <c r="H261" s="76">
        <v>1.3520799999999999</v>
      </c>
      <c r="I261" s="76">
        <v>0.85602</v>
      </c>
      <c r="J261" s="70">
        <v>147.80859000000001</v>
      </c>
      <c r="K261" s="70"/>
      <c r="L261" s="70">
        <f t="shared" si="16"/>
        <v>14190.8</v>
      </c>
      <c r="M261" s="70">
        <f t="shared" si="17"/>
        <v>14158.927676799998</v>
      </c>
      <c r="N261" s="70">
        <f t="shared" si="18"/>
        <v>29942.045746594707</v>
      </c>
      <c r="O261" s="70">
        <f t="shared" si="19"/>
        <v>531.66693491900571</v>
      </c>
    </row>
    <row r="262" spans="1:15" ht="15" customHeight="1" x14ac:dyDescent="0.2">
      <c r="A262" s="62">
        <v>259</v>
      </c>
      <c r="B262" s="75">
        <v>45889</v>
      </c>
      <c r="C262" s="70">
        <v>14156.65</v>
      </c>
      <c r="D262" s="70">
        <v>10584.69</v>
      </c>
      <c r="E262" s="70">
        <v>25611.58</v>
      </c>
      <c r="F262" s="70">
        <v>77398</v>
      </c>
      <c r="G262" s="70"/>
      <c r="H262" s="76">
        <v>1.34772</v>
      </c>
      <c r="I262" s="76">
        <v>0.85829999999999995</v>
      </c>
      <c r="J262" s="70">
        <v>147.42940999999999</v>
      </c>
      <c r="K262" s="70"/>
      <c r="L262" s="70">
        <f t="shared" si="16"/>
        <v>14156.65</v>
      </c>
      <c r="M262" s="70">
        <f t="shared" si="17"/>
        <v>14265.1984068</v>
      </c>
      <c r="N262" s="70">
        <f t="shared" si="18"/>
        <v>29839.892811371319</v>
      </c>
      <c r="O262" s="70">
        <f t="shared" si="19"/>
        <v>524.98344801081419</v>
      </c>
    </row>
    <row r="263" spans="1:15" ht="15" customHeight="1" x14ac:dyDescent="0.2">
      <c r="A263" s="62">
        <v>260</v>
      </c>
      <c r="B263" s="75">
        <v>45890</v>
      </c>
      <c r="C263" s="70">
        <v>14101.79</v>
      </c>
      <c r="D263" s="70">
        <v>10613.47</v>
      </c>
      <c r="E263" s="70">
        <v>25499.96</v>
      </c>
      <c r="F263" s="70">
        <v>76895.63</v>
      </c>
      <c r="G263" s="70"/>
      <c r="H263" s="76">
        <v>1.34493</v>
      </c>
      <c r="I263" s="76">
        <v>0.85918000000000005</v>
      </c>
      <c r="J263" s="70">
        <v>147.85634999999999</v>
      </c>
      <c r="K263" s="70"/>
      <c r="L263" s="70">
        <f t="shared" si="16"/>
        <v>14101.79</v>
      </c>
      <c r="M263" s="70">
        <f t="shared" si="17"/>
        <v>14274.374207099998</v>
      </c>
      <c r="N263" s="70">
        <f t="shared" si="18"/>
        <v>29679.415256407268</v>
      </c>
      <c r="O263" s="70">
        <f t="shared" si="19"/>
        <v>520.069851582296</v>
      </c>
    </row>
    <row r="264" spans="1:15" ht="15" customHeight="1" x14ac:dyDescent="0.2">
      <c r="A264" s="62">
        <v>261</v>
      </c>
      <c r="B264" s="75">
        <v>45891</v>
      </c>
      <c r="C264" s="70">
        <v>14316.55</v>
      </c>
      <c r="D264" s="70">
        <v>10627.39</v>
      </c>
      <c r="E264" s="70">
        <v>25600.83</v>
      </c>
      <c r="F264" s="70">
        <v>76937.31</v>
      </c>
      <c r="G264" s="70"/>
      <c r="H264" s="76">
        <v>1.3414999999999999</v>
      </c>
      <c r="I264" s="76">
        <v>0.86146999999999996</v>
      </c>
      <c r="J264" s="70">
        <v>148.69056</v>
      </c>
      <c r="K264" s="70"/>
      <c r="L264" s="70">
        <f t="shared" si="16"/>
        <v>14316.55</v>
      </c>
      <c r="M264" s="70">
        <f t="shared" si="17"/>
        <v>14256.643684999999</v>
      </c>
      <c r="N264" s="70">
        <f t="shared" si="18"/>
        <v>29717.610595841994</v>
      </c>
      <c r="O264" s="70">
        <f t="shared" si="19"/>
        <v>517.43237768423228</v>
      </c>
    </row>
    <row r="265" spans="1:15" ht="15" customHeight="1" x14ac:dyDescent="0.2">
      <c r="A265" s="62">
        <v>262</v>
      </c>
      <c r="B265" s="75">
        <v>45895</v>
      </c>
      <c r="C265" s="70">
        <v>14315.6</v>
      </c>
      <c r="D265" s="70">
        <v>10563.99</v>
      </c>
      <c r="E265" s="70">
        <v>24766.04</v>
      </c>
      <c r="F265" s="70">
        <v>76506.25</v>
      </c>
      <c r="G265" s="70"/>
      <c r="H265" s="76">
        <v>1.34876</v>
      </c>
      <c r="I265" s="76">
        <v>0.85792999999999997</v>
      </c>
      <c r="J265" s="70">
        <v>147.36616000000001</v>
      </c>
      <c r="K265" s="70"/>
      <c r="L265" s="70">
        <f t="shared" si="16"/>
        <v>14315.6</v>
      </c>
      <c r="M265" s="70">
        <f t="shared" si="17"/>
        <v>14248.287152399998</v>
      </c>
      <c r="N265" s="70">
        <f t="shared" si="18"/>
        <v>28867.203618010797</v>
      </c>
      <c r="O265" s="70">
        <f t="shared" si="19"/>
        <v>519.1575189310762</v>
      </c>
    </row>
    <row r="266" spans="1:15" ht="15" customHeight="1" x14ac:dyDescent="0.2">
      <c r="A266" s="62">
        <v>263</v>
      </c>
      <c r="B266" s="75">
        <v>45896</v>
      </c>
      <c r="C266" s="70">
        <v>14349.86</v>
      </c>
      <c r="D266" s="70">
        <v>10552.25</v>
      </c>
      <c r="E266" s="70">
        <v>24875.63</v>
      </c>
      <c r="F266" s="70">
        <v>76733.38</v>
      </c>
      <c r="G266" s="70"/>
      <c r="H266" s="76">
        <v>1.34396</v>
      </c>
      <c r="I266" s="76">
        <v>0.86258999999999997</v>
      </c>
      <c r="J266" s="70">
        <v>148.04623000000001</v>
      </c>
      <c r="K266" s="70"/>
      <c r="L266" s="70">
        <f t="shared" si="16"/>
        <v>14349.86</v>
      </c>
      <c r="M266" s="70">
        <f t="shared" si="17"/>
        <v>14181.80191</v>
      </c>
      <c r="N266" s="70">
        <f t="shared" si="18"/>
        <v>28838.300930917358</v>
      </c>
      <c r="O266" s="70">
        <f t="shared" si="19"/>
        <v>518.30688292434058</v>
      </c>
    </row>
    <row r="267" spans="1:15" ht="15" customHeight="1" x14ac:dyDescent="0.2">
      <c r="A267" s="62">
        <v>264</v>
      </c>
      <c r="B267" s="75">
        <v>45897</v>
      </c>
      <c r="C267" s="70">
        <v>14395.51</v>
      </c>
      <c r="D267" s="70">
        <v>10512.98</v>
      </c>
      <c r="E267" s="70">
        <v>24935.599999999999</v>
      </c>
      <c r="F267" s="70">
        <v>77337.81</v>
      </c>
      <c r="G267" s="70"/>
      <c r="H267" s="76">
        <v>1.3518600000000001</v>
      </c>
      <c r="I267" s="76">
        <v>0.85646</v>
      </c>
      <c r="J267" s="70">
        <v>146.86536000000001</v>
      </c>
      <c r="K267" s="70"/>
      <c r="L267" s="70">
        <f t="shared" si="16"/>
        <v>14395.51</v>
      </c>
      <c r="M267" s="70">
        <f t="shared" si="17"/>
        <v>14212.077142800001</v>
      </c>
      <c r="N267" s="70">
        <f t="shared" si="18"/>
        <v>29114.728066693129</v>
      </c>
      <c r="O267" s="70">
        <f t="shared" si="19"/>
        <v>526.58986434922429</v>
      </c>
    </row>
    <row r="268" spans="1:15" ht="15" customHeight="1" x14ac:dyDescent="0.2">
      <c r="A268" s="62">
        <v>265</v>
      </c>
      <c r="B268" s="75">
        <v>45898</v>
      </c>
      <c r="C268" s="70">
        <v>14304.68</v>
      </c>
      <c r="D268" s="70">
        <v>10479.35</v>
      </c>
      <c r="E268" s="70">
        <v>24747.05</v>
      </c>
      <c r="F268" s="70">
        <v>77138.63</v>
      </c>
      <c r="G268" s="70"/>
      <c r="H268" s="76">
        <v>1.3449500000000001</v>
      </c>
      <c r="I268" s="76">
        <v>0.85777999999999999</v>
      </c>
      <c r="J268" s="70">
        <v>147.29799</v>
      </c>
      <c r="K268" s="70"/>
      <c r="L268" s="70">
        <f t="shared" si="16"/>
        <v>14304.68</v>
      </c>
      <c r="M268" s="70">
        <f t="shared" si="17"/>
        <v>14094.201782500002</v>
      </c>
      <c r="N268" s="70">
        <f t="shared" si="18"/>
        <v>28850.113082608594</v>
      </c>
      <c r="O268" s="70">
        <f t="shared" si="19"/>
        <v>523.69098858714915</v>
      </c>
    </row>
    <row r="269" spans="1:15" ht="15" customHeight="1" x14ac:dyDescent="0.2">
      <c r="A269" s="62">
        <v>266</v>
      </c>
      <c r="B269" s="75">
        <v>45902</v>
      </c>
      <c r="C269" s="70">
        <v>14208.5</v>
      </c>
      <c r="D269" s="70">
        <v>10398.77</v>
      </c>
      <c r="E269" s="70">
        <v>24587.55</v>
      </c>
      <c r="F269" s="70">
        <v>76401.94</v>
      </c>
      <c r="G269" s="70"/>
      <c r="H269" s="76">
        <v>1.3383100000000001</v>
      </c>
      <c r="I269" s="76">
        <v>0.85865999999999998</v>
      </c>
      <c r="J269" s="70">
        <v>148.63471999999999</v>
      </c>
      <c r="K269" s="70"/>
      <c r="L269" s="70">
        <f t="shared" si="16"/>
        <v>14208.5</v>
      </c>
      <c r="M269" s="70">
        <f t="shared" si="17"/>
        <v>13916.777878700002</v>
      </c>
      <c r="N269" s="70">
        <f t="shared" si="18"/>
        <v>28634.791419188037</v>
      </c>
      <c r="O269" s="70">
        <f t="shared" si="19"/>
        <v>514.0248523359819</v>
      </c>
    </row>
    <row r="270" spans="1:15" ht="15" customHeight="1" x14ac:dyDescent="0.2">
      <c r="A270" s="62">
        <v>267</v>
      </c>
      <c r="B270" s="75">
        <v>45903</v>
      </c>
      <c r="C270" s="70">
        <v>14281.23</v>
      </c>
      <c r="D270" s="70">
        <v>10468.69</v>
      </c>
      <c r="E270" s="70">
        <v>24797.82</v>
      </c>
      <c r="F270" s="70">
        <v>75730.880000000005</v>
      </c>
      <c r="G270" s="70"/>
      <c r="H270" s="76">
        <v>1.3414299999999999</v>
      </c>
      <c r="I270" s="76">
        <v>0.85814999999999997</v>
      </c>
      <c r="J270" s="70">
        <v>148.60551000000001</v>
      </c>
      <c r="K270" s="70"/>
      <c r="L270" s="70">
        <f t="shared" si="16"/>
        <v>14281.23</v>
      </c>
      <c r="M270" s="70">
        <f t="shared" si="17"/>
        <v>14043.0148267</v>
      </c>
      <c r="N270" s="70">
        <f t="shared" si="18"/>
        <v>28896.836217444503</v>
      </c>
      <c r="O270" s="70">
        <f t="shared" si="19"/>
        <v>509.61017528892432</v>
      </c>
    </row>
    <row r="271" spans="1:15" ht="15" customHeight="1" x14ac:dyDescent="0.2">
      <c r="A271" s="62">
        <v>268</v>
      </c>
      <c r="B271" s="75">
        <v>45904</v>
      </c>
      <c r="C271" s="70">
        <v>14401.71</v>
      </c>
      <c r="D271" s="70">
        <v>10515.29</v>
      </c>
      <c r="E271" s="70">
        <v>24731.03</v>
      </c>
      <c r="F271" s="70">
        <v>76889.06</v>
      </c>
      <c r="G271" s="70"/>
      <c r="H271" s="76">
        <v>1.3444499999999999</v>
      </c>
      <c r="I271" s="76">
        <v>0.85858999999999996</v>
      </c>
      <c r="J271" s="70">
        <v>148.33004</v>
      </c>
      <c r="K271" s="70"/>
      <c r="L271" s="70">
        <f t="shared" si="16"/>
        <v>14401.71</v>
      </c>
      <c r="M271" s="70">
        <f t="shared" si="17"/>
        <v>14137.281640500001</v>
      </c>
      <c r="N271" s="70">
        <f t="shared" si="18"/>
        <v>28804.237179561838</v>
      </c>
      <c r="O271" s="70">
        <f t="shared" si="19"/>
        <v>518.36472234484665</v>
      </c>
    </row>
    <row r="272" spans="1:15" ht="15" customHeight="1" x14ac:dyDescent="0.2">
      <c r="A272" s="62">
        <v>269</v>
      </c>
      <c r="B272" s="75">
        <v>45905</v>
      </c>
      <c r="C272" s="70">
        <v>14358.11</v>
      </c>
      <c r="D272" s="70">
        <v>10505.41</v>
      </c>
      <c r="E272" s="70">
        <v>24653.49</v>
      </c>
      <c r="F272" s="70">
        <v>77680.88</v>
      </c>
      <c r="G272" s="70"/>
      <c r="H272" s="76">
        <v>1.34789</v>
      </c>
      <c r="I272" s="76">
        <v>0.85492000000000001</v>
      </c>
      <c r="J272" s="70">
        <v>147.97810999999999</v>
      </c>
      <c r="K272" s="70"/>
      <c r="L272" s="70">
        <f t="shared" si="16"/>
        <v>14358.11</v>
      </c>
      <c r="M272" s="70">
        <f t="shared" si="17"/>
        <v>14160.1370849</v>
      </c>
      <c r="N272" s="70">
        <f t="shared" si="18"/>
        <v>28837.189444626398</v>
      </c>
      <c r="O272" s="70">
        <f t="shared" si="19"/>
        <v>524.94845352464642</v>
      </c>
    </row>
    <row r="273" spans="1:15" ht="15" customHeight="1" x14ac:dyDescent="0.2">
      <c r="A273" s="62">
        <v>270</v>
      </c>
      <c r="B273" s="75">
        <v>45908</v>
      </c>
      <c r="C273" s="70">
        <v>14389.13</v>
      </c>
      <c r="D273" s="70">
        <v>10520.51</v>
      </c>
      <c r="E273" s="70">
        <v>24846.44</v>
      </c>
      <c r="F273" s="70">
        <v>78809.56</v>
      </c>
      <c r="G273" s="70"/>
      <c r="H273" s="76">
        <v>1.35287</v>
      </c>
      <c r="I273" s="76">
        <v>0.85265999999999997</v>
      </c>
      <c r="J273" s="70">
        <v>147.84277</v>
      </c>
      <c r="K273" s="70"/>
      <c r="L273" s="70">
        <f t="shared" si="16"/>
        <v>14389.13</v>
      </c>
      <c r="M273" s="70">
        <f t="shared" si="17"/>
        <v>14232.8823637</v>
      </c>
      <c r="N273" s="70">
        <f t="shared" si="18"/>
        <v>29139.915089250109</v>
      </c>
      <c r="O273" s="70">
        <f t="shared" si="19"/>
        <v>533.0633347846499</v>
      </c>
    </row>
    <row r="274" spans="1:15" ht="15" customHeight="1" x14ac:dyDescent="0.2">
      <c r="A274" s="62">
        <v>271</v>
      </c>
      <c r="B274" s="75">
        <v>45909</v>
      </c>
      <c r="C274" s="70">
        <v>14428.25</v>
      </c>
      <c r="D274" s="70">
        <v>10544.56</v>
      </c>
      <c r="E274" s="70">
        <v>24893.16</v>
      </c>
      <c r="F274" s="70">
        <v>78476.38</v>
      </c>
      <c r="G274" s="70"/>
      <c r="H274" s="76">
        <v>1.35565</v>
      </c>
      <c r="I274" s="76">
        <v>0.85150000000000003</v>
      </c>
      <c r="J274" s="70">
        <v>146.76430999999999</v>
      </c>
      <c r="K274" s="70"/>
      <c r="L274" s="70">
        <f t="shared" si="16"/>
        <v>14428.25</v>
      </c>
      <c r="M274" s="70">
        <f t="shared" si="17"/>
        <v>14294.732764</v>
      </c>
      <c r="N274" s="70">
        <f t="shared" si="18"/>
        <v>29234.480328831472</v>
      </c>
      <c r="O274" s="70">
        <f t="shared" si="19"/>
        <v>534.71024392783238</v>
      </c>
    </row>
    <row r="275" spans="1:15" ht="15" customHeight="1" x14ac:dyDescent="0.2">
      <c r="A275" s="62">
        <v>272</v>
      </c>
      <c r="B275" s="75">
        <v>45910</v>
      </c>
      <c r="C275" s="70">
        <v>14471.71</v>
      </c>
      <c r="D275" s="70">
        <v>10525.01</v>
      </c>
      <c r="E275" s="70">
        <v>24931.49</v>
      </c>
      <c r="F275" s="70">
        <v>79159.63</v>
      </c>
      <c r="G275" s="70"/>
      <c r="H275" s="76">
        <v>1.35341</v>
      </c>
      <c r="I275" s="76">
        <v>0.85419</v>
      </c>
      <c r="J275" s="70">
        <v>147.49295000000001</v>
      </c>
      <c r="K275" s="70"/>
      <c r="L275" s="70">
        <f t="shared" si="16"/>
        <v>14471.71</v>
      </c>
      <c r="M275" s="70">
        <f t="shared" si="17"/>
        <v>14244.653784100001</v>
      </c>
      <c r="N275" s="70">
        <f t="shared" si="18"/>
        <v>29187.28854236177</v>
      </c>
      <c r="O275" s="70">
        <f t="shared" si="19"/>
        <v>536.70111012085658</v>
      </c>
    </row>
    <row r="276" spans="1:15" ht="15" customHeight="1" x14ac:dyDescent="0.2">
      <c r="A276" s="62">
        <v>273</v>
      </c>
      <c r="B276" s="75">
        <v>45911</v>
      </c>
      <c r="C276" s="70">
        <v>14594.64</v>
      </c>
      <c r="D276" s="70">
        <v>10608.54</v>
      </c>
      <c r="E276" s="70">
        <v>25131.31</v>
      </c>
      <c r="F276" s="70">
        <v>80125.38</v>
      </c>
      <c r="G276" s="70"/>
      <c r="H276" s="76">
        <v>1.35134</v>
      </c>
      <c r="I276" s="76">
        <v>0.85580000000000001</v>
      </c>
      <c r="J276" s="70">
        <v>147.95035999999999</v>
      </c>
      <c r="K276" s="70"/>
      <c r="L276" s="70">
        <f t="shared" si="16"/>
        <v>14594.64</v>
      </c>
      <c r="M276" s="70">
        <f t="shared" si="17"/>
        <v>14335.744443600001</v>
      </c>
      <c r="N276" s="70">
        <f t="shared" si="18"/>
        <v>29365.868193503156</v>
      </c>
      <c r="O276" s="70">
        <f t="shared" si="19"/>
        <v>541.56934798942029</v>
      </c>
    </row>
    <row r="277" spans="1:15" ht="15" customHeight="1" x14ac:dyDescent="0.2">
      <c r="A277" s="62">
        <v>274</v>
      </c>
      <c r="B277" s="75">
        <v>45912</v>
      </c>
      <c r="C277" s="70">
        <v>14588.18</v>
      </c>
      <c r="D277" s="70">
        <v>10592.24</v>
      </c>
      <c r="E277" s="70">
        <v>25136.81</v>
      </c>
      <c r="F277" s="70">
        <v>80839.75</v>
      </c>
      <c r="G277" s="70"/>
      <c r="H277" s="76">
        <v>1.3542099999999999</v>
      </c>
      <c r="I277" s="76">
        <v>0.85338999999999998</v>
      </c>
      <c r="J277" s="70">
        <v>147.91773000000001</v>
      </c>
      <c r="K277" s="70"/>
      <c r="L277" s="70">
        <f t="shared" si="16"/>
        <v>14588.18</v>
      </c>
      <c r="M277" s="70">
        <f t="shared" si="17"/>
        <v>14344.117330399999</v>
      </c>
      <c r="N277" s="70">
        <f t="shared" si="18"/>
        <v>29455.24320650582</v>
      </c>
      <c r="O277" s="70">
        <f t="shared" si="19"/>
        <v>546.51832474714149</v>
      </c>
    </row>
    <row r="278" spans="1:15" ht="15" customHeight="1" x14ac:dyDescent="0.2">
      <c r="A278" s="62">
        <v>275</v>
      </c>
      <c r="B278" s="75">
        <v>45916</v>
      </c>
      <c r="C278" s="70">
        <v>14641.77</v>
      </c>
      <c r="D278" s="70">
        <v>10492.25</v>
      </c>
      <c r="E278" s="70">
        <v>25114.28</v>
      </c>
      <c r="F278" s="70">
        <v>81082</v>
      </c>
      <c r="G278" s="70"/>
      <c r="H278" s="76">
        <v>1.36402</v>
      </c>
      <c r="I278" s="76">
        <v>0.84696000000000005</v>
      </c>
      <c r="J278" s="70">
        <v>146.98907</v>
      </c>
      <c r="K278" s="70"/>
      <c r="L278" s="70">
        <f t="shared" si="16"/>
        <v>14641.77</v>
      </c>
      <c r="M278" s="70">
        <f t="shared" si="17"/>
        <v>14311.638844999999</v>
      </c>
      <c r="N278" s="70">
        <f t="shared" si="18"/>
        <v>29652.262208368753</v>
      </c>
      <c r="O278" s="70">
        <f t="shared" si="19"/>
        <v>551.61924624735707</v>
      </c>
    </row>
    <row r="279" spans="1:15" ht="15" customHeight="1" x14ac:dyDescent="0.2">
      <c r="A279" s="62">
        <v>276</v>
      </c>
      <c r="B279" s="75">
        <v>45917</v>
      </c>
      <c r="C279" s="70">
        <v>14627.8</v>
      </c>
      <c r="D279" s="70">
        <v>10506.75</v>
      </c>
      <c r="E279" s="70">
        <v>25013.91</v>
      </c>
      <c r="F279" s="70">
        <v>80880</v>
      </c>
      <c r="G279" s="70"/>
      <c r="H279" s="76">
        <v>1.3645</v>
      </c>
      <c r="I279" s="76">
        <v>0.84480999999999995</v>
      </c>
      <c r="J279" s="70">
        <v>146.38844</v>
      </c>
      <c r="K279" s="70"/>
      <c r="L279" s="70">
        <f t="shared" si="16"/>
        <v>14627.8</v>
      </c>
      <c r="M279" s="70">
        <f t="shared" si="17"/>
        <v>14336.460375000001</v>
      </c>
      <c r="N279" s="70">
        <f t="shared" si="18"/>
        <v>29608.917981557985</v>
      </c>
      <c r="O279" s="70">
        <f t="shared" si="19"/>
        <v>552.50264296825628</v>
      </c>
    </row>
    <row r="280" spans="1:15" ht="15" customHeight="1" x14ac:dyDescent="0.2">
      <c r="A280" s="62">
        <v>277</v>
      </c>
      <c r="B280" s="75">
        <v>45918</v>
      </c>
      <c r="C280" s="70">
        <v>14698.08</v>
      </c>
      <c r="D280" s="70">
        <v>10529.96</v>
      </c>
      <c r="E280" s="70">
        <v>25231.17</v>
      </c>
      <c r="F280" s="70">
        <v>81807.5</v>
      </c>
      <c r="G280" s="70"/>
      <c r="H280" s="76">
        <v>1.3615200000000001</v>
      </c>
      <c r="I280" s="76">
        <v>0.84616999999999998</v>
      </c>
      <c r="J280" s="70">
        <v>147.43611000000001</v>
      </c>
      <c r="K280" s="70"/>
      <c r="L280" s="70">
        <f t="shared" si="16"/>
        <v>14698.08</v>
      </c>
      <c r="M280" s="70">
        <f t="shared" si="17"/>
        <v>14336.7511392</v>
      </c>
      <c r="N280" s="70">
        <f t="shared" si="18"/>
        <v>29818.08620017254</v>
      </c>
      <c r="O280" s="70">
        <f t="shared" si="19"/>
        <v>554.86746089543453</v>
      </c>
    </row>
    <row r="281" spans="1:15" ht="15" customHeight="1" x14ac:dyDescent="0.2">
      <c r="A281" s="62">
        <v>278</v>
      </c>
      <c r="B281" s="75">
        <v>45919</v>
      </c>
      <c r="C281" s="70">
        <v>14769.93</v>
      </c>
      <c r="D281" s="70">
        <v>10516.9</v>
      </c>
      <c r="E281" s="70">
        <v>25227.89</v>
      </c>
      <c r="F281" s="70">
        <v>81342.25</v>
      </c>
      <c r="G281" s="70"/>
      <c r="H281" s="76">
        <v>1.3477300000000001</v>
      </c>
      <c r="I281" s="76">
        <v>0.85207999999999995</v>
      </c>
      <c r="J281" s="70">
        <v>148.08282</v>
      </c>
      <c r="K281" s="70"/>
      <c r="L281" s="70">
        <f t="shared" si="16"/>
        <v>14769.93</v>
      </c>
      <c r="M281" s="70">
        <f t="shared" si="17"/>
        <v>14173.941637</v>
      </c>
      <c r="N281" s="70">
        <f t="shared" si="18"/>
        <v>29607.419491127595</v>
      </c>
      <c r="O281" s="70">
        <f t="shared" si="19"/>
        <v>549.3024106375068</v>
      </c>
    </row>
    <row r="282" spans="1:15" ht="15" customHeight="1" x14ac:dyDescent="0.2">
      <c r="A282" s="62">
        <v>279</v>
      </c>
      <c r="B282" s="75">
        <v>45922</v>
      </c>
      <c r="C282" s="70">
        <v>14836.27</v>
      </c>
      <c r="D282" s="70">
        <v>10528.33</v>
      </c>
      <c r="E282" s="70">
        <v>25153.15</v>
      </c>
      <c r="F282" s="70">
        <v>82151</v>
      </c>
      <c r="G282" s="70"/>
      <c r="H282" s="76">
        <v>1.34964</v>
      </c>
      <c r="I282" s="76">
        <v>0.84882000000000002</v>
      </c>
      <c r="J282" s="70">
        <v>147.83974000000001</v>
      </c>
      <c r="K282" s="70"/>
      <c r="L282" s="70">
        <f t="shared" si="16"/>
        <v>14836.27</v>
      </c>
      <c r="M282" s="70">
        <f t="shared" si="17"/>
        <v>14209.4553012</v>
      </c>
      <c r="N282" s="70">
        <f t="shared" si="18"/>
        <v>29633.078862420774</v>
      </c>
      <c r="O282" s="70">
        <f t="shared" si="19"/>
        <v>555.67603135665684</v>
      </c>
    </row>
    <row r="283" spans="1:15" ht="15" customHeight="1" x14ac:dyDescent="0.2">
      <c r="A283" s="62">
        <v>280</v>
      </c>
      <c r="B283" s="75">
        <v>45924</v>
      </c>
      <c r="C283" s="70">
        <v>14712.72</v>
      </c>
      <c r="D283" s="70">
        <v>10555.43</v>
      </c>
      <c r="E283" s="70">
        <v>25144.63</v>
      </c>
      <c r="F283" s="70">
        <v>82397.75</v>
      </c>
      <c r="G283" s="70"/>
      <c r="H283" s="76">
        <v>1.3464700000000001</v>
      </c>
      <c r="I283" s="76">
        <v>0.85063</v>
      </c>
      <c r="J283" s="70">
        <v>148.44335000000001</v>
      </c>
      <c r="K283" s="70"/>
      <c r="L283" s="70">
        <f t="shared" si="16"/>
        <v>14712.72</v>
      </c>
      <c r="M283" s="70">
        <f t="shared" si="17"/>
        <v>14212.569832100002</v>
      </c>
      <c r="N283" s="70">
        <f t="shared" si="18"/>
        <v>29560.008464314687</v>
      </c>
      <c r="O283" s="70">
        <f t="shared" si="19"/>
        <v>555.07875563304117</v>
      </c>
    </row>
    <row r="284" spans="1:15" ht="15" customHeight="1" x14ac:dyDescent="0.2">
      <c r="A284" s="62">
        <v>281</v>
      </c>
      <c r="B284" s="75">
        <v>45925</v>
      </c>
      <c r="C284" s="70">
        <v>14639.18</v>
      </c>
      <c r="D284" s="70">
        <v>10515.34</v>
      </c>
      <c r="E284" s="70">
        <v>25041.74</v>
      </c>
      <c r="F284" s="70">
        <v>82622.75</v>
      </c>
      <c r="G284" s="70"/>
      <c r="H284" s="76">
        <v>1.3419099999999999</v>
      </c>
      <c r="I284" s="76">
        <v>0.85185999999999995</v>
      </c>
      <c r="J284" s="70">
        <v>148.82016999999999</v>
      </c>
      <c r="K284" s="70"/>
      <c r="L284" s="70">
        <f t="shared" si="16"/>
        <v>14639.18</v>
      </c>
      <c r="M284" s="70">
        <f t="shared" si="17"/>
        <v>14110.639899399999</v>
      </c>
      <c r="N284" s="70">
        <f t="shared" si="18"/>
        <v>29396.544033057078</v>
      </c>
      <c r="O284" s="70">
        <f t="shared" si="19"/>
        <v>555.18516072115767</v>
      </c>
    </row>
    <row r="285" spans="1:15" ht="15" customHeight="1" x14ac:dyDescent="0.2">
      <c r="A285" s="62">
        <v>282</v>
      </c>
      <c r="B285" s="75">
        <v>45926</v>
      </c>
      <c r="C285" s="70">
        <v>14725.98</v>
      </c>
      <c r="D285" s="70">
        <v>10596.19</v>
      </c>
      <c r="E285" s="70">
        <v>25323.34</v>
      </c>
      <c r="F285" s="70">
        <v>81900.56</v>
      </c>
      <c r="G285" s="70"/>
      <c r="H285" s="76">
        <v>1.3354699999999999</v>
      </c>
      <c r="I285" s="76">
        <v>0.85675000000000001</v>
      </c>
      <c r="J285" s="70">
        <v>149.75154000000001</v>
      </c>
      <c r="K285" s="70"/>
      <c r="L285" s="70">
        <f t="shared" si="16"/>
        <v>14725.98</v>
      </c>
      <c r="M285" s="70">
        <f t="shared" si="17"/>
        <v>14150.8938593</v>
      </c>
      <c r="N285" s="70">
        <f t="shared" si="18"/>
        <v>29557.443828421361</v>
      </c>
      <c r="O285" s="70">
        <f t="shared" si="19"/>
        <v>546.90963445183934</v>
      </c>
    </row>
    <row r="286" spans="1:15" ht="15" customHeight="1" x14ac:dyDescent="0.2">
      <c r="A286" s="62">
        <v>283</v>
      </c>
      <c r="B286" s="75">
        <v>45929</v>
      </c>
      <c r="C286" s="70">
        <v>14764.92</v>
      </c>
      <c r="D286" s="70">
        <v>10613.32</v>
      </c>
      <c r="E286" s="70">
        <v>25356.11</v>
      </c>
      <c r="F286" s="70">
        <v>81880</v>
      </c>
      <c r="G286" s="70"/>
      <c r="H286" s="76">
        <v>1.34392</v>
      </c>
      <c r="I286" s="76">
        <v>0.85302</v>
      </c>
      <c r="J286" s="70">
        <v>148.75031999999999</v>
      </c>
      <c r="K286" s="70"/>
      <c r="L286" s="70">
        <f t="shared" si="16"/>
        <v>14764.92</v>
      </c>
      <c r="M286" s="70">
        <f t="shared" si="17"/>
        <v>14263.4530144</v>
      </c>
      <c r="N286" s="70">
        <f t="shared" si="18"/>
        <v>29725.106093643761</v>
      </c>
      <c r="O286" s="70">
        <f t="shared" si="19"/>
        <v>550.45259734567298</v>
      </c>
    </row>
    <row r="287" spans="1:15" ht="15" customHeight="1" x14ac:dyDescent="0.2">
      <c r="A287" s="62">
        <v>284</v>
      </c>
      <c r="B287" s="75">
        <v>45930</v>
      </c>
      <c r="C287" s="70">
        <v>14826.8</v>
      </c>
      <c r="D287" s="70">
        <v>10671.06</v>
      </c>
      <c r="E287" s="70">
        <v>25404.61</v>
      </c>
      <c r="F287" s="70">
        <v>81678</v>
      </c>
      <c r="G287" s="70"/>
      <c r="H287" s="76">
        <v>1.34429</v>
      </c>
      <c r="I287" s="76">
        <v>0.85172000000000003</v>
      </c>
      <c r="J287" s="70">
        <v>147.99421000000001</v>
      </c>
      <c r="K287" s="70"/>
      <c r="L287" s="70">
        <f t="shared" si="16"/>
        <v>14826.8</v>
      </c>
      <c r="M287" s="70">
        <f t="shared" si="17"/>
        <v>14344.999247399999</v>
      </c>
      <c r="N287" s="70">
        <f t="shared" si="18"/>
        <v>29827.41980932701</v>
      </c>
      <c r="O287" s="70">
        <f t="shared" si="19"/>
        <v>551.89996960016208</v>
      </c>
    </row>
    <row r="288" spans="1:15" ht="15" customHeight="1" x14ac:dyDescent="0.2">
      <c r="A288" s="62">
        <v>285</v>
      </c>
      <c r="B288" s="75">
        <v>45931</v>
      </c>
      <c r="C288" s="70">
        <v>14877.96</v>
      </c>
      <c r="D288" s="70">
        <v>10780.62</v>
      </c>
      <c r="E288" s="70">
        <v>25658.11</v>
      </c>
      <c r="F288" s="70">
        <v>80984</v>
      </c>
      <c r="G288" s="70"/>
      <c r="H288" s="76">
        <v>1.34697</v>
      </c>
      <c r="I288" s="76">
        <v>0.85294999999999999</v>
      </c>
      <c r="J288" s="70">
        <v>147.10849999999999</v>
      </c>
      <c r="K288" s="70"/>
      <c r="L288" s="70">
        <f t="shared" si="16"/>
        <v>14877.96</v>
      </c>
      <c r="M288" s="70">
        <f t="shared" si="17"/>
        <v>14521.171721400002</v>
      </c>
      <c r="N288" s="70">
        <f t="shared" si="18"/>
        <v>30081.610879887452</v>
      </c>
      <c r="O288" s="70">
        <f t="shared" si="19"/>
        <v>550.50523933015427</v>
      </c>
    </row>
    <row r="289" spans="1:15" ht="15" customHeight="1" x14ac:dyDescent="0.2">
      <c r="A289" s="62">
        <v>286</v>
      </c>
      <c r="B289" s="75">
        <v>45932</v>
      </c>
      <c r="C289" s="70">
        <v>14887.32</v>
      </c>
      <c r="D289" s="70">
        <v>10765.69</v>
      </c>
      <c r="E289" s="70">
        <v>25946.92</v>
      </c>
      <c r="F289" s="70">
        <v>81685.440000000002</v>
      </c>
      <c r="G289" s="70"/>
      <c r="H289" s="76">
        <v>1.34778</v>
      </c>
      <c r="I289" s="76">
        <v>0.85077000000000003</v>
      </c>
      <c r="J289" s="70">
        <v>146.78407000000001</v>
      </c>
      <c r="K289" s="70"/>
      <c r="L289" s="70">
        <f t="shared" si="16"/>
        <v>14887.32</v>
      </c>
      <c r="M289" s="70">
        <f t="shared" si="17"/>
        <v>14509.781668200001</v>
      </c>
      <c r="N289" s="70">
        <f t="shared" si="18"/>
        <v>30498.16048990914</v>
      </c>
      <c r="O289" s="70">
        <f t="shared" si="19"/>
        <v>556.50071564305301</v>
      </c>
    </row>
    <row r="290" spans="1:15" ht="15" customHeight="1" x14ac:dyDescent="0.2">
      <c r="A290" s="62">
        <v>287</v>
      </c>
      <c r="B290" s="75">
        <v>45933</v>
      </c>
      <c r="C290" s="70">
        <v>14889.84</v>
      </c>
      <c r="D290" s="70">
        <v>10838.23</v>
      </c>
      <c r="E290" s="70">
        <v>26027.15</v>
      </c>
      <c r="F290" s="70">
        <v>83199.25</v>
      </c>
      <c r="G290" s="70"/>
      <c r="H290" s="76">
        <v>1.3447199999999999</v>
      </c>
      <c r="I290" s="76">
        <v>0.85221999999999998</v>
      </c>
      <c r="J290" s="70">
        <v>147.34958</v>
      </c>
      <c r="K290" s="70"/>
      <c r="L290" s="70">
        <f t="shared" si="16"/>
        <v>14889.84</v>
      </c>
      <c r="M290" s="70">
        <f t="shared" si="17"/>
        <v>14574.384645599999</v>
      </c>
      <c r="N290" s="70">
        <f t="shared" si="18"/>
        <v>30540.412100161931</v>
      </c>
      <c r="O290" s="70">
        <f t="shared" si="19"/>
        <v>564.63852832156022</v>
      </c>
    </row>
    <row r="291" spans="1:15" ht="15" customHeight="1" x14ac:dyDescent="0.2">
      <c r="A291" s="62">
        <v>288</v>
      </c>
      <c r="B291" s="75">
        <v>45936</v>
      </c>
      <c r="C291" s="70">
        <v>14945.23</v>
      </c>
      <c r="D291" s="70">
        <v>10824.4</v>
      </c>
      <c r="E291" s="70">
        <v>25673.66</v>
      </c>
      <c r="F291" s="70">
        <v>87153.44</v>
      </c>
      <c r="G291" s="70"/>
      <c r="H291" s="76">
        <v>1.34307</v>
      </c>
      <c r="I291" s="76">
        <v>0.85631000000000002</v>
      </c>
      <c r="J291" s="70">
        <v>150.04282000000001</v>
      </c>
      <c r="K291" s="70"/>
      <c r="L291" s="70">
        <f t="shared" si="16"/>
        <v>14945.23</v>
      </c>
      <c r="M291" s="70">
        <f t="shared" si="17"/>
        <v>14537.926907999999</v>
      </c>
      <c r="N291" s="70">
        <f t="shared" si="18"/>
        <v>29981.735586411462</v>
      </c>
      <c r="O291" s="70">
        <f t="shared" si="19"/>
        <v>580.85711798805164</v>
      </c>
    </row>
    <row r="292" spans="1:15" ht="15" customHeight="1" x14ac:dyDescent="0.2">
      <c r="A292" s="62">
        <v>289</v>
      </c>
      <c r="B292" s="75">
        <v>45937</v>
      </c>
      <c r="C292" s="70">
        <v>14888.37</v>
      </c>
      <c r="D292" s="70">
        <v>10829.47</v>
      </c>
      <c r="E292" s="70">
        <v>25689.71</v>
      </c>
      <c r="F292" s="70">
        <v>87164.56</v>
      </c>
      <c r="G292" s="70"/>
      <c r="H292" s="76">
        <v>1.34046</v>
      </c>
      <c r="I292" s="76">
        <v>0.85719000000000001</v>
      </c>
      <c r="J292" s="70">
        <v>150.90862000000001</v>
      </c>
      <c r="K292" s="70"/>
      <c r="L292" s="70">
        <f t="shared" si="16"/>
        <v>14888.37</v>
      </c>
      <c r="M292" s="70">
        <f t="shared" si="17"/>
        <v>14516.4713562</v>
      </c>
      <c r="N292" s="70">
        <f t="shared" si="18"/>
        <v>29969.68000093328</v>
      </c>
      <c r="O292" s="70">
        <f t="shared" si="19"/>
        <v>577.59828431271842</v>
      </c>
    </row>
    <row r="293" spans="1:15" ht="15" customHeight="1" x14ac:dyDescent="0.2">
      <c r="A293" s="62">
        <v>290</v>
      </c>
      <c r="B293" s="75">
        <v>45938</v>
      </c>
      <c r="C293" s="70">
        <v>14975.13</v>
      </c>
      <c r="D293" s="70">
        <v>10904.03</v>
      </c>
      <c r="E293" s="70">
        <v>25964.43</v>
      </c>
      <c r="F293" s="70">
        <v>86772.13</v>
      </c>
      <c r="G293" s="70"/>
      <c r="H293" s="76">
        <v>1.34091</v>
      </c>
      <c r="I293" s="76">
        <v>0.86007</v>
      </c>
      <c r="J293" s="70">
        <v>152.68771000000001</v>
      </c>
      <c r="K293" s="70"/>
      <c r="L293" s="70">
        <f t="shared" si="16"/>
        <v>14975.13</v>
      </c>
      <c r="M293" s="70">
        <f t="shared" si="17"/>
        <v>14621.322867300001</v>
      </c>
      <c r="N293" s="70">
        <f t="shared" si="18"/>
        <v>30188.740451358612</v>
      </c>
      <c r="O293" s="70">
        <f t="shared" si="19"/>
        <v>568.2980640681559</v>
      </c>
    </row>
    <row r="294" spans="1:15" ht="15" customHeight="1" x14ac:dyDescent="0.2">
      <c r="A294" s="62">
        <v>291</v>
      </c>
      <c r="B294" s="75">
        <v>45939</v>
      </c>
      <c r="C294" s="70">
        <v>14934.38</v>
      </c>
      <c r="D294" s="70">
        <v>10861.84</v>
      </c>
      <c r="E294" s="70">
        <v>25903.99</v>
      </c>
      <c r="F294" s="70">
        <v>88308.94</v>
      </c>
      <c r="G294" s="70"/>
      <c r="H294" s="76">
        <v>1.33721</v>
      </c>
      <c r="I294" s="76">
        <v>0.86124999999999996</v>
      </c>
      <c r="J294" s="70">
        <v>152.78614999999999</v>
      </c>
      <c r="K294" s="70"/>
      <c r="L294" s="70">
        <f t="shared" si="16"/>
        <v>14934.38</v>
      </c>
      <c r="M294" s="70">
        <f t="shared" si="17"/>
        <v>14524.5610664</v>
      </c>
      <c r="N294" s="70">
        <f t="shared" si="18"/>
        <v>30077.201741654575</v>
      </c>
      <c r="O294" s="70">
        <f t="shared" si="19"/>
        <v>577.99047884903189</v>
      </c>
    </row>
    <row r="295" spans="1:15" ht="15" customHeight="1" x14ac:dyDescent="0.2">
      <c r="A295" s="62">
        <v>292</v>
      </c>
      <c r="B295" s="75">
        <v>45940</v>
      </c>
      <c r="C295" s="70">
        <v>14531.41</v>
      </c>
      <c r="D295" s="70">
        <v>10768.26</v>
      </c>
      <c r="E295" s="70">
        <v>25506.59</v>
      </c>
      <c r="F295" s="70">
        <v>87415.25</v>
      </c>
      <c r="G295" s="70"/>
      <c r="H295" s="76">
        <v>1.3282799999999999</v>
      </c>
      <c r="I295" s="76">
        <v>0.86445000000000005</v>
      </c>
      <c r="J295" s="70">
        <v>152.54149000000001</v>
      </c>
      <c r="K295" s="70"/>
      <c r="L295" s="70">
        <f t="shared" si="16"/>
        <v>14531.41</v>
      </c>
      <c r="M295" s="70">
        <f t="shared" si="17"/>
        <v>14303.2643928</v>
      </c>
      <c r="N295" s="70">
        <f t="shared" si="18"/>
        <v>29506.14841806929</v>
      </c>
      <c r="O295" s="70">
        <f t="shared" si="19"/>
        <v>573.05884451502334</v>
      </c>
    </row>
    <row r="296" spans="1:15" ht="15" customHeight="1" x14ac:dyDescent="0.2">
      <c r="A296" s="62">
        <v>293</v>
      </c>
      <c r="B296" s="75">
        <v>45944</v>
      </c>
      <c r="C296" s="70">
        <v>14735.21</v>
      </c>
      <c r="D296" s="70">
        <v>10797.16</v>
      </c>
      <c r="E296" s="70">
        <v>25519.71</v>
      </c>
      <c r="F296" s="70">
        <v>85158.5</v>
      </c>
      <c r="G296" s="70"/>
      <c r="H296" s="76">
        <v>1.3261000000000001</v>
      </c>
      <c r="I296" s="76">
        <v>0.86558000000000002</v>
      </c>
      <c r="J296" s="70">
        <v>152.09902</v>
      </c>
      <c r="K296" s="70"/>
      <c r="L296" s="70">
        <f t="shared" si="16"/>
        <v>14735.21</v>
      </c>
      <c r="M296" s="70">
        <f t="shared" si="17"/>
        <v>14318.113876000001</v>
      </c>
      <c r="N296" s="70">
        <f t="shared" si="18"/>
        <v>29482.786108736338</v>
      </c>
      <c r="O296" s="70">
        <f t="shared" si="19"/>
        <v>559.88855155016779</v>
      </c>
    </row>
    <row r="297" spans="1:15" ht="15" customHeight="1" x14ac:dyDescent="0.2">
      <c r="A297" s="62">
        <v>294</v>
      </c>
      <c r="B297" s="75">
        <v>45945</v>
      </c>
      <c r="C297" s="70">
        <v>14795.66</v>
      </c>
      <c r="D297" s="70">
        <v>10765.16</v>
      </c>
      <c r="E297" s="70">
        <v>26026.86</v>
      </c>
      <c r="F297" s="70">
        <v>86659.06</v>
      </c>
      <c r="G297" s="70"/>
      <c r="H297" s="76">
        <v>1.3350900000000001</v>
      </c>
      <c r="I297" s="76">
        <v>0.86043999999999998</v>
      </c>
      <c r="J297" s="70">
        <v>151.54879</v>
      </c>
      <c r="K297" s="70"/>
      <c r="L297" s="70">
        <f t="shared" si="16"/>
        <v>14795.66</v>
      </c>
      <c r="M297" s="70">
        <f t="shared" si="17"/>
        <v>14372.4574644</v>
      </c>
      <c r="N297" s="70">
        <f t="shared" si="18"/>
        <v>30248.314815675702</v>
      </c>
      <c r="O297" s="70">
        <f t="shared" si="19"/>
        <v>571.82284332326242</v>
      </c>
    </row>
    <row r="298" spans="1:15" ht="15" customHeight="1" x14ac:dyDescent="0.2">
      <c r="A298" s="62">
        <v>295</v>
      </c>
      <c r="B298" s="75">
        <v>45946</v>
      </c>
      <c r="C298" s="70">
        <v>14702.57</v>
      </c>
      <c r="D298" s="70">
        <v>10784.26</v>
      </c>
      <c r="E298" s="70">
        <v>26386.44</v>
      </c>
      <c r="F298" s="70">
        <v>87758.94</v>
      </c>
      <c r="G298" s="70"/>
      <c r="H298" s="76">
        <v>1.34267</v>
      </c>
      <c r="I298" s="76">
        <v>0.85843999999999998</v>
      </c>
      <c r="J298" s="70">
        <v>151.28336999999999</v>
      </c>
      <c r="K298" s="70"/>
      <c r="L298" s="70">
        <f t="shared" si="16"/>
        <v>14702.57</v>
      </c>
      <c r="M298" s="70">
        <f t="shared" si="17"/>
        <v>14479.7023742</v>
      </c>
      <c r="N298" s="70">
        <f t="shared" si="18"/>
        <v>30737.663668980942</v>
      </c>
      <c r="O298" s="70">
        <f t="shared" si="19"/>
        <v>580.09641112569091</v>
      </c>
    </row>
    <row r="299" spans="1:15" ht="15" customHeight="1" x14ac:dyDescent="0.2">
      <c r="A299" s="62">
        <v>296</v>
      </c>
      <c r="B299" s="75">
        <v>45947</v>
      </c>
      <c r="C299" s="70">
        <v>14780.36</v>
      </c>
      <c r="D299" s="70">
        <v>10691.09</v>
      </c>
      <c r="E299" s="70">
        <v>26340.06</v>
      </c>
      <c r="F299" s="70">
        <v>86494.5</v>
      </c>
      <c r="G299" s="70"/>
      <c r="H299" s="76">
        <v>1.3434200000000001</v>
      </c>
      <c r="I299" s="76">
        <v>0.85609000000000002</v>
      </c>
      <c r="J299" s="70">
        <v>150.4152</v>
      </c>
      <c r="K299" s="70"/>
      <c r="L299" s="70">
        <f t="shared" si="16"/>
        <v>14780.36</v>
      </c>
      <c r="M299" s="70">
        <f t="shared" si="17"/>
        <v>14362.624127800002</v>
      </c>
      <c r="N299" s="70">
        <f t="shared" si="18"/>
        <v>30767.863191954119</v>
      </c>
      <c r="O299" s="70">
        <f t="shared" si="19"/>
        <v>575.03829400220195</v>
      </c>
    </row>
    <row r="300" spans="1:15" ht="15" customHeight="1" x14ac:dyDescent="0.2">
      <c r="A300" s="62">
        <v>297</v>
      </c>
      <c r="B300" s="75">
        <v>45950</v>
      </c>
      <c r="C300" s="70">
        <v>14938.29</v>
      </c>
      <c r="D300" s="70">
        <v>10747.09</v>
      </c>
      <c r="E300" s="70">
        <v>26442.75</v>
      </c>
      <c r="F300" s="70">
        <v>89409.06</v>
      </c>
      <c r="G300" s="70"/>
      <c r="H300" s="76">
        <v>1.34104</v>
      </c>
      <c r="I300" s="76">
        <v>0.85799999999999998</v>
      </c>
      <c r="J300" s="70">
        <v>150.75933000000001</v>
      </c>
      <c r="K300" s="70"/>
      <c r="L300" s="70">
        <f t="shared" si="16"/>
        <v>14938.29</v>
      </c>
      <c r="M300" s="70">
        <f t="shared" si="17"/>
        <v>14412.2775736</v>
      </c>
      <c r="N300" s="70">
        <f t="shared" si="18"/>
        <v>30819.055944055945</v>
      </c>
      <c r="O300" s="70">
        <f t="shared" si="19"/>
        <v>593.05822067529743</v>
      </c>
    </row>
    <row r="301" spans="1:15" ht="15" customHeight="1" x14ac:dyDescent="0.2">
      <c r="A301" s="62">
        <v>298</v>
      </c>
      <c r="B301" s="75">
        <v>45951</v>
      </c>
      <c r="C301" s="70">
        <v>14938.83</v>
      </c>
      <c r="D301" s="70">
        <v>10773.86</v>
      </c>
      <c r="E301" s="70">
        <v>26612.880000000001</v>
      </c>
      <c r="F301" s="70">
        <v>89646.44</v>
      </c>
      <c r="G301" s="70"/>
      <c r="H301" s="76">
        <v>1.33752</v>
      </c>
      <c r="I301" s="76">
        <v>0.86155000000000004</v>
      </c>
      <c r="J301" s="70">
        <v>152.02033</v>
      </c>
      <c r="K301" s="70"/>
      <c r="L301" s="70">
        <f t="shared" si="16"/>
        <v>14938.83</v>
      </c>
      <c r="M301" s="70">
        <f t="shared" si="17"/>
        <v>14410.253227200001</v>
      </c>
      <c r="N301" s="70">
        <f t="shared" si="18"/>
        <v>30889.536300853113</v>
      </c>
      <c r="O301" s="70">
        <f t="shared" si="19"/>
        <v>589.70033810609414</v>
      </c>
    </row>
    <row r="302" spans="1:15" ht="15" customHeight="1" x14ac:dyDescent="0.2">
      <c r="A302" s="62">
        <v>299</v>
      </c>
      <c r="B302" s="75">
        <v>45952</v>
      </c>
      <c r="C302" s="70">
        <v>14859.33</v>
      </c>
      <c r="D302" s="70">
        <v>10874.45</v>
      </c>
      <c r="E302" s="70">
        <v>26445.34</v>
      </c>
      <c r="F302" s="70">
        <v>89631.38</v>
      </c>
      <c r="G302" s="70"/>
      <c r="H302" s="76">
        <v>1.3335300000000001</v>
      </c>
      <c r="I302" s="76">
        <v>0.86304000000000003</v>
      </c>
      <c r="J302" s="70">
        <v>151.82532</v>
      </c>
      <c r="K302" s="70"/>
      <c r="L302" s="70">
        <f t="shared" si="16"/>
        <v>14859.33</v>
      </c>
      <c r="M302" s="70">
        <f t="shared" si="17"/>
        <v>14501.405308500001</v>
      </c>
      <c r="N302" s="70">
        <f t="shared" si="18"/>
        <v>30642.079162031885</v>
      </c>
      <c r="O302" s="70">
        <f t="shared" si="19"/>
        <v>590.35857787093744</v>
      </c>
    </row>
    <row r="303" spans="1:15" ht="15" customHeight="1" x14ac:dyDescent="0.2">
      <c r="A303" s="62">
        <v>300</v>
      </c>
      <c r="B303" s="75">
        <v>45953</v>
      </c>
      <c r="C303" s="70">
        <v>14946.13</v>
      </c>
      <c r="D303" s="70">
        <v>10949.02</v>
      </c>
      <c r="E303" s="70">
        <v>26506.29</v>
      </c>
      <c r="F303" s="70">
        <v>88420.38</v>
      </c>
      <c r="G303" s="70"/>
      <c r="H303" s="76">
        <v>1.3339099999999999</v>
      </c>
      <c r="I303" s="76">
        <v>0.86258999999999997</v>
      </c>
      <c r="J303" s="70">
        <v>152.62658999999999</v>
      </c>
      <c r="K303" s="70"/>
      <c r="L303" s="70">
        <f t="shared" si="16"/>
        <v>14946.13</v>
      </c>
      <c r="M303" s="70">
        <f t="shared" si="17"/>
        <v>14605.007268199999</v>
      </c>
      <c r="N303" s="70">
        <f t="shared" si="18"/>
        <v>30728.72395923904</v>
      </c>
      <c r="O303" s="70">
        <f t="shared" si="19"/>
        <v>579.32487386372202</v>
      </c>
    </row>
    <row r="304" spans="1:15" ht="15" customHeight="1" x14ac:dyDescent="0.2">
      <c r="A304" s="62">
        <v>301</v>
      </c>
      <c r="B304" s="75">
        <v>45954</v>
      </c>
      <c r="C304" s="70">
        <v>15064.91</v>
      </c>
      <c r="D304" s="70">
        <v>11025.66</v>
      </c>
      <c r="E304" s="70">
        <v>26505.79</v>
      </c>
      <c r="F304" s="70">
        <v>89616.56</v>
      </c>
      <c r="G304" s="70"/>
      <c r="H304" s="76">
        <v>1.33074</v>
      </c>
      <c r="I304" s="76">
        <v>0.86117999999999995</v>
      </c>
      <c r="J304" s="70">
        <v>152.90217000000001</v>
      </c>
      <c r="K304" s="70"/>
      <c r="L304" s="70">
        <f t="shared" si="16"/>
        <v>15064.91</v>
      </c>
      <c r="M304" s="70">
        <f t="shared" si="17"/>
        <v>14672.286788400001</v>
      </c>
      <c r="N304" s="70">
        <f t="shared" si="18"/>
        <v>30778.455142943407</v>
      </c>
      <c r="O304" s="70">
        <f t="shared" si="19"/>
        <v>586.10391206351085</v>
      </c>
    </row>
    <row r="305" spans="1:15" ht="15" customHeight="1" x14ac:dyDescent="0.2">
      <c r="A305" s="62">
        <v>302</v>
      </c>
      <c r="B305" s="75">
        <v>45957</v>
      </c>
      <c r="C305" s="70">
        <v>15250.14</v>
      </c>
      <c r="D305" s="70">
        <v>11035.03</v>
      </c>
      <c r="E305" s="70">
        <v>26549.439999999999</v>
      </c>
      <c r="F305" s="70">
        <v>91820.94</v>
      </c>
      <c r="G305" s="70"/>
      <c r="H305" s="76">
        <v>1.3347100000000001</v>
      </c>
      <c r="I305" s="76">
        <v>0.85911000000000004</v>
      </c>
      <c r="J305" s="70">
        <v>152.86081999999999</v>
      </c>
      <c r="K305" s="70"/>
      <c r="L305" s="70">
        <f t="shared" si="16"/>
        <v>15250.14</v>
      </c>
      <c r="M305" s="70">
        <f t="shared" si="17"/>
        <v>14728.564891300002</v>
      </c>
      <c r="N305" s="70">
        <f t="shared" si="18"/>
        <v>30903.423310169823</v>
      </c>
      <c r="O305" s="70">
        <f t="shared" si="19"/>
        <v>600.68328823566435</v>
      </c>
    </row>
    <row r="306" spans="1:15" ht="15" customHeight="1" x14ac:dyDescent="0.2">
      <c r="A306" s="62">
        <v>303</v>
      </c>
      <c r="B306" s="75">
        <v>45958</v>
      </c>
      <c r="C306" s="70">
        <v>15285.1</v>
      </c>
      <c r="D306" s="70">
        <v>11084.1</v>
      </c>
      <c r="E306" s="70">
        <v>26476.62</v>
      </c>
      <c r="F306" s="70">
        <v>91288.06</v>
      </c>
      <c r="G306" s="70"/>
      <c r="H306" s="76">
        <v>1.3276300000000001</v>
      </c>
      <c r="I306" s="76">
        <v>0.85985</v>
      </c>
      <c r="J306" s="70">
        <v>152.28719000000001</v>
      </c>
      <c r="K306" s="70"/>
      <c r="L306" s="70">
        <f t="shared" si="16"/>
        <v>15285.1</v>
      </c>
      <c r="M306" s="70">
        <f t="shared" si="17"/>
        <v>14715.583683000001</v>
      </c>
      <c r="N306" s="70">
        <f t="shared" si="18"/>
        <v>30792.13816363319</v>
      </c>
      <c r="O306" s="70">
        <f t="shared" si="19"/>
        <v>599.44674269713687</v>
      </c>
    </row>
    <row r="307" spans="1:15" ht="15" customHeight="1" x14ac:dyDescent="0.2">
      <c r="A307" s="62">
        <v>304</v>
      </c>
      <c r="B307" s="75">
        <v>45959</v>
      </c>
      <c r="C307" s="70">
        <v>15284.53</v>
      </c>
      <c r="D307" s="70">
        <v>11151.99</v>
      </c>
      <c r="E307" s="70">
        <v>26426.02</v>
      </c>
      <c r="F307" s="70">
        <v>93272.19</v>
      </c>
      <c r="G307" s="70"/>
      <c r="H307" s="76">
        <v>1.3212200000000001</v>
      </c>
      <c r="I307" s="76">
        <v>0.85940000000000005</v>
      </c>
      <c r="J307" s="70">
        <v>152.17429000000001</v>
      </c>
      <c r="K307" s="70"/>
      <c r="L307" s="70">
        <f t="shared" si="16"/>
        <v>15284.53</v>
      </c>
      <c r="M307" s="70">
        <f t="shared" si="17"/>
        <v>14734.232227800001</v>
      </c>
      <c r="N307" s="70">
        <f t="shared" si="18"/>
        <v>30749.383290667905</v>
      </c>
      <c r="O307" s="70">
        <f t="shared" si="19"/>
        <v>612.93001597050329</v>
      </c>
    </row>
    <row r="308" spans="1:15" ht="15" customHeight="1" x14ac:dyDescent="0.2">
      <c r="A308" s="62">
        <v>305</v>
      </c>
      <c r="B308" s="75">
        <v>45960</v>
      </c>
      <c r="C308" s="70">
        <v>15133.23</v>
      </c>
      <c r="D308" s="70">
        <v>11156.8</v>
      </c>
      <c r="E308" s="70">
        <v>26285.57</v>
      </c>
      <c r="F308" s="70">
        <v>93305.81</v>
      </c>
      <c r="G308" s="70"/>
      <c r="H308" s="76">
        <v>1.3123499999999999</v>
      </c>
      <c r="I308" s="76">
        <v>0.86580000000000001</v>
      </c>
      <c r="J308" s="70">
        <v>154.43289999999999</v>
      </c>
      <c r="K308" s="70"/>
      <c r="L308" s="70">
        <f t="shared" si="16"/>
        <v>15133.23</v>
      </c>
      <c r="M308" s="70">
        <f t="shared" si="17"/>
        <v>14641.626479999997</v>
      </c>
      <c r="N308" s="70">
        <f t="shared" si="18"/>
        <v>30359.863709863708</v>
      </c>
      <c r="O308" s="70">
        <f t="shared" si="19"/>
        <v>604.1834997594425</v>
      </c>
    </row>
    <row r="309" spans="1:15" ht="15" customHeight="1" x14ac:dyDescent="0.2">
      <c r="A309" s="62">
        <v>306</v>
      </c>
      <c r="B309" s="75">
        <v>45961</v>
      </c>
      <c r="C309" s="70">
        <v>15173.95</v>
      </c>
      <c r="D309" s="70">
        <v>11107.88</v>
      </c>
      <c r="E309" s="70">
        <v>26168.86</v>
      </c>
      <c r="F309" s="70">
        <v>95279.94</v>
      </c>
      <c r="G309" s="70"/>
      <c r="H309" s="76">
        <v>1.31057</v>
      </c>
      <c r="I309" s="76">
        <v>0.86550000000000005</v>
      </c>
      <c r="J309" s="70">
        <v>154.18037000000001</v>
      </c>
      <c r="K309" s="70"/>
      <c r="L309" s="70">
        <f t="shared" si="16"/>
        <v>15173.95</v>
      </c>
      <c r="M309" s="70">
        <f t="shared" si="17"/>
        <v>14557.6542916</v>
      </c>
      <c r="N309" s="70">
        <f t="shared" si="18"/>
        <v>30235.540150202196</v>
      </c>
      <c r="O309" s="70">
        <f t="shared" si="19"/>
        <v>617.97711342890148</v>
      </c>
    </row>
    <row r="310" spans="1:15" ht="15" customHeight="1" x14ac:dyDescent="0.2">
      <c r="A310" s="62">
        <v>307</v>
      </c>
      <c r="B310" s="75">
        <v>45965</v>
      </c>
      <c r="C310" s="70">
        <v>15022.75</v>
      </c>
      <c r="D310" s="70">
        <v>11105.26</v>
      </c>
      <c r="E310" s="70">
        <v>25996.34</v>
      </c>
      <c r="F310" s="70">
        <v>93625.63</v>
      </c>
      <c r="G310" s="70"/>
      <c r="H310" s="76">
        <v>1.30654</v>
      </c>
      <c r="I310" s="76">
        <v>0.87024999999999997</v>
      </c>
      <c r="J310" s="70">
        <v>153.50273999999999</v>
      </c>
      <c r="K310" s="70"/>
      <c r="L310" s="70">
        <f t="shared" si="16"/>
        <v>15022.75</v>
      </c>
      <c r="M310" s="70">
        <f t="shared" si="17"/>
        <v>14509.466400400001</v>
      </c>
      <c r="N310" s="70">
        <f t="shared" si="18"/>
        <v>29872.266590060328</v>
      </c>
      <c r="O310" s="70">
        <f t="shared" si="19"/>
        <v>609.92807033933082</v>
      </c>
    </row>
    <row r="311" spans="1:15" ht="15" customHeight="1" x14ac:dyDescent="0.2">
      <c r="A311" s="62">
        <v>308</v>
      </c>
      <c r="B311" s="75">
        <v>45966</v>
      </c>
      <c r="C311" s="70">
        <v>15077.71</v>
      </c>
      <c r="D311" s="70">
        <v>11176.27</v>
      </c>
      <c r="E311" s="70">
        <v>26017.91</v>
      </c>
      <c r="F311" s="70">
        <v>91288.56</v>
      </c>
      <c r="G311" s="70"/>
      <c r="H311" s="76">
        <v>1.30443</v>
      </c>
      <c r="I311" s="76">
        <v>0.87017</v>
      </c>
      <c r="J311" s="70">
        <v>153.73303000000001</v>
      </c>
      <c r="K311" s="70"/>
      <c r="L311" s="70">
        <f t="shared" si="16"/>
        <v>15077.71</v>
      </c>
      <c r="M311" s="70">
        <f t="shared" si="17"/>
        <v>14578.661876100001</v>
      </c>
      <c r="N311" s="70">
        <f t="shared" si="18"/>
        <v>29899.801188273555</v>
      </c>
      <c r="O311" s="70">
        <f t="shared" si="19"/>
        <v>593.81227313349632</v>
      </c>
    </row>
    <row r="312" spans="1:15" ht="15" customHeight="1" x14ac:dyDescent="0.2">
      <c r="A312" s="62">
        <v>309</v>
      </c>
      <c r="B312" s="75">
        <v>45967</v>
      </c>
      <c r="C312" s="70">
        <v>14909.28</v>
      </c>
      <c r="D312" s="70">
        <v>11139.81</v>
      </c>
      <c r="E312" s="70">
        <v>25665.22</v>
      </c>
      <c r="F312" s="70">
        <v>92509.25</v>
      </c>
      <c r="G312" s="70"/>
      <c r="H312" s="76">
        <v>1.3095300000000001</v>
      </c>
      <c r="I312" s="76">
        <v>0.86707999999999996</v>
      </c>
      <c r="J312" s="70">
        <v>153.60271</v>
      </c>
      <c r="K312" s="70"/>
      <c r="L312" s="70">
        <f t="shared" si="16"/>
        <v>14909.28</v>
      </c>
      <c r="M312" s="70">
        <f t="shared" si="17"/>
        <v>14587.9153893</v>
      </c>
      <c r="N312" s="70">
        <f t="shared" si="18"/>
        <v>29599.598652950135</v>
      </c>
      <c r="O312" s="70">
        <f t="shared" si="19"/>
        <v>602.26313715428591</v>
      </c>
    </row>
    <row r="313" spans="1:15" ht="15" customHeight="1" x14ac:dyDescent="0.2">
      <c r="A313" s="62">
        <v>310</v>
      </c>
      <c r="B313" s="75">
        <v>45968</v>
      </c>
      <c r="C313" s="70">
        <v>14929.63</v>
      </c>
      <c r="D313" s="70">
        <v>11078.93</v>
      </c>
      <c r="E313" s="70">
        <v>25618.18</v>
      </c>
      <c r="F313" s="70">
        <v>91405.13</v>
      </c>
      <c r="G313" s="70"/>
      <c r="H313" s="76">
        <v>1.3121100000000001</v>
      </c>
      <c r="I313" s="76">
        <v>0.86497999999999997</v>
      </c>
      <c r="J313" s="70">
        <v>153.09228999999999</v>
      </c>
      <c r="K313" s="70"/>
      <c r="L313" s="70">
        <f t="shared" si="16"/>
        <v>14929.63</v>
      </c>
      <c r="M313" s="70">
        <f t="shared" si="17"/>
        <v>14536.774842300001</v>
      </c>
      <c r="N313" s="70">
        <f t="shared" si="18"/>
        <v>29617.077851511018</v>
      </c>
      <c r="O313" s="70">
        <f t="shared" si="19"/>
        <v>597.05900277538478</v>
      </c>
    </row>
    <row r="314" spans="1:15" ht="15" customHeight="1" x14ac:dyDescent="0.2">
      <c r="A314" s="62">
        <v>311</v>
      </c>
      <c r="B314" s="75">
        <v>45971</v>
      </c>
      <c r="C314" s="70">
        <v>15161.47</v>
      </c>
      <c r="D314" s="70">
        <v>11198.58</v>
      </c>
      <c r="E314" s="70">
        <v>25957.62</v>
      </c>
      <c r="F314" s="70">
        <v>92561.88</v>
      </c>
      <c r="G314" s="70"/>
      <c r="H314" s="76">
        <v>1.3181799999999999</v>
      </c>
      <c r="I314" s="76">
        <v>0.86423000000000005</v>
      </c>
      <c r="J314" s="70">
        <v>154.10077000000001</v>
      </c>
      <c r="K314" s="70"/>
      <c r="L314" s="70">
        <f t="shared" si="16"/>
        <v>15161.47</v>
      </c>
      <c r="M314" s="70">
        <f t="shared" si="17"/>
        <v>14761.744184399999</v>
      </c>
      <c r="N314" s="70">
        <f t="shared" si="18"/>
        <v>30035.54609305393</v>
      </c>
      <c r="O314" s="70">
        <f t="shared" si="19"/>
        <v>600.65812779520832</v>
      </c>
    </row>
    <row r="315" spans="1:15" ht="15" customHeight="1" x14ac:dyDescent="0.2">
      <c r="A315" s="62">
        <v>312</v>
      </c>
      <c r="B315" s="75">
        <v>45972</v>
      </c>
      <c r="C315" s="70">
        <v>15192.94</v>
      </c>
      <c r="D315" s="70">
        <v>11327.25</v>
      </c>
      <c r="E315" s="70">
        <v>26282.17</v>
      </c>
      <c r="F315" s="70">
        <v>92436.75</v>
      </c>
      <c r="G315" s="70"/>
      <c r="H315" s="76">
        <v>1.31474</v>
      </c>
      <c r="I315" s="76">
        <v>0.86392999999999998</v>
      </c>
      <c r="J315" s="70">
        <v>154.17711</v>
      </c>
      <c r="K315" s="70"/>
      <c r="L315" s="70">
        <f t="shared" si="16"/>
        <v>15192.94</v>
      </c>
      <c r="M315" s="70">
        <f t="shared" si="17"/>
        <v>14892.388665</v>
      </c>
      <c r="N315" s="70">
        <f t="shared" si="18"/>
        <v>30421.642957184031</v>
      </c>
      <c r="O315" s="70">
        <f t="shared" si="19"/>
        <v>599.54911594853479</v>
      </c>
    </row>
    <row r="316" spans="1:15" ht="15" customHeight="1" x14ac:dyDescent="0.2">
      <c r="A316" s="62">
        <v>313</v>
      </c>
      <c r="B316" s="75">
        <v>45973</v>
      </c>
      <c r="C316" s="70">
        <v>15203.13</v>
      </c>
      <c r="D316" s="70">
        <v>11340.78</v>
      </c>
      <c r="E316" s="70">
        <v>26557.55</v>
      </c>
      <c r="F316" s="70">
        <v>92838.19</v>
      </c>
      <c r="G316" s="70"/>
      <c r="H316" s="76">
        <v>1.31203</v>
      </c>
      <c r="I316" s="76">
        <v>0.86385999999999996</v>
      </c>
      <c r="J316" s="70">
        <v>154.7944</v>
      </c>
      <c r="K316" s="70"/>
      <c r="L316" s="70">
        <f t="shared" si="16"/>
        <v>15203.13</v>
      </c>
      <c r="M316" s="70">
        <f t="shared" si="17"/>
        <v>14879.443583400001</v>
      </c>
      <c r="N316" s="70">
        <f t="shared" si="18"/>
        <v>30742.886578843794</v>
      </c>
      <c r="O316" s="70">
        <f t="shared" si="19"/>
        <v>599.75160600125071</v>
      </c>
    </row>
    <row r="317" spans="1:15" ht="15" customHeight="1" x14ac:dyDescent="0.2">
      <c r="A317" s="62">
        <v>314</v>
      </c>
      <c r="B317" s="75">
        <v>45974</v>
      </c>
      <c r="C317" s="70">
        <v>14951.87</v>
      </c>
      <c r="D317" s="70">
        <v>11239.08</v>
      </c>
      <c r="E317" s="70">
        <v>26529.34</v>
      </c>
      <c r="F317" s="70">
        <v>93237.69</v>
      </c>
      <c r="G317" s="70"/>
      <c r="H317" s="76">
        <v>1.3174999999999999</v>
      </c>
      <c r="I317" s="76">
        <v>0.86065999999999998</v>
      </c>
      <c r="J317" s="70">
        <v>154.54857999999999</v>
      </c>
      <c r="K317" s="70"/>
      <c r="L317" s="70">
        <f t="shared" si="16"/>
        <v>14951.87</v>
      </c>
      <c r="M317" s="70">
        <f t="shared" si="17"/>
        <v>14807.487899999998</v>
      </c>
      <c r="N317" s="70">
        <f t="shared" si="18"/>
        <v>30824.413821950599</v>
      </c>
      <c r="O317" s="70">
        <f t="shared" si="19"/>
        <v>603.29049933684291</v>
      </c>
    </row>
    <row r="318" spans="1:15" ht="15" customHeight="1" x14ac:dyDescent="0.2">
      <c r="A318" s="62">
        <v>315</v>
      </c>
      <c r="B318" s="75">
        <v>45975</v>
      </c>
      <c r="C318" s="70">
        <v>14947.52</v>
      </c>
      <c r="D318" s="70">
        <v>11113.82</v>
      </c>
      <c r="E318" s="70">
        <v>26328.27</v>
      </c>
      <c r="F318" s="70">
        <v>91591.69</v>
      </c>
      <c r="G318" s="70"/>
      <c r="H318" s="76">
        <v>1.3167500000000001</v>
      </c>
      <c r="I318" s="76">
        <v>0.85851999999999995</v>
      </c>
      <c r="J318" s="70">
        <v>153.86331999999999</v>
      </c>
      <c r="K318" s="70"/>
      <c r="L318" s="70">
        <f t="shared" si="16"/>
        <v>14947.52</v>
      </c>
      <c r="M318" s="70">
        <f t="shared" si="17"/>
        <v>14634.122485</v>
      </c>
      <c r="N318" s="70">
        <f t="shared" si="18"/>
        <v>30667.04328379071</v>
      </c>
      <c r="O318" s="70">
        <f t="shared" si="19"/>
        <v>595.27956370628169</v>
      </c>
    </row>
    <row r="319" spans="1:15" ht="15" customHeight="1" x14ac:dyDescent="0.2">
      <c r="A319" s="62">
        <v>316</v>
      </c>
      <c r="B319" s="75">
        <v>45978</v>
      </c>
      <c r="C319" s="70">
        <v>14812.02</v>
      </c>
      <c r="D319" s="70">
        <v>11087.53</v>
      </c>
      <c r="E319" s="70">
        <v>26163.7</v>
      </c>
      <c r="F319" s="70">
        <v>91494.25</v>
      </c>
      <c r="G319" s="70"/>
      <c r="H319" s="76">
        <v>1.3181400000000001</v>
      </c>
      <c r="I319" s="76">
        <v>0.86258999999999997</v>
      </c>
      <c r="J319" s="70">
        <v>154.89519999999999</v>
      </c>
      <c r="K319" s="70"/>
      <c r="L319" s="70">
        <f t="shared" si="16"/>
        <v>14812.02</v>
      </c>
      <c r="M319" s="70">
        <f t="shared" si="17"/>
        <v>14614.916794200002</v>
      </c>
      <c r="N319" s="70">
        <f t="shared" si="18"/>
        <v>30331.559605374514</v>
      </c>
      <c r="O319" s="70">
        <f t="shared" si="19"/>
        <v>590.68486305579518</v>
      </c>
    </row>
    <row r="320" spans="1:15" ht="15" customHeight="1" x14ac:dyDescent="0.2">
      <c r="A320" s="62">
        <v>317</v>
      </c>
      <c r="B320" s="75">
        <v>45979</v>
      </c>
      <c r="C320" s="70">
        <v>14690.81</v>
      </c>
      <c r="D320" s="70">
        <v>10946.44</v>
      </c>
      <c r="E320" s="70">
        <v>25676.81</v>
      </c>
      <c r="F320" s="70">
        <v>88547.25</v>
      </c>
      <c r="G320" s="70"/>
      <c r="H320" s="76">
        <v>1.3139099999999999</v>
      </c>
      <c r="I320" s="76">
        <v>0.86280999999999997</v>
      </c>
      <c r="J320" s="70">
        <v>155.25452999999999</v>
      </c>
      <c r="K320" s="70"/>
      <c r="L320" s="70">
        <f t="shared" si="16"/>
        <v>14690.81</v>
      </c>
      <c r="M320" s="70">
        <f t="shared" si="17"/>
        <v>14382.636980400001</v>
      </c>
      <c r="N320" s="70">
        <f t="shared" si="18"/>
        <v>29759.518318053804</v>
      </c>
      <c r="O320" s="70">
        <f t="shared" si="19"/>
        <v>570.33601531626812</v>
      </c>
    </row>
    <row r="321" spans="1:15" ht="15" customHeight="1" x14ac:dyDescent="0.2">
      <c r="A321" s="62">
        <v>318</v>
      </c>
      <c r="B321" s="75">
        <v>45980</v>
      </c>
      <c r="C321" s="70">
        <v>14746.44</v>
      </c>
      <c r="D321" s="70">
        <v>10894.99</v>
      </c>
      <c r="E321" s="70">
        <v>25631.15</v>
      </c>
      <c r="F321" s="70">
        <v>88246.75</v>
      </c>
      <c r="G321" s="70"/>
      <c r="H321" s="76">
        <v>1.3122199999999999</v>
      </c>
      <c r="I321" s="76">
        <v>0.86333000000000004</v>
      </c>
      <c r="J321" s="70">
        <v>156.13399000000001</v>
      </c>
      <c r="K321" s="70"/>
      <c r="L321" s="70">
        <f t="shared" si="16"/>
        <v>14746.44</v>
      </c>
      <c r="M321" s="70">
        <f t="shared" si="17"/>
        <v>14296.6237778</v>
      </c>
      <c r="N321" s="70">
        <f t="shared" si="18"/>
        <v>29688.705361796765</v>
      </c>
      <c r="O321" s="70">
        <f t="shared" si="19"/>
        <v>565.19883979138683</v>
      </c>
    </row>
    <row r="322" spans="1:15" ht="15" customHeight="1" x14ac:dyDescent="0.2">
      <c r="A322" s="62">
        <v>319</v>
      </c>
      <c r="B322" s="75">
        <v>45981</v>
      </c>
      <c r="C322" s="70">
        <v>14518.95</v>
      </c>
      <c r="D322" s="70">
        <v>10924.19</v>
      </c>
      <c r="E322" s="70">
        <v>25719.15</v>
      </c>
      <c r="F322" s="70">
        <v>90585.31</v>
      </c>
      <c r="G322" s="70"/>
      <c r="H322" s="76">
        <v>1.3061799999999999</v>
      </c>
      <c r="I322" s="76">
        <v>0.86851</v>
      </c>
      <c r="J322" s="70">
        <v>157.60812999999999</v>
      </c>
      <c r="K322" s="70"/>
      <c r="L322" s="70">
        <f t="shared" si="16"/>
        <v>14518.95</v>
      </c>
      <c r="M322" s="70">
        <f t="shared" si="17"/>
        <v>14268.9584942</v>
      </c>
      <c r="N322" s="70">
        <f t="shared" si="18"/>
        <v>29612.957824319812</v>
      </c>
      <c r="O322" s="70">
        <f t="shared" si="19"/>
        <v>574.75023655188352</v>
      </c>
    </row>
    <row r="323" spans="1:15" ht="15" customHeight="1" x14ac:dyDescent="0.2">
      <c r="A323" s="62">
        <v>320</v>
      </c>
      <c r="B323" s="75">
        <v>45982</v>
      </c>
      <c r="C323" s="70">
        <v>14662.68</v>
      </c>
      <c r="D323" s="70">
        <v>10938.01</v>
      </c>
      <c r="E323" s="70">
        <v>25724.22</v>
      </c>
      <c r="F323" s="70">
        <v>88407.13</v>
      </c>
      <c r="G323" s="70"/>
      <c r="H323" s="76">
        <v>1.30864</v>
      </c>
      <c r="I323" s="76">
        <v>0.86806000000000005</v>
      </c>
      <c r="J323" s="70">
        <v>156.73611</v>
      </c>
      <c r="K323" s="70"/>
      <c r="L323" s="70">
        <f t="shared" ref="L323:L386" si="20">C323</f>
        <v>14662.68</v>
      </c>
      <c r="M323" s="70">
        <f t="shared" ref="M323:M386" si="21">D323*H323</f>
        <v>14313.9174064</v>
      </c>
      <c r="N323" s="70">
        <f t="shared" ref="N323:N386" si="22">E323/I323</f>
        <v>29634.149713153467</v>
      </c>
      <c r="O323" s="70">
        <f t="shared" ref="O323:O386" si="23">F323/J323</f>
        <v>564.05081126487062</v>
      </c>
    </row>
    <row r="324" spans="1:15" ht="15" customHeight="1" x14ac:dyDescent="0.2">
      <c r="A324" s="62">
        <v>321</v>
      </c>
      <c r="B324" s="75">
        <v>45986</v>
      </c>
      <c r="C324" s="70">
        <v>15025.54</v>
      </c>
      <c r="D324" s="70">
        <v>11018.07</v>
      </c>
      <c r="E324" s="70">
        <v>25870.15</v>
      </c>
      <c r="F324" s="70">
        <v>88468.63</v>
      </c>
      <c r="G324" s="70"/>
      <c r="H324" s="76">
        <v>1.3144100000000001</v>
      </c>
      <c r="I324" s="76">
        <v>0.86573</v>
      </c>
      <c r="J324" s="70">
        <v>156.19426999999999</v>
      </c>
      <c r="K324" s="70"/>
      <c r="L324" s="70">
        <f t="shared" si="20"/>
        <v>15025.54</v>
      </c>
      <c r="M324" s="70">
        <f t="shared" si="21"/>
        <v>14482.261388700001</v>
      </c>
      <c r="N324" s="70">
        <f t="shared" si="22"/>
        <v>29882.4691300983</v>
      </c>
      <c r="O324" s="70">
        <f t="shared" si="23"/>
        <v>566.40125146716332</v>
      </c>
    </row>
    <row r="325" spans="1:15" ht="15" customHeight="1" x14ac:dyDescent="0.2">
      <c r="A325" s="62">
        <v>322</v>
      </c>
      <c r="B325" s="75">
        <v>45987</v>
      </c>
      <c r="C325" s="70">
        <v>15129.57</v>
      </c>
      <c r="D325" s="70">
        <v>11112.14</v>
      </c>
      <c r="E325" s="70">
        <v>26097.83</v>
      </c>
      <c r="F325" s="70">
        <v>90104.13</v>
      </c>
      <c r="G325" s="70"/>
      <c r="H325" s="76">
        <v>1.31917</v>
      </c>
      <c r="I325" s="76">
        <v>0.86377999999999999</v>
      </c>
      <c r="J325" s="70">
        <v>156.42222000000001</v>
      </c>
      <c r="K325" s="70"/>
      <c r="L325" s="70">
        <f t="shared" si="20"/>
        <v>15129.57</v>
      </c>
      <c r="M325" s="70">
        <f t="shared" si="21"/>
        <v>14658.801723799999</v>
      </c>
      <c r="N325" s="70">
        <f t="shared" si="22"/>
        <v>30213.515015397443</v>
      </c>
      <c r="O325" s="70">
        <f t="shared" si="23"/>
        <v>576.03152544440297</v>
      </c>
    </row>
    <row r="326" spans="1:15" ht="15" customHeight="1" x14ac:dyDescent="0.2">
      <c r="A326" s="62">
        <v>323</v>
      </c>
      <c r="B326" s="75">
        <v>45989</v>
      </c>
      <c r="C326" s="70">
        <v>15211.14</v>
      </c>
      <c r="D326" s="70">
        <v>11150.93</v>
      </c>
      <c r="E326" s="70">
        <v>26182.52</v>
      </c>
      <c r="F326" s="70">
        <v>91370.38</v>
      </c>
      <c r="G326" s="70"/>
      <c r="H326" s="76">
        <v>1.3215300000000001</v>
      </c>
      <c r="I326" s="76">
        <v>0.86460000000000004</v>
      </c>
      <c r="J326" s="70">
        <v>156.12138999999999</v>
      </c>
      <c r="K326" s="70"/>
      <c r="L326" s="70">
        <f t="shared" si="20"/>
        <v>15211.14</v>
      </c>
      <c r="M326" s="70">
        <f t="shared" si="21"/>
        <v>14736.288522900002</v>
      </c>
      <c r="N326" s="70">
        <f t="shared" si="22"/>
        <v>30282.812861438815</v>
      </c>
      <c r="O326" s="70">
        <f t="shared" si="23"/>
        <v>585.25215539011026</v>
      </c>
    </row>
    <row r="327" spans="1:15" ht="15" customHeight="1" x14ac:dyDescent="0.2">
      <c r="A327" s="62">
        <v>324</v>
      </c>
      <c r="B327" s="75">
        <v>45992</v>
      </c>
      <c r="C327" s="70">
        <v>15132</v>
      </c>
      <c r="D327" s="70">
        <v>11130.29</v>
      </c>
      <c r="E327" s="70">
        <v>26099.67</v>
      </c>
      <c r="F327" s="70">
        <v>89642</v>
      </c>
      <c r="G327" s="70"/>
      <c r="H327" s="76">
        <v>1.32673</v>
      </c>
      <c r="I327" s="76">
        <v>0.85865999999999998</v>
      </c>
      <c r="J327" s="70">
        <v>154.79992999999999</v>
      </c>
      <c r="K327" s="70"/>
      <c r="L327" s="70">
        <f t="shared" si="20"/>
        <v>15132</v>
      </c>
      <c r="M327" s="70">
        <f t="shared" si="21"/>
        <v>14766.889651700001</v>
      </c>
      <c r="N327" s="70">
        <f t="shared" si="22"/>
        <v>30395.814408496961</v>
      </c>
      <c r="O327" s="70">
        <f t="shared" si="23"/>
        <v>579.08294919771606</v>
      </c>
    </row>
    <row r="328" spans="1:15" ht="15" customHeight="1" x14ac:dyDescent="0.2">
      <c r="A328" s="62">
        <v>325</v>
      </c>
      <c r="B328" s="75">
        <v>45993</v>
      </c>
      <c r="C328" s="70">
        <v>15169.63</v>
      </c>
      <c r="D328" s="70">
        <v>11129.46</v>
      </c>
      <c r="E328" s="70">
        <v>26055.98</v>
      </c>
      <c r="F328" s="70">
        <v>89642.25</v>
      </c>
      <c r="G328" s="70"/>
      <c r="H328" s="76">
        <v>1.32037</v>
      </c>
      <c r="I328" s="76">
        <v>0.86102999999999996</v>
      </c>
      <c r="J328" s="70">
        <v>156.07025999999999</v>
      </c>
      <c r="K328" s="70"/>
      <c r="L328" s="70">
        <f t="shared" si="20"/>
        <v>15169.63</v>
      </c>
      <c r="M328" s="70">
        <f t="shared" si="21"/>
        <v>14695.0051002</v>
      </c>
      <c r="N328" s="70">
        <f t="shared" si="22"/>
        <v>30261.407848739302</v>
      </c>
      <c r="O328" s="70">
        <f t="shared" si="23"/>
        <v>574.37111977643917</v>
      </c>
    </row>
    <row r="329" spans="1:15" ht="15" customHeight="1" x14ac:dyDescent="0.2">
      <c r="A329" s="62">
        <v>326</v>
      </c>
      <c r="B329" s="75">
        <v>45994</v>
      </c>
      <c r="C329" s="70">
        <v>15215.34</v>
      </c>
      <c r="D329" s="70">
        <v>11118.3</v>
      </c>
      <c r="E329" s="70">
        <v>26097.29</v>
      </c>
      <c r="F329" s="70">
        <v>90662.69</v>
      </c>
      <c r="G329" s="70"/>
      <c r="H329" s="76">
        <v>1.3310500000000001</v>
      </c>
      <c r="I329" s="76">
        <v>0.85704000000000002</v>
      </c>
      <c r="J329" s="70">
        <v>155.36510000000001</v>
      </c>
      <c r="K329" s="70"/>
      <c r="L329" s="70">
        <f t="shared" si="20"/>
        <v>15215.34</v>
      </c>
      <c r="M329" s="70">
        <f t="shared" si="21"/>
        <v>14799.013214999999</v>
      </c>
      <c r="N329" s="70">
        <f t="shared" si="22"/>
        <v>30450.492392420423</v>
      </c>
      <c r="O329" s="70">
        <f t="shared" si="23"/>
        <v>583.54604734267855</v>
      </c>
    </row>
    <row r="330" spans="1:15" ht="15" customHeight="1" x14ac:dyDescent="0.2">
      <c r="A330" s="62">
        <v>327</v>
      </c>
      <c r="B330" s="75">
        <v>45995</v>
      </c>
      <c r="C330" s="70">
        <v>15232.81</v>
      </c>
      <c r="D330" s="70">
        <v>11141.96</v>
      </c>
      <c r="E330" s="70">
        <v>26209</v>
      </c>
      <c r="F330" s="70">
        <v>92778.559999999998</v>
      </c>
      <c r="G330" s="70"/>
      <c r="H330" s="76">
        <v>1.33402</v>
      </c>
      <c r="I330" s="76">
        <v>0.85719000000000001</v>
      </c>
      <c r="J330" s="70">
        <v>154.76598999999999</v>
      </c>
      <c r="K330" s="70"/>
      <c r="L330" s="70">
        <f t="shared" si="20"/>
        <v>15232.81</v>
      </c>
      <c r="M330" s="70">
        <f t="shared" si="21"/>
        <v>14863.597479199998</v>
      </c>
      <c r="N330" s="70">
        <f t="shared" si="22"/>
        <v>30575.485014990842</v>
      </c>
      <c r="O330" s="70">
        <f t="shared" si="23"/>
        <v>599.47640951348546</v>
      </c>
    </row>
    <row r="331" spans="1:15" ht="15" customHeight="1" x14ac:dyDescent="0.2">
      <c r="A331" s="62">
        <v>328</v>
      </c>
      <c r="B331" s="75">
        <v>45996</v>
      </c>
      <c r="C331" s="70">
        <v>15264.64</v>
      </c>
      <c r="D331" s="70">
        <v>11091.64</v>
      </c>
      <c r="E331" s="70">
        <v>26185.46</v>
      </c>
      <c r="F331" s="70">
        <v>91803</v>
      </c>
      <c r="G331" s="70"/>
      <c r="H331" s="76">
        <v>1.33436</v>
      </c>
      <c r="I331" s="76">
        <v>0.85873999999999995</v>
      </c>
      <c r="J331" s="70">
        <v>155.22542000000001</v>
      </c>
      <c r="K331" s="70"/>
      <c r="L331" s="70">
        <f t="shared" si="20"/>
        <v>15264.64</v>
      </c>
      <c r="M331" s="70">
        <f t="shared" si="21"/>
        <v>14800.240750399998</v>
      </c>
      <c r="N331" s="70">
        <f t="shared" si="22"/>
        <v>30492.884924424157</v>
      </c>
      <c r="O331" s="70">
        <f t="shared" si="23"/>
        <v>591.41730780950695</v>
      </c>
    </row>
    <row r="332" spans="1:15" ht="15" customHeight="1" x14ac:dyDescent="0.2">
      <c r="A332" s="62">
        <v>329</v>
      </c>
      <c r="B332" s="75">
        <v>45999</v>
      </c>
      <c r="C332" s="70">
        <v>15212.84</v>
      </c>
      <c r="D332" s="70">
        <v>11066.5</v>
      </c>
      <c r="E332" s="70">
        <v>26165.09</v>
      </c>
      <c r="F332" s="70">
        <v>91966.81</v>
      </c>
      <c r="G332" s="70"/>
      <c r="H332" s="76">
        <v>1.3326100000000001</v>
      </c>
      <c r="I332" s="76">
        <v>0.85799999999999998</v>
      </c>
      <c r="J332" s="70">
        <v>155.54697999999999</v>
      </c>
      <c r="K332" s="70"/>
      <c r="L332" s="70">
        <f t="shared" si="20"/>
        <v>15212.84</v>
      </c>
      <c r="M332" s="70">
        <f t="shared" si="21"/>
        <v>14747.328565000002</v>
      </c>
      <c r="N332" s="70">
        <f t="shared" si="22"/>
        <v>30495.44289044289</v>
      </c>
      <c r="O332" s="70">
        <f t="shared" si="23"/>
        <v>591.24780178953006</v>
      </c>
    </row>
    <row r="333" spans="1:15" ht="15" customHeight="1" x14ac:dyDescent="0.2">
      <c r="A333" s="62">
        <v>330</v>
      </c>
      <c r="B333" s="75">
        <v>46000</v>
      </c>
      <c r="C333" s="70">
        <v>15199.66</v>
      </c>
      <c r="D333" s="70">
        <v>11062.96</v>
      </c>
      <c r="E333" s="70">
        <v>25984.65</v>
      </c>
      <c r="F333" s="70">
        <v>92099.81</v>
      </c>
      <c r="G333" s="70"/>
      <c r="H333" s="76">
        <v>1.33223</v>
      </c>
      <c r="I333" s="76">
        <v>0.85933000000000004</v>
      </c>
      <c r="J333" s="70">
        <v>156.36331999999999</v>
      </c>
      <c r="K333" s="70"/>
      <c r="L333" s="70">
        <f t="shared" si="20"/>
        <v>15199.66</v>
      </c>
      <c r="M333" s="70">
        <f t="shared" si="21"/>
        <v>14738.407200799998</v>
      </c>
      <c r="N333" s="70">
        <f t="shared" si="22"/>
        <v>30238.267021982243</v>
      </c>
      <c r="O333" s="70">
        <f t="shared" si="23"/>
        <v>589.01160451185103</v>
      </c>
    </row>
    <row r="334" spans="1:15" ht="15" customHeight="1" x14ac:dyDescent="0.2">
      <c r="A334" s="62">
        <v>331</v>
      </c>
      <c r="B334" s="75">
        <v>46001</v>
      </c>
      <c r="C334" s="70">
        <v>15302.75</v>
      </c>
      <c r="D334" s="70">
        <v>11078.48</v>
      </c>
      <c r="E334" s="70">
        <v>25888.42</v>
      </c>
      <c r="F334" s="70">
        <v>92004.75</v>
      </c>
      <c r="G334" s="70"/>
      <c r="H334" s="76">
        <v>1.33097</v>
      </c>
      <c r="I334" s="76">
        <v>0.85955000000000004</v>
      </c>
      <c r="J334" s="70">
        <v>156.71307999999999</v>
      </c>
      <c r="K334" s="70"/>
      <c r="L334" s="70">
        <f t="shared" si="20"/>
        <v>15302.75</v>
      </c>
      <c r="M334" s="70">
        <f t="shared" si="21"/>
        <v>14745.124525599998</v>
      </c>
      <c r="N334" s="70">
        <f t="shared" si="22"/>
        <v>30118.57367227037</v>
      </c>
      <c r="O334" s="70">
        <f t="shared" si="23"/>
        <v>587.09043303851854</v>
      </c>
    </row>
    <row r="335" spans="1:15" ht="15" customHeight="1" x14ac:dyDescent="0.2">
      <c r="A335" s="62">
        <v>332</v>
      </c>
      <c r="B335" s="75">
        <v>46002</v>
      </c>
      <c r="C335" s="70">
        <v>15334.74</v>
      </c>
      <c r="D335" s="70">
        <v>11133.72</v>
      </c>
      <c r="E335" s="70">
        <v>26091.93</v>
      </c>
      <c r="F335" s="70">
        <v>91179.31</v>
      </c>
      <c r="G335" s="70"/>
      <c r="H335" s="76">
        <v>1.3385899999999999</v>
      </c>
      <c r="I335" s="76">
        <v>0.85367999999999999</v>
      </c>
      <c r="J335" s="70">
        <v>155.58305999999999</v>
      </c>
      <c r="K335" s="70"/>
      <c r="L335" s="70">
        <f t="shared" si="20"/>
        <v>15334.74</v>
      </c>
      <c r="M335" s="70">
        <f t="shared" si="21"/>
        <v>14903.486254799998</v>
      </c>
      <c r="N335" s="70">
        <f t="shared" si="22"/>
        <v>30564.063817824008</v>
      </c>
      <c r="O335" s="70">
        <f t="shared" si="23"/>
        <v>586.04908529244767</v>
      </c>
    </row>
    <row r="336" spans="1:15" ht="15" customHeight="1" x14ac:dyDescent="0.2">
      <c r="A336" s="62">
        <v>333</v>
      </c>
      <c r="B336" s="75">
        <v>46003</v>
      </c>
      <c r="C336" s="70">
        <v>15172.13</v>
      </c>
      <c r="D336" s="70">
        <v>11071.6</v>
      </c>
      <c r="E336" s="70">
        <v>26036.63</v>
      </c>
      <c r="F336" s="70">
        <v>92429.75</v>
      </c>
      <c r="G336" s="70"/>
      <c r="H336" s="76">
        <v>1.33809</v>
      </c>
      <c r="I336" s="76">
        <v>0.85243999999999998</v>
      </c>
      <c r="J336" s="70">
        <v>155.98840999999999</v>
      </c>
      <c r="K336" s="70"/>
      <c r="L336" s="70">
        <f t="shared" si="20"/>
        <v>15172.13</v>
      </c>
      <c r="M336" s="70">
        <f t="shared" si="21"/>
        <v>14814.797244000001</v>
      </c>
      <c r="N336" s="70">
        <f t="shared" si="22"/>
        <v>30543.651166064476</v>
      </c>
      <c r="O336" s="70">
        <f t="shared" si="23"/>
        <v>592.54242029904663</v>
      </c>
    </row>
    <row r="337" spans="1:15" ht="15" customHeight="1" x14ac:dyDescent="0.2">
      <c r="A337" s="62">
        <v>334</v>
      </c>
      <c r="B337" s="75">
        <v>46006</v>
      </c>
      <c r="C337" s="70">
        <v>15150.46</v>
      </c>
      <c r="D337" s="70">
        <v>11188.96</v>
      </c>
      <c r="E337" s="70">
        <v>26218.880000000001</v>
      </c>
      <c r="F337" s="70">
        <v>91214.38</v>
      </c>
      <c r="G337" s="70"/>
      <c r="H337" s="76">
        <v>1.33876</v>
      </c>
      <c r="I337" s="76">
        <v>0.85085</v>
      </c>
      <c r="J337" s="70">
        <v>155.12635</v>
      </c>
      <c r="K337" s="70"/>
      <c r="L337" s="70">
        <f t="shared" si="20"/>
        <v>15150.46</v>
      </c>
      <c r="M337" s="70">
        <f t="shared" si="21"/>
        <v>14979.332089599999</v>
      </c>
      <c r="N337" s="70">
        <f t="shared" si="22"/>
        <v>30814.926250220371</v>
      </c>
      <c r="O337" s="70">
        <f t="shared" si="23"/>
        <v>588.00055567606671</v>
      </c>
    </row>
    <row r="338" spans="1:15" ht="15" customHeight="1" x14ac:dyDescent="0.2">
      <c r="A338" s="62">
        <v>335</v>
      </c>
      <c r="B338" s="75">
        <v>46007</v>
      </c>
      <c r="C338" s="70">
        <v>15114.92</v>
      </c>
      <c r="D338" s="70">
        <v>11112.64</v>
      </c>
      <c r="E338" s="70">
        <v>26158.48</v>
      </c>
      <c r="F338" s="70">
        <v>89787.44</v>
      </c>
      <c r="G338" s="70"/>
      <c r="H338" s="76">
        <v>1.34368</v>
      </c>
      <c r="I338" s="76">
        <v>0.84918000000000005</v>
      </c>
      <c r="J338" s="70">
        <v>154.61107000000001</v>
      </c>
      <c r="K338" s="70"/>
      <c r="L338" s="70">
        <f t="shared" si="20"/>
        <v>15114.92</v>
      </c>
      <c r="M338" s="70">
        <f t="shared" si="21"/>
        <v>14931.832115199999</v>
      </c>
      <c r="N338" s="70">
        <f t="shared" si="22"/>
        <v>30804.399538378198</v>
      </c>
      <c r="O338" s="70">
        <f t="shared" si="23"/>
        <v>580.73099164244832</v>
      </c>
    </row>
    <row r="339" spans="1:15" ht="15" customHeight="1" x14ac:dyDescent="0.2">
      <c r="A339" s="62">
        <v>336</v>
      </c>
      <c r="B339" s="75">
        <v>46008</v>
      </c>
      <c r="C339" s="70">
        <v>14940.01</v>
      </c>
      <c r="D339" s="70">
        <v>11215.36</v>
      </c>
      <c r="E339" s="70">
        <v>26093.59</v>
      </c>
      <c r="F339" s="70">
        <v>90022</v>
      </c>
      <c r="G339" s="70"/>
      <c r="H339" s="76">
        <v>1.33432</v>
      </c>
      <c r="I339" s="76">
        <v>0.85309999999999997</v>
      </c>
      <c r="J339" s="70">
        <v>155.58778000000001</v>
      </c>
      <c r="K339" s="70"/>
      <c r="L339" s="70">
        <f t="shared" si="20"/>
        <v>14940.01</v>
      </c>
      <c r="M339" s="70">
        <f t="shared" si="21"/>
        <v>14964.8791552</v>
      </c>
      <c r="N339" s="70">
        <f t="shared" si="22"/>
        <v>30586.789356464658</v>
      </c>
      <c r="O339" s="70">
        <f t="shared" si="23"/>
        <v>578.59299747062391</v>
      </c>
    </row>
    <row r="340" spans="1:15" ht="15" customHeight="1" x14ac:dyDescent="0.2">
      <c r="A340" s="62">
        <v>337</v>
      </c>
      <c r="B340" s="75">
        <v>46009</v>
      </c>
      <c r="C340" s="70">
        <v>15058.71</v>
      </c>
      <c r="D340" s="70">
        <v>11289.07</v>
      </c>
      <c r="E340" s="70">
        <v>26302.01</v>
      </c>
      <c r="F340" s="70">
        <v>89093.25</v>
      </c>
      <c r="G340" s="70"/>
      <c r="H340" s="76">
        <v>1.3399300000000001</v>
      </c>
      <c r="I340" s="76">
        <v>0.85331999999999997</v>
      </c>
      <c r="J340" s="70">
        <v>155.77268000000001</v>
      </c>
      <c r="K340" s="70"/>
      <c r="L340" s="70">
        <f t="shared" si="20"/>
        <v>15058.71</v>
      </c>
      <c r="M340" s="70">
        <f t="shared" si="21"/>
        <v>15126.563565100001</v>
      </c>
      <c r="N340" s="70">
        <f t="shared" si="22"/>
        <v>30823.149580462195</v>
      </c>
      <c r="O340" s="70">
        <f t="shared" si="23"/>
        <v>571.94400199059294</v>
      </c>
    </row>
    <row r="341" spans="1:15" ht="15" customHeight="1" x14ac:dyDescent="0.2">
      <c r="A341" s="62">
        <v>338</v>
      </c>
      <c r="B341" s="75">
        <v>46010</v>
      </c>
      <c r="C341" s="70">
        <v>15191.85</v>
      </c>
      <c r="D341" s="70">
        <v>11357.53</v>
      </c>
      <c r="E341" s="70">
        <v>26304.41</v>
      </c>
      <c r="F341" s="70">
        <v>90012.75</v>
      </c>
      <c r="G341" s="70"/>
      <c r="H341" s="76">
        <v>1.3369899999999999</v>
      </c>
      <c r="I341" s="76">
        <v>0.85382999999999998</v>
      </c>
      <c r="J341" s="70">
        <v>157.2319</v>
      </c>
      <c r="K341" s="70"/>
      <c r="L341" s="70">
        <f t="shared" si="20"/>
        <v>15191.85</v>
      </c>
      <c r="M341" s="70">
        <f t="shared" si="21"/>
        <v>15184.904034699999</v>
      </c>
      <c r="N341" s="70">
        <f t="shared" si="22"/>
        <v>30807.54951219798</v>
      </c>
      <c r="O341" s="70">
        <f t="shared" si="23"/>
        <v>572.48401882824032</v>
      </c>
    </row>
    <row r="342" spans="1:15" ht="15" customHeight="1" x14ac:dyDescent="0.2">
      <c r="A342" s="62">
        <v>339</v>
      </c>
      <c r="B342" s="75">
        <v>46013</v>
      </c>
      <c r="C342" s="70">
        <v>15290.55</v>
      </c>
      <c r="D342" s="70">
        <v>11321.44</v>
      </c>
      <c r="E342" s="70">
        <v>26206.58</v>
      </c>
      <c r="F342" s="70">
        <v>91640.31</v>
      </c>
      <c r="G342" s="70"/>
      <c r="H342" s="76">
        <v>1.34351</v>
      </c>
      <c r="I342" s="76">
        <v>0.85143000000000002</v>
      </c>
      <c r="J342" s="70">
        <v>157.31800999999999</v>
      </c>
      <c r="K342" s="70"/>
      <c r="L342" s="70">
        <f t="shared" si="20"/>
        <v>15290.55</v>
      </c>
      <c r="M342" s="70">
        <f t="shared" si="21"/>
        <v>15210.4678544</v>
      </c>
      <c r="N342" s="70">
        <f t="shared" si="22"/>
        <v>30779.488625019087</v>
      </c>
      <c r="O342" s="70">
        <f t="shared" si="23"/>
        <v>582.51633109267027</v>
      </c>
    </row>
    <row r="343" spans="1:15" ht="15" customHeight="1" x14ac:dyDescent="0.2">
      <c r="A343" s="62">
        <v>340</v>
      </c>
      <c r="B343" s="75">
        <v>46014</v>
      </c>
      <c r="C343" s="70">
        <v>15360.18</v>
      </c>
      <c r="D343" s="70">
        <v>11348.11</v>
      </c>
      <c r="E343" s="70">
        <v>26151.040000000001</v>
      </c>
      <c r="F343" s="70">
        <v>91659.38</v>
      </c>
      <c r="G343" s="70"/>
      <c r="H343" s="76">
        <v>1.3502099999999999</v>
      </c>
      <c r="I343" s="76">
        <v>0.84845999999999999</v>
      </c>
      <c r="J343" s="70">
        <v>156.0241</v>
      </c>
      <c r="K343" s="70"/>
      <c r="L343" s="70">
        <f t="shared" si="20"/>
        <v>15360.18</v>
      </c>
      <c r="M343" s="70">
        <f t="shared" si="21"/>
        <v>15322.331603099999</v>
      </c>
      <c r="N343" s="70">
        <f t="shared" si="22"/>
        <v>30821.771209013979</v>
      </c>
      <c r="O343" s="70">
        <f t="shared" si="23"/>
        <v>587.46937171885622</v>
      </c>
    </row>
    <row r="344" spans="1:15" ht="15" customHeight="1" x14ac:dyDescent="0.2">
      <c r="A344" s="62">
        <v>341</v>
      </c>
      <c r="B344" s="75">
        <v>46015</v>
      </c>
      <c r="C344" s="70">
        <v>15409.7</v>
      </c>
      <c r="D344" s="70">
        <v>11326.84</v>
      </c>
      <c r="E344" s="70">
        <v>26150.16</v>
      </c>
      <c r="F344" s="70">
        <v>91534.38</v>
      </c>
      <c r="G344" s="70"/>
      <c r="H344" s="76">
        <v>1.35033</v>
      </c>
      <c r="I344" s="76">
        <v>0.84838999999999998</v>
      </c>
      <c r="J344" s="70">
        <v>155.95996</v>
      </c>
      <c r="K344" s="70"/>
      <c r="L344" s="70">
        <f t="shared" si="20"/>
        <v>15409.7</v>
      </c>
      <c r="M344" s="70">
        <f t="shared" si="21"/>
        <v>15294.9718572</v>
      </c>
      <c r="N344" s="70">
        <f t="shared" si="22"/>
        <v>30823.277030610923</v>
      </c>
      <c r="O344" s="70">
        <f t="shared" si="23"/>
        <v>586.90948625531837</v>
      </c>
    </row>
    <row r="345" spans="1:15" ht="15" customHeight="1" x14ac:dyDescent="0.2">
      <c r="A345" s="62">
        <v>342</v>
      </c>
      <c r="B345" s="75">
        <v>46020</v>
      </c>
      <c r="C345" s="70">
        <v>15353.16</v>
      </c>
      <c r="D345" s="70">
        <v>11328.8</v>
      </c>
      <c r="E345" s="70">
        <v>26177.37</v>
      </c>
      <c r="F345" s="70">
        <v>91971.63</v>
      </c>
      <c r="G345" s="70"/>
      <c r="H345" s="76">
        <v>1.3483799999999999</v>
      </c>
      <c r="I345" s="76">
        <v>0.84991000000000005</v>
      </c>
      <c r="J345" s="70">
        <v>156.35730000000001</v>
      </c>
      <c r="K345" s="70"/>
      <c r="L345" s="70">
        <f t="shared" si="20"/>
        <v>15353.16</v>
      </c>
      <c r="M345" s="70">
        <f t="shared" si="21"/>
        <v>15275.527343999998</v>
      </c>
      <c r="N345" s="70">
        <f t="shared" si="22"/>
        <v>30800.167076513982</v>
      </c>
      <c r="O345" s="70">
        <f t="shared" si="23"/>
        <v>588.21449334313138</v>
      </c>
    </row>
    <row r="346" spans="1:15" ht="15" customHeight="1" x14ac:dyDescent="0.2">
      <c r="A346" s="62">
        <v>343</v>
      </c>
      <c r="B346" s="75">
        <v>46021</v>
      </c>
      <c r="C346" s="70">
        <v>15332.07</v>
      </c>
      <c r="D346" s="70">
        <v>11413.98</v>
      </c>
      <c r="E346" s="70">
        <v>26358.52</v>
      </c>
      <c r="F346" s="70">
        <v>91630.44</v>
      </c>
      <c r="G346" s="70"/>
      <c r="H346" s="76">
        <v>1.3495200000000001</v>
      </c>
      <c r="I346" s="76">
        <v>0.85055999999999998</v>
      </c>
      <c r="J346" s="70">
        <v>156.06021999999999</v>
      </c>
      <c r="K346" s="70"/>
      <c r="L346" s="70">
        <f t="shared" si="20"/>
        <v>15332.07</v>
      </c>
      <c r="M346" s="70">
        <f t="shared" si="21"/>
        <v>15403.394289600001</v>
      </c>
      <c r="N346" s="70">
        <f t="shared" si="22"/>
        <v>30989.606847253574</v>
      </c>
      <c r="O346" s="70">
        <f t="shared" si="23"/>
        <v>587.14796121651</v>
      </c>
    </row>
    <row r="347" spans="1:15" ht="15" customHeight="1" x14ac:dyDescent="0.2">
      <c r="A347" s="62">
        <v>344</v>
      </c>
      <c r="B347" s="75">
        <v>46027</v>
      </c>
      <c r="C347" s="70">
        <v>15349.78</v>
      </c>
      <c r="D347" s="70">
        <v>11487.54</v>
      </c>
      <c r="E347" s="70">
        <v>26523.82</v>
      </c>
      <c r="F347" s="70">
        <v>94348.63</v>
      </c>
      <c r="G347" s="70"/>
      <c r="H347" s="76">
        <v>1.3444</v>
      </c>
      <c r="I347" s="76">
        <v>0.85733999999999999</v>
      </c>
      <c r="J347" s="70">
        <v>156.83299</v>
      </c>
      <c r="K347" s="70"/>
      <c r="L347" s="70">
        <f t="shared" si="20"/>
        <v>15349.78</v>
      </c>
      <c r="M347" s="70">
        <f t="shared" si="21"/>
        <v>15443.848776000001</v>
      </c>
      <c r="N347" s="70">
        <f t="shared" si="22"/>
        <v>30937.341078218677</v>
      </c>
      <c r="O347" s="70">
        <f t="shared" si="23"/>
        <v>601.58663046594984</v>
      </c>
    </row>
    <row r="348" spans="1:15" ht="15" customHeight="1" x14ac:dyDescent="0.2">
      <c r="A348" s="62">
        <v>345</v>
      </c>
      <c r="B348" s="75">
        <v>46028</v>
      </c>
      <c r="C348" s="70">
        <v>15446.03</v>
      </c>
      <c r="D348" s="70">
        <v>11623.22</v>
      </c>
      <c r="E348" s="70">
        <v>26607.57</v>
      </c>
      <c r="F348" s="70">
        <v>95596</v>
      </c>
      <c r="G348" s="70"/>
      <c r="H348" s="76">
        <v>1.35138</v>
      </c>
      <c r="I348" s="76">
        <v>0.85419</v>
      </c>
      <c r="J348" s="70">
        <v>156.43631999999999</v>
      </c>
      <c r="K348" s="70"/>
      <c r="L348" s="70">
        <f t="shared" si="20"/>
        <v>15446.03</v>
      </c>
      <c r="M348" s="70">
        <f t="shared" si="21"/>
        <v>15707.3870436</v>
      </c>
      <c r="N348" s="70">
        <f t="shared" si="22"/>
        <v>31149.474941172339</v>
      </c>
      <c r="O348" s="70">
        <f t="shared" si="23"/>
        <v>611.08571206481975</v>
      </c>
    </row>
    <row r="349" spans="1:15" ht="15" customHeight="1" x14ac:dyDescent="0.2">
      <c r="A349" s="62">
        <v>346</v>
      </c>
      <c r="B349" s="75">
        <v>46029</v>
      </c>
      <c r="C349" s="70">
        <v>15392.99</v>
      </c>
      <c r="D349" s="70">
        <v>11537.65</v>
      </c>
      <c r="E349" s="70">
        <v>26596.25</v>
      </c>
      <c r="F349" s="70">
        <v>94583.81</v>
      </c>
      <c r="G349" s="70"/>
      <c r="H349" s="76">
        <v>1.34857</v>
      </c>
      <c r="I349" s="76">
        <v>0.85587000000000002</v>
      </c>
      <c r="J349" s="70">
        <v>156.54741999999999</v>
      </c>
      <c r="K349" s="70"/>
      <c r="L349" s="70">
        <f t="shared" si="20"/>
        <v>15392.99</v>
      </c>
      <c r="M349" s="70">
        <f t="shared" si="21"/>
        <v>15559.328660499999</v>
      </c>
      <c r="N349" s="70">
        <f t="shared" si="22"/>
        <v>31075.104864056455</v>
      </c>
      <c r="O349" s="70">
        <f t="shared" si="23"/>
        <v>604.18632258519494</v>
      </c>
    </row>
    <row r="350" spans="1:15" ht="15" customHeight="1" x14ac:dyDescent="0.2">
      <c r="A350" s="62">
        <v>347</v>
      </c>
      <c r="B350" s="75">
        <v>46030</v>
      </c>
      <c r="C350" s="70">
        <v>15394.18</v>
      </c>
      <c r="D350" s="70">
        <v>11535.5</v>
      </c>
      <c r="E350" s="70">
        <v>26627.07</v>
      </c>
      <c r="F350" s="70">
        <v>93046.19</v>
      </c>
      <c r="G350" s="70"/>
      <c r="H350" s="76">
        <v>1.34396</v>
      </c>
      <c r="I350" s="76">
        <v>0.85653000000000001</v>
      </c>
      <c r="J350" s="70">
        <v>156.71949000000001</v>
      </c>
      <c r="K350" s="70"/>
      <c r="L350" s="70">
        <f t="shared" si="20"/>
        <v>15394.18</v>
      </c>
      <c r="M350" s="70">
        <f t="shared" si="21"/>
        <v>15503.25058</v>
      </c>
      <c r="N350" s="70">
        <f t="shared" si="22"/>
        <v>31087.142306749323</v>
      </c>
      <c r="O350" s="70">
        <f t="shared" si="23"/>
        <v>593.71166917401274</v>
      </c>
    </row>
    <row r="351" spans="1:15" ht="15" customHeight="1" x14ac:dyDescent="0.2">
      <c r="A351" s="62">
        <v>348</v>
      </c>
      <c r="B351" s="75">
        <v>46031</v>
      </c>
      <c r="C351" s="70">
        <v>15494.51</v>
      </c>
      <c r="D351" s="70">
        <v>11627.27</v>
      </c>
      <c r="E351" s="70">
        <v>27010.240000000002</v>
      </c>
      <c r="F351" s="70">
        <v>94543.56</v>
      </c>
      <c r="G351" s="70"/>
      <c r="H351" s="76">
        <v>1.34171</v>
      </c>
      <c r="I351" s="76">
        <v>0.85895999999999995</v>
      </c>
      <c r="J351" s="70">
        <v>157.63614000000001</v>
      </c>
      <c r="K351" s="70"/>
      <c r="L351" s="70">
        <f t="shared" si="20"/>
        <v>15494.51</v>
      </c>
      <c r="M351" s="70">
        <f t="shared" si="21"/>
        <v>15600.424431699999</v>
      </c>
      <c r="N351" s="70">
        <f t="shared" si="22"/>
        <v>31445.282667411757</v>
      </c>
      <c r="O351" s="70">
        <f t="shared" si="23"/>
        <v>599.75815190602862</v>
      </c>
    </row>
    <row r="352" spans="1:15" ht="15" customHeight="1" x14ac:dyDescent="0.2">
      <c r="A352" s="62">
        <v>349</v>
      </c>
      <c r="B352" s="75">
        <v>46035</v>
      </c>
      <c r="C352" s="70">
        <v>15490.45</v>
      </c>
      <c r="D352" s="70">
        <v>11641.91</v>
      </c>
      <c r="E352" s="70">
        <v>26963.47</v>
      </c>
      <c r="F352" s="70">
        <v>97472.88</v>
      </c>
      <c r="G352" s="70"/>
      <c r="H352" s="76">
        <v>1.3457300000000001</v>
      </c>
      <c r="I352" s="76">
        <v>0.85807</v>
      </c>
      <c r="J352" s="70">
        <v>158.84674999999999</v>
      </c>
      <c r="K352" s="70"/>
      <c r="L352" s="70">
        <f t="shared" si="20"/>
        <v>15490.45</v>
      </c>
      <c r="M352" s="70">
        <f t="shared" si="21"/>
        <v>15666.867544300001</v>
      </c>
      <c r="N352" s="70">
        <f t="shared" si="22"/>
        <v>31423.392030953186</v>
      </c>
      <c r="O352" s="70">
        <f t="shared" si="23"/>
        <v>613.62841858583829</v>
      </c>
    </row>
    <row r="353" spans="1:15" ht="15" customHeight="1" x14ac:dyDescent="0.2">
      <c r="A353" s="62">
        <v>350</v>
      </c>
      <c r="B353" s="75">
        <v>46036</v>
      </c>
      <c r="C353" s="70">
        <v>15408.15</v>
      </c>
      <c r="D353" s="70">
        <v>11695.88</v>
      </c>
      <c r="E353" s="70">
        <v>26911.06</v>
      </c>
      <c r="F353" s="70">
        <v>98914.63</v>
      </c>
      <c r="G353" s="70"/>
      <c r="H353" s="76">
        <v>1.3441399999999999</v>
      </c>
      <c r="I353" s="76">
        <v>0.85829999999999995</v>
      </c>
      <c r="J353" s="70">
        <v>158.63015999999999</v>
      </c>
      <c r="K353" s="70"/>
      <c r="L353" s="70">
        <f t="shared" si="20"/>
        <v>15408.15</v>
      </c>
      <c r="M353" s="70">
        <f t="shared" si="21"/>
        <v>15720.900143199997</v>
      </c>
      <c r="N353" s="70">
        <f t="shared" si="22"/>
        <v>31353.908889665621</v>
      </c>
      <c r="O353" s="70">
        <f t="shared" si="23"/>
        <v>623.55500366386832</v>
      </c>
    </row>
    <row r="354" spans="1:15" ht="15" customHeight="1" x14ac:dyDescent="0.2">
      <c r="A354" s="62">
        <v>351</v>
      </c>
      <c r="B354" s="75">
        <v>46037</v>
      </c>
      <c r="C354" s="70">
        <v>15448.3</v>
      </c>
      <c r="D354" s="70">
        <v>11761.46</v>
      </c>
      <c r="E354" s="70">
        <v>26853.39</v>
      </c>
      <c r="F354" s="70">
        <v>98494.63</v>
      </c>
      <c r="G354" s="70"/>
      <c r="H354" s="76">
        <v>1.3401000000000001</v>
      </c>
      <c r="I354" s="76">
        <v>0.86029</v>
      </c>
      <c r="J354" s="70">
        <v>158.55987999999999</v>
      </c>
      <c r="K354" s="70"/>
      <c r="L354" s="70">
        <f t="shared" si="20"/>
        <v>15448.3</v>
      </c>
      <c r="M354" s="70">
        <f t="shared" si="21"/>
        <v>15761.532546</v>
      </c>
      <c r="N354" s="70">
        <f t="shared" si="22"/>
        <v>31214.346325076425</v>
      </c>
      <c r="O354" s="70">
        <f t="shared" si="23"/>
        <v>621.18254630364254</v>
      </c>
    </row>
    <row r="355" spans="1:15" ht="15" customHeight="1" x14ac:dyDescent="0.2">
      <c r="A355" s="62">
        <v>352</v>
      </c>
      <c r="B355" s="75">
        <v>46038</v>
      </c>
      <c r="C355" s="70">
        <v>15439.47</v>
      </c>
      <c r="D355" s="70">
        <v>11757.27</v>
      </c>
      <c r="E355" s="70">
        <v>26678.39</v>
      </c>
      <c r="F355" s="70">
        <v>98177.31</v>
      </c>
      <c r="G355" s="70"/>
      <c r="H355" s="76">
        <v>1.3399099999999999</v>
      </c>
      <c r="I355" s="76">
        <v>0.86080999999999996</v>
      </c>
      <c r="J355" s="70">
        <v>158.1045</v>
      </c>
      <c r="K355" s="70"/>
      <c r="L355" s="70">
        <f t="shared" si="20"/>
        <v>15439.47</v>
      </c>
      <c r="M355" s="70">
        <f t="shared" si="21"/>
        <v>15753.683645699999</v>
      </c>
      <c r="N355" s="70">
        <f t="shared" si="22"/>
        <v>30992.193399240252</v>
      </c>
      <c r="O355" s="70">
        <f t="shared" si="23"/>
        <v>620.9646784247127</v>
      </c>
    </row>
    <row r="356" spans="1:15" ht="15" customHeight="1" x14ac:dyDescent="0.2">
      <c r="A356" s="62">
        <v>353</v>
      </c>
      <c r="B356" s="75">
        <v>46042</v>
      </c>
      <c r="C356" s="70">
        <v>15121.52</v>
      </c>
      <c r="D356" s="70">
        <v>11632.62</v>
      </c>
      <c r="E356" s="70">
        <v>26044.09</v>
      </c>
      <c r="F356" s="70">
        <v>96457.06</v>
      </c>
      <c r="G356" s="70"/>
      <c r="H356" s="76">
        <v>1.3446499999999999</v>
      </c>
      <c r="I356" s="76">
        <v>0.85265999999999997</v>
      </c>
      <c r="J356" s="70">
        <v>157.89563000000001</v>
      </c>
      <c r="K356" s="70"/>
      <c r="L356" s="70">
        <f t="shared" si="20"/>
        <v>15121.52</v>
      </c>
      <c r="M356" s="70">
        <f t="shared" si="21"/>
        <v>15641.802482999999</v>
      </c>
      <c r="N356" s="70">
        <f t="shared" si="22"/>
        <v>30544.519503670865</v>
      </c>
      <c r="O356" s="70">
        <f t="shared" si="23"/>
        <v>610.89125772511875</v>
      </c>
    </row>
    <row r="357" spans="1:15" ht="15" customHeight="1" x14ac:dyDescent="0.2">
      <c r="A357" s="62">
        <v>354</v>
      </c>
      <c r="B357" s="75">
        <v>46043</v>
      </c>
      <c r="C357" s="70">
        <v>15297.02</v>
      </c>
      <c r="D357" s="70">
        <v>11645.62</v>
      </c>
      <c r="E357" s="70">
        <v>26065.39</v>
      </c>
      <c r="F357" s="70">
        <v>96063.06</v>
      </c>
      <c r="G357" s="70"/>
      <c r="H357" s="76">
        <v>1.3425199999999999</v>
      </c>
      <c r="I357" s="76">
        <v>0.85185999999999995</v>
      </c>
      <c r="J357" s="70">
        <v>157.79026999999999</v>
      </c>
      <c r="K357" s="70"/>
      <c r="L357" s="70">
        <f t="shared" si="20"/>
        <v>15297.02</v>
      </c>
      <c r="M357" s="70">
        <f t="shared" si="21"/>
        <v>15634.4777624</v>
      </c>
      <c r="N357" s="70">
        <f t="shared" si="22"/>
        <v>30598.208625830535</v>
      </c>
      <c r="O357" s="70">
        <f t="shared" si="23"/>
        <v>608.80217772616777</v>
      </c>
    </row>
    <row r="358" spans="1:15" ht="15" customHeight="1" x14ac:dyDescent="0.2">
      <c r="A358" s="62">
        <v>355</v>
      </c>
      <c r="B358" s="75">
        <v>46044</v>
      </c>
      <c r="C358" s="70">
        <v>15381.22</v>
      </c>
      <c r="D358" s="70">
        <v>11659.35</v>
      </c>
      <c r="E358" s="70">
        <v>26322.880000000001</v>
      </c>
      <c r="F358" s="70">
        <v>97727.19</v>
      </c>
      <c r="G358" s="70"/>
      <c r="H358" s="76">
        <v>1.34212</v>
      </c>
      <c r="I358" s="76">
        <v>0.85426000000000002</v>
      </c>
      <c r="J358" s="70">
        <v>158.79035999999999</v>
      </c>
      <c r="K358" s="70"/>
      <c r="L358" s="70">
        <f t="shared" si="20"/>
        <v>15381.22</v>
      </c>
      <c r="M358" s="70">
        <f t="shared" si="21"/>
        <v>15648.246822000001</v>
      </c>
      <c r="N358" s="70">
        <f t="shared" si="22"/>
        <v>30813.663287523705</v>
      </c>
      <c r="O358" s="70">
        <f t="shared" si="23"/>
        <v>615.44787731446672</v>
      </c>
    </row>
    <row r="359" spans="1:15" ht="15" customHeight="1" x14ac:dyDescent="0.2">
      <c r="A359" s="62">
        <v>356</v>
      </c>
      <c r="B359" s="75">
        <v>46045</v>
      </c>
      <c r="C359" s="70">
        <v>15387.63</v>
      </c>
      <c r="D359" s="70">
        <v>11651.76</v>
      </c>
      <c r="E359" s="70">
        <v>26304.02</v>
      </c>
      <c r="F359" s="70">
        <v>98014.75</v>
      </c>
      <c r="G359" s="70"/>
      <c r="H359" s="76">
        <v>1.3526100000000001</v>
      </c>
      <c r="I359" s="76">
        <v>0.85163999999999995</v>
      </c>
      <c r="J359" s="70">
        <v>158.15875</v>
      </c>
      <c r="K359" s="70"/>
      <c r="L359" s="70">
        <f t="shared" si="20"/>
        <v>15387.63</v>
      </c>
      <c r="M359" s="70">
        <f t="shared" si="21"/>
        <v>15760.287093600002</v>
      </c>
      <c r="N359" s="70">
        <f t="shared" si="22"/>
        <v>30886.313465783667</v>
      </c>
      <c r="O359" s="70">
        <f t="shared" si="23"/>
        <v>619.72385340678272</v>
      </c>
    </row>
    <row r="360" spans="1:15" ht="15" customHeight="1" x14ac:dyDescent="0.2">
      <c r="A360" s="62">
        <v>357</v>
      </c>
      <c r="B360" s="75">
        <v>46048</v>
      </c>
      <c r="C360" s="70">
        <v>15464.66</v>
      </c>
      <c r="D360" s="70">
        <v>11657.98</v>
      </c>
      <c r="E360" s="70">
        <v>26265.59</v>
      </c>
      <c r="F360" s="70">
        <v>96264.38</v>
      </c>
      <c r="G360" s="70"/>
      <c r="H360" s="76">
        <v>1.3643799999999999</v>
      </c>
      <c r="I360" s="76">
        <v>0.84487999999999996</v>
      </c>
      <c r="J360" s="70">
        <v>154.20750000000001</v>
      </c>
      <c r="K360" s="70"/>
      <c r="L360" s="70">
        <f t="shared" si="20"/>
        <v>15464.66</v>
      </c>
      <c r="M360" s="70">
        <f t="shared" si="21"/>
        <v>15905.914752399998</v>
      </c>
      <c r="N360" s="70">
        <f t="shared" si="22"/>
        <v>31087.953318814507</v>
      </c>
      <c r="O360" s="70">
        <f t="shared" si="23"/>
        <v>624.25225751017297</v>
      </c>
    </row>
    <row r="361" spans="1:15" ht="15" customHeight="1" x14ac:dyDescent="0.2">
      <c r="A361" s="62">
        <v>358</v>
      </c>
      <c r="B361" s="75">
        <v>46049</v>
      </c>
      <c r="C361" s="70">
        <v>15527.82</v>
      </c>
      <c r="D361" s="70">
        <v>11725.69</v>
      </c>
      <c r="E361" s="70">
        <v>26335.59</v>
      </c>
      <c r="F361" s="70">
        <v>97080.38</v>
      </c>
      <c r="G361" s="70"/>
      <c r="H361" s="76">
        <v>1.3738300000000001</v>
      </c>
      <c r="I361" s="76">
        <v>0.83828999999999998</v>
      </c>
      <c r="J361" s="70">
        <v>153.34059999999999</v>
      </c>
      <c r="K361" s="70"/>
      <c r="L361" s="70">
        <f t="shared" si="20"/>
        <v>15527.82</v>
      </c>
      <c r="M361" s="70">
        <f t="shared" si="21"/>
        <v>16109.104692700002</v>
      </c>
      <c r="N361" s="70">
        <f t="shared" si="22"/>
        <v>31415.846544751817</v>
      </c>
      <c r="O361" s="70">
        <f t="shared" si="23"/>
        <v>633.10290947081205</v>
      </c>
    </row>
    <row r="362" spans="1:15" ht="15" customHeight="1" x14ac:dyDescent="0.2">
      <c r="A362" s="62">
        <v>359</v>
      </c>
      <c r="B362" s="75">
        <v>46050</v>
      </c>
      <c r="C362" s="70">
        <v>15526.69</v>
      </c>
      <c r="D362" s="70">
        <v>11664.39</v>
      </c>
      <c r="E362" s="70">
        <v>26057.32</v>
      </c>
      <c r="F362" s="70">
        <v>97126.19</v>
      </c>
      <c r="G362" s="70"/>
      <c r="H362" s="76">
        <v>1.3787</v>
      </c>
      <c r="I362" s="76">
        <v>0.83513999999999999</v>
      </c>
      <c r="J362" s="70">
        <v>152.63069999999999</v>
      </c>
      <c r="K362" s="70"/>
      <c r="L362" s="70">
        <f t="shared" si="20"/>
        <v>15526.69</v>
      </c>
      <c r="M362" s="70">
        <f t="shared" si="21"/>
        <v>16081.694492999999</v>
      </c>
      <c r="N362" s="70">
        <f t="shared" si="22"/>
        <v>31201.139928634719</v>
      </c>
      <c r="O362" s="70">
        <f t="shared" si="23"/>
        <v>636.34766793312224</v>
      </c>
    </row>
    <row r="363" spans="1:15" ht="15" customHeight="1" x14ac:dyDescent="0.2">
      <c r="A363" s="62">
        <v>360</v>
      </c>
      <c r="B363" s="75">
        <v>46051</v>
      </c>
      <c r="C363" s="70">
        <v>15506.84</v>
      </c>
      <c r="D363" s="70">
        <v>11684.3</v>
      </c>
      <c r="E363" s="70">
        <v>26072.46</v>
      </c>
      <c r="F363" s="70">
        <v>97161.31</v>
      </c>
      <c r="G363" s="70"/>
      <c r="H363" s="76">
        <v>1.38167</v>
      </c>
      <c r="I363" s="76">
        <v>0.83555999999999997</v>
      </c>
      <c r="J363" s="70">
        <v>153.30882</v>
      </c>
      <c r="K363" s="70"/>
      <c r="L363" s="70">
        <f t="shared" si="20"/>
        <v>15506.84</v>
      </c>
      <c r="M363" s="70">
        <f t="shared" si="21"/>
        <v>16143.846780999998</v>
      </c>
      <c r="N363" s="70">
        <f t="shared" si="22"/>
        <v>31203.576044808273</v>
      </c>
      <c r="O363" s="70">
        <f t="shared" si="23"/>
        <v>633.76203665255525</v>
      </c>
    </row>
    <row r="364" spans="1:15" ht="15" customHeight="1" x14ac:dyDescent="0.2">
      <c r="A364" s="62">
        <v>361</v>
      </c>
      <c r="B364" s="75">
        <v>46052</v>
      </c>
      <c r="C364" s="70">
        <v>15441.15</v>
      </c>
      <c r="D364" s="70">
        <v>11743.78</v>
      </c>
      <c r="E364" s="70">
        <v>26250.66</v>
      </c>
      <c r="F364" s="70">
        <v>97065.31</v>
      </c>
      <c r="G364" s="70"/>
      <c r="H364" s="76">
        <v>1.37601</v>
      </c>
      <c r="I364" s="76">
        <v>0.83899999999999997</v>
      </c>
      <c r="J364" s="70">
        <v>154.03138000000001</v>
      </c>
      <c r="K364" s="70"/>
      <c r="L364" s="70">
        <f t="shared" si="20"/>
        <v>15441.15</v>
      </c>
      <c r="M364" s="70">
        <f t="shared" si="21"/>
        <v>16159.558717800001</v>
      </c>
      <c r="N364" s="70">
        <f t="shared" si="22"/>
        <v>31288.033373063172</v>
      </c>
      <c r="O364" s="70">
        <f t="shared" si="23"/>
        <v>630.16581426459982</v>
      </c>
    </row>
    <row r="365" spans="1:15" ht="15" customHeight="1" x14ac:dyDescent="0.2">
      <c r="A365" s="62">
        <v>362</v>
      </c>
      <c r="B365" s="75">
        <v>46055</v>
      </c>
      <c r="C365" s="70">
        <v>15525.11</v>
      </c>
      <c r="D365" s="70">
        <v>11879.35</v>
      </c>
      <c r="E365" s="70">
        <v>26427.17</v>
      </c>
      <c r="F365" s="70">
        <v>95849.94</v>
      </c>
      <c r="G365" s="70"/>
      <c r="H365" s="76">
        <v>1.3675200000000001</v>
      </c>
      <c r="I365" s="76">
        <v>0.84458999999999995</v>
      </c>
      <c r="J365" s="70">
        <v>155.05912000000001</v>
      </c>
      <c r="K365" s="70"/>
      <c r="L365" s="70">
        <f t="shared" si="20"/>
        <v>15525.11</v>
      </c>
      <c r="M365" s="70">
        <f t="shared" si="21"/>
        <v>16245.248712000001</v>
      </c>
      <c r="N365" s="70">
        <f t="shared" si="22"/>
        <v>31289.939497270865</v>
      </c>
      <c r="O365" s="70">
        <f t="shared" si="23"/>
        <v>618.15093494661903</v>
      </c>
    </row>
    <row r="366" spans="1:15" ht="15" customHeight="1" x14ac:dyDescent="0.2">
      <c r="A366" s="62">
        <v>363</v>
      </c>
      <c r="B366" s="75">
        <v>46056</v>
      </c>
      <c r="C366" s="70">
        <v>15394.75</v>
      </c>
      <c r="D366" s="70">
        <v>11848.37</v>
      </c>
      <c r="E366" s="70">
        <v>26421.77</v>
      </c>
      <c r="F366" s="70">
        <v>99609.75</v>
      </c>
      <c r="G366" s="70"/>
      <c r="H366" s="76">
        <v>1.3685499999999999</v>
      </c>
      <c r="I366" s="76">
        <v>0.84738999999999998</v>
      </c>
      <c r="J366" s="70">
        <v>155.85120000000001</v>
      </c>
      <c r="K366" s="70"/>
      <c r="L366" s="70">
        <f t="shared" si="20"/>
        <v>15394.75</v>
      </c>
      <c r="M366" s="70">
        <f t="shared" si="21"/>
        <v>16215.0867635</v>
      </c>
      <c r="N366" s="70">
        <f t="shared" si="22"/>
        <v>31180.176778106896</v>
      </c>
      <c r="O366" s="70">
        <f t="shared" si="23"/>
        <v>639.13367365795068</v>
      </c>
    </row>
    <row r="367" spans="1:15" ht="15" customHeight="1" x14ac:dyDescent="0.2">
      <c r="A367" s="62">
        <v>364</v>
      </c>
      <c r="B367" s="75">
        <v>46057</v>
      </c>
      <c r="C367" s="70">
        <v>15316.75</v>
      </c>
      <c r="D367" s="70">
        <v>11949.17</v>
      </c>
      <c r="E367" s="70">
        <v>26688.79</v>
      </c>
      <c r="F367" s="70">
        <v>98831.94</v>
      </c>
      <c r="G367" s="70"/>
      <c r="H367" s="76">
        <v>1.3718699999999999</v>
      </c>
      <c r="I367" s="76">
        <v>0.84601999999999999</v>
      </c>
      <c r="J367" s="70">
        <v>156.64129</v>
      </c>
      <c r="K367" s="70"/>
      <c r="L367" s="70">
        <f t="shared" si="20"/>
        <v>15316.75</v>
      </c>
      <c r="M367" s="70">
        <f t="shared" si="21"/>
        <v>16392.707847899997</v>
      </c>
      <c r="N367" s="70">
        <f t="shared" si="22"/>
        <v>31546.287321812724</v>
      </c>
      <c r="O367" s="70">
        <f t="shared" si="23"/>
        <v>630.94436977632142</v>
      </c>
    </row>
    <row r="368" spans="1:15" ht="15" customHeight="1" x14ac:dyDescent="0.2">
      <c r="A368" s="62">
        <v>365</v>
      </c>
      <c r="B368" s="75">
        <v>46058</v>
      </c>
      <c r="C368" s="70">
        <v>15129.23</v>
      </c>
      <c r="D368" s="70">
        <v>11842.19</v>
      </c>
      <c r="E368" s="70">
        <v>26611.27</v>
      </c>
      <c r="F368" s="70">
        <v>97966.69</v>
      </c>
      <c r="G368" s="70"/>
      <c r="H368" s="76">
        <v>1.3574999999999999</v>
      </c>
      <c r="I368" s="76">
        <v>0.84760000000000002</v>
      </c>
      <c r="J368" s="70">
        <v>156.89947000000001</v>
      </c>
      <c r="K368" s="70"/>
      <c r="L368" s="70">
        <f t="shared" si="20"/>
        <v>15129.23</v>
      </c>
      <c r="M368" s="70">
        <f t="shared" si="21"/>
        <v>16075.772924999999</v>
      </c>
      <c r="N368" s="70">
        <f t="shared" si="22"/>
        <v>31396.024067956583</v>
      </c>
      <c r="O368" s="70">
        <f t="shared" si="23"/>
        <v>624.39146543962192</v>
      </c>
    </row>
    <row r="369" spans="1:15" ht="15" customHeight="1" x14ac:dyDescent="0.2">
      <c r="A369" s="62">
        <v>366</v>
      </c>
      <c r="B369" s="75">
        <v>46059</v>
      </c>
      <c r="C369" s="70">
        <v>15427.83</v>
      </c>
      <c r="D369" s="70">
        <v>11911.72</v>
      </c>
      <c r="E369" s="70">
        <v>26726.52</v>
      </c>
      <c r="F369" s="70">
        <v>98759.75</v>
      </c>
      <c r="G369" s="70"/>
      <c r="H369" s="76">
        <v>1.3589100000000001</v>
      </c>
      <c r="I369" s="76">
        <v>0.84789000000000003</v>
      </c>
      <c r="J369" s="70">
        <v>157.08834999999999</v>
      </c>
      <c r="K369" s="70"/>
      <c r="L369" s="70">
        <f t="shared" si="20"/>
        <v>15427.83</v>
      </c>
      <c r="M369" s="70">
        <f t="shared" si="21"/>
        <v>16186.9554252</v>
      </c>
      <c r="N369" s="70">
        <f t="shared" si="22"/>
        <v>31521.211477903973</v>
      </c>
      <c r="O369" s="70">
        <f t="shared" si="23"/>
        <v>628.68920578769848</v>
      </c>
    </row>
    <row r="370" spans="1:15" ht="15" customHeight="1" x14ac:dyDescent="0.2">
      <c r="A370" s="62">
        <v>367</v>
      </c>
      <c r="B370" s="75">
        <v>46062</v>
      </c>
      <c r="C370" s="70">
        <v>15501.65</v>
      </c>
      <c r="D370" s="70">
        <v>11930.65</v>
      </c>
      <c r="E370" s="70">
        <v>26886.22</v>
      </c>
      <c r="F370" s="70">
        <v>102601.1</v>
      </c>
      <c r="G370" s="70"/>
      <c r="H370" s="76">
        <v>1.36605</v>
      </c>
      <c r="I370" s="76">
        <v>0.84133000000000002</v>
      </c>
      <c r="J370" s="70">
        <v>156.19216</v>
      </c>
      <c r="K370" s="70"/>
      <c r="L370" s="70">
        <f t="shared" si="20"/>
        <v>15501.65</v>
      </c>
      <c r="M370" s="70">
        <f t="shared" si="21"/>
        <v>16297.864432499999</v>
      </c>
      <c r="N370" s="70">
        <f t="shared" si="22"/>
        <v>31956.806484970228</v>
      </c>
      <c r="O370" s="70">
        <f t="shared" si="23"/>
        <v>656.89020498852187</v>
      </c>
    </row>
    <row r="371" spans="1:15" ht="15" customHeight="1" x14ac:dyDescent="0.2">
      <c r="A371" s="62">
        <v>368</v>
      </c>
      <c r="B371" s="75">
        <v>46063</v>
      </c>
      <c r="C371" s="70">
        <v>15451.32</v>
      </c>
      <c r="D371" s="70">
        <v>11893.45</v>
      </c>
      <c r="E371" s="70">
        <v>26901.07</v>
      </c>
      <c r="F371" s="70">
        <v>104943.1</v>
      </c>
      <c r="G371" s="70"/>
      <c r="H371" s="76">
        <v>1.36791</v>
      </c>
      <c r="I371" s="76">
        <v>0.84075999999999995</v>
      </c>
      <c r="J371" s="70">
        <v>155.12863999999999</v>
      </c>
      <c r="K371" s="70"/>
      <c r="L371" s="70">
        <f t="shared" si="20"/>
        <v>15451.32</v>
      </c>
      <c r="M371" s="70">
        <f t="shared" si="21"/>
        <v>16269.1691895</v>
      </c>
      <c r="N371" s="70">
        <f t="shared" si="22"/>
        <v>31996.134449783531</v>
      </c>
      <c r="O371" s="70">
        <f t="shared" si="23"/>
        <v>676.49081433318838</v>
      </c>
    </row>
    <row r="372" spans="1:15" ht="15" customHeight="1" x14ac:dyDescent="0.2">
      <c r="A372" s="62">
        <v>369</v>
      </c>
      <c r="B372" s="75">
        <v>46065</v>
      </c>
      <c r="C372" s="70">
        <v>15210.3</v>
      </c>
      <c r="D372" s="70">
        <v>11949.36</v>
      </c>
      <c r="E372" s="70">
        <v>26942.81</v>
      </c>
      <c r="F372" s="70">
        <v>104923.6</v>
      </c>
      <c r="G372" s="70"/>
      <c r="H372" s="76">
        <v>1.3631</v>
      </c>
      <c r="I372" s="76">
        <v>0.84218000000000004</v>
      </c>
      <c r="J372" s="70">
        <v>153.714</v>
      </c>
      <c r="K372" s="70"/>
      <c r="L372" s="70">
        <f t="shared" si="20"/>
        <v>15210.3</v>
      </c>
      <c r="M372" s="70">
        <f t="shared" si="21"/>
        <v>16288.172616</v>
      </c>
      <c r="N372" s="70">
        <f t="shared" si="22"/>
        <v>31991.747607399844</v>
      </c>
      <c r="O372" s="70">
        <f t="shared" si="23"/>
        <v>682.58974459060335</v>
      </c>
    </row>
    <row r="373" spans="1:15" ht="15" customHeight="1" x14ac:dyDescent="0.2">
      <c r="A373" s="62">
        <v>370</v>
      </c>
      <c r="B373" s="75">
        <v>46066</v>
      </c>
      <c r="C373" s="70">
        <v>15220.13</v>
      </c>
      <c r="D373" s="70">
        <v>11999.81</v>
      </c>
      <c r="E373" s="70">
        <v>26849.7</v>
      </c>
      <c r="F373" s="70">
        <v>103653.3</v>
      </c>
      <c r="G373" s="70"/>
      <c r="H373" s="76">
        <v>1.3609500000000001</v>
      </c>
      <c r="I373" s="76">
        <v>0.84302999999999995</v>
      </c>
      <c r="J373" s="70">
        <v>153.28781000000001</v>
      </c>
      <c r="K373" s="70"/>
      <c r="L373" s="70">
        <f t="shared" si="20"/>
        <v>15220.13</v>
      </c>
      <c r="M373" s="70">
        <f t="shared" si="21"/>
        <v>16331.1414195</v>
      </c>
      <c r="N373" s="70">
        <f t="shared" si="22"/>
        <v>31849.044517988688</v>
      </c>
      <c r="O373" s="70">
        <f t="shared" si="23"/>
        <v>676.20054066921557</v>
      </c>
    </row>
    <row r="374" spans="1:15" ht="15" customHeight="1" x14ac:dyDescent="0.2">
      <c r="A374" s="62">
        <v>371</v>
      </c>
      <c r="B374" s="75">
        <v>46070</v>
      </c>
      <c r="C374" s="70">
        <v>15237.84</v>
      </c>
      <c r="D374" s="70">
        <v>12125.95</v>
      </c>
      <c r="E374" s="70">
        <v>27012.63</v>
      </c>
      <c r="F374" s="70">
        <v>102969.8</v>
      </c>
      <c r="G374" s="70"/>
      <c r="H374" s="76">
        <v>1.3541700000000001</v>
      </c>
      <c r="I374" s="76">
        <v>0.84558999999999995</v>
      </c>
      <c r="J374" s="70">
        <v>153.10333</v>
      </c>
      <c r="K374" s="70"/>
      <c r="L374" s="70">
        <f t="shared" si="20"/>
        <v>15237.84</v>
      </c>
      <c r="M374" s="70">
        <f t="shared" si="21"/>
        <v>16420.597711500002</v>
      </c>
      <c r="N374" s="70">
        <f t="shared" si="22"/>
        <v>31945.304461973301</v>
      </c>
      <c r="O374" s="70">
        <f t="shared" si="23"/>
        <v>672.55101505630216</v>
      </c>
    </row>
    <row r="375" spans="1:15" ht="15" customHeight="1" x14ac:dyDescent="0.2">
      <c r="A375" s="62">
        <v>372</v>
      </c>
      <c r="B375" s="75">
        <v>46071</v>
      </c>
      <c r="C375" s="70">
        <v>15323.23</v>
      </c>
      <c r="D375" s="70">
        <v>12275.29</v>
      </c>
      <c r="E375" s="70">
        <v>27230.93</v>
      </c>
      <c r="F375" s="70">
        <v>104020.8</v>
      </c>
      <c r="G375" s="70"/>
      <c r="H375" s="76">
        <v>1.35775</v>
      </c>
      <c r="I375" s="76">
        <v>0.84423999999999999</v>
      </c>
      <c r="J375" s="70">
        <v>153.64288999999999</v>
      </c>
      <c r="K375" s="70"/>
      <c r="L375" s="70">
        <f t="shared" si="20"/>
        <v>15323.23</v>
      </c>
      <c r="M375" s="70">
        <f t="shared" si="21"/>
        <v>16666.774997500001</v>
      </c>
      <c r="N375" s="70">
        <f t="shared" si="22"/>
        <v>32254.96304368426</v>
      </c>
      <c r="O375" s="70">
        <f t="shared" si="23"/>
        <v>677.02970179746035</v>
      </c>
    </row>
    <row r="376" spans="1:15" ht="15" customHeight="1" x14ac:dyDescent="0.2">
      <c r="A376" s="62">
        <v>373</v>
      </c>
      <c r="B376" s="75">
        <v>46072</v>
      </c>
      <c r="C376" s="70">
        <v>15282.09</v>
      </c>
      <c r="D376" s="70">
        <v>12239.82</v>
      </c>
      <c r="E376" s="70">
        <v>27133.21</v>
      </c>
      <c r="F376" s="70">
        <v>104610.6</v>
      </c>
      <c r="G376" s="70"/>
      <c r="H376" s="76">
        <v>1.34504</v>
      </c>
      <c r="I376" s="76">
        <v>0.85085</v>
      </c>
      <c r="J376" s="70">
        <v>154.89662000000001</v>
      </c>
      <c r="K376" s="70"/>
      <c r="L376" s="70">
        <f t="shared" si="20"/>
        <v>15282.09</v>
      </c>
      <c r="M376" s="70">
        <f t="shared" si="21"/>
        <v>16463.0474928</v>
      </c>
      <c r="N376" s="70">
        <f t="shared" si="22"/>
        <v>31889.533995416346</v>
      </c>
      <c r="O376" s="70">
        <f t="shared" si="23"/>
        <v>675.35753846662374</v>
      </c>
    </row>
    <row r="377" spans="1:15" ht="15" customHeight="1" x14ac:dyDescent="0.2">
      <c r="A377" s="62">
        <v>374</v>
      </c>
      <c r="B377" s="75">
        <v>46073</v>
      </c>
      <c r="C377" s="70">
        <v>15388.64</v>
      </c>
      <c r="D377" s="70">
        <v>12308.76</v>
      </c>
      <c r="E377" s="70">
        <v>27510.22</v>
      </c>
      <c r="F377" s="70">
        <v>103441.60000000001</v>
      </c>
      <c r="G377" s="70"/>
      <c r="H377" s="76">
        <v>1.34819</v>
      </c>
      <c r="I377" s="76">
        <v>0.84982999999999997</v>
      </c>
      <c r="J377" s="70">
        <v>155.20523</v>
      </c>
      <c r="K377" s="70"/>
      <c r="L377" s="70">
        <f t="shared" si="20"/>
        <v>15388.64</v>
      </c>
      <c r="M377" s="70">
        <f t="shared" si="21"/>
        <v>16594.5471444</v>
      </c>
      <c r="N377" s="70">
        <f t="shared" si="22"/>
        <v>32371.438993681091</v>
      </c>
      <c r="O377" s="70">
        <f t="shared" si="23"/>
        <v>666.48269520299027</v>
      </c>
    </row>
    <row r="378" spans="1:15" ht="15" customHeight="1" x14ac:dyDescent="0.2">
      <c r="A378" s="62">
        <v>375</v>
      </c>
      <c r="B378" s="75">
        <v>46077</v>
      </c>
      <c r="C378" s="70">
        <v>15346.74</v>
      </c>
      <c r="D378" s="70">
        <v>12301.5</v>
      </c>
      <c r="E378" s="70">
        <v>27522.27</v>
      </c>
      <c r="F378" s="70">
        <v>104343.4</v>
      </c>
      <c r="G378" s="70"/>
      <c r="H378" s="76">
        <v>1.34887</v>
      </c>
      <c r="I378" s="76">
        <v>0.84911000000000003</v>
      </c>
      <c r="J378" s="70">
        <v>155.83765</v>
      </c>
      <c r="K378" s="70"/>
      <c r="L378" s="70">
        <f t="shared" si="20"/>
        <v>15346.74</v>
      </c>
      <c r="M378" s="70">
        <f t="shared" si="21"/>
        <v>16593.124305000001</v>
      </c>
      <c r="N378" s="70">
        <f t="shared" si="22"/>
        <v>32413.079577439908</v>
      </c>
      <c r="O378" s="70">
        <f t="shared" si="23"/>
        <v>669.56476820588603</v>
      </c>
    </row>
    <row r="379" spans="1:15" ht="15" customHeight="1" x14ac:dyDescent="0.2">
      <c r="A379" s="62">
        <v>376</v>
      </c>
      <c r="B379" s="75">
        <v>46078</v>
      </c>
      <c r="C379" s="70">
        <v>15472.06</v>
      </c>
      <c r="D379" s="70">
        <v>12446.41</v>
      </c>
      <c r="E379" s="70">
        <v>27651.02</v>
      </c>
      <c r="F379" s="70">
        <v>106640.8</v>
      </c>
      <c r="G379" s="70"/>
      <c r="H379" s="76">
        <v>1.3523099999999999</v>
      </c>
      <c r="I379" s="76">
        <v>0.84860999999999998</v>
      </c>
      <c r="J379" s="70">
        <v>156.73795000000001</v>
      </c>
      <c r="K379" s="70"/>
      <c r="L379" s="70">
        <f t="shared" si="20"/>
        <v>15472.06</v>
      </c>
      <c r="M379" s="70">
        <f t="shared" si="21"/>
        <v>16831.404707099999</v>
      </c>
      <c r="N379" s="70">
        <f t="shared" si="22"/>
        <v>32583.89601819446</v>
      </c>
      <c r="O379" s="70">
        <f t="shared" si="23"/>
        <v>680.37638619109157</v>
      </c>
    </row>
    <row r="380" spans="1:15" ht="15" customHeight="1" x14ac:dyDescent="0.2">
      <c r="A380" s="62">
        <v>377</v>
      </c>
      <c r="B380" s="75">
        <v>46079</v>
      </c>
      <c r="C380" s="70">
        <v>15389.13</v>
      </c>
      <c r="D380" s="70">
        <v>12497.11</v>
      </c>
      <c r="E380" s="70">
        <v>27850.880000000001</v>
      </c>
      <c r="F380" s="70">
        <v>107005</v>
      </c>
      <c r="G380" s="70"/>
      <c r="H380" s="76">
        <v>1.35497</v>
      </c>
      <c r="I380" s="76">
        <v>0.84645000000000004</v>
      </c>
      <c r="J380" s="70">
        <v>156.06061</v>
      </c>
      <c r="K380" s="70"/>
      <c r="L380" s="70">
        <f t="shared" si="20"/>
        <v>15389.13</v>
      </c>
      <c r="M380" s="70">
        <f t="shared" si="21"/>
        <v>16933.209136699999</v>
      </c>
      <c r="N380" s="70">
        <f t="shared" si="22"/>
        <v>32903.160257546224</v>
      </c>
      <c r="O380" s="70">
        <f t="shared" si="23"/>
        <v>685.66308948811616</v>
      </c>
    </row>
    <row r="381" spans="1:15" ht="15" customHeight="1" x14ac:dyDescent="0.2">
      <c r="A381" s="62">
        <v>378</v>
      </c>
      <c r="B381" s="75">
        <v>46080</v>
      </c>
      <c r="C381" s="70">
        <v>15323.8</v>
      </c>
      <c r="D381" s="70">
        <v>12570.67</v>
      </c>
      <c r="E381" s="70">
        <v>27721.07</v>
      </c>
      <c r="F381" s="70">
        <v>107181.4</v>
      </c>
      <c r="G381" s="70"/>
      <c r="H381" s="76">
        <v>1.34714</v>
      </c>
      <c r="I381" s="76">
        <v>0.84709999999999996</v>
      </c>
      <c r="J381" s="70">
        <v>155.97628</v>
      </c>
      <c r="K381" s="70"/>
      <c r="L381" s="70">
        <f t="shared" si="20"/>
        <v>15323.8</v>
      </c>
      <c r="M381" s="70">
        <f t="shared" si="21"/>
        <v>16934.452383799999</v>
      </c>
      <c r="N381" s="70">
        <f t="shared" si="22"/>
        <v>32724.672411757761</v>
      </c>
      <c r="O381" s="70">
        <f t="shared" si="23"/>
        <v>687.16474069005869</v>
      </c>
    </row>
    <row r="382" spans="1:15" ht="15" customHeight="1" x14ac:dyDescent="0.2">
      <c r="A382" s="62">
        <v>379</v>
      </c>
      <c r="B382" s="75">
        <v>46083</v>
      </c>
      <c r="C382" s="70">
        <v>15331.18</v>
      </c>
      <c r="D382" s="70">
        <v>12420.38</v>
      </c>
      <c r="E382" s="70">
        <v>27118.77</v>
      </c>
      <c r="F382" s="70">
        <v>105737.1</v>
      </c>
      <c r="G382" s="70"/>
      <c r="H382" s="76">
        <v>1.3386</v>
      </c>
      <c r="I382" s="76">
        <v>0.85485</v>
      </c>
      <c r="J382" s="70">
        <v>157.45427000000001</v>
      </c>
      <c r="K382" s="70"/>
      <c r="L382" s="70">
        <f t="shared" si="20"/>
        <v>15331.18</v>
      </c>
      <c r="M382" s="70">
        <f t="shared" si="21"/>
        <v>16625.920667999999</v>
      </c>
      <c r="N382" s="70">
        <f t="shared" si="22"/>
        <v>31723.425162309177</v>
      </c>
      <c r="O382" s="70">
        <f t="shared" si="23"/>
        <v>671.54164825126691</v>
      </c>
    </row>
    <row r="383" spans="1:15" ht="15" customHeight="1" x14ac:dyDescent="0.2">
      <c r="A383" s="62">
        <v>380</v>
      </c>
      <c r="B383" s="75">
        <v>46084</v>
      </c>
      <c r="C383" s="70">
        <v>15186.99</v>
      </c>
      <c r="D383" s="70">
        <v>12079.37</v>
      </c>
      <c r="E383" s="70">
        <v>26180.34</v>
      </c>
      <c r="F383" s="70">
        <v>102498.6</v>
      </c>
      <c r="G383" s="70"/>
      <c r="H383" s="76">
        <v>1.33142</v>
      </c>
      <c r="I383" s="76">
        <v>0.86162000000000005</v>
      </c>
      <c r="J383" s="70">
        <v>157.65983</v>
      </c>
      <c r="K383" s="70"/>
      <c r="L383" s="70">
        <f t="shared" si="20"/>
        <v>15186.99</v>
      </c>
      <c r="M383" s="70">
        <f t="shared" si="21"/>
        <v>16082.714805400001</v>
      </c>
      <c r="N383" s="70">
        <f t="shared" si="22"/>
        <v>30385.018917852416</v>
      </c>
      <c r="O383" s="70">
        <f t="shared" si="23"/>
        <v>650.12501916309316</v>
      </c>
    </row>
    <row r="384" spans="1:15" ht="15" customHeight="1" x14ac:dyDescent="0.2">
      <c r="A384" s="62">
        <v>381</v>
      </c>
      <c r="B384" s="75">
        <v>46085</v>
      </c>
      <c r="C384" s="70">
        <v>15305.01</v>
      </c>
      <c r="D384" s="70">
        <v>12175.59</v>
      </c>
      <c r="E384" s="70">
        <v>26386.75</v>
      </c>
      <c r="F384" s="70">
        <v>98795.06</v>
      </c>
      <c r="G384" s="70"/>
      <c r="H384" s="76">
        <v>1.3382000000000001</v>
      </c>
      <c r="I384" s="76">
        <v>0.85843999999999998</v>
      </c>
      <c r="J384" s="70">
        <v>157.1122</v>
      </c>
      <c r="K384" s="70"/>
      <c r="L384" s="70">
        <f t="shared" si="20"/>
        <v>15305.01</v>
      </c>
      <c r="M384" s="70">
        <f t="shared" si="21"/>
        <v>16293.374538</v>
      </c>
      <c r="N384" s="70">
        <f t="shared" si="22"/>
        <v>30738.024789152416</v>
      </c>
      <c r="O384" s="70">
        <f t="shared" si="23"/>
        <v>628.8185131390178</v>
      </c>
    </row>
    <row r="385" spans="1:15" ht="15" customHeight="1" x14ac:dyDescent="0.2">
      <c r="A385" s="62">
        <v>382</v>
      </c>
      <c r="B385" s="75">
        <v>46086</v>
      </c>
      <c r="C385" s="70">
        <v>15219.14</v>
      </c>
      <c r="D385" s="70">
        <v>12007.8</v>
      </c>
      <c r="E385" s="70">
        <v>25992.86</v>
      </c>
      <c r="F385" s="70">
        <v>100675.5</v>
      </c>
      <c r="G385" s="70"/>
      <c r="H385" s="76">
        <v>1.3361700000000001</v>
      </c>
      <c r="I385" s="76">
        <v>0.86073</v>
      </c>
      <c r="J385" s="70">
        <v>157.54002</v>
      </c>
      <c r="K385" s="70"/>
      <c r="L385" s="70">
        <f t="shared" si="20"/>
        <v>15219.14</v>
      </c>
      <c r="M385" s="70">
        <f t="shared" si="21"/>
        <v>16044.462126</v>
      </c>
      <c r="N385" s="70">
        <f t="shared" si="22"/>
        <v>30198.622099845481</v>
      </c>
      <c r="O385" s="70">
        <f t="shared" si="23"/>
        <v>639.04714497306782</v>
      </c>
    </row>
    <row r="386" spans="1:15" ht="15" customHeight="1" x14ac:dyDescent="0.2">
      <c r="A386" s="62">
        <v>383</v>
      </c>
      <c r="B386" s="75">
        <v>46087</v>
      </c>
      <c r="C386" s="70">
        <v>15019.2</v>
      </c>
      <c r="D386" s="70">
        <v>11858.85</v>
      </c>
      <c r="E386" s="70">
        <v>25823.85</v>
      </c>
      <c r="F386" s="70">
        <v>101299.8</v>
      </c>
      <c r="G386" s="70"/>
      <c r="H386" s="76">
        <v>1.3335600000000001</v>
      </c>
      <c r="I386" s="76">
        <v>0.86497999999999997</v>
      </c>
      <c r="J386" s="70">
        <v>157.91887</v>
      </c>
      <c r="K386" s="70"/>
      <c r="L386" s="70">
        <f t="shared" si="20"/>
        <v>15019.2</v>
      </c>
      <c r="M386" s="70">
        <f t="shared" si="21"/>
        <v>15814.488006000001</v>
      </c>
      <c r="N386" s="70">
        <f t="shared" si="22"/>
        <v>29854.852135309487</v>
      </c>
      <c r="O386" s="70">
        <f t="shared" si="23"/>
        <v>641.46735599108581</v>
      </c>
    </row>
    <row r="387" spans="1:15" ht="15" customHeight="1" x14ac:dyDescent="0.2">
      <c r="A387" s="62">
        <v>384</v>
      </c>
      <c r="B387" s="75">
        <v>46090</v>
      </c>
      <c r="C387" s="70">
        <v>15145.38</v>
      </c>
      <c r="D387" s="70">
        <v>11818.22</v>
      </c>
      <c r="E387" s="70">
        <v>25571.45</v>
      </c>
      <c r="F387" s="70">
        <v>96032.5</v>
      </c>
      <c r="G387" s="70"/>
      <c r="H387" s="76">
        <v>1.33538</v>
      </c>
      <c r="I387" s="76">
        <v>0.86543000000000003</v>
      </c>
      <c r="J387" s="70">
        <v>158.50281000000001</v>
      </c>
      <c r="K387" s="70"/>
      <c r="L387" s="70">
        <f t="shared" ref="L387:L450" si="24">C387</f>
        <v>15145.38</v>
      </c>
      <c r="M387" s="70">
        <f t="shared" ref="M387:M450" si="25">D387*H387</f>
        <v>15781.814623599999</v>
      </c>
      <c r="N387" s="70">
        <f t="shared" ref="N387:N450" si="26">E387/I387</f>
        <v>29547.681499370254</v>
      </c>
      <c r="O387" s="70">
        <f t="shared" ref="O387:O450" si="27">F387/J387</f>
        <v>605.87253942059442</v>
      </c>
    </row>
    <row r="388" spans="1:15" ht="15" customHeight="1" x14ac:dyDescent="0.2">
      <c r="A388" s="62">
        <v>385</v>
      </c>
      <c r="B388" s="75">
        <v>46091</v>
      </c>
      <c r="C388" s="70">
        <v>15114.7</v>
      </c>
      <c r="D388" s="70">
        <v>12005.84</v>
      </c>
      <c r="E388" s="70">
        <v>26030.19</v>
      </c>
      <c r="F388" s="70">
        <v>98800.25</v>
      </c>
      <c r="G388" s="70"/>
      <c r="H388" s="76">
        <v>1.3450800000000001</v>
      </c>
      <c r="I388" s="76">
        <v>0.85902999999999996</v>
      </c>
      <c r="J388" s="70">
        <v>157.77853999999999</v>
      </c>
      <c r="K388" s="70"/>
      <c r="L388" s="70">
        <f t="shared" si="24"/>
        <v>15114.7</v>
      </c>
      <c r="M388" s="70">
        <f t="shared" si="25"/>
        <v>16148.815267200001</v>
      </c>
      <c r="N388" s="70">
        <f t="shared" si="26"/>
        <v>30301.840447947103</v>
      </c>
      <c r="O388" s="70">
        <f t="shared" si="27"/>
        <v>626.19574246282161</v>
      </c>
    </row>
    <row r="389" spans="1:15" ht="15" customHeight="1" x14ac:dyDescent="0.2">
      <c r="A389" s="62">
        <v>386</v>
      </c>
      <c r="B389" s="75">
        <v>46092</v>
      </c>
      <c r="C389" s="70">
        <v>15102.57</v>
      </c>
      <c r="D389" s="70">
        <v>11938.42</v>
      </c>
      <c r="E389" s="70">
        <v>25979.95</v>
      </c>
      <c r="F389" s="70">
        <v>100215.3</v>
      </c>
      <c r="G389" s="70"/>
      <c r="H389" s="76">
        <v>1.34097</v>
      </c>
      <c r="I389" s="76">
        <v>0.86348000000000003</v>
      </c>
      <c r="J389" s="70">
        <v>158.56144</v>
      </c>
      <c r="K389" s="70"/>
      <c r="L389" s="70">
        <f t="shared" si="24"/>
        <v>15102.57</v>
      </c>
      <c r="M389" s="70">
        <f t="shared" si="25"/>
        <v>16009.0630674</v>
      </c>
      <c r="N389" s="70">
        <f t="shared" si="26"/>
        <v>30087.494788530134</v>
      </c>
      <c r="O389" s="70">
        <f t="shared" si="27"/>
        <v>632.02819046042976</v>
      </c>
    </row>
    <row r="390" spans="1:15" ht="15" customHeight="1" x14ac:dyDescent="0.2">
      <c r="A390" s="62">
        <v>387</v>
      </c>
      <c r="B390" s="75">
        <v>46093</v>
      </c>
      <c r="C390" s="70">
        <v>14873.22</v>
      </c>
      <c r="D390" s="70">
        <v>11912.59</v>
      </c>
      <c r="E390" s="70">
        <v>25794.62</v>
      </c>
      <c r="F390" s="70">
        <v>99172.81</v>
      </c>
      <c r="G390" s="70"/>
      <c r="H390" s="76">
        <v>1.3388899999999999</v>
      </c>
      <c r="I390" s="76">
        <v>0.86602999999999997</v>
      </c>
      <c r="J390" s="70">
        <v>158.85511</v>
      </c>
      <c r="K390" s="70"/>
      <c r="L390" s="70">
        <f t="shared" si="24"/>
        <v>14873.22</v>
      </c>
      <c r="M390" s="70">
        <f t="shared" si="25"/>
        <v>15949.647625099999</v>
      </c>
      <c r="N390" s="70">
        <f t="shared" si="26"/>
        <v>29784.903525282036</v>
      </c>
      <c r="O390" s="70">
        <f t="shared" si="27"/>
        <v>624.29726056656284</v>
      </c>
    </row>
    <row r="391" spans="1:15" ht="15" customHeight="1" x14ac:dyDescent="0.2">
      <c r="A391" s="62">
        <v>388</v>
      </c>
      <c r="B391" s="75">
        <v>46094</v>
      </c>
      <c r="C391" s="70">
        <v>14785.07</v>
      </c>
      <c r="D391" s="70">
        <v>11861.73</v>
      </c>
      <c r="E391" s="70">
        <v>25559.08</v>
      </c>
      <c r="F391" s="70">
        <v>98019.31</v>
      </c>
      <c r="G391" s="70"/>
      <c r="H391" s="76">
        <v>1.32666</v>
      </c>
      <c r="I391" s="76">
        <v>0.87138000000000004</v>
      </c>
      <c r="J391" s="70">
        <v>159.33251999999999</v>
      </c>
      <c r="K391" s="70"/>
      <c r="L391" s="70">
        <f t="shared" si="24"/>
        <v>14785.07</v>
      </c>
      <c r="M391" s="70">
        <f t="shared" si="25"/>
        <v>15736.482721799999</v>
      </c>
      <c r="N391" s="70">
        <f t="shared" si="26"/>
        <v>29331.726686405473</v>
      </c>
      <c r="O391" s="70">
        <f t="shared" si="27"/>
        <v>615.18709426048122</v>
      </c>
    </row>
    <row r="392" spans="1:15" ht="15" customHeight="1" x14ac:dyDescent="0.2">
      <c r="A392" s="62">
        <v>389</v>
      </c>
      <c r="B392" s="75">
        <v>46097</v>
      </c>
      <c r="C392" s="70">
        <v>14936.37</v>
      </c>
      <c r="D392" s="70">
        <v>11927.09</v>
      </c>
      <c r="E392" s="70">
        <v>25638.02</v>
      </c>
      <c r="F392" s="70">
        <v>97894.63</v>
      </c>
      <c r="G392" s="70"/>
      <c r="H392" s="76">
        <v>1.3283499999999999</v>
      </c>
      <c r="I392" s="76">
        <v>0.87122999999999995</v>
      </c>
      <c r="J392" s="70">
        <v>159.13921999999999</v>
      </c>
      <c r="K392" s="70"/>
      <c r="L392" s="70">
        <f t="shared" si="24"/>
        <v>14936.37</v>
      </c>
      <c r="M392" s="70">
        <f t="shared" si="25"/>
        <v>15843.350001499999</v>
      </c>
      <c r="N392" s="70">
        <f t="shared" si="26"/>
        <v>29427.384272809708</v>
      </c>
      <c r="O392" s="70">
        <f t="shared" si="27"/>
        <v>615.15087229911023</v>
      </c>
    </row>
    <row r="393" spans="1:15" ht="15" customHeight="1" x14ac:dyDescent="0.2">
      <c r="A393" s="62">
        <v>390</v>
      </c>
      <c r="B393" s="75">
        <v>46098</v>
      </c>
      <c r="C393" s="70">
        <v>14974.18</v>
      </c>
      <c r="D393" s="70">
        <v>12026.4</v>
      </c>
      <c r="E393" s="70">
        <v>25762.48</v>
      </c>
      <c r="F393" s="70">
        <v>97802.19</v>
      </c>
      <c r="G393" s="70"/>
      <c r="H393" s="76">
        <v>1.3341400000000001</v>
      </c>
      <c r="I393" s="76">
        <v>0.86722999999999995</v>
      </c>
      <c r="J393" s="70">
        <v>158.95411999999999</v>
      </c>
      <c r="K393" s="70"/>
      <c r="L393" s="70">
        <f t="shared" si="24"/>
        <v>14974.18</v>
      </c>
      <c r="M393" s="70">
        <f t="shared" si="25"/>
        <v>16044.901296</v>
      </c>
      <c r="N393" s="70">
        <f t="shared" si="26"/>
        <v>29706.629152589281</v>
      </c>
      <c r="O393" s="70">
        <f t="shared" si="27"/>
        <v>615.28565601193611</v>
      </c>
    </row>
    <row r="394" spans="1:15" ht="15" customHeight="1" x14ac:dyDescent="0.2">
      <c r="A394" s="62">
        <v>391</v>
      </c>
      <c r="B394" s="75">
        <v>46099</v>
      </c>
      <c r="C394" s="70">
        <v>14770.48</v>
      </c>
      <c r="D394" s="70">
        <v>11912.76</v>
      </c>
      <c r="E394" s="70">
        <v>25747.599999999999</v>
      </c>
      <c r="F394" s="70">
        <v>100606.8</v>
      </c>
      <c r="G394" s="70"/>
      <c r="H394" s="76">
        <v>1.3311299999999999</v>
      </c>
      <c r="I394" s="76">
        <v>0.86956999999999995</v>
      </c>
      <c r="J394" s="70">
        <v>159.55652000000001</v>
      </c>
      <c r="K394" s="70"/>
      <c r="L394" s="70">
        <f t="shared" si="24"/>
        <v>14770.48</v>
      </c>
      <c r="M394" s="70">
        <f t="shared" si="25"/>
        <v>15857.432218799999</v>
      </c>
      <c r="N394" s="70">
        <f t="shared" si="26"/>
        <v>29609.57714732569</v>
      </c>
      <c r="O394" s="70">
        <f t="shared" si="27"/>
        <v>630.54019979879229</v>
      </c>
    </row>
    <row r="395" spans="1:15" ht="15" customHeight="1" x14ac:dyDescent="0.2">
      <c r="A395" s="62">
        <v>392</v>
      </c>
      <c r="B395" s="75">
        <v>46100</v>
      </c>
      <c r="C395" s="70">
        <v>14730.74</v>
      </c>
      <c r="D395" s="70">
        <v>11648.31</v>
      </c>
      <c r="E395" s="70">
        <v>25224.18</v>
      </c>
      <c r="F395" s="70">
        <v>97206.69</v>
      </c>
      <c r="G395" s="70"/>
      <c r="H395" s="76">
        <v>1.3299300000000001</v>
      </c>
      <c r="I395" s="76">
        <v>0.87039999999999995</v>
      </c>
      <c r="J395" s="70">
        <v>158.81278</v>
      </c>
      <c r="K395" s="70"/>
      <c r="L395" s="70">
        <f t="shared" si="24"/>
        <v>14730.74</v>
      </c>
      <c r="M395" s="70">
        <f t="shared" si="25"/>
        <v>15491.4369183</v>
      </c>
      <c r="N395" s="70">
        <f t="shared" si="26"/>
        <v>28979.986213235297</v>
      </c>
      <c r="O395" s="70">
        <f t="shared" si="27"/>
        <v>612.08354894360514</v>
      </c>
    </row>
    <row r="396" spans="1:15" ht="15" customHeight="1" x14ac:dyDescent="0.2">
      <c r="A396" s="62">
        <v>393</v>
      </c>
      <c r="B396" s="75">
        <v>46104</v>
      </c>
      <c r="C396" s="70">
        <v>14675.17</v>
      </c>
      <c r="D396" s="70">
        <v>11452.3</v>
      </c>
      <c r="E396" s="70">
        <v>24961.05</v>
      </c>
      <c r="F396" s="70">
        <v>93824.63</v>
      </c>
      <c r="G396" s="70"/>
      <c r="H396" s="76">
        <v>1.34182</v>
      </c>
      <c r="I396" s="76">
        <v>0.86236999999999997</v>
      </c>
      <c r="J396" s="70">
        <v>158.55466999999999</v>
      </c>
      <c r="K396" s="70"/>
      <c r="L396" s="70">
        <f t="shared" si="24"/>
        <v>14675.17</v>
      </c>
      <c r="M396" s="70">
        <f t="shared" si="25"/>
        <v>15366.925185999999</v>
      </c>
      <c r="N396" s="70">
        <f t="shared" si="26"/>
        <v>28944.710507090924</v>
      </c>
      <c r="O396" s="70">
        <f t="shared" si="27"/>
        <v>591.74939470404763</v>
      </c>
    </row>
    <row r="397" spans="1:15" ht="15" customHeight="1" x14ac:dyDescent="0.2">
      <c r="A397" s="62">
        <v>394</v>
      </c>
      <c r="B397" s="75">
        <v>46105</v>
      </c>
      <c r="C397" s="70">
        <v>14620.38</v>
      </c>
      <c r="D397" s="70">
        <v>11534.48</v>
      </c>
      <c r="E397" s="70">
        <v>25018.3</v>
      </c>
      <c r="F397" s="70">
        <v>95166.5</v>
      </c>
      <c r="G397" s="70"/>
      <c r="H397" s="76">
        <v>1.33717</v>
      </c>
      <c r="I397" s="76">
        <v>0.86414999999999997</v>
      </c>
      <c r="J397" s="70">
        <v>158.92671999999999</v>
      </c>
      <c r="K397" s="70"/>
      <c r="L397" s="70">
        <f t="shared" si="24"/>
        <v>14620.38</v>
      </c>
      <c r="M397" s="70">
        <f t="shared" si="25"/>
        <v>15423.5606216</v>
      </c>
      <c r="N397" s="70">
        <f t="shared" si="26"/>
        <v>28951.339466527803</v>
      </c>
      <c r="O397" s="70">
        <f t="shared" si="27"/>
        <v>598.80742520829733</v>
      </c>
    </row>
    <row r="398" spans="1:15" ht="15" customHeight="1" x14ac:dyDescent="0.2">
      <c r="A398" s="62">
        <v>395</v>
      </c>
      <c r="B398" s="75">
        <v>46106</v>
      </c>
      <c r="C398" s="70">
        <v>14700.18</v>
      </c>
      <c r="D398" s="70">
        <v>11698.48</v>
      </c>
      <c r="E398" s="70">
        <v>25349.87</v>
      </c>
      <c r="F398" s="70">
        <v>97893.63</v>
      </c>
      <c r="G398" s="70"/>
      <c r="H398" s="76">
        <v>1.3392200000000001</v>
      </c>
      <c r="I398" s="76">
        <v>0.86265999999999998</v>
      </c>
      <c r="J398" s="70">
        <v>158.96307999999999</v>
      </c>
      <c r="K398" s="70"/>
      <c r="L398" s="70">
        <f t="shared" si="24"/>
        <v>14700.18</v>
      </c>
      <c r="M398" s="70">
        <f t="shared" si="25"/>
        <v>15666.8383856</v>
      </c>
      <c r="N398" s="70">
        <f t="shared" si="26"/>
        <v>29385.702362460295</v>
      </c>
      <c r="O398" s="70">
        <f t="shared" si="27"/>
        <v>615.82620316616919</v>
      </c>
    </row>
    <row r="399" spans="1:15" ht="15" customHeight="1" x14ac:dyDescent="0.2">
      <c r="A399" s="62">
        <v>396</v>
      </c>
      <c r="B399" s="75">
        <v>46107</v>
      </c>
      <c r="C399" s="70">
        <v>14444.36</v>
      </c>
      <c r="D399" s="70">
        <v>11556.87</v>
      </c>
      <c r="E399" s="70">
        <v>25100.36</v>
      </c>
      <c r="F399" s="70">
        <v>97625</v>
      </c>
      <c r="G399" s="70"/>
      <c r="H399" s="76">
        <v>1.3337600000000001</v>
      </c>
      <c r="I399" s="76">
        <v>0.86663000000000001</v>
      </c>
      <c r="J399" s="70">
        <v>159.62388000000001</v>
      </c>
      <c r="K399" s="70"/>
      <c r="L399" s="70">
        <f t="shared" si="24"/>
        <v>14444.36</v>
      </c>
      <c r="M399" s="70">
        <f t="shared" si="25"/>
        <v>15414.090931200002</v>
      </c>
      <c r="N399" s="70">
        <f t="shared" si="26"/>
        <v>28963.179211428174</v>
      </c>
      <c r="O399" s="70">
        <f t="shared" si="27"/>
        <v>611.59395448851387</v>
      </c>
    </row>
    <row r="400" spans="1:15" ht="15" customHeight="1" x14ac:dyDescent="0.2">
      <c r="A400" s="62">
        <v>397</v>
      </c>
      <c r="B400" s="75">
        <v>46108</v>
      </c>
      <c r="C400" s="70">
        <v>14203.24</v>
      </c>
      <c r="D400" s="70">
        <v>11551.29</v>
      </c>
      <c r="E400" s="70">
        <v>24882.73</v>
      </c>
      <c r="F400" s="70">
        <v>97209.38</v>
      </c>
      <c r="G400" s="70"/>
      <c r="H400" s="76">
        <v>1.3280700000000001</v>
      </c>
      <c r="I400" s="76">
        <v>0.86828000000000005</v>
      </c>
      <c r="J400" s="70">
        <v>159.90275</v>
      </c>
      <c r="K400" s="70"/>
      <c r="L400" s="70">
        <f t="shared" si="24"/>
        <v>14203.24</v>
      </c>
      <c r="M400" s="70">
        <f t="shared" si="25"/>
        <v>15340.921710300003</v>
      </c>
      <c r="N400" s="70">
        <f t="shared" si="26"/>
        <v>28657.495278020913</v>
      </c>
      <c r="O400" s="70">
        <f t="shared" si="27"/>
        <v>607.92813131731634</v>
      </c>
    </row>
    <row r="401" spans="1:15" ht="15" customHeight="1" x14ac:dyDescent="0.2">
      <c r="A401" s="62">
        <v>398</v>
      </c>
      <c r="B401" s="75">
        <v>46111</v>
      </c>
      <c r="C401" s="70">
        <v>14147.31</v>
      </c>
      <c r="D401" s="70">
        <v>11737.42</v>
      </c>
      <c r="E401" s="70">
        <v>25110.5</v>
      </c>
      <c r="F401" s="70">
        <v>95136.56</v>
      </c>
      <c r="G401" s="70"/>
      <c r="H401" s="76">
        <v>1.323</v>
      </c>
      <c r="I401" s="76">
        <v>0.87078</v>
      </c>
      <c r="J401" s="70">
        <v>159.45663999999999</v>
      </c>
      <c r="K401" s="70"/>
      <c r="L401" s="70">
        <f t="shared" si="24"/>
        <v>14147.31</v>
      </c>
      <c r="M401" s="70">
        <f t="shared" si="25"/>
        <v>15528.606659999999</v>
      </c>
      <c r="N401" s="70">
        <f t="shared" si="26"/>
        <v>28836.790004363902</v>
      </c>
      <c r="O401" s="70">
        <f t="shared" si="27"/>
        <v>596.62965430602321</v>
      </c>
    </row>
    <row r="402" spans="1:15" ht="15" customHeight="1" x14ac:dyDescent="0.2">
      <c r="A402" s="62">
        <v>399</v>
      </c>
      <c r="B402" s="75">
        <v>46112</v>
      </c>
      <c r="C402" s="70">
        <v>14560.75</v>
      </c>
      <c r="D402" s="70">
        <v>11793.61</v>
      </c>
      <c r="E402" s="70">
        <v>25279.47</v>
      </c>
      <c r="F402" s="70">
        <v>93629.13</v>
      </c>
      <c r="G402" s="70"/>
      <c r="H402" s="76">
        <v>1.3241499999999999</v>
      </c>
      <c r="I402" s="76">
        <v>0.86972000000000005</v>
      </c>
      <c r="J402" s="70">
        <v>159.4973</v>
      </c>
      <c r="K402" s="70"/>
      <c r="L402" s="70">
        <f t="shared" si="24"/>
        <v>14560.75</v>
      </c>
      <c r="M402" s="70">
        <f t="shared" si="25"/>
        <v>15616.5086815</v>
      </c>
      <c r="N402" s="70">
        <f t="shared" si="26"/>
        <v>29066.216713425008</v>
      </c>
      <c r="O402" s="70">
        <f t="shared" si="27"/>
        <v>587.02642615266848</v>
      </c>
    </row>
    <row r="403" spans="1:15" ht="15" customHeight="1" x14ac:dyDescent="0.2">
      <c r="A403" s="62">
        <v>400</v>
      </c>
      <c r="B403" s="75">
        <v>46113</v>
      </c>
      <c r="C403" s="70">
        <v>14665.68</v>
      </c>
      <c r="D403" s="70">
        <v>12011.88</v>
      </c>
      <c r="E403" s="70">
        <v>25810.89</v>
      </c>
      <c r="F403" s="70">
        <v>98535.69</v>
      </c>
      <c r="G403" s="70"/>
      <c r="H403" s="76">
        <v>1.3321799999999999</v>
      </c>
      <c r="I403" s="76">
        <v>0.86170000000000002</v>
      </c>
      <c r="J403" s="70">
        <v>158.31969000000001</v>
      </c>
      <c r="K403" s="70"/>
      <c r="L403" s="70">
        <f t="shared" si="24"/>
        <v>14665.68</v>
      </c>
      <c r="M403" s="70">
        <f t="shared" si="25"/>
        <v>16001.986298399997</v>
      </c>
      <c r="N403" s="70">
        <f t="shared" si="26"/>
        <v>29953.452477660438</v>
      </c>
      <c r="O403" s="70">
        <f t="shared" si="27"/>
        <v>622.38430355693595</v>
      </c>
    </row>
    <row r="404" spans="1:15" ht="15" customHeight="1" x14ac:dyDescent="0.2">
      <c r="A404" s="62">
        <v>401</v>
      </c>
      <c r="B404" s="75">
        <v>46114</v>
      </c>
      <c r="C404" s="70">
        <v>14683.2</v>
      </c>
      <c r="D404" s="70">
        <v>12095.58</v>
      </c>
      <c r="E404" s="70">
        <v>25749.85</v>
      </c>
      <c r="F404" s="70">
        <v>96195.31</v>
      </c>
      <c r="G404" s="70"/>
      <c r="H404" s="76">
        <v>1.32087</v>
      </c>
      <c r="I404" s="76">
        <v>0.86768000000000001</v>
      </c>
      <c r="J404" s="70">
        <v>159.60086999999999</v>
      </c>
      <c r="K404" s="70"/>
      <c r="L404" s="70">
        <f t="shared" si="24"/>
        <v>14683.2</v>
      </c>
      <c r="M404" s="70">
        <f t="shared" si="25"/>
        <v>15976.6887546</v>
      </c>
      <c r="N404" s="70">
        <f t="shared" si="26"/>
        <v>29676.666513000182</v>
      </c>
      <c r="O404" s="70">
        <f t="shared" si="27"/>
        <v>602.72422073889697</v>
      </c>
    </row>
    <row r="405" spans="1:15" ht="15" customHeight="1" x14ac:dyDescent="0.2">
      <c r="A405" s="62">
        <v>402</v>
      </c>
      <c r="B405" s="75">
        <v>46119</v>
      </c>
      <c r="C405" s="70">
        <v>14760.64</v>
      </c>
      <c r="D405" s="70">
        <v>11994.17</v>
      </c>
      <c r="E405" s="70">
        <v>25576.36</v>
      </c>
      <c r="F405" s="70">
        <v>97967.06</v>
      </c>
      <c r="G405" s="70"/>
      <c r="H405" s="76">
        <v>1.32446</v>
      </c>
      <c r="I405" s="76">
        <v>0.86528000000000005</v>
      </c>
      <c r="J405" s="70">
        <v>159.84252000000001</v>
      </c>
      <c r="K405" s="70"/>
      <c r="L405" s="70">
        <f t="shared" si="24"/>
        <v>14760.64</v>
      </c>
      <c r="M405" s="70">
        <f t="shared" si="25"/>
        <v>15885.798398200001</v>
      </c>
      <c r="N405" s="70">
        <f t="shared" si="26"/>
        <v>29558.478180473372</v>
      </c>
      <c r="O405" s="70">
        <f t="shared" si="27"/>
        <v>612.89736923567011</v>
      </c>
    </row>
    <row r="406" spans="1:15" ht="15" customHeight="1" x14ac:dyDescent="0.2">
      <c r="A406" s="62">
        <v>403</v>
      </c>
      <c r="B406" s="75">
        <v>46120</v>
      </c>
      <c r="C406" s="70">
        <v>15130.86</v>
      </c>
      <c r="D406" s="70">
        <v>12295.61</v>
      </c>
      <c r="E406" s="70">
        <v>26724.82</v>
      </c>
      <c r="F406" s="70">
        <v>103245.7</v>
      </c>
      <c r="G406" s="70"/>
      <c r="H406" s="76">
        <v>1.34717</v>
      </c>
      <c r="I406" s="76">
        <v>0.85426000000000002</v>
      </c>
      <c r="J406" s="70">
        <v>158.14966999999999</v>
      </c>
      <c r="K406" s="70"/>
      <c r="L406" s="70">
        <f t="shared" si="24"/>
        <v>15130.86</v>
      </c>
      <c r="M406" s="70">
        <f t="shared" si="25"/>
        <v>16564.276923699999</v>
      </c>
      <c r="N406" s="70">
        <f t="shared" si="26"/>
        <v>31284.175777866221</v>
      </c>
      <c r="O406" s="70">
        <f t="shared" si="27"/>
        <v>652.83538056070563</v>
      </c>
    </row>
    <row r="407" spans="1:15" ht="15" customHeight="1" x14ac:dyDescent="0.2">
      <c r="A407" s="62">
        <v>404</v>
      </c>
      <c r="B407" s="75">
        <v>46121</v>
      </c>
      <c r="C407" s="70">
        <v>15225.18</v>
      </c>
      <c r="D407" s="70">
        <v>12306.68</v>
      </c>
      <c r="E407" s="70">
        <v>26666.39</v>
      </c>
      <c r="F407" s="70">
        <v>102488.3</v>
      </c>
      <c r="G407" s="70"/>
      <c r="H407" s="76">
        <v>1.34229</v>
      </c>
      <c r="I407" s="76">
        <v>0.85580000000000001</v>
      </c>
      <c r="J407" s="70">
        <v>158.92169000000001</v>
      </c>
      <c r="K407" s="70"/>
      <c r="L407" s="70">
        <f t="shared" si="24"/>
        <v>15225.18</v>
      </c>
      <c r="M407" s="70">
        <f t="shared" si="25"/>
        <v>16519.1334972</v>
      </c>
      <c r="N407" s="70">
        <f t="shared" si="26"/>
        <v>31159.60504790839</v>
      </c>
      <c r="O407" s="70">
        <f t="shared" si="27"/>
        <v>644.89812561142537</v>
      </c>
    </row>
    <row r="408" spans="1:15" ht="15" customHeight="1" x14ac:dyDescent="0.2">
      <c r="A408" s="62">
        <v>405</v>
      </c>
      <c r="B408" s="75">
        <v>46122</v>
      </c>
      <c r="C408" s="70">
        <v>15209.38</v>
      </c>
      <c r="D408" s="70">
        <v>12303.26</v>
      </c>
      <c r="E408" s="70">
        <v>26711</v>
      </c>
      <c r="F408" s="70">
        <v>104381.9</v>
      </c>
      <c r="G408" s="70"/>
      <c r="H408" s="76">
        <v>1.3444700000000001</v>
      </c>
      <c r="I408" s="76">
        <v>0.85389999999999999</v>
      </c>
      <c r="J408" s="70">
        <v>159.19220999999999</v>
      </c>
      <c r="K408" s="70"/>
      <c r="L408" s="70">
        <f t="shared" si="24"/>
        <v>15209.38</v>
      </c>
      <c r="M408" s="70">
        <f t="shared" si="25"/>
        <v>16541.363972200001</v>
      </c>
      <c r="N408" s="70">
        <f t="shared" si="26"/>
        <v>31281.180466096732</v>
      </c>
      <c r="O408" s="70">
        <f t="shared" si="27"/>
        <v>655.69728569004724</v>
      </c>
    </row>
    <row r="409" spans="1:15" ht="15" customHeight="1" x14ac:dyDescent="0.2">
      <c r="A409" s="62">
        <v>406</v>
      </c>
      <c r="B409" s="75">
        <v>46125</v>
      </c>
      <c r="C409" s="70">
        <v>15364.11</v>
      </c>
      <c r="D409" s="70">
        <v>12282.86</v>
      </c>
      <c r="E409" s="70">
        <v>26634.61</v>
      </c>
      <c r="F409" s="70">
        <v>103609.60000000001</v>
      </c>
      <c r="G409" s="70"/>
      <c r="H409" s="76">
        <v>1.34209</v>
      </c>
      <c r="I409" s="76">
        <v>0.85587000000000002</v>
      </c>
      <c r="J409" s="70">
        <v>159.83395999999999</v>
      </c>
      <c r="K409" s="70"/>
      <c r="L409" s="70">
        <f t="shared" si="24"/>
        <v>15364.11</v>
      </c>
      <c r="M409" s="70">
        <f t="shared" si="25"/>
        <v>16484.7035774</v>
      </c>
      <c r="N409" s="70">
        <f t="shared" si="26"/>
        <v>31119.924754927735</v>
      </c>
      <c r="O409" s="70">
        <f t="shared" si="27"/>
        <v>648.23270348804476</v>
      </c>
    </row>
    <row r="410" spans="1:15" ht="15" customHeight="1" x14ac:dyDescent="0.2">
      <c r="A410" s="62">
        <v>407</v>
      </c>
      <c r="B410" s="75">
        <v>46126</v>
      </c>
      <c r="C410" s="70">
        <v>15545.55</v>
      </c>
      <c r="D410" s="70">
        <v>12313.16</v>
      </c>
      <c r="E410" s="70">
        <v>26931.74</v>
      </c>
      <c r="F410" s="70">
        <v>106130.3</v>
      </c>
      <c r="G410" s="70"/>
      <c r="H410" s="76">
        <v>1.35687</v>
      </c>
      <c r="I410" s="76">
        <v>0.84796000000000005</v>
      </c>
      <c r="J410" s="70">
        <v>158.84846999999999</v>
      </c>
      <c r="K410" s="70"/>
      <c r="L410" s="70">
        <f t="shared" si="24"/>
        <v>15545.55</v>
      </c>
      <c r="M410" s="70">
        <f t="shared" si="25"/>
        <v>16707.357409200002</v>
      </c>
      <c r="N410" s="70">
        <f t="shared" si="26"/>
        <v>31760.625501202889</v>
      </c>
      <c r="O410" s="70">
        <f t="shared" si="27"/>
        <v>668.12289724918355</v>
      </c>
    </row>
    <row r="411" spans="1:15" ht="15" customHeight="1" x14ac:dyDescent="0.2">
      <c r="A411" s="62">
        <v>408</v>
      </c>
      <c r="B411" s="75">
        <v>46127</v>
      </c>
      <c r="C411" s="70">
        <v>15670.77</v>
      </c>
      <c r="D411" s="70">
        <v>12255.73</v>
      </c>
      <c r="E411" s="70">
        <v>26759.4</v>
      </c>
      <c r="F411" s="70">
        <v>106601.2</v>
      </c>
      <c r="G411" s="70"/>
      <c r="H411" s="76">
        <v>1.35504</v>
      </c>
      <c r="I411" s="76">
        <v>0.84889999999999999</v>
      </c>
      <c r="J411" s="70">
        <v>159.09168</v>
      </c>
      <c r="K411" s="70"/>
      <c r="L411" s="70">
        <f t="shared" si="24"/>
        <v>15670.77</v>
      </c>
      <c r="M411" s="70">
        <f t="shared" si="25"/>
        <v>16607.0043792</v>
      </c>
      <c r="N411" s="70">
        <f t="shared" si="26"/>
        <v>31522.440805748618</v>
      </c>
      <c r="O411" s="70">
        <f t="shared" si="27"/>
        <v>670.06143878799946</v>
      </c>
    </row>
    <row r="412" spans="1:15" ht="15" customHeight="1" x14ac:dyDescent="0.2">
      <c r="A412" s="62">
        <v>409</v>
      </c>
      <c r="B412" s="75">
        <v>46128</v>
      </c>
      <c r="C412" s="70">
        <v>15711.8</v>
      </c>
      <c r="D412" s="70">
        <v>12296.19</v>
      </c>
      <c r="E412" s="70">
        <v>26721.040000000001</v>
      </c>
      <c r="F412" s="70">
        <v>109139.3</v>
      </c>
      <c r="G412" s="70"/>
      <c r="H412" s="76">
        <v>1.35436</v>
      </c>
      <c r="I412" s="76">
        <v>0.84875</v>
      </c>
      <c r="J412" s="70">
        <v>158.97980000000001</v>
      </c>
      <c r="K412" s="70"/>
      <c r="L412" s="70">
        <f t="shared" si="24"/>
        <v>15711.8</v>
      </c>
      <c r="M412" s="70">
        <f t="shared" si="25"/>
        <v>16653.467888400002</v>
      </c>
      <c r="N412" s="70">
        <f t="shared" si="26"/>
        <v>31482.815905743741</v>
      </c>
      <c r="O412" s="70">
        <f t="shared" si="27"/>
        <v>686.49790728130233</v>
      </c>
    </row>
    <row r="413" spans="1:15" ht="15" customHeight="1" x14ac:dyDescent="0.2">
      <c r="A413" s="62">
        <v>410</v>
      </c>
      <c r="B413" s="75">
        <v>46129</v>
      </c>
      <c r="C413" s="70">
        <v>15901.03</v>
      </c>
      <c r="D413" s="70">
        <v>12386.34</v>
      </c>
      <c r="E413" s="70">
        <v>27246.31</v>
      </c>
      <c r="F413" s="70">
        <v>107227.7</v>
      </c>
      <c r="G413" s="70"/>
      <c r="H413" s="76">
        <v>1.3533599999999999</v>
      </c>
      <c r="I413" s="76">
        <v>0.84767000000000003</v>
      </c>
      <c r="J413" s="70">
        <v>159.12520000000001</v>
      </c>
      <c r="K413" s="70"/>
      <c r="L413" s="70">
        <f t="shared" si="24"/>
        <v>15901.03</v>
      </c>
      <c r="M413" s="70">
        <f t="shared" si="25"/>
        <v>16763.177102399997</v>
      </c>
      <c r="N413" s="70">
        <f t="shared" si="26"/>
        <v>32142.590866728799</v>
      </c>
      <c r="O413" s="70">
        <f t="shared" si="27"/>
        <v>673.85744055624116</v>
      </c>
    </row>
    <row r="414" spans="1:15" ht="15" customHeight="1" x14ac:dyDescent="0.2">
      <c r="A414" s="62">
        <v>411</v>
      </c>
      <c r="B414" s="75">
        <v>46132</v>
      </c>
      <c r="C414" s="70">
        <v>15863.68</v>
      </c>
      <c r="D414" s="70">
        <v>12318.35</v>
      </c>
      <c r="E414" s="70">
        <v>26942.07</v>
      </c>
      <c r="F414" s="70">
        <v>107867.7</v>
      </c>
      <c r="G414" s="70"/>
      <c r="H414" s="76">
        <v>1.35103</v>
      </c>
      <c r="I414" s="76">
        <v>0.85033999999999998</v>
      </c>
      <c r="J414" s="70">
        <v>158.91156000000001</v>
      </c>
      <c r="K414" s="70"/>
      <c r="L414" s="70">
        <f t="shared" si="24"/>
        <v>15863.68</v>
      </c>
      <c r="M414" s="70">
        <f t="shared" si="25"/>
        <v>16642.4604005</v>
      </c>
      <c r="N414" s="70">
        <f t="shared" si="26"/>
        <v>31683.879389420701</v>
      </c>
      <c r="O414" s="70">
        <f t="shared" si="27"/>
        <v>678.79076890315594</v>
      </c>
    </row>
    <row r="415" spans="1:15" ht="15" customHeight="1" x14ac:dyDescent="0.2">
      <c r="A415" s="62">
        <v>412</v>
      </c>
      <c r="B415" s="75">
        <v>46133</v>
      </c>
      <c r="C415" s="70">
        <v>15763.02</v>
      </c>
      <c r="D415" s="70">
        <v>12189.48</v>
      </c>
      <c r="E415" s="70">
        <v>26697.29</v>
      </c>
      <c r="F415" s="70">
        <v>108829.1</v>
      </c>
      <c r="G415" s="70"/>
      <c r="H415" s="76">
        <v>1.35198</v>
      </c>
      <c r="I415" s="76">
        <v>0.84982999999999997</v>
      </c>
      <c r="J415" s="70">
        <v>159.03799000000001</v>
      </c>
      <c r="K415" s="70"/>
      <c r="L415" s="70">
        <f t="shared" si="24"/>
        <v>15763.02</v>
      </c>
      <c r="M415" s="70">
        <f t="shared" si="25"/>
        <v>16479.9331704</v>
      </c>
      <c r="N415" s="70">
        <f t="shared" si="26"/>
        <v>31414.859442476733</v>
      </c>
      <c r="O415" s="70">
        <f t="shared" si="27"/>
        <v>684.2962489654202</v>
      </c>
    </row>
    <row r="416" spans="1:15" ht="15" customHeight="1" x14ac:dyDescent="0.2">
      <c r="A416" s="62">
        <v>413</v>
      </c>
      <c r="B416" s="75">
        <v>46134</v>
      </c>
      <c r="C416" s="70">
        <v>15928.16</v>
      </c>
      <c r="D416" s="70">
        <v>12164.37</v>
      </c>
      <c r="E416" s="70">
        <v>26440.240000000002</v>
      </c>
      <c r="F416" s="70">
        <v>109263.1</v>
      </c>
      <c r="G416" s="70"/>
      <c r="H416" s="76">
        <v>1.3501300000000001</v>
      </c>
      <c r="I416" s="76">
        <v>0.85229999999999995</v>
      </c>
      <c r="J416" s="70">
        <v>159.21759</v>
      </c>
      <c r="K416" s="70"/>
      <c r="L416" s="70">
        <f t="shared" si="24"/>
        <v>15928.16</v>
      </c>
      <c r="M416" s="70">
        <f t="shared" si="25"/>
        <v>16423.480868100003</v>
      </c>
      <c r="N416" s="70">
        <f t="shared" si="26"/>
        <v>31022.222222222226</v>
      </c>
      <c r="O416" s="70">
        <f t="shared" si="27"/>
        <v>686.25018127708131</v>
      </c>
    </row>
    <row r="417" spans="1:15" ht="15" customHeight="1" x14ac:dyDescent="0.2">
      <c r="A417" s="62">
        <v>414</v>
      </c>
      <c r="B417" s="75">
        <v>46135</v>
      </c>
      <c r="C417" s="70">
        <v>15862.55</v>
      </c>
      <c r="D417" s="70">
        <v>12153.22</v>
      </c>
      <c r="E417" s="70">
        <v>26670.06</v>
      </c>
      <c r="F417" s="70">
        <v>108445.9</v>
      </c>
      <c r="G417" s="70"/>
      <c r="H417" s="76">
        <v>1.3507400000000001</v>
      </c>
      <c r="I417" s="76">
        <v>0.85514000000000001</v>
      </c>
      <c r="J417" s="70">
        <v>159.48349999999999</v>
      </c>
      <c r="K417" s="70"/>
      <c r="L417" s="70">
        <f t="shared" si="24"/>
        <v>15862.55</v>
      </c>
      <c r="M417" s="70">
        <f t="shared" si="25"/>
        <v>16415.840382800001</v>
      </c>
      <c r="N417" s="70">
        <f t="shared" si="26"/>
        <v>31187.945833430786</v>
      </c>
      <c r="O417" s="70">
        <f t="shared" si="27"/>
        <v>679.98194170556826</v>
      </c>
    </row>
    <row r="418" spans="1:15" ht="15" customHeight="1" x14ac:dyDescent="0.2">
      <c r="A418" s="62">
        <v>415</v>
      </c>
      <c r="B418" s="75">
        <v>46136</v>
      </c>
      <c r="C418" s="70">
        <v>15989.69</v>
      </c>
      <c r="D418" s="70">
        <v>12062.64</v>
      </c>
      <c r="E418" s="70">
        <v>26444.78</v>
      </c>
      <c r="F418" s="70">
        <v>109502</v>
      </c>
      <c r="G418" s="70"/>
      <c r="H418" s="76">
        <v>1.3492599999999999</v>
      </c>
      <c r="I418" s="76">
        <v>0.85382999999999998</v>
      </c>
      <c r="J418" s="70">
        <v>159.41768999999999</v>
      </c>
      <c r="K418" s="70"/>
      <c r="L418" s="70">
        <f t="shared" si="24"/>
        <v>15989.69</v>
      </c>
      <c r="M418" s="70">
        <f t="shared" si="25"/>
        <v>16275.637646399999</v>
      </c>
      <c r="N418" s="70">
        <f t="shared" si="26"/>
        <v>30971.949919773255</v>
      </c>
      <c r="O418" s="70">
        <f t="shared" si="27"/>
        <v>686.88738370252383</v>
      </c>
    </row>
    <row r="419" spans="1:15" ht="15" customHeight="1" x14ac:dyDescent="0.2">
      <c r="A419" s="62">
        <v>416</v>
      </c>
      <c r="B419" s="75">
        <v>46139</v>
      </c>
      <c r="C419" s="70">
        <v>16009.49</v>
      </c>
      <c r="D419" s="70">
        <v>11995.25</v>
      </c>
      <c r="E419" s="70">
        <v>26393.22</v>
      </c>
      <c r="F419" s="70">
        <v>111007.8</v>
      </c>
      <c r="G419" s="70"/>
      <c r="H419" s="76">
        <v>1.35701</v>
      </c>
      <c r="I419" s="76">
        <v>0.85114000000000001</v>
      </c>
      <c r="J419" s="70">
        <v>159.21355</v>
      </c>
      <c r="K419" s="70"/>
      <c r="L419" s="70">
        <f t="shared" si="24"/>
        <v>16009.49</v>
      </c>
      <c r="M419" s="70">
        <f t="shared" si="25"/>
        <v>16277.6742025</v>
      </c>
      <c r="N419" s="70">
        <f t="shared" si="26"/>
        <v>31009.25817139366</v>
      </c>
      <c r="O419" s="70">
        <f t="shared" si="27"/>
        <v>697.22583285153814</v>
      </c>
    </row>
    <row r="420" spans="1:15" ht="15" customHeight="1" x14ac:dyDescent="0.2">
      <c r="A420" s="62">
        <v>417</v>
      </c>
      <c r="B420" s="75">
        <v>46140</v>
      </c>
      <c r="C420" s="70">
        <v>15931.22</v>
      </c>
      <c r="D420" s="70">
        <v>12008.85</v>
      </c>
      <c r="E420" s="70">
        <v>26304.880000000001</v>
      </c>
      <c r="F420" s="70">
        <v>109871.1</v>
      </c>
      <c r="G420" s="70"/>
      <c r="H420" s="76">
        <v>1.34694</v>
      </c>
      <c r="I420" s="76">
        <v>0.85616000000000003</v>
      </c>
      <c r="J420" s="70">
        <v>159.74315000000001</v>
      </c>
      <c r="K420" s="70"/>
      <c r="L420" s="70">
        <f t="shared" si="24"/>
        <v>15931.22</v>
      </c>
      <c r="M420" s="70">
        <f t="shared" si="25"/>
        <v>16175.200419000001</v>
      </c>
      <c r="N420" s="70">
        <f t="shared" si="26"/>
        <v>30724.257148196601</v>
      </c>
      <c r="O420" s="70">
        <f t="shared" si="27"/>
        <v>687.79850654002996</v>
      </c>
    </row>
    <row r="421" spans="1:15" ht="15" customHeight="1" x14ac:dyDescent="0.2">
      <c r="A421" s="62">
        <v>418</v>
      </c>
      <c r="B421" s="75">
        <v>46142</v>
      </c>
      <c r="C421" s="70">
        <v>16088.56</v>
      </c>
      <c r="D421" s="70">
        <v>12063.08</v>
      </c>
      <c r="E421" s="70">
        <v>26400.92</v>
      </c>
      <c r="F421" s="70">
        <v>108711.2</v>
      </c>
      <c r="G421" s="70"/>
      <c r="H421" s="76">
        <v>1.3508800000000001</v>
      </c>
      <c r="I421" s="76">
        <v>0.85455000000000003</v>
      </c>
      <c r="J421" s="70">
        <v>156.56298000000001</v>
      </c>
      <c r="K421" s="70"/>
      <c r="L421" s="70">
        <f t="shared" si="24"/>
        <v>16088.56</v>
      </c>
      <c r="M421" s="70">
        <f t="shared" si="25"/>
        <v>16295.7735104</v>
      </c>
      <c r="N421" s="70">
        <f t="shared" si="26"/>
        <v>30894.529284418695</v>
      </c>
      <c r="O421" s="70">
        <f t="shared" si="27"/>
        <v>694.36082527299868</v>
      </c>
    </row>
    <row r="422" spans="1:15" ht="15" customHeight="1" x14ac:dyDescent="0.2">
      <c r="A422" s="62">
        <v>419</v>
      </c>
      <c r="B422" s="75">
        <v>46149</v>
      </c>
      <c r="C422" s="70">
        <v>16376.35</v>
      </c>
      <c r="D422" s="70">
        <v>11951.77</v>
      </c>
      <c r="E422" s="70">
        <v>26797.09</v>
      </c>
      <c r="F422" s="70">
        <v>115218.9</v>
      </c>
      <c r="G422" s="70"/>
      <c r="H422" s="76">
        <v>1.3621099999999999</v>
      </c>
      <c r="I422" s="76">
        <v>0.84962000000000004</v>
      </c>
      <c r="J422" s="70">
        <v>156.38911999999999</v>
      </c>
      <c r="K422" s="70"/>
      <c r="L422" s="70">
        <f t="shared" si="24"/>
        <v>16376.35</v>
      </c>
      <c r="M422" s="70">
        <f t="shared" si="25"/>
        <v>16279.625434699999</v>
      </c>
      <c r="N422" s="70">
        <f t="shared" si="26"/>
        <v>31540.088510157482</v>
      </c>
      <c r="O422" s="70">
        <f t="shared" si="27"/>
        <v>736.74498584044727</v>
      </c>
    </row>
    <row r="423" spans="1:15" ht="15" customHeight="1" x14ac:dyDescent="0.2">
      <c r="A423" s="62">
        <v>420</v>
      </c>
      <c r="B423" s="75">
        <v>46150</v>
      </c>
      <c r="C423" s="70">
        <v>16516.8</v>
      </c>
      <c r="D423" s="70">
        <v>11900.74</v>
      </c>
      <c r="E423" s="70">
        <v>26510.81</v>
      </c>
      <c r="F423" s="70">
        <v>114998.5</v>
      </c>
      <c r="G423" s="70"/>
      <c r="H423" s="76">
        <v>1.36107</v>
      </c>
      <c r="I423" s="76">
        <v>0.85026999999999997</v>
      </c>
      <c r="J423" s="70">
        <v>156.76388</v>
      </c>
      <c r="K423" s="70"/>
      <c r="L423" s="70">
        <f t="shared" si="24"/>
        <v>16516.8</v>
      </c>
      <c r="M423" s="70">
        <f t="shared" si="25"/>
        <v>16197.7401918</v>
      </c>
      <c r="N423" s="70">
        <f t="shared" si="26"/>
        <v>31179.284227363074</v>
      </c>
      <c r="O423" s="70">
        <f t="shared" si="27"/>
        <v>733.57778590323232</v>
      </c>
    </row>
    <row r="424" spans="1:15" ht="15" customHeight="1" x14ac:dyDescent="0.2">
      <c r="A424" s="62">
        <v>421</v>
      </c>
      <c r="B424" s="75">
        <v>46153</v>
      </c>
      <c r="C424" s="70">
        <v>16549.25</v>
      </c>
      <c r="D424" s="70">
        <v>11943.02</v>
      </c>
      <c r="E424" s="70">
        <v>26439.89</v>
      </c>
      <c r="F424" s="70">
        <v>114456.1</v>
      </c>
      <c r="G424" s="70"/>
      <c r="H424" s="76">
        <v>1.3603000000000001</v>
      </c>
      <c r="I424" s="76">
        <v>0.84997999999999996</v>
      </c>
      <c r="J424" s="70">
        <v>157.13557</v>
      </c>
      <c r="K424" s="70"/>
      <c r="L424" s="70">
        <f t="shared" si="24"/>
        <v>16549.25</v>
      </c>
      <c r="M424" s="70">
        <f t="shared" si="25"/>
        <v>16246.090106000001</v>
      </c>
      <c r="N424" s="70">
        <f t="shared" si="26"/>
        <v>31106.484858467258</v>
      </c>
      <c r="O424" s="70">
        <f t="shared" si="27"/>
        <v>728.39077746687144</v>
      </c>
    </row>
    <row r="425" spans="1:15" ht="15" customHeight="1" x14ac:dyDescent="0.2">
      <c r="A425" s="62">
        <v>422</v>
      </c>
      <c r="B425" s="75">
        <v>46154</v>
      </c>
      <c r="C425" s="70">
        <v>16523.29</v>
      </c>
      <c r="D425" s="70">
        <v>11938.25</v>
      </c>
      <c r="E425" s="70">
        <v>26189.78</v>
      </c>
      <c r="F425" s="70">
        <v>115051.5</v>
      </c>
      <c r="G425" s="70"/>
      <c r="H425" s="76">
        <v>1.35226</v>
      </c>
      <c r="I425" s="76">
        <v>0.85192999999999997</v>
      </c>
      <c r="J425" s="70">
        <v>157.59073000000001</v>
      </c>
      <c r="K425" s="70"/>
      <c r="L425" s="70">
        <f t="shared" si="24"/>
        <v>16523.29</v>
      </c>
      <c r="M425" s="70">
        <f t="shared" si="25"/>
        <v>16143.617945</v>
      </c>
      <c r="N425" s="70">
        <f t="shared" si="26"/>
        <v>30741.704130621059</v>
      </c>
      <c r="O425" s="70">
        <f t="shared" si="27"/>
        <v>730.06515040573765</v>
      </c>
    </row>
    <row r="426" spans="1:15" ht="15" customHeight="1" x14ac:dyDescent="0.2">
      <c r="A426" s="62">
        <v>423</v>
      </c>
      <c r="B426" s="75">
        <v>46155</v>
      </c>
      <c r="C426" s="70">
        <v>16620.59</v>
      </c>
      <c r="D426" s="70">
        <v>12008.05</v>
      </c>
      <c r="E426" s="70">
        <v>26281.84</v>
      </c>
      <c r="F426" s="70">
        <v>116022.6</v>
      </c>
      <c r="G426" s="70"/>
      <c r="H426" s="76">
        <v>1.35101</v>
      </c>
      <c r="I426" s="76">
        <v>0.85360999999999998</v>
      </c>
      <c r="J426" s="70">
        <v>157.77208999999999</v>
      </c>
      <c r="K426" s="70"/>
      <c r="L426" s="70">
        <f t="shared" si="24"/>
        <v>16620.59</v>
      </c>
      <c r="M426" s="70">
        <f t="shared" si="25"/>
        <v>16222.9956305</v>
      </c>
      <c r="N426" s="70">
        <f t="shared" si="26"/>
        <v>30789.04886306393</v>
      </c>
      <c r="O426" s="70">
        <f t="shared" si="27"/>
        <v>735.38101701004291</v>
      </c>
    </row>
    <row r="427" spans="1:15" ht="15" customHeight="1" x14ac:dyDescent="0.2">
      <c r="A427" s="62">
        <v>424</v>
      </c>
      <c r="B427" s="75">
        <v>46156</v>
      </c>
      <c r="C427" s="70">
        <v>16748.21</v>
      </c>
      <c r="D427" s="70">
        <v>12086.66</v>
      </c>
      <c r="E427" s="70">
        <v>26525.69</v>
      </c>
      <c r="F427" s="70">
        <v>114889.2</v>
      </c>
      <c r="G427" s="70"/>
      <c r="H427" s="76">
        <v>1.3509899999999999</v>
      </c>
      <c r="I427" s="76">
        <v>0.85455000000000003</v>
      </c>
      <c r="J427" s="70">
        <v>157.94736</v>
      </c>
      <c r="K427" s="70"/>
      <c r="L427" s="70">
        <f t="shared" si="24"/>
        <v>16748.21</v>
      </c>
      <c r="M427" s="70">
        <f t="shared" si="25"/>
        <v>16328.956793399999</v>
      </c>
      <c r="N427" s="70">
        <f t="shared" si="26"/>
        <v>31040.535954595984</v>
      </c>
      <c r="O427" s="70">
        <f t="shared" si="27"/>
        <v>727.38917573551089</v>
      </c>
    </row>
    <row r="428" spans="1:15" ht="15" customHeight="1" x14ac:dyDescent="0.2">
      <c r="A428" s="62">
        <v>425</v>
      </c>
      <c r="B428" s="75">
        <v>46157</v>
      </c>
      <c r="C428" s="70">
        <v>16544.28</v>
      </c>
      <c r="D428" s="70">
        <v>11879.76</v>
      </c>
      <c r="E428" s="70">
        <v>26108</v>
      </c>
      <c r="F428" s="70">
        <v>112606.7</v>
      </c>
      <c r="G428" s="70"/>
      <c r="H428" s="76">
        <v>1.33578</v>
      </c>
      <c r="I428" s="76">
        <v>0.85999000000000003</v>
      </c>
      <c r="J428" s="70">
        <v>158.54832999999999</v>
      </c>
      <c r="K428" s="70"/>
      <c r="L428" s="70">
        <f t="shared" si="24"/>
        <v>16544.28</v>
      </c>
      <c r="M428" s="70">
        <f t="shared" si="25"/>
        <v>15868.7458128</v>
      </c>
      <c r="N428" s="70">
        <f t="shared" si="26"/>
        <v>30358.492540610936</v>
      </c>
      <c r="O428" s="70">
        <f t="shared" si="27"/>
        <v>710.23580002387916</v>
      </c>
    </row>
    <row r="429" spans="1:15" ht="15" customHeight="1" x14ac:dyDescent="0.2">
      <c r="A429" s="62">
        <v>426</v>
      </c>
      <c r="B429" s="75">
        <v>46160</v>
      </c>
      <c r="C429" s="70">
        <v>16533.11</v>
      </c>
      <c r="D429" s="70">
        <v>12029.34</v>
      </c>
      <c r="E429" s="70">
        <v>26298.77</v>
      </c>
      <c r="F429" s="70">
        <v>111518.7</v>
      </c>
      <c r="G429" s="70"/>
      <c r="H429" s="76">
        <v>1.3385400000000001</v>
      </c>
      <c r="I429" s="76">
        <v>0.85851999999999995</v>
      </c>
      <c r="J429" s="70">
        <v>158.76544999999999</v>
      </c>
      <c r="K429" s="70"/>
      <c r="L429" s="70">
        <f t="shared" si="24"/>
        <v>16533.11</v>
      </c>
      <c r="M429" s="70">
        <f t="shared" si="25"/>
        <v>16101.752763600001</v>
      </c>
      <c r="N429" s="70">
        <f t="shared" si="26"/>
        <v>30632.681824535248</v>
      </c>
      <c r="O429" s="70">
        <f t="shared" si="27"/>
        <v>702.41163930817447</v>
      </c>
    </row>
    <row r="430" spans="1:15" ht="15" customHeight="1" x14ac:dyDescent="0.2">
      <c r="A430" s="62">
        <v>427</v>
      </c>
      <c r="B430" s="75">
        <v>46161</v>
      </c>
      <c r="C430" s="70">
        <v>16423.78</v>
      </c>
      <c r="D430" s="70">
        <v>12037.27</v>
      </c>
      <c r="E430" s="70">
        <v>26279.91</v>
      </c>
      <c r="F430" s="70">
        <v>111032.1</v>
      </c>
      <c r="G430" s="70"/>
      <c r="H430" s="76">
        <v>1.3407</v>
      </c>
      <c r="I430" s="76">
        <v>0.86058999999999997</v>
      </c>
      <c r="J430" s="70">
        <v>159.11359999999999</v>
      </c>
      <c r="K430" s="70"/>
      <c r="L430" s="70">
        <f t="shared" si="24"/>
        <v>16423.78</v>
      </c>
      <c r="M430" s="70">
        <f t="shared" si="25"/>
        <v>16138.367889000001</v>
      </c>
      <c r="N430" s="70">
        <f t="shared" si="26"/>
        <v>30537.085023065571</v>
      </c>
      <c r="O430" s="70">
        <f t="shared" si="27"/>
        <v>697.81652856826827</v>
      </c>
    </row>
    <row r="431" spans="1:15" ht="15" customHeight="1" x14ac:dyDescent="0.2">
      <c r="A431" s="62">
        <v>428</v>
      </c>
      <c r="B431" s="75">
        <v>46162</v>
      </c>
      <c r="C431" s="70">
        <v>16601.419999999998</v>
      </c>
      <c r="D431" s="70">
        <v>12155.88</v>
      </c>
      <c r="E431" s="70">
        <v>26731.8</v>
      </c>
      <c r="F431" s="70">
        <v>109663.8</v>
      </c>
      <c r="G431" s="70"/>
      <c r="H431" s="76">
        <v>1.34019</v>
      </c>
      <c r="I431" s="76">
        <v>0.86207</v>
      </c>
      <c r="J431" s="70">
        <v>159.03448</v>
      </c>
      <c r="K431" s="70"/>
      <c r="L431" s="70">
        <f t="shared" si="24"/>
        <v>16601.419999999998</v>
      </c>
      <c r="M431" s="70">
        <f t="shared" si="25"/>
        <v>16291.188817199998</v>
      </c>
      <c r="N431" s="70">
        <f t="shared" si="26"/>
        <v>31008.850789379052</v>
      </c>
      <c r="O431" s="70">
        <f t="shared" si="27"/>
        <v>689.55989921179355</v>
      </c>
    </row>
    <row r="432" spans="1:15" ht="15" customHeight="1" x14ac:dyDescent="0.2">
      <c r="A432" s="62">
        <v>429</v>
      </c>
      <c r="B432" s="75">
        <v>46163</v>
      </c>
      <c r="C432" s="70">
        <v>16631.93</v>
      </c>
      <c r="D432" s="70">
        <v>12180</v>
      </c>
      <c r="E432" s="70">
        <v>26628.3</v>
      </c>
      <c r="F432" s="70">
        <v>113110.7</v>
      </c>
      <c r="G432" s="70"/>
      <c r="H432" s="76">
        <v>1.34196</v>
      </c>
      <c r="I432" s="76">
        <v>0.86214000000000002</v>
      </c>
      <c r="J432" s="70">
        <v>159.14303000000001</v>
      </c>
      <c r="K432" s="70"/>
      <c r="L432" s="70">
        <f t="shared" si="24"/>
        <v>16631.93</v>
      </c>
      <c r="M432" s="70">
        <f t="shared" si="25"/>
        <v>16345.0728</v>
      </c>
      <c r="N432" s="70">
        <f t="shared" si="26"/>
        <v>30886.282970283246</v>
      </c>
      <c r="O432" s="70">
        <f t="shared" si="27"/>
        <v>710.74868940223132</v>
      </c>
    </row>
    <row r="433" spans="1:15" ht="15" customHeight="1" x14ac:dyDescent="0.2">
      <c r="A433" s="62">
        <v>430</v>
      </c>
      <c r="B433" s="75">
        <v>46164</v>
      </c>
      <c r="C433" s="70">
        <v>16694.89</v>
      </c>
      <c r="D433" s="70">
        <v>12206.57</v>
      </c>
      <c r="E433" s="70">
        <v>26726.28</v>
      </c>
      <c r="F433" s="70">
        <v>116145.3</v>
      </c>
      <c r="G433" s="70"/>
      <c r="H433" s="76">
        <v>1.3417300000000001</v>
      </c>
      <c r="I433" s="76">
        <v>0.86243999999999998</v>
      </c>
      <c r="J433" s="70">
        <v>159.14617999999999</v>
      </c>
      <c r="K433" s="70"/>
      <c r="L433" s="70">
        <f t="shared" si="24"/>
        <v>16694.89</v>
      </c>
      <c r="M433" s="70">
        <f t="shared" si="25"/>
        <v>16377.921166100001</v>
      </c>
      <c r="N433" s="70">
        <f t="shared" si="26"/>
        <v>30989.147071100597</v>
      </c>
      <c r="O433" s="70">
        <f t="shared" si="27"/>
        <v>729.80262548557562</v>
      </c>
    </row>
    <row r="434" spans="1:15" ht="15" customHeight="1" x14ac:dyDescent="0.2">
      <c r="A434" s="62">
        <v>431</v>
      </c>
      <c r="B434" s="75">
        <v>46168</v>
      </c>
      <c r="C434" s="70">
        <v>16797.919999999998</v>
      </c>
      <c r="D434" s="70">
        <v>12235.89</v>
      </c>
      <c r="E434" s="70">
        <v>26978.54</v>
      </c>
      <c r="F434" s="70">
        <v>119183.8</v>
      </c>
      <c r="G434" s="70"/>
      <c r="H434" s="76">
        <v>1.3469199999999999</v>
      </c>
      <c r="I434" s="76">
        <v>0.85955000000000004</v>
      </c>
      <c r="J434" s="70">
        <v>159.20578</v>
      </c>
      <c r="K434" s="70"/>
      <c r="L434" s="70">
        <f t="shared" si="24"/>
        <v>16797.919999999998</v>
      </c>
      <c r="M434" s="70">
        <f t="shared" si="25"/>
        <v>16480.764958799999</v>
      </c>
      <c r="N434" s="70">
        <f t="shared" si="26"/>
        <v>31386.818684195219</v>
      </c>
      <c r="O434" s="70">
        <f t="shared" si="27"/>
        <v>748.61478019202571</v>
      </c>
    </row>
    <row r="435" spans="1:15" ht="15" customHeight="1" x14ac:dyDescent="0.2">
      <c r="A435" s="62">
        <v>432</v>
      </c>
      <c r="B435" s="75">
        <v>46169</v>
      </c>
      <c r="C435" s="70">
        <v>16800.86</v>
      </c>
      <c r="D435" s="70">
        <v>12251.77</v>
      </c>
      <c r="E435" s="70">
        <v>27096.02</v>
      </c>
      <c r="F435" s="70">
        <v>119189.9</v>
      </c>
      <c r="G435" s="70"/>
      <c r="H435" s="76">
        <v>1.3434900000000001</v>
      </c>
      <c r="I435" s="76">
        <v>0.85933000000000004</v>
      </c>
      <c r="J435" s="70">
        <v>159.42252999999999</v>
      </c>
      <c r="K435" s="70"/>
      <c r="L435" s="70">
        <f t="shared" si="24"/>
        <v>16800.86</v>
      </c>
      <c r="M435" s="70">
        <f t="shared" si="25"/>
        <v>16460.130477300001</v>
      </c>
      <c r="N435" s="70">
        <f t="shared" si="26"/>
        <v>31531.565289236962</v>
      </c>
      <c r="O435" s="70">
        <f t="shared" si="27"/>
        <v>747.63523072930786</v>
      </c>
    </row>
    <row r="436" spans="1:15" ht="15" customHeight="1" x14ac:dyDescent="0.2">
      <c r="A436" s="62">
        <v>433</v>
      </c>
      <c r="B436" s="75">
        <v>46170</v>
      </c>
      <c r="C436" s="70">
        <v>16897.64</v>
      </c>
      <c r="D436" s="70">
        <v>12171.85</v>
      </c>
      <c r="E436" s="70">
        <v>27033.22</v>
      </c>
      <c r="F436" s="70">
        <v>118628.3</v>
      </c>
      <c r="G436" s="70"/>
      <c r="H436" s="76">
        <v>1.3404499999999999</v>
      </c>
      <c r="I436" s="76">
        <v>0.86080999999999996</v>
      </c>
      <c r="J436" s="70">
        <v>159.45597000000001</v>
      </c>
      <c r="K436" s="70"/>
      <c r="L436" s="70">
        <f t="shared" si="24"/>
        <v>16897.64</v>
      </c>
      <c r="M436" s="70">
        <f t="shared" si="25"/>
        <v>16315.756332499999</v>
      </c>
      <c r="N436" s="70">
        <f t="shared" si="26"/>
        <v>31404.398183106612</v>
      </c>
      <c r="O436" s="70">
        <f t="shared" si="27"/>
        <v>743.95646647786214</v>
      </c>
    </row>
    <row r="437" spans="1:15" ht="15" customHeight="1" x14ac:dyDescent="0.2">
      <c r="A437" s="62">
        <v>434</v>
      </c>
      <c r="B437" s="75">
        <v>46171</v>
      </c>
      <c r="C437" s="70">
        <v>16935.349999999999</v>
      </c>
      <c r="D437" s="70">
        <v>12152.37</v>
      </c>
      <c r="E437" s="70">
        <v>27024.2</v>
      </c>
      <c r="F437" s="70">
        <v>121628.9</v>
      </c>
      <c r="G437" s="70"/>
      <c r="H437" s="76">
        <v>1.34267</v>
      </c>
      <c r="I437" s="76">
        <v>0.85880999999999996</v>
      </c>
      <c r="J437" s="70">
        <v>159.26658</v>
      </c>
      <c r="K437" s="70"/>
      <c r="L437" s="70">
        <f t="shared" si="24"/>
        <v>16935.349999999999</v>
      </c>
      <c r="M437" s="70">
        <f t="shared" si="25"/>
        <v>16316.622627900002</v>
      </c>
      <c r="N437" s="70">
        <f t="shared" si="26"/>
        <v>31467.029960061016</v>
      </c>
      <c r="O437" s="70">
        <f t="shared" si="27"/>
        <v>763.68124436400899</v>
      </c>
    </row>
    <row r="438" spans="1:15" ht="15" customHeight="1" x14ac:dyDescent="0.2">
      <c r="A438" s="62">
        <v>435</v>
      </c>
      <c r="B438" s="75">
        <v>46174</v>
      </c>
      <c r="C438" s="70">
        <v>16981.099999999999</v>
      </c>
      <c r="D438" s="70">
        <v>12070.27</v>
      </c>
      <c r="E438" s="70">
        <v>26916.97</v>
      </c>
      <c r="F438" s="70">
        <v>122738</v>
      </c>
      <c r="G438" s="70"/>
      <c r="H438" s="76">
        <v>1.3464700000000001</v>
      </c>
      <c r="I438" s="76">
        <v>0.85865999999999998</v>
      </c>
      <c r="J438" s="70">
        <v>159.48823999999999</v>
      </c>
      <c r="K438" s="70"/>
      <c r="L438" s="70">
        <f t="shared" si="24"/>
        <v>16981.099999999999</v>
      </c>
      <c r="M438" s="70">
        <f t="shared" si="25"/>
        <v>16252.256446900001</v>
      </c>
      <c r="N438" s="70">
        <f t="shared" si="26"/>
        <v>31347.646332657863</v>
      </c>
      <c r="O438" s="70">
        <f t="shared" si="27"/>
        <v>769.57398238265091</v>
      </c>
    </row>
    <row r="439" spans="1:15" ht="15" customHeight="1" x14ac:dyDescent="0.2">
      <c r="A439" s="62">
        <v>436</v>
      </c>
      <c r="B439" s="75">
        <v>46175</v>
      </c>
      <c r="C439" s="70">
        <v>17003.57</v>
      </c>
      <c r="D439" s="70">
        <v>12110.61</v>
      </c>
      <c r="E439" s="70">
        <v>27132.71</v>
      </c>
      <c r="F439" s="70">
        <v>122371.1</v>
      </c>
      <c r="G439" s="70"/>
      <c r="H439" s="76">
        <v>1.3472500000000001</v>
      </c>
      <c r="I439" s="76">
        <v>0.85843999999999998</v>
      </c>
      <c r="J439" s="70">
        <v>159.74762000000001</v>
      </c>
      <c r="K439" s="70"/>
      <c r="L439" s="70">
        <f t="shared" si="24"/>
        <v>17003.57</v>
      </c>
      <c r="M439" s="70">
        <f t="shared" si="25"/>
        <v>16316.019322500002</v>
      </c>
      <c r="N439" s="70">
        <f t="shared" si="26"/>
        <v>31606.99641209636</v>
      </c>
      <c r="O439" s="70">
        <f t="shared" si="27"/>
        <v>766.02768792423944</v>
      </c>
    </row>
    <row r="440" spans="1:15" ht="15" customHeight="1" x14ac:dyDescent="0.2">
      <c r="A440" s="62">
        <v>437</v>
      </c>
      <c r="B440" s="75">
        <v>46176</v>
      </c>
      <c r="C440" s="70">
        <v>16878.490000000002</v>
      </c>
      <c r="D440" s="70">
        <v>12062.5</v>
      </c>
      <c r="E440" s="70">
        <v>26938.79</v>
      </c>
      <c r="F440" s="70">
        <v>125429.6</v>
      </c>
      <c r="G440" s="70"/>
      <c r="H440" s="76">
        <v>1.3446800000000001</v>
      </c>
      <c r="I440" s="76">
        <v>0.86102999999999996</v>
      </c>
      <c r="J440" s="70">
        <v>159.85879</v>
      </c>
      <c r="K440" s="70"/>
      <c r="L440" s="70">
        <f t="shared" si="24"/>
        <v>16878.490000000002</v>
      </c>
      <c r="M440" s="70">
        <f t="shared" si="25"/>
        <v>16220.202500000001</v>
      </c>
      <c r="N440" s="70">
        <f t="shared" si="26"/>
        <v>31286.703134617845</v>
      </c>
      <c r="O440" s="70">
        <f t="shared" si="27"/>
        <v>784.6274827927823</v>
      </c>
    </row>
    <row r="441" spans="1:15" ht="15" customHeight="1" x14ac:dyDescent="0.2">
      <c r="A441" s="62">
        <v>438</v>
      </c>
      <c r="B441" s="75">
        <v>46177</v>
      </c>
      <c r="C441" s="70">
        <v>16949.849999999999</v>
      </c>
      <c r="D441" s="70">
        <v>12098.86</v>
      </c>
      <c r="E441" s="70">
        <v>27249.040000000001</v>
      </c>
      <c r="F441" s="70">
        <v>123721.60000000001</v>
      </c>
      <c r="G441" s="70"/>
      <c r="H441" s="76">
        <v>1.34582</v>
      </c>
      <c r="I441" s="76">
        <v>0.85911000000000004</v>
      </c>
      <c r="J441" s="70">
        <v>159.80241000000001</v>
      </c>
      <c r="K441" s="70"/>
      <c r="L441" s="70">
        <f t="shared" si="24"/>
        <v>16949.849999999999</v>
      </c>
      <c r="M441" s="70">
        <f t="shared" si="25"/>
        <v>16282.887765200001</v>
      </c>
      <c r="N441" s="70">
        <f t="shared" si="26"/>
        <v>31717.75442027214</v>
      </c>
      <c r="O441" s="70">
        <f t="shared" si="27"/>
        <v>774.21610850549746</v>
      </c>
    </row>
    <row r="442" spans="1:15" ht="15" customHeight="1" x14ac:dyDescent="0.2">
      <c r="A442" s="62">
        <v>439</v>
      </c>
      <c r="B442" s="75">
        <v>46178</v>
      </c>
      <c r="C442" s="70">
        <v>16503.96</v>
      </c>
      <c r="D442" s="70">
        <v>12107.88</v>
      </c>
      <c r="E442" s="70">
        <v>27162.95</v>
      </c>
      <c r="F442" s="70">
        <v>122103.2</v>
      </c>
      <c r="G442" s="70"/>
      <c r="H442" s="76">
        <v>1.3467100000000001</v>
      </c>
      <c r="I442" s="76">
        <v>0.85911000000000004</v>
      </c>
      <c r="J442" s="70">
        <v>159.86254</v>
      </c>
      <c r="K442" s="70"/>
      <c r="L442" s="70">
        <f t="shared" si="24"/>
        <v>16503.96</v>
      </c>
      <c r="M442" s="70">
        <f t="shared" si="25"/>
        <v>16305.8030748</v>
      </c>
      <c r="N442" s="70">
        <f t="shared" si="26"/>
        <v>31617.546065113896</v>
      </c>
      <c r="O442" s="70">
        <f t="shared" si="27"/>
        <v>763.80120070655698</v>
      </c>
    </row>
    <row r="443" spans="1:15" ht="15" customHeight="1" x14ac:dyDescent="0.2">
      <c r="A443" s="62">
        <v>440</v>
      </c>
      <c r="B443" s="75">
        <v>46181</v>
      </c>
      <c r="C443" s="70">
        <v>16553.78</v>
      </c>
      <c r="D443" s="70">
        <v>12113.9</v>
      </c>
      <c r="E443" s="70">
        <v>27115.599999999999</v>
      </c>
      <c r="F443" s="70">
        <v>117402.4</v>
      </c>
      <c r="G443" s="70"/>
      <c r="H443" s="76">
        <v>1.3362700000000001</v>
      </c>
      <c r="I443" s="76">
        <v>0.86655000000000004</v>
      </c>
      <c r="J443" s="70">
        <v>159.96534</v>
      </c>
      <c r="K443" s="70"/>
      <c r="L443" s="70">
        <f t="shared" si="24"/>
        <v>16553.78</v>
      </c>
      <c r="M443" s="70">
        <f t="shared" si="25"/>
        <v>16187.441153</v>
      </c>
      <c r="N443" s="70">
        <f t="shared" si="26"/>
        <v>31291.443078876</v>
      </c>
      <c r="O443" s="70">
        <f t="shared" si="27"/>
        <v>733.92398628352862</v>
      </c>
    </row>
    <row r="444" spans="1:15" ht="15" customHeight="1" x14ac:dyDescent="0.2">
      <c r="A444" s="62">
        <v>441</v>
      </c>
      <c r="B444" s="75">
        <v>46182</v>
      </c>
      <c r="C444" s="70">
        <v>16511.71</v>
      </c>
      <c r="D444" s="70">
        <v>11943.55</v>
      </c>
      <c r="E444" s="70">
        <v>27129.31</v>
      </c>
      <c r="F444" s="70">
        <v>119955</v>
      </c>
      <c r="G444" s="70"/>
      <c r="H444" s="76">
        <v>1.3404</v>
      </c>
      <c r="I444" s="76">
        <v>0.86407999999999996</v>
      </c>
      <c r="J444" s="70">
        <v>160.15726000000001</v>
      </c>
      <c r="K444" s="70"/>
      <c r="L444" s="70">
        <f t="shared" si="24"/>
        <v>16511.71</v>
      </c>
      <c r="M444" s="70">
        <f t="shared" si="25"/>
        <v>16009.13442</v>
      </c>
      <c r="N444" s="70">
        <f t="shared" si="26"/>
        <v>31396.757244699569</v>
      </c>
      <c r="O444" s="70">
        <f t="shared" si="27"/>
        <v>748.98259373318444</v>
      </c>
    </row>
    <row r="445" spans="1:15" ht="15" customHeight="1" x14ac:dyDescent="0.2">
      <c r="A445" s="62">
        <v>442</v>
      </c>
      <c r="B445" s="75">
        <v>46183</v>
      </c>
      <c r="C445" s="70">
        <v>16244.65</v>
      </c>
      <c r="D445" s="70">
        <v>11975.64</v>
      </c>
      <c r="E445" s="70">
        <v>26991.72</v>
      </c>
      <c r="F445" s="70">
        <v>117686.1</v>
      </c>
      <c r="G445" s="70"/>
      <c r="H445" s="76">
        <v>1.3382000000000001</v>
      </c>
      <c r="I445" s="76">
        <v>0.86663000000000001</v>
      </c>
      <c r="J445" s="70">
        <v>160.49051</v>
      </c>
      <c r="K445" s="70"/>
      <c r="L445" s="70">
        <f t="shared" si="24"/>
        <v>16244.65</v>
      </c>
      <c r="M445" s="70">
        <f t="shared" si="25"/>
        <v>16025.801448</v>
      </c>
      <c r="N445" s="70">
        <f t="shared" si="26"/>
        <v>31145.610006577201</v>
      </c>
      <c r="O445" s="70">
        <f t="shared" si="27"/>
        <v>733.29008674718523</v>
      </c>
    </row>
    <row r="446" spans="1:15" ht="15" customHeight="1" x14ac:dyDescent="0.2">
      <c r="A446" s="62">
        <v>443</v>
      </c>
      <c r="B446" s="75">
        <v>46184</v>
      </c>
      <c r="C446" s="70">
        <v>16529.439999999999</v>
      </c>
      <c r="D446" s="70">
        <v>12033.93</v>
      </c>
      <c r="E446" s="70">
        <v>27132.12</v>
      </c>
      <c r="F446" s="70">
        <v>117755.8</v>
      </c>
      <c r="G446" s="70"/>
      <c r="H446" s="76">
        <v>1.3363799999999999</v>
      </c>
      <c r="I446" s="76">
        <v>0.86677999999999999</v>
      </c>
      <c r="J446" s="70">
        <v>160.53567000000001</v>
      </c>
      <c r="K446" s="70"/>
      <c r="L446" s="70">
        <f t="shared" si="24"/>
        <v>16529.439999999999</v>
      </c>
      <c r="M446" s="70">
        <f t="shared" si="25"/>
        <v>16081.903373399999</v>
      </c>
      <c r="N446" s="70">
        <f t="shared" si="26"/>
        <v>31302.198943215117</v>
      </c>
      <c r="O446" s="70">
        <f t="shared" si="27"/>
        <v>733.51797765568233</v>
      </c>
    </row>
    <row r="447" spans="1:15" ht="15" customHeight="1" x14ac:dyDescent="0.2">
      <c r="A447" s="62">
        <v>444</v>
      </c>
      <c r="B447" s="75">
        <v>46185</v>
      </c>
      <c r="C447" s="70">
        <v>16613.3</v>
      </c>
      <c r="D447" s="70">
        <v>12229.95</v>
      </c>
      <c r="E447" s="70">
        <v>27628.63</v>
      </c>
      <c r="F447" s="70">
        <v>121061.5</v>
      </c>
      <c r="G447" s="70"/>
      <c r="H447" s="76">
        <v>1.3402499999999999</v>
      </c>
      <c r="I447" s="76">
        <v>0.86453000000000002</v>
      </c>
      <c r="J447" s="70">
        <v>160.19711000000001</v>
      </c>
      <c r="K447" s="70"/>
      <c r="L447" s="70">
        <f t="shared" si="24"/>
        <v>16613.3</v>
      </c>
      <c r="M447" s="70">
        <f t="shared" si="25"/>
        <v>16391.1904875</v>
      </c>
      <c r="N447" s="70">
        <f t="shared" si="26"/>
        <v>31957.977166784265</v>
      </c>
      <c r="O447" s="70">
        <f t="shared" si="27"/>
        <v>755.70339564802384</v>
      </c>
    </row>
    <row r="448" spans="1:15" ht="15" customHeight="1" x14ac:dyDescent="0.2">
      <c r="A448" s="62">
        <v>445</v>
      </c>
      <c r="B448" s="75">
        <v>46188</v>
      </c>
      <c r="C448" s="70">
        <v>16891.78</v>
      </c>
      <c r="D448" s="70">
        <v>12181.96</v>
      </c>
      <c r="E448" s="70">
        <v>27738.28</v>
      </c>
      <c r="F448" s="70">
        <v>127108.1</v>
      </c>
      <c r="G448" s="70"/>
      <c r="H448" s="76">
        <v>1.3421099999999999</v>
      </c>
      <c r="I448" s="76">
        <v>0.86155000000000004</v>
      </c>
      <c r="J448" s="70">
        <v>160.18781999999999</v>
      </c>
      <c r="K448" s="70"/>
      <c r="L448" s="70">
        <f t="shared" si="24"/>
        <v>16891.78</v>
      </c>
      <c r="M448" s="70">
        <f t="shared" si="25"/>
        <v>16349.530335599999</v>
      </c>
      <c r="N448" s="70">
        <f t="shared" si="26"/>
        <v>32195.786663571467</v>
      </c>
      <c r="O448" s="70">
        <f t="shared" si="27"/>
        <v>793.49416204053477</v>
      </c>
    </row>
    <row r="449" spans="1:15" ht="15" customHeight="1" x14ac:dyDescent="0.2">
      <c r="A449" s="62">
        <v>446</v>
      </c>
      <c r="B449" s="75">
        <v>46189</v>
      </c>
      <c r="C449" s="70">
        <v>16796.28</v>
      </c>
      <c r="D449" s="70">
        <v>12256.22</v>
      </c>
      <c r="E449" s="70">
        <v>27947.58</v>
      </c>
      <c r="F449" s="70">
        <v>127267.6</v>
      </c>
      <c r="G449" s="70"/>
      <c r="H449" s="76">
        <v>1.3408</v>
      </c>
      <c r="I449" s="76">
        <v>0.86251999999999995</v>
      </c>
      <c r="J449" s="70">
        <v>160.37606</v>
      </c>
      <c r="K449" s="70"/>
      <c r="L449" s="70">
        <f t="shared" si="24"/>
        <v>16796.28</v>
      </c>
      <c r="M449" s="70">
        <f t="shared" si="25"/>
        <v>16433.139776</v>
      </c>
      <c r="N449" s="70">
        <f t="shared" si="26"/>
        <v>32402.239948059178</v>
      </c>
      <c r="O449" s="70">
        <f t="shared" si="27"/>
        <v>793.55734266074376</v>
      </c>
    </row>
    <row r="450" spans="1:15" ht="15" customHeight="1" x14ac:dyDescent="0.2">
      <c r="A450" s="62">
        <v>447</v>
      </c>
      <c r="B450" s="75">
        <v>46190</v>
      </c>
      <c r="C450" s="70">
        <v>16592.45</v>
      </c>
      <c r="D450" s="70">
        <v>12273.03</v>
      </c>
      <c r="E450" s="70">
        <v>27893.05</v>
      </c>
      <c r="F450" s="70">
        <v>128180.3</v>
      </c>
      <c r="G450" s="70"/>
      <c r="H450" s="76">
        <v>1.34057</v>
      </c>
      <c r="I450" s="76">
        <v>0.86273999999999995</v>
      </c>
      <c r="J450" s="70">
        <v>160.31404000000001</v>
      </c>
      <c r="K450" s="70"/>
      <c r="L450" s="70">
        <f t="shared" si="24"/>
        <v>16592.45</v>
      </c>
      <c r="M450" s="70">
        <f t="shared" si="25"/>
        <v>16452.8558271</v>
      </c>
      <c r="N450" s="70">
        <f t="shared" si="26"/>
        <v>32330.77172728748</v>
      </c>
      <c r="O450" s="70">
        <f t="shared" si="27"/>
        <v>799.5575434316296</v>
      </c>
    </row>
    <row r="451" spans="1:15" ht="15" customHeight="1" x14ac:dyDescent="0.2">
      <c r="A451" s="62">
        <v>448</v>
      </c>
      <c r="B451" s="75">
        <v>46191</v>
      </c>
      <c r="C451" s="70">
        <v>16772.64</v>
      </c>
      <c r="D451" s="70">
        <v>12151.72</v>
      </c>
      <c r="E451" s="70">
        <v>28016.09</v>
      </c>
      <c r="F451" s="70">
        <v>130291.6</v>
      </c>
      <c r="G451" s="70"/>
      <c r="H451" s="76">
        <v>1.3228599999999999</v>
      </c>
      <c r="I451" s="76">
        <v>0.87251999999999996</v>
      </c>
      <c r="J451" s="70">
        <v>160.92837</v>
      </c>
      <c r="K451" s="70"/>
      <c r="L451" s="70">
        <f t="shared" ref="L451:L503" si="28">C451</f>
        <v>16772.64</v>
      </c>
      <c r="M451" s="70">
        <f t="shared" ref="M451:M503" si="29">D451*H451</f>
        <v>16075.024319199998</v>
      </c>
      <c r="N451" s="70">
        <f t="shared" ref="N451:N503" si="30">E451/I451</f>
        <v>32109.395773162796</v>
      </c>
      <c r="O451" s="70">
        <f t="shared" ref="O451:O503" si="31">F451/J451</f>
        <v>809.62480388013626</v>
      </c>
    </row>
    <row r="452" spans="1:15" ht="15" customHeight="1" x14ac:dyDescent="0.2">
      <c r="A452" s="62">
        <v>449</v>
      </c>
      <c r="B452" s="75">
        <v>46195</v>
      </c>
      <c r="C452" s="70">
        <v>16711.439999999999</v>
      </c>
      <c r="D452" s="70">
        <v>12196.29</v>
      </c>
      <c r="E452" s="70">
        <v>27792.3</v>
      </c>
      <c r="F452" s="70">
        <v>132682</v>
      </c>
      <c r="G452" s="70"/>
      <c r="H452" s="76">
        <v>1.3248800000000001</v>
      </c>
      <c r="I452" s="76">
        <v>0.87290999999999996</v>
      </c>
      <c r="J452" s="70">
        <v>161.77548999999999</v>
      </c>
      <c r="K452" s="70"/>
      <c r="L452" s="70">
        <f t="shared" si="28"/>
        <v>16711.439999999999</v>
      </c>
      <c r="M452" s="70">
        <f t="shared" si="29"/>
        <v>16158.620695200001</v>
      </c>
      <c r="N452" s="70">
        <f t="shared" si="30"/>
        <v>31838.677526892807</v>
      </c>
      <c r="O452" s="70">
        <f t="shared" si="31"/>
        <v>820.16132357256345</v>
      </c>
    </row>
    <row r="453" spans="1:15" ht="15" customHeight="1" x14ac:dyDescent="0.2">
      <c r="A453" s="62">
        <v>450</v>
      </c>
      <c r="B453" s="75">
        <v>46196</v>
      </c>
      <c r="C453" s="70">
        <v>16471.599999999999</v>
      </c>
      <c r="D453" s="70">
        <v>12185.78</v>
      </c>
      <c r="E453" s="70">
        <v>27595.75</v>
      </c>
      <c r="F453" s="70">
        <v>127977.7</v>
      </c>
      <c r="G453" s="70"/>
      <c r="H453" s="76">
        <v>1.32158</v>
      </c>
      <c r="I453" s="76">
        <v>0.87780999999999998</v>
      </c>
      <c r="J453" s="70">
        <v>161.53441000000001</v>
      </c>
      <c r="K453" s="70"/>
      <c r="L453" s="70">
        <f t="shared" si="28"/>
        <v>16471.599999999999</v>
      </c>
      <c r="M453" s="70">
        <f t="shared" si="29"/>
        <v>16104.483132400001</v>
      </c>
      <c r="N453" s="70">
        <f t="shared" si="30"/>
        <v>31437.042184527403</v>
      </c>
      <c r="O453" s="70">
        <f t="shared" si="31"/>
        <v>792.26277546684935</v>
      </c>
    </row>
    <row r="454" spans="1:15" ht="15" customHeight="1" x14ac:dyDescent="0.2">
      <c r="A454" s="62">
        <v>451</v>
      </c>
      <c r="B454" s="75">
        <v>46197</v>
      </c>
      <c r="C454" s="70">
        <v>16455.509999999998</v>
      </c>
      <c r="D454" s="70">
        <v>12224.08</v>
      </c>
      <c r="E454" s="70">
        <v>27743.93</v>
      </c>
      <c r="F454" s="70">
        <v>126862.1</v>
      </c>
      <c r="G454" s="70"/>
      <c r="H454" s="76">
        <v>1.3160799999999999</v>
      </c>
      <c r="I454" s="76">
        <v>0.88183</v>
      </c>
      <c r="J454" s="70">
        <v>161.68430000000001</v>
      </c>
      <c r="K454" s="70"/>
      <c r="L454" s="70">
        <f t="shared" si="28"/>
        <v>16455.509999999998</v>
      </c>
      <c r="M454" s="70">
        <f t="shared" si="29"/>
        <v>16087.867206399998</v>
      </c>
      <c r="N454" s="70">
        <f t="shared" si="30"/>
        <v>31461.767007246293</v>
      </c>
      <c r="O454" s="70">
        <f t="shared" si="31"/>
        <v>784.62843949598073</v>
      </c>
    </row>
    <row r="455" spans="1:15" ht="15" customHeight="1" x14ac:dyDescent="0.2">
      <c r="A455" s="62">
        <v>452</v>
      </c>
      <c r="B455" s="75">
        <v>46198</v>
      </c>
      <c r="C455" s="70">
        <v>16454.63</v>
      </c>
      <c r="D455" s="70">
        <v>12308.1</v>
      </c>
      <c r="E455" s="70">
        <v>27896.5</v>
      </c>
      <c r="F455" s="70">
        <v>132717.9</v>
      </c>
      <c r="G455" s="70"/>
      <c r="H455" s="76">
        <v>1.3160400000000001</v>
      </c>
      <c r="I455" s="76">
        <v>0.88168000000000002</v>
      </c>
      <c r="J455" s="70">
        <v>161.84976</v>
      </c>
      <c r="K455" s="70"/>
      <c r="L455" s="70">
        <f t="shared" si="28"/>
        <v>16454.63</v>
      </c>
      <c r="M455" s="70">
        <f t="shared" si="29"/>
        <v>16197.951924000001</v>
      </c>
      <c r="N455" s="70">
        <f t="shared" si="30"/>
        <v>31640.164231920877</v>
      </c>
      <c r="O455" s="70">
        <f t="shared" si="31"/>
        <v>820.00677665509045</v>
      </c>
    </row>
    <row r="456" spans="1:15" ht="15" customHeight="1" x14ac:dyDescent="0.2">
      <c r="A456" s="62">
        <v>453</v>
      </c>
      <c r="B456" s="75">
        <v>46199</v>
      </c>
      <c r="C456" s="70">
        <v>16447.29</v>
      </c>
      <c r="D456" s="70">
        <v>12282.54</v>
      </c>
      <c r="E456" s="70">
        <v>27741.86</v>
      </c>
      <c r="F456" s="70">
        <v>127213.6</v>
      </c>
      <c r="G456" s="70"/>
      <c r="H456" s="76">
        <v>1.3218099999999999</v>
      </c>
      <c r="I456" s="76">
        <v>0.87712000000000001</v>
      </c>
      <c r="J456" s="70">
        <v>161.65249</v>
      </c>
      <c r="K456" s="70"/>
      <c r="L456" s="70">
        <f t="shared" si="28"/>
        <v>16447.29</v>
      </c>
      <c r="M456" s="70">
        <f t="shared" si="29"/>
        <v>16235.1841974</v>
      </c>
      <c r="N456" s="70">
        <f t="shared" si="30"/>
        <v>31628.351878876321</v>
      </c>
      <c r="O456" s="70">
        <f t="shared" si="31"/>
        <v>786.95725627239028</v>
      </c>
    </row>
    <row r="457" spans="1:15" ht="15" customHeight="1" x14ac:dyDescent="0.2">
      <c r="A457" s="62">
        <v>454</v>
      </c>
      <c r="B457" s="75">
        <v>46202</v>
      </c>
      <c r="C457" s="70">
        <v>16640.64</v>
      </c>
      <c r="D457" s="70">
        <v>12254.72</v>
      </c>
      <c r="E457" s="70">
        <v>27683.82</v>
      </c>
      <c r="F457" s="70">
        <v>127508.1</v>
      </c>
      <c r="G457" s="70"/>
      <c r="H457" s="76">
        <v>1.32297</v>
      </c>
      <c r="I457" s="76">
        <v>0.87673000000000001</v>
      </c>
      <c r="J457" s="70">
        <v>161.86218</v>
      </c>
      <c r="K457" s="70"/>
      <c r="L457" s="70">
        <f t="shared" si="28"/>
        <v>16640.64</v>
      </c>
      <c r="M457" s="70">
        <f t="shared" si="29"/>
        <v>16212.626918399999</v>
      </c>
      <c r="N457" s="70">
        <f t="shared" si="30"/>
        <v>31576.220729300923</v>
      </c>
      <c r="O457" s="70">
        <f t="shared" si="31"/>
        <v>787.75721419296349</v>
      </c>
    </row>
    <row r="458" spans="1:15" ht="15" customHeight="1" x14ac:dyDescent="0.2">
      <c r="A458" s="62">
        <v>455</v>
      </c>
      <c r="B458" s="75">
        <v>46203</v>
      </c>
      <c r="C458" s="70">
        <v>16774.07</v>
      </c>
      <c r="D458" s="70">
        <v>12269.8</v>
      </c>
      <c r="E458" s="70">
        <v>27831.03</v>
      </c>
      <c r="F458" s="70">
        <v>128600.3</v>
      </c>
      <c r="G458" s="70"/>
      <c r="H458" s="76">
        <v>1.3221499999999999</v>
      </c>
      <c r="I458" s="76">
        <v>0.87765000000000004</v>
      </c>
      <c r="J458" s="70">
        <v>162.43637000000001</v>
      </c>
      <c r="K458" s="70"/>
      <c r="L458" s="70">
        <f t="shared" si="28"/>
        <v>16774.07</v>
      </c>
      <c r="M458" s="70">
        <f t="shared" si="29"/>
        <v>16222.516069999998</v>
      </c>
      <c r="N458" s="70">
        <f t="shared" si="30"/>
        <v>31710.852845667403</v>
      </c>
      <c r="O458" s="70">
        <f t="shared" si="31"/>
        <v>791.69646551446567</v>
      </c>
    </row>
    <row r="459" spans="1:15" ht="15" customHeight="1" x14ac:dyDescent="0.2">
      <c r="A459" s="62">
        <v>456</v>
      </c>
      <c r="B459" s="75">
        <v>46204</v>
      </c>
      <c r="C459" s="70">
        <v>16738.560000000001</v>
      </c>
      <c r="D459" s="70">
        <v>12247.84</v>
      </c>
      <c r="E459" s="70">
        <v>27623.599999999999</v>
      </c>
      <c r="F459" s="70">
        <v>129357.7</v>
      </c>
      <c r="G459" s="70"/>
      <c r="H459" s="76">
        <v>1.32402</v>
      </c>
      <c r="I459" s="76">
        <v>0.87849999999999995</v>
      </c>
      <c r="J459" s="70">
        <v>162.70755</v>
      </c>
      <c r="K459" s="70"/>
      <c r="L459" s="70">
        <f t="shared" si="28"/>
        <v>16738.560000000001</v>
      </c>
      <c r="M459" s="70">
        <f t="shared" si="29"/>
        <v>16216.3851168</v>
      </c>
      <c r="N459" s="70">
        <f t="shared" si="30"/>
        <v>31444.052361980648</v>
      </c>
      <c r="O459" s="70">
        <f t="shared" si="31"/>
        <v>795.0319453522593</v>
      </c>
    </row>
    <row r="460" spans="1:15" ht="15" customHeight="1" x14ac:dyDescent="0.2">
      <c r="A460" s="62">
        <v>457</v>
      </c>
      <c r="B460" s="75">
        <v>46205</v>
      </c>
      <c r="C460" s="70">
        <v>16739.259999999998</v>
      </c>
      <c r="D460" s="70">
        <v>12453.22</v>
      </c>
      <c r="E460" s="70">
        <v>28079.4</v>
      </c>
      <c r="F460" s="70">
        <v>126160.6</v>
      </c>
      <c r="G460" s="70"/>
      <c r="H460" s="76">
        <v>1.3306500000000001</v>
      </c>
      <c r="I460" s="76">
        <v>0.87726999999999999</v>
      </c>
      <c r="J460" s="70">
        <v>161.58435</v>
      </c>
      <c r="K460" s="70"/>
      <c r="L460" s="70">
        <f t="shared" si="28"/>
        <v>16739.259999999998</v>
      </c>
      <c r="M460" s="70">
        <f t="shared" si="29"/>
        <v>16570.877193</v>
      </c>
      <c r="N460" s="70">
        <f t="shared" si="30"/>
        <v>32007.705723437484</v>
      </c>
      <c r="O460" s="70">
        <f t="shared" si="31"/>
        <v>780.77239534645526</v>
      </c>
    </row>
    <row r="461" spans="1:15" ht="15" customHeight="1" x14ac:dyDescent="0.2">
      <c r="A461" s="62">
        <v>458</v>
      </c>
      <c r="B461" s="75">
        <v>46209</v>
      </c>
      <c r="C461" s="70">
        <v>16862.18</v>
      </c>
      <c r="D461" s="70">
        <v>12451.93</v>
      </c>
      <c r="E461" s="70">
        <v>28096</v>
      </c>
      <c r="F461" s="70">
        <v>128004.41</v>
      </c>
      <c r="G461" s="70"/>
      <c r="H461" s="76">
        <v>1.33449</v>
      </c>
      <c r="I461" s="76">
        <v>0.87604000000000004</v>
      </c>
      <c r="J461" s="70">
        <v>162.33903000000001</v>
      </c>
      <c r="K461" s="70"/>
      <c r="L461" s="70">
        <f t="shared" si="28"/>
        <v>16862.18</v>
      </c>
      <c r="M461" s="70">
        <f t="shared" si="29"/>
        <v>16616.976065700001</v>
      </c>
      <c r="N461" s="70">
        <f t="shared" si="30"/>
        <v>32071.594904342266</v>
      </c>
      <c r="O461" s="70">
        <f t="shared" si="31"/>
        <v>788.50052264079682</v>
      </c>
    </row>
    <row r="462" spans="1:15" ht="15" customHeight="1" x14ac:dyDescent="0.2">
      <c r="A462" s="62">
        <v>459</v>
      </c>
      <c r="B462" s="75">
        <v>46210</v>
      </c>
      <c r="C462" s="70">
        <v>16787.18</v>
      </c>
      <c r="D462" s="70">
        <v>12468.43</v>
      </c>
      <c r="E462" s="70">
        <v>27951.43</v>
      </c>
      <c r="F462" s="70">
        <v>125286.51</v>
      </c>
      <c r="G462" s="70"/>
      <c r="H462" s="76">
        <v>1.3385899999999999</v>
      </c>
      <c r="I462" s="76">
        <v>0.87465999999999999</v>
      </c>
      <c r="J462" s="70">
        <v>161.89102</v>
      </c>
      <c r="K462" s="70"/>
      <c r="L462" s="70">
        <f t="shared" si="28"/>
        <v>16787.18</v>
      </c>
      <c r="M462" s="70">
        <f t="shared" si="29"/>
        <v>16690.115713700001</v>
      </c>
      <c r="N462" s="70">
        <f t="shared" si="30"/>
        <v>31956.908970342763</v>
      </c>
      <c r="O462" s="70">
        <f t="shared" si="31"/>
        <v>773.89412951996962</v>
      </c>
    </row>
    <row r="463" spans="1:15" ht="15" customHeight="1" x14ac:dyDescent="0.2">
      <c r="A463" s="62">
        <v>460</v>
      </c>
      <c r="B463" s="75">
        <v>46211</v>
      </c>
      <c r="C463" s="70">
        <v>16739.939999999999</v>
      </c>
      <c r="D463" s="70">
        <v>12261.69</v>
      </c>
      <c r="E463" s="70">
        <v>27343.19</v>
      </c>
      <c r="F463" s="70">
        <v>122647.21</v>
      </c>
      <c r="G463" s="70"/>
      <c r="H463" s="76">
        <v>1.3348199999999999</v>
      </c>
      <c r="I463" s="76">
        <v>0.87688999999999995</v>
      </c>
      <c r="J463" s="70">
        <v>162.48685</v>
      </c>
      <c r="K463" s="70"/>
      <c r="L463" s="70">
        <f t="shared" si="28"/>
        <v>16739.939999999999</v>
      </c>
      <c r="M463" s="70">
        <f t="shared" si="29"/>
        <v>16367.149045799999</v>
      </c>
      <c r="N463" s="70">
        <f t="shared" si="30"/>
        <v>31182.006865171232</v>
      </c>
      <c r="O463" s="70">
        <f t="shared" si="31"/>
        <v>754.81314334052263</v>
      </c>
    </row>
    <row r="464" spans="1:15" ht="15" customHeight="1" x14ac:dyDescent="0.2">
      <c r="A464" s="62">
        <v>461</v>
      </c>
      <c r="B464" s="75">
        <v>46212</v>
      </c>
      <c r="C464" s="70">
        <v>16876.830000000002</v>
      </c>
      <c r="D464" s="70">
        <v>12248.68</v>
      </c>
      <c r="E464" s="70">
        <v>27588.23</v>
      </c>
      <c r="F464" s="70">
        <v>124344.69</v>
      </c>
      <c r="G464" s="70"/>
      <c r="H464" s="76">
        <v>1.3395699999999999</v>
      </c>
      <c r="I464" s="76">
        <v>0.87451000000000001</v>
      </c>
      <c r="J464" s="70">
        <v>162.41363999999999</v>
      </c>
      <c r="K464" s="70"/>
      <c r="L464" s="70">
        <f t="shared" si="28"/>
        <v>16876.830000000002</v>
      </c>
      <c r="M464" s="70">
        <f t="shared" si="29"/>
        <v>16407.9642676</v>
      </c>
      <c r="N464" s="70">
        <f t="shared" si="30"/>
        <v>31547.072074647516</v>
      </c>
      <c r="O464" s="70">
        <f t="shared" si="31"/>
        <v>765.60497012443057</v>
      </c>
    </row>
    <row r="465" spans="1:15" ht="15" customHeight="1" x14ac:dyDescent="0.2">
      <c r="A465" s="62">
        <v>462</v>
      </c>
      <c r="B465" s="75">
        <v>46213</v>
      </c>
      <c r="C465" s="70">
        <v>16949.55</v>
      </c>
      <c r="D465" s="70">
        <v>12277.75</v>
      </c>
      <c r="E465" s="70">
        <v>27629.16</v>
      </c>
      <c r="F465" s="70">
        <v>125838.58</v>
      </c>
      <c r="G465" s="70"/>
      <c r="H465" s="76">
        <v>1.34226</v>
      </c>
      <c r="I465" s="76">
        <v>0.87488999999999995</v>
      </c>
      <c r="J465" s="70">
        <v>161.87226999999999</v>
      </c>
      <c r="K465" s="70"/>
      <c r="L465" s="70">
        <f t="shared" si="28"/>
        <v>16949.55</v>
      </c>
      <c r="M465" s="70">
        <f t="shared" si="29"/>
        <v>16479.932714999999</v>
      </c>
      <c r="N465" s="70">
        <f t="shared" si="30"/>
        <v>31580.152933511643</v>
      </c>
      <c r="O465" s="70">
        <f t="shared" si="31"/>
        <v>777.39429983900277</v>
      </c>
    </row>
    <row r="466" spans="1:15" ht="15" customHeight="1" x14ac:dyDescent="0.2">
      <c r="A466" s="62">
        <v>463</v>
      </c>
      <c r="B466" s="75">
        <v>46216</v>
      </c>
      <c r="C466" s="70">
        <v>16815.21</v>
      </c>
      <c r="D466" s="70">
        <v>12278.91</v>
      </c>
      <c r="E466" s="70">
        <v>27714.22</v>
      </c>
      <c r="F466" s="70">
        <v>123424.88</v>
      </c>
      <c r="G466" s="70"/>
      <c r="H466" s="76">
        <v>1.3388</v>
      </c>
      <c r="I466" s="76">
        <v>0.87534999999999996</v>
      </c>
      <c r="J466" s="70">
        <v>162.14111</v>
      </c>
      <c r="K466" s="70"/>
      <c r="L466" s="70">
        <f t="shared" si="28"/>
        <v>16815.21</v>
      </c>
      <c r="M466" s="70">
        <f t="shared" si="29"/>
        <v>16439.004708</v>
      </c>
      <c r="N466" s="70">
        <f t="shared" si="30"/>
        <v>31660.729993716803</v>
      </c>
      <c r="O466" s="70">
        <f t="shared" si="31"/>
        <v>761.21891604171208</v>
      </c>
    </row>
    <row r="467" spans="1:15" ht="15" customHeight="1" x14ac:dyDescent="0.2">
      <c r="A467" s="62">
        <v>464</v>
      </c>
      <c r="B467" s="75">
        <v>46217</v>
      </c>
      <c r="C467" s="70">
        <v>16878.41</v>
      </c>
      <c r="D467" s="70">
        <v>12315.29</v>
      </c>
      <c r="E467" s="70">
        <v>27721.52</v>
      </c>
      <c r="F467" s="70">
        <v>124344.05</v>
      </c>
      <c r="G467" s="70"/>
      <c r="H467" s="76">
        <v>1.3383799999999999</v>
      </c>
      <c r="I467" s="76">
        <v>0.87680999999999998</v>
      </c>
      <c r="J467" s="70">
        <v>162.21833000000001</v>
      </c>
      <c r="K467" s="70"/>
      <c r="L467" s="70">
        <f t="shared" si="28"/>
        <v>16878.41</v>
      </c>
      <c r="M467" s="70">
        <f t="shared" si="29"/>
        <v>16482.537830199999</v>
      </c>
      <c r="N467" s="70">
        <f t="shared" si="30"/>
        <v>31616.336492512633</v>
      </c>
      <c r="O467" s="70">
        <f t="shared" si="31"/>
        <v>766.52280910548143</v>
      </c>
    </row>
    <row r="468" spans="1:15" ht="15" customHeight="1" x14ac:dyDescent="0.2">
      <c r="A468" s="62">
        <v>465</v>
      </c>
      <c r="B468" s="75">
        <v>46218</v>
      </c>
      <c r="C468" s="70">
        <v>16944.07</v>
      </c>
      <c r="D468" s="70">
        <v>12299.53</v>
      </c>
      <c r="E468" s="70">
        <v>27773.16</v>
      </c>
      <c r="F468" s="70">
        <v>126194.27</v>
      </c>
      <c r="G468" s="70"/>
      <c r="H468" s="76">
        <v>1.3404199999999999</v>
      </c>
      <c r="I468" s="76">
        <v>0.87673000000000001</v>
      </c>
      <c r="J468" s="70">
        <v>162.38821999999999</v>
      </c>
      <c r="K468" s="70"/>
      <c r="L468" s="70">
        <f t="shared" si="28"/>
        <v>16944.07</v>
      </c>
      <c r="M468" s="70">
        <f t="shared" si="29"/>
        <v>16486.536002600002</v>
      </c>
      <c r="N468" s="70">
        <f t="shared" si="30"/>
        <v>31678.122112851161</v>
      </c>
      <c r="O468" s="70">
        <f t="shared" si="31"/>
        <v>777.11468233348455</v>
      </c>
    </row>
    <row r="469" spans="1:15" ht="15" customHeight="1" x14ac:dyDescent="0.2">
      <c r="A469" s="62">
        <v>466</v>
      </c>
      <c r="B469" s="75">
        <v>46219</v>
      </c>
      <c r="C469" s="70">
        <v>16857.63</v>
      </c>
      <c r="D469" s="70">
        <v>12365.41</v>
      </c>
      <c r="E469" s="70">
        <v>27758</v>
      </c>
      <c r="F469" s="70">
        <v>122677.48</v>
      </c>
      <c r="G469" s="70"/>
      <c r="H469" s="76">
        <v>1.3510800000000001</v>
      </c>
      <c r="I469" s="76">
        <v>0.87207000000000001</v>
      </c>
      <c r="J469" s="70">
        <v>162.19587000000001</v>
      </c>
      <c r="K469" s="70"/>
      <c r="L469" s="70">
        <f t="shared" si="28"/>
        <v>16857.63</v>
      </c>
      <c r="M469" s="70">
        <f t="shared" si="29"/>
        <v>16706.658142799999</v>
      </c>
      <c r="N469" s="70">
        <f t="shared" si="30"/>
        <v>31830.01364569358</v>
      </c>
      <c r="O469" s="70">
        <f t="shared" si="31"/>
        <v>756.35390716175436</v>
      </c>
    </row>
    <row r="470" spans="1:15" ht="15" customHeight="1" x14ac:dyDescent="0.2">
      <c r="A470" s="62">
        <v>467</v>
      </c>
      <c r="B470" s="75">
        <v>46220</v>
      </c>
      <c r="C470" s="70">
        <v>16687.560000000001</v>
      </c>
      <c r="D470" s="70">
        <v>12398.31</v>
      </c>
      <c r="E470" s="70">
        <v>27628.63</v>
      </c>
      <c r="F470" s="70">
        <v>117731.84</v>
      </c>
      <c r="G470" s="70"/>
      <c r="H470" s="76">
        <v>1.3437399999999999</v>
      </c>
      <c r="I470" s="76">
        <v>0.87451000000000001</v>
      </c>
      <c r="J470" s="70">
        <v>162.35243</v>
      </c>
      <c r="K470" s="70"/>
      <c r="L470" s="70">
        <f t="shared" si="28"/>
        <v>16687.560000000001</v>
      </c>
      <c r="M470" s="70">
        <f t="shared" si="29"/>
        <v>16660.1050794</v>
      </c>
      <c r="N470" s="70">
        <f t="shared" si="30"/>
        <v>31593.269373706418</v>
      </c>
      <c r="O470" s="70">
        <f t="shared" si="31"/>
        <v>725.16216726783819</v>
      </c>
    </row>
    <row r="471" spans="1:15" ht="15" customHeight="1" x14ac:dyDescent="0.2">
      <c r="A471" s="62">
        <v>468</v>
      </c>
      <c r="B471" s="75">
        <v>46224</v>
      </c>
      <c r="C471" s="70">
        <v>16803.509999999998</v>
      </c>
      <c r="D471" s="70">
        <v>12381.39</v>
      </c>
      <c r="E471" s="70">
        <v>27709.24</v>
      </c>
      <c r="F471" s="70">
        <v>121570.03</v>
      </c>
      <c r="G471" s="70"/>
      <c r="H471" s="76">
        <v>1.34006</v>
      </c>
      <c r="I471" s="76">
        <v>0.87580999999999998</v>
      </c>
      <c r="J471" s="70">
        <v>162.74304000000001</v>
      </c>
      <c r="K471" s="70"/>
      <c r="L471" s="70">
        <f t="shared" si="28"/>
        <v>16803.509999999998</v>
      </c>
      <c r="M471" s="70">
        <f t="shared" si="29"/>
        <v>16591.8054834</v>
      </c>
      <c r="N471" s="70">
        <f t="shared" si="30"/>
        <v>31638.414724654893</v>
      </c>
      <c r="O471" s="70">
        <f t="shared" si="31"/>
        <v>747.00601635559951</v>
      </c>
    </row>
    <row r="472" spans="1:15" ht="15" customHeight="1" x14ac:dyDescent="0.2">
      <c r="A472" s="62">
        <v>469</v>
      </c>
      <c r="B472" s="75">
        <v>46225</v>
      </c>
      <c r="C472" s="70">
        <v>16780.810000000001</v>
      </c>
      <c r="D472" s="70">
        <v>12534.68</v>
      </c>
      <c r="E472" s="70">
        <v>27963.95</v>
      </c>
      <c r="F472" s="70">
        <v>121356.03</v>
      </c>
      <c r="G472" s="70"/>
      <c r="H472" s="76">
        <v>1.33677</v>
      </c>
      <c r="I472" s="76">
        <v>0.87658000000000003</v>
      </c>
      <c r="J472" s="70">
        <v>163.06978000000001</v>
      </c>
      <c r="K472" s="70"/>
      <c r="L472" s="70">
        <f t="shared" si="28"/>
        <v>16780.810000000001</v>
      </c>
      <c r="M472" s="70">
        <f t="shared" si="29"/>
        <v>16755.984183600001</v>
      </c>
      <c r="N472" s="70">
        <f t="shared" si="30"/>
        <v>31901.195555454153</v>
      </c>
      <c r="O472" s="70">
        <f t="shared" si="31"/>
        <v>744.19693213543303</v>
      </c>
    </row>
    <row r="473" spans="1:15" ht="15" customHeight="1" x14ac:dyDescent="0.2">
      <c r="A473" s="62">
        <v>470</v>
      </c>
      <c r="B473" s="75">
        <v>46226</v>
      </c>
      <c r="C473" s="70">
        <v>16578.28</v>
      </c>
      <c r="D473" s="70">
        <v>12446.49</v>
      </c>
      <c r="E473" s="70">
        <v>27503.94</v>
      </c>
      <c r="F473" s="70">
        <v>121919.53</v>
      </c>
      <c r="G473" s="70"/>
      <c r="H473" s="76">
        <v>1.33524</v>
      </c>
      <c r="I473" s="76">
        <v>0.87780999999999998</v>
      </c>
      <c r="J473" s="70">
        <v>163.47436999999999</v>
      </c>
      <c r="K473" s="70"/>
      <c r="L473" s="70">
        <f t="shared" si="28"/>
        <v>16578.28</v>
      </c>
      <c r="M473" s="70">
        <f t="shared" si="29"/>
        <v>16619.051307599999</v>
      </c>
      <c r="N473" s="70">
        <f t="shared" si="30"/>
        <v>31332.452353014887</v>
      </c>
      <c r="O473" s="70">
        <f t="shared" si="31"/>
        <v>745.80210952946322</v>
      </c>
    </row>
    <row r="474" spans="1:15" ht="15" customHeight="1" x14ac:dyDescent="0.2">
      <c r="A474" s="62">
        <v>471</v>
      </c>
      <c r="B474" s="75">
        <v>46227</v>
      </c>
      <c r="C474" s="70">
        <v>16588.009999999998</v>
      </c>
      <c r="D474" s="70">
        <v>12560.04</v>
      </c>
      <c r="E474" s="70">
        <v>27746.52</v>
      </c>
      <c r="F474" s="70">
        <v>118594.59</v>
      </c>
      <c r="G474" s="70"/>
      <c r="H474" s="76">
        <v>1.33239</v>
      </c>
      <c r="I474" s="76">
        <v>0.87897000000000003</v>
      </c>
      <c r="J474" s="70">
        <v>163.82175000000001</v>
      </c>
      <c r="K474" s="70"/>
      <c r="L474" s="70">
        <f t="shared" si="28"/>
        <v>16588.009999999998</v>
      </c>
      <c r="M474" s="70">
        <f t="shared" si="29"/>
        <v>16734.871695599999</v>
      </c>
      <c r="N474" s="70">
        <f t="shared" si="30"/>
        <v>31567.084200825968</v>
      </c>
      <c r="O474" s="70">
        <f t="shared" si="31"/>
        <v>723.92457045538822</v>
      </c>
    </row>
    <row r="475" spans="1:15" ht="15" customHeight="1" x14ac:dyDescent="0.2">
      <c r="A475" s="62">
        <v>472</v>
      </c>
      <c r="B475" s="75">
        <v>46230</v>
      </c>
      <c r="C475" s="70">
        <v>16590.8</v>
      </c>
      <c r="D475" s="70">
        <v>12613.28</v>
      </c>
      <c r="E475" s="70">
        <v>27858.47</v>
      </c>
      <c r="F475" s="70">
        <v>119182.03</v>
      </c>
      <c r="G475" s="70"/>
      <c r="H475" s="76">
        <v>1.3316699999999999</v>
      </c>
      <c r="I475" s="76">
        <v>0.87804000000000004</v>
      </c>
      <c r="J475" s="70">
        <v>163.64035000000001</v>
      </c>
      <c r="K475" s="70"/>
      <c r="L475" s="70">
        <f t="shared" si="28"/>
        <v>16590.8</v>
      </c>
      <c r="M475" s="70">
        <f t="shared" si="29"/>
        <v>16796.726577599999</v>
      </c>
      <c r="N475" s="70">
        <f t="shared" si="30"/>
        <v>31728.01922463669</v>
      </c>
      <c r="O475" s="70">
        <f t="shared" si="31"/>
        <v>728.31688516921406</v>
      </c>
    </row>
    <row r="476" spans="1:15" ht="15" customHeight="1" x14ac:dyDescent="0.2">
      <c r="A476" s="62">
        <v>473</v>
      </c>
      <c r="B476" s="75">
        <v>46231</v>
      </c>
      <c r="C476" s="70">
        <v>16625.900000000001</v>
      </c>
      <c r="D476" s="70">
        <v>12717.73</v>
      </c>
      <c r="E476" s="70">
        <v>28033.19</v>
      </c>
      <c r="F476" s="70">
        <v>114471.61</v>
      </c>
      <c r="G476" s="70"/>
      <c r="H476" s="76">
        <v>1.3287</v>
      </c>
      <c r="I476" s="76">
        <v>0.87973999999999997</v>
      </c>
      <c r="J476" s="70">
        <v>163.91308000000001</v>
      </c>
      <c r="K476" s="70"/>
      <c r="L476" s="70">
        <f t="shared" si="28"/>
        <v>16625.900000000001</v>
      </c>
      <c r="M476" s="70">
        <f t="shared" si="29"/>
        <v>16898.047850999999</v>
      </c>
      <c r="N476" s="70">
        <f t="shared" si="30"/>
        <v>31865.312478686883</v>
      </c>
      <c r="O476" s="70">
        <f t="shared" si="31"/>
        <v>698.36775686235649</v>
      </c>
    </row>
    <row r="477" spans="1:15" ht="15" customHeight="1" x14ac:dyDescent="0.2">
      <c r="A477" s="62">
        <v>474</v>
      </c>
      <c r="B477" s="75">
        <v>46232</v>
      </c>
      <c r="C477" s="70">
        <v>16373.81</v>
      </c>
      <c r="D477" s="70">
        <v>12761.46</v>
      </c>
      <c r="E477" s="70">
        <v>27865.78</v>
      </c>
      <c r="F477" s="70">
        <v>112763.24</v>
      </c>
      <c r="G477" s="70"/>
      <c r="H477" s="76">
        <v>1.3289</v>
      </c>
      <c r="I477" s="76">
        <v>0.87873000000000001</v>
      </c>
      <c r="J477" s="70">
        <v>163.68190000000001</v>
      </c>
      <c r="K477" s="70"/>
      <c r="L477" s="70">
        <f t="shared" si="28"/>
        <v>16373.81</v>
      </c>
      <c r="M477" s="70">
        <f t="shared" si="29"/>
        <v>16958.704193999998</v>
      </c>
      <c r="N477" s="70">
        <f t="shared" si="30"/>
        <v>31711.424442092564</v>
      </c>
      <c r="O477" s="70">
        <f t="shared" si="31"/>
        <v>688.91697860300985</v>
      </c>
    </row>
    <row r="478" spans="1:15" ht="15" customHeight="1" x14ac:dyDescent="0.2">
      <c r="A478" s="62">
        <v>475</v>
      </c>
      <c r="B478" s="75">
        <v>46233</v>
      </c>
      <c r="C478" s="70">
        <v>16645.79</v>
      </c>
      <c r="D478" s="70">
        <v>12748.43</v>
      </c>
      <c r="E478" s="70">
        <v>28122.18</v>
      </c>
      <c r="F478" s="70">
        <v>113562.88</v>
      </c>
      <c r="G478" s="70"/>
      <c r="H478" s="76">
        <v>1.3388599999999999</v>
      </c>
      <c r="I478" s="76">
        <v>0.87138000000000004</v>
      </c>
      <c r="J478" s="70">
        <v>162.94005000000001</v>
      </c>
      <c r="K478" s="70"/>
      <c r="L478" s="70">
        <f t="shared" si="28"/>
        <v>16645.79</v>
      </c>
      <c r="M478" s="70">
        <f t="shared" si="29"/>
        <v>17068.3629898</v>
      </c>
      <c r="N478" s="70">
        <f t="shared" si="30"/>
        <v>32273.152929835433</v>
      </c>
      <c r="O478" s="70">
        <f t="shared" si="31"/>
        <v>696.96112159042536</v>
      </c>
    </row>
    <row r="479" spans="1:15" ht="15" customHeight="1" x14ac:dyDescent="0.2">
      <c r="A479" s="62">
        <v>476</v>
      </c>
      <c r="B479" s="75">
        <v>46234</v>
      </c>
      <c r="C479" s="70">
        <v>16763.419999999998</v>
      </c>
      <c r="D479" s="70">
        <v>12714.25</v>
      </c>
      <c r="E479" s="70">
        <v>28201.75</v>
      </c>
      <c r="F479" s="70">
        <v>118142.83</v>
      </c>
      <c r="G479" s="70"/>
      <c r="H479" s="76">
        <v>1.34213</v>
      </c>
      <c r="I479" s="76">
        <v>0.87070000000000003</v>
      </c>
      <c r="J479" s="70">
        <v>160.23509000000001</v>
      </c>
      <c r="K479" s="70"/>
      <c r="L479" s="70">
        <f t="shared" si="28"/>
        <v>16763.419999999998</v>
      </c>
      <c r="M479" s="70">
        <f t="shared" si="29"/>
        <v>17064.176352499999</v>
      </c>
      <c r="N479" s="70">
        <f t="shared" si="30"/>
        <v>32389.743884231077</v>
      </c>
      <c r="O479" s="70">
        <f t="shared" si="31"/>
        <v>737.30934965618326</v>
      </c>
    </row>
    <row r="480" spans="1:15" ht="15" customHeight="1" x14ac:dyDescent="0.2">
      <c r="A480" s="62">
        <v>477</v>
      </c>
      <c r="B480" s="75">
        <v>46237</v>
      </c>
      <c r="C480" s="70">
        <v>17012.38</v>
      </c>
      <c r="D480" s="70">
        <v>12702.14</v>
      </c>
      <c r="E480" s="70">
        <v>28547</v>
      </c>
      <c r="F480" s="70">
        <v>117032.37</v>
      </c>
      <c r="G480" s="70"/>
      <c r="H480" s="76">
        <v>1.3470299999999999</v>
      </c>
      <c r="I480" s="76">
        <v>0.86692999999999998</v>
      </c>
      <c r="J480" s="70">
        <v>156.67966999999999</v>
      </c>
      <c r="K480" s="70"/>
      <c r="L480" s="70">
        <f t="shared" si="28"/>
        <v>17012.38</v>
      </c>
      <c r="M480" s="70">
        <f t="shared" si="29"/>
        <v>17110.163644199998</v>
      </c>
      <c r="N480" s="70">
        <f t="shared" si="30"/>
        <v>32928.8408522026</v>
      </c>
      <c r="O480" s="70">
        <f t="shared" si="31"/>
        <v>746.95313054973883</v>
      </c>
    </row>
    <row r="481" spans="1:15" ht="15" customHeight="1" x14ac:dyDescent="0.2">
      <c r="A481" s="62">
        <v>478</v>
      </c>
      <c r="B481" s="75">
        <v>46238</v>
      </c>
      <c r="C481" s="70">
        <v>17316.939999999999</v>
      </c>
      <c r="D481" s="70">
        <v>12727.51</v>
      </c>
      <c r="E481" s="70">
        <v>28722</v>
      </c>
      <c r="F481" s="70">
        <v>117404.33</v>
      </c>
      <c r="G481" s="70"/>
      <c r="H481" s="76">
        <v>1.3446</v>
      </c>
      <c r="I481" s="76">
        <v>0.86843000000000004</v>
      </c>
      <c r="J481" s="70">
        <v>157.41207</v>
      </c>
      <c r="K481" s="70"/>
      <c r="L481" s="70">
        <f t="shared" si="28"/>
        <v>17316.939999999999</v>
      </c>
      <c r="M481" s="70">
        <f t="shared" si="29"/>
        <v>17113.409946</v>
      </c>
      <c r="N481" s="70">
        <f t="shared" si="30"/>
        <v>33073.477424778044</v>
      </c>
      <c r="O481" s="70">
        <f t="shared" si="31"/>
        <v>745.84070967366097</v>
      </c>
    </row>
    <row r="482" spans="1:15" ht="15" customHeight="1" x14ac:dyDescent="0.2">
      <c r="A482" s="62">
        <v>479</v>
      </c>
      <c r="B482" s="75">
        <v>46239</v>
      </c>
      <c r="C482" s="70">
        <v>17287.97</v>
      </c>
      <c r="D482" s="70">
        <v>12737.94</v>
      </c>
      <c r="E482" s="70">
        <v>28730.880000000001</v>
      </c>
      <c r="F482" s="70">
        <v>121705.12</v>
      </c>
      <c r="G482" s="70"/>
      <c r="H482" s="76">
        <v>1.34788</v>
      </c>
      <c r="I482" s="76">
        <v>0.86550000000000005</v>
      </c>
      <c r="J482" s="70">
        <v>157.59044</v>
      </c>
      <c r="K482" s="70"/>
      <c r="L482" s="70">
        <f t="shared" si="28"/>
        <v>17287.97</v>
      </c>
      <c r="M482" s="70">
        <f t="shared" si="29"/>
        <v>17169.214567200001</v>
      </c>
      <c r="N482" s="70">
        <f t="shared" si="30"/>
        <v>33195.701906412476</v>
      </c>
      <c r="O482" s="70">
        <f t="shared" si="31"/>
        <v>772.28745601573291</v>
      </c>
    </row>
    <row r="483" spans="1:15" ht="15" customHeight="1" x14ac:dyDescent="0.2">
      <c r="A483" s="62">
        <v>480</v>
      </c>
      <c r="B483" s="75">
        <v>46240</v>
      </c>
      <c r="C483" s="70">
        <v>17257.580000000002</v>
      </c>
      <c r="D483" s="70">
        <v>12744.18</v>
      </c>
      <c r="E483" s="70">
        <v>28832.46</v>
      </c>
      <c r="F483" s="70">
        <v>120572.19</v>
      </c>
      <c r="G483" s="70"/>
      <c r="H483" s="76">
        <v>1.3467100000000001</v>
      </c>
      <c r="I483" s="76">
        <v>0.86639999999999995</v>
      </c>
      <c r="J483" s="70">
        <v>157.83225999999999</v>
      </c>
      <c r="K483" s="70"/>
      <c r="L483" s="70">
        <f t="shared" si="28"/>
        <v>17257.580000000002</v>
      </c>
      <c r="M483" s="70">
        <f t="shared" si="29"/>
        <v>17162.7146478</v>
      </c>
      <c r="N483" s="70">
        <f t="shared" si="30"/>
        <v>33278.462603878121</v>
      </c>
      <c r="O483" s="70">
        <f t="shared" si="31"/>
        <v>763.92614539004899</v>
      </c>
    </row>
    <row r="484" spans="1:15" ht="15" customHeight="1" x14ac:dyDescent="0.2">
      <c r="A484" s="62">
        <v>481</v>
      </c>
      <c r="B484" s="75">
        <v>46241</v>
      </c>
      <c r="C484" s="70">
        <v>17365.14</v>
      </c>
      <c r="D484" s="70">
        <v>12783.11</v>
      </c>
      <c r="E484" s="70">
        <v>28882.93</v>
      </c>
      <c r="F484" s="70">
        <v>120431.67</v>
      </c>
      <c r="G484" s="70"/>
      <c r="H484" s="76">
        <v>1.3449500000000001</v>
      </c>
      <c r="I484" s="76">
        <v>0.86692999999999998</v>
      </c>
      <c r="J484" s="70">
        <v>158.3355</v>
      </c>
      <c r="K484" s="70"/>
      <c r="L484" s="70">
        <f t="shared" si="28"/>
        <v>17365.14</v>
      </c>
      <c r="M484" s="70">
        <f t="shared" si="29"/>
        <v>17192.643794500003</v>
      </c>
      <c r="N484" s="70">
        <f t="shared" si="30"/>
        <v>33316.334652163379</v>
      </c>
      <c r="O484" s="70">
        <f t="shared" si="31"/>
        <v>760.61066532773759</v>
      </c>
    </row>
    <row r="485" spans="1:15" ht="15" customHeight="1" x14ac:dyDescent="0.2">
      <c r="A485" s="62">
        <v>482</v>
      </c>
      <c r="B485" s="75">
        <v>46244</v>
      </c>
      <c r="C485" s="70">
        <v>17356.689999999999</v>
      </c>
      <c r="D485" s="70">
        <v>12737.86</v>
      </c>
      <c r="E485" s="70">
        <v>28919.7</v>
      </c>
      <c r="F485" s="70">
        <v>122934.67</v>
      </c>
      <c r="G485" s="70"/>
      <c r="H485" s="76">
        <v>1.3504400000000001</v>
      </c>
      <c r="I485" s="76">
        <v>0.86543000000000003</v>
      </c>
      <c r="J485" s="70">
        <v>158.64127999999999</v>
      </c>
      <c r="K485" s="70"/>
      <c r="L485" s="70">
        <f t="shared" si="28"/>
        <v>17356.689999999999</v>
      </c>
      <c r="M485" s="70">
        <f t="shared" si="29"/>
        <v>17201.7156584</v>
      </c>
      <c r="N485" s="70">
        <f t="shared" si="30"/>
        <v>33416.567486682921</v>
      </c>
      <c r="O485" s="70">
        <f t="shared" si="31"/>
        <v>774.92232790859987</v>
      </c>
    </row>
    <row r="486" spans="1:15" ht="15" customHeight="1" x14ac:dyDescent="0.2">
      <c r="A486" s="62">
        <v>483</v>
      </c>
      <c r="B486" s="75">
        <v>46246</v>
      </c>
      <c r="C486" s="70">
        <v>17347.400000000001</v>
      </c>
      <c r="D486" s="70">
        <v>12703.44</v>
      </c>
      <c r="E486" s="70">
        <v>28750.39</v>
      </c>
      <c r="F486" s="70">
        <v>123952.1</v>
      </c>
      <c r="G486" s="70"/>
      <c r="H486" s="76">
        <v>1.3525400000000001</v>
      </c>
      <c r="I486" s="76">
        <v>0.86617999999999995</v>
      </c>
      <c r="J486" s="70">
        <v>159.09052</v>
      </c>
      <c r="K486" s="70"/>
      <c r="L486" s="70">
        <f t="shared" si="28"/>
        <v>17347.400000000001</v>
      </c>
      <c r="M486" s="70">
        <f t="shared" si="29"/>
        <v>17181.910737600003</v>
      </c>
      <c r="N486" s="70">
        <f t="shared" si="30"/>
        <v>33192.16560068346</v>
      </c>
      <c r="O486" s="70">
        <f t="shared" si="31"/>
        <v>779.12939124216837</v>
      </c>
    </row>
    <row r="487" spans="1:15" ht="15" customHeight="1" x14ac:dyDescent="0.2">
      <c r="A487" s="62">
        <v>484</v>
      </c>
      <c r="B487" s="75">
        <v>46247</v>
      </c>
      <c r="C487" s="70">
        <v>17460.759999999998</v>
      </c>
      <c r="D487" s="70">
        <v>12672.81</v>
      </c>
      <c r="E487" s="70">
        <v>28669.58</v>
      </c>
      <c r="F487" s="70">
        <v>125392.24</v>
      </c>
      <c r="G487" s="70"/>
      <c r="H487" s="76">
        <v>1.3491599999999999</v>
      </c>
      <c r="I487" s="76">
        <v>0.86699999999999999</v>
      </c>
      <c r="J487" s="70">
        <v>159.32893999999999</v>
      </c>
      <c r="K487" s="70"/>
      <c r="L487" s="70">
        <f t="shared" si="28"/>
        <v>17460.759999999998</v>
      </c>
      <c r="M487" s="70">
        <f t="shared" si="29"/>
        <v>17097.648339599997</v>
      </c>
      <c r="N487" s="70">
        <f t="shared" si="30"/>
        <v>33067.566320645907</v>
      </c>
      <c r="O487" s="70">
        <f t="shared" si="31"/>
        <v>787.00228596261309</v>
      </c>
    </row>
    <row r="488" spans="1:15" ht="15" customHeight="1" x14ac:dyDescent="0.2">
      <c r="A488" s="62">
        <v>485</v>
      </c>
      <c r="B488" s="75">
        <v>46248</v>
      </c>
      <c r="C488" s="70">
        <v>17433.3</v>
      </c>
      <c r="D488" s="70">
        <v>12646.27</v>
      </c>
      <c r="E488" s="70">
        <v>28623.98</v>
      </c>
      <c r="F488" s="70">
        <v>126136.07</v>
      </c>
      <c r="G488" s="70"/>
      <c r="H488" s="76">
        <v>1.3536600000000001</v>
      </c>
      <c r="I488" s="76">
        <v>0.86453000000000002</v>
      </c>
      <c r="J488" s="70">
        <v>159.01271</v>
      </c>
      <c r="K488" s="70"/>
      <c r="L488" s="70">
        <f t="shared" si="28"/>
        <v>17433.3</v>
      </c>
      <c r="M488" s="70">
        <f t="shared" si="29"/>
        <v>17118.749848200001</v>
      </c>
      <c r="N488" s="70">
        <f t="shared" si="30"/>
        <v>33109.296380692394</v>
      </c>
      <c r="O488" s="70">
        <f t="shared" si="31"/>
        <v>793.24520662530688</v>
      </c>
    </row>
    <row r="489" spans="1:15" ht="15" customHeight="1" x14ac:dyDescent="0.2">
      <c r="A489" s="62">
        <v>486</v>
      </c>
      <c r="B489" s="75">
        <v>46251</v>
      </c>
      <c r="C489" s="70">
        <v>17344.37</v>
      </c>
      <c r="D489" s="70">
        <v>12611.2</v>
      </c>
      <c r="E489" s="70">
        <v>28434.400000000001</v>
      </c>
      <c r="F489" s="70">
        <v>127065.75</v>
      </c>
      <c r="G489" s="70"/>
      <c r="H489" s="76">
        <v>1.3559099999999999</v>
      </c>
      <c r="I489" s="76">
        <v>0.86258999999999997</v>
      </c>
      <c r="J489" s="70">
        <v>159.22539</v>
      </c>
      <c r="K489" s="70"/>
      <c r="L489" s="70">
        <f t="shared" si="28"/>
        <v>17344.37</v>
      </c>
      <c r="M489" s="70">
        <f t="shared" si="29"/>
        <v>17099.652192000001</v>
      </c>
      <c r="N489" s="70">
        <f t="shared" si="30"/>
        <v>32963.980570143409</v>
      </c>
      <c r="O489" s="70">
        <f t="shared" si="31"/>
        <v>798.02442311493155</v>
      </c>
    </row>
    <row r="490" spans="1:15" ht="15" customHeight="1" x14ac:dyDescent="0.2">
      <c r="A490" s="62">
        <v>487</v>
      </c>
      <c r="B490" s="75">
        <v>46252</v>
      </c>
      <c r="C490" s="70">
        <v>17225.330000000002</v>
      </c>
      <c r="D490" s="70">
        <v>12620.31</v>
      </c>
      <c r="E490" s="70">
        <v>28201.61</v>
      </c>
      <c r="F490" s="70">
        <v>123835.85</v>
      </c>
      <c r="G490" s="70"/>
      <c r="H490" s="76">
        <v>1.3525700000000001</v>
      </c>
      <c r="I490" s="76">
        <v>0.86385999999999996</v>
      </c>
      <c r="J490" s="70">
        <v>159.70111</v>
      </c>
      <c r="K490" s="70"/>
      <c r="L490" s="70">
        <f t="shared" si="28"/>
        <v>17225.330000000002</v>
      </c>
      <c r="M490" s="70">
        <f t="shared" si="29"/>
        <v>17069.8526967</v>
      </c>
      <c r="N490" s="70">
        <f t="shared" si="30"/>
        <v>32646.042182761099</v>
      </c>
      <c r="O490" s="70">
        <f t="shared" si="31"/>
        <v>775.42260038142501</v>
      </c>
    </row>
    <row r="491" spans="1:15" ht="15" customHeight="1" x14ac:dyDescent="0.2">
      <c r="A491" s="62">
        <v>488</v>
      </c>
      <c r="B491" s="75">
        <v>46253</v>
      </c>
      <c r="C491" s="70">
        <v>17263.099999999999</v>
      </c>
      <c r="D491" s="70">
        <v>12638.32</v>
      </c>
      <c r="E491" s="70">
        <v>28176.93</v>
      </c>
      <c r="F491" s="70">
        <v>119917.95</v>
      </c>
      <c r="G491" s="70"/>
      <c r="H491" s="76">
        <v>1.3555999999999999</v>
      </c>
      <c r="I491" s="76">
        <v>0.86170000000000002</v>
      </c>
      <c r="J491" s="70">
        <v>159.0866</v>
      </c>
      <c r="K491" s="70"/>
      <c r="L491" s="70">
        <f t="shared" si="28"/>
        <v>17263.099999999999</v>
      </c>
      <c r="M491" s="70">
        <f t="shared" si="29"/>
        <v>17132.506591999998</v>
      </c>
      <c r="N491" s="70">
        <f t="shared" si="30"/>
        <v>32699.234072182895</v>
      </c>
      <c r="O491" s="70">
        <f t="shared" si="31"/>
        <v>753.79038837966232</v>
      </c>
    </row>
    <row r="492" spans="1:15" ht="15" customHeight="1" x14ac:dyDescent="0.2">
      <c r="A492" s="62">
        <v>489</v>
      </c>
      <c r="B492" s="75">
        <v>46254</v>
      </c>
      <c r="C492" s="70">
        <v>17115.46</v>
      </c>
      <c r="D492" s="70">
        <v>12650</v>
      </c>
      <c r="E492" s="70">
        <v>28015.13</v>
      </c>
      <c r="F492" s="70">
        <v>121552.38</v>
      </c>
      <c r="G492" s="70"/>
      <c r="H492" s="76">
        <v>1.3626100000000001</v>
      </c>
      <c r="I492" s="76">
        <v>0.85609000000000002</v>
      </c>
      <c r="J492" s="70">
        <v>158.76209</v>
      </c>
      <c r="K492" s="70"/>
      <c r="L492" s="70">
        <f t="shared" si="28"/>
        <v>17115.46</v>
      </c>
      <c r="M492" s="70">
        <f t="shared" si="29"/>
        <v>17237.016500000002</v>
      </c>
      <c r="N492" s="70">
        <f t="shared" si="30"/>
        <v>32724.514945858497</v>
      </c>
      <c r="O492" s="70">
        <f t="shared" si="31"/>
        <v>765.62597531942299</v>
      </c>
    </row>
    <row r="493" spans="1:15" ht="15" customHeight="1" x14ac:dyDescent="0.2">
      <c r="A493" s="62">
        <v>490</v>
      </c>
      <c r="B493" s="75">
        <v>46255</v>
      </c>
      <c r="C493" s="70">
        <v>17190.77</v>
      </c>
      <c r="D493" s="70">
        <v>12730.52</v>
      </c>
      <c r="E493" s="70">
        <v>28118.98</v>
      </c>
      <c r="F493" s="70">
        <v>121184.46</v>
      </c>
      <c r="G493" s="70"/>
      <c r="H493" s="76">
        <v>1.3655900000000001</v>
      </c>
      <c r="I493" s="76">
        <v>0.85477000000000003</v>
      </c>
      <c r="J493" s="70">
        <v>158.69731999999999</v>
      </c>
      <c r="K493" s="70"/>
      <c r="L493" s="70">
        <f t="shared" si="28"/>
        <v>17190.77</v>
      </c>
      <c r="M493" s="70">
        <f t="shared" si="29"/>
        <v>17384.670806800001</v>
      </c>
      <c r="N493" s="70">
        <f t="shared" si="30"/>
        <v>32896.545269487695</v>
      </c>
      <c r="O493" s="70">
        <f t="shared" si="31"/>
        <v>763.62007877637768</v>
      </c>
    </row>
    <row r="494" spans="1:15" ht="15" customHeight="1" x14ac:dyDescent="0.2">
      <c r="A494" s="62">
        <v>491</v>
      </c>
      <c r="B494" s="75">
        <v>46258</v>
      </c>
      <c r="C494" s="70">
        <v>17142.89</v>
      </c>
      <c r="D494" s="70">
        <v>12774.95</v>
      </c>
      <c r="E494" s="70">
        <v>28014.85</v>
      </c>
      <c r="F494" s="70">
        <v>120288.16</v>
      </c>
      <c r="G494" s="70"/>
      <c r="H494" s="76">
        <v>1.36341</v>
      </c>
      <c r="I494" s="76">
        <v>0.85733999999999999</v>
      </c>
      <c r="J494" s="70">
        <v>159.12208999999999</v>
      </c>
      <c r="K494" s="70"/>
      <c r="L494" s="70">
        <f t="shared" si="28"/>
        <v>17142.89</v>
      </c>
      <c r="M494" s="70">
        <f t="shared" si="29"/>
        <v>17417.494579500002</v>
      </c>
      <c r="N494" s="70">
        <f t="shared" si="30"/>
        <v>32676.476077168918</v>
      </c>
      <c r="O494" s="70">
        <f t="shared" si="31"/>
        <v>755.94884406055758</v>
      </c>
    </row>
    <row r="495" spans="1:15" ht="15" customHeight="1" x14ac:dyDescent="0.2">
      <c r="A495" s="62">
        <v>492</v>
      </c>
      <c r="B495" s="75">
        <v>46259</v>
      </c>
      <c r="C495" s="70">
        <v>17198.59</v>
      </c>
      <c r="D495" s="70">
        <v>12812.43</v>
      </c>
      <c r="E495" s="70">
        <v>27969.08</v>
      </c>
      <c r="F495" s="70">
        <v>120890.88</v>
      </c>
      <c r="G495" s="70"/>
      <c r="H495" s="76">
        <v>1.3631800000000001</v>
      </c>
      <c r="I495" s="76">
        <v>0.85748999999999997</v>
      </c>
      <c r="J495" s="70">
        <v>159.23511999999999</v>
      </c>
      <c r="K495" s="70"/>
      <c r="L495" s="70">
        <f t="shared" si="28"/>
        <v>17198.59</v>
      </c>
      <c r="M495" s="70">
        <f t="shared" si="29"/>
        <v>17465.648327400002</v>
      </c>
      <c r="N495" s="70">
        <f t="shared" si="30"/>
        <v>32617.383293099632</v>
      </c>
      <c r="O495" s="70">
        <f t="shared" si="31"/>
        <v>759.19734289772259</v>
      </c>
    </row>
    <row r="496" spans="1:15" ht="15" customHeight="1" x14ac:dyDescent="0.2">
      <c r="A496" s="62">
        <v>493</v>
      </c>
      <c r="B496" s="75">
        <v>46260</v>
      </c>
      <c r="C496" s="70">
        <v>17195.13</v>
      </c>
      <c r="D496" s="70">
        <v>12802.96</v>
      </c>
      <c r="E496" s="70">
        <v>28045.96</v>
      </c>
      <c r="F496" s="70">
        <v>121635.67</v>
      </c>
      <c r="G496" s="70"/>
      <c r="H496" s="76">
        <v>1.3629899999999999</v>
      </c>
      <c r="I496" s="76">
        <v>0.85697000000000001</v>
      </c>
      <c r="J496" s="70">
        <v>159.07104000000001</v>
      </c>
      <c r="K496" s="70"/>
      <c r="L496" s="70">
        <f t="shared" si="28"/>
        <v>17195.13</v>
      </c>
      <c r="M496" s="70">
        <f t="shared" si="29"/>
        <v>17450.306450399999</v>
      </c>
      <c r="N496" s="70">
        <f t="shared" si="30"/>
        <v>32726.886588795405</v>
      </c>
      <c r="O496" s="70">
        <f t="shared" si="31"/>
        <v>764.66256837196761</v>
      </c>
    </row>
    <row r="497" spans="1:15" ht="15" customHeight="1" x14ac:dyDescent="0.2">
      <c r="A497" s="62">
        <v>494</v>
      </c>
      <c r="B497" s="75">
        <v>46261</v>
      </c>
      <c r="C497" s="70">
        <v>17319.02</v>
      </c>
      <c r="D497" s="70">
        <v>12705.42</v>
      </c>
      <c r="E497" s="70">
        <v>27573.61</v>
      </c>
      <c r="F497" s="70">
        <v>121396.7</v>
      </c>
      <c r="G497" s="70"/>
      <c r="H497" s="76">
        <v>1.3581799999999999</v>
      </c>
      <c r="I497" s="76">
        <v>0.85873999999999995</v>
      </c>
      <c r="J497" s="70">
        <v>159.3903</v>
      </c>
      <c r="K497" s="70"/>
      <c r="L497" s="70">
        <f t="shared" si="28"/>
        <v>17319.02</v>
      </c>
      <c r="M497" s="70">
        <f t="shared" si="29"/>
        <v>17256.247335600001</v>
      </c>
      <c r="N497" s="70">
        <f t="shared" si="30"/>
        <v>32109.381186389364</v>
      </c>
      <c r="O497" s="70">
        <f t="shared" si="31"/>
        <v>761.63166767362884</v>
      </c>
    </row>
    <row r="498" spans="1:15" ht="15" customHeight="1" x14ac:dyDescent="0.2">
      <c r="A498" s="62">
        <v>495</v>
      </c>
      <c r="B498" s="75">
        <v>46262</v>
      </c>
      <c r="C498" s="70">
        <v>17276.490000000002</v>
      </c>
      <c r="D498" s="70">
        <v>12742.76</v>
      </c>
      <c r="E498" s="70">
        <v>27843.1</v>
      </c>
      <c r="F498" s="70">
        <v>121963.96</v>
      </c>
      <c r="G498" s="70"/>
      <c r="H498" s="76">
        <v>1.35826</v>
      </c>
      <c r="I498" s="76">
        <v>0.85889000000000004</v>
      </c>
      <c r="J498" s="70">
        <v>159.68393</v>
      </c>
      <c r="K498" s="70"/>
      <c r="L498" s="70">
        <f t="shared" si="28"/>
        <v>17276.490000000002</v>
      </c>
      <c r="M498" s="70">
        <f t="shared" si="29"/>
        <v>17307.981197600002</v>
      </c>
      <c r="N498" s="70">
        <f t="shared" si="30"/>
        <v>32417.538916508514</v>
      </c>
      <c r="O498" s="70">
        <f t="shared" si="31"/>
        <v>763.78355667974859</v>
      </c>
    </row>
    <row r="499" spans="1:15" ht="15" customHeight="1" x14ac:dyDescent="0.2">
      <c r="A499" s="62">
        <v>496</v>
      </c>
      <c r="B499" s="75">
        <v>46266</v>
      </c>
      <c r="C499" s="70">
        <v>17099</v>
      </c>
      <c r="D499" s="70">
        <v>12701.57</v>
      </c>
      <c r="E499" s="70">
        <v>27513.9</v>
      </c>
      <c r="F499" s="70">
        <v>121614.59</v>
      </c>
      <c r="G499" s="70"/>
      <c r="H499" s="76">
        <v>1.3531</v>
      </c>
      <c r="I499" s="76">
        <v>0.86280999999999997</v>
      </c>
      <c r="J499" s="70">
        <v>160.16392999999999</v>
      </c>
      <c r="K499" s="70"/>
      <c r="L499" s="70">
        <f t="shared" si="28"/>
        <v>17099</v>
      </c>
      <c r="M499" s="70">
        <f t="shared" si="29"/>
        <v>17186.494366999999</v>
      </c>
      <c r="N499" s="70">
        <f t="shared" si="30"/>
        <v>31888.712462767009</v>
      </c>
      <c r="O499" s="70">
        <f t="shared" si="31"/>
        <v>759.31322364529888</v>
      </c>
    </row>
    <row r="500" spans="1:15" ht="15" customHeight="1" x14ac:dyDescent="0.2">
      <c r="A500" s="62">
        <v>497</v>
      </c>
      <c r="B500" s="75">
        <v>46267</v>
      </c>
      <c r="C500" s="70">
        <v>17177.939999999999</v>
      </c>
      <c r="D500" s="70">
        <v>12662.93</v>
      </c>
      <c r="E500" s="70">
        <v>27443.57</v>
      </c>
      <c r="F500" s="70">
        <v>118143.87</v>
      </c>
      <c r="G500" s="70"/>
      <c r="H500" s="76">
        <v>1.34832</v>
      </c>
      <c r="I500" s="76">
        <v>0.86370999999999998</v>
      </c>
      <c r="J500" s="70">
        <v>159.59578999999999</v>
      </c>
      <c r="K500" s="70"/>
      <c r="L500" s="70">
        <f t="shared" si="28"/>
        <v>17177.939999999999</v>
      </c>
      <c r="M500" s="70">
        <f t="shared" si="29"/>
        <v>17073.681777599999</v>
      </c>
      <c r="N500" s="70">
        <f t="shared" si="30"/>
        <v>31774.056106795106</v>
      </c>
      <c r="O500" s="70">
        <f t="shared" si="31"/>
        <v>740.26933918494967</v>
      </c>
    </row>
    <row r="501" spans="1:15" ht="15" customHeight="1" x14ac:dyDescent="0.2">
      <c r="A501" s="62">
        <v>498</v>
      </c>
      <c r="B501" s="75">
        <v>46268</v>
      </c>
      <c r="C501" s="70">
        <v>17360.91</v>
      </c>
      <c r="D501" s="70">
        <v>12754.66</v>
      </c>
      <c r="E501" s="70">
        <v>27462.67</v>
      </c>
      <c r="F501" s="70">
        <v>117939.71</v>
      </c>
      <c r="G501" s="70"/>
      <c r="H501" s="76">
        <v>1.34972</v>
      </c>
      <c r="I501" s="76">
        <v>0.86095999999999995</v>
      </c>
      <c r="J501" s="70">
        <v>156.01378</v>
      </c>
      <c r="K501" s="70"/>
      <c r="L501" s="70">
        <f t="shared" si="28"/>
        <v>17360.91</v>
      </c>
      <c r="M501" s="70">
        <f t="shared" si="29"/>
        <v>17215.219695200001</v>
      </c>
      <c r="N501" s="70">
        <f t="shared" si="30"/>
        <v>31897.73044043858</v>
      </c>
      <c r="O501" s="70">
        <f t="shared" si="31"/>
        <v>755.95700584909878</v>
      </c>
    </row>
    <row r="502" spans="1:15" ht="15" customHeight="1" x14ac:dyDescent="0.2">
      <c r="A502" s="62">
        <v>499</v>
      </c>
      <c r="B502" s="75">
        <v>46269</v>
      </c>
      <c r="C502" s="70">
        <v>17298.34</v>
      </c>
      <c r="D502" s="70">
        <v>12754.16</v>
      </c>
      <c r="E502" s="70">
        <v>27437.39</v>
      </c>
      <c r="F502" s="70">
        <v>119420.9</v>
      </c>
      <c r="G502" s="70"/>
      <c r="H502" s="76">
        <v>1.353</v>
      </c>
      <c r="I502" s="76">
        <v>0.86043999999999998</v>
      </c>
      <c r="J502" s="70">
        <v>156.24677</v>
      </c>
      <c r="K502" s="70"/>
      <c r="L502" s="70">
        <f t="shared" si="28"/>
        <v>17298.34</v>
      </c>
      <c r="M502" s="70">
        <f t="shared" si="29"/>
        <v>17256.378479999999</v>
      </c>
      <c r="N502" s="70">
        <f t="shared" si="30"/>
        <v>31887.627260471385</v>
      </c>
      <c r="O502" s="70">
        <f t="shared" si="31"/>
        <v>764.30955980722035</v>
      </c>
    </row>
    <row r="503" spans="1:15" ht="15" customHeight="1" x14ac:dyDescent="0.2">
      <c r="A503" s="62">
        <v>500</v>
      </c>
      <c r="B503" s="75">
        <v>46273</v>
      </c>
      <c r="C503" s="70">
        <v>17197.82</v>
      </c>
      <c r="D503" s="70">
        <v>12731.28</v>
      </c>
      <c r="E503" s="70">
        <v>27567.35</v>
      </c>
      <c r="F503" s="70">
        <v>119877.11</v>
      </c>
      <c r="G503" s="70"/>
      <c r="H503" s="76">
        <v>1.35456</v>
      </c>
      <c r="I503" s="76">
        <v>0.86102999999999996</v>
      </c>
      <c r="J503" s="70">
        <v>154.29653999999999</v>
      </c>
      <c r="K503" s="70"/>
      <c r="L503" s="70">
        <f t="shared" si="28"/>
        <v>17197.82</v>
      </c>
      <c r="M503" s="70">
        <f t="shared" si="29"/>
        <v>17245.282636800002</v>
      </c>
      <c r="N503" s="70">
        <f t="shared" si="30"/>
        <v>32016.712541955563</v>
      </c>
      <c r="O503" s="70">
        <f t="shared" si="31"/>
        <v>776.92675415793519</v>
      </c>
    </row>
  </sheetData>
  <mergeCells count="6">
    <mergeCell ref="Q1:V1"/>
    <mergeCell ref="A1:A2"/>
    <mergeCell ref="B1:B2"/>
    <mergeCell ref="C1:F1"/>
    <mergeCell ref="H1:J1"/>
    <mergeCell ref="L1:O1"/>
  </mergeCells>
  <pageMargins left="0.35" right="0.35" top="0.45" bottom="0.45" header="0.2" footer="0.2"/>
  <pageSetup paperSize="9" orientation="landscape"/>
  <headerFooter>
    <oddFooter>&amp;L&amp;"Times New Roman,Regular"&amp;8John C. Hull – 12a edizione&amp;C&amp;"Times New Roman,Regular"&amp;8Esercizi&amp;R&amp;"Times New Roman,Regular"&amp;8&amp;A | &amp;P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2">
    <tabColor rgb="FF536878"/>
  </sheetPr>
  <dimension ref="A1:L502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RowHeight="15" customHeight="1" x14ac:dyDescent="0.2"/>
  <cols>
    <col min="1" max="1" width="9.140625" style="72"/>
    <col min="2" max="6" width="9.140625" style="70"/>
    <col min="7" max="7" width="10" style="71" customWidth="1"/>
    <col min="8" max="8" width="9.140625" style="63"/>
    <col min="9" max="16384" width="9.140625" style="62"/>
  </cols>
  <sheetData>
    <row r="1" spans="1:12" ht="15" customHeight="1" x14ac:dyDescent="0.2">
      <c r="A1" s="176" t="s">
        <v>102</v>
      </c>
      <c r="B1" s="178" t="s">
        <v>132</v>
      </c>
      <c r="C1" s="178" t="s">
        <v>93</v>
      </c>
      <c r="D1" s="178" t="s">
        <v>94</v>
      </c>
      <c r="E1" s="178" t="s">
        <v>95</v>
      </c>
      <c r="F1" s="68"/>
      <c r="G1" s="179" t="s">
        <v>103</v>
      </c>
      <c r="H1" s="179" t="s">
        <v>104</v>
      </c>
      <c r="J1" s="180" t="s">
        <v>105</v>
      </c>
      <c r="K1" s="180" t="s">
        <v>106</v>
      </c>
      <c r="L1" s="180" t="s">
        <v>107</v>
      </c>
    </row>
    <row r="2" spans="1:12" ht="15" customHeight="1" x14ac:dyDescent="0.2">
      <c r="A2" s="69">
        <f>'22.22-Dati'!B503</f>
        <v>46273</v>
      </c>
      <c r="B2" s="70">
        <f>'22.22-Dati'!L$503</f>
        <v>17197.82</v>
      </c>
      <c r="C2" s="70">
        <f>'22.22-Dati'!M$503</f>
        <v>17245.282636800002</v>
      </c>
      <c r="D2" s="70">
        <f>'22.22-Dati'!N$503</f>
        <v>32016.712541955563</v>
      </c>
      <c r="E2" s="70">
        <f>'22.22-Dati'!O$503</f>
        <v>776.92675415793519</v>
      </c>
      <c r="G2" s="71">
        <f>'22.22-Dati'!$R$5*B2/$B$2+'22.22-Dati'!$S$5*C2/$C$2+'22.22-Dati'!$T$5*D2/$D$2+'22.22-Dati'!$U$5*E2/$E$2</f>
        <v>10000</v>
      </c>
      <c r="L2" s="62">
        <f t="shared" ref="L2:L19" si="0">COUNTIF($H$3:$H$502,"&gt;" &amp; J3 - 50)</f>
        <v>500</v>
      </c>
    </row>
    <row r="3" spans="1:12" ht="15" customHeight="1" x14ac:dyDescent="0.2">
      <c r="A3" s="72">
        <f>'22.22-Dati'!A4</f>
        <v>1</v>
      </c>
      <c r="B3" s="70">
        <f>$B$2*'22.22-Dati'!L4/'22.22-Dati'!L3</f>
        <v>17210.978056217591</v>
      </c>
      <c r="C3" s="70">
        <f>$C$2*'22.22-Dati'!M4/'22.22-Dati'!M3</f>
        <v>17082.652284380296</v>
      </c>
      <c r="D3" s="70">
        <f>$D$2*'22.22-Dati'!N4/'22.22-Dati'!N3</f>
        <v>31456.753673663512</v>
      </c>
      <c r="E3" s="70">
        <f>$E$2*'22.22-Dati'!O4/'22.22-Dati'!O3</f>
        <v>791.39379609279183</v>
      </c>
      <c r="G3" s="71">
        <f>'22.22-Dati'!$R$5*B3/$B$2+'22.22-Dati'!$S$5*C3/$C$2+'22.22-Dati'!$T$5*D3/$D$2+'22.22-Dati'!$U$5*E3/$E$2</f>
        <v>10012.377014733196</v>
      </c>
      <c r="H3" s="63">
        <f>$G$2-G3</f>
        <v>-12.37701473319612</v>
      </c>
      <c r="J3" s="62">
        <v>-800</v>
      </c>
      <c r="K3" s="62">
        <f t="shared" ref="K3:K19" si="1">L2-L3</f>
        <v>0</v>
      </c>
      <c r="L3" s="62">
        <f t="shared" si="0"/>
        <v>500</v>
      </c>
    </row>
    <row r="4" spans="1:12" ht="15" customHeight="1" x14ac:dyDescent="0.2">
      <c r="A4" s="72">
        <f>'22.22-Dati'!A5</f>
        <v>2</v>
      </c>
      <c r="B4" s="70">
        <f>$B$2*'22.22-Dati'!L5/'22.22-Dati'!L4</f>
        <v>17375.445193886837</v>
      </c>
      <c r="C4" s="70">
        <f>$C$2*'22.22-Dati'!M5/'22.22-Dati'!M4</f>
        <v>17371.117404907109</v>
      </c>
      <c r="D4" s="70">
        <f>$D$2*'22.22-Dati'!N5/'22.22-Dati'!N4</f>
        <v>32326.26203841902</v>
      </c>
      <c r="E4" s="70">
        <f>$E$2*'22.22-Dati'!O5/'22.22-Dati'!O4</f>
        <v>779.7860762365392</v>
      </c>
      <c r="G4" s="71">
        <f>'22.22-Dati'!$R$5*B4/$B$2+'22.22-Dati'!$S$5*C4/$C$2+'22.22-Dati'!$T$5*D4/$D$2+'22.22-Dati'!$U$5*E4/$E$2</f>
        <v>10073.584626164426</v>
      </c>
      <c r="H4" s="63">
        <f t="shared" ref="H4:H67" si="2">$G$2-G4</f>
        <v>-73.584626164425572</v>
      </c>
      <c r="J4" s="62">
        <v>-700</v>
      </c>
      <c r="K4" s="62">
        <f t="shared" si="1"/>
        <v>0</v>
      </c>
      <c r="L4" s="62">
        <f t="shared" si="0"/>
        <v>500</v>
      </c>
    </row>
    <row r="5" spans="1:12" ht="15" customHeight="1" x14ac:dyDescent="0.2">
      <c r="A5" s="72">
        <f>'22.22-Dati'!A6</f>
        <v>3</v>
      </c>
      <c r="B5" s="70">
        <f>$B$2*'22.22-Dati'!L6/'22.22-Dati'!L5</f>
        <v>17047.757941109223</v>
      </c>
      <c r="C5" s="70">
        <f>$C$2*'22.22-Dati'!M6/'22.22-Dati'!M5</f>
        <v>17400.382725312866</v>
      </c>
      <c r="D5" s="70">
        <f>$D$2*'22.22-Dati'!N6/'22.22-Dati'!N5</f>
        <v>32332.81897956003</v>
      </c>
      <c r="E5" s="70">
        <f>$E$2*'22.22-Dati'!O6/'22.22-Dati'!O5</f>
        <v>783.69122277215729</v>
      </c>
      <c r="G5" s="71">
        <f>'22.22-Dati'!$R$5*B5/$B$2+'22.22-Dati'!$S$5*C5/$C$2+'22.22-Dati'!$T$5*D5/$D$2+'22.22-Dati'!$U$5*E5/$E$2</f>
        <v>10036.797645785813</v>
      </c>
      <c r="H5" s="63">
        <f t="shared" si="2"/>
        <v>-36.797645785813074</v>
      </c>
      <c r="J5" s="62">
        <v>-600</v>
      </c>
      <c r="K5" s="62">
        <f t="shared" si="1"/>
        <v>0</v>
      </c>
      <c r="L5" s="62">
        <f t="shared" si="0"/>
        <v>500</v>
      </c>
    </row>
    <row r="6" spans="1:12" ht="15" customHeight="1" x14ac:dyDescent="0.2">
      <c r="A6" s="72">
        <f>'22.22-Dati'!A7</f>
        <v>4</v>
      </c>
      <c r="B6" s="70">
        <f>$B$2*'22.22-Dati'!L7/'22.22-Dati'!L6</f>
        <v>17292.709625468997</v>
      </c>
      <c r="C6" s="70">
        <f>$C$2*'22.22-Dati'!M7/'22.22-Dati'!M6</f>
        <v>17420.091839758992</v>
      </c>
      <c r="D6" s="70">
        <f>$D$2*'22.22-Dati'!N7/'22.22-Dati'!N6</f>
        <v>32529.212256936644</v>
      </c>
      <c r="E6" s="70">
        <f>$E$2*'22.22-Dati'!O7/'22.22-Dati'!O6</f>
        <v>771.44096398078523</v>
      </c>
      <c r="G6" s="71">
        <f>'22.22-Dati'!$R$5*B6/$B$2+'22.22-Dati'!$S$5*C6/$C$2+'22.22-Dati'!$T$5*D6/$D$2+'22.22-Dati'!$U$5*E6/$E$2</f>
        <v>10041.78713288463</v>
      </c>
      <c r="H6" s="63">
        <f t="shared" si="2"/>
        <v>-41.78713288463041</v>
      </c>
      <c r="J6" s="62">
        <v>-500</v>
      </c>
      <c r="K6" s="62">
        <f t="shared" si="1"/>
        <v>1</v>
      </c>
      <c r="L6" s="62">
        <f t="shared" si="0"/>
        <v>499</v>
      </c>
    </row>
    <row r="7" spans="1:12" ht="15" customHeight="1" x14ac:dyDescent="0.2">
      <c r="A7" s="72">
        <f>'22.22-Dati'!A8</f>
        <v>5</v>
      </c>
      <c r="B7" s="70">
        <f>$B$2*'22.22-Dati'!L8/'22.22-Dati'!L7</f>
        <v>17358.381972785726</v>
      </c>
      <c r="C7" s="70">
        <f>$C$2*'22.22-Dati'!M8/'22.22-Dati'!M7</f>
        <v>17074.28006222257</v>
      </c>
      <c r="D7" s="70">
        <f>$D$2*'22.22-Dati'!N8/'22.22-Dati'!N7</f>
        <v>31453.240540757251</v>
      </c>
      <c r="E7" s="70">
        <f>$E$2*'22.22-Dati'!O8/'22.22-Dati'!O7</f>
        <v>780.36962112189065</v>
      </c>
      <c r="G7" s="71">
        <f>'22.22-Dati'!$R$5*B7/$B$2+'22.22-Dati'!$S$5*C7/$C$2+'22.22-Dati'!$T$5*D7/$D$2+'22.22-Dati'!$U$5*E7/$E$2</f>
        <v>9993.9556992180824</v>
      </c>
      <c r="H7" s="63">
        <f t="shared" si="2"/>
        <v>6.0443007819176273</v>
      </c>
      <c r="J7" s="62">
        <v>-400</v>
      </c>
      <c r="K7" s="62">
        <f t="shared" si="1"/>
        <v>0</v>
      </c>
      <c r="L7" s="62">
        <f t="shared" si="0"/>
        <v>499</v>
      </c>
    </row>
    <row r="8" spans="1:12" ht="15" customHeight="1" x14ac:dyDescent="0.2">
      <c r="A8" s="72">
        <f>'22.22-Dati'!A9</f>
        <v>6</v>
      </c>
      <c r="B8" s="70">
        <f>$B$2*'22.22-Dati'!L9/'22.22-Dati'!L8</f>
        <v>16958.488484167654</v>
      </c>
      <c r="C8" s="70">
        <f>$C$2*'22.22-Dati'!M9/'22.22-Dati'!M8</f>
        <v>17373.329563683008</v>
      </c>
      <c r="D8" s="70">
        <f>$D$2*'22.22-Dati'!N9/'22.22-Dati'!N8</f>
        <v>32080.324230132203</v>
      </c>
      <c r="E8" s="70">
        <f>$E$2*'22.22-Dati'!O9/'22.22-Dati'!O8</f>
        <v>782.3834748960453</v>
      </c>
      <c r="G8" s="71">
        <f>'22.22-Dati'!$R$5*B8/$B$2+'22.22-Dati'!$S$5*C8/$C$2+'22.22-Dati'!$T$5*D8/$D$2+'22.22-Dati'!$U$5*E8/$E$2</f>
        <v>10003.583195537218</v>
      </c>
      <c r="H8" s="63">
        <f t="shared" si="2"/>
        <v>-3.5831955372177617</v>
      </c>
      <c r="J8" s="62">
        <v>-300</v>
      </c>
      <c r="K8" s="62">
        <f t="shared" si="1"/>
        <v>4</v>
      </c>
      <c r="L8" s="62">
        <f t="shared" si="0"/>
        <v>495</v>
      </c>
    </row>
    <row r="9" spans="1:12" ht="15" customHeight="1" x14ac:dyDescent="0.2">
      <c r="A9" s="72">
        <f>'22.22-Dati'!A10</f>
        <v>7</v>
      </c>
      <c r="B9" s="70">
        <f>$B$2*'22.22-Dati'!L10/'22.22-Dati'!L9</f>
        <v>17063.481536175139</v>
      </c>
      <c r="C9" s="70">
        <f>$C$2*'22.22-Dati'!M10/'22.22-Dati'!M9</f>
        <v>17222.313783619302</v>
      </c>
      <c r="D9" s="70">
        <f>$D$2*'22.22-Dati'!N10/'22.22-Dati'!N9</f>
        <v>32071.700740753837</v>
      </c>
      <c r="E9" s="70">
        <f>$E$2*'22.22-Dati'!O10/'22.22-Dati'!O9</f>
        <v>759.12924927820939</v>
      </c>
      <c r="G9" s="71">
        <f>'22.22-Dati'!$R$5*B9/$B$2+'22.22-Dati'!$S$5*C9/$C$2+'22.22-Dati'!$T$5*D9/$D$2+'22.22-Dati'!$U$5*E9/$E$2</f>
        <v>9905.5649974448697</v>
      </c>
      <c r="H9" s="63">
        <f t="shared" si="2"/>
        <v>94.435002555130268</v>
      </c>
      <c r="J9" s="62">
        <v>-200</v>
      </c>
      <c r="K9" s="62">
        <f t="shared" si="1"/>
        <v>15</v>
      </c>
      <c r="L9" s="62">
        <f t="shared" si="0"/>
        <v>480</v>
      </c>
    </row>
    <row r="10" spans="1:12" ht="15" customHeight="1" x14ac:dyDescent="0.2">
      <c r="A10" s="72">
        <f>'22.22-Dati'!A11</f>
        <v>8</v>
      </c>
      <c r="B10" s="70">
        <f>$B$2*'22.22-Dati'!L11/'22.22-Dati'!L10</f>
        <v>17076.071560908473</v>
      </c>
      <c r="C10" s="70">
        <f>$C$2*'22.22-Dati'!M11/'22.22-Dati'!M10</f>
        <v>17057.836765658336</v>
      </c>
      <c r="D10" s="70">
        <f>$D$2*'22.22-Dati'!N11/'22.22-Dati'!N10</f>
        <v>31680.779644748975</v>
      </c>
      <c r="E10" s="70">
        <f>$E$2*'22.22-Dati'!O11/'22.22-Dati'!O10</f>
        <v>770.21982433739072</v>
      </c>
      <c r="G10" s="71">
        <f>'22.22-Dati'!$R$5*B10/$B$2+'22.22-Dati'!$S$5*C10/$C$2+'22.22-Dati'!$T$5*D10/$D$2+'22.22-Dati'!$U$5*E10/$E$2</f>
        <v>9909.7635695871759</v>
      </c>
      <c r="H10" s="63">
        <f t="shared" si="2"/>
        <v>90.23643041282412</v>
      </c>
      <c r="J10" s="62">
        <v>-100</v>
      </c>
      <c r="K10" s="62">
        <f t="shared" si="1"/>
        <v>124</v>
      </c>
      <c r="L10" s="62">
        <f t="shared" si="0"/>
        <v>356</v>
      </c>
    </row>
    <row r="11" spans="1:12" ht="15" customHeight="1" x14ac:dyDescent="0.2">
      <c r="A11" s="72">
        <f>'22.22-Dati'!A12</f>
        <v>9</v>
      </c>
      <c r="B11" s="70">
        <f>$B$2*'22.22-Dati'!L12/'22.22-Dati'!L11</f>
        <v>17384.150083544169</v>
      </c>
      <c r="C11" s="70">
        <f>$C$2*'22.22-Dati'!M12/'22.22-Dati'!M11</f>
        <v>17346.523755691738</v>
      </c>
      <c r="D11" s="70">
        <f>$D$2*'22.22-Dati'!N12/'22.22-Dati'!N11</f>
        <v>32382.544030389377</v>
      </c>
      <c r="E11" s="70">
        <f>$E$2*'22.22-Dati'!O12/'22.22-Dati'!O11</f>
        <v>771.41330256902813</v>
      </c>
      <c r="G11" s="71">
        <f>'22.22-Dati'!$R$5*B11/$B$2+'22.22-Dati'!$S$5*C11/$C$2+'22.22-Dati'!$T$5*D11/$D$2+'22.22-Dati'!$U$5*E11/$E$2</f>
        <v>10040.252321950506</v>
      </c>
      <c r="H11" s="63">
        <f t="shared" si="2"/>
        <v>-40.252321950505575</v>
      </c>
      <c r="J11" s="62">
        <v>0</v>
      </c>
      <c r="K11" s="62">
        <f t="shared" si="1"/>
        <v>259</v>
      </c>
      <c r="L11" s="62">
        <f t="shared" si="0"/>
        <v>97</v>
      </c>
    </row>
    <row r="12" spans="1:12" ht="15" customHeight="1" x14ac:dyDescent="0.2">
      <c r="A12" s="72">
        <f>'22.22-Dati'!A13</f>
        <v>10</v>
      </c>
      <c r="B12" s="70">
        <f>$B$2*'22.22-Dati'!L13/'22.22-Dati'!L12</f>
        <v>17171.021329758889</v>
      </c>
      <c r="C12" s="70">
        <f>$C$2*'22.22-Dati'!M13/'22.22-Dati'!M12</f>
        <v>17163.930874695947</v>
      </c>
      <c r="D12" s="70">
        <f>$D$2*'22.22-Dati'!N13/'22.22-Dati'!N12</f>
        <v>31836.315183071129</v>
      </c>
      <c r="E12" s="70">
        <f>$E$2*'22.22-Dati'!O13/'22.22-Dati'!O12</f>
        <v>780.13669988563527</v>
      </c>
      <c r="G12" s="71">
        <f>'22.22-Dati'!$R$5*B12/$B$2+'22.22-Dati'!$S$5*C12/$C$2+'22.22-Dati'!$T$5*D12/$D$2+'22.22-Dati'!$U$5*E12/$E$2</f>
        <v>9987.9335246442224</v>
      </c>
      <c r="H12" s="63">
        <f t="shared" si="2"/>
        <v>12.066475355777584</v>
      </c>
      <c r="J12" s="62">
        <v>100</v>
      </c>
      <c r="K12" s="62">
        <f t="shared" si="1"/>
        <v>77</v>
      </c>
      <c r="L12" s="62">
        <f t="shared" si="0"/>
        <v>20</v>
      </c>
    </row>
    <row r="13" spans="1:12" ht="15" customHeight="1" x14ac:dyDescent="0.2">
      <c r="A13" s="72">
        <f>'22.22-Dati'!A14</f>
        <v>11</v>
      </c>
      <c r="B13" s="70">
        <f>$B$2*'22.22-Dati'!L14/'22.22-Dati'!L13</f>
        <v>16799.936620013643</v>
      </c>
      <c r="C13" s="70">
        <f>$C$2*'22.22-Dati'!M14/'22.22-Dati'!M13</f>
        <v>17217.887326620115</v>
      </c>
      <c r="D13" s="70">
        <f>$D$2*'22.22-Dati'!N14/'22.22-Dati'!N13</f>
        <v>31623.935048715728</v>
      </c>
      <c r="E13" s="70">
        <f>$E$2*'22.22-Dati'!O14/'22.22-Dati'!O13</f>
        <v>778.5128943997405</v>
      </c>
      <c r="G13" s="71">
        <f>'22.22-Dati'!$R$5*B13/$B$2+'22.22-Dati'!$S$5*C13/$C$2+'22.22-Dati'!$T$5*D13/$D$2+'22.22-Dati'!$U$5*E13/$E$2</f>
        <v>9919.6840154625261</v>
      </c>
      <c r="H13" s="63">
        <f t="shared" si="2"/>
        <v>80.315984537473923</v>
      </c>
      <c r="J13" s="62">
        <v>200</v>
      </c>
      <c r="K13" s="62">
        <f t="shared" si="1"/>
        <v>15</v>
      </c>
      <c r="L13" s="62">
        <f t="shared" si="0"/>
        <v>5</v>
      </c>
    </row>
    <row r="14" spans="1:12" ht="15" customHeight="1" x14ac:dyDescent="0.2">
      <c r="A14" s="72">
        <f>'22.22-Dati'!A15</f>
        <v>12</v>
      </c>
      <c r="B14" s="70">
        <f>$B$2*'22.22-Dati'!L15/'22.22-Dati'!L14</f>
        <v>17109.538992008347</v>
      </c>
      <c r="C14" s="70">
        <f>$C$2*'22.22-Dati'!M15/'22.22-Dati'!M14</f>
        <v>17259.793886576736</v>
      </c>
      <c r="D14" s="70">
        <f>$D$2*'22.22-Dati'!N15/'22.22-Dati'!N14</f>
        <v>31656.154745112453</v>
      </c>
      <c r="E14" s="70">
        <f>$E$2*'22.22-Dati'!O15/'22.22-Dati'!O14</f>
        <v>758.93691233429797</v>
      </c>
      <c r="G14" s="71">
        <f>'22.22-Dati'!$R$5*B14/$B$2+'22.22-Dati'!$S$5*C14/$C$2+'22.22-Dati'!$T$5*D14/$D$2+'22.22-Dati'!$U$5*E14/$E$2</f>
        <v>9906.3976372064481</v>
      </c>
      <c r="H14" s="63">
        <f t="shared" si="2"/>
        <v>93.602362793551947</v>
      </c>
      <c r="J14" s="62">
        <v>300</v>
      </c>
      <c r="K14" s="62">
        <f t="shared" si="1"/>
        <v>2</v>
      </c>
      <c r="L14" s="62">
        <f t="shared" si="0"/>
        <v>3</v>
      </c>
    </row>
    <row r="15" spans="1:12" ht="15" customHeight="1" x14ac:dyDescent="0.2">
      <c r="A15" s="72">
        <f>'22.22-Dati'!A16</f>
        <v>13</v>
      </c>
      <c r="B15" s="70">
        <f>$B$2*'22.22-Dati'!L16/'22.22-Dati'!L15</f>
        <v>17389.729685670078</v>
      </c>
      <c r="C15" s="70">
        <f>$C$2*'22.22-Dati'!M16/'22.22-Dati'!M15</f>
        <v>17448.896203209322</v>
      </c>
      <c r="D15" s="70">
        <f>$D$2*'22.22-Dati'!N16/'22.22-Dati'!N15</f>
        <v>32434.316397974984</v>
      </c>
      <c r="E15" s="70">
        <f>$E$2*'22.22-Dati'!O16/'22.22-Dati'!O15</f>
        <v>763.19159418718448</v>
      </c>
      <c r="G15" s="71">
        <f>'22.22-Dati'!$R$5*B15/$B$2+'22.22-Dati'!$S$5*C15/$C$2+'22.22-Dati'!$T$5*D15/$D$2+'22.22-Dati'!$U$5*E15/$E$2</f>
        <v>10028.904407255843</v>
      </c>
      <c r="H15" s="63">
        <f t="shared" si="2"/>
        <v>-28.904407255842671</v>
      </c>
      <c r="J15" s="62">
        <v>400</v>
      </c>
      <c r="K15" s="62">
        <f t="shared" si="1"/>
        <v>1</v>
      </c>
      <c r="L15" s="62">
        <f t="shared" si="0"/>
        <v>2</v>
      </c>
    </row>
    <row r="16" spans="1:12" ht="15" customHeight="1" x14ac:dyDescent="0.2">
      <c r="A16" s="72">
        <f>'22.22-Dati'!A17</f>
        <v>14</v>
      </c>
      <c r="B16" s="70">
        <f>$B$2*'22.22-Dati'!L17/'22.22-Dati'!L16</f>
        <v>17212.039588534913</v>
      </c>
      <c r="C16" s="70">
        <f>$C$2*'22.22-Dati'!M17/'22.22-Dati'!M16</f>
        <v>17197.410383209979</v>
      </c>
      <c r="D16" s="70">
        <f>$D$2*'22.22-Dati'!N17/'22.22-Dati'!N16</f>
        <v>31576.717985878284</v>
      </c>
      <c r="E16" s="70">
        <f>$E$2*'22.22-Dati'!O17/'22.22-Dati'!O16</f>
        <v>796.95879404034793</v>
      </c>
      <c r="G16" s="71">
        <f>'22.22-Dati'!$R$5*B16/$B$2+'22.22-Dati'!$S$5*C16/$C$2+'22.22-Dati'!$T$5*D16/$D$2+'22.22-Dati'!$U$5*E16/$E$2</f>
        <v>10057.761010904162</v>
      </c>
      <c r="H16" s="63">
        <f t="shared" si="2"/>
        <v>-57.761010904161594</v>
      </c>
      <c r="J16" s="62">
        <v>500</v>
      </c>
      <c r="K16" s="62">
        <f t="shared" si="1"/>
        <v>2</v>
      </c>
      <c r="L16" s="62">
        <f t="shared" si="0"/>
        <v>0</v>
      </c>
    </row>
    <row r="17" spans="1:12" ht="15" customHeight="1" x14ac:dyDescent="0.2">
      <c r="A17" s="72">
        <f>'22.22-Dati'!A18</f>
        <v>15</v>
      </c>
      <c r="B17" s="70">
        <f>$B$2*'22.22-Dati'!L18/'22.22-Dati'!L17</f>
        <v>17112.587377389205</v>
      </c>
      <c r="C17" s="70">
        <f>$C$2*'22.22-Dati'!M18/'22.22-Dati'!M17</f>
        <v>17236.552729250583</v>
      </c>
      <c r="D17" s="70">
        <f>$D$2*'22.22-Dati'!N18/'22.22-Dati'!N17</f>
        <v>32171.338721203545</v>
      </c>
      <c r="E17" s="70">
        <f>$E$2*'22.22-Dati'!O18/'22.22-Dati'!O17</f>
        <v>773.19464932845528</v>
      </c>
      <c r="G17" s="71">
        <f>'22.22-Dati'!$R$5*B17/$B$2+'22.22-Dati'!$S$5*C17/$C$2+'22.22-Dati'!$T$5*D17/$D$2+'22.22-Dati'!$U$5*E17/$E$2</f>
        <v>9974.0318164977016</v>
      </c>
      <c r="H17" s="63">
        <f t="shared" si="2"/>
        <v>25.968183502298416</v>
      </c>
      <c r="J17" s="62">
        <v>600</v>
      </c>
      <c r="K17" s="62">
        <f t="shared" si="1"/>
        <v>0</v>
      </c>
      <c r="L17" s="62">
        <f t="shared" si="0"/>
        <v>0</v>
      </c>
    </row>
    <row r="18" spans="1:12" ht="15" customHeight="1" x14ac:dyDescent="0.2">
      <c r="A18" s="72">
        <f>'22.22-Dati'!A19</f>
        <v>16</v>
      </c>
      <c r="B18" s="70">
        <f>$B$2*'22.22-Dati'!L19/'22.22-Dati'!L18</f>
        <v>17470.766065156189</v>
      </c>
      <c r="C18" s="70">
        <f>$C$2*'22.22-Dati'!M19/'22.22-Dati'!M18</f>
        <v>17421.842178274761</v>
      </c>
      <c r="D18" s="70">
        <f>$D$2*'22.22-Dati'!N19/'22.22-Dati'!N18</f>
        <v>32270.808586017585</v>
      </c>
      <c r="E18" s="70">
        <f>$E$2*'22.22-Dati'!O19/'22.22-Dati'!O18</f>
        <v>812.33793900040939</v>
      </c>
      <c r="G18" s="71">
        <f>'22.22-Dati'!$R$5*B18/$B$2+'22.22-Dati'!$S$5*C18/$C$2+'22.22-Dati'!$T$5*D18/$D$2+'22.22-Dati'!$U$5*E18/$E$2</f>
        <v>10222.99928078373</v>
      </c>
      <c r="H18" s="63">
        <f t="shared" si="2"/>
        <v>-222.99928078372977</v>
      </c>
      <c r="J18" s="62">
        <v>700</v>
      </c>
      <c r="K18" s="62">
        <f t="shared" si="1"/>
        <v>0</v>
      </c>
      <c r="L18" s="62">
        <f t="shared" si="0"/>
        <v>0</v>
      </c>
    </row>
    <row r="19" spans="1:12" ht="15" customHeight="1" x14ac:dyDescent="0.2">
      <c r="A19" s="72">
        <f>'22.22-Dati'!A20</f>
        <v>17</v>
      </c>
      <c r="B19" s="70">
        <f>$B$2*'22.22-Dati'!L20/'22.22-Dati'!L19</f>
        <v>16963.014146326488</v>
      </c>
      <c r="C19" s="70">
        <f>$C$2*'22.22-Dati'!M20/'22.22-Dati'!M19</f>
        <v>17032.934075943351</v>
      </c>
      <c r="D19" s="70">
        <f>$D$2*'22.22-Dati'!N20/'22.22-Dati'!N19</f>
        <v>31219.233667896631</v>
      </c>
      <c r="E19" s="70">
        <f>$E$2*'22.22-Dati'!O20/'22.22-Dati'!O19</f>
        <v>755.27936706137223</v>
      </c>
      <c r="G19" s="71">
        <f>'22.22-Dati'!$R$5*B19/$B$2+'22.22-Dati'!$S$5*C19/$C$2+'22.22-Dati'!$T$5*D19/$D$2+'22.22-Dati'!$U$5*E19/$E$2</f>
        <v>9813.6032817422001</v>
      </c>
      <c r="H19" s="63">
        <f t="shared" si="2"/>
        <v>186.39671825779988</v>
      </c>
      <c r="J19" s="62">
        <v>800</v>
      </c>
      <c r="K19" s="62">
        <f t="shared" si="1"/>
        <v>0</v>
      </c>
      <c r="L19" s="62">
        <f t="shared" si="0"/>
        <v>0</v>
      </c>
    </row>
    <row r="20" spans="1:12" ht="15" customHeight="1" x14ac:dyDescent="0.2">
      <c r="A20" s="72">
        <f>'22.22-Dati'!A21</f>
        <v>18</v>
      </c>
      <c r="B20" s="70">
        <f>$B$2*'22.22-Dati'!L21/'22.22-Dati'!L20</f>
        <v>16881.916459385204</v>
      </c>
      <c r="C20" s="70">
        <f>$C$2*'22.22-Dati'!M21/'22.22-Dati'!M20</f>
        <v>16956.564568278769</v>
      </c>
      <c r="D20" s="70">
        <f>$D$2*'22.22-Dati'!N21/'22.22-Dati'!N20</f>
        <v>31635.787186525322</v>
      </c>
      <c r="E20" s="70">
        <f>$E$2*'22.22-Dati'!O21/'22.22-Dati'!O20</f>
        <v>740.7518886970239</v>
      </c>
      <c r="G20" s="71">
        <f>'22.22-Dati'!$R$5*B20/$B$2+'22.22-Dati'!$S$5*C20/$C$2+'22.22-Dati'!$T$5*D20/$D$2+'22.22-Dati'!$U$5*E20/$E$2</f>
        <v>9743.0858211130271</v>
      </c>
      <c r="H20" s="63">
        <f t="shared" si="2"/>
        <v>256.91417888697288</v>
      </c>
      <c r="J20" s="62">
        <v>900</v>
      </c>
    </row>
    <row r="21" spans="1:12" ht="15" customHeight="1" x14ac:dyDescent="0.2">
      <c r="A21" s="72">
        <f>'22.22-Dati'!A22</f>
        <v>19</v>
      </c>
      <c r="B21" s="70">
        <f>$B$2*'22.22-Dati'!L22/'22.22-Dati'!L21</f>
        <v>16683.146072577507</v>
      </c>
      <c r="C21" s="70">
        <f>$C$2*'22.22-Dati'!M22/'22.22-Dati'!M21</f>
        <v>16923.499860756441</v>
      </c>
      <c r="D21" s="70">
        <f>$D$2*'22.22-Dati'!N22/'22.22-Dati'!N21</f>
        <v>31944.224736709253</v>
      </c>
      <c r="E21" s="70">
        <f>$E$2*'22.22-Dati'!O22/'22.22-Dati'!O21</f>
        <v>712.65210798679493</v>
      </c>
      <c r="G21" s="71">
        <f>'22.22-Dati'!$R$5*B21/$B$2+'22.22-Dati'!$S$5*C21/$C$2+'22.22-Dati'!$T$5*D21/$D$2+'22.22-Dati'!$U$5*E21/$E$2</f>
        <v>9603.7902679437721</v>
      </c>
      <c r="H21" s="63">
        <f t="shared" si="2"/>
        <v>396.20973205622795</v>
      </c>
    </row>
    <row r="22" spans="1:12" ht="15" customHeight="1" x14ac:dyDescent="0.2">
      <c r="A22" s="72">
        <f>'22.22-Dati'!A23</f>
        <v>20</v>
      </c>
      <c r="B22" s="70">
        <f>$B$2*'22.22-Dati'!L23/'22.22-Dati'!L22</f>
        <v>17376.118876957164</v>
      </c>
      <c r="C22" s="70">
        <f>$C$2*'22.22-Dati'!M23/'22.22-Dati'!M22</f>
        <v>17180.663505168523</v>
      </c>
      <c r="D22" s="70">
        <f>$D$2*'22.22-Dati'!N23/'22.22-Dati'!N22</f>
        <v>31783.340094636216</v>
      </c>
      <c r="E22" s="70">
        <f>$E$2*'22.22-Dati'!O23/'22.22-Dati'!O22</f>
        <v>839.95567438894284</v>
      </c>
      <c r="G22" s="71">
        <f>'22.22-Dati'!$R$5*B22/$B$2+'22.22-Dati'!$S$5*C22/$C$2+'22.22-Dati'!$T$5*D22/$D$2+'22.22-Dati'!$U$5*E22/$E$2</f>
        <v>10255.950164276281</v>
      </c>
      <c r="H22" s="63">
        <f t="shared" si="2"/>
        <v>-255.9501642762807</v>
      </c>
    </row>
    <row r="23" spans="1:12" ht="15" customHeight="1" x14ac:dyDescent="0.2">
      <c r="A23" s="72">
        <f>'22.22-Dati'!A24</f>
        <v>21</v>
      </c>
      <c r="B23" s="70">
        <f>$B$2*'22.22-Dati'!L24/'22.22-Dati'!L23</f>
        <v>17065.377785774988</v>
      </c>
      <c r="C23" s="70">
        <f>$C$2*'22.22-Dati'!M24/'22.22-Dati'!M23</f>
        <v>17596.53344967727</v>
      </c>
      <c r="D23" s="70">
        <f>$D$2*'22.22-Dati'!N24/'22.22-Dati'!N23</f>
        <v>32648.311505443464</v>
      </c>
      <c r="E23" s="70">
        <f>$E$2*'22.22-Dati'!O24/'22.22-Dati'!O23</f>
        <v>775.2981534461926</v>
      </c>
      <c r="G23" s="71">
        <f>'22.22-Dati'!$R$5*B23/$B$2+'22.22-Dati'!$S$5*C23/$C$2+'22.22-Dati'!$T$5*D23/$D$2+'22.22-Dati'!$U$5*E23/$E$2</f>
        <v>10051.439031871414</v>
      </c>
      <c r="H23" s="63">
        <f t="shared" si="2"/>
        <v>-51.439031871414045</v>
      </c>
    </row>
    <row r="24" spans="1:12" ht="15" customHeight="1" x14ac:dyDescent="0.2">
      <c r="A24" s="72">
        <f>'22.22-Dati'!A25</f>
        <v>22</v>
      </c>
      <c r="B24" s="70">
        <f>$B$2*'22.22-Dati'!L25/'22.22-Dati'!L24</f>
        <v>17594.229778275901</v>
      </c>
      <c r="C24" s="70">
        <f>$C$2*'22.22-Dati'!M25/'22.22-Dati'!M24</f>
        <v>17194.986885155417</v>
      </c>
      <c r="D24" s="70">
        <f>$D$2*'22.22-Dati'!N25/'22.22-Dati'!N24</f>
        <v>31958.297754224506</v>
      </c>
      <c r="E24" s="70">
        <f>$E$2*'22.22-Dati'!O25/'22.22-Dati'!O24</f>
        <v>776.02093087280696</v>
      </c>
      <c r="G24" s="71">
        <f>'22.22-Dati'!$R$5*B24/$B$2+'22.22-Dati'!$S$5*C24/$C$2+'22.22-Dati'!$T$5*D24/$D$2+'22.22-Dati'!$U$5*E24/$E$2</f>
        <v>10055.078298634293</v>
      </c>
      <c r="H24" s="63">
        <f t="shared" si="2"/>
        <v>-55.078298634292878</v>
      </c>
    </row>
    <row r="25" spans="1:12" ht="15" customHeight="1" x14ac:dyDescent="0.2">
      <c r="A25" s="72">
        <f>'22.22-Dati'!A26</f>
        <v>23</v>
      </c>
      <c r="B25" s="70">
        <f>$B$2*'22.22-Dati'!L26/'22.22-Dati'!L25</f>
        <v>17280.248031305226</v>
      </c>
      <c r="C25" s="70">
        <f>$C$2*'22.22-Dati'!M26/'22.22-Dati'!M25</f>
        <v>17351.199659117887</v>
      </c>
      <c r="D25" s="70">
        <f>$D$2*'22.22-Dati'!N26/'22.22-Dati'!N25</f>
        <v>32076.878531292186</v>
      </c>
      <c r="E25" s="70">
        <f>$E$2*'22.22-Dati'!O26/'22.22-Dati'!O25</f>
        <v>777.45153839904242</v>
      </c>
      <c r="G25" s="71">
        <f>'22.22-Dati'!$R$5*B25/$B$2+'22.22-Dati'!$S$5*C25/$C$2+'22.22-Dati'!$T$5*D25/$D$2+'22.22-Dati'!$U$5*E25/$E$2</f>
        <v>10036.709785862477</v>
      </c>
      <c r="H25" s="63">
        <f t="shared" si="2"/>
        <v>-36.709785862476565</v>
      </c>
    </row>
    <row r="26" spans="1:12" ht="15" customHeight="1" x14ac:dyDescent="0.2">
      <c r="A26" s="72">
        <f>'22.22-Dati'!A27</f>
        <v>24</v>
      </c>
      <c r="B26" s="70">
        <f>$B$2*'22.22-Dati'!L27/'22.22-Dati'!L26</f>
        <v>17490.875290494401</v>
      </c>
      <c r="C26" s="70">
        <f>$C$2*'22.22-Dati'!M27/'22.22-Dati'!M26</f>
        <v>17460.31933831155</v>
      </c>
      <c r="D26" s="70">
        <f>$D$2*'22.22-Dati'!N27/'22.22-Dati'!N26</f>
        <v>32084.815265689591</v>
      </c>
      <c r="E26" s="70">
        <f>$E$2*'22.22-Dati'!O27/'22.22-Dati'!O26</f>
        <v>800.55109136891622</v>
      </c>
      <c r="G26" s="71">
        <f>'22.22-Dati'!$R$5*B26/$B$2+'22.22-Dati'!$S$5*C26/$C$2+'22.22-Dati'!$T$5*D26/$D$2+'22.22-Dati'!$U$5*E26/$E$2</f>
        <v>10181.878046971235</v>
      </c>
      <c r="H26" s="63">
        <f t="shared" si="2"/>
        <v>-181.87804697123465</v>
      </c>
    </row>
    <row r="27" spans="1:12" ht="15" customHeight="1" x14ac:dyDescent="0.2">
      <c r="A27" s="72">
        <f>'22.22-Dati'!A28</f>
        <v>25</v>
      </c>
      <c r="B27" s="70">
        <f>$B$2*'22.22-Dati'!L28/'22.22-Dati'!L27</f>
        <v>17264.102097496143</v>
      </c>
      <c r="C27" s="70">
        <f>$C$2*'22.22-Dati'!M28/'22.22-Dati'!M27</f>
        <v>17414.569561628694</v>
      </c>
      <c r="D27" s="70">
        <f>$D$2*'22.22-Dati'!N28/'22.22-Dati'!N27</f>
        <v>32529.590390670641</v>
      </c>
      <c r="E27" s="70">
        <f>$E$2*'22.22-Dati'!O28/'22.22-Dati'!O27</f>
        <v>783.77978159132385</v>
      </c>
      <c r="G27" s="71">
        <f>'22.22-Dati'!$R$5*B27/$B$2+'22.22-Dati'!$S$5*C27/$C$2+'22.22-Dati'!$T$5*D27/$D$2+'22.22-Dati'!$U$5*E27/$E$2</f>
        <v>10083.492680664243</v>
      </c>
      <c r="H27" s="63">
        <f t="shared" si="2"/>
        <v>-83.49268066424338</v>
      </c>
    </row>
    <row r="28" spans="1:12" ht="15" customHeight="1" x14ac:dyDescent="0.2">
      <c r="A28" s="72">
        <f>'22.22-Dati'!A29</f>
        <v>26</v>
      </c>
      <c r="B28" s="70">
        <f>$B$2*'22.22-Dati'!L29/'22.22-Dati'!L28</f>
        <v>17480.325231390761</v>
      </c>
      <c r="C28" s="70">
        <f>$C$2*'22.22-Dati'!M29/'22.22-Dati'!M28</f>
        <v>17460.713159431951</v>
      </c>
      <c r="D28" s="70">
        <f>$D$2*'22.22-Dati'!N29/'22.22-Dati'!N28</f>
        <v>32386.144815582564</v>
      </c>
      <c r="E28" s="70">
        <f>$E$2*'22.22-Dati'!O29/'22.22-Dati'!O28</f>
        <v>781.64534193837176</v>
      </c>
      <c r="G28" s="71">
        <f>'22.22-Dati'!$R$5*B28/$B$2+'22.22-Dati'!$S$5*C28/$C$2+'22.22-Dati'!$T$5*D28/$D$2+'22.22-Dati'!$U$5*E28/$E$2</f>
        <v>10116.515776275744</v>
      </c>
      <c r="H28" s="63">
        <f t="shared" si="2"/>
        <v>-116.51577627574443</v>
      </c>
    </row>
    <row r="29" spans="1:12" ht="15" customHeight="1" x14ac:dyDescent="0.2">
      <c r="A29" s="72">
        <f>'22.22-Dati'!A30</f>
        <v>27</v>
      </c>
      <c r="B29" s="70">
        <f>$B$2*'22.22-Dati'!L30/'22.22-Dati'!L29</f>
        <v>17234.469498954295</v>
      </c>
      <c r="C29" s="70">
        <f>$C$2*'22.22-Dati'!M30/'22.22-Dati'!M29</f>
        <v>17242.600582578056</v>
      </c>
      <c r="D29" s="70">
        <f>$D$2*'22.22-Dati'!N30/'22.22-Dati'!N29</f>
        <v>32080.477467908091</v>
      </c>
      <c r="E29" s="70">
        <f>$E$2*'22.22-Dati'!O30/'22.22-Dati'!O29</f>
        <v>801.0807612746529</v>
      </c>
      <c r="G29" s="71">
        <f>'22.22-Dati'!$R$5*B29/$B$2+'22.22-Dati'!$S$5*C29/$C$2+'22.22-Dati'!$T$5*D29/$D$2+'22.22-Dati'!$U$5*E29/$E$2</f>
        <v>10101.185713571576</v>
      </c>
      <c r="H29" s="63">
        <f t="shared" si="2"/>
        <v>-101.18571357157634</v>
      </c>
    </row>
    <row r="30" spans="1:12" ht="15" customHeight="1" x14ac:dyDescent="0.2">
      <c r="A30" s="72">
        <f>'22.22-Dati'!A31</f>
        <v>28</v>
      </c>
      <c r="B30" s="70">
        <f>$B$2*'22.22-Dati'!L31/'22.22-Dati'!L30</f>
        <v>17366.87134096244</v>
      </c>
      <c r="C30" s="70">
        <f>$C$2*'22.22-Dati'!M31/'22.22-Dati'!M30</f>
        <v>17390.375735866888</v>
      </c>
      <c r="D30" s="70">
        <f>$D$2*'22.22-Dati'!N31/'22.22-Dati'!N30</f>
        <v>32379.296558514641</v>
      </c>
      <c r="E30" s="70">
        <f>$E$2*'22.22-Dati'!O31/'22.22-Dati'!O30</f>
        <v>773.56140359723793</v>
      </c>
      <c r="G30" s="71">
        <f>'22.22-Dati'!$R$5*B30/$B$2+'22.22-Dati'!$S$5*C30/$C$2+'22.22-Dati'!$T$5*D30/$D$2+'22.22-Dati'!$U$5*E30/$E$2</f>
        <v>10053.059901018978</v>
      </c>
      <c r="H30" s="63">
        <f t="shared" si="2"/>
        <v>-53.059901018978053</v>
      </c>
    </row>
    <row r="31" spans="1:12" ht="15" customHeight="1" x14ac:dyDescent="0.2">
      <c r="A31" s="72">
        <f>'22.22-Dati'!A32</f>
        <v>29</v>
      </c>
      <c r="B31" s="70">
        <f>$B$2*'22.22-Dati'!L32/'22.22-Dati'!L31</f>
        <v>17164.215319293424</v>
      </c>
      <c r="C31" s="70">
        <f>$C$2*'22.22-Dati'!M32/'22.22-Dati'!M31</f>
        <v>17149.051917656037</v>
      </c>
      <c r="D31" s="70">
        <f>$D$2*'22.22-Dati'!N32/'22.22-Dati'!N31</f>
        <v>32071.86810388917</v>
      </c>
      <c r="E31" s="70">
        <f>$E$2*'22.22-Dati'!O32/'22.22-Dati'!O31</f>
        <v>789.31896853923092</v>
      </c>
      <c r="G31" s="71">
        <f>'22.22-Dati'!$R$5*B31/$B$2+'22.22-Dati'!$S$5*C31/$C$2+'22.22-Dati'!$T$5*D31/$D$2+'22.22-Dati'!$U$5*E31/$E$2</f>
        <v>10026.971230222898</v>
      </c>
      <c r="H31" s="63">
        <f t="shared" si="2"/>
        <v>-26.971230222898157</v>
      </c>
    </row>
    <row r="32" spans="1:12" ht="15" customHeight="1" x14ac:dyDescent="0.2">
      <c r="A32" s="72">
        <f>'22.22-Dati'!A33</f>
        <v>30</v>
      </c>
      <c r="B32" s="70">
        <f>$B$2*'22.22-Dati'!L33/'22.22-Dati'!L32</f>
        <v>17271.489982466184</v>
      </c>
      <c r="C32" s="70">
        <f>$C$2*'22.22-Dati'!M33/'22.22-Dati'!M32</f>
        <v>17294.083482509141</v>
      </c>
      <c r="D32" s="70">
        <f>$D$2*'22.22-Dati'!N33/'22.22-Dati'!N32</f>
        <v>32276.501582098976</v>
      </c>
      <c r="E32" s="70">
        <f>$E$2*'22.22-Dati'!O33/'22.22-Dati'!O32</f>
        <v>776.51205859387994</v>
      </c>
      <c r="G32" s="71">
        <f>'22.22-Dati'!$R$5*B32/$B$2+'22.22-Dati'!$S$5*C32/$C$2+'22.22-Dati'!$T$5*D32/$D$2+'22.22-Dati'!$U$5*E32/$E$2</f>
        <v>10027.853347167247</v>
      </c>
      <c r="H32" s="63">
        <f t="shared" si="2"/>
        <v>-27.853347167247193</v>
      </c>
    </row>
    <row r="33" spans="1:8" ht="15" customHeight="1" x14ac:dyDescent="0.2">
      <c r="A33" s="72">
        <f>'22.22-Dati'!A34</f>
        <v>31</v>
      </c>
      <c r="B33" s="70">
        <f>$B$2*'22.22-Dati'!L34/'22.22-Dati'!L33</f>
        <v>17044.512364818755</v>
      </c>
      <c r="C33" s="70">
        <f>$C$2*'22.22-Dati'!M34/'22.22-Dati'!M33</f>
        <v>17364.168887563224</v>
      </c>
      <c r="D33" s="70">
        <f>$D$2*'22.22-Dati'!N34/'22.22-Dati'!N33</f>
        <v>32068.641486886609</v>
      </c>
      <c r="E33" s="70">
        <f>$E$2*'22.22-Dati'!O34/'22.22-Dati'!O33</f>
        <v>781.73957066839273</v>
      </c>
      <c r="G33" s="71">
        <f>'22.22-Dati'!$R$5*B33/$B$2+'22.22-Dati'!$S$5*C33/$C$2+'22.22-Dati'!$T$5*D33/$D$2+'22.22-Dati'!$U$5*E33/$E$2</f>
        <v>10014.144419588138</v>
      </c>
      <c r="H33" s="63">
        <f t="shared" si="2"/>
        <v>-14.14441958813768</v>
      </c>
    </row>
    <row r="34" spans="1:8" ht="15" customHeight="1" x14ac:dyDescent="0.2">
      <c r="A34" s="72">
        <f>'22.22-Dati'!A35</f>
        <v>32</v>
      </c>
      <c r="B34" s="70">
        <f>$B$2*'22.22-Dati'!L35/'22.22-Dati'!L34</f>
        <v>17395.533935703013</v>
      </c>
      <c r="C34" s="70">
        <f>$C$2*'22.22-Dati'!M35/'22.22-Dati'!M34</f>
        <v>17349.20122158133</v>
      </c>
      <c r="D34" s="70">
        <f>$D$2*'22.22-Dati'!N35/'22.22-Dati'!N34</f>
        <v>32201.445837370331</v>
      </c>
      <c r="E34" s="70">
        <f>$E$2*'22.22-Dati'!O35/'22.22-Dati'!O34</f>
        <v>780.35748174901448</v>
      </c>
      <c r="G34" s="71">
        <f>'22.22-Dati'!$R$5*B34/$B$2+'22.22-Dati'!$S$5*C34/$C$2+'22.22-Dati'!$T$5*D34/$D$2+'22.22-Dati'!$U$5*E34/$E$2</f>
        <v>10071.58430450812</v>
      </c>
      <c r="H34" s="63">
        <f t="shared" si="2"/>
        <v>-71.584304508120113</v>
      </c>
    </row>
    <row r="35" spans="1:8" ht="15" customHeight="1" x14ac:dyDescent="0.2">
      <c r="A35" s="72">
        <f>'22.22-Dati'!A36</f>
        <v>33</v>
      </c>
      <c r="B35" s="70">
        <f>$B$2*'22.22-Dati'!L36/'22.22-Dati'!L35</f>
        <v>17172.688160134778</v>
      </c>
      <c r="C35" s="70">
        <f>$C$2*'22.22-Dati'!M36/'22.22-Dati'!M35</f>
        <v>17406.203428461635</v>
      </c>
      <c r="D35" s="70">
        <f>$D$2*'22.22-Dati'!N36/'22.22-Dati'!N35</f>
        <v>32086.895313390731</v>
      </c>
      <c r="E35" s="70">
        <f>$E$2*'22.22-Dati'!O36/'22.22-Dati'!O35</f>
        <v>783.70776533610467</v>
      </c>
      <c r="G35" s="71">
        <f>'22.22-Dati'!$R$5*B35/$B$2+'22.22-Dati'!$S$5*C35/$C$2+'22.22-Dati'!$T$5*D35/$D$2+'22.22-Dati'!$U$5*E35/$E$2</f>
        <v>10051.985909444098</v>
      </c>
      <c r="H35" s="63">
        <f t="shared" si="2"/>
        <v>-51.98590944409807</v>
      </c>
    </row>
    <row r="36" spans="1:8" ht="15" customHeight="1" x14ac:dyDescent="0.2">
      <c r="A36" s="72">
        <f>'22.22-Dati'!A37</f>
        <v>34</v>
      </c>
      <c r="B36" s="70">
        <f>$B$2*'22.22-Dati'!L37/'22.22-Dati'!L36</f>
        <v>17095.116921881712</v>
      </c>
      <c r="C36" s="70">
        <f>$C$2*'22.22-Dati'!M37/'22.22-Dati'!M36</f>
        <v>17228.50392180842</v>
      </c>
      <c r="D36" s="70">
        <f>$D$2*'22.22-Dati'!N37/'22.22-Dati'!N36</f>
        <v>31937.946391597765</v>
      </c>
      <c r="E36" s="70">
        <f>$E$2*'22.22-Dati'!O37/'22.22-Dati'!O36</f>
        <v>778.71025139448579</v>
      </c>
      <c r="G36" s="71">
        <f>'22.22-Dati'!$R$5*B36/$B$2+'22.22-Dati'!$S$5*C36/$C$2+'22.22-Dati'!$T$5*D36/$D$2+'22.22-Dati'!$U$5*E36/$E$2</f>
        <v>9983.5921476907097</v>
      </c>
      <c r="H36" s="63">
        <f t="shared" si="2"/>
        <v>16.40785230929032</v>
      </c>
    </row>
    <row r="37" spans="1:8" ht="15" customHeight="1" x14ac:dyDescent="0.2">
      <c r="A37" s="72">
        <f>'22.22-Dati'!A38</f>
        <v>35</v>
      </c>
      <c r="B37" s="70">
        <f>$B$2*'22.22-Dati'!L38/'22.22-Dati'!L37</f>
        <v>17198.031115839542</v>
      </c>
      <c r="C37" s="70">
        <f>$C$2*'22.22-Dati'!M38/'22.22-Dati'!M37</f>
        <v>17287.056465239257</v>
      </c>
      <c r="D37" s="70">
        <f>$D$2*'22.22-Dati'!N38/'22.22-Dati'!N37</f>
        <v>32199.618611577185</v>
      </c>
      <c r="E37" s="70">
        <f>$E$2*'22.22-Dati'!O38/'22.22-Dati'!O37</f>
        <v>776.26544580234338</v>
      </c>
      <c r="G37" s="71">
        <f>'22.22-Dati'!$R$5*B37/$B$2+'22.22-Dati'!$S$5*C37/$C$2+'22.22-Dati'!$T$5*D37/$D$2+'22.22-Dati'!$U$5*E37/$E$2</f>
        <v>10010.463104369985</v>
      </c>
      <c r="H37" s="63">
        <f t="shared" si="2"/>
        <v>-10.463104369984649</v>
      </c>
    </row>
    <row r="38" spans="1:8" ht="15" customHeight="1" x14ac:dyDescent="0.2">
      <c r="A38" s="72">
        <f>'22.22-Dati'!A39</f>
        <v>36</v>
      </c>
      <c r="B38" s="70">
        <f>$B$2*'22.22-Dati'!L39/'22.22-Dati'!L38</f>
        <v>17373.818077725711</v>
      </c>
      <c r="C38" s="70">
        <f>$C$2*'22.22-Dati'!M39/'22.22-Dati'!M38</f>
        <v>17248.760321190763</v>
      </c>
      <c r="D38" s="70">
        <f>$D$2*'22.22-Dati'!N39/'22.22-Dati'!N38</f>
        <v>31971.952812533884</v>
      </c>
      <c r="E38" s="70">
        <f>$E$2*'22.22-Dati'!O39/'22.22-Dati'!O38</f>
        <v>778.60257560293246</v>
      </c>
      <c r="G38" s="71">
        <f>'22.22-Dati'!$R$5*B38/$B$2+'22.22-Dati'!$S$5*C38/$C$2+'22.22-Dati'!$T$5*D38/$D$2+'22.22-Dati'!$U$5*E38/$E$2</f>
        <v>10036.379162123085</v>
      </c>
      <c r="H38" s="63">
        <f t="shared" si="2"/>
        <v>-36.379162123084825</v>
      </c>
    </row>
    <row r="39" spans="1:8" ht="15" customHeight="1" x14ac:dyDescent="0.2">
      <c r="A39" s="72">
        <f>'22.22-Dati'!A40</f>
        <v>37</v>
      </c>
      <c r="B39" s="70">
        <f>$B$2*'22.22-Dati'!L40/'22.22-Dati'!L39</f>
        <v>16835.792307737174</v>
      </c>
      <c r="C39" s="70">
        <f>$C$2*'22.22-Dati'!M40/'22.22-Dati'!M39</f>
        <v>17011.246465579618</v>
      </c>
      <c r="D39" s="70">
        <f>$D$2*'22.22-Dati'!N40/'22.22-Dati'!N39</f>
        <v>31633.356289059113</v>
      </c>
      <c r="E39" s="70">
        <f>$E$2*'22.22-Dati'!O40/'22.22-Dati'!O39</f>
        <v>773.71864518534335</v>
      </c>
      <c r="G39" s="71">
        <f>'22.22-Dati'!$R$5*B39/$B$2+'22.22-Dati'!$S$5*C39/$C$2+'22.22-Dati'!$T$5*D39/$D$2+'22.22-Dati'!$U$5*E39/$E$2</f>
        <v>9871.7732358770481</v>
      </c>
      <c r="H39" s="63">
        <f t="shared" si="2"/>
        <v>128.22676412295186</v>
      </c>
    </row>
    <row r="40" spans="1:8" ht="15" customHeight="1" x14ac:dyDescent="0.2">
      <c r="A40" s="72">
        <f>'22.22-Dati'!A41</f>
        <v>38</v>
      </c>
      <c r="B40" s="70">
        <f>$B$2*'22.22-Dati'!L41/'22.22-Dati'!L40</f>
        <v>17170.951452620986</v>
      </c>
      <c r="C40" s="70">
        <f>$C$2*'22.22-Dati'!M41/'22.22-Dati'!M40</f>
        <v>17175.355309684084</v>
      </c>
      <c r="D40" s="70">
        <f>$D$2*'22.22-Dati'!N41/'22.22-Dati'!N40</f>
        <v>31746.492224625032</v>
      </c>
      <c r="E40" s="70">
        <f>$E$2*'22.22-Dati'!O41/'22.22-Dati'!O40</f>
        <v>749.67685840852607</v>
      </c>
      <c r="G40" s="71">
        <f>'22.22-Dati'!$R$5*B40/$B$2+'22.22-Dati'!$S$5*C40/$C$2+'22.22-Dati'!$T$5*D40/$D$2+'22.22-Dati'!$U$5*E40/$E$2</f>
        <v>9869.486581774534</v>
      </c>
      <c r="H40" s="63">
        <f t="shared" si="2"/>
        <v>130.51341822546601</v>
      </c>
    </row>
    <row r="41" spans="1:8" ht="15" customHeight="1" x14ac:dyDescent="0.2">
      <c r="A41" s="72">
        <f>'22.22-Dati'!A42</f>
        <v>39</v>
      </c>
      <c r="B41" s="70">
        <f>$B$2*'22.22-Dati'!L42/'22.22-Dati'!L41</f>
        <v>17146.55019401294</v>
      </c>
      <c r="C41" s="70">
        <f>$C$2*'22.22-Dati'!M42/'22.22-Dati'!M41</f>
        <v>17254.040521269861</v>
      </c>
      <c r="D41" s="70">
        <f>$D$2*'22.22-Dati'!N42/'22.22-Dati'!N41</f>
        <v>31857.295459225796</v>
      </c>
      <c r="E41" s="70">
        <f>$E$2*'22.22-Dati'!O42/'22.22-Dati'!O41</f>
        <v>777.14727893274073</v>
      </c>
      <c r="G41" s="71">
        <f>'22.22-Dati'!$R$5*B41/$B$2+'22.22-Dati'!$S$5*C41/$C$2+'22.22-Dati'!$T$5*D41/$D$2+'22.22-Dati'!$U$5*E41/$E$2</f>
        <v>9988.4523293249695</v>
      </c>
      <c r="H41" s="63">
        <f t="shared" si="2"/>
        <v>11.547670675030531</v>
      </c>
    </row>
    <row r="42" spans="1:8" ht="15" customHeight="1" x14ac:dyDescent="0.2">
      <c r="A42" s="72">
        <f>'22.22-Dati'!A43</f>
        <v>40</v>
      </c>
      <c r="B42" s="70">
        <f>$B$2*'22.22-Dati'!L43/'22.22-Dati'!L42</f>
        <v>16903.105693016962</v>
      </c>
      <c r="C42" s="70">
        <f>$C$2*'22.22-Dati'!M43/'22.22-Dati'!M42</f>
        <v>17133.551658452743</v>
      </c>
      <c r="D42" s="70">
        <f>$D$2*'22.22-Dati'!N43/'22.22-Dati'!N42</f>
        <v>31690.433042072596</v>
      </c>
      <c r="E42" s="70">
        <f>$E$2*'22.22-Dati'!O43/'22.22-Dati'!O42</f>
        <v>773.02522947884665</v>
      </c>
      <c r="G42" s="71">
        <f>'22.22-Dati'!$R$5*B42/$B$2+'22.22-Dati'!$S$5*C42/$C$2+'22.22-Dati'!$T$5*D42/$D$2+'22.22-Dati'!$U$5*E42/$E$2</f>
        <v>9903.8969019786491</v>
      </c>
      <c r="H42" s="63">
        <f t="shared" si="2"/>
        <v>96.103098021350888</v>
      </c>
    </row>
    <row r="43" spans="1:8" ht="15" customHeight="1" x14ac:dyDescent="0.2">
      <c r="A43" s="72">
        <f>'22.22-Dati'!A44</f>
        <v>41</v>
      </c>
      <c r="B43" s="70">
        <f>$B$2*'22.22-Dati'!L44/'22.22-Dati'!L43</f>
        <v>17398.793376856567</v>
      </c>
      <c r="C43" s="70">
        <f>$C$2*'22.22-Dati'!M44/'22.22-Dati'!M43</f>
        <v>17324.738514883658</v>
      </c>
      <c r="D43" s="70">
        <f>$D$2*'22.22-Dati'!N44/'22.22-Dati'!N43</f>
        <v>32159.801512149144</v>
      </c>
      <c r="E43" s="70">
        <f>$E$2*'22.22-Dati'!O44/'22.22-Dati'!O43</f>
        <v>770.93745597221107</v>
      </c>
      <c r="G43" s="71">
        <f>'22.22-Dati'!$R$5*B43/$B$2+'22.22-Dati'!$S$5*C43/$C$2+'22.22-Dati'!$T$5*D43/$D$2+'22.22-Dati'!$U$5*E43/$E$2</f>
        <v>10030.222445564968</v>
      </c>
      <c r="H43" s="63">
        <f t="shared" si="2"/>
        <v>-30.222445564968439</v>
      </c>
    </row>
    <row r="44" spans="1:8" ht="15" customHeight="1" x14ac:dyDescent="0.2">
      <c r="A44" s="72">
        <f>'22.22-Dati'!A45</f>
        <v>42</v>
      </c>
      <c r="B44" s="70">
        <f>$B$2*'22.22-Dati'!L45/'22.22-Dati'!L44</f>
        <v>17275.213309886352</v>
      </c>
      <c r="C44" s="70">
        <f>$C$2*'22.22-Dati'!M45/'22.22-Dati'!M44</f>
        <v>17111.600479463381</v>
      </c>
      <c r="D44" s="70">
        <f>$D$2*'22.22-Dati'!N45/'22.22-Dati'!N44</f>
        <v>31905.512746763023</v>
      </c>
      <c r="E44" s="70">
        <f>$E$2*'22.22-Dati'!O45/'22.22-Dati'!O44</f>
        <v>778.40508550877894</v>
      </c>
      <c r="G44" s="71">
        <f>'22.22-Dati'!$R$5*B44/$B$2+'22.22-Dati'!$S$5*C44/$C$2+'22.22-Dati'!$T$5*D44/$D$2+'22.22-Dati'!$U$5*E44/$E$2</f>
        <v>9992.480315219158</v>
      </c>
      <c r="H44" s="63">
        <f t="shared" si="2"/>
        <v>7.5196847808419989</v>
      </c>
    </row>
    <row r="45" spans="1:8" ht="15" customHeight="1" x14ac:dyDescent="0.2">
      <c r="A45" s="72">
        <f>'22.22-Dati'!A46</f>
        <v>43</v>
      </c>
      <c r="B45" s="70">
        <f>$B$2*'22.22-Dati'!L46/'22.22-Dati'!L45</f>
        <v>17381.426466409834</v>
      </c>
      <c r="C45" s="70">
        <f>$C$2*'22.22-Dati'!M46/'22.22-Dati'!M45</f>
        <v>17216.297073475402</v>
      </c>
      <c r="D45" s="70">
        <f>$D$2*'22.22-Dati'!N46/'22.22-Dati'!N45</f>
        <v>32005.321946126634</v>
      </c>
      <c r="E45" s="70">
        <f>$E$2*'22.22-Dati'!O46/'22.22-Dati'!O45</f>
        <v>772.08984360151931</v>
      </c>
      <c r="G45" s="71">
        <f>'22.22-Dati'!$R$5*B45/$B$2+'22.22-Dati'!$S$5*C45/$C$2+'22.22-Dati'!$T$5*D45/$D$2+'22.22-Dati'!$U$5*E45/$E$2</f>
        <v>10007.953235339439</v>
      </c>
      <c r="H45" s="63">
        <f t="shared" si="2"/>
        <v>-7.9532353394388338</v>
      </c>
    </row>
    <row r="46" spans="1:8" ht="15" customHeight="1" x14ac:dyDescent="0.2">
      <c r="A46" s="72">
        <f>'22.22-Dati'!A47</f>
        <v>44</v>
      </c>
      <c r="B46" s="70">
        <f>$B$2*'22.22-Dati'!L47/'22.22-Dati'!L46</f>
        <v>17326.98934598171</v>
      </c>
      <c r="C46" s="70">
        <f>$C$2*'22.22-Dati'!M47/'22.22-Dati'!M46</f>
        <v>17286.999268001971</v>
      </c>
      <c r="D46" s="70">
        <f>$D$2*'22.22-Dati'!N47/'22.22-Dati'!N46</f>
        <v>32103.517448909013</v>
      </c>
      <c r="E46" s="70">
        <f>$E$2*'22.22-Dati'!O47/'22.22-Dati'!O46</f>
        <v>799.28720984678978</v>
      </c>
      <c r="G46" s="71">
        <f>'22.22-Dati'!$R$5*B46/$B$2+'22.22-Dati'!$S$5*C46/$C$2+'22.22-Dati'!$T$5*D46/$D$2+'22.22-Dati'!$U$5*E46/$E$2</f>
        <v>10118.842626163572</v>
      </c>
      <c r="H46" s="63">
        <f t="shared" si="2"/>
        <v>-118.84262616357228</v>
      </c>
    </row>
    <row r="47" spans="1:8" ht="15" customHeight="1" x14ac:dyDescent="0.2">
      <c r="A47" s="72">
        <f>'22.22-Dati'!A48</f>
        <v>45</v>
      </c>
      <c r="B47" s="70">
        <f>$B$2*'22.22-Dati'!L48/'22.22-Dati'!L47</f>
        <v>17293.683144439015</v>
      </c>
      <c r="C47" s="70">
        <f>$C$2*'22.22-Dati'!M48/'22.22-Dati'!M47</f>
        <v>17411.517746618472</v>
      </c>
      <c r="D47" s="70">
        <f>$D$2*'22.22-Dati'!N48/'22.22-Dati'!N47</f>
        <v>32336.192773851766</v>
      </c>
      <c r="E47" s="70">
        <f>$E$2*'22.22-Dati'!O48/'22.22-Dati'!O47</f>
        <v>780.39921717168784</v>
      </c>
      <c r="G47" s="71">
        <f>'22.22-Dati'!$R$5*B47/$B$2+'22.22-Dati'!$S$5*C47/$C$2+'22.22-Dati'!$T$5*D47/$D$2+'22.22-Dati'!$U$5*E47/$E$2</f>
        <v>10069.027800424672</v>
      </c>
      <c r="H47" s="63">
        <f t="shared" si="2"/>
        <v>-69.027800424672023</v>
      </c>
    </row>
    <row r="48" spans="1:8" ht="15" customHeight="1" x14ac:dyDescent="0.2">
      <c r="A48" s="72">
        <f>'22.22-Dati'!A49</f>
        <v>46</v>
      </c>
      <c r="B48" s="70">
        <f>$B$2*'22.22-Dati'!L49/'22.22-Dati'!L48</f>
        <v>17227.859286481795</v>
      </c>
      <c r="C48" s="70">
        <f>$C$2*'22.22-Dati'!M49/'22.22-Dati'!M48</f>
        <v>17453.317420448715</v>
      </c>
      <c r="D48" s="70">
        <f>$D$2*'22.22-Dati'!N49/'22.22-Dati'!N48</f>
        <v>32279.883873430139</v>
      </c>
      <c r="E48" s="70">
        <f>$E$2*'22.22-Dati'!O49/'22.22-Dati'!O48</f>
        <v>770.24837596427801</v>
      </c>
      <c r="G48" s="71">
        <f>'22.22-Dati'!$R$5*B48/$B$2+'22.22-Dati'!$S$5*C48/$C$2+'22.22-Dati'!$T$5*D48/$D$2+'22.22-Dati'!$U$5*E48/$E$2</f>
        <v>10023.862070050873</v>
      </c>
      <c r="H48" s="63">
        <f t="shared" si="2"/>
        <v>-23.862070050872717</v>
      </c>
    </row>
    <row r="49" spans="1:8" ht="15" customHeight="1" x14ac:dyDescent="0.2">
      <c r="A49" s="72">
        <f>'22.22-Dati'!A50</f>
        <v>47</v>
      </c>
      <c r="B49" s="70">
        <f>$B$2*'22.22-Dati'!L50/'22.22-Dati'!L49</f>
        <v>17148.29764605367</v>
      </c>
      <c r="C49" s="70">
        <f>$C$2*'22.22-Dati'!M50/'22.22-Dati'!M49</f>
        <v>17116.386208947468</v>
      </c>
      <c r="D49" s="70">
        <f>$D$2*'22.22-Dati'!N50/'22.22-Dati'!N49</f>
        <v>31792.078049738837</v>
      </c>
      <c r="E49" s="70">
        <f>$E$2*'22.22-Dati'!O50/'22.22-Dati'!O49</f>
        <v>773.60086969270344</v>
      </c>
      <c r="G49" s="71">
        <f>'22.22-Dati'!$R$5*B49/$B$2+'22.22-Dati'!$S$5*C49/$C$2+'22.22-Dati'!$T$5*D49/$D$2+'22.22-Dati'!$U$5*E49/$E$2</f>
        <v>9949.0797561991585</v>
      </c>
      <c r="H49" s="63">
        <f t="shared" si="2"/>
        <v>50.92024380084149</v>
      </c>
    </row>
    <row r="50" spans="1:8" ht="15" customHeight="1" x14ac:dyDescent="0.2">
      <c r="A50" s="72">
        <f>'22.22-Dati'!A51</f>
        <v>48</v>
      </c>
      <c r="B50" s="70">
        <f>$B$2*'22.22-Dati'!L51/'22.22-Dati'!L50</f>
        <v>17490.760312158745</v>
      </c>
      <c r="C50" s="70">
        <f>$C$2*'22.22-Dati'!M51/'22.22-Dati'!M50</f>
        <v>17509.090884562869</v>
      </c>
      <c r="D50" s="70">
        <f>$D$2*'22.22-Dati'!N51/'22.22-Dati'!N50</f>
        <v>32844.228504684557</v>
      </c>
      <c r="E50" s="70">
        <f>$E$2*'22.22-Dati'!O51/'22.22-Dati'!O50</f>
        <v>787.84261942254579</v>
      </c>
      <c r="G50" s="71">
        <f>'22.22-Dati'!$R$5*B50/$B$2+'22.22-Dati'!$S$5*C50/$C$2+'22.22-Dati'!$T$5*D50/$D$2+'22.22-Dati'!$U$5*E50/$E$2</f>
        <v>10164.989509094217</v>
      </c>
      <c r="H50" s="63">
        <f t="shared" si="2"/>
        <v>-164.98950909421728</v>
      </c>
    </row>
    <row r="51" spans="1:8" ht="15" customHeight="1" x14ac:dyDescent="0.2">
      <c r="A51" s="72">
        <f>'22.22-Dati'!A52</f>
        <v>49</v>
      </c>
      <c r="B51" s="70">
        <f>$B$2*'22.22-Dati'!L52/'22.22-Dati'!L51</f>
        <v>17164.590063423155</v>
      </c>
      <c r="C51" s="70">
        <f>$C$2*'22.22-Dati'!M52/'22.22-Dati'!M51</f>
        <v>17064.842170654727</v>
      </c>
      <c r="D51" s="70">
        <f>$D$2*'22.22-Dati'!N52/'22.22-Dati'!N51</f>
        <v>31560.782177951431</v>
      </c>
      <c r="E51" s="70">
        <f>$E$2*'22.22-Dati'!O52/'22.22-Dati'!O51</f>
        <v>781.92564561639392</v>
      </c>
      <c r="G51" s="71">
        <f>'22.22-Dati'!$R$5*B51/$B$2+'22.22-Dati'!$S$5*C51/$C$2+'22.22-Dati'!$T$5*D51/$D$2+'22.22-Dati'!$U$5*E51/$E$2</f>
        <v>9967.8759836306672</v>
      </c>
      <c r="H51" s="63">
        <f t="shared" si="2"/>
        <v>32.124016369332821</v>
      </c>
    </row>
    <row r="52" spans="1:8" ht="15" customHeight="1" x14ac:dyDescent="0.2">
      <c r="A52" s="72">
        <f>'22.22-Dati'!A53</f>
        <v>50</v>
      </c>
      <c r="B52" s="70">
        <f>$B$2*'22.22-Dati'!L53/'22.22-Dati'!L52</f>
        <v>17289.706666094829</v>
      </c>
      <c r="C52" s="70">
        <f>$C$2*'22.22-Dati'!M53/'22.22-Dati'!M52</f>
        <v>17448.054127658805</v>
      </c>
      <c r="D52" s="70">
        <f>$D$2*'22.22-Dati'!N53/'22.22-Dati'!N52</f>
        <v>32364.798856039342</v>
      </c>
      <c r="E52" s="70">
        <f>$E$2*'22.22-Dati'!O53/'22.22-Dati'!O52</f>
        <v>783.65334849210876</v>
      </c>
      <c r="G52" s="71">
        <f>'22.22-Dati'!$R$5*B52/$B$2+'22.22-Dati'!$S$5*C52/$C$2+'22.22-Dati'!$T$5*D52/$D$2+'22.22-Dati'!$U$5*E52/$E$2</f>
        <v>10088.148903612902</v>
      </c>
      <c r="H52" s="63">
        <f t="shared" si="2"/>
        <v>-88.148903612902359</v>
      </c>
    </row>
    <row r="53" spans="1:8" ht="15" customHeight="1" x14ac:dyDescent="0.2">
      <c r="A53" s="72">
        <f>'22.22-Dati'!A54</f>
        <v>51</v>
      </c>
      <c r="B53" s="70">
        <f>$B$2*'22.22-Dati'!L54/'22.22-Dati'!L53</f>
        <v>17165.90943469826</v>
      </c>
      <c r="C53" s="70">
        <f>$C$2*'22.22-Dati'!M54/'22.22-Dati'!M53</f>
        <v>17220.765536935753</v>
      </c>
      <c r="D53" s="70">
        <f>$D$2*'22.22-Dati'!N54/'22.22-Dati'!N53</f>
        <v>32063.196034662786</v>
      </c>
      <c r="E53" s="70">
        <f>$E$2*'22.22-Dati'!O54/'22.22-Dati'!O53</f>
        <v>773.21744302514946</v>
      </c>
      <c r="G53" s="71">
        <f>'22.22-Dati'!$R$5*B53/$B$2+'22.22-Dati'!$S$5*C53/$C$2+'22.22-Dati'!$T$5*D53/$D$2+'22.22-Dati'!$U$5*E53/$E$2</f>
        <v>9977.2973244897439</v>
      </c>
      <c r="H53" s="63">
        <f t="shared" si="2"/>
        <v>22.702675510256086</v>
      </c>
    </row>
    <row r="54" spans="1:8" ht="15" customHeight="1" x14ac:dyDescent="0.2">
      <c r="A54" s="72">
        <f>'22.22-Dati'!A55</f>
        <v>52</v>
      </c>
      <c r="B54" s="70">
        <f>$B$2*'22.22-Dati'!L55/'22.22-Dati'!L54</f>
        <v>17268.313116549049</v>
      </c>
      <c r="C54" s="70">
        <f>$C$2*'22.22-Dati'!M55/'22.22-Dati'!M54</f>
        <v>17276.87897540351</v>
      </c>
      <c r="D54" s="70">
        <f>$D$2*'22.22-Dati'!N55/'22.22-Dati'!N54</f>
        <v>32649.488339433934</v>
      </c>
      <c r="E54" s="70">
        <f>$E$2*'22.22-Dati'!O55/'22.22-Dati'!O54</f>
        <v>799.30965846638651</v>
      </c>
      <c r="G54" s="71">
        <f>'22.22-Dati'!$R$5*B54/$B$2+'22.22-Dati'!$S$5*C54/$C$2+'22.22-Dati'!$T$5*D54/$D$2+'22.22-Dati'!$U$5*E54/$E$2</f>
        <v>10123.985937120613</v>
      </c>
      <c r="H54" s="63">
        <f t="shared" si="2"/>
        <v>-123.98593712061302</v>
      </c>
    </row>
    <row r="55" spans="1:8" ht="15" customHeight="1" x14ac:dyDescent="0.2">
      <c r="A55" s="72">
        <f>'22.22-Dati'!A56</f>
        <v>53</v>
      </c>
      <c r="B55" s="70">
        <f>$B$2*'22.22-Dati'!L56/'22.22-Dati'!L55</f>
        <v>17176.817230755034</v>
      </c>
      <c r="C55" s="70">
        <f>$C$2*'22.22-Dati'!M56/'22.22-Dati'!M55</f>
        <v>17343.35834115927</v>
      </c>
      <c r="D55" s="70">
        <f>$D$2*'22.22-Dati'!N56/'22.22-Dati'!N55</f>
        <v>32230.855615183173</v>
      </c>
      <c r="E55" s="70">
        <f>$E$2*'22.22-Dati'!O56/'22.22-Dati'!O55</f>
        <v>806.17165951115953</v>
      </c>
      <c r="G55" s="71">
        <f>'22.22-Dati'!$R$5*B55/$B$2+'22.22-Dati'!$S$5*C55/$C$2+'22.22-Dati'!$T$5*D55/$D$2+'22.22-Dati'!$U$5*E55/$E$2</f>
        <v>10133.011387474951</v>
      </c>
      <c r="H55" s="63">
        <f t="shared" si="2"/>
        <v>-133.01138747495133</v>
      </c>
    </row>
    <row r="56" spans="1:8" ht="15" customHeight="1" x14ac:dyDescent="0.2">
      <c r="A56" s="72">
        <f>'22.22-Dati'!A57</f>
        <v>54</v>
      </c>
      <c r="B56" s="70">
        <f>$B$2*'22.22-Dati'!L57/'22.22-Dati'!L56</f>
        <v>17272.193586903704</v>
      </c>
      <c r="C56" s="70">
        <f>$C$2*'22.22-Dati'!M57/'22.22-Dati'!M56</f>
        <v>17087.630252200233</v>
      </c>
      <c r="D56" s="70">
        <f>$D$2*'22.22-Dati'!N57/'22.22-Dati'!N56</f>
        <v>31482.342908341616</v>
      </c>
      <c r="E56" s="70">
        <f>$E$2*'22.22-Dati'!O57/'22.22-Dati'!O56</f>
        <v>741.30632271157253</v>
      </c>
      <c r="G56" s="71">
        <f>'22.22-Dati'!$R$5*B56/$B$2+'22.22-Dati'!$S$5*C56/$C$2+'22.22-Dati'!$T$5*D56/$D$2+'22.22-Dati'!$U$5*E56/$E$2</f>
        <v>9831.314552102107</v>
      </c>
      <c r="H56" s="63">
        <f t="shared" si="2"/>
        <v>168.68544789789303</v>
      </c>
    </row>
    <row r="57" spans="1:8" ht="15" customHeight="1" x14ac:dyDescent="0.2">
      <c r="A57" s="72">
        <f>'22.22-Dati'!A58</f>
        <v>55</v>
      </c>
      <c r="B57" s="70">
        <f>$B$2*'22.22-Dati'!L58/'22.22-Dati'!L57</f>
        <v>17037.9553653652</v>
      </c>
      <c r="C57" s="70">
        <f>$C$2*'22.22-Dati'!M58/'22.22-Dati'!M57</f>
        <v>17230.260309820176</v>
      </c>
      <c r="D57" s="70">
        <f>$D$2*'22.22-Dati'!N58/'22.22-Dati'!N57</f>
        <v>31446.136046164218</v>
      </c>
      <c r="E57" s="70">
        <f>$E$2*'22.22-Dati'!O58/'22.22-Dati'!O57</f>
        <v>786.36694245002116</v>
      </c>
      <c r="G57" s="71">
        <f>'22.22-Dati'!$R$5*B57/$B$2+'22.22-Dati'!$S$5*C57/$C$2+'22.22-Dati'!$T$5*D57/$D$2+'22.22-Dati'!$U$5*E57/$E$2</f>
        <v>9988.1306373489988</v>
      </c>
      <c r="H57" s="63">
        <f t="shared" si="2"/>
        <v>11.869362651001211</v>
      </c>
    </row>
    <row r="58" spans="1:8" ht="15" customHeight="1" x14ac:dyDescent="0.2">
      <c r="A58" s="72">
        <f>'22.22-Dati'!A59</f>
        <v>56</v>
      </c>
      <c r="B58" s="70">
        <f>$B$2*'22.22-Dati'!L59/'22.22-Dati'!L58</f>
        <v>17201.23454146909</v>
      </c>
      <c r="C58" s="70">
        <f>$C$2*'22.22-Dati'!M59/'22.22-Dati'!M58</f>
        <v>17231.86403551215</v>
      </c>
      <c r="D58" s="70">
        <f>$D$2*'22.22-Dati'!N59/'22.22-Dati'!N58</f>
        <v>31988.350139284583</v>
      </c>
      <c r="E58" s="70">
        <f>$E$2*'22.22-Dati'!O59/'22.22-Dati'!O58</f>
        <v>754.73392562635865</v>
      </c>
      <c r="G58" s="71">
        <f>'22.22-Dati'!$R$5*B58/$B$2+'22.22-Dati'!$S$5*C58/$C$2+'22.22-Dati'!$T$5*D58/$D$2+'22.22-Dati'!$U$5*E58/$E$2</f>
        <v>9911.6807896026385</v>
      </c>
      <c r="H58" s="63">
        <f t="shared" si="2"/>
        <v>88.31921039736153</v>
      </c>
    </row>
    <row r="59" spans="1:8" ht="15" customHeight="1" x14ac:dyDescent="0.2">
      <c r="A59" s="72">
        <f>'22.22-Dati'!A60</f>
        <v>57</v>
      </c>
      <c r="B59" s="70">
        <f>$B$2*'22.22-Dati'!L60/'22.22-Dati'!L59</f>
        <v>17168.967345811972</v>
      </c>
      <c r="C59" s="70">
        <f>$C$2*'22.22-Dati'!M60/'22.22-Dati'!M59</f>
        <v>16984.947255264382</v>
      </c>
      <c r="D59" s="70">
        <f>$D$2*'22.22-Dati'!N60/'22.22-Dati'!N59</f>
        <v>31503.60464981648</v>
      </c>
      <c r="E59" s="70">
        <f>$E$2*'22.22-Dati'!O60/'22.22-Dati'!O59</f>
        <v>781.5238172922393</v>
      </c>
      <c r="G59" s="71">
        <f>'22.22-Dati'!$R$5*B59/$B$2+'22.22-Dati'!$S$5*C59/$C$2+'22.22-Dati'!$T$5*D59/$D$2+'22.22-Dati'!$U$5*E59/$E$2</f>
        <v>9951.4035191227158</v>
      </c>
      <c r="H59" s="63">
        <f t="shared" si="2"/>
        <v>48.596480877284193</v>
      </c>
    </row>
    <row r="60" spans="1:8" ht="15" customHeight="1" x14ac:dyDescent="0.2">
      <c r="A60" s="72">
        <f>'22.22-Dati'!A61</f>
        <v>58</v>
      </c>
      <c r="B60" s="70">
        <f>$B$2*'22.22-Dati'!L61/'22.22-Dati'!L60</f>
        <v>17355.728335643769</v>
      </c>
      <c r="C60" s="70">
        <f>$C$2*'22.22-Dati'!M61/'22.22-Dati'!M60</f>
        <v>17333.361591987552</v>
      </c>
      <c r="D60" s="70">
        <f>$D$2*'22.22-Dati'!N61/'22.22-Dati'!N60</f>
        <v>32259.769598333958</v>
      </c>
      <c r="E60" s="70">
        <f>$E$2*'22.22-Dati'!O61/'22.22-Dati'!O60</f>
        <v>779.30021066668166</v>
      </c>
      <c r="G60" s="71">
        <f>'22.22-Dati'!$R$5*B60/$B$2+'22.22-Dati'!$S$5*C60/$C$2+'22.22-Dati'!$T$5*D60/$D$2+'22.22-Dati'!$U$5*E60/$E$2</f>
        <v>10059.62426903758</v>
      </c>
      <c r="H60" s="63">
        <f t="shared" si="2"/>
        <v>-59.624269037580234</v>
      </c>
    </row>
    <row r="61" spans="1:8" ht="15" customHeight="1" x14ac:dyDescent="0.2">
      <c r="A61" s="72">
        <f>'22.22-Dati'!A62</f>
        <v>59</v>
      </c>
      <c r="B61" s="70">
        <f>$B$2*'22.22-Dati'!L62/'22.22-Dati'!L61</f>
        <v>17033.177739905979</v>
      </c>
      <c r="C61" s="70">
        <f>$C$2*'22.22-Dati'!M62/'22.22-Dati'!M61</f>
        <v>17181.921724352385</v>
      </c>
      <c r="D61" s="70">
        <f>$D$2*'22.22-Dati'!N62/'22.22-Dati'!N61</f>
        <v>32026.787836635071</v>
      </c>
      <c r="E61" s="70">
        <f>$E$2*'22.22-Dati'!O62/'22.22-Dati'!O61</f>
        <v>783.02255514153114</v>
      </c>
      <c r="G61" s="71">
        <f>'22.22-Dati'!$R$5*B61/$B$2+'22.22-Dati'!$S$5*C61/$C$2+'22.22-Dati'!$T$5*D61/$D$2+'22.22-Dati'!$U$5*E61/$E$2</f>
        <v>9984.1102018221263</v>
      </c>
      <c r="H61" s="63">
        <f t="shared" si="2"/>
        <v>15.889798177873672</v>
      </c>
    </row>
    <row r="62" spans="1:8" ht="15" customHeight="1" x14ac:dyDescent="0.2">
      <c r="A62" s="72">
        <f>'22.22-Dati'!A63</f>
        <v>60</v>
      </c>
      <c r="B62" s="70">
        <f>$B$2*'22.22-Dati'!L63/'22.22-Dati'!L62</f>
        <v>17364.522729077577</v>
      </c>
      <c r="C62" s="70">
        <f>$C$2*'22.22-Dati'!M63/'22.22-Dati'!M62</f>
        <v>17039.065936039562</v>
      </c>
      <c r="D62" s="70">
        <f>$D$2*'22.22-Dati'!N63/'22.22-Dati'!N62</f>
        <v>31785.540827888592</v>
      </c>
      <c r="E62" s="70">
        <f>$E$2*'22.22-Dati'!O63/'22.22-Dati'!O62</f>
        <v>769.78339869892091</v>
      </c>
      <c r="G62" s="71">
        <f>'22.22-Dati'!$R$5*B62/$B$2+'22.22-Dati'!$S$5*C62/$C$2+'22.22-Dati'!$T$5*D62/$D$2+'22.22-Dati'!$U$5*E62/$E$2</f>
        <v>9958.4026903626218</v>
      </c>
      <c r="H62" s="63">
        <f t="shared" si="2"/>
        <v>41.597309637378203</v>
      </c>
    </row>
    <row r="63" spans="1:8" ht="15" customHeight="1" x14ac:dyDescent="0.2">
      <c r="A63" s="72">
        <f>'22.22-Dati'!A64</f>
        <v>61</v>
      </c>
      <c r="B63" s="70">
        <f>$B$2*'22.22-Dati'!L64/'22.22-Dati'!L63</f>
        <v>17320.663035309539</v>
      </c>
      <c r="C63" s="70">
        <f>$C$2*'22.22-Dati'!M64/'22.22-Dati'!M63</f>
        <v>17325.370188572466</v>
      </c>
      <c r="D63" s="70">
        <f>$D$2*'22.22-Dati'!N64/'22.22-Dati'!N63</f>
        <v>32108.421176336353</v>
      </c>
      <c r="E63" s="70">
        <f>$E$2*'22.22-Dati'!O64/'22.22-Dati'!O63</f>
        <v>779.63229997931614</v>
      </c>
      <c r="G63" s="71">
        <f>'22.22-Dati'!$R$5*B63/$B$2+'22.22-Dati'!$S$5*C63/$C$2+'22.22-Dati'!$T$5*D63/$D$2+'22.22-Dati'!$U$5*E63/$E$2</f>
        <v>10048.67241320169</v>
      </c>
      <c r="H63" s="63">
        <f t="shared" si="2"/>
        <v>-48.672413201689778</v>
      </c>
    </row>
    <row r="64" spans="1:8" ht="15" customHeight="1" x14ac:dyDescent="0.2">
      <c r="A64" s="72">
        <f>'22.22-Dati'!A65</f>
        <v>62</v>
      </c>
      <c r="B64" s="70">
        <f>$B$2*'22.22-Dati'!L65/'22.22-Dati'!L64</f>
        <v>17164.827517267277</v>
      </c>
      <c r="C64" s="70">
        <f>$C$2*'22.22-Dati'!M65/'22.22-Dati'!M64</f>
        <v>17210.390977145224</v>
      </c>
      <c r="D64" s="70">
        <f>$D$2*'22.22-Dati'!N65/'22.22-Dati'!N64</f>
        <v>31865.369784764451</v>
      </c>
      <c r="E64" s="70">
        <f>$E$2*'22.22-Dati'!O65/'22.22-Dati'!O64</f>
        <v>777.75800388082985</v>
      </c>
      <c r="G64" s="71">
        <f>'22.22-Dati'!$R$5*B64/$B$2+'22.22-Dati'!$S$5*C64/$C$2+'22.22-Dati'!$T$5*D64/$D$2+'22.22-Dati'!$U$5*E64/$E$2</f>
        <v>9986.6577616850082</v>
      </c>
      <c r="H64" s="63">
        <f t="shared" si="2"/>
        <v>13.342238314991846</v>
      </c>
    </row>
    <row r="65" spans="1:8" ht="15" customHeight="1" x14ac:dyDescent="0.2">
      <c r="A65" s="72">
        <f>'22.22-Dati'!A66</f>
        <v>63</v>
      </c>
      <c r="B65" s="70">
        <f>$B$2*'22.22-Dati'!L66/'22.22-Dati'!L65</f>
        <v>17302.043940048243</v>
      </c>
      <c r="C65" s="70">
        <f>$C$2*'22.22-Dati'!M66/'22.22-Dati'!M65</f>
        <v>17284.167968982478</v>
      </c>
      <c r="D65" s="70">
        <f>$D$2*'22.22-Dati'!N66/'22.22-Dati'!N65</f>
        <v>32188.772642900625</v>
      </c>
      <c r="E65" s="70">
        <f>$E$2*'22.22-Dati'!O66/'22.22-Dati'!O65</f>
        <v>781.36117312776412</v>
      </c>
      <c r="G65" s="71">
        <f>'22.22-Dati'!$R$5*B65/$B$2+'22.22-Dati'!$S$5*C65/$C$2+'22.22-Dati'!$T$5*D65/$D$2+'22.22-Dati'!$U$5*E65/$E$2</f>
        <v>10047.442409232221</v>
      </c>
      <c r="H65" s="63">
        <f t="shared" si="2"/>
        <v>-47.442409232220598</v>
      </c>
    </row>
    <row r="66" spans="1:8" ht="15" customHeight="1" x14ac:dyDescent="0.2">
      <c r="A66" s="72">
        <f>'22.22-Dati'!A67</f>
        <v>64</v>
      </c>
      <c r="B66" s="70">
        <f>$B$2*'22.22-Dati'!L67/'22.22-Dati'!L66</f>
        <v>17199.954609600361</v>
      </c>
      <c r="C66" s="70">
        <f>$C$2*'22.22-Dati'!M67/'22.22-Dati'!M66</f>
        <v>17253.167101493942</v>
      </c>
      <c r="D66" s="70">
        <f>$D$2*'22.22-Dati'!N67/'22.22-Dati'!N66</f>
        <v>31688.969545463497</v>
      </c>
      <c r="E66" s="70">
        <f>$E$2*'22.22-Dati'!O67/'22.22-Dati'!O66</f>
        <v>780.83082404694665</v>
      </c>
      <c r="G66" s="71">
        <f>'22.22-Dati'!$R$5*B66/$B$2+'22.22-Dati'!$S$5*C66/$C$2+'22.22-Dati'!$T$5*D66/$D$2+'22.22-Dati'!$U$5*E66/$E$2</f>
        <v>10006.582376773391</v>
      </c>
      <c r="H66" s="63">
        <f t="shared" si="2"/>
        <v>-6.5823767733909335</v>
      </c>
    </row>
    <row r="67" spans="1:8" ht="15" customHeight="1" x14ac:dyDescent="0.2">
      <c r="A67" s="72">
        <f>'22.22-Dati'!A68</f>
        <v>65</v>
      </c>
      <c r="B67" s="70">
        <f>$B$2*'22.22-Dati'!L68/'22.22-Dati'!L67</f>
        <v>17278.51984265303</v>
      </c>
      <c r="C67" s="70">
        <f>$C$2*'22.22-Dati'!M68/'22.22-Dati'!M67</f>
        <v>17350.444694057667</v>
      </c>
      <c r="D67" s="70">
        <f>$D$2*'22.22-Dati'!N68/'22.22-Dati'!N67</f>
        <v>31871.757377794391</v>
      </c>
      <c r="E67" s="70">
        <f>$E$2*'22.22-Dati'!O68/'22.22-Dati'!O67</f>
        <v>763.60565232867555</v>
      </c>
      <c r="G67" s="71">
        <f>'22.22-Dati'!$R$5*B67/$B$2+'22.22-Dati'!$S$5*C67/$C$2+'22.22-Dati'!$T$5*D67/$D$2+'22.22-Dati'!$U$5*E67/$E$2</f>
        <v>9976.4062356687336</v>
      </c>
      <c r="H67" s="63">
        <f t="shared" si="2"/>
        <v>23.593764331266357</v>
      </c>
    </row>
    <row r="68" spans="1:8" ht="15" customHeight="1" x14ac:dyDescent="0.2">
      <c r="A68" s="72">
        <f>'22.22-Dati'!A69</f>
        <v>66</v>
      </c>
      <c r="B68" s="70">
        <f>$B$2*'22.22-Dati'!L69/'22.22-Dati'!L68</f>
        <v>17195.050243736925</v>
      </c>
      <c r="C68" s="70">
        <f>$C$2*'22.22-Dati'!M69/'22.22-Dati'!M68</f>
        <v>17345.054559626507</v>
      </c>
      <c r="D68" s="70">
        <f>$D$2*'22.22-Dati'!N69/'22.22-Dati'!N68</f>
        <v>32316.442340961115</v>
      </c>
      <c r="E68" s="70">
        <f>$E$2*'22.22-Dati'!O69/'22.22-Dati'!O68</f>
        <v>769.72654305990091</v>
      </c>
      <c r="G68" s="71">
        <f>'22.22-Dati'!$R$5*B68/$B$2+'22.22-Dati'!$S$5*C68/$C$2+'22.22-Dati'!$T$5*D68/$D$2+'22.22-Dati'!$U$5*E68/$E$2</f>
        <v>9998.4322301415614</v>
      </c>
      <c r="H68" s="63">
        <f t="shared" ref="H68:H131" si="3">$G$2-G68</f>
        <v>1.5677698584386235</v>
      </c>
    </row>
    <row r="69" spans="1:8" ht="15" customHeight="1" x14ac:dyDescent="0.2">
      <c r="A69" s="72">
        <f>'22.22-Dati'!A70</f>
        <v>67</v>
      </c>
      <c r="B69" s="70">
        <f>$B$2*'22.22-Dati'!L70/'22.22-Dati'!L69</f>
        <v>17267.101955464084</v>
      </c>
      <c r="C69" s="70">
        <f>$C$2*'22.22-Dati'!M70/'22.22-Dati'!M69</f>
        <v>17219.706336041803</v>
      </c>
      <c r="D69" s="70">
        <f>$D$2*'22.22-Dati'!N70/'22.22-Dati'!N69</f>
        <v>32084.36047429547</v>
      </c>
      <c r="E69" s="70">
        <f>$E$2*'22.22-Dati'!O70/'22.22-Dati'!O69</f>
        <v>775.78333951154275</v>
      </c>
      <c r="G69" s="71">
        <f>'22.22-Dati'!$R$5*B69/$B$2+'22.22-Dati'!$S$5*C69/$C$2+'22.22-Dati'!$T$5*D69/$D$2+'22.22-Dati'!$U$5*E69/$E$2</f>
        <v>10005.334074551127</v>
      </c>
      <c r="H69" s="63">
        <f t="shared" si="3"/>
        <v>-5.3340745511268324</v>
      </c>
    </row>
    <row r="70" spans="1:8" ht="15" customHeight="1" x14ac:dyDescent="0.2">
      <c r="A70" s="72">
        <f>'22.22-Dati'!A71</f>
        <v>68</v>
      </c>
      <c r="B70" s="70">
        <f>$B$2*'22.22-Dati'!L71/'22.22-Dati'!L70</f>
        <v>17167.135198538977</v>
      </c>
      <c r="C70" s="70">
        <f>$C$2*'22.22-Dati'!M71/'22.22-Dati'!M70</f>
        <v>17141.420785092607</v>
      </c>
      <c r="D70" s="70">
        <f>$D$2*'22.22-Dati'!N71/'22.22-Dati'!N70</f>
        <v>31711.203596156971</v>
      </c>
      <c r="E70" s="70">
        <f>$E$2*'22.22-Dati'!O71/'22.22-Dati'!O70</f>
        <v>776.62386065054409</v>
      </c>
      <c r="G70" s="71">
        <f>'22.22-Dati'!$R$5*B70/$B$2+'22.22-Dati'!$S$5*C70/$C$2+'22.22-Dati'!$T$5*D70/$D$2+'22.22-Dati'!$U$5*E70/$E$2</f>
        <v>9965.8676953147005</v>
      </c>
      <c r="H70" s="63">
        <f t="shared" si="3"/>
        <v>34.132304685299459</v>
      </c>
    </row>
    <row r="71" spans="1:8" ht="15" customHeight="1" x14ac:dyDescent="0.2">
      <c r="A71" s="72">
        <f>'22.22-Dati'!A72</f>
        <v>69</v>
      </c>
      <c r="B71" s="70">
        <f>$B$2*'22.22-Dati'!L72/'22.22-Dati'!L71</f>
        <v>17189.729206585744</v>
      </c>
      <c r="C71" s="70">
        <f>$C$2*'22.22-Dati'!M72/'22.22-Dati'!M71</f>
        <v>17165.097995340486</v>
      </c>
      <c r="D71" s="70">
        <f>$D$2*'22.22-Dati'!N72/'22.22-Dati'!N71</f>
        <v>31917.332016563701</v>
      </c>
      <c r="E71" s="70">
        <f>$E$2*'22.22-Dati'!O72/'22.22-Dati'!O71</f>
        <v>761.83299527366023</v>
      </c>
      <c r="G71" s="71">
        <f>'22.22-Dati'!$R$5*B71/$B$2+'22.22-Dati'!$S$5*C71/$C$2+'22.22-Dati'!$T$5*D71/$D$2+'22.22-Dati'!$U$5*E71/$E$2</f>
        <v>9923.2530907832643</v>
      </c>
      <c r="H71" s="63">
        <f t="shared" si="3"/>
        <v>76.74690921673573</v>
      </c>
    </row>
    <row r="72" spans="1:8" ht="15" customHeight="1" x14ac:dyDescent="0.2">
      <c r="A72" s="72">
        <f>'22.22-Dati'!A73</f>
        <v>70</v>
      </c>
      <c r="B72" s="70">
        <f>$B$2*'22.22-Dati'!L73/'22.22-Dati'!L72</f>
        <v>17040.035677117805</v>
      </c>
      <c r="C72" s="70">
        <f>$C$2*'22.22-Dati'!M73/'22.22-Dati'!M72</f>
        <v>17099.631723997642</v>
      </c>
      <c r="D72" s="70">
        <f>$D$2*'22.22-Dati'!N73/'22.22-Dati'!N72</f>
        <v>31698.086694446418</v>
      </c>
      <c r="E72" s="70">
        <f>$E$2*'22.22-Dati'!O73/'22.22-Dati'!O72</f>
        <v>760.16288877646298</v>
      </c>
      <c r="G72" s="71">
        <f>'22.22-Dati'!$R$5*B72/$B$2+'22.22-Dati'!$S$5*C72/$C$2+'22.22-Dati'!$T$5*D72/$D$2+'22.22-Dati'!$U$5*E72/$E$2</f>
        <v>9872.4551562253582</v>
      </c>
      <c r="H72" s="63">
        <f t="shared" si="3"/>
        <v>127.54484377464178</v>
      </c>
    </row>
    <row r="73" spans="1:8" ht="15" customHeight="1" x14ac:dyDescent="0.2">
      <c r="A73" s="72">
        <f>'22.22-Dati'!A74</f>
        <v>71</v>
      </c>
      <c r="B73" s="70">
        <f>$B$2*'22.22-Dati'!L74/'22.22-Dati'!L73</f>
        <v>17234.711703096465</v>
      </c>
      <c r="C73" s="70">
        <f>$C$2*'22.22-Dati'!M74/'22.22-Dati'!M73</f>
        <v>17312.508270132435</v>
      </c>
      <c r="D73" s="70">
        <f>$D$2*'22.22-Dati'!N74/'22.22-Dati'!N73</f>
        <v>32142.506527301575</v>
      </c>
      <c r="E73" s="70">
        <f>$E$2*'22.22-Dati'!O74/'22.22-Dati'!O73</f>
        <v>782.73296783216404</v>
      </c>
      <c r="G73" s="71">
        <f>'22.22-Dati'!$R$5*B73/$B$2+'22.22-Dati'!$S$5*C73/$C$2+'22.22-Dati'!$T$5*D73/$D$2+'22.22-Dati'!$U$5*E73/$E$2</f>
        <v>10044.478964585238</v>
      </c>
      <c r="H73" s="63">
        <f t="shared" si="3"/>
        <v>-44.478964585237918</v>
      </c>
    </row>
    <row r="74" spans="1:8" ht="15" customHeight="1" x14ac:dyDescent="0.2">
      <c r="A74" s="72">
        <f>'22.22-Dati'!A75</f>
        <v>72</v>
      </c>
      <c r="B74" s="70">
        <f>$B$2*'22.22-Dati'!L75/'22.22-Dati'!L74</f>
        <v>17192.80438319164</v>
      </c>
      <c r="C74" s="70">
        <f>$C$2*'22.22-Dati'!M75/'22.22-Dati'!M74</f>
        <v>17210.117511241217</v>
      </c>
      <c r="D74" s="70">
        <f>$D$2*'22.22-Dati'!N75/'22.22-Dati'!N74</f>
        <v>32063.247780536931</v>
      </c>
      <c r="E74" s="70">
        <f>$E$2*'22.22-Dati'!O75/'22.22-Dati'!O74</f>
        <v>772.41755000877345</v>
      </c>
      <c r="G74" s="71">
        <f>'22.22-Dati'!$R$5*B74/$B$2+'22.22-Dati'!$S$5*C74/$C$2+'22.22-Dati'!$T$5*D74/$D$2+'22.22-Dati'!$U$5*E74/$E$2</f>
        <v>9977.0494964206609</v>
      </c>
      <c r="H74" s="63">
        <f t="shared" si="3"/>
        <v>22.950503579339056</v>
      </c>
    </row>
    <row r="75" spans="1:8" ht="15" customHeight="1" x14ac:dyDescent="0.2">
      <c r="A75" s="72">
        <f>'22.22-Dati'!A76</f>
        <v>73</v>
      </c>
      <c r="B75" s="70">
        <f>$B$2*'22.22-Dati'!L76/'22.22-Dati'!L75</f>
        <v>17243.636353231097</v>
      </c>
      <c r="C75" s="70">
        <f>$C$2*'22.22-Dati'!M76/'22.22-Dati'!M75</f>
        <v>17325.114041613862</v>
      </c>
      <c r="D75" s="70">
        <f>$D$2*'22.22-Dati'!N76/'22.22-Dati'!N75</f>
        <v>32249.414887322175</v>
      </c>
      <c r="E75" s="70">
        <f>$E$2*'22.22-Dati'!O76/'22.22-Dati'!O75</f>
        <v>787.10894741627965</v>
      </c>
      <c r="G75" s="71">
        <f>'22.22-Dati'!$R$5*B75/$B$2+'22.22-Dati'!$S$5*C75/$C$2+'22.22-Dati'!$T$5*D75/$D$2+'22.22-Dati'!$U$5*E75/$E$2</f>
        <v>10068.465103965791</v>
      </c>
      <c r="H75" s="63">
        <f t="shared" si="3"/>
        <v>-68.465103965791059</v>
      </c>
    </row>
    <row r="76" spans="1:8" ht="15" customHeight="1" x14ac:dyDescent="0.2">
      <c r="A76" s="72">
        <f>'22.22-Dati'!A77</f>
        <v>74</v>
      </c>
      <c r="B76" s="70">
        <f>$B$2*'22.22-Dati'!L77/'22.22-Dati'!L76</f>
        <v>17225.576648822622</v>
      </c>
      <c r="C76" s="70">
        <f>$C$2*'22.22-Dati'!M77/'22.22-Dati'!M76</f>
        <v>17093.679936838082</v>
      </c>
      <c r="D76" s="70">
        <f>$D$2*'22.22-Dati'!N77/'22.22-Dati'!N76</f>
        <v>31693.279115459238</v>
      </c>
      <c r="E76" s="70">
        <f>$E$2*'22.22-Dati'!O77/'22.22-Dati'!O76</f>
        <v>777.48314193921419</v>
      </c>
      <c r="G76" s="71">
        <f>'22.22-Dati'!$R$5*B76/$B$2+'22.22-Dati'!$S$5*C76/$C$2+'22.22-Dati'!$T$5*D76/$D$2+'22.22-Dati'!$U$5*E76/$E$2</f>
        <v>9970.5153897534583</v>
      </c>
      <c r="H76" s="63">
        <f t="shared" si="3"/>
        <v>29.484610246541706</v>
      </c>
    </row>
    <row r="77" spans="1:8" ht="15" customHeight="1" x14ac:dyDescent="0.2">
      <c r="A77" s="72">
        <f>'22.22-Dati'!A78</f>
        <v>75</v>
      </c>
      <c r="B77" s="70">
        <f>$B$2*'22.22-Dati'!L78/'22.22-Dati'!L77</f>
        <v>17141.170797272112</v>
      </c>
      <c r="C77" s="70">
        <f>$C$2*'22.22-Dati'!M78/'22.22-Dati'!M77</f>
        <v>17101.093153981863</v>
      </c>
      <c r="D77" s="70">
        <f>$D$2*'22.22-Dati'!N78/'22.22-Dati'!N77</f>
        <v>31784.50852764583</v>
      </c>
      <c r="E77" s="70">
        <f>$E$2*'22.22-Dati'!O78/'22.22-Dati'!O77</f>
        <v>786.19438289370567</v>
      </c>
      <c r="G77" s="71">
        <f>'22.22-Dati'!$R$5*B77/$B$2+'22.22-Dati'!$S$5*C77/$C$2+'22.22-Dati'!$T$5*D77/$D$2+'22.22-Dati'!$U$5*E77/$E$2</f>
        <v>9993.567917399514</v>
      </c>
      <c r="H77" s="63">
        <f t="shared" si="3"/>
        <v>6.4320826004859555</v>
      </c>
    </row>
    <row r="78" spans="1:8" ht="15" customHeight="1" x14ac:dyDescent="0.2">
      <c r="A78" s="72">
        <f>'22.22-Dati'!A79</f>
        <v>76</v>
      </c>
      <c r="B78" s="70">
        <f>$B$2*'22.22-Dati'!L79/'22.22-Dati'!L78</f>
        <v>16878.998348495999</v>
      </c>
      <c r="C78" s="70">
        <f>$C$2*'22.22-Dati'!M79/'22.22-Dati'!M78</f>
        <v>17179.908166710771</v>
      </c>
      <c r="D78" s="70">
        <f>$D$2*'22.22-Dati'!N79/'22.22-Dati'!N78</f>
        <v>31876.74136459564</v>
      </c>
      <c r="E78" s="70">
        <f>$E$2*'22.22-Dati'!O79/'22.22-Dati'!O78</f>
        <v>776.01494129942785</v>
      </c>
      <c r="G78" s="71">
        <f>'22.22-Dati'!$R$5*B78/$B$2+'22.22-Dati'!$S$5*C78/$C$2+'22.22-Dati'!$T$5*D78/$D$2+'22.22-Dati'!$U$5*E78/$E$2</f>
        <v>9925.1192794447688</v>
      </c>
      <c r="H78" s="63">
        <f t="shared" si="3"/>
        <v>74.880720555231164</v>
      </c>
    </row>
    <row r="79" spans="1:8" ht="15" customHeight="1" x14ac:dyDescent="0.2">
      <c r="A79" s="72">
        <f>'22.22-Dati'!A80</f>
        <v>77</v>
      </c>
      <c r="B79" s="70">
        <f>$B$2*'22.22-Dati'!L80/'22.22-Dati'!L79</f>
        <v>17268.930762765995</v>
      </c>
      <c r="C79" s="70">
        <f>$C$2*'22.22-Dati'!M80/'22.22-Dati'!M79</f>
        <v>17341.809115974283</v>
      </c>
      <c r="D79" s="70">
        <f>$D$2*'22.22-Dati'!N80/'22.22-Dati'!N79</f>
        <v>32281.355819720713</v>
      </c>
      <c r="E79" s="70">
        <f>$E$2*'22.22-Dati'!O80/'22.22-Dati'!O79</f>
        <v>760.19262980951896</v>
      </c>
      <c r="G79" s="71">
        <f>'22.22-Dati'!$R$5*B79/$B$2+'22.22-Dati'!$S$5*C79/$C$2+'22.22-Dati'!$T$5*D79/$D$2+'22.22-Dati'!$U$5*E79/$E$2</f>
        <v>9972.8455935780548</v>
      </c>
      <c r="H79" s="63">
        <f t="shared" si="3"/>
        <v>27.154406421945168</v>
      </c>
    </row>
    <row r="80" spans="1:8" ht="15" customHeight="1" x14ac:dyDescent="0.2">
      <c r="A80" s="72">
        <f>'22.22-Dati'!A81</f>
        <v>78</v>
      </c>
      <c r="B80" s="70">
        <f>$B$2*'22.22-Dati'!L81/'22.22-Dati'!L80</f>
        <v>17360.841087761251</v>
      </c>
      <c r="C80" s="70">
        <f>$C$2*'22.22-Dati'!M81/'22.22-Dati'!M80</f>
        <v>17270.35991574328</v>
      </c>
      <c r="D80" s="70">
        <f>$D$2*'22.22-Dati'!N81/'22.22-Dati'!N80</f>
        <v>32043.801735742603</v>
      </c>
      <c r="E80" s="70">
        <f>$E$2*'22.22-Dati'!O81/'22.22-Dati'!O80</f>
        <v>784.57497431641423</v>
      </c>
      <c r="G80" s="71">
        <f>'22.22-Dati'!$R$5*B80/$B$2+'22.22-Dati'!$S$5*C80/$C$2+'22.22-Dati'!$T$5*D80/$D$2+'22.22-Dati'!$U$5*E80/$E$2</f>
        <v>10063.178660795216</v>
      </c>
      <c r="H80" s="63">
        <f t="shared" si="3"/>
        <v>-63.178660795216274</v>
      </c>
    </row>
    <row r="81" spans="1:8" ht="15" customHeight="1" x14ac:dyDescent="0.2">
      <c r="A81" s="72">
        <f>'22.22-Dati'!A82</f>
        <v>79</v>
      </c>
      <c r="B81" s="70">
        <f>$B$2*'22.22-Dati'!L82/'22.22-Dati'!L81</f>
        <v>17632.928517962275</v>
      </c>
      <c r="C81" s="70">
        <f>$C$2*'22.22-Dati'!M82/'22.22-Dati'!M81</f>
        <v>17055.393138223906</v>
      </c>
      <c r="D81" s="70">
        <f>$D$2*'22.22-Dati'!N82/'22.22-Dati'!N81</f>
        <v>31263.727171433147</v>
      </c>
      <c r="E81" s="70">
        <f>$E$2*'22.22-Dati'!O82/'22.22-Dati'!O81</f>
        <v>786.62079231826078</v>
      </c>
      <c r="G81" s="71">
        <f>'22.22-Dati'!$R$5*B81/$B$2+'22.22-Dati'!$S$5*C81/$C$2+'22.22-Dati'!$T$5*D81/$D$2+'22.22-Dati'!$U$5*E81/$E$2</f>
        <v>10056.78108381303</v>
      </c>
      <c r="H81" s="63">
        <f t="shared" si="3"/>
        <v>-56.781083813029909</v>
      </c>
    </row>
    <row r="82" spans="1:8" ht="15" customHeight="1" x14ac:dyDescent="0.2">
      <c r="A82" s="72">
        <f>'22.22-Dati'!A83</f>
        <v>80</v>
      </c>
      <c r="B82" s="70">
        <f>$B$2*'22.22-Dati'!L83/'22.22-Dati'!L82</f>
        <v>17326.028208873038</v>
      </c>
      <c r="C82" s="70">
        <f>$C$2*'22.22-Dati'!M83/'22.22-Dati'!M82</f>
        <v>17372.369036192002</v>
      </c>
      <c r="D82" s="70">
        <f>$D$2*'22.22-Dati'!N83/'22.22-Dati'!N82</f>
        <v>32531.671513465153</v>
      </c>
      <c r="E82" s="70">
        <f>$E$2*'22.22-Dati'!O83/'22.22-Dati'!O82</f>
        <v>778.41682320232007</v>
      </c>
      <c r="G82" s="71">
        <f>'22.22-Dati'!$R$5*B82/$B$2+'22.22-Dati'!$S$5*C82/$C$2+'22.22-Dati'!$T$5*D82/$D$2+'22.22-Dati'!$U$5*E82/$E$2</f>
        <v>10066.310532292715</v>
      </c>
      <c r="H82" s="63">
        <f t="shared" si="3"/>
        <v>-66.310532292714925</v>
      </c>
    </row>
    <row r="83" spans="1:8" ht="15" customHeight="1" x14ac:dyDescent="0.2">
      <c r="A83" s="72">
        <f>'22.22-Dati'!A84</f>
        <v>81</v>
      </c>
      <c r="B83" s="70">
        <f>$B$2*'22.22-Dati'!L84/'22.22-Dati'!L83</f>
        <v>17266.103661834659</v>
      </c>
      <c r="C83" s="70">
        <f>$C$2*'22.22-Dati'!M84/'22.22-Dati'!M83</f>
        <v>17079.251249065481</v>
      </c>
      <c r="D83" s="70">
        <f>$D$2*'22.22-Dati'!N84/'22.22-Dati'!N83</f>
        <v>31603.740357207113</v>
      </c>
      <c r="E83" s="70">
        <f>$E$2*'22.22-Dati'!O84/'22.22-Dati'!O83</f>
        <v>785.58279780521673</v>
      </c>
      <c r="G83" s="71">
        <f>'22.22-Dati'!$R$5*B83/$B$2+'22.22-Dati'!$S$5*C83/$C$2+'22.22-Dati'!$T$5*D83/$D$2+'22.22-Dati'!$U$5*E83/$E$2</f>
        <v>10003.554052666374</v>
      </c>
      <c r="H83" s="63">
        <f t="shared" si="3"/>
        <v>-3.5540526663735363</v>
      </c>
    </row>
    <row r="84" spans="1:8" ht="15" customHeight="1" x14ac:dyDescent="0.2">
      <c r="A84" s="72">
        <f>'22.22-Dati'!A85</f>
        <v>82</v>
      </c>
      <c r="B84" s="70">
        <f>$B$2*'22.22-Dati'!L85/'22.22-Dati'!L84</f>
        <v>17214.489490134751</v>
      </c>
      <c r="C84" s="70">
        <f>$C$2*'22.22-Dati'!M85/'22.22-Dati'!M84</f>
        <v>17268.549874104723</v>
      </c>
      <c r="D84" s="70">
        <f>$D$2*'22.22-Dati'!N85/'22.22-Dati'!N84</f>
        <v>32039.371230272987</v>
      </c>
      <c r="E84" s="70">
        <f>$E$2*'22.22-Dati'!O85/'22.22-Dati'!O84</f>
        <v>770.5451460886992</v>
      </c>
      <c r="G84" s="71">
        <f>'22.22-Dati'!$R$5*B84/$B$2+'22.22-Dati'!$S$5*C84/$C$2+'22.22-Dati'!$T$5*D84/$D$2+'22.22-Dati'!$U$5*E84/$E$2</f>
        <v>9983.0213987925745</v>
      </c>
      <c r="H84" s="63">
        <f t="shared" si="3"/>
        <v>16.978601207425527</v>
      </c>
    </row>
    <row r="85" spans="1:8" ht="15" customHeight="1" x14ac:dyDescent="0.2">
      <c r="A85" s="72">
        <f>'22.22-Dati'!A86</f>
        <v>83</v>
      </c>
      <c r="B85" s="70">
        <f>$B$2*'22.22-Dati'!L86/'22.22-Dati'!L85</f>
        <v>17149.089660053858</v>
      </c>
      <c r="C85" s="70">
        <f>$C$2*'22.22-Dati'!M86/'22.22-Dati'!M85</f>
        <v>16948.045617446092</v>
      </c>
      <c r="D85" s="70">
        <f>$D$2*'22.22-Dati'!N86/'22.22-Dati'!N85</f>
        <v>31055.389287989692</v>
      </c>
      <c r="E85" s="70">
        <f>$E$2*'22.22-Dati'!O86/'22.22-Dati'!O85</f>
        <v>771.88457057207506</v>
      </c>
      <c r="G85" s="71">
        <f>'22.22-Dati'!$R$5*B85/$B$2+'22.22-Dati'!$S$5*C85/$C$2+'22.22-Dati'!$T$5*D85/$D$2+'22.22-Dati'!$U$5*E85/$E$2</f>
        <v>9890.2965136327493</v>
      </c>
      <c r="H85" s="63">
        <f t="shared" si="3"/>
        <v>109.70348636725066</v>
      </c>
    </row>
    <row r="86" spans="1:8" ht="15" customHeight="1" x14ac:dyDescent="0.2">
      <c r="A86" s="72">
        <f>'22.22-Dati'!A87</f>
        <v>84</v>
      </c>
      <c r="B86" s="70">
        <f>$B$2*'22.22-Dati'!L87/'22.22-Dati'!L86</f>
        <v>17202.569130052365</v>
      </c>
      <c r="C86" s="70">
        <f>$C$2*'22.22-Dati'!M87/'22.22-Dati'!M86</f>
        <v>17154.919631777022</v>
      </c>
      <c r="D86" s="70">
        <f>$D$2*'22.22-Dati'!N87/'22.22-Dati'!N86</f>
        <v>32008.074832509006</v>
      </c>
      <c r="E86" s="70">
        <f>$E$2*'22.22-Dati'!O87/'22.22-Dati'!O86</f>
        <v>760.29494463121364</v>
      </c>
      <c r="G86" s="71">
        <f>'22.22-Dati'!$R$5*B86/$B$2+'22.22-Dati'!$S$5*C86/$C$2+'22.22-Dati'!$T$5*D86/$D$2+'22.22-Dati'!$U$5*E86/$E$2</f>
        <v>9920.6175152501546</v>
      </c>
      <c r="H86" s="63">
        <f t="shared" si="3"/>
        <v>79.382484749845389</v>
      </c>
    </row>
    <row r="87" spans="1:8" ht="15" customHeight="1" x14ac:dyDescent="0.2">
      <c r="A87" s="72">
        <f>'22.22-Dati'!A88</f>
        <v>85</v>
      </c>
      <c r="B87" s="70">
        <f>$B$2*'22.22-Dati'!L88/'22.22-Dati'!L87</f>
        <v>17095.807470068798</v>
      </c>
      <c r="C87" s="70">
        <f>$C$2*'22.22-Dati'!M88/'22.22-Dati'!M87</f>
        <v>17250.49539593593</v>
      </c>
      <c r="D87" s="70">
        <f>$D$2*'22.22-Dati'!N88/'22.22-Dati'!N87</f>
        <v>32144.91408900914</v>
      </c>
      <c r="E87" s="70">
        <f>$E$2*'22.22-Dati'!O88/'22.22-Dati'!O87</f>
        <v>768.40601712247872</v>
      </c>
      <c r="G87" s="71">
        <f>'22.22-Dati'!$R$5*B87/$B$2+'22.22-Dati'!$S$5*C87/$C$2+'22.22-Dati'!$T$5*D87/$D$2+'22.22-Dati'!$U$5*E87/$E$2</f>
        <v>9954.2141831624776</v>
      </c>
      <c r="H87" s="63">
        <f t="shared" si="3"/>
        <v>45.785816837522361</v>
      </c>
    </row>
    <row r="88" spans="1:8" ht="15" customHeight="1" x14ac:dyDescent="0.2">
      <c r="A88" s="72">
        <f>'22.22-Dati'!A89</f>
        <v>86</v>
      </c>
      <c r="B88" s="70">
        <f>$B$2*'22.22-Dati'!L89/'22.22-Dati'!L88</f>
        <v>16973.037506887336</v>
      </c>
      <c r="C88" s="70">
        <f>$C$2*'22.22-Dati'!M89/'22.22-Dati'!M88</f>
        <v>17249.349693042961</v>
      </c>
      <c r="D88" s="70">
        <f>$D$2*'22.22-Dati'!N89/'22.22-Dati'!N88</f>
        <v>31983.288443374789</v>
      </c>
      <c r="E88" s="70">
        <f>$E$2*'22.22-Dati'!O89/'22.22-Dati'!O88</f>
        <v>782.21653158127117</v>
      </c>
      <c r="G88" s="71">
        <f>'22.22-Dati'!$R$5*B88/$B$2+'22.22-Dati'!$S$5*C88/$C$2+'22.22-Dati'!$T$5*D88/$D$2+'22.22-Dati'!$U$5*E88/$E$2</f>
        <v>9980.8781077049662</v>
      </c>
      <c r="H88" s="63">
        <f t="shared" si="3"/>
        <v>19.121892295033831</v>
      </c>
    </row>
    <row r="89" spans="1:8" ht="15" customHeight="1" x14ac:dyDescent="0.2">
      <c r="A89" s="72">
        <f>'22.22-Dati'!A90</f>
        <v>87</v>
      </c>
      <c r="B89" s="70">
        <f>$B$2*'22.22-Dati'!L90/'22.22-Dati'!L89</f>
        <v>17267.844284934727</v>
      </c>
      <c r="C89" s="70">
        <f>$C$2*'22.22-Dati'!M90/'22.22-Dati'!M89</f>
        <v>17270.556746474089</v>
      </c>
      <c r="D89" s="70">
        <f>$D$2*'22.22-Dati'!N90/'22.22-Dati'!N89</f>
        <v>31960.590407700383</v>
      </c>
      <c r="E89" s="70">
        <f>$E$2*'22.22-Dati'!O90/'22.22-Dati'!O89</f>
        <v>769.09153009498596</v>
      </c>
      <c r="G89" s="71">
        <f>'22.22-Dati'!$R$5*B89/$B$2+'22.22-Dati'!$S$5*C89/$C$2+'22.22-Dati'!$T$5*D89/$D$2+'22.22-Dati'!$U$5*E89/$E$2</f>
        <v>9984.6042023576538</v>
      </c>
      <c r="H89" s="63">
        <f t="shared" si="3"/>
        <v>15.395797642346224</v>
      </c>
    </row>
    <row r="90" spans="1:8" ht="15" customHeight="1" x14ac:dyDescent="0.2">
      <c r="A90" s="72">
        <f>'22.22-Dati'!A91</f>
        <v>88</v>
      </c>
      <c r="B90" s="70">
        <f>$B$2*'22.22-Dati'!L91/'22.22-Dati'!L90</f>
        <v>17266.202264585656</v>
      </c>
      <c r="C90" s="70">
        <f>$C$2*'22.22-Dati'!M91/'22.22-Dati'!M90</f>
        <v>17249.715870447988</v>
      </c>
      <c r="D90" s="70">
        <f>$D$2*'22.22-Dati'!N91/'22.22-Dati'!N90</f>
        <v>31881.340510964696</v>
      </c>
      <c r="E90" s="70">
        <f>$E$2*'22.22-Dati'!O91/'22.22-Dati'!O90</f>
        <v>787.74074347829162</v>
      </c>
      <c r="G90" s="71">
        <f>'22.22-Dati'!$R$5*B90/$B$2+'22.22-Dati'!$S$5*C90/$C$2+'22.22-Dati'!$T$5*D90/$D$2+'22.22-Dati'!$U$5*E90/$E$2</f>
        <v>10050.228482208262</v>
      </c>
      <c r="H90" s="63">
        <f t="shared" si="3"/>
        <v>-50.228482208261994</v>
      </c>
    </row>
    <row r="91" spans="1:8" ht="15" customHeight="1" x14ac:dyDescent="0.2">
      <c r="A91" s="72">
        <f>'22.22-Dati'!A92</f>
        <v>89</v>
      </c>
      <c r="B91" s="70">
        <f>$B$2*'22.22-Dati'!L92/'22.22-Dati'!L91</f>
        <v>17198.735048534258</v>
      </c>
      <c r="C91" s="70">
        <f>$C$2*'22.22-Dati'!M92/'22.22-Dati'!M91</f>
        <v>17242.659257929477</v>
      </c>
      <c r="D91" s="70">
        <f>$D$2*'22.22-Dati'!N92/'22.22-Dati'!N91</f>
        <v>31830.418042658388</v>
      </c>
      <c r="E91" s="70">
        <f>$E$2*'22.22-Dati'!O92/'22.22-Dati'!O91</f>
        <v>766.44397426944124</v>
      </c>
      <c r="G91" s="71">
        <f>'22.22-Dati'!$R$5*B91/$B$2+'22.22-Dati'!$S$5*C91/$C$2+'22.22-Dati'!$T$5*D91/$D$2+'22.22-Dati'!$U$5*E91/$E$2</f>
        <v>9953.4067235360035</v>
      </c>
      <c r="H91" s="63">
        <f t="shared" si="3"/>
        <v>46.593276463996517</v>
      </c>
    </row>
    <row r="92" spans="1:8" ht="15" customHeight="1" x14ac:dyDescent="0.2">
      <c r="A92" s="72">
        <f>'22.22-Dati'!A93</f>
        <v>90</v>
      </c>
      <c r="B92" s="70">
        <f>$B$2*'22.22-Dati'!L93/'22.22-Dati'!L92</f>
        <v>17292.277158391065</v>
      </c>
      <c r="C92" s="70">
        <f>$C$2*'22.22-Dati'!M93/'22.22-Dati'!M92</f>
        <v>17356.695403704936</v>
      </c>
      <c r="D92" s="70">
        <f>$D$2*'22.22-Dati'!N93/'22.22-Dati'!N92</f>
        <v>31973.443019833721</v>
      </c>
      <c r="E92" s="70">
        <f>$E$2*'22.22-Dati'!O93/'22.22-Dati'!O92</f>
        <v>776.62105696643857</v>
      </c>
      <c r="G92" s="71">
        <f>'22.22-Dati'!$R$5*B92/$B$2+'22.22-Dati'!$S$5*C92/$C$2+'22.22-Dati'!$T$5*D92/$D$2+'22.22-Dati'!$U$5*E92/$E$2</f>
        <v>10033.326731722931</v>
      </c>
      <c r="H92" s="63">
        <f t="shared" si="3"/>
        <v>-33.326731722931072</v>
      </c>
    </row>
    <row r="93" spans="1:8" ht="15" customHeight="1" x14ac:dyDescent="0.2">
      <c r="A93" s="72">
        <f>'22.22-Dati'!A94</f>
        <v>91</v>
      </c>
      <c r="B93" s="70">
        <f>$B$2*'22.22-Dati'!L94/'22.22-Dati'!L93</f>
        <v>17258.196638762951</v>
      </c>
      <c r="C93" s="70">
        <f>$C$2*'22.22-Dati'!M94/'22.22-Dati'!M93</f>
        <v>17308.777262445121</v>
      </c>
      <c r="D93" s="70">
        <f>$D$2*'22.22-Dati'!N94/'22.22-Dati'!N93</f>
        <v>31853.069558761003</v>
      </c>
      <c r="E93" s="70">
        <f>$E$2*'22.22-Dati'!O94/'22.22-Dati'!O93</f>
        <v>781.84976051449621</v>
      </c>
      <c r="G93" s="71">
        <f>'22.22-Dati'!$R$5*B93/$B$2+'22.22-Dati'!$S$5*C93/$C$2+'22.22-Dati'!$T$5*D93/$D$2+'22.22-Dati'!$U$5*E93/$E$2</f>
        <v>10035.476072903366</v>
      </c>
      <c r="H93" s="63">
        <f t="shared" si="3"/>
        <v>-35.476072903366003</v>
      </c>
    </row>
    <row r="94" spans="1:8" ht="15" customHeight="1" x14ac:dyDescent="0.2">
      <c r="A94" s="72">
        <f>'22.22-Dati'!A95</f>
        <v>92</v>
      </c>
      <c r="B94" s="70">
        <f>$B$2*'22.22-Dati'!L95/'22.22-Dati'!L94</f>
        <v>17249.863478380477</v>
      </c>
      <c r="C94" s="70">
        <f>$C$2*'22.22-Dati'!M95/'22.22-Dati'!M94</f>
        <v>17390.592869781711</v>
      </c>
      <c r="D94" s="70">
        <f>$D$2*'22.22-Dati'!N95/'22.22-Dati'!N94</f>
        <v>32292.414291512625</v>
      </c>
      <c r="E94" s="70">
        <f>$E$2*'22.22-Dati'!O95/'22.22-Dati'!O94</f>
        <v>789.34585162544295</v>
      </c>
      <c r="G94" s="71">
        <f>'22.22-Dati'!$R$5*B94/$B$2+'22.22-Dati'!$S$5*C94/$C$2+'22.22-Dati'!$T$5*D94/$D$2+'22.22-Dati'!$U$5*E94/$E$2</f>
        <v>10090.922645427259</v>
      </c>
      <c r="H94" s="63">
        <f t="shared" si="3"/>
        <v>-90.92264542725934</v>
      </c>
    </row>
    <row r="95" spans="1:8" ht="15" customHeight="1" x14ac:dyDescent="0.2">
      <c r="A95" s="72">
        <f>'22.22-Dati'!A96</f>
        <v>93</v>
      </c>
      <c r="B95" s="70">
        <f>$B$2*'22.22-Dati'!L96/'22.22-Dati'!L95</f>
        <v>17297.413179835221</v>
      </c>
      <c r="C95" s="70">
        <f>$C$2*'22.22-Dati'!M96/'22.22-Dati'!M95</f>
        <v>17217.633471862006</v>
      </c>
      <c r="D95" s="70">
        <f>$D$2*'22.22-Dati'!N96/'22.22-Dati'!N95</f>
        <v>31820.44088463964</v>
      </c>
      <c r="E95" s="70">
        <f>$E$2*'22.22-Dati'!O96/'22.22-Dati'!O95</f>
        <v>774.57747911705997</v>
      </c>
      <c r="G95" s="71">
        <f>'22.22-Dati'!$R$5*B95/$B$2+'22.22-Dati'!$S$5*C95/$C$2+'22.22-Dati'!$T$5*D95/$D$2+'22.22-Dati'!$U$5*E95/$E$2</f>
        <v>9997.3615368326318</v>
      </c>
      <c r="H95" s="63">
        <f t="shared" si="3"/>
        <v>2.6384631673681724</v>
      </c>
    </row>
    <row r="96" spans="1:8" ht="15" customHeight="1" x14ac:dyDescent="0.2">
      <c r="A96" s="72">
        <f>'22.22-Dati'!A97</f>
        <v>94</v>
      </c>
      <c r="B96" s="70">
        <f>$B$2*'22.22-Dati'!L97/'22.22-Dati'!L96</f>
        <v>17133.478655452764</v>
      </c>
      <c r="C96" s="70">
        <f>$C$2*'22.22-Dati'!M97/'22.22-Dati'!M96</f>
        <v>17310.376574278376</v>
      </c>
      <c r="D96" s="70">
        <f>$D$2*'22.22-Dati'!N97/'22.22-Dati'!N96</f>
        <v>31814.754327227522</v>
      </c>
      <c r="E96" s="70">
        <f>$E$2*'22.22-Dati'!O97/'22.22-Dati'!O96</f>
        <v>778.53182288411529</v>
      </c>
      <c r="G96" s="71">
        <f>'22.22-Dati'!$R$5*B96/$B$2+'22.22-Dati'!$S$5*C96/$C$2+'22.22-Dati'!$T$5*D96/$D$2+'22.22-Dati'!$U$5*E96/$E$2</f>
        <v>9999.9898924083209</v>
      </c>
      <c r="H96" s="63">
        <f t="shared" si="3"/>
        <v>1.0107591679116013E-2</v>
      </c>
    </row>
    <row r="97" spans="1:8" ht="15" customHeight="1" x14ac:dyDescent="0.2">
      <c r="A97" s="72">
        <f>'22.22-Dati'!A98</f>
        <v>95</v>
      </c>
      <c r="B97" s="70">
        <f>$B$2*'22.22-Dati'!L98/'22.22-Dati'!L97</f>
        <v>17295.956294107091</v>
      </c>
      <c r="C97" s="70">
        <f>$C$2*'22.22-Dati'!M98/'22.22-Dati'!M97</f>
        <v>17371.99162402999</v>
      </c>
      <c r="D97" s="70">
        <f>$D$2*'22.22-Dati'!N98/'22.22-Dati'!N97</f>
        <v>32525.002003494021</v>
      </c>
      <c r="E97" s="70">
        <f>$E$2*'22.22-Dati'!O98/'22.22-Dati'!O97</f>
        <v>785.67749391295024</v>
      </c>
      <c r="G97" s="71">
        <f>'22.22-Dati'!$R$5*B97/$B$2+'22.22-Dati'!$S$5*C97/$C$2+'22.22-Dati'!$T$5*D97/$D$2+'22.22-Dati'!$U$5*E97/$E$2</f>
        <v>10088.826918307892</v>
      </c>
      <c r="H97" s="63">
        <f t="shared" si="3"/>
        <v>-88.826918307891901</v>
      </c>
    </row>
    <row r="98" spans="1:8" ht="15" customHeight="1" x14ac:dyDescent="0.2">
      <c r="A98" s="72">
        <f>'22.22-Dati'!A99</f>
        <v>96</v>
      </c>
      <c r="B98" s="70">
        <f>$B$2*'22.22-Dati'!L99/'22.22-Dati'!L98</f>
        <v>17241.961547637318</v>
      </c>
      <c r="C98" s="70">
        <f>$C$2*'22.22-Dati'!M99/'22.22-Dati'!M98</f>
        <v>17272.251661531944</v>
      </c>
      <c r="D98" s="70">
        <f>$D$2*'22.22-Dati'!N99/'22.22-Dati'!N98</f>
        <v>31884.504395836459</v>
      </c>
      <c r="E98" s="70">
        <f>$E$2*'22.22-Dati'!O99/'22.22-Dati'!O98</f>
        <v>783.49537077512412</v>
      </c>
      <c r="G98" s="71">
        <f>'22.22-Dati'!$R$5*B98/$B$2+'22.22-Dati'!$S$5*C98/$C$2+'22.22-Dati'!$T$5*D98/$D$2+'22.22-Dati'!$U$5*E98/$E$2</f>
        <v>10033.626128418997</v>
      </c>
      <c r="H98" s="63">
        <f t="shared" si="3"/>
        <v>-33.626128418996814</v>
      </c>
    </row>
    <row r="99" spans="1:8" ht="15" customHeight="1" x14ac:dyDescent="0.2">
      <c r="A99" s="72">
        <f>'22.22-Dati'!A100</f>
        <v>97</v>
      </c>
      <c r="B99" s="70">
        <f>$B$2*'22.22-Dati'!L100/'22.22-Dati'!L99</f>
        <v>17205.925401294615</v>
      </c>
      <c r="C99" s="70">
        <f>$C$2*'22.22-Dati'!M100/'22.22-Dati'!M99</f>
        <v>17303.055027051087</v>
      </c>
      <c r="D99" s="70">
        <f>$D$2*'22.22-Dati'!N100/'22.22-Dati'!N99</f>
        <v>32126.920915252555</v>
      </c>
      <c r="E99" s="70">
        <f>$E$2*'22.22-Dati'!O100/'22.22-Dati'!O99</f>
        <v>794.36362942684229</v>
      </c>
      <c r="G99" s="71">
        <f>'22.22-Dati'!$R$5*B99/$B$2+'22.22-Dati'!$S$5*C99/$C$2+'22.22-Dati'!$T$5*D99/$D$2+'22.22-Dati'!$U$5*E99/$E$2</f>
        <v>10082.236436312764</v>
      </c>
      <c r="H99" s="63">
        <f t="shared" si="3"/>
        <v>-82.236436312763544</v>
      </c>
    </row>
    <row r="100" spans="1:8" ht="15" customHeight="1" x14ac:dyDescent="0.2">
      <c r="A100" s="72">
        <f>'22.22-Dati'!A101</f>
        <v>98</v>
      </c>
      <c r="B100" s="70">
        <f>$B$2*'22.22-Dati'!L101/'22.22-Dati'!L100</f>
        <v>17302.233201525851</v>
      </c>
      <c r="C100" s="70">
        <f>$C$2*'22.22-Dati'!M101/'22.22-Dati'!M100</f>
        <v>17224.618280618266</v>
      </c>
      <c r="D100" s="70">
        <f>$D$2*'22.22-Dati'!N101/'22.22-Dati'!N100</f>
        <v>32166.387918986034</v>
      </c>
      <c r="E100" s="70">
        <f>$E$2*'22.22-Dati'!O101/'22.22-Dati'!O100</f>
        <v>769.68008268550807</v>
      </c>
      <c r="G100" s="71">
        <f>'22.22-Dati'!$R$5*B100/$B$2+'22.22-Dati'!$S$5*C100/$C$2+'22.22-Dati'!$T$5*D100/$D$2+'22.22-Dati'!$U$5*E100/$E$2</f>
        <v>9991.3119789287193</v>
      </c>
      <c r="H100" s="63">
        <f t="shared" si="3"/>
        <v>8.6880210712806729</v>
      </c>
    </row>
    <row r="101" spans="1:8" ht="15" customHeight="1" x14ac:dyDescent="0.2">
      <c r="A101" s="72">
        <f>'22.22-Dati'!A102</f>
        <v>99</v>
      </c>
      <c r="B101" s="70">
        <f>$B$2*'22.22-Dati'!L102/'22.22-Dati'!L101</f>
        <v>17166.717279957567</v>
      </c>
      <c r="C101" s="70">
        <f>$C$2*'22.22-Dati'!M102/'22.22-Dati'!M101</f>
        <v>17361.567564325105</v>
      </c>
      <c r="D101" s="70">
        <f>$D$2*'22.22-Dati'!N102/'22.22-Dati'!N101</f>
        <v>32283.190812953002</v>
      </c>
      <c r="E101" s="70">
        <f>$E$2*'22.22-Dati'!O102/'22.22-Dati'!O101</f>
        <v>783.19549263262309</v>
      </c>
      <c r="G101" s="71">
        <f>'22.22-Dati'!$R$5*B101/$B$2+'22.22-Dati'!$S$5*C101/$C$2+'22.22-Dati'!$T$5*D101/$D$2+'22.22-Dati'!$U$5*E101/$E$2</f>
        <v>10047.332421369367</v>
      </c>
      <c r="H101" s="63">
        <f t="shared" si="3"/>
        <v>-47.332421369366784</v>
      </c>
    </row>
    <row r="102" spans="1:8" ht="15" customHeight="1" x14ac:dyDescent="0.2">
      <c r="A102" s="72">
        <f>'22.22-Dati'!A103</f>
        <v>100</v>
      </c>
      <c r="B102" s="70">
        <f>$B$2*'22.22-Dati'!L103/'22.22-Dati'!L102</f>
        <v>17242.686998545454</v>
      </c>
      <c r="C102" s="70">
        <f>$C$2*'22.22-Dati'!M103/'22.22-Dati'!M102</f>
        <v>17216.337115794468</v>
      </c>
      <c r="D102" s="70">
        <f>$D$2*'22.22-Dati'!N103/'22.22-Dati'!N102</f>
        <v>32563.822088787791</v>
      </c>
      <c r="E102" s="70">
        <f>$E$2*'22.22-Dati'!O103/'22.22-Dati'!O102</f>
        <v>770.37426742721129</v>
      </c>
      <c r="G102" s="71">
        <f>'22.22-Dati'!$R$5*B102/$B$2+'22.22-Dati'!$S$5*C102/$C$2+'22.22-Dati'!$T$5*D102/$D$2+'22.22-Dati'!$U$5*E102/$E$2</f>
        <v>9994.5779376107566</v>
      </c>
      <c r="H102" s="63">
        <f t="shared" si="3"/>
        <v>5.422062389243365</v>
      </c>
    </row>
    <row r="103" spans="1:8" ht="15" customHeight="1" x14ac:dyDescent="0.2">
      <c r="A103" s="72">
        <f>'22.22-Dati'!A104</f>
        <v>101</v>
      </c>
      <c r="B103" s="70">
        <f>$B$2*'22.22-Dati'!L104/'22.22-Dati'!L103</f>
        <v>17094.557123015307</v>
      </c>
      <c r="C103" s="70">
        <f>$C$2*'22.22-Dati'!M104/'22.22-Dati'!M103</f>
        <v>17324.63743173183</v>
      </c>
      <c r="D103" s="70">
        <f>$D$2*'22.22-Dati'!N104/'22.22-Dati'!N103</f>
        <v>32206.742892702863</v>
      </c>
      <c r="E103" s="70">
        <f>$E$2*'22.22-Dati'!O104/'22.22-Dati'!O103</f>
        <v>776.61678589898622</v>
      </c>
      <c r="G103" s="71">
        <f>'22.22-Dati'!$R$5*B103/$B$2+'22.22-Dati'!$S$5*C103/$C$2+'22.22-Dati'!$T$5*D103/$D$2+'22.22-Dati'!$U$5*E103/$E$2</f>
        <v>10000.529806212564</v>
      </c>
      <c r="H103" s="63">
        <f t="shared" si="3"/>
        <v>-0.52980621256392624</v>
      </c>
    </row>
    <row r="104" spans="1:8" ht="15" customHeight="1" x14ac:dyDescent="0.2">
      <c r="A104" s="72">
        <f>'22.22-Dati'!A105</f>
        <v>102</v>
      </c>
      <c r="B104" s="70">
        <f>$B$2*'22.22-Dati'!L105/'22.22-Dati'!L104</f>
        <v>17147.204235048335</v>
      </c>
      <c r="C104" s="70">
        <f>$C$2*'22.22-Dati'!M105/'22.22-Dati'!M104</f>
        <v>17082.474704270746</v>
      </c>
      <c r="D104" s="70">
        <f>$D$2*'22.22-Dati'!N105/'22.22-Dati'!N104</f>
        <v>31528.43428678756</v>
      </c>
      <c r="E104" s="70">
        <f>$E$2*'22.22-Dati'!O105/'22.22-Dati'!O104</f>
        <v>776.34953126944822</v>
      </c>
      <c r="G104" s="71">
        <f>'22.22-Dati'!$R$5*B104/$B$2+'22.22-Dati'!$S$5*C104/$C$2+'22.22-Dati'!$T$5*D104/$D$2+'22.22-Dati'!$U$5*E104/$E$2</f>
        <v>9945.3687810682241</v>
      </c>
      <c r="H104" s="63">
        <f t="shared" si="3"/>
        <v>54.631218931775948</v>
      </c>
    </row>
    <row r="105" spans="1:8" ht="15" customHeight="1" x14ac:dyDescent="0.2">
      <c r="A105" s="72">
        <f>'22.22-Dati'!A106</f>
        <v>103</v>
      </c>
      <c r="B105" s="70">
        <f>$B$2*'22.22-Dati'!L106/'22.22-Dati'!L105</f>
        <v>17338.502405219046</v>
      </c>
      <c r="C105" s="70">
        <f>$C$2*'22.22-Dati'!M106/'22.22-Dati'!M105</f>
        <v>17276.937861768216</v>
      </c>
      <c r="D105" s="70">
        <f>$D$2*'22.22-Dati'!N106/'22.22-Dati'!N105</f>
        <v>32079.5109167714</v>
      </c>
      <c r="E105" s="70">
        <f>$E$2*'22.22-Dati'!O106/'22.22-Dati'!O105</f>
        <v>772.59155661356351</v>
      </c>
      <c r="G105" s="71">
        <f>'22.22-Dati'!$R$5*B105/$B$2+'22.22-Dati'!$S$5*C105/$C$2+'22.22-Dati'!$T$5*D105/$D$2+'22.22-Dati'!$U$5*E105/$E$2</f>
        <v>10015.269134016009</v>
      </c>
      <c r="H105" s="63">
        <f t="shared" si="3"/>
        <v>-15.269134016009048</v>
      </c>
    </row>
    <row r="106" spans="1:8" ht="15" customHeight="1" x14ac:dyDescent="0.2">
      <c r="A106" s="72">
        <f>'22.22-Dati'!A107</f>
        <v>104</v>
      </c>
      <c r="B106" s="70">
        <f>$B$2*'22.22-Dati'!L107/'22.22-Dati'!L106</f>
        <v>17104.702523302098</v>
      </c>
      <c r="C106" s="70">
        <f>$C$2*'22.22-Dati'!M107/'22.22-Dati'!M106</f>
        <v>17248.290059515799</v>
      </c>
      <c r="D106" s="70">
        <f>$D$2*'22.22-Dati'!N107/'22.22-Dati'!N106</f>
        <v>31957.411015007532</v>
      </c>
      <c r="E106" s="70">
        <f>$E$2*'22.22-Dati'!O107/'22.22-Dati'!O106</f>
        <v>788.83026851132581</v>
      </c>
      <c r="G106" s="71">
        <f>'22.22-Dati'!$R$5*B106/$B$2+'22.22-Dati'!$S$5*C106/$C$2+'22.22-Dati'!$T$5*D106/$D$2+'22.22-Dati'!$U$5*E106/$E$2</f>
        <v>10028.391336392182</v>
      </c>
      <c r="H106" s="63">
        <f t="shared" si="3"/>
        <v>-28.391336392181984</v>
      </c>
    </row>
    <row r="107" spans="1:8" ht="15" customHeight="1" x14ac:dyDescent="0.2">
      <c r="A107" s="72">
        <f>'22.22-Dati'!A108</f>
        <v>105</v>
      </c>
      <c r="B107" s="70">
        <f>$B$2*'22.22-Dati'!L108/'22.22-Dati'!L107</f>
        <v>17199.530034801628</v>
      </c>
      <c r="C107" s="70">
        <f>$C$2*'22.22-Dati'!M108/'22.22-Dati'!M107</f>
        <v>17137.938938105144</v>
      </c>
      <c r="D107" s="70">
        <f>$D$2*'22.22-Dati'!N108/'22.22-Dati'!N107</f>
        <v>32050.011448018598</v>
      </c>
      <c r="E107" s="70">
        <f>$E$2*'22.22-Dati'!O108/'22.22-Dati'!O107</f>
        <v>762.68321206018686</v>
      </c>
      <c r="G107" s="71">
        <f>'22.22-Dati'!$R$5*B107/$B$2+'22.22-Dati'!$S$5*C107/$C$2+'22.22-Dati'!$T$5*D107/$D$2+'22.22-Dati'!$U$5*E107/$E$2</f>
        <v>9927.6652156124892</v>
      </c>
      <c r="H107" s="63">
        <f t="shared" si="3"/>
        <v>72.334784387510808</v>
      </c>
    </row>
    <row r="108" spans="1:8" ht="15" customHeight="1" x14ac:dyDescent="0.2">
      <c r="A108" s="72">
        <f>'22.22-Dati'!A109</f>
        <v>106</v>
      </c>
      <c r="B108" s="70">
        <f>$B$2*'22.22-Dati'!L109/'22.22-Dati'!L108</f>
        <v>17265.463287146671</v>
      </c>
      <c r="C108" s="70">
        <f>$C$2*'22.22-Dati'!M109/'22.22-Dati'!M108</f>
        <v>17153.435242906522</v>
      </c>
      <c r="D108" s="70">
        <f>$D$2*'22.22-Dati'!N109/'22.22-Dati'!N108</f>
        <v>31730.541793674449</v>
      </c>
      <c r="E108" s="70">
        <f>$E$2*'22.22-Dati'!O109/'22.22-Dati'!O108</f>
        <v>773.85324741252839</v>
      </c>
      <c r="G108" s="71">
        <f>'22.22-Dati'!$R$5*B108/$B$2+'22.22-Dati'!$S$5*C108/$C$2+'22.22-Dati'!$T$5*D108/$D$2+'22.22-Dati'!$U$5*E108/$E$2</f>
        <v>9975.0158060910981</v>
      </c>
      <c r="H108" s="63">
        <f t="shared" si="3"/>
        <v>24.984193908901943</v>
      </c>
    </row>
    <row r="109" spans="1:8" ht="15" customHeight="1" x14ac:dyDescent="0.2">
      <c r="A109" s="72">
        <f>'22.22-Dati'!A110</f>
        <v>107</v>
      </c>
      <c r="B109" s="70">
        <f>$B$2*'22.22-Dati'!L110/'22.22-Dati'!L109</f>
        <v>17131.719102648553</v>
      </c>
      <c r="C109" s="70">
        <f>$C$2*'22.22-Dati'!M110/'22.22-Dati'!M109</f>
        <v>17165.619894877975</v>
      </c>
      <c r="D109" s="70">
        <f>$D$2*'22.22-Dati'!N110/'22.22-Dati'!N109</f>
        <v>32051.209184284573</v>
      </c>
      <c r="E109" s="70">
        <f>$E$2*'22.22-Dati'!O110/'22.22-Dati'!O109</f>
        <v>775.50501249036563</v>
      </c>
      <c r="G109" s="71">
        <f>'22.22-Dati'!$R$5*B109/$B$2+'22.22-Dati'!$S$5*C109/$C$2+'22.22-Dati'!$T$5*D109/$D$2+'22.22-Dati'!$U$5*E109/$E$2</f>
        <v>9970.1987223382166</v>
      </c>
      <c r="H109" s="63">
        <f t="shared" si="3"/>
        <v>29.801277661783388</v>
      </c>
    </row>
    <row r="110" spans="1:8" ht="15" customHeight="1" x14ac:dyDescent="0.2">
      <c r="A110" s="72">
        <f>'22.22-Dati'!A111</f>
        <v>108</v>
      </c>
      <c r="B110" s="70">
        <f>$B$2*'22.22-Dati'!L111/'22.22-Dati'!L110</f>
        <v>16690.934702727536</v>
      </c>
      <c r="C110" s="70">
        <f>$C$2*'22.22-Dati'!M111/'22.22-Dati'!M110</f>
        <v>17278.500489882768</v>
      </c>
      <c r="D110" s="70">
        <f>$D$2*'22.22-Dati'!N111/'22.22-Dati'!N110</f>
        <v>32095.926786362626</v>
      </c>
      <c r="E110" s="70">
        <f>$E$2*'22.22-Dati'!O111/'22.22-Dati'!O110</f>
        <v>771.79346431934778</v>
      </c>
      <c r="G110" s="71">
        <f>'22.22-Dati'!$R$5*B110/$B$2+'22.22-Dati'!$S$5*C110/$C$2+'22.22-Dati'!$T$5*D110/$D$2+'22.22-Dati'!$U$5*E110/$E$2</f>
        <v>9900.0097975895223</v>
      </c>
      <c r="H110" s="63">
        <f t="shared" si="3"/>
        <v>99.99020241047765</v>
      </c>
    </row>
    <row r="111" spans="1:8" ht="15" customHeight="1" x14ac:dyDescent="0.2">
      <c r="A111" s="72">
        <f>'22.22-Dati'!A112</f>
        <v>109</v>
      </c>
      <c r="B111" s="70">
        <f>$B$2*'22.22-Dati'!L112/'22.22-Dati'!L111</f>
        <v>17182.979347985172</v>
      </c>
      <c r="C111" s="70">
        <f>$C$2*'22.22-Dati'!M112/'22.22-Dati'!M111</f>
        <v>16909.480957009222</v>
      </c>
      <c r="D111" s="70">
        <f>$D$2*'22.22-Dati'!N112/'22.22-Dati'!N111</f>
        <v>31321.008485104798</v>
      </c>
      <c r="E111" s="70">
        <f>$E$2*'22.22-Dati'!O112/'22.22-Dati'!O111</f>
        <v>756.90818055519424</v>
      </c>
      <c r="G111" s="71">
        <f>'22.22-Dati'!$R$5*B111/$B$2+'22.22-Dati'!$S$5*C111/$C$2+'22.22-Dati'!$T$5*D111/$D$2+'22.22-Dati'!$U$5*E111/$E$2</f>
        <v>9839.9664388230212</v>
      </c>
      <c r="H111" s="63">
        <f t="shared" si="3"/>
        <v>160.03356117697876</v>
      </c>
    </row>
    <row r="112" spans="1:8" ht="15" customHeight="1" x14ac:dyDescent="0.2">
      <c r="A112" s="72">
        <f>'22.22-Dati'!A113</f>
        <v>110</v>
      </c>
      <c r="B112" s="70">
        <f>$B$2*'22.22-Dati'!L113/'22.22-Dati'!L112</f>
        <v>17385.585488039305</v>
      </c>
      <c r="C112" s="70">
        <f>$C$2*'22.22-Dati'!M113/'22.22-Dati'!M112</f>
        <v>17085.244020668822</v>
      </c>
      <c r="D112" s="70">
        <f>$D$2*'22.22-Dati'!N113/'22.22-Dati'!N112</f>
        <v>31914.125851027886</v>
      </c>
      <c r="E112" s="70">
        <f>$E$2*'22.22-Dati'!O113/'22.22-Dati'!O112</f>
        <v>775.17465511071407</v>
      </c>
      <c r="G112" s="71">
        <f>'22.22-Dati'!$R$5*B112/$B$2+'22.22-Dati'!$S$5*C112/$C$2+'22.22-Dati'!$T$5*D112/$D$2+'22.22-Dati'!$U$5*E112/$E$2</f>
        <v>9994.9438698472586</v>
      </c>
      <c r="H112" s="63">
        <f t="shared" si="3"/>
        <v>5.0561301527413889</v>
      </c>
    </row>
    <row r="113" spans="1:8" ht="15" customHeight="1" x14ac:dyDescent="0.2">
      <c r="A113" s="72">
        <f>'22.22-Dati'!A114</f>
        <v>111</v>
      </c>
      <c r="B113" s="70">
        <f>$B$2*'22.22-Dati'!L114/'22.22-Dati'!L113</f>
        <v>17324.190810608143</v>
      </c>
      <c r="C113" s="70">
        <f>$C$2*'22.22-Dati'!M114/'22.22-Dati'!M113</f>
        <v>17282.531792809332</v>
      </c>
      <c r="D113" s="70">
        <f>$D$2*'22.22-Dati'!N114/'22.22-Dati'!N113</f>
        <v>32016.188700501367</v>
      </c>
      <c r="E113" s="70">
        <f>$E$2*'22.22-Dati'!O114/'22.22-Dati'!O113</f>
        <v>784.11390258556514</v>
      </c>
      <c r="G113" s="71">
        <f>'22.22-Dati'!$R$5*B113/$B$2+'22.22-Dati'!$S$5*C113/$C$2+'22.22-Dati'!$T$5*D113/$D$2+'22.22-Dati'!$U$5*E113/$E$2</f>
        <v>10056.259963037</v>
      </c>
      <c r="H113" s="63">
        <f t="shared" si="3"/>
        <v>-56.259963037000489</v>
      </c>
    </row>
    <row r="114" spans="1:8" ht="15" customHeight="1" x14ac:dyDescent="0.2">
      <c r="A114" s="72">
        <f>'22.22-Dati'!A115</f>
        <v>112</v>
      </c>
      <c r="B114" s="70">
        <f>$B$2*'22.22-Dati'!L115/'22.22-Dati'!L114</f>
        <v>17387.71180336046</v>
      </c>
      <c r="C114" s="70">
        <f>$C$2*'22.22-Dati'!M115/'22.22-Dati'!M114</f>
        <v>17362.699175713402</v>
      </c>
      <c r="D114" s="70">
        <f>$D$2*'22.22-Dati'!N115/'22.22-Dati'!N114</f>
        <v>32068.738011358571</v>
      </c>
      <c r="E114" s="70">
        <f>$E$2*'22.22-Dati'!O115/'22.22-Dati'!O114</f>
        <v>775.12789775184547</v>
      </c>
      <c r="G114" s="71">
        <f>'22.22-Dati'!$R$5*B114/$B$2+'22.22-Dati'!$S$5*C114/$C$2+'22.22-Dati'!$T$5*D114/$D$2+'22.22-Dati'!$U$5*E114/$E$2</f>
        <v>10048.229616209424</v>
      </c>
      <c r="H114" s="63">
        <f t="shared" si="3"/>
        <v>-48.229616209424421</v>
      </c>
    </row>
    <row r="115" spans="1:8" ht="15" customHeight="1" x14ac:dyDescent="0.2">
      <c r="A115" s="72">
        <f>'22.22-Dati'!A116</f>
        <v>113</v>
      </c>
      <c r="B115" s="70">
        <f>$B$2*'22.22-Dati'!L116/'22.22-Dati'!L115</f>
        <v>17003.6320017773</v>
      </c>
      <c r="C115" s="70">
        <f>$C$2*'22.22-Dati'!M116/'22.22-Dati'!M115</f>
        <v>17277.749982104797</v>
      </c>
      <c r="D115" s="70">
        <f>$D$2*'22.22-Dati'!N116/'22.22-Dati'!N115</f>
        <v>32460.703510208677</v>
      </c>
      <c r="E115" s="70">
        <f>$E$2*'22.22-Dati'!O116/'22.22-Dati'!O115</f>
        <v>798.85721097191288</v>
      </c>
      <c r="G115" s="71">
        <f>'22.22-Dati'!$R$5*B115/$B$2+'22.22-Dati'!$S$5*C115/$C$2+'22.22-Dati'!$T$5*D115/$D$2+'22.22-Dati'!$U$5*E115/$E$2</f>
        <v>10070.322782732039</v>
      </c>
      <c r="H115" s="63">
        <f t="shared" si="3"/>
        <v>-70.322782732038831</v>
      </c>
    </row>
    <row r="116" spans="1:8" ht="15" customHeight="1" x14ac:dyDescent="0.2">
      <c r="A116" s="72">
        <f>'22.22-Dati'!A117</f>
        <v>114</v>
      </c>
      <c r="B116" s="70">
        <f>$B$2*'22.22-Dati'!L117/'22.22-Dati'!L116</f>
        <v>17013.893043042364</v>
      </c>
      <c r="C116" s="70">
        <f>$C$2*'22.22-Dati'!M117/'22.22-Dati'!M116</f>
        <v>17229.823440476204</v>
      </c>
      <c r="D116" s="70">
        <f>$D$2*'22.22-Dati'!N117/'22.22-Dati'!N116</f>
        <v>31861.984544547908</v>
      </c>
      <c r="E116" s="70">
        <f>$E$2*'22.22-Dati'!O117/'22.22-Dati'!O116</f>
        <v>770.50765033726407</v>
      </c>
      <c r="G116" s="71">
        <f>'22.22-Dati'!$R$5*B116/$B$2+'22.22-Dati'!$S$5*C116/$C$2+'22.22-Dati'!$T$5*D116/$D$2+'22.22-Dati'!$U$5*E116/$E$2</f>
        <v>9935.6071118361142</v>
      </c>
      <c r="H116" s="63">
        <f t="shared" si="3"/>
        <v>64.3928881638858</v>
      </c>
    </row>
    <row r="117" spans="1:8" ht="15" customHeight="1" x14ac:dyDescent="0.2">
      <c r="A117" s="72">
        <f>'22.22-Dati'!A118</f>
        <v>115</v>
      </c>
      <c r="B117" s="70">
        <f>$B$2*'22.22-Dati'!L118/'22.22-Dati'!L117</f>
        <v>17401.972671665299</v>
      </c>
      <c r="C117" s="70">
        <f>$C$2*'22.22-Dati'!M118/'22.22-Dati'!M117</f>
        <v>17459.540401418886</v>
      </c>
      <c r="D117" s="70">
        <f>$D$2*'22.22-Dati'!N118/'22.22-Dati'!N117</f>
        <v>32574.089215381828</v>
      </c>
      <c r="E117" s="70">
        <f>$E$2*'22.22-Dati'!O118/'22.22-Dati'!O117</f>
        <v>770.34493957677353</v>
      </c>
      <c r="G117" s="71">
        <f>'22.22-Dati'!$R$5*B117/$B$2+'22.22-Dati'!$S$5*C117/$C$2+'22.22-Dati'!$T$5*D117/$D$2+'22.22-Dati'!$U$5*E117/$E$2</f>
        <v>10064.879072278707</v>
      </c>
      <c r="H117" s="63">
        <f t="shared" si="3"/>
        <v>-64.879072278707099</v>
      </c>
    </row>
    <row r="118" spans="1:8" ht="15" customHeight="1" x14ac:dyDescent="0.2">
      <c r="A118" s="72">
        <f>'22.22-Dati'!A119</f>
        <v>116</v>
      </c>
      <c r="B118" s="70">
        <f>$B$2*'22.22-Dati'!L119/'22.22-Dati'!L118</f>
        <v>17007.033720204206</v>
      </c>
      <c r="C118" s="70">
        <f>$C$2*'22.22-Dati'!M119/'22.22-Dati'!M118</f>
        <v>17219.499539333279</v>
      </c>
      <c r="D118" s="70">
        <f>$D$2*'22.22-Dati'!N119/'22.22-Dati'!N118</f>
        <v>32102.381596302625</v>
      </c>
      <c r="E118" s="70">
        <f>$E$2*'22.22-Dati'!O119/'22.22-Dati'!O118</f>
        <v>786.82248179807311</v>
      </c>
      <c r="G118" s="71">
        <f>'22.22-Dati'!$R$5*B118/$B$2+'22.22-Dati'!$S$5*C118/$C$2+'22.22-Dati'!$T$5*D118/$D$2+'22.22-Dati'!$U$5*E118/$E$2</f>
        <v>10003.120666772253</v>
      </c>
      <c r="H118" s="63">
        <f t="shared" si="3"/>
        <v>-3.1206667722526618</v>
      </c>
    </row>
    <row r="119" spans="1:8" ht="15" customHeight="1" x14ac:dyDescent="0.2">
      <c r="A119" s="72">
        <f>'22.22-Dati'!A120</f>
        <v>117</v>
      </c>
      <c r="B119" s="70">
        <f>$B$2*'22.22-Dati'!L120/'22.22-Dati'!L119</f>
        <v>17225.045771511854</v>
      </c>
      <c r="C119" s="70">
        <f>$C$2*'22.22-Dati'!M120/'22.22-Dati'!M119</f>
        <v>16979.754637147562</v>
      </c>
      <c r="D119" s="70">
        <f>$D$2*'22.22-Dati'!N120/'22.22-Dati'!N119</f>
        <v>31530.818802638325</v>
      </c>
      <c r="E119" s="70">
        <f>$E$2*'22.22-Dati'!O120/'22.22-Dati'!O119</f>
        <v>771.2968342388732</v>
      </c>
      <c r="G119" s="71">
        <f>'22.22-Dati'!$R$5*B119/$B$2+'22.22-Dati'!$S$5*C119/$C$2+'22.22-Dati'!$T$5*D119/$D$2+'22.22-Dati'!$U$5*E119/$E$2</f>
        <v>9921.6424233499056</v>
      </c>
      <c r="H119" s="63">
        <f t="shared" si="3"/>
        <v>78.357576650094416</v>
      </c>
    </row>
    <row r="120" spans="1:8" ht="15" customHeight="1" x14ac:dyDescent="0.2">
      <c r="A120" s="72">
        <f>'22.22-Dati'!A121</f>
        <v>118</v>
      </c>
      <c r="B120" s="70">
        <f>$B$2*'22.22-Dati'!L121/'22.22-Dati'!L120</f>
        <v>16936.129895568571</v>
      </c>
      <c r="C120" s="70">
        <f>$C$2*'22.22-Dati'!M121/'22.22-Dati'!M120</f>
        <v>17214.020414028833</v>
      </c>
      <c r="D120" s="70">
        <f>$D$2*'22.22-Dati'!N121/'22.22-Dati'!N120</f>
        <v>31980.775172361849</v>
      </c>
      <c r="E120" s="70">
        <f>$E$2*'22.22-Dati'!O121/'22.22-Dati'!O120</f>
        <v>763.26981991258049</v>
      </c>
      <c r="G120" s="71">
        <f>'22.22-Dati'!$R$5*B120/$B$2+'22.22-Dati'!$S$5*C120/$C$2+'22.22-Dati'!$T$5*D120/$D$2+'22.22-Dati'!$U$5*E120/$E$2</f>
        <v>9895.0552922163024</v>
      </c>
      <c r="H120" s="63">
        <f t="shared" si="3"/>
        <v>104.9447077836976</v>
      </c>
    </row>
    <row r="121" spans="1:8" ht="15" customHeight="1" x14ac:dyDescent="0.2">
      <c r="A121" s="72">
        <f>'22.22-Dati'!A122</f>
        <v>119</v>
      </c>
      <c r="B121" s="70">
        <f>$B$2*'22.22-Dati'!L122/'22.22-Dati'!L121</f>
        <v>17244.720494397687</v>
      </c>
      <c r="C121" s="70">
        <f>$C$2*'22.22-Dati'!M122/'22.22-Dati'!M121</f>
        <v>16928.584196076023</v>
      </c>
      <c r="D121" s="70">
        <f>$D$2*'22.22-Dati'!N122/'22.22-Dati'!N121</f>
        <v>31804.573589364914</v>
      </c>
      <c r="E121" s="70">
        <f>$E$2*'22.22-Dati'!O122/'22.22-Dati'!O121</f>
        <v>764.13456476212036</v>
      </c>
      <c r="G121" s="71">
        <f>'22.22-Dati'!$R$5*B121/$B$2+'22.22-Dati'!$S$5*C121/$C$2+'22.22-Dati'!$T$5*D121/$D$2+'22.22-Dati'!$U$5*E121/$E$2</f>
        <v>9897.0670689090803</v>
      </c>
      <c r="H121" s="63">
        <f t="shared" si="3"/>
        <v>102.93293109091974</v>
      </c>
    </row>
    <row r="122" spans="1:8" ht="15" customHeight="1" x14ac:dyDescent="0.2">
      <c r="A122" s="72">
        <f>'22.22-Dati'!A123</f>
        <v>120</v>
      </c>
      <c r="B122" s="70">
        <f>$B$2*'22.22-Dati'!L123/'22.22-Dati'!L122</f>
        <v>17514.468776749898</v>
      </c>
      <c r="C122" s="70">
        <f>$C$2*'22.22-Dati'!M123/'22.22-Dati'!M122</f>
        <v>17543.16065502922</v>
      </c>
      <c r="D122" s="70">
        <f>$D$2*'22.22-Dati'!N123/'22.22-Dati'!N122</f>
        <v>32409.675572534688</v>
      </c>
      <c r="E122" s="70">
        <f>$E$2*'22.22-Dati'!O123/'22.22-Dati'!O122</f>
        <v>779.91514339440255</v>
      </c>
      <c r="G122" s="71">
        <f>'22.22-Dati'!$R$5*B122/$B$2+'22.22-Dati'!$S$5*C122/$C$2+'22.22-Dati'!$T$5*D122/$D$2+'22.22-Dati'!$U$5*E122/$E$2</f>
        <v>10130.868437133417</v>
      </c>
      <c r="H122" s="63">
        <f t="shared" si="3"/>
        <v>-130.86843713341659</v>
      </c>
    </row>
    <row r="123" spans="1:8" ht="15" customHeight="1" x14ac:dyDescent="0.2">
      <c r="A123" s="72">
        <f>'22.22-Dati'!A124</f>
        <v>121</v>
      </c>
      <c r="B123" s="70">
        <f>$B$2*'22.22-Dati'!L124/'22.22-Dati'!L123</f>
        <v>17161.801928123681</v>
      </c>
      <c r="C123" s="70">
        <f>$C$2*'22.22-Dati'!M124/'22.22-Dati'!M123</f>
        <v>17402.83197471649</v>
      </c>
      <c r="D123" s="70">
        <f>$D$2*'22.22-Dati'!N124/'22.22-Dati'!N123</f>
        <v>32613.683789747793</v>
      </c>
      <c r="E123" s="70">
        <f>$E$2*'22.22-Dati'!O124/'22.22-Dati'!O123</f>
        <v>783.6447664710023</v>
      </c>
      <c r="G123" s="71">
        <f>'22.22-Dati'!$R$5*B123/$B$2+'22.22-Dati'!$S$5*C123/$C$2+'22.22-Dati'!$T$5*D123/$D$2+'22.22-Dati'!$U$5*E123/$E$2</f>
        <v>10065.710692136814</v>
      </c>
      <c r="H123" s="63">
        <f t="shared" si="3"/>
        <v>-65.710692136814032</v>
      </c>
    </row>
    <row r="124" spans="1:8" ht="15" customHeight="1" x14ac:dyDescent="0.2">
      <c r="A124" s="72">
        <f>'22.22-Dati'!A125</f>
        <v>122</v>
      </c>
      <c r="B124" s="70">
        <f>$B$2*'22.22-Dati'!L125/'22.22-Dati'!L124</f>
        <v>17369.993504043727</v>
      </c>
      <c r="C124" s="70">
        <f>$C$2*'22.22-Dati'!M125/'22.22-Dati'!M124</f>
        <v>17482.022998134395</v>
      </c>
      <c r="D124" s="70">
        <f>$D$2*'22.22-Dati'!N125/'22.22-Dati'!N124</f>
        <v>32413.14460196107</v>
      </c>
      <c r="E124" s="70">
        <f>$E$2*'22.22-Dati'!O125/'22.22-Dati'!O124</f>
        <v>777.56110001882428</v>
      </c>
      <c r="G124" s="71">
        <f>'22.22-Dati'!$R$5*B124/$B$2+'22.22-Dati'!$S$5*C124/$C$2+'22.22-Dati'!$T$5*D124/$D$2+'22.22-Dati'!$U$5*E124/$E$2</f>
        <v>10086.049046064323</v>
      </c>
      <c r="H124" s="63">
        <f t="shared" si="3"/>
        <v>-86.049046064323193</v>
      </c>
    </row>
    <row r="125" spans="1:8" ht="15" customHeight="1" x14ac:dyDescent="0.2">
      <c r="A125" s="72">
        <f>'22.22-Dati'!A126</f>
        <v>123</v>
      </c>
      <c r="B125" s="70">
        <f>$B$2*'22.22-Dati'!L126/'22.22-Dati'!L125</f>
        <v>17349.054535319909</v>
      </c>
      <c r="C125" s="70">
        <f>$C$2*'22.22-Dati'!M126/'22.22-Dati'!M125</f>
        <v>17411.21507417013</v>
      </c>
      <c r="D125" s="70">
        <f>$D$2*'22.22-Dati'!N126/'22.22-Dati'!N125</f>
        <v>32455.723447937322</v>
      </c>
      <c r="E125" s="70">
        <f>$E$2*'22.22-Dati'!O126/'22.22-Dati'!O125</f>
        <v>788.02771823878811</v>
      </c>
      <c r="G125" s="71">
        <f>'22.22-Dati'!$R$5*B125/$B$2+'22.22-Dati'!$S$5*C125/$C$2+'22.22-Dati'!$T$5*D125/$D$2+'22.22-Dati'!$U$5*E125/$E$2</f>
        <v>10111.824004900862</v>
      </c>
      <c r="H125" s="63">
        <f t="shared" si="3"/>
        <v>-111.82400490086184</v>
      </c>
    </row>
    <row r="126" spans="1:8" ht="15" customHeight="1" x14ac:dyDescent="0.2">
      <c r="A126" s="72">
        <f>'22.22-Dati'!A127</f>
        <v>124</v>
      </c>
      <c r="B126" s="70">
        <f>$B$2*'22.22-Dati'!L127/'22.22-Dati'!L126</f>
        <v>17303.66603965508</v>
      </c>
      <c r="C126" s="70">
        <f>$C$2*'22.22-Dati'!M127/'22.22-Dati'!M126</f>
        <v>17400.043862546499</v>
      </c>
      <c r="D126" s="70">
        <f>$D$2*'22.22-Dati'!N127/'22.22-Dati'!N126</f>
        <v>32558.546693643853</v>
      </c>
      <c r="E126" s="70">
        <f>$E$2*'22.22-Dati'!O127/'22.22-Dati'!O126</f>
        <v>788.64813352348096</v>
      </c>
      <c r="G126" s="71">
        <f>'22.22-Dati'!$R$5*B126/$B$2+'22.22-Dati'!$S$5*C126/$C$2+'22.22-Dati'!$T$5*D126/$D$2+'22.22-Dati'!$U$5*E126/$E$2</f>
        <v>10107.570253232308</v>
      </c>
      <c r="H126" s="63">
        <f t="shared" si="3"/>
        <v>-107.57025323230846</v>
      </c>
    </row>
    <row r="127" spans="1:8" ht="15" customHeight="1" x14ac:dyDescent="0.2">
      <c r="A127" s="72">
        <f>'22.22-Dati'!A128</f>
        <v>125</v>
      </c>
      <c r="B127" s="70">
        <f>$B$2*'22.22-Dati'!L128/'22.22-Dati'!L127</f>
        <v>17289.473203668687</v>
      </c>
      <c r="C127" s="70">
        <f>$C$2*'22.22-Dati'!M128/'22.22-Dati'!M127</f>
        <v>17221.191138005121</v>
      </c>
      <c r="D127" s="70">
        <f>$D$2*'22.22-Dati'!N128/'22.22-Dati'!N127</f>
        <v>32121.852465872085</v>
      </c>
      <c r="E127" s="70">
        <f>$E$2*'22.22-Dati'!O128/'22.22-Dati'!O127</f>
        <v>780.80038864457515</v>
      </c>
      <c r="G127" s="71">
        <f>'22.22-Dati'!$R$5*B127/$B$2+'22.22-Dati'!$S$5*C127/$C$2+'22.22-Dati'!$T$5*D127/$D$2+'22.22-Dati'!$U$5*E127/$E$2</f>
        <v>10030.03851356799</v>
      </c>
      <c r="H127" s="63">
        <f t="shared" si="3"/>
        <v>-30.038513567989867</v>
      </c>
    </row>
    <row r="128" spans="1:8" ht="15" customHeight="1" x14ac:dyDescent="0.2">
      <c r="A128" s="72">
        <f>'22.22-Dati'!A129</f>
        <v>126</v>
      </c>
      <c r="B128" s="70">
        <f>$B$2*'22.22-Dati'!L129/'22.22-Dati'!L128</f>
        <v>17150.349005603166</v>
      </c>
      <c r="C128" s="70">
        <f>$C$2*'22.22-Dati'!M129/'22.22-Dati'!M128</f>
        <v>17241.898673740227</v>
      </c>
      <c r="D128" s="70">
        <f>$D$2*'22.22-Dati'!N129/'22.22-Dati'!N128</f>
        <v>32368.852260124022</v>
      </c>
      <c r="E128" s="70">
        <f>$E$2*'22.22-Dati'!O129/'22.22-Dati'!O128</f>
        <v>775.18472428948269</v>
      </c>
      <c r="G128" s="71">
        <f>'22.22-Dati'!$R$5*B128/$B$2+'22.22-Dati'!$S$5*C128/$C$2+'22.22-Dati'!$T$5*D128/$D$2+'22.22-Dati'!$U$5*E128/$E$2</f>
        <v>9995.4024533696538</v>
      </c>
      <c r="H128" s="63">
        <f t="shared" si="3"/>
        <v>4.5975466303461872</v>
      </c>
    </row>
    <row r="129" spans="1:8" ht="15" customHeight="1" x14ac:dyDescent="0.2">
      <c r="A129" s="72">
        <f>'22.22-Dati'!A130</f>
        <v>127</v>
      </c>
      <c r="B129" s="70">
        <f>$B$2*'22.22-Dati'!L130/'22.22-Dati'!L129</f>
        <v>16947.208167547156</v>
      </c>
      <c r="C129" s="70">
        <f>$C$2*'22.22-Dati'!M130/'22.22-Dati'!M129</f>
        <v>17406.800224678813</v>
      </c>
      <c r="D129" s="70">
        <f>$D$2*'22.22-Dati'!N130/'22.22-Dati'!N129</f>
        <v>32108.599666272559</v>
      </c>
      <c r="E129" s="70">
        <f>$E$2*'22.22-Dati'!O130/'22.22-Dati'!O129</f>
        <v>782.13051738943852</v>
      </c>
      <c r="G129" s="71">
        <f>'22.22-Dati'!$R$5*B129/$B$2+'22.22-Dati'!$S$5*C129/$C$2+'22.22-Dati'!$T$5*D129/$D$2+'22.22-Dati'!$U$5*E129/$E$2</f>
        <v>10007.344410029611</v>
      </c>
      <c r="H129" s="63">
        <f t="shared" si="3"/>
        <v>-7.3444100296110264</v>
      </c>
    </row>
    <row r="130" spans="1:8" ht="15" customHeight="1" x14ac:dyDescent="0.2">
      <c r="A130" s="72">
        <f>'22.22-Dati'!A131</f>
        <v>128</v>
      </c>
      <c r="B130" s="70">
        <f>$B$2*'22.22-Dati'!L131/'22.22-Dati'!L130</f>
        <v>17356.358494918684</v>
      </c>
      <c r="C130" s="70">
        <f>$C$2*'22.22-Dati'!M131/'22.22-Dati'!M130</f>
        <v>17175.961736500543</v>
      </c>
      <c r="D130" s="70">
        <f>$D$2*'22.22-Dati'!N131/'22.22-Dati'!N130</f>
        <v>31648.500506486536</v>
      </c>
      <c r="E130" s="70">
        <f>$E$2*'22.22-Dati'!O131/'22.22-Dati'!O130</f>
        <v>759.85668524236917</v>
      </c>
      <c r="G130" s="71">
        <f>'22.22-Dati'!$R$5*B130/$B$2+'22.22-Dati'!$S$5*C130/$C$2+'22.22-Dati'!$T$5*D130/$D$2+'22.22-Dati'!$U$5*E130/$E$2</f>
        <v>9938.1820264583821</v>
      </c>
      <c r="H130" s="63">
        <f t="shared" si="3"/>
        <v>61.817973541617903</v>
      </c>
    </row>
    <row r="131" spans="1:8" ht="15" customHeight="1" x14ac:dyDescent="0.2">
      <c r="A131" s="72">
        <f>'22.22-Dati'!A132</f>
        <v>129</v>
      </c>
      <c r="B131" s="70">
        <f>$B$2*'22.22-Dati'!L132/'22.22-Dati'!L131</f>
        <v>17117.442790333047</v>
      </c>
      <c r="C131" s="70">
        <f>$C$2*'22.22-Dati'!M132/'22.22-Dati'!M131</f>
        <v>17281.96104423004</v>
      </c>
      <c r="D131" s="70">
        <f>$D$2*'22.22-Dati'!N132/'22.22-Dati'!N131</f>
        <v>31839.157363632286</v>
      </c>
      <c r="E131" s="70">
        <f>$E$2*'22.22-Dati'!O132/'22.22-Dati'!O131</f>
        <v>784.71253214895216</v>
      </c>
      <c r="G131" s="71">
        <f>'22.22-Dati'!$R$5*B131/$B$2+'22.22-Dati'!$S$5*C131/$C$2+'22.22-Dati'!$T$5*D131/$D$2+'22.22-Dati'!$U$5*E131/$E$2</f>
        <v>10016.877590460568</v>
      </c>
      <c r="H131" s="63">
        <f t="shared" si="3"/>
        <v>-16.877590460568172</v>
      </c>
    </row>
    <row r="132" spans="1:8" ht="15" customHeight="1" x14ac:dyDescent="0.2">
      <c r="A132" s="72">
        <f>'22.22-Dati'!A133</f>
        <v>130</v>
      </c>
      <c r="B132" s="70">
        <f>$B$2*'22.22-Dati'!L133/'22.22-Dati'!L132</f>
        <v>17288.814785361385</v>
      </c>
      <c r="C132" s="70">
        <f>$C$2*'22.22-Dati'!M133/'22.22-Dati'!M132</f>
        <v>17444.426490025595</v>
      </c>
      <c r="D132" s="70">
        <f>$D$2*'22.22-Dati'!N133/'22.22-Dati'!N132</f>
        <v>32319.799816069495</v>
      </c>
      <c r="E132" s="70">
        <f>$E$2*'22.22-Dati'!O133/'22.22-Dati'!O132</f>
        <v>785.18584639840856</v>
      </c>
      <c r="G132" s="71">
        <f>'22.22-Dati'!$R$5*B132/$B$2+'22.22-Dati'!$S$5*C132/$C$2+'22.22-Dati'!$T$5*D132/$D$2+'22.22-Dati'!$U$5*E132/$E$2</f>
        <v>10091.874309426161</v>
      </c>
      <c r="H132" s="63">
        <f t="shared" ref="H132:H195" si="4">$G$2-G132</f>
        <v>-91.874309426160835</v>
      </c>
    </row>
    <row r="133" spans="1:8" ht="15" customHeight="1" x14ac:dyDescent="0.2">
      <c r="A133" s="72">
        <f>'22.22-Dati'!A134</f>
        <v>131</v>
      </c>
      <c r="B133" s="70">
        <f>$B$2*'22.22-Dati'!L134/'22.22-Dati'!L133</f>
        <v>17112.113600887697</v>
      </c>
      <c r="C133" s="70">
        <f>$C$2*'22.22-Dati'!M134/'22.22-Dati'!M133</f>
        <v>17298.596793761204</v>
      </c>
      <c r="D133" s="70">
        <f>$D$2*'22.22-Dati'!N134/'22.22-Dati'!N133</f>
        <v>32020.146397024157</v>
      </c>
      <c r="E133" s="70">
        <f>$E$2*'22.22-Dati'!O134/'22.22-Dati'!O133</f>
        <v>774.09391915644926</v>
      </c>
      <c r="G133" s="71">
        <f>'22.22-Dati'!$R$5*B133/$B$2+'22.22-Dati'!$S$5*C133/$C$2+'22.22-Dati'!$T$5*D133/$D$2+'22.22-Dati'!$U$5*E133/$E$2</f>
        <v>9983.4925120825937</v>
      </c>
      <c r="H133" s="63">
        <f t="shared" si="4"/>
        <v>16.507487917406252</v>
      </c>
    </row>
    <row r="134" spans="1:8" ht="15" customHeight="1" x14ac:dyDescent="0.2">
      <c r="A134" s="72">
        <f>'22.22-Dati'!A135</f>
        <v>132</v>
      </c>
      <c r="B134" s="70">
        <f>$B$2*'22.22-Dati'!L135/'22.22-Dati'!L134</f>
        <v>17068.013933908907</v>
      </c>
      <c r="C134" s="70">
        <f>$C$2*'22.22-Dati'!M135/'22.22-Dati'!M134</f>
        <v>16966.004053556648</v>
      </c>
      <c r="D134" s="70">
        <f>$D$2*'22.22-Dati'!N135/'22.22-Dati'!N134</f>
        <v>31271.090829551948</v>
      </c>
      <c r="E134" s="70">
        <f>$E$2*'22.22-Dati'!O135/'22.22-Dati'!O134</f>
        <v>757.58217449253698</v>
      </c>
      <c r="G134" s="71">
        <f>'22.22-Dati'!$R$5*B134/$B$2+'22.22-Dati'!$S$5*C134/$C$2+'22.22-Dati'!$T$5*D134/$D$2+'22.22-Dati'!$U$5*E134/$E$2</f>
        <v>9830.7880086970144</v>
      </c>
      <c r="H134" s="63">
        <f t="shared" si="4"/>
        <v>169.21199130298555</v>
      </c>
    </row>
    <row r="135" spans="1:8" ht="15" customHeight="1" x14ac:dyDescent="0.2">
      <c r="A135" s="72">
        <f>'22.22-Dati'!A136</f>
        <v>133</v>
      </c>
      <c r="B135" s="70">
        <f>$B$2*'22.22-Dati'!L136/'22.22-Dati'!L135</f>
        <v>17322.176105232549</v>
      </c>
      <c r="C135" s="70">
        <f>$C$2*'22.22-Dati'!M136/'22.22-Dati'!M135</f>
        <v>17310.996319531394</v>
      </c>
      <c r="D135" s="70">
        <f>$D$2*'22.22-Dati'!N136/'22.22-Dati'!N135</f>
        <v>32417.701066139329</v>
      </c>
      <c r="E135" s="70">
        <f>$E$2*'22.22-Dati'!O136/'22.22-Dati'!O135</f>
        <v>779.09388234986659</v>
      </c>
      <c r="G135" s="71">
        <f>'22.22-Dati'!$R$5*B135/$B$2+'22.22-Dati'!$S$5*C135/$C$2+'22.22-Dati'!$T$5*D135/$D$2+'22.22-Dati'!$U$5*E135/$E$2</f>
        <v>10054.016790030993</v>
      </c>
      <c r="H135" s="63">
        <f t="shared" si="4"/>
        <v>-54.016790030993434</v>
      </c>
    </row>
    <row r="136" spans="1:8" ht="15" customHeight="1" x14ac:dyDescent="0.2">
      <c r="A136" s="72">
        <f>'22.22-Dati'!A137</f>
        <v>134</v>
      </c>
      <c r="B136" s="70">
        <f>$B$2*'22.22-Dati'!L137/'22.22-Dati'!L136</f>
        <v>17265.203714829513</v>
      </c>
      <c r="C136" s="70">
        <f>$C$2*'22.22-Dati'!M137/'22.22-Dati'!M136</f>
        <v>17518.693535618517</v>
      </c>
      <c r="D136" s="70">
        <f>$D$2*'22.22-Dati'!N137/'22.22-Dati'!N136</f>
        <v>32226.229218230368</v>
      </c>
      <c r="E136" s="70">
        <f>$E$2*'22.22-Dati'!O137/'22.22-Dati'!O136</f>
        <v>790.38892564802575</v>
      </c>
      <c r="G136" s="71">
        <f>'22.22-Dati'!$R$5*B136/$B$2+'22.22-Dati'!$S$5*C136/$C$2+'22.22-Dati'!$T$5*D136/$D$2+'22.22-Dati'!$U$5*E136/$E$2</f>
        <v>10117.843566636348</v>
      </c>
      <c r="H136" s="63">
        <f t="shared" si="4"/>
        <v>-117.84356663634753</v>
      </c>
    </row>
    <row r="137" spans="1:8" ht="15" customHeight="1" x14ac:dyDescent="0.2">
      <c r="A137" s="72">
        <f>'22.22-Dati'!A138</f>
        <v>135</v>
      </c>
      <c r="B137" s="70">
        <f>$B$2*'22.22-Dati'!L138/'22.22-Dati'!L137</f>
        <v>17260.485810054186</v>
      </c>
      <c r="C137" s="70">
        <f>$C$2*'22.22-Dati'!M138/'22.22-Dati'!M137</f>
        <v>17224.362038794454</v>
      </c>
      <c r="D137" s="70">
        <f>$D$2*'22.22-Dati'!N138/'22.22-Dati'!N137</f>
        <v>32293.872855345908</v>
      </c>
      <c r="E137" s="70">
        <f>$E$2*'22.22-Dati'!O138/'22.22-Dati'!O137</f>
        <v>783.37494645425568</v>
      </c>
      <c r="G137" s="71">
        <f>'22.22-Dati'!$R$5*B137/$B$2+'22.22-Dati'!$S$5*C137/$C$2+'22.22-Dati'!$T$5*D137/$D$2+'22.22-Dati'!$U$5*E137/$E$2</f>
        <v>10040.847689690654</v>
      </c>
      <c r="H137" s="63">
        <f t="shared" si="4"/>
        <v>-40.847689690654079</v>
      </c>
    </row>
    <row r="138" spans="1:8" ht="15" customHeight="1" x14ac:dyDescent="0.2">
      <c r="A138" s="72">
        <f>'22.22-Dati'!A139</f>
        <v>136</v>
      </c>
      <c r="B138" s="70">
        <f>$B$2*'22.22-Dati'!L139/'22.22-Dati'!L138</f>
        <v>17036.198348674643</v>
      </c>
      <c r="C138" s="70">
        <f>$C$2*'22.22-Dati'!M139/'22.22-Dati'!M138</f>
        <v>17289.923185136988</v>
      </c>
      <c r="D138" s="70">
        <f>$D$2*'22.22-Dati'!N139/'22.22-Dati'!N138</f>
        <v>31930.671116777408</v>
      </c>
      <c r="E138" s="70">
        <f>$E$2*'22.22-Dati'!O139/'22.22-Dati'!O138</f>
        <v>773.51507607519829</v>
      </c>
      <c r="G138" s="71">
        <f>'22.22-Dati'!$R$5*B138/$B$2+'22.22-Dati'!$S$5*C138/$C$2+'22.22-Dati'!$T$5*D138/$D$2+'22.22-Dati'!$U$5*E138/$E$2</f>
        <v>9963.7111659498551</v>
      </c>
      <c r="H138" s="63">
        <f t="shared" si="4"/>
        <v>36.288834050144942</v>
      </c>
    </row>
    <row r="139" spans="1:8" ht="15" customHeight="1" x14ac:dyDescent="0.2">
      <c r="A139" s="72">
        <f>'22.22-Dati'!A140</f>
        <v>137</v>
      </c>
      <c r="B139" s="70">
        <f>$B$2*'22.22-Dati'!L140/'22.22-Dati'!L139</f>
        <v>17315.763805853487</v>
      </c>
      <c r="C139" s="70">
        <f>$C$2*'22.22-Dati'!M140/'22.22-Dati'!M139</f>
        <v>17297.662581087559</v>
      </c>
      <c r="D139" s="70">
        <f>$D$2*'22.22-Dati'!N140/'22.22-Dati'!N139</f>
        <v>31973.479853664958</v>
      </c>
      <c r="E139" s="70">
        <f>$E$2*'22.22-Dati'!O140/'22.22-Dati'!O139</f>
        <v>777.12774283726515</v>
      </c>
      <c r="G139" s="71">
        <f>'22.22-Dati'!$R$5*B139/$B$2+'22.22-Dati'!$S$5*C139/$C$2+'22.22-Dati'!$T$5*D139/$D$2+'22.22-Dati'!$U$5*E139/$E$2</f>
        <v>10029.112024051097</v>
      </c>
      <c r="H139" s="63">
        <f t="shared" si="4"/>
        <v>-29.112024051097251</v>
      </c>
    </row>
    <row r="140" spans="1:8" ht="15" customHeight="1" x14ac:dyDescent="0.2">
      <c r="A140" s="72">
        <f>'22.22-Dati'!A141</f>
        <v>138</v>
      </c>
      <c r="B140" s="70">
        <f>$B$2*'22.22-Dati'!L141/'22.22-Dati'!L140</f>
        <v>17159.05697295635</v>
      </c>
      <c r="C140" s="70">
        <f>$C$2*'22.22-Dati'!M141/'22.22-Dati'!M140</f>
        <v>17395.655389434807</v>
      </c>
      <c r="D140" s="70">
        <f>$D$2*'22.22-Dati'!N141/'22.22-Dati'!N140</f>
        <v>32316.308183253237</v>
      </c>
      <c r="E140" s="70">
        <f>$E$2*'22.22-Dati'!O141/'22.22-Dati'!O140</f>
        <v>772.63643132590607</v>
      </c>
      <c r="G140" s="71">
        <f>'22.22-Dati'!$R$5*B140/$B$2+'22.22-Dati'!$S$5*C140/$C$2+'22.22-Dati'!$T$5*D140/$D$2+'22.22-Dati'!$U$5*E140/$E$2</f>
        <v>10012.18804863245</v>
      </c>
      <c r="H140" s="63">
        <f t="shared" si="4"/>
        <v>-12.188048632449863</v>
      </c>
    </row>
    <row r="141" spans="1:8" ht="15" customHeight="1" x14ac:dyDescent="0.2">
      <c r="A141" s="72">
        <f>'22.22-Dati'!A142</f>
        <v>139</v>
      </c>
      <c r="B141" s="70">
        <f>$B$2*'22.22-Dati'!L142/'22.22-Dati'!L141</f>
        <v>17377.308452996142</v>
      </c>
      <c r="C141" s="70">
        <f>$C$2*'22.22-Dati'!M142/'22.22-Dati'!M141</f>
        <v>17214.134906671512</v>
      </c>
      <c r="D141" s="70">
        <f>$D$2*'22.22-Dati'!N142/'22.22-Dati'!N141</f>
        <v>32564.924215771734</v>
      </c>
      <c r="E141" s="70">
        <f>$E$2*'22.22-Dati'!O142/'22.22-Dati'!O141</f>
        <v>785.55777520345987</v>
      </c>
      <c r="G141" s="71">
        <f>'22.22-Dati'!$R$5*B141/$B$2+'22.22-Dati'!$S$5*C141/$C$2+'22.22-Dati'!$T$5*D141/$D$2+'22.22-Dati'!$U$5*E141/$E$2</f>
        <v>10076.341835044517</v>
      </c>
      <c r="H141" s="63">
        <f t="shared" si="4"/>
        <v>-76.341835044517211</v>
      </c>
    </row>
    <row r="142" spans="1:8" ht="15" customHeight="1" x14ac:dyDescent="0.2">
      <c r="A142" s="72">
        <f>'22.22-Dati'!A143</f>
        <v>140</v>
      </c>
      <c r="B142" s="70">
        <f>$B$2*'22.22-Dati'!L143/'22.22-Dati'!L142</f>
        <v>17200.596539227568</v>
      </c>
      <c r="C142" s="70">
        <f>$C$2*'22.22-Dati'!M143/'22.22-Dati'!M142</f>
        <v>17347.820372584392</v>
      </c>
      <c r="D142" s="70">
        <f>$D$2*'22.22-Dati'!N143/'22.22-Dati'!N142</f>
        <v>32344.809405942116</v>
      </c>
      <c r="E142" s="70">
        <f>$E$2*'22.22-Dati'!O143/'22.22-Dati'!O142</f>
        <v>775.85486689589914</v>
      </c>
      <c r="G142" s="71">
        <f>'22.22-Dati'!$R$5*B142/$B$2+'22.22-Dati'!$S$5*C142/$C$2+'22.22-Dati'!$T$5*D142/$D$2+'22.22-Dati'!$U$5*E142/$E$2</f>
        <v>10024.430593173485</v>
      </c>
      <c r="H142" s="63">
        <f t="shared" si="4"/>
        <v>-24.430593173485249</v>
      </c>
    </row>
    <row r="143" spans="1:8" ht="15" customHeight="1" x14ac:dyDescent="0.2">
      <c r="A143" s="72">
        <f>'22.22-Dati'!A144</f>
        <v>141</v>
      </c>
      <c r="B143" s="70">
        <f>$B$2*'22.22-Dati'!L144/'22.22-Dati'!L143</f>
        <v>17242.493317493732</v>
      </c>
      <c r="C143" s="70">
        <f>$C$2*'22.22-Dati'!M144/'22.22-Dati'!M143</f>
        <v>17301.27539683897</v>
      </c>
      <c r="D143" s="70">
        <f>$D$2*'22.22-Dati'!N144/'22.22-Dati'!N143</f>
        <v>32033.336750663879</v>
      </c>
      <c r="E143" s="70">
        <f>$E$2*'22.22-Dati'!O144/'22.22-Dati'!O143</f>
        <v>784.56848298642456</v>
      </c>
      <c r="G143" s="71">
        <f>'22.22-Dati'!$R$5*B143/$B$2+'22.22-Dati'!$S$5*C143/$C$2+'22.22-Dati'!$T$5*D143/$D$2+'22.22-Dati'!$U$5*E143/$E$2</f>
        <v>10047.560141913445</v>
      </c>
      <c r="H143" s="63">
        <f t="shared" si="4"/>
        <v>-47.560141913445477</v>
      </c>
    </row>
    <row r="144" spans="1:8" ht="15" customHeight="1" x14ac:dyDescent="0.2">
      <c r="A144" s="72">
        <f>'22.22-Dati'!A145</f>
        <v>142</v>
      </c>
      <c r="B144" s="70">
        <f>$B$2*'22.22-Dati'!L145/'22.22-Dati'!L144</f>
        <v>17238.996200317259</v>
      </c>
      <c r="C144" s="70">
        <f>$C$2*'22.22-Dati'!M145/'22.22-Dati'!M144</f>
        <v>17155.966481167135</v>
      </c>
      <c r="D144" s="70">
        <f>$D$2*'22.22-Dati'!N145/'22.22-Dati'!N144</f>
        <v>31602.518063844916</v>
      </c>
      <c r="E144" s="70">
        <f>$E$2*'22.22-Dati'!O145/'22.22-Dati'!O144</f>
        <v>774.55353505215237</v>
      </c>
      <c r="G144" s="71">
        <f>'22.22-Dati'!$R$5*B144/$B$2+'22.22-Dati'!$S$5*C144/$C$2+'22.22-Dati'!$T$5*D144/$D$2+'22.22-Dati'!$U$5*E144/$E$2</f>
        <v>9969.5446193288917</v>
      </c>
      <c r="H144" s="63">
        <f t="shared" si="4"/>
        <v>30.455380671108287</v>
      </c>
    </row>
    <row r="145" spans="1:8" ht="15" customHeight="1" x14ac:dyDescent="0.2">
      <c r="A145" s="72">
        <f>'22.22-Dati'!A146</f>
        <v>143</v>
      </c>
      <c r="B145" s="70">
        <f>$B$2*'22.22-Dati'!L146/'22.22-Dati'!L145</f>
        <v>17125.580522905133</v>
      </c>
      <c r="C145" s="70">
        <f>$C$2*'22.22-Dati'!M146/'22.22-Dati'!M145</f>
        <v>17203.359597843548</v>
      </c>
      <c r="D145" s="70">
        <f>$D$2*'22.22-Dati'!N146/'22.22-Dati'!N145</f>
        <v>32092.00742219797</v>
      </c>
      <c r="E145" s="70">
        <f>$E$2*'22.22-Dati'!O146/'22.22-Dati'!O145</f>
        <v>776.81250868146299</v>
      </c>
      <c r="G145" s="71">
        <f>'22.22-Dati'!$R$5*B145/$B$2+'22.22-Dati'!$S$5*C145/$C$2+'22.22-Dati'!$T$5*D145/$D$2+'22.22-Dati'!$U$5*E145/$E$2</f>
        <v>9982.016129294374</v>
      </c>
      <c r="H145" s="63">
        <f t="shared" si="4"/>
        <v>17.983870705626032</v>
      </c>
    </row>
    <row r="146" spans="1:8" ht="15" customHeight="1" x14ac:dyDescent="0.2">
      <c r="A146" s="72">
        <f>'22.22-Dati'!A147</f>
        <v>144</v>
      </c>
      <c r="B146" s="70">
        <f>$B$2*'22.22-Dati'!L147/'22.22-Dati'!L146</f>
        <v>16904.971531582021</v>
      </c>
      <c r="C146" s="70">
        <f>$C$2*'22.22-Dati'!M147/'22.22-Dati'!M146</f>
        <v>17287.583559229752</v>
      </c>
      <c r="D146" s="70">
        <f>$D$2*'22.22-Dati'!N147/'22.22-Dati'!N146</f>
        <v>32210.207813412679</v>
      </c>
      <c r="E146" s="70">
        <f>$E$2*'22.22-Dati'!O147/'22.22-Dati'!O146</f>
        <v>776.29105524791328</v>
      </c>
      <c r="G146" s="71">
        <f>'22.22-Dati'!$R$5*B146/$B$2+'22.22-Dati'!$S$5*C146/$C$2+'22.22-Dati'!$T$5*D146/$D$2+'22.22-Dati'!$U$5*E146/$E$2</f>
        <v>9959.8629021568486</v>
      </c>
      <c r="H146" s="63">
        <f t="shared" si="4"/>
        <v>40.137097843151423</v>
      </c>
    </row>
    <row r="147" spans="1:8" ht="15" customHeight="1" x14ac:dyDescent="0.2">
      <c r="A147" s="72">
        <f>'22.22-Dati'!A148</f>
        <v>145</v>
      </c>
      <c r="B147" s="70">
        <f>$B$2*'22.22-Dati'!L148/'22.22-Dati'!L147</f>
        <v>17033.18222587707</v>
      </c>
      <c r="C147" s="70">
        <f>$C$2*'22.22-Dati'!M148/'22.22-Dati'!M147</f>
        <v>17285.663666577402</v>
      </c>
      <c r="D147" s="70">
        <f>$D$2*'22.22-Dati'!N148/'22.22-Dati'!N147</f>
        <v>31707.459240219257</v>
      </c>
      <c r="E147" s="70">
        <f>$E$2*'22.22-Dati'!O148/'22.22-Dati'!O147</f>
        <v>769.78672576520046</v>
      </c>
      <c r="G147" s="71">
        <f>'22.22-Dati'!$R$5*B147/$B$2+'22.22-Dati'!$S$5*C147/$C$2+'22.22-Dati'!$T$5*D147/$D$2+'22.22-Dati'!$U$5*E147/$E$2</f>
        <v>9941.0757807553127</v>
      </c>
      <c r="H147" s="63">
        <f t="shared" si="4"/>
        <v>58.924219244687265</v>
      </c>
    </row>
    <row r="148" spans="1:8" ht="15" customHeight="1" x14ac:dyDescent="0.2">
      <c r="A148" s="72">
        <f>'22.22-Dati'!A149</f>
        <v>146</v>
      </c>
      <c r="B148" s="70">
        <f>$B$2*'22.22-Dati'!L149/'22.22-Dati'!L148</f>
        <v>17200.524833938394</v>
      </c>
      <c r="C148" s="70">
        <f>$C$2*'22.22-Dati'!M149/'22.22-Dati'!M148</f>
        <v>17362.087412023426</v>
      </c>
      <c r="D148" s="70">
        <f>$D$2*'22.22-Dati'!N149/'22.22-Dati'!N148</f>
        <v>32355.02914968269</v>
      </c>
      <c r="E148" s="70">
        <f>$E$2*'22.22-Dati'!O149/'22.22-Dati'!O148</f>
        <v>776.67135619992541</v>
      </c>
      <c r="G148" s="71">
        <f>'22.22-Dati'!$R$5*B148/$B$2+'22.22-Dati'!$S$5*C148/$C$2+'22.22-Dati'!$T$5*D148/$D$2+'22.22-Dati'!$U$5*E148/$E$2</f>
        <v>10030.371953671494</v>
      </c>
      <c r="H148" s="63">
        <f t="shared" si="4"/>
        <v>-30.371953671494339</v>
      </c>
    </row>
    <row r="149" spans="1:8" ht="15" customHeight="1" x14ac:dyDescent="0.2">
      <c r="A149" s="72">
        <f>'22.22-Dati'!A150</f>
        <v>147</v>
      </c>
      <c r="B149" s="70">
        <f>$B$2*'22.22-Dati'!L150/'22.22-Dati'!L149</f>
        <v>16925.134218784711</v>
      </c>
      <c r="C149" s="70">
        <f>$C$2*'22.22-Dati'!M150/'22.22-Dati'!M149</f>
        <v>17338.189147665056</v>
      </c>
      <c r="D149" s="70">
        <f>$D$2*'22.22-Dati'!N150/'22.22-Dati'!N149</f>
        <v>31823.608300380463</v>
      </c>
      <c r="E149" s="70">
        <f>$E$2*'22.22-Dati'!O150/'22.22-Dati'!O149</f>
        <v>778.86701131252482</v>
      </c>
      <c r="G149" s="71">
        <f>'22.22-Dati'!$R$5*B149/$B$2+'22.22-Dati'!$S$5*C149/$C$2+'22.22-Dati'!$T$5*D149/$D$2+'22.22-Dati'!$U$5*E149/$E$2</f>
        <v>9970.0552605901066</v>
      </c>
      <c r="H149" s="63">
        <f t="shared" si="4"/>
        <v>29.944739409893373</v>
      </c>
    </row>
    <row r="150" spans="1:8" ht="15" customHeight="1" x14ac:dyDescent="0.2">
      <c r="A150" s="72">
        <f>'22.22-Dati'!A151</f>
        <v>148</v>
      </c>
      <c r="B150" s="70">
        <f>$B$2*'22.22-Dati'!L151/'22.22-Dati'!L150</f>
        <v>17472.64469061913</v>
      </c>
      <c r="C150" s="70">
        <f>$C$2*'22.22-Dati'!M151/'22.22-Dati'!M150</f>
        <v>17255.008673215867</v>
      </c>
      <c r="D150" s="70">
        <f>$D$2*'22.22-Dati'!N151/'22.22-Dati'!N150</f>
        <v>31850.801564822639</v>
      </c>
      <c r="E150" s="70">
        <f>$E$2*'22.22-Dati'!O151/'22.22-Dati'!O150</f>
        <v>748.72150595745359</v>
      </c>
      <c r="G150" s="71">
        <f>'22.22-Dati'!$R$5*B150/$B$2+'22.22-Dati'!$S$5*C150/$C$2+'22.22-Dati'!$T$5*D150/$D$2+'22.22-Dati'!$U$5*E150/$E$2</f>
        <v>9935.5397119507415</v>
      </c>
      <c r="H150" s="63">
        <f t="shared" si="4"/>
        <v>64.460288049258452</v>
      </c>
    </row>
    <row r="151" spans="1:8" ht="15" customHeight="1" x14ac:dyDescent="0.2">
      <c r="A151" s="72">
        <f>'22.22-Dati'!A152</f>
        <v>149</v>
      </c>
      <c r="B151" s="70">
        <f>$B$2*'22.22-Dati'!L152/'22.22-Dati'!L151</f>
        <v>16896.790990607886</v>
      </c>
      <c r="C151" s="70">
        <f>$C$2*'22.22-Dati'!M152/'22.22-Dati'!M151</f>
        <v>17472.32370084244</v>
      </c>
      <c r="D151" s="70">
        <f>$D$2*'22.22-Dati'!N152/'22.22-Dati'!N151</f>
        <v>32532.009893503047</v>
      </c>
      <c r="E151" s="70">
        <f>$E$2*'22.22-Dati'!O152/'22.22-Dati'!O151</f>
        <v>787.32570060229057</v>
      </c>
      <c r="G151" s="71">
        <f>'22.22-Dati'!$R$5*B151/$B$2+'22.22-Dati'!$S$5*C151/$C$2+'22.22-Dati'!$T$5*D151/$D$2+'22.22-Dati'!$U$5*E151/$E$2</f>
        <v>10043.233282292813</v>
      </c>
      <c r="H151" s="63">
        <f t="shared" si="4"/>
        <v>-43.233282292812873</v>
      </c>
    </row>
    <row r="152" spans="1:8" ht="15" customHeight="1" x14ac:dyDescent="0.2">
      <c r="A152" s="72">
        <f>'22.22-Dati'!A153</f>
        <v>150</v>
      </c>
      <c r="B152" s="70">
        <f>$B$2*'22.22-Dati'!L153/'22.22-Dati'!L152</f>
        <v>16987.887912005252</v>
      </c>
      <c r="C152" s="70">
        <f>$C$2*'22.22-Dati'!M153/'22.22-Dati'!M152</f>
        <v>17123.100952440356</v>
      </c>
      <c r="D152" s="70">
        <f>$D$2*'22.22-Dati'!N153/'22.22-Dati'!N152</f>
        <v>31700.379978979909</v>
      </c>
      <c r="E152" s="70">
        <f>$E$2*'22.22-Dati'!O153/'22.22-Dati'!O152</f>
        <v>783.38844878707039</v>
      </c>
      <c r="G152" s="71">
        <f>'22.22-Dati'!$R$5*B152/$B$2+'22.22-Dati'!$S$5*C152/$C$2+'22.22-Dati'!$T$5*D152/$D$2+'22.22-Dati'!$U$5*E152/$E$2</f>
        <v>9957.1952430412402</v>
      </c>
      <c r="H152" s="63">
        <f t="shared" si="4"/>
        <v>42.804756958759754</v>
      </c>
    </row>
    <row r="153" spans="1:8" ht="15" customHeight="1" x14ac:dyDescent="0.2">
      <c r="A153" s="72">
        <f>'22.22-Dati'!A154</f>
        <v>151</v>
      </c>
      <c r="B153" s="70">
        <f>$B$2*'22.22-Dati'!L154/'22.22-Dati'!L153</f>
        <v>17390.107057645379</v>
      </c>
      <c r="C153" s="70">
        <f>$C$2*'22.22-Dati'!M154/'22.22-Dati'!M153</f>
        <v>17313.958051435318</v>
      </c>
      <c r="D153" s="70">
        <f>$D$2*'22.22-Dati'!N154/'22.22-Dati'!N153</f>
        <v>32939.467081657494</v>
      </c>
      <c r="E153" s="70">
        <f>$E$2*'22.22-Dati'!O154/'22.22-Dati'!O153</f>
        <v>771.15490820720652</v>
      </c>
      <c r="G153" s="71">
        <f>'22.22-Dati'!$R$5*B153/$B$2+'22.22-Dati'!$S$5*C153/$C$2+'22.22-Dati'!$T$5*D153/$D$2+'22.22-Dati'!$U$5*E153/$E$2</f>
        <v>10052.023315734501</v>
      </c>
      <c r="H153" s="63">
        <f t="shared" si="4"/>
        <v>-52.023315734501011</v>
      </c>
    </row>
    <row r="154" spans="1:8" ht="15" customHeight="1" x14ac:dyDescent="0.2">
      <c r="A154" s="72">
        <f>'22.22-Dati'!A155</f>
        <v>152</v>
      </c>
      <c r="B154" s="70">
        <f>$B$2*'22.22-Dati'!L155/'22.22-Dati'!L154</f>
        <v>16891.860723728583</v>
      </c>
      <c r="C154" s="70">
        <f>$C$2*'22.22-Dati'!M155/'22.22-Dati'!M154</f>
        <v>17261.180716400682</v>
      </c>
      <c r="D154" s="70">
        <f>$D$2*'22.22-Dati'!N155/'22.22-Dati'!N154</f>
        <v>32416.485100047379</v>
      </c>
      <c r="E154" s="70">
        <f>$E$2*'22.22-Dati'!O155/'22.22-Dati'!O154</f>
        <v>794.56527025375954</v>
      </c>
      <c r="G154" s="71">
        <f>'22.22-Dati'!$R$5*B154/$B$2+'22.22-Dati'!$S$5*C154/$C$2+'22.22-Dati'!$T$5*D154/$D$2+'22.22-Dati'!$U$5*E154/$E$2</f>
        <v>10029.989055537924</v>
      </c>
      <c r="H154" s="63">
        <f t="shared" si="4"/>
        <v>-29.989055537924287</v>
      </c>
    </row>
    <row r="155" spans="1:8" ht="15" customHeight="1" x14ac:dyDescent="0.2">
      <c r="A155" s="72">
        <f>'22.22-Dati'!A156</f>
        <v>153</v>
      </c>
      <c r="B155" s="70">
        <f>$B$2*'22.22-Dati'!L156/'22.22-Dati'!L155</f>
        <v>17295.337758676815</v>
      </c>
      <c r="C155" s="70">
        <f>$C$2*'22.22-Dati'!M156/'22.22-Dati'!M155</f>
        <v>17275.394002410987</v>
      </c>
      <c r="D155" s="70">
        <f>$D$2*'22.22-Dati'!N156/'22.22-Dati'!N155</f>
        <v>31895.894258046756</v>
      </c>
      <c r="E155" s="70">
        <f>$E$2*'22.22-Dati'!O156/'22.22-Dati'!O155</f>
        <v>759.07975181541008</v>
      </c>
      <c r="G155" s="71">
        <f>'22.22-Dati'!$R$5*B155/$B$2+'22.22-Dati'!$S$5*C155/$C$2+'22.22-Dati'!$T$5*D155/$D$2+'22.22-Dati'!$U$5*E155/$E$2</f>
        <v>9949.5618173454895</v>
      </c>
      <c r="H155" s="63">
        <f t="shared" si="4"/>
        <v>50.438182654510456</v>
      </c>
    </row>
    <row r="156" spans="1:8" ht="15" customHeight="1" x14ac:dyDescent="0.2">
      <c r="A156" s="72">
        <f>'22.22-Dati'!A157</f>
        <v>154</v>
      </c>
      <c r="B156" s="70">
        <f>$B$2*'22.22-Dati'!L157/'22.22-Dati'!L156</f>
        <v>16737.009066449293</v>
      </c>
      <c r="C156" s="70">
        <f>$C$2*'22.22-Dati'!M157/'22.22-Dati'!M156</f>
        <v>17116.784105986975</v>
      </c>
      <c r="D156" s="70">
        <f>$D$2*'22.22-Dati'!N157/'22.22-Dati'!N156</f>
        <v>31693.047506550567</v>
      </c>
      <c r="E156" s="70">
        <f>$E$2*'22.22-Dati'!O157/'22.22-Dati'!O156</f>
        <v>783.72843381635323</v>
      </c>
      <c r="G156" s="71">
        <f>'22.22-Dati'!$R$5*B156/$B$2+'22.22-Dati'!$S$5*C156/$C$2+'22.22-Dati'!$T$5*D156/$D$2+'22.22-Dati'!$U$5*E156/$E$2</f>
        <v>9913.416662703974</v>
      </c>
      <c r="H156" s="63">
        <f t="shared" si="4"/>
        <v>86.583337296026002</v>
      </c>
    </row>
    <row r="157" spans="1:8" ht="15" customHeight="1" x14ac:dyDescent="0.2">
      <c r="A157" s="72">
        <f>'22.22-Dati'!A158</f>
        <v>155</v>
      </c>
      <c r="B157" s="70">
        <f>$B$2*'22.22-Dati'!L158/'22.22-Dati'!L157</f>
        <v>17067.85538717893</v>
      </c>
      <c r="C157" s="70">
        <f>$C$2*'22.22-Dati'!M158/'22.22-Dati'!M157</f>
        <v>17034.839588513536</v>
      </c>
      <c r="D157" s="70">
        <f>$D$2*'22.22-Dati'!N158/'22.22-Dati'!N157</f>
        <v>31791.392494665972</v>
      </c>
      <c r="E157" s="70">
        <f>$E$2*'22.22-Dati'!O158/'22.22-Dati'!O157</f>
        <v>766.51874919661168</v>
      </c>
      <c r="G157" s="71">
        <f>'22.22-Dati'!$R$5*B157/$B$2+'22.22-Dati'!$S$5*C157/$C$2+'22.22-Dati'!$T$5*D157/$D$2+'22.22-Dati'!$U$5*E157/$E$2</f>
        <v>9893.4933658627942</v>
      </c>
      <c r="H157" s="63">
        <f t="shared" si="4"/>
        <v>106.50663413720577</v>
      </c>
    </row>
    <row r="158" spans="1:8" ht="15" customHeight="1" x14ac:dyDescent="0.2">
      <c r="A158" s="72">
        <f>'22.22-Dati'!A159</f>
        <v>156</v>
      </c>
      <c r="B158" s="70">
        <f>$B$2*'22.22-Dati'!L159/'22.22-Dati'!L158</f>
        <v>17282.229248873267</v>
      </c>
      <c r="C158" s="70">
        <f>$C$2*'22.22-Dati'!M159/'22.22-Dati'!M158</f>
        <v>17356.144184409051</v>
      </c>
      <c r="D158" s="70">
        <f>$D$2*'22.22-Dati'!N159/'22.22-Dati'!N158</f>
        <v>32129.602568869475</v>
      </c>
      <c r="E158" s="70">
        <f>$E$2*'22.22-Dati'!O159/'22.22-Dati'!O158</f>
        <v>772.22854054830293</v>
      </c>
      <c r="G158" s="71">
        <f>'22.22-Dati'!$R$5*B158/$B$2+'22.22-Dati'!$S$5*C158/$C$2+'22.22-Dati'!$T$5*D158/$D$2+'22.22-Dati'!$U$5*E158/$E$2</f>
        <v>10019.394393613995</v>
      </c>
      <c r="H158" s="63">
        <f t="shared" si="4"/>
        <v>-19.394393613994907</v>
      </c>
    </row>
    <row r="159" spans="1:8" ht="15" customHeight="1" x14ac:dyDescent="0.2">
      <c r="A159" s="72">
        <f>'22.22-Dati'!A160</f>
        <v>157</v>
      </c>
      <c r="B159" s="70">
        <f>$B$2*'22.22-Dati'!L160/'22.22-Dati'!L159</f>
        <v>16960.342576427149</v>
      </c>
      <c r="C159" s="70">
        <f>$C$2*'22.22-Dati'!M160/'22.22-Dati'!M159</f>
        <v>17232.926549270425</v>
      </c>
      <c r="D159" s="70">
        <f>$D$2*'22.22-Dati'!N160/'22.22-Dati'!N159</f>
        <v>31649.662866695464</v>
      </c>
      <c r="E159" s="70">
        <f>$E$2*'22.22-Dati'!O160/'22.22-Dati'!O159</f>
        <v>779.9642052559476</v>
      </c>
      <c r="G159" s="71">
        <f>'22.22-Dati'!$R$5*B159/$B$2+'22.22-Dati'!$S$5*C159/$C$2+'22.22-Dati'!$T$5*D159/$D$2+'22.22-Dati'!$U$5*E159/$E$2</f>
        <v>9956.6891972033809</v>
      </c>
      <c r="H159" s="63">
        <f t="shared" si="4"/>
        <v>43.3108027966191</v>
      </c>
    </row>
    <row r="160" spans="1:8" ht="15" customHeight="1" x14ac:dyDescent="0.2">
      <c r="A160" s="72">
        <f>'22.22-Dati'!A161</f>
        <v>158</v>
      </c>
      <c r="B160" s="70">
        <f>$B$2*'22.22-Dati'!L161/'22.22-Dati'!L160</f>
        <v>17567.082673604684</v>
      </c>
      <c r="C160" s="70">
        <f>$C$2*'22.22-Dati'!M161/'22.22-Dati'!M160</f>
        <v>17437.177344307696</v>
      </c>
      <c r="D160" s="70">
        <f>$D$2*'22.22-Dati'!N161/'22.22-Dati'!N160</f>
        <v>32556.273262736297</v>
      </c>
      <c r="E160" s="70">
        <f>$E$2*'22.22-Dati'!O161/'22.22-Dati'!O160</f>
        <v>780.71865853121494</v>
      </c>
      <c r="G160" s="71">
        <f>'22.22-Dati'!$R$5*B160/$B$2+'22.22-Dati'!$S$5*C160/$C$2+'22.22-Dati'!$T$5*D160/$D$2+'22.22-Dati'!$U$5*E160/$E$2</f>
        <v>10129.290974786616</v>
      </c>
      <c r="H160" s="63">
        <f t="shared" si="4"/>
        <v>-129.29097478661606</v>
      </c>
    </row>
    <row r="161" spans="1:8" ht="15" customHeight="1" x14ac:dyDescent="0.2">
      <c r="A161" s="72">
        <f>'22.22-Dati'!A162</f>
        <v>159</v>
      </c>
      <c r="B161" s="70">
        <f>$B$2*'22.22-Dati'!L162/'22.22-Dati'!L161</f>
        <v>17309.394124540449</v>
      </c>
      <c r="C161" s="70">
        <f>$C$2*'22.22-Dati'!M162/'22.22-Dati'!M161</f>
        <v>17395.785927910259</v>
      </c>
      <c r="D161" s="70">
        <f>$D$2*'22.22-Dati'!N162/'22.22-Dati'!N161</f>
        <v>32240.395726058985</v>
      </c>
      <c r="E161" s="70">
        <f>$E$2*'22.22-Dati'!O162/'22.22-Dati'!O161</f>
        <v>783.29711146207626</v>
      </c>
      <c r="G161" s="71">
        <f>'22.22-Dati'!$R$5*B161/$B$2+'22.22-Dati'!$S$5*C161/$C$2+'22.22-Dati'!$T$5*D161/$D$2+'22.22-Dati'!$U$5*E161/$E$2</f>
        <v>10077.229458939852</v>
      </c>
      <c r="H161" s="63">
        <f t="shared" si="4"/>
        <v>-77.229458939851611</v>
      </c>
    </row>
    <row r="162" spans="1:8" ht="15" customHeight="1" x14ac:dyDescent="0.2">
      <c r="A162" s="72">
        <f>'22.22-Dati'!A163</f>
        <v>160</v>
      </c>
      <c r="B162" s="70">
        <f>$B$2*'22.22-Dati'!L163/'22.22-Dati'!L162</f>
        <v>17015.227309493053</v>
      </c>
      <c r="C162" s="70">
        <f>$C$2*'22.22-Dati'!M163/'22.22-Dati'!M162</f>
        <v>17288.431833459257</v>
      </c>
      <c r="D162" s="70">
        <f>$D$2*'22.22-Dati'!N163/'22.22-Dati'!N162</f>
        <v>32221.936805923091</v>
      </c>
      <c r="E162" s="70">
        <f>$E$2*'22.22-Dati'!O163/'22.22-Dati'!O162</f>
        <v>781.3756243054961</v>
      </c>
      <c r="G162" s="71">
        <f>'22.22-Dati'!$R$5*B162/$B$2+'22.22-Dati'!$S$5*C162/$C$2+'22.22-Dati'!$T$5*D162/$D$2+'22.22-Dati'!$U$5*E162/$E$2</f>
        <v>9999.2432963282736</v>
      </c>
      <c r="H162" s="63">
        <f t="shared" si="4"/>
        <v>0.75670367172642727</v>
      </c>
    </row>
    <row r="163" spans="1:8" ht="15" customHeight="1" x14ac:dyDescent="0.2">
      <c r="A163" s="72">
        <f>'22.22-Dati'!A164</f>
        <v>161</v>
      </c>
      <c r="B163" s="70">
        <f>$B$2*'22.22-Dati'!L164/'22.22-Dati'!L163</f>
        <v>17383.651990170001</v>
      </c>
      <c r="C163" s="70">
        <f>$C$2*'22.22-Dati'!M164/'22.22-Dati'!M163</f>
        <v>17234.419424207139</v>
      </c>
      <c r="D163" s="70">
        <f>$D$2*'22.22-Dati'!N164/'22.22-Dati'!N163</f>
        <v>32179.380418347751</v>
      </c>
      <c r="E163" s="70">
        <f>$E$2*'22.22-Dati'!O164/'22.22-Dati'!O163</f>
        <v>774.60544131436848</v>
      </c>
      <c r="G163" s="71">
        <f>'22.22-Dati'!$R$5*B163/$B$2+'22.22-Dati'!$S$5*C163/$C$2+'22.22-Dati'!$T$5*D163/$D$2+'22.22-Dati'!$U$5*E163/$E$2</f>
        <v>10026.644168722032</v>
      </c>
      <c r="H163" s="63">
        <f t="shared" si="4"/>
        <v>-26.644168722032191</v>
      </c>
    </row>
    <row r="164" spans="1:8" ht="15" customHeight="1" x14ac:dyDescent="0.2">
      <c r="A164" s="72">
        <f>'22.22-Dati'!A165</f>
        <v>162</v>
      </c>
      <c r="B164" s="70">
        <f>$B$2*'22.22-Dati'!L165/'22.22-Dati'!L164</f>
        <v>17176.969136185613</v>
      </c>
      <c r="C164" s="70">
        <f>$C$2*'22.22-Dati'!M165/'22.22-Dati'!M164</f>
        <v>17082.810798292954</v>
      </c>
      <c r="D164" s="70">
        <f>$D$2*'22.22-Dati'!N165/'22.22-Dati'!N164</f>
        <v>31310.484256237633</v>
      </c>
      <c r="E164" s="70">
        <f>$E$2*'22.22-Dati'!O165/'22.22-Dati'!O164</f>
        <v>781.31666275361476</v>
      </c>
      <c r="G164" s="71">
        <f>'22.22-Dati'!$R$5*B164/$B$2+'22.22-Dati'!$S$5*C164/$C$2+'22.22-Dati'!$T$5*D164/$D$2+'22.22-Dati'!$U$5*E164/$E$2</f>
        <v>9962.9919974961012</v>
      </c>
      <c r="H164" s="63">
        <f t="shared" si="4"/>
        <v>37.008002503898751</v>
      </c>
    </row>
    <row r="165" spans="1:8" ht="15" customHeight="1" x14ac:dyDescent="0.2">
      <c r="A165" s="72">
        <f>'22.22-Dati'!A166</f>
        <v>163</v>
      </c>
      <c r="B165" s="70">
        <f>$B$2*'22.22-Dati'!L166/'22.22-Dati'!L165</f>
        <v>17501.413315892918</v>
      </c>
      <c r="C165" s="70">
        <f>$C$2*'22.22-Dati'!M166/'22.22-Dati'!M165</f>
        <v>17244.039582869231</v>
      </c>
      <c r="D165" s="70">
        <f>$D$2*'22.22-Dati'!N166/'22.22-Dati'!N165</f>
        <v>31926.917896935181</v>
      </c>
      <c r="E165" s="70">
        <f>$E$2*'22.22-Dati'!O166/'22.22-Dati'!O165</f>
        <v>769.75159201012832</v>
      </c>
      <c r="G165" s="71">
        <f>'22.22-Dati'!$R$5*B165/$B$2+'22.22-Dati'!$S$5*C165/$C$2+'22.22-Dati'!$T$5*D165/$D$2+'22.22-Dati'!$U$5*E165/$E$2</f>
        <v>10022.232233937768</v>
      </c>
      <c r="H165" s="63">
        <f t="shared" si="4"/>
        <v>-22.232233937767887</v>
      </c>
    </row>
    <row r="166" spans="1:8" ht="15" customHeight="1" x14ac:dyDescent="0.2">
      <c r="A166" s="72">
        <f>'22.22-Dati'!A167</f>
        <v>164</v>
      </c>
      <c r="B166" s="70">
        <f>$B$2*'22.22-Dati'!L167/'22.22-Dati'!L166</f>
        <v>17225.5782716514</v>
      </c>
      <c r="C166" s="70">
        <f>$C$2*'22.22-Dati'!M167/'22.22-Dati'!M166</f>
        <v>17318.68526562124</v>
      </c>
      <c r="D166" s="70">
        <f>$D$2*'22.22-Dati'!N167/'22.22-Dati'!N166</f>
        <v>32363.777562438623</v>
      </c>
      <c r="E166" s="70">
        <f>$E$2*'22.22-Dati'!O167/'22.22-Dati'!O166</f>
        <v>779.73547275606188</v>
      </c>
      <c r="G166" s="71">
        <f>'22.22-Dati'!$R$5*B166/$B$2+'22.22-Dati'!$S$5*C166/$C$2+'22.22-Dati'!$T$5*D166/$D$2+'22.22-Dati'!$U$5*E166/$E$2</f>
        <v>10039.296955475145</v>
      </c>
      <c r="H166" s="63">
        <f t="shared" si="4"/>
        <v>-39.296955475145296</v>
      </c>
    </row>
    <row r="167" spans="1:8" ht="15" customHeight="1" x14ac:dyDescent="0.2">
      <c r="A167" s="72">
        <f>'22.22-Dati'!A168</f>
        <v>165</v>
      </c>
      <c r="B167" s="70">
        <f>$B$2*'22.22-Dati'!L168/'22.22-Dati'!L167</f>
        <v>17005.947668819728</v>
      </c>
      <c r="C167" s="70">
        <f>$C$2*'22.22-Dati'!M168/'22.22-Dati'!M167</f>
        <v>17225.589623697473</v>
      </c>
      <c r="D167" s="70">
        <f>$D$2*'22.22-Dati'!N168/'22.22-Dati'!N167</f>
        <v>31631.936396053265</v>
      </c>
      <c r="E167" s="70">
        <f>$E$2*'22.22-Dati'!O168/'22.22-Dati'!O167</f>
        <v>779.9050501225372</v>
      </c>
      <c r="G167" s="71">
        <f>'22.22-Dati'!$R$5*B167/$B$2+'22.22-Dati'!$S$5*C167/$C$2+'22.22-Dati'!$T$5*D167/$D$2+'22.22-Dati'!$U$5*E167/$E$2</f>
        <v>9962.5861632073265</v>
      </c>
      <c r="H167" s="63">
        <f t="shared" si="4"/>
        <v>37.413836792673465</v>
      </c>
    </row>
    <row r="168" spans="1:8" ht="15" customHeight="1" x14ac:dyDescent="0.2">
      <c r="A168" s="72">
        <f>'22.22-Dati'!A169</f>
        <v>166</v>
      </c>
      <c r="B168" s="70">
        <f>$B$2*'22.22-Dati'!L169/'22.22-Dati'!L168</f>
        <v>17141.015631218459</v>
      </c>
      <c r="C168" s="70">
        <f>$C$2*'22.22-Dati'!M169/'22.22-Dati'!M168</f>
        <v>17281.425975100898</v>
      </c>
      <c r="D168" s="70">
        <f>$D$2*'22.22-Dati'!N169/'22.22-Dati'!N168</f>
        <v>31846.398253638457</v>
      </c>
      <c r="E168" s="70">
        <f>$E$2*'22.22-Dati'!O169/'22.22-Dati'!O168</f>
        <v>770.40322534908125</v>
      </c>
      <c r="G168" s="71">
        <f>'22.22-Dati'!$R$5*B168/$B$2+'22.22-Dati'!$S$5*C168/$C$2+'22.22-Dati'!$T$5*D168/$D$2+'22.22-Dati'!$U$5*E168/$E$2</f>
        <v>9965.8692349856574</v>
      </c>
      <c r="H168" s="63">
        <f t="shared" si="4"/>
        <v>34.130765014342614</v>
      </c>
    </row>
    <row r="169" spans="1:8" ht="15" customHeight="1" x14ac:dyDescent="0.2">
      <c r="A169" s="72">
        <f>'22.22-Dati'!A170</f>
        <v>167</v>
      </c>
      <c r="B169" s="70">
        <f>$B$2*'22.22-Dati'!L170/'22.22-Dati'!L169</f>
        <v>16858.923117707629</v>
      </c>
      <c r="C169" s="70">
        <f>$C$2*'22.22-Dati'!M170/'22.22-Dati'!M169</f>
        <v>17241.741561892981</v>
      </c>
      <c r="D169" s="70">
        <f>$D$2*'22.22-Dati'!N170/'22.22-Dati'!N169</f>
        <v>31755.335915882657</v>
      </c>
      <c r="E169" s="70">
        <f>$E$2*'22.22-Dati'!O170/'22.22-Dati'!O169</f>
        <v>769.74205830717165</v>
      </c>
      <c r="G169" s="71">
        <f>'22.22-Dati'!$R$5*B169/$B$2+'22.22-Dati'!$S$5*C169/$C$2+'22.22-Dati'!$T$5*D169/$D$2+'22.22-Dati'!$U$5*E169/$E$2</f>
        <v>9904.3600687425751</v>
      </c>
      <c r="H169" s="63">
        <f t="shared" si="4"/>
        <v>95.639931257424905</v>
      </c>
    </row>
    <row r="170" spans="1:8" ht="15" customHeight="1" x14ac:dyDescent="0.2">
      <c r="A170" s="72">
        <f>'22.22-Dati'!A171</f>
        <v>168</v>
      </c>
      <c r="B170" s="70">
        <f>$B$2*'22.22-Dati'!L171/'22.22-Dati'!L170</f>
        <v>17294.85705167905</v>
      </c>
      <c r="C170" s="70">
        <f>$C$2*'22.22-Dati'!M171/'22.22-Dati'!M170</f>
        <v>17085.774566958211</v>
      </c>
      <c r="D170" s="70">
        <f>$D$2*'22.22-Dati'!N171/'22.22-Dati'!N170</f>
        <v>31562.134980619885</v>
      </c>
      <c r="E170" s="70">
        <f>$E$2*'22.22-Dati'!O171/'22.22-Dati'!O170</f>
        <v>751.52764508968187</v>
      </c>
      <c r="G170" s="71">
        <f>'22.22-Dati'!$R$5*B170/$B$2+'22.22-Dati'!$S$5*C170/$C$2+'22.22-Dati'!$T$5*D170/$D$2+'22.22-Dati'!$U$5*E170/$E$2</f>
        <v>9876.9056533378462</v>
      </c>
      <c r="H170" s="63">
        <f t="shared" si="4"/>
        <v>123.09434666215384</v>
      </c>
    </row>
    <row r="171" spans="1:8" ht="15" customHeight="1" x14ac:dyDescent="0.2">
      <c r="A171" s="72">
        <f>'22.22-Dati'!A172</f>
        <v>169</v>
      </c>
      <c r="B171" s="70">
        <f>$B$2*'22.22-Dati'!L172/'22.22-Dati'!L171</f>
        <v>17263.284699305274</v>
      </c>
      <c r="C171" s="70">
        <f>$C$2*'22.22-Dati'!M172/'22.22-Dati'!M171</f>
        <v>17279.801441369054</v>
      </c>
      <c r="D171" s="70">
        <f>$D$2*'22.22-Dati'!N172/'22.22-Dati'!N171</f>
        <v>32287.69197399354</v>
      </c>
      <c r="E171" s="70">
        <f>$E$2*'22.22-Dati'!O172/'22.22-Dati'!O171</f>
        <v>778.36487764594472</v>
      </c>
      <c r="G171" s="71">
        <f>'22.22-Dati'!$R$5*B171/$B$2+'22.22-Dati'!$S$5*C171/$C$2+'22.22-Dati'!$T$5*D171/$D$2+'22.22-Dati'!$U$5*E171/$E$2</f>
        <v>10031.44143217989</v>
      </c>
      <c r="H171" s="63">
        <f t="shared" si="4"/>
        <v>-31.441432179890398</v>
      </c>
    </row>
    <row r="172" spans="1:8" ht="15" customHeight="1" x14ac:dyDescent="0.2">
      <c r="A172" s="72">
        <f>'22.22-Dati'!A173</f>
        <v>170</v>
      </c>
      <c r="B172" s="70">
        <f>$B$2*'22.22-Dati'!L173/'22.22-Dati'!L172</f>
        <v>17314.031414026947</v>
      </c>
      <c r="C172" s="70">
        <f>$C$2*'22.22-Dati'!M173/'22.22-Dati'!M172</f>
        <v>17259.920443058683</v>
      </c>
      <c r="D172" s="70">
        <f>$D$2*'22.22-Dati'!N173/'22.22-Dati'!N172</f>
        <v>31989.973895909428</v>
      </c>
      <c r="E172" s="70">
        <f>$E$2*'22.22-Dati'!O173/'22.22-Dati'!O172</f>
        <v>778.81780991769517</v>
      </c>
      <c r="G172" s="71">
        <f>'22.22-Dati'!$R$5*B172/$B$2+'22.22-Dati'!$S$5*C172/$C$2+'22.22-Dati'!$T$5*D172/$D$2+'22.22-Dati'!$U$5*E172/$E$2</f>
        <v>10029.285319256503</v>
      </c>
      <c r="H172" s="63">
        <f t="shared" si="4"/>
        <v>-29.285319256503499</v>
      </c>
    </row>
    <row r="173" spans="1:8" ht="15" customHeight="1" x14ac:dyDescent="0.2">
      <c r="A173" s="72">
        <f>'22.22-Dati'!A174</f>
        <v>171</v>
      </c>
      <c r="B173" s="70">
        <f>$B$2*'22.22-Dati'!L174/'22.22-Dati'!L173</f>
        <v>16366.298085276716</v>
      </c>
      <c r="C173" s="70">
        <f>$C$2*'22.22-Dati'!M174/'22.22-Dati'!M173</f>
        <v>17299.437386484802</v>
      </c>
      <c r="D173" s="70">
        <f>$D$2*'22.22-Dati'!N174/'22.22-Dati'!N173</f>
        <v>31800.788331186322</v>
      </c>
      <c r="E173" s="70">
        <f>$E$2*'22.22-Dati'!O174/'22.22-Dati'!O173</f>
        <v>771.41086792681347</v>
      </c>
      <c r="G173" s="71">
        <f>'22.22-Dati'!$R$5*B173/$B$2+'22.22-Dati'!$S$5*C173/$C$2+'22.22-Dati'!$T$5*D173/$D$2+'22.22-Dati'!$U$5*E173/$E$2</f>
        <v>9836.3265419480522</v>
      </c>
      <c r="H173" s="63">
        <f t="shared" si="4"/>
        <v>163.67345805194782</v>
      </c>
    </row>
    <row r="174" spans="1:8" ht="15" customHeight="1" x14ac:dyDescent="0.2">
      <c r="A174" s="72">
        <f>'22.22-Dati'!A175</f>
        <v>172</v>
      </c>
      <c r="B174" s="70">
        <f>$B$2*'22.22-Dati'!L175/'22.22-Dati'!L174</f>
        <v>16172.546566132336</v>
      </c>
      <c r="C174" s="70">
        <f>$C$2*'22.22-Dati'!M175/'22.22-Dati'!M174</f>
        <v>16174.061181615971</v>
      </c>
      <c r="D174" s="70">
        <f>$D$2*'22.22-Dati'!N175/'22.22-Dati'!N174</f>
        <v>30541.010153906886</v>
      </c>
      <c r="E174" s="70">
        <f>$E$2*'22.22-Dati'!O175/'22.22-Dati'!O174</f>
        <v>760.38431226668945</v>
      </c>
      <c r="G174" s="71">
        <f>'22.22-Dati'!$R$5*B174/$B$2+'22.22-Dati'!$S$5*C174/$C$2+'22.22-Dati'!$T$5*D174/$D$2+'22.22-Dati'!$U$5*E174/$E$2</f>
        <v>9524.8321443737368</v>
      </c>
      <c r="H174" s="63">
        <f t="shared" si="4"/>
        <v>475.16785562626319</v>
      </c>
    </row>
    <row r="175" spans="1:8" ht="15" customHeight="1" x14ac:dyDescent="0.2">
      <c r="A175" s="72">
        <f>'22.22-Dati'!A176</f>
        <v>173</v>
      </c>
      <c r="B175" s="70">
        <f>$B$2*'22.22-Dati'!L176/'22.22-Dati'!L175</f>
        <v>17157.942709491806</v>
      </c>
      <c r="C175" s="70">
        <f>$C$2*'22.22-Dati'!M176/'22.22-Dati'!M175</f>
        <v>16240.328093052503</v>
      </c>
      <c r="D175" s="70">
        <f>$D$2*'22.22-Dati'!N176/'22.22-Dati'!N175</f>
        <v>30237.494635238869</v>
      </c>
      <c r="E175" s="70">
        <f>$E$2*'22.22-Dati'!O176/'22.22-Dati'!O175</f>
        <v>710.19948251054154</v>
      </c>
      <c r="G175" s="71">
        <f>'22.22-Dati'!$R$5*B175/$B$2+'22.22-Dati'!$S$5*C175/$C$2+'22.22-Dati'!$T$5*D175/$D$2+'22.22-Dati'!$U$5*E175/$E$2</f>
        <v>9504.9911862423833</v>
      </c>
      <c r="H175" s="63">
        <f t="shared" si="4"/>
        <v>495.00881375761674</v>
      </c>
    </row>
    <row r="176" spans="1:8" ht="15" customHeight="1" x14ac:dyDescent="0.2">
      <c r="A176" s="72">
        <f>'22.22-Dati'!A177</f>
        <v>174</v>
      </c>
      <c r="B176" s="70">
        <f>$B$2*'22.22-Dati'!L177/'22.22-Dati'!L176</f>
        <v>16927.868493870465</v>
      </c>
      <c r="C176" s="70">
        <f>$C$2*'22.22-Dati'!M177/'22.22-Dati'!M176</f>
        <v>17673.013799063094</v>
      </c>
      <c r="D176" s="70">
        <f>$D$2*'22.22-Dati'!N177/'22.22-Dati'!N176</f>
        <v>32767.027687542057</v>
      </c>
      <c r="E176" s="70">
        <f>$E$2*'22.22-Dati'!O177/'22.22-Dati'!O176</f>
        <v>822.10182924813932</v>
      </c>
      <c r="G176" s="71">
        <f>'22.22-Dati'!$R$5*B176/$B$2+'22.22-Dati'!$S$5*C176/$C$2+'22.22-Dati'!$T$5*D176/$D$2+'22.22-Dati'!$U$5*E176/$E$2</f>
        <v>10225.190535284215</v>
      </c>
      <c r="H176" s="63">
        <f t="shared" si="4"/>
        <v>-225.190535284215</v>
      </c>
    </row>
    <row r="177" spans="1:8" ht="15" customHeight="1" x14ac:dyDescent="0.2">
      <c r="A177" s="72">
        <f>'22.22-Dati'!A178</f>
        <v>175</v>
      </c>
      <c r="B177" s="70">
        <f>$B$2*'22.22-Dati'!L178/'22.22-Dati'!L177</f>
        <v>18834.507272347983</v>
      </c>
      <c r="C177" s="70">
        <f>$C$2*'22.22-Dati'!M178/'22.22-Dati'!M177</f>
        <v>16732.29001673112</v>
      </c>
      <c r="D177" s="70">
        <f>$D$2*'22.22-Dati'!N178/'22.22-Dati'!N177</f>
        <v>31214.55922640716</v>
      </c>
      <c r="E177" s="70">
        <f>$E$2*'22.22-Dati'!O178/'22.22-Dati'!O177</f>
        <v>757.74703070951307</v>
      </c>
      <c r="G177" s="71">
        <f>'22.22-Dati'!$R$5*B177/$B$2+'22.22-Dati'!$S$5*C177/$C$2+'22.22-Dati'!$T$5*D177/$D$2+'22.22-Dati'!$U$5*E177/$E$2</f>
        <v>10097.150210046206</v>
      </c>
      <c r="H177" s="63">
        <f t="shared" si="4"/>
        <v>-97.150210046205757</v>
      </c>
    </row>
    <row r="178" spans="1:8" ht="15" customHeight="1" x14ac:dyDescent="0.2">
      <c r="A178" s="72">
        <f>'22.22-Dati'!A179</f>
        <v>176</v>
      </c>
      <c r="B178" s="70">
        <f>$B$2*'22.22-Dati'!L179/'22.22-Dati'!L178</f>
        <v>16605.60563161016</v>
      </c>
      <c r="C178" s="70">
        <f>$C$2*'22.22-Dati'!M179/'22.22-Dati'!M178</f>
        <v>18000.041992565075</v>
      </c>
      <c r="D178" s="70">
        <f>$D$2*'22.22-Dati'!N179/'22.22-Dati'!N178</f>
        <v>33355.274198874606</v>
      </c>
      <c r="E178" s="70">
        <f>$E$2*'22.22-Dati'!O179/'22.22-Dati'!O178</f>
        <v>841.87899241557716</v>
      </c>
      <c r="G178" s="71">
        <f>'22.22-Dati'!$R$5*B178/$B$2+'22.22-Dati'!$S$5*C178/$C$2+'22.22-Dati'!$T$5*D178/$D$2+'22.22-Dati'!$U$5*E178/$E$2</f>
        <v>10320.604807744065</v>
      </c>
      <c r="H178" s="63">
        <f t="shared" si="4"/>
        <v>-320.6048077440646</v>
      </c>
    </row>
    <row r="179" spans="1:8" ht="15" customHeight="1" x14ac:dyDescent="0.2">
      <c r="A179" s="72">
        <f>'22.22-Dati'!A180</f>
        <v>177</v>
      </c>
      <c r="B179" s="70">
        <f>$B$2*'22.22-Dati'!L180/'22.22-Dati'!L179</f>
        <v>17509.398650663068</v>
      </c>
      <c r="C179" s="70">
        <f>$C$2*'22.22-Dati'!M180/'22.22-Dati'!M179</f>
        <v>17580.449453013262</v>
      </c>
      <c r="D179" s="70">
        <f>$D$2*'22.22-Dati'!N180/'22.22-Dati'!N179</f>
        <v>32681.589295860085</v>
      </c>
      <c r="E179" s="70">
        <f>$E$2*'22.22-Dati'!O180/'22.22-Dati'!O179</f>
        <v>768.18113042477216</v>
      </c>
      <c r="G179" s="71">
        <f>'22.22-Dati'!$R$5*B179/$B$2+'22.22-Dati'!$S$5*C179/$C$2+'22.22-Dati'!$T$5*D179/$D$2+'22.22-Dati'!$U$5*E179/$E$2</f>
        <v>10099.654310737169</v>
      </c>
      <c r="H179" s="63">
        <f t="shared" si="4"/>
        <v>-99.654310737168998</v>
      </c>
    </row>
    <row r="180" spans="1:8" ht="15" customHeight="1" x14ac:dyDescent="0.2">
      <c r="A180" s="72">
        <f>'22.22-Dati'!A181</f>
        <v>178</v>
      </c>
      <c r="B180" s="70">
        <f>$B$2*'22.22-Dati'!L181/'22.22-Dati'!L180</f>
        <v>17334.488371988733</v>
      </c>
      <c r="C180" s="70">
        <f>$C$2*'22.22-Dati'!M181/'22.22-Dati'!M180</f>
        <v>17722.167826610166</v>
      </c>
      <c r="D180" s="70">
        <f>$D$2*'22.22-Dati'!N181/'22.22-Dati'!N180</f>
        <v>32864.709893936619</v>
      </c>
      <c r="E180" s="70">
        <f>$E$2*'22.22-Dati'!O181/'22.22-Dati'!O180</f>
        <v>783.90011991047584</v>
      </c>
      <c r="G180" s="71">
        <f>'22.22-Dati'!$R$5*B180/$B$2+'22.22-Dati'!$S$5*C180/$C$2+'22.22-Dati'!$T$5*D180/$D$2+'22.22-Dati'!$U$5*E180/$E$2</f>
        <v>10160.212584884763</v>
      </c>
      <c r="H180" s="63">
        <f t="shared" si="4"/>
        <v>-160.21258488476269</v>
      </c>
    </row>
    <row r="181" spans="1:8" ht="15" customHeight="1" x14ac:dyDescent="0.2">
      <c r="A181" s="72">
        <f>'22.22-Dati'!A182</f>
        <v>179</v>
      </c>
      <c r="B181" s="70">
        <f>$B$2*'22.22-Dati'!L182/'22.22-Dati'!L181</f>
        <v>17169.725898685829</v>
      </c>
      <c r="C181" s="70">
        <f>$C$2*'22.22-Dati'!M182/'22.22-Dati'!M181</f>
        <v>17572.55008559733</v>
      </c>
      <c r="D181" s="70">
        <f>$D$2*'22.22-Dati'!N182/'22.22-Dati'!N181</f>
        <v>32140.614262749237</v>
      </c>
      <c r="E181" s="70">
        <f>$E$2*'22.22-Dati'!O182/'22.22-Dati'!O181</f>
        <v>785.19315173023313</v>
      </c>
      <c r="G181" s="71">
        <f>'22.22-Dati'!$R$5*B181/$B$2+'22.22-Dati'!$S$5*C181/$C$2+'22.22-Dati'!$T$5*D181/$D$2+'22.22-Dati'!$U$5*E181/$E$2</f>
        <v>10087.820401649788</v>
      </c>
      <c r="H181" s="63">
        <f t="shared" si="4"/>
        <v>-87.820401649787527</v>
      </c>
    </row>
    <row r="182" spans="1:8" ht="15" customHeight="1" x14ac:dyDescent="0.2">
      <c r="A182" s="72">
        <f>'22.22-Dati'!A183</f>
        <v>180</v>
      </c>
      <c r="B182" s="70">
        <f>$B$2*'22.22-Dati'!L183/'22.22-Dati'!L182</f>
        <v>16812.882344793026</v>
      </c>
      <c r="C182" s="70">
        <f>$C$2*'22.22-Dati'!M183/'22.22-Dati'!M182</f>
        <v>17338.29179817262</v>
      </c>
      <c r="D182" s="70">
        <f>$D$2*'22.22-Dati'!N183/'22.22-Dati'!N182</f>
        <v>32080.526482474721</v>
      </c>
      <c r="E182" s="70">
        <f>$E$2*'22.22-Dati'!O183/'22.22-Dati'!O182</f>
        <v>770.0197299250392</v>
      </c>
      <c r="G182" s="71">
        <f>'22.22-Dati'!$R$5*B182/$B$2+'22.22-Dati'!$S$5*C182/$C$2+'22.22-Dati'!$T$5*D182/$D$2+'22.22-Dati'!$U$5*E182/$E$2</f>
        <v>9924.3537149273834</v>
      </c>
      <c r="H182" s="63">
        <f t="shared" si="4"/>
        <v>75.646285072616593</v>
      </c>
    </row>
    <row r="183" spans="1:8" ht="15" customHeight="1" x14ac:dyDescent="0.2">
      <c r="A183" s="72">
        <f>'22.22-Dati'!A184</f>
        <v>181</v>
      </c>
      <c r="B183" s="70">
        <f>$B$2*'22.22-Dati'!L184/'22.22-Dati'!L183</f>
        <v>17220.909603424501</v>
      </c>
      <c r="C183" s="70">
        <f>$C$2*'22.22-Dati'!M184/'22.22-Dati'!M183</f>
        <v>17217.680491509229</v>
      </c>
      <c r="D183" s="70">
        <f>$D$2*'22.22-Dati'!N184/'22.22-Dati'!N183</f>
        <v>31838.153393401641</v>
      </c>
      <c r="E183" s="70">
        <f>$E$2*'22.22-Dati'!O184/'22.22-Dati'!O183</f>
        <v>788.28035266002746</v>
      </c>
      <c r="G183" s="71">
        <f>'22.22-Dati'!$R$5*B183/$B$2+'22.22-Dati'!$S$5*C183/$C$2+'22.22-Dati'!$T$5*D183/$D$2+'22.22-Dati'!$U$5*E183/$E$2</f>
        <v>10037.489440395995</v>
      </c>
      <c r="H183" s="63">
        <f t="shared" si="4"/>
        <v>-37.489440395995189</v>
      </c>
    </row>
    <row r="184" spans="1:8" ht="15" customHeight="1" x14ac:dyDescent="0.2">
      <c r="A184" s="72">
        <f>'22.22-Dati'!A185</f>
        <v>182</v>
      </c>
      <c r="B184" s="70">
        <f>$B$2*'22.22-Dati'!L185/'22.22-Dati'!L184</f>
        <v>17216.18124017385</v>
      </c>
      <c r="C184" s="70">
        <f>$C$2*'22.22-Dati'!M185/'22.22-Dati'!M184</f>
        <v>17535.991055466468</v>
      </c>
      <c r="D184" s="70">
        <f>$D$2*'22.22-Dati'!N185/'22.22-Dati'!N184</f>
        <v>32614.094837513192</v>
      </c>
      <c r="E184" s="70">
        <f>$E$2*'22.22-Dati'!O185/'22.22-Dati'!O184</f>
        <v>785.78730843648532</v>
      </c>
      <c r="G184" s="71">
        <f>'22.22-Dati'!$R$5*B184/$B$2+'22.22-Dati'!$S$5*C184/$C$2+'22.22-Dati'!$T$5*D184/$D$2+'22.22-Dati'!$U$5*E184/$E$2</f>
        <v>10106.64707517048</v>
      </c>
      <c r="H184" s="63">
        <f t="shared" si="4"/>
        <v>-106.64707517048009</v>
      </c>
    </row>
    <row r="185" spans="1:8" ht="15" customHeight="1" x14ac:dyDescent="0.2">
      <c r="A185" s="72">
        <f>'22.22-Dati'!A186</f>
        <v>183</v>
      </c>
      <c r="B185" s="70">
        <f>$B$2*'22.22-Dati'!L186/'22.22-Dati'!L185</f>
        <v>17484.705365500828</v>
      </c>
      <c r="C185" s="70">
        <f>$C$2*'22.22-Dati'!M186/'22.22-Dati'!M185</f>
        <v>17320.299514210918</v>
      </c>
      <c r="D185" s="70">
        <f>$D$2*'22.22-Dati'!N186/'22.22-Dati'!N185</f>
        <v>32524.013570940711</v>
      </c>
      <c r="E185" s="70">
        <f>$E$2*'22.22-Dati'!O186/'22.22-Dati'!O185</f>
        <v>784.36302046352785</v>
      </c>
      <c r="G185" s="71">
        <f>'22.22-Dati'!$R$5*B185/$B$2+'22.22-Dati'!$S$5*C185/$C$2+'22.22-Dati'!$T$5*D185/$D$2+'22.22-Dati'!$U$5*E185/$E$2</f>
        <v>10107.653511866178</v>
      </c>
      <c r="H185" s="63">
        <f t="shared" si="4"/>
        <v>-107.65351186617772</v>
      </c>
    </row>
    <row r="186" spans="1:8" ht="15" customHeight="1" x14ac:dyDescent="0.2">
      <c r="A186" s="72">
        <f>'22.22-Dati'!A187</f>
        <v>184</v>
      </c>
      <c r="B186" s="70">
        <f>$B$2*'22.22-Dati'!L187/'22.22-Dati'!L186</f>
        <v>17546.239407911893</v>
      </c>
      <c r="C186" s="70">
        <f>$C$2*'22.22-Dati'!M187/'22.22-Dati'!M186</f>
        <v>17266.667417673249</v>
      </c>
      <c r="D186" s="70">
        <f>$D$2*'22.22-Dati'!N187/'22.22-Dati'!N186</f>
        <v>32029.891395843792</v>
      </c>
      <c r="E186" s="70">
        <f>$E$2*'22.22-Dati'!O187/'22.22-Dati'!O186</f>
        <v>775.76012754588476</v>
      </c>
      <c r="G186" s="71">
        <f>'22.22-Dati'!$R$5*B186/$B$2+'22.22-Dati'!$S$5*C186/$C$2+'22.22-Dati'!$T$5*D186/$D$2+'22.22-Dati'!$U$5*E186/$E$2</f>
        <v>10060.405489651148</v>
      </c>
      <c r="H186" s="63">
        <f t="shared" si="4"/>
        <v>-60.405489651147946</v>
      </c>
    </row>
    <row r="187" spans="1:8" ht="15" customHeight="1" x14ac:dyDescent="0.2">
      <c r="A187" s="72">
        <f>'22.22-Dati'!A188</f>
        <v>185</v>
      </c>
      <c r="B187" s="70">
        <f>$B$2*'22.22-Dati'!L188/'22.22-Dati'!L187</f>
        <v>17324.684278242512</v>
      </c>
      <c r="C187" s="70">
        <f>$C$2*'22.22-Dati'!M188/'22.22-Dati'!M187</f>
        <v>17270.785519848752</v>
      </c>
      <c r="D187" s="70">
        <f>$D$2*'22.22-Dati'!N188/'22.22-Dati'!N187</f>
        <v>32156.832245171387</v>
      </c>
      <c r="E187" s="70">
        <f>$E$2*'22.22-Dati'!O188/'22.22-Dati'!O187</f>
        <v>787.27769511322083</v>
      </c>
      <c r="G187" s="71">
        <f>'22.22-Dati'!$R$5*B187/$B$2+'22.22-Dati'!$S$5*C187/$C$2+'22.22-Dati'!$T$5*D187/$D$2+'22.22-Dati'!$U$5*E187/$E$2</f>
        <v>10070.912038335056</v>
      </c>
      <c r="H187" s="63">
        <f t="shared" si="4"/>
        <v>-70.912038335056423</v>
      </c>
    </row>
    <row r="188" spans="1:8" ht="15" customHeight="1" x14ac:dyDescent="0.2">
      <c r="A188" s="72">
        <f>'22.22-Dati'!A189</f>
        <v>186</v>
      </c>
      <c r="B188" s="70">
        <f>$B$2*'22.22-Dati'!L189/'22.22-Dati'!L188</f>
        <v>17209.159541650897</v>
      </c>
      <c r="C188" s="70">
        <f>$C$2*'22.22-Dati'!M189/'22.22-Dati'!M188</f>
        <v>17285.58626239868</v>
      </c>
      <c r="D188" s="70">
        <f>$D$2*'22.22-Dati'!N189/'22.22-Dati'!N188</f>
        <v>32179.996595080669</v>
      </c>
      <c r="E188" s="70">
        <f>$E$2*'22.22-Dati'!O189/'22.22-Dati'!O188</f>
        <v>779.9166115784767</v>
      </c>
      <c r="G188" s="71">
        <f>'22.22-Dati'!$R$5*B188/$B$2+'22.22-Dati'!$S$5*C188/$C$2+'22.22-Dati'!$T$5*D188/$D$2+'22.22-Dati'!$U$5*E188/$E$2</f>
        <v>10025.634223775252</v>
      </c>
      <c r="H188" s="63">
        <f t="shared" si="4"/>
        <v>-25.634223775252394</v>
      </c>
    </row>
    <row r="189" spans="1:8" ht="15" customHeight="1" x14ac:dyDescent="0.2">
      <c r="A189" s="72">
        <f>'22.22-Dati'!A190</f>
        <v>187</v>
      </c>
      <c r="B189" s="70">
        <f>$B$2*'22.22-Dati'!L190/'22.22-Dati'!L189</f>
        <v>17324.646040854976</v>
      </c>
      <c r="C189" s="70">
        <f>$C$2*'22.22-Dati'!M190/'22.22-Dati'!M189</f>
        <v>17418.811987981164</v>
      </c>
      <c r="D189" s="70">
        <f>$D$2*'22.22-Dati'!N190/'22.22-Dati'!N189</f>
        <v>32144.078453632512</v>
      </c>
      <c r="E189" s="70">
        <f>$E$2*'22.22-Dati'!O190/'22.22-Dati'!O189</f>
        <v>782.98824427377906</v>
      </c>
      <c r="G189" s="71">
        <f>'22.22-Dati'!$R$5*B189/$B$2+'22.22-Dati'!$S$5*C189/$C$2+'22.22-Dati'!$T$5*D189/$D$2+'22.22-Dati'!$U$5*E189/$E$2</f>
        <v>10079.694648278544</v>
      </c>
      <c r="H189" s="63">
        <f t="shared" si="4"/>
        <v>-79.694648278544264</v>
      </c>
    </row>
    <row r="190" spans="1:8" ht="15" customHeight="1" x14ac:dyDescent="0.2">
      <c r="A190" s="72">
        <f>'22.22-Dati'!A191</f>
        <v>188</v>
      </c>
      <c r="B190" s="70">
        <f>$B$2*'22.22-Dati'!L191/'22.22-Dati'!L190</f>
        <v>17561.784130676853</v>
      </c>
      <c r="C190" s="70">
        <f>$C$2*'22.22-Dati'!M191/'22.22-Dati'!M190</f>
        <v>17379.781795847102</v>
      </c>
      <c r="D190" s="70">
        <f>$D$2*'22.22-Dati'!N191/'22.22-Dati'!N190</f>
        <v>32675.110650841973</v>
      </c>
      <c r="E190" s="70">
        <f>$E$2*'22.22-Dati'!O191/'22.22-Dati'!O190</f>
        <v>785.72203823629195</v>
      </c>
      <c r="G190" s="71">
        <f>'22.22-Dati'!$R$5*B190/$B$2+'22.22-Dati'!$S$5*C190/$C$2+'22.22-Dati'!$T$5*D190/$D$2+'22.22-Dati'!$U$5*E190/$E$2</f>
        <v>10141.41374763941</v>
      </c>
      <c r="H190" s="63">
        <f t="shared" si="4"/>
        <v>-141.41374763940985</v>
      </c>
    </row>
    <row r="191" spans="1:8" ht="15" customHeight="1" x14ac:dyDescent="0.2">
      <c r="A191" s="72">
        <f>'22.22-Dati'!A192</f>
        <v>189</v>
      </c>
      <c r="B191" s="70">
        <f>$B$2*'22.22-Dati'!L192/'22.22-Dati'!L191</f>
        <v>17031.524013943617</v>
      </c>
      <c r="C191" s="70">
        <f>$C$2*'22.22-Dati'!M192/'22.22-Dati'!M191</f>
        <v>17241.165114825002</v>
      </c>
      <c r="D191" s="70">
        <f>$D$2*'22.22-Dati'!N192/'22.22-Dati'!N191</f>
        <v>31642.320204340642</v>
      </c>
      <c r="E191" s="70">
        <f>$E$2*'22.22-Dati'!O192/'22.22-Dati'!O191</f>
        <v>781.97402243250724</v>
      </c>
      <c r="G191" s="71">
        <f>'22.22-Dati'!$R$5*B191/$B$2+'22.22-Dati'!$S$5*C191/$C$2+'22.22-Dati'!$T$5*D191/$D$2+'22.22-Dati'!$U$5*E191/$E$2</f>
        <v>9978.0706289627415</v>
      </c>
      <c r="H191" s="63">
        <f t="shared" si="4"/>
        <v>21.929371037258534</v>
      </c>
    </row>
    <row r="192" spans="1:8" ht="15" customHeight="1" x14ac:dyDescent="0.2">
      <c r="A192" s="72">
        <f>'22.22-Dati'!A193</f>
        <v>190</v>
      </c>
      <c r="B192" s="70">
        <f>$B$2*'22.22-Dati'!L193/'22.22-Dati'!L192</f>
        <v>17297.585524906204</v>
      </c>
      <c r="C192" s="70">
        <f>$C$2*'22.22-Dati'!M193/'22.22-Dati'!M192</f>
        <v>17182.36323637647</v>
      </c>
      <c r="D192" s="70">
        <f>$D$2*'22.22-Dati'!N193/'22.22-Dati'!N192</f>
        <v>32137.396883338417</v>
      </c>
      <c r="E192" s="70">
        <f>$E$2*'22.22-Dati'!O193/'22.22-Dati'!O192</f>
        <v>773.08960665020174</v>
      </c>
      <c r="G192" s="71">
        <f>'22.22-Dati'!$R$5*B192/$B$2+'22.22-Dati'!$S$5*C192/$C$2+'22.22-Dati'!$T$5*D192/$D$2+'22.22-Dati'!$U$5*E192/$E$2</f>
        <v>9995.4104506630247</v>
      </c>
      <c r="H192" s="63">
        <f t="shared" si="4"/>
        <v>4.589549336975324</v>
      </c>
    </row>
    <row r="193" spans="1:8" ht="15" customHeight="1" x14ac:dyDescent="0.2">
      <c r="A193" s="72">
        <f>'22.22-Dati'!A194</f>
        <v>191</v>
      </c>
      <c r="B193" s="70">
        <f>$B$2*'22.22-Dati'!L194/'22.22-Dati'!L193</f>
        <v>17188.606144326099</v>
      </c>
      <c r="C193" s="70">
        <f>$C$2*'22.22-Dati'!M194/'22.22-Dati'!M193</f>
        <v>17221.312041341007</v>
      </c>
      <c r="D193" s="70">
        <f>$D$2*'22.22-Dati'!N194/'22.22-Dati'!N193</f>
        <v>32093.558789716928</v>
      </c>
      <c r="E193" s="70">
        <f>$E$2*'22.22-Dati'!O194/'22.22-Dati'!O193</f>
        <v>786.30767923262067</v>
      </c>
      <c r="G193" s="71">
        <f>'22.22-Dati'!$R$5*B193/$B$2+'22.22-Dati'!$S$5*C193/$C$2+'22.22-Dati'!$T$5*D193/$D$2+'22.22-Dati'!$U$5*E193/$E$2</f>
        <v>10032.846183177988</v>
      </c>
      <c r="H193" s="63">
        <f t="shared" si="4"/>
        <v>-32.846183177987768</v>
      </c>
    </row>
    <row r="194" spans="1:8" ht="15" customHeight="1" x14ac:dyDescent="0.2">
      <c r="A194" s="72">
        <f>'22.22-Dati'!A195</f>
        <v>192</v>
      </c>
      <c r="B194" s="70">
        <f>$B$2*'22.22-Dati'!L195/'22.22-Dati'!L194</f>
        <v>17759.7944182957</v>
      </c>
      <c r="C194" s="70">
        <f>$C$2*'22.22-Dati'!M195/'22.22-Dati'!M194</f>
        <v>17218.766351910614</v>
      </c>
      <c r="D194" s="70">
        <f>$D$2*'22.22-Dati'!N195/'22.22-Dati'!N194</f>
        <v>32133.632578281013</v>
      </c>
      <c r="E194" s="70">
        <f>$E$2*'22.22-Dati'!O195/'22.22-Dati'!O194</f>
        <v>764.57953553952802</v>
      </c>
      <c r="G194" s="71">
        <f>'22.22-Dati'!$R$5*B194/$B$2+'22.22-Dati'!$S$5*C194/$C$2+'22.22-Dati'!$T$5*D194/$D$2+'22.22-Dati'!$U$5*E194/$E$2</f>
        <v>10049.393120241775</v>
      </c>
      <c r="H194" s="63">
        <f t="shared" si="4"/>
        <v>-49.39312024177525</v>
      </c>
    </row>
    <row r="195" spans="1:8" ht="15" customHeight="1" x14ac:dyDescent="0.2">
      <c r="A195" s="72">
        <f>'22.22-Dati'!A196</f>
        <v>193</v>
      </c>
      <c r="B195" s="70">
        <f>$B$2*'22.22-Dati'!L196/'22.22-Dati'!L195</f>
        <v>17322.932611620148</v>
      </c>
      <c r="C195" s="70">
        <f>$C$2*'22.22-Dati'!M196/'22.22-Dati'!M195</f>
        <v>17297.682494462224</v>
      </c>
      <c r="D195" s="70">
        <f>$D$2*'22.22-Dati'!N196/'22.22-Dati'!N195</f>
        <v>32171.151280019505</v>
      </c>
      <c r="E195" s="70">
        <f>$E$2*'22.22-Dati'!O196/'22.22-Dati'!O195</f>
        <v>787.75764358877802</v>
      </c>
      <c r="G195" s="71">
        <f>'22.22-Dati'!$R$5*B195/$B$2+'22.22-Dati'!$S$5*C195/$C$2+'22.22-Dati'!$T$5*D195/$D$2+'22.22-Dati'!$U$5*E195/$E$2</f>
        <v>10077.585984527186</v>
      </c>
      <c r="H195" s="63">
        <f t="shared" si="4"/>
        <v>-77.585984527186156</v>
      </c>
    </row>
    <row r="196" spans="1:8" ht="15" customHeight="1" x14ac:dyDescent="0.2">
      <c r="A196" s="72">
        <f>'22.22-Dati'!A197</f>
        <v>194</v>
      </c>
      <c r="B196" s="70">
        <f>$B$2*'22.22-Dati'!L197/'22.22-Dati'!L196</f>
        <v>17216.220843005143</v>
      </c>
      <c r="C196" s="70">
        <f>$C$2*'22.22-Dati'!M197/'22.22-Dati'!M196</f>
        <v>17348.806021075652</v>
      </c>
      <c r="D196" s="70">
        <f>$D$2*'22.22-Dati'!N197/'22.22-Dati'!N196</f>
        <v>32158.753914459539</v>
      </c>
      <c r="E196" s="70">
        <f>$E$2*'22.22-Dati'!O197/'22.22-Dati'!O196</f>
        <v>785.79065792271638</v>
      </c>
      <c r="G196" s="71">
        <f>'22.22-Dati'!$R$5*B196/$B$2+'22.22-Dati'!$S$5*C196/$C$2+'22.22-Dati'!$T$5*D196/$D$2+'22.22-Dati'!$U$5*E196/$E$2</f>
        <v>10059.882116946907</v>
      </c>
      <c r="H196" s="63">
        <f t="shared" ref="H196:H259" si="5">$G$2-G196</f>
        <v>-59.882116946906535</v>
      </c>
    </row>
    <row r="197" spans="1:8" ht="15" customHeight="1" x14ac:dyDescent="0.2">
      <c r="A197" s="72">
        <f>'22.22-Dati'!A198</f>
        <v>195</v>
      </c>
      <c r="B197" s="70">
        <f>$B$2*'22.22-Dati'!L198/'22.22-Dati'!L197</f>
        <v>17273.170911665169</v>
      </c>
      <c r="C197" s="70">
        <f>$C$2*'22.22-Dati'!M198/'22.22-Dati'!M197</f>
        <v>17323.416753219735</v>
      </c>
      <c r="D197" s="70">
        <f>$D$2*'22.22-Dati'!N198/'22.22-Dati'!N197</f>
        <v>32003.871349971923</v>
      </c>
      <c r="E197" s="70">
        <f>$E$2*'22.22-Dati'!O198/'22.22-Dati'!O197</f>
        <v>770.68051463508016</v>
      </c>
      <c r="G197" s="71">
        <f>'22.22-Dati'!$R$5*B197/$B$2+'22.22-Dati'!$S$5*C197/$C$2+'22.22-Dati'!$T$5*D197/$D$2+'22.22-Dati'!$U$5*E197/$E$2</f>
        <v>10002.216419562172</v>
      </c>
      <c r="H197" s="63">
        <f t="shared" si="5"/>
        <v>-2.2164195621717226</v>
      </c>
    </row>
    <row r="198" spans="1:8" ht="15" customHeight="1" x14ac:dyDescent="0.2">
      <c r="A198" s="72">
        <f>'22.22-Dati'!A199</f>
        <v>196</v>
      </c>
      <c r="B198" s="70">
        <f>$B$2*'22.22-Dati'!L199/'22.22-Dati'!L198</f>
        <v>17320.564447992449</v>
      </c>
      <c r="C198" s="70">
        <f>$C$2*'22.22-Dati'!M199/'22.22-Dati'!M198</f>
        <v>17354.609830036552</v>
      </c>
      <c r="D198" s="70">
        <f>$D$2*'22.22-Dati'!N199/'22.22-Dati'!N198</f>
        <v>32177.685387918591</v>
      </c>
      <c r="E198" s="70">
        <f>$E$2*'22.22-Dati'!O199/'22.22-Dati'!O198</f>
        <v>778.70771205362632</v>
      </c>
      <c r="G198" s="71">
        <f>'22.22-Dati'!$R$5*B198/$B$2+'22.22-Dati'!$S$5*C198/$C$2+'22.22-Dati'!$T$5*D198/$D$2+'22.22-Dati'!$U$5*E198/$E$2</f>
        <v>10052.33496426588</v>
      </c>
      <c r="H198" s="63">
        <f t="shared" si="5"/>
        <v>-52.334964265879535</v>
      </c>
    </row>
    <row r="199" spans="1:8" ht="15" customHeight="1" x14ac:dyDescent="0.2">
      <c r="A199" s="72">
        <f>'22.22-Dati'!A200</f>
        <v>197</v>
      </c>
      <c r="B199" s="70">
        <f>$B$2*'22.22-Dati'!L200/'22.22-Dati'!L199</f>
        <v>17215.389513992217</v>
      </c>
      <c r="C199" s="70">
        <f>$C$2*'22.22-Dati'!M200/'22.22-Dati'!M199</f>
        <v>17396.031823203146</v>
      </c>
      <c r="D199" s="70">
        <f>$D$2*'22.22-Dati'!N200/'22.22-Dati'!N199</f>
        <v>32326.38389581137</v>
      </c>
      <c r="E199" s="70">
        <f>$E$2*'22.22-Dati'!O200/'22.22-Dati'!O199</f>
        <v>775.36632316309795</v>
      </c>
      <c r="G199" s="71">
        <f>'22.22-Dati'!$R$5*B199/$B$2+'22.22-Dati'!$S$5*C199/$C$2+'22.22-Dati'!$T$5*D199/$D$2+'22.22-Dati'!$U$5*E199/$E$2</f>
        <v>10032.936040229795</v>
      </c>
      <c r="H199" s="63">
        <f t="shared" si="5"/>
        <v>-32.936040229795253</v>
      </c>
    </row>
    <row r="200" spans="1:8" ht="15" customHeight="1" x14ac:dyDescent="0.2">
      <c r="A200" s="72">
        <f>'22.22-Dati'!A201</f>
        <v>198</v>
      </c>
      <c r="B200" s="70">
        <f>$B$2*'22.22-Dati'!L201/'22.22-Dati'!L200</f>
        <v>17131.442866411689</v>
      </c>
      <c r="C200" s="70">
        <f>$C$2*'22.22-Dati'!M201/'22.22-Dati'!M200</f>
        <v>17376.997605515546</v>
      </c>
      <c r="D200" s="70">
        <f>$D$2*'22.22-Dati'!N201/'22.22-Dati'!N200</f>
        <v>32210.123601496391</v>
      </c>
      <c r="E200" s="70">
        <f>$E$2*'22.22-Dati'!O201/'22.22-Dati'!O200</f>
        <v>779.31411316816821</v>
      </c>
      <c r="G200" s="71">
        <f>'22.22-Dati'!$R$5*B200/$B$2+'22.22-Dati'!$S$5*C200/$C$2+'22.22-Dati'!$T$5*D200/$D$2+'22.22-Dati'!$U$5*E200/$E$2</f>
        <v>10026.593754575177</v>
      </c>
      <c r="H200" s="63">
        <f t="shared" si="5"/>
        <v>-26.593754575176717</v>
      </c>
    </row>
    <row r="201" spans="1:8" ht="15" customHeight="1" x14ac:dyDescent="0.2">
      <c r="A201" s="72">
        <f>'22.22-Dati'!A202</f>
        <v>199</v>
      </c>
      <c r="B201" s="70">
        <f>$B$2*'22.22-Dati'!L202/'22.22-Dati'!L201</f>
        <v>16920.865789913732</v>
      </c>
      <c r="C201" s="70">
        <f>$C$2*'22.22-Dati'!M202/'22.22-Dati'!M201</f>
        <v>17321.030142369182</v>
      </c>
      <c r="D201" s="70">
        <f>$D$2*'22.22-Dati'!N202/'22.22-Dati'!N201</f>
        <v>32132.801372655922</v>
      </c>
      <c r="E201" s="70">
        <f>$E$2*'22.22-Dati'!O202/'22.22-Dati'!O201</f>
        <v>776.83889816398312</v>
      </c>
      <c r="G201" s="71">
        <f>'22.22-Dati'!$R$5*B201/$B$2+'22.22-Dati'!$S$5*C201/$C$2+'22.22-Dati'!$T$5*D201/$D$2+'22.22-Dati'!$U$5*E201/$E$2</f>
        <v>9968.1516305879322</v>
      </c>
      <c r="H201" s="63">
        <f t="shared" si="5"/>
        <v>31.848369412067768</v>
      </c>
    </row>
    <row r="202" spans="1:8" ht="15" customHeight="1" x14ac:dyDescent="0.2">
      <c r="A202" s="72">
        <f>'22.22-Dati'!A203</f>
        <v>200</v>
      </c>
      <c r="B202" s="70">
        <f>$B$2*'22.22-Dati'!L203/'22.22-Dati'!L202</f>
        <v>17190.52613228072</v>
      </c>
      <c r="C202" s="70">
        <f>$C$2*'22.22-Dati'!M203/'22.22-Dati'!M202</f>
        <v>17180.332444269035</v>
      </c>
      <c r="D202" s="70">
        <f>$D$2*'22.22-Dati'!N203/'22.22-Dati'!N202</f>
        <v>31796.461375072227</v>
      </c>
      <c r="E202" s="70">
        <f>$E$2*'22.22-Dati'!O203/'22.22-Dati'!O202</f>
        <v>772.29317674110189</v>
      </c>
      <c r="G202" s="71">
        <f>'22.22-Dati'!$R$5*B202/$B$2+'22.22-Dati'!$S$5*C202/$C$2+'22.22-Dati'!$T$5*D202/$D$2+'22.22-Dati'!$U$5*E202/$E$2</f>
        <v>9962.6576738871045</v>
      </c>
      <c r="H202" s="63">
        <f t="shared" si="5"/>
        <v>37.342326112895535</v>
      </c>
    </row>
    <row r="203" spans="1:8" ht="15" customHeight="1" x14ac:dyDescent="0.2">
      <c r="A203" s="72">
        <f>'22.22-Dati'!A204</f>
        <v>201</v>
      </c>
      <c r="B203" s="70">
        <f>$B$2*'22.22-Dati'!L204/'22.22-Dati'!L203</f>
        <v>17083.483134576225</v>
      </c>
      <c r="C203" s="70">
        <f>$C$2*'22.22-Dati'!M204/'22.22-Dati'!M203</f>
        <v>17283.381310153298</v>
      </c>
      <c r="D203" s="70">
        <f>$D$2*'22.22-Dati'!N204/'22.22-Dati'!N203</f>
        <v>31464.910976806441</v>
      </c>
      <c r="E203" s="70">
        <f>$E$2*'22.22-Dati'!O204/'22.22-Dati'!O203</f>
        <v>785.17382235046387</v>
      </c>
      <c r="G203" s="71">
        <f>'22.22-Dati'!$R$5*B203/$B$2+'22.22-Dati'!$S$5*C203/$C$2+'22.22-Dati'!$T$5*D203/$D$2+'22.22-Dati'!$U$5*E203/$E$2</f>
        <v>10001.292830597697</v>
      </c>
      <c r="H203" s="63">
        <f t="shared" si="5"/>
        <v>-1.292830597696593</v>
      </c>
    </row>
    <row r="204" spans="1:8" ht="15" customHeight="1" x14ac:dyDescent="0.2">
      <c r="A204" s="72">
        <f>'22.22-Dati'!A205</f>
        <v>202</v>
      </c>
      <c r="B204" s="70">
        <f>$B$2*'22.22-Dati'!L205/'22.22-Dati'!L204</f>
        <v>17551.116712040381</v>
      </c>
      <c r="C204" s="70">
        <f>$C$2*'22.22-Dati'!M205/'22.22-Dati'!M204</f>
        <v>17450.686175251307</v>
      </c>
      <c r="D204" s="70">
        <f>$D$2*'22.22-Dati'!N205/'22.22-Dati'!N204</f>
        <v>32617.112037572839</v>
      </c>
      <c r="E204" s="70">
        <f>$E$2*'22.22-Dati'!O205/'22.22-Dati'!O204</f>
        <v>780.01154748741055</v>
      </c>
      <c r="G204" s="71">
        <f>'22.22-Dati'!$R$5*B204/$B$2+'22.22-Dati'!$S$5*C204/$C$2+'22.22-Dati'!$T$5*D204/$D$2+'22.22-Dati'!$U$5*E204/$E$2</f>
        <v>10128.025669043633</v>
      </c>
      <c r="H204" s="63">
        <f t="shared" si="5"/>
        <v>-128.02566904363266</v>
      </c>
    </row>
    <row r="205" spans="1:8" ht="15" customHeight="1" x14ac:dyDescent="0.2">
      <c r="A205" s="72">
        <f>'22.22-Dati'!A206</f>
        <v>203</v>
      </c>
      <c r="B205" s="70">
        <f>$B$2*'22.22-Dati'!L206/'22.22-Dati'!L205</f>
        <v>17102.220410809437</v>
      </c>
      <c r="C205" s="70">
        <f>$C$2*'22.22-Dati'!M206/'22.22-Dati'!M205</f>
        <v>17049.55367721348</v>
      </c>
      <c r="D205" s="70">
        <f>$D$2*'22.22-Dati'!N206/'22.22-Dati'!N205</f>
        <v>31748.852534642494</v>
      </c>
      <c r="E205" s="70">
        <f>$E$2*'22.22-Dati'!O206/'22.22-Dati'!O205</f>
        <v>775.59740514840564</v>
      </c>
      <c r="G205" s="71">
        <f>'22.22-Dati'!$R$5*B205/$B$2+'22.22-Dati'!$S$5*C205/$C$2+'22.22-Dati'!$T$5*D205/$D$2+'22.22-Dati'!$U$5*E205/$E$2</f>
        <v>9935.7750475650919</v>
      </c>
      <c r="H205" s="63">
        <f t="shared" si="5"/>
        <v>64.224952434908118</v>
      </c>
    </row>
    <row r="206" spans="1:8" ht="15" customHeight="1" x14ac:dyDescent="0.2">
      <c r="A206" s="72">
        <f>'22.22-Dati'!A207</f>
        <v>204</v>
      </c>
      <c r="B206" s="70">
        <f>$B$2*'22.22-Dati'!L207/'22.22-Dati'!L206</f>
        <v>17267.078810049035</v>
      </c>
      <c r="C206" s="70">
        <f>$C$2*'22.22-Dati'!M207/'22.22-Dati'!M206</f>
        <v>17234.89065289377</v>
      </c>
      <c r="D206" s="70">
        <f>$D$2*'22.22-Dati'!N207/'22.22-Dati'!N206</f>
        <v>31890.971455680203</v>
      </c>
      <c r="E206" s="70">
        <f>$E$2*'22.22-Dati'!O207/'22.22-Dati'!O206</f>
        <v>788.85091239203803</v>
      </c>
      <c r="G206" s="71">
        <f>'22.22-Dati'!$R$5*B206/$B$2+'22.22-Dati'!$S$5*C206/$C$2+'22.22-Dati'!$T$5*D206/$D$2+'22.22-Dati'!$U$5*E206/$E$2</f>
        <v>10052.389963923331</v>
      </c>
      <c r="H206" s="63">
        <f t="shared" si="5"/>
        <v>-52.389963923331379</v>
      </c>
    </row>
    <row r="207" spans="1:8" ht="15" customHeight="1" x14ac:dyDescent="0.2">
      <c r="A207" s="72">
        <f>'22.22-Dati'!A208</f>
        <v>205</v>
      </c>
      <c r="B207" s="70">
        <f>$B$2*'22.22-Dati'!L208/'22.22-Dati'!L207</f>
        <v>17197.978152871365</v>
      </c>
      <c r="C207" s="70">
        <f>$C$2*'22.22-Dati'!M208/'22.22-Dati'!M207</f>
        <v>17372.69078737469</v>
      </c>
      <c r="D207" s="70">
        <f>$D$2*'22.22-Dati'!N208/'22.22-Dati'!N207</f>
        <v>32075.541955864133</v>
      </c>
      <c r="E207" s="70">
        <f>$E$2*'22.22-Dati'!O208/'22.22-Dati'!O207</f>
        <v>773.8320412245107</v>
      </c>
      <c r="G207" s="71">
        <f>'22.22-Dati'!$R$5*B207/$B$2+'22.22-Dati'!$S$5*C207/$C$2+'22.22-Dati'!$T$5*D207/$D$2+'22.22-Dati'!$U$5*E207/$E$2</f>
        <v>10012.07922320228</v>
      </c>
      <c r="H207" s="63">
        <f t="shared" si="5"/>
        <v>-12.079223202279536</v>
      </c>
    </row>
    <row r="208" spans="1:8" ht="15" customHeight="1" x14ac:dyDescent="0.2">
      <c r="A208" s="72">
        <f>'22.22-Dati'!A209</f>
        <v>206</v>
      </c>
      <c r="B208" s="70">
        <f>$B$2*'22.22-Dati'!L209/'22.22-Dati'!L208</f>
        <v>17270.451038253126</v>
      </c>
      <c r="C208" s="70">
        <f>$C$2*'22.22-Dati'!M209/'22.22-Dati'!M208</f>
        <v>17325.234684577186</v>
      </c>
      <c r="D208" s="70">
        <f>$D$2*'22.22-Dati'!N209/'22.22-Dati'!N208</f>
        <v>32186.329073982215</v>
      </c>
      <c r="E208" s="70">
        <f>$E$2*'22.22-Dati'!O209/'22.22-Dati'!O208</f>
        <v>772.12408679073121</v>
      </c>
      <c r="G208" s="71">
        <f>'22.22-Dati'!$R$5*B208/$B$2+'22.22-Dati'!$S$5*C208/$C$2+'22.22-Dati'!$T$5*D208/$D$2+'22.22-Dati'!$U$5*E208/$E$2</f>
        <v>10013.331202057072</v>
      </c>
      <c r="H208" s="63">
        <f t="shared" si="5"/>
        <v>-13.331202057072005</v>
      </c>
    </row>
    <row r="209" spans="1:8" ht="15" customHeight="1" x14ac:dyDescent="0.2">
      <c r="A209" s="72">
        <f>'22.22-Dati'!A210</f>
        <v>207</v>
      </c>
      <c r="B209" s="70">
        <f>$B$2*'22.22-Dati'!L210/'22.22-Dati'!L209</f>
        <v>17297.836930565987</v>
      </c>
      <c r="C209" s="70">
        <f>$C$2*'22.22-Dati'!M210/'22.22-Dati'!M209</f>
        <v>17216.407918543318</v>
      </c>
      <c r="D209" s="70">
        <f>$D$2*'22.22-Dati'!N210/'22.22-Dati'!N209</f>
        <v>32049.355478461395</v>
      </c>
      <c r="E209" s="70">
        <f>$E$2*'22.22-Dati'!O210/'22.22-Dati'!O209</f>
        <v>774.09305826552122</v>
      </c>
      <c r="G209" s="71">
        <f>'22.22-Dati'!$R$5*B209/$B$2+'22.22-Dati'!$S$5*C209/$C$2+'22.22-Dati'!$T$5*D209/$D$2+'22.22-Dati'!$U$5*E209/$E$2</f>
        <v>10002.501578021975</v>
      </c>
      <c r="H209" s="63">
        <f t="shared" si="5"/>
        <v>-2.5015780219746375</v>
      </c>
    </row>
    <row r="210" spans="1:8" ht="15" customHeight="1" x14ac:dyDescent="0.2">
      <c r="A210" s="72">
        <f>'22.22-Dati'!A211</f>
        <v>208</v>
      </c>
      <c r="B210" s="70">
        <f>$B$2*'22.22-Dati'!L211/'22.22-Dati'!L210</f>
        <v>17199.803292406556</v>
      </c>
      <c r="C210" s="70">
        <f>$C$2*'22.22-Dati'!M211/'22.22-Dati'!M210</f>
        <v>17301.068255273873</v>
      </c>
      <c r="D210" s="70">
        <f>$D$2*'22.22-Dati'!N211/'22.22-Dati'!N210</f>
        <v>32179.216091890055</v>
      </c>
      <c r="E210" s="70">
        <f>$E$2*'22.22-Dati'!O211/'22.22-Dati'!O210</f>
        <v>777.54081691911279</v>
      </c>
      <c r="G210" s="71">
        <f>'22.22-Dati'!$R$5*B210/$B$2+'22.22-Dati'!$S$5*C210/$C$2+'22.22-Dati'!$T$5*D210/$D$2+'22.22-Dati'!$U$5*E210/$E$2</f>
        <v>10017.497174864267</v>
      </c>
      <c r="H210" s="63">
        <f t="shared" si="5"/>
        <v>-17.497174864267436</v>
      </c>
    </row>
    <row r="211" spans="1:8" ht="15" customHeight="1" x14ac:dyDescent="0.2">
      <c r="A211" s="72">
        <f>'22.22-Dati'!A212</f>
        <v>209</v>
      </c>
      <c r="B211" s="70">
        <f>$B$2*'22.22-Dati'!L212/'22.22-Dati'!L211</f>
        <v>17108.451668104237</v>
      </c>
      <c r="C211" s="70">
        <f>$C$2*'22.22-Dati'!M212/'22.22-Dati'!M211</f>
        <v>17334.273132091366</v>
      </c>
      <c r="D211" s="70">
        <f>$D$2*'22.22-Dati'!N212/'22.22-Dati'!N211</f>
        <v>32067.137930708643</v>
      </c>
      <c r="E211" s="70">
        <f>$E$2*'22.22-Dati'!O212/'22.22-Dati'!O211</f>
        <v>777.92558456673817</v>
      </c>
      <c r="G211" s="71">
        <f>'22.22-Dati'!$R$5*B211/$B$2+'22.22-Dati'!$S$5*C211/$C$2+'22.22-Dati'!$T$5*D211/$D$2+'22.22-Dati'!$U$5*E211/$E$2</f>
        <v>10005.323188286868</v>
      </c>
      <c r="H211" s="63">
        <f t="shared" si="5"/>
        <v>-5.3231882868676621</v>
      </c>
    </row>
    <row r="212" spans="1:8" ht="15" customHeight="1" x14ac:dyDescent="0.2">
      <c r="A212" s="72">
        <f>'22.22-Dati'!A213</f>
        <v>210</v>
      </c>
      <c r="B212" s="70">
        <f>$B$2*'22.22-Dati'!L213/'22.22-Dati'!L212</f>
        <v>17376.624754103985</v>
      </c>
      <c r="C212" s="70">
        <f>$C$2*'22.22-Dati'!M213/'22.22-Dati'!M212</f>
        <v>17265.373670693196</v>
      </c>
      <c r="D212" s="70">
        <f>$D$2*'22.22-Dati'!N213/'22.22-Dati'!N212</f>
        <v>32043.058285206705</v>
      </c>
      <c r="E212" s="70">
        <f>$E$2*'22.22-Dati'!O213/'22.22-Dati'!O212</f>
        <v>775.42920029644461</v>
      </c>
      <c r="G212" s="71">
        <f>'22.22-Dati'!$R$5*B212/$B$2+'22.22-Dati'!$S$5*C212/$C$2+'22.22-Dati'!$T$5*D212/$D$2+'22.22-Dati'!$U$5*E212/$E$2</f>
        <v>10029.7261459784</v>
      </c>
      <c r="H212" s="63">
        <f t="shared" si="5"/>
        <v>-29.726145978400382</v>
      </c>
    </row>
    <row r="213" spans="1:8" ht="15" customHeight="1" x14ac:dyDescent="0.2">
      <c r="A213" s="72">
        <f>'22.22-Dati'!A214</f>
        <v>211</v>
      </c>
      <c r="B213" s="70">
        <f>$B$2*'22.22-Dati'!L214/'22.22-Dati'!L213</f>
        <v>17215.108924324195</v>
      </c>
      <c r="C213" s="70">
        <f>$C$2*'22.22-Dati'!M214/'22.22-Dati'!M213</f>
        <v>17236.822149542168</v>
      </c>
      <c r="D213" s="70">
        <f>$D$2*'22.22-Dati'!N214/'22.22-Dati'!N213</f>
        <v>31977.314570142604</v>
      </c>
      <c r="E213" s="70">
        <f>$E$2*'22.22-Dati'!O214/'22.22-Dati'!O213</f>
        <v>782.76385230659275</v>
      </c>
      <c r="G213" s="71">
        <f>'22.22-Dati'!$R$5*B213/$B$2+'22.22-Dati'!$S$5*C213/$C$2+'22.22-Dati'!$T$5*D213/$D$2+'22.22-Dati'!$U$5*E213/$E$2</f>
        <v>10022.852739978294</v>
      </c>
      <c r="H213" s="63">
        <f t="shared" si="5"/>
        <v>-22.852739978294267</v>
      </c>
    </row>
    <row r="214" spans="1:8" ht="15" customHeight="1" x14ac:dyDescent="0.2">
      <c r="A214" s="72">
        <f>'22.22-Dati'!A215</f>
        <v>212</v>
      </c>
      <c r="B214" s="70">
        <f>$B$2*'22.22-Dati'!L215/'22.22-Dati'!L214</f>
        <v>17292.68392059793</v>
      </c>
      <c r="C214" s="70">
        <f>$C$2*'22.22-Dati'!M215/'22.22-Dati'!M214</f>
        <v>17232.935320566503</v>
      </c>
      <c r="D214" s="70">
        <f>$D$2*'22.22-Dati'!N215/'22.22-Dati'!N214</f>
        <v>32128.215943548614</v>
      </c>
      <c r="E214" s="70">
        <f>$E$2*'22.22-Dati'!O215/'22.22-Dati'!O214</f>
        <v>779.07872660973351</v>
      </c>
      <c r="G214" s="71">
        <f>'22.22-Dati'!$R$5*B214/$B$2+'22.22-Dati'!$S$5*C214/$C$2+'22.22-Dati'!$T$5*D214/$D$2+'22.22-Dati'!$U$5*E214/$E$2</f>
        <v>10026.19240298369</v>
      </c>
      <c r="H214" s="63">
        <f t="shared" si="5"/>
        <v>-26.192402983690044</v>
      </c>
    </row>
    <row r="215" spans="1:8" ht="15" customHeight="1" x14ac:dyDescent="0.2">
      <c r="A215" s="72">
        <f>'22.22-Dati'!A216</f>
        <v>213</v>
      </c>
      <c r="B215" s="70">
        <f>$B$2*'22.22-Dati'!L216/'22.22-Dati'!L215</f>
        <v>17150.854569254268</v>
      </c>
      <c r="C215" s="70">
        <f>$C$2*'22.22-Dati'!M216/'22.22-Dati'!M215</f>
        <v>17248.824924304561</v>
      </c>
      <c r="D215" s="70">
        <f>$D$2*'22.22-Dati'!N216/'22.22-Dati'!N215</f>
        <v>31911.38014877477</v>
      </c>
      <c r="E215" s="70">
        <f>$E$2*'22.22-Dati'!O216/'22.22-Dati'!O215</f>
        <v>777.04272193654094</v>
      </c>
      <c r="G215" s="71">
        <f>'22.22-Dati'!$R$5*B215/$B$2+'22.22-Dati'!$S$5*C215/$C$2+'22.22-Dati'!$T$5*D215/$D$2+'22.22-Dati'!$U$5*E215/$E$2</f>
        <v>9989.5814104282344</v>
      </c>
      <c r="H215" s="63">
        <f t="shared" si="5"/>
        <v>10.418589571765551</v>
      </c>
    </row>
    <row r="216" spans="1:8" ht="15" customHeight="1" x14ac:dyDescent="0.2">
      <c r="A216" s="72">
        <f>'22.22-Dati'!A217</f>
        <v>214</v>
      </c>
      <c r="B216" s="70">
        <f>$B$2*'22.22-Dati'!L217/'22.22-Dati'!L216</f>
        <v>17263.741310779729</v>
      </c>
      <c r="C216" s="70">
        <f>$C$2*'22.22-Dati'!M217/'22.22-Dati'!M216</f>
        <v>17403.725254626632</v>
      </c>
      <c r="D216" s="70">
        <f>$D$2*'22.22-Dati'!N217/'22.22-Dati'!N216</f>
        <v>32422.294367016344</v>
      </c>
      <c r="E216" s="70">
        <f>$E$2*'22.22-Dati'!O217/'22.22-Dati'!O216</f>
        <v>780.57181401325295</v>
      </c>
      <c r="G216" s="71">
        <f>'22.22-Dati'!$R$5*B216/$B$2+'22.22-Dati'!$S$5*C216/$C$2+'22.22-Dati'!$T$5*D216/$D$2+'22.22-Dati'!$U$5*E216/$E$2</f>
        <v>10065.80486903806</v>
      </c>
      <c r="H216" s="63">
        <f t="shared" si="5"/>
        <v>-65.804869038060133</v>
      </c>
    </row>
    <row r="217" spans="1:8" ht="15" customHeight="1" x14ac:dyDescent="0.2">
      <c r="A217" s="72">
        <f>'22.22-Dati'!A218</f>
        <v>215</v>
      </c>
      <c r="B217" s="70">
        <f>$B$2*'22.22-Dati'!L218/'22.22-Dati'!L217</f>
        <v>17006.414653239306</v>
      </c>
      <c r="C217" s="70">
        <f>$C$2*'22.22-Dati'!M218/'22.22-Dati'!M217</f>
        <v>17123.448203541135</v>
      </c>
      <c r="D217" s="70">
        <f>$D$2*'22.22-Dati'!N218/'22.22-Dati'!N217</f>
        <v>31461.120446766614</v>
      </c>
      <c r="E217" s="70">
        <f>$E$2*'22.22-Dati'!O218/'22.22-Dati'!O217</f>
        <v>767.8098776191174</v>
      </c>
      <c r="G217" s="71">
        <f>'22.22-Dati'!$R$5*B217/$B$2+'22.22-Dati'!$S$5*C217/$C$2+'22.22-Dati'!$T$5*D217/$D$2+'22.22-Dati'!$U$5*E217/$E$2</f>
        <v>9892.8599174715328</v>
      </c>
      <c r="H217" s="63">
        <f t="shared" si="5"/>
        <v>107.14008252846725</v>
      </c>
    </row>
    <row r="218" spans="1:8" ht="15" customHeight="1" x14ac:dyDescent="0.2">
      <c r="A218" s="72">
        <f>'22.22-Dati'!A219</f>
        <v>216</v>
      </c>
      <c r="B218" s="70">
        <f>$B$2*'22.22-Dati'!L219/'22.22-Dati'!L218</f>
        <v>17362.174356708623</v>
      </c>
      <c r="C218" s="70">
        <f>$C$2*'22.22-Dati'!M219/'22.22-Dati'!M218</f>
        <v>17349.540120894297</v>
      </c>
      <c r="D218" s="70">
        <f>$D$2*'22.22-Dati'!N219/'22.22-Dati'!N218</f>
        <v>32430.133998977351</v>
      </c>
      <c r="E218" s="70">
        <f>$E$2*'22.22-Dati'!O219/'22.22-Dati'!O218</f>
        <v>786.45817723767198</v>
      </c>
      <c r="G218" s="71">
        <f>'22.22-Dati'!$R$5*B218/$B$2+'22.22-Dati'!$S$5*C218/$C$2+'22.22-Dati'!$T$5*D218/$D$2+'22.22-Dati'!$U$5*E218/$E$2</f>
        <v>10096.523794976947</v>
      </c>
      <c r="H218" s="63">
        <f t="shared" si="5"/>
        <v>-96.523794976947102</v>
      </c>
    </row>
    <row r="219" spans="1:8" ht="15" customHeight="1" x14ac:dyDescent="0.2">
      <c r="A219" s="72">
        <f>'22.22-Dati'!A220</f>
        <v>217</v>
      </c>
      <c r="B219" s="70">
        <f>$B$2*'22.22-Dati'!L220/'22.22-Dati'!L219</f>
        <v>17054.711605672986</v>
      </c>
      <c r="C219" s="70">
        <f>$C$2*'22.22-Dati'!M220/'22.22-Dati'!M219</f>
        <v>17152.351714467906</v>
      </c>
      <c r="D219" s="70">
        <f>$D$2*'22.22-Dati'!N220/'22.22-Dati'!N219</f>
        <v>31758.580085618109</v>
      </c>
      <c r="E219" s="70">
        <f>$E$2*'22.22-Dati'!O220/'22.22-Dati'!O219</f>
        <v>778.94601506212985</v>
      </c>
      <c r="G219" s="71">
        <f>'22.22-Dati'!$R$5*B219/$B$2+'22.22-Dati'!$S$5*C219/$C$2+'22.22-Dati'!$T$5*D219/$D$2+'22.22-Dati'!$U$5*E219/$E$2</f>
        <v>9958.6044296102245</v>
      </c>
      <c r="H219" s="63">
        <f t="shared" si="5"/>
        <v>41.395570389775457</v>
      </c>
    </row>
    <row r="220" spans="1:8" ht="15" customHeight="1" x14ac:dyDescent="0.2">
      <c r="A220" s="72">
        <f>'22.22-Dati'!A221</f>
        <v>218</v>
      </c>
      <c r="B220" s="70">
        <f>$B$2*'22.22-Dati'!L221/'22.22-Dati'!L220</f>
        <v>17193.083857001915</v>
      </c>
      <c r="C220" s="70">
        <f>$C$2*'22.22-Dati'!M221/'22.22-Dati'!M220</f>
        <v>17119.948038418697</v>
      </c>
      <c r="D220" s="70">
        <f>$D$2*'22.22-Dati'!N221/'22.22-Dati'!N220</f>
        <v>31736.0757798255</v>
      </c>
      <c r="E220" s="70">
        <f>$E$2*'22.22-Dati'!O221/'22.22-Dati'!O220</f>
        <v>783.10789618102126</v>
      </c>
      <c r="G220" s="71">
        <f>'22.22-Dati'!$R$5*B220/$B$2+'22.22-Dati'!$S$5*C220/$C$2+'22.22-Dati'!$T$5*D220/$D$2+'22.22-Dati'!$U$5*E220/$E$2</f>
        <v>9992.472882007005</v>
      </c>
      <c r="H220" s="63">
        <f t="shared" si="5"/>
        <v>7.5271179929950449</v>
      </c>
    </row>
    <row r="221" spans="1:8" ht="15" customHeight="1" x14ac:dyDescent="0.2">
      <c r="A221" s="72">
        <f>'22.22-Dati'!A222</f>
        <v>219</v>
      </c>
      <c r="B221" s="70">
        <f>$B$2*'22.22-Dati'!L222/'22.22-Dati'!L221</f>
        <v>17161.326035108537</v>
      </c>
      <c r="C221" s="70">
        <f>$C$2*'22.22-Dati'!M222/'22.22-Dati'!M221</f>
        <v>17162.291991247774</v>
      </c>
      <c r="D221" s="70">
        <f>$D$2*'22.22-Dati'!N222/'22.22-Dati'!N221</f>
        <v>31794.163012038167</v>
      </c>
      <c r="E221" s="70">
        <f>$E$2*'22.22-Dati'!O222/'22.22-Dati'!O221</f>
        <v>763.21346529918378</v>
      </c>
      <c r="G221" s="71">
        <f>'22.22-Dati'!$R$5*B221/$B$2+'22.22-Dati'!$S$5*C221/$C$2+'22.22-Dati'!$T$5*D221/$D$2+'22.22-Dati'!$U$5*E221/$E$2</f>
        <v>9919.2937674417353</v>
      </c>
      <c r="H221" s="63">
        <f t="shared" si="5"/>
        <v>80.706232558264674</v>
      </c>
    </row>
    <row r="222" spans="1:8" ht="15" customHeight="1" x14ac:dyDescent="0.2">
      <c r="A222" s="72">
        <f>'22.22-Dati'!A223</f>
        <v>220</v>
      </c>
      <c r="B222" s="70">
        <f>$B$2*'22.22-Dati'!L223/'22.22-Dati'!L222</f>
        <v>17363.344178679552</v>
      </c>
      <c r="C222" s="70">
        <f>$C$2*'22.22-Dati'!M223/'22.22-Dati'!M222</f>
        <v>17088.349393223329</v>
      </c>
      <c r="D222" s="70">
        <f>$D$2*'22.22-Dati'!N223/'22.22-Dati'!N222</f>
        <v>31678.984156287344</v>
      </c>
      <c r="E222" s="70">
        <f>$E$2*'22.22-Dati'!O223/'22.22-Dati'!O222</f>
        <v>765.78243362020589</v>
      </c>
      <c r="G222" s="71">
        <f>'22.22-Dati'!$R$5*B222/$B$2+'22.22-Dati'!$S$5*C222/$C$2+'22.22-Dati'!$T$5*D222/$D$2+'22.22-Dati'!$U$5*E222/$E$2</f>
        <v>9947.993128012311</v>
      </c>
      <c r="H222" s="63">
        <f t="shared" si="5"/>
        <v>52.00687198768901</v>
      </c>
    </row>
    <row r="223" spans="1:8" ht="15" customHeight="1" x14ac:dyDescent="0.2">
      <c r="A223" s="72">
        <f>'22.22-Dati'!A224</f>
        <v>221</v>
      </c>
      <c r="B223" s="70">
        <f>$B$2*'22.22-Dati'!L224/'22.22-Dati'!L223</f>
        <v>17389.463093801056</v>
      </c>
      <c r="C223" s="70">
        <f>$C$2*'22.22-Dati'!M224/'22.22-Dati'!M223</f>
        <v>17532.043892660407</v>
      </c>
      <c r="D223" s="70">
        <f>$D$2*'22.22-Dati'!N224/'22.22-Dati'!N223</f>
        <v>32730.545116900579</v>
      </c>
      <c r="E223" s="70">
        <f>$E$2*'22.22-Dati'!O224/'22.22-Dati'!O223</f>
        <v>799.75645033433409</v>
      </c>
      <c r="G223" s="71">
        <f>'22.22-Dati'!$R$5*B223/$B$2+'22.22-Dati'!$S$5*C223/$C$2+'22.22-Dati'!$T$5*D223/$D$2+'22.22-Dati'!$U$5*E223/$E$2</f>
        <v>10193.765001811689</v>
      </c>
      <c r="H223" s="63">
        <f t="shared" si="5"/>
        <v>-193.76500181168922</v>
      </c>
    </row>
    <row r="224" spans="1:8" ht="15" customHeight="1" x14ac:dyDescent="0.2">
      <c r="A224" s="72">
        <f>'22.22-Dati'!A225</f>
        <v>222</v>
      </c>
      <c r="B224" s="70">
        <f>$B$2*'22.22-Dati'!L225/'22.22-Dati'!L224</f>
        <v>17197.909431576914</v>
      </c>
      <c r="C224" s="70">
        <f>$C$2*'22.22-Dati'!M225/'22.22-Dati'!M224</f>
        <v>17154.710117863287</v>
      </c>
      <c r="D224" s="70">
        <f>$D$2*'22.22-Dati'!N225/'22.22-Dati'!N224</f>
        <v>31748.944411124023</v>
      </c>
      <c r="E224" s="70">
        <f>$E$2*'22.22-Dati'!O225/'22.22-Dati'!O224</f>
        <v>775.72398654738799</v>
      </c>
      <c r="G224" s="71">
        <f>'22.22-Dati'!$R$5*B224/$B$2+'22.22-Dati'!$S$5*C224/$C$2+'22.22-Dati'!$T$5*D224/$D$2+'22.22-Dati'!$U$5*E224/$E$2</f>
        <v>9971.2518349060119</v>
      </c>
      <c r="H224" s="63">
        <f t="shared" si="5"/>
        <v>28.748165093988064</v>
      </c>
    </row>
    <row r="225" spans="1:8" ht="15" customHeight="1" x14ac:dyDescent="0.2">
      <c r="A225" s="72">
        <f>'22.22-Dati'!A226</f>
        <v>223</v>
      </c>
      <c r="B225" s="70">
        <f>$B$2*'22.22-Dati'!L226/'22.22-Dati'!L225</f>
        <v>17335.952740200148</v>
      </c>
      <c r="C225" s="70">
        <f>$C$2*'22.22-Dati'!M226/'22.22-Dati'!M225</f>
        <v>17415.716200996438</v>
      </c>
      <c r="D225" s="70">
        <f>$D$2*'22.22-Dati'!N226/'22.22-Dati'!N225</f>
        <v>32280.799208902299</v>
      </c>
      <c r="E225" s="70">
        <f>$E$2*'22.22-Dati'!O226/'22.22-Dati'!O225</f>
        <v>797.08244607907272</v>
      </c>
      <c r="G225" s="71">
        <f>'22.22-Dati'!$R$5*B225/$B$2+'22.22-Dati'!$S$5*C225/$C$2+'22.22-Dati'!$T$5*D225/$D$2+'22.22-Dati'!$U$5*E225/$E$2</f>
        <v>10139.821643240015</v>
      </c>
      <c r="H225" s="63">
        <f t="shared" si="5"/>
        <v>-139.82164324001496</v>
      </c>
    </row>
    <row r="226" spans="1:8" ht="15" customHeight="1" x14ac:dyDescent="0.2">
      <c r="A226" s="72">
        <f>'22.22-Dati'!A227</f>
        <v>224</v>
      </c>
      <c r="B226" s="70">
        <f>$B$2*'22.22-Dati'!L227/'22.22-Dati'!L226</f>
        <v>17288.832533021257</v>
      </c>
      <c r="C226" s="70">
        <f>$C$2*'22.22-Dati'!M227/'22.22-Dati'!M226</f>
        <v>17395.90123227744</v>
      </c>
      <c r="D226" s="70">
        <f>$D$2*'22.22-Dati'!N227/'22.22-Dati'!N226</f>
        <v>32610.56921745868</v>
      </c>
      <c r="E226" s="70">
        <f>$E$2*'22.22-Dati'!O227/'22.22-Dati'!O226</f>
        <v>788.16956997319642</v>
      </c>
      <c r="G226" s="71">
        <f>'22.22-Dati'!$R$5*B226/$B$2+'22.22-Dati'!$S$5*C226/$C$2+'22.22-Dati'!$T$5*D226/$D$2+'22.22-Dati'!$U$5*E226/$E$2</f>
        <v>10104.038976576108</v>
      </c>
      <c r="H226" s="63">
        <f t="shared" si="5"/>
        <v>-104.03897657610833</v>
      </c>
    </row>
    <row r="227" spans="1:8" ht="15" customHeight="1" x14ac:dyDescent="0.2">
      <c r="A227" s="72">
        <f>'22.22-Dati'!A228</f>
        <v>225</v>
      </c>
      <c r="B227" s="70">
        <f>$B$2*'22.22-Dati'!L228/'22.22-Dati'!L227</f>
        <v>17288.101274252072</v>
      </c>
      <c r="C227" s="70">
        <f>$C$2*'22.22-Dati'!M228/'22.22-Dati'!M227</f>
        <v>17142.101804278769</v>
      </c>
      <c r="D227" s="70">
        <f>$D$2*'22.22-Dati'!N228/'22.22-Dati'!N227</f>
        <v>31953.762213048882</v>
      </c>
      <c r="E227" s="70">
        <f>$E$2*'22.22-Dati'!O228/'22.22-Dati'!O227</f>
        <v>784.90757139154152</v>
      </c>
      <c r="G227" s="71">
        <f>'22.22-Dati'!$R$5*B227/$B$2+'22.22-Dati'!$S$5*C227/$C$2+'22.22-Dati'!$T$5*D227/$D$2+'22.22-Dati'!$U$5*E227/$E$2</f>
        <v>10026.650028969889</v>
      </c>
      <c r="H227" s="63">
        <f t="shared" si="5"/>
        <v>-26.650028969888808</v>
      </c>
    </row>
    <row r="228" spans="1:8" ht="15" customHeight="1" x14ac:dyDescent="0.2">
      <c r="A228" s="72">
        <f>'22.22-Dati'!A229</f>
        <v>226</v>
      </c>
      <c r="B228" s="70">
        <f>$B$2*'22.22-Dati'!L229/'22.22-Dati'!L228</f>
        <v>17178.970098368594</v>
      </c>
      <c r="C228" s="70">
        <f>$C$2*'22.22-Dati'!M229/'22.22-Dati'!M228</f>
        <v>17359.028986142952</v>
      </c>
      <c r="D228" s="70">
        <f>$D$2*'22.22-Dati'!N229/'22.22-Dati'!N228</f>
        <v>32269.54395664902</v>
      </c>
      <c r="E228" s="70">
        <f>$E$2*'22.22-Dati'!O229/'22.22-Dati'!O228</f>
        <v>775.3583799296614</v>
      </c>
      <c r="G228" s="71">
        <f>'22.22-Dati'!$R$5*B228/$B$2+'22.22-Dati'!$S$5*C228/$C$2+'22.22-Dati'!$T$5*D228/$D$2+'22.22-Dati'!$U$5*E228/$E$2</f>
        <v>10018.339982362384</v>
      </c>
      <c r="H228" s="63">
        <f t="shared" si="5"/>
        <v>-18.339982362384035</v>
      </c>
    </row>
    <row r="229" spans="1:8" ht="15" customHeight="1" x14ac:dyDescent="0.2">
      <c r="A229" s="72">
        <f>'22.22-Dati'!A230</f>
        <v>227</v>
      </c>
      <c r="B229" s="70">
        <f>$B$2*'22.22-Dati'!L230/'22.22-Dati'!L229</f>
        <v>17279.881306381812</v>
      </c>
      <c r="C229" s="70">
        <f>$C$2*'22.22-Dati'!M230/'22.22-Dati'!M229</f>
        <v>17110.420607674252</v>
      </c>
      <c r="D229" s="70">
        <f>$D$2*'22.22-Dati'!N230/'22.22-Dati'!N229</f>
        <v>32183.040043047273</v>
      </c>
      <c r="E229" s="70">
        <f>$E$2*'22.22-Dati'!O230/'22.22-Dati'!O229</f>
        <v>765.57547118772106</v>
      </c>
      <c r="G229" s="71">
        <f>'22.22-Dati'!$R$5*B229/$B$2+'22.22-Dati'!$S$5*C229/$C$2+'22.22-Dati'!$T$5*D229/$D$2+'22.22-Dati'!$U$5*E229/$E$2</f>
        <v>9952.2176931037993</v>
      </c>
      <c r="H229" s="63">
        <f t="shared" si="5"/>
        <v>47.78230689620068</v>
      </c>
    </row>
    <row r="230" spans="1:8" ht="15" customHeight="1" x14ac:dyDescent="0.2">
      <c r="A230" s="72">
        <f>'22.22-Dati'!A231</f>
        <v>228</v>
      </c>
      <c r="B230" s="70">
        <f>$B$2*'22.22-Dati'!L231/'22.22-Dati'!L230</f>
        <v>17343.944189917343</v>
      </c>
      <c r="C230" s="70">
        <f>$C$2*'22.22-Dati'!M231/'22.22-Dati'!M230</f>
        <v>17333.730984228529</v>
      </c>
      <c r="D230" s="70">
        <f>$D$2*'22.22-Dati'!N231/'22.22-Dati'!N230</f>
        <v>32157.172764954277</v>
      </c>
      <c r="E230" s="70">
        <f>$E$2*'22.22-Dati'!O231/'22.22-Dati'!O230</f>
        <v>778.57245196071506</v>
      </c>
      <c r="G230" s="71">
        <f>'22.22-Dati'!$R$5*B230/$B$2+'22.22-Dati'!$S$5*C230/$C$2+'22.22-Dati'!$T$5*D230/$D$2+'22.22-Dati'!$U$5*E230/$E$2</f>
        <v>10051.618272415852</v>
      </c>
      <c r="H230" s="63">
        <f t="shared" si="5"/>
        <v>-51.618272415851607</v>
      </c>
    </row>
    <row r="231" spans="1:8" ht="15" customHeight="1" x14ac:dyDescent="0.2">
      <c r="A231" s="72">
        <f>'22.22-Dati'!A232</f>
        <v>229</v>
      </c>
      <c r="B231" s="70">
        <f>$B$2*'22.22-Dati'!L232/'22.22-Dati'!L231</f>
        <v>17062.925953798203</v>
      </c>
      <c r="C231" s="70">
        <f>$C$2*'22.22-Dati'!M232/'22.22-Dati'!M231</f>
        <v>17169.577311187684</v>
      </c>
      <c r="D231" s="70">
        <f>$D$2*'22.22-Dati'!N232/'22.22-Dati'!N231</f>
        <v>31742.16245099482</v>
      </c>
      <c r="E231" s="70">
        <f>$E$2*'22.22-Dati'!O232/'22.22-Dati'!O231</f>
        <v>764.41929819471432</v>
      </c>
      <c r="G231" s="71">
        <f>'22.22-Dati'!$R$5*B231/$B$2+'22.22-Dati'!$S$5*C231/$C$2+'22.22-Dati'!$T$5*D231/$D$2+'22.22-Dati'!$U$5*E231/$E$2</f>
        <v>9906.428140856653</v>
      </c>
      <c r="H231" s="63">
        <f t="shared" si="5"/>
        <v>93.571859143346956</v>
      </c>
    </row>
    <row r="232" spans="1:8" ht="15" customHeight="1" x14ac:dyDescent="0.2">
      <c r="A232" s="72">
        <f>'22.22-Dati'!A233</f>
        <v>230</v>
      </c>
      <c r="B232" s="70">
        <f>$B$2*'22.22-Dati'!L233/'22.22-Dati'!L232</f>
        <v>17185.606410855769</v>
      </c>
      <c r="C232" s="70">
        <f>$C$2*'22.22-Dati'!M233/'22.22-Dati'!M232</f>
        <v>17281.70499264558</v>
      </c>
      <c r="D232" s="70">
        <f>$D$2*'22.22-Dati'!N233/'22.22-Dati'!N232</f>
        <v>32168.428913761982</v>
      </c>
      <c r="E232" s="70">
        <f>$E$2*'22.22-Dati'!O233/'22.22-Dati'!O232</f>
        <v>773.76008255356635</v>
      </c>
      <c r="G232" s="71">
        <f>'22.22-Dati'!$R$5*B232/$B$2+'22.22-Dati'!$S$5*C232/$C$2+'22.22-Dati'!$T$5*D232/$D$2+'22.22-Dati'!$U$5*E232/$E$2</f>
        <v>9996.7164860766206</v>
      </c>
      <c r="H232" s="63">
        <f t="shared" si="5"/>
        <v>3.2835139233793598</v>
      </c>
    </row>
    <row r="233" spans="1:8" ht="15" customHeight="1" x14ac:dyDescent="0.2">
      <c r="A233" s="72">
        <f>'22.22-Dati'!A234</f>
        <v>231</v>
      </c>
      <c r="B233" s="70">
        <f>$B$2*'22.22-Dati'!L234/'22.22-Dati'!L233</f>
        <v>17302.284159627012</v>
      </c>
      <c r="C233" s="70">
        <f>$C$2*'22.22-Dati'!M234/'22.22-Dati'!M233</f>
        <v>17278.822242653398</v>
      </c>
      <c r="D233" s="70">
        <f>$D$2*'22.22-Dati'!N234/'22.22-Dati'!N233</f>
        <v>32421.917213099972</v>
      </c>
      <c r="E233" s="70">
        <f>$E$2*'22.22-Dati'!O234/'22.22-Dati'!O233</f>
        <v>778.50699093135449</v>
      </c>
      <c r="G233" s="71">
        <f>'22.22-Dati'!$R$5*B233/$B$2+'22.22-Dati'!$S$5*C233/$C$2+'22.22-Dati'!$T$5*D233/$D$2+'22.22-Dati'!$U$5*E233/$E$2</f>
        <v>10042.815284741453</v>
      </c>
      <c r="H233" s="63">
        <f t="shared" si="5"/>
        <v>-42.81528474145307</v>
      </c>
    </row>
    <row r="234" spans="1:8" ht="15" customHeight="1" x14ac:dyDescent="0.2">
      <c r="A234" s="72">
        <f>'22.22-Dati'!A235</f>
        <v>232</v>
      </c>
      <c r="B234" s="70">
        <f>$B$2*'22.22-Dati'!L235/'22.22-Dati'!L234</f>
        <v>17247.46975351248</v>
      </c>
      <c r="C234" s="70">
        <f>$C$2*'22.22-Dati'!M235/'22.22-Dati'!M234</f>
        <v>17445.252166119812</v>
      </c>
      <c r="D234" s="70">
        <f>$D$2*'22.22-Dati'!N235/'22.22-Dati'!N234</f>
        <v>32143.849010518454</v>
      </c>
      <c r="E234" s="70">
        <f>$E$2*'22.22-Dati'!O235/'22.22-Dati'!O234</f>
        <v>775.59674997614036</v>
      </c>
      <c r="G234" s="71">
        <f>'22.22-Dati'!$R$5*B234/$B$2+'22.22-Dati'!$S$5*C234/$C$2+'22.22-Dati'!$T$5*D234/$D$2+'22.22-Dati'!$U$5*E234/$E$2</f>
        <v>10042.283066410308</v>
      </c>
      <c r="H234" s="63">
        <f t="shared" si="5"/>
        <v>-42.283066410307583</v>
      </c>
    </row>
    <row r="235" spans="1:8" ht="15" customHeight="1" x14ac:dyDescent="0.2">
      <c r="A235" s="72">
        <f>'22.22-Dati'!A236</f>
        <v>233</v>
      </c>
      <c r="B235" s="70">
        <f>$B$2*'22.22-Dati'!L236/'22.22-Dati'!L235</f>
        <v>17141.116907674459</v>
      </c>
      <c r="C235" s="70">
        <f>$C$2*'22.22-Dati'!M236/'22.22-Dati'!M235</f>
        <v>17081.332696738955</v>
      </c>
      <c r="D235" s="70">
        <f>$D$2*'22.22-Dati'!N236/'22.22-Dati'!N235</f>
        <v>31650.687724534877</v>
      </c>
      <c r="E235" s="70">
        <f>$E$2*'22.22-Dati'!O236/'22.22-Dati'!O235</f>
        <v>771.54065761563152</v>
      </c>
      <c r="G235" s="71">
        <f>'22.22-Dati'!$R$5*B235/$B$2+'22.22-Dati'!$S$5*C235/$C$2+'22.22-Dati'!$T$5*D235/$D$2+'22.22-Dati'!$U$5*E235/$E$2</f>
        <v>9929.35783451104</v>
      </c>
      <c r="H235" s="63">
        <f t="shared" si="5"/>
        <v>70.642165488960018</v>
      </c>
    </row>
    <row r="236" spans="1:8" ht="15" customHeight="1" x14ac:dyDescent="0.2">
      <c r="A236" s="72">
        <f>'22.22-Dati'!A237</f>
        <v>234</v>
      </c>
      <c r="B236" s="70">
        <f>$B$2*'22.22-Dati'!L237/'22.22-Dati'!L236</f>
        <v>17222.065017793775</v>
      </c>
      <c r="C236" s="70">
        <f>$C$2*'22.22-Dati'!M237/'22.22-Dati'!M236</f>
        <v>17345.467281399939</v>
      </c>
      <c r="D236" s="70">
        <f>$D$2*'22.22-Dati'!N237/'22.22-Dati'!N236</f>
        <v>31949.375757413462</v>
      </c>
      <c r="E236" s="70">
        <f>$E$2*'22.22-Dati'!O237/'22.22-Dati'!O236</f>
        <v>773.16053421487629</v>
      </c>
      <c r="G236" s="71">
        <f>'22.22-Dati'!$R$5*B236/$B$2+'22.22-Dati'!$S$5*C236/$C$2+'22.22-Dati'!$T$5*D236/$D$2+'22.22-Dati'!$U$5*E236/$E$2</f>
        <v>10005.011564009097</v>
      </c>
      <c r="H236" s="63">
        <f t="shared" si="5"/>
        <v>-5.0115640090971283</v>
      </c>
    </row>
    <row r="237" spans="1:8" ht="15" customHeight="1" x14ac:dyDescent="0.2">
      <c r="A237" s="72">
        <f>'22.22-Dati'!A238</f>
        <v>235</v>
      </c>
      <c r="B237" s="70">
        <f>$B$2*'22.22-Dati'!L238/'22.22-Dati'!L237</f>
        <v>17131.379670241335</v>
      </c>
      <c r="C237" s="70">
        <f>$C$2*'22.22-Dati'!M238/'22.22-Dati'!M237</f>
        <v>17070.566274027562</v>
      </c>
      <c r="D237" s="70">
        <f>$D$2*'22.22-Dati'!N238/'22.22-Dati'!N237</f>
        <v>31776.285192952844</v>
      </c>
      <c r="E237" s="70">
        <f>$E$2*'22.22-Dati'!O238/'22.22-Dati'!O237</f>
        <v>778.15517624387576</v>
      </c>
      <c r="G237" s="71">
        <f>'22.22-Dati'!$R$5*B237/$B$2+'22.22-Dati'!$S$5*C237/$C$2+'22.22-Dati'!$T$5*D237/$D$2+'22.22-Dati'!$U$5*E237/$E$2</f>
        <v>9955.2502920864699</v>
      </c>
      <c r="H237" s="63">
        <f t="shared" si="5"/>
        <v>44.749707913530074</v>
      </c>
    </row>
    <row r="238" spans="1:8" ht="15" customHeight="1" x14ac:dyDescent="0.2">
      <c r="A238" s="72">
        <f>'22.22-Dati'!A239</f>
        <v>236</v>
      </c>
      <c r="B238" s="70">
        <f>$B$2*'22.22-Dati'!L239/'22.22-Dati'!L238</f>
        <v>17252.745569703326</v>
      </c>
      <c r="C238" s="70">
        <f>$C$2*'22.22-Dati'!M239/'22.22-Dati'!M238</f>
        <v>17169.14675373962</v>
      </c>
      <c r="D238" s="70">
        <f>$D$2*'22.22-Dati'!N239/'22.22-Dati'!N238</f>
        <v>31663.087711052834</v>
      </c>
      <c r="E238" s="70">
        <f>$E$2*'22.22-Dati'!O239/'22.22-Dati'!O238</f>
        <v>772.53568170019241</v>
      </c>
      <c r="G238" s="71">
        <f>'22.22-Dati'!$R$5*B238/$B$2+'22.22-Dati'!$S$5*C238/$C$2+'22.22-Dati'!$T$5*D238/$D$2+'22.22-Dati'!$U$5*E238/$E$2</f>
        <v>9968.3360568437565</v>
      </c>
      <c r="H238" s="63">
        <f t="shared" si="5"/>
        <v>31.663943156243477</v>
      </c>
    </row>
    <row r="239" spans="1:8" ht="15" customHeight="1" x14ac:dyDescent="0.2">
      <c r="A239" s="72">
        <f>'22.22-Dati'!A240</f>
        <v>237</v>
      </c>
      <c r="B239" s="70">
        <f>$B$2*'22.22-Dati'!L240/'22.22-Dati'!L239</f>
        <v>17290.433016924479</v>
      </c>
      <c r="C239" s="70">
        <f>$C$2*'22.22-Dati'!M240/'22.22-Dati'!M239</f>
        <v>17329.934797134865</v>
      </c>
      <c r="D239" s="70">
        <f>$D$2*'22.22-Dati'!N240/'22.22-Dati'!N239</f>
        <v>32366.760655705177</v>
      </c>
      <c r="E239" s="70">
        <f>$E$2*'22.22-Dati'!O240/'22.22-Dati'!O239</f>
        <v>781.30298620698352</v>
      </c>
      <c r="G239" s="71">
        <f>'22.22-Dati'!$R$5*B239/$B$2+'22.22-Dati'!$S$5*C239/$C$2+'22.22-Dati'!$T$5*D239/$D$2+'22.22-Dati'!$U$5*E239/$E$2</f>
        <v>10058.713158051447</v>
      </c>
      <c r="H239" s="63">
        <f t="shared" si="5"/>
        <v>-58.713158051446953</v>
      </c>
    </row>
    <row r="240" spans="1:8" ht="15" customHeight="1" x14ac:dyDescent="0.2">
      <c r="A240" s="72">
        <f>'22.22-Dati'!A241</f>
        <v>238</v>
      </c>
      <c r="B240" s="70">
        <f>$B$2*'22.22-Dati'!L241/'22.22-Dati'!L240</f>
        <v>17197.325942867403</v>
      </c>
      <c r="C240" s="70">
        <f>$C$2*'22.22-Dati'!M241/'22.22-Dati'!M240</f>
        <v>17364.635844556575</v>
      </c>
      <c r="D240" s="70">
        <f>$D$2*'22.22-Dati'!N241/'22.22-Dati'!N240</f>
        <v>32215.664659943082</v>
      </c>
      <c r="E240" s="70">
        <f>$E$2*'22.22-Dati'!O241/'22.22-Dati'!O240</f>
        <v>777.10567137676742</v>
      </c>
      <c r="G240" s="71">
        <f>'22.22-Dati'!$R$5*B240/$B$2+'22.22-Dati'!$S$5*C240/$C$2+'22.22-Dati'!$T$5*D240/$D$2+'22.22-Dati'!$U$5*E240/$E$2</f>
        <v>10027.581447443925</v>
      </c>
      <c r="H240" s="63">
        <f t="shared" si="5"/>
        <v>-27.581447443924844</v>
      </c>
    </row>
    <row r="241" spans="1:8" ht="15" customHeight="1" x14ac:dyDescent="0.2">
      <c r="A241" s="72">
        <f>'22.22-Dati'!A242</f>
        <v>239</v>
      </c>
      <c r="B241" s="70">
        <f>$B$2*'22.22-Dati'!L242/'22.22-Dati'!L241</f>
        <v>17233.640171151339</v>
      </c>
      <c r="C241" s="70">
        <f>$C$2*'22.22-Dati'!M242/'22.22-Dati'!M241</f>
        <v>17340.791319186144</v>
      </c>
      <c r="D241" s="70">
        <f>$D$2*'22.22-Dati'!N242/'22.22-Dati'!N241</f>
        <v>31829.910307838178</v>
      </c>
      <c r="E241" s="70">
        <f>$E$2*'22.22-Dati'!O242/'22.22-Dati'!O241</f>
        <v>782.81404714984012</v>
      </c>
      <c r="G241" s="71">
        <f>'22.22-Dati'!$R$5*B241/$B$2+'22.22-Dati'!$S$5*C241/$C$2+'22.22-Dati'!$T$5*D241/$D$2+'22.22-Dati'!$U$5*E241/$E$2</f>
        <v>10039.761726822489</v>
      </c>
      <c r="H241" s="63">
        <f t="shared" si="5"/>
        <v>-39.761726822489436</v>
      </c>
    </row>
    <row r="242" spans="1:8" ht="15" customHeight="1" x14ac:dyDescent="0.2">
      <c r="A242" s="72">
        <f>'22.22-Dati'!A243</f>
        <v>240</v>
      </c>
      <c r="B242" s="70">
        <f>$B$2*'22.22-Dati'!L243/'22.22-Dati'!L242</f>
        <v>17332.384142198269</v>
      </c>
      <c r="C242" s="70">
        <f>$C$2*'22.22-Dati'!M243/'22.22-Dati'!M242</f>
        <v>17377.24798062885</v>
      </c>
      <c r="D242" s="70">
        <f>$D$2*'22.22-Dati'!N243/'22.22-Dati'!N242</f>
        <v>32538.338110690405</v>
      </c>
      <c r="E242" s="70">
        <f>$E$2*'22.22-Dati'!O243/'22.22-Dati'!O242</f>
        <v>809.06633380442565</v>
      </c>
      <c r="G242" s="71">
        <f>'22.22-Dati'!$R$5*B242/$B$2+'22.22-Dati'!$S$5*C242/$C$2+'22.22-Dati'!$T$5*D242/$D$2+'22.22-Dati'!$U$5*E242/$E$2</f>
        <v>10186.825267677479</v>
      </c>
      <c r="H242" s="63">
        <f t="shared" si="5"/>
        <v>-186.82526767747913</v>
      </c>
    </row>
    <row r="243" spans="1:8" ht="15" customHeight="1" x14ac:dyDescent="0.2">
      <c r="A243" s="72">
        <f>'22.22-Dati'!A244</f>
        <v>241</v>
      </c>
      <c r="B243" s="70">
        <f>$B$2*'22.22-Dati'!L244/'22.22-Dati'!L243</f>
        <v>17209.964800320307</v>
      </c>
      <c r="C243" s="70">
        <f>$C$2*'22.22-Dati'!M244/'22.22-Dati'!M243</f>
        <v>17419.772056736074</v>
      </c>
      <c r="D243" s="70">
        <f>$D$2*'22.22-Dati'!N244/'22.22-Dati'!N243</f>
        <v>31967.303787468445</v>
      </c>
      <c r="E243" s="70">
        <f>$E$2*'22.22-Dati'!O244/'22.22-Dati'!O243</f>
        <v>788.1364915217838</v>
      </c>
      <c r="G243" s="71">
        <f>'22.22-Dati'!$R$5*B243/$B$2+'22.22-Dati'!$S$5*C243/$C$2+'22.22-Dati'!$T$5*D243/$D$2+'22.22-Dati'!$U$5*E243/$E$2</f>
        <v>10074.214536709309</v>
      </c>
      <c r="H243" s="63">
        <f t="shared" si="5"/>
        <v>-74.214536709308959</v>
      </c>
    </row>
    <row r="244" spans="1:8" ht="15" customHeight="1" x14ac:dyDescent="0.2">
      <c r="A244" s="72">
        <f>'22.22-Dati'!A245</f>
        <v>242</v>
      </c>
      <c r="B244" s="70">
        <f>$B$2*'22.22-Dati'!L245/'22.22-Dati'!L244</f>
        <v>17267.080840879938</v>
      </c>
      <c r="C244" s="70">
        <f>$C$2*'22.22-Dati'!M245/'22.22-Dati'!M244</f>
        <v>17085.600323223789</v>
      </c>
      <c r="D244" s="70">
        <f>$D$2*'22.22-Dati'!N245/'22.22-Dati'!N244</f>
        <v>31996.183879584747</v>
      </c>
      <c r="E244" s="70">
        <f>$E$2*'22.22-Dati'!O245/'22.22-Dati'!O244</f>
        <v>764.0072036868138</v>
      </c>
      <c r="G244" s="71">
        <f>'22.22-Dati'!$R$5*B244/$B$2+'22.22-Dati'!$S$5*C244/$C$2+'22.22-Dati'!$T$5*D244/$D$2+'22.22-Dati'!$U$5*E244/$E$2</f>
        <v>9933.7751539983237</v>
      </c>
      <c r="H244" s="63">
        <f t="shared" si="5"/>
        <v>66.224846001676269</v>
      </c>
    </row>
    <row r="245" spans="1:8" ht="15" customHeight="1" x14ac:dyDescent="0.2">
      <c r="A245" s="72">
        <f>'22.22-Dati'!A246</f>
        <v>243</v>
      </c>
      <c r="B245" s="70">
        <f>$B$2*'22.22-Dati'!L246/'22.22-Dati'!L245</f>
        <v>17200.85101699306</v>
      </c>
      <c r="C245" s="70">
        <f>$C$2*'22.22-Dati'!M246/'22.22-Dati'!M245</f>
        <v>17140.008802576736</v>
      </c>
      <c r="D245" s="70">
        <f>$D$2*'22.22-Dati'!N246/'22.22-Dati'!N245</f>
        <v>31688.780975426522</v>
      </c>
      <c r="E245" s="70">
        <f>$E$2*'22.22-Dati'!O246/'22.22-Dati'!O245</f>
        <v>765.79216470580025</v>
      </c>
      <c r="G245" s="71">
        <f>'22.22-Dati'!$R$5*B245/$B$2+'22.22-Dati'!$S$5*C245/$C$2+'22.22-Dati'!$T$5*D245/$D$2+'22.22-Dati'!$U$5*E245/$E$2</f>
        <v>9928.9779736599194</v>
      </c>
      <c r="H245" s="63">
        <f t="shared" si="5"/>
        <v>71.022026340080629</v>
      </c>
    </row>
    <row r="246" spans="1:8" ht="15" customHeight="1" x14ac:dyDescent="0.2">
      <c r="A246" s="72">
        <f>'22.22-Dati'!A247</f>
        <v>244</v>
      </c>
      <c r="B246" s="70">
        <f>$B$2*'22.22-Dati'!L247/'22.22-Dati'!L246</f>
        <v>17147.007686518842</v>
      </c>
      <c r="C246" s="70">
        <f>$C$2*'22.22-Dati'!M247/'22.22-Dati'!M246</f>
        <v>17226.870944212646</v>
      </c>
      <c r="D246" s="70">
        <f>$D$2*'22.22-Dati'!N247/'22.22-Dati'!N246</f>
        <v>31913.42037715004</v>
      </c>
      <c r="E246" s="70">
        <f>$E$2*'22.22-Dati'!O247/'22.22-Dati'!O246</f>
        <v>767.54605809917973</v>
      </c>
      <c r="G246" s="71">
        <f>'22.22-Dati'!$R$5*B246/$B$2+'22.22-Dati'!$S$5*C246/$C$2+'22.22-Dati'!$T$5*D246/$D$2+'22.22-Dati'!$U$5*E246/$E$2</f>
        <v>9948.4848408583639</v>
      </c>
      <c r="H246" s="63">
        <f t="shared" si="5"/>
        <v>51.515159141636104</v>
      </c>
    </row>
    <row r="247" spans="1:8" ht="15" customHeight="1" x14ac:dyDescent="0.2">
      <c r="A247" s="72">
        <f>'22.22-Dati'!A248</f>
        <v>245</v>
      </c>
      <c r="B247" s="70">
        <f>$B$2*'22.22-Dati'!L248/'22.22-Dati'!L247</f>
        <v>17176.433897334489</v>
      </c>
      <c r="C247" s="70">
        <f>$C$2*'22.22-Dati'!M248/'22.22-Dati'!M247</f>
        <v>17293.533023276435</v>
      </c>
      <c r="D247" s="70">
        <f>$D$2*'22.22-Dati'!N248/'22.22-Dati'!N247</f>
        <v>32018.818238458145</v>
      </c>
      <c r="E247" s="70">
        <f>$E$2*'22.22-Dati'!O248/'22.22-Dati'!O247</f>
        <v>779.00487241263636</v>
      </c>
      <c r="G247" s="71">
        <f>'22.22-Dati'!$R$5*B247/$B$2+'22.22-Dati'!$S$5*C247/$C$2+'22.22-Dati'!$T$5*D247/$D$2+'22.22-Dati'!$U$5*E247/$E$2</f>
        <v>10012.753207671431</v>
      </c>
      <c r="H247" s="63">
        <f t="shared" si="5"/>
        <v>-12.753207671430573</v>
      </c>
    </row>
    <row r="248" spans="1:8" ht="15" customHeight="1" x14ac:dyDescent="0.2">
      <c r="A248" s="72">
        <f>'22.22-Dati'!A249</f>
        <v>246</v>
      </c>
      <c r="B248" s="70">
        <f>$B$2*'22.22-Dati'!L249/'22.22-Dati'!L248</f>
        <v>17135.635085016776</v>
      </c>
      <c r="C248" s="70">
        <f>$C$2*'22.22-Dati'!M249/'22.22-Dati'!M248</f>
        <v>17068.53393967123</v>
      </c>
      <c r="D248" s="70">
        <f>$D$2*'22.22-Dati'!N249/'22.22-Dati'!N248</f>
        <v>31427.811775661514</v>
      </c>
      <c r="E248" s="70">
        <f>$E$2*'22.22-Dati'!O249/'22.22-Dati'!O248</f>
        <v>776.79977004660338</v>
      </c>
      <c r="G248" s="71">
        <f>'22.22-Dati'!$R$5*B248/$B$2+'22.22-Dati'!$S$5*C248/$C$2+'22.22-Dati'!$T$5*D248/$D$2+'22.22-Dati'!$U$5*E248/$E$2</f>
        <v>9939.521231730223</v>
      </c>
      <c r="H248" s="63">
        <f t="shared" si="5"/>
        <v>60.478768269776992</v>
      </c>
    </row>
    <row r="249" spans="1:8" ht="15" customHeight="1" x14ac:dyDescent="0.2">
      <c r="A249" s="72">
        <f>'22.22-Dati'!A250</f>
        <v>247</v>
      </c>
      <c r="B249" s="70">
        <f>$B$2*'22.22-Dati'!L250/'22.22-Dati'!L249</f>
        <v>16923.510277879614</v>
      </c>
      <c r="C249" s="70">
        <f>$C$2*'22.22-Dati'!M250/'22.22-Dati'!M249</f>
        <v>17029.677658100063</v>
      </c>
      <c r="D249" s="70">
        <f>$D$2*'22.22-Dati'!N250/'22.22-Dati'!N249</f>
        <v>30972.338484206201</v>
      </c>
      <c r="E249" s="70">
        <f>$E$2*'22.22-Dati'!O250/'22.22-Dati'!O249</f>
        <v>768.59036478182611</v>
      </c>
      <c r="G249" s="71">
        <f>'22.22-Dati'!$R$5*B249/$B$2+'22.22-Dati'!$S$5*C249/$C$2+'22.22-Dati'!$T$5*D249/$D$2+'22.22-Dati'!$U$5*E249/$E$2</f>
        <v>9849.8329220276155</v>
      </c>
      <c r="H249" s="63">
        <f t="shared" si="5"/>
        <v>150.1670779723845</v>
      </c>
    </row>
    <row r="250" spans="1:8" ht="15" customHeight="1" x14ac:dyDescent="0.2">
      <c r="A250" s="72">
        <f>'22.22-Dati'!A251</f>
        <v>248</v>
      </c>
      <c r="B250" s="70">
        <f>$B$2*'22.22-Dati'!L251/'22.22-Dati'!L250</f>
        <v>17451.932545070136</v>
      </c>
      <c r="C250" s="70">
        <f>$C$2*'22.22-Dati'!M251/'22.22-Dati'!M250</f>
        <v>17525.050635821866</v>
      </c>
      <c r="D250" s="70">
        <f>$D$2*'22.22-Dati'!N251/'22.22-Dati'!N250</f>
        <v>32838.196445641654</v>
      </c>
      <c r="E250" s="70">
        <f>$E$2*'22.22-Dati'!O251/'22.22-Dati'!O250</f>
        <v>783.36273677552288</v>
      </c>
      <c r="G250" s="71">
        <f>'22.22-Dati'!$R$5*B250/$B$2+'22.22-Dati'!$S$5*C250/$C$2+'22.22-Dati'!$T$5*D250/$D$2+'22.22-Dati'!$U$5*E250/$E$2</f>
        <v>10143.505855520223</v>
      </c>
      <c r="H250" s="63">
        <f t="shared" si="5"/>
        <v>-143.50585552022312</v>
      </c>
    </row>
    <row r="251" spans="1:8" ht="15" customHeight="1" x14ac:dyDescent="0.2">
      <c r="A251" s="72">
        <f>'22.22-Dati'!A252</f>
        <v>249</v>
      </c>
      <c r="B251" s="70">
        <f>$B$2*'22.22-Dati'!L252/'22.22-Dati'!L251</f>
        <v>17114.525235656241</v>
      </c>
      <c r="C251" s="70">
        <f>$C$2*'22.22-Dati'!M252/'22.22-Dati'!M251</f>
        <v>17266.016741323438</v>
      </c>
      <c r="D251" s="70">
        <f>$D$2*'22.22-Dati'!N252/'22.22-Dati'!N251</f>
        <v>31918.313084756668</v>
      </c>
      <c r="E251" s="70">
        <f>$E$2*'22.22-Dati'!O252/'22.22-Dati'!O251</f>
        <v>780.77138827493104</v>
      </c>
      <c r="G251" s="71">
        <f>'22.22-Dati'!$R$5*B251/$B$2+'22.22-Dati'!$S$5*C251/$C$2+'22.22-Dati'!$T$5*D251/$D$2+'22.22-Dati'!$U$5*E251/$E$2</f>
        <v>10000.849088150571</v>
      </c>
      <c r="H251" s="63">
        <f t="shared" si="5"/>
        <v>-0.84908815057133324</v>
      </c>
    </row>
    <row r="252" spans="1:8" ht="15" customHeight="1" x14ac:dyDescent="0.2">
      <c r="A252" s="72">
        <f>'22.22-Dati'!A253</f>
        <v>250</v>
      </c>
      <c r="B252" s="70">
        <f>$B$2*'22.22-Dati'!L253/'22.22-Dati'!L252</f>
        <v>17323.067816345221</v>
      </c>
      <c r="C252" s="70">
        <f>$C$2*'22.22-Dati'!M253/'22.22-Dati'!M252</f>
        <v>17324.899491166751</v>
      </c>
      <c r="D252" s="70">
        <f>$D$2*'22.22-Dati'!N253/'22.22-Dati'!N252</f>
        <v>32236.637683773795</v>
      </c>
      <c r="E252" s="70">
        <f>$E$2*'22.22-Dati'!O253/'22.22-Dati'!O252</f>
        <v>781.88260995520204</v>
      </c>
      <c r="G252" s="71">
        <f>'22.22-Dati'!$R$5*B252/$B$2+'22.22-Dati'!$S$5*C252/$C$2+'22.22-Dati'!$T$5*D252/$D$2+'22.22-Dati'!$U$5*E252/$E$2</f>
        <v>10061.703971081562</v>
      </c>
      <c r="H252" s="63">
        <f t="shared" si="5"/>
        <v>-61.703971081562486</v>
      </c>
    </row>
    <row r="253" spans="1:8" ht="15" customHeight="1" x14ac:dyDescent="0.2">
      <c r="A253" s="72">
        <f>'22.22-Dati'!A254</f>
        <v>251</v>
      </c>
      <c r="B253" s="70">
        <f>$B$2*'22.22-Dati'!L254/'22.22-Dati'!L253</f>
        <v>17184.340500058785</v>
      </c>
      <c r="C253" s="70">
        <f>$C$2*'22.22-Dati'!M254/'22.22-Dati'!M253</f>
        <v>17306.243298808469</v>
      </c>
      <c r="D253" s="70">
        <f>$D$2*'22.22-Dati'!N254/'22.22-Dati'!N253</f>
        <v>32436.655103745601</v>
      </c>
      <c r="E253" s="70">
        <f>$E$2*'22.22-Dati'!O254/'22.22-Dati'!O253</f>
        <v>782.85109623898097</v>
      </c>
      <c r="G253" s="71">
        <f>'22.22-Dati'!$R$5*B253/$B$2+'22.22-Dati'!$S$5*C253/$C$2+'22.22-Dati'!$T$5*D253/$D$2+'22.22-Dati'!$U$5*E253/$E$2</f>
        <v>10044.245799689479</v>
      </c>
      <c r="H253" s="63">
        <f t="shared" si="5"/>
        <v>-44.245799689479099</v>
      </c>
    </row>
    <row r="254" spans="1:8" ht="15" customHeight="1" x14ac:dyDescent="0.2">
      <c r="A254" s="72">
        <f>'22.22-Dati'!A255</f>
        <v>252</v>
      </c>
      <c r="B254" s="70">
        <f>$B$2*'22.22-Dati'!L255/'22.22-Dati'!L254</f>
        <v>17333.542401523173</v>
      </c>
      <c r="C254" s="70">
        <f>$C$2*'22.22-Dati'!M255/'22.22-Dati'!M254</f>
        <v>17247.16684666511</v>
      </c>
      <c r="D254" s="70">
        <f>$D$2*'22.22-Dati'!N255/'22.22-Dati'!N254</f>
        <v>32170.444501456172</v>
      </c>
      <c r="E254" s="70">
        <f>$E$2*'22.22-Dati'!O255/'22.22-Dati'!O254</f>
        <v>789.00583482955017</v>
      </c>
      <c r="G254" s="71">
        <f>'22.22-Dati'!$R$5*B254/$B$2+'22.22-Dati'!$S$5*C254/$C$2+'22.22-Dati'!$T$5*D254/$D$2+'22.22-Dati'!$U$5*E254/$E$2</f>
        <v>10075.446680859681</v>
      </c>
      <c r="H254" s="63">
        <f t="shared" si="5"/>
        <v>-75.446680859680782</v>
      </c>
    </row>
    <row r="255" spans="1:8" ht="15" customHeight="1" x14ac:dyDescent="0.2">
      <c r="A255" s="72">
        <f>'22.22-Dati'!A256</f>
        <v>253</v>
      </c>
      <c r="B255" s="70">
        <f>$B$2*'22.22-Dati'!L256/'22.22-Dati'!L255</f>
        <v>17351.631613836686</v>
      </c>
      <c r="C255" s="70">
        <f>$C$2*'22.22-Dati'!M256/'22.22-Dati'!M255</f>
        <v>17381.733908332775</v>
      </c>
      <c r="D255" s="70">
        <f>$D$2*'22.22-Dati'!N256/'22.22-Dati'!N255</f>
        <v>31944.423215496408</v>
      </c>
      <c r="E255" s="70">
        <f>$E$2*'22.22-Dati'!O256/'22.22-Dati'!O255</f>
        <v>790.19259308547578</v>
      </c>
      <c r="G255" s="71">
        <f>'22.22-Dati'!$R$5*B255/$B$2+'22.22-Dati'!$S$5*C255/$C$2+'22.22-Dati'!$T$5*D255/$D$2+'22.22-Dati'!$U$5*E255/$E$2</f>
        <v>10099.534576921522</v>
      </c>
      <c r="H255" s="63">
        <f t="shared" si="5"/>
        <v>-99.534576921521875</v>
      </c>
    </row>
    <row r="256" spans="1:8" ht="15" customHeight="1" x14ac:dyDescent="0.2">
      <c r="A256" s="72">
        <f>'22.22-Dati'!A257</f>
        <v>254</v>
      </c>
      <c r="B256" s="70">
        <f>$B$2*'22.22-Dati'!L257/'22.22-Dati'!L256</f>
        <v>17253.934336285791</v>
      </c>
      <c r="C256" s="70">
        <f>$C$2*'22.22-Dati'!M257/'22.22-Dati'!M256</f>
        <v>17414.154706711975</v>
      </c>
      <c r="D256" s="70">
        <f>$D$2*'22.22-Dati'!N257/'22.22-Dati'!N256</f>
        <v>32520.987284080267</v>
      </c>
      <c r="E256" s="70">
        <f>$E$2*'22.22-Dati'!O257/'22.22-Dati'!O256</f>
        <v>793.38537708474848</v>
      </c>
      <c r="G256" s="71">
        <f>'22.22-Dati'!$R$5*B256/$B$2+'22.22-Dati'!$S$5*C256/$C$2+'22.22-Dati'!$T$5*D256/$D$2+'22.22-Dati'!$U$5*E256/$E$2</f>
        <v>10118.468871715777</v>
      </c>
      <c r="H256" s="63">
        <f t="shared" si="5"/>
        <v>-118.46887171577691</v>
      </c>
    </row>
    <row r="257" spans="1:8" ht="15" customHeight="1" x14ac:dyDescent="0.2">
      <c r="A257" s="72">
        <f>'22.22-Dati'!A258</f>
        <v>255</v>
      </c>
      <c r="B257" s="70">
        <f>$B$2*'22.22-Dati'!L258/'22.22-Dati'!L257</f>
        <v>17203.649989529571</v>
      </c>
      <c r="C257" s="70">
        <f>$C$2*'22.22-Dati'!M258/'22.22-Dati'!M257</f>
        <v>17335.839392464808</v>
      </c>
      <c r="D257" s="70">
        <f>$D$2*'22.22-Dati'!N258/'22.22-Dati'!N257</f>
        <v>32227.114194961152</v>
      </c>
      <c r="E257" s="70">
        <f>$E$2*'22.22-Dati'!O258/'22.22-Dati'!O257</f>
        <v>769.54598938146023</v>
      </c>
      <c r="G257" s="71">
        <f>'22.22-Dati'!$R$5*B257/$B$2+'22.22-Dati'!$S$5*C257/$C$2+'22.22-Dati'!$T$5*D257/$D$2+'22.22-Dati'!$U$5*E257/$E$2</f>
        <v>9994.8420681924399</v>
      </c>
      <c r="H257" s="63">
        <f t="shared" si="5"/>
        <v>5.1579318075600895</v>
      </c>
    </row>
    <row r="258" spans="1:8" ht="15" customHeight="1" x14ac:dyDescent="0.2">
      <c r="A258" s="72">
        <f>'22.22-Dati'!A259</f>
        <v>256</v>
      </c>
      <c r="B258" s="70">
        <f>$B$2*'22.22-Dati'!L259/'22.22-Dati'!L258</f>
        <v>17151.868814454636</v>
      </c>
      <c r="C258" s="70">
        <f>$C$2*'22.22-Dati'!M259/'22.22-Dati'!M258</f>
        <v>17146.424718944407</v>
      </c>
      <c r="D258" s="70">
        <f>$D$2*'22.22-Dati'!N259/'22.22-Dati'!N258</f>
        <v>32227.121788754237</v>
      </c>
      <c r="E258" s="70">
        <f>$E$2*'22.22-Dati'!O259/'22.22-Dati'!O258</f>
        <v>787.68514277234544</v>
      </c>
      <c r="G258" s="71">
        <f>'22.22-Dati'!$R$5*B258/$B$2+'22.22-Dati'!$S$5*C258/$C$2+'22.22-Dati'!$T$5*D258/$D$2+'22.22-Dati'!$U$5*E258/$E$2</f>
        <v>10022.900810790532</v>
      </c>
      <c r="H258" s="63">
        <f t="shared" si="5"/>
        <v>-22.900810790531978</v>
      </c>
    </row>
    <row r="259" spans="1:8" ht="15" customHeight="1" x14ac:dyDescent="0.2">
      <c r="A259" s="72">
        <f>'22.22-Dati'!A260</f>
        <v>257</v>
      </c>
      <c r="B259" s="70">
        <f>$B$2*'22.22-Dati'!L260/'22.22-Dati'!L259</f>
        <v>17197.398294918508</v>
      </c>
      <c r="C259" s="70">
        <f>$C$2*'22.22-Dati'!M260/'22.22-Dati'!M259</f>
        <v>17260.709365737432</v>
      </c>
      <c r="D259" s="70">
        <f>$D$2*'22.22-Dati'!N260/'22.22-Dati'!N259</f>
        <v>31816.605570366148</v>
      </c>
      <c r="E259" s="70">
        <f>$E$2*'22.22-Dati'!O260/'22.22-Dati'!O259</f>
        <v>779.85213052101085</v>
      </c>
      <c r="G259" s="71">
        <f>'22.22-Dati'!$R$5*B259/$B$2+'22.22-Dati'!$S$5*C259/$C$2+'22.22-Dati'!$T$5*D259/$D$2+'22.22-Dati'!$U$5*E259/$E$2</f>
        <v>10007.655956363</v>
      </c>
      <c r="H259" s="63">
        <f t="shared" si="5"/>
        <v>-7.6559563629998593</v>
      </c>
    </row>
    <row r="260" spans="1:8" ht="15" customHeight="1" x14ac:dyDescent="0.2">
      <c r="A260" s="72">
        <f>'22.22-Dati'!A261</f>
        <v>258</v>
      </c>
      <c r="B260" s="70">
        <f>$B$2*'22.22-Dati'!L261/'22.22-Dati'!L260</f>
        <v>17098.512042552418</v>
      </c>
      <c r="C260" s="70">
        <f>$C$2*'22.22-Dati'!M261/'22.22-Dati'!M260</f>
        <v>17279.763128571209</v>
      </c>
      <c r="D260" s="70">
        <f>$D$2*'22.22-Dati'!N261/'22.22-Dati'!N260</f>
        <v>32427.578463460504</v>
      </c>
      <c r="E260" s="70">
        <f>$E$2*'22.22-Dati'!O261/'22.22-Dati'!O260</f>
        <v>772.74271478218475</v>
      </c>
      <c r="G260" s="71">
        <f>'22.22-Dati'!$R$5*B260/$B$2+'22.22-Dati'!$S$5*C260/$C$2+'22.22-Dati'!$T$5*D260/$D$2+'22.22-Dati'!$U$5*E260/$E$2</f>
        <v>9985.3516392933561</v>
      </c>
      <c r="H260" s="63">
        <f t="shared" ref="H260:H323" si="6">$G$2-G260</f>
        <v>14.648360706643871</v>
      </c>
    </row>
    <row r="261" spans="1:8" ht="15" customHeight="1" x14ac:dyDescent="0.2">
      <c r="A261" s="72">
        <f>'22.22-Dati'!A262</f>
        <v>259</v>
      </c>
      <c r="B261" s="70">
        <f>$B$2*'22.22-Dati'!L262/'22.22-Dati'!L261</f>
        <v>17156.43364031626</v>
      </c>
      <c r="C261" s="70">
        <f>$C$2*'22.22-Dati'!M262/'22.22-Dati'!M261</f>
        <v>17374.718199767955</v>
      </c>
      <c r="D261" s="70">
        <f>$D$2*'22.22-Dati'!N262/'22.22-Dati'!N261</f>
        <v>31907.481489740763</v>
      </c>
      <c r="E261" s="70">
        <f>$E$2*'22.22-Dati'!O262/'22.22-Dati'!O261</f>
        <v>767.16015133011524</v>
      </c>
      <c r="G261" s="71">
        <f>'22.22-Dati'!$R$5*B261/$B$2+'22.22-Dati'!$S$5*C261/$C$2+'22.22-Dati'!$T$5*D261/$D$2+'22.22-Dati'!$U$5*E261/$E$2</f>
        <v>9974.1730893493914</v>
      </c>
      <c r="H261" s="63">
        <f t="shared" si="6"/>
        <v>25.826910650608625</v>
      </c>
    </row>
    <row r="262" spans="1:8" ht="15" customHeight="1" x14ac:dyDescent="0.2">
      <c r="A262" s="72">
        <f>'22.22-Dati'!A263</f>
        <v>260</v>
      </c>
      <c r="B262" s="70">
        <f>$B$2*'22.22-Dati'!L263/'22.22-Dati'!L262</f>
        <v>17131.17482580978</v>
      </c>
      <c r="C262" s="70">
        <f>$C$2*'22.22-Dati'!M263/'22.22-Dati'!M262</f>
        <v>17256.375315995887</v>
      </c>
      <c r="D262" s="70">
        <f>$D$2*'22.22-Dati'!N263/'22.22-Dati'!N262</f>
        <v>31844.528151776991</v>
      </c>
      <c r="E262" s="70">
        <f>$E$2*'22.22-Dati'!O263/'22.22-Dati'!O262</f>
        <v>769.65508771032557</v>
      </c>
      <c r="G262" s="71">
        <f>'22.22-Dati'!$R$5*B262/$B$2+'22.22-Dati'!$S$5*C262/$C$2+'22.22-Dati'!$T$5*D262/$D$2+'22.22-Dati'!$U$5*E262/$E$2</f>
        <v>9956.8475249486146</v>
      </c>
      <c r="H262" s="63">
        <f t="shared" si="6"/>
        <v>43.152475051385409</v>
      </c>
    </row>
    <row r="263" spans="1:8" ht="15" customHeight="1" x14ac:dyDescent="0.2">
      <c r="A263" s="72">
        <f>'22.22-Dati'!A264</f>
        <v>261</v>
      </c>
      <c r="B263" s="70">
        <f>$B$2*'22.22-Dati'!L264/'22.22-Dati'!L263</f>
        <v>17459.730283956855</v>
      </c>
      <c r="C263" s="70">
        <f>$C$2*'22.22-Dati'!M264/'22.22-Dati'!M263</f>
        <v>17223.861882343361</v>
      </c>
      <c r="D263" s="70">
        <f>$D$2*'22.22-Dati'!N264/'22.22-Dati'!N263</f>
        <v>32057.915820138747</v>
      </c>
      <c r="E263" s="70">
        <f>$E$2*'22.22-Dati'!O264/'22.22-Dati'!O263</f>
        <v>772.98666028676666</v>
      </c>
      <c r="G263" s="71">
        <f>'22.22-Dati'!$R$5*B263/$B$2+'22.22-Dati'!$S$5*C263/$C$2+'22.22-Dati'!$T$5*D263/$D$2+'22.22-Dati'!$U$5*E263/$E$2</f>
        <v>10028.034227757384</v>
      </c>
      <c r="H263" s="63">
        <f t="shared" si="6"/>
        <v>-28.034227757383633</v>
      </c>
    </row>
    <row r="264" spans="1:8" ht="15" customHeight="1" x14ac:dyDescent="0.2">
      <c r="A264" s="72">
        <f>'22.22-Dati'!A265</f>
        <v>262</v>
      </c>
      <c r="B264" s="70">
        <f>$B$2*'22.22-Dati'!L265/'22.22-Dati'!L264</f>
        <v>17196.678808232431</v>
      </c>
      <c r="C264" s="70">
        <f>$C$2*'22.22-Dati'!M265/'22.22-Dati'!M264</f>
        <v>17235.174313288888</v>
      </c>
      <c r="D264" s="70">
        <f>$D$2*'22.22-Dati'!N265/'22.22-Dati'!N264</f>
        <v>31100.513856833004</v>
      </c>
      <c r="E264" s="70">
        <f>$E$2*'22.22-Dati'!O265/'22.22-Dati'!O264</f>
        <v>779.51706053839973</v>
      </c>
      <c r="G264" s="71">
        <f>'22.22-Dati'!$R$5*B264/$B$2+'22.22-Dati'!$S$5*C264/$C$2+'22.22-Dati'!$T$5*D264/$D$2+'22.22-Dati'!$U$5*E264/$E$2</f>
        <v>9979.428341732726</v>
      </c>
      <c r="H264" s="63">
        <f t="shared" si="6"/>
        <v>20.571658267273961</v>
      </c>
    </row>
    <row r="265" spans="1:8" ht="15" customHeight="1" x14ac:dyDescent="0.2">
      <c r="A265" s="72">
        <f>'22.22-Dati'!A266</f>
        <v>263</v>
      </c>
      <c r="B265" s="70">
        <f>$B$2*'22.22-Dati'!L266/'22.22-Dati'!L265</f>
        <v>17238.977709994691</v>
      </c>
      <c r="C265" s="70">
        <f>$C$2*'22.22-Dati'!M266/'22.22-Dati'!M265</f>
        <v>17164.812838283131</v>
      </c>
      <c r="D265" s="70">
        <f>$D$2*'22.22-Dati'!N266/'22.22-Dati'!N265</f>
        <v>31984.65647457177</v>
      </c>
      <c r="E265" s="70">
        <f>$E$2*'22.22-Dati'!O266/'22.22-Dati'!O265</f>
        <v>775.65376504079074</v>
      </c>
      <c r="G265" s="71">
        <f>'22.22-Dati'!$R$5*B265/$B$2+'22.22-Dati'!$S$5*C265/$C$2+'22.22-Dati'!$T$5*D265/$D$2+'22.22-Dati'!$U$5*E265/$E$2</f>
        <v>9987.2642960916273</v>
      </c>
      <c r="H265" s="63">
        <f t="shared" si="6"/>
        <v>12.73570390837267</v>
      </c>
    </row>
    <row r="266" spans="1:8" ht="15" customHeight="1" x14ac:dyDescent="0.2">
      <c r="A266" s="72">
        <f>'22.22-Dati'!A267</f>
        <v>264</v>
      </c>
      <c r="B266" s="70">
        <f>$B$2*'22.22-Dati'!L267/'22.22-Dati'!L266</f>
        <v>17252.529975079895</v>
      </c>
      <c r="C266" s="70">
        <f>$C$2*'22.22-Dati'!M267/'22.22-Dati'!M266</f>
        <v>17282.09777142424</v>
      </c>
      <c r="D266" s="70">
        <f>$D$2*'22.22-Dati'!N267/'22.22-Dati'!N266</f>
        <v>32323.606077955828</v>
      </c>
      <c r="E266" s="70">
        <f>$E$2*'22.22-Dati'!O267/'22.22-Dati'!O266</f>
        <v>789.34269939269063</v>
      </c>
      <c r="G266" s="71">
        <f>'22.22-Dati'!$R$5*B266/$B$2+'22.22-Dati'!$S$5*C266/$C$2+'22.22-Dati'!$T$5*D266/$D$2+'22.22-Dati'!$U$5*E266/$E$2</f>
        <v>10073.475979398572</v>
      </c>
      <c r="H266" s="63">
        <f t="shared" si="6"/>
        <v>-73.475979398572235</v>
      </c>
    </row>
    <row r="267" spans="1:8" ht="15" customHeight="1" x14ac:dyDescent="0.2">
      <c r="A267" s="72">
        <f>'22.22-Dati'!A268</f>
        <v>265</v>
      </c>
      <c r="B267" s="70">
        <f>$B$2*'22.22-Dati'!L268/'22.22-Dati'!L267</f>
        <v>17089.308527283854</v>
      </c>
      <c r="C267" s="70">
        <f>$C$2*'22.22-Dati'!M268/'22.22-Dati'!M267</f>
        <v>17102.249786368429</v>
      </c>
      <c r="D267" s="70">
        <f>$D$2*'22.22-Dati'!N268/'22.22-Dati'!N267</f>
        <v>31725.722296045602</v>
      </c>
      <c r="E267" s="70">
        <f>$E$2*'22.22-Dati'!O268/'22.22-Dati'!O267</f>
        <v>772.64977450258323</v>
      </c>
      <c r="G267" s="71">
        <f>'22.22-Dati'!$R$5*B267/$B$2+'22.22-Dati'!$S$5*C267/$C$2+'22.22-Dati'!$T$5*D267/$D$2+'22.22-Dati'!$U$5*E267/$E$2</f>
        <v>9930.5854081275229</v>
      </c>
      <c r="H267" s="63">
        <f t="shared" si="6"/>
        <v>69.414591872477104</v>
      </c>
    </row>
    <row r="268" spans="1:8" ht="15" customHeight="1" x14ac:dyDescent="0.2">
      <c r="A268" s="72">
        <f>'22.22-Dati'!A269</f>
        <v>266</v>
      </c>
      <c r="B268" s="70">
        <f>$B$2*'22.22-Dati'!L269/'22.22-Dati'!L268</f>
        <v>17082.187470813747</v>
      </c>
      <c r="C268" s="70">
        <f>$C$2*'22.22-Dati'!M269/'22.22-Dati'!M268</f>
        <v>17028.19156525351</v>
      </c>
      <c r="D268" s="70">
        <f>$D$2*'22.22-Dati'!N269/'22.22-Dati'!N268</f>
        <v>31777.757090306142</v>
      </c>
      <c r="E268" s="70">
        <f>$E$2*'22.22-Dati'!O269/'22.22-Dati'!O268</f>
        <v>762.58646565473146</v>
      </c>
      <c r="G268" s="71">
        <f>'22.22-Dati'!$R$5*B268/$B$2+'22.22-Dati'!$S$5*C268/$C$2+'22.22-Dati'!$T$5*D268/$D$2+'22.22-Dati'!$U$5*E268/$E$2</f>
        <v>9879.2270932841238</v>
      </c>
      <c r="H268" s="63">
        <f t="shared" si="6"/>
        <v>120.77290671587616</v>
      </c>
    </row>
    <row r="269" spans="1:8" ht="15" customHeight="1" x14ac:dyDescent="0.2">
      <c r="A269" s="72">
        <f>'22.22-Dati'!A270</f>
        <v>267</v>
      </c>
      <c r="B269" s="70">
        <f>$B$2*'22.22-Dati'!L270/'22.22-Dati'!L269</f>
        <v>17285.851632374986</v>
      </c>
      <c r="C269" s="70">
        <f>$C$2*'22.22-Dati'!M270/'22.22-Dati'!M269</f>
        <v>17401.711938642849</v>
      </c>
      <c r="D269" s="70">
        <f>$D$2*'22.22-Dati'!N270/'22.22-Dati'!N269</f>
        <v>32309.706224223843</v>
      </c>
      <c r="E269" s="70">
        <f>$E$2*'22.22-Dati'!O270/'22.22-Dati'!O269</f>
        <v>770.25415711668529</v>
      </c>
      <c r="G269" s="71">
        <f>'22.22-Dati'!$R$5*B269/$B$2+'22.22-Dati'!$S$5*C269/$C$2+'22.22-Dati'!$T$5*D269/$D$2+'22.22-Dati'!$U$5*E269/$E$2</f>
        <v>10025.954759989407</v>
      </c>
      <c r="H269" s="63">
        <f t="shared" si="6"/>
        <v>-25.954759989406739</v>
      </c>
    </row>
    <row r="270" spans="1:8" ht="15" customHeight="1" x14ac:dyDescent="0.2">
      <c r="A270" s="72">
        <f>'22.22-Dati'!A271</f>
        <v>268</v>
      </c>
      <c r="B270" s="70">
        <f>$B$2*'22.22-Dati'!L271/'22.22-Dati'!L270</f>
        <v>17342.905076957657</v>
      </c>
      <c r="C270" s="70">
        <f>$C$2*'22.22-Dati'!M271/'22.22-Dati'!M270</f>
        <v>17361.045374881054</v>
      </c>
      <c r="D270" s="70">
        <f>$D$2*'22.22-Dati'!N271/'22.22-Dati'!N270</f>
        <v>31914.115954729132</v>
      </c>
      <c r="E270" s="70">
        <f>$E$2*'22.22-Dati'!O271/'22.22-Dati'!O270</f>
        <v>790.27350851664562</v>
      </c>
      <c r="G270" s="71">
        <f>'22.22-Dati'!$R$5*B270/$B$2+'22.22-Dati'!$S$5*C270/$C$2+'22.22-Dati'!$T$5*D270/$D$2+'22.22-Dati'!$U$5*E270/$E$2</f>
        <v>10093.779160291262</v>
      </c>
      <c r="H270" s="63">
        <f t="shared" si="6"/>
        <v>-93.779160291262087</v>
      </c>
    </row>
    <row r="271" spans="1:8" ht="15" customHeight="1" x14ac:dyDescent="0.2">
      <c r="A271" s="72">
        <f>'22.22-Dati'!A272</f>
        <v>269</v>
      </c>
      <c r="B271" s="70">
        <f>$B$2*'22.22-Dati'!L272/'22.22-Dati'!L271</f>
        <v>17145.755005495877</v>
      </c>
      <c r="C271" s="70">
        <f>$C$2*'22.22-Dati'!M272/'22.22-Dati'!M271</f>
        <v>17273.162720715038</v>
      </c>
      <c r="D271" s="70">
        <f>$D$2*'22.22-Dati'!N272/'22.22-Dati'!N271</f>
        <v>32053.339903117791</v>
      </c>
      <c r="E271" s="70">
        <f>$E$2*'22.22-Dati'!O272/'22.22-Dati'!O271</f>
        <v>786.79447214736933</v>
      </c>
      <c r="G271" s="71">
        <f>'22.22-Dati'!$R$5*B271/$B$2+'22.22-Dati'!$S$5*C271/$C$2+'22.22-Dati'!$T$5*D271/$D$2+'22.22-Dati'!$U$5*E271/$E$2</f>
        <v>10035.014678450962</v>
      </c>
      <c r="H271" s="63">
        <f t="shared" si="6"/>
        <v>-35.014678450961583</v>
      </c>
    </row>
    <row r="272" spans="1:8" ht="15" customHeight="1" x14ac:dyDescent="0.2">
      <c r="A272" s="72">
        <f>'22.22-Dati'!A273</f>
        <v>270</v>
      </c>
      <c r="B272" s="70">
        <f>$B$2*'22.22-Dati'!L273/'22.22-Dati'!L272</f>
        <v>17234.975055672367</v>
      </c>
      <c r="C272" s="70">
        <f>$C$2*'22.22-Dati'!M273/'22.22-Dati'!M272</f>
        <v>17333.877322421838</v>
      </c>
      <c r="D272" s="70">
        <f>$D$2*'22.22-Dati'!N273/'22.22-Dati'!N272</f>
        <v>32352.8160294888</v>
      </c>
      <c r="E272" s="70">
        <f>$E$2*'22.22-Dati'!O273/'22.22-Dati'!O272</f>
        <v>788.93682546185141</v>
      </c>
      <c r="G272" s="71">
        <f>'22.22-Dati'!$R$5*B272/$B$2+'22.22-Dati'!$S$5*C272/$C$2+'22.22-Dati'!$T$5*D272/$D$2+'22.22-Dati'!$U$5*E272/$E$2</f>
        <v>10078.766395289451</v>
      </c>
      <c r="H272" s="63">
        <f t="shared" si="6"/>
        <v>-78.766395289450884</v>
      </c>
    </row>
    <row r="273" spans="1:8" ht="15" customHeight="1" x14ac:dyDescent="0.2">
      <c r="A273" s="72">
        <f>'22.22-Dati'!A274</f>
        <v>271</v>
      </c>
      <c r="B273" s="70">
        <f>$B$2*'22.22-Dati'!L274/'22.22-Dati'!L273</f>
        <v>17244.576038648618</v>
      </c>
      <c r="C273" s="70">
        <f>$C$2*'22.22-Dati'!M274/'22.22-Dati'!M273</f>
        <v>17320.223720911898</v>
      </c>
      <c r="D273" s="70">
        <f>$D$2*'22.22-Dati'!N274/'22.22-Dati'!N273</f>
        <v>32120.61360284968</v>
      </c>
      <c r="E273" s="70">
        <f>$E$2*'22.22-Dati'!O274/'22.22-Dati'!O273</f>
        <v>779.32708389646928</v>
      </c>
      <c r="G273" s="71">
        <f>'22.22-Dati'!$R$5*B273/$B$2+'22.22-Dati'!$S$5*C273/$C$2+'22.22-Dati'!$T$5*D273/$D$2+'22.22-Dati'!$U$5*E273/$E$2</f>
        <v>10033.706723359308</v>
      </c>
      <c r="H273" s="63">
        <f t="shared" si="6"/>
        <v>-33.706723359307944</v>
      </c>
    </row>
    <row r="274" spans="1:8" ht="15" customHeight="1" x14ac:dyDescent="0.2">
      <c r="A274" s="72">
        <f>'22.22-Dati'!A275</f>
        <v>272</v>
      </c>
      <c r="B274" s="70">
        <f>$B$2*'22.22-Dati'!L275/'22.22-Dati'!L274</f>
        <v>17249.622350056314</v>
      </c>
      <c r="C274" s="70">
        <f>$C$2*'22.22-Dati'!M275/'22.22-Dati'!M274</f>
        <v>17184.866945454371</v>
      </c>
      <c r="D274" s="70">
        <f>$D$2*'22.22-Dati'!N275/'22.22-Dati'!N274</f>
        <v>31965.029534604422</v>
      </c>
      <c r="E274" s="70">
        <f>$E$2*'22.22-Dati'!O275/'22.22-Dati'!O274</f>
        <v>779.81945581621471</v>
      </c>
      <c r="G274" s="71">
        <f>'22.22-Dati'!$R$5*B274/$B$2+'22.22-Dati'!$S$5*C274/$C$2+'22.22-Dati'!$T$5*D274/$D$2+'22.22-Dati'!$U$5*E274/$E$2</f>
        <v>10008.082022324212</v>
      </c>
      <c r="H274" s="63">
        <f t="shared" si="6"/>
        <v>-8.0820223242117208</v>
      </c>
    </row>
    <row r="275" spans="1:8" ht="15" customHeight="1" x14ac:dyDescent="0.2">
      <c r="A275" s="72">
        <f>'22.22-Dati'!A276</f>
        <v>273</v>
      </c>
      <c r="B275" s="70">
        <f>$B$2*'22.22-Dati'!L276/'22.22-Dati'!L275</f>
        <v>17343.906952585425</v>
      </c>
      <c r="C275" s="70">
        <f>$C$2*'22.22-Dati'!M276/'22.22-Dati'!M275</f>
        <v>17355.561495974762</v>
      </c>
      <c r="D275" s="70">
        <f>$D$2*'22.22-Dati'!N276/'22.22-Dati'!N275</f>
        <v>32212.603754945019</v>
      </c>
      <c r="E275" s="70">
        <f>$E$2*'22.22-Dati'!O276/'22.22-Dati'!O275</f>
        <v>783.97399921550596</v>
      </c>
      <c r="G275" s="71">
        <f>'22.22-Dati'!$R$5*B275/$B$2+'22.22-Dati'!$S$5*C275/$C$2+'22.22-Dati'!$T$5*D275/$D$2+'22.22-Dati'!$U$5*E275/$E$2</f>
        <v>10077.998101198271</v>
      </c>
      <c r="H275" s="63">
        <f t="shared" si="6"/>
        <v>-77.998101198270888</v>
      </c>
    </row>
    <row r="276" spans="1:8" ht="15" customHeight="1" x14ac:dyDescent="0.2">
      <c r="A276" s="72">
        <f>'22.22-Dati'!A277</f>
        <v>274</v>
      </c>
      <c r="B276" s="70">
        <f>$B$2*'22.22-Dati'!L277/'22.22-Dati'!L276</f>
        <v>17190.207758985493</v>
      </c>
      <c r="C276" s="70">
        <f>$C$2*'22.22-Dati'!M277/'22.22-Dati'!M276</f>
        <v>17255.354858714949</v>
      </c>
      <c r="D276" s="70">
        <f>$D$2*'22.22-Dati'!N277/'22.22-Dati'!N276</f>
        <v>32114.155399114912</v>
      </c>
      <c r="E276" s="70">
        <f>$E$2*'22.22-Dati'!O277/'22.22-Dati'!O276</f>
        <v>784.02647732922242</v>
      </c>
      <c r="G276" s="71">
        <f>'22.22-Dati'!$R$5*B276/$B$2+'22.22-Dati'!$S$5*C276/$C$2+'22.22-Dati'!$T$5*D276/$D$2+'22.22-Dati'!$U$5*E276/$E$2</f>
        <v>10030.882427829602</v>
      </c>
      <c r="H276" s="63">
        <f t="shared" si="6"/>
        <v>-30.882427829601511</v>
      </c>
    </row>
    <row r="277" spans="1:8" ht="15" customHeight="1" x14ac:dyDescent="0.2">
      <c r="A277" s="72">
        <f>'22.22-Dati'!A278</f>
        <v>275</v>
      </c>
      <c r="B277" s="70">
        <f>$B$2*'22.22-Dati'!L278/'22.22-Dati'!L277</f>
        <v>17260.996569921674</v>
      </c>
      <c r="C277" s="70">
        <f>$C$2*'22.22-Dati'!M278/'22.22-Dati'!M277</f>
        <v>17206.235224719014</v>
      </c>
      <c r="D277" s="70">
        <f>$D$2*'22.22-Dati'!N278/'22.22-Dati'!N277</f>
        <v>32230.864593042865</v>
      </c>
      <c r="E277" s="70">
        <f>$E$2*'22.22-Dati'!O278/'22.22-Dati'!O277</f>
        <v>784.17818966325058</v>
      </c>
      <c r="G277" s="71">
        <f>'22.22-Dati'!$R$5*B277/$B$2+'22.22-Dati'!$S$5*C277/$C$2+'22.22-Dati'!$T$5*D277/$D$2+'22.22-Dati'!$U$5*E277/$E$2</f>
        <v>10038.917072381129</v>
      </c>
      <c r="H277" s="63">
        <f t="shared" si="6"/>
        <v>-38.917072381129401</v>
      </c>
    </row>
    <row r="278" spans="1:8" ht="15" customHeight="1" x14ac:dyDescent="0.2">
      <c r="A278" s="72">
        <f>'22.22-Dati'!A279</f>
        <v>276</v>
      </c>
      <c r="B278" s="70">
        <f>$B$2*'22.22-Dati'!L279/'22.22-Dati'!L278</f>
        <v>17181.411222550279</v>
      </c>
      <c r="C278" s="70">
        <f>$C$2*'22.22-Dati'!M279/'22.22-Dati'!M278</f>
        <v>17275.192160437637</v>
      </c>
      <c r="D278" s="70">
        <f>$D$2*'22.22-Dati'!N279/'22.22-Dati'!N278</f>
        <v>31969.912077275942</v>
      </c>
      <c r="E278" s="70">
        <f>$E$2*'22.22-Dati'!O279/'22.22-Dati'!O278</f>
        <v>778.17097207032873</v>
      </c>
      <c r="G278" s="71">
        <f>'22.22-Dati'!$R$5*B278/$B$2+'22.22-Dati'!$S$5*C278/$C$2+'22.22-Dati'!$T$5*D278/$D$2+'22.22-Dati'!$U$5*E278/$E$2</f>
        <v>10005.683352282289</v>
      </c>
      <c r="H278" s="63">
        <f t="shared" si="6"/>
        <v>-5.683352282288979</v>
      </c>
    </row>
    <row r="279" spans="1:8" ht="15" customHeight="1" x14ac:dyDescent="0.2">
      <c r="A279" s="72">
        <f>'22.22-Dati'!A280</f>
        <v>277</v>
      </c>
      <c r="B279" s="70">
        <f>$B$2*'22.22-Dati'!L280/'22.22-Dati'!L279</f>
        <v>17280.447790207687</v>
      </c>
      <c r="C279" s="70">
        <f>$C$2*'22.22-Dati'!M280/'22.22-Dati'!M279</f>
        <v>17245.632396132394</v>
      </c>
      <c r="D279" s="70">
        <f>$D$2*'22.22-Dati'!N280/'22.22-Dati'!N279</f>
        <v>32242.890301388255</v>
      </c>
      <c r="E279" s="70">
        <f>$E$2*'22.22-Dati'!O280/'22.22-Dati'!O279</f>
        <v>780.25215058765446</v>
      </c>
      <c r="G279" s="71">
        <f>'22.22-Dati'!$R$5*B279/$B$2+'22.22-Dati'!$S$5*C279/$C$2+'22.22-Dati'!$T$5*D279/$D$2+'22.22-Dati'!$U$5*E279/$E$2</f>
        <v>10034.379439470413</v>
      </c>
      <c r="H279" s="63">
        <f t="shared" si="6"/>
        <v>-34.379439470412763</v>
      </c>
    </row>
    <row r="280" spans="1:8" ht="15" customHeight="1" x14ac:dyDescent="0.2">
      <c r="A280" s="72">
        <f>'22.22-Dati'!A281</f>
        <v>278</v>
      </c>
      <c r="B280" s="70">
        <f>$B$2*'22.22-Dati'!L281/'22.22-Dati'!L280</f>
        <v>17281.88971298292</v>
      </c>
      <c r="C280" s="70">
        <f>$C$2*'22.22-Dati'!M281/'22.22-Dati'!M280</f>
        <v>17049.443575764843</v>
      </c>
      <c r="D280" s="70">
        <f>$D$2*'22.22-Dati'!N281/'22.22-Dati'!N280</f>
        <v>31790.512395495032</v>
      </c>
      <c r="E280" s="70">
        <f>$E$2*'22.22-Dati'!O281/'22.22-Dati'!O280</f>
        <v>769.13455739325173</v>
      </c>
      <c r="G280" s="71">
        <f>'22.22-Dati'!$R$5*B280/$B$2+'22.22-Dati'!$S$5*C280/$C$2+'22.22-Dati'!$T$5*D280/$D$2+'22.22-Dati'!$U$5*E280/$E$2</f>
        <v>9943.4432940645365</v>
      </c>
      <c r="H280" s="63">
        <f t="shared" si="6"/>
        <v>56.556705935463469</v>
      </c>
    </row>
    <row r="281" spans="1:8" ht="15" customHeight="1" x14ac:dyDescent="0.2">
      <c r="A281" s="72">
        <f>'22.22-Dati'!A282</f>
        <v>279</v>
      </c>
      <c r="B281" s="70">
        <f>$B$2*'22.22-Dati'!L282/'22.22-Dati'!L281</f>
        <v>17275.065009204511</v>
      </c>
      <c r="C281" s="70">
        <f>$C$2*'22.22-Dati'!M282/'22.22-Dati'!M281</f>
        <v>17288.491730803795</v>
      </c>
      <c r="D281" s="70">
        <f>$D$2*'22.22-Dati'!N282/'22.22-Dati'!N281</f>
        <v>32044.45993530564</v>
      </c>
      <c r="E281" s="70">
        <f>$E$2*'22.22-Dati'!O282/'22.22-Dati'!O281</f>
        <v>785.94152700740449</v>
      </c>
      <c r="G281" s="71">
        <f>'22.22-Dati'!$R$5*B281/$B$2+'22.22-Dati'!$S$5*C281/$C$2+'22.22-Dati'!$T$5*D281/$D$2+'22.22-Dati'!$U$5*E281/$E$2</f>
        <v>10056.66736277784</v>
      </c>
      <c r="H281" s="63">
        <f t="shared" si="6"/>
        <v>-56.667362777840026</v>
      </c>
    </row>
    <row r="282" spans="1:8" ht="15" customHeight="1" x14ac:dyDescent="0.2">
      <c r="A282" s="72">
        <f>'22.22-Dati'!A283</f>
        <v>280</v>
      </c>
      <c r="B282" s="70">
        <f>$B$2*'22.22-Dati'!L283/'22.22-Dati'!L282</f>
        <v>17054.604039317157</v>
      </c>
      <c r="C282" s="70">
        <f>$C$2*'22.22-Dati'!M283/'22.22-Dati'!M282</f>
        <v>17249.062582231621</v>
      </c>
      <c r="D282" s="70">
        <f>$D$2*'22.22-Dati'!N283/'22.22-Dati'!N282</f>
        <v>31937.76448723771</v>
      </c>
      <c r="E282" s="70">
        <f>$E$2*'22.22-Dati'!O283/'22.22-Dati'!O282</f>
        <v>776.0916641718635</v>
      </c>
      <c r="G282" s="71">
        <f>'22.22-Dati'!$R$5*B282/$B$2+'22.22-Dati'!$S$5*C282/$C$2+'22.22-Dati'!$T$5*D282/$D$2+'22.22-Dati'!$U$5*E282/$E$2</f>
        <v>9969.9844386821387</v>
      </c>
      <c r="H282" s="63">
        <f t="shared" si="6"/>
        <v>30.015561317861284</v>
      </c>
    </row>
    <row r="283" spans="1:8" ht="15" customHeight="1" x14ac:dyDescent="0.2">
      <c r="A283" s="72">
        <f>'22.22-Dati'!A284</f>
        <v>281</v>
      </c>
      <c r="B283" s="70">
        <f>$B$2*'22.22-Dati'!L284/'22.22-Dati'!L283</f>
        <v>17111.85848623504</v>
      </c>
      <c r="C283" s="70">
        <f>$C$2*'22.22-Dati'!M284/'22.22-Dati'!M283</f>
        <v>17121.602646528896</v>
      </c>
      <c r="D283" s="70">
        <f>$D$2*'22.22-Dati'!N284/'22.22-Dati'!N283</f>
        <v>31839.662737902661</v>
      </c>
      <c r="E283" s="70">
        <f>$E$2*'22.22-Dati'!O284/'22.22-Dati'!O283</f>
        <v>777.07568610479382</v>
      </c>
      <c r="G283" s="71">
        <f>'22.22-Dati'!$R$5*B283/$B$2+'22.22-Dati'!$S$5*C283/$C$2+'22.22-Dati'!$T$5*D283/$D$2+'22.22-Dati'!$U$5*E283/$E$2</f>
        <v>9958.534527550748</v>
      </c>
      <c r="H283" s="63">
        <f t="shared" si="6"/>
        <v>41.465472449252047</v>
      </c>
    </row>
    <row r="284" spans="1:8" ht="15" customHeight="1" x14ac:dyDescent="0.2">
      <c r="A284" s="72">
        <f>'22.22-Dati'!A285</f>
        <v>282</v>
      </c>
      <c r="B284" s="70">
        <f>$B$2*'22.22-Dati'!L285/'22.22-Dati'!L284</f>
        <v>17299.790928426319</v>
      </c>
      <c r="C284" s="70">
        <f>$C$2*'22.22-Dati'!M285/'22.22-Dati'!M284</f>
        <v>17294.478911432128</v>
      </c>
      <c r="D284" s="70">
        <f>$D$2*'22.22-Dati'!N285/'22.22-Dati'!N284</f>
        <v>32191.953634597092</v>
      </c>
      <c r="E284" s="70">
        <f>$E$2*'22.22-Dati'!O285/'22.22-Dati'!O284</f>
        <v>765.3459731532364</v>
      </c>
      <c r="G284" s="71">
        <f>'22.22-Dati'!$R$5*B284/$B$2+'22.22-Dati'!$S$5*C284/$C$2+'22.22-Dati'!$T$5*D284/$D$2+'22.22-Dati'!$U$5*E284/$E$2</f>
        <v>9987.101865790406</v>
      </c>
      <c r="H284" s="63">
        <f t="shared" si="6"/>
        <v>12.898134209593991</v>
      </c>
    </row>
    <row r="285" spans="1:8" ht="15" customHeight="1" x14ac:dyDescent="0.2">
      <c r="A285" s="72">
        <f>'22.22-Dati'!A286</f>
        <v>283</v>
      </c>
      <c r="B285" s="70">
        <f>$B$2*'22.22-Dati'!L286/'22.22-Dati'!L285</f>
        <v>17243.296301801307</v>
      </c>
      <c r="C285" s="70">
        <f>$C$2*'22.22-Dati'!M286/'22.22-Dati'!M285</f>
        <v>17382.455204297086</v>
      </c>
      <c r="D285" s="70">
        <f>$D$2*'22.22-Dati'!N286/'22.22-Dati'!N285</f>
        <v>32198.324814685217</v>
      </c>
      <c r="E285" s="70">
        <f>$E$2*'22.22-Dati'!O286/'22.22-Dati'!O285</f>
        <v>781.95980255900622</v>
      </c>
      <c r="G285" s="71">
        <f>'22.22-Dati'!$R$5*B285/$B$2+'22.22-Dati'!$S$5*C285/$C$2+'22.22-Dati'!$T$5*D285/$D$2+'22.22-Dati'!$U$5*E285/$E$2</f>
        <v>10056.902415322136</v>
      </c>
      <c r="H285" s="63">
        <f t="shared" si="6"/>
        <v>-56.902415322136221</v>
      </c>
    </row>
    <row r="286" spans="1:8" ht="15" customHeight="1" x14ac:dyDescent="0.2">
      <c r="A286" s="72">
        <f>'22.22-Dati'!A287</f>
        <v>284</v>
      </c>
      <c r="B286" s="70">
        <f>$B$2*'22.22-Dati'!L287/'22.22-Dati'!L286</f>
        <v>17269.896320196789</v>
      </c>
      <c r="C286" s="70">
        <f>$C$2*'22.22-Dati'!M287/'22.22-Dati'!M286</f>
        <v>17343.876422935209</v>
      </c>
      <c r="D286" s="70">
        <f>$D$2*'22.22-Dati'!N287/'22.22-Dati'!N286</f>
        <v>32126.913959363803</v>
      </c>
      <c r="E286" s="70">
        <f>$E$2*'22.22-Dati'!O287/'22.22-Dati'!O286</f>
        <v>778.96962257777898</v>
      </c>
      <c r="G286" s="71">
        <f>'22.22-Dati'!$R$5*B286/$B$2+'22.22-Dati'!$S$5*C286/$C$2+'22.22-Dati'!$T$5*D286/$D$2+'22.22-Dati'!$U$5*E286/$E$2</f>
        <v>10041.054743697683</v>
      </c>
      <c r="H286" s="63">
        <f t="shared" si="6"/>
        <v>-41.05474369768308</v>
      </c>
    </row>
    <row r="287" spans="1:8" ht="15" customHeight="1" x14ac:dyDescent="0.2">
      <c r="A287" s="72">
        <f>'22.22-Dati'!A288</f>
        <v>285</v>
      </c>
      <c r="B287" s="70">
        <f>$B$2*'22.22-Dati'!L288/'22.22-Dati'!L287</f>
        <v>17257.161224755175</v>
      </c>
      <c r="C287" s="70">
        <f>$C$2*'22.22-Dati'!M288/'22.22-Dati'!M287</f>
        <v>17457.07380210836</v>
      </c>
      <c r="D287" s="70">
        <f>$D$2*'22.22-Dati'!N288/'22.22-Dati'!N287</f>
        <v>32289.560897223651</v>
      </c>
      <c r="E287" s="70">
        <f>$E$2*'22.22-Dati'!O288/'22.22-Dati'!O287</f>
        <v>774.96334897349925</v>
      </c>
      <c r="G287" s="71">
        <f>'22.22-Dati'!$R$5*B287/$B$2+'22.22-Dati'!$S$5*C287/$C$2+'22.22-Dati'!$T$5*D287/$D$2+'22.22-Dati'!$U$5*E287/$E$2</f>
        <v>10048.135477943328</v>
      </c>
      <c r="H287" s="63">
        <f t="shared" si="6"/>
        <v>-48.135477943327714</v>
      </c>
    </row>
    <row r="288" spans="1:8" ht="15" customHeight="1" x14ac:dyDescent="0.2">
      <c r="A288" s="72">
        <f>'22.22-Dati'!A289</f>
        <v>286</v>
      </c>
      <c r="B288" s="70">
        <f>$B$2*'22.22-Dati'!L289/'22.22-Dati'!L288</f>
        <v>17208.639466862394</v>
      </c>
      <c r="C288" s="70">
        <f>$C$2*'22.22-Dati'!M289/'22.22-Dati'!M288</f>
        <v>17231.75585738779</v>
      </c>
      <c r="D288" s="70">
        <f>$D$2*'22.22-Dati'!N289/'22.22-Dati'!N288</f>
        <v>32460.058118652883</v>
      </c>
      <c r="E288" s="70">
        <f>$E$2*'22.22-Dati'!O289/'22.22-Dati'!O288</f>
        <v>785.38815582793382</v>
      </c>
      <c r="G288" s="71">
        <f>'22.22-Dati'!$R$5*B288/$B$2+'22.22-Dati'!$S$5*C288/$C$2+'22.22-Dati'!$T$5*D288/$D$2+'22.22-Dati'!$U$5*E288/$E$2</f>
        <v>10046.054130393946</v>
      </c>
      <c r="H288" s="63">
        <f t="shared" si="6"/>
        <v>-46.054130393946252</v>
      </c>
    </row>
    <row r="289" spans="1:8" ht="15" customHeight="1" x14ac:dyDescent="0.2">
      <c r="A289" s="72">
        <f>'22.22-Dati'!A290</f>
        <v>287</v>
      </c>
      <c r="B289" s="70">
        <f>$B$2*'22.22-Dati'!L290/'22.22-Dati'!L289</f>
        <v>17200.731101957907</v>
      </c>
      <c r="C289" s="70">
        <f>$C$2*'22.22-Dati'!M290/'22.22-Dati'!M289</f>
        <v>17322.065088108931</v>
      </c>
      <c r="D289" s="70">
        <f>$D$2*'22.22-Dati'!N290/'22.22-Dati'!N289</f>
        <v>32061.067927269571</v>
      </c>
      <c r="E289" s="70">
        <f>$E$2*'22.22-Dati'!O290/'22.22-Dati'!O289</f>
        <v>788.28789748180691</v>
      </c>
      <c r="G289" s="71">
        <f>'22.22-Dati'!$R$5*B289/$B$2+'22.22-Dati'!$S$5*C289/$C$2+'22.22-Dati'!$T$5*D289/$D$2+'22.22-Dati'!$U$5*E289/$E$2</f>
        <v>10059.11987323709</v>
      </c>
      <c r="H289" s="63">
        <f t="shared" si="6"/>
        <v>-59.11987323709036</v>
      </c>
    </row>
    <row r="290" spans="1:8" ht="15" customHeight="1" x14ac:dyDescent="0.2">
      <c r="A290" s="72">
        <f>'22.22-Dati'!A291</f>
        <v>288</v>
      </c>
      <c r="B290" s="70">
        <f>$B$2*'22.22-Dati'!L291/'22.22-Dati'!L290</f>
        <v>17261.795653855246</v>
      </c>
      <c r="C290" s="70">
        <f>$C$2*'22.22-Dati'!M291/'22.22-Dati'!M290</f>
        <v>17202.143663560393</v>
      </c>
      <c r="D290" s="70">
        <f>$D$2*'22.22-Dati'!N291/'22.22-Dati'!N290</f>
        <v>31431.030027717457</v>
      </c>
      <c r="E290" s="70">
        <f>$E$2*'22.22-Dati'!O291/'22.22-Dati'!O290</f>
        <v>799.24307795550396</v>
      </c>
      <c r="G290" s="71">
        <f>'22.22-Dati'!$R$5*B290/$B$2+'22.22-Dati'!$S$5*C290/$C$2+'22.22-Dati'!$T$5*D290/$D$2+'22.22-Dati'!$U$5*E290/$E$2</f>
        <v>10071.533987147543</v>
      </c>
      <c r="H290" s="63">
        <f t="shared" si="6"/>
        <v>-71.533987147542575</v>
      </c>
    </row>
    <row r="291" spans="1:8" ht="15" customHeight="1" x14ac:dyDescent="0.2">
      <c r="A291" s="72">
        <f>'22.22-Dati'!A292</f>
        <v>289</v>
      </c>
      <c r="B291" s="70">
        <f>$B$2*'22.22-Dati'!L292/'22.22-Dati'!L291</f>
        <v>17132.389889844453</v>
      </c>
      <c r="C291" s="70">
        <f>$C$2*'22.22-Dati'!M292/'22.22-Dati'!M291</f>
        <v>17219.831480162538</v>
      </c>
      <c r="D291" s="70">
        <f>$D$2*'22.22-Dati'!N292/'22.22-Dati'!N291</f>
        <v>32003.838697021954</v>
      </c>
      <c r="E291" s="70">
        <f>$E$2*'22.22-Dati'!O292/'22.22-Dati'!O291</f>
        <v>772.56789379226211</v>
      </c>
      <c r="G291" s="71">
        <f>'22.22-Dati'!$R$5*B291/$B$2+'22.22-Dati'!$S$5*C291/$C$2+'22.22-Dati'!$T$5*D291/$D$2+'22.22-Dati'!$U$5*E291/$E$2</f>
        <v>9966.9255649822044</v>
      </c>
      <c r="H291" s="63">
        <f t="shared" si="6"/>
        <v>33.074435017795622</v>
      </c>
    </row>
    <row r="292" spans="1:8" ht="15" customHeight="1" x14ac:dyDescent="0.2">
      <c r="A292" s="72">
        <f>'22.22-Dati'!A293</f>
        <v>290</v>
      </c>
      <c r="B292" s="70">
        <f>$B$2*'22.22-Dati'!L293/'22.22-Dati'!L292</f>
        <v>17298.038013335237</v>
      </c>
      <c r="C292" s="70">
        <f>$C$2*'22.22-Dati'!M293/'22.22-Dati'!M292</f>
        <v>17369.84417103558</v>
      </c>
      <c r="D292" s="70">
        <f>$D$2*'22.22-Dati'!N293/'22.22-Dati'!N292</f>
        <v>32250.735576914922</v>
      </c>
      <c r="E292" s="70">
        <f>$E$2*'22.22-Dati'!O293/'22.22-Dati'!O292</f>
        <v>764.4170391469919</v>
      </c>
      <c r="G292" s="71">
        <f>'22.22-Dati'!$R$5*B292/$B$2+'22.22-Dati'!$S$5*C292/$C$2+'22.22-Dati'!$T$5*D292/$D$2+'22.22-Dati'!$U$5*E292/$E$2</f>
        <v>9998.1556939664442</v>
      </c>
      <c r="H292" s="63">
        <f t="shared" si="6"/>
        <v>1.8443060335557675</v>
      </c>
    </row>
    <row r="293" spans="1:8" ht="15" customHeight="1" x14ac:dyDescent="0.2">
      <c r="A293" s="72">
        <f>'22.22-Dati'!A294</f>
        <v>291</v>
      </c>
      <c r="B293" s="70">
        <f>$B$2*'22.22-Dati'!L294/'22.22-Dati'!L293</f>
        <v>17151.021664025622</v>
      </c>
      <c r="C293" s="70">
        <f>$C$2*'22.22-Dati'!M294/'22.22-Dati'!M293</f>
        <v>17131.155849496903</v>
      </c>
      <c r="D293" s="70">
        <f>$D$2*'22.22-Dati'!N294/'22.22-Dati'!N293</f>
        <v>31898.42000134266</v>
      </c>
      <c r="E293" s="70">
        <f>$E$2*'22.22-Dati'!O294/'22.22-Dati'!O293</f>
        <v>790.17736476489881</v>
      </c>
      <c r="G293" s="71">
        <f>'22.22-Dati'!$R$5*B293/$B$2+'22.22-Dati'!$S$5*C293/$C$2+'22.22-Dati'!$T$5*D293/$D$2+'22.22-Dati'!$U$5*E293/$E$2</f>
        <v>10019.453668262888</v>
      </c>
      <c r="H293" s="63">
        <f t="shared" si="6"/>
        <v>-19.453668262887732</v>
      </c>
    </row>
    <row r="294" spans="1:8" ht="15" customHeight="1" x14ac:dyDescent="0.2">
      <c r="A294" s="72">
        <f>'22.22-Dati'!A295</f>
        <v>292</v>
      </c>
      <c r="B294" s="70">
        <f>$B$2*'22.22-Dati'!L295/'22.22-Dati'!L294</f>
        <v>16733.776261632556</v>
      </c>
      <c r="C294" s="70">
        <f>$C$2*'22.22-Dati'!M295/'22.22-Dati'!M294</f>
        <v>16982.532962963451</v>
      </c>
      <c r="D294" s="70">
        <f>$D$2*'22.22-Dati'!N295/'22.22-Dati'!N294</f>
        <v>31408.835178083726</v>
      </c>
      <c r="E294" s="70">
        <f>$E$2*'22.22-Dati'!O295/'22.22-Dati'!O294</f>
        <v>770.29771995058127</v>
      </c>
      <c r="G294" s="71">
        <f>'22.22-Dati'!$R$5*B294/$B$2+'22.22-Dati'!$S$5*C294/$C$2+'22.22-Dati'!$T$5*D294/$D$2+'22.22-Dati'!$U$5*E294/$E$2</f>
        <v>9828.7603923183997</v>
      </c>
      <c r="H294" s="63">
        <f t="shared" si="6"/>
        <v>171.23960768160032</v>
      </c>
    </row>
    <row r="295" spans="1:8" ht="15" customHeight="1" x14ac:dyDescent="0.2">
      <c r="A295" s="72">
        <f>'22.22-Dati'!A296</f>
        <v>293</v>
      </c>
      <c r="B295" s="70">
        <f>$B$2*'22.22-Dati'!L296/'22.22-Dati'!L295</f>
        <v>17439.015845138219</v>
      </c>
      <c r="C295" s="70">
        <f>$C$2*'22.22-Dati'!M296/'22.22-Dati'!M295</f>
        <v>17263.186489218708</v>
      </c>
      <c r="D295" s="70">
        <f>$D$2*'22.22-Dati'!N296/'22.22-Dati'!N295</f>
        <v>31991.362424019761</v>
      </c>
      <c r="E295" s="70">
        <f>$E$2*'22.22-Dati'!O296/'22.22-Dati'!O295</f>
        <v>759.07107831865221</v>
      </c>
      <c r="G295" s="71">
        <f>'22.22-Dati'!$R$5*B295/$B$2+'22.22-Dati'!$S$5*C295/$C$2+'22.22-Dati'!$T$5*D295/$D$2+'22.22-Dati'!$U$5*E295/$E$2</f>
        <v>9975.4498301297135</v>
      </c>
      <c r="H295" s="63">
        <f t="shared" si="6"/>
        <v>24.550169870286481</v>
      </c>
    </row>
    <row r="296" spans="1:8" ht="15" customHeight="1" x14ac:dyDescent="0.2">
      <c r="A296" s="72">
        <f>'22.22-Dati'!A297</f>
        <v>294</v>
      </c>
      <c r="B296" s="70">
        <f>$B$2*'22.22-Dati'!L297/'22.22-Dati'!L296</f>
        <v>17268.372657138923</v>
      </c>
      <c r="C296" s="70">
        <f>$C$2*'22.22-Dati'!M297/'22.22-Dati'!M296</f>
        <v>17310.736128060944</v>
      </c>
      <c r="D296" s="70">
        <f>$D$2*'22.22-Dati'!N297/'22.22-Dati'!N296</f>
        <v>32848.035350536054</v>
      </c>
      <c r="E296" s="70">
        <f>$E$2*'22.22-Dati'!O297/'22.22-Dati'!O296</f>
        <v>793.48731883598134</v>
      </c>
      <c r="G296" s="71">
        <f>'22.22-Dati'!$R$5*B296/$B$2+'22.22-Dati'!$S$5*C296/$C$2+'22.22-Dati'!$T$5*D296/$D$2+'22.22-Dati'!$U$5*E296/$E$2</f>
        <v>10113.605294775234</v>
      </c>
      <c r="H296" s="63">
        <f t="shared" si="6"/>
        <v>-113.60529477523414</v>
      </c>
    </row>
    <row r="297" spans="1:8" ht="15" customHeight="1" x14ac:dyDescent="0.2">
      <c r="A297" s="72">
        <f>'22.22-Dati'!A298</f>
        <v>295</v>
      </c>
      <c r="B297" s="70">
        <f>$B$2*'22.22-Dati'!L298/'22.22-Dati'!L297</f>
        <v>17089.616306227636</v>
      </c>
      <c r="C297" s="70">
        <f>$C$2*'22.22-Dati'!M298/'22.22-Dati'!M297</f>
        <v>17373.9640947511</v>
      </c>
      <c r="D297" s="70">
        <f>$D$2*'22.22-Dati'!N298/'22.22-Dati'!N297</f>
        <v>32534.670043538099</v>
      </c>
      <c r="E297" s="70">
        <f>$E$2*'22.22-Dati'!O298/'22.22-Dati'!O297</f>
        <v>788.16792133602303</v>
      </c>
      <c r="G297" s="71">
        <f>'22.22-Dati'!$R$5*B297/$B$2+'22.22-Dati'!$S$5*C297/$C$2+'22.22-Dati'!$T$5*D297/$D$2+'22.22-Dati'!$U$5*E297/$E$2</f>
        <v>10063.094380677196</v>
      </c>
      <c r="H297" s="63">
        <f t="shared" si="6"/>
        <v>-63.094380677195659</v>
      </c>
    </row>
    <row r="298" spans="1:8" ht="15" customHeight="1" x14ac:dyDescent="0.2">
      <c r="A298" s="72">
        <f>'22.22-Dati'!A299</f>
        <v>296</v>
      </c>
      <c r="B298" s="70">
        <f>$B$2*'22.22-Dati'!L299/'22.22-Dati'!L298</f>
        <v>17288.812147481698</v>
      </c>
      <c r="C298" s="70">
        <f>$C$2*'22.22-Dati'!M299/'22.22-Dati'!M298</f>
        <v>17105.84279213949</v>
      </c>
      <c r="D298" s="70">
        <f>$D$2*'22.22-Dati'!N299/'22.22-Dati'!N298</f>
        <v>32048.168720809917</v>
      </c>
      <c r="E298" s="70">
        <f>$E$2*'22.22-Dati'!O299/'22.22-Dati'!O298</f>
        <v>770.15238623644245</v>
      </c>
      <c r="G298" s="71">
        <f>'22.22-Dati'!$R$5*B298/$B$2+'22.22-Dati'!$S$5*C298/$C$2+'22.22-Dati'!$T$5*D298/$D$2+'22.22-Dati'!$U$5*E298/$E$2</f>
        <v>9966.4398597119689</v>
      </c>
      <c r="H298" s="63">
        <f t="shared" si="6"/>
        <v>33.560140288031107</v>
      </c>
    </row>
    <row r="299" spans="1:8" ht="15" customHeight="1" x14ac:dyDescent="0.2">
      <c r="A299" s="72">
        <f>'22.22-Dati'!A300</f>
        <v>297</v>
      </c>
      <c r="B299" s="70">
        <f>$B$2*'22.22-Dati'!L300/'22.22-Dati'!L299</f>
        <v>17381.580863240139</v>
      </c>
      <c r="C299" s="70">
        <f>$C$2*'22.22-Dati'!M300/'22.22-Dati'!M299</f>
        <v>17304.901805211892</v>
      </c>
      <c r="D299" s="70">
        <f>$D$2*'22.22-Dati'!N300/'22.22-Dati'!N299</f>
        <v>32069.983177555125</v>
      </c>
      <c r="E299" s="70">
        <f>$E$2*'22.22-Dati'!O300/'22.22-Dati'!O299</f>
        <v>801.2732425332614</v>
      </c>
      <c r="G299" s="71">
        <f>'22.22-Dati'!$R$5*B299/$B$2+'22.22-Dati'!$S$5*C299/$C$2+'22.22-Dati'!$T$5*D299/$D$2+'22.22-Dati'!$U$5*E299/$E$2</f>
        <v>10138.101349654502</v>
      </c>
      <c r="H299" s="63">
        <f t="shared" si="6"/>
        <v>-138.10134965450197</v>
      </c>
    </row>
    <row r="300" spans="1:8" ht="15" customHeight="1" x14ac:dyDescent="0.2">
      <c r="A300" s="72">
        <f>'22.22-Dati'!A301</f>
        <v>298</v>
      </c>
      <c r="B300" s="70">
        <f>$B$2*'22.22-Dati'!L301/'22.22-Dati'!L300</f>
        <v>17198.441679107847</v>
      </c>
      <c r="C300" s="70">
        <f>$C$2*'22.22-Dati'!M301/'22.22-Dati'!M300</f>
        <v>17242.860366923192</v>
      </c>
      <c r="D300" s="70">
        <f>$D$2*'22.22-Dati'!N301/'22.22-Dati'!N300</f>
        <v>32089.931829643207</v>
      </c>
      <c r="E300" s="70">
        <f>$E$2*'22.22-Dati'!O301/'22.22-Dati'!O300</f>
        <v>772.52781200624554</v>
      </c>
      <c r="G300" s="71">
        <f>'22.22-Dati'!$R$5*B300/$B$2+'22.22-Dati'!$S$5*C300/$C$2+'22.22-Dati'!$T$5*D300/$D$2+'22.22-Dati'!$U$5*E300/$E$2</f>
        <v>9984.988041096447</v>
      </c>
      <c r="H300" s="63">
        <f t="shared" si="6"/>
        <v>15.011958903553023</v>
      </c>
    </row>
    <row r="301" spans="1:8" ht="15" customHeight="1" x14ac:dyDescent="0.2">
      <c r="A301" s="72">
        <f>'22.22-Dati'!A302</f>
        <v>299</v>
      </c>
      <c r="B301" s="70">
        <f>$B$2*'22.22-Dati'!L302/'22.22-Dati'!L301</f>
        <v>17106.298328624129</v>
      </c>
      <c r="C301" s="70">
        <f>$C$2*'22.22-Dati'!M302/'22.22-Dati'!M301</f>
        <v>17354.367701452713</v>
      </c>
      <c r="D301" s="70">
        <f>$D$2*'22.22-Dati'!N302/'22.22-Dati'!N301</f>
        <v>31760.225555458612</v>
      </c>
      <c r="E301" s="70">
        <f>$E$2*'22.22-Dati'!O302/'22.22-Dati'!O301</f>
        <v>777.79398120684596</v>
      </c>
      <c r="G301" s="71">
        <f>'22.22-Dati'!$R$5*B301/$B$2+'22.22-Dati'!$S$5*C301/$C$2+'22.22-Dati'!$T$5*D301/$D$2+'22.22-Dati'!$U$5*E301/$E$2</f>
        <v>9998.349047628355</v>
      </c>
      <c r="H301" s="63">
        <f t="shared" si="6"/>
        <v>1.6509523716449621</v>
      </c>
    </row>
    <row r="302" spans="1:8" ht="15" customHeight="1" x14ac:dyDescent="0.2">
      <c r="A302" s="72">
        <f>'22.22-Dati'!A303</f>
        <v>300</v>
      </c>
      <c r="B302" s="70">
        <f>$B$2*'22.22-Dati'!L303/'22.22-Dati'!L302</f>
        <v>17298.280167181158</v>
      </c>
      <c r="C302" s="70">
        <f>$C$2*'22.22-Dati'!M303/'22.22-Dati'!M302</f>
        <v>17368.487597887848</v>
      </c>
      <c r="D302" s="70">
        <f>$D$2*'22.22-Dati'!N303/'22.22-Dati'!N302</f>
        <v>32107.244308771009</v>
      </c>
      <c r="E302" s="70">
        <f>$E$2*'22.22-Dati'!O303/'22.22-Dati'!O302</f>
        <v>762.40612184734766</v>
      </c>
      <c r="G302" s="71">
        <f>'22.22-Dati'!$R$5*B302/$B$2+'22.22-Dati'!$S$5*C302/$C$2+'22.22-Dati'!$T$5*D302/$D$2+'22.22-Dati'!$U$5*E302/$E$2</f>
        <v>9985.7152922664427</v>
      </c>
      <c r="H302" s="63">
        <f t="shared" si="6"/>
        <v>14.284707733557298</v>
      </c>
    </row>
    <row r="303" spans="1:8" ht="15" customHeight="1" x14ac:dyDescent="0.2">
      <c r="A303" s="72">
        <f>'22.22-Dati'!A304</f>
        <v>301</v>
      </c>
      <c r="B303" s="70">
        <f>$B$2*'22.22-Dati'!L304/'22.22-Dati'!L303</f>
        <v>17334.494648193213</v>
      </c>
      <c r="C303" s="70">
        <f>$C$2*'22.22-Dati'!M304/'22.22-Dati'!M303</f>
        <v>17324.724866455279</v>
      </c>
      <c r="D303" s="70">
        <f>$D$2*'22.22-Dati'!N304/'22.22-Dati'!N303</f>
        <v>32068.528198705451</v>
      </c>
      <c r="E303" s="70">
        <f>$E$2*'22.22-Dati'!O304/'22.22-Dati'!O303</f>
        <v>786.01805401831973</v>
      </c>
      <c r="G303" s="71">
        <f>'22.22-Dati'!$R$5*B303/$B$2+'22.22-Dati'!$S$5*C303/$C$2+'22.22-Dati'!$T$5*D303/$D$2+'22.22-Dati'!$U$5*E303/$E$2</f>
        <v>10074.384689615483</v>
      </c>
      <c r="H303" s="63">
        <f t="shared" si="6"/>
        <v>-74.384689615482785</v>
      </c>
    </row>
    <row r="304" spans="1:8" ht="15" customHeight="1" x14ac:dyDescent="0.2">
      <c r="A304" s="72">
        <f>'22.22-Dati'!A305</f>
        <v>302</v>
      </c>
      <c r="B304" s="70">
        <f>$B$2*'22.22-Dati'!L305/'22.22-Dati'!L304</f>
        <v>17409.275109828071</v>
      </c>
      <c r="C304" s="70">
        <f>$C$2*'22.22-Dati'!M305/'22.22-Dati'!M304</f>
        <v>17311.429911916021</v>
      </c>
      <c r="D304" s="70">
        <f>$D$2*'22.22-Dati'!N305/'22.22-Dati'!N304</f>
        <v>32146.708341562826</v>
      </c>
      <c r="E304" s="70">
        <f>$E$2*'22.22-Dati'!O305/'22.22-Dati'!O304</f>
        <v>796.25286199297614</v>
      </c>
      <c r="G304" s="71">
        <f>'22.22-Dati'!$R$5*B304/$B$2+'22.22-Dati'!$S$5*C304/$C$2+'22.22-Dati'!$T$5*D304/$D$2+'22.22-Dati'!$U$5*E304/$E$2</f>
        <v>10127.078861004044</v>
      </c>
      <c r="H304" s="63">
        <f t="shared" si="6"/>
        <v>-127.07886100404357</v>
      </c>
    </row>
    <row r="305" spans="1:8" ht="15" customHeight="1" x14ac:dyDescent="0.2">
      <c r="A305" s="72">
        <f>'22.22-Dati'!A306</f>
        <v>303</v>
      </c>
      <c r="B305" s="70">
        <f>$B$2*'22.22-Dati'!L306/'22.22-Dati'!L305</f>
        <v>17237.244935587478</v>
      </c>
      <c r="C305" s="70">
        <f>$C$2*'22.22-Dati'!M306/'22.22-Dati'!M305</f>
        <v>17230.083287253536</v>
      </c>
      <c r="D305" s="70">
        <f>$D$2*'22.22-Dati'!N306/'22.22-Dati'!N305</f>
        <v>31901.418371756616</v>
      </c>
      <c r="E305" s="70">
        <f>$E$2*'22.22-Dati'!O306/'22.22-Dati'!O305</f>
        <v>775.32740000503634</v>
      </c>
      <c r="G305" s="71">
        <f>'22.22-Dati'!$R$5*B305/$B$2+'22.22-Dati'!$S$5*C305/$C$2+'22.22-Dati'!$T$5*D305/$D$2+'22.22-Dati'!$U$5*E305/$E$2</f>
        <v>9994.4564688652299</v>
      </c>
      <c r="H305" s="63">
        <f t="shared" si="6"/>
        <v>5.5435311347700917</v>
      </c>
    </row>
    <row r="306" spans="1:8" ht="15" customHeight="1" x14ac:dyDescent="0.2">
      <c r="A306" s="72">
        <f>'22.22-Dati'!A307</f>
        <v>304</v>
      </c>
      <c r="B306" s="70">
        <f>$B$2*'22.22-Dati'!L307/'22.22-Dati'!L306</f>
        <v>17197.178672341041</v>
      </c>
      <c r="C306" s="70">
        <f>$C$2*'22.22-Dati'!M307/'22.22-Dati'!M306</f>
        <v>17267.136980655392</v>
      </c>
      <c r="D306" s="70">
        <f>$D$2*'22.22-Dati'!N307/'22.22-Dati'!N306</f>
        <v>31972.257347898463</v>
      </c>
      <c r="E306" s="70">
        <f>$E$2*'22.22-Dati'!O307/'22.22-Dati'!O306</f>
        <v>794.40206095928284</v>
      </c>
      <c r="G306" s="71">
        <f>'22.22-Dati'!$R$5*B306/$B$2+'22.22-Dati'!$S$5*C306/$C$2+'22.22-Dati'!$T$5*D306/$D$2+'22.22-Dati'!$U$5*E306/$E$2</f>
        <v>10069.780009899278</v>
      </c>
      <c r="H306" s="63">
        <f t="shared" si="6"/>
        <v>-69.780009899277502</v>
      </c>
    </row>
    <row r="307" spans="1:8" ht="15" customHeight="1" x14ac:dyDescent="0.2">
      <c r="A307" s="72">
        <f>'22.22-Dati'!A308</f>
        <v>305</v>
      </c>
      <c r="B307" s="70">
        <f>$B$2*'22.22-Dati'!L308/'22.22-Dati'!L307</f>
        <v>17027.580537877184</v>
      </c>
      <c r="C307" s="70">
        <f>$C$2*'22.22-Dati'!M308/'22.22-Dati'!M307</f>
        <v>17136.894750012791</v>
      </c>
      <c r="D307" s="70">
        <f>$D$2*'22.22-Dati'!N308/'22.22-Dati'!N307</f>
        <v>31611.138994994188</v>
      </c>
      <c r="E307" s="70">
        <f>$E$2*'22.22-Dati'!O308/'22.22-Dati'!O307</f>
        <v>765.84000318639164</v>
      </c>
      <c r="G307" s="71">
        <f>'22.22-Dati'!$R$5*B307/$B$2+'22.22-Dati'!$S$5*C307/$C$2+'22.22-Dati'!$T$5*D307/$D$2+'22.22-Dati'!$U$5*E307/$E$2</f>
        <v>9895.9705016683292</v>
      </c>
      <c r="H307" s="63">
        <f t="shared" si="6"/>
        <v>104.02949833167077</v>
      </c>
    </row>
    <row r="308" spans="1:8" ht="15" customHeight="1" x14ac:dyDescent="0.2">
      <c r="A308" s="72">
        <f>'22.22-Dati'!A309</f>
        <v>306</v>
      </c>
      <c r="B308" s="70">
        <f>$B$2*'22.22-Dati'!L309/'22.22-Dati'!L308</f>
        <v>17244.095331201603</v>
      </c>
      <c r="C308" s="70">
        <f>$C$2*'22.22-Dati'!M309/'22.22-Dati'!M308</f>
        <v>17146.378042794229</v>
      </c>
      <c r="D308" s="70">
        <f>$D$2*'22.22-Dati'!N309/'22.22-Dati'!N308</f>
        <v>31885.604190814247</v>
      </c>
      <c r="E308" s="70">
        <f>$E$2*'22.22-Dati'!O309/'22.22-Dati'!O308</f>
        <v>794.66412616592311</v>
      </c>
      <c r="G308" s="71">
        <f>'22.22-Dati'!$R$5*B308/$B$2+'22.22-Dati'!$S$5*C308/$C$2+'22.22-Dati'!$T$5*D308/$D$2+'22.22-Dati'!$U$5*E308/$E$2</f>
        <v>10055.26231860772</v>
      </c>
      <c r="H308" s="63">
        <f t="shared" si="6"/>
        <v>-55.262318607719862</v>
      </c>
    </row>
    <row r="309" spans="1:8" ht="15" customHeight="1" x14ac:dyDescent="0.2">
      <c r="A309" s="72">
        <f>'22.22-Dati'!A310</f>
        <v>307</v>
      </c>
      <c r="B309" s="70">
        <f>$B$2*'22.22-Dati'!L310/'22.22-Dati'!L309</f>
        <v>17026.453257391779</v>
      </c>
      <c r="C309" s="70">
        <f>$C$2*'22.22-Dati'!M310/'22.22-Dati'!M309</f>
        <v>17188.198316292757</v>
      </c>
      <c r="D309" s="70">
        <f>$D$2*'22.22-Dati'!N310/'22.22-Dati'!N309</f>
        <v>31632.038575776154</v>
      </c>
      <c r="E309" s="70">
        <f>$E$2*'22.22-Dati'!O310/'22.22-Dati'!O309</f>
        <v>766.80741998557517</v>
      </c>
      <c r="G309" s="71">
        <f>'22.22-Dati'!$R$5*B309/$B$2+'22.22-Dati'!$S$5*C309/$C$2+'22.22-Dati'!$T$5*D309/$D$2+'22.22-Dati'!$U$5*E309/$E$2</f>
        <v>9909.086981193348</v>
      </c>
      <c r="H309" s="63">
        <f t="shared" si="6"/>
        <v>90.913018806651962</v>
      </c>
    </row>
    <row r="310" spans="1:8" ht="15" customHeight="1" x14ac:dyDescent="0.2">
      <c r="A310" s="72">
        <f>'22.22-Dati'!A311</f>
        <v>308</v>
      </c>
      <c r="B310" s="70">
        <f>$B$2*'22.22-Dati'!L311/'22.22-Dati'!L310</f>
        <v>17260.737387775207</v>
      </c>
      <c r="C310" s="70">
        <f>$C$2*'22.22-Dati'!M311/'22.22-Dati'!M310</f>
        <v>17327.525188159536</v>
      </c>
      <c r="D310" s="70">
        <f>$D$2*'22.22-Dati'!N311/'22.22-Dati'!N310</f>
        <v>32046.223771486584</v>
      </c>
      <c r="E310" s="70">
        <f>$E$2*'22.22-Dati'!O311/'22.22-Dati'!O310</f>
        <v>756.39844168523553</v>
      </c>
      <c r="G310" s="71">
        <f>'22.22-Dati'!$R$5*B310/$B$2+'22.22-Dati'!$S$5*C310/$C$2+'22.22-Dati'!$T$5*D310/$D$2+'22.22-Dati'!$U$5*E310/$E$2</f>
        <v>9946.93669746044</v>
      </c>
      <c r="H310" s="63">
        <f t="shared" si="6"/>
        <v>53.063302539560027</v>
      </c>
    </row>
    <row r="311" spans="1:8" ht="15" customHeight="1" x14ac:dyDescent="0.2">
      <c r="A311" s="72">
        <f>'22.22-Dati'!A312</f>
        <v>309</v>
      </c>
      <c r="B311" s="70">
        <f>$B$2*'22.22-Dati'!L312/'22.22-Dati'!L311</f>
        <v>17005.706686864254</v>
      </c>
      <c r="C311" s="70">
        <f>$C$2*'22.22-Dati'!M312/'22.22-Dati'!M311</f>
        <v>17256.228734039487</v>
      </c>
      <c r="D311" s="70">
        <f>$D$2*'22.22-Dati'!N312/'22.22-Dati'!N311</f>
        <v>31695.255612616991</v>
      </c>
      <c r="E311" s="70">
        <f>$E$2*'22.22-Dati'!O312/'22.22-Dati'!O311</f>
        <v>787.98361951852382</v>
      </c>
      <c r="G311" s="71">
        <f>'22.22-Dati'!$R$5*B311/$B$2+'22.22-Dati'!$S$5*C311/$C$2+'22.22-Dati'!$T$5*D311/$D$2+'22.22-Dati'!$U$5*E311/$E$2</f>
        <v>10001.046145543012</v>
      </c>
      <c r="H311" s="63">
        <f t="shared" si="6"/>
        <v>-1.0461455430122442</v>
      </c>
    </row>
    <row r="312" spans="1:8" ht="15" customHeight="1" x14ac:dyDescent="0.2">
      <c r="A312" s="72">
        <f>'22.22-Dati'!A313</f>
        <v>310</v>
      </c>
      <c r="B312" s="70">
        <f>$B$2*'22.22-Dati'!L313/'22.22-Dati'!L312</f>
        <v>17221.293677937498</v>
      </c>
      <c r="C312" s="70">
        <f>$C$2*'22.22-Dati'!M313/'22.22-Dati'!M312</f>
        <v>17184.826213542816</v>
      </c>
      <c r="D312" s="70">
        <f>$D$2*'22.22-Dati'!N313/'22.22-Dati'!N312</f>
        <v>32035.619098167659</v>
      </c>
      <c r="E312" s="70">
        <f>$E$2*'22.22-Dati'!O313/'22.22-Dati'!O312</f>
        <v>770.2133576676473</v>
      </c>
      <c r="G312" s="71">
        <f>'22.22-Dati'!$R$5*B312/$B$2+'22.22-Dati'!$S$5*C312/$C$2+'22.22-Dati'!$T$5*D312/$D$2+'22.22-Dati'!$U$5*E312/$E$2</f>
        <v>9968.2453564917651</v>
      </c>
      <c r="H312" s="63">
        <f t="shared" si="6"/>
        <v>31.754643508234949</v>
      </c>
    </row>
    <row r="313" spans="1:8" ht="15" customHeight="1" x14ac:dyDescent="0.2">
      <c r="A313" s="72">
        <f>'22.22-Dati'!A314</f>
        <v>311</v>
      </c>
      <c r="B313" s="70">
        <f>$B$2*'22.22-Dati'!L314/'22.22-Dati'!L313</f>
        <v>17464.88238458689</v>
      </c>
      <c r="C313" s="70">
        <f>$C$2*'22.22-Dati'!M314/'22.22-Dati'!M313</f>
        <v>17512.168512877557</v>
      </c>
      <c r="D313" s="70">
        <f>$D$2*'22.22-Dati'!N314/'22.22-Dati'!N313</f>
        <v>32469.085914662672</v>
      </c>
      <c r="E313" s="70">
        <f>$E$2*'22.22-Dati'!O314/'22.22-Dati'!O313</f>
        <v>781.61013805544269</v>
      </c>
      <c r="G313" s="71">
        <f>'22.22-Dati'!$R$5*B313/$B$2+'22.22-Dati'!$S$5*C313/$C$2+'22.22-Dati'!$T$5*D313/$D$2+'22.22-Dati'!$U$5*E313/$E$2</f>
        <v>10125.22774130522</v>
      </c>
      <c r="H313" s="63">
        <f t="shared" si="6"/>
        <v>-125.22774130521975</v>
      </c>
    </row>
    <row r="314" spans="1:8" ht="15" customHeight="1" x14ac:dyDescent="0.2">
      <c r="A314" s="72">
        <f>'22.22-Dati'!A315</f>
        <v>312</v>
      </c>
      <c r="B314" s="70">
        <f>$B$2*'22.22-Dati'!L315/'22.22-Dati'!L314</f>
        <v>17233.51676260943</v>
      </c>
      <c r="C314" s="70">
        <f>$C$2*'22.22-Dati'!M315/'22.22-Dati'!M314</f>
        <v>17397.906944926537</v>
      </c>
      <c r="D314" s="70">
        <f>$D$2*'22.22-Dati'!N315/'22.22-Dati'!N314</f>
        <v>32428.27663584306</v>
      </c>
      <c r="E314" s="70">
        <f>$E$2*'22.22-Dati'!O315/'22.22-Dati'!O314</f>
        <v>775.49229263233917</v>
      </c>
      <c r="G314" s="71">
        <f>'22.22-Dati'!$R$5*B314/$B$2+'22.22-Dati'!$S$5*C314/$C$2+'22.22-Dati'!$T$5*D314/$D$2+'22.22-Dati'!$U$5*E314/$E$2</f>
        <v>10040.093268231438</v>
      </c>
      <c r="H314" s="63">
        <f t="shared" si="6"/>
        <v>-40.093268231437833</v>
      </c>
    </row>
    <row r="315" spans="1:8" ht="15" customHeight="1" x14ac:dyDescent="0.2">
      <c r="A315" s="72">
        <f>'22.22-Dati'!A316</f>
        <v>313</v>
      </c>
      <c r="B315" s="70">
        <f>$B$2*'22.22-Dati'!L316/'22.22-Dati'!L315</f>
        <v>17209.354685571059</v>
      </c>
      <c r="C315" s="70">
        <f>$C$2*'22.22-Dati'!M316/'22.22-Dati'!M315</f>
        <v>17230.292322219168</v>
      </c>
      <c r="D315" s="70">
        <f>$D$2*'22.22-Dati'!N316/'22.22-Dati'!N315</f>
        <v>32354.799630318703</v>
      </c>
      <c r="E315" s="70">
        <f>$E$2*'22.22-Dati'!O316/'22.22-Dati'!O315</f>
        <v>777.18915124137834</v>
      </c>
      <c r="G315" s="71">
        <f>'22.22-Dati'!$R$5*B315/$B$2+'22.22-Dati'!$S$5*C315/$C$2+'22.22-Dati'!$T$5*D315/$D$2+'22.22-Dati'!$U$5*E315/$E$2</f>
        <v>10010.977312611047</v>
      </c>
      <c r="H315" s="63">
        <f t="shared" si="6"/>
        <v>-10.977312611046727</v>
      </c>
    </row>
    <row r="316" spans="1:8" ht="15" customHeight="1" x14ac:dyDescent="0.2">
      <c r="A316" s="72">
        <f>'22.22-Dati'!A317</f>
        <v>314</v>
      </c>
      <c r="B316" s="70">
        <f>$B$2*'22.22-Dati'!L317/'22.22-Dati'!L316</f>
        <v>16913.594037767223</v>
      </c>
      <c r="C316" s="70">
        <f>$C$2*'22.22-Dati'!M317/'22.22-Dati'!M316</f>
        <v>17161.88596335574</v>
      </c>
      <c r="D316" s="70">
        <f>$D$2*'22.22-Dati'!N317/'22.22-Dati'!N316</f>
        <v>32101.617851682888</v>
      </c>
      <c r="E316" s="70">
        <f>$E$2*'22.22-Dati'!O317/'22.22-Dati'!O316</f>
        <v>781.51108688005058</v>
      </c>
      <c r="G316" s="71">
        <f>'22.22-Dati'!$R$5*B316/$B$2+'22.22-Dati'!$S$5*C316/$C$2+'22.22-Dati'!$T$5*D316/$D$2+'22.22-Dati'!$U$5*E316/$E$2</f>
        <v>9956.2653844515353</v>
      </c>
      <c r="H316" s="63">
        <f t="shared" si="6"/>
        <v>43.734615548464717</v>
      </c>
    </row>
    <row r="317" spans="1:8" ht="15" customHeight="1" x14ac:dyDescent="0.2">
      <c r="A317" s="72">
        <f>'22.22-Dati'!A318</f>
        <v>315</v>
      </c>
      <c r="B317" s="70">
        <f>$B$2*'22.22-Dati'!L318/'22.22-Dati'!L317</f>
        <v>17192.816577886242</v>
      </c>
      <c r="C317" s="70">
        <f>$C$2*'22.22-Dati'!M318/'22.22-Dati'!M317</f>
        <v>17043.375628581471</v>
      </c>
      <c r="D317" s="70">
        <f>$D$2*'22.22-Dati'!N318/'22.22-Dati'!N317</f>
        <v>31853.254858317476</v>
      </c>
      <c r="E317" s="70">
        <f>$E$2*'22.22-Dati'!O318/'22.22-Dati'!O317</f>
        <v>766.61014843637713</v>
      </c>
      <c r="G317" s="71">
        <f>'22.22-Dati'!$R$5*B317/$B$2+'22.22-Dati'!$S$5*C317/$C$2+'22.22-Dati'!$T$5*D317/$D$2+'22.22-Dati'!$U$5*E317/$E$2</f>
        <v>9919.0617358172021</v>
      </c>
      <c r="H317" s="63">
        <f t="shared" si="6"/>
        <v>80.938264182797866</v>
      </c>
    </row>
    <row r="318" spans="1:8" ht="15" customHeight="1" x14ac:dyDescent="0.2">
      <c r="A318" s="72">
        <f>'22.22-Dati'!A319</f>
        <v>316</v>
      </c>
      <c r="B318" s="70">
        <f>$B$2*'22.22-Dati'!L319/'22.22-Dati'!L318</f>
        <v>17041.920920420245</v>
      </c>
      <c r="C318" s="70">
        <f>$C$2*'22.22-Dati'!M319/'22.22-Dati'!M318</f>
        <v>17222.650082889071</v>
      </c>
      <c r="D318" s="70">
        <f>$D$2*'22.22-Dati'!N319/'22.22-Dati'!N318</f>
        <v>31666.464088103265</v>
      </c>
      <c r="E318" s="70">
        <f>$E$2*'22.22-Dati'!O319/'22.22-Dati'!O318</f>
        <v>770.9299988846916</v>
      </c>
      <c r="G318" s="71">
        <f>'22.22-Dati'!$R$5*B318/$B$2+'22.22-Dati'!$S$5*C318/$C$2+'22.22-Dati'!$T$5*D318/$D$2+'22.22-Dati'!$U$5*E318/$E$2</f>
        <v>9934.7724513058056</v>
      </c>
      <c r="H318" s="63">
        <f t="shared" si="6"/>
        <v>65.227548694194411</v>
      </c>
    </row>
    <row r="319" spans="1:8" ht="15" customHeight="1" x14ac:dyDescent="0.2">
      <c r="A319" s="72">
        <f>'22.22-Dati'!A320</f>
        <v>317</v>
      </c>
      <c r="B319" s="70">
        <f>$B$2*'22.22-Dati'!L320/'22.22-Dati'!L319</f>
        <v>17057.086476672324</v>
      </c>
      <c r="C319" s="70">
        <f>$C$2*'22.22-Dati'!M320/'22.22-Dati'!M319</f>
        <v>16971.197529357312</v>
      </c>
      <c r="D319" s="70">
        <f>$D$2*'22.22-Dati'!N320/'22.22-Dati'!N319</f>
        <v>31412.889932879039</v>
      </c>
      <c r="E319" s="70">
        <f>$E$2*'22.22-Dati'!O320/'22.22-Dati'!O319</f>
        <v>750.16195076795657</v>
      </c>
      <c r="G319" s="71">
        <f>'22.22-Dati'!$R$5*B319/$B$2+'22.22-Dati'!$S$5*C319/$C$2+'22.22-Dati'!$T$5*D319/$D$2+'22.22-Dati'!$U$5*E319/$E$2</f>
        <v>9805.5619709906259</v>
      </c>
      <c r="H319" s="63">
        <f t="shared" si="6"/>
        <v>194.43802900937408</v>
      </c>
    </row>
    <row r="320" spans="1:8" ht="15" customHeight="1" x14ac:dyDescent="0.2">
      <c r="A320" s="72">
        <f>'22.22-Dati'!A321</f>
        <v>318</v>
      </c>
      <c r="B320" s="70">
        <f>$B$2*'22.22-Dati'!L321/'22.22-Dati'!L320</f>
        <v>17262.943347630255</v>
      </c>
      <c r="C320" s="70">
        <f>$C$2*'22.22-Dati'!M321/'22.22-Dati'!M320</f>
        <v>17142.149811341445</v>
      </c>
      <c r="D320" s="70">
        <f>$D$2*'22.22-Dati'!N321/'22.22-Dati'!N320</f>
        <v>31940.528578206649</v>
      </c>
      <c r="E320" s="70">
        <f>$E$2*'22.22-Dati'!O321/'22.22-Dati'!O320</f>
        <v>769.92875824166401</v>
      </c>
      <c r="G320" s="71">
        <f>'22.22-Dati'!$R$5*B320/$B$2+'22.22-Dati'!$S$5*C320/$C$2+'22.22-Dati'!$T$5*D320/$D$2+'22.22-Dati'!$U$5*E320/$E$2</f>
        <v>9964.0177706930954</v>
      </c>
      <c r="H320" s="63">
        <f t="shared" si="6"/>
        <v>35.982229306904628</v>
      </c>
    </row>
    <row r="321" spans="1:8" ht="15" customHeight="1" x14ac:dyDescent="0.2">
      <c r="A321" s="72">
        <f>'22.22-Dati'!A322</f>
        <v>319</v>
      </c>
      <c r="B321" s="70">
        <f>$B$2*'22.22-Dati'!L322/'22.22-Dati'!L321</f>
        <v>16932.513114283855</v>
      </c>
      <c r="C321" s="70">
        <f>$C$2*'22.22-Dati'!M322/'22.22-Dati'!M321</f>
        <v>17211.911426762981</v>
      </c>
      <c r="D321" s="70">
        <f>$D$2*'22.22-Dati'!N322/'22.22-Dati'!N321</f>
        <v>31935.025344632322</v>
      </c>
      <c r="E321" s="70">
        <f>$E$2*'22.22-Dati'!O322/'22.22-Dati'!O321</f>
        <v>790.05617899105459</v>
      </c>
      <c r="G321" s="71">
        <f>'22.22-Dati'!$R$5*B321/$B$2+'22.22-Dati'!$S$5*C321/$C$2+'22.22-Dati'!$T$5*D321/$D$2+'22.22-Dati'!$U$5*E321/$E$2</f>
        <v>9996.0605478492107</v>
      </c>
      <c r="H321" s="63">
        <f t="shared" si="6"/>
        <v>3.9394521507892932</v>
      </c>
    </row>
    <row r="322" spans="1:8" ht="15" customHeight="1" x14ac:dyDescent="0.2">
      <c r="A322" s="72">
        <f>'22.22-Dati'!A323</f>
        <v>320</v>
      </c>
      <c r="B322" s="70">
        <f>$B$2*'22.22-Dati'!L323/'22.22-Dati'!L322</f>
        <v>17368.069409812691</v>
      </c>
      <c r="C322" s="70">
        <f>$C$2*'22.22-Dati'!M323/'22.22-Dati'!M322</f>
        <v>17299.619409049163</v>
      </c>
      <c r="D322" s="70">
        <f>$D$2*'22.22-Dati'!N323/'22.22-Dati'!N322</f>
        <v>32039.624627166148</v>
      </c>
      <c r="E322" s="70">
        <f>$E$2*'22.22-Dati'!O323/'22.22-Dati'!O322</f>
        <v>762.46365483071315</v>
      </c>
      <c r="G322" s="71">
        <f>'22.22-Dati'!$R$5*B322/$B$2+'22.22-Dati'!$S$5*C322/$C$2+'22.22-Dati'!$T$5*D322/$D$2+'22.22-Dati'!$U$5*E322/$E$2</f>
        <v>9984.0191689865715</v>
      </c>
      <c r="H322" s="63">
        <f t="shared" si="6"/>
        <v>15.980831013428542</v>
      </c>
    </row>
    <row r="323" spans="1:8" ht="15" customHeight="1" x14ac:dyDescent="0.2">
      <c r="A323" s="72">
        <f>'22.22-Dati'!A324</f>
        <v>321</v>
      </c>
      <c r="B323" s="70">
        <f>$B$2*'22.22-Dati'!L324/'22.22-Dati'!L323</f>
        <v>17623.417569148343</v>
      </c>
      <c r="C323" s="70">
        <f>$C$2*'22.22-Dati'!M324/'22.22-Dati'!M323</f>
        <v>17448.101995927362</v>
      </c>
      <c r="D323" s="70">
        <f>$D$2*'22.22-Dati'!N324/'22.22-Dati'!N323</f>
        <v>32284.996648901943</v>
      </c>
      <c r="E323" s="70">
        <f>$E$2*'22.22-Dati'!O324/'22.22-Dati'!O323</f>
        <v>780.16426368852967</v>
      </c>
      <c r="G323" s="71">
        <f>'22.22-Dati'!$R$5*B323/$B$2+'22.22-Dati'!$S$5*C323/$C$2+'22.22-Dati'!$T$5*D323/$D$2+'22.22-Dati'!$U$5*E323/$E$2</f>
        <v>10130.404841860114</v>
      </c>
      <c r="H323" s="63">
        <f t="shared" si="6"/>
        <v>-130.40484186011417</v>
      </c>
    </row>
    <row r="324" spans="1:8" ht="15" customHeight="1" x14ac:dyDescent="0.2">
      <c r="A324" s="72">
        <f>'22.22-Dati'!A325</f>
        <v>322</v>
      </c>
      <c r="B324" s="70">
        <f>$B$2*'22.22-Dati'!L325/'22.22-Dati'!L324</f>
        <v>17316.889877994399</v>
      </c>
      <c r="C324" s="70">
        <f>$C$2*'22.22-Dati'!M325/'22.22-Dati'!M324</f>
        <v>17455.504500214949</v>
      </c>
      <c r="D324" s="70">
        <f>$D$2*'22.22-Dati'!N325/'22.22-Dati'!N324</f>
        <v>32371.402139447502</v>
      </c>
      <c r="E324" s="70">
        <f>$E$2*'22.22-Dati'!O325/'22.22-Dati'!O324</f>
        <v>790.13650163537739</v>
      </c>
      <c r="G324" s="71">
        <f>'22.22-Dati'!$R$5*B324/$B$2+'22.22-Dati'!$S$5*C324/$C$2+'22.22-Dati'!$T$5*D324/$D$2+'22.22-Dati'!$U$5*E324/$E$2</f>
        <v>10119.426917995286</v>
      </c>
      <c r="H324" s="63">
        <f t="shared" ref="H324:H387" si="7">$G$2-G324</f>
        <v>-119.4269179952862</v>
      </c>
    </row>
    <row r="325" spans="1:8" ht="15" customHeight="1" x14ac:dyDescent="0.2">
      <c r="A325" s="72">
        <f>'22.22-Dati'!A326</f>
        <v>323</v>
      </c>
      <c r="B325" s="70">
        <f>$B$2*'22.22-Dati'!L326/'22.22-Dati'!L325</f>
        <v>17290.540822693572</v>
      </c>
      <c r="C325" s="70">
        <f>$C$2*'22.22-Dati'!M326/'22.22-Dati'!M325</f>
        <v>17336.4416398535</v>
      </c>
      <c r="D325" s="70">
        <f>$D$2*'22.22-Dati'!N326/'22.22-Dati'!N325</f>
        <v>32090.146209483246</v>
      </c>
      <c r="E325" s="70">
        <f>$E$2*'22.22-Dati'!O326/'22.22-Dati'!O325</f>
        <v>789.36314657497007</v>
      </c>
      <c r="G325" s="71">
        <f>'22.22-Dati'!$R$5*B325/$B$2+'22.22-Dati'!$S$5*C325/$C$2+'22.22-Dati'!$T$5*D325/$D$2+'22.22-Dati'!$U$5*E325/$E$2</f>
        <v>10082.347453128772</v>
      </c>
      <c r="H325" s="63">
        <f t="shared" si="7"/>
        <v>-82.347453128772031</v>
      </c>
    </row>
    <row r="326" spans="1:8" ht="15" customHeight="1" x14ac:dyDescent="0.2">
      <c r="A326" s="72">
        <f>'22.22-Dati'!A327</f>
        <v>324</v>
      </c>
      <c r="B326" s="70">
        <f>$B$2*'22.22-Dati'!L327/'22.22-Dati'!L326</f>
        <v>17108.343769106064</v>
      </c>
      <c r="C326" s="70">
        <f>$C$2*'22.22-Dati'!M327/'22.22-Dati'!M326</f>
        <v>17281.093900561635</v>
      </c>
      <c r="D326" s="70">
        <f>$D$2*'22.22-Dati'!N327/'22.22-Dati'!N326</f>
        <v>32136.184206147096</v>
      </c>
      <c r="E326" s="70">
        <f>$E$2*'22.22-Dati'!O327/'22.22-Dati'!O326</f>
        <v>768.73708531409636</v>
      </c>
      <c r="G326" s="71">
        <f>'22.22-Dati'!$R$5*B326/$B$2+'22.22-Dati'!$S$5*C326/$C$2+'22.22-Dati'!$T$5*D326/$D$2+'22.22-Dati'!$U$5*E326/$E$2</f>
        <v>9962.7296684881076</v>
      </c>
      <c r="H326" s="63">
        <f t="shared" si="7"/>
        <v>37.270331511892437</v>
      </c>
    </row>
    <row r="327" spans="1:8" ht="15" customHeight="1" x14ac:dyDescent="0.2">
      <c r="A327" s="72">
        <f>'22.22-Dati'!A328</f>
        <v>325</v>
      </c>
      <c r="B327" s="70">
        <f>$B$2*'22.22-Dati'!L328/'22.22-Dati'!L327</f>
        <v>17240.587246008457</v>
      </c>
      <c r="C327" s="70">
        <f>$C$2*'22.22-Dati'!M328/'22.22-Dati'!M327</f>
        <v>17161.333380248579</v>
      </c>
      <c r="D327" s="70">
        <f>$D$2*'22.22-Dati'!N328/'22.22-Dati'!N327</f>
        <v>31875.138569642084</v>
      </c>
      <c r="E327" s="70">
        <f>$E$2*'22.22-Dati'!O328/'22.22-Dati'!O327</f>
        <v>770.60512727617277</v>
      </c>
      <c r="G327" s="71">
        <f>'22.22-Dati'!$R$5*B327/$B$2+'22.22-Dati'!$S$5*C327/$C$2+'22.22-Dati'!$T$5*D327/$D$2+'22.22-Dati'!$U$5*E327/$E$2</f>
        <v>9964.0244803868991</v>
      </c>
      <c r="H327" s="63">
        <f t="shared" si="7"/>
        <v>35.975519613100914</v>
      </c>
    </row>
    <row r="328" spans="1:8" ht="15" customHeight="1" x14ac:dyDescent="0.2">
      <c r="A328" s="72">
        <f>'22.22-Dati'!A329</f>
        <v>326</v>
      </c>
      <c r="B328" s="70">
        <f>$B$2*'22.22-Dati'!L329/'22.22-Dati'!L328</f>
        <v>17249.641458545793</v>
      </c>
      <c r="C328" s="70">
        <f>$C$2*'22.22-Dati'!M329/'22.22-Dati'!M328</f>
        <v>17367.341072575728</v>
      </c>
      <c r="D328" s="70">
        <f>$D$2*'22.22-Dati'!N329/'22.22-Dati'!N328</f>
        <v>32216.764882924806</v>
      </c>
      <c r="E328" s="70">
        <f>$E$2*'22.22-Dati'!O329/'22.22-Dati'!O328</f>
        <v>789.33727837866388</v>
      </c>
      <c r="G328" s="71">
        <f>'22.22-Dati'!$R$5*B328/$B$2+'22.22-Dati'!$S$5*C328/$C$2+'22.22-Dati'!$T$5*D328/$D$2+'22.22-Dati'!$U$5*E328/$E$2</f>
        <v>10084.443104690612</v>
      </c>
      <c r="H328" s="63">
        <f t="shared" si="7"/>
        <v>-84.443104690612017</v>
      </c>
    </row>
    <row r="329" spans="1:8" ht="15" customHeight="1" x14ac:dyDescent="0.2">
      <c r="A329" s="72">
        <f>'22.22-Dati'!A330</f>
        <v>327</v>
      </c>
      <c r="B329" s="70">
        <f>$B$2*'22.22-Dati'!L330/'22.22-Dati'!L329</f>
        <v>17217.566250520853</v>
      </c>
      <c r="C329" s="70">
        <f>$C$2*'22.22-Dati'!M330/'22.22-Dati'!M329</f>
        <v>17320.54264730461</v>
      </c>
      <c r="D329" s="70">
        <f>$D$2*'22.22-Dati'!N330/'22.22-Dati'!N329</f>
        <v>32148.134156264117</v>
      </c>
      <c r="E329" s="70">
        <f>$E$2*'22.22-Dati'!O330/'22.22-Dati'!O329</f>
        <v>798.13626218268473</v>
      </c>
      <c r="G329" s="71">
        <f>'22.22-Dati'!$R$5*B329/$B$2+'22.22-Dati'!$S$5*C329/$C$2+'22.22-Dati'!$T$5*D329/$D$2+'22.22-Dati'!$U$5*E329/$E$2</f>
        <v>10102.539322189246</v>
      </c>
      <c r="H329" s="63">
        <f t="shared" si="7"/>
        <v>-102.53932218924638</v>
      </c>
    </row>
    <row r="330" spans="1:8" ht="15" customHeight="1" x14ac:dyDescent="0.2">
      <c r="A330" s="72">
        <f>'22.22-Dati'!A331</f>
        <v>328</v>
      </c>
      <c r="B330" s="70">
        <f>$B$2*'22.22-Dati'!L331/'22.22-Dati'!L330</f>
        <v>17233.756023005604</v>
      </c>
      <c r="C330" s="70">
        <f>$C$2*'22.22-Dati'!M331/'22.22-Dati'!M330</f>
        <v>17171.773871736357</v>
      </c>
      <c r="D330" s="70">
        <f>$D$2*'22.22-Dati'!N331/'22.22-Dati'!N330</f>
        <v>31930.218955531134</v>
      </c>
      <c r="E330" s="70">
        <f>$E$2*'22.22-Dati'!O331/'22.22-Dati'!O330</f>
        <v>766.48208672993383</v>
      </c>
      <c r="G330" s="71">
        <f>'22.22-Dati'!$R$5*B330/$B$2+'22.22-Dati'!$S$5*C330/$C$2+'22.22-Dati'!$T$5*D330/$D$2+'22.22-Dati'!$U$5*E330/$E$2</f>
        <v>9950.4488586141633</v>
      </c>
      <c r="H330" s="63">
        <f t="shared" si="7"/>
        <v>49.551141385836672</v>
      </c>
    </row>
    <row r="331" spans="1:8" ht="15" customHeight="1" x14ac:dyDescent="0.2">
      <c r="A331" s="72">
        <f>'22.22-Dati'!A332</f>
        <v>329</v>
      </c>
      <c r="B331" s="70">
        <f>$B$2*'22.22-Dati'!L332/'22.22-Dati'!L331</f>
        <v>17139.459824063983</v>
      </c>
      <c r="C331" s="70">
        <f>$C$2*'22.22-Dati'!M332/'22.22-Dati'!M331</f>
        <v>17183.629207809056</v>
      </c>
      <c r="D331" s="70">
        <f>$D$2*'22.22-Dati'!N332/'22.22-Dati'!N331</f>
        <v>32019.39833777045</v>
      </c>
      <c r="E331" s="70">
        <f>$E$2*'22.22-Dati'!O332/'22.22-Dati'!O331</f>
        <v>776.70407930521799</v>
      </c>
      <c r="G331" s="71">
        <f>'22.22-Dati'!$R$5*B331/$B$2+'22.22-Dati'!$S$5*C331/$C$2+'22.22-Dati'!$T$5*D331/$D$2+'22.22-Dati'!$U$5*E331/$E$2</f>
        <v>9978.3183985088763</v>
      </c>
      <c r="H331" s="63">
        <f t="shared" si="7"/>
        <v>21.681601491123729</v>
      </c>
    </row>
    <row r="332" spans="1:8" ht="15" customHeight="1" x14ac:dyDescent="0.2">
      <c r="A332" s="72">
        <f>'22.22-Dati'!A333</f>
        <v>330</v>
      </c>
      <c r="B332" s="70">
        <f>$B$2*'22.22-Dati'!L333/'22.22-Dati'!L332</f>
        <v>17182.920266117308</v>
      </c>
      <c r="C332" s="70">
        <f>$C$2*'22.22-Dati'!M333/'22.22-Dati'!M332</f>
        <v>17234.850140741019</v>
      </c>
      <c r="D332" s="70">
        <f>$D$2*'22.22-Dati'!N333/'22.22-Dati'!N332</f>
        <v>31746.707417491121</v>
      </c>
      <c r="E332" s="70">
        <f>$E$2*'22.22-Dati'!O333/'22.22-Dati'!O332</f>
        <v>773.98828827722411</v>
      </c>
      <c r="G332" s="71">
        <f>'22.22-Dati'!$R$5*B332/$B$2+'22.22-Dati'!$S$5*C332/$C$2+'22.22-Dati'!$T$5*D332/$D$2+'22.22-Dati'!$U$5*E332/$E$2</f>
        <v>9975.8062828909715</v>
      </c>
      <c r="H332" s="63">
        <f t="shared" si="7"/>
        <v>24.193717109028512</v>
      </c>
    </row>
    <row r="333" spans="1:8" ht="15" customHeight="1" x14ac:dyDescent="0.2">
      <c r="A333" s="72">
        <f>'22.22-Dati'!A334</f>
        <v>331</v>
      </c>
      <c r="B333" s="70">
        <f>$B$2*'22.22-Dati'!L334/'22.22-Dati'!L333</f>
        <v>17314.462297511916</v>
      </c>
      <c r="C333" s="70">
        <f>$C$2*'22.22-Dati'!M334/'22.22-Dati'!M333</f>
        <v>17253.142520379071</v>
      </c>
      <c r="D333" s="70">
        <f>$D$2*'22.22-Dati'!N334/'22.22-Dati'!N333</f>
        <v>31889.979499743757</v>
      </c>
      <c r="E333" s="70">
        <f>$E$2*'22.22-Dati'!O334/'22.22-Dati'!O333</f>
        <v>774.39266229026475</v>
      </c>
      <c r="G333" s="71">
        <f>'22.22-Dati'!$R$5*B333/$B$2+'22.22-Dati'!$S$5*C333/$C$2+'22.22-Dati'!$T$5*D333/$D$2+'22.22-Dati'!$U$5*E333/$E$2</f>
        <v>10007.971074696421</v>
      </c>
      <c r="H333" s="63">
        <f t="shared" si="7"/>
        <v>-7.9710746964210557</v>
      </c>
    </row>
    <row r="334" spans="1:8" ht="15" customHeight="1" x14ac:dyDescent="0.2">
      <c r="A334" s="72">
        <f>'22.22-Dati'!A335</f>
        <v>332</v>
      </c>
      <c r="B334" s="70">
        <f>$B$2*'22.22-Dati'!L335/'22.22-Dati'!L334</f>
        <v>17233.771594438906</v>
      </c>
      <c r="C334" s="70">
        <f>$C$2*'22.22-Dati'!M335/'22.22-Dati'!M334</f>
        <v>17430.495910120611</v>
      </c>
      <c r="D334" s="70">
        <f>$D$2*'22.22-Dati'!N335/'22.22-Dati'!N334</f>
        <v>32490.278457980217</v>
      </c>
      <c r="E334" s="70">
        <f>$E$2*'22.22-Dati'!O335/'22.22-Dati'!O334</f>
        <v>775.54868550142987</v>
      </c>
      <c r="G334" s="71">
        <f>'22.22-Dati'!$R$5*B334/$B$2+'22.22-Dati'!$S$5*C334/$C$2+'22.22-Dati'!$T$5*D334/$D$2+'22.22-Dati'!$U$5*E334/$E$2</f>
        <v>10047.961216915919</v>
      </c>
      <c r="H334" s="63">
        <f t="shared" si="7"/>
        <v>-47.961216915919067</v>
      </c>
    </row>
    <row r="335" spans="1:8" ht="15" customHeight="1" x14ac:dyDescent="0.2">
      <c r="A335" s="72">
        <f>'22.22-Dati'!A336</f>
        <v>333</v>
      </c>
      <c r="B335" s="70">
        <f>$B$2*'22.22-Dati'!L336/'22.22-Dati'!L335</f>
        <v>17015.453849012112</v>
      </c>
      <c r="C335" s="70">
        <f>$C$2*'22.22-Dati'!M336/'22.22-Dati'!M335</f>
        <v>17142.657852781325</v>
      </c>
      <c r="D335" s="70">
        <f>$D$2*'22.22-Dati'!N336/'22.22-Dati'!N335</f>
        <v>31995.329717750661</v>
      </c>
      <c r="E335" s="70">
        <f>$E$2*'22.22-Dati'!O336/'22.22-Dati'!O335</f>
        <v>785.53498479414475</v>
      </c>
      <c r="G335" s="71">
        <f>'22.22-Dati'!$R$5*B335/$B$2+'22.22-Dati'!$S$5*C335/$C$2+'22.22-Dati'!$T$5*D335/$D$2+'22.22-Dati'!$U$5*E335/$E$2</f>
        <v>9982.906928390481</v>
      </c>
      <c r="H335" s="63">
        <f t="shared" si="7"/>
        <v>17.093071609519029</v>
      </c>
    </row>
    <row r="336" spans="1:8" ht="15" customHeight="1" x14ac:dyDescent="0.2">
      <c r="A336" s="72">
        <f>'22.22-Dati'!A337</f>
        <v>334</v>
      </c>
      <c r="B336" s="70">
        <f>$B$2*'22.22-Dati'!L337/'22.22-Dati'!L336</f>
        <v>17173.25675414065</v>
      </c>
      <c r="C336" s="70">
        <f>$C$2*'22.22-Dati'!M337/'22.22-Dati'!M336</f>
        <v>17436.810733286329</v>
      </c>
      <c r="D336" s="70">
        <f>$D$2*'22.22-Dati'!N337/'22.22-Dati'!N336</f>
        <v>32301.07070012049</v>
      </c>
      <c r="E336" s="70">
        <f>$E$2*'22.22-Dati'!O337/'22.22-Dati'!O336</f>
        <v>770.97157522310783</v>
      </c>
      <c r="G336" s="71">
        <f>'22.22-Dati'!$R$5*B336/$B$2+'22.22-Dati'!$S$5*C336/$C$2+'22.22-Dati'!$T$5*D336/$D$2+'22.22-Dati'!$U$5*E336/$E$2</f>
        <v>10014.919932951256</v>
      </c>
      <c r="H336" s="63">
        <f t="shared" si="7"/>
        <v>-14.91993295125576</v>
      </c>
    </row>
    <row r="337" spans="1:8" ht="15" customHeight="1" x14ac:dyDescent="0.2">
      <c r="A337" s="72">
        <f>'22.22-Dati'!A338</f>
        <v>335</v>
      </c>
      <c r="B337" s="70">
        <f>$B$2*'22.22-Dati'!L338/'22.22-Dati'!L337</f>
        <v>17157.477296029294</v>
      </c>
      <c r="C337" s="70">
        <f>$C$2*'22.22-Dati'!M338/'22.22-Dati'!M337</f>
        <v>17190.597255711651</v>
      </c>
      <c r="D337" s="70">
        <f>$D$2*'22.22-Dati'!N338/'22.22-Dati'!N337</f>
        <v>32005.775286927721</v>
      </c>
      <c r="E337" s="70">
        <f>$E$2*'22.22-Dati'!O338/'22.22-Dati'!O337</f>
        <v>767.32145917264631</v>
      </c>
      <c r="G337" s="71">
        <f>'22.22-Dati'!$R$5*B337/$B$2+'22.22-Dati'!$S$5*C337/$C$2+'22.22-Dati'!$T$5*D337/$D$2+'22.22-Dati'!$U$5*E337/$E$2</f>
        <v>9946.0182991312577</v>
      </c>
      <c r="H337" s="63">
        <f t="shared" si="7"/>
        <v>53.981700868742337</v>
      </c>
    </row>
    <row r="338" spans="1:8" ht="15" customHeight="1" x14ac:dyDescent="0.2">
      <c r="A338" s="72">
        <f>'22.22-Dati'!A339</f>
        <v>336</v>
      </c>
      <c r="B338" s="70">
        <f>$B$2*'22.22-Dati'!L339/'22.22-Dati'!L338</f>
        <v>16998.806661113653</v>
      </c>
      <c r="C338" s="70">
        <f>$C$2*'22.22-Dati'!M339/'22.22-Dati'!M338</f>
        <v>17283.4497914206</v>
      </c>
      <c r="D338" s="70">
        <f>$D$2*'22.22-Dati'!N339/'22.22-Dati'!N338</f>
        <v>31790.538269938079</v>
      </c>
      <c r="E338" s="70">
        <f>$E$2*'22.22-Dati'!O339/'22.22-Dati'!O338</f>
        <v>774.06645412878356</v>
      </c>
      <c r="G338" s="71">
        <f>'22.22-Dati'!$R$5*B338/$B$2+'22.22-Dati'!$S$5*C338/$C$2+'22.22-Dati'!$T$5*D338/$D$2+'22.22-Dati'!$U$5*E338/$E$2</f>
        <v>9953.814625636729</v>
      </c>
      <c r="H338" s="63">
        <f t="shared" si="7"/>
        <v>46.185374363270967</v>
      </c>
    </row>
    <row r="339" spans="1:8" ht="15" customHeight="1" x14ac:dyDescent="0.2">
      <c r="A339" s="72">
        <f>'22.22-Dati'!A340</f>
        <v>337</v>
      </c>
      <c r="B339" s="70">
        <f>$B$2*'22.22-Dati'!L340/'22.22-Dati'!L339</f>
        <v>17334.458545355723</v>
      </c>
      <c r="C339" s="70">
        <f>$C$2*'22.22-Dati'!M340/'22.22-Dati'!M339</f>
        <v>17431.605113431622</v>
      </c>
      <c r="D339" s="70">
        <f>$D$2*'22.22-Dati'!N340/'22.22-Dati'!N339</f>
        <v>32264.122535200961</v>
      </c>
      <c r="E339" s="70">
        <f>$E$2*'22.22-Dati'!O340/'22.22-Dati'!O339</f>
        <v>767.99857407401782</v>
      </c>
      <c r="G339" s="71">
        <f>'22.22-Dati'!$R$5*B339/$B$2+'22.22-Dati'!$S$5*C339/$C$2+'22.22-Dati'!$T$5*D339/$D$2+'22.22-Dati'!$U$5*E339/$E$2</f>
        <v>10029.500637133511</v>
      </c>
      <c r="H339" s="63">
        <f t="shared" si="7"/>
        <v>-29.500637133511191</v>
      </c>
    </row>
    <row r="340" spans="1:8" ht="15" customHeight="1" x14ac:dyDescent="0.2">
      <c r="A340" s="72">
        <f>'22.22-Dati'!A341</f>
        <v>338</v>
      </c>
      <c r="B340" s="70">
        <f>$B$2*'22.22-Dati'!L341/'22.22-Dati'!L340</f>
        <v>17349.872715989615</v>
      </c>
      <c r="C340" s="70">
        <f>$C$2*'22.22-Dati'!M341/'22.22-Dati'!M340</f>
        <v>17311.794629632059</v>
      </c>
      <c r="D340" s="70">
        <f>$D$2*'22.22-Dati'!N341/'22.22-Dati'!N340</f>
        <v>32000.508393189182</v>
      </c>
      <c r="E340" s="70">
        <f>$E$2*'22.22-Dati'!O341/'22.22-Dati'!O340</f>
        <v>777.66031116247382</v>
      </c>
      <c r="G340" s="71">
        <f>'22.22-Dati'!$R$5*B340/$B$2+'22.22-Dati'!$S$5*C340/$C$2+'22.22-Dati'!$T$5*D340/$D$2+'22.22-Dati'!$U$5*E340/$E$2</f>
        <v>10040.421069744187</v>
      </c>
      <c r="H340" s="63">
        <f t="shared" si="7"/>
        <v>-40.421069744186752</v>
      </c>
    </row>
    <row r="341" spans="1:8" ht="15" customHeight="1" x14ac:dyDescent="0.2">
      <c r="A341" s="72">
        <f>'22.22-Dati'!A342</f>
        <v>339</v>
      </c>
      <c r="B341" s="70">
        <f>$B$2*'22.22-Dati'!L342/'22.22-Dati'!L341</f>
        <v>17309.552595700981</v>
      </c>
      <c r="C341" s="70">
        <f>$C$2*'22.22-Dati'!M342/'22.22-Dati'!M341</f>
        <v>17274.315108457071</v>
      </c>
      <c r="D341" s="70">
        <f>$D$2*'22.22-Dati'!N342/'22.22-Dati'!N341</f>
        <v>31987.550295275632</v>
      </c>
      <c r="E341" s="70">
        <f>$E$2*'22.22-Dati'!O342/'22.22-Dati'!O341</f>
        <v>790.54175745576686</v>
      </c>
      <c r="G341" s="71">
        <f>'22.22-Dati'!$R$5*B341/$B$2+'22.22-Dati'!$S$5*C341/$C$2+'22.22-Dati'!$T$5*D341/$D$2+'22.22-Dati'!$U$5*E341/$E$2</f>
        <v>10076.202912117091</v>
      </c>
      <c r="H341" s="63">
        <f t="shared" si="7"/>
        <v>-76.202912117090818</v>
      </c>
    </row>
    <row r="342" spans="1:8" ht="15" customHeight="1" x14ac:dyDescent="0.2">
      <c r="A342" s="72">
        <f>'22.22-Dati'!A343</f>
        <v>340</v>
      </c>
      <c r="B342" s="70">
        <f>$B$2*'22.22-Dati'!L343/'22.22-Dati'!L342</f>
        <v>17276.135312830473</v>
      </c>
      <c r="C342" s="70">
        <f>$C$2*'22.22-Dati'!M343/'22.22-Dati'!M342</f>
        <v>17372.111211805695</v>
      </c>
      <c r="D342" s="70">
        <f>$D$2*'22.22-Dati'!N343/'22.22-Dati'!N342</f>
        <v>32060.694732621174</v>
      </c>
      <c r="E342" s="70">
        <f>$E$2*'22.22-Dati'!O343/'22.22-Dati'!O342</f>
        <v>783.53283465991319</v>
      </c>
      <c r="G342" s="71">
        <f>'22.22-Dati'!$R$5*B342/$B$2+'22.22-Dati'!$S$5*C342/$C$2+'22.22-Dati'!$T$5*D342/$D$2+'22.22-Dati'!$U$5*E342/$E$2</f>
        <v>10062.606789144535</v>
      </c>
      <c r="H342" s="63">
        <f t="shared" si="7"/>
        <v>-62.606789144534559</v>
      </c>
    </row>
    <row r="343" spans="1:8" ht="15" customHeight="1" x14ac:dyDescent="0.2">
      <c r="A343" s="72">
        <f>'22.22-Dati'!A344</f>
        <v>341</v>
      </c>
      <c r="B343" s="70">
        <f>$B$2*'22.22-Dati'!L344/'22.22-Dati'!L343</f>
        <v>17253.26440536504</v>
      </c>
      <c r="C343" s="70">
        <f>$C$2*'22.22-Dati'!M344/'22.22-Dati'!M343</f>
        <v>17214.489245615267</v>
      </c>
      <c r="D343" s="70">
        <f>$D$2*'22.22-Dati'!N344/'22.22-Dati'!N343</f>
        <v>32018.276743340419</v>
      </c>
      <c r="E343" s="70">
        <f>$E$2*'22.22-Dati'!O344/'22.22-Dati'!O343</f>
        <v>776.18630705238832</v>
      </c>
      <c r="G343" s="71">
        <f>'22.22-Dati'!$R$5*B343/$B$2+'22.22-Dati'!$S$5*C343/$C$2+'22.22-Dati'!$T$5*D343/$D$2+'22.22-Dati'!$U$5*E343/$E$2</f>
        <v>10001.504641463318</v>
      </c>
      <c r="H343" s="63">
        <f t="shared" si="7"/>
        <v>-1.5046414633179666</v>
      </c>
    </row>
    <row r="344" spans="1:8" ht="15" customHeight="1" x14ac:dyDescent="0.2">
      <c r="A344" s="72">
        <f>'22.22-Dati'!A345</f>
        <v>342</v>
      </c>
      <c r="B344" s="70">
        <f>$B$2*'22.22-Dati'!L345/'22.22-Dati'!L344</f>
        <v>17134.719177608909</v>
      </c>
      <c r="C344" s="70">
        <f>$C$2*'22.22-Dati'!M345/'22.22-Dati'!M344</f>
        <v>17223.358691532252</v>
      </c>
      <c r="D344" s="70">
        <f>$D$2*'22.22-Dati'!N345/'22.22-Dati'!N344</f>
        <v>31992.707801757282</v>
      </c>
      <c r="E344" s="70">
        <f>$E$2*'22.22-Dati'!O345/'22.22-Dati'!O344</f>
        <v>778.65426912341422</v>
      </c>
      <c r="G344" s="71">
        <f>'22.22-Dati'!$R$5*B344/$B$2+'22.22-Dati'!$S$5*C344/$C$2+'22.22-Dati'!$T$5*D344/$D$2+'22.22-Dati'!$U$5*E344/$E$2</f>
        <v>9991.0995586638855</v>
      </c>
      <c r="H344" s="63">
        <f t="shared" si="7"/>
        <v>8.9004413361144543</v>
      </c>
    </row>
    <row r="345" spans="1:8" ht="15" customHeight="1" x14ac:dyDescent="0.2">
      <c r="A345" s="72">
        <f>'22.22-Dati'!A346</f>
        <v>343</v>
      </c>
      <c r="B345" s="70">
        <f>$B$2*'22.22-Dati'!L346/'22.22-Dati'!L345</f>
        <v>17174.196066959506</v>
      </c>
      <c r="C345" s="70">
        <f>$C$2*'22.22-Dati'!M346/'22.22-Dati'!M345</f>
        <v>17389.637824488007</v>
      </c>
      <c r="D345" s="70">
        <f>$D$2*'22.22-Dati'!N346/'22.22-Dati'!N345</f>
        <v>32213.634807627568</v>
      </c>
      <c r="E345" s="70">
        <f>$E$2*'22.22-Dati'!O346/'22.22-Dati'!O345</f>
        <v>775.51805486079343</v>
      </c>
      <c r="G345" s="71">
        <f>'22.22-Dati'!$R$5*B345/$B$2+'22.22-Dati'!$S$5*C345/$C$2+'22.22-Dati'!$T$5*D345/$D$2+'22.22-Dati'!$U$5*E345/$E$2</f>
        <v>10021.702244053642</v>
      </c>
      <c r="H345" s="63">
        <f t="shared" si="7"/>
        <v>-21.702244053642062</v>
      </c>
    </row>
    <row r="346" spans="1:8" ht="15" customHeight="1" x14ac:dyDescent="0.2">
      <c r="A346" s="72">
        <f>'22.22-Dati'!A347</f>
        <v>344</v>
      </c>
      <c r="B346" s="70">
        <f>$B$2*'22.22-Dati'!L347/'22.22-Dati'!L346</f>
        <v>17217.685118813049</v>
      </c>
      <c r="C346" s="70">
        <f>$C$2*'22.22-Dati'!M347/'22.22-Dati'!M346</f>
        <v>17290.574540569913</v>
      </c>
      <c r="D346" s="70">
        <f>$D$2*'22.22-Dati'!N347/'22.22-Dati'!N346</f>
        <v>31962.714499604703</v>
      </c>
      <c r="E346" s="70">
        <f>$E$2*'22.22-Dati'!O347/'22.22-Dati'!O346</f>
        <v>796.03231046623819</v>
      </c>
      <c r="G346" s="71">
        <f>'22.22-Dati'!$R$5*B346/$B$2+'22.22-Dati'!$S$5*C346/$C$2+'22.22-Dati'!$T$5*D346/$D$2+'22.22-Dati'!$U$5*E346/$E$2</f>
        <v>10083.431316147264</v>
      </c>
      <c r="H346" s="63">
        <f t="shared" si="7"/>
        <v>-83.431316147263715</v>
      </c>
    </row>
    <row r="347" spans="1:8" ht="15" customHeight="1" x14ac:dyDescent="0.2">
      <c r="A347" s="72">
        <f>'22.22-Dati'!A348</f>
        <v>345</v>
      </c>
      <c r="B347" s="70">
        <f>$B$2*'22.22-Dati'!L348/'22.22-Dati'!L347</f>
        <v>17305.658039046812</v>
      </c>
      <c r="C347" s="70">
        <f>$C$2*'22.22-Dati'!M348/'22.22-Dati'!M347</f>
        <v>17539.56108877742</v>
      </c>
      <c r="D347" s="70">
        <f>$D$2*'22.22-Dati'!N348/'22.22-Dati'!N347</f>
        <v>32236.247533454356</v>
      </c>
      <c r="E347" s="70">
        <f>$E$2*'22.22-Dati'!O348/'22.22-Dati'!O347</f>
        <v>789.19446467599516</v>
      </c>
      <c r="G347" s="71">
        <f>'22.22-Dati'!$R$5*B347/$B$2+'22.22-Dati'!$S$5*C347/$C$2+'22.22-Dati'!$T$5*D347/$D$2+'22.22-Dati'!$U$5*E347/$E$2</f>
        <v>10124.231235968804</v>
      </c>
      <c r="H347" s="63">
        <f t="shared" si="7"/>
        <v>-124.23123596880396</v>
      </c>
    </row>
    <row r="348" spans="1:8" ht="15" customHeight="1" x14ac:dyDescent="0.2">
      <c r="A348" s="72">
        <f>'22.22-Dati'!A349</f>
        <v>346</v>
      </c>
      <c r="B348" s="70">
        <f>$B$2*'22.22-Dati'!L349/'22.22-Dati'!L348</f>
        <v>17138.764542202753</v>
      </c>
      <c r="C348" s="70">
        <f>$C$2*'22.22-Dati'!M349/'22.22-Dati'!M348</f>
        <v>17082.727995711721</v>
      </c>
      <c r="D348" s="70">
        <f>$D$2*'22.22-Dati'!N349/'22.22-Dati'!N348</f>
        <v>31940.271915420471</v>
      </c>
      <c r="E348" s="70">
        <f>$E$2*'22.22-Dati'!O349/'22.22-Dati'!O348</f>
        <v>768.15495640805148</v>
      </c>
      <c r="G348" s="71">
        <f>'22.22-Dati'!$R$5*B348/$B$2+'22.22-Dati'!$S$5*C348/$C$2+'22.22-Dati'!$T$5*D348/$D$2+'22.22-Dati'!$U$5*E348/$E$2</f>
        <v>9925.1615576077602</v>
      </c>
      <c r="H348" s="63">
        <f t="shared" si="7"/>
        <v>74.838442392239813</v>
      </c>
    </row>
    <row r="349" spans="1:8" ht="15" customHeight="1" x14ac:dyDescent="0.2">
      <c r="A349" s="72">
        <f>'22.22-Dati'!A350</f>
        <v>347</v>
      </c>
      <c r="B349" s="70">
        <f>$B$2*'22.22-Dati'!L350/'22.22-Dati'!L349</f>
        <v>17199.149527648624</v>
      </c>
      <c r="C349" s="70">
        <f>$C$2*'22.22-Dati'!M350/'22.22-Dati'!M349</f>
        <v>17183.128133282971</v>
      </c>
      <c r="D349" s="70">
        <f>$D$2*'22.22-Dati'!N350/'22.22-Dati'!N349</f>
        <v>32029.114731557944</v>
      </c>
      <c r="E349" s="70">
        <f>$E$2*'22.22-Dati'!O350/'22.22-Dati'!O349</f>
        <v>763.45733558378072</v>
      </c>
      <c r="G349" s="71">
        <f>'22.22-Dati'!$R$5*B349/$B$2+'22.22-Dati'!$S$5*C349/$C$2+'22.22-Dati'!$T$5*D349/$D$2+'22.22-Dati'!$U$5*E349/$E$2</f>
        <v>9937.7964741075393</v>
      </c>
      <c r="H349" s="63">
        <f t="shared" si="7"/>
        <v>62.203525892460675</v>
      </c>
    </row>
    <row r="350" spans="1:8" ht="15" customHeight="1" x14ac:dyDescent="0.2">
      <c r="A350" s="72">
        <f>'22.22-Dati'!A351</f>
        <v>348</v>
      </c>
      <c r="B350" s="70">
        <f>$B$2*'22.22-Dati'!L351/'22.22-Dati'!L350</f>
        <v>17309.90503996965</v>
      </c>
      <c r="C350" s="70">
        <f>$C$2*'22.22-Dati'!M351/'22.22-Dati'!M350</f>
        <v>17353.37548667207</v>
      </c>
      <c r="D350" s="70">
        <f>$D$2*'22.22-Dati'!N351/'22.22-Dati'!N350</f>
        <v>32385.562044552396</v>
      </c>
      <c r="E350" s="70">
        <f>$E$2*'22.22-Dati'!O351/'22.22-Dati'!O350</f>
        <v>784.83913730107372</v>
      </c>
      <c r="G350" s="71">
        <f>'22.22-Dati'!$R$5*B350/$B$2+'22.22-Dati'!$S$5*C350/$C$2+'22.22-Dati'!$T$5*D350/$D$2+'22.22-Dati'!$U$5*E350/$E$2</f>
        <v>10080.429245357289</v>
      </c>
      <c r="H350" s="63">
        <f t="shared" si="7"/>
        <v>-80.429245357288892</v>
      </c>
    </row>
    <row r="351" spans="1:8" ht="15" customHeight="1" x14ac:dyDescent="0.2">
      <c r="A351" s="72">
        <f>'22.22-Dati'!A352</f>
        <v>349</v>
      </c>
      <c r="B351" s="70">
        <f>$B$2*'22.22-Dati'!L352/'22.22-Dati'!L351</f>
        <v>17193.313684588928</v>
      </c>
      <c r="C351" s="70">
        <f>$C$2*'22.22-Dati'!M352/'22.22-Dati'!M351</f>
        <v>17318.731295910035</v>
      </c>
      <c r="D351" s="70">
        <f>$D$2*'22.22-Dati'!N352/'22.22-Dati'!N351</f>
        <v>31994.424104536592</v>
      </c>
      <c r="E351" s="70">
        <f>$E$2*'22.22-Dati'!O352/'22.22-Dati'!O351</f>
        <v>794.89429863666021</v>
      </c>
      <c r="G351" s="71">
        <f>'22.22-Dati'!$R$5*B351/$B$2+'22.22-Dati'!$S$5*C351/$C$2+'22.22-Dati'!$T$5*D351/$D$2+'22.22-Dati'!$U$5*E351/$E$2</f>
        <v>10080.674237869935</v>
      </c>
      <c r="H351" s="63">
        <f t="shared" si="7"/>
        <v>-80.674237869934586</v>
      </c>
    </row>
    <row r="352" spans="1:8" ht="15" customHeight="1" x14ac:dyDescent="0.2">
      <c r="A352" s="72">
        <f>'22.22-Dati'!A353</f>
        <v>350</v>
      </c>
      <c r="B352" s="70">
        <f>$B$2*'22.22-Dati'!L353/'22.22-Dati'!L352</f>
        <v>17106.448827051503</v>
      </c>
      <c r="C352" s="70">
        <f>$C$2*'22.22-Dati'!M353/'22.22-Dati'!M352</f>
        <v>17304.758944810936</v>
      </c>
      <c r="D352" s="70">
        <f>$D$2*'22.22-Dati'!N353/'22.22-Dati'!N352</f>
        <v>31945.917455323135</v>
      </c>
      <c r="E352" s="70">
        <f>$E$2*'22.22-Dati'!O353/'22.22-Dati'!O352</f>
        <v>789.4949946288051</v>
      </c>
      <c r="G352" s="71">
        <f>'22.22-Dati'!$R$5*B352/$B$2+'22.22-Dati'!$S$5*C352/$C$2+'22.22-Dati'!$T$5*D352/$D$2+'22.22-Dati'!$U$5*E352/$E$2</f>
        <v>10040.727090780558</v>
      </c>
      <c r="H352" s="63">
        <f t="shared" si="7"/>
        <v>-40.727090780557774</v>
      </c>
    </row>
    <row r="353" spans="1:8" ht="15" customHeight="1" x14ac:dyDescent="0.2">
      <c r="A353" s="72">
        <f>'22.22-Dati'!A354</f>
        <v>351</v>
      </c>
      <c r="B353" s="70">
        <f>$B$2*'22.22-Dati'!L354/'22.22-Dati'!L353</f>
        <v>17242.633457358603</v>
      </c>
      <c r="C353" s="70">
        <f>$C$2*'22.22-Dati'!M354/'22.22-Dati'!M353</f>
        <v>17289.85497452339</v>
      </c>
      <c r="D353" s="70">
        <f>$D$2*'22.22-Dati'!N354/'22.22-Dati'!N353</f>
        <v>31874.199704790844</v>
      </c>
      <c r="E353" s="70">
        <f>$E$2*'22.22-Dati'!O354/'22.22-Dati'!O353</f>
        <v>773.97075896035369</v>
      </c>
      <c r="G353" s="71">
        <f>'22.22-Dati'!$R$5*B353/$B$2+'22.22-Dati'!$S$5*C353/$C$2+'22.22-Dati'!$T$5*D353/$D$2+'22.22-Dati'!$U$5*E353/$E$2</f>
        <v>9999.7057365459495</v>
      </c>
      <c r="H353" s="63">
        <f t="shared" si="7"/>
        <v>0.2942634540504514</v>
      </c>
    </row>
    <row r="354" spans="1:8" ht="15" customHeight="1" x14ac:dyDescent="0.2">
      <c r="A354" s="72">
        <f>'22.22-Dati'!A355</f>
        <v>352</v>
      </c>
      <c r="B354" s="70">
        <f>$B$2*'22.22-Dati'!L355/'22.22-Dati'!L354</f>
        <v>17187.990002485709</v>
      </c>
      <c r="C354" s="70">
        <f>$C$2*'22.22-Dati'!M355/'22.22-Dati'!M354</f>
        <v>17236.69486123525</v>
      </c>
      <c r="D354" s="70">
        <f>$D$2*'22.22-Dati'!N355/'22.22-Dati'!N354</f>
        <v>31788.849164879583</v>
      </c>
      <c r="E354" s="70">
        <f>$E$2*'22.22-Dati'!O355/'22.22-Dati'!O354</f>
        <v>776.65426198148975</v>
      </c>
      <c r="G354" s="71">
        <f>'22.22-Dati'!$R$5*B354/$B$2+'22.22-Dati'!$S$5*C354/$C$2+'22.22-Dati'!$T$5*D354/$D$2+'22.22-Dati'!$U$5*E354/$E$2</f>
        <v>9988.6221073973502</v>
      </c>
      <c r="H354" s="63">
        <f t="shared" si="7"/>
        <v>11.377892602649808</v>
      </c>
    </row>
    <row r="355" spans="1:8" ht="15" customHeight="1" x14ac:dyDescent="0.2">
      <c r="A355" s="72">
        <f>'22.22-Dati'!A356</f>
        <v>353</v>
      </c>
      <c r="B355" s="70">
        <f>$B$2*'22.22-Dati'!L356/'22.22-Dati'!L355</f>
        <v>16843.659729666888</v>
      </c>
      <c r="C355" s="70">
        <f>$C$2*'22.22-Dati'!M356/'22.22-Dati'!M355</f>
        <v>17122.808279951918</v>
      </c>
      <c r="D355" s="70">
        <f>$D$2*'22.22-Dati'!N356/'22.22-Dati'!N355</f>
        <v>31554.239743004397</v>
      </c>
      <c r="E355" s="70">
        <f>$E$2*'22.22-Dati'!O356/'22.22-Dati'!O355</f>
        <v>764.32328359136932</v>
      </c>
      <c r="G355" s="71">
        <f>'22.22-Dati'!$R$5*B355/$B$2+'22.22-Dati'!$S$5*C355/$C$2+'22.22-Dati'!$T$5*D355/$D$2+'22.22-Dati'!$U$5*E355/$E$2</f>
        <v>9853.8029477820528</v>
      </c>
      <c r="H355" s="63">
        <f t="shared" si="7"/>
        <v>146.1970522179472</v>
      </c>
    </row>
    <row r="356" spans="1:8" ht="15" customHeight="1" x14ac:dyDescent="0.2">
      <c r="A356" s="72">
        <f>'22.22-Dati'!A357</f>
        <v>354</v>
      </c>
      <c r="B356" s="70">
        <f>$B$2*'22.22-Dati'!L357/'22.22-Dati'!L356</f>
        <v>17397.417488215469</v>
      </c>
      <c r="C356" s="70">
        <f>$C$2*'22.22-Dati'!M357/'22.22-Dati'!M356</f>
        <v>17237.207040837206</v>
      </c>
      <c r="D356" s="70">
        <f>$D$2*'22.22-Dati'!N357/'22.22-Dati'!N356</f>
        <v>32072.989386991856</v>
      </c>
      <c r="E356" s="70">
        <f>$E$2*'22.22-Dati'!O357/'22.22-Dati'!O356</f>
        <v>774.26987845012866</v>
      </c>
      <c r="G356" s="71">
        <f>'22.22-Dati'!$R$5*B356/$B$2+'22.22-Dati'!$S$5*C356/$C$2+'22.22-Dati'!$T$5*D356/$D$2+'22.22-Dati'!$U$5*E356/$E$2</f>
        <v>10024.911651632388</v>
      </c>
      <c r="H356" s="63">
        <f t="shared" si="7"/>
        <v>-24.911651632388384</v>
      </c>
    </row>
    <row r="357" spans="1:8" ht="15" customHeight="1" x14ac:dyDescent="0.2">
      <c r="A357" s="72">
        <f>'22.22-Dati'!A358</f>
        <v>355</v>
      </c>
      <c r="B357" s="70">
        <f>$B$2*'22.22-Dati'!L358/'22.22-Dati'!L357</f>
        <v>17292.482649587957</v>
      </c>
      <c r="C357" s="70">
        <f>$C$2*'22.22-Dati'!M358/'22.22-Dati'!M357</f>
        <v>17260.470309074928</v>
      </c>
      <c r="D357" s="70">
        <f>$D$2*'22.22-Dati'!N358/'22.22-Dati'!N357</f>
        <v>32242.155477311953</v>
      </c>
      <c r="E357" s="70">
        <f>$E$2*'22.22-Dati'!O358/'22.22-Dati'!O357</f>
        <v>785.40770576939303</v>
      </c>
      <c r="G357" s="71">
        <f>'22.22-Dati'!$R$5*B357/$B$2+'22.22-Dati'!$S$5*C357/$C$2+'22.22-Dati'!$T$5*D357/$D$2+'22.22-Dati'!$U$5*E357/$E$2</f>
        <v>10058.944565243566</v>
      </c>
      <c r="H357" s="63">
        <f t="shared" si="7"/>
        <v>-58.944565243566103</v>
      </c>
    </row>
    <row r="358" spans="1:8" ht="15" customHeight="1" x14ac:dyDescent="0.2">
      <c r="A358" s="72">
        <f>'22.22-Dati'!A359</f>
        <v>356</v>
      </c>
      <c r="B358" s="70">
        <f>$B$2*'22.22-Dati'!L359/'22.22-Dati'!L358</f>
        <v>17204.987053471701</v>
      </c>
      <c r="C358" s="70">
        <f>$C$2*'22.22-Dati'!M359/'22.22-Dati'!M358</f>
        <v>17368.757564849413</v>
      </c>
      <c r="D358" s="70">
        <f>$D$2*'22.22-Dati'!N359/'22.22-Dati'!N358</f>
        <v>32092.199180845811</v>
      </c>
      <c r="E358" s="70">
        <f>$E$2*'22.22-Dati'!O359/'22.22-Dati'!O358</f>
        <v>782.32464461903521</v>
      </c>
      <c r="G358" s="71">
        <f>'22.22-Dati'!$R$5*B358/$B$2+'22.22-Dati'!$S$5*C358/$C$2+'22.22-Dati'!$T$5*D358/$D$2+'22.22-Dati'!$U$5*E358/$E$2</f>
        <v>10045.930967390821</v>
      </c>
      <c r="H358" s="63">
        <f t="shared" si="7"/>
        <v>-45.930967390821024</v>
      </c>
    </row>
    <row r="359" spans="1:8" ht="15" customHeight="1" x14ac:dyDescent="0.2">
      <c r="A359" s="72">
        <f>'22.22-Dati'!A360</f>
        <v>357</v>
      </c>
      <c r="B359" s="70">
        <f>$B$2*'22.22-Dati'!L360/'22.22-Dati'!L359</f>
        <v>17283.911755169574</v>
      </c>
      <c r="C359" s="70">
        <f>$C$2*'22.22-Dati'!M360/'22.22-Dati'!M359</f>
        <v>17404.631899971817</v>
      </c>
      <c r="D359" s="70">
        <f>$D$2*'22.22-Dati'!N360/'22.22-Dati'!N359</f>
        <v>32225.732152490906</v>
      </c>
      <c r="E359" s="70">
        <f>$E$2*'22.22-Dati'!O360/'22.22-Dati'!O359</f>
        <v>782.60386063402416</v>
      </c>
      <c r="G359" s="71">
        <f>'22.22-Dati'!$R$5*B359/$B$2+'22.22-Dati'!$S$5*C359/$C$2+'22.22-Dati'!$T$5*D359/$D$2+'22.22-Dati'!$U$5*E359/$E$2</f>
        <v>10071.188253041086</v>
      </c>
      <c r="H359" s="63">
        <f t="shared" si="7"/>
        <v>-71.188253041085773</v>
      </c>
    </row>
    <row r="360" spans="1:8" ht="15" customHeight="1" x14ac:dyDescent="0.2">
      <c r="A360" s="72">
        <f>'22.22-Dati'!A361</f>
        <v>358</v>
      </c>
      <c r="B360" s="70">
        <f>$B$2*'22.22-Dati'!L361/'22.22-Dati'!L360</f>
        <v>17268.058486407073</v>
      </c>
      <c r="C360" s="70">
        <f>$C$2*'22.22-Dati'!M361/'22.22-Dati'!M360</f>
        <v>17465.582318017605</v>
      </c>
      <c r="D360" s="70">
        <f>$D$2*'22.22-Dati'!N361/'22.22-Dati'!N360</f>
        <v>32354.4016478169</v>
      </c>
      <c r="E360" s="70">
        <f>$E$2*'22.22-Dati'!O361/'22.22-Dati'!O360</f>
        <v>787.94202597671404</v>
      </c>
      <c r="G360" s="71">
        <f>'22.22-Dati'!$R$5*B360/$B$2+'22.22-Dati'!$S$5*C360/$C$2+'22.22-Dati'!$T$5*D360/$D$2+'22.22-Dati'!$U$5*E360/$E$2</f>
        <v>10103.657212750391</v>
      </c>
      <c r="H360" s="63">
        <f t="shared" si="7"/>
        <v>-103.65721275039141</v>
      </c>
    </row>
    <row r="361" spans="1:8" ht="15" customHeight="1" x14ac:dyDescent="0.2">
      <c r="A361" s="72">
        <f>'22.22-Dati'!A362</f>
        <v>359</v>
      </c>
      <c r="B361" s="70">
        <f>$B$2*'22.22-Dati'!L362/'22.22-Dati'!L361</f>
        <v>17196.568469740119</v>
      </c>
      <c r="C361" s="70">
        <f>$C$2*'22.22-Dati'!M362/'22.22-Dati'!M361</f>
        <v>17215.939190967663</v>
      </c>
      <c r="D361" s="70">
        <f>$D$2*'22.22-Dati'!N362/'22.22-Dati'!N361</f>
        <v>31797.899402564752</v>
      </c>
      <c r="E361" s="70">
        <f>$E$2*'22.22-Dati'!O362/'22.22-Dati'!O361</f>
        <v>780.90863391624544</v>
      </c>
      <c r="G361" s="71">
        <f>'22.22-Dati'!$R$5*B361/$B$2+'22.22-Dati'!$S$5*C361/$C$2+'22.22-Dati'!$T$5*D361/$D$2+'22.22-Dati'!$U$5*E361/$E$2</f>
        <v>10003.218239514783</v>
      </c>
      <c r="H361" s="63">
        <f t="shared" si="7"/>
        <v>-3.2182395147829084</v>
      </c>
    </row>
    <row r="362" spans="1:8" ht="15" customHeight="1" x14ac:dyDescent="0.2">
      <c r="A362" s="72">
        <f>'22.22-Dati'!A363</f>
        <v>360</v>
      </c>
      <c r="B362" s="70">
        <f>$B$2*'22.22-Dati'!L363/'22.22-Dati'!L362</f>
        <v>17175.833554273318</v>
      </c>
      <c r="C362" s="70">
        <f>$C$2*'22.22-Dati'!M363/'22.22-Dati'!M362</f>
        <v>17311.931942540163</v>
      </c>
      <c r="D362" s="70">
        <f>$D$2*'22.22-Dati'!N363/'22.22-Dati'!N362</f>
        <v>32019.21233623955</v>
      </c>
      <c r="E362" s="70">
        <f>$E$2*'22.22-Dati'!O363/'22.22-Dati'!O362</f>
        <v>773.76991675679415</v>
      </c>
      <c r="G362" s="71">
        <f>'22.22-Dati'!$R$5*B362/$B$2+'22.22-Dati'!$S$5*C362/$C$2+'22.22-Dati'!$T$5*D362/$D$2+'22.22-Dati'!$U$5*E362/$E$2</f>
        <v>9995.6473903341721</v>
      </c>
      <c r="H362" s="63">
        <f t="shared" si="7"/>
        <v>4.352609665827913</v>
      </c>
    </row>
    <row r="363" spans="1:8" ht="15" customHeight="1" x14ac:dyDescent="0.2">
      <c r="A363" s="72">
        <f>'22.22-Dati'!A364</f>
        <v>361</v>
      </c>
      <c r="B363" s="70">
        <f>$B$2*'22.22-Dati'!L364/'22.22-Dati'!L363</f>
        <v>17124.966678768851</v>
      </c>
      <c r="C363" s="70">
        <f>$C$2*'22.22-Dati'!M364/'22.22-Dati'!M363</f>
        <v>17262.066541811197</v>
      </c>
      <c r="D363" s="70">
        <f>$D$2*'22.22-Dati'!N364/'22.22-Dati'!N363</f>
        <v>32103.370750518443</v>
      </c>
      <c r="E363" s="70">
        <f>$E$2*'22.22-Dati'!O364/'22.22-Dati'!O363</f>
        <v>772.51815719958495</v>
      </c>
      <c r="G363" s="71">
        <f>'22.22-Dati'!$R$5*B363/$B$2+'22.22-Dati'!$S$5*C363/$C$2+'22.22-Dati'!$T$5*D363/$D$2+'22.22-Dati'!$U$5*E363/$E$2</f>
        <v>9975.8945938985307</v>
      </c>
      <c r="H363" s="63">
        <f t="shared" si="7"/>
        <v>24.105406101469271</v>
      </c>
    </row>
    <row r="364" spans="1:8" ht="15" customHeight="1" x14ac:dyDescent="0.2">
      <c r="A364" s="72">
        <f>'22.22-Dati'!A365</f>
        <v>362</v>
      </c>
      <c r="B364" s="70">
        <f>$B$2*'22.22-Dati'!L365/'22.22-Dati'!L364</f>
        <v>17291.331750562618</v>
      </c>
      <c r="C364" s="70">
        <f>$C$2*'22.22-Dati'!M365/'22.22-Dati'!M364</f>
        <v>17336.729946403637</v>
      </c>
      <c r="D364" s="70">
        <f>$D$2*'22.22-Dati'!N365/'22.22-Dati'!N364</f>
        <v>32018.663058630718</v>
      </c>
      <c r="E364" s="70">
        <f>$E$2*'22.22-Dati'!O365/'22.22-Dati'!O364</f>
        <v>762.1136986433138</v>
      </c>
      <c r="G364" s="71">
        <f>'22.22-Dati'!$R$5*B364/$B$2+'22.22-Dati'!$S$5*C364/$C$2+'22.22-Dati'!$T$5*D364/$D$2+'22.22-Dati'!$U$5*E364/$E$2</f>
        <v>9975.0827522148484</v>
      </c>
      <c r="H364" s="63">
        <f t="shared" si="7"/>
        <v>24.917247785151631</v>
      </c>
    </row>
    <row r="365" spans="1:8" ht="15" customHeight="1" x14ac:dyDescent="0.2">
      <c r="A365" s="72">
        <f>'22.22-Dati'!A366</f>
        <v>363</v>
      </c>
      <c r="B365" s="70">
        <f>$B$2*'22.22-Dati'!L366/'22.22-Dati'!L365</f>
        <v>17053.414722665409</v>
      </c>
      <c r="C365" s="70">
        <f>$C$2*'22.22-Dati'!M366/'22.22-Dati'!M365</f>
        <v>17213.263962541423</v>
      </c>
      <c r="D365" s="70">
        <f>$D$2*'22.22-Dati'!N366/'22.22-Dati'!N365</f>
        <v>31904.400358430801</v>
      </c>
      <c r="E365" s="70">
        <f>$E$2*'22.22-Dati'!O366/'22.22-Dati'!O365</f>
        <v>803.29903665192955</v>
      </c>
      <c r="G365" s="71">
        <f>'22.22-Dati'!$R$5*B365/$B$2+'22.22-Dati'!$S$5*C365/$C$2+'22.22-Dati'!$T$5*D365/$D$2+'22.22-Dati'!$U$5*E365/$E$2</f>
        <v>10067.565012421492</v>
      </c>
      <c r="H365" s="63">
        <f t="shared" si="7"/>
        <v>-67.565012421491701</v>
      </c>
    </row>
    <row r="366" spans="1:8" ht="15" customHeight="1" x14ac:dyDescent="0.2">
      <c r="A366" s="72">
        <f>'22.22-Dati'!A367</f>
        <v>364</v>
      </c>
      <c r="B366" s="70">
        <f>$B$2*'22.22-Dati'!L367/'22.22-Dati'!L366</f>
        <v>17110.684453141494</v>
      </c>
      <c r="C366" s="70">
        <f>$C$2*'22.22-Dati'!M367/'22.22-Dati'!M366</f>
        <v>17434.188551853626</v>
      </c>
      <c r="D366" s="70">
        <f>$D$2*'22.22-Dati'!N367/'22.22-Dati'!N366</f>
        <v>32392.645498327991</v>
      </c>
      <c r="E366" s="70">
        <f>$E$2*'22.22-Dati'!O367/'22.22-Dati'!O366</f>
        <v>766.9718893999061</v>
      </c>
      <c r="G366" s="71">
        <f>'22.22-Dati'!$R$5*B366/$B$2+'22.22-Dati'!$S$5*C366/$C$2+'22.22-Dati'!$T$5*D366/$D$2+'22.22-Dati'!$U$5*E366/$E$2</f>
        <v>9990.9645801384304</v>
      </c>
      <c r="H366" s="63">
        <f t="shared" si="7"/>
        <v>9.0354198615696077</v>
      </c>
    </row>
    <row r="367" spans="1:8" ht="15" customHeight="1" x14ac:dyDescent="0.2">
      <c r="A367" s="72">
        <f>'22.22-Dati'!A368</f>
        <v>365</v>
      </c>
      <c r="B367" s="70">
        <f>$B$2*'22.22-Dati'!L368/'22.22-Dati'!L367</f>
        <v>16987.270424770268</v>
      </c>
      <c r="C367" s="70">
        <f>$C$2*'22.22-Dati'!M368/'22.22-Dati'!M367</f>
        <v>16911.864120860122</v>
      </c>
      <c r="D367" s="70">
        <f>$D$2*'22.22-Dati'!N368/'22.22-Dati'!N367</f>
        <v>31864.208529193198</v>
      </c>
      <c r="E367" s="70">
        <f>$E$2*'22.22-Dati'!O368/'22.22-Dati'!O367</f>
        <v>768.85769618627239</v>
      </c>
      <c r="G367" s="71">
        <f>'22.22-Dati'!$R$5*B367/$B$2+'22.22-Dati'!$S$5*C367/$C$2+'22.22-Dati'!$T$5*D367/$D$2+'22.22-Dati'!$U$5*E367/$E$2</f>
        <v>9869.3490273280513</v>
      </c>
      <c r="H367" s="63">
        <f t="shared" si="7"/>
        <v>130.65097267194869</v>
      </c>
    </row>
    <row r="368" spans="1:8" ht="15" customHeight="1" x14ac:dyDescent="0.2">
      <c r="A368" s="72">
        <f>'22.22-Dati'!A369</f>
        <v>366</v>
      </c>
      <c r="B368" s="70">
        <f>$B$2*'22.22-Dati'!L369/'22.22-Dati'!L368</f>
        <v>17537.246993442495</v>
      </c>
      <c r="C368" s="70">
        <f>$C$2*'22.22-Dati'!M369/'22.22-Dati'!M368</f>
        <v>17364.553644742227</v>
      </c>
      <c r="D368" s="70">
        <f>$D$2*'22.22-Dati'!N369/'22.22-Dati'!N368</f>
        <v>32144.374863448309</v>
      </c>
      <c r="E368" s="70">
        <f>$E$2*'22.22-Dati'!O369/'22.22-Dati'!O368</f>
        <v>782.27440806363643</v>
      </c>
      <c r="G368" s="71">
        <f>'22.22-Dati'!$R$5*B368/$B$2+'22.22-Dati'!$S$5*C368/$C$2+'22.22-Dati'!$T$5*D368/$D$2+'22.22-Dati'!$U$5*E368/$E$2</f>
        <v>10104.594969172565</v>
      </c>
      <c r="H368" s="63">
        <f t="shared" si="7"/>
        <v>-104.59496917256547</v>
      </c>
    </row>
    <row r="369" spans="1:8" ht="15" customHeight="1" x14ac:dyDescent="0.2">
      <c r="A369" s="72">
        <f>'22.22-Dati'!A370</f>
        <v>367</v>
      </c>
      <c r="B369" s="70">
        <f>$B$2*'22.22-Dati'!L370/'22.22-Dati'!L369</f>
        <v>17280.10915358803</v>
      </c>
      <c r="C369" s="70">
        <f>$C$2*'22.22-Dati'!M370/'22.22-Dati'!M369</f>
        <v>17363.443039890863</v>
      </c>
      <c r="D369" s="70">
        <f>$D$2*'22.22-Dati'!N370/'22.22-Dati'!N369</f>
        <v>32459.154931447083</v>
      </c>
      <c r="E369" s="70">
        <f>$E$2*'22.22-Dati'!O370/'22.22-Dati'!O369</f>
        <v>811.77721853906701</v>
      </c>
      <c r="G369" s="71">
        <f>'22.22-Dati'!$R$5*B369/$B$2+'22.22-Dati'!$S$5*C369/$C$2+'22.22-Dati'!$T$5*D369/$D$2+'22.22-Dati'!$U$5*E369/$E$2</f>
        <v>10183.299405841346</v>
      </c>
      <c r="H369" s="63">
        <f t="shared" si="7"/>
        <v>-183.29940584134602</v>
      </c>
    </row>
    <row r="370" spans="1:8" ht="15" customHeight="1" x14ac:dyDescent="0.2">
      <c r="A370" s="72">
        <f>'22.22-Dati'!A371</f>
        <v>368</v>
      </c>
      <c r="B370" s="70">
        <f>$B$2*'22.22-Dati'!L371/'22.22-Dati'!L370</f>
        <v>17141.982958098008</v>
      </c>
      <c r="C370" s="70">
        <f>$C$2*'22.22-Dati'!M371/'22.22-Dati'!M370</f>
        <v>17214.919298221739</v>
      </c>
      <c r="D370" s="70">
        <f>$D$2*'22.22-Dati'!N371/'22.22-Dati'!N370</f>
        <v>32056.114230759478</v>
      </c>
      <c r="E370" s="70">
        <f>$E$2*'22.22-Dati'!O371/'22.22-Dati'!O370</f>
        <v>800.10907242364215</v>
      </c>
      <c r="G370" s="71">
        <f>'22.22-Dati'!$R$5*B370/$B$2+'22.22-Dati'!$S$5*C370/$C$2+'22.22-Dati'!$T$5*D370/$D$2+'22.22-Dati'!$U$5*E370/$E$2</f>
        <v>10075.723840214521</v>
      </c>
      <c r="H370" s="63">
        <f t="shared" si="7"/>
        <v>-75.72384021452126</v>
      </c>
    </row>
    <row r="371" spans="1:8" ht="15" customHeight="1" x14ac:dyDescent="0.2">
      <c r="A371" s="72">
        <f>'22.22-Dati'!A372</f>
        <v>369</v>
      </c>
      <c r="B371" s="70">
        <f>$B$2*'22.22-Dati'!L372/'22.22-Dati'!L371</f>
        <v>16929.55692756347</v>
      </c>
      <c r="C371" s="70">
        <f>$C$2*'22.22-Dati'!M372/'22.22-Dati'!M371</f>
        <v>17265.426226017309</v>
      </c>
      <c r="D371" s="70">
        <f>$D$2*'22.22-Dati'!N372/'22.22-Dati'!N371</f>
        <v>32012.322878204592</v>
      </c>
      <c r="E371" s="70">
        <f>$E$2*'22.22-Dati'!O372/'22.22-Dati'!O371</f>
        <v>783.93116868705135</v>
      </c>
      <c r="G371" s="71">
        <f>'22.22-Dati'!$R$5*B371/$B$2+'22.22-Dati'!$S$5*C371/$C$2+'22.22-Dati'!$T$5*D371/$D$2+'22.22-Dati'!$U$5*E371/$E$2</f>
        <v>9983.6177050762508</v>
      </c>
      <c r="H371" s="63">
        <f t="shared" si="7"/>
        <v>16.382294923749214</v>
      </c>
    </row>
    <row r="372" spans="1:8" ht="15" customHeight="1" x14ac:dyDescent="0.2">
      <c r="A372" s="72">
        <f>'22.22-Dati'!A373</f>
        <v>370</v>
      </c>
      <c r="B372" s="70">
        <f>$B$2*'22.22-Dati'!L373/'22.22-Dati'!L372</f>
        <v>17208.934479701253</v>
      </c>
      <c r="C372" s="70">
        <f>$C$2*'22.22-Dati'!M373/'22.22-Dati'!M372</f>
        <v>17290.776332034711</v>
      </c>
      <c r="D372" s="70">
        <f>$D$2*'22.22-Dati'!N373/'22.22-Dati'!N372</f>
        <v>31873.898093411055</v>
      </c>
      <c r="E372" s="70">
        <f>$E$2*'22.22-Dati'!O373/'22.22-Dati'!O372</f>
        <v>769.65453317361005</v>
      </c>
      <c r="G372" s="71">
        <f>'22.22-Dati'!$R$5*B372/$B$2+'22.22-Dati'!$S$5*C372/$C$2+'22.22-Dati'!$T$5*D372/$D$2+'22.22-Dati'!$U$5*E372/$E$2</f>
        <v>9977.3115867674023</v>
      </c>
      <c r="H372" s="63">
        <f t="shared" si="7"/>
        <v>22.688413232597668</v>
      </c>
    </row>
    <row r="373" spans="1:8" ht="15" customHeight="1" x14ac:dyDescent="0.2">
      <c r="A373" s="72">
        <f>'22.22-Dati'!A374</f>
        <v>371</v>
      </c>
      <c r="B373" s="70">
        <f>$B$2*'22.22-Dati'!L374/'22.22-Dati'!L373</f>
        <v>17217.831221467884</v>
      </c>
      <c r="C373" s="70">
        <f>$C$2*'22.22-Dati'!M374/'22.22-Dati'!M373</f>
        <v>17339.746275289966</v>
      </c>
      <c r="D373" s="70">
        <f>$D$2*'22.22-Dati'!N374/'22.22-Dati'!N373</f>
        <v>32113.479242574143</v>
      </c>
      <c r="E373" s="70">
        <f>$E$2*'22.22-Dati'!O374/'22.22-Dati'!O373</f>
        <v>772.73359855079696</v>
      </c>
      <c r="G373" s="71">
        <f>'22.22-Dati'!$R$5*B373/$B$2+'22.22-Dati'!$S$5*C373/$C$2+'22.22-Dati'!$T$5*D373/$D$2+'22.22-Dati'!$U$5*E373/$E$2</f>
        <v>10006.754789154638</v>
      </c>
      <c r="H373" s="63">
        <f t="shared" si="7"/>
        <v>-6.7547891546382743</v>
      </c>
    </row>
    <row r="374" spans="1:8" ht="15" customHeight="1" x14ac:dyDescent="0.2">
      <c r="A374" s="72">
        <f>'22.22-Dati'!A375</f>
        <v>372</v>
      </c>
      <c r="B374" s="70">
        <f>$B$2*'22.22-Dati'!L375/'22.22-Dati'!L374</f>
        <v>17294.193360646914</v>
      </c>
      <c r="C374" s="70">
        <f>$C$2*'22.22-Dati'!M375/'22.22-Dati'!M374</f>
        <v>17503.823583385463</v>
      </c>
      <c r="D374" s="70">
        <f>$D$2*'22.22-Dati'!N375/'22.22-Dati'!N374</f>
        <v>32327.06331067624</v>
      </c>
      <c r="E374" s="70">
        <f>$E$2*'22.22-Dati'!O375/'22.22-Dati'!O374</f>
        <v>782.10050525606846</v>
      </c>
      <c r="G374" s="71">
        <f>'22.22-Dati'!$R$5*B374/$B$2+'22.22-Dati'!$S$5*C374/$C$2+'22.22-Dati'!$T$5*D374/$D$2+'22.22-Dati'!$U$5*E374/$E$2</f>
        <v>10091.458535511356</v>
      </c>
      <c r="H374" s="63">
        <f t="shared" si="7"/>
        <v>-91.458535511355876</v>
      </c>
    </row>
    <row r="375" spans="1:8" ht="15" customHeight="1" x14ac:dyDescent="0.2">
      <c r="A375" s="72">
        <f>'22.22-Dati'!A376</f>
        <v>373</v>
      </c>
      <c r="B375" s="70">
        <f>$B$2*'22.22-Dati'!L376/'22.22-Dati'!L375</f>
        <v>17151.647077267651</v>
      </c>
      <c r="C375" s="70">
        <f>$C$2*'22.22-Dati'!M376/'22.22-Dati'!M375</f>
        <v>17034.483702994963</v>
      </c>
      <c r="D375" s="70">
        <f>$D$2*'22.22-Dati'!N376/'22.22-Dati'!N375</f>
        <v>31653.982726484108</v>
      </c>
      <c r="E375" s="70">
        <f>$E$2*'22.22-Dati'!O376/'22.22-Dati'!O375</f>
        <v>775.00785986777385</v>
      </c>
      <c r="G375" s="71">
        <f>'22.22-Dati'!$R$5*B375/$B$2+'22.22-Dati'!$S$5*C375/$C$2+'22.22-Dati'!$T$5*D375/$D$2+'22.22-Dati'!$U$5*E375/$E$2</f>
        <v>9936.5359033880377</v>
      </c>
      <c r="H375" s="63">
        <f t="shared" si="7"/>
        <v>63.464096611962304</v>
      </c>
    </row>
    <row r="376" spans="1:8" ht="15" customHeight="1" x14ac:dyDescent="0.2">
      <c r="A376" s="72">
        <f>'22.22-Dati'!A377</f>
        <v>374</v>
      </c>
      <c r="B376" s="70">
        <f>$B$2*'22.22-Dati'!L377/'22.22-Dati'!L376</f>
        <v>17317.726879294649</v>
      </c>
      <c r="C376" s="70">
        <f>$C$2*'22.22-Dati'!M377/'22.22-Dati'!M376</f>
        <v>17383.030441966363</v>
      </c>
      <c r="D376" s="70">
        <f>$D$2*'22.22-Dati'!N377/'22.22-Dati'!N376</f>
        <v>32500.539423972456</v>
      </c>
      <c r="E376" s="70">
        <f>$E$2*'22.22-Dati'!O377/'22.22-Dati'!O376</f>
        <v>766.71719436516196</v>
      </c>
      <c r="G376" s="71">
        <f>'22.22-Dati'!$R$5*B376/$B$2+'22.22-Dati'!$S$5*C376/$C$2+'22.22-Dati'!$T$5*D376/$D$2+'22.22-Dati'!$U$5*E376/$E$2</f>
        <v>10020.568166401063</v>
      </c>
      <c r="H376" s="63">
        <f t="shared" si="7"/>
        <v>-20.568166401062626</v>
      </c>
    </row>
    <row r="377" spans="1:8" ht="15" customHeight="1" x14ac:dyDescent="0.2">
      <c r="A377" s="72">
        <f>'22.22-Dati'!A378</f>
        <v>375</v>
      </c>
      <c r="B377" s="70">
        <f>$B$2*'22.22-Dati'!L378/'22.22-Dati'!L377</f>
        <v>17150.993986915022</v>
      </c>
      <c r="C377" s="70">
        <f>$C$2*'22.22-Dati'!M378/'22.22-Dati'!M377</f>
        <v>17243.804002439796</v>
      </c>
      <c r="D377" s="70">
        <f>$D$2*'22.22-Dati'!N378/'22.22-Dati'!N377</f>
        <v>32057.896827910401</v>
      </c>
      <c r="E377" s="70">
        <f>$E$2*'22.22-Dati'!O378/'22.22-Dati'!O377</f>
        <v>780.51956308073591</v>
      </c>
      <c r="G377" s="71">
        <f>'22.22-Dati'!$R$5*B377/$B$2+'22.22-Dati'!$S$5*C377/$C$2+'22.22-Dati'!$T$5*D377/$D$2+'22.22-Dati'!$U$5*E377/$E$2</f>
        <v>10006.733906734098</v>
      </c>
      <c r="H377" s="63">
        <f t="shared" si="7"/>
        <v>-6.7339067340981273</v>
      </c>
    </row>
    <row r="378" spans="1:8" ht="15" customHeight="1" x14ac:dyDescent="0.2">
      <c r="A378" s="72">
        <f>'22.22-Dati'!A379</f>
        <v>376</v>
      </c>
      <c r="B378" s="70">
        <f>$B$2*'22.22-Dati'!L379/'22.22-Dati'!L378</f>
        <v>17338.255740906538</v>
      </c>
      <c r="C378" s="70">
        <f>$C$2*'22.22-Dati'!M379/'22.22-Dati'!M378</f>
        <v>17492.92815584108</v>
      </c>
      <c r="D378" s="70">
        <f>$D$2*'22.22-Dati'!N379/'22.22-Dati'!N378</f>
        <v>32185.44013440824</v>
      </c>
      <c r="E378" s="70">
        <f>$E$2*'22.22-Dati'!O379/'22.22-Dati'!O378</f>
        <v>789.4719710918381</v>
      </c>
      <c r="G378" s="71">
        <f>'22.22-Dati'!$R$5*B378/$B$2+'22.22-Dati'!$S$5*C378/$C$2+'22.22-Dati'!$T$5*D378/$D$2+'22.22-Dati'!$U$5*E378/$E$2</f>
        <v>10121.289960513204</v>
      </c>
      <c r="H378" s="63">
        <f t="shared" si="7"/>
        <v>-121.28996051320428</v>
      </c>
    </row>
    <row r="379" spans="1:8" ht="15" customHeight="1" x14ac:dyDescent="0.2">
      <c r="A379" s="72">
        <f>'22.22-Dati'!A380</f>
        <v>377</v>
      </c>
      <c r="B379" s="70">
        <f>$B$2*'22.22-Dati'!L380/'22.22-Dati'!L379</f>
        <v>17105.639953348164</v>
      </c>
      <c r="C379" s="70">
        <f>$C$2*'22.22-Dati'!M380/'22.22-Dati'!M379</f>
        <v>17349.590399145567</v>
      </c>
      <c r="D379" s="70">
        <f>$D$2*'22.22-Dati'!N380/'22.22-Dati'!N379</f>
        <v>32330.419391822252</v>
      </c>
      <c r="E379" s="70">
        <f>$E$2*'22.22-Dati'!O380/'22.22-Dati'!O379</f>
        <v>782.96367918372493</v>
      </c>
      <c r="G379" s="71">
        <f>'22.22-Dati'!$R$5*B379/$B$2+'22.22-Dati'!$S$5*C379/$C$2+'22.22-Dati'!$T$5*D379/$D$2+'22.22-Dati'!$U$5*E379/$E$2</f>
        <v>10035.174499547662</v>
      </c>
      <c r="H379" s="63">
        <f t="shared" si="7"/>
        <v>-35.174499547661981</v>
      </c>
    </row>
    <row r="380" spans="1:8" ht="15" customHeight="1" x14ac:dyDescent="0.2">
      <c r="A380" s="72">
        <f>'22.22-Dati'!A381</f>
        <v>378</v>
      </c>
      <c r="B380" s="70">
        <f>$B$2*'22.22-Dati'!L381/'22.22-Dati'!L380</f>
        <v>17124.811741534446</v>
      </c>
      <c r="C380" s="70">
        <f>$C$2*'22.22-Dati'!M381/'22.22-Dati'!M380</f>
        <v>17246.54879653699</v>
      </c>
      <c r="D380" s="70">
        <f>$D$2*'22.22-Dati'!N381/'22.22-Dati'!N380</f>
        <v>31843.033357156546</v>
      </c>
      <c r="E380" s="70">
        <f>$E$2*'22.22-Dati'!O381/'22.22-Dati'!O380</f>
        <v>778.62827931232778</v>
      </c>
      <c r="G380" s="71">
        <f>'22.22-Dati'!$R$5*B380/$B$2+'22.22-Dati'!$S$5*C380/$C$2+'22.22-Dati'!$T$5*D380/$D$2+'22.22-Dati'!$U$5*E380/$E$2</f>
        <v>9988.6302223282892</v>
      </c>
      <c r="H380" s="63">
        <f t="shared" si="7"/>
        <v>11.369777671710835</v>
      </c>
    </row>
    <row r="381" spans="1:8" ht="15" customHeight="1" x14ac:dyDescent="0.2">
      <c r="A381" s="72">
        <f>'22.22-Dati'!A382</f>
        <v>379</v>
      </c>
      <c r="B381" s="70">
        <f>$B$2*'22.22-Dati'!L382/'22.22-Dati'!L381</f>
        <v>17206.102535115311</v>
      </c>
      <c r="C381" s="70">
        <f>$C$2*'22.22-Dati'!M382/'22.22-Dati'!M381</f>
        <v>16931.087850880747</v>
      </c>
      <c r="D381" s="70">
        <f>$D$2*'22.22-Dati'!N382/'22.22-Dati'!N381</f>
        <v>31037.126101313264</v>
      </c>
      <c r="E381" s="70">
        <f>$E$2*'22.22-Dati'!O382/'22.22-Dati'!O381</f>
        <v>759.26286982331294</v>
      </c>
      <c r="G381" s="71">
        <f>'22.22-Dati'!$R$5*B381/$B$2+'22.22-Dati'!$S$5*C381/$C$2+'22.22-Dati'!$T$5*D381/$D$2+'22.22-Dati'!$U$5*E381/$E$2</f>
        <v>9847.9844404289179</v>
      </c>
      <c r="H381" s="63">
        <f t="shared" si="7"/>
        <v>152.01555957108212</v>
      </c>
    </row>
    <row r="382" spans="1:8" ht="15" customHeight="1" x14ac:dyDescent="0.2">
      <c r="A382" s="72">
        <f>'22.22-Dati'!A383</f>
        <v>380</v>
      </c>
      <c r="B382" s="70">
        <f>$B$2*'22.22-Dati'!L383/'22.22-Dati'!L382</f>
        <v>17036.074220105693</v>
      </c>
      <c r="C382" s="70">
        <f>$C$2*'22.22-Dati'!M383/'22.22-Dati'!M382</f>
        <v>16681.840839045377</v>
      </c>
      <c r="D382" s="70">
        <f>$D$2*'22.22-Dati'!N383/'22.22-Dati'!N382</f>
        <v>30665.93254976095</v>
      </c>
      <c r="E382" s="70">
        <f>$E$2*'22.22-Dati'!O383/'22.22-Dati'!O382</f>
        <v>752.14921107358805</v>
      </c>
      <c r="G382" s="71">
        <f>'22.22-Dati'!$R$5*B382/$B$2+'22.22-Dati'!$S$5*C382/$C$2+'22.22-Dati'!$T$5*D382/$D$2+'22.22-Dati'!$U$5*E382/$E$2</f>
        <v>9735.9032191699189</v>
      </c>
      <c r="H382" s="63">
        <f t="shared" si="7"/>
        <v>264.09678083008112</v>
      </c>
    </row>
    <row r="383" spans="1:8" ht="15" customHeight="1" x14ac:dyDescent="0.2">
      <c r="A383" s="72">
        <f>'22.22-Dati'!A384</f>
        <v>381</v>
      </c>
      <c r="B383" s="70">
        <f>$B$2*'22.22-Dati'!L384/'22.22-Dati'!L383</f>
        <v>17331.466411593083</v>
      </c>
      <c r="C383" s="70">
        <f>$C$2*'22.22-Dati'!M384/'22.22-Dati'!M383</f>
        <v>17471.170285299489</v>
      </c>
      <c r="D383" s="70">
        <f>$D$2*'22.22-Dati'!N384/'22.22-Dati'!N383</f>
        <v>32388.675038921272</v>
      </c>
      <c r="E383" s="70">
        <f>$E$2*'22.22-Dati'!O384/'22.22-Dati'!O383</f>
        <v>751.46458291425529</v>
      </c>
      <c r="G383" s="71">
        <f>'22.22-Dati'!$R$5*B383/$B$2+'22.22-Dati'!$S$5*C383/$C$2+'22.22-Dati'!$T$5*D383/$D$2+'22.22-Dati'!$U$5*E383/$E$2</f>
        <v>9975.9078807734113</v>
      </c>
      <c r="H383" s="63">
        <f t="shared" si="7"/>
        <v>24.092119226588693</v>
      </c>
    </row>
    <row r="384" spans="1:8" ht="15" customHeight="1" x14ac:dyDescent="0.2">
      <c r="A384" s="72">
        <f>'22.22-Dati'!A385</f>
        <v>382</v>
      </c>
      <c r="B384" s="70">
        <f>$B$2*'22.22-Dati'!L385/'22.22-Dati'!L384</f>
        <v>17101.330235968482</v>
      </c>
      <c r="C384" s="70">
        <f>$C$2*'22.22-Dati'!M385/'22.22-Dati'!M384</f>
        <v>16981.828010704205</v>
      </c>
      <c r="D384" s="70">
        <f>$D$2*'22.22-Dati'!N385/'22.22-Dati'!N384</f>
        <v>31454.87094782709</v>
      </c>
      <c r="E384" s="70">
        <f>$E$2*'22.22-Dati'!O385/'22.22-Dati'!O384</f>
        <v>789.56457821091135</v>
      </c>
      <c r="G384" s="71">
        <f>'22.22-Dati'!$R$5*B384/$B$2+'22.22-Dati'!$S$5*C384/$C$2+'22.22-Dati'!$T$5*D384/$D$2+'22.22-Dati'!$U$5*E384/$E$2</f>
        <v>9968.5884302559152</v>
      </c>
      <c r="H384" s="63">
        <f t="shared" si="7"/>
        <v>31.411569744084773</v>
      </c>
    </row>
    <row r="385" spans="1:8" ht="15" customHeight="1" x14ac:dyDescent="0.2">
      <c r="A385" s="72">
        <f>'22.22-Dati'!A386</f>
        <v>383</v>
      </c>
      <c r="B385" s="70">
        <f>$B$2*'22.22-Dati'!L386/'22.22-Dati'!L385</f>
        <v>16971.885280245795</v>
      </c>
      <c r="C385" s="70">
        <f>$C$2*'22.22-Dati'!M386/'22.22-Dati'!M385</f>
        <v>16998.096494478505</v>
      </c>
      <c r="D385" s="70">
        <f>$D$2*'22.22-Dati'!N386/'22.22-Dati'!N385</f>
        <v>31652.246107072646</v>
      </c>
      <c r="E385" s="70">
        <f>$E$2*'22.22-Dati'!O386/'22.22-Dati'!O385</f>
        <v>779.86914534987966</v>
      </c>
      <c r="G385" s="71">
        <f>'22.22-Dati'!$R$5*B385/$B$2+'22.22-Dati'!$S$5*C385/$C$2+'22.22-Dati'!$T$5*D385/$D$2+'22.22-Dati'!$U$5*E385/$E$2</f>
        <v>9917.5651564407744</v>
      </c>
      <c r="H385" s="63">
        <f t="shared" si="7"/>
        <v>82.434843559225556</v>
      </c>
    </row>
    <row r="386" spans="1:8" ht="15" customHeight="1" x14ac:dyDescent="0.2">
      <c r="A386" s="72">
        <f>'22.22-Dati'!A387</f>
        <v>384</v>
      </c>
      <c r="B386" s="70">
        <f>$B$2*'22.22-Dati'!L387/'22.22-Dati'!L386</f>
        <v>17342.303123441994</v>
      </c>
      <c r="C386" s="70">
        <f>$C$2*'22.22-Dati'!M387/'22.22-Dati'!M386</f>
        <v>17209.653173868639</v>
      </c>
      <c r="D386" s="70">
        <f>$D$2*'22.22-Dati'!N387/'22.22-Dati'!N386</f>
        <v>31687.298954253863</v>
      </c>
      <c r="E386" s="70">
        <f>$E$2*'22.22-Dati'!O387/'22.22-Dati'!O386</f>
        <v>733.81533929843408</v>
      </c>
      <c r="G386" s="71">
        <f>'22.22-Dati'!$R$5*B386/$B$2+'22.22-Dati'!$S$5*C386/$C$2+'22.22-Dati'!$T$5*D386/$D$2+'22.22-Dati'!$U$5*E386/$E$2</f>
        <v>9842.247782915867</v>
      </c>
      <c r="H386" s="63">
        <f t="shared" si="7"/>
        <v>157.75221708413301</v>
      </c>
    </row>
    <row r="387" spans="1:8" ht="15" customHeight="1" x14ac:dyDescent="0.2">
      <c r="A387" s="72">
        <f>'22.22-Dati'!A388</f>
        <v>385</v>
      </c>
      <c r="B387" s="70">
        <f>$B$2*'22.22-Dati'!L388/'22.22-Dati'!L387</f>
        <v>17162.982371785984</v>
      </c>
      <c r="C387" s="70">
        <f>$C$2*'22.22-Dati'!M388/'22.22-Dati'!M387</f>
        <v>17646.315723154039</v>
      </c>
      <c r="D387" s="70">
        <f>$D$2*'22.22-Dati'!N388/'22.22-Dati'!N387</f>
        <v>32833.88969570426</v>
      </c>
      <c r="E387" s="70">
        <f>$E$2*'22.22-Dati'!O388/'22.22-Dati'!O387</f>
        <v>802.98774743020022</v>
      </c>
      <c r="G387" s="71">
        <f>'22.22-Dati'!$R$5*B387/$B$2+'22.22-Dati'!$S$5*C387/$C$2+'22.22-Dati'!$T$5*D387/$D$2+'22.22-Dati'!$U$5*E387/$E$2</f>
        <v>10189.841400100784</v>
      </c>
      <c r="H387" s="63">
        <f t="shared" si="7"/>
        <v>-189.84140010078409</v>
      </c>
    </row>
    <row r="388" spans="1:8" ht="15" customHeight="1" x14ac:dyDescent="0.2">
      <c r="A388" s="72">
        <f>'22.22-Dati'!A389</f>
        <v>386</v>
      </c>
      <c r="B388" s="70">
        <f>$B$2*'22.22-Dati'!L389/'22.22-Dati'!L388</f>
        <v>17184.018233732724</v>
      </c>
      <c r="C388" s="70">
        <f>$C$2*'22.22-Dati'!M389/'22.22-Dati'!M388</f>
        <v>17096.041584451061</v>
      </c>
      <c r="D388" s="70">
        <f>$D$2*'22.22-Dati'!N389/'22.22-Dati'!N388</f>
        <v>31790.236418369681</v>
      </c>
      <c r="E388" s="70">
        <f>$E$2*'22.22-Dati'!O389/'22.22-Dati'!O388</f>
        <v>784.16312544617608</v>
      </c>
      <c r="G388" s="71">
        <f>'22.22-Dati'!$R$5*B388/$B$2+'22.22-Dati'!$S$5*C388/$C$2+'22.22-Dati'!$T$5*D388/$D$2+'22.22-Dati'!$U$5*E388/$E$2</f>
        <v>9992.4989515801863</v>
      </c>
      <c r="H388" s="63">
        <f t="shared" ref="H388:H451" si="8">$G$2-G388</f>
        <v>7.5010484198137419</v>
      </c>
    </row>
    <row r="389" spans="1:8" ht="15" customHeight="1" x14ac:dyDescent="0.2">
      <c r="A389" s="72">
        <f>'22.22-Dati'!A390</f>
        <v>387</v>
      </c>
      <c r="B389" s="70">
        <f>$B$2*'22.22-Dati'!L390/'22.22-Dati'!L389</f>
        <v>16936.651204424146</v>
      </c>
      <c r="C389" s="70">
        <f>$C$2*'22.22-Dati'!M390/'22.22-Dati'!M389</f>
        <v>17181.279135087243</v>
      </c>
      <c r="D389" s="70">
        <f>$D$2*'22.22-Dati'!N390/'22.22-Dati'!N389</f>
        <v>31694.719050599324</v>
      </c>
      <c r="E389" s="70">
        <f>$E$2*'22.22-Dati'!O390/'22.22-Dati'!O389</f>
        <v>767.4234339584217</v>
      </c>
      <c r="G389" s="71">
        <f>'22.22-Dati'!$R$5*B389/$B$2+'22.22-Dati'!$S$5*C389/$C$2+'22.22-Dati'!$T$5*D389/$D$2+'22.22-Dati'!$U$5*E389/$E$2</f>
        <v>9896.554580858432</v>
      </c>
      <c r="H389" s="63">
        <f t="shared" si="8"/>
        <v>103.44541914156798</v>
      </c>
    </row>
    <row r="390" spans="1:8" ht="15" customHeight="1" x14ac:dyDescent="0.2">
      <c r="A390" s="72">
        <f>'22.22-Dati'!A391</f>
        <v>388</v>
      </c>
      <c r="B390" s="70">
        <f>$B$2*'22.22-Dati'!L391/'22.22-Dati'!L390</f>
        <v>17095.892654542862</v>
      </c>
      <c r="C390" s="70">
        <f>$C$2*'22.22-Dati'!M391/'22.22-Dati'!M390</f>
        <v>17014.801745180204</v>
      </c>
      <c r="D390" s="70">
        <f>$D$2*'22.22-Dati'!N391/'22.22-Dati'!N390</f>
        <v>31529.578763977494</v>
      </c>
      <c r="E390" s="70">
        <f>$E$2*'22.22-Dati'!O391/'22.22-Dati'!O390</f>
        <v>765.58931543267215</v>
      </c>
      <c r="G390" s="71">
        <f>'22.22-Dati'!$R$5*B390/$B$2+'22.22-Dati'!$S$5*C390/$C$2+'22.22-Dati'!$T$5*D390/$D$2+'22.22-Dati'!$U$5*E390/$E$2</f>
        <v>9883.1321172593744</v>
      </c>
      <c r="H390" s="63">
        <f t="shared" si="8"/>
        <v>116.86788274062565</v>
      </c>
    </row>
    <row r="391" spans="1:8" ht="15" customHeight="1" x14ac:dyDescent="0.2">
      <c r="A391" s="72">
        <f>'22.22-Dati'!A392</f>
        <v>389</v>
      </c>
      <c r="B391" s="70">
        <f>$B$2*'22.22-Dati'!L392/'22.22-Dati'!L391</f>
        <v>17373.810385300847</v>
      </c>
      <c r="C391" s="70">
        <f>$C$2*'22.22-Dati'!M392/'22.22-Dati'!M391</f>
        <v>17362.396255874446</v>
      </c>
      <c r="D391" s="70">
        <f>$D$2*'22.22-Dati'!N392/'22.22-Dati'!N391</f>
        <v>32121.126492048083</v>
      </c>
      <c r="E391" s="70">
        <f>$E$2*'22.22-Dati'!O392/'22.22-Dati'!O391</f>
        <v>776.88100903236329</v>
      </c>
      <c r="G391" s="71">
        <f>'22.22-Dati'!$R$5*B391/$B$2+'22.22-Dati'!$S$5*C391/$C$2+'22.22-Dati'!$T$5*D391/$D$2+'22.22-Dati'!$U$5*E391/$E$2</f>
        <v>10054.157639797271</v>
      </c>
      <c r="H391" s="63">
        <f t="shared" si="8"/>
        <v>-54.157639797271258</v>
      </c>
    </row>
    <row r="392" spans="1:8" ht="15" customHeight="1" x14ac:dyDescent="0.2">
      <c r="A392" s="72">
        <f>'22.22-Dati'!A393</f>
        <v>390</v>
      </c>
      <c r="B392" s="70">
        <f>$B$2*'22.22-Dati'!L393/'22.22-Dati'!L392</f>
        <v>17241.354645579882</v>
      </c>
      <c r="C392" s="70">
        <f>$C$2*'22.22-Dati'!M393/'22.22-Dati'!M392</f>
        <v>17464.668627713309</v>
      </c>
      <c r="D392" s="70">
        <f>$D$2*'22.22-Dati'!N393/'22.22-Dati'!N392</f>
        <v>32320.528299476915</v>
      </c>
      <c r="E392" s="70">
        <f>$E$2*'22.22-Dati'!O393/'22.22-Dati'!O392</f>
        <v>777.09698405963036</v>
      </c>
      <c r="G392" s="71">
        <f>'22.22-Dati'!$R$5*B392/$B$2+'22.22-Dati'!$S$5*C392/$C$2+'22.22-Dati'!$T$5*D392/$D$2+'22.22-Dati'!$U$5*E392/$E$2</f>
        <v>10055.905343652921</v>
      </c>
      <c r="H392" s="63">
        <f t="shared" si="8"/>
        <v>-55.905343652921147</v>
      </c>
    </row>
    <row r="393" spans="1:8" ht="15" customHeight="1" x14ac:dyDescent="0.2">
      <c r="A393" s="72">
        <f>'22.22-Dati'!A394</f>
        <v>391</v>
      </c>
      <c r="B393" s="70">
        <f>$B$2*'22.22-Dati'!L394/'22.22-Dati'!L393</f>
        <v>16963.870900015892</v>
      </c>
      <c r="C393" s="70">
        <f>$C$2*'22.22-Dati'!M394/'22.22-Dati'!M393</f>
        <v>17043.78827031362</v>
      </c>
      <c r="D393" s="70">
        <f>$D$2*'22.22-Dati'!N394/'22.22-Dati'!N393</f>
        <v>31912.113459434822</v>
      </c>
      <c r="E393" s="70">
        <f>$E$2*'22.22-Dati'!O394/'22.22-Dati'!O393</f>
        <v>796.18880435312508</v>
      </c>
      <c r="G393" s="71">
        <f>'22.22-Dati'!$R$5*B393/$B$2+'22.22-Dati'!$S$5*C393/$C$2+'22.22-Dati'!$T$5*D393/$D$2+'22.22-Dati'!$U$5*E393/$E$2</f>
        <v>9995.2485142494861</v>
      </c>
      <c r="H393" s="63">
        <f t="shared" si="8"/>
        <v>4.7514857505138934</v>
      </c>
    </row>
    <row r="394" spans="1:8" ht="15" customHeight="1" x14ac:dyDescent="0.2">
      <c r="A394" s="72">
        <f>'22.22-Dati'!A395</f>
        <v>392</v>
      </c>
      <c r="B394" s="70">
        <f>$B$2*'22.22-Dati'!L395/'22.22-Dati'!L394</f>
        <v>17151.549237858213</v>
      </c>
      <c r="C394" s="70">
        <f>$C$2*'22.22-Dati'!M395/'22.22-Dati'!M394</f>
        <v>16847.255244106491</v>
      </c>
      <c r="D394" s="70">
        <f>$D$2*'22.22-Dati'!N395/'22.22-Dati'!N394</f>
        <v>31335.938485119226</v>
      </c>
      <c r="E394" s="70">
        <f>$E$2*'22.22-Dati'!O395/'22.22-Dati'!O394</f>
        <v>754.18519724194061</v>
      </c>
      <c r="G394" s="71">
        <f>'22.22-Dati'!$R$5*B394/$B$2+'22.22-Dati'!$S$5*C394/$C$2+'22.22-Dati'!$T$5*D394/$D$2+'22.22-Dati'!$U$5*E394/$E$2</f>
        <v>9813.6108032915436</v>
      </c>
      <c r="H394" s="63">
        <f t="shared" si="8"/>
        <v>186.38919670845644</v>
      </c>
    </row>
    <row r="395" spans="1:8" ht="15" customHeight="1" x14ac:dyDescent="0.2">
      <c r="A395" s="72">
        <f>'22.22-Dati'!A396</f>
        <v>393</v>
      </c>
      <c r="B395" s="70">
        <f>$B$2*'22.22-Dati'!L396/'22.22-Dati'!L395</f>
        <v>17132.943228201704</v>
      </c>
      <c r="C395" s="70">
        <f>$C$2*'22.22-Dati'!M396/'22.22-Dati'!M395</f>
        <v>17106.674447873735</v>
      </c>
      <c r="D395" s="70">
        <f>$D$2*'22.22-Dati'!N396/'22.22-Dati'!N395</f>
        <v>31977.740399766513</v>
      </c>
      <c r="E395" s="70">
        <f>$E$2*'22.22-Dati'!O396/'22.22-Dati'!O395</f>
        <v>751.11630968650275</v>
      </c>
      <c r="G395" s="71">
        <f>'22.22-Dati'!$R$5*B395/$B$2+'22.22-Dati'!$S$5*C395/$C$2+'22.22-Dati'!$T$5*D395/$D$2+'22.22-Dati'!$U$5*E395/$E$2</f>
        <v>9863.6896190864136</v>
      </c>
      <c r="H395" s="63">
        <f t="shared" si="8"/>
        <v>136.31038091358641</v>
      </c>
    </row>
    <row r="396" spans="1:8" ht="15" customHeight="1" x14ac:dyDescent="0.2">
      <c r="A396" s="72">
        <f>'22.22-Dati'!A397</f>
        <v>394</v>
      </c>
      <c r="B396" s="70">
        <f>$B$2*'22.22-Dati'!L397/'22.22-Dati'!L396</f>
        <v>17133.611642768021</v>
      </c>
      <c r="C396" s="70">
        <f>$C$2*'22.22-Dati'!M397/'22.22-Dati'!M396</f>
        <v>17308.840836137766</v>
      </c>
      <c r="D396" s="70">
        <f>$D$2*'22.22-Dati'!N397/'22.22-Dati'!N396</f>
        <v>32024.045055738723</v>
      </c>
      <c r="E396" s="70">
        <f>$E$2*'22.22-Dati'!O397/'22.22-Dati'!O396</f>
        <v>786.19346871563562</v>
      </c>
      <c r="G396" s="71">
        <f>'22.22-Dati'!$R$5*B396/$B$2+'22.22-Dati'!$S$5*C396/$C$2+'22.22-Dati'!$T$5*D396/$D$2+'22.22-Dati'!$U$5*E396/$E$2</f>
        <v>10035.867287092369</v>
      </c>
      <c r="H396" s="63">
        <f t="shared" si="8"/>
        <v>-35.867287092369224</v>
      </c>
    </row>
    <row r="397" spans="1:8" ht="15" customHeight="1" x14ac:dyDescent="0.2">
      <c r="A397" s="72">
        <f>'22.22-Dati'!A398</f>
        <v>395</v>
      </c>
      <c r="B397" s="70">
        <f>$B$2*'22.22-Dati'!L398/'22.22-Dati'!L397</f>
        <v>17291.688014100866</v>
      </c>
      <c r="C397" s="70">
        <f>$C$2*'22.22-Dati'!M398/'22.22-Dati'!M397</f>
        <v>17517.294651558339</v>
      </c>
      <c r="D397" s="70">
        <f>$D$2*'22.22-Dati'!N398/'22.22-Dati'!N397</f>
        <v>32497.065860116905</v>
      </c>
      <c r="E397" s="70">
        <f>$E$2*'22.22-Dati'!O398/'22.22-Dati'!O397</f>
        <v>799.00788301826037</v>
      </c>
      <c r="G397" s="71">
        <f>'22.22-Dati'!$R$5*B397/$B$2+'22.22-Dati'!$S$5*C397/$C$2+'22.22-Dati'!$T$5*D397/$D$2+'22.22-Dati'!$U$5*E397/$E$2</f>
        <v>10163.960348059163</v>
      </c>
      <c r="H397" s="63">
        <f t="shared" si="8"/>
        <v>-163.96034805916315</v>
      </c>
    </row>
    <row r="398" spans="1:8" ht="15" customHeight="1" x14ac:dyDescent="0.2">
      <c r="A398" s="72">
        <f>'22.22-Dati'!A399</f>
        <v>396</v>
      </c>
      <c r="B398" s="70">
        <f>$B$2*'22.22-Dati'!L399/'22.22-Dati'!L398</f>
        <v>16898.53479992762</v>
      </c>
      <c r="C398" s="70">
        <f>$C$2*'22.22-Dati'!M399/'22.22-Dati'!M398</f>
        <v>16967.070710463548</v>
      </c>
      <c r="D398" s="70">
        <f>$D$2*'22.22-Dati'!N399/'22.22-Dati'!N398</f>
        <v>31556.35933677922</v>
      </c>
      <c r="E398" s="70">
        <f>$E$2*'22.22-Dati'!O399/'22.22-Dati'!O398</f>
        <v>771.58734636558324</v>
      </c>
      <c r="G398" s="71">
        <f>'22.22-Dati'!$R$5*B398/$B$2+'22.22-Dati'!$S$5*C398/$C$2+'22.22-Dati'!$T$5*D398/$D$2+'22.22-Dati'!$U$5*E398/$E$2</f>
        <v>9864.3986118887897</v>
      </c>
      <c r="H398" s="63">
        <f t="shared" si="8"/>
        <v>135.60138811121033</v>
      </c>
    </row>
    <row r="399" spans="1:8" ht="15" customHeight="1" x14ac:dyDescent="0.2">
      <c r="A399" s="72">
        <f>'22.22-Dati'!A400</f>
        <v>397</v>
      </c>
      <c r="B399" s="70">
        <f>$B$2*'22.22-Dati'!L400/'22.22-Dati'!L399</f>
        <v>16910.736435314546</v>
      </c>
      <c r="C399" s="70">
        <f>$C$2*'22.22-Dati'!M400/'22.22-Dati'!M399</f>
        <v>17163.420923360849</v>
      </c>
      <c r="D399" s="70">
        <f>$D$2*'22.22-Dati'!N400/'22.22-Dati'!N399</f>
        <v>31678.800928277018</v>
      </c>
      <c r="E399" s="70">
        <f>$E$2*'22.22-Dati'!O400/'22.22-Dati'!O399</f>
        <v>772.26994537685869</v>
      </c>
      <c r="G399" s="71">
        <f>'22.22-Dati'!$R$5*B399/$B$2+'22.22-Dati'!$S$5*C399/$C$2+'22.22-Dati'!$T$5*D399/$D$2+'22.22-Dati'!$U$5*E399/$E$2</f>
        <v>9907.1443462847747</v>
      </c>
      <c r="H399" s="63">
        <f t="shared" si="8"/>
        <v>92.855653715225344</v>
      </c>
    </row>
    <row r="400" spans="1:8" ht="15" customHeight="1" x14ac:dyDescent="0.2">
      <c r="A400" s="72">
        <f>'22.22-Dati'!A401</f>
        <v>398</v>
      </c>
      <c r="B400" s="70">
        <f>$B$2*'22.22-Dati'!L401/'22.22-Dati'!L400</f>
        <v>17130.097841351693</v>
      </c>
      <c r="C400" s="70">
        <f>$C$2*'22.22-Dati'!M401/'22.22-Dati'!M400</f>
        <v>17456.266048707836</v>
      </c>
      <c r="D400" s="70">
        <f>$D$2*'22.22-Dati'!N401/'22.22-Dati'!N400</f>
        <v>32217.024106449295</v>
      </c>
      <c r="E400" s="70">
        <f>$E$2*'22.22-Dati'!O401/'22.22-Dati'!O400</f>
        <v>762.48740085429574</v>
      </c>
      <c r="G400" s="71">
        <f>'22.22-Dati'!$R$5*B400/$B$2+'22.22-Dati'!$S$5*C400/$C$2+'22.22-Dati'!$T$5*D400/$D$2+'22.22-Dati'!$U$5*E400/$E$2</f>
        <v>9975.3901167503755</v>
      </c>
      <c r="H400" s="63">
        <f t="shared" si="8"/>
        <v>24.609883249624545</v>
      </c>
    </row>
    <row r="401" spans="1:8" ht="15" customHeight="1" x14ac:dyDescent="0.2">
      <c r="A401" s="72">
        <f>'22.22-Dati'!A402</f>
        <v>399</v>
      </c>
      <c r="B401" s="70">
        <f>$B$2*'22.22-Dati'!L402/'22.22-Dati'!L401</f>
        <v>17700.40789132351</v>
      </c>
      <c r="C401" s="70">
        <f>$C$2*'22.22-Dati'!M402/'22.22-Dati'!M401</f>
        <v>17342.902161738988</v>
      </c>
      <c r="D401" s="70">
        <f>$D$2*'22.22-Dati'!N402/'22.22-Dati'!N401</f>
        <v>32271.438847912108</v>
      </c>
      <c r="E401" s="70">
        <f>$E$2*'22.22-Dati'!O402/'22.22-Dati'!O401</f>
        <v>764.42150098324623</v>
      </c>
      <c r="G401" s="71">
        <f>'22.22-Dati'!$R$5*B401/$B$2+'22.22-Dati'!$S$5*C401/$C$2+'22.22-Dati'!$T$5*D401/$D$2+'22.22-Dati'!$U$5*E401/$E$2</f>
        <v>10064.322402516933</v>
      </c>
      <c r="H401" s="63">
        <f t="shared" si="8"/>
        <v>-64.322402516932925</v>
      </c>
    </row>
    <row r="402" spans="1:8" ht="15" customHeight="1" x14ac:dyDescent="0.2">
      <c r="A402" s="72">
        <f>'22.22-Dati'!A403</f>
        <v>400</v>
      </c>
      <c r="B402" s="70">
        <f>$B$2*'22.22-Dati'!L403/'22.22-Dati'!L402</f>
        <v>17321.753674611544</v>
      </c>
      <c r="C402" s="70">
        <f>$C$2*'22.22-Dati'!M403/'22.22-Dati'!M402</f>
        <v>17670.964880455125</v>
      </c>
      <c r="D402" s="70">
        <f>$D$2*'22.22-Dati'!N403/'22.22-Dati'!N402</f>
        <v>32994.011125411998</v>
      </c>
      <c r="E402" s="70">
        <f>$E$2*'22.22-Dati'!O403/'22.22-Dati'!O402</f>
        <v>823.72274101946618</v>
      </c>
      <c r="G402" s="71">
        <f>'22.22-Dati'!$R$5*B402/$B$2+'22.22-Dati'!$S$5*C402/$C$2+'22.22-Dati'!$T$5*D402/$D$2+'22.22-Dati'!$U$5*E402/$E$2</f>
        <v>10306.892182729547</v>
      </c>
      <c r="H402" s="63">
        <f t="shared" si="8"/>
        <v>-306.89218272954713</v>
      </c>
    </row>
    <row r="403" spans="1:8" ht="15" customHeight="1" x14ac:dyDescent="0.2">
      <c r="A403" s="72">
        <f>'22.22-Dati'!A404</f>
        <v>401</v>
      </c>
      <c r="B403" s="70">
        <f>$B$2*'22.22-Dati'!L404/'22.22-Dati'!L403</f>
        <v>17218.364959824572</v>
      </c>
      <c r="C403" s="70">
        <f>$C$2*'22.22-Dati'!M404/'22.22-Dati'!M403</f>
        <v>17218.019565534192</v>
      </c>
      <c r="D403" s="70">
        <f>$D$2*'22.22-Dati'!N404/'22.22-Dati'!N403</f>
        <v>31720.860947793437</v>
      </c>
      <c r="E403" s="70">
        <f>$E$2*'22.22-Dati'!O404/'22.22-Dati'!O403</f>
        <v>752.38493290215877</v>
      </c>
      <c r="G403" s="71">
        <f>'22.22-Dati'!$R$5*B403/$B$2+'22.22-Dati'!$S$5*C403/$C$2+'22.22-Dati'!$T$5*D403/$D$2+'22.22-Dati'!$U$5*E403/$E$2</f>
        <v>9894.8356405999493</v>
      </c>
      <c r="H403" s="63">
        <f t="shared" si="8"/>
        <v>105.16435940005067</v>
      </c>
    </row>
    <row r="404" spans="1:8" ht="15" customHeight="1" x14ac:dyDescent="0.2">
      <c r="A404" s="72">
        <f>'22.22-Dati'!A405</f>
        <v>402</v>
      </c>
      <c r="B404" s="70">
        <f>$B$2*'22.22-Dati'!L405/'22.22-Dati'!L404</f>
        <v>17288.522243434672</v>
      </c>
      <c r="C404" s="70">
        <f>$C$2*'22.22-Dati'!M405/'22.22-Dati'!M404</f>
        <v>17147.17533126548</v>
      </c>
      <c r="D404" s="70">
        <f>$D$2*'22.22-Dati'!N405/'22.22-Dati'!N404</f>
        <v>31889.204896625306</v>
      </c>
      <c r="E404" s="70">
        <f>$E$2*'22.22-Dati'!O405/'22.22-Dati'!O404</f>
        <v>790.04019969273577</v>
      </c>
      <c r="G404" s="71">
        <f>'22.22-Dati'!$R$5*B404/$B$2+'22.22-Dati'!$S$5*C404/$C$2+'22.22-Dati'!$T$5*D404/$D$2+'22.22-Dati'!$U$5*E404/$E$2</f>
        <v>10045.408659931105</v>
      </c>
      <c r="H404" s="63">
        <f t="shared" si="8"/>
        <v>-45.408659931104921</v>
      </c>
    </row>
    <row r="405" spans="1:8" ht="15" customHeight="1" x14ac:dyDescent="0.2">
      <c r="A405" s="72">
        <f>'22.22-Dati'!A406</f>
        <v>403</v>
      </c>
      <c r="B405" s="70">
        <f>$B$2*'22.22-Dati'!L406/'22.22-Dati'!L405</f>
        <v>17629.168296577926</v>
      </c>
      <c r="C405" s="70">
        <f>$C$2*'22.22-Dati'!M406/'22.22-Dati'!M405</f>
        <v>17981.824398312761</v>
      </c>
      <c r="D405" s="70">
        <f>$D$2*'22.22-Dati'!N406/'22.22-Dati'!N405</f>
        <v>33885.927985752322</v>
      </c>
      <c r="E405" s="70">
        <f>$E$2*'22.22-Dati'!O406/'22.22-Dati'!O405</f>
        <v>827.55335342850822</v>
      </c>
      <c r="G405" s="71">
        <f>'22.22-Dati'!$R$5*B405/$B$2+'22.22-Dati'!$S$5*C405/$C$2+'22.22-Dati'!$T$5*D405/$D$2+'22.22-Dati'!$U$5*E405/$E$2</f>
        <v>10457.244378564339</v>
      </c>
      <c r="H405" s="63">
        <f t="shared" si="8"/>
        <v>-457.24437856433906</v>
      </c>
    </row>
    <row r="406" spans="1:8" ht="15" customHeight="1" x14ac:dyDescent="0.2">
      <c r="A406" s="72">
        <f>'22.22-Dati'!A407</f>
        <v>404</v>
      </c>
      <c r="B406" s="70">
        <f>$B$2*'22.22-Dati'!L407/'22.22-Dati'!L406</f>
        <v>17305.024638890322</v>
      </c>
      <c r="C406" s="70">
        <f>$C$2*'22.22-Dati'!M407/'22.22-Dati'!M406</f>
        <v>17198.28323243287</v>
      </c>
      <c r="D406" s="70">
        <f>$D$2*'22.22-Dati'!N407/'22.22-Dati'!N406</f>
        <v>31889.224917524578</v>
      </c>
      <c r="E406" s="70">
        <f>$E$2*'22.22-Dati'!O407/'22.22-Dati'!O406</f>
        <v>767.48078062725438</v>
      </c>
      <c r="G406" s="71">
        <f>'22.22-Dati'!$R$5*B406/$B$2+'22.22-Dati'!$S$5*C406/$C$2+'22.22-Dati'!$T$5*D406/$D$2+'22.22-Dati'!$U$5*E406/$E$2</f>
        <v>9970.0685211255168</v>
      </c>
      <c r="H406" s="63">
        <f t="shared" si="8"/>
        <v>29.931478874483219</v>
      </c>
    </row>
    <row r="407" spans="1:8" ht="15" customHeight="1" x14ac:dyDescent="0.2">
      <c r="A407" s="72">
        <f>'22.22-Dati'!A408</f>
        <v>405</v>
      </c>
      <c r="B407" s="70">
        <f>$B$2*'22.22-Dati'!L408/'22.22-Dati'!L407</f>
        <v>17179.97288384111</v>
      </c>
      <c r="C407" s="70">
        <f>$C$2*'22.22-Dati'!M408/'22.22-Dati'!M407</f>
        <v>17268.490320459096</v>
      </c>
      <c r="D407" s="70">
        <f>$D$2*'22.22-Dati'!N408/'22.22-Dati'!N407</f>
        <v>32141.632136100594</v>
      </c>
      <c r="E407" s="70">
        <f>$E$2*'22.22-Dati'!O408/'22.22-Dati'!O407</f>
        <v>789.93680342666426</v>
      </c>
      <c r="G407" s="71">
        <f>'22.22-Dati'!$R$5*B407/$B$2+'22.22-Dati'!$S$5*C407/$C$2+'22.22-Dati'!$T$5*D407/$D$2+'22.22-Dati'!$U$5*E407/$E$2</f>
        <v>10055.062244996167</v>
      </c>
      <c r="H407" s="63">
        <f t="shared" si="8"/>
        <v>-55.062244996166555</v>
      </c>
    </row>
    <row r="408" spans="1:8" ht="15" customHeight="1" x14ac:dyDescent="0.2">
      <c r="A408" s="72">
        <f>'22.22-Dati'!A409</f>
        <v>406</v>
      </c>
      <c r="B408" s="70">
        <f>$B$2*'22.22-Dati'!L409/'22.22-Dati'!L408</f>
        <v>17372.779050835736</v>
      </c>
      <c r="C408" s="70">
        <f>$C$2*'22.22-Dati'!M409/'22.22-Dati'!M408</f>
        <v>17186.211055745327</v>
      </c>
      <c r="D408" s="70">
        <f>$D$2*'22.22-Dati'!N409/'22.22-Dati'!N408</f>
        <v>31851.66513411103</v>
      </c>
      <c r="E408" s="70">
        <f>$E$2*'22.22-Dati'!O409/'22.22-Dati'!O408</f>
        <v>768.08207270520711</v>
      </c>
      <c r="G408" s="71">
        <f>'22.22-Dati'!$R$5*B408/$B$2+'22.22-Dati'!$S$5*C408/$C$2+'22.22-Dati'!$T$5*D408/$D$2+'22.22-Dati'!$U$5*E408/$E$2</f>
        <v>9980.9362451835295</v>
      </c>
      <c r="H408" s="63">
        <f t="shared" si="8"/>
        <v>19.063754816470464</v>
      </c>
    </row>
    <row r="409" spans="1:8" ht="15" customHeight="1" x14ac:dyDescent="0.2">
      <c r="A409" s="72">
        <f>'22.22-Dati'!A410</f>
        <v>407</v>
      </c>
      <c r="B409" s="70">
        <f>$B$2*'22.22-Dati'!L410/'22.22-Dati'!L409</f>
        <v>17400.914904996123</v>
      </c>
      <c r="C409" s="70">
        <f>$C$2*'22.22-Dati'!M410/'22.22-Dati'!M409</f>
        <v>17478.209376521409</v>
      </c>
      <c r="D409" s="70">
        <f>$D$2*'22.22-Dati'!N410/'22.22-Dati'!N409</f>
        <v>32675.876462834254</v>
      </c>
      <c r="E409" s="70">
        <f>$E$2*'22.22-Dati'!O410/'22.22-Dati'!O409</f>
        <v>800.76576072959142</v>
      </c>
      <c r="G409" s="71">
        <f>'22.22-Dati'!$R$5*B409/$B$2+'22.22-Dati'!$S$5*C409/$C$2+'22.22-Dati'!$T$5*D409/$D$2+'22.22-Dati'!$U$5*E409/$E$2</f>
        <v>10188.58739337079</v>
      </c>
      <c r="H409" s="63">
        <f t="shared" si="8"/>
        <v>-188.58739337078987</v>
      </c>
    </row>
    <row r="410" spans="1:8" ht="15" customHeight="1" x14ac:dyDescent="0.2">
      <c r="A410" s="72">
        <f>'22.22-Dati'!A411</f>
        <v>408</v>
      </c>
      <c r="B410" s="70">
        <f>$B$2*'22.22-Dati'!L411/'22.22-Dati'!L410</f>
        <v>17336.349098063434</v>
      </c>
      <c r="C410" s="70">
        <f>$C$2*'22.22-Dati'!M411/'22.22-Dati'!M410</f>
        <v>17141.698549656674</v>
      </c>
      <c r="D410" s="70">
        <f>$D$2*'22.22-Dati'!N411/'22.22-Dati'!N410</f>
        <v>31776.607354922526</v>
      </c>
      <c r="E410" s="70">
        <f>$E$2*'22.22-Dati'!O411/'22.22-Dati'!O410</f>
        <v>779.18098731137673</v>
      </c>
      <c r="G410" s="71">
        <f>'22.22-Dati'!$R$5*B410/$B$2+'22.22-Dati'!$S$5*C410/$C$2+'22.22-Dati'!$T$5*D410/$D$2+'22.22-Dati'!$U$5*E410/$E$2</f>
        <v>10007.350616143498</v>
      </c>
      <c r="H410" s="63">
        <f t="shared" si="8"/>
        <v>-7.3506161434979731</v>
      </c>
    </row>
    <row r="411" spans="1:8" ht="15" customHeight="1" x14ac:dyDescent="0.2">
      <c r="A411" s="72">
        <f>'22.22-Dati'!A412</f>
        <v>409</v>
      </c>
      <c r="B411" s="70">
        <f>$B$2*'22.22-Dati'!L412/'22.22-Dati'!L411</f>
        <v>17242.84819929078</v>
      </c>
      <c r="C411" s="70">
        <f>$C$2*'22.22-Dati'!M412/'22.22-Dati'!M411</f>
        <v>17293.531937526099</v>
      </c>
      <c r="D411" s="70">
        <f>$D$2*'22.22-Dati'!N412/'22.22-Dati'!N411</f>
        <v>31976.466323689096</v>
      </c>
      <c r="E411" s="70">
        <f>$E$2*'22.22-Dati'!O412/'22.22-Dati'!O411</f>
        <v>795.98460673249781</v>
      </c>
      <c r="G411" s="71">
        <f>'22.22-Dati'!$R$5*B411/$B$2+'22.22-Dati'!$S$5*C411/$C$2+'22.22-Dati'!$T$5*D411/$D$2+'22.22-Dati'!$U$5*E411/$E$2</f>
        <v>10088.58057098411</v>
      </c>
      <c r="H411" s="63">
        <f t="shared" si="8"/>
        <v>-88.580570984109727</v>
      </c>
    </row>
    <row r="412" spans="1:8" ht="15" customHeight="1" x14ac:dyDescent="0.2">
      <c r="A412" s="72">
        <f>'22.22-Dati'!A413</f>
        <v>410</v>
      </c>
      <c r="B412" s="70">
        <f>$B$2*'22.22-Dati'!L413/'22.22-Dati'!L412</f>
        <v>17404.947348782443</v>
      </c>
      <c r="C412" s="70">
        <f>$C$2*'22.22-Dati'!M413/'22.22-Dati'!M412</f>
        <v>17358.890590168619</v>
      </c>
      <c r="D412" s="70">
        <f>$D$2*'22.22-Dati'!N413/'22.22-Dati'!N412</f>
        <v>32687.676198176181</v>
      </c>
      <c r="E412" s="70">
        <f>$E$2*'22.22-Dati'!O413/'22.22-Dati'!O412</f>
        <v>762.62122360994624</v>
      </c>
      <c r="G412" s="71">
        <f>'22.22-Dati'!$R$5*B412/$B$2+'22.22-Dati'!$S$5*C412/$C$2+'22.22-Dati'!$T$5*D412/$D$2+'22.22-Dati'!$U$5*E412/$E$2</f>
        <v>10021.612505590319</v>
      </c>
      <c r="H412" s="63">
        <f t="shared" si="8"/>
        <v>-21.612505590319415</v>
      </c>
    </row>
    <row r="413" spans="1:8" ht="15" customHeight="1" x14ac:dyDescent="0.2">
      <c r="A413" s="72">
        <f>'22.22-Dati'!A414</f>
        <v>411</v>
      </c>
      <c r="B413" s="70">
        <f>$B$2*'22.22-Dati'!L414/'22.22-Dati'!L413</f>
        <v>17157.42396420861</v>
      </c>
      <c r="C413" s="70">
        <f>$C$2*'22.22-Dati'!M414/'22.22-Dati'!M413</f>
        <v>17121.094147319109</v>
      </c>
      <c r="D413" s="70">
        <f>$D$2*'22.22-Dati'!N414/'22.22-Dati'!N413</f>
        <v>31559.797492090329</v>
      </c>
      <c r="E413" s="70">
        <f>$E$2*'22.22-Dati'!O414/'22.22-Dati'!O413</f>
        <v>782.61465570666644</v>
      </c>
      <c r="G413" s="71">
        <f>'22.22-Dati'!$R$5*B413/$B$2+'22.22-Dati'!$S$5*C413/$C$2+'22.22-Dati'!$T$5*D413/$D$2+'22.22-Dati'!$U$5*E413/$E$2</f>
        <v>9979.0413187583981</v>
      </c>
      <c r="H413" s="63">
        <f t="shared" si="8"/>
        <v>20.95868124160188</v>
      </c>
    </row>
    <row r="414" spans="1:8" ht="15" customHeight="1" x14ac:dyDescent="0.2">
      <c r="A414" s="72">
        <f>'22.22-Dati'!A415</f>
        <v>412</v>
      </c>
      <c r="B414" s="70">
        <f>$B$2*'22.22-Dati'!L415/'22.22-Dati'!L414</f>
        <v>17088.69446536995</v>
      </c>
      <c r="C414" s="70">
        <f>$C$2*'22.22-Dati'!M415/'22.22-Dati'!M414</f>
        <v>17076.868354788759</v>
      </c>
      <c r="D414" s="70">
        <f>$D$2*'22.22-Dati'!N415/'22.22-Dati'!N414</f>
        <v>31744.866591417285</v>
      </c>
      <c r="E414" s="70">
        <f>$E$2*'22.22-Dati'!O415/'22.22-Dati'!O414</f>
        <v>783.22818745787231</v>
      </c>
      <c r="G414" s="71">
        <f>'22.22-Dati'!$R$5*B414/$B$2+'22.22-Dati'!$S$5*C414/$C$2+'22.22-Dati'!$T$5*D414/$D$2+'22.22-Dati'!$U$5*E414/$E$2</f>
        <v>9967.5080120063722</v>
      </c>
      <c r="H414" s="63">
        <f t="shared" si="8"/>
        <v>32.491987993627845</v>
      </c>
    </row>
    <row r="415" spans="1:8" ht="15" customHeight="1" x14ac:dyDescent="0.2">
      <c r="A415" s="72">
        <f>'22.22-Dati'!A416</f>
        <v>413</v>
      </c>
      <c r="B415" s="70">
        <f>$B$2*'22.22-Dati'!L416/'22.22-Dati'!L415</f>
        <v>17377.991565778637</v>
      </c>
      <c r="C415" s="70">
        <f>$C$2*'22.22-Dati'!M416/'22.22-Dati'!M415</f>
        <v>17186.208616377997</v>
      </c>
      <c r="D415" s="70">
        <f>$D$2*'22.22-Dati'!N416/'22.22-Dati'!N415</f>
        <v>31616.553087568078</v>
      </c>
      <c r="E415" s="70">
        <f>$E$2*'22.22-Dati'!O416/'22.22-Dati'!O415</f>
        <v>779.14518263980733</v>
      </c>
      <c r="G415" s="71">
        <f>'22.22-Dati'!$R$5*B415/$B$2+'22.22-Dati'!$S$5*C415/$C$2+'22.22-Dati'!$T$5*D415/$D$2+'22.22-Dati'!$U$5*E415/$E$2</f>
        <v>10017.220416587534</v>
      </c>
      <c r="H415" s="63">
        <f t="shared" si="8"/>
        <v>-17.220416587533691</v>
      </c>
    </row>
    <row r="416" spans="1:8" ht="15" customHeight="1" x14ac:dyDescent="0.2">
      <c r="A416" s="72">
        <f>'22.22-Dati'!A417</f>
        <v>414</v>
      </c>
      <c r="B416" s="70">
        <f>$B$2*'22.22-Dati'!L417/'22.22-Dati'!L416</f>
        <v>17126.980118293635</v>
      </c>
      <c r="C416" s="70">
        <f>$C$2*'22.22-Dati'!M417/'22.22-Dati'!M416</f>
        <v>17237.259835206412</v>
      </c>
      <c r="D416" s="70">
        <f>$D$2*'22.22-Dati'!N417/'22.22-Dati'!N416</f>
        <v>32187.748813421586</v>
      </c>
      <c r="E416" s="70">
        <f>$E$2*'22.22-Dati'!O417/'22.22-Dati'!O416</f>
        <v>769.83027075079474</v>
      </c>
      <c r="G416" s="71">
        <f>'22.22-Dati'!$R$5*B416/$B$2+'22.22-Dati'!$S$5*C416/$C$2+'22.22-Dati'!$T$5*D416/$D$2+'22.22-Dati'!$U$5*E416/$E$2</f>
        <v>9964.1869494636212</v>
      </c>
      <c r="H416" s="63">
        <f t="shared" si="8"/>
        <v>35.813050536378796</v>
      </c>
    </row>
    <row r="417" spans="1:8" ht="15" customHeight="1" x14ac:dyDescent="0.2">
      <c r="A417" s="72">
        <f>'22.22-Dati'!A418</f>
        <v>415</v>
      </c>
      <c r="B417" s="70">
        <f>$B$2*'22.22-Dati'!L418/'22.22-Dati'!L417</f>
        <v>17335.66232893198</v>
      </c>
      <c r="C417" s="70">
        <f>$C$2*'22.22-Dati'!M418/'22.22-Dati'!M417</f>
        <v>17097.995884535761</v>
      </c>
      <c r="D417" s="70">
        <f>$D$2*'22.22-Dati'!N418/'22.22-Dati'!N417</f>
        <v>31794.976903618091</v>
      </c>
      <c r="E417" s="70">
        <f>$E$2*'22.22-Dati'!O418/'22.22-Dati'!O417</f>
        <v>784.81670285754876</v>
      </c>
      <c r="G417" s="71">
        <f>'22.22-Dati'!$R$5*B417/$B$2+'22.22-Dati'!$S$5*C417/$C$2+'22.22-Dati'!$T$5*D417/$D$2+'22.22-Dati'!$U$5*E417/$E$2</f>
        <v>10021.963592715496</v>
      </c>
      <c r="H417" s="63">
        <f t="shared" si="8"/>
        <v>-21.963592715495906</v>
      </c>
    </row>
    <row r="418" spans="1:8" ht="15" customHeight="1" x14ac:dyDescent="0.2">
      <c r="A418" s="72">
        <f>'22.22-Dati'!A419</f>
        <v>416</v>
      </c>
      <c r="B418" s="70">
        <f>$B$2*'22.22-Dati'!L419/'22.22-Dati'!L418</f>
        <v>17219.116024876028</v>
      </c>
      <c r="C418" s="70">
        <f>$C$2*'22.22-Dati'!M419/'22.22-Dati'!M418</f>
        <v>17247.440523717447</v>
      </c>
      <c r="D418" s="70">
        <f>$D$2*'22.22-Dati'!N419/'22.22-Dati'!N418</f>
        <v>32055.279295765627</v>
      </c>
      <c r="E418" s="70">
        <f>$E$2*'22.22-Dati'!O419/'22.22-Dati'!O418</f>
        <v>788.62039991551853</v>
      </c>
      <c r="G418" s="71">
        <f>'22.22-Dati'!$R$5*B418/$B$2+'22.22-Dati'!$S$5*C418/$C$2+'22.22-Dati'!$T$5*D418/$D$2+'22.22-Dati'!$U$5*E418/$E$2</f>
        <v>10050.448330989984</v>
      </c>
      <c r="H418" s="63">
        <f t="shared" si="8"/>
        <v>-50.448330989984242</v>
      </c>
    </row>
    <row r="419" spans="1:8" ht="15" customHeight="1" x14ac:dyDescent="0.2">
      <c r="A419" s="72">
        <f>'22.22-Dati'!A420</f>
        <v>417</v>
      </c>
      <c r="B419" s="70">
        <f>$B$2*'22.22-Dati'!L420/'22.22-Dati'!L419</f>
        <v>17113.740284069012</v>
      </c>
      <c r="C419" s="70">
        <f>$C$2*'22.22-Dati'!M420/'22.22-Dati'!M419</f>
        <v>17136.717411981317</v>
      </c>
      <c r="D419" s="70">
        <f>$D$2*'22.22-Dati'!N420/'22.22-Dati'!N419</f>
        <v>31722.452170313358</v>
      </c>
      <c r="E419" s="70">
        <f>$E$2*'22.22-Dati'!O420/'22.22-Dati'!O419</f>
        <v>766.42177616302581</v>
      </c>
      <c r="G419" s="71">
        <f>'22.22-Dati'!$R$5*B419/$B$2+'22.22-Dati'!$S$5*C419/$C$2+'22.22-Dati'!$T$5*D419/$D$2+'22.22-Dati'!$U$5*E419/$E$2</f>
        <v>9916.6925799061355</v>
      </c>
      <c r="H419" s="63">
        <f t="shared" si="8"/>
        <v>83.307420093864494</v>
      </c>
    </row>
    <row r="420" spans="1:8" ht="15" customHeight="1" x14ac:dyDescent="0.2">
      <c r="A420" s="72">
        <f>'22.22-Dati'!A421</f>
        <v>418</v>
      </c>
      <c r="B420" s="70">
        <f>$B$2*'22.22-Dati'!L421/'22.22-Dati'!L420</f>
        <v>17367.669201680725</v>
      </c>
      <c r="C420" s="70">
        <f>$C$2*'22.22-Dati'!M421/'22.22-Dati'!M420</f>
        <v>17373.832329275112</v>
      </c>
      <c r="D420" s="70">
        <f>$D$2*'22.22-Dati'!N421/'22.22-Dati'!N420</f>
        <v>32194.147394587875</v>
      </c>
      <c r="E420" s="70">
        <f>$E$2*'22.22-Dati'!O421/'22.22-Dati'!O420</f>
        <v>784.33944980131912</v>
      </c>
      <c r="G420" s="71">
        <f>'22.22-Dati'!$R$5*B420/$B$2+'22.22-Dati'!$S$5*C420/$C$2+'22.22-Dati'!$T$5*D420/$D$2+'22.22-Dati'!$U$5*E420/$E$2</f>
        <v>10086.15628927469</v>
      </c>
      <c r="H420" s="63">
        <f t="shared" si="8"/>
        <v>-86.156289274689698</v>
      </c>
    </row>
    <row r="421" spans="1:8" ht="15" customHeight="1" x14ac:dyDescent="0.2">
      <c r="A421" s="72">
        <f>'22.22-Dati'!A422</f>
        <v>419</v>
      </c>
      <c r="B421" s="70">
        <f>$B$2*'22.22-Dati'!L422/'22.22-Dati'!L421</f>
        <v>17505.45229386595</v>
      </c>
      <c r="C421" s="70">
        <f>$C$2*'22.22-Dati'!M422/'22.22-Dati'!M421</f>
        <v>17228.19365791175</v>
      </c>
      <c r="D421" s="70">
        <f>$D$2*'22.22-Dati'!N422/'22.22-Dati'!N421</f>
        <v>32685.720441995334</v>
      </c>
      <c r="E421" s="70">
        <f>$E$2*'22.22-Dati'!O422/'22.22-Dati'!O421</f>
        <v>824.35078370976066</v>
      </c>
      <c r="G421" s="71">
        <f>'22.22-Dati'!$R$5*B421/$B$2+'22.22-Dati'!$S$5*C421/$C$2+'22.22-Dati'!$T$5*D421/$D$2+'22.22-Dati'!$U$5*E421/$E$2</f>
        <v>10254.707995111166</v>
      </c>
      <c r="H421" s="63">
        <f t="shared" si="8"/>
        <v>-254.70799511116638</v>
      </c>
    </row>
    <row r="422" spans="1:8" ht="15" customHeight="1" x14ac:dyDescent="0.2">
      <c r="A422" s="72">
        <f>'22.22-Dati'!A423</f>
        <v>420</v>
      </c>
      <c r="B422" s="70">
        <f>$B$2*'22.22-Dati'!L423/'22.22-Dati'!L422</f>
        <v>17345.315248880244</v>
      </c>
      <c r="C422" s="70">
        <f>$C$2*'22.22-Dati'!M423/'22.22-Dati'!M422</f>
        <v>17158.540213686043</v>
      </c>
      <c r="D422" s="70">
        <f>$D$2*'22.22-Dati'!N423/'22.22-Dati'!N422</f>
        <v>31650.4558967843</v>
      </c>
      <c r="E422" s="70">
        <f>$E$2*'22.22-Dati'!O423/'22.22-Dati'!O422</f>
        <v>773.58681643961791</v>
      </c>
      <c r="G422" s="71">
        <f>'22.22-Dati'!$R$5*B422/$B$2+'22.22-Dati'!$S$5*C422/$C$2+'22.22-Dati'!$T$5*D422/$D$2+'22.22-Dati'!$U$5*E422/$E$2</f>
        <v>9986.3031372870391</v>
      </c>
      <c r="H422" s="63">
        <f t="shared" si="8"/>
        <v>13.696862712960865</v>
      </c>
    </row>
    <row r="423" spans="1:8" ht="15" customHeight="1" x14ac:dyDescent="0.2">
      <c r="A423" s="72">
        <f>'22.22-Dati'!A424</f>
        <v>421</v>
      </c>
      <c r="B423" s="70">
        <f>$B$2*'22.22-Dati'!L424/'22.22-Dati'!L423</f>
        <v>17231.607977029449</v>
      </c>
      <c r="C423" s="70">
        <f>$C$2*'22.22-Dati'!M424/'22.22-Dati'!M423</f>
        <v>17296.759443192179</v>
      </c>
      <c r="D423" s="70">
        <f>$D$2*'22.22-Dati'!N424/'22.22-Dati'!N423</f>
        <v>31941.957892356277</v>
      </c>
      <c r="E423" s="70">
        <f>$E$2*'22.22-Dati'!O424/'22.22-Dati'!O423</f>
        <v>771.43323226333507</v>
      </c>
      <c r="G423" s="71">
        <f>'22.22-Dati'!$R$5*B423/$B$2+'22.22-Dati'!$S$5*C423/$C$2+'22.22-Dati'!$T$5*D423/$D$2+'22.22-Dati'!$U$5*E423/$E$2</f>
        <v>9991.3015635416959</v>
      </c>
      <c r="H423" s="63">
        <f t="shared" si="8"/>
        <v>8.6984364583040588</v>
      </c>
    </row>
    <row r="424" spans="1:8" ht="15" customHeight="1" x14ac:dyDescent="0.2">
      <c r="A424" s="72">
        <f>'22.22-Dati'!A425</f>
        <v>422</v>
      </c>
      <c r="B424" s="70">
        <f>$B$2*'22.22-Dati'!L425/'22.22-Dati'!L424</f>
        <v>17170.842619925374</v>
      </c>
      <c r="C424" s="70">
        <f>$C$2*'22.22-Dati'!M425/'22.22-Dati'!M424</f>
        <v>17136.508072131295</v>
      </c>
      <c r="D424" s="70">
        <f>$D$2*'22.22-Dati'!N425/'22.22-Dati'!N424</f>
        <v>31641.257720961286</v>
      </c>
      <c r="E424" s="70">
        <f>$E$2*'22.22-Dati'!O425/'22.22-Dati'!O424</f>
        <v>778.71269814965785</v>
      </c>
      <c r="G424" s="71">
        <f>'22.22-Dati'!$R$5*B424/$B$2+'22.22-Dati'!$S$5*C424/$C$2+'22.22-Dati'!$T$5*D424/$D$2+'22.22-Dati'!$U$5*E424/$E$2</f>
        <v>9971.5409043415748</v>
      </c>
      <c r="H424" s="63">
        <f t="shared" si="8"/>
        <v>28.459095658425213</v>
      </c>
    </row>
    <row r="425" spans="1:8" ht="15" customHeight="1" x14ac:dyDescent="0.2">
      <c r="A425" s="72">
        <f>'22.22-Dati'!A426</f>
        <v>423</v>
      </c>
      <c r="B425" s="70">
        <f>$B$2*'22.22-Dati'!L426/'22.22-Dati'!L425</f>
        <v>17299.092076323781</v>
      </c>
      <c r="C425" s="70">
        <f>$C$2*'22.22-Dati'!M426/'22.22-Dati'!M425</f>
        <v>17330.077174565093</v>
      </c>
      <c r="D425" s="70">
        <f>$D$2*'22.22-Dati'!N426/'22.22-Dati'!N425</f>
        <v>32066.020891374272</v>
      </c>
      <c r="E425" s="70">
        <f>$E$2*'22.22-Dati'!O426/'22.22-Dati'!O425</f>
        <v>782.58383693215626</v>
      </c>
      <c r="G425" s="71">
        <f>'22.22-Dati'!$R$5*B425/$B$2+'22.22-Dati'!$S$5*C425/$C$2+'22.22-Dati'!$T$5*D425/$D$2+'22.22-Dati'!$U$5*E425/$E$2</f>
        <v>10055.801042576601</v>
      </c>
      <c r="H425" s="63">
        <f t="shared" si="8"/>
        <v>-55.801042576600594</v>
      </c>
    </row>
    <row r="426" spans="1:8" ht="15" customHeight="1" x14ac:dyDescent="0.2">
      <c r="A426" s="72">
        <f>'22.22-Dati'!A427</f>
        <v>424</v>
      </c>
      <c r="B426" s="70">
        <f>$B$2*'22.22-Dati'!L427/'22.22-Dati'!L426</f>
        <v>17329.87221886828</v>
      </c>
      <c r="C426" s="70">
        <f>$C$2*'22.22-Dati'!M427/'22.22-Dati'!M426</f>
        <v>17357.920909308628</v>
      </c>
      <c r="D426" s="70">
        <f>$D$2*'22.22-Dati'!N427/'22.22-Dati'!N426</f>
        <v>32278.227275762543</v>
      </c>
      <c r="E426" s="70">
        <f>$E$2*'22.22-Dati'!O427/'22.22-Dati'!O426</f>
        <v>768.48340960926464</v>
      </c>
      <c r="G426" s="71">
        <f>'22.22-Dati'!$R$5*B426/$B$2+'22.22-Dati'!$S$5*C426/$C$2+'22.22-Dati'!$T$5*D426/$D$2+'22.22-Dati'!$U$5*E426/$E$2</f>
        <v>10018.195116903375</v>
      </c>
      <c r="H426" s="63">
        <f t="shared" si="8"/>
        <v>-18.195116903374583</v>
      </c>
    </row>
    <row r="427" spans="1:8" ht="15" customHeight="1" x14ac:dyDescent="0.2">
      <c r="A427" s="72">
        <f>'22.22-Dati'!A428</f>
        <v>425</v>
      </c>
      <c r="B427" s="70">
        <f>$B$2*'22.22-Dati'!L428/'22.22-Dati'!L427</f>
        <v>16988.415446761173</v>
      </c>
      <c r="C427" s="70">
        <f>$C$2*'22.22-Dati'!M428/'22.22-Dati'!M427</f>
        <v>16759.246172044721</v>
      </c>
      <c r="D427" s="70">
        <f>$D$2*'22.22-Dati'!N428/'22.22-Dati'!N427</f>
        <v>31313.219923186523</v>
      </c>
      <c r="E427" s="70">
        <f>$E$2*'22.22-Dati'!O428/'22.22-Dati'!O427</f>
        <v>758.60517753973238</v>
      </c>
      <c r="G427" s="71">
        <f>'22.22-Dati'!$R$5*B427/$B$2+'22.22-Dati'!$S$5*C427/$C$2+'22.22-Dati'!$T$5*D427/$D$2+'22.22-Dati'!$U$5*E427/$E$2</f>
        <v>9786.2011012647527</v>
      </c>
      <c r="H427" s="63">
        <f t="shared" si="8"/>
        <v>213.79889873524735</v>
      </c>
    </row>
    <row r="428" spans="1:8" ht="15" customHeight="1" x14ac:dyDescent="0.2">
      <c r="A428" s="72">
        <f>'22.22-Dati'!A429</f>
        <v>426</v>
      </c>
      <c r="B428" s="70">
        <f>$B$2*'22.22-Dati'!L429/'22.22-Dati'!L428</f>
        <v>17186.208757359043</v>
      </c>
      <c r="C428" s="70">
        <f>$C$2*'22.22-Dati'!M429/'22.22-Dati'!M428</f>
        <v>17498.501811792634</v>
      </c>
      <c r="D428" s="70">
        <f>$D$2*'22.22-Dati'!N429/'22.22-Dati'!N428</f>
        <v>32305.878398058136</v>
      </c>
      <c r="E428" s="70">
        <f>$E$2*'22.22-Dati'!O429/'22.22-Dati'!O428</f>
        <v>768.36790681644936</v>
      </c>
      <c r="G428" s="71">
        <f>'22.22-Dati'!$R$5*B428/$B$2+'22.22-Dati'!$S$5*C428/$C$2+'22.22-Dati'!$T$5*D428/$D$2+'22.22-Dati'!$U$5*E428/$E$2</f>
        <v>10018.007548318514</v>
      </c>
      <c r="H428" s="63">
        <f t="shared" si="8"/>
        <v>-18.007548318513727</v>
      </c>
    </row>
    <row r="429" spans="1:8" ht="15" customHeight="1" x14ac:dyDescent="0.2">
      <c r="A429" s="72">
        <f>'22.22-Dati'!A430</f>
        <v>427</v>
      </c>
      <c r="B429" s="70">
        <f>$B$2*'22.22-Dati'!L430/'22.22-Dati'!L429</f>
        <v>17084.094411734994</v>
      </c>
      <c r="C429" s="70">
        <f>$C$2*'22.22-Dati'!M430/'22.22-Dati'!M429</f>
        <v>17284.498130639426</v>
      </c>
      <c r="D429" s="70">
        <f>$D$2*'22.22-Dati'!N430/'22.22-Dati'!N429</f>
        <v>31916.796532965011</v>
      </c>
      <c r="E429" s="70">
        <f>$E$2*'22.22-Dati'!O430/'22.22-Dati'!O429</f>
        <v>771.8441725599597</v>
      </c>
      <c r="G429" s="71">
        <f>'22.22-Dati'!$R$5*B429/$B$2+'22.22-Dati'!$S$5*C429/$C$2+'22.22-Dati'!$T$5*D429/$D$2+'22.22-Dati'!$U$5*E429/$E$2</f>
        <v>9964.2371160100956</v>
      </c>
      <c r="H429" s="63">
        <f t="shared" si="8"/>
        <v>35.762883989904367</v>
      </c>
    </row>
    <row r="430" spans="1:8" ht="15" customHeight="1" x14ac:dyDescent="0.2">
      <c r="A430" s="72">
        <f>'22.22-Dati'!A431</f>
        <v>428</v>
      </c>
      <c r="B430" s="70">
        <f>$B$2*'22.22-Dati'!L431/'22.22-Dati'!L430</f>
        <v>17383.832035280549</v>
      </c>
      <c r="C430" s="70">
        <f>$C$2*'22.22-Dati'!M431/'22.22-Dati'!M430</f>
        <v>17408.585401847475</v>
      </c>
      <c r="D430" s="70">
        <f>$D$2*'22.22-Dati'!N431/'22.22-Dati'!N430</f>
        <v>32511.336993365559</v>
      </c>
      <c r="E430" s="70">
        <f>$E$2*'22.22-Dati'!O431/'22.22-Dati'!O430</f>
        <v>767.7340853351252</v>
      </c>
      <c r="G430" s="71">
        <f>'22.22-Dati'!$R$5*B430/$B$2+'22.22-Dati'!$S$5*C430/$C$2+'22.22-Dati'!$T$5*D430/$D$2+'22.22-Dati'!$U$5*E430/$E$2</f>
        <v>10040.808991608028</v>
      </c>
      <c r="H430" s="63">
        <f t="shared" si="8"/>
        <v>-40.808991608028009</v>
      </c>
    </row>
    <row r="431" spans="1:8" ht="15" customHeight="1" x14ac:dyDescent="0.2">
      <c r="A431" s="72">
        <f>'22.22-Dati'!A432</f>
        <v>429</v>
      </c>
      <c r="B431" s="70">
        <f>$B$2*'22.22-Dati'!L432/'22.22-Dati'!L431</f>
        <v>17229.426060698424</v>
      </c>
      <c r="C431" s="70">
        <f>$C$2*'22.22-Dati'!M432/'22.22-Dati'!M431</f>
        <v>17302.32233619882</v>
      </c>
      <c r="D431" s="70">
        <f>$D$2*'22.22-Dati'!N432/'22.22-Dati'!N431</f>
        <v>31890.160975838546</v>
      </c>
      <c r="E431" s="70">
        <f>$E$2*'22.22-Dati'!O432/'22.22-Dati'!O431</f>
        <v>800.8001522572265</v>
      </c>
      <c r="G431" s="71">
        <f>'22.22-Dati'!$R$5*B431/$B$2+'22.22-Dati'!$S$5*C431/$C$2+'22.22-Dati'!$T$5*D431/$D$2+'22.22-Dati'!$U$5*E431/$E$2</f>
        <v>10103.667345167256</v>
      </c>
      <c r="H431" s="63">
        <f t="shared" si="8"/>
        <v>-103.66734516725592</v>
      </c>
    </row>
    <row r="432" spans="1:8" ht="15" customHeight="1" x14ac:dyDescent="0.2">
      <c r="A432" s="72">
        <f>'22.22-Dati'!A433</f>
        <v>430</v>
      </c>
      <c r="B432" s="70">
        <f>$B$2*'22.22-Dati'!L433/'22.22-Dati'!L432</f>
        <v>17262.922170776332</v>
      </c>
      <c r="C432" s="70">
        <f>$C$2*'22.22-Dati'!M433/'22.22-Dati'!M432</f>
        <v>17279.94013661558</v>
      </c>
      <c r="D432" s="70">
        <f>$D$2*'22.22-Dati'!N433/'22.22-Dati'!N432</f>
        <v>32123.341440937176</v>
      </c>
      <c r="E432" s="70">
        <f>$E$2*'22.22-Dati'!O433/'22.22-Dati'!O432</f>
        <v>797.75480904695064</v>
      </c>
      <c r="G432" s="71">
        <f>'22.22-Dati'!$R$5*B432/$B$2+'22.22-Dati'!$S$5*C432/$C$2+'22.22-Dati'!$T$5*D432/$D$2+'22.22-Dati'!$U$5*E432/$E$2</f>
        <v>10101.140704703299</v>
      </c>
      <c r="H432" s="63">
        <f t="shared" si="8"/>
        <v>-101.14070470329898</v>
      </c>
    </row>
    <row r="433" spans="1:8" ht="15" customHeight="1" x14ac:dyDescent="0.2">
      <c r="A433" s="72">
        <f>'22.22-Dati'!A434</f>
        <v>431</v>
      </c>
      <c r="B433" s="70">
        <f>$B$2*'22.22-Dati'!L434/'22.22-Dati'!L433</f>
        <v>17303.95375677228</v>
      </c>
      <c r="C433" s="70">
        <f>$C$2*'22.22-Dati'!M434/'22.22-Dati'!M433</f>
        <v>17353.572953657978</v>
      </c>
      <c r="D433" s="70">
        <f>$D$2*'22.22-Dati'!N434/'22.22-Dati'!N433</f>
        <v>32427.570501141534</v>
      </c>
      <c r="E433" s="70">
        <f>$E$2*'22.22-Dati'!O434/'22.22-Dati'!O433</f>
        <v>796.95362962316756</v>
      </c>
      <c r="G433" s="71">
        <f>'22.22-Dati'!$R$5*B433/$B$2+'22.22-Dati'!$S$5*C433/$C$2+'22.22-Dati'!$T$5*D433/$D$2+'22.22-Dati'!$U$5*E433/$E$2</f>
        <v>10127.516041081375</v>
      </c>
      <c r="H433" s="63">
        <f t="shared" si="8"/>
        <v>-127.51604108137508</v>
      </c>
    </row>
    <row r="434" spans="1:8" ht="15" customHeight="1" x14ac:dyDescent="0.2">
      <c r="A434" s="72">
        <f>'22.22-Dati'!A435</f>
        <v>432</v>
      </c>
      <c r="B434" s="70">
        <f>$B$2*'22.22-Dati'!L435/'22.22-Dati'!L434</f>
        <v>17200.829991165578</v>
      </c>
      <c r="C434" s="70">
        <f>$C$2*'22.22-Dati'!M435/'22.22-Dati'!M434</f>
        <v>17223.690953014644</v>
      </c>
      <c r="D434" s="70">
        <f>$D$2*'22.22-Dati'!N435/'22.22-Dati'!N434</f>
        <v>32164.36402876837</v>
      </c>
      <c r="E434" s="70">
        <f>$E$2*'22.22-Dati'!O435/'22.22-Dati'!O434</f>
        <v>775.91015896806823</v>
      </c>
      <c r="G434" s="71">
        <f>'22.22-Dati'!$R$5*B434/$B$2+'22.22-Dati'!$S$5*C434/$C$2+'22.22-Dati'!$T$5*D434/$D$2+'22.22-Dati'!$U$5*E434/$E$2</f>
        <v>9997.4552148134462</v>
      </c>
      <c r="H434" s="63">
        <f t="shared" si="8"/>
        <v>2.5447851865537814</v>
      </c>
    </row>
    <row r="435" spans="1:8" ht="15" customHeight="1" x14ac:dyDescent="0.2">
      <c r="A435" s="72">
        <f>'22.22-Dati'!A436</f>
        <v>433</v>
      </c>
      <c r="B435" s="70">
        <f>$B$2*'22.22-Dati'!L436/'22.22-Dati'!L435</f>
        <v>17296.886656087841</v>
      </c>
      <c r="C435" s="70">
        <f>$C$2*'22.22-Dati'!M436/'22.22-Dati'!M435</f>
        <v>17094.021810772167</v>
      </c>
      <c r="D435" s="70">
        <f>$D$2*'22.22-Dati'!N436/'22.22-Dati'!N435</f>
        <v>31887.588832288111</v>
      </c>
      <c r="E435" s="70">
        <f>$E$2*'22.22-Dati'!O436/'22.22-Dati'!O435</f>
        <v>773.10385998212189</v>
      </c>
      <c r="G435" s="71">
        <f>'22.22-Dati'!$R$5*B435/$B$2+'22.22-Dati'!$S$5*C435/$C$2+'22.22-Dati'!$T$5*D435/$D$2+'22.22-Dati'!$U$5*E435/$E$2</f>
        <v>9972.1732213346677</v>
      </c>
      <c r="H435" s="63">
        <f t="shared" si="8"/>
        <v>27.826778665332313</v>
      </c>
    </row>
    <row r="436" spans="1:8" ht="15" customHeight="1" x14ac:dyDescent="0.2">
      <c r="A436" s="72">
        <f>'22.22-Dati'!A437</f>
        <v>434</v>
      </c>
      <c r="B436" s="70">
        <f>$B$2*'22.22-Dati'!L437/'22.22-Dati'!L436</f>
        <v>17236.199903477645</v>
      </c>
      <c r="C436" s="70">
        <f>$C$2*'22.22-Dati'!M437/'22.22-Dati'!M436</f>
        <v>17246.198285986935</v>
      </c>
      <c r="D436" s="70">
        <f>$D$2*'22.22-Dati'!N437/'22.22-Dati'!N436</f>
        <v>32080.565496151634</v>
      </c>
      <c r="E436" s="70">
        <f>$E$2*'22.22-Dati'!O437/'22.22-Dati'!O436</f>
        <v>797.52568480790001</v>
      </c>
      <c r="G436" s="71">
        <f>'22.22-Dati'!$R$5*B436/$B$2+'22.22-Dati'!$S$5*C436/$C$2+'22.22-Dati'!$T$5*D436/$D$2+'22.22-Dati'!$U$5*E436/$E$2</f>
        <v>10088.388716704607</v>
      </c>
      <c r="H436" s="63">
        <f t="shared" si="8"/>
        <v>-88.38871670460685</v>
      </c>
    </row>
    <row r="437" spans="1:8" ht="15" customHeight="1" x14ac:dyDescent="0.2">
      <c r="A437" s="72">
        <f>'22.22-Dati'!A438</f>
        <v>435</v>
      </c>
      <c r="B437" s="70">
        <f>$B$2*'22.22-Dati'!L438/'22.22-Dati'!L437</f>
        <v>17244.27904956201</v>
      </c>
      <c r="C437" s="70">
        <f>$C$2*'22.22-Dati'!M438/'22.22-Dati'!M437</f>
        <v>17177.253056848916</v>
      </c>
      <c r="D437" s="70">
        <f>$D$2*'22.22-Dati'!N438/'22.22-Dati'!N437</f>
        <v>31895.243458739445</v>
      </c>
      <c r="E437" s="70">
        <f>$E$2*'22.22-Dati'!O438/'22.22-Dati'!O437</f>
        <v>782.92169754002555</v>
      </c>
      <c r="G437" s="71">
        <f>'22.22-Dati'!$R$5*B437/$B$2+'22.22-Dati'!$S$5*C437/$C$2+'22.22-Dati'!$T$5*D437/$D$2+'22.22-Dati'!$U$5*E437/$E$2</f>
        <v>10015.624636410896</v>
      </c>
      <c r="H437" s="63">
        <f t="shared" si="8"/>
        <v>-15.624636410895619</v>
      </c>
    </row>
    <row r="438" spans="1:8" ht="15" customHeight="1" x14ac:dyDescent="0.2">
      <c r="A438" s="72">
        <f>'22.22-Dati'!A439</f>
        <v>436</v>
      </c>
      <c r="B438" s="70">
        <f>$B$2*'22.22-Dati'!L439/'22.22-Dati'!L438</f>
        <v>17220.576771669683</v>
      </c>
      <c r="C438" s="70">
        <f>$C$2*'22.22-Dati'!M439/'22.22-Dati'!M438</f>
        <v>17312.941476361746</v>
      </c>
      <c r="D438" s="70">
        <f>$D$2*'22.22-Dati'!N439/'22.22-Dati'!N438</f>
        <v>32281.59804094963</v>
      </c>
      <c r="E438" s="70">
        <f>$E$2*'22.22-Dati'!O439/'22.22-Dati'!O438</f>
        <v>773.3465771951802</v>
      </c>
      <c r="G438" s="71">
        <f>'22.22-Dati'!$R$5*B438/$B$2+'22.22-Dati'!$S$5*C438/$C$2+'22.22-Dati'!$T$5*D438/$D$2+'22.22-Dati'!$U$5*E438/$E$2</f>
        <v>10010.188651623224</v>
      </c>
      <c r="H438" s="63">
        <f t="shared" si="8"/>
        <v>-10.188651623224359</v>
      </c>
    </row>
    <row r="439" spans="1:8" ht="15" customHeight="1" x14ac:dyDescent="0.2">
      <c r="A439" s="72">
        <f>'22.22-Dati'!A440</f>
        <v>437</v>
      </c>
      <c r="B439" s="70">
        <f>$B$2*'22.22-Dati'!L440/'22.22-Dati'!L439</f>
        <v>17071.311077132628</v>
      </c>
      <c r="C439" s="70">
        <f>$C$2*'22.22-Dati'!M440/'22.22-Dati'!M439</f>
        <v>17144.008658588053</v>
      </c>
      <c r="D439" s="70">
        <f>$D$2*'22.22-Dati'!N440/'22.22-Dati'!N439</f>
        <v>31692.267357084223</v>
      </c>
      <c r="E439" s="70">
        <f>$E$2*'22.22-Dati'!O440/'22.22-Dati'!O439</f>
        <v>795.791187497647</v>
      </c>
      <c r="G439" s="71">
        <f>'22.22-Dati'!$R$5*B439/$B$2+'22.22-Dati'!$S$5*C439/$C$2+'22.22-Dati'!$T$5*D439/$D$2+'22.22-Dati'!$U$5*E439/$E$2</f>
        <v>10023.022906547114</v>
      </c>
      <c r="H439" s="63">
        <f t="shared" si="8"/>
        <v>-23.022906547113962</v>
      </c>
    </row>
    <row r="440" spans="1:8" ht="15" customHeight="1" x14ac:dyDescent="0.2">
      <c r="A440" s="72">
        <f>'22.22-Dati'!A441</f>
        <v>438</v>
      </c>
      <c r="B440" s="70">
        <f>$B$2*'22.22-Dati'!L441/'22.22-Dati'!L440</f>
        <v>17270.530084563248</v>
      </c>
      <c r="C440" s="70">
        <f>$C$2*'22.22-Dati'!M441/'22.22-Dati'!M440</f>
        <v>17311.929469078252</v>
      </c>
      <c r="D440" s="70">
        <f>$D$2*'22.22-Dati'!N441/'22.22-Dati'!N440</f>
        <v>32457.821502661736</v>
      </c>
      <c r="E440" s="70">
        <f>$E$2*'22.22-Dati'!O441/'22.22-Dati'!O440</f>
        <v>766.61756233285121</v>
      </c>
      <c r="G440" s="71">
        <f>'22.22-Dati'!$R$5*B440/$B$2+'22.22-Dati'!$S$5*C440/$C$2+'22.22-Dati'!$T$5*D440/$D$2+'22.22-Dati'!$U$5*E440/$E$2</f>
        <v>9998.247400609027</v>
      </c>
      <c r="H440" s="63">
        <f t="shared" si="8"/>
        <v>1.752599390973046</v>
      </c>
    </row>
    <row r="441" spans="1:8" ht="15" customHeight="1" x14ac:dyDescent="0.2">
      <c r="A441" s="72">
        <f>'22.22-Dati'!A442</f>
        <v>439</v>
      </c>
      <c r="B441" s="70">
        <f>$B$2*'22.22-Dati'!L442/'22.22-Dati'!L441</f>
        <v>16745.406795175179</v>
      </c>
      <c r="C441" s="70">
        <f>$C$2*'22.22-Dati'!M442/'22.22-Dati'!M441</f>
        <v>17269.552348442081</v>
      </c>
      <c r="D441" s="70">
        <f>$D$2*'22.22-Dati'!N442/'22.22-Dati'!N441</f>
        <v>31915.55966527672</v>
      </c>
      <c r="E441" s="70">
        <f>$E$2*'22.22-Dati'!O442/'22.22-Dati'!O441</f>
        <v>766.47538221902698</v>
      </c>
      <c r="G441" s="71">
        <f>'22.22-Dati'!$R$5*B441/$B$2+'22.22-Dati'!$S$5*C441/$C$2+'22.22-Dati'!$T$5*D441/$D$2+'22.22-Dati'!$U$5*E441/$E$2</f>
        <v>9881.7867224475922</v>
      </c>
      <c r="H441" s="63">
        <f t="shared" si="8"/>
        <v>118.21327755240782</v>
      </c>
    </row>
    <row r="442" spans="1:8" ht="15" customHeight="1" x14ac:dyDescent="0.2">
      <c r="A442" s="72">
        <f>'22.22-Dati'!A443</f>
        <v>440</v>
      </c>
      <c r="B442" s="70">
        <f>$B$2*'22.22-Dati'!L443/'22.22-Dati'!L442</f>
        <v>17249.734533990631</v>
      </c>
      <c r="C442" s="70">
        <f>$C$2*'22.22-Dati'!M443/'22.22-Dati'!M442</f>
        <v>17120.101142487074</v>
      </c>
      <c r="D442" s="70">
        <f>$D$2*'22.22-Dati'!N443/'22.22-Dati'!N442</f>
        <v>31686.492557521917</v>
      </c>
      <c r="E442" s="70">
        <f>$E$2*'22.22-Dati'!O443/'22.22-Dati'!O442</f>
        <v>746.53611428529382</v>
      </c>
      <c r="G442" s="71">
        <f>'22.22-Dati'!$R$5*B442/$B$2+'22.22-Dati'!$S$5*C442/$C$2+'22.22-Dati'!$T$5*D442/$D$2+'22.22-Dati'!$U$5*E442/$E$2</f>
        <v>9859.6159304625144</v>
      </c>
      <c r="H442" s="63">
        <f t="shared" si="8"/>
        <v>140.38406953748563</v>
      </c>
    </row>
    <row r="443" spans="1:8" ht="15" customHeight="1" x14ac:dyDescent="0.2">
      <c r="A443" s="72">
        <f>'22.22-Dati'!A444</f>
        <v>441</v>
      </c>
      <c r="B443" s="70">
        <f>$B$2*'22.22-Dati'!L444/'22.22-Dati'!L443</f>
        <v>17154.113228048216</v>
      </c>
      <c r="C443" s="70">
        <f>$C$2*'22.22-Dati'!M444/'22.22-Dati'!M443</f>
        <v>17055.323644667416</v>
      </c>
      <c r="D443" s="70">
        <f>$D$2*'22.22-Dati'!N444/'22.22-Dati'!N443</f>
        <v>32124.467667382978</v>
      </c>
      <c r="E443" s="70">
        <f>$E$2*'22.22-Dati'!O444/'22.22-Dati'!O443</f>
        <v>792.86768976796145</v>
      </c>
      <c r="G443" s="71">
        <f>'22.22-Dati'!$R$5*B443/$B$2+'22.22-Dati'!$S$5*C443/$C$2+'22.22-Dati'!$T$5*D443/$D$2+'22.22-Dati'!$U$5*E443/$E$2</f>
        <v>10024.249782500003</v>
      </c>
      <c r="H443" s="63">
        <f t="shared" si="8"/>
        <v>-24.249782500002766</v>
      </c>
    </row>
    <row r="444" spans="1:8" ht="15" customHeight="1" x14ac:dyDescent="0.2">
      <c r="A444" s="72">
        <f>'22.22-Dati'!A445</f>
        <v>442</v>
      </c>
      <c r="B444" s="70">
        <f>$B$2*'22.22-Dati'!L445/'22.22-Dati'!L444</f>
        <v>16919.662873378955</v>
      </c>
      <c r="C444" s="70">
        <f>$C$2*'22.22-Dati'!M445/'22.22-Dati'!M444</f>
        <v>17263.236612388861</v>
      </c>
      <c r="D444" s="70">
        <f>$D$2*'22.22-Dati'!N445/'22.22-Dati'!N444</f>
        <v>31760.60619103528</v>
      </c>
      <c r="E444" s="70">
        <f>$E$2*'22.22-Dati'!O445/'22.22-Dati'!O444</f>
        <v>760.64876770104797</v>
      </c>
      <c r="G444" s="71">
        <f>'22.22-Dati'!$R$5*B444/$B$2+'22.22-Dati'!$S$5*C444/$C$2+'22.22-Dati'!$T$5*D444/$D$2+'22.22-Dati'!$U$5*E444/$E$2</f>
        <v>9883.7469173443424</v>
      </c>
      <c r="H444" s="63">
        <f t="shared" si="8"/>
        <v>116.25308265565764</v>
      </c>
    </row>
    <row r="445" spans="1:8" ht="15" customHeight="1" x14ac:dyDescent="0.2">
      <c r="A445" s="72">
        <f>'22.22-Dati'!A446</f>
        <v>443</v>
      </c>
      <c r="B445" s="70">
        <f>$B$2*'22.22-Dati'!L446/'22.22-Dati'!L445</f>
        <v>17499.320319046576</v>
      </c>
      <c r="C445" s="70">
        <f>$C$2*'22.22-Dati'!M446/'22.22-Dati'!M445</f>
        <v>17305.653630608387</v>
      </c>
      <c r="D445" s="70">
        <f>$D$2*'22.22-Dati'!N446/'22.22-Dati'!N445</f>
        <v>32177.681069158207</v>
      </c>
      <c r="E445" s="70">
        <f>$E$2*'22.22-Dati'!O446/'22.22-Dati'!O445</f>
        <v>777.16820641133484</v>
      </c>
      <c r="G445" s="71">
        <f>'22.22-Dati'!$R$5*B445/$B$2+'22.22-Dati'!$S$5*C445/$C$2+'22.22-Dati'!$T$5*D445/$D$2+'22.22-Dati'!$U$5*E445/$E$2</f>
        <v>10069.056082905499</v>
      </c>
      <c r="H445" s="63">
        <f t="shared" si="8"/>
        <v>-69.056082905499352</v>
      </c>
    </row>
    <row r="446" spans="1:8" ht="15" customHeight="1" x14ac:dyDescent="0.2">
      <c r="A446" s="72">
        <f>'22.22-Dati'!A447</f>
        <v>444</v>
      </c>
      <c r="B446" s="70">
        <f>$B$2*'22.22-Dati'!L447/'22.22-Dati'!L446</f>
        <v>17285.070940455334</v>
      </c>
      <c r="C446" s="70">
        <f>$C$2*'22.22-Dati'!M447/'22.22-Dati'!M446</f>
        <v>17576.943857162569</v>
      </c>
      <c r="D446" s="70">
        <f>$D$2*'22.22-Dati'!N447/'22.22-Dati'!N446</f>
        <v>32687.459760493661</v>
      </c>
      <c r="E446" s="70">
        <f>$E$2*'22.22-Dati'!O447/'22.22-Dati'!O446</f>
        <v>800.42508046414855</v>
      </c>
      <c r="G446" s="71">
        <f>'22.22-Dati'!$R$5*B446/$B$2+'22.22-Dati'!$S$5*C446/$C$2+'22.22-Dati'!$T$5*D446/$D$2+'22.22-Dati'!$U$5*E446/$E$2</f>
        <v>10184.601697883649</v>
      </c>
      <c r="H446" s="63">
        <f t="shared" si="8"/>
        <v>-184.60169788364874</v>
      </c>
    </row>
    <row r="447" spans="1:8" ht="15" customHeight="1" x14ac:dyDescent="0.2">
      <c r="A447" s="72">
        <f>'22.22-Dati'!A448</f>
        <v>445</v>
      </c>
      <c r="B447" s="70">
        <f>$B$2*'22.22-Dati'!L448/'22.22-Dati'!L447</f>
        <v>17486.098000975118</v>
      </c>
      <c r="C447" s="70">
        <f>$C$2*'22.22-Dati'!M448/'22.22-Dati'!M447</f>
        <v>17201.451708548913</v>
      </c>
      <c r="D447" s="70">
        <f>$D$2*'22.22-Dati'!N448/'22.22-Dati'!N447</f>
        <v>32254.959107395149</v>
      </c>
      <c r="E447" s="70">
        <f>$E$2*'22.22-Dati'!O448/'22.22-Dati'!O447</f>
        <v>815.7788456525052</v>
      </c>
      <c r="G447" s="71">
        <f>'22.22-Dati'!$R$5*B447/$B$2+'22.22-Dati'!$S$5*C447/$C$2+'22.22-Dati'!$T$5*D447/$D$2+'22.22-Dati'!$U$5*E447/$E$2</f>
        <v>10200.126101319696</v>
      </c>
      <c r="H447" s="63">
        <f t="shared" si="8"/>
        <v>-200.12610131969632</v>
      </c>
    </row>
    <row r="448" spans="1:8" ht="15" customHeight="1" x14ac:dyDescent="0.2">
      <c r="A448" s="72">
        <f>'22.22-Dati'!A449</f>
        <v>446</v>
      </c>
      <c r="B448" s="70">
        <f>$B$2*'22.22-Dati'!L449/'22.22-Dati'!L448</f>
        <v>17100.589760794894</v>
      </c>
      <c r="C448" s="70">
        <f>$C$2*'22.22-Dati'!M449/'22.22-Dati'!M448</f>
        <v>17333.47284172981</v>
      </c>
      <c r="D448" s="70">
        <f>$D$2*'22.22-Dati'!N449/'22.22-Dati'!N448</f>
        <v>32222.017525860945</v>
      </c>
      <c r="E448" s="70">
        <f>$E$2*'22.22-Dati'!O449/'22.22-Dati'!O448</f>
        <v>776.98861562652917</v>
      </c>
      <c r="G448" s="71">
        <f>'22.22-Dati'!$R$5*B448/$B$2+'22.22-Dati'!$S$5*C448/$C$2+'22.22-Dati'!$T$5*D448/$D$2+'22.22-Dati'!$U$5*E448/$E$2</f>
        <v>10005.0320117065</v>
      </c>
      <c r="H448" s="63">
        <f t="shared" si="8"/>
        <v>-5.0320117065002705</v>
      </c>
    </row>
    <row r="449" spans="1:8" ht="15" customHeight="1" x14ac:dyDescent="0.2">
      <c r="A449" s="72">
        <f>'22.22-Dati'!A450</f>
        <v>447</v>
      </c>
      <c r="B449" s="70">
        <f>$B$2*'22.22-Dati'!L450/'22.22-Dati'!L449</f>
        <v>16989.117141355109</v>
      </c>
      <c r="C449" s="70">
        <f>$C$2*'22.22-Dati'!M450/'22.22-Dati'!M449</f>
        <v>17265.973075653183</v>
      </c>
      <c r="D449" s="70">
        <f>$D$2*'22.22-Dati'!N450/'22.22-Dati'!N449</f>
        <v>31946.094662327476</v>
      </c>
      <c r="E449" s="70">
        <f>$E$2*'22.22-Dati'!O450/'22.22-Dati'!O449</f>
        <v>782.8012086662759</v>
      </c>
      <c r="G449" s="71">
        <f>'22.22-Dati'!$R$5*B449/$B$2+'22.22-Dati'!$S$5*C449/$C$2+'22.22-Dati'!$T$5*D449/$D$2+'22.22-Dati'!$U$5*E449/$E$2</f>
        <v>9987.6708188754692</v>
      </c>
      <c r="H449" s="63">
        <f t="shared" si="8"/>
        <v>12.329181124530805</v>
      </c>
    </row>
    <row r="450" spans="1:8" ht="15" customHeight="1" x14ac:dyDescent="0.2">
      <c r="A450" s="72">
        <f>'22.22-Dati'!A451</f>
        <v>448</v>
      </c>
      <c r="B450" s="70">
        <f>$B$2*'22.22-Dati'!L451/'22.22-Dati'!L450</f>
        <v>17384.584172005943</v>
      </c>
      <c r="C450" s="70">
        <f>$C$2*'22.22-Dati'!M451/'22.22-Dati'!M450</f>
        <v>16849.253448232539</v>
      </c>
      <c r="D450" s="70">
        <f>$D$2*'22.22-Dati'!N451/'22.22-Dati'!N450</f>
        <v>31797.487020625711</v>
      </c>
      <c r="E450" s="70">
        <f>$E$2*'22.22-Dati'!O451/'22.22-Dati'!O450</f>
        <v>786.70906944940441</v>
      </c>
      <c r="G450" s="71">
        <f>'22.22-Dati'!$R$5*B450/$B$2+'22.22-Dati'!$S$5*C450/$C$2+'22.22-Dati'!$T$5*D450/$D$2+'22.22-Dati'!$U$5*E450/$E$2</f>
        <v>9994.6116901234964</v>
      </c>
      <c r="H450" s="63">
        <f t="shared" si="8"/>
        <v>5.3883098765036266</v>
      </c>
    </row>
    <row r="451" spans="1:8" ht="15" customHeight="1" x14ac:dyDescent="0.2">
      <c r="A451" s="72">
        <f>'22.22-Dati'!A452</f>
        <v>449</v>
      </c>
      <c r="B451" s="70">
        <f>$B$2*'22.22-Dati'!L452/'22.22-Dati'!L451</f>
        <v>17135.068603439886</v>
      </c>
      <c r="C451" s="70">
        <f>$C$2*'22.22-Dati'!M452/'22.22-Dati'!M451</f>
        <v>17334.964811016707</v>
      </c>
      <c r="D451" s="70">
        <f>$D$2*'22.22-Dati'!N452/'22.22-Dati'!N451</f>
        <v>31746.775719353223</v>
      </c>
      <c r="E451" s="70">
        <f>$E$2*'22.22-Dati'!O452/'22.22-Dati'!O451</f>
        <v>787.03773890732361</v>
      </c>
      <c r="G451" s="71">
        <f>'22.22-Dati'!$R$5*B451/$B$2+'22.22-Dati'!$S$5*C451/$C$2+'22.22-Dati'!$T$5*D451/$D$2+'22.22-Dati'!$U$5*E451/$E$2</f>
        <v>10035.265877058977</v>
      </c>
      <c r="H451" s="63">
        <f t="shared" si="8"/>
        <v>-35.265877058976912</v>
      </c>
    </row>
    <row r="452" spans="1:8" ht="15" customHeight="1" x14ac:dyDescent="0.2">
      <c r="A452" s="72">
        <f>'22.22-Dati'!A453</f>
        <v>450</v>
      </c>
      <c r="B452" s="70">
        <f>$B$2*'22.22-Dati'!L453/'22.22-Dati'!L452</f>
        <v>16950.999549530141</v>
      </c>
      <c r="C452" s="70">
        <f>$C$2*'22.22-Dati'!M453/'22.22-Dati'!M452</f>
        <v>17187.504340659241</v>
      </c>
      <c r="D452" s="70">
        <f>$D$2*'22.22-Dati'!N453/'22.22-Dati'!N452</f>
        <v>31612.831341414443</v>
      </c>
      <c r="E452" s="70">
        <f>$E$2*'22.22-Dati'!O453/'22.22-Dati'!O452</f>
        <v>750.49887003011975</v>
      </c>
      <c r="G452" s="71">
        <f>'22.22-Dati'!$R$5*B452/$B$2+'22.22-Dati'!$S$5*C452/$C$2+'22.22-Dati'!$T$5*D452/$D$2+'22.22-Dati'!$U$5*E452/$E$2</f>
        <v>9832.2308346504178</v>
      </c>
      <c r="H452" s="63">
        <f t="shared" ref="H452:H502" si="9">$G$2-G452</f>
        <v>167.76916534958218</v>
      </c>
    </row>
    <row r="453" spans="1:8" ht="15" customHeight="1" x14ac:dyDescent="0.2">
      <c r="A453" s="72">
        <f>'22.22-Dati'!A454</f>
        <v>451</v>
      </c>
      <c r="B453" s="70">
        <f>$B$2*'22.22-Dati'!L454/'22.22-Dati'!L453</f>
        <v>17181.020604446439</v>
      </c>
      <c r="C453" s="70">
        <f>$C$2*'22.22-Dati'!M454/'22.22-Dati'!M453</f>
        <v>17227.489682019248</v>
      </c>
      <c r="D453" s="70">
        <f>$D$2*'22.22-Dati'!N454/'22.22-Dati'!N453</f>
        <v>32041.893267832857</v>
      </c>
      <c r="E453" s="70">
        <f>$E$2*'22.22-Dati'!O454/'22.22-Dati'!O453</f>
        <v>769.44019786668071</v>
      </c>
      <c r="G453" s="71">
        <f>'22.22-Dati'!$R$5*B453/$B$2+'22.22-Dati'!$S$5*C453/$C$2+'22.22-Dati'!$T$5*D453/$D$2+'22.22-Dati'!$U$5*E453/$E$2</f>
        <v>9965.852367124995</v>
      </c>
      <c r="H453" s="63">
        <f t="shared" si="9"/>
        <v>34.147632875005002</v>
      </c>
    </row>
    <row r="454" spans="1:8" ht="15" customHeight="1" x14ac:dyDescent="0.2">
      <c r="A454" s="72">
        <f>'22.22-Dati'!A455</f>
        <v>452</v>
      </c>
      <c r="B454" s="70">
        <f>$B$2*'22.22-Dati'!L455/'22.22-Dati'!L454</f>
        <v>17196.900303096045</v>
      </c>
      <c r="C454" s="70">
        <f>$C$2*'22.22-Dati'!M455/'22.22-Dati'!M454</f>
        <v>17363.287220294398</v>
      </c>
      <c r="D454" s="70">
        <f>$D$2*'22.22-Dati'!N455/'22.22-Dati'!N454</f>
        <v>32198.256466661805</v>
      </c>
      <c r="E454" s="70">
        <f>$E$2*'22.22-Dati'!O455/'22.22-Dati'!O454</f>
        <v>811.95782781387925</v>
      </c>
      <c r="G454" s="71">
        <f>'22.22-Dati'!$R$5*B454/$B$2+'22.22-Dati'!$S$5*C454/$C$2+'22.22-Dati'!$T$5*D454/$D$2+'22.22-Dati'!$U$5*E454/$E$2</f>
        <v>10161.305865762291</v>
      </c>
      <c r="H454" s="63">
        <f t="shared" si="9"/>
        <v>-161.30586576229143</v>
      </c>
    </row>
    <row r="455" spans="1:8" ht="15" customHeight="1" x14ac:dyDescent="0.2">
      <c r="A455" s="72">
        <f>'22.22-Dati'!A456</f>
        <v>453</v>
      </c>
      <c r="B455" s="70">
        <f>$B$2*'22.22-Dati'!L456/'22.22-Dati'!L455</f>
        <v>17190.148481479075</v>
      </c>
      <c r="C455" s="70">
        <f>$C$2*'22.22-Dati'!M456/'22.22-Dati'!M455</f>
        <v>17284.922282664254</v>
      </c>
      <c r="D455" s="70">
        <f>$D$2*'22.22-Dati'!N456/'22.22-Dati'!N455</f>
        <v>32004.75961057697</v>
      </c>
      <c r="E455" s="70">
        <f>$E$2*'22.22-Dati'!O456/'22.22-Dati'!O455</f>
        <v>745.61352928173642</v>
      </c>
      <c r="G455" s="71">
        <f>'22.22-Dati'!$R$5*B455/$B$2+'22.22-Dati'!$S$5*C455/$C$2+'22.22-Dati'!$T$5*D455/$D$2+'22.22-Dati'!$U$5*E455/$E$2</f>
        <v>9884.2722977331396</v>
      </c>
      <c r="H455" s="63">
        <f t="shared" si="9"/>
        <v>115.72770226686043</v>
      </c>
    </row>
    <row r="456" spans="1:8" ht="15" customHeight="1" x14ac:dyDescent="0.2">
      <c r="A456" s="72">
        <f>'22.22-Dati'!A457</f>
        <v>454</v>
      </c>
      <c r="B456" s="70">
        <f>$B$2*'22.22-Dati'!L457/'22.22-Dati'!L456</f>
        <v>17399.993032578619</v>
      </c>
      <c r="C456" s="70">
        <f>$C$2*'22.22-Dati'!M457/'22.22-Dati'!M456</f>
        <v>17221.321919930866</v>
      </c>
      <c r="D456" s="70">
        <f>$D$2*'22.22-Dati'!N457/'22.22-Dati'!N456</f>
        <v>31963.941280372634</v>
      </c>
      <c r="E456" s="70">
        <f>$E$2*'22.22-Dati'!O457/'22.22-Dati'!O456</f>
        <v>777.71651587083659</v>
      </c>
      <c r="G456" s="71">
        <f>'22.22-Dati'!$R$5*B456/$B$2+'22.22-Dati'!$S$5*C456/$C$2+'22.22-Dati'!$T$5*D456/$D$2+'22.22-Dati'!$U$5*E456/$E$2</f>
        <v>10032.500306469192</v>
      </c>
      <c r="H456" s="63">
        <f t="shared" si="9"/>
        <v>-32.500306469191855</v>
      </c>
    </row>
    <row r="457" spans="1:8" ht="15" customHeight="1" x14ac:dyDescent="0.2">
      <c r="A457" s="72">
        <f>'22.22-Dati'!A458</f>
        <v>455</v>
      </c>
      <c r="B457" s="70">
        <f>$B$2*'22.22-Dati'!L458/'22.22-Dati'!L457</f>
        <v>17335.717648323625</v>
      </c>
      <c r="C457" s="70">
        <f>$C$2*'22.22-Dati'!M458/'22.22-Dati'!M457</f>
        <v>17255.801673303988</v>
      </c>
      <c r="D457" s="70">
        <f>$D$2*'22.22-Dati'!N458/'22.22-Dati'!N457</f>
        <v>32153.222791411121</v>
      </c>
      <c r="E457" s="70">
        <f>$E$2*'22.22-Dati'!O458/'22.22-Dati'!O457</f>
        <v>780.81184678277702</v>
      </c>
      <c r="G457" s="71">
        <f>'22.22-Dati'!$R$5*B457/$B$2+'22.22-Dati'!$S$5*C457/$C$2+'22.22-Dati'!$T$5*D457/$D$2+'22.22-Dati'!$U$5*E457/$E$2</f>
        <v>10045.150352608425</v>
      </c>
      <c r="H457" s="63">
        <f t="shared" si="9"/>
        <v>-45.150352608425237</v>
      </c>
    </row>
    <row r="458" spans="1:8" ht="15" customHeight="1" x14ac:dyDescent="0.2">
      <c r="A458" s="72">
        <f>'22.22-Dati'!A459</f>
        <v>456</v>
      </c>
      <c r="B458" s="70">
        <f>$B$2*'22.22-Dati'!L459/'22.22-Dati'!L458</f>
        <v>17161.412939089918</v>
      </c>
      <c r="C458" s="70">
        <f>$C$2*'22.22-Dati'!M459/'22.22-Dati'!M458</f>
        <v>17238.76515083724</v>
      </c>
      <c r="D458" s="70">
        <f>$D$2*'22.22-Dati'!N459/'22.22-Dati'!N458</f>
        <v>31747.338695915321</v>
      </c>
      <c r="E458" s="70">
        <f>$E$2*'22.22-Dati'!O459/'22.22-Dati'!O458</f>
        <v>780.20000803339894</v>
      </c>
      <c r="G458" s="71">
        <f>'22.22-Dati'!$R$5*B458/$B$2+'22.22-Dati'!$S$5*C458/$C$2+'22.22-Dati'!$T$5*D458/$D$2+'22.22-Dati'!$U$5*E458/$E$2</f>
        <v>9996.7410391685698</v>
      </c>
      <c r="H458" s="63">
        <f t="shared" si="9"/>
        <v>3.2589608314301586</v>
      </c>
    </row>
    <row r="459" spans="1:8" ht="15" customHeight="1" x14ac:dyDescent="0.2">
      <c r="A459" s="72">
        <f>'22.22-Dati'!A460</f>
        <v>457</v>
      </c>
      <c r="B459" s="70">
        <f>$B$2*'22.22-Dati'!L460/'22.22-Dati'!L459</f>
        <v>17198.539206072681</v>
      </c>
      <c r="C459" s="70">
        <f>$C$2*'22.22-Dati'!M460/'22.22-Dati'!M459</f>
        <v>17622.266533182785</v>
      </c>
      <c r="D459" s="70">
        <f>$D$2*'22.22-Dati'!N460/'22.22-Dati'!N459</f>
        <v>32590.63117811998</v>
      </c>
      <c r="E459" s="70">
        <f>$E$2*'22.22-Dati'!O460/'22.22-Dati'!O459</f>
        <v>762.99193560563992</v>
      </c>
      <c r="G459" s="71">
        <f>'22.22-Dati'!$R$5*B459/$B$2+'22.22-Dati'!$S$5*C459/$C$2+'22.22-Dati'!$T$5*D459/$D$2+'22.22-Dati'!$U$5*E459/$E$2</f>
        <v>10029.823944770445</v>
      </c>
      <c r="H459" s="63">
        <f t="shared" si="9"/>
        <v>-29.823944770445451</v>
      </c>
    </row>
    <row r="460" spans="1:8" ht="15" customHeight="1" x14ac:dyDescent="0.2">
      <c r="A460" s="72">
        <f>'22.22-Dati'!A461</f>
        <v>458</v>
      </c>
      <c r="B460" s="70">
        <f>$B$2*'22.22-Dati'!L461/'22.22-Dati'!L460</f>
        <v>17324.107305078003</v>
      </c>
      <c r="C460" s="70">
        <f>$C$2*'22.22-Dati'!M461/'22.22-Dati'!M460</f>
        <v>17293.257652225569</v>
      </c>
      <c r="D460" s="70">
        <f>$D$2*'22.22-Dati'!N461/'22.22-Dati'!N460</f>
        <v>32080.619700976698</v>
      </c>
      <c r="E460" s="70">
        <f>$E$2*'22.22-Dati'!O461/'22.22-Dati'!O460</f>
        <v>784.61681708830804</v>
      </c>
      <c r="G460" s="71">
        <f>'22.22-Dati'!$R$5*B460/$B$2+'22.22-Dati'!$S$5*C460/$C$2+'22.22-Dati'!$T$5*D460/$D$2+'22.22-Dati'!$U$5*E460/$E$2</f>
        <v>10062.065629033796</v>
      </c>
      <c r="H460" s="63">
        <f t="shared" si="9"/>
        <v>-62.065629033795631</v>
      </c>
    </row>
    <row r="461" spans="1:8" ht="15" customHeight="1" x14ac:dyDescent="0.2">
      <c r="A461" s="72">
        <f>'22.22-Dati'!A462</f>
        <v>459</v>
      </c>
      <c r="B461" s="70">
        <f>$B$2*'22.22-Dati'!L462/'22.22-Dati'!L461</f>
        <v>17121.327132529721</v>
      </c>
      <c r="C461" s="70">
        <f>$C$2*'22.22-Dati'!M462/'22.22-Dati'!M461</f>
        <v>17321.187777225619</v>
      </c>
      <c r="D461" s="70">
        <f>$D$2*'22.22-Dati'!N462/'22.22-Dati'!N461</f>
        <v>31902.222863708517</v>
      </c>
      <c r="E461" s="70">
        <f>$E$2*'22.22-Dati'!O462/'22.22-Dati'!O461</f>
        <v>762.53475659867831</v>
      </c>
      <c r="G461" s="71">
        <f>'22.22-Dati'!$R$5*B461/$B$2+'22.22-Dati'!$S$5*C461/$C$2+'22.22-Dati'!$T$5*D461/$D$2+'22.22-Dati'!$U$5*E461/$E$2</f>
        <v>9940.7123029054183</v>
      </c>
      <c r="H461" s="63">
        <f t="shared" si="9"/>
        <v>59.287697094581745</v>
      </c>
    </row>
    <row r="462" spans="1:8" ht="15" customHeight="1" x14ac:dyDescent="0.2">
      <c r="A462" s="72">
        <f>'22.22-Dati'!A463</f>
        <v>460</v>
      </c>
      <c r="B462" s="70">
        <f>$B$2*'22.22-Dati'!L463/'22.22-Dati'!L462</f>
        <v>17149.424437624424</v>
      </c>
      <c r="C462" s="70">
        <f>$C$2*'22.22-Dati'!M463/'22.22-Dati'!M462</f>
        <v>16911.573058883219</v>
      </c>
      <c r="D462" s="70">
        <f>$D$2*'22.22-Dati'!N463/'22.22-Dati'!N462</f>
        <v>31240.360299238422</v>
      </c>
      <c r="E462" s="70">
        <f>$E$2*'22.22-Dati'!O463/'22.22-Dati'!O462</f>
        <v>757.7709961633301</v>
      </c>
      <c r="G462" s="71">
        <f>'22.22-Dati'!$R$5*B462/$B$2+'22.22-Dati'!$S$5*C462/$C$2+'22.22-Dati'!$T$5*D462/$D$2+'22.22-Dati'!$U$5*E462/$E$2</f>
        <v>9835.2897478448231</v>
      </c>
      <c r="H462" s="63">
        <f t="shared" si="9"/>
        <v>164.71025215517693</v>
      </c>
    </row>
    <row r="463" spans="1:8" ht="15" customHeight="1" x14ac:dyDescent="0.2">
      <c r="A463" s="72">
        <f>'22.22-Dati'!A464</f>
        <v>461</v>
      </c>
      <c r="B463" s="70">
        <f>$B$2*'22.22-Dati'!L464/'22.22-Dati'!L463</f>
        <v>17338.454290194593</v>
      </c>
      <c r="C463" s="70">
        <f>$C$2*'22.22-Dati'!M464/'22.22-Dati'!M463</f>
        <v>17288.287685135241</v>
      </c>
      <c r="D463" s="70">
        <f>$D$2*'22.22-Dati'!N464/'22.22-Dati'!N463</f>
        <v>32391.550118042629</v>
      </c>
      <c r="E463" s="70">
        <f>$E$2*'22.22-Dati'!O464/'22.22-Dati'!O463</f>
        <v>788.0347469487732</v>
      </c>
      <c r="G463" s="71">
        <f>'22.22-Dati'!$R$5*B463/$B$2+'22.22-Dati'!$S$5*C463/$C$2+'22.22-Dati'!$T$5*D463/$D$2+'22.22-Dati'!$U$5*E463/$E$2</f>
        <v>10086.613136877497</v>
      </c>
      <c r="H463" s="63">
        <f t="shared" si="9"/>
        <v>-86.6131368774968</v>
      </c>
    </row>
    <row r="464" spans="1:8" ht="15" customHeight="1" x14ac:dyDescent="0.2">
      <c r="A464" s="72">
        <f>'22.22-Dati'!A465</f>
        <v>462</v>
      </c>
      <c r="B464" s="70">
        <f>$B$2*'22.22-Dati'!L465/'22.22-Dati'!L464</f>
        <v>17271.923102916837</v>
      </c>
      <c r="C464" s="70">
        <f>$C$2*'22.22-Dati'!M465/'22.22-Dati'!M464</f>
        <v>17320.923721586823</v>
      </c>
      <c r="D464" s="70">
        <f>$D$2*'22.22-Dati'!N465/'22.22-Dati'!N464</f>
        <v>32050.285874732297</v>
      </c>
      <c r="E464" s="70">
        <f>$E$2*'22.22-Dati'!O465/'22.22-Dati'!O464</f>
        <v>788.89042475342728</v>
      </c>
      <c r="G464" s="71">
        <f>'22.22-Dati'!$R$5*B464/$B$2+'22.22-Dati'!$S$5*C464/$C$2+'22.22-Dati'!$T$5*D464/$D$2+'22.22-Dati'!$U$5*E464/$E$2</f>
        <v>10073.329920072811</v>
      </c>
      <c r="H464" s="63">
        <f t="shared" si="9"/>
        <v>-73.329920072810637</v>
      </c>
    </row>
    <row r="465" spans="1:8" ht="15" customHeight="1" x14ac:dyDescent="0.2">
      <c r="A465" s="72">
        <f>'22.22-Dati'!A466</f>
        <v>463</v>
      </c>
      <c r="B465" s="70">
        <f>$B$2*'22.22-Dati'!L466/'22.22-Dati'!L465</f>
        <v>17061.512243227695</v>
      </c>
      <c r="C465" s="70">
        <f>$C$2*'22.22-Dati'!M466/'22.22-Dati'!M465</f>
        <v>17202.453878898981</v>
      </c>
      <c r="D465" s="70">
        <f>$D$2*'22.22-Dati'!N466/'22.22-Dati'!N465</f>
        <v>32098.403488148761</v>
      </c>
      <c r="E465" s="70">
        <f>$E$2*'22.22-Dati'!O466/'22.22-Dati'!O465</f>
        <v>760.76109866819138</v>
      </c>
      <c r="G465" s="71">
        <f>'22.22-Dati'!$R$5*B465/$B$2+'22.22-Dati'!$S$5*C465/$C$2+'22.22-Dati'!$T$5*D465/$D$2+'22.22-Dati'!$U$5*E465/$E$2</f>
        <v>9908.9018273705042</v>
      </c>
      <c r="H465" s="63">
        <f t="shared" si="9"/>
        <v>91.098172629495821</v>
      </c>
    </row>
    <row r="466" spans="1:8" ht="15" customHeight="1" x14ac:dyDescent="0.2">
      <c r="A466" s="72">
        <f>'22.22-Dati'!A467</f>
        <v>464</v>
      </c>
      <c r="B466" s="70">
        <f>$B$2*'22.22-Dati'!L467/'22.22-Dati'!L466</f>
        <v>17262.458040440768</v>
      </c>
      <c r="C466" s="70">
        <f>$C$2*'22.22-Dati'!M467/'22.22-Dati'!M466</f>
        <v>17290.950912327411</v>
      </c>
      <c r="D466" s="70">
        <f>$D$2*'22.22-Dati'!N467/'22.22-Dati'!N466</f>
        <v>31971.81989522673</v>
      </c>
      <c r="E466" s="70">
        <f>$E$2*'22.22-Dati'!O467/'22.22-Dati'!O466</f>
        <v>782.34009365278462</v>
      </c>
      <c r="G466" s="71">
        <f>'22.22-Dati'!$R$5*B466/$B$2+'22.22-Dati'!$S$5*C466/$C$2+'22.22-Dati'!$T$5*D466/$D$2+'22.22-Dati'!$U$5*E466/$E$2</f>
        <v>10038.720719540317</v>
      </c>
      <c r="H466" s="63">
        <f t="shared" si="9"/>
        <v>-38.720719540317077</v>
      </c>
    </row>
    <row r="467" spans="1:8" ht="15" customHeight="1" x14ac:dyDescent="0.2">
      <c r="A467" s="72">
        <f>'22.22-Dati'!A468</f>
        <v>465</v>
      </c>
      <c r="B467" s="70">
        <f>$B$2*'22.22-Dati'!L468/'22.22-Dati'!L467</f>
        <v>17264.722561390558</v>
      </c>
      <c r="C467" s="70">
        <f>$C$2*'22.22-Dati'!M468/'22.22-Dati'!M467</f>
        <v>17249.465828355758</v>
      </c>
      <c r="D467" s="70">
        <f>$D$2*'22.22-Dati'!N468/'22.22-Dati'!N467</f>
        <v>32079.280589524056</v>
      </c>
      <c r="E467" s="70">
        <f>$E$2*'22.22-Dati'!O468/'22.22-Dati'!O467</f>
        <v>787.66238992732349</v>
      </c>
      <c r="G467" s="71">
        <f>'22.22-Dati'!$R$5*B467/$B$2+'22.22-Dati'!$S$5*C467/$C$2+'22.22-Dati'!$T$5*D467/$D$2+'22.22-Dati'!$U$5*E467/$E$2</f>
        <v>10055.806710958868</v>
      </c>
      <c r="H467" s="63">
        <f t="shared" si="9"/>
        <v>-55.80671095886828</v>
      </c>
    </row>
    <row r="468" spans="1:8" ht="15" customHeight="1" x14ac:dyDescent="0.2">
      <c r="A468" s="72">
        <f>'22.22-Dati'!A469</f>
        <v>466</v>
      </c>
      <c r="B468" s="70">
        <f>$B$2*'22.22-Dati'!L469/'22.22-Dati'!L468</f>
        <v>17110.085496967378</v>
      </c>
      <c r="C468" s="70">
        <f>$C$2*'22.22-Dati'!M469/'22.22-Dati'!M468</f>
        <v>17475.535281853376</v>
      </c>
      <c r="D468" s="70">
        <f>$D$2*'22.22-Dati'!N469/'22.22-Dati'!N468</f>
        <v>32170.227561793177</v>
      </c>
      <c r="E468" s="70">
        <f>$E$2*'22.22-Dati'!O469/'22.22-Dati'!O468</f>
        <v>756.17099952524484</v>
      </c>
      <c r="G468" s="71">
        <f>'22.22-Dati'!$R$5*B468/$B$2+'22.22-Dati'!$S$5*C468/$C$2+'22.22-Dati'!$T$5*D468/$D$2+'22.22-Dati'!$U$5*E468/$E$2</f>
        <v>9949.3996590269162</v>
      </c>
      <c r="H468" s="63">
        <f t="shared" si="9"/>
        <v>50.600340973083803</v>
      </c>
    </row>
    <row r="469" spans="1:8" ht="15" customHeight="1" x14ac:dyDescent="0.2">
      <c r="A469" s="72">
        <f>'22.22-Dati'!A470</f>
        <v>467</v>
      </c>
      <c r="B469" s="70">
        <f>$B$2*'22.22-Dati'!L470/'22.22-Dati'!L469</f>
        <v>17024.31795686582</v>
      </c>
      <c r="C469" s="70">
        <f>$C$2*'22.22-Dati'!M470/'22.22-Dati'!M469</f>
        <v>17197.228697521437</v>
      </c>
      <c r="D469" s="70">
        <f>$D$2*'22.22-Dati'!N470/'22.22-Dati'!N469</f>
        <v>31778.579646803853</v>
      </c>
      <c r="E469" s="70">
        <f>$E$2*'22.22-Dati'!O470/'22.22-Dati'!O469</f>
        <v>744.88659808436284</v>
      </c>
      <c r="G469" s="71">
        <f>'22.22-Dati'!$R$5*B469/$B$2+'22.22-Dati'!$S$5*C469/$C$2+'22.22-Dati'!$T$5*D469/$D$2+'22.22-Dati'!$U$5*E469/$E$2</f>
        <v>9830.2180893672994</v>
      </c>
      <c r="H469" s="63">
        <f t="shared" si="9"/>
        <v>169.7819106327006</v>
      </c>
    </row>
    <row r="470" spans="1:8" ht="15" customHeight="1" x14ac:dyDescent="0.2">
      <c r="A470" s="72">
        <f>'22.22-Dati'!A471</f>
        <v>468</v>
      </c>
      <c r="B470" s="70">
        <f>$B$2*'22.22-Dati'!L471/'22.22-Dati'!L470</f>
        <v>17317.315434263604</v>
      </c>
      <c r="C470" s="70">
        <f>$C$2*'22.22-Dati'!M471/'22.22-Dati'!M470</f>
        <v>17174.584052884369</v>
      </c>
      <c r="D470" s="70">
        <f>$D$2*'22.22-Dati'!N471/'22.22-Dati'!N470</f>
        <v>32062.462974012018</v>
      </c>
      <c r="E470" s="70">
        <f>$E$2*'22.22-Dati'!O471/'22.22-Dati'!O470</f>
        <v>800.32989284346718</v>
      </c>
      <c r="G470" s="71">
        <f>'22.22-Dati'!$R$5*B470/$B$2+'22.22-Dati'!$S$5*C470/$C$2+'22.22-Dati'!$T$5*D470/$D$2+'22.22-Dati'!$U$5*E470/$E$2</f>
        <v>10100.343181932772</v>
      </c>
      <c r="H470" s="63">
        <f t="shared" si="9"/>
        <v>-100.3431819327725</v>
      </c>
    </row>
    <row r="471" spans="1:8" ht="15" customHeight="1" x14ac:dyDescent="0.2">
      <c r="A471" s="72">
        <f>'22.22-Dati'!A472</f>
        <v>469</v>
      </c>
      <c r="B471" s="70">
        <f>$B$2*'22.22-Dati'!L472/'22.22-Dati'!L471</f>
        <v>17174.587323374704</v>
      </c>
      <c r="C471" s="70">
        <f>$C$2*'22.22-Dati'!M472/'22.22-Dati'!M471</f>
        <v>17415.927603119322</v>
      </c>
      <c r="D471" s="70">
        <f>$D$2*'22.22-Dati'!N472/'22.22-Dati'!N471</f>
        <v>32282.63542066035</v>
      </c>
      <c r="E471" s="70">
        <f>$E$2*'22.22-Dati'!O472/'22.22-Dati'!O471</f>
        <v>774.00515428116626</v>
      </c>
      <c r="G471" s="71">
        <f>'22.22-Dati'!$R$5*B471/$B$2+'22.22-Dati'!$S$5*C471/$C$2+'22.22-Dati'!$T$5*D471/$D$2+'22.22-Dati'!$U$5*E471/$E$2</f>
        <v>10022.65715912136</v>
      </c>
      <c r="H471" s="63">
        <f t="shared" si="9"/>
        <v>-22.657159121359655</v>
      </c>
    </row>
    <row r="472" spans="1:8" ht="15" customHeight="1" x14ac:dyDescent="0.2">
      <c r="A472" s="72">
        <f>'22.22-Dati'!A473</f>
        <v>470</v>
      </c>
      <c r="B472" s="70">
        <f>$B$2*'22.22-Dati'!L473/'22.22-Dati'!L472</f>
        <v>16990.25704656688</v>
      </c>
      <c r="C472" s="70">
        <f>$C$2*'22.22-Dati'!M473/'22.22-Dati'!M472</f>
        <v>17104.351127017297</v>
      </c>
      <c r="D472" s="70">
        <f>$D$2*'22.22-Dati'!N473/'22.22-Dati'!N472</f>
        <v>31445.909871220676</v>
      </c>
      <c r="E472" s="70">
        <f>$E$2*'22.22-Dati'!O473/'22.22-Dati'!O472</f>
        <v>778.60252734207484</v>
      </c>
      <c r="G472" s="71">
        <f>'22.22-Dati'!$R$5*B472/$B$2+'22.22-Dati'!$S$5*C472/$C$2+'22.22-Dati'!$T$5*D472/$D$2+'22.22-Dati'!$U$5*E472/$E$2</f>
        <v>9927.918542245945</v>
      </c>
      <c r="H472" s="63">
        <f t="shared" si="9"/>
        <v>72.081457754055009</v>
      </c>
    </row>
    <row r="473" spans="1:8" ht="15" customHeight="1" x14ac:dyDescent="0.2">
      <c r="A473" s="72">
        <f>'22.22-Dati'!A474</f>
        <v>471</v>
      </c>
      <c r="B473" s="70">
        <f>$B$2*'22.22-Dati'!L474/'22.22-Dati'!L473</f>
        <v>17207.913615779202</v>
      </c>
      <c r="C473" s="70">
        <f>$C$2*'22.22-Dati'!M474/'22.22-Dati'!M473</f>
        <v>17365.467314564998</v>
      </c>
      <c r="D473" s="70">
        <f>$D$2*'22.22-Dati'!N474/'22.22-Dati'!N473</f>
        <v>32256.468445512612</v>
      </c>
      <c r="E473" s="70">
        <f>$E$2*'22.22-Dati'!O474/'22.22-Dati'!O473</f>
        <v>754.13619724665443</v>
      </c>
      <c r="G473" s="71">
        <f>'22.22-Dati'!$R$5*B473/$B$2+'22.22-Dati'!$S$5*C473/$C$2+'22.22-Dati'!$T$5*D473/$D$2+'22.22-Dati'!$U$5*E473/$E$2</f>
        <v>9942.1538751721819</v>
      </c>
      <c r="H473" s="63">
        <f t="shared" si="9"/>
        <v>57.84612482781813</v>
      </c>
    </row>
    <row r="474" spans="1:8" ht="15" customHeight="1" x14ac:dyDescent="0.2">
      <c r="A474" s="72">
        <f>'22.22-Dati'!A475</f>
        <v>472</v>
      </c>
      <c r="B474" s="70">
        <f>$B$2*'22.22-Dati'!L475/'22.22-Dati'!L474</f>
        <v>17200.71256624514</v>
      </c>
      <c r="C474" s="70">
        <f>$C$2*'22.22-Dati'!M475/'22.22-Dati'!M474</f>
        <v>17309.024082922737</v>
      </c>
      <c r="D474" s="70">
        <f>$D$2*'22.22-Dati'!N475/'22.22-Dati'!N474</f>
        <v>32179.939856917579</v>
      </c>
      <c r="E474" s="70">
        <f>$E$2*'22.22-Dati'!O475/'22.22-Dati'!O474</f>
        <v>781.64065247431108</v>
      </c>
      <c r="G474" s="71">
        <f>'22.22-Dati'!$R$5*B474/$B$2+'22.22-Dati'!$S$5*C474/$C$2+'22.22-Dati'!$T$5*D474/$D$2+'22.22-Dati'!$U$5*E474/$E$2</f>
        <v>10034.893369029898</v>
      </c>
      <c r="H474" s="63">
        <f t="shared" si="9"/>
        <v>-34.893369029898167</v>
      </c>
    </row>
    <row r="475" spans="1:8" ht="15" customHeight="1" x14ac:dyDescent="0.2">
      <c r="A475" s="72">
        <f>'22.22-Dati'!A476</f>
        <v>473</v>
      </c>
      <c r="B475" s="70">
        <f>$B$2*'22.22-Dati'!L476/'22.22-Dati'!L475</f>
        <v>17234.204229934665</v>
      </c>
      <c r="C475" s="70">
        <f>$C$2*'22.22-Dati'!M476/'22.22-Dati'!M475</f>
        <v>17349.309691644947</v>
      </c>
      <c r="D475" s="70">
        <f>$D$2*'22.22-Dati'!N476/'22.22-Dati'!N475</f>
        <v>32155.255027628966</v>
      </c>
      <c r="E475" s="70">
        <f>$E$2*'22.22-Dati'!O476/'22.22-Dati'!O475</f>
        <v>744.97873878286896</v>
      </c>
      <c r="G475" s="71">
        <f>'22.22-Dati'!$R$5*B475/$B$2+'22.22-Dati'!$S$5*C475/$C$2+'22.22-Dati'!$T$5*D475/$D$2+'22.22-Dati'!$U$5*E475/$E$2</f>
        <v>9905.4076545348653</v>
      </c>
      <c r="H475" s="63">
        <f t="shared" si="9"/>
        <v>94.592345465134713</v>
      </c>
    </row>
    <row r="476" spans="1:8" ht="15" customHeight="1" x14ac:dyDescent="0.2">
      <c r="A476" s="72">
        <f>'22.22-Dati'!A477</f>
        <v>474</v>
      </c>
      <c r="B476" s="70">
        <f>$B$2*'22.22-Dati'!L477/'22.22-Dati'!L476</f>
        <v>16937.058270180863</v>
      </c>
      <c r="C476" s="70">
        <f>$C$2*'22.22-Dati'!M477/'22.22-Dati'!M476</f>
        <v>17307.185395507586</v>
      </c>
      <c r="D476" s="70">
        <f>$D$2*'22.22-Dati'!N477/'22.22-Dati'!N476</f>
        <v>31862.093344840152</v>
      </c>
      <c r="E476" s="70">
        <f>$E$2*'22.22-Dati'!O477/'22.22-Dati'!O476</f>
        <v>766.41286315258662</v>
      </c>
      <c r="G476" s="71">
        <f>'22.22-Dati'!$R$5*B476/$B$2+'22.22-Dati'!$S$5*C476/$C$2+'22.22-Dati'!$T$5*D476/$D$2+'22.22-Dati'!$U$5*E476/$E$2</f>
        <v>9919.8538511885235</v>
      </c>
      <c r="H476" s="63">
        <f t="shared" si="9"/>
        <v>80.146148811476451</v>
      </c>
    </row>
    <row r="477" spans="1:8" ht="15" customHeight="1" x14ac:dyDescent="0.2">
      <c r="A477" s="72">
        <f>'22.22-Dati'!A478</f>
        <v>475</v>
      </c>
      <c r="B477" s="70">
        <f>$B$2*'22.22-Dati'!L478/'22.22-Dati'!L477</f>
        <v>17483.487360473831</v>
      </c>
      <c r="C477" s="70">
        <f>$C$2*'22.22-Dati'!M478/'22.22-Dati'!M477</f>
        <v>17356.794513270568</v>
      </c>
      <c r="D477" s="70">
        <f>$D$2*'22.22-Dati'!N478/'22.22-Dati'!N477</f>
        <v>32583.848829117062</v>
      </c>
      <c r="E477" s="70">
        <f>$E$2*'22.22-Dati'!O478/'22.22-Dati'!O477</f>
        <v>785.99854378615453</v>
      </c>
      <c r="G477" s="71">
        <f>'22.22-Dati'!$R$5*B477/$B$2+'22.22-Dati'!$S$5*C477/$C$2+'22.22-Dati'!$T$5*D477/$D$2+'22.22-Dati'!$U$5*E477/$E$2</f>
        <v>10121.973967699165</v>
      </c>
      <c r="H477" s="63">
        <f t="shared" si="9"/>
        <v>-121.97396769916486</v>
      </c>
    </row>
    <row r="478" spans="1:8" ht="15" customHeight="1" x14ac:dyDescent="0.2">
      <c r="A478" s="72">
        <f>'22.22-Dati'!A479</f>
        <v>476</v>
      </c>
      <c r="B478" s="70">
        <f>$B$2*'22.22-Dati'!L479/'22.22-Dati'!L478</f>
        <v>17319.35100373127</v>
      </c>
      <c r="C478" s="70">
        <f>$C$2*'22.22-Dati'!M479/'22.22-Dati'!M478</f>
        <v>17241.052603516822</v>
      </c>
      <c r="D478" s="70">
        <f>$D$2*'22.22-Dati'!N479/'22.22-Dati'!N478</f>
        <v>32132.377072160998</v>
      </c>
      <c r="E478" s="70">
        <f>$E$2*'22.22-Dati'!O479/'22.22-Dati'!O478</f>
        <v>821.90432449302057</v>
      </c>
      <c r="G478" s="71">
        <f>'22.22-Dati'!$R$5*B478/$B$2+'22.22-Dati'!$S$5*C478/$C$2+'22.22-Dati'!$T$5*D478/$D$2+'22.22-Dati'!$U$5*E478/$E$2</f>
        <v>10197.751670301544</v>
      </c>
      <c r="H478" s="63">
        <f t="shared" si="9"/>
        <v>-197.75167030154444</v>
      </c>
    </row>
    <row r="479" spans="1:8" ht="15" customHeight="1" x14ac:dyDescent="0.2">
      <c r="A479" s="72">
        <f>'22.22-Dati'!A480</f>
        <v>477</v>
      </c>
      <c r="B479" s="70">
        <f>$B$2*'22.22-Dati'!L480/'22.22-Dati'!L479</f>
        <v>17453.231441531625</v>
      </c>
      <c r="C479" s="70">
        <f>$C$2*'22.22-Dati'!M480/'22.22-Dati'!M479</f>
        <v>17291.758002893563</v>
      </c>
      <c r="D479" s="70">
        <f>$D$2*'22.22-Dati'!N480/'22.22-Dati'!N479</f>
        <v>32549.600752417369</v>
      </c>
      <c r="E479" s="70">
        <f>$E$2*'22.22-Dati'!O480/'22.22-Dati'!O479</f>
        <v>787.0887185910924</v>
      </c>
      <c r="G479" s="71">
        <f>'22.22-Dati'!$R$5*B479/$B$2+'22.22-Dati'!$S$5*C479/$C$2+'22.22-Dati'!$T$5*D479/$D$2+'22.22-Dati'!$U$5*E479/$E$2</f>
        <v>10108.522184378147</v>
      </c>
      <c r="H479" s="63">
        <f t="shared" si="9"/>
        <v>-108.52218437814736</v>
      </c>
    </row>
    <row r="480" spans="1:8" ht="15" customHeight="1" x14ac:dyDescent="0.2">
      <c r="A480" s="72">
        <f>'22.22-Dati'!A481</f>
        <v>478</v>
      </c>
      <c r="B480" s="70">
        <f>$B$2*'22.22-Dati'!L481/'22.22-Dati'!L480</f>
        <v>17505.699794549611</v>
      </c>
      <c r="C480" s="70">
        <f>$C$2*'22.22-Dati'!M481/'22.22-Dati'!M480</f>
        <v>17248.554574651069</v>
      </c>
      <c r="D480" s="70">
        <f>$D$2*'22.22-Dati'!N481/'22.22-Dati'!N480</f>
        <v>32157.342684024228</v>
      </c>
      <c r="E480" s="70">
        <f>$E$2*'22.22-Dati'!O481/'22.22-Dati'!O480</f>
        <v>775.76969422316711</v>
      </c>
      <c r="G480" s="71">
        <f>'22.22-Dati'!$R$5*B480/$B$2+'22.22-Dati'!$S$5*C480/$C$2+'22.22-Dati'!$T$5*D480/$D$2+'22.22-Dati'!$U$5*E480/$E$2</f>
        <v>10054.200523400867</v>
      </c>
      <c r="H480" s="63">
        <f t="shared" si="9"/>
        <v>-54.200523400866587</v>
      </c>
    </row>
    <row r="481" spans="1:8" ht="15" customHeight="1" x14ac:dyDescent="0.2">
      <c r="A481" s="72">
        <f>'22.22-Dati'!A482</f>
        <v>479</v>
      </c>
      <c r="B481" s="70">
        <f>$B$2*'22.22-Dati'!L482/'22.22-Dati'!L481</f>
        <v>17169.049279226008</v>
      </c>
      <c r="C481" s="70">
        <f>$C$2*'22.22-Dati'!M482/'22.22-Dati'!M481</f>
        <v>17301.517277825387</v>
      </c>
      <c r="D481" s="70">
        <f>$D$2*'22.22-Dati'!N482/'22.22-Dati'!N481</f>
        <v>32135.03170276892</v>
      </c>
      <c r="E481" s="70">
        <f>$E$2*'22.22-Dati'!O482/'22.22-Dati'!O481</f>
        <v>804.47577974353851</v>
      </c>
      <c r="G481" s="71">
        <f>'22.22-Dati'!$R$5*B481/$B$2+'22.22-Dati'!$S$5*C481/$C$2+'22.22-Dati'!$T$5*D481/$D$2+'22.22-Dati'!$U$5*E481/$E$2</f>
        <v>10114.836293503744</v>
      </c>
      <c r="H481" s="63">
        <f t="shared" si="9"/>
        <v>-114.83629350374395</v>
      </c>
    </row>
    <row r="482" spans="1:8" ht="15" customHeight="1" x14ac:dyDescent="0.2">
      <c r="A482" s="72">
        <f>'22.22-Dati'!A483</f>
        <v>480</v>
      </c>
      <c r="B482" s="70">
        <f>$B$2*'22.22-Dati'!L483/'22.22-Dati'!L482</f>
        <v>17167.58847196056</v>
      </c>
      <c r="C482" s="70">
        <f>$C$2*'22.22-Dati'!M483/'22.22-Dati'!M482</f>
        <v>17238.753919558414</v>
      </c>
      <c r="D482" s="70">
        <f>$D$2*'22.22-Dati'!N483/'22.22-Dati'!N482</f>
        <v>32096.533883525612</v>
      </c>
      <c r="E482" s="70">
        <f>$E$2*'22.22-Dati'!O483/'22.22-Dati'!O482</f>
        <v>768.51521532700212</v>
      </c>
      <c r="G482" s="71">
        <f>'22.22-Dati'!$R$5*B482/$B$2+'22.22-Dati'!$S$5*C482/$C$2+'22.22-Dati'!$T$5*D482/$D$2+'22.22-Dati'!$U$5*E482/$E$2</f>
        <v>9963.603720123876</v>
      </c>
      <c r="H482" s="63">
        <f t="shared" si="9"/>
        <v>36.396279876124026</v>
      </c>
    </row>
    <row r="483" spans="1:8" ht="15" customHeight="1" x14ac:dyDescent="0.2">
      <c r="A483" s="72">
        <f>'22.22-Dati'!A484</f>
        <v>481</v>
      </c>
      <c r="B483" s="70">
        <f>$B$2*'22.22-Dati'!L484/'22.22-Dati'!L483</f>
        <v>17305.007538415</v>
      </c>
      <c r="C483" s="70">
        <f>$C$2*'22.22-Dati'!M484/'22.22-Dati'!M483</f>
        <v>17275.355769431499</v>
      </c>
      <c r="D483" s="70">
        <f>$D$2*'22.22-Dati'!N484/'22.22-Dati'!N483</f>
        <v>32053.14867477087</v>
      </c>
      <c r="E483" s="70">
        <f>$E$2*'22.22-Dati'!O484/'22.22-Dati'!O483</f>
        <v>773.55485076278205</v>
      </c>
      <c r="G483" s="71">
        <f>'22.22-Dati'!$R$5*B483/$B$2+'22.22-Dati'!$S$5*C483/$C$2+'22.22-Dati'!$T$5*D483/$D$2+'22.22-Dati'!$U$5*E483/$E$2</f>
        <v>10012.047286813904</v>
      </c>
      <c r="H483" s="63">
        <f t="shared" si="9"/>
        <v>-12.047286813904066</v>
      </c>
    </row>
    <row r="484" spans="1:8" ht="15" customHeight="1" x14ac:dyDescent="0.2">
      <c r="A484" s="72">
        <f>'22.22-Dati'!A485</f>
        <v>482</v>
      </c>
      <c r="B484" s="70">
        <f>$B$2*'22.22-Dati'!L485/'22.22-Dati'!L484</f>
        <v>17189.45141909596</v>
      </c>
      <c r="C484" s="70">
        <f>$C$2*'22.22-Dati'!M485/'22.22-Dati'!M484</f>
        <v>17254.38227609155</v>
      </c>
      <c r="D484" s="70">
        <f>$D$2*'22.22-Dati'!N485/'22.22-Dati'!N484</f>
        <v>32113.035438324034</v>
      </c>
      <c r="E484" s="70">
        <f>$E$2*'22.22-Dati'!O485/'22.22-Dati'!O484</f>
        <v>791.54542053012153</v>
      </c>
      <c r="G484" s="71">
        <f>'22.22-Dati'!$R$5*B484/$B$2+'22.22-Dati'!$S$5*C484/$C$2+'22.22-Dati'!$T$5*D484/$D$2+'22.22-Dati'!$U$5*E484/$E$2</f>
        <v>10059.57972541659</v>
      </c>
      <c r="H484" s="63">
        <f t="shared" si="9"/>
        <v>-59.579725416590009</v>
      </c>
    </row>
    <row r="485" spans="1:8" ht="15" customHeight="1" x14ac:dyDescent="0.2">
      <c r="A485" s="72">
        <f>'22.22-Dati'!A486</f>
        <v>483</v>
      </c>
      <c r="B485" s="70">
        <f>$B$2*'22.22-Dati'!L486/'22.22-Dati'!L485</f>
        <v>17188.615033626807</v>
      </c>
      <c r="C485" s="70">
        <f>$C$2*'22.22-Dati'!M486/'22.22-Dati'!M485</f>
        <v>17225.427555854712</v>
      </c>
      <c r="D485" s="70">
        <f>$D$2*'22.22-Dati'!N486/'22.22-Dati'!N485</f>
        <v>31801.71108554384</v>
      </c>
      <c r="E485" s="70">
        <f>$E$2*'22.22-Dati'!O486/'22.22-Dati'!O485</f>
        <v>781.14469954751712</v>
      </c>
      <c r="G485" s="71">
        <f>'22.22-Dati'!$R$5*B485/$B$2+'22.22-Dati'!$S$5*C485/$C$2+'22.22-Dati'!$T$5*D485/$D$2+'22.22-Dati'!$U$5*E485/$E$2</f>
        <v>10004.512027403925</v>
      </c>
      <c r="H485" s="63">
        <f t="shared" si="9"/>
        <v>-4.5120274039254582</v>
      </c>
    </row>
    <row r="486" spans="1:8" ht="15" customHeight="1" x14ac:dyDescent="0.2">
      <c r="A486" s="72">
        <f>'22.22-Dati'!A487</f>
        <v>484</v>
      </c>
      <c r="B486" s="70">
        <f>$B$2*'22.22-Dati'!L487/'22.22-Dati'!L486</f>
        <v>17310.202540046343</v>
      </c>
      <c r="C486" s="70">
        <f>$C$2*'22.22-Dati'!M487/'22.22-Dati'!M486</f>
        <v>17160.709454494692</v>
      </c>
      <c r="D486" s="70">
        <f>$D$2*'22.22-Dati'!N487/'22.22-Dati'!N486</f>
        <v>31896.525767163901</v>
      </c>
      <c r="E486" s="70">
        <f>$E$2*'22.22-Dati'!O487/'22.22-Dati'!O486</f>
        <v>784.77739181804247</v>
      </c>
      <c r="G486" s="71">
        <f>'22.22-Dati'!$R$5*B486/$B$2+'22.22-Dati'!$S$5*C486/$C$2+'22.22-Dati'!$T$5*D486/$D$2+'22.22-Dati'!$U$5*E486/$E$2</f>
        <v>10031.452011363308</v>
      </c>
      <c r="H486" s="63">
        <f t="shared" si="9"/>
        <v>-31.452011363307975</v>
      </c>
    </row>
    <row r="487" spans="1:8" ht="15" customHeight="1" x14ac:dyDescent="0.2">
      <c r="A487" s="72">
        <f>'22.22-Dati'!A488</f>
        <v>485</v>
      </c>
      <c r="B487" s="70">
        <f>$B$2*'22.22-Dati'!L488/'22.22-Dati'!L487</f>
        <v>17170.773517647569</v>
      </c>
      <c r="C487" s="70">
        <f>$C$2*'22.22-Dati'!M488/'22.22-Dati'!M487</f>
        <v>17266.566352118156</v>
      </c>
      <c r="D487" s="70">
        <f>$D$2*'22.22-Dati'!N488/'22.22-Dati'!N487</f>
        <v>32057.11646294302</v>
      </c>
      <c r="E487" s="70">
        <f>$E$2*'22.22-Dati'!O488/'22.22-Dati'!O487</f>
        <v>783.08975034415289</v>
      </c>
      <c r="G487" s="71">
        <f>'22.22-Dati'!$R$5*B487/$B$2+'22.22-Dati'!$S$5*C487/$C$2+'22.22-Dati'!$T$5*D487/$D$2+'22.22-Dati'!$U$5*E487/$E$2</f>
        <v>10024.044079405519</v>
      </c>
      <c r="H487" s="63">
        <f t="shared" si="9"/>
        <v>-24.044079405519369</v>
      </c>
    </row>
    <row r="488" spans="1:8" ht="15" customHeight="1" x14ac:dyDescent="0.2">
      <c r="A488" s="72">
        <f>'22.22-Dati'!A489</f>
        <v>486</v>
      </c>
      <c r="B488" s="70">
        <f>$B$2*'22.22-Dati'!L489/'22.22-Dati'!L488</f>
        <v>17110.091220445927</v>
      </c>
      <c r="C488" s="70">
        <f>$C$2*'22.22-Dati'!M489/'22.22-Dati'!M488</f>
        <v>17226.043820777228</v>
      </c>
      <c r="D488" s="70">
        <f>$D$2*'22.22-Dati'!N489/'22.22-Dati'!N488</f>
        <v>31876.192052463637</v>
      </c>
      <c r="E488" s="70">
        <f>$E$2*'22.22-Dati'!O489/'22.22-Dati'!O488</f>
        <v>781.60765373815298</v>
      </c>
      <c r="G488" s="71">
        <f>'22.22-Dati'!$R$5*B488/$B$2+'22.22-Dati'!$S$5*C488/$C$2+'22.22-Dati'!$T$5*D488/$D$2+'22.22-Dati'!$U$5*E488/$E$2</f>
        <v>9995.0354348849451</v>
      </c>
      <c r="H488" s="63">
        <f t="shared" si="9"/>
        <v>4.9645651150549384</v>
      </c>
    </row>
    <row r="489" spans="1:8" ht="15" customHeight="1" x14ac:dyDescent="0.2">
      <c r="A489" s="72">
        <f>'22.22-Dati'!A490</f>
        <v>487</v>
      </c>
      <c r="B489" s="70">
        <f>$B$2*'22.22-Dati'!L490/'22.22-Dati'!L489</f>
        <v>17079.785819871235</v>
      </c>
      <c r="C489" s="70">
        <f>$C$2*'22.22-Dati'!M490/'22.22-Dati'!M489</f>
        <v>17215.22935190787</v>
      </c>
      <c r="D489" s="70">
        <f>$D$2*'22.22-Dati'!N490/'22.22-Dati'!N489</f>
        <v>31707.910577544379</v>
      </c>
      <c r="E489" s="70">
        <f>$E$2*'22.22-Dati'!O490/'22.22-Dati'!O489</f>
        <v>754.92246423175175</v>
      </c>
      <c r="G489" s="71">
        <f>'22.22-Dati'!$R$5*B489/$B$2+'22.22-Dati'!$S$5*C489/$C$2+'22.22-Dati'!$T$5*D489/$D$2+'22.22-Dati'!$U$5*E489/$E$2</f>
        <v>9879.5702633050405</v>
      </c>
      <c r="H489" s="63">
        <f t="shared" si="9"/>
        <v>120.4297366949595</v>
      </c>
    </row>
    <row r="490" spans="1:8" ht="15" customHeight="1" x14ac:dyDescent="0.2">
      <c r="A490" s="72">
        <f>'22.22-Dati'!A491</f>
        <v>488</v>
      </c>
      <c r="B490" s="70">
        <f>$B$2*'22.22-Dati'!L491/'22.22-Dati'!L490</f>
        <v>17235.529678792798</v>
      </c>
      <c r="C490" s="70">
        <f>$C$2*'22.22-Dati'!M491/'22.22-Dati'!M490</f>
        <v>17308.580437427998</v>
      </c>
      <c r="D490" s="70">
        <f>$D$2*'22.22-Dati'!N491/'22.22-Dati'!N490</f>
        <v>32068.87903195907</v>
      </c>
      <c r="E490" s="70">
        <f>$E$2*'22.22-Dati'!O491/'22.22-Dati'!O490</f>
        <v>755.2525802977475</v>
      </c>
      <c r="G490" s="71">
        <f>'22.22-Dati'!$R$5*B490/$B$2+'22.22-Dati'!$S$5*C490/$C$2+'22.22-Dati'!$T$5*D490/$D$2+'22.22-Dati'!$U$5*E490/$E$2</f>
        <v>9935.5268211831062</v>
      </c>
      <c r="H490" s="63">
        <f t="shared" si="9"/>
        <v>64.473178816893778</v>
      </c>
    </row>
    <row r="491" spans="1:8" ht="15" customHeight="1" x14ac:dyDescent="0.2">
      <c r="A491" s="72">
        <f>'22.22-Dati'!A492</f>
        <v>489</v>
      </c>
      <c r="B491" s="70">
        <f>$B$2*'22.22-Dati'!L492/'22.22-Dati'!L491</f>
        <v>17050.738297130873</v>
      </c>
      <c r="C491" s="70">
        <f>$C$2*'22.22-Dati'!M492/'22.22-Dati'!M491</f>
        <v>17350.480489322505</v>
      </c>
      <c r="D491" s="70">
        <f>$D$2*'22.22-Dati'!N492/'22.22-Dati'!N491</f>
        <v>32041.465735363534</v>
      </c>
      <c r="E491" s="70">
        <f>$E$2*'22.22-Dati'!O492/'22.22-Dati'!O491</f>
        <v>789.12561512302204</v>
      </c>
      <c r="G491" s="71">
        <f>'22.22-Dati'!$R$5*B491/$B$2+'22.22-Dati'!$S$5*C491/$C$2+'22.22-Dati'!$T$5*D491/$D$2+'22.22-Dati'!$U$5*E491/$E$2</f>
        <v>10040.520669220905</v>
      </c>
      <c r="H491" s="63">
        <f t="shared" si="9"/>
        <v>-40.520669220904892</v>
      </c>
    </row>
    <row r="492" spans="1:8" ht="15" customHeight="1" x14ac:dyDescent="0.2">
      <c r="A492" s="72">
        <f>'22.22-Dati'!A493</f>
        <v>490</v>
      </c>
      <c r="B492" s="70">
        <f>$B$2*'22.22-Dati'!L493/'22.22-Dati'!L492</f>
        <v>17273.492393508561</v>
      </c>
      <c r="C492" s="70">
        <f>$C$2*'22.22-Dati'!M493/'22.22-Dati'!M492</f>
        <v>17393.007752298196</v>
      </c>
      <c r="D492" s="70">
        <f>$D$2*'22.22-Dati'!N493/'22.22-Dati'!N492</f>
        <v>32185.022001369955</v>
      </c>
      <c r="E492" s="70">
        <f>$E$2*'22.22-Dati'!O493/'22.22-Dati'!O492</f>
        <v>774.89125021658242</v>
      </c>
      <c r="G492" s="71">
        <f>'22.22-Dati'!$R$5*B492/$B$2+'22.22-Dati'!$S$5*C492/$C$2+'22.22-Dati'!$T$5*D492/$D$2+'22.22-Dati'!$U$5*E492/$E$2</f>
        <v>10036.295794110327</v>
      </c>
      <c r="H492" s="63">
        <f t="shared" si="9"/>
        <v>-36.295794110326824</v>
      </c>
    </row>
    <row r="493" spans="1:8" ht="15" customHeight="1" x14ac:dyDescent="0.2">
      <c r="A493" s="72">
        <f>'22.22-Dati'!A494</f>
        <v>491</v>
      </c>
      <c r="B493" s="70">
        <f>$B$2*'22.22-Dati'!L494/'22.22-Dati'!L493</f>
        <v>17149.920364230336</v>
      </c>
      <c r="C493" s="70">
        <f>$C$2*'22.22-Dati'!M494/'22.22-Dati'!M493</f>
        <v>17277.843232494237</v>
      </c>
      <c r="D493" s="70">
        <f>$D$2*'22.22-Dati'!N494/'22.22-Dati'!N493</f>
        <v>31802.529198018052</v>
      </c>
      <c r="E493" s="70">
        <f>$E$2*'22.22-Dati'!O494/'22.22-Dati'!O493</f>
        <v>769.12184219478195</v>
      </c>
      <c r="G493" s="71">
        <f>'22.22-Dati'!$R$5*B493/$B$2+'22.22-Dati'!$S$5*C493/$C$2+'22.22-Dati'!$T$5*D493/$D$2+'22.22-Dati'!$U$5*E493/$E$2</f>
        <v>9960.4812427439429</v>
      </c>
      <c r="H493" s="63">
        <f t="shared" si="9"/>
        <v>39.518757256057143</v>
      </c>
    </row>
    <row r="494" spans="1:8" ht="15" customHeight="1" x14ac:dyDescent="0.2">
      <c r="A494" s="72">
        <f>'22.22-Dati'!A495</f>
        <v>492</v>
      </c>
      <c r="B494" s="70">
        <f>$B$2*'22.22-Dati'!L495/'22.22-Dati'!L494</f>
        <v>17253.69847638292</v>
      </c>
      <c r="C494" s="70">
        <f>$C$2*'22.22-Dati'!M495/'22.22-Dati'!M494</f>
        <v>17292.96027429065</v>
      </c>
      <c r="D494" s="70">
        <f>$D$2*'22.22-Dati'!N495/'22.22-Dati'!N494</f>
        <v>31958.812887280987</v>
      </c>
      <c r="E494" s="70">
        <f>$E$2*'22.22-Dati'!O495/'22.22-Dati'!O494</f>
        <v>780.26540025452505</v>
      </c>
      <c r="G494" s="71">
        <f>'22.22-Dati'!$R$5*B494/$B$2+'22.22-Dati'!$S$5*C494/$C$2+'22.22-Dati'!$T$5*D494/$D$2+'22.22-Dati'!$U$5*E494/$E$2</f>
        <v>10029.124833541428</v>
      </c>
      <c r="H494" s="63">
        <f t="shared" si="9"/>
        <v>-29.124833541427506</v>
      </c>
    </row>
    <row r="495" spans="1:8" ht="15" customHeight="1" x14ac:dyDescent="0.2">
      <c r="A495" s="72">
        <f>'22.22-Dati'!A496</f>
        <v>493</v>
      </c>
      <c r="B495" s="70">
        <f>$B$2*'22.22-Dati'!L496/'22.22-Dati'!L495</f>
        <v>17194.360154908049</v>
      </c>
      <c r="C495" s="70">
        <f>$C$2*'22.22-Dati'!M496/'22.22-Dati'!M495</f>
        <v>17230.134329672517</v>
      </c>
      <c r="D495" s="70">
        <f>$D$2*'22.22-Dati'!N496/'22.22-Dati'!N495</f>
        <v>32124.199261818525</v>
      </c>
      <c r="E495" s="70">
        <f>$E$2*'22.22-Dati'!O496/'22.22-Dati'!O495</f>
        <v>782.51960814796621</v>
      </c>
      <c r="G495" s="71">
        <f>'22.22-Dati'!$R$5*B495/$B$2+'22.22-Dati'!$S$5*C495/$C$2+'22.22-Dati'!$T$5*D495/$D$2+'22.22-Dati'!$U$5*E495/$E$2</f>
        <v>10021.714526598616</v>
      </c>
      <c r="H495" s="63">
        <f t="shared" si="9"/>
        <v>-21.71452659861643</v>
      </c>
    </row>
    <row r="496" spans="1:8" ht="15" customHeight="1" x14ac:dyDescent="0.2">
      <c r="A496" s="72">
        <f>'22.22-Dati'!A497</f>
        <v>494</v>
      </c>
      <c r="B496" s="70">
        <f>$B$2*'22.22-Dati'!L497/'22.22-Dati'!L496</f>
        <v>17321.729381307381</v>
      </c>
      <c r="C496" s="70">
        <f>$C$2*'22.22-Dati'!M497/'22.22-Dati'!M496</f>
        <v>17053.503524353731</v>
      </c>
      <c r="D496" s="70">
        <f>$D$2*'22.22-Dati'!N497/'22.22-Dati'!N496</f>
        <v>31412.607018251161</v>
      </c>
      <c r="E496" s="70">
        <f>$E$2*'22.22-Dati'!O497/'22.22-Dati'!O496</f>
        <v>773.84724178328224</v>
      </c>
      <c r="G496" s="71">
        <f>'22.22-Dati'!$R$5*B496/$B$2+'22.22-Dati'!$S$5*C496/$C$2+'22.22-Dati'!$T$5*D496/$D$2+'22.22-Dati'!$U$5*E496/$E$2</f>
        <v>9957.4932549372461</v>
      </c>
      <c r="H496" s="63">
        <f t="shared" si="9"/>
        <v>42.506745062753907</v>
      </c>
    </row>
    <row r="497" spans="1:8" ht="15" customHeight="1" x14ac:dyDescent="0.2">
      <c r="A497" s="72">
        <f>'22.22-Dati'!A498</f>
        <v>495</v>
      </c>
      <c r="B497" s="70">
        <f>$B$2*'22.22-Dati'!L498/'22.22-Dati'!L497</f>
        <v>17155.587628618709</v>
      </c>
      <c r="C497" s="70">
        <f>$C$2*'22.22-Dati'!M498/'22.22-Dati'!M497</f>
        <v>17296.98362686652</v>
      </c>
      <c r="D497" s="70">
        <f>$D$2*'22.22-Dati'!N498/'22.22-Dati'!N497</f>
        <v>32323.980919553214</v>
      </c>
      <c r="E497" s="70">
        <f>$E$2*'22.22-Dati'!O498/'22.22-Dati'!O497</f>
        <v>779.12185739719428</v>
      </c>
      <c r="G497" s="71">
        <f>'22.22-Dati'!$R$5*B497/$B$2+'22.22-Dati'!$S$5*C497/$C$2+'22.22-Dati'!$T$5*D497/$D$2+'22.22-Dati'!$U$5*E497/$E$2</f>
        <v>10019.700116732409</v>
      </c>
      <c r="H497" s="63">
        <f t="shared" si="9"/>
        <v>-19.700116732408787</v>
      </c>
    </row>
    <row r="498" spans="1:8" ht="15" customHeight="1" x14ac:dyDescent="0.2">
      <c r="A498" s="72">
        <f>'22.22-Dati'!A499</f>
        <v>496</v>
      </c>
      <c r="B498" s="70">
        <f>$B$2*'22.22-Dati'!L499/'22.22-Dati'!L498</f>
        <v>17021.13821615386</v>
      </c>
      <c r="C498" s="70">
        <f>$C$2*'22.22-Dati'!M499/'22.22-Dati'!M498</f>
        <v>17124.235895043861</v>
      </c>
      <c r="D498" s="70">
        <f>$D$2*'22.22-Dati'!N499/'22.22-Dati'!N498</f>
        <v>31494.424758245947</v>
      </c>
      <c r="E498" s="70">
        <f>$E$2*'22.22-Dati'!O499/'22.22-Dati'!O498</f>
        <v>772.37949557389595</v>
      </c>
      <c r="G498" s="71">
        <f>'22.22-Dati'!$R$5*B498/$B$2+'22.22-Dati'!$S$5*C498/$C$2+'22.22-Dati'!$T$5*D498/$D$2+'22.22-Dati'!$U$5*E498/$E$2</f>
        <v>9914.2505259758163</v>
      </c>
      <c r="H498" s="63">
        <f t="shared" si="9"/>
        <v>85.749474024183655</v>
      </c>
    </row>
    <row r="499" spans="1:8" ht="15" customHeight="1" x14ac:dyDescent="0.2">
      <c r="A499" s="72">
        <f>'22.22-Dati'!A500</f>
        <v>497</v>
      </c>
      <c r="B499" s="70">
        <f>$B$2*'22.22-Dati'!L500/'22.22-Dati'!L499</f>
        <v>17277.216216784607</v>
      </c>
      <c r="C499" s="70">
        <f>$C$2*'22.22-Dati'!M500/'22.22-Dati'!M499</f>
        <v>17132.084159690683</v>
      </c>
      <c r="D499" s="70">
        <f>$D$2*'22.22-Dati'!N500/'22.22-Dati'!N499</f>
        <v>31901.595959730843</v>
      </c>
      <c r="E499" s="70">
        <f>$E$2*'22.22-Dati'!O500/'22.22-Dati'!O499</f>
        <v>757.44111518893783</v>
      </c>
      <c r="G499" s="71">
        <f>'22.22-Dati'!$R$5*B499/$B$2+'22.22-Dati'!$S$5*C499/$C$2+'22.22-Dati'!$T$5*D499/$D$2+'22.22-Dati'!$U$5*E499/$E$2</f>
        <v>9915.3211204043109</v>
      </c>
      <c r="H499" s="63">
        <f t="shared" si="9"/>
        <v>84.678879595689068</v>
      </c>
    </row>
    <row r="500" spans="1:8" ht="15" customHeight="1" x14ac:dyDescent="0.2">
      <c r="A500" s="72">
        <f>'22.22-Dati'!A501</f>
        <v>498</v>
      </c>
      <c r="B500" s="70">
        <f>$B$2*'22.22-Dati'!L501/'22.22-Dati'!L500</f>
        <v>17381.001750861862</v>
      </c>
      <c r="C500" s="70">
        <f>$C$2*'22.22-Dati'!M501/'22.22-Dati'!M500</f>
        <v>17388.24309633243</v>
      </c>
      <c r="D500" s="70">
        <f>$D$2*'22.22-Dati'!N501/'22.22-Dati'!N500</f>
        <v>32141.331368578529</v>
      </c>
      <c r="E500" s="70">
        <f>$E$2*'22.22-Dati'!O501/'22.22-Dati'!O500</f>
        <v>793.39125875987963</v>
      </c>
      <c r="G500" s="71">
        <f>'22.22-Dati'!$R$5*B500/$B$2+'22.22-Dati'!$S$5*C500/$C$2+'22.22-Dati'!$T$5*D500/$D$2+'22.22-Dati'!$U$5*E500/$E$2</f>
        <v>10124.291659544509</v>
      </c>
      <c r="H500" s="63">
        <f t="shared" si="9"/>
        <v>-124.29165954450946</v>
      </c>
    </row>
    <row r="501" spans="1:8" ht="15" customHeight="1" x14ac:dyDescent="0.2">
      <c r="A501" s="72">
        <f>'22.22-Dati'!A502</f>
        <v>499</v>
      </c>
      <c r="B501" s="70">
        <f>$B$2*'22.22-Dati'!L502/'22.22-Dati'!L501</f>
        <v>17135.83778838782</v>
      </c>
      <c r="C501" s="70">
        <f>$C$2*'22.22-Dati'!M502/'22.22-Dati'!M501</f>
        <v>17286.513297194135</v>
      </c>
      <c r="D501" s="70">
        <f>$D$2*'22.22-Dati'!N502/'22.22-Dati'!N501</f>
        <v>32006.5716759973</v>
      </c>
      <c r="E501" s="70">
        <f>$E$2*'22.22-Dati'!O502/'22.22-Dati'!O501</f>
        <v>785.51100244904478</v>
      </c>
      <c r="G501" s="71">
        <f>'22.22-Dati'!$R$5*B501/$B$2+'22.22-Dati'!$S$5*C501/$C$2+'22.22-Dati'!$T$5*D501/$D$2+'22.22-Dati'!$U$5*E501/$E$2</f>
        <v>10029.19049368862</v>
      </c>
      <c r="H501" s="63">
        <f t="shared" si="9"/>
        <v>-29.190493688620336</v>
      </c>
    </row>
    <row r="502" spans="1:8" ht="15" customHeight="1" x14ac:dyDescent="0.2">
      <c r="A502" s="72">
        <f>'22.22-Dati'!A503</f>
        <v>500</v>
      </c>
      <c r="B502" s="70">
        <f>$B$2*'22.22-Dati'!L503/'22.22-Dati'!L502</f>
        <v>17097.884117921141</v>
      </c>
      <c r="C502" s="70">
        <f>$C$2*'22.22-Dati'!M503/'22.22-Dati'!M502</f>
        <v>17234.193928221932</v>
      </c>
      <c r="D502" s="70">
        <f>$D$2*'22.22-Dati'!N503/'22.22-Dati'!N502</f>
        <v>32146.320377525051</v>
      </c>
      <c r="E502" s="70">
        <f>$E$2*'22.22-Dati'!O503/'22.22-Dati'!O502</f>
        <v>789.75223269303717</v>
      </c>
      <c r="G502" s="71">
        <f>'22.22-Dati'!$R$5*B502/$B$2+'22.22-Dati'!$S$5*C502/$C$2+'22.22-Dati'!$T$5*D502/$D$2+'22.22-Dati'!$U$5*E502/$E$2</f>
        <v>10034.210136088279</v>
      </c>
      <c r="H502" s="63">
        <f t="shared" si="9"/>
        <v>-34.210136088278887</v>
      </c>
    </row>
  </sheetData>
  <pageMargins left="0.35" right="0.35" top="0.45" bottom="0.45" header="0.2" footer="0.2"/>
  <pageSetup paperSize="9" orientation="landscape"/>
  <headerFooter>
    <oddFooter>&amp;L&amp;"Times New Roman,Regular"&amp;8John C. Hull – 12a edizione&amp;C&amp;"Times New Roman,Regular"&amp;8Esercizi&amp;R&amp;"Times New Roman,Regular"&amp;8&amp;A | &amp;P</oddFooter>
  </headerFooter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3">
    <tabColor rgb="FF536878"/>
    <pageSetUpPr fitToPage="1"/>
  </sheetPr>
  <dimension ref="A1:M501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RowHeight="15" customHeight="1" x14ac:dyDescent="0.2"/>
  <cols>
    <col min="1" max="1" width="12" style="62" customWidth="1"/>
    <col min="2" max="2" width="12" style="63" customWidth="1"/>
    <col min="3" max="3" width="12" style="64" customWidth="1"/>
    <col min="4" max="12" width="9.140625" style="62"/>
    <col min="13" max="13" width="16.28515625" style="62" customWidth="1"/>
    <col min="14" max="16384" width="9.140625" style="62"/>
  </cols>
  <sheetData>
    <row r="1" spans="1:13" ht="15" customHeight="1" x14ac:dyDescent="0.2">
      <c r="A1" s="176" t="s">
        <v>102</v>
      </c>
      <c r="B1" s="181" t="s">
        <v>104</v>
      </c>
      <c r="C1" s="182" t="s">
        <v>108</v>
      </c>
      <c r="M1" s="183" t="s">
        <v>135</v>
      </c>
    </row>
    <row r="2" spans="1:13" ht="15" customHeight="1" x14ac:dyDescent="0.2">
      <c r="A2" s="62">
        <f>INDEX('22.22-Scenari'!$A$3:$A$502,MATCH(C2,$M$2:$M$501,0))</f>
        <v>173</v>
      </c>
      <c r="B2" s="63">
        <f>LARGE('22.22-Scenari'!$H$3:$H$502,C2)</f>
        <v>495.00881375761674</v>
      </c>
      <c r="C2" s="64">
        <v>1</v>
      </c>
      <c r="M2" s="64">
        <f>SUMPRODUCT(--('22.22-Scenari'!$H$3:$H$502&gt;'22.22-Scenari'!H3))+SUMPRODUCT(--('22.22-Scenari'!$H$3:H3='22.22-Scenari'!H3))</f>
        <v>251</v>
      </c>
    </row>
    <row r="3" spans="1:13" ht="15" customHeight="1" x14ac:dyDescent="0.2">
      <c r="A3" s="62">
        <f>INDEX('22.22-Scenari'!$A$3:$A$502,MATCH(C3,$M$2:$M$501,0))</f>
        <v>172</v>
      </c>
      <c r="B3" s="63">
        <f>LARGE('22.22-Scenari'!$H$3:$H$502,C3)</f>
        <v>475.16785562626319</v>
      </c>
      <c r="C3" s="64">
        <f t="shared" ref="C3:C66" si="0">C2+1</f>
        <v>2</v>
      </c>
      <c r="M3" s="64">
        <f>SUMPRODUCT(--('22.22-Scenari'!$H$3:$H$502&gt;'22.22-Scenari'!H4))+SUMPRODUCT(--('22.22-Scenari'!$H$3:H4='22.22-Scenari'!H4))</f>
        <v>409</v>
      </c>
    </row>
    <row r="4" spans="1:13" ht="15" customHeight="1" x14ac:dyDescent="0.2">
      <c r="A4" s="62">
        <f>INDEX('22.22-Scenari'!$A$3:$A$502,MATCH(C4,$M$2:$M$501,0))</f>
        <v>19</v>
      </c>
      <c r="B4" s="63">
        <f>LARGE('22.22-Scenari'!$H$3:$H$502,C4)</f>
        <v>396.20973205622795</v>
      </c>
      <c r="C4" s="64">
        <f t="shared" si="0"/>
        <v>3</v>
      </c>
      <c r="M4" s="64">
        <f>SUMPRODUCT(--('22.22-Scenari'!$H$3:$H$502&gt;'22.22-Scenari'!H5))+SUMPRODUCT(--('22.22-Scenari'!$H$3:H5='22.22-Scenari'!H5))</f>
        <v>325</v>
      </c>
    </row>
    <row r="5" spans="1:13" ht="15" customHeight="1" x14ac:dyDescent="0.2">
      <c r="A5" s="62">
        <f>INDEX('22.22-Scenari'!$A$3:$A$502,MATCH(C5,$M$2:$M$501,0))</f>
        <v>380</v>
      </c>
      <c r="B5" s="63">
        <f>LARGE('22.22-Scenari'!$H$3:$H$502,C5)</f>
        <v>264.09678083008112</v>
      </c>
      <c r="C5" s="64">
        <f t="shared" si="0"/>
        <v>4</v>
      </c>
      <c r="M5" s="64">
        <f>SUMPRODUCT(--('22.22-Scenari'!$H$3:$H$502&gt;'22.22-Scenari'!H6))+SUMPRODUCT(--('22.22-Scenari'!$H$3:H6='22.22-Scenari'!H6))</f>
        <v>339</v>
      </c>
    </row>
    <row r="6" spans="1:13" ht="15" customHeight="1" x14ac:dyDescent="0.2">
      <c r="A6" s="65">
        <f>INDEX('22.22-Scenari'!$A$3:$A$502,MATCH(C6,$M$2:$M$501,0))</f>
        <v>18</v>
      </c>
      <c r="B6" s="66">
        <f>LARGE('22.22-Scenari'!$H$3:$H$502,C6)</f>
        <v>256.91417888697288</v>
      </c>
      <c r="C6" s="67">
        <f t="shared" si="0"/>
        <v>5</v>
      </c>
      <c r="E6" s="62" t="s">
        <v>109</v>
      </c>
      <c r="G6" s="66">
        <f>AVERAGE(B2:B6)</f>
        <v>377.4794722314324</v>
      </c>
      <c r="I6" s="62" t="s">
        <v>110</v>
      </c>
      <c r="K6" s="66">
        <f>B6*SQRT(10)</f>
        <v>812.43396847477709</v>
      </c>
      <c r="M6" s="64">
        <f>SUMPRODUCT(--('22.22-Scenari'!$H$3:$H$502&gt;'22.22-Scenari'!H7))+SUMPRODUCT(--('22.22-Scenari'!$H$3:H7='22.22-Scenari'!H7))</f>
        <v>196</v>
      </c>
    </row>
    <row r="7" spans="1:13" ht="15" customHeight="1" x14ac:dyDescent="0.2">
      <c r="A7" s="62">
        <f>INDEX('22.22-Scenari'!$A$3:$A$502,MATCH(C7,$M$2:$M$501,0))</f>
        <v>425</v>
      </c>
      <c r="B7" s="63">
        <f>LARGE('22.22-Scenari'!$H$3:$H$502,C7)</f>
        <v>213.79889873524735</v>
      </c>
      <c r="C7" s="64">
        <f t="shared" si="0"/>
        <v>6</v>
      </c>
      <c r="M7" s="64">
        <f>SUMPRODUCT(--('22.22-Scenari'!$H$3:$H$502&gt;'22.22-Scenari'!H8))+SUMPRODUCT(--('22.22-Scenari'!$H$3:H8='22.22-Scenari'!H8))</f>
        <v>229</v>
      </c>
    </row>
    <row r="8" spans="1:13" ht="15" customHeight="1" x14ac:dyDescent="0.2">
      <c r="A8" s="62">
        <f>INDEX('22.22-Scenari'!$A$3:$A$502,MATCH(C8,$M$2:$M$501,0))</f>
        <v>317</v>
      </c>
      <c r="B8" s="63">
        <f>LARGE('22.22-Scenari'!$H$3:$H$502,C8)</f>
        <v>194.43802900937408</v>
      </c>
      <c r="C8" s="64">
        <f t="shared" si="0"/>
        <v>7</v>
      </c>
      <c r="M8" s="64">
        <f>SUMPRODUCT(--('22.22-Scenari'!$H$3:$H$502&gt;'22.22-Scenari'!H9))+SUMPRODUCT(--('22.22-Scenari'!$H$3:H9='22.22-Scenari'!H9))</f>
        <v>48</v>
      </c>
    </row>
    <row r="9" spans="1:13" ht="15" customHeight="1" x14ac:dyDescent="0.2">
      <c r="A9" s="62">
        <f>INDEX('22.22-Scenari'!$A$3:$A$502,MATCH(C9,$M$2:$M$501,0))</f>
        <v>17</v>
      </c>
      <c r="B9" s="63">
        <f>LARGE('22.22-Scenari'!$H$3:$H$502,C9)</f>
        <v>186.39671825779988</v>
      </c>
      <c r="C9" s="64">
        <f t="shared" si="0"/>
        <v>8</v>
      </c>
      <c r="M9" s="64">
        <f>SUMPRODUCT(--('22.22-Scenari'!$H$3:$H$502&gt;'22.22-Scenari'!H10))+SUMPRODUCT(--('22.22-Scenari'!$H$3:H10='22.22-Scenari'!H10))</f>
        <v>54</v>
      </c>
    </row>
    <row r="10" spans="1:13" ht="15" customHeight="1" x14ac:dyDescent="0.2">
      <c r="A10" s="62">
        <f>INDEX('22.22-Scenari'!$A$3:$A$502,MATCH(C10,$M$2:$M$501,0))</f>
        <v>392</v>
      </c>
      <c r="B10" s="63">
        <f>LARGE('22.22-Scenari'!$H$3:$H$502,C10)</f>
        <v>186.38919670845644</v>
      </c>
      <c r="C10" s="64">
        <f t="shared" si="0"/>
        <v>9</v>
      </c>
      <c r="M10" s="64">
        <f>SUMPRODUCT(--('22.22-Scenari'!$H$3:$H$502&gt;'22.22-Scenari'!H11))+SUMPRODUCT(--('22.22-Scenari'!$H$3:H11='22.22-Scenari'!H11))</f>
        <v>332</v>
      </c>
    </row>
    <row r="11" spans="1:13" ht="15" customHeight="1" x14ac:dyDescent="0.2">
      <c r="A11" s="62">
        <f>INDEX('22.22-Scenari'!$A$3:$A$502,MATCH(C11,$M$2:$M$501,0))</f>
        <v>292</v>
      </c>
      <c r="B11" s="63">
        <f>LARGE('22.22-Scenari'!$H$3:$H$502,C11)</f>
        <v>171.23960768160032</v>
      </c>
      <c r="C11" s="64">
        <f t="shared" si="0"/>
        <v>10</v>
      </c>
      <c r="M11" s="64">
        <f>SUMPRODUCT(--('22.22-Scenari'!$H$3:$H$502&gt;'22.22-Scenari'!H12))+SUMPRODUCT(--('22.22-Scenari'!$H$3:H12='22.22-Scenari'!H12))</f>
        <v>182</v>
      </c>
    </row>
    <row r="12" spans="1:13" ht="15" customHeight="1" x14ac:dyDescent="0.2">
      <c r="A12" s="62">
        <f>INDEX('22.22-Scenari'!$A$3:$A$502,MATCH(C12,$M$2:$M$501,0))</f>
        <v>467</v>
      </c>
      <c r="B12" s="63">
        <f>LARGE('22.22-Scenari'!$H$3:$H$502,C12)</f>
        <v>169.7819106327006</v>
      </c>
      <c r="C12" s="64">
        <f t="shared" si="0"/>
        <v>11</v>
      </c>
      <c r="M12" s="64">
        <f>SUMPRODUCT(--('22.22-Scenari'!$H$3:$H$502&gt;'22.22-Scenari'!H13))+SUMPRODUCT(--('22.22-Scenari'!$H$3:H13='22.22-Scenari'!H13))</f>
        <v>63</v>
      </c>
    </row>
    <row r="13" spans="1:13" ht="15" customHeight="1" x14ac:dyDescent="0.2">
      <c r="A13" s="62">
        <f>INDEX('22.22-Scenari'!$A$3:$A$502,MATCH(C13,$M$2:$M$501,0))</f>
        <v>132</v>
      </c>
      <c r="B13" s="63">
        <f>LARGE('22.22-Scenari'!$H$3:$H$502,C13)</f>
        <v>169.21199130298555</v>
      </c>
      <c r="C13" s="64">
        <f t="shared" si="0"/>
        <v>12</v>
      </c>
      <c r="M13" s="64">
        <f>SUMPRODUCT(--('22.22-Scenari'!$H$3:$H$502&gt;'22.22-Scenari'!H14))+SUMPRODUCT(--('22.22-Scenari'!$H$3:H14='22.22-Scenari'!H14))</f>
        <v>49</v>
      </c>
    </row>
    <row r="14" spans="1:13" ht="15" customHeight="1" x14ac:dyDescent="0.2">
      <c r="A14" s="62">
        <f>INDEX('22.22-Scenari'!$A$3:$A$502,MATCH(C14,$M$2:$M$501,0))</f>
        <v>54</v>
      </c>
      <c r="B14" s="63">
        <f>LARGE('22.22-Scenari'!$H$3:$H$502,C14)</f>
        <v>168.68544789789303</v>
      </c>
      <c r="C14" s="64">
        <f t="shared" si="0"/>
        <v>13</v>
      </c>
      <c r="M14" s="64">
        <f>SUMPRODUCT(--('22.22-Scenari'!$H$3:$H$502&gt;'22.22-Scenari'!H15))+SUMPRODUCT(--('22.22-Scenari'!$H$3:H15='22.22-Scenari'!H15))</f>
        <v>293</v>
      </c>
    </row>
    <row r="15" spans="1:13" ht="15" customHeight="1" x14ac:dyDescent="0.2">
      <c r="A15" s="62">
        <f>INDEX('22.22-Scenari'!$A$3:$A$502,MATCH(C15,$M$2:$M$501,0))</f>
        <v>450</v>
      </c>
      <c r="B15" s="63">
        <f>LARGE('22.22-Scenari'!$H$3:$H$502,C15)</f>
        <v>167.76916534958218</v>
      </c>
      <c r="C15" s="64">
        <f t="shared" si="0"/>
        <v>14</v>
      </c>
      <c r="M15" s="64">
        <f>SUMPRODUCT(--('22.22-Scenari'!$H$3:$H$502&gt;'22.22-Scenari'!H16))+SUMPRODUCT(--('22.22-Scenari'!$H$3:H16='22.22-Scenari'!H16))</f>
        <v>379</v>
      </c>
    </row>
    <row r="16" spans="1:13" ht="15" customHeight="1" x14ac:dyDescent="0.2">
      <c r="A16" s="62">
        <f>INDEX('22.22-Scenari'!$A$3:$A$502,MATCH(C16,$M$2:$M$501,0))</f>
        <v>460</v>
      </c>
      <c r="B16" s="63">
        <f>LARGE('22.22-Scenari'!$H$3:$H$502,C16)</f>
        <v>164.71025215517693</v>
      </c>
      <c r="C16" s="64">
        <f t="shared" si="0"/>
        <v>15</v>
      </c>
      <c r="M16" s="64">
        <f>SUMPRODUCT(--('22.22-Scenari'!$H$3:$H$502&gt;'22.22-Scenari'!H17))+SUMPRODUCT(--('22.22-Scenari'!$H$3:H17='22.22-Scenari'!H17))</f>
        <v>146</v>
      </c>
    </row>
    <row r="17" spans="1:13" ht="15" customHeight="1" x14ac:dyDescent="0.2">
      <c r="A17" s="62">
        <f>INDEX('22.22-Scenari'!$A$3:$A$502,MATCH(C17,$M$2:$M$501,0))</f>
        <v>171</v>
      </c>
      <c r="B17" s="63">
        <f>LARGE('22.22-Scenari'!$H$3:$H$502,C17)</f>
        <v>163.67345805194782</v>
      </c>
      <c r="C17" s="64">
        <f t="shared" si="0"/>
        <v>16</v>
      </c>
      <c r="M17" s="64">
        <f>SUMPRODUCT(--('22.22-Scenari'!$H$3:$H$502&gt;'22.22-Scenari'!H18))+SUMPRODUCT(--('22.22-Scenari'!$H$3:H18='22.22-Scenari'!H18))</f>
        <v>494</v>
      </c>
    </row>
    <row r="18" spans="1:13" ht="15" customHeight="1" x14ac:dyDescent="0.2">
      <c r="A18" s="62">
        <f>INDEX('22.22-Scenari'!$A$3:$A$502,MATCH(C18,$M$2:$M$501,0))</f>
        <v>109</v>
      </c>
      <c r="B18" s="63">
        <f>LARGE('22.22-Scenari'!$H$3:$H$502,C18)</f>
        <v>160.03356117697876</v>
      </c>
      <c r="C18" s="64">
        <f t="shared" si="0"/>
        <v>17</v>
      </c>
      <c r="M18" s="64">
        <f>SUMPRODUCT(--('22.22-Scenari'!$H$3:$H$502&gt;'22.22-Scenari'!H19))+SUMPRODUCT(--('22.22-Scenari'!$H$3:H19='22.22-Scenari'!H19))</f>
        <v>8</v>
      </c>
    </row>
    <row r="19" spans="1:13" ht="15" customHeight="1" x14ac:dyDescent="0.2">
      <c r="A19" s="62">
        <f>INDEX('22.22-Scenari'!$A$3:$A$502,MATCH(C19,$M$2:$M$501,0))</f>
        <v>384</v>
      </c>
      <c r="B19" s="63">
        <f>LARGE('22.22-Scenari'!$H$3:$H$502,C19)</f>
        <v>157.75221708413301</v>
      </c>
      <c r="C19" s="64">
        <f t="shared" si="0"/>
        <v>18</v>
      </c>
      <c r="M19" s="64">
        <f>SUMPRODUCT(--('22.22-Scenari'!$H$3:$H$502&gt;'22.22-Scenari'!H20))+SUMPRODUCT(--('22.22-Scenari'!$H$3:H20='22.22-Scenari'!H20))</f>
        <v>5</v>
      </c>
    </row>
    <row r="20" spans="1:13" ht="15" customHeight="1" x14ac:dyDescent="0.2">
      <c r="A20" s="62">
        <f>INDEX('22.22-Scenari'!$A$3:$A$502,MATCH(C20,$M$2:$M$501,0))</f>
        <v>379</v>
      </c>
      <c r="B20" s="63">
        <f>LARGE('22.22-Scenari'!$H$3:$H$502,C20)</f>
        <v>152.01555957108212</v>
      </c>
      <c r="C20" s="64">
        <f t="shared" si="0"/>
        <v>19</v>
      </c>
      <c r="M20" s="64">
        <f>SUMPRODUCT(--('22.22-Scenari'!$H$3:$H$502&gt;'22.22-Scenari'!H21))+SUMPRODUCT(--('22.22-Scenari'!$H$3:H21='22.22-Scenari'!H21))</f>
        <v>3</v>
      </c>
    </row>
    <row r="21" spans="1:13" ht="15" customHeight="1" x14ac:dyDescent="0.2">
      <c r="A21" s="62">
        <f>INDEX('22.22-Scenari'!$A$3:$A$502,MATCH(C21,$M$2:$M$501,0))</f>
        <v>247</v>
      </c>
      <c r="B21" s="63">
        <f>LARGE('22.22-Scenari'!$H$3:$H$502,C21)</f>
        <v>150.1670779723845</v>
      </c>
      <c r="C21" s="64">
        <f t="shared" si="0"/>
        <v>20</v>
      </c>
      <c r="M21" s="64">
        <f>SUMPRODUCT(--('22.22-Scenari'!$H$3:$H$502&gt;'22.22-Scenari'!H22))+SUMPRODUCT(--('22.22-Scenari'!$H$3:H22='22.22-Scenari'!H22))</f>
        <v>497</v>
      </c>
    </row>
    <row r="22" spans="1:13" ht="15" customHeight="1" x14ac:dyDescent="0.2">
      <c r="A22" s="62">
        <f>INDEX('22.22-Scenari'!$A$3:$A$502,MATCH(C22,$M$2:$M$501,0))</f>
        <v>353</v>
      </c>
      <c r="B22" s="63">
        <f>LARGE('22.22-Scenari'!$H$3:$H$502,C22)</f>
        <v>146.1970522179472</v>
      </c>
      <c r="C22" s="64">
        <f t="shared" si="0"/>
        <v>21</v>
      </c>
      <c r="M22" s="64">
        <f>SUMPRODUCT(--('22.22-Scenari'!$H$3:$H$502&gt;'22.22-Scenari'!H23))+SUMPRODUCT(--('22.22-Scenari'!$H$3:H23='22.22-Scenari'!H23))</f>
        <v>359</v>
      </c>
    </row>
    <row r="23" spans="1:13" ht="15" customHeight="1" x14ac:dyDescent="0.2">
      <c r="A23" s="62">
        <f>INDEX('22.22-Scenari'!$A$3:$A$502,MATCH(C23,$M$2:$M$501,0))</f>
        <v>440</v>
      </c>
      <c r="B23" s="63">
        <f>LARGE('22.22-Scenari'!$H$3:$H$502,C23)</f>
        <v>140.38406953748563</v>
      </c>
      <c r="C23" s="64">
        <f t="shared" si="0"/>
        <v>22</v>
      </c>
      <c r="M23" s="64">
        <f>SUMPRODUCT(--('22.22-Scenari'!$H$3:$H$502&gt;'22.22-Scenari'!H24))+SUMPRODUCT(--('22.22-Scenari'!$H$3:H24='22.22-Scenari'!H24))</f>
        <v>370</v>
      </c>
    </row>
    <row r="24" spans="1:13" ht="15" customHeight="1" x14ac:dyDescent="0.2">
      <c r="A24" s="62">
        <f>INDEX('22.22-Scenari'!$A$3:$A$502,MATCH(C24,$M$2:$M$501,0))</f>
        <v>393</v>
      </c>
      <c r="B24" s="63">
        <f>LARGE('22.22-Scenari'!$H$3:$H$502,C24)</f>
        <v>136.31038091358641</v>
      </c>
      <c r="C24" s="64">
        <f t="shared" si="0"/>
        <v>23</v>
      </c>
      <c r="M24" s="64">
        <f>SUMPRODUCT(--('22.22-Scenari'!$H$3:$H$502&gt;'22.22-Scenari'!H25))+SUMPRODUCT(--('22.22-Scenari'!$H$3:H25='22.22-Scenari'!H25))</f>
        <v>324</v>
      </c>
    </row>
    <row r="25" spans="1:13" ht="15" customHeight="1" x14ac:dyDescent="0.2">
      <c r="A25" s="62">
        <f>INDEX('22.22-Scenari'!$A$3:$A$502,MATCH(C25,$M$2:$M$501,0))</f>
        <v>396</v>
      </c>
      <c r="B25" s="63">
        <f>LARGE('22.22-Scenari'!$H$3:$H$502,C25)</f>
        <v>135.60138811121033</v>
      </c>
      <c r="C25" s="64">
        <f t="shared" si="0"/>
        <v>24</v>
      </c>
      <c r="M25" s="64">
        <f>SUMPRODUCT(--('22.22-Scenari'!$H$3:$H$502&gt;'22.22-Scenari'!H26))+SUMPRODUCT(--('22.22-Scenari'!$H$3:H26='22.22-Scenari'!H26))</f>
        <v>485</v>
      </c>
    </row>
    <row r="26" spans="1:13" ht="15" customHeight="1" x14ac:dyDescent="0.2">
      <c r="A26" s="62">
        <f>INDEX('22.22-Scenari'!$A$3:$A$502,MATCH(C26,$M$2:$M$501,0))</f>
        <v>365</v>
      </c>
      <c r="B26" s="63">
        <f>LARGE('22.22-Scenari'!$H$3:$H$502,C26)</f>
        <v>130.65097267194869</v>
      </c>
      <c r="C26" s="64">
        <f t="shared" si="0"/>
        <v>25</v>
      </c>
      <c r="M26" s="64">
        <f>SUMPRODUCT(--('22.22-Scenari'!$H$3:$H$502&gt;'22.22-Scenari'!H27))+SUMPRODUCT(--('22.22-Scenari'!$H$3:H27='22.22-Scenari'!H27))</f>
        <v>426</v>
      </c>
    </row>
    <row r="27" spans="1:13" ht="15" customHeight="1" x14ac:dyDescent="0.2">
      <c r="A27" s="62">
        <f>INDEX('22.22-Scenari'!$A$3:$A$502,MATCH(C27,$M$2:$M$501,0))</f>
        <v>38</v>
      </c>
      <c r="B27" s="63">
        <f>LARGE('22.22-Scenari'!$H$3:$H$502,C27)</f>
        <v>130.51341822546601</v>
      </c>
      <c r="C27" s="64">
        <f t="shared" si="0"/>
        <v>26</v>
      </c>
      <c r="M27" s="64">
        <f>SUMPRODUCT(--('22.22-Scenari'!$H$3:$H$502&gt;'22.22-Scenari'!H28))+SUMPRODUCT(--('22.22-Scenari'!$H$3:H28='22.22-Scenari'!H28))</f>
        <v>459</v>
      </c>
    </row>
    <row r="28" spans="1:13" ht="15" customHeight="1" x14ac:dyDescent="0.2">
      <c r="A28" s="62">
        <f>INDEX('22.22-Scenari'!$A$3:$A$502,MATCH(C28,$M$2:$M$501,0))</f>
        <v>37</v>
      </c>
      <c r="B28" s="63">
        <f>LARGE('22.22-Scenari'!$H$3:$H$502,C28)</f>
        <v>128.22676412295186</v>
      </c>
      <c r="C28" s="64">
        <f t="shared" si="0"/>
        <v>27</v>
      </c>
      <c r="M28" s="64">
        <f>SUMPRODUCT(--('22.22-Scenari'!$H$3:$H$502&gt;'22.22-Scenari'!H29))+SUMPRODUCT(--('22.22-Scenari'!$H$3:H29='22.22-Scenari'!H29))</f>
        <v>446</v>
      </c>
    </row>
    <row r="29" spans="1:13" ht="15" customHeight="1" x14ac:dyDescent="0.2">
      <c r="A29" s="62">
        <f>INDEX('22.22-Scenari'!$A$3:$A$502,MATCH(C29,$M$2:$M$501,0))</f>
        <v>70</v>
      </c>
      <c r="B29" s="63">
        <f>LARGE('22.22-Scenari'!$H$3:$H$502,C29)</f>
        <v>127.54484377464178</v>
      </c>
      <c r="C29" s="64">
        <f t="shared" si="0"/>
        <v>28</v>
      </c>
      <c r="M29" s="64">
        <f>SUMPRODUCT(--('22.22-Scenari'!$H$3:$H$502&gt;'22.22-Scenari'!H30))+SUMPRODUCT(--('22.22-Scenari'!$H$3:H30='22.22-Scenari'!H30))</f>
        <v>365</v>
      </c>
    </row>
    <row r="30" spans="1:13" ht="15" customHeight="1" x14ac:dyDescent="0.2">
      <c r="A30" s="62">
        <f>INDEX('22.22-Scenari'!$A$3:$A$502,MATCH(C30,$M$2:$M$501,0))</f>
        <v>168</v>
      </c>
      <c r="B30" s="63">
        <f>LARGE('22.22-Scenari'!$H$3:$H$502,C30)</f>
        <v>123.09434666215384</v>
      </c>
      <c r="C30" s="64">
        <f t="shared" si="0"/>
        <v>29</v>
      </c>
      <c r="M30" s="64">
        <f>SUMPRODUCT(--('22.22-Scenari'!$H$3:$H$502&gt;'22.22-Scenari'!H31))+SUMPRODUCT(--('22.22-Scenari'!$H$3:H31='22.22-Scenari'!H31))</f>
        <v>288</v>
      </c>
    </row>
    <row r="31" spans="1:13" ht="15" customHeight="1" x14ac:dyDescent="0.2">
      <c r="A31" s="62">
        <f>INDEX('22.22-Scenari'!$A$3:$A$502,MATCH(C31,$M$2:$M$501,0))</f>
        <v>266</v>
      </c>
      <c r="B31" s="63">
        <f>LARGE('22.22-Scenari'!$H$3:$H$502,C31)</f>
        <v>120.77290671587616</v>
      </c>
      <c r="C31" s="64">
        <f t="shared" si="0"/>
        <v>30</v>
      </c>
      <c r="M31" s="64">
        <f>SUMPRODUCT(--('22.22-Scenari'!$H$3:$H$502&gt;'22.22-Scenari'!H32))+SUMPRODUCT(--('22.22-Scenari'!$H$3:H32='22.22-Scenari'!H32))</f>
        <v>290</v>
      </c>
    </row>
    <row r="32" spans="1:13" ht="15" customHeight="1" x14ac:dyDescent="0.2">
      <c r="A32" s="62">
        <f>INDEX('22.22-Scenari'!$A$3:$A$502,MATCH(C32,$M$2:$M$501,0))</f>
        <v>487</v>
      </c>
      <c r="B32" s="63">
        <f>LARGE('22.22-Scenari'!$H$3:$H$502,C32)</f>
        <v>120.4297366949595</v>
      </c>
      <c r="C32" s="64">
        <f t="shared" si="0"/>
        <v>31</v>
      </c>
      <c r="M32" s="64">
        <f>SUMPRODUCT(--('22.22-Scenari'!$H$3:$H$502&gt;'22.22-Scenari'!H33))+SUMPRODUCT(--('22.22-Scenari'!$H$3:H33='22.22-Scenari'!H33))</f>
        <v>254</v>
      </c>
    </row>
    <row r="33" spans="1:13" ht="15" customHeight="1" x14ac:dyDescent="0.2">
      <c r="A33" s="62">
        <f>INDEX('22.22-Scenari'!$A$3:$A$502,MATCH(C33,$M$2:$M$501,0))</f>
        <v>439</v>
      </c>
      <c r="B33" s="63">
        <f>LARGE('22.22-Scenari'!$H$3:$H$502,C33)</f>
        <v>118.21327755240782</v>
      </c>
      <c r="C33" s="64">
        <f t="shared" si="0"/>
        <v>32</v>
      </c>
      <c r="M33" s="64">
        <f>SUMPRODUCT(--('22.22-Scenari'!$H$3:$H$502&gt;'22.22-Scenari'!H34))+SUMPRODUCT(--('22.22-Scenari'!$H$3:H34='22.22-Scenari'!H34))</f>
        <v>406</v>
      </c>
    </row>
    <row r="34" spans="1:13" ht="15" customHeight="1" x14ac:dyDescent="0.2">
      <c r="A34" s="62">
        <f>INDEX('22.22-Scenari'!$A$3:$A$502,MATCH(C34,$M$2:$M$501,0))</f>
        <v>388</v>
      </c>
      <c r="B34" s="63">
        <f>LARGE('22.22-Scenari'!$H$3:$H$502,C34)</f>
        <v>116.86788274062565</v>
      </c>
      <c r="C34" s="64">
        <f t="shared" si="0"/>
        <v>33</v>
      </c>
      <c r="M34" s="64">
        <f>SUMPRODUCT(--('22.22-Scenari'!$H$3:$H$502&gt;'22.22-Scenari'!H35))+SUMPRODUCT(--('22.22-Scenari'!$H$3:H35='22.22-Scenari'!H35))</f>
        <v>361</v>
      </c>
    </row>
    <row r="35" spans="1:13" ht="15" customHeight="1" x14ac:dyDescent="0.2">
      <c r="A35" s="62">
        <f>INDEX('22.22-Scenari'!$A$3:$A$502,MATCH(C35,$M$2:$M$501,0))</f>
        <v>442</v>
      </c>
      <c r="B35" s="63">
        <f>LARGE('22.22-Scenari'!$H$3:$H$502,C35)</f>
        <v>116.25308265565764</v>
      </c>
      <c r="C35" s="64">
        <f t="shared" si="0"/>
        <v>34</v>
      </c>
      <c r="M35" s="64">
        <f>SUMPRODUCT(--('22.22-Scenari'!$H$3:$H$502&gt;'22.22-Scenari'!H36))+SUMPRODUCT(--('22.22-Scenari'!$H$3:H36='22.22-Scenari'!H36))</f>
        <v>169</v>
      </c>
    </row>
    <row r="36" spans="1:13" ht="15" customHeight="1" x14ac:dyDescent="0.2">
      <c r="A36" s="62">
        <f>INDEX('22.22-Scenari'!$A$3:$A$502,MATCH(C36,$M$2:$M$501,0))</f>
        <v>453</v>
      </c>
      <c r="B36" s="63">
        <f>LARGE('22.22-Scenari'!$H$3:$H$502,C36)</f>
        <v>115.72770226686043</v>
      </c>
      <c r="C36" s="64">
        <f t="shared" si="0"/>
        <v>35</v>
      </c>
      <c r="M36" s="64">
        <f>SUMPRODUCT(--('22.22-Scenari'!$H$3:$H$502&gt;'22.22-Scenari'!H37))+SUMPRODUCT(--('22.22-Scenari'!$H$3:H37='22.22-Scenari'!H37))</f>
        <v>246</v>
      </c>
    </row>
    <row r="37" spans="1:13" ht="15" customHeight="1" x14ac:dyDescent="0.2">
      <c r="A37" s="62">
        <f>INDEX('22.22-Scenari'!$A$3:$A$502,MATCH(C37,$M$2:$M$501,0))</f>
        <v>83</v>
      </c>
      <c r="B37" s="63">
        <f>LARGE('22.22-Scenari'!$H$3:$H$502,C37)</f>
        <v>109.70348636725066</v>
      </c>
      <c r="C37" s="64">
        <f t="shared" si="0"/>
        <v>36</v>
      </c>
      <c r="M37" s="64">
        <f>SUMPRODUCT(--('22.22-Scenari'!$H$3:$H$502&gt;'22.22-Scenari'!H38))+SUMPRODUCT(--('22.22-Scenari'!$H$3:H38='22.22-Scenari'!H38))</f>
        <v>323</v>
      </c>
    </row>
    <row r="38" spans="1:13" ht="15" customHeight="1" x14ac:dyDescent="0.2">
      <c r="A38" s="62">
        <f>INDEX('22.22-Scenari'!$A$3:$A$502,MATCH(C38,$M$2:$M$501,0))</f>
        <v>215</v>
      </c>
      <c r="B38" s="63">
        <f>LARGE('22.22-Scenari'!$H$3:$H$502,C38)</f>
        <v>107.14008252846725</v>
      </c>
      <c r="C38" s="64">
        <f t="shared" si="0"/>
        <v>37</v>
      </c>
      <c r="M38" s="64">
        <f>SUMPRODUCT(--('22.22-Scenari'!$H$3:$H$502&gt;'22.22-Scenari'!H39))+SUMPRODUCT(--('22.22-Scenari'!$H$3:H39='22.22-Scenari'!H39))</f>
        <v>27</v>
      </c>
    </row>
    <row r="39" spans="1:13" ht="15" customHeight="1" x14ac:dyDescent="0.2">
      <c r="A39" s="62">
        <f>INDEX('22.22-Scenari'!$A$3:$A$502,MATCH(C39,$M$2:$M$501,0))</f>
        <v>155</v>
      </c>
      <c r="B39" s="63">
        <f>LARGE('22.22-Scenari'!$H$3:$H$502,C39)</f>
        <v>106.50663413720577</v>
      </c>
      <c r="C39" s="64">
        <f t="shared" si="0"/>
        <v>38</v>
      </c>
      <c r="M39" s="64">
        <f>SUMPRODUCT(--('22.22-Scenari'!$H$3:$H$502&gt;'22.22-Scenari'!H40))+SUMPRODUCT(--('22.22-Scenari'!$H$3:H40='22.22-Scenari'!H40))</f>
        <v>26</v>
      </c>
    </row>
    <row r="40" spans="1:13" ht="15" customHeight="1" x14ac:dyDescent="0.2">
      <c r="A40" s="62">
        <f>INDEX('22.22-Scenari'!$A$3:$A$502,MATCH(C40,$M$2:$M$501,0))</f>
        <v>401</v>
      </c>
      <c r="B40" s="63">
        <f>LARGE('22.22-Scenari'!$H$3:$H$502,C40)</f>
        <v>105.16435940005067</v>
      </c>
      <c r="C40" s="64">
        <f t="shared" si="0"/>
        <v>39</v>
      </c>
      <c r="M40" s="64">
        <f>SUMPRODUCT(--('22.22-Scenari'!$H$3:$H$502&gt;'22.22-Scenari'!H41))+SUMPRODUCT(--('22.22-Scenari'!$H$3:H41='22.22-Scenari'!H41))</f>
        <v>184</v>
      </c>
    </row>
    <row r="41" spans="1:13" ht="15" customHeight="1" x14ac:dyDescent="0.2">
      <c r="A41" s="62">
        <f>INDEX('22.22-Scenari'!$A$3:$A$502,MATCH(C41,$M$2:$M$501,0))</f>
        <v>118</v>
      </c>
      <c r="B41" s="63">
        <f>LARGE('22.22-Scenari'!$H$3:$H$502,C41)</f>
        <v>104.9447077836976</v>
      </c>
      <c r="C41" s="64">
        <f t="shared" si="0"/>
        <v>40</v>
      </c>
      <c r="M41" s="64">
        <f>SUMPRODUCT(--('22.22-Scenari'!$H$3:$H$502&gt;'22.22-Scenari'!H42))+SUMPRODUCT(--('22.22-Scenari'!$H$3:H42='22.22-Scenari'!H42))</f>
        <v>45</v>
      </c>
    </row>
    <row r="42" spans="1:13" ht="15" customHeight="1" x14ac:dyDescent="0.2">
      <c r="A42" s="62">
        <f>INDEX('22.22-Scenari'!$A$3:$A$502,MATCH(C42,$M$2:$M$501,0))</f>
        <v>305</v>
      </c>
      <c r="B42" s="63">
        <f>LARGE('22.22-Scenari'!$H$3:$H$502,C42)</f>
        <v>104.02949833167077</v>
      </c>
      <c r="C42" s="64">
        <f t="shared" si="0"/>
        <v>41</v>
      </c>
      <c r="M42" s="64">
        <f>SUMPRODUCT(--('22.22-Scenari'!$H$3:$H$502&gt;'22.22-Scenari'!H43))+SUMPRODUCT(--('22.22-Scenari'!$H$3:H43='22.22-Scenari'!H43))</f>
        <v>303</v>
      </c>
    </row>
    <row r="43" spans="1:13" ht="15" customHeight="1" x14ac:dyDescent="0.2">
      <c r="A43" s="62">
        <f>INDEX('22.22-Scenari'!$A$3:$A$502,MATCH(C43,$M$2:$M$501,0))</f>
        <v>387</v>
      </c>
      <c r="B43" s="63">
        <f>LARGE('22.22-Scenari'!$H$3:$H$502,C43)</f>
        <v>103.44541914156798</v>
      </c>
      <c r="C43" s="64">
        <f t="shared" si="0"/>
        <v>42</v>
      </c>
      <c r="M43" s="64">
        <f>SUMPRODUCT(--('22.22-Scenari'!$H$3:$H$502&gt;'22.22-Scenari'!H44))+SUMPRODUCT(--('22.22-Scenari'!$H$3:H44='22.22-Scenari'!H44))</f>
        <v>193</v>
      </c>
    </row>
    <row r="44" spans="1:13" ht="15" customHeight="1" x14ac:dyDescent="0.2">
      <c r="A44" s="62">
        <f>INDEX('22.22-Scenari'!$A$3:$A$502,MATCH(C44,$M$2:$M$501,0))</f>
        <v>119</v>
      </c>
      <c r="B44" s="63">
        <f>LARGE('22.22-Scenari'!$H$3:$H$502,C44)</f>
        <v>102.93293109091974</v>
      </c>
      <c r="C44" s="64">
        <f t="shared" si="0"/>
        <v>43</v>
      </c>
      <c r="M44" s="64">
        <f>SUMPRODUCT(--('22.22-Scenari'!$H$3:$H$502&gt;'22.22-Scenari'!H45))+SUMPRODUCT(--('22.22-Scenari'!$H$3:H45='22.22-Scenari'!H45))</f>
        <v>242</v>
      </c>
    </row>
    <row r="45" spans="1:13" ht="15" customHeight="1" x14ac:dyDescent="0.2">
      <c r="A45" s="62">
        <f>INDEX('22.22-Scenari'!$A$3:$A$502,MATCH(C45,$M$2:$M$501,0))</f>
        <v>108</v>
      </c>
      <c r="B45" s="63">
        <f>LARGE('22.22-Scenari'!$H$3:$H$502,C45)</f>
        <v>99.99020241047765</v>
      </c>
      <c r="C45" s="64">
        <f t="shared" si="0"/>
        <v>44</v>
      </c>
      <c r="M45" s="64">
        <f>SUMPRODUCT(--('22.22-Scenari'!$H$3:$H$502&gt;'22.22-Scenari'!H46))+SUMPRODUCT(--('22.22-Scenari'!$H$3:H46='22.22-Scenari'!H46))</f>
        <v>462</v>
      </c>
    </row>
    <row r="46" spans="1:13" ht="15" customHeight="1" x14ac:dyDescent="0.2">
      <c r="A46" s="62">
        <f>INDEX('22.22-Scenari'!$A$3:$A$502,MATCH(C46,$M$2:$M$501,0))</f>
        <v>40</v>
      </c>
      <c r="B46" s="63">
        <f>LARGE('22.22-Scenari'!$H$3:$H$502,C46)</f>
        <v>96.103098021350888</v>
      </c>
      <c r="C46" s="64">
        <f t="shared" si="0"/>
        <v>45</v>
      </c>
      <c r="M46" s="64">
        <f>SUMPRODUCT(--('22.22-Scenari'!$H$3:$H$502&gt;'22.22-Scenari'!H47))+SUMPRODUCT(--('22.22-Scenari'!$H$3:H47='22.22-Scenari'!H47))</f>
        <v>399</v>
      </c>
    </row>
    <row r="47" spans="1:13" ht="15" customHeight="1" x14ac:dyDescent="0.2">
      <c r="A47" s="62">
        <f>INDEX('22.22-Scenari'!$A$3:$A$502,MATCH(C47,$M$2:$M$501,0))</f>
        <v>167</v>
      </c>
      <c r="B47" s="63">
        <f>LARGE('22.22-Scenari'!$H$3:$H$502,C47)</f>
        <v>95.639931257424905</v>
      </c>
      <c r="C47" s="64">
        <f t="shared" si="0"/>
        <v>46</v>
      </c>
      <c r="M47" s="64">
        <f>SUMPRODUCT(--('22.22-Scenari'!$H$3:$H$502&gt;'22.22-Scenari'!H48))+SUMPRODUCT(--('22.22-Scenari'!$H$3:H48='22.22-Scenari'!H48))</f>
        <v>277</v>
      </c>
    </row>
    <row r="48" spans="1:13" ht="15" customHeight="1" x14ac:dyDescent="0.2">
      <c r="A48" s="62">
        <f>INDEX('22.22-Scenari'!$A$3:$A$502,MATCH(C48,$M$2:$M$501,0))</f>
        <v>473</v>
      </c>
      <c r="B48" s="63">
        <f>LARGE('22.22-Scenari'!$H$3:$H$502,C48)</f>
        <v>94.592345465134713</v>
      </c>
      <c r="C48" s="64">
        <f t="shared" si="0"/>
        <v>47</v>
      </c>
      <c r="M48" s="64">
        <f>SUMPRODUCT(--('22.22-Scenari'!$H$3:$H$502&gt;'22.22-Scenari'!H49))+SUMPRODUCT(--('22.22-Scenari'!$H$3:H49='22.22-Scenari'!H49))</f>
        <v>95</v>
      </c>
    </row>
    <row r="49" spans="1:13" ht="15" customHeight="1" x14ac:dyDescent="0.2">
      <c r="A49" s="62">
        <f>INDEX('22.22-Scenari'!$A$3:$A$502,MATCH(C49,$M$2:$M$501,0))</f>
        <v>7</v>
      </c>
      <c r="B49" s="63">
        <f>LARGE('22.22-Scenari'!$H$3:$H$502,C49)</f>
        <v>94.435002555130268</v>
      </c>
      <c r="C49" s="64">
        <f t="shared" si="0"/>
        <v>48</v>
      </c>
      <c r="M49" s="64">
        <f>SUMPRODUCT(--('22.22-Scenari'!$H$3:$H$502&gt;'22.22-Scenari'!H50))+SUMPRODUCT(--('22.22-Scenari'!$H$3:H50='22.22-Scenari'!H50))</f>
        <v>484</v>
      </c>
    </row>
    <row r="50" spans="1:13" ht="15" customHeight="1" x14ac:dyDescent="0.2">
      <c r="A50" s="62">
        <f>INDEX('22.22-Scenari'!$A$3:$A$502,MATCH(C50,$M$2:$M$501,0))</f>
        <v>12</v>
      </c>
      <c r="B50" s="63">
        <f>LARGE('22.22-Scenari'!$H$3:$H$502,C50)</f>
        <v>93.602362793551947</v>
      </c>
      <c r="C50" s="64">
        <f t="shared" si="0"/>
        <v>49</v>
      </c>
      <c r="M50" s="64">
        <f>SUMPRODUCT(--('22.22-Scenari'!$H$3:$H$502&gt;'22.22-Scenari'!H51))+SUMPRODUCT(--('22.22-Scenari'!$H$3:H51='22.22-Scenari'!H51))</f>
        <v>131</v>
      </c>
    </row>
    <row r="51" spans="1:13" ht="15" customHeight="1" x14ac:dyDescent="0.2">
      <c r="A51" s="62">
        <f>INDEX('22.22-Scenari'!$A$3:$A$502,MATCH(C51,$M$2:$M$501,0))</f>
        <v>229</v>
      </c>
      <c r="B51" s="63">
        <f>LARGE('22.22-Scenari'!$H$3:$H$502,C51)</f>
        <v>93.571859143346956</v>
      </c>
      <c r="C51" s="64">
        <f t="shared" si="0"/>
        <v>50</v>
      </c>
      <c r="M51" s="64">
        <f>SUMPRODUCT(--('22.22-Scenari'!$H$3:$H$502&gt;'22.22-Scenari'!H52))+SUMPRODUCT(--('22.22-Scenari'!$H$3:H52='22.22-Scenari'!H52))</f>
        <v>432</v>
      </c>
    </row>
    <row r="52" spans="1:13" ht="15" customHeight="1" x14ac:dyDescent="0.2">
      <c r="A52" s="62">
        <f>INDEX('22.22-Scenari'!$A$3:$A$502,MATCH(C52,$M$2:$M$501,0))</f>
        <v>397</v>
      </c>
      <c r="B52" s="63">
        <f>LARGE('22.22-Scenari'!$H$3:$H$502,C52)</f>
        <v>92.855653715225344</v>
      </c>
      <c r="C52" s="64">
        <f t="shared" si="0"/>
        <v>51</v>
      </c>
      <c r="M52" s="64">
        <f>SUMPRODUCT(--('22.22-Scenari'!$H$3:$H$502&gt;'22.22-Scenari'!H53))+SUMPRODUCT(--('22.22-Scenari'!$H$3:H53='22.22-Scenari'!H53))</f>
        <v>157</v>
      </c>
    </row>
    <row r="53" spans="1:13" ht="15" customHeight="1" x14ac:dyDescent="0.2">
      <c r="A53" s="62">
        <f>INDEX('22.22-Scenari'!$A$3:$A$502,MATCH(C53,$M$2:$M$501,0))</f>
        <v>463</v>
      </c>
      <c r="B53" s="63">
        <f>LARGE('22.22-Scenari'!$H$3:$H$502,C53)</f>
        <v>91.098172629495821</v>
      </c>
      <c r="C53" s="64">
        <f t="shared" si="0"/>
        <v>52</v>
      </c>
      <c r="M53" s="64">
        <f>SUMPRODUCT(--('22.22-Scenari'!$H$3:$H$502&gt;'22.22-Scenari'!H54))+SUMPRODUCT(--('22.22-Scenari'!$H$3:H54='22.22-Scenari'!H54))</f>
        <v>466</v>
      </c>
    </row>
    <row r="54" spans="1:13" ht="15" customHeight="1" x14ac:dyDescent="0.2">
      <c r="A54" s="62">
        <f>INDEX('22.22-Scenari'!$A$3:$A$502,MATCH(C54,$M$2:$M$501,0))</f>
        <v>307</v>
      </c>
      <c r="B54" s="63">
        <f>LARGE('22.22-Scenari'!$H$3:$H$502,C54)</f>
        <v>90.913018806651962</v>
      </c>
      <c r="C54" s="64">
        <f t="shared" si="0"/>
        <v>53</v>
      </c>
      <c r="M54" s="64">
        <f>SUMPRODUCT(--('22.22-Scenari'!$H$3:$H$502&gt;'22.22-Scenari'!H55))+SUMPRODUCT(--('22.22-Scenari'!$H$3:H55='22.22-Scenari'!H55))</f>
        <v>476</v>
      </c>
    </row>
    <row r="55" spans="1:13" ht="15" customHeight="1" x14ac:dyDescent="0.2">
      <c r="A55" s="62">
        <f>INDEX('22.22-Scenari'!$A$3:$A$502,MATCH(C55,$M$2:$M$501,0))</f>
        <v>8</v>
      </c>
      <c r="B55" s="63">
        <f>LARGE('22.22-Scenari'!$H$3:$H$502,C55)</f>
        <v>90.23643041282412</v>
      </c>
      <c r="C55" s="64">
        <f t="shared" si="0"/>
        <v>54</v>
      </c>
      <c r="M55" s="64">
        <f>SUMPRODUCT(--('22.22-Scenari'!$H$3:$H$502&gt;'22.22-Scenari'!H56))+SUMPRODUCT(--('22.22-Scenari'!$H$3:H56='22.22-Scenari'!H56))</f>
        <v>13</v>
      </c>
    </row>
    <row r="56" spans="1:13" ht="15" customHeight="1" x14ac:dyDescent="0.2">
      <c r="A56" s="62">
        <f>INDEX('22.22-Scenari'!$A$3:$A$502,MATCH(C56,$M$2:$M$501,0))</f>
        <v>56</v>
      </c>
      <c r="B56" s="63">
        <f>LARGE('22.22-Scenari'!$H$3:$H$502,C56)</f>
        <v>88.31921039736153</v>
      </c>
      <c r="C56" s="64">
        <f t="shared" si="0"/>
        <v>55</v>
      </c>
      <c r="M56" s="64">
        <f>SUMPRODUCT(--('22.22-Scenari'!$H$3:$H$502&gt;'22.22-Scenari'!H57))+SUMPRODUCT(--('22.22-Scenari'!$H$3:H57='22.22-Scenari'!H57))</f>
        <v>183</v>
      </c>
    </row>
    <row r="57" spans="1:13" ht="15" customHeight="1" x14ac:dyDescent="0.2">
      <c r="A57" s="62">
        <f>INDEX('22.22-Scenari'!$A$3:$A$502,MATCH(C57,$M$2:$M$501,0))</f>
        <v>154</v>
      </c>
      <c r="B57" s="63">
        <f>LARGE('22.22-Scenari'!$H$3:$H$502,C57)</f>
        <v>86.583337296026002</v>
      </c>
      <c r="C57" s="64">
        <f t="shared" si="0"/>
        <v>56</v>
      </c>
      <c r="M57" s="64">
        <f>SUMPRODUCT(--('22.22-Scenari'!$H$3:$H$502&gt;'22.22-Scenari'!H58))+SUMPRODUCT(--('22.22-Scenari'!$H$3:H58='22.22-Scenari'!H58))</f>
        <v>55</v>
      </c>
    </row>
    <row r="58" spans="1:13" ht="15" customHeight="1" x14ac:dyDescent="0.2">
      <c r="A58" s="62">
        <f>INDEX('22.22-Scenari'!$A$3:$A$502,MATCH(C58,$M$2:$M$501,0))</f>
        <v>496</v>
      </c>
      <c r="B58" s="63">
        <f>LARGE('22.22-Scenari'!$H$3:$H$502,C58)</f>
        <v>85.749474024183655</v>
      </c>
      <c r="C58" s="64">
        <f t="shared" si="0"/>
        <v>57</v>
      </c>
      <c r="M58" s="64">
        <f>SUMPRODUCT(--('22.22-Scenari'!$H$3:$H$502&gt;'22.22-Scenari'!H59))+SUMPRODUCT(--('22.22-Scenari'!$H$3:H59='22.22-Scenari'!H59))</f>
        <v>99</v>
      </c>
    </row>
    <row r="59" spans="1:13" ht="15" customHeight="1" x14ac:dyDescent="0.2">
      <c r="A59" s="62">
        <f>INDEX('22.22-Scenari'!$A$3:$A$502,MATCH(C59,$M$2:$M$501,0))</f>
        <v>497</v>
      </c>
      <c r="B59" s="63">
        <f>LARGE('22.22-Scenari'!$H$3:$H$502,C59)</f>
        <v>84.678879595689068</v>
      </c>
      <c r="C59" s="64">
        <f t="shared" si="0"/>
        <v>58</v>
      </c>
      <c r="M59" s="64">
        <f>SUMPRODUCT(--('22.22-Scenari'!$H$3:$H$502&gt;'22.22-Scenari'!H60))+SUMPRODUCT(--('22.22-Scenari'!$H$3:H60='22.22-Scenari'!H60))</f>
        <v>384</v>
      </c>
    </row>
    <row r="60" spans="1:13" ht="15" customHeight="1" x14ac:dyDescent="0.2">
      <c r="A60" s="62">
        <f>INDEX('22.22-Scenari'!$A$3:$A$502,MATCH(C60,$M$2:$M$501,0))</f>
        <v>417</v>
      </c>
      <c r="B60" s="63">
        <f>LARGE('22.22-Scenari'!$H$3:$H$502,C60)</f>
        <v>83.307420093864494</v>
      </c>
      <c r="C60" s="64">
        <f t="shared" si="0"/>
        <v>59</v>
      </c>
      <c r="M60" s="64">
        <f>SUMPRODUCT(--('22.22-Scenari'!$H$3:$H$502&gt;'22.22-Scenari'!H61))+SUMPRODUCT(--('22.22-Scenari'!$H$3:H61='22.22-Scenari'!H61))</f>
        <v>172</v>
      </c>
    </row>
    <row r="61" spans="1:13" ht="15" customHeight="1" x14ac:dyDescent="0.2">
      <c r="A61" s="62">
        <f>INDEX('22.22-Scenari'!$A$3:$A$502,MATCH(C61,$M$2:$M$501,0))</f>
        <v>383</v>
      </c>
      <c r="B61" s="63">
        <f>LARGE('22.22-Scenari'!$H$3:$H$502,C61)</f>
        <v>82.434843559225556</v>
      </c>
      <c r="C61" s="64">
        <f t="shared" si="0"/>
        <v>60</v>
      </c>
      <c r="M61" s="64">
        <f>SUMPRODUCT(--('22.22-Scenari'!$H$3:$H$502&gt;'22.22-Scenari'!H62))+SUMPRODUCT(--('22.22-Scenari'!$H$3:H62='22.22-Scenari'!H62))</f>
        <v>110</v>
      </c>
    </row>
    <row r="62" spans="1:13" ht="15" customHeight="1" x14ac:dyDescent="0.2">
      <c r="A62" s="62">
        <f>INDEX('22.22-Scenari'!$A$3:$A$502,MATCH(C62,$M$2:$M$501,0))</f>
        <v>315</v>
      </c>
      <c r="B62" s="63">
        <f>LARGE('22.22-Scenari'!$H$3:$H$502,C62)</f>
        <v>80.938264182797866</v>
      </c>
      <c r="C62" s="64">
        <f t="shared" si="0"/>
        <v>61</v>
      </c>
      <c r="M62" s="64">
        <f>SUMPRODUCT(--('22.22-Scenari'!$H$3:$H$502&gt;'22.22-Scenari'!H63))+SUMPRODUCT(--('22.22-Scenari'!$H$3:H63='22.22-Scenari'!H63))</f>
        <v>355</v>
      </c>
    </row>
    <row r="63" spans="1:13" ht="15" customHeight="1" x14ac:dyDescent="0.2">
      <c r="A63" s="62">
        <f>INDEX('22.22-Scenari'!$A$3:$A$502,MATCH(C63,$M$2:$M$501,0))</f>
        <v>219</v>
      </c>
      <c r="B63" s="63">
        <f>LARGE('22.22-Scenari'!$H$3:$H$502,C63)</f>
        <v>80.706232558264674</v>
      </c>
      <c r="C63" s="64">
        <f t="shared" si="0"/>
        <v>62</v>
      </c>
      <c r="M63" s="64">
        <f>SUMPRODUCT(--('22.22-Scenari'!$H$3:$H$502&gt;'22.22-Scenari'!H64))+SUMPRODUCT(--('22.22-Scenari'!$H$3:H64='22.22-Scenari'!H64))</f>
        <v>178</v>
      </c>
    </row>
    <row r="64" spans="1:13" ht="15" customHeight="1" x14ac:dyDescent="0.2">
      <c r="A64" s="62">
        <f>INDEX('22.22-Scenari'!$A$3:$A$502,MATCH(C64,$M$2:$M$501,0))</f>
        <v>11</v>
      </c>
      <c r="B64" s="63">
        <f>LARGE('22.22-Scenari'!$H$3:$H$502,C64)</f>
        <v>80.315984537473923</v>
      </c>
      <c r="C64" s="64">
        <f t="shared" si="0"/>
        <v>63</v>
      </c>
      <c r="M64" s="64">
        <f>SUMPRODUCT(--('22.22-Scenari'!$H$3:$H$502&gt;'22.22-Scenari'!H65))+SUMPRODUCT(--('22.22-Scenari'!$H$3:H65='22.22-Scenari'!H65))</f>
        <v>350</v>
      </c>
    </row>
    <row r="65" spans="1:13" ht="15" customHeight="1" x14ac:dyDescent="0.2">
      <c r="A65" s="62">
        <f>INDEX('22.22-Scenari'!$A$3:$A$502,MATCH(C65,$M$2:$M$501,0))</f>
        <v>474</v>
      </c>
      <c r="B65" s="63">
        <f>LARGE('22.22-Scenari'!$H$3:$H$502,C65)</f>
        <v>80.146148811476451</v>
      </c>
      <c r="C65" s="64">
        <f t="shared" si="0"/>
        <v>64</v>
      </c>
      <c r="M65" s="64">
        <f>SUMPRODUCT(--('22.22-Scenari'!$H$3:$H$502&gt;'22.22-Scenari'!H66))+SUMPRODUCT(--('22.22-Scenari'!$H$3:H66='22.22-Scenari'!H66))</f>
        <v>236</v>
      </c>
    </row>
    <row r="66" spans="1:13" ht="15" customHeight="1" x14ac:dyDescent="0.2">
      <c r="A66" s="62">
        <f>INDEX('22.22-Scenari'!$A$3:$A$502,MATCH(C66,$M$2:$M$501,0))</f>
        <v>84</v>
      </c>
      <c r="B66" s="63">
        <f>LARGE('22.22-Scenari'!$H$3:$H$502,C66)</f>
        <v>79.382484749845389</v>
      </c>
      <c r="C66" s="64">
        <f t="shared" si="0"/>
        <v>65</v>
      </c>
      <c r="M66" s="64">
        <f>SUMPRODUCT(--('22.22-Scenari'!$H$3:$H$502&gt;'22.22-Scenari'!H67))+SUMPRODUCT(--('22.22-Scenari'!$H$3:H67='22.22-Scenari'!H67))</f>
        <v>155</v>
      </c>
    </row>
    <row r="67" spans="1:13" ht="15" customHeight="1" x14ac:dyDescent="0.2">
      <c r="A67" s="62">
        <f>INDEX('22.22-Scenari'!$A$3:$A$502,MATCH(C67,$M$2:$M$501,0))</f>
        <v>117</v>
      </c>
      <c r="B67" s="63">
        <f>LARGE('22.22-Scenari'!$H$3:$H$502,C67)</f>
        <v>78.357576650094416</v>
      </c>
      <c r="C67" s="64">
        <f t="shared" ref="C67:C130" si="1">C66+1</f>
        <v>66</v>
      </c>
      <c r="M67" s="64">
        <f>SUMPRODUCT(--('22.22-Scenari'!$H$3:$H$502&gt;'22.22-Scenari'!H68))+SUMPRODUCT(--('22.22-Scenari'!$H$3:H68='22.22-Scenari'!H68))</f>
        <v>215</v>
      </c>
    </row>
    <row r="68" spans="1:13" ht="15" customHeight="1" x14ac:dyDescent="0.2">
      <c r="A68" s="62">
        <f>INDEX('22.22-Scenari'!$A$3:$A$502,MATCH(C68,$M$2:$M$501,0))</f>
        <v>69</v>
      </c>
      <c r="B68" s="63">
        <f>LARGE('22.22-Scenari'!$H$3:$H$502,C68)</f>
        <v>76.74690921673573</v>
      </c>
      <c r="C68" s="64">
        <f t="shared" si="1"/>
        <v>67</v>
      </c>
      <c r="M68" s="64">
        <f>SUMPRODUCT(--('22.22-Scenari'!$H$3:$H$502&gt;'22.22-Scenari'!H69))+SUMPRODUCT(--('22.22-Scenari'!$H$3:H69='22.22-Scenari'!H69))</f>
        <v>234</v>
      </c>
    </row>
    <row r="69" spans="1:13" ht="15" customHeight="1" x14ac:dyDescent="0.2">
      <c r="A69" s="62">
        <f>INDEX('22.22-Scenari'!$A$3:$A$502,MATCH(C69,$M$2:$M$501,0))</f>
        <v>180</v>
      </c>
      <c r="B69" s="63">
        <f>LARGE('22.22-Scenari'!$H$3:$H$502,C69)</f>
        <v>75.646285072616593</v>
      </c>
      <c r="C69" s="64">
        <f t="shared" si="1"/>
        <v>68</v>
      </c>
      <c r="M69" s="64">
        <f>SUMPRODUCT(--('22.22-Scenari'!$H$3:$H$502&gt;'22.22-Scenari'!H70))+SUMPRODUCT(--('22.22-Scenari'!$H$3:H70='22.22-Scenari'!H70))</f>
        <v>126</v>
      </c>
    </row>
    <row r="70" spans="1:13" ht="15" customHeight="1" x14ac:dyDescent="0.2">
      <c r="A70" s="62">
        <f>INDEX('22.22-Scenari'!$A$3:$A$502,MATCH(C70,$M$2:$M$501,0))</f>
        <v>76</v>
      </c>
      <c r="B70" s="63">
        <f>LARGE('22.22-Scenari'!$H$3:$H$502,C70)</f>
        <v>74.880720555231164</v>
      </c>
      <c r="C70" s="64">
        <f t="shared" si="1"/>
        <v>69</v>
      </c>
      <c r="M70" s="64">
        <f>SUMPRODUCT(--('22.22-Scenari'!$H$3:$H$502&gt;'22.22-Scenari'!H71))+SUMPRODUCT(--('22.22-Scenari'!$H$3:H71='22.22-Scenari'!H71))</f>
        <v>67</v>
      </c>
    </row>
    <row r="71" spans="1:13" ht="15" customHeight="1" x14ac:dyDescent="0.2">
      <c r="A71" s="62">
        <f>INDEX('22.22-Scenari'!$A$3:$A$502,MATCH(C71,$M$2:$M$501,0))</f>
        <v>346</v>
      </c>
      <c r="B71" s="63">
        <f>LARGE('22.22-Scenari'!$H$3:$H$502,C71)</f>
        <v>74.838442392239813</v>
      </c>
      <c r="C71" s="64">
        <f t="shared" si="1"/>
        <v>70</v>
      </c>
      <c r="M71" s="64">
        <f>SUMPRODUCT(--('22.22-Scenari'!$H$3:$H$502&gt;'22.22-Scenari'!H72))+SUMPRODUCT(--('22.22-Scenari'!$H$3:H72='22.22-Scenari'!H72))</f>
        <v>28</v>
      </c>
    </row>
    <row r="72" spans="1:13" ht="15" customHeight="1" x14ac:dyDescent="0.2">
      <c r="A72" s="62">
        <f>INDEX('22.22-Scenari'!$A$3:$A$502,MATCH(C72,$M$2:$M$501,0))</f>
        <v>105</v>
      </c>
      <c r="B72" s="63">
        <f>LARGE('22.22-Scenari'!$H$3:$H$502,C72)</f>
        <v>72.334784387510808</v>
      </c>
      <c r="C72" s="64">
        <f t="shared" si="1"/>
        <v>71</v>
      </c>
      <c r="M72" s="64">
        <f>SUMPRODUCT(--('22.22-Scenari'!$H$3:$H$502&gt;'22.22-Scenari'!H73))+SUMPRODUCT(--('22.22-Scenari'!$H$3:H73='22.22-Scenari'!H73))</f>
        <v>344</v>
      </c>
    </row>
    <row r="73" spans="1:13" ht="15" customHeight="1" x14ac:dyDescent="0.2">
      <c r="A73" s="62">
        <f>INDEX('22.22-Scenari'!$A$3:$A$502,MATCH(C73,$M$2:$M$501,0))</f>
        <v>470</v>
      </c>
      <c r="B73" s="63">
        <f>LARGE('22.22-Scenari'!$H$3:$H$502,C73)</f>
        <v>72.081457754055009</v>
      </c>
      <c r="C73" s="64">
        <f t="shared" si="1"/>
        <v>72</v>
      </c>
      <c r="M73" s="64">
        <f>SUMPRODUCT(--('22.22-Scenari'!$H$3:$H$502&gt;'22.22-Scenari'!H74))+SUMPRODUCT(--('22.22-Scenari'!$H$3:H74='22.22-Scenari'!H74))</f>
        <v>156</v>
      </c>
    </row>
    <row r="74" spans="1:13" ht="15" customHeight="1" x14ac:dyDescent="0.2">
      <c r="A74" s="62">
        <f>INDEX('22.22-Scenari'!$A$3:$A$502,MATCH(C74,$M$2:$M$501,0))</f>
        <v>243</v>
      </c>
      <c r="B74" s="63">
        <f>LARGE('22.22-Scenari'!$H$3:$H$502,C74)</f>
        <v>71.022026340080629</v>
      </c>
      <c r="C74" s="64">
        <f t="shared" si="1"/>
        <v>73</v>
      </c>
      <c r="M74" s="64">
        <f>SUMPRODUCT(--('22.22-Scenari'!$H$3:$H$502&gt;'22.22-Scenari'!H75))+SUMPRODUCT(--('22.22-Scenari'!$H$3:H75='22.22-Scenari'!H75))</f>
        <v>398</v>
      </c>
    </row>
    <row r="75" spans="1:13" ht="15" customHeight="1" x14ac:dyDescent="0.2">
      <c r="A75" s="62">
        <f>INDEX('22.22-Scenari'!$A$3:$A$502,MATCH(C75,$M$2:$M$501,0))</f>
        <v>233</v>
      </c>
      <c r="B75" s="63">
        <f>LARGE('22.22-Scenari'!$H$3:$H$502,C75)</f>
        <v>70.642165488960018</v>
      </c>
      <c r="C75" s="64">
        <f t="shared" si="1"/>
        <v>74</v>
      </c>
      <c r="M75" s="64">
        <f>SUMPRODUCT(--('22.22-Scenari'!$H$3:$H$502&gt;'22.22-Scenari'!H76))+SUMPRODUCT(--('22.22-Scenari'!$H$3:H76='22.22-Scenari'!H76))</f>
        <v>141</v>
      </c>
    </row>
    <row r="76" spans="1:13" ht="15" customHeight="1" x14ac:dyDescent="0.2">
      <c r="A76" s="62">
        <f>INDEX('22.22-Scenari'!$A$3:$A$502,MATCH(C76,$M$2:$M$501,0))</f>
        <v>265</v>
      </c>
      <c r="B76" s="63">
        <f>LARGE('22.22-Scenari'!$H$3:$H$502,C76)</f>
        <v>69.414591872477104</v>
      </c>
      <c r="C76" s="64">
        <f t="shared" si="1"/>
        <v>75</v>
      </c>
      <c r="M76" s="64">
        <f>SUMPRODUCT(--('22.22-Scenari'!$H$3:$H$502&gt;'22.22-Scenari'!H77))+SUMPRODUCT(--('22.22-Scenari'!$H$3:H77='22.22-Scenari'!H77))</f>
        <v>195</v>
      </c>
    </row>
    <row r="77" spans="1:13" ht="15" customHeight="1" x14ac:dyDescent="0.2">
      <c r="A77" s="62">
        <f>INDEX('22.22-Scenari'!$A$3:$A$502,MATCH(C77,$M$2:$M$501,0))</f>
        <v>242</v>
      </c>
      <c r="B77" s="63">
        <f>LARGE('22.22-Scenari'!$H$3:$H$502,C77)</f>
        <v>66.224846001676269</v>
      </c>
      <c r="C77" s="64">
        <f t="shared" si="1"/>
        <v>76</v>
      </c>
      <c r="M77" s="64">
        <f>SUMPRODUCT(--('22.22-Scenari'!$H$3:$H$502&gt;'22.22-Scenari'!H78))+SUMPRODUCT(--('22.22-Scenari'!$H$3:H78='22.22-Scenari'!H78))</f>
        <v>69</v>
      </c>
    </row>
    <row r="78" spans="1:13" ht="15" customHeight="1" x14ac:dyDescent="0.2">
      <c r="A78" s="62">
        <f>INDEX('22.22-Scenari'!$A$3:$A$502,MATCH(C78,$M$2:$M$501,0))</f>
        <v>316</v>
      </c>
      <c r="B78" s="63">
        <f>LARGE('22.22-Scenari'!$H$3:$H$502,C78)</f>
        <v>65.227548694194411</v>
      </c>
      <c r="C78" s="64">
        <f t="shared" si="1"/>
        <v>77</v>
      </c>
      <c r="M78" s="64">
        <f>SUMPRODUCT(--('22.22-Scenari'!$H$3:$H$502&gt;'22.22-Scenari'!H79))+SUMPRODUCT(--('22.22-Scenari'!$H$3:H79='22.22-Scenari'!H79))</f>
        <v>145</v>
      </c>
    </row>
    <row r="79" spans="1:13" ht="15" customHeight="1" x14ac:dyDescent="0.2">
      <c r="A79" s="62">
        <f>INDEX('22.22-Scenari'!$A$3:$A$502,MATCH(C79,$M$2:$M$501,0))</f>
        <v>488</v>
      </c>
      <c r="B79" s="63">
        <f>LARGE('22.22-Scenari'!$H$3:$H$502,C79)</f>
        <v>64.473178816893778</v>
      </c>
      <c r="C79" s="64">
        <f t="shared" si="1"/>
        <v>78</v>
      </c>
      <c r="M79" s="64">
        <f>SUMPRODUCT(--('22.22-Scenari'!$H$3:$H$502&gt;'22.22-Scenari'!H80))+SUMPRODUCT(--('22.22-Scenari'!$H$3:H80='22.22-Scenari'!H80))</f>
        <v>391</v>
      </c>
    </row>
    <row r="80" spans="1:13" ht="15" customHeight="1" x14ac:dyDescent="0.2">
      <c r="A80" s="62">
        <f>INDEX('22.22-Scenari'!$A$3:$A$502,MATCH(C80,$M$2:$M$501,0))</f>
        <v>148</v>
      </c>
      <c r="B80" s="63">
        <f>LARGE('22.22-Scenari'!$H$3:$H$502,C80)</f>
        <v>64.460288049258452</v>
      </c>
      <c r="C80" s="64">
        <f t="shared" si="1"/>
        <v>79</v>
      </c>
      <c r="M80" s="64">
        <f>SUMPRODUCT(--('22.22-Scenari'!$H$3:$H$502&gt;'22.22-Scenari'!H81))+SUMPRODUCT(--('22.22-Scenari'!$H$3:H81='22.22-Scenari'!H81))</f>
        <v>377</v>
      </c>
    </row>
    <row r="81" spans="1:13" ht="15" customHeight="1" x14ac:dyDescent="0.2">
      <c r="A81" s="62">
        <f>INDEX('22.22-Scenari'!$A$3:$A$502,MATCH(C81,$M$2:$M$501,0))</f>
        <v>114</v>
      </c>
      <c r="B81" s="63">
        <f>LARGE('22.22-Scenari'!$H$3:$H$502,C81)</f>
        <v>64.3928881638858</v>
      </c>
      <c r="C81" s="64">
        <f t="shared" si="1"/>
        <v>80</v>
      </c>
      <c r="M81" s="64">
        <f>SUMPRODUCT(--('22.22-Scenari'!$H$3:$H$502&gt;'22.22-Scenari'!H82))+SUMPRODUCT(--('22.22-Scenari'!$H$3:H82='22.22-Scenari'!H82))</f>
        <v>396</v>
      </c>
    </row>
    <row r="82" spans="1:13" ht="15" customHeight="1" x14ac:dyDescent="0.2">
      <c r="A82" s="62">
        <f>INDEX('22.22-Scenari'!$A$3:$A$502,MATCH(C82,$M$2:$M$501,0))</f>
        <v>203</v>
      </c>
      <c r="B82" s="63">
        <f>LARGE('22.22-Scenari'!$H$3:$H$502,C82)</f>
        <v>64.224952434908118</v>
      </c>
      <c r="C82" s="64">
        <f t="shared" si="1"/>
        <v>81</v>
      </c>
      <c r="M82" s="64">
        <f>SUMPRODUCT(--('22.22-Scenari'!$H$3:$H$502&gt;'22.22-Scenari'!H83))+SUMPRODUCT(--('22.22-Scenari'!$H$3:H83='22.22-Scenari'!H83))</f>
        <v>228</v>
      </c>
    </row>
    <row r="83" spans="1:13" ht="15" customHeight="1" x14ac:dyDescent="0.2">
      <c r="A83" s="62">
        <f>INDEX('22.22-Scenari'!$A$3:$A$502,MATCH(C83,$M$2:$M$501,0))</f>
        <v>373</v>
      </c>
      <c r="B83" s="63">
        <f>LARGE('22.22-Scenari'!$H$3:$H$502,C83)</f>
        <v>63.464096611962304</v>
      </c>
      <c r="C83" s="64">
        <f t="shared" si="1"/>
        <v>82</v>
      </c>
      <c r="M83" s="64">
        <f>SUMPRODUCT(--('22.22-Scenari'!$H$3:$H$502&gt;'22.22-Scenari'!H84))+SUMPRODUCT(--('22.22-Scenari'!$H$3:H84='22.22-Scenari'!H84))</f>
        <v>167</v>
      </c>
    </row>
    <row r="84" spans="1:13" ht="15" customHeight="1" x14ac:dyDescent="0.2">
      <c r="A84" s="62">
        <f>INDEX('22.22-Scenari'!$A$3:$A$502,MATCH(C84,$M$2:$M$501,0))</f>
        <v>347</v>
      </c>
      <c r="B84" s="63">
        <f>LARGE('22.22-Scenari'!$H$3:$H$502,C84)</f>
        <v>62.203525892460675</v>
      </c>
      <c r="C84" s="64">
        <f t="shared" si="1"/>
        <v>83</v>
      </c>
      <c r="M84" s="64">
        <f>SUMPRODUCT(--('22.22-Scenari'!$H$3:$H$502&gt;'22.22-Scenari'!H85))+SUMPRODUCT(--('22.22-Scenari'!$H$3:H85='22.22-Scenari'!H85))</f>
        <v>36</v>
      </c>
    </row>
    <row r="85" spans="1:13" ht="15" customHeight="1" x14ac:dyDescent="0.2">
      <c r="A85" s="62">
        <f>INDEX('22.22-Scenari'!$A$3:$A$502,MATCH(C85,$M$2:$M$501,0))</f>
        <v>128</v>
      </c>
      <c r="B85" s="63">
        <f>LARGE('22.22-Scenari'!$H$3:$H$502,C85)</f>
        <v>61.817973541617903</v>
      </c>
      <c r="C85" s="64">
        <f t="shared" si="1"/>
        <v>84</v>
      </c>
      <c r="M85" s="64">
        <f>SUMPRODUCT(--('22.22-Scenari'!$H$3:$H$502&gt;'22.22-Scenari'!H86))+SUMPRODUCT(--('22.22-Scenari'!$H$3:H86='22.22-Scenari'!H86))</f>
        <v>65</v>
      </c>
    </row>
    <row r="86" spans="1:13" ht="15" customHeight="1" x14ac:dyDescent="0.2">
      <c r="A86" s="62">
        <f>INDEX('22.22-Scenari'!$A$3:$A$502,MATCH(C86,$M$2:$M$501,0))</f>
        <v>246</v>
      </c>
      <c r="B86" s="63">
        <f>LARGE('22.22-Scenari'!$H$3:$H$502,C86)</f>
        <v>60.478768269776992</v>
      </c>
      <c r="C86" s="64">
        <f t="shared" si="1"/>
        <v>85</v>
      </c>
      <c r="M86" s="64">
        <f>SUMPRODUCT(--('22.22-Scenari'!$H$3:$H$502&gt;'22.22-Scenari'!H87))+SUMPRODUCT(--('22.22-Scenari'!$H$3:H87='22.22-Scenari'!H87))</f>
        <v>103</v>
      </c>
    </row>
    <row r="87" spans="1:13" ht="15" customHeight="1" x14ac:dyDescent="0.2">
      <c r="A87" s="62">
        <f>INDEX('22.22-Scenari'!$A$3:$A$502,MATCH(C87,$M$2:$M$501,0))</f>
        <v>459</v>
      </c>
      <c r="B87" s="63">
        <f>LARGE('22.22-Scenari'!$H$3:$H$502,C87)</f>
        <v>59.287697094581745</v>
      </c>
      <c r="C87" s="64">
        <f t="shared" si="1"/>
        <v>86</v>
      </c>
      <c r="M87" s="64">
        <f>SUMPRODUCT(--('22.22-Scenari'!$H$3:$H$502&gt;'22.22-Scenari'!H88))+SUMPRODUCT(--('22.22-Scenari'!$H$3:H88='22.22-Scenari'!H88))</f>
        <v>163</v>
      </c>
    </row>
    <row r="88" spans="1:13" ht="15" customHeight="1" x14ac:dyDescent="0.2">
      <c r="A88" s="62">
        <f>INDEX('22.22-Scenari'!$A$3:$A$502,MATCH(C88,$M$2:$M$501,0))</f>
        <v>145</v>
      </c>
      <c r="B88" s="63">
        <f>LARGE('22.22-Scenari'!$H$3:$H$502,C88)</f>
        <v>58.924219244687265</v>
      </c>
      <c r="C88" s="64">
        <f t="shared" si="1"/>
        <v>87</v>
      </c>
      <c r="M88" s="64">
        <f>SUMPRODUCT(--('22.22-Scenari'!$H$3:$H$502&gt;'22.22-Scenari'!H89))+SUMPRODUCT(--('22.22-Scenari'!$H$3:H89='22.22-Scenari'!H89))</f>
        <v>173</v>
      </c>
    </row>
    <row r="89" spans="1:13" ht="15" customHeight="1" x14ac:dyDescent="0.2">
      <c r="A89" s="62">
        <f>INDEX('22.22-Scenari'!$A$3:$A$502,MATCH(C89,$M$2:$M$501,0))</f>
        <v>471</v>
      </c>
      <c r="B89" s="63">
        <f>LARGE('22.22-Scenari'!$H$3:$H$502,C89)</f>
        <v>57.84612482781813</v>
      </c>
      <c r="C89" s="64">
        <f t="shared" si="1"/>
        <v>88</v>
      </c>
      <c r="M89" s="64">
        <f>SUMPRODUCT(--('22.22-Scenari'!$H$3:$H$502&gt;'22.22-Scenari'!H90))+SUMPRODUCT(--('22.22-Scenari'!$H$3:H90='22.22-Scenari'!H90))</f>
        <v>357</v>
      </c>
    </row>
    <row r="90" spans="1:13" ht="15" customHeight="1" x14ac:dyDescent="0.2">
      <c r="A90" s="62">
        <f>INDEX('22.22-Scenari'!$A$3:$A$502,MATCH(C90,$M$2:$M$501,0))</f>
        <v>278</v>
      </c>
      <c r="B90" s="63">
        <f>LARGE('22.22-Scenari'!$H$3:$H$502,C90)</f>
        <v>56.556705935463469</v>
      </c>
      <c r="C90" s="64">
        <f t="shared" si="1"/>
        <v>89</v>
      </c>
      <c r="M90" s="64">
        <f>SUMPRODUCT(--('22.22-Scenari'!$H$3:$H$502&gt;'22.22-Scenari'!H91))+SUMPRODUCT(--('22.22-Scenari'!$H$3:H91='22.22-Scenari'!H91))</f>
        <v>101</v>
      </c>
    </row>
    <row r="91" spans="1:13" ht="15" customHeight="1" x14ac:dyDescent="0.2">
      <c r="A91" s="62">
        <f>INDEX('22.22-Scenari'!$A$3:$A$502,MATCH(C91,$M$2:$M$501,0))</f>
        <v>102</v>
      </c>
      <c r="B91" s="63">
        <f>LARGE('22.22-Scenari'!$H$3:$H$502,C91)</f>
        <v>54.631218931775948</v>
      </c>
      <c r="C91" s="64">
        <f t="shared" si="1"/>
        <v>90</v>
      </c>
      <c r="M91" s="64">
        <f>SUMPRODUCT(--('22.22-Scenari'!$H$3:$H$502&gt;'22.22-Scenari'!H92))+SUMPRODUCT(--('22.22-Scenari'!$H$3:H92='22.22-Scenari'!H92))</f>
        <v>311</v>
      </c>
    </row>
    <row r="92" spans="1:13" ht="15" customHeight="1" x14ac:dyDescent="0.2">
      <c r="A92" s="62">
        <f>INDEX('22.22-Scenari'!$A$3:$A$502,MATCH(C92,$M$2:$M$501,0))</f>
        <v>335</v>
      </c>
      <c r="B92" s="63">
        <f>LARGE('22.22-Scenari'!$H$3:$H$502,C92)</f>
        <v>53.981700868742337</v>
      </c>
      <c r="C92" s="64">
        <f t="shared" si="1"/>
        <v>91</v>
      </c>
      <c r="M92" s="64">
        <f>SUMPRODUCT(--('22.22-Scenari'!$H$3:$H$502&gt;'22.22-Scenari'!H93))+SUMPRODUCT(--('22.22-Scenari'!$H$3:H93='22.22-Scenari'!H93))</f>
        <v>320</v>
      </c>
    </row>
    <row r="93" spans="1:13" ht="15" customHeight="1" x14ac:dyDescent="0.2">
      <c r="A93" s="62">
        <f>INDEX('22.22-Scenari'!$A$3:$A$502,MATCH(C93,$M$2:$M$501,0))</f>
        <v>308</v>
      </c>
      <c r="B93" s="63">
        <f>LARGE('22.22-Scenari'!$H$3:$H$502,C93)</f>
        <v>53.063302539560027</v>
      </c>
      <c r="C93" s="64">
        <f t="shared" si="1"/>
        <v>92</v>
      </c>
      <c r="M93" s="64">
        <f>SUMPRODUCT(--('22.22-Scenari'!$H$3:$H$502&gt;'22.22-Scenari'!H94))+SUMPRODUCT(--('22.22-Scenari'!$H$3:H94='22.22-Scenari'!H94))</f>
        <v>436</v>
      </c>
    </row>
    <row r="94" spans="1:13" ht="15" customHeight="1" x14ac:dyDescent="0.2">
      <c r="A94" s="62">
        <f>INDEX('22.22-Scenari'!$A$3:$A$502,MATCH(C94,$M$2:$M$501,0))</f>
        <v>220</v>
      </c>
      <c r="B94" s="63">
        <f>LARGE('22.22-Scenari'!$H$3:$H$502,C94)</f>
        <v>52.00687198768901</v>
      </c>
      <c r="C94" s="64">
        <f t="shared" si="1"/>
        <v>93</v>
      </c>
      <c r="M94" s="64">
        <f>SUMPRODUCT(--('22.22-Scenari'!$H$3:$H$502&gt;'22.22-Scenari'!H95))+SUMPRODUCT(--('22.22-Scenari'!$H$3:H95='22.22-Scenari'!H95))</f>
        <v>210</v>
      </c>
    </row>
    <row r="95" spans="1:13" ht="15" customHeight="1" x14ac:dyDescent="0.2">
      <c r="A95" s="62">
        <f>INDEX('22.22-Scenari'!$A$3:$A$502,MATCH(C95,$M$2:$M$501,0))</f>
        <v>244</v>
      </c>
      <c r="B95" s="63">
        <f>LARGE('22.22-Scenari'!$H$3:$H$502,C95)</f>
        <v>51.515159141636104</v>
      </c>
      <c r="C95" s="64">
        <f t="shared" si="1"/>
        <v>94</v>
      </c>
      <c r="M95" s="64">
        <f>SUMPRODUCT(--('22.22-Scenari'!$H$3:$H$502&gt;'22.22-Scenari'!H96))+SUMPRODUCT(--('22.22-Scenari'!$H$3:H96='22.22-Scenari'!H96))</f>
        <v>218</v>
      </c>
    </row>
    <row r="96" spans="1:13" ht="15" customHeight="1" x14ac:dyDescent="0.2">
      <c r="A96" s="62">
        <f>INDEX('22.22-Scenari'!$A$3:$A$502,MATCH(C96,$M$2:$M$501,0))</f>
        <v>47</v>
      </c>
      <c r="B96" s="63">
        <f>LARGE('22.22-Scenari'!$H$3:$H$502,C96)</f>
        <v>50.92024380084149</v>
      </c>
      <c r="C96" s="64">
        <f t="shared" si="1"/>
        <v>95</v>
      </c>
      <c r="M96" s="64">
        <f>SUMPRODUCT(--('22.22-Scenari'!$H$3:$H$502&gt;'22.22-Scenari'!H97))+SUMPRODUCT(--('22.22-Scenari'!$H$3:H97='22.22-Scenari'!H97))</f>
        <v>435</v>
      </c>
    </row>
    <row r="97" spans="1:13" ht="15" customHeight="1" x14ac:dyDescent="0.2">
      <c r="A97" s="62">
        <f>INDEX('22.22-Scenari'!$A$3:$A$502,MATCH(C97,$M$2:$M$501,0))</f>
        <v>466</v>
      </c>
      <c r="B97" s="63">
        <f>LARGE('22.22-Scenari'!$H$3:$H$502,C97)</f>
        <v>50.600340973083803</v>
      </c>
      <c r="C97" s="64">
        <f t="shared" si="1"/>
        <v>96</v>
      </c>
      <c r="M97" s="64">
        <f>SUMPRODUCT(--('22.22-Scenari'!$H$3:$H$502&gt;'22.22-Scenari'!H98))+SUMPRODUCT(--('22.22-Scenari'!$H$3:H98='22.22-Scenari'!H98))</f>
        <v>312</v>
      </c>
    </row>
    <row r="98" spans="1:13" ht="15" customHeight="1" x14ac:dyDescent="0.2">
      <c r="A98" s="62">
        <f>INDEX('22.22-Scenari'!$A$3:$A$502,MATCH(C98,$M$2:$M$501,0))</f>
        <v>153</v>
      </c>
      <c r="B98" s="63">
        <f>LARGE('22.22-Scenari'!$H$3:$H$502,C98)</f>
        <v>50.438182654510456</v>
      </c>
      <c r="C98" s="64">
        <f t="shared" si="1"/>
        <v>97</v>
      </c>
      <c r="M98" s="64">
        <f>SUMPRODUCT(--('22.22-Scenari'!$H$3:$H$502&gt;'22.22-Scenari'!H99))+SUMPRODUCT(--('22.22-Scenari'!$H$3:H99='22.22-Scenari'!H99))</f>
        <v>423</v>
      </c>
    </row>
    <row r="99" spans="1:13" ht="15" customHeight="1" x14ac:dyDescent="0.2">
      <c r="A99" s="62">
        <f>INDEX('22.22-Scenari'!$A$3:$A$502,MATCH(C99,$M$2:$M$501,0))</f>
        <v>328</v>
      </c>
      <c r="B99" s="63">
        <f>LARGE('22.22-Scenari'!$H$3:$H$502,C99)</f>
        <v>49.551141385836672</v>
      </c>
      <c r="C99" s="64">
        <f t="shared" si="1"/>
        <v>98</v>
      </c>
      <c r="M99" s="64">
        <f>SUMPRODUCT(--('22.22-Scenari'!$H$3:$H$502&gt;'22.22-Scenari'!H100))+SUMPRODUCT(--('22.22-Scenari'!$H$3:H100='22.22-Scenari'!H100))</f>
        <v>191</v>
      </c>
    </row>
    <row r="100" spans="1:13" ht="15" customHeight="1" x14ac:dyDescent="0.2">
      <c r="A100" s="62">
        <f>INDEX('22.22-Scenari'!$A$3:$A$502,MATCH(C100,$M$2:$M$501,0))</f>
        <v>57</v>
      </c>
      <c r="B100" s="63">
        <f>LARGE('22.22-Scenari'!$H$3:$H$502,C100)</f>
        <v>48.596480877284193</v>
      </c>
      <c r="C100" s="64">
        <f t="shared" si="1"/>
        <v>99</v>
      </c>
      <c r="M100" s="64">
        <f>SUMPRODUCT(--('22.22-Scenari'!$H$3:$H$502&gt;'22.22-Scenari'!H101))+SUMPRODUCT(--('22.22-Scenari'!$H$3:H101='22.22-Scenari'!H101))</f>
        <v>349</v>
      </c>
    </row>
    <row r="101" spans="1:13" ht="15" customHeight="1" x14ac:dyDescent="0.2">
      <c r="A101" s="62">
        <f>INDEX('22.22-Scenari'!$A$3:$A$502,MATCH(C101,$M$2:$M$501,0))</f>
        <v>227</v>
      </c>
      <c r="B101" s="63">
        <f>LARGE('22.22-Scenari'!$H$3:$H$502,C101)</f>
        <v>47.78230689620068</v>
      </c>
      <c r="C101" s="64">
        <f t="shared" si="1"/>
        <v>100</v>
      </c>
      <c r="M101" s="64">
        <f>SUMPRODUCT(--('22.22-Scenari'!$H$3:$H$502&gt;'22.22-Scenari'!H102))+SUMPRODUCT(--('22.22-Scenari'!$H$3:H102='22.22-Scenari'!H102))</f>
        <v>198</v>
      </c>
    </row>
    <row r="102" spans="1:13" ht="15" customHeight="1" x14ac:dyDescent="0.2">
      <c r="A102" s="62">
        <f>INDEX('22.22-Scenari'!$A$3:$A$502,MATCH(C102,$M$2:$M$501,0))</f>
        <v>89</v>
      </c>
      <c r="B102" s="63">
        <f>LARGE('22.22-Scenari'!$H$3:$H$502,C102)</f>
        <v>46.593276463996517</v>
      </c>
      <c r="C102" s="64">
        <f t="shared" si="1"/>
        <v>101</v>
      </c>
      <c r="M102" s="64">
        <f>SUMPRODUCT(--('22.22-Scenari'!$H$3:$H$502&gt;'22.22-Scenari'!H103))+SUMPRODUCT(--('22.22-Scenari'!$H$3:H103='22.22-Scenari'!H103))</f>
        <v>219</v>
      </c>
    </row>
    <row r="103" spans="1:13" ht="15" customHeight="1" x14ac:dyDescent="0.2">
      <c r="A103" s="62">
        <f>INDEX('22.22-Scenari'!$A$3:$A$502,MATCH(C103,$M$2:$M$501,0))</f>
        <v>336</v>
      </c>
      <c r="B103" s="63">
        <f>LARGE('22.22-Scenari'!$H$3:$H$502,C103)</f>
        <v>46.185374363270967</v>
      </c>
      <c r="C103" s="64">
        <f t="shared" si="1"/>
        <v>102</v>
      </c>
      <c r="M103" s="64">
        <f>SUMPRODUCT(--('22.22-Scenari'!$H$3:$H$502&gt;'22.22-Scenari'!H104))+SUMPRODUCT(--('22.22-Scenari'!$H$3:H104='22.22-Scenari'!H104))</f>
        <v>90</v>
      </c>
    </row>
    <row r="104" spans="1:13" ht="15" customHeight="1" x14ac:dyDescent="0.2">
      <c r="A104" s="62">
        <f>INDEX('22.22-Scenari'!$A$3:$A$502,MATCH(C104,$M$2:$M$501,0))</f>
        <v>85</v>
      </c>
      <c r="B104" s="63">
        <f>LARGE('22.22-Scenari'!$H$3:$H$502,C104)</f>
        <v>45.785816837522361</v>
      </c>
      <c r="C104" s="64">
        <f t="shared" si="1"/>
        <v>103</v>
      </c>
      <c r="M104" s="64">
        <f>SUMPRODUCT(--('22.22-Scenari'!$H$3:$H$502&gt;'22.22-Scenari'!H105))+SUMPRODUCT(--('22.22-Scenari'!$H$3:H105='22.22-Scenari'!H105))</f>
        <v>256</v>
      </c>
    </row>
    <row r="105" spans="1:13" ht="15" customHeight="1" x14ac:dyDescent="0.2">
      <c r="A105" s="62">
        <f>INDEX('22.22-Scenari'!$A$3:$A$502,MATCH(C105,$M$2:$M$501,0))</f>
        <v>235</v>
      </c>
      <c r="B105" s="63">
        <f>LARGE('22.22-Scenari'!$H$3:$H$502,C105)</f>
        <v>44.749707913530074</v>
      </c>
      <c r="C105" s="64">
        <f t="shared" si="1"/>
        <v>104</v>
      </c>
      <c r="M105" s="64">
        <f>SUMPRODUCT(--('22.22-Scenari'!$H$3:$H$502&gt;'22.22-Scenari'!H106))+SUMPRODUCT(--('22.22-Scenari'!$H$3:H106='22.22-Scenari'!H106))</f>
        <v>292</v>
      </c>
    </row>
    <row r="106" spans="1:13" ht="15" customHeight="1" x14ac:dyDescent="0.2">
      <c r="A106" s="62">
        <f>INDEX('22.22-Scenari'!$A$3:$A$502,MATCH(C106,$M$2:$M$501,0))</f>
        <v>314</v>
      </c>
      <c r="B106" s="63">
        <f>LARGE('22.22-Scenari'!$H$3:$H$502,C106)</f>
        <v>43.734615548464717</v>
      </c>
      <c r="C106" s="64">
        <f t="shared" si="1"/>
        <v>105</v>
      </c>
      <c r="M106" s="64">
        <f>SUMPRODUCT(--('22.22-Scenari'!$H$3:$H$502&gt;'22.22-Scenari'!H107))+SUMPRODUCT(--('22.22-Scenari'!$H$3:H107='22.22-Scenari'!H107))</f>
        <v>71</v>
      </c>
    </row>
    <row r="107" spans="1:13" ht="15" customHeight="1" x14ac:dyDescent="0.2">
      <c r="A107" s="62">
        <f>INDEX('22.22-Scenari'!$A$3:$A$502,MATCH(C107,$M$2:$M$501,0))</f>
        <v>157</v>
      </c>
      <c r="B107" s="63">
        <f>LARGE('22.22-Scenari'!$H$3:$H$502,C107)</f>
        <v>43.3108027966191</v>
      </c>
      <c r="C107" s="64">
        <f t="shared" si="1"/>
        <v>106</v>
      </c>
      <c r="M107" s="64">
        <f>SUMPRODUCT(--('22.22-Scenari'!$H$3:$H$502&gt;'22.22-Scenari'!H108))+SUMPRODUCT(--('22.22-Scenari'!$H$3:H108='22.22-Scenari'!H108))</f>
        <v>148</v>
      </c>
    </row>
    <row r="108" spans="1:13" ht="15" customHeight="1" x14ac:dyDescent="0.2">
      <c r="A108" s="62">
        <f>INDEX('22.22-Scenari'!$A$3:$A$502,MATCH(C108,$M$2:$M$501,0))</f>
        <v>260</v>
      </c>
      <c r="B108" s="63">
        <f>LARGE('22.22-Scenari'!$H$3:$H$502,C108)</f>
        <v>43.152475051385409</v>
      </c>
      <c r="C108" s="64">
        <f t="shared" si="1"/>
        <v>107</v>
      </c>
      <c r="M108" s="64">
        <f>SUMPRODUCT(--('22.22-Scenari'!$H$3:$H$502&gt;'22.22-Scenari'!H109))+SUMPRODUCT(--('22.22-Scenari'!$H$3:H109='22.22-Scenari'!H109))</f>
        <v>140</v>
      </c>
    </row>
    <row r="109" spans="1:13" ht="15" customHeight="1" x14ac:dyDescent="0.2">
      <c r="A109" s="62">
        <f>INDEX('22.22-Scenari'!$A$3:$A$502,MATCH(C109,$M$2:$M$501,0))</f>
        <v>150</v>
      </c>
      <c r="B109" s="63">
        <f>LARGE('22.22-Scenari'!$H$3:$H$502,C109)</f>
        <v>42.804756958759754</v>
      </c>
      <c r="C109" s="64">
        <f t="shared" si="1"/>
        <v>108</v>
      </c>
      <c r="M109" s="64">
        <f>SUMPRODUCT(--('22.22-Scenari'!$H$3:$H$502&gt;'22.22-Scenari'!H110))+SUMPRODUCT(--('22.22-Scenari'!$H$3:H110='22.22-Scenari'!H110))</f>
        <v>44</v>
      </c>
    </row>
    <row r="110" spans="1:13" ht="15" customHeight="1" x14ac:dyDescent="0.2">
      <c r="A110" s="62">
        <f>INDEX('22.22-Scenari'!$A$3:$A$502,MATCH(C110,$M$2:$M$501,0))</f>
        <v>494</v>
      </c>
      <c r="B110" s="63">
        <f>LARGE('22.22-Scenari'!$H$3:$H$502,C110)</f>
        <v>42.506745062753907</v>
      </c>
      <c r="C110" s="64">
        <f t="shared" si="1"/>
        <v>109</v>
      </c>
      <c r="M110" s="64">
        <f>SUMPRODUCT(--('22.22-Scenari'!$H$3:$H$502&gt;'22.22-Scenari'!H111))+SUMPRODUCT(--('22.22-Scenari'!$H$3:H111='22.22-Scenari'!H111))</f>
        <v>17</v>
      </c>
    </row>
    <row r="111" spans="1:13" ht="15" customHeight="1" x14ac:dyDescent="0.2">
      <c r="A111" s="62">
        <f>INDEX('22.22-Scenari'!$A$3:$A$502,MATCH(C111,$M$2:$M$501,0))</f>
        <v>60</v>
      </c>
      <c r="B111" s="63">
        <f>LARGE('22.22-Scenari'!$H$3:$H$502,C111)</f>
        <v>41.597309637378203</v>
      </c>
      <c r="C111" s="64">
        <f t="shared" si="1"/>
        <v>110</v>
      </c>
      <c r="M111" s="64">
        <f>SUMPRODUCT(--('22.22-Scenari'!$H$3:$H$502&gt;'22.22-Scenari'!H112))+SUMPRODUCT(--('22.22-Scenari'!$H$3:H112='22.22-Scenari'!H112))</f>
        <v>201</v>
      </c>
    </row>
    <row r="112" spans="1:13" ht="15" customHeight="1" x14ac:dyDescent="0.2">
      <c r="A112" s="62">
        <f>INDEX('22.22-Scenari'!$A$3:$A$502,MATCH(C112,$M$2:$M$501,0))</f>
        <v>281</v>
      </c>
      <c r="B112" s="63">
        <f>LARGE('22.22-Scenari'!$H$3:$H$502,C112)</f>
        <v>41.465472449252047</v>
      </c>
      <c r="C112" s="64">
        <f t="shared" si="1"/>
        <v>111</v>
      </c>
      <c r="M112" s="64">
        <f>SUMPRODUCT(--('22.22-Scenari'!$H$3:$H$502&gt;'22.22-Scenari'!H113))+SUMPRODUCT(--('22.22-Scenari'!$H$3:H113='22.22-Scenari'!H113))</f>
        <v>375</v>
      </c>
    </row>
    <row r="113" spans="1:13" ht="15" customHeight="1" x14ac:dyDescent="0.2">
      <c r="A113" s="62">
        <f>INDEX('22.22-Scenari'!$A$3:$A$502,MATCH(C113,$M$2:$M$501,0))</f>
        <v>217</v>
      </c>
      <c r="B113" s="63">
        <f>LARGE('22.22-Scenari'!$H$3:$H$502,C113)</f>
        <v>41.395570389775457</v>
      </c>
      <c r="C113" s="64">
        <f t="shared" si="1"/>
        <v>112</v>
      </c>
      <c r="M113" s="64">
        <f>SUMPRODUCT(--('22.22-Scenari'!$H$3:$H$502&gt;'22.22-Scenari'!H114))+SUMPRODUCT(--('22.22-Scenari'!$H$3:H114='22.22-Scenari'!H114))</f>
        <v>354</v>
      </c>
    </row>
    <row r="114" spans="1:13" ht="15" customHeight="1" x14ac:dyDescent="0.2">
      <c r="A114" s="62">
        <f>INDEX('22.22-Scenari'!$A$3:$A$502,MATCH(C114,$M$2:$M$501,0))</f>
        <v>144</v>
      </c>
      <c r="B114" s="63">
        <f>LARGE('22.22-Scenari'!$H$3:$H$502,C114)</f>
        <v>40.137097843151423</v>
      </c>
      <c r="C114" s="64">
        <f t="shared" si="1"/>
        <v>113</v>
      </c>
      <c r="M114" s="64">
        <f>SUMPRODUCT(--('22.22-Scenari'!$H$3:$H$502&gt;'22.22-Scenari'!H115))+SUMPRODUCT(--('22.22-Scenari'!$H$3:H115='22.22-Scenari'!H115))</f>
        <v>402</v>
      </c>
    </row>
    <row r="115" spans="1:13" ht="15" customHeight="1" x14ac:dyDescent="0.2">
      <c r="A115" s="62">
        <f>INDEX('22.22-Scenari'!$A$3:$A$502,MATCH(C115,$M$2:$M$501,0))</f>
        <v>491</v>
      </c>
      <c r="B115" s="63">
        <f>LARGE('22.22-Scenari'!$H$3:$H$502,C115)</f>
        <v>39.518757256057143</v>
      </c>
      <c r="C115" s="64">
        <f t="shared" si="1"/>
        <v>114</v>
      </c>
      <c r="M115" s="64">
        <f>SUMPRODUCT(--('22.22-Scenari'!$H$3:$H$502&gt;'22.22-Scenari'!H116))+SUMPRODUCT(--('22.22-Scenari'!$H$3:H116='22.22-Scenari'!H116))</f>
        <v>80</v>
      </c>
    </row>
    <row r="116" spans="1:13" ht="15" customHeight="1" x14ac:dyDescent="0.2">
      <c r="A116" s="62">
        <f>INDEX('22.22-Scenari'!$A$3:$A$502,MATCH(C116,$M$2:$M$501,0))</f>
        <v>165</v>
      </c>
      <c r="B116" s="63">
        <f>LARGE('22.22-Scenari'!$H$3:$H$502,C116)</f>
        <v>37.413836792673465</v>
      </c>
      <c r="C116" s="64">
        <f t="shared" si="1"/>
        <v>115</v>
      </c>
      <c r="M116" s="64">
        <f>SUMPRODUCT(--('22.22-Scenari'!$H$3:$H$502&gt;'22.22-Scenari'!H117))+SUMPRODUCT(--('22.22-Scenari'!$H$3:H117='22.22-Scenari'!H117))</f>
        <v>393</v>
      </c>
    </row>
    <row r="117" spans="1:13" ht="15" customHeight="1" x14ac:dyDescent="0.2">
      <c r="A117" s="62">
        <f>INDEX('22.22-Scenari'!$A$3:$A$502,MATCH(C117,$M$2:$M$501,0))</f>
        <v>200</v>
      </c>
      <c r="B117" s="63">
        <f>LARGE('22.22-Scenari'!$H$3:$H$502,C117)</f>
        <v>37.342326112895535</v>
      </c>
      <c r="C117" s="64">
        <f t="shared" si="1"/>
        <v>116</v>
      </c>
      <c r="M117" s="64">
        <f>SUMPRODUCT(--('22.22-Scenari'!$H$3:$H$502&gt;'22.22-Scenari'!H118))+SUMPRODUCT(--('22.22-Scenari'!$H$3:H118='22.22-Scenari'!H118))</f>
        <v>226</v>
      </c>
    </row>
    <row r="118" spans="1:13" ht="15" customHeight="1" x14ac:dyDescent="0.2">
      <c r="A118" s="62">
        <f>INDEX('22.22-Scenari'!$A$3:$A$502,MATCH(C118,$M$2:$M$501,0))</f>
        <v>324</v>
      </c>
      <c r="B118" s="63">
        <f>LARGE('22.22-Scenari'!$H$3:$H$502,C118)</f>
        <v>37.270331511892437</v>
      </c>
      <c r="C118" s="64">
        <f t="shared" si="1"/>
        <v>117</v>
      </c>
      <c r="M118" s="64">
        <f>SUMPRODUCT(--('22.22-Scenari'!$H$3:$H$502&gt;'22.22-Scenari'!H119))+SUMPRODUCT(--('22.22-Scenari'!$H$3:H119='22.22-Scenari'!H119))</f>
        <v>66</v>
      </c>
    </row>
    <row r="119" spans="1:13" ht="15" customHeight="1" x14ac:dyDescent="0.2">
      <c r="A119" s="62">
        <f>INDEX('22.22-Scenari'!$A$3:$A$502,MATCH(C119,$M$2:$M$501,0))</f>
        <v>162</v>
      </c>
      <c r="B119" s="63">
        <f>LARGE('22.22-Scenari'!$H$3:$H$502,C119)</f>
        <v>37.008002503898751</v>
      </c>
      <c r="C119" s="64">
        <f t="shared" si="1"/>
        <v>118</v>
      </c>
      <c r="M119" s="64">
        <f>SUMPRODUCT(--('22.22-Scenari'!$H$3:$H$502&gt;'22.22-Scenari'!H120))+SUMPRODUCT(--('22.22-Scenari'!$H$3:H120='22.22-Scenari'!H120))</f>
        <v>40</v>
      </c>
    </row>
    <row r="120" spans="1:13" ht="15" customHeight="1" x14ac:dyDescent="0.2">
      <c r="A120" s="62">
        <f>INDEX('22.22-Scenari'!$A$3:$A$502,MATCH(C120,$M$2:$M$501,0))</f>
        <v>480</v>
      </c>
      <c r="B120" s="63">
        <f>LARGE('22.22-Scenari'!$H$3:$H$502,C120)</f>
        <v>36.396279876124026</v>
      </c>
      <c r="C120" s="64">
        <f t="shared" si="1"/>
        <v>119</v>
      </c>
      <c r="M120" s="64">
        <f>SUMPRODUCT(--('22.22-Scenari'!$H$3:$H$502&gt;'22.22-Scenari'!H121))+SUMPRODUCT(--('22.22-Scenari'!$H$3:H121='22.22-Scenari'!H121))</f>
        <v>43</v>
      </c>
    </row>
    <row r="121" spans="1:13" ht="15" customHeight="1" x14ac:dyDescent="0.2">
      <c r="A121" s="62">
        <f>INDEX('22.22-Scenari'!$A$3:$A$502,MATCH(C121,$M$2:$M$501,0))</f>
        <v>136</v>
      </c>
      <c r="B121" s="63">
        <f>LARGE('22.22-Scenari'!$H$3:$H$502,C121)</f>
        <v>36.288834050144942</v>
      </c>
      <c r="C121" s="64">
        <f t="shared" si="1"/>
        <v>120</v>
      </c>
      <c r="M121" s="64">
        <f>SUMPRODUCT(--('22.22-Scenari'!$H$3:$H$502&gt;'22.22-Scenari'!H122))+SUMPRODUCT(--('22.22-Scenari'!$H$3:H122='22.22-Scenari'!H122))</f>
        <v>475</v>
      </c>
    </row>
    <row r="122" spans="1:13" ht="15" customHeight="1" x14ac:dyDescent="0.2">
      <c r="A122" s="62">
        <f>INDEX('22.22-Scenari'!$A$3:$A$502,MATCH(C122,$M$2:$M$501,0))</f>
        <v>318</v>
      </c>
      <c r="B122" s="63">
        <f>LARGE('22.22-Scenari'!$H$3:$H$502,C122)</f>
        <v>35.982229306904628</v>
      </c>
      <c r="C122" s="64">
        <f t="shared" si="1"/>
        <v>121</v>
      </c>
      <c r="M122" s="64">
        <f>SUMPRODUCT(--('22.22-Scenari'!$H$3:$H$502&gt;'22.22-Scenari'!H123))+SUMPRODUCT(--('22.22-Scenari'!$H$3:H123='22.22-Scenari'!H123))</f>
        <v>394</v>
      </c>
    </row>
    <row r="123" spans="1:13" ht="15" customHeight="1" x14ac:dyDescent="0.2">
      <c r="A123" s="62">
        <f>INDEX('22.22-Scenari'!$A$3:$A$502,MATCH(C123,$M$2:$M$501,0))</f>
        <v>325</v>
      </c>
      <c r="B123" s="63">
        <f>LARGE('22.22-Scenari'!$H$3:$H$502,C123)</f>
        <v>35.975519613100914</v>
      </c>
      <c r="C123" s="64">
        <f t="shared" si="1"/>
        <v>122</v>
      </c>
      <c r="M123" s="64">
        <f>SUMPRODUCT(--('22.22-Scenari'!$H$3:$H$502&gt;'22.22-Scenari'!H124))+SUMPRODUCT(--('22.22-Scenari'!$H$3:H124='22.22-Scenari'!H124))</f>
        <v>428</v>
      </c>
    </row>
    <row r="124" spans="1:13" ht="15" customHeight="1" x14ac:dyDescent="0.2">
      <c r="A124" s="62">
        <f>INDEX('22.22-Scenari'!$A$3:$A$502,MATCH(C124,$M$2:$M$501,0))</f>
        <v>414</v>
      </c>
      <c r="B124" s="63">
        <f>LARGE('22.22-Scenari'!$H$3:$H$502,C124)</f>
        <v>35.813050536378796</v>
      </c>
      <c r="C124" s="64">
        <f t="shared" si="1"/>
        <v>123</v>
      </c>
      <c r="M124" s="64">
        <f>SUMPRODUCT(--('22.22-Scenari'!$H$3:$H$502&gt;'22.22-Scenari'!H125))+SUMPRODUCT(--('22.22-Scenari'!$H$3:H125='22.22-Scenari'!H125))</f>
        <v>456</v>
      </c>
    </row>
    <row r="125" spans="1:13" ht="15" customHeight="1" x14ac:dyDescent="0.2">
      <c r="A125" s="62">
        <f>INDEX('22.22-Scenari'!$A$3:$A$502,MATCH(C125,$M$2:$M$501,0))</f>
        <v>427</v>
      </c>
      <c r="B125" s="63">
        <f>LARGE('22.22-Scenari'!$H$3:$H$502,C125)</f>
        <v>35.762883989904367</v>
      </c>
      <c r="C125" s="64">
        <f t="shared" si="1"/>
        <v>124</v>
      </c>
      <c r="M125" s="64">
        <f>SUMPRODUCT(--('22.22-Scenari'!$H$3:$H$502&gt;'22.22-Scenari'!H126))+SUMPRODUCT(--('22.22-Scenari'!$H$3:H126='22.22-Scenari'!H126))</f>
        <v>453</v>
      </c>
    </row>
    <row r="126" spans="1:13" ht="15" customHeight="1" x14ac:dyDescent="0.2">
      <c r="A126" s="62">
        <f>INDEX('22.22-Scenari'!$A$3:$A$502,MATCH(C126,$M$2:$M$501,0))</f>
        <v>451</v>
      </c>
      <c r="B126" s="63">
        <f>LARGE('22.22-Scenari'!$H$3:$H$502,C126)</f>
        <v>34.147632875005002</v>
      </c>
      <c r="C126" s="64">
        <f t="shared" si="1"/>
        <v>125</v>
      </c>
      <c r="M126" s="64">
        <f>SUMPRODUCT(--('22.22-Scenari'!$H$3:$H$502&gt;'22.22-Scenari'!H127))+SUMPRODUCT(--('22.22-Scenari'!$H$3:H127='22.22-Scenari'!H127))</f>
        <v>302</v>
      </c>
    </row>
    <row r="127" spans="1:13" ht="15" customHeight="1" x14ac:dyDescent="0.2">
      <c r="A127" s="62">
        <f>INDEX('22.22-Scenari'!$A$3:$A$502,MATCH(C127,$M$2:$M$501,0))</f>
        <v>68</v>
      </c>
      <c r="B127" s="63">
        <f>LARGE('22.22-Scenari'!$H$3:$H$502,C127)</f>
        <v>34.132304685299459</v>
      </c>
      <c r="C127" s="64">
        <f t="shared" si="1"/>
        <v>126</v>
      </c>
      <c r="M127" s="64">
        <f>SUMPRODUCT(--('22.22-Scenari'!$H$3:$H$502&gt;'22.22-Scenari'!H128))+SUMPRODUCT(--('22.22-Scenari'!$H$3:H128='22.22-Scenari'!H128))</f>
        <v>204</v>
      </c>
    </row>
    <row r="128" spans="1:13" ht="15" customHeight="1" x14ac:dyDescent="0.2">
      <c r="A128" s="62">
        <f>INDEX('22.22-Scenari'!$A$3:$A$502,MATCH(C128,$M$2:$M$501,0))</f>
        <v>166</v>
      </c>
      <c r="B128" s="63">
        <f>LARGE('22.22-Scenari'!$H$3:$H$502,C128)</f>
        <v>34.130765014342614</v>
      </c>
      <c r="C128" s="64">
        <f t="shared" si="1"/>
        <v>127</v>
      </c>
      <c r="M128" s="64">
        <f>SUMPRODUCT(--('22.22-Scenari'!$H$3:$H$502&gt;'22.22-Scenari'!H129))+SUMPRODUCT(--('22.22-Scenari'!$H$3:H129='22.22-Scenari'!H129))</f>
        <v>239</v>
      </c>
    </row>
    <row r="129" spans="1:13" ht="15" customHeight="1" x14ac:dyDescent="0.2">
      <c r="A129" s="62">
        <f>INDEX('22.22-Scenari'!$A$3:$A$502,MATCH(C129,$M$2:$M$501,0))</f>
        <v>296</v>
      </c>
      <c r="B129" s="63">
        <f>LARGE('22.22-Scenari'!$H$3:$H$502,C129)</f>
        <v>33.560140288031107</v>
      </c>
      <c r="C129" s="64">
        <f t="shared" si="1"/>
        <v>128</v>
      </c>
      <c r="M129" s="64">
        <f>SUMPRODUCT(--('22.22-Scenari'!$H$3:$H$502&gt;'22.22-Scenari'!H130))+SUMPRODUCT(--('22.22-Scenari'!$H$3:H130='22.22-Scenari'!H130))</f>
        <v>84</v>
      </c>
    </row>
    <row r="130" spans="1:13" ht="15" customHeight="1" x14ac:dyDescent="0.2">
      <c r="A130" s="62">
        <f>INDEX('22.22-Scenari'!$A$3:$A$502,MATCH(C130,$M$2:$M$501,0))</f>
        <v>289</v>
      </c>
      <c r="B130" s="63">
        <f>LARGE('22.22-Scenari'!$H$3:$H$502,C130)</f>
        <v>33.074435017795622</v>
      </c>
      <c r="C130" s="64">
        <f t="shared" si="1"/>
        <v>129</v>
      </c>
      <c r="M130" s="64">
        <f>SUMPRODUCT(--('22.22-Scenari'!$H$3:$H$502&gt;'22.22-Scenari'!H131))+SUMPRODUCT(--('22.22-Scenari'!$H$3:H131='22.22-Scenari'!H131))</f>
        <v>258</v>
      </c>
    </row>
    <row r="131" spans="1:13" ht="15" customHeight="1" x14ac:dyDescent="0.2">
      <c r="A131" s="62">
        <f>INDEX('22.22-Scenari'!$A$3:$A$502,MATCH(C131,$M$2:$M$501,0))</f>
        <v>412</v>
      </c>
      <c r="B131" s="63">
        <f>LARGE('22.22-Scenari'!$H$3:$H$502,C131)</f>
        <v>32.491987993627845</v>
      </c>
      <c r="C131" s="64">
        <f t="shared" ref="C131:C194" si="2">C130+1</f>
        <v>130</v>
      </c>
      <c r="M131" s="64">
        <f>SUMPRODUCT(--('22.22-Scenari'!$H$3:$H$502&gt;'22.22-Scenari'!H132))+SUMPRODUCT(--('22.22-Scenari'!$H$3:H132='22.22-Scenari'!H132))</f>
        <v>438</v>
      </c>
    </row>
    <row r="132" spans="1:13" ht="15" customHeight="1" x14ac:dyDescent="0.2">
      <c r="A132" s="62">
        <f>INDEX('22.22-Scenari'!$A$3:$A$502,MATCH(C132,$M$2:$M$501,0))</f>
        <v>49</v>
      </c>
      <c r="B132" s="63">
        <f>LARGE('22.22-Scenari'!$H$3:$H$502,C132)</f>
        <v>32.124016369332821</v>
      </c>
      <c r="C132" s="64">
        <f t="shared" si="2"/>
        <v>131</v>
      </c>
      <c r="M132" s="64">
        <f>SUMPRODUCT(--('22.22-Scenari'!$H$3:$H$502&gt;'22.22-Scenari'!H133))+SUMPRODUCT(--('22.22-Scenari'!$H$3:H133='22.22-Scenari'!H133))</f>
        <v>168</v>
      </c>
    </row>
    <row r="133" spans="1:13" ht="15" customHeight="1" x14ac:dyDescent="0.2">
      <c r="A133" s="62">
        <f>INDEX('22.22-Scenari'!$A$3:$A$502,MATCH(C133,$M$2:$M$501,0))</f>
        <v>199</v>
      </c>
      <c r="B133" s="63">
        <f>LARGE('22.22-Scenari'!$H$3:$H$502,C133)</f>
        <v>31.848369412067768</v>
      </c>
      <c r="C133" s="64">
        <f t="shared" si="2"/>
        <v>132</v>
      </c>
      <c r="M133" s="64">
        <f>SUMPRODUCT(--('22.22-Scenari'!$H$3:$H$502&gt;'22.22-Scenari'!H134))+SUMPRODUCT(--('22.22-Scenari'!$H$3:H134='22.22-Scenari'!H134))</f>
        <v>12</v>
      </c>
    </row>
    <row r="134" spans="1:13" ht="15" customHeight="1" x14ac:dyDescent="0.2">
      <c r="A134" s="62">
        <f>INDEX('22.22-Scenari'!$A$3:$A$502,MATCH(C134,$M$2:$M$501,0))</f>
        <v>310</v>
      </c>
      <c r="B134" s="63">
        <f>LARGE('22.22-Scenari'!$H$3:$H$502,C134)</f>
        <v>31.754643508234949</v>
      </c>
      <c r="C134" s="64">
        <f t="shared" si="2"/>
        <v>133</v>
      </c>
      <c r="M134" s="64">
        <f>SUMPRODUCT(--('22.22-Scenari'!$H$3:$H$502&gt;'22.22-Scenari'!H135))+SUMPRODUCT(--('22.22-Scenari'!$H$3:H135='22.22-Scenari'!H135))</f>
        <v>366</v>
      </c>
    </row>
    <row r="135" spans="1:13" ht="15" customHeight="1" x14ac:dyDescent="0.2">
      <c r="A135" s="62">
        <f>INDEX('22.22-Scenari'!$A$3:$A$502,MATCH(C135,$M$2:$M$501,0))</f>
        <v>236</v>
      </c>
      <c r="B135" s="63">
        <f>LARGE('22.22-Scenari'!$H$3:$H$502,C135)</f>
        <v>31.663943156243477</v>
      </c>
      <c r="C135" s="64">
        <f t="shared" si="2"/>
        <v>134</v>
      </c>
      <c r="M135" s="64">
        <f>SUMPRODUCT(--('22.22-Scenari'!$H$3:$H$502&gt;'22.22-Scenari'!H136))+SUMPRODUCT(--('22.22-Scenari'!$H$3:H136='22.22-Scenari'!H136))</f>
        <v>460</v>
      </c>
    </row>
    <row r="136" spans="1:13" ht="15" customHeight="1" x14ac:dyDescent="0.2">
      <c r="A136" s="62">
        <f>INDEX('22.22-Scenari'!$A$3:$A$502,MATCH(C136,$M$2:$M$501,0))</f>
        <v>382</v>
      </c>
      <c r="B136" s="63">
        <f>LARGE('22.22-Scenari'!$H$3:$H$502,C136)</f>
        <v>31.411569744084773</v>
      </c>
      <c r="C136" s="64">
        <f t="shared" si="2"/>
        <v>135</v>
      </c>
      <c r="M136" s="64">
        <f>SUMPRODUCT(--('22.22-Scenari'!$H$3:$H$502&gt;'22.22-Scenari'!H137))+SUMPRODUCT(--('22.22-Scenari'!$H$3:H137='22.22-Scenari'!H137))</f>
        <v>337</v>
      </c>
    </row>
    <row r="137" spans="1:13" ht="15" customHeight="1" x14ac:dyDescent="0.2">
      <c r="A137" s="62">
        <f>INDEX('22.22-Scenari'!$A$3:$A$502,MATCH(C137,$M$2:$M$501,0))</f>
        <v>142</v>
      </c>
      <c r="B137" s="63">
        <f>LARGE('22.22-Scenari'!$H$3:$H$502,C137)</f>
        <v>30.455380671108287</v>
      </c>
      <c r="C137" s="64">
        <f t="shared" si="2"/>
        <v>136</v>
      </c>
      <c r="M137" s="64">
        <f>SUMPRODUCT(--('22.22-Scenari'!$H$3:$H$502&gt;'22.22-Scenari'!H138))+SUMPRODUCT(--('22.22-Scenari'!$H$3:H138='22.22-Scenari'!H138))</f>
        <v>120</v>
      </c>
    </row>
    <row r="138" spans="1:13" ht="15" customHeight="1" x14ac:dyDescent="0.2">
      <c r="A138" s="62">
        <f>INDEX('22.22-Scenari'!$A$3:$A$502,MATCH(C138,$M$2:$M$501,0))</f>
        <v>280</v>
      </c>
      <c r="B138" s="63">
        <f>LARGE('22.22-Scenari'!$H$3:$H$502,C138)</f>
        <v>30.015561317861284</v>
      </c>
      <c r="C138" s="64">
        <f t="shared" si="2"/>
        <v>137</v>
      </c>
      <c r="M138" s="64">
        <f>SUMPRODUCT(--('22.22-Scenari'!$H$3:$H$502&gt;'22.22-Scenari'!H139))+SUMPRODUCT(--('22.22-Scenari'!$H$3:H139='22.22-Scenari'!H139))</f>
        <v>294</v>
      </c>
    </row>
    <row r="139" spans="1:13" ht="15" customHeight="1" x14ac:dyDescent="0.2">
      <c r="A139" s="62">
        <f>INDEX('22.22-Scenari'!$A$3:$A$502,MATCH(C139,$M$2:$M$501,0))</f>
        <v>147</v>
      </c>
      <c r="B139" s="63">
        <f>LARGE('22.22-Scenari'!$H$3:$H$502,C139)</f>
        <v>29.944739409893373</v>
      </c>
      <c r="C139" s="64">
        <f t="shared" si="2"/>
        <v>138</v>
      </c>
      <c r="M139" s="64">
        <f>SUMPRODUCT(--('22.22-Scenari'!$H$3:$H$502&gt;'22.22-Scenari'!H140))+SUMPRODUCT(--('22.22-Scenari'!$H$3:H140='22.22-Scenari'!H140))</f>
        <v>250</v>
      </c>
    </row>
    <row r="140" spans="1:13" ht="15" customHeight="1" x14ac:dyDescent="0.2">
      <c r="A140" s="62">
        <f>INDEX('22.22-Scenari'!$A$3:$A$502,MATCH(C140,$M$2:$M$501,0))</f>
        <v>404</v>
      </c>
      <c r="B140" s="63">
        <f>LARGE('22.22-Scenari'!$H$3:$H$502,C140)</f>
        <v>29.931478874483219</v>
      </c>
      <c r="C140" s="64">
        <f t="shared" si="2"/>
        <v>139</v>
      </c>
      <c r="M140" s="64">
        <f>SUMPRODUCT(--('22.22-Scenari'!$H$3:$H$502&gt;'22.22-Scenari'!H141))+SUMPRODUCT(--('22.22-Scenari'!$H$3:H141='22.22-Scenari'!H141))</f>
        <v>415</v>
      </c>
    </row>
    <row r="141" spans="1:13" ht="15" customHeight="1" x14ac:dyDescent="0.2">
      <c r="A141" s="62">
        <f>INDEX('22.22-Scenari'!$A$3:$A$502,MATCH(C141,$M$2:$M$501,0))</f>
        <v>107</v>
      </c>
      <c r="B141" s="63">
        <f>LARGE('22.22-Scenari'!$H$3:$H$502,C141)</f>
        <v>29.801277661783388</v>
      </c>
      <c r="C141" s="64">
        <f t="shared" si="2"/>
        <v>140</v>
      </c>
      <c r="M141" s="64">
        <f>SUMPRODUCT(--('22.22-Scenari'!$H$3:$H$502&gt;'22.22-Scenari'!H142))+SUMPRODUCT(--('22.22-Scenari'!$H$3:H142='22.22-Scenari'!H142))</f>
        <v>280</v>
      </c>
    </row>
    <row r="142" spans="1:13" ht="15" customHeight="1" x14ac:dyDescent="0.2">
      <c r="A142" s="62">
        <f>INDEX('22.22-Scenari'!$A$3:$A$502,MATCH(C142,$M$2:$M$501,0))</f>
        <v>74</v>
      </c>
      <c r="B142" s="63">
        <f>LARGE('22.22-Scenari'!$H$3:$H$502,C142)</f>
        <v>29.484610246541706</v>
      </c>
      <c r="C142" s="64">
        <f t="shared" si="2"/>
        <v>141</v>
      </c>
      <c r="M142" s="64">
        <f>SUMPRODUCT(--('22.22-Scenari'!$H$3:$H$502&gt;'22.22-Scenari'!H143))+SUMPRODUCT(--('22.22-Scenari'!$H$3:H143='22.22-Scenari'!H143))</f>
        <v>351</v>
      </c>
    </row>
    <row r="143" spans="1:13" ht="15" customHeight="1" x14ac:dyDescent="0.2">
      <c r="A143" s="62">
        <f>INDEX('22.22-Scenari'!$A$3:$A$502,MATCH(C143,$M$2:$M$501,0))</f>
        <v>222</v>
      </c>
      <c r="B143" s="63">
        <f>LARGE('22.22-Scenari'!$H$3:$H$502,C143)</f>
        <v>28.748165093988064</v>
      </c>
      <c r="C143" s="64">
        <f t="shared" si="2"/>
        <v>142</v>
      </c>
      <c r="M143" s="64">
        <f>SUMPRODUCT(--('22.22-Scenari'!$H$3:$H$502&gt;'22.22-Scenari'!H144))+SUMPRODUCT(--('22.22-Scenari'!$H$3:H144='22.22-Scenari'!H144))</f>
        <v>136</v>
      </c>
    </row>
    <row r="144" spans="1:13" ht="15" customHeight="1" x14ac:dyDescent="0.2">
      <c r="A144" s="62">
        <f>INDEX('22.22-Scenari'!$A$3:$A$502,MATCH(C144,$M$2:$M$501,0))</f>
        <v>422</v>
      </c>
      <c r="B144" s="63">
        <f>LARGE('22.22-Scenari'!$H$3:$H$502,C144)</f>
        <v>28.459095658425213</v>
      </c>
      <c r="C144" s="64">
        <f t="shared" si="2"/>
        <v>143</v>
      </c>
      <c r="M144" s="64">
        <f>SUMPRODUCT(--('22.22-Scenari'!$H$3:$H$502&gt;'22.22-Scenari'!H145))+SUMPRODUCT(--('22.22-Scenari'!$H$3:H145='22.22-Scenari'!H145))</f>
        <v>165</v>
      </c>
    </row>
    <row r="145" spans="1:13" ht="15" customHeight="1" x14ac:dyDescent="0.2">
      <c r="A145" s="62">
        <f>INDEX('22.22-Scenari'!$A$3:$A$502,MATCH(C145,$M$2:$M$501,0))</f>
        <v>433</v>
      </c>
      <c r="B145" s="63">
        <f>LARGE('22.22-Scenari'!$H$3:$H$502,C145)</f>
        <v>27.826778665332313</v>
      </c>
      <c r="C145" s="64">
        <f t="shared" si="2"/>
        <v>144</v>
      </c>
      <c r="M145" s="64">
        <f>SUMPRODUCT(--('22.22-Scenari'!$H$3:$H$502&gt;'22.22-Scenari'!H146))+SUMPRODUCT(--('22.22-Scenari'!$H$3:H146='22.22-Scenari'!H146))</f>
        <v>113</v>
      </c>
    </row>
    <row r="146" spans="1:13" ht="15" customHeight="1" x14ac:dyDescent="0.2">
      <c r="A146" s="62">
        <f>INDEX('22.22-Scenari'!$A$3:$A$502,MATCH(C146,$M$2:$M$501,0))</f>
        <v>77</v>
      </c>
      <c r="B146" s="63">
        <f>LARGE('22.22-Scenari'!$H$3:$H$502,C146)</f>
        <v>27.154406421945168</v>
      </c>
      <c r="C146" s="64">
        <f t="shared" si="2"/>
        <v>145</v>
      </c>
      <c r="M146" s="64">
        <f>SUMPRODUCT(--('22.22-Scenari'!$H$3:$H$502&gt;'22.22-Scenari'!H147))+SUMPRODUCT(--('22.22-Scenari'!$H$3:H147='22.22-Scenari'!H147))</f>
        <v>87</v>
      </c>
    </row>
    <row r="147" spans="1:13" ht="15" customHeight="1" x14ac:dyDescent="0.2">
      <c r="A147" s="62">
        <f>INDEX('22.22-Scenari'!$A$3:$A$502,MATCH(C147,$M$2:$M$501,0))</f>
        <v>15</v>
      </c>
      <c r="B147" s="63">
        <f>LARGE('22.22-Scenari'!$H$3:$H$502,C147)</f>
        <v>25.968183502298416</v>
      </c>
      <c r="C147" s="64">
        <f t="shared" si="2"/>
        <v>146</v>
      </c>
      <c r="M147" s="64">
        <f>SUMPRODUCT(--('22.22-Scenari'!$H$3:$H$502&gt;'22.22-Scenari'!H148))+SUMPRODUCT(--('22.22-Scenari'!$H$3:H148='22.22-Scenari'!H148))</f>
        <v>304</v>
      </c>
    </row>
    <row r="148" spans="1:13" ht="15" customHeight="1" x14ac:dyDescent="0.2">
      <c r="A148" s="62">
        <f>INDEX('22.22-Scenari'!$A$3:$A$502,MATCH(C148,$M$2:$M$501,0))</f>
        <v>259</v>
      </c>
      <c r="B148" s="63">
        <f>LARGE('22.22-Scenari'!$H$3:$H$502,C148)</f>
        <v>25.826910650608625</v>
      </c>
      <c r="C148" s="64">
        <f t="shared" si="2"/>
        <v>147</v>
      </c>
      <c r="M148" s="64">
        <f>SUMPRODUCT(--('22.22-Scenari'!$H$3:$H$502&gt;'22.22-Scenari'!H149))+SUMPRODUCT(--('22.22-Scenari'!$H$3:H149='22.22-Scenari'!H149))</f>
        <v>138</v>
      </c>
    </row>
    <row r="149" spans="1:13" ht="15" customHeight="1" x14ac:dyDescent="0.2">
      <c r="A149" s="62">
        <f>INDEX('22.22-Scenari'!$A$3:$A$502,MATCH(C149,$M$2:$M$501,0))</f>
        <v>106</v>
      </c>
      <c r="B149" s="63">
        <f>LARGE('22.22-Scenari'!$H$3:$H$502,C149)</f>
        <v>24.984193908901943</v>
      </c>
      <c r="C149" s="64">
        <f t="shared" si="2"/>
        <v>148</v>
      </c>
      <c r="M149" s="64">
        <f>SUMPRODUCT(--('22.22-Scenari'!$H$3:$H$502&gt;'22.22-Scenari'!H150))+SUMPRODUCT(--('22.22-Scenari'!$H$3:H150='22.22-Scenari'!H150))</f>
        <v>79</v>
      </c>
    </row>
    <row r="150" spans="1:13" ht="15" customHeight="1" x14ac:dyDescent="0.2">
      <c r="A150" s="62">
        <f>INDEX('22.22-Scenari'!$A$3:$A$502,MATCH(C150,$M$2:$M$501,0))</f>
        <v>362</v>
      </c>
      <c r="B150" s="63">
        <f>LARGE('22.22-Scenari'!$H$3:$H$502,C150)</f>
        <v>24.917247785151631</v>
      </c>
      <c r="C150" s="64">
        <f t="shared" si="2"/>
        <v>149</v>
      </c>
      <c r="M150" s="64">
        <f>SUMPRODUCT(--('22.22-Scenari'!$H$3:$H$502&gt;'22.22-Scenari'!H151))+SUMPRODUCT(--('22.22-Scenari'!$H$3:H151='22.22-Scenari'!H151))</f>
        <v>342</v>
      </c>
    </row>
    <row r="151" spans="1:13" ht="15" customHeight="1" x14ac:dyDescent="0.2">
      <c r="A151" s="62">
        <f>INDEX('22.22-Scenari'!$A$3:$A$502,MATCH(C151,$M$2:$M$501,0))</f>
        <v>398</v>
      </c>
      <c r="B151" s="63">
        <f>LARGE('22.22-Scenari'!$H$3:$H$502,C151)</f>
        <v>24.609883249624545</v>
      </c>
      <c r="C151" s="64">
        <f t="shared" si="2"/>
        <v>150</v>
      </c>
      <c r="M151" s="64">
        <f>SUMPRODUCT(--('22.22-Scenari'!$H$3:$H$502&gt;'22.22-Scenari'!H152))+SUMPRODUCT(--('22.22-Scenari'!$H$3:H152='22.22-Scenari'!H152))</f>
        <v>108</v>
      </c>
    </row>
    <row r="152" spans="1:13" ht="15" customHeight="1" x14ac:dyDescent="0.2">
      <c r="A152" s="62">
        <f>INDEX('22.22-Scenari'!$A$3:$A$502,MATCH(C152,$M$2:$M$501,0))</f>
        <v>293</v>
      </c>
      <c r="B152" s="63">
        <f>LARGE('22.22-Scenari'!$H$3:$H$502,C152)</f>
        <v>24.550169870286481</v>
      </c>
      <c r="C152" s="64">
        <f t="shared" si="2"/>
        <v>151</v>
      </c>
      <c r="M152" s="64">
        <f>SUMPRODUCT(--('22.22-Scenari'!$H$3:$H$502&gt;'22.22-Scenari'!H153))+SUMPRODUCT(--('22.22-Scenari'!$H$3:H153='22.22-Scenari'!H153))</f>
        <v>362</v>
      </c>
    </row>
    <row r="153" spans="1:13" ht="15" customHeight="1" x14ac:dyDescent="0.2">
      <c r="A153" s="62">
        <f>INDEX('22.22-Scenari'!$A$3:$A$502,MATCH(C153,$M$2:$M$501,0))</f>
        <v>330</v>
      </c>
      <c r="B153" s="63">
        <f>LARGE('22.22-Scenari'!$H$3:$H$502,C153)</f>
        <v>24.193717109028512</v>
      </c>
      <c r="C153" s="64">
        <f t="shared" si="2"/>
        <v>152</v>
      </c>
      <c r="M153" s="64">
        <f>SUMPRODUCT(--('22.22-Scenari'!$H$3:$H$502&gt;'22.22-Scenari'!H154))+SUMPRODUCT(--('22.22-Scenari'!$H$3:H154='22.22-Scenari'!H154))</f>
        <v>301</v>
      </c>
    </row>
    <row r="154" spans="1:13" ht="15" customHeight="1" x14ac:dyDescent="0.2">
      <c r="A154" s="62">
        <f>INDEX('22.22-Scenari'!$A$3:$A$502,MATCH(C154,$M$2:$M$501,0))</f>
        <v>361</v>
      </c>
      <c r="B154" s="63">
        <f>LARGE('22.22-Scenari'!$H$3:$H$502,C154)</f>
        <v>24.105406101469271</v>
      </c>
      <c r="C154" s="64">
        <f t="shared" si="2"/>
        <v>153</v>
      </c>
      <c r="M154" s="64">
        <f>SUMPRODUCT(--('22.22-Scenari'!$H$3:$H$502&gt;'22.22-Scenari'!H155))+SUMPRODUCT(--('22.22-Scenari'!$H$3:H155='22.22-Scenari'!H155))</f>
        <v>97</v>
      </c>
    </row>
    <row r="155" spans="1:13" ht="15" customHeight="1" x14ac:dyDescent="0.2">
      <c r="A155" s="62">
        <f>INDEX('22.22-Scenari'!$A$3:$A$502,MATCH(C155,$M$2:$M$501,0))</f>
        <v>381</v>
      </c>
      <c r="B155" s="63">
        <f>LARGE('22.22-Scenari'!$H$3:$H$502,C155)</f>
        <v>24.092119226588693</v>
      </c>
      <c r="C155" s="64">
        <f t="shared" si="2"/>
        <v>154</v>
      </c>
      <c r="M155" s="64">
        <f>SUMPRODUCT(--('22.22-Scenari'!$H$3:$H$502&gt;'22.22-Scenari'!H156))+SUMPRODUCT(--('22.22-Scenari'!$H$3:H156='22.22-Scenari'!H156))</f>
        <v>56</v>
      </c>
    </row>
    <row r="156" spans="1:13" ht="15" customHeight="1" x14ac:dyDescent="0.2">
      <c r="A156" s="62">
        <f>INDEX('22.22-Scenari'!$A$3:$A$502,MATCH(C156,$M$2:$M$501,0))</f>
        <v>65</v>
      </c>
      <c r="B156" s="63">
        <f>LARGE('22.22-Scenari'!$H$3:$H$502,C156)</f>
        <v>23.593764331266357</v>
      </c>
      <c r="C156" s="64">
        <f t="shared" si="2"/>
        <v>155</v>
      </c>
      <c r="M156" s="64">
        <f>SUMPRODUCT(--('22.22-Scenari'!$H$3:$H$502&gt;'22.22-Scenari'!H157))+SUMPRODUCT(--('22.22-Scenari'!$H$3:H157='22.22-Scenari'!H157))</f>
        <v>38</v>
      </c>
    </row>
    <row r="157" spans="1:13" ht="15" customHeight="1" x14ac:dyDescent="0.2">
      <c r="A157" s="62">
        <f>INDEX('22.22-Scenari'!$A$3:$A$502,MATCH(C157,$M$2:$M$501,0))</f>
        <v>72</v>
      </c>
      <c r="B157" s="63">
        <f>LARGE('22.22-Scenari'!$H$3:$H$502,C157)</f>
        <v>22.950503579339056</v>
      </c>
      <c r="C157" s="64">
        <f t="shared" si="2"/>
        <v>156</v>
      </c>
      <c r="M157" s="64">
        <f>SUMPRODUCT(--('22.22-Scenari'!$H$3:$H$502&gt;'22.22-Scenari'!H158))+SUMPRODUCT(--('22.22-Scenari'!$H$3:H158='22.22-Scenari'!H158))</f>
        <v>264</v>
      </c>
    </row>
    <row r="158" spans="1:13" ht="15" customHeight="1" x14ac:dyDescent="0.2">
      <c r="A158" s="62">
        <f>INDEX('22.22-Scenari'!$A$3:$A$502,MATCH(C158,$M$2:$M$501,0))</f>
        <v>51</v>
      </c>
      <c r="B158" s="63">
        <f>LARGE('22.22-Scenari'!$H$3:$H$502,C158)</f>
        <v>22.702675510256086</v>
      </c>
      <c r="C158" s="64">
        <f t="shared" si="2"/>
        <v>157</v>
      </c>
      <c r="M158" s="64">
        <f>SUMPRODUCT(--('22.22-Scenari'!$H$3:$H$502&gt;'22.22-Scenari'!H159))+SUMPRODUCT(--('22.22-Scenari'!$H$3:H159='22.22-Scenari'!H159))</f>
        <v>106</v>
      </c>
    </row>
    <row r="159" spans="1:13" ht="15" customHeight="1" x14ac:dyDescent="0.2">
      <c r="A159" s="62">
        <f>INDEX('22.22-Scenari'!$A$3:$A$502,MATCH(C159,$M$2:$M$501,0))</f>
        <v>370</v>
      </c>
      <c r="B159" s="63">
        <f>LARGE('22.22-Scenari'!$H$3:$H$502,C159)</f>
        <v>22.688413232597668</v>
      </c>
      <c r="C159" s="64">
        <f t="shared" si="2"/>
        <v>158</v>
      </c>
      <c r="M159" s="64">
        <f>SUMPRODUCT(--('22.22-Scenari'!$H$3:$H$502&gt;'22.22-Scenari'!H160))+SUMPRODUCT(--('22.22-Scenari'!$H$3:H160='22.22-Scenari'!H160))</f>
        <v>473</v>
      </c>
    </row>
    <row r="160" spans="1:13" ht="15" customHeight="1" x14ac:dyDescent="0.2">
      <c r="A160" s="62">
        <f>INDEX('22.22-Scenari'!$A$3:$A$502,MATCH(C160,$M$2:$M$501,0))</f>
        <v>189</v>
      </c>
      <c r="B160" s="63">
        <f>LARGE('22.22-Scenari'!$H$3:$H$502,C160)</f>
        <v>21.929371037258534</v>
      </c>
      <c r="C160" s="64">
        <f t="shared" si="2"/>
        <v>159</v>
      </c>
      <c r="M160" s="64">
        <f>SUMPRODUCT(--('22.22-Scenari'!$H$3:$H$502&gt;'22.22-Scenari'!H161))+SUMPRODUCT(--('22.22-Scenari'!$H$3:H161='22.22-Scenari'!H161))</f>
        <v>416</v>
      </c>
    </row>
    <row r="161" spans="1:13" ht="15" customHeight="1" x14ac:dyDescent="0.2">
      <c r="A161" s="62">
        <f>INDEX('22.22-Scenari'!$A$3:$A$502,MATCH(C161,$M$2:$M$501,0))</f>
        <v>329</v>
      </c>
      <c r="B161" s="63">
        <f>LARGE('22.22-Scenari'!$H$3:$H$502,C161)</f>
        <v>21.681601491123729</v>
      </c>
      <c r="C161" s="64">
        <f t="shared" si="2"/>
        <v>160</v>
      </c>
      <c r="M161" s="64">
        <f>SUMPRODUCT(--('22.22-Scenari'!$H$3:$H$502&gt;'22.22-Scenari'!H162))+SUMPRODUCT(--('22.22-Scenari'!$H$3:H162='22.22-Scenari'!H162))</f>
        <v>216</v>
      </c>
    </row>
    <row r="162" spans="1:13" ht="15" customHeight="1" x14ac:dyDescent="0.2">
      <c r="A162" s="62">
        <f>INDEX('22.22-Scenari'!$A$3:$A$502,MATCH(C162,$M$2:$M$501,0))</f>
        <v>411</v>
      </c>
      <c r="B162" s="63">
        <f>LARGE('22.22-Scenari'!$H$3:$H$502,C162)</f>
        <v>20.95868124160188</v>
      </c>
      <c r="C162" s="64">
        <f t="shared" si="2"/>
        <v>161</v>
      </c>
      <c r="M162" s="64">
        <f>SUMPRODUCT(--('22.22-Scenari'!$H$3:$H$502&gt;'22.22-Scenari'!H163))+SUMPRODUCT(--('22.22-Scenari'!$H$3:H163='22.22-Scenari'!H163))</f>
        <v>286</v>
      </c>
    </row>
    <row r="163" spans="1:13" ht="15" customHeight="1" x14ac:dyDescent="0.2">
      <c r="A163" s="62">
        <f>INDEX('22.22-Scenari'!$A$3:$A$502,MATCH(C163,$M$2:$M$501,0))</f>
        <v>262</v>
      </c>
      <c r="B163" s="63">
        <f>LARGE('22.22-Scenari'!$H$3:$H$502,C163)</f>
        <v>20.571658267273961</v>
      </c>
      <c r="C163" s="64">
        <f t="shared" si="2"/>
        <v>162</v>
      </c>
      <c r="M163" s="64">
        <f>SUMPRODUCT(--('22.22-Scenari'!$H$3:$H$502&gt;'22.22-Scenari'!H164))+SUMPRODUCT(--('22.22-Scenari'!$H$3:H164='22.22-Scenari'!H164))</f>
        <v>118</v>
      </c>
    </row>
    <row r="164" spans="1:13" ht="15" customHeight="1" x14ac:dyDescent="0.2">
      <c r="A164" s="62">
        <f>INDEX('22.22-Scenari'!$A$3:$A$502,MATCH(C164,$M$2:$M$501,0))</f>
        <v>86</v>
      </c>
      <c r="B164" s="63">
        <f>LARGE('22.22-Scenari'!$H$3:$H$502,C164)</f>
        <v>19.121892295033831</v>
      </c>
      <c r="C164" s="64">
        <f t="shared" si="2"/>
        <v>163</v>
      </c>
      <c r="M164" s="64">
        <f>SUMPRODUCT(--('22.22-Scenari'!$H$3:$H$502&gt;'22.22-Scenari'!H165))+SUMPRODUCT(--('22.22-Scenari'!$H$3:H165='22.22-Scenari'!H165))</f>
        <v>272</v>
      </c>
    </row>
    <row r="165" spans="1:13" ht="15" customHeight="1" x14ac:dyDescent="0.2">
      <c r="A165" s="62">
        <f>INDEX('22.22-Scenari'!$A$3:$A$502,MATCH(C165,$M$2:$M$501,0))</f>
        <v>406</v>
      </c>
      <c r="B165" s="63">
        <f>LARGE('22.22-Scenari'!$H$3:$H$502,C165)</f>
        <v>19.063754816470464</v>
      </c>
      <c r="C165" s="64">
        <f t="shared" si="2"/>
        <v>164</v>
      </c>
      <c r="M165" s="64">
        <f>SUMPRODUCT(--('22.22-Scenari'!$H$3:$H$502&gt;'22.22-Scenari'!H166))+SUMPRODUCT(--('22.22-Scenari'!$H$3:H166='22.22-Scenari'!H166))</f>
        <v>329</v>
      </c>
    </row>
    <row r="166" spans="1:13" ht="15" customHeight="1" x14ac:dyDescent="0.2">
      <c r="A166" s="62">
        <f>INDEX('22.22-Scenari'!$A$3:$A$502,MATCH(C166,$M$2:$M$501,0))</f>
        <v>143</v>
      </c>
      <c r="B166" s="63">
        <f>LARGE('22.22-Scenari'!$H$3:$H$502,C166)</f>
        <v>17.983870705626032</v>
      </c>
      <c r="C166" s="64">
        <f t="shared" si="2"/>
        <v>165</v>
      </c>
      <c r="M166" s="64">
        <f>SUMPRODUCT(--('22.22-Scenari'!$H$3:$H$502&gt;'22.22-Scenari'!H167))+SUMPRODUCT(--('22.22-Scenari'!$H$3:H167='22.22-Scenari'!H167))</f>
        <v>115</v>
      </c>
    </row>
    <row r="167" spans="1:13" ht="15" customHeight="1" x14ac:dyDescent="0.2">
      <c r="A167" s="62">
        <f>INDEX('22.22-Scenari'!$A$3:$A$502,MATCH(C167,$M$2:$M$501,0))</f>
        <v>333</v>
      </c>
      <c r="B167" s="63">
        <f>LARGE('22.22-Scenari'!$H$3:$H$502,C167)</f>
        <v>17.093071609519029</v>
      </c>
      <c r="C167" s="64">
        <f t="shared" si="2"/>
        <v>166</v>
      </c>
      <c r="M167" s="64">
        <f>SUMPRODUCT(--('22.22-Scenari'!$H$3:$H$502&gt;'22.22-Scenari'!H168))+SUMPRODUCT(--('22.22-Scenari'!$H$3:H168='22.22-Scenari'!H168))</f>
        <v>127</v>
      </c>
    </row>
    <row r="168" spans="1:13" ht="15" customHeight="1" x14ac:dyDescent="0.2">
      <c r="A168" s="62">
        <f>INDEX('22.22-Scenari'!$A$3:$A$502,MATCH(C168,$M$2:$M$501,0))</f>
        <v>82</v>
      </c>
      <c r="B168" s="63">
        <f>LARGE('22.22-Scenari'!$H$3:$H$502,C168)</f>
        <v>16.978601207425527</v>
      </c>
      <c r="C168" s="64">
        <f t="shared" si="2"/>
        <v>167</v>
      </c>
      <c r="M168" s="64">
        <f>SUMPRODUCT(--('22.22-Scenari'!$H$3:$H$502&gt;'22.22-Scenari'!H169))+SUMPRODUCT(--('22.22-Scenari'!$H$3:H169='22.22-Scenari'!H169))</f>
        <v>46</v>
      </c>
    </row>
    <row r="169" spans="1:13" ht="15" customHeight="1" x14ac:dyDescent="0.2">
      <c r="A169" s="62">
        <f>INDEX('22.22-Scenari'!$A$3:$A$502,MATCH(C169,$M$2:$M$501,0))</f>
        <v>131</v>
      </c>
      <c r="B169" s="63">
        <f>LARGE('22.22-Scenari'!$H$3:$H$502,C169)</f>
        <v>16.507487917406252</v>
      </c>
      <c r="C169" s="64">
        <f t="shared" si="2"/>
        <v>168</v>
      </c>
      <c r="M169" s="64">
        <f>SUMPRODUCT(--('22.22-Scenari'!$H$3:$H$502&gt;'22.22-Scenari'!H170))+SUMPRODUCT(--('22.22-Scenari'!$H$3:H170='22.22-Scenari'!H170))</f>
        <v>29</v>
      </c>
    </row>
    <row r="170" spans="1:13" ht="15" customHeight="1" x14ac:dyDescent="0.2">
      <c r="A170" s="62">
        <f>INDEX('22.22-Scenari'!$A$3:$A$502,MATCH(C170,$M$2:$M$501,0))</f>
        <v>34</v>
      </c>
      <c r="B170" s="63">
        <f>LARGE('22.22-Scenari'!$H$3:$H$502,C170)</f>
        <v>16.40785230929032</v>
      </c>
      <c r="C170" s="64">
        <f t="shared" si="2"/>
        <v>169</v>
      </c>
      <c r="M170" s="64">
        <f>SUMPRODUCT(--('22.22-Scenari'!$H$3:$H$502&gt;'22.22-Scenari'!H171))+SUMPRODUCT(--('22.22-Scenari'!$H$3:H171='22.22-Scenari'!H171))</f>
        <v>306</v>
      </c>
    </row>
    <row r="171" spans="1:13" ht="15" customHeight="1" x14ac:dyDescent="0.2">
      <c r="A171" s="62">
        <f>INDEX('22.22-Scenari'!$A$3:$A$502,MATCH(C171,$M$2:$M$501,0))</f>
        <v>369</v>
      </c>
      <c r="B171" s="63">
        <f>LARGE('22.22-Scenari'!$H$3:$H$502,C171)</f>
        <v>16.382294923749214</v>
      </c>
      <c r="C171" s="64">
        <f t="shared" si="2"/>
        <v>170</v>
      </c>
      <c r="M171" s="64">
        <f>SUMPRODUCT(--('22.22-Scenari'!$H$3:$H$502&gt;'22.22-Scenari'!H172))+SUMPRODUCT(--('22.22-Scenari'!$H$3:H172='22.22-Scenari'!H172))</f>
        <v>297</v>
      </c>
    </row>
    <row r="172" spans="1:13" ht="15" customHeight="1" x14ac:dyDescent="0.2">
      <c r="A172" s="62">
        <f>INDEX('22.22-Scenari'!$A$3:$A$502,MATCH(C172,$M$2:$M$501,0))</f>
        <v>320</v>
      </c>
      <c r="B172" s="63">
        <f>LARGE('22.22-Scenari'!$H$3:$H$502,C172)</f>
        <v>15.980831013428542</v>
      </c>
      <c r="C172" s="64">
        <f t="shared" si="2"/>
        <v>171</v>
      </c>
      <c r="M172" s="64">
        <f>SUMPRODUCT(--('22.22-Scenari'!$H$3:$H$502&gt;'22.22-Scenari'!H173))+SUMPRODUCT(--('22.22-Scenari'!$H$3:H173='22.22-Scenari'!H173))</f>
        <v>16</v>
      </c>
    </row>
    <row r="173" spans="1:13" ht="15" customHeight="1" x14ac:dyDescent="0.2">
      <c r="A173" s="62">
        <f>INDEX('22.22-Scenari'!$A$3:$A$502,MATCH(C173,$M$2:$M$501,0))</f>
        <v>59</v>
      </c>
      <c r="B173" s="63">
        <f>LARGE('22.22-Scenari'!$H$3:$H$502,C173)</f>
        <v>15.889798177873672</v>
      </c>
      <c r="C173" s="64">
        <f t="shared" si="2"/>
        <v>172</v>
      </c>
      <c r="M173" s="64">
        <f>SUMPRODUCT(--('22.22-Scenari'!$H$3:$H$502&gt;'22.22-Scenari'!H174))+SUMPRODUCT(--('22.22-Scenari'!$H$3:H174='22.22-Scenari'!H174))</f>
        <v>2</v>
      </c>
    </row>
    <row r="174" spans="1:13" ht="15" customHeight="1" x14ac:dyDescent="0.2">
      <c r="A174" s="62">
        <f>INDEX('22.22-Scenari'!$A$3:$A$502,MATCH(C174,$M$2:$M$501,0))</f>
        <v>87</v>
      </c>
      <c r="B174" s="63">
        <f>LARGE('22.22-Scenari'!$H$3:$H$502,C174)</f>
        <v>15.395797642346224</v>
      </c>
      <c r="C174" s="64">
        <f t="shared" si="2"/>
        <v>173</v>
      </c>
      <c r="M174" s="64">
        <f>SUMPRODUCT(--('22.22-Scenari'!$H$3:$H$502&gt;'22.22-Scenari'!H175))+SUMPRODUCT(--('22.22-Scenari'!$H$3:H175='22.22-Scenari'!H175))</f>
        <v>1</v>
      </c>
    </row>
    <row r="175" spans="1:13" ht="15" customHeight="1" x14ac:dyDescent="0.2">
      <c r="A175" s="62">
        <f>INDEX('22.22-Scenari'!$A$3:$A$502,MATCH(C175,$M$2:$M$501,0))</f>
        <v>298</v>
      </c>
      <c r="B175" s="63">
        <f>LARGE('22.22-Scenari'!$H$3:$H$502,C175)</f>
        <v>15.011958903553023</v>
      </c>
      <c r="C175" s="64">
        <f t="shared" si="2"/>
        <v>174</v>
      </c>
      <c r="M175" s="64">
        <f>SUMPRODUCT(--('22.22-Scenari'!$H$3:$H$502&gt;'22.22-Scenari'!H176))+SUMPRODUCT(--('22.22-Scenari'!$H$3:H176='22.22-Scenari'!H176))</f>
        <v>495</v>
      </c>
    </row>
    <row r="176" spans="1:13" ht="15" customHeight="1" x14ac:dyDescent="0.2">
      <c r="A176" s="62">
        <f>INDEX('22.22-Scenari'!$A$3:$A$502,MATCH(C176,$M$2:$M$501,0))</f>
        <v>258</v>
      </c>
      <c r="B176" s="63">
        <f>LARGE('22.22-Scenari'!$H$3:$H$502,C176)</f>
        <v>14.648360706643871</v>
      </c>
      <c r="C176" s="64">
        <f t="shared" si="2"/>
        <v>175</v>
      </c>
      <c r="M176" s="64">
        <f>SUMPRODUCT(--('22.22-Scenari'!$H$3:$H$502&gt;'22.22-Scenari'!H177))+SUMPRODUCT(--('22.22-Scenari'!$H$3:H177='22.22-Scenari'!H177))</f>
        <v>441</v>
      </c>
    </row>
    <row r="177" spans="1:13" ht="15" customHeight="1" x14ac:dyDescent="0.2">
      <c r="A177" s="62">
        <f>INDEX('22.22-Scenari'!$A$3:$A$502,MATCH(C177,$M$2:$M$501,0))</f>
        <v>300</v>
      </c>
      <c r="B177" s="63">
        <f>LARGE('22.22-Scenari'!$H$3:$H$502,C177)</f>
        <v>14.284707733557298</v>
      </c>
      <c r="C177" s="64">
        <f t="shared" si="2"/>
        <v>176</v>
      </c>
      <c r="M177" s="64">
        <f>SUMPRODUCT(--('22.22-Scenari'!$H$3:$H$502&gt;'22.22-Scenari'!H178))+SUMPRODUCT(--('22.22-Scenari'!$H$3:H178='22.22-Scenari'!H178))</f>
        <v>499</v>
      </c>
    </row>
    <row r="178" spans="1:13" ht="15" customHeight="1" x14ac:dyDescent="0.2">
      <c r="A178" s="62">
        <f>INDEX('22.22-Scenari'!$A$3:$A$502,MATCH(C178,$M$2:$M$501,0))</f>
        <v>420</v>
      </c>
      <c r="B178" s="63">
        <f>LARGE('22.22-Scenari'!$H$3:$H$502,C178)</f>
        <v>13.696862712960865</v>
      </c>
      <c r="C178" s="64">
        <f t="shared" si="2"/>
        <v>177</v>
      </c>
      <c r="M178" s="64">
        <f>SUMPRODUCT(--('22.22-Scenari'!$H$3:$H$502&gt;'22.22-Scenari'!H179))+SUMPRODUCT(--('22.22-Scenari'!$H$3:H179='22.22-Scenari'!H179))</f>
        <v>443</v>
      </c>
    </row>
    <row r="179" spans="1:13" ht="15" customHeight="1" x14ac:dyDescent="0.2">
      <c r="A179" s="62">
        <f>INDEX('22.22-Scenari'!$A$3:$A$502,MATCH(C179,$M$2:$M$501,0))</f>
        <v>62</v>
      </c>
      <c r="B179" s="63">
        <f>LARGE('22.22-Scenari'!$H$3:$H$502,C179)</f>
        <v>13.342238314991846</v>
      </c>
      <c r="C179" s="64">
        <f t="shared" si="2"/>
        <v>178</v>
      </c>
      <c r="M179" s="64">
        <f>SUMPRODUCT(--('22.22-Scenari'!$H$3:$H$502&gt;'22.22-Scenari'!H180))+SUMPRODUCT(--('22.22-Scenari'!$H$3:H180='22.22-Scenari'!H180))</f>
        <v>481</v>
      </c>
    </row>
    <row r="180" spans="1:13" ht="15" customHeight="1" x14ac:dyDescent="0.2">
      <c r="A180" s="62">
        <f>INDEX('22.22-Scenari'!$A$3:$A$502,MATCH(C180,$M$2:$M$501,0))</f>
        <v>282</v>
      </c>
      <c r="B180" s="63">
        <f>LARGE('22.22-Scenari'!$H$3:$H$502,C180)</f>
        <v>12.898134209593991</v>
      </c>
      <c r="C180" s="64">
        <f t="shared" si="2"/>
        <v>179</v>
      </c>
      <c r="M180" s="64">
        <f>SUMPRODUCT(--('22.22-Scenari'!$H$3:$H$502&gt;'22.22-Scenari'!H181))+SUMPRODUCT(--('22.22-Scenari'!$H$3:H181='22.22-Scenari'!H181))</f>
        <v>431</v>
      </c>
    </row>
    <row r="181" spans="1:13" ht="15" customHeight="1" x14ac:dyDescent="0.2">
      <c r="A181" s="62">
        <f>INDEX('22.22-Scenari'!$A$3:$A$502,MATCH(C181,$M$2:$M$501,0))</f>
        <v>263</v>
      </c>
      <c r="B181" s="63">
        <f>LARGE('22.22-Scenari'!$H$3:$H$502,C181)</f>
        <v>12.73570390837267</v>
      </c>
      <c r="C181" s="64">
        <f t="shared" si="2"/>
        <v>180</v>
      </c>
      <c r="M181" s="64">
        <f>SUMPRODUCT(--('22.22-Scenari'!$H$3:$H$502&gt;'22.22-Scenari'!H182))+SUMPRODUCT(--('22.22-Scenari'!$H$3:H182='22.22-Scenari'!H182))</f>
        <v>68</v>
      </c>
    </row>
    <row r="182" spans="1:13" ht="15" customHeight="1" x14ac:dyDescent="0.2">
      <c r="A182" s="62">
        <f>INDEX('22.22-Scenari'!$A$3:$A$502,MATCH(C182,$M$2:$M$501,0))</f>
        <v>447</v>
      </c>
      <c r="B182" s="63">
        <f>LARGE('22.22-Scenari'!$H$3:$H$502,C182)</f>
        <v>12.329181124530805</v>
      </c>
      <c r="C182" s="64">
        <f t="shared" si="2"/>
        <v>181</v>
      </c>
      <c r="M182" s="64">
        <f>SUMPRODUCT(--('22.22-Scenari'!$H$3:$H$502&gt;'22.22-Scenari'!H183))+SUMPRODUCT(--('22.22-Scenari'!$H$3:H183='22.22-Scenari'!H183))</f>
        <v>326</v>
      </c>
    </row>
    <row r="183" spans="1:13" ht="15" customHeight="1" x14ac:dyDescent="0.2">
      <c r="A183" s="62">
        <f>INDEX('22.22-Scenari'!$A$3:$A$502,MATCH(C183,$M$2:$M$501,0))</f>
        <v>10</v>
      </c>
      <c r="B183" s="63">
        <f>LARGE('22.22-Scenari'!$H$3:$H$502,C183)</f>
        <v>12.066475355777584</v>
      </c>
      <c r="C183" s="64">
        <f t="shared" si="2"/>
        <v>182</v>
      </c>
      <c r="M183" s="64">
        <f>SUMPRODUCT(--('22.22-Scenari'!$H$3:$H$502&gt;'22.22-Scenari'!H184))+SUMPRODUCT(--('22.22-Scenari'!$H$3:H184='22.22-Scenari'!H184))</f>
        <v>452</v>
      </c>
    </row>
    <row r="184" spans="1:13" ht="15" customHeight="1" x14ac:dyDescent="0.2">
      <c r="A184" s="62">
        <f>INDEX('22.22-Scenari'!$A$3:$A$502,MATCH(C184,$M$2:$M$501,0))</f>
        <v>55</v>
      </c>
      <c r="B184" s="63">
        <f>LARGE('22.22-Scenari'!$H$3:$H$502,C184)</f>
        <v>11.869362651001211</v>
      </c>
      <c r="C184" s="64">
        <f t="shared" si="2"/>
        <v>183</v>
      </c>
      <c r="M184" s="64">
        <f>SUMPRODUCT(--('22.22-Scenari'!$H$3:$H$502&gt;'22.22-Scenari'!H185))+SUMPRODUCT(--('22.22-Scenari'!$H$3:H185='22.22-Scenari'!H185))</f>
        <v>454</v>
      </c>
    </row>
    <row r="185" spans="1:13" ht="15" customHeight="1" x14ac:dyDescent="0.2">
      <c r="A185" s="62">
        <f>INDEX('22.22-Scenari'!$A$3:$A$502,MATCH(C185,$M$2:$M$501,0))</f>
        <v>39</v>
      </c>
      <c r="B185" s="63">
        <f>LARGE('22.22-Scenari'!$H$3:$H$502,C185)</f>
        <v>11.547670675030531</v>
      </c>
      <c r="C185" s="64">
        <f t="shared" si="2"/>
        <v>184</v>
      </c>
      <c r="M185" s="64">
        <f>SUMPRODUCT(--('22.22-Scenari'!$H$3:$H$502&gt;'22.22-Scenari'!H186))+SUMPRODUCT(--('22.22-Scenari'!$H$3:H186='22.22-Scenari'!H186))</f>
        <v>386</v>
      </c>
    </row>
    <row r="186" spans="1:13" ht="15" customHeight="1" x14ac:dyDescent="0.2">
      <c r="A186" s="62">
        <f>INDEX('22.22-Scenari'!$A$3:$A$502,MATCH(C186,$M$2:$M$501,0))</f>
        <v>352</v>
      </c>
      <c r="B186" s="63">
        <f>LARGE('22.22-Scenari'!$H$3:$H$502,C186)</f>
        <v>11.377892602649808</v>
      </c>
      <c r="C186" s="64">
        <f t="shared" si="2"/>
        <v>185</v>
      </c>
      <c r="M186" s="64">
        <f>SUMPRODUCT(--('22.22-Scenari'!$H$3:$H$502&gt;'22.22-Scenari'!H187))+SUMPRODUCT(--('22.22-Scenari'!$H$3:H187='22.22-Scenari'!H187))</f>
        <v>403</v>
      </c>
    </row>
    <row r="187" spans="1:13" ht="15" customHeight="1" x14ac:dyDescent="0.2">
      <c r="A187" s="62">
        <f>INDEX('22.22-Scenari'!$A$3:$A$502,MATCH(C187,$M$2:$M$501,0))</f>
        <v>378</v>
      </c>
      <c r="B187" s="63">
        <f>LARGE('22.22-Scenari'!$H$3:$H$502,C187)</f>
        <v>11.369777671710835</v>
      </c>
      <c r="C187" s="64">
        <f t="shared" si="2"/>
        <v>186</v>
      </c>
      <c r="M187" s="64">
        <f>SUMPRODUCT(--('22.22-Scenari'!$H$3:$H$502&gt;'22.22-Scenari'!H188))+SUMPRODUCT(--('22.22-Scenari'!$H$3:H188='22.22-Scenari'!H188))</f>
        <v>282</v>
      </c>
    </row>
    <row r="188" spans="1:13" ht="15" customHeight="1" x14ac:dyDescent="0.2">
      <c r="A188" s="62">
        <f>INDEX('22.22-Scenari'!$A$3:$A$502,MATCH(C188,$M$2:$M$501,0))</f>
        <v>213</v>
      </c>
      <c r="B188" s="63">
        <f>LARGE('22.22-Scenari'!$H$3:$H$502,C188)</f>
        <v>10.418589571765551</v>
      </c>
      <c r="C188" s="64">
        <f t="shared" si="2"/>
        <v>187</v>
      </c>
      <c r="M188" s="64">
        <f>SUMPRODUCT(--('22.22-Scenari'!$H$3:$H$502&gt;'22.22-Scenari'!H189))+SUMPRODUCT(--('22.22-Scenari'!$H$3:H189='22.22-Scenari'!H189))</f>
        <v>420</v>
      </c>
    </row>
    <row r="189" spans="1:13" ht="15" customHeight="1" x14ac:dyDescent="0.2">
      <c r="A189" s="62">
        <f>INDEX('22.22-Scenari'!$A$3:$A$502,MATCH(C189,$M$2:$M$501,0))</f>
        <v>364</v>
      </c>
      <c r="B189" s="63">
        <f>LARGE('22.22-Scenari'!$H$3:$H$502,C189)</f>
        <v>9.0354198615696077</v>
      </c>
      <c r="C189" s="64">
        <f t="shared" si="2"/>
        <v>188</v>
      </c>
      <c r="M189" s="64">
        <f>SUMPRODUCT(--('22.22-Scenari'!$H$3:$H$502&gt;'22.22-Scenari'!H190))+SUMPRODUCT(--('22.22-Scenari'!$H$3:H190='22.22-Scenari'!H190))</f>
        <v>479</v>
      </c>
    </row>
    <row r="190" spans="1:13" ht="15" customHeight="1" x14ac:dyDescent="0.2">
      <c r="A190" s="62">
        <f>INDEX('22.22-Scenari'!$A$3:$A$502,MATCH(C190,$M$2:$M$501,0))</f>
        <v>342</v>
      </c>
      <c r="B190" s="63">
        <f>LARGE('22.22-Scenari'!$H$3:$H$502,C190)</f>
        <v>8.9004413361144543</v>
      </c>
      <c r="C190" s="64">
        <f t="shared" si="2"/>
        <v>189</v>
      </c>
      <c r="M190" s="64">
        <f>SUMPRODUCT(--('22.22-Scenari'!$H$3:$H$502&gt;'22.22-Scenari'!H191))+SUMPRODUCT(--('22.22-Scenari'!$H$3:H191='22.22-Scenari'!H191))</f>
        <v>159</v>
      </c>
    </row>
    <row r="191" spans="1:13" ht="15" customHeight="1" x14ac:dyDescent="0.2">
      <c r="A191" s="62">
        <f>INDEX('22.22-Scenari'!$A$3:$A$502,MATCH(C191,$M$2:$M$501,0))</f>
        <v>421</v>
      </c>
      <c r="B191" s="63">
        <f>LARGE('22.22-Scenari'!$H$3:$H$502,C191)</f>
        <v>8.6984364583040588</v>
      </c>
      <c r="C191" s="64">
        <f t="shared" si="2"/>
        <v>190</v>
      </c>
      <c r="M191" s="64">
        <f>SUMPRODUCT(--('22.22-Scenari'!$H$3:$H$502&gt;'22.22-Scenari'!H192))+SUMPRODUCT(--('22.22-Scenari'!$H$3:H192='22.22-Scenari'!H192))</f>
        <v>205</v>
      </c>
    </row>
    <row r="192" spans="1:13" ht="15" customHeight="1" x14ac:dyDescent="0.2">
      <c r="A192" s="62">
        <f>INDEX('22.22-Scenari'!$A$3:$A$502,MATCH(C192,$M$2:$M$501,0))</f>
        <v>98</v>
      </c>
      <c r="B192" s="63">
        <f>LARGE('22.22-Scenari'!$H$3:$H$502,C192)</f>
        <v>8.6880210712806729</v>
      </c>
      <c r="C192" s="64">
        <f t="shared" si="2"/>
        <v>191</v>
      </c>
      <c r="M192" s="64">
        <f>SUMPRODUCT(--('22.22-Scenari'!$H$3:$H$502&gt;'22.22-Scenari'!H193))+SUMPRODUCT(--('22.22-Scenari'!$H$3:H193='22.22-Scenari'!H193))</f>
        <v>309</v>
      </c>
    </row>
    <row r="193" spans="1:13" ht="15" customHeight="1" x14ac:dyDescent="0.2">
      <c r="A193" s="62">
        <f>INDEX('22.22-Scenari'!$A$3:$A$502,MATCH(C193,$M$2:$M$501,0))</f>
        <v>218</v>
      </c>
      <c r="B193" s="63">
        <f>LARGE('22.22-Scenari'!$H$3:$H$502,C193)</f>
        <v>7.5271179929950449</v>
      </c>
      <c r="C193" s="64">
        <f t="shared" si="2"/>
        <v>192</v>
      </c>
      <c r="M193" s="64">
        <f>SUMPRODUCT(--('22.22-Scenari'!$H$3:$H$502&gt;'22.22-Scenari'!H194))+SUMPRODUCT(--('22.22-Scenari'!$H$3:H194='22.22-Scenari'!H194))</f>
        <v>356</v>
      </c>
    </row>
    <row r="194" spans="1:13" ht="15" customHeight="1" x14ac:dyDescent="0.2">
      <c r="A194" s="62">
        <f>INDEX('22.22-Scenari'!$A$3:$A$502,MATCH(C194,$M$2:$M$501,0))</f>
        <v>42</v>
      </c>
      <c r="B194" s="63">
        <f>LARGE('22.22-Scenari'!$H$3:$H$502,C194)</f>
        <v>7.5196847808419989</v>
      </c>
      <c r="C194" s="64">
        <f t="shared" si="2"/>
        <v>193</v>
      </c>
      <c r="M194" s="64">
        <f>SUMPRODUCT(--('22.22-Scenari'!$H$3:$H$502&gt;'22.22-Scenari'!H195))+SUMPRODUCT(--('22.22-Scenari'!$H$3:H195='22.22-Scenari'!H195))</f>
        <v>417</v>
      </c>
    </row>
    <row r="195" spans="1:13" ht="15" customHeight="1" x14ac:dyDescent="0.2">
      <c r="A195" s="62">
        <f>INDEX('22.22-Scenari'!$A$3:$A$502,MATCH(C195,$M$2:$M$501,0))</f>
        <v>386</v>
      </c>
      <c r="B195" s="63">
        <f>LARGE('22.22-Scenari'!$H$3:$H$502,C195)</f>
        <v>7.5010484198137419</v>
      </c>
      <c r="C195" s="64">
        <f t="shared" ref="C195:C258" si="3">C194+1</f>
        <v>194</v>
      </c>
      <c r="M195" s="64">
        <f>SUMPRODUCT(--('22.22-Scenari'!$H$3:$H$502&gt;'22.22-Scenari'!H196))+SUMPRODUCT(--('22.22-Scenari'!$H$3:H196='22.22-Scenari'!H196))</f>
        <v>385</v>
      </c>
    </row>
    <row r="196" spans="1:13" ht="15" customHeight="1" x14ac:dyDescent="0.2">
      <c r="A196" s="62">
        <f>INDEX('22.22-Scenari'!$A$3:$A$502,MATCH(C196,$M$2:$M$501,0))</f>
        <v>75</v>
      </c>
      <c r="B196" s="63">
        <f>LARGE('22.22-Scenari'!$H$3:$H$502,C196)</f>
        <v>6.4320826004859555</v>
      </c>
      <c r="C196" s="64">
        <f t="shared" si="3"/>
        <v>195</v>
      </c>
      <c r="M196" s="64">
        <f>SUMPRODUCT(--('22.22-Scenari'!$H$3:$H$502&gt;'22.22-Scenari'!H197))+SUMPRODUCT(--('22.22-Scenari'!$H$3:H197='22.22-Scenari'!H197))</f>
        <v>224</v>
      </c>
    </row>
    <row r="197" spans="1:13" ht="15" customHeight="1" x14ac:dyDescent="0.2">
      <c r="A197" s="62">
        <f>INDEX('22.22-Scenari'!$A$3:$A$502,MATCH(C197,$M$2:$M$501,0))</f>
        <v>5</v>
      </c>
      <c r="B197" s="63">
        <f>LARGE('22.22-Scenari'!$H$3:$H$502,C197)</f>
        <v>6.0443007819176273</v>
      </c>
      <c r="C197" s="64">
        <f t="shared" si="3"/>
        <v>196</v>
      </c>
      <c r="M197" s="64">
        <f>SUMPRODUCT(--('22.22-Scenari'!$H$3:$H$502&gt;'22.22-Scenari'!H198))+SUMPRODUCT(--('22.22-Scenari'!$H$3:H198='22.22-Scenari'!H198))</f>
        <v>363</v>
      </c>
    </row>
    <row r="198" spans="1:13" ht="15" customHeight="1" x14ac:dyDescent="0.2">
      <c r="A198" s="62">
        <f>INDEX('22.22-Scenari'!$A$3:$A$502,MATCH(C198,$M$2:$M$501,0))</f>
        <v>303</v>
      </c>
      <c r="B198" s="63">
        <f>LARGE('22.22-Scenari'!$H$3:$H$502,C198)</f>
        <v>5.5435311347700917</v>
      </c>
      <c r="C198" s="64">
        <f t="shared" si="3"/>
        <v>197</v>
      </c>
      <c r="M198" s="64">
        <f>SUMPRODUCT(--('22.22-Scenari'!$H$3:$H$502&gt;'22.22-Scenari'!H199))+SUMPRODUCT(--('22.22-Scenari'!$H$3:H199='22.22-Scenari'!H199))</f>
        <v>310</v>
      </c>
    </row>
    <row r="199" spans="1:13" ht="15" customHeight="1" x14ac:dyDescent="0.2">
      <c r="A199" s="62">
        <f>INDEX('22.22-Scenari'!$A$3:$A$502,MATCH(C199,$M$2:$M$501,0))</f>
        <v>100</v>
      </c>
      <c r="B199" s="63">
        <f>LARGE('22.22-Scenari'!$H$3:$H$502,C199)</f>
        <v>5.422062389243365</v>
      </c>
      <c r="C199" s="64">
        <f t="shared" si="3"/>
        <v>198</v>
      </c>
      <c r="M199" s="64">
        <f>SUMPRODUCT(--('22.22-Scenari'!$H$3:$H$502&gt;'22.22-Scenari'!H200))+SUMPRODUCT(--('22.22-Scenari'!$H$3:H200='22.22-Scenari'!H200))</f>
        <v>285</v>
      </c>
    </row>
    <row r="200" spans="1:13" ht="15" customHeight="1" x14ac:dyDescent="0.2">
      <c r="A200" s="62">
        <f>INDEX('22.22-Scenari'!$A$3:$A$502,MATCH(C200,$M$2:$M$501,0))</f>
        <v>448</v>
      </c>
      <c r="B200" s="63">
        <f>LARGE('22.22-Scenari'!$H$3:$H$502,C200)</f>
        <v>5.3883098765036266</v>
      </c>
      <c r="C200" s="64">
        <f t="shared" si="3"/>
        <v>199</v>
      </c>
      <c r="M200" s="64">
        <f>SUMPRODUCT(--('22.22-Scenari'!$H$3:$H$502&gt;'22.22-Scenari'!H201))+SUMPRODUCT(--('22.22-Scenari'!$H$3:H201='22.22-Scenari'!H201))</f>
        <v>132</v>
      </c>
    </row>
    <row r="201" spans="1:13" ht="15" customHeight="1" x14ac:dyDescent="0.2">
      <c r="A201" s="62">
        <f>INDEX('22.22-Scenari'!$A$3:$A$502,MATCH(C201,$M$2:$M$501,0))</f>
        <v>255</v>
      </c>
      <c r="B201" s="63">
        <f>LARGE('22.22-Scenari'!$H$3:$H$502,C201)</f>
        <v>5.1579318075600895</v>
      </c>
      <c r="C201" s="64">
        <f t="shared" si="3"/>
        <v>200</v>
      </c>
      <c r="M201" s="64">
        <f>SUMPRODUCT(--('22.22-Scenari'!$H$3:$H$502&gt;'22.22-Scenari'!H202))+SUMPRODUCT(--('22.22-Scenari'!$H$3:H202='22.22-Scenari'!H202))</f>
        <v>116</v>
      </c>
    </row>
    <row r="202" spans="1:13" ht="15" customHeight="1" x14ac:dyDescent="0.2">
      <c r="A202" s="62">
        <f>INDEX('22.22-Scenari'!$A$3:$A$502,MATCH(C202,$M$2:$M$501,0))</f>
        <v>110</v>
      </c>
      <c r="B202" s="63">
        <f>LARGE('22.22-Scenari'!$H$3:$H$502,C202)</f>
        <v>5.0561301527413889</v>
      </c>
      <c r="C202" s="64">
        <f t="shared" si="3"/>
        <v>201</v>
      </c>
      <c r="M202" s="64">
        <f>SUMPRODUCT(--('22.22-Scenari'!$H$3:$H$502&gt;'22.22-Scenari'!H203))+SUMPRODUCT(--('22.22-Scenari'!$H$3:H203='22.22-Scenari'!H203))</f>
        <v>222</v>
      </c>
    </row>
    <row r="203" spans="1:13" ht="15" customHeight="1" x14ac:dyDescent="0.2">
      <c r="A203" s="62">
        <f>INDEX('22.22-Scenari'!$A$3:$A$502,MATCH(C203,$M$2:$M$501,0))</f>
        <v>486</v>
      </c>
      <c r="B203" s="63">
        <f>LARGE('22.22-Scenari'!$H$3:$H$502,C203)</f>
        <v>4.9645651150549384</v>
      </c>
      <c r="C203" s="64">
        <f t="shared" si="3"/>
        <v>202</v>
      </c>
      <c r="M203" s="64">
        <f>SUMPRODUCT(--('22.22-Scenari'!$H$3:$H$502&gt;'22.22-Scenari'!H204))+SUMPRODUCT(--('22.22-Scenari'!$H$3:H204='22.22-Scenari'!H204))</f>
        <v>472</v>
      </c>
    </row>
    <row r="204" spans="1:13" ht="15" customHeight="1" x14ac:dyDescent="0.2">
      <c r="A204" s="62">
        <f>INDEX('22.22-Scenari'!$A$3:$A$502,MATCH(C204,$M$2:$M$501,0))</f>
        <v>391</v>
      </c>
      <c r="B204" s="63">
        <f>LARGE('22.22-Scenari'!$H$3:$H$502,C204)</f>
        <v>4.7514857505138934</v>
      </c>
      <c r="C204" s="64">
        <f t="shared" si="3"/>
        <v>203</v>
      </c>
      <c r="M204" s="64">
        <f>SUMPRODUCT(--('22.22-Scenari'!$H$3:$H$502&gt;'22.22-Scenari'!H205))+SUMPRODUCT(--('22.22-Scenari'!$H$3:H205='22.22-Scenari'!H205))</f>
        <v>81</v>
      </c>
    </row>
    <row r="205" spans="1:13" ht="15" customHeight="1" x14ac:dyDescent="0.2">
      <c r="A205" s="62">
        <f>INDEX('22.22-Scenari'!$A$3:$A$502,MATCH(C205,$M$2:$M$501,0))</f>
        <v>126</v>
      </c>
      <c r="B205" s="63">
        <f>LARGE('22.22-Scenari'!$H$3:$H$502,C205)</f>
        <v>4.5975466303461872</v>
      </c>
      <c r="C205" s="64">
        <f t="shared" si="3"/>
        <v>204</v>
      </c>
      <c r="M205" s="64">
        <f>SUMPRODUCT(--('22.22-Scenari'!$H$3:$H$502&gt;'22.22-Scenari'!H206))+SUMPRODUCT(--('22.22-Scenari'!$H$3:H206='22.22-Scenari'!H206))</f>
        <v>364</v>
      </c>
    </row>
    <row r="206" spans="1:13" ht="15" customHeight="1" x14ac:dyDescent="0.2">
      <c r="A206" s="62">
        <f>INDEX('22.22-Scenari'!$A$3:$A$502,MATCH(C206,$M$2:$M$501,0))</f>
        <v>190</v>
      </c>
      <c r="B206" s="63">
        <f>LARGE('22.22-Scenari'!$H$3:$H$502,C206)</f>
        <v>4.589549336975324</v>
      </c>
      <c r="C206" s="64">
        <f t="shared" si="3"/>
        <v>205</v>
      </c>
      <c r="M206" s="64">
        <f>SUMPRODUCT(--('22.22-Scenari'!$H$3:$H$502&gt;'22.22-Scenari'!H207))+SUMPRODUCT(--('22.22-Scenari'!$H$3:H207='22.22-Scenari'!H207))</f>
        <v>249</v>
      </c>
    </row>
    <row r="207" spans="1:13" ht="15" customHeight="1" x14ac:dyDescent="0.2">
      <c r="A207" s="62">
        <f>INDEX('22.22-Scenari'!$A$3:$A$502,MATCH(C207,$M$2:$M$501,0))</f>
        <v>360</v>
      </c>
      <c r="B207" s="63">
        <f>LARGE('22.22-Scenari'!$H$3:$H$502,C207)</f>
        <v>4.352609665827913</v>
      </c>
      <c r="C207" s="64">
        <f t="shared" si="3"/>
        <v>206</v>
      </c>
      <c r="M207" s="64">
        <f>SUMPRODUCT(--('22.22-Scenari'!$H$3:$H$502&gt;'22.22-Scenari'!H208))+SUMPRODUCT(--('22.22-Scenari'!$H$3:H208='22.22-Scenari'!H208))</f>
        <v>253</v>
      </c>
    </row>
    <row r="208" spans="1:13" ht="15" customHeight="1" x14ac:dyDescent="0.2">
      <c r="A208" s="62">
        <f>INDEX('22.22-Scenari'!$A$3:$A$502,MATCH(C208,$M$2:$M$501,0))</f>
        <v>319</v>
      </c>
      <c r="B208" s="63">
        <f>LARGE('22.22-Scenari'!$H$3:$H$502,C208)</f>
        <v>3.9394521507892932</v>
      </c>
      <c r="C208" s="64">
        <f t="shared" si="3"/>
        <v>207</v>
      </c>
      <c r="M208" s="64">
        <f>SUMPRODUCT(--('22.22-Scenari'!$H$3:$H$502&gt;'22.22-Scenari'!H209))+SUMPRODUCT(--('22.22-Scenari'!$H$3:H209='22.22-Scenari'!H209))</f>
        <v>225</v>
      </c>
    </row>
    <row r="209" spans="1:13" ht="15" customHeight="1" x14ac:dyDescent="0.2">
      <c r="A209" s="62">
        <f>INDEX('22.22-Scenari'!$A$3:$A$502,MATCH(C209,$M$2:$M$501,0))</f>
        <v>230</v>
      </c>
      <c r="B209" s="63">
        <f>LARGE('22.22-Scenari'!$H$3:$H$502,C209)</f>
        <v>3.2835139233793598</v>
      </c>
      <c r="C209" s="64">
        <f t="shared" si="3"/>
        <v>208</v>
      </c>
      <c r="M209" s="64">
        <f>SUMPRODUCT(--('22.22-Scenari'!$H$3:$H$502&gt;'22.22-Scenari'!H210))+SUMPRODUCT(--('22.22-Scenari'!$H$3:H210='22.22-Scenari'!H210))</f>
        <v>260</v>
      </c>
    </row>
    <row r="210" spans="1:13" ht="15" customHeight="1" x14ac:dyDescent="0.2">
      <c r="A210" s="62">
        <f>INDEX('22.22-Scenari'!$A$3:$A$502,MATCH(C210,$M$2:$M$501,0))</f>
        <v>456</v>
      </c>
      <c r="B210" s="63">
        <f>LARGE('22.22-Scenari'!$H$3:$H$502,C210)</f>
        <v>3.2589608314301586</v>
      </c>
      <c r="C210" s="64">
        <f t="shared" si="3"/>
        <v>209</v>
      </c>
      <c r="M210" s="64">
        <f>SUMPRODUCT(--('22.22-Scenari'!$H$3:$H$502&gt;'22.22-Scenari'!H211))+SUMPRODUCT(--('22.22-Scenari'!$H$3:H211='22.22-Scenari'!H211))</f>
        <v>233</v>
      </c>
    </row>
    <row r="211" spans="1:13" ht="15" customHeight="1" x14ac:dyDescent="0.2">
      <c r="A211" s="62">
        <f>INDEX('22.22-Scenari'!$A$3:$A$502,MATCH(C211,$M$2:$M$501,0))</f>
        <v>93</v>
      </c>
      <c r="B211" s="63">
        <f>LARGE('22.22-Scenari'!$H$3:$H$502,C211)</f>
        <v>2.6384631673681724</v>
      </c>
      <c r="C211" s="64">
        <f t="shared" si="3"/>
        <v>210</v>
      </c>
      <c r="M211" s="64">
        <f>SUMPRODUCT(--('22.22-Scenari'!$H$3:$H$502&gt;'22.22-Scenari'!H212))+SUMPRODUCT(--('22.22-Scenari'!$H$3:H212='22.22-Scenari'!H212))</f>
        <v>299</v>
      </c>
    </row>
    <row r="212" spans="1:13" ht="15" customHeight="1" x14ac:dyDescent="0.2">
      <c r="A212" s="62">
        <f>INDEX('22.22-Scenari'!$A$3:$A$502,MATCH(C212,$M$2:$M$501,0))</f>
        <v>432</v>
      </c>
      <c r="B212" s="63">
        <f>LARGE('22.22-Scenari'!$H$3:$H$502,C212)</f>
        <v>2.5447851865537814</v>
      </c>
      <c r="C212" s="64">
        <f t="shared" si="3"/>
        <v>211</v>
      </c>
      <c r="M212" s="64">
        <f>SUMPRODUCT(--('22.22-Scenari'!$H$3:$H$502&gt;'22.22-Scenari'!H213))+SUMPRODUCT(--('22.22-Scenari'!$H$3:H213='22.22-Scenari'!H213))</f>
        <v>274</v>
      </c>
    </row>
    <row r="213" spans="1:13" ht="15" customHeight="1" x14ac:dyDescent="0.2">
      <c r="A213" s="62">
        <f>INDEX('22.22-Scenari'!$A$3:$A$502,MATCH(C213,$M$2:$M$501,0))</f>
        <v>290</v>
      </c>
      <c r="B213" s="63">
        <f>LARGE('22.22-Scenari'!$H$3:$H$502,C213)</f>
        <v>1.8443060335557675</v>
      </c>
      <c r="C213" s="64">
        <f t="shared" si="3"/>
        <v>212</v>
      </c>
      <c r="M213" s="64">
        <f>SUMPRODUCT(--('22.22-Scenari'!$H$3:$H$502&gt;'22.22-Scenari'!H214))+SUMPRODUCT(--('22.22-Scenari'!$H$3:H214='22.22-Scenari'!H214))</f>
        <v>284</v>
      </c>
    </row>
    <row r="214" spans="1:13" ht="15" customHeight="1" x14ac:dyDescent="0.2">
      <c r="A214" s="62">
        <f>INDEX('22.22-Scenari'!$A$3:$A$502,MATCH(C214,$M$2:$M$501,0))</f>
        <v>438</v>
      </c>
      <c r="B214" s="63">
        <f>LARGE('22.22-Scenari'!$H$3:$H$502,C214)</f>
        <v>1.752599390973046</v>
      </c>
      <c r="C214" s="64">
        <f t="shared" si="3"/>
        <v>213</v>
      </c>
      <c r="M214" s="64">
        <f>SUMPRODUCT(--('22.22-Scenari'!$H$3:$H$502&gt;'22.22-Scenari'!H215))+SUMPRODUCT(--('22.22-Scenari'!$H$3:H215='22.22-Scenari'!H215))</f>
        <v>187</v>
      </c>
    </row>
    <row r="215" spans="1:13" ht="15" customHeight="1" x14ac:dyDescent="0.2">
      <c r="A215" s="62">
        <f>INDEX('22.22-Scenari'!$A$3:$A$502,MATCH(C215,$M$2:$M$501,0))</f>
        <v>299</v>
      </c>
      <c r="B215" s="63">
        <f>LARGE('22.22-Scenari'!$H$3:$H$502,C215)</f>
        <v>1.6509523716449621</v>
      </c>
      <c r="C215" s="64">
        <f t="shared" si="3"/>
        <v>214</v>
      </c>
      <c r="M215" s="64">
        <f>SUMPRODUCT(--('22.22-Scenari'!$H$3:$H$502&gt;'22.22-Scenari'!H216))+SUMPRODUCT(--('22.22-Scenari'!$H$3:H216='22.22-Scenari'!H216))</f>
        <v>395</v>
      </c>
    </row>
    <row r="216" spans="1:13" ht="15" customHeight="1" x14ac:dyDescent="0.2">
      <c r="A216" s="62">
        <f>INDEX('22.22-Scenari'!$A$3:$A$502,MATCH(C216,$M$2:$M$501,0))</f>
        <v>66</v>
      </c>
      <c r="B216" s="63">
        <f>LARGE('22.22-Scenari'!$H$3:$H$502,C216)</f>
        <v>1.5677698584386235</v>
      </c>
      <c r="C216" s="64">
        <f t="shared" si="3"/>
        <v>215</v>
      </c>
      <c r="M216" s="64">
        <f>SUMPRODUCT(--('22.22-Scenari'!$H$3:$H$502&gt;'22.22-Scenari'!H217))+SUMPRODUCT(--('22.22-Scenari'!$H$3:H217='22.22-Scenari'!H217))</f>
        <v>37</v>
      </c>
    </row>
    <row r="217" spans="1:13" ht="15" customHeight="1" x14ac:dyDescent="0.2">
      <c r="A217" s="62">
        <f>INDEX('22.22-Scenari'!$A$3:$A$502,MATCH(C217,$M$2:$M$501,0))</f>
        <v>160</v>
      </c>
      <c r="B217" s="63">
        <f>LARGE('22.22-Scenari'!$H$3:$H$502,C217)</f>
        <v>0.75670367172642727</v>
      </c>
      <c r="C217" s="64">
        <f t="shared" si="3"/>
        <v>216</v>
      </c>
      <c r="M217" s="64">
        <f>SUMPRODUCT(--('22.22-Scenari'!$H$3:$H$502&gt;'22.22-Scenari'!H218))+SUMPRODUCT(--('22.22-Scenari'!$H$3:H218='22.22-Scenari'!H218))</f>
        <v>440</v>
      </c>
    </row>
    <row r="218" spans="1:13" ht="15" customHeight="1" x14ac:dyDescent="0.2">
      <c r="A218" s="62">
        <f>INDEX('22.22-Scenari'!$A$3:$A$502,MATCH(C218,$M$2:$M$501,0))</f>
        <v>351</v>
      </c>
      <c r="B218" s="63">
        <f>LARGE('22.22-Scenari'!$H$3:$H$502,C218)</f>
        <v>0.2942634540504514</v>
      </c>
      <c r="C218" s="64">
        <f t="shared" si="3"/>
        <v>217</v>
      </c>
      <c r="M218" s="64">
        <f>SUMPRODUCT(--('22.22-Scenari'!$H$3:$H$502&gt;'22.22-Scenari'!H219))+SUMPRODUCT(--('22.22-Scenari'!$H$3:H219='22.22-Scenari'!H219))</f>
        <v>112</v>
      </c>
    </row>
    <row r="219" spans="1:13" ht="15" customHeight="1" x14ac:dyDescent="0.2">
      <c r="A219" s="62">
        <f>INDEX('22.22-Scenari'!$A$3:$A$502,MATCH(C219,$M$2:$M$501,0))</f>
        <v>94</v>
      </c>
      <c r="B219" s="63">
        <f>LARGE('22.22-Scenari'!$H$3:$H$502,C219)</f>
        <v>1.0107591679116013E-2</v>
      </c>
      <c r="C219" s="64">
        <f t="shared" si="3"/>
        <v>218</v>
      </c>
      <c r="M219" s="64">
        <f>SUMPRODUCT(--('22.22-Scenari'!$H$3:$H$502&gt;'22.22-Scenari'!H220))+SUMPRODUCT(--('22.22-Scenari'!$H$3:H220='22.22-Scenari'!H220))</f>
        <v>192</v>
      </c>
    </row>
    <row r="220" spans="1:13" ht="15" customHeight="1" x14ac:dyDescent="0.2">
      <c r="A220" s="62">
        <f>INDEX('22.22-Scenari'!$A$3:$A$502,MATCH(C220,$M$2:$M$501,0))</f>
        <v>101</v>
      </c>
      <c r="B220" s="63">
        <f>LARGE('22.22-Scenari'!$H$3:$H$502,C220)</f>
        <v>-0.52980621256392624</v>
      </c>
      <c r="C220" s="64">
        <f t="shared" si="3"/>
        <v>219</v>
      </c>
      <c r="M220" s="64">
        <f>SUMPRODUCT(--('22.22-Scenari'!$H$3:$H$502&gt;'22.22-Scenari'!H221))+SUMPRODUCT(--('22.22-Scenari'!$H$3:H221='22.22-Scenari'!H221))</f>
        <v>62</v>
      </c>
    </row>
    <row r="221" spans="1:13" ht="15" customHeight="1" x14ac:dyDescent="0.2">
      <c r="A221" s="62">
        <f>INDEX('22.22-Scenari'!$A$3:$A$502,MATCH(C221,$M$2:$M$501,0))</f>
        <v>249</v>
      </c>
      <c r="B221" s="63">
        <f>LARGE('22.22-Scenari'!$H$3:$H$502,C221)</f>
        <v>-0.84908815057133324</v>
      </c>
      <c r="C221" s="64">
        <f t="shared" si="3"/>
        <v>220</v>
      </c>
      <c r="M221" s="64">
        <f>SUMPRODUCT(--('22.22-Scenari'!$H$3:$H$502&gt;'22.22-Scenari'!H222))+SUMPRODUCT(--('22.22-Scenari'!$H$3:H222='22.22-Scenari'!H222))</f>
        <v>93</v>
      </c>
    </row>
    <row r="222" spans="1:13" ht="15" customHeight="1" x14ac:dyDescent="0.2">
      <c r="A222" s="62">
        <f>INDEX('22.22-Scenari'!$A$3:$A$502,MATCH(C222,$M$2:$M$501,0))</f>
        <v>309</v>
      </c>
      <c r="B222" s="63">
        <f>LARGE('22.22-Scenari'!$H$3:$H$502,C222)</f>
        <v>-1.0461455430122442</v>
      </c>
      <c r="C222" s="64">
        <f t="shared" si="3"/>
        <v>221</v>
      </c>
      <c r="M222" s="64">
        <f>SUMPRODUCT(--('22.22-Scenari'!$H$3:$H$502&gt;'22.22-Scenari'!H223))+SUMPRODUCT(--('22.22-Scenari'!$H$3:H223='22.22-Scenari'!H223))</f>
        <v>491</v>
      </c>
    </row>
    <row r="223" spans="1:13" ht="15" customHeight="1" x14ac:dyDescent="0.2">
      <c r="A223" s="62">
        <f>INDEX('22.22-Scenari'!$A$3:$A$502,MATCH(C223,$M$2:$M$501,0))</f>
        <v>201</v>
      </c>
      <c r="B223" s="63">
        <f>LARGE('22.22-Scenari'!$H$3:$H$502,C223)</f>
        <v>-1.292830597696593</v>
      </c>
      <c r="C223" s="64">
        <f t="shared" si="3"/>
        <v>222</v>
      </c>
      <c r="M223" s="64">
        <f>SUMPRODUCT(--('22.22-Scenari'!$H$3:$H$502&gt;'22.22-Scenari'!H224))+SUMPRODUCT(--('22.22-Scenari'!$H$3:H224='22.22-Scenari'!H224))</f>
        <v>142</v>
      </c>
    </row>
    <row r="224" spans="1:13" ht="15" customHeight="1" x14ac:dyDescent="0.2">
      <c r="A224" s="62">
        <f>INDEX('22.22-Scenari'!$A$3:$A$502,MATCH(C224,$M$2:$M$501,0))</f>
        <v>341</v>
      </c>
      <c r="B224" s="63">
        <f>LARGE('22.22-Scenari'!$H$3:$H$502,C224)</f>
        <v>-1.5046414633179666</v>
      </c>
      <c r="C224" s="64">
        <f t="shared" si="3"/>
        <v>223</v>
      </c>
      <c r="M224" s="64">
        <f>SUMPRODUCT(--('22.22-Scenari'!$H$3:$H$502&gt;'22.22-Scenari'!H225))+SUMPRODUCT(--('22.22-Scenari'!$H$3:H225='22.22-Scenari'!H225))</f>
        <v>478</v>
      </c>
    </row>
    <row r="225" spans="1:13" ht="15" customHeight="1" x14ac:dyDescent="0.2">
      <c r="A225" s="62">
        <f>INDEX('22.22-Scenari'!$A$3:$A$502,MATCH(C225,$M$2:$M$501,0))</f>
        <v>195</v>
      </c>
      <c r="B225" s="63">
        <f>LARGE('22.22-Scenari'!$H$3:$H$502,C225)</f>
        <v>-2.2164195621717226</v>
      </c>
      <c r="C225" s="64">
        <f t="shared" si="3"/>
        <v>224</v>
      </c>
      <c r="M225" s="64">
        <f>SUMPRODUCT(--('22.22-Scenari'!$H$3:$H$502&gt;'22.22-Scenari'!H226))+SUMPRODUCT(--('22.22-Scenari'!$H$3:H226='22.22-Scenari'!H226))</f>
        <v>450</v>
      </c>
    </row>
    <row r="226" spans="1:13" ht="15" customHeight="1" x14ac:dyDescent="0.2">
      <c r="A226" s="62">
        <f>INDEX('22.22-Scenari'!$A$3:$A$502,MATCH(C226,$M$2:$M$501,0))</f>
        <v>207</v>
      </c>
      <c r="B226" s="63">
        <f>LARGE('22.22-Scenari'!$H$3:$H$502,C226)</f>
        <v>-2.5015780219746375</v>
      </c>
      <c r="C226" s="64">
        <f t="shared" si="3"/>
        <v>225</v>
      </c>
      <c r="M226" s="64">
        <f>SUMPRODUCT(--('22.22-Scenari'!$H$3:$H$502&gt;'22.22-Scenari'!H227))+SUMPRODUCT(--('22.22-Scenari'!$H$3:H227='22.22-Scenari'!H227))</f>
        <v>287</v>
      </c>
    </row>
    <row r="227" spans="1:13" ht="15" customHeight="1" x14ac:dyDescent="0.2">
      <c r="A227" s="62">
        <f>INDEX('22.22-Scenari'!$A$3:$A$502,MATCH(C227,$M$2:$M$501,0))</f>
        <v>116</v>
      </c>
      <c r="B227" s="63">
        <f>LARGE('22.22-Scenari'!$H$3:$H$502,C227)</f>
        <v>-3.1206667722526618</v>
      </c>
      <c r="C227" s="64">
        <f t="shared" si="3"/>
        <v>226</v>
      </c>
      <c r="M227" s="64">
        <f>SUMPRODUCT(--('22.22-Scenari'!$H$3:$H$502&gt;'22.22-Scenari'!H228))+SUMPRODUCT(--('22.22-Scenari'!$H$3:H228='22.22-Scenari'!H228))</f>
        <v>263</v>
      </c>
    </row>
    <row r="228" spans="1:13" ht="15" customHeight="1" x14ac:dyDescent="0.2">
      <c r="A228" s="62">
        <f>INDEX('22.22-Scenari'!$A$3:$A$502,MATCH(C228,$M$2:$M$501,0))</f>
        <v>359</v>
      </c>
      <c r="B228" s="63">
        <f>LARGE('22.22-Scenari'!$H$3:$H$502,C228)</f>
        <v>-3.2182395147829084</v>
      </c>
      <c r="C228" s="64">
        <f t="shared" si="3"/>
        <v>227</v>
      </c>
      <c r="M228" s="64">
        <f>SUMPRODUCT(--('22.22-Scenari'!$H$3:$H$502&gt;'22.22-Scenari'!H229))+SUMPRODUCT(--('22.22-Scenari'!$H$3:H229='22.22-Scenari'!H229))</f>
        <v>100</v>
      </c>
    </row>
    <row r="229" spans="1:13" ht="15" customHeight="1" x14ac:dyDescent="0.2">
      <c r="A229" s="62">
        <f>INDEX('22.22-Scenari'!$A$3:$A$502,MATCH(C229,$M$2:$M$501,0))</f>
        <v>81</v>
      </c>
      <c r="B229" s="63">
        <f>LARGE('22.22-Scenari'!$H$3:$H$502,C229)</f>
        <v>-3.5540526663735363</v>
      </c>
      <c r="C229" s="64">
        <f t="shared" si="3"/>
        <v>228</v>
      </c>
      <c r="M229" s="64">
        <f>SUMPRODUCT(--('22.22-Scenari'!$H$3:$H$502&gt;'22.22-Scenari'!H230))+SUMPRODUCT(--('22.22-Scenari'!$H$3:H230='22.22-Scenari'!H230))</f>
        <v>360</v>
      </c>
    </row>
    <row r="230" spans="1:13" ht="15" customHeight="1" x14ac:dyDescent="0.2">
      <c r="A230" s="62">
        <f>INDEX('22.22-Scenari'!$A$3:$A$502,MATCH(C230,$M$2:$M$501,0))</f>
        <v>6</v>
      </c>
      <c r="B230" s="63">
        <f>LARGE('22.22-Scenari'!$H$3:$H$502,C230)</f>
        <v>-3.5831955372177617</v>
      </c>
      <c r="C230" s="64">
        <f t="shared" si="3"/>
        <v>229</v>
      </c>
      <c r="M230" s="64">
        <f>SUMPRODUCT(--('22.22-Scenari'!$H$3:$H$502&gt;'22.22-Scenari'!H231))+SUMPRODUCT(--('22.22-Scenari'!$H$3:H231='22.22-Scenari'!H231))</f>
        <v>50</v>
      </c>
    </row>
    <row r="231" spans="1:13" ht="15" customHeight="1" x14ac:dyDescent="0.2">
      <c r="A231" s="62">
        <f>INDEX('22.22-Scenari'!$A$3:$A$502,MATCH(C231,$M$2:$M$501,0))</f>
        <v>483</v>
      </c>
      <c r="B231" s="63">
        <f>LARGE('22.22-Scenari'!$H$3:$H$502,C231)</f>
        <v>-4.5120274039254582</v>
      </c>
      <c r="C231" s="64">
        <f t="shared" si="3"/>
        <v>230</v>
      </c>
      <c r="M231" s="64">
        <f>SUMPRODUCT(--('22.22-Scenari'!$H$3:$H$502&gt;'22.22-Scenari'!H232))+SUMPRODUCT(--('22.22-Scenari'!$H$3:H232='22.22-Scenari'!H232))</f>
        <v>208</v>
      </c>
    </row>
    <row r="232" spans="1:13" ht="15" customHeight="1" x14ac:dyDescent="0.2">
      <c r="A232" s="62">
        <f>INDEX('22.22-Scenari'!$A$3:$A$502,MATCH(C232,$M$2:$M$501,0))</f>
        <v>234</v>
      </c>
      <c r="B232" s="63">
        <f>LARGE('22.22-Scenari'!$H$3:$H$502,C232)</f>
        <v>-5.0115640090971283</v>
      </c>
      <c r="C232" s="64">
        <f t="shared" si="3"/>
        <v>231</v>
      </c>
      <c r="M232" s="64">
        <f>SUMPRODUCT(--('22.22-Scenari'!$H$3:$H$502&gt;'22.22-Scenari'!H233))+SUMPRODUCT(--('22.22-Scenari'!$H$3:H233='22.22-Scenari'!H233))</f>
        <v>341</v>
      </c>
    </row>
    <row r="233" spans="1:13" ht="15" customHeight="1" x14ac:dyDescent="0.2">
      <c r="A233" s="62">
        <f>INDEX('22.22-Scenari'!$A$3:$A$502,MATCH(C233,$M$2:$M$501,0))</f>
        <v>446</v>
      </c>
      <c r="B233" s="63">
        <f>LARGE('22.22-Scenari'!$H$3:$H$502,C233)</f>
        <v>-5.0320117065002705</v>
      </c>
      <c r="C233" s="64">
        <f t="shared" si="3"/>
        <v>232</v>
      </c>
      <c r="M233" s="64">
        <f>SUMPRODUCT(--('22.22-Scenari'!$H$3:$H$502&gt;'22.22-Scenari'!H234))+SUMPRODUCT(--('22.22-Scenari'!$H$3:H234='22.22-Scenari'!H234))</f>
        <v>340</v>
      </c>
    </row>
    <row r="234" spans="1:13" ht="15" customHeight="1" x14ac:dyDescent="0.2">
      <c r="A234" s="62">
        <f>INDEX('22.22-Scenari'!$A$3:$A$502,MATCH(C234,$M$2:$M$501,0))</f>
        <v>209</v>
      </c>
      <c r="B234" s="63">
        <f>LARGE('22.22-Scenari'!$H$3:$H$502,C234)</f>
        <v>-5.3231882868676621</v>
      </c>
      <c r="C234" s="64">
        <f t="shared" si="3"/>
        <v>233</v>
      </c>
      <c r="M234" s="64">
        <f>SUMPRODUCT(--('22.22-Scenari'!$H$3:$H$502&gt;'22.22-Scenari'!H235))+SUMPRODUCT(--('22.22-Scenari'!$H$3:H235='22.22-Scenari'!H235))</f>
        <v>74</v>
      </c>
    </row>
    <row r="235" spans="1:13" ht="15" customHeight="1" x14ac:dyDescent="0.2">
      <c r="A235" s="62">
        <f>INDEX('22.22-Scenari'!$A$3:$A$502,MATCH(C235,$M$2:$M$501,0))</f>
        <v>67</v>
      </c>
      <c r="B235" s="63">
        <f>LARGE('22.22-Scenari'!$H$3:$H$502,C235)</f>
        <v>-5.3340745511268324</v>
      </c>
      <c r="C235" s="64">
        <f t="shared" si="3"/>
        <v>234</v>
      </c>
      <c r="M235" s="64">
        <f>SUMPRODUCT(--('22.22-Scenari'!$H$3:$H$502&gt;'22.22-Scenari'!H236))+SUMPRODUCT(--('22.22-Scenari'!$H$3:H236='22.22-Scenari'!H236))</f>
        <v>231</v>
      </c>
    </row>
    <row r="236" spans="1:13" ht="15" customHeight="1" x14ac:dyDescent="0.2">
      <c r="A236" s="62">
        <f>INDEX('22.22-Scenari'!$A$3:$A$502,MATCH(C236,$M$2:$M$501,0))</f>
        <v>276</v>
      </c>
      <c r="B236" s="63">
        <f>LARGE('22.22-Scenari'!$H$3:$H$502,C236)</f>
        <v>-5.683352282288979</v>
      </c>
      <c r="C236" s="64">
        <f t="shared" si="3"/>
        <v>235</v>
      </c>
      <c r="M236" s="64">
        <f>SUMPRODUCT(--('22.22-Scenari'!$H$3:$H$502&gt;'22.22-Scenari'!H237))+SUMPRODUCT(--('22.22-Scenari'!$H$3:H237='22.22-Scenari'!H237))</f>
        <v>104</v>
      </c>
    </row>
    <row r="237" spans="1:13" ht="15" customHeight="1" x14ac:dyDescent="0.2">
      <c r="A237" s="62">
        <f>INDEX('22.22-Scenari'!$A$3:$A$502,MATCH(C237,$M$2:$M$501,0))</f>
        <v>64</v>
      </c>
      <c r="B237" s="63">
        <f>LARGE('22.22-Scenari'!$H$3:$H$502,C237)</f>
        <v>-6.5823767733909335</v>
      </c>
      <c r="C237" s="64">
        <f t="shared" si="3"/>
        <v>236</v>
      </c>
      <c r="M237" s="64">
        <f>SUMPRODUCT(--('22.22-Scenari'!$H$3:$H$502&gt;'22.22-Scenari'!H238))+SUMPRODUCT(--('22.22-Scenari'!$H$3:H238='22.22-Scenari'!H238))</f>
        <v>134</v>
      </c>
    </row>
    <row r="238" spans="1:13" ht="15" customHeight="1" x14ac:dyDescent="0.2">
      <c r="A238" s="62">
        <f>INDEX('22.22-Scenari'!$A$3:$A$502,MATCH(C238,$M$2:$M$501,0))</f>
        <v>375</v>
      </c>
      <c r="B238" s="63">
        <f>LARGE('22.22-Scenari'!$H$3:$H$502,C238)</f>
        <v>-6.7339067340981273</v>
      </c>
      <c r="C238" s="64">
        <f t="shared" si="3"/>
        <v>237</v>
      </c>
      <c r="M238" s="64">
        <f>SUMPRODUCT(--('22.22-Scenari'!$H$3:$H$502&gt;'22.22-Scenari'!H239))+SUMPRODUCT(--('22.22-Scenari'!$H$3:H239='22.22-Scenari'!H239))</f>
        <v>380</v>
      </c>
    </row>
    <row r="239" spans="1:13" ht="15" customHeight="1" x14ac:dyDescent="0.2">
      <c r="A239" s="62">
        <f>INDEX('22.22-Scenari'!$A$3:$A$502,MATCH(C239,$M$2:$M$501,0))</f>
        <v>371</v>
      </c>
      <c r="B239" s="63">
        <f>LARGE('22.22-Scenari'!$H$3:$H$502,C239)</f>
        <v>-6.7547891546382743</v>
      </c>
      <c r="C239" s="64">
        <f t="shared" si="3"/>
        <v>238</v>
      </c>
      <c r="M239" s="64">
        <f>SUMPRODUCT(--('22.22-Scenari'!$H$3:$H$502&gt;'22.22-Scenari'!H240))+SUMPRODUCT(--('22.22-Scenari'!$H$3:H240='22.22-Scenari'!H240))</f>
        <v>289</v>
      </c>
    </row>
    <row r="240" spans="1:13" ht="15" customHeight="1" x14ac:dyDescent="0.2">
      <c r="A240" s="62">
        <f>INDEX('22.22-Scenari'!$A$3:$A$502,MATCH(C240,$M$2:$M$501,0))</f>
        <v>127</v>
      </c>
      <c r="B240" s="63">
        <f>LARGE('22.22-Scenari'!$H$3:$H$502,C240)</f>
        <v>-7.3444100296110264</v>
      </c>
      <c r="C240" s="64">
        <f t="shared" si="3"/>
        <v>239</v>
      </c>
      <c r="M240" s="64">
        <f>SUMPRODUCT(--('22.22-Scenari'!$H$3:$H$502&gt;'22.22-Scenari'!H241))+SUMPRODUCT(--('22.22-Scenari'!$H$3:H241='22.22-Scenari'!H241))</f>
        <v>330</v>
      </c>
    </row>
    <row r="241" spans="1:13" ht="15" customHeight="1" x14ac:dyDescent="0.2">
      <c r="A241" s="62">
        <f>INDEX('22.22-Scenari'!$A$3:$A$502,MATCH(C241,$M$2:$M$501,0))</f>
        <v>408</v>
      </c>
      <c r="B241" s="63">
        <f>LARGE('22.22-Scenari'!$H$3:$H$502,C241)</f>
        <v>-7.3506161434979731</v>
      </c>
      <c r="C241" s="64">
        <f t="shared" si="3"/>
        <v>240</v>
      </c>
      <c r="M241" s="64">
        <f>SUMPRODUCT(--('22.22-Scenari'!$H$3:$H$502&gt;'22.22-Scenari'!H242))+SUMPRODUCT(--('22.22-Scenari'!$H$3:H242='22.22-Scenari'!H242))</f>
        <v>488</v>
      </c>
    </row>
    <row r="242" spans="1:13" ht="15" customHeight="1" x14ac:dyDescent="0.2">
      <c r="A242" s="62">
        <f>INDEX('22.22-Scenari'!$A$3:$A$502,MATCH(C242,$M$2:$M$501,0))</f>
        <v>257</v>
      </c>
      <c r="B242" s="63">
        <f>LARGE('22.22-Scenari'!$H$3:$H$502,C242)</f>
        <v>-7.6559563629998593</v>
      </c>
      <c r="C242" s="64">
        <f t="shared" si="3"/>
        <v>241</v>
      </c>
      <c r="M242" s="64">
        <f>SUMPRODUCT(--('22.22-Scenari'!$H$3:$H$502&gt;'22.22-Scenari'!H243))+SUMPRODUCT(--('22.22-Scenari'!$H$3:H243='22.22-Scenari'!H243))</f>
        <v>410</v>
      </c>
    </row>
    <row r="243" spans="1:13" ht="15" customHeight="1" x14ac:dyDescent="0.2">
      <c r="A243" s="62">
        <f>INDEX('22.22-Scenari'!$A$3:$A$502,MATCH(C243,$M$2:$M$501,0))</f>
        <v>43</v>
      </c>
      <c r="B243" s="63">
        <f>LARGE('22.22-Scenari'!$H$3:$H$502,C243)</f>
        <v>-7.9532353394388338</v>
      </c>
      <c r="C243" s="64">
        <f t="shared" si="3"/>
        <v>242</v>
      </c>
      <c r="M243" s="64">
        <f>SUMPRODUCT(--('22.22-Scenari'!$H$3:$H$502&gt;'22.22-Scenari'!H244))+SUMPRODUCT(--('22.22-Scenari'!$H$3:H244='22.22-Scenari'!H244))</f>
        <v>76</v>
      </c>
    </row>
    <row r="244" spans="1:13" ht="15" customHeight="1" x14ac:dyDescent="0.2">
      <c r="A244" s="62">
        <f>INDEX('22.22-Scenari'!$A$3:$A$502,MATCH(C244,$M$2:$M$501,0))</f>
        <v>331</v>
      </c>
      <c r="B244" s="63">
        <f>LARGE('22.22-Scenari'!$H$3:$H$502,C244)</f>
        <v>-7.9710746964210557</v>
      </c>
      <c r="C244" s="64">
        <f t="shared" si="3"/>
        <v>243</v>
      </c>
      <c r="M244" s="64">
        <f>SUMPRODUCT(--('22.22-Scenari'!$H$3:$H$502&gt;'22.22-Scenari'!H245))+SUMPRODUCT(--('22.22-Scenari'!$H$3:H245='22.22-Scenari'!H245))</f>
        <v>73</v>
      </c>
    </row>
    <row r="245" spans="1:13" ht="15" customHeight="1" x14ac:dyDescent="0.2">
      <c r="A245" s="62">
        <f>INDEX('22.22-Scenari'!$A$3:$A$502,MATCH(C245,$M$2:$M$501,0))</f>
        <v>272</v>
      </c>
      <c r="B245" s="63">
        <f>LARGE('22.22-Scenari'!$H$3:$H$502,C245)</f>
        <v>-8.0820223242117208</v>
      </c>
      <c r="C245" s="64">
        <f t="shared" si="3"/>
        <v>244</v>
      </c>
      <c r="M245" s="64">
        <f>SUMPRODUCT(--('22.22-Scenari'!$H$3:$H$502&gt;'22.22-Scenari'!H246))+SUMPRODUCT(--('22.22-Scenari'!$H$3:H246='22.22-Scenari'!H246))</f>
        <v>94</v>
      </c>
    </row>
    <row r="246" spans="1:13" ht="15" customHeight="1" x14ac:dyDescent="0.2">
      <c r="A246" s="62">
        <f>INDEX('22.22-Scenari'!$A$3:$A$502,MATCH(C246,$M$2:$M$501,0))</f>
        <v>436</v>
      </c>
      <c r="B246" s="63">
        <f>LARGE('22.22-Scenari'!$H$3:$H$502,C246)</f>
        <v>-10.188651623224359</v>
      </c>
      <c r="C246" s="64">
        <f t="shared" si="3"/>
        <v>245</v>
      </c>
      <c r="M246" s="64">
        <f>SUMPRODUCT(--('22.22-Scenari'!$H$3:$H$502&gt;'22.22-Scenari'!H247))+SUMPRODUCT(--('22.22-Scenari'!$H$3:H247='22.22-Scenari'!H247))</f>
        <v>252</v>
      </c>
    </row>
    <row r="247" spans="1:13" ht="15" customHeight="1" x14ac:dyDescent="0.2">
      <c r="A247" s="62">
        <f>INDEX('22.22-Scenari'!$A$3:$A$502,MATCH(C247,$M$2:$M$501,0))</f>
        <v>35</v>
      </c>
      <c r="B247" s="63">
        <f>LARGE('22.22-Scenari'!$H$3:$H$502,C247)</f>
        <v>-10.463104369984649</v>
      </c>
      <c r="C247" s="64">
        <f t="shared" si="3"/>
        <v>246</v>
      </c>
      <c r="M247" s="64">
        <f>SUMPRODUCT(--('22.22-Scenari'!$H$3:$H$502&gt;'22.22-Scenari'!H248))+SUMPRODUCT(--('22.22-Scenari'!$H$3:H248='22.22-Scenari'!H248))</f>
        <v>85</v>
      </c>
    </row>
    <row r="248" spans="1:13" ht="15" customHeight="1" x14ac:dyDescent="0.2">
      <c r="A248" s="62">
        <f>INDEX('22.22-Scenari'!$A$3:$A$502,MATCH(C248,$M$2:$M$501,0))</f>
        <v>313</v>
      </c>
      <c r="B248" s="63">
        <f>LARGE('22.22-Scenari'!$H$3:$H$502,C248)</f>
        <v>-10.977312611046727</v>
      </c>
      <c r="C248" s="64">
        <f t="shared" si="3"/>
        <v>247</v>
      </c>
      <c r="M248" s="64">
        <f>SUMPRODUCT(--('22.22-Scenari'!$H$3:$H$502&gt;'22.22-Scenari'!H249))+SUMPRODUCT(--('22.22-Scenari'!$H$3:H249='22.22-Scenari'!H249))</f>
        <v>20</v>
      </c>
    </row>
    <row r="249" spans="1:13" ht="15" customHeight="1" x14ac:dyDescent="0.2">
      <c r="A249" s="62">
        <f>INDEX('22.22-Scenari'!$A$3:$A$502,MATCH(C249,$M$2:$M$501,0))</f>
        <v>481</v>
      </c>
      <c r="B249" s="63">
        <f>LARGE('22.22-Scenari'!$H$3:$H$502,C249)</f>
        <v>-12.047286813904066</v>
      </c>
      <c r="C249" s="64">
        <f t="shared" si="3"/>
        <v>248</v>
      </c>
      <c r="M249" s="64">
        <f>SUMPRODUCT(--('22.22-Scenari'!$H$3:$H$502&gt;'22.22-Scenari'!H250))+SUMPRODUCT(--('22.22-Scenari'!$H$3:H250='22.22-Scenari'!H250))</f>
        <v>480</v>
      </c>
    </row>
    <row r="250" spans="1:13" ht="15" customHeight="1" x14ac:dyDescent="0.2">
      <c r="A250" s="62">
        <f>INDEX('22.22-Scenari'!$A$3:$A$502,MATCH(C250,$M$2:$M$501,0))</f>
        <v>205</v>
      </c>
      <c r="B250" s="63">
        <f>LARGE('22.22-Scenari'!$H$3:$H$502,C250)</f>
        <v>-12.079223202279536</v>
      </c>
      <c r="C250" s="64">
        <f t="shared" si="3"/>
        <v>249</v>
      </c>
      <c r="M250" s="64">
        <f>SUMPRODUCT(--('22.22-Scenari'!$H$3:$H$502&gt;'22.22-Scenari'!H251))+SUMPRODUCT(--('22.22-Scenari'!$H$3:H251='22.22-Scenari'!H251))</f>
        <v>220</v>
      </c>
    </row>
    <row r="251" spans="1:13" ht="15" customHeight="1" x14ac:dyDescent="0.2">
      <c r="A251" s="62">
        <f>INDEX('22.22-Scenari'!$A$3:$A$502,MATCH(C251,$M$2:$M$501,0))</f>
        <v>138</v>
      </c>
      <c r="B251" s="63">
        <f>LARGE('22.22-Scenari'!$H$3:$H$502,C251)</f>
        <v>-12.188048632449863</v>
      </c>
      <c r="C251" s="64">
        <f t="shared" si="3"/>
        <v>250</v>
      </c>
      <c r="M251" s="64">
        <f>SUMPRODUCT(--('22.22-Scenari'!$H$3:$H$502&gt;'22.22-Scenari'!H252))+SUMPRODUCT(--('22.22-Scenari'!$H$3:H252='22.22-Scenari'!H252))</f>
        <v>387</v>
      </c>
    </row>
    <row r="252" spans="1:13" ht="15" customHeight="1" x14ac:dyDescent="0.2">
      <c r="A252" s="62">
        <f>INDEX('22.22-Scenari'!$A$3:$A$502,MATCH(C252,$M$2:$M$501,0))</f>
        <v>1</v>
      </c>
      <c r="B252" s="63">
        <f>LARGE('22.22-Scenari'!$H$3:$H$502,C252)</f>
        <v>-12.37701473319612</v>
      </c>
      <c r="C252" s="64">
        <f t="shared" si="3"/>
        <v>251</v>
      </c>
      <c r="M252" s="64">
        <f>SUMPRODUCT(--('22.22-Scenari'!$H$3:$H$502&gt;'22.22-Scenari'!H253))+SUMPRODUCT(--('22.22-Scenari'!$H$3:H253='22.22-Scenari'!H253))</f>
        <v>343</v>
      </c>
    </row>
    <row r="253" spans="1:13" ht="15" customHeight="1" x14ac:dyDescent="0.2">
      <c r="A253" s="62">
        <f>INDEX('22.22-Scenari'!$A$3:$A$502,MATCH(C253,$M$2:$M$501,0))</f>
        <v>245</v>
      </c>
      <c r="B253" s="63">
        <f>LARGE('22.22-Scenari'!$H$3:$H$502,C253)</f>
        <v>-12.753207671430573</v>
      </c>
      <c r="C253" s="64">
        <f t="shared" si="3"/>
        <v>252</v>
      </c>
      <c r="M253" s="64">
        <f>SUMPRODUCT(--('22.22-Scenari'!$H$3:$H$502&gt;'22.22-Scenari'!H254))+SUMPRODUCT(--('22.22-Scenari'!$H$3:H254='22.22-Scenari'!H254))</f>
        <v>412</v>
      </c>
    </row>
    <row r="254" spans="1:13" ht="15" customHeight="1" x14ac:dyDescent="0.2">
      <c r="A254" s="62">
        <f>INDEX('22.22-Scenari'!$A$3:$A$502,MATCH(C254,$M$2:$M$501,0))</f>
        <v>206</v>
      </c>
      <c r="B254" s="63">
        <f>LARGE('22.22-Scenari'!$H$3:$H$502,C254)</f>
        <v>-13.331202057072005</v>
      </c>
      <c r="C254" s="64">
        <f t="shared" si="3"/>
        <v>253</v>
      </c>
      <c r="M254" s="64">
        <f>SUMPRODUCT(--('22.22-Scenari'!$H$3:$H$502&gt;'22.22-Scenari'!H255))+SUMPRODUCT(--('22.22-Scenari'!$H$3:H255='22.22-Scenari'!H255))</f>
        <v>442</v>
      </c>
    </row>
    <row r="255" spans="1:13" ht="15" customHeight="1" x14ac:dyDescent="0.2">
      <c r="A255" s="62">
        <f>INDEX('22.22-Scenari'!$A$3:$A$502,MATCH(C255,$M$2:$M$501,0))</f>
        <v>31</v>
      </c>
      <c r="B255" s="63">
        <f>LARGE('22.22-Scenari'!$H$3:$H$502,C255)</f>
        <v>-14.14441958813768</v>
      </c>
      <c r="C255" s="64">
        <f t="shared" si="3"/>
        <v>254</v>
      </c>
      <c r="M255" s="64">
        <f>SUMPRODUCT(--('22.22-Scenari'!$H$3:$H$502&gt;'22.22-Scenari'!H256))+SUMPRODUCT(--('22.22-Scenari'!$H$3:H256='22.22-Scenari'!H256))</f>
        <v>461</v>
      </c>
    </row>
    <row r="256" spans="1:13" ht="15" customHeight="1" x14ac:dyDescent="0.2">
      <c r="A256" s="62">
        <f>INDEX('22.22-Scenari'!$A$3:$A$502,MATCH(C256,$M$2:$M$501,0))</f>
        <v>334</v>
      </c>
      <c r="B256" s="63">
        <f>LARGE('22.22-Scenari'!$H$3:$H$502,C256)</f>
        <v>-14.91993295125576</v>
      </c>
      <c r="C256" s="64">
        <f t="shared" si="3"/>
        <v>255</v>
      </c>
      <c r="M256" s="64">
        <f>SUMPRODUCT(--('22.22-Scenari'!$H$3:$H$502&gt;'22.22-Scenari'!H257))+SUMPRODUCT(--('22.22-Scenari'!$H$3:H257='22.22-Scenari'!H257))</f>
        <v>200</v>
      </c>
    </row>
    <row r="257" spans="1:13" ht="15" customHeight="1" x14ac:dyDescent="0.2">
      <c r="A257" s="62">
        <f>INDEX('22.22-Scenari'!$A$3:$A$502,MATCH(C257,$M$2:$M$501,0))</f>
        <v>103</v>
      </c>
      <c r="B257" s="63">
        <f>LARGE('22.22-Scenari'!$H$3:$H$502,C257)</f>
        <v>-15.269134016009048</v>
      </c>
      <c r="C257" s="64">
        <f t="shared" si="3"/>
        <v>256</v>
      </c>
      <c r="M257" s="64">
        <f>SUMPRODUCT(--('22.22-Scenari'!$H$3:$H$502&gt;'22.22-Scenari'!H258))+SUMPRODUCT(--('22.22-Scenari'!$H$3:H258='22.22-Scenari'!H258))</f>
        <v>275</v>
      </c>
    </row>
    <row r="258" spans="1:13" ht="15" customHeight="1" x14ac:dyDescent="0.2">
      <c r="A258" s="62">
        <f>INDEX('22.22-Scenari'!$A$3:$A$502,MATCH(C258,$M$2:$M$501,0))</f>
        <v>435</v>
      </c>
      <c r="B258" s="63">
        <f>LARGE('22.22-Scenari'!$H$3:$H$502,C258)</f>
        <v>-15.624636410895619</v>
      </c>
      <c r="C258" s="64">
        <f t="shared" si="3"/>
        <v>257</v>
      </c>
      <c r="M258" s="64">
        <f>SUMPRODUCT(--('22.22-Scenari'!$H$3:$H$502&gt;'22.22-Scenari'!H259))+SUMPRODUCT(--('22.22-Scenari'!$H$3:H259='22.22-Scenari'!H259))</f>
        <v>241</v>
      </c>
    </row>
    <row r="259" spans="1:13" ht="15" customHeight="1" x14ac:dyDescent="0.2">
      <c r="A259" s="62">
        <f>INDEX('22.22-Scenari'!$A$3:$A$502,MATCH(C259,$M$2:$M$501,0))</f>
        <v>129</v>
      </c>
      <c r="B259" s="63">
        <f>LARGE('22.22-Scenari'!$H$3:$H$502,C259)</f>
        <v>-16.877590460568172</v>
      </c>
      <c r="C259" s="64">
        <f t="shared" ref="C259:C322" si="4">C258+1</f>
        <v>258</v>
      </c>
      <c r="M259" s="64">
        <f>SUMPRODUCT(--('22.22-Scenari'!$H$3:$H$502&gt;'22.22-Scenari'!H260))+SUMPRODUCT(--('22.22-Scenari'!$H$3:H260='22.22-Scenari'!H260))</f>
        <v>175</v>
      </c>
    </row>
    <row r="260" spans="1:13" ht="15" customHeight="1" x14ac:dyDescent="0.2">
      <c r="A260" s="62">
        <f>INDEX('22.22-Scenari'!$A$3:$A$502,MATCH(C260,$M$2:$M$501,0))</f>
        <v>413</v>
      </c>
      <c r="B260" s="63">
        <f>LARGE('22.22-Scenari'!$H$3:$H$502,C260)</f>
        <v>-17.220416587533691</v>
      </c>
      <c r="C260" s="64">
        <f t="shared" si="4"/>
        <v>259</v>
      </c>
      <c r="M260" s="64">
        <f>SUMPRODUCT(--('22.22-Scenari'!$H$3:$H$502&gt;'22.22-Scenari'!H261))+SUMPRODUCT(--('22.22-Scenari'!$H$3:H261='22.22-Scenari'!H261))</f>
        <v>147</v>
      </c>
    </row>
    <row r="261" spans="1:13" ht="15" customHeight="1" x14ac:dyDescent="0.2">
      <c r="A261" s="62">
        <f>INDEX('22.22-Scenari'!$A$3:$A$502,MATCH(C261,$M$2:$M$501,0))</f>
        <v>208</v>
      </c>
      <c r="B261" s="63">
        <f>LARGE('22.22-Scenari'!$H$3:$H$502,C261)</f>
        <v>-17.497174864267436</v>
      </c>
      <c r="C261" s="64">
        <f t="shared" si="4"/>
        <v>260</v>
      </c>
      <c r="M261" s="64">
        <f>SUMPRODUCT(--('22.22-Scenari'!$H$3:$H$502&gt;'22.22-Scenari'!H262))+SUMPRODUCT(--('22.22-Scenari'!$H$3:H262='22.22-Scenari'!H262))</f>
        <v>107</v>
      </c>
    </row>
    <row r="262" spans="1:13" ht="15" customHeight="1" x14ac:dyDescent="0.2">
      <c r="A262" s="62">
        <f>INDEX('22.22-Scenari'!$A$3:$A$502,MATCH(C262,$M$2:$M$501,0))</f>
        <v>426</v>
      </c>
      <c r="B262" s="63">
        <f>LARGE('22.22-Scenari'!$H$3:$H$502,C262)</f>
        <v>-18.007548318513727</v>
      </c>
      <c r="C262" s="64">
        <f t="shared" si="4"/>
        <v>261</v>
      </c>
      <c r="M262" s="64">
        <f>SUMPRODUCT(--('22.22-Scenari'!$H$3:$H$502&gt;'22.22-Scenari'!H263))+SUMPRODUCT(--('22.22-Scenari'!$H$3:H263='22.22-Scenari'!H263))</f>
        <v>291</v>
      </c>
    </row>
    <row r="263" spans="1:13" ht="15" customHeight="1" x14ac:dyDescent="0.2">
      <c r="A263" s="62">
        <f>INDEX('22.22-Scenari'!$A$3:$A$502,MATCH(C263,$M$2:$M$501,0))</f>
        <v>424</v>
      </c>
      <c r="B263" s="63">
        <f>LARGE('22.22-Scenari'!$H$3:$H$502,C263)</f>
        <v>-18.195116903374583</v>
      </c>
      <c r="C263" s="64">
        <f t="shared" si="4"/>
        <v>262</v>
      </c>
      <c r="M263" s="64">
        <f>SUMPRODUCT(--('22.22-Scenari'!$H$3:$H$502&gt;'22.22-Scenari'!H264))+SUMPRODUCT(--('22.22-Scenari'!$H$3:H264='22.22-Scenari'!H264))</f>
        <v>162</v>
      </c>
    </row>
    <row r="264" spans="1:13" ht="15" customHeight="1" x14ac:dyDescent="0.2">
      <c r="A264" s="62">
        <f>INDEX('22.22-Scenari'!$A$3:$A$502,MATCH(C264,$M$2:$M$501,0))</f>
        <v>226</v>
      </c>
      <c r="B264" s="63">
        <f>LARGE('22.22-Scenari'!$H$3:$H$502,C264)</f>
        <v>-18.339982362384035</v>
      </c>
      <c r="C264" s="64">
        <f t="shared" si="4"/>
        <v>263</v>
      </c>
      <c r="M264" s="64">
        <f>SUMPRODUCT(--('22.22-Scenari'!$H$3:$H$502&gt;'22.22-Scenari'!H265))+SUMPRODUCT(--('22.22-Scenari'!$H$3:H265='22.22-Scenari'!H265))</f>
        <v>180</v>
      </c>
    </row>
    <row r="265" spans="1:13" ht="15" customHeight="1" x14ac:dyDescent="0.2">
      <c r="A265" s="62">
        <f>INDEX('22.22-Scenari'!$A$3:$A$502,MATCH(C265,$M$2:$M$501,0))</f>
        <v>156</v>
      </c>
      <c r="B265" s="63">
        <f>LARGE('22.22-Scenari'!$H$3:$H$502,C265)</f>
        <v>-19.394393613994907</v>
      </c>
      <c r="C265" s="64">
        <f t="shared" si="4"/>
        <v>264</v>
      </c>
      <c r="M265" s="64">
        <f>SUMPRODUCT(--('22.22-Scenari'!$H$3:$H$502&gt;'22.22-Scenari'!H266))+SUMPRODUCT(--('22.22-Scenari'!$H$3:H266='22.22-Scenari'!H266))</f>
        <v>408</v>
      </c>
    </row>
    <row r="266" spans="1:13" ht="15" customHeight="1" x14ac:dyDescent="0.2">
      <c r="A266" s="62">
        <f>INDEX('22.22-Scenari'!$A$3:$A$502,MATCH(C266,$M$2:$M$501,0))</f>
        <v>291</v>
      </c>
      <c r="B266" s="63">
        <f>LARGE('22.22-Scenari'!$H$3:$H$502,C266)</f>
        <v>-19.453668262887732</v>
      </c>
      <c r="C266" s="64">
        <f t="shared" si="4"/>
        <v>265</v>
      </c>
      <c r="M266" s="64">
        <f>SUMPRODUCT(--('22.22-Scenari'!$H$3:$H$502&gt;'22.22-Scenari'!H267))+SUMPRODUCT(--('22.22-Scenari'!$H$3:H267='22.22-Scenari'!H267))</f>
        <v>75</v>
      </c>
    </row>
    <row r="267" spans="1:13" ht="15" customHeight="1" x14ac:dyDescent="0.2">
      <c r="A267" s="62">
        <f>INDEX('22.22-Scenari'!$A$3:$A$502,MATCH(C267,$M$2:$M$501,0))</f>
        <v>495</v>
      </c>
      <c r="B267" s="63">
        <f>LARGE('22.22-Scenari'!$H$3:$H$502,C267)</f>
        <v>-19.700116732408787</v>
      </c>
      <c r="C267" s="64">
        <f t="shared" si="4"/>
        <v>266</v>
      </c>
      <c r="M267" s="64">
        <f>SUMPRODUCT(--('22.22-Scenari'!$H$3:$H$502&gt;'22.22-Scenari'!H268))+SUMPRODUCT(--('22.22-Scenari'!$H$3:H268='22.22-Scenari'!H268))</f>
        <v>30</v>
      </c>
    </row>
    <row r="268" spans="1:13" ht="15" customHeight="1" x14ac:dyDescent="0.2">
      <c r="A268" s="62">
        <f>INDEX('22.22-Scenari'!$A$3:$A$502,MATCH(C268,$M$2:$M$501,0))</f>
        <v>374</v>
      </c>
      <c r="B268" s="63">
        <f>LARGE('22.22-Scenari'!$H$3:$H$502,C268)</f>
        <v>-20.568166401062626</v>
      </c>
      <c r="C268" s="64">
        <f t="shared" si="4"/>
        <v>267</v>
      </c>
      <c r="M268" s="64">
        <f>SUMPRODUCT(--('22.22-Scenari'!$H$3:$H$502&gt;'22.22-Scenari'!H269))+SUMPRODUCT(--('22.22-Scenari'!$H$3:H269='22.22-Scenari'!H269))</f>
        <v>283</v>
      </c>
    </row>
    <row r="269" spans="1:13" ht="15" customHeight="1" x14ac:dyDescent="0.2">
      <c r="A269" s="62">
        <f>INDEX('22.22-Scenari'!$A$3:$A$502,MATCH(C269,$M$2:$M$501,0))</f>
        <v>410</v>
      </c>
      <c r="B269" s="63">
        <f>LARGE('22.22-Scenari'!$H$3:$H$502,C269)</f>
        <v>-21.612505590319415</v>
      </c>
      <c r="C269" s="64">
        <f t="shared" si="4"/>
        <v>268</v>
      </c>
      <c r="M269" s="64">
        <f>SUMPRODUCT(--('22.22-Scenari'!$H$3:$H$502&gt;'22.22-Scenari'!H270))+SUMPRODUCT(--('22.22-Scenari'!$H$3:H270='22.22-Scenari'!H270))</f>
        <v>439</v>
      </c>
    </row>
    <row r="270" spans="1:13" ht="15" customHeight="1" x14ac:dyDescent="0.2">
      <c r="A270" s="62">
        <f>INDEX('22.22-Scenari'!$A$3:$A$502,MATCH(C270,$M$2:$M$501,0))</f>
        <v>343</v>
      </c>
      <c r="B270" s="63">
        <f>LARGE('22.22-Scenari'!$H$3:$H$502,C270)</f>
        <v>-21.702244053642062</v>
      </c>
      <c r="C270" s="64">
        <f t="shared" si="4"/>
        <v>269</v>
      </c>
      <c r="M270" s="64">
        <f>SUMPRODUCT(--('22.22-Scenari'!$H$3:$H$502&gt;'22.22-Scenari'!H271))+SUMPRODUCT(--('22.22-Scenari'!$H$3:H271='22.22-Scenari'!H271))</f>
        <v>317</v>
      </c>
    </row>
    <row r="271" spans="1:13" ht="15" customHeight="1" x14ac:dyDescent="0.2">
      <c r="A271" s="62">
        <f>INDEX('22.22-Scenari'!$A$3:$A$502,MATCH(C271,$M$2:$M$501,0))</f>
        <v>493</v>
      </c>
      <c r="B271" s="63">
        <f>LARGE('22.22-Scenari'!$H$3:$H$502,C271)</f>
        <v>-21.71452659861643</v>
      </c>
      <c r="C271" s="64">
        <f t="shared" si="4"/>
        <v>270</v>
      </c>
      <c r="M271" s="64">
        <f>SUMPRODUCT(--('22.22-Scenari'!$H$3:$H$502&gt;'22.22-Scenari'!H272))+SUMPRODUCT(--('22.22-Scenari'!$H$3:H272='22.22-Scenari'!H272))</f>
        <v>419</v>
      </c>
    </row>
    <row r="272" spans="1:13" ht="15" customHeight="1" x14ac:dyDescent="0.2">
      <c r="A272" s="62">
        <f>INDEX('22.22-Scenari'!$A$3:$A$502,MATCH(C272,$M$2:$M$501,0))</f>
        <v>415</v>
      </c>
      <c r="B272" s="63">
        <f>LARGE('22.22-Scenari'!$H$3:$H$502,C272)</f>
        <v>-21.963592715495906</v>
      </c>
      <c r="C272" s="64">
        <f t="shared" si="4"/>
        <v>271</v>
      </c>
      <c r="M272" s="64">
        <f>SUMPRODUCT(--('22.22-Scenari'!$H$3:$H$502&gt;'22.22-Scenari'!H273))+SUMPRODUCT(--('22.22-Scenari'!$H$3:H273='22.22-Scenari'!H273))</f>
        <v>313</v>
      </c>
    </row>
    <row r="273" spans="1:13" ht="15" customHeight="1" x14ac:dyDescent="0.2">
      <c r="A273" s="62">
        <f>INDEX('22.22-Scenari'!$A$3:$A$502,MATCH(C273,$M$2:$M$501,0))</f>
        <v>163</v>
      </c>
      <c r="B273" s="63">
        <f>LARGE('22.22-Scenari'!$H$3:$H$502,C273)</f>
        <v>-22.232233937767887</v>
      </c>
      <c r="C273" s="64">
        <f t="shared" si="4"/>
        <v>272</v>
      </c>
      <c r="M273" s="64">
        <f>SUMPRODUCT(--('22.22-Scenari'!$H$3:$H$502&gt;'22.22-Scenari'!H274))+SUMPRODUCT(--('22.22-Scenari'!$H$3:H274='22.22-Scenari'!H274))</f>
        <v>244</v>
      </c>
    </row>
    <row r="274" spans="1:13" ht="15" customHeight="1" x14ac:dyDescent="0.2">
      <c r="A274" s="62">
        <f>INDEX('22.22-Scenari'!$A$3:$A$502,MATCH(C274,$M$2:$M$501,0))</f>
        <v>469</v>
      </c>
      <c r="B274" s="63">
        <f>LARGE('22.22-Scenari'!$H$3:$H$502,C274)</f>
        <v>-22.657159121359655</v>
      </c>
      <c r="C274" s="64">
        <f t="shared" si="4"/>
        <v>273</v>
      </c>
      <c r="M274" s="64">
        <f>SUMPRODUCT(--('22.22-Scenari'!$H$3:$H$502&gt;'22.22-Scenari'!H275))+SUMPRODUCT(--('22.22-Scenari'!$H$3:H275='22.22-Scenari'!H275))</f>
        <v>418</v>
      </c>
    </row>
    <row r="275" spans="1:13" ht="15" customHeight="1" x14ac:dyDescent="0.2">
      <c r="A275" s="62">
        <f>INDEX('22.22-Scenari'!$A$3:$A$502,MATCH(C275,$M$2:$M$501,0))</f>
        <v>211</v>
      </c>
      <c r="B275" s="63">
        <f>LARGE('22.22-Scenari'!$H$3:$H$502,C275)</f>
        <v>-22.852739978294267</v>
      </c>
      <c r="C275" s="64">
        <f t="shared" si="4"/>
        <v>274</v>
      </c>
      <c r="M275" s="64">
        <f>SUMPRODUCT(--('22.22-Scenari'!$H$3:$H$502&gt;'22.22-Scenari'!H276))+SUMPRODUCT(--('22.22-Scenari'!$H$3:H276='22.22-Scenari'!H276))</f>
        <v>305</v>
      </c>
    </row>
    <row r="276" spans="1:13" ht="15" customHeight="1" x14ac:dyDescent="0.2">
      <c r="A276" s="62">
        <f>INDEX('22.22-Scenari'!$A$3:$A$502,MATCH(C276,$M$2:$M$501,0))</f>
        <v>256</v>
      </c>
      <c r="B276" s="63">
        <f>LARGE('22.22-Scenari'!$H$3:$H$502,C276)</f>
        <v>-22.900810790531978</v>
      </c>
      <c r="C276" s="64">
        <f t="shared" si="4"/>
        <v>275</v>
      </c>
      <c r="M276" s="64">
        <f>SUMPRODUCT(--('22.22-Scenari'!$H$3:$H$502&gt;'22.22-Scenari'!H277))+SUMPRODUCT(--('22.22-Scenari'!$H$3:H277='22.22-Scenari'!H277))</f>
        <v>328</v>
      </c>
    </row>
    <row r="277" spans="1:13" ht="15" customHeight="1" x14ac:dyDescent="0.2">
      <c r="A277" s="62">
        <f>INDEX('22.22-Scenari'!$A$3:$A$502,MATCH(C277,$M$2:$M$501,0))</f>
        <v>437</v>
      </c>
      <c r="B277" s="63">
        <f>LARGE('22.22-Scenari'!$H$3:$H$502,C277)</f>
        <v>-23.022906547113962</v>
      </c>
      <c r="C277" s="64">
        <f t="shared" si="4"/>
        <v>276</v>
      </c>
      <c r="M277" s="64">
        <f>SUMPRODUCT(--('22.22-Scenari'!$H$3:$H$502&gt;'22.22-Scenari'!H278))+SUMPRODUCT(--('22.22-Scenari'!$H$3:H278='22.22-Scenari'!H278))</f>
        <v>235</v>
      </c>
    </row>
    <row r="278" spans="1:13" ht="15" customHeight="1" x14ac:dyDescent="0.2">
      <c r="A278" s="62">
        <f>INDEX('22.22-Scenari'!$A$3:$A$502,MATCH(C278,$M$2:$M$501,0))</f>
        <v>46</v>
      </c>
      <c r="B278" s="63">
        <f>LARGE('22.22-Scenari'!$H$3:$H$502,C278)</f>
        <v>-23.862070050872717</v>
      </c>
      <c r="C278" s="64">
        <f t="shared" si="4"/>
        <v>277</v>
      </c>
      <c r="M278" s="64">
        <f>SUMPRODUCT(--('22.22-Scenari'!$H$3:$H$502&gt;'22.22-Scenari'!H279))+SUMPRODUCT(--('22.22-Scenari'!$H$3:H279='22.22-Scenari'!H279))</f>
        <v>315</v>
      </c>
    </row>
    <row r="279" spans="1:13" ht="15" customHeight="1" x14ac:dyDescent="0.2">
      <c r="A279" s="62">
        <f>INDEX('22.22-Scenari'!$A$3:$A$502,MATCH(C279,$M$2:$M$501,0))</f>
        <v>485</v>
      </c>
      <c r="B279" s="63">
        <f>LARGE('22.22-Scenari'!$H$3:$H$502,C279)</f>
        <v>-24.044079405519369</v>
      </c>
      <c r="C279" s="64">
        <f t="shared" si="4"/>
        <v>278</v>
      </c>
      <c r="M279" s="64">
        <f>SUMPRODUCT(--('22.22-Scenari'!$H$3:$H$502&gt;'22.22-Scenari'!H280))+SUMPRODUCT(--('22.22-Scenari'!$H$3:H280='22.22-Scenari'!H280))</f>
        <v>89</v>
      </c>
    </row>
    <row r="280" spans="1:13" ht="15" customHeight="1" x14ac:dyDescent="0.2">
      <c r="A280" s="62">
        <f>INDEX('22.22-Scenari'!$A$3:$A$502,MATCH(C280,$M$2:$M$501,0))</f>
        <v>441</v>
      </c>
      <c r="B280" s="63">
        <f>LARGE('22.22-Scenari'!$H$3:$H$502,C280)</f>
        <v>-24.249782500002766</v>
      </c>
      <c r="C280" s="64">
        <f t="shared" si="4"/>
        <v>279</v>
      </c>
      <c r="M280" s="64">
        <f>SUMPRODUCT(--('22.22-Scenari'!$H$3:$H$502&gt;'22.22-Scenari'!H281))+SUMPRODUCT(--('22.22-Scenari'!$H$3:H281='22.22-Scenari'!H281))</f>
        <v>376</v>
      </c>
    </row>
    <row r="281" spans="1:13" ht="15" customHeight="1" x14ac:dyDescent="0.2">
      <c r="A281" s="62">
        <f>INDEX('22.22-Scenari'!$A$3:$A$502,MATCH(C281,$M$2:$M$501,0))</f>
        <v>140</v>
      </c>
      <c r="B281" s="63">
        <f>LARGE('22.22-Scenari'!$H$3:$H$502,C281)</f>
        <v>-24.430593173485249</v>
      </c>
      <c r="C281" s="64">
        <f t="shared" si="4"/>
        <v>280</v>
      </c>
      <c r="M281" s="64">
        <f>SUMPRODUCT(--('22.22-Scenari'!$H$3:$H$502&gt;'22.22-Scenari'!H282))+SUMPRODUCT(--('22.22-Scenari'!$H$3:H282='22.22-Scenari'!H282))</f>
        <v>137</v>
      </c>
    </row>
    <row r="282" spans="1:13" ht="15" customHeight="1" x14ac:dyDescent="0.2">
      <c r="A282" s="62">
        <f>INDEX('22.22-Scenari'!$A$3:$A$502,MATCH(C282,$M$2:$M$501,0))</f>
        <v>354</v>
      </c>
      <c r="B282" s="63">
        <f>LARGE('22.22-Scenari'!$H$3:$H$502,C282)</f>
        <v>-24.911651632388384</v>
      </c>
      <c r="C282" s="64">
        <f t="shared" si="4"/>
        <v>281</v>
      </c>
      <c r="M282" s="64">
        <f>SUMPRODUCT(--('22.22-Scenari'!$H$3:$H$502&gt;'22.22-Scenari'!H283))+SUMPRODUCT(--('22.22-Scenari'!$H$3:H283='22.22-Scenari'!H283))</f>
        <v>111</v>
      </c>
    </row>
    <row r="283" spans="1:13" ht="15" customHeight="1" x14ac:dyDescent="0.2">
      <c r="A283" s="62">
        <f>INDEX('22.22-Scenari'!$A$3:$A$502,MATCH(C283,$M$2:$M$501,0))</f>
        <v>186</v>
      </c>
      <c r="B283" s="63">
        <f>LARGE('22.22-Scenari'!$H$3:$H$502,C283)</f>
        <v>-25.634223775252394</v>
      </c>
      <c r="C283" s="64">
        <f t="shared" si="4"/>
        <v>282</v>
      </c>
      <c r="M283" s="64">
        <f>SUMPRODUCT(--('22.22-Scenari'!$H$3:$H$502&gt;'22.22-Scenari'!H284))+SUMPRODUCT(--('22.22-Scenari'!$H$3:H284='22.22-Scenari'!H284))</f>
        <v>179</v>
      </c>
    </row>
    <row r="284" spans="1:13" ht="15" customHeight="1" x14ac:dyDescent="0.2">
      <c r="A284" s="62">
        <f>INDEX('22.22-Scenari'!$A$3:$A$502,MATCH(C284,$M$2:$M$501,0))</f>
        <v>267</v>
      </c>
      <c r="B284" s="63">
        <f>LARGE('22.22-Scenari'!$H$3:$H$502,C284)</f>
        <v>-25.954759989406739</v>
      </c>
      <c r="C284" s="64">
        <f t="shared" si="4"/>
        <v>283</v>
      </c>
      <c r="M284" s="64">
        <f>SUMPRODUCT(--('22.22-Scenari'!$H$3:$H$502&gt;'22.22-Scenari'!H285))+SUMPRODUCT(--('22.22-Scenari'!$H$3:H285='22.22-Scenari'!H285))</f>
        <v>378</v>
      </c>
    </row>
    <row r="285" spans="1:13" ht="15" customHeight="1" x14ac:dyDescent="0.2">
      <c r="A285" s="62">
        <f>INDEX('22.22-Scenari'!$A$3:$A$502,MATCH(C285,$M$2:$M$501,0))</f>
        <v>212</v>
      </c>
      <c r="B285" s="63">
        <f>LARGE('22.22-Scenari'!$H$3:$H$502,C285)</f>
        <v>-26.192402983690044</v>
      </c>
      <c r="C285" s="64">
        <f t="shared" si="4"/>
        <v>284</v>
      </c>
      <c r="M285" s="64">
        <f>SUMPRODUCT(--('22.22-Scenari'!$H$3:$H$502&gt;'22.22-Scenari'!H286))+SUMPRODUCT(--('22.22-Scenari'!$H$3:H286='22.22-Scenari'!H286))</f>
        <v>338</v>
      </c>
    </row>
    <row r="286" spans="1:13" ht="15" customHeight="1" x14ac:dyDescent="0.2">
      <c r="A286" s="62">
        <f>INDEX('22.22-Scenari'!$A$3:$A$502,MATCH(C286,$M$2:$M$501,0))</f>
        <v>198</v>
      </c>
      <c r="B286" s="63">
        <f>LARGE('22.22-Scenari'!$H$3:$H$502,C286)</f>
        <v>-26.593754575176717</v>
      </c>
      <c r="C286" s="64">
        <f t="shared" si="4"/>
        <v>285</v>
      </c>
      <c r="M286" s="64">
        <f>SUMPRODUCT(--('22.22-Scenari'!$H$3:$H$502&gt;'22.22-Scenari'!H287))+SUMPRODUCT(--('22.22-Scenari'!$H$3:H287='22.22-Scenari'!H287))</f>
        <v>353</v>
      </c>
    </row>
    <row r="287" spans="1:13" ht="15" customHeight="1" x14ac:dyDescent="0.2">
      <c r="A287" s="62">
        <f>INDEX('22.22-Scenari'!$A$3:$A$502,MATCH(C287,$M$2:$M$501,0))</f>
        <v>161</v>
      </c>
      <c r="B287" s="63">
        <f>LARGE('22.22-Scenari'!$H$3:$H$502,C287)</f>
        <v>-26.644168722032191</v>
      </c>
      <c r="C287" s="64">
        <f t="shared" si="4"/>
        <v>286</v>
      </c>
      <c r="M287" s="64">
        <f>SUMPRODUCT(--('22.22-Scenari'!$H$3:$H$502&gt;'22.22-Scenari'!H288))+SUMPRODUCT(--('22.22-Scenari'!$H$3:H288='22.22-Scenari'!H288))</f>
        <v>348</v>
      </c>
    </row>
    <row r="288" spans="1:13" ht="15" customHeight="1" x14ac:dyDescent="0.2">
      <c r="A288" s="62">
        <f>INDEX('22.22-Scenari'!$A$3:$A$502,MATCH(C288,$M$2:$M$501,0))</f>
        <v>225</v>
      </c>
      <c r="B288" s="63">
        <f>LARGE('22.22-Scenari'!$H$3:$H$502,C288)</f>
        <v>-26.650028969888808</v>
      </c>
      <c r="C288" s="64">
        <f t="shared" si="4"/>
        <v>287</v>
      </c>
      <c r="M288" s="64">
        <f>SUMPRODUCT(--('22.22-Scenari'!$H$3:$H$502&gt;'22.22-Scenari'!H289))+SUMPRODUCT(--('22.22-Scenari'!$H$3:H289='22.22-Scenari'!H289))</f>
        <v>382</v>
      </c>
    </row>
    <row r="289" spans="1:13" ht="15" customHeight="1" x14ac:dyDescent="0.2">
      <c r="A289" s="62">
        <f>INDEX('22.22-Scenari'!$A$3:$A$502,MATCH(C289,$M$2:$M$501,0))</f>
        <v>29</v>
      </c>
      <c r="B289" s="63">
        <f>LARGE('22.22-Scenari'!$H$3:$H$502,C289)</f>
        <v>-26.971230222898157</v>
      </c>
      <c r="C289" s="64">
        <f t="shared" si="4"/>
        <v>288</v>
      </c>
      <c r="M289" s="64">
        <f>SUMPRODUCT(--('22.22-Scenari'!$H$3:$H$502&gt;'22.22-Scenari'!H290))+SUMPRODUCT(--('22.22-Scenari'!$H$3:H290='22.22-Scenari'!H290))</f>
        <v>405</v>
      </c>
    </row>
    <row r="290" spans="1:13" ht="15" customHeight="1" x14ac:dyDescent="0.2">
      <c r="A290" s="62">
        <f>INDEX('22.22-Scenari'!$A$3:$A$502,MATCH(C290,$M$2:$M$501,0))</f>
        <v>238</v>
      </c>
      <c r="B290" s="63">
        <f>LARGE('22.22-Scenari'!$H$3:$H$502,C290)</f>
        <v>-27.581447443924844</v>
      </c>
      <c r="C290" s="64">
        <f t="shared" si="4"/>
        <v>289</v>
      </c>
      <c r="M290" s="64">
        <f>SUMPRODUCT(--('22.22-Scenari'!$H$3:$H$502&gt;'22.22-Scenari'!H291))+SUMPRODUCT(--('22.22-Scenari'!$H$3:H291='22.22-Scenari'!H291))</f>
        <v>129</v>
      </c>
    </row>
    <row r="291" spans="1:13" ht="15" customHeight="1" x14ac:dyDescent="0.2">
      <c r="A291" s="62">
        <f>INDEX('22.22-Scenari'!$A$3:$A$502,MATCH(C291,$M$2:$M$501,0))</f>
        <v>30</v>
      </c>
      <c r="B291" s="63">
        <f>LARGE('22.22-Scenari'!$H$3:$H$502,C291)</f>
        <v>-27.853347167247193</v>
      </c>
      <c r="C291" s="64">
        <f t="shared" si="4"/>
        <v>290</v>
      </c>
      <c r="M291" s="64">
        <f>SUMPRODUCT(--('22.22-Scenari'!$H$3:$H$502&gt;'22.22-Scenari'!H292))+SUMPRODUCT(--('22.22-Scenari'!$H$3:H292='22.22-Scenari'!H292))</f>
        <v>212</v>
      </c>
    </row>
    <row r="292" spans="1:13" ht="15" customHeight="1" x14ac:dyDescent="0.2">
      <c r="A292" s="62">
        <f>INDEX('22.22-Scenari'!$A$3:$A$502,MATCH(C292,$M$2:$M$501,0))</f>
        <v>261</v>
      </c>
      <c r="B292" s="63">
        <f>LARGE('22.22-Scenari'!$H$3:$H$502,C292)</f>
        <v>-28.034227757383633</v>
      </c>
      <c r="C292" s="64">
        <f t="shared" si="4"/>
        <v>291</v>
      </c>
      <c r="M292" s="64">
        <f>SUMPRODUCT(--('22.22-Scenari'!$H$3:$H$502&gt;'22.22-Scenari'!H293))+SUMPRODUCT(--('22.22-Scenari'!$H$3:H293='22.22-Scenari'!H293))</f>
        <v>265</v>
      </c>
    </row>
    <row r="293" spans="1:13" ht="15" customHeight="1" x14ac:dyDescent="0.2">
      <c r="A293" s="62">
        <f>INDEX('22.22-Scenari'!$A$3:$A$502,MATCH(C293,$M$2:$M$501,0))</f>
        <v>104</v>
      </c>
      <c r="B293" s="63">
        <f>LARGE('22.22-Scenari'!$H$3:$H$502,C293)</f>
        <v>-28.391336392181984</v>
      </c>
      <c r="C293" s="64">
        <f t="shared" si="4"/>
        <v>292</v>
      </c>
      <c r="M293" s="64">
        <f>SUMPRODUCT(--('22.22-Scenari'!$H$3:$H$502&gt;'22.22-Scenari'!H294))+SUMPRODUCT(--('22.22-Scenari'!$H$3:H294='22.22-Scenari'!H294))</f>
        <v>10</v>
      </c>
    </row>
    <row r="294" spans="1:13" ht="15" customHeight="1" x14ac:dyDescent="0.2">
      <c r="A294" s="62">
        <f>INDEX('22.22-Scenari'!$A$3:$A$502,MATCH(C294,$M$2:$M$501,0))</f>
        <v>13</v>
      </c>
      <c r="B294" s="63">
        <f>LARGE('22.22-Scenari'!$H$3:$H$502,C294)</f>
        <v>-28.904407255842671</v>
      </c>
      <c r="C294" s="64">
        <f t="shared" si="4"/>
        <v>293</v>
      </c>
      <c r="M294" s="64">
        <f>SUMPRODUCT(--('22.22-Scenari'!$H$3:$H$502&gt;'22.22-Scenari'!H295))+SUMPRODUCT(--('22.22-Scenari'!$H$3:H295='22.22-Scenari'!H295))</f>
        <v>151</v>
      </c>
    </row>
    <row r="295" spans="1:13" ht="15" customHeight="1" x14ac:dyDescent="0.2">
      <c r="A295" s="62">
        <f>INDEX('22.22-Scenari'!$A$3:$A$502,MATCH(C295,$M$2:$M$501,0))</f>
        <v>137</v>
      </c>
      <c r="B295" s="63">
        <f>LARGE('22.22-Scenari'!$H$3:$H$502,C295)</f>
        <v>-29.112024051097251</v>
      </c>
      <c r="C295" s="64">
        <f t="shared" si="4"/>
        <v>294</v>
      </c>
      <c r="M295" s="64">
        <f>SUMPRODUCT(--('22.22-Scenari'!$H$3:$H$502&gt;'22.22-Scenari'!H296))+SUMPRODUCT(--('22.22-Scenari'!$H$3:H296='22.22-Scenari'!H296))</f>
        <v>457</v>
      </c>
    </row>
    <row r="296" spans="1:13" ht="15" customHeight="1" x14ac:dyDescent="0.2">
      <c r="A296" s="62">
        <f>INDEX('22.22-Scenari'!$A$3:$A$502,MATCH(C296,$M$2:$M$501,0))</f>
        <v>492</v>
      </c>
      <c r="B296" s="63">
        <f>LARGE('22.22-Scenari'!$H$3:$H$502,C296)</f>
        <v>-29.124833541427506</v>
      </c>
      <c r="C296" s="64">
        <f t="shared" si="4"/>
        <v>295</v>
      </c>
      <c r="M296" s="64">
        <f>SUMPRODUCT(--('22.22-Scenari'!$H$3:$H$502&gt;'22.22-Scenari'!H297))+SUMPRODUCT(--('22.22-Scenari'!$H$3:H297='22.22-Scenari'!H297))</f>
        <v>390</v>
      </c>
    </row>
    <row r="297" spans="1:13" ht="15" customHeight="1" x14ac:dyDescent="0.2">
      <c r="A297" s="62">
        <f>INDEX('22.22-Scenari'!$A$3:$A$502,MATCH(C297,$M$2:$M$501,0))</f>
        <v>499</v>
      </c>
      <c r="B297" s="63">
        <f>LARGE('22.22-Scenari'!$H$3:$H$502,C297)</f>
        <v>-29.190493688620336</v>
      </c>
      <c r="C297" s="64">
        <f t="shared" si="4"/>
        <v>296</v>
      </c>
      <c r="M297" s="64">
        <f>SUMPRODUCT(--('22.22-Scenari'!$H$3:$H$502&gt;'22.22-Scenari'!H298))+SUMPRODUCT(--('22.22-Scenari'!$H$3:H298='22.22-Scenari'!H298))</f>
        <v>128</v>
      </c>
    </row>
    <row r="298" spans="1:13" ht="15" customHeight="1" x14ac:dyDescent="0.2">
      <c r="A298" s="62">
        <f>INDEX('22.22-Scenari'!$A$3:$A$502,MATCH(C298,$M$2:$M$501,0))</f>
        <v>170</v>
      </c>
      <c r="B298" s="63">
        <f>LARGE('22.22-Scenari'!$H$3:$H$502,C298)</f>
        <v>-29.285319256503499</v>
      </c>
      <c r="C298" s="64">
        <f t="shared" si="4"/>
        <v>297</v>
      </c>
      <c r="M298" s="64">
        <f>SUMPRODUCT(--('22.22-Scenari'!$H$3:$H$502&gt;'22.22-Scenari'!H299))+SUMPRODUCT(--('22.22-Scenari'!$H$3:H299='22.22-Scenari'!H299))</f>
        <v>477</v>
      </c>
    </row>
    <row r="299" spans="1:13" ht="15" customHeight="1" x14ac:dyDescent="0.2">
      <c r="A299" s="62">
        <f>INDEX('22.22-Scenari'!$A$3:$A$502,MATCH(C299,$M$2:$M$501,0))</f>
        <v>337</v>
      </c>
      <c r="B299" s="63">
        <f>LARGE('22.22-Scenari'!$H$3:$H$502,C299)</f>
        <v>-29.500637133511191</v>
      </c>
      <c r="C299" s="64">
        <f t="shared" si="4"/>
        <v>298</v>
      </c>
      <c r="M299" s="64">
        <f>SUMPRODUCT(--('22.22-Scenari'!$H$3:$H$502&gt;'22.22-Scenari'!H300))+SUMPRODUCT(--('22.22-Scenari'!$H$3:H300='22.22-Scenari'!H300))</f>
        <v>174</v>
      </c>
    </row>
    <row r="300" spans="1:13" ht="15" customHeight="1" x14ac:dyDescent="0.2">
      <c r="A300" s="62">
        <f>INDEX('22.22-Scenari'!$A$3:$A$502,MATCH(C300,$M$2:$M$501,0))</f>
        <v>210</v>
      </c>
      <c r="B300" s="63">
        <f>LARGE('22.22-Scenari'!$H$3:$H$502,C300)</f>
        <v>-29.726145978400382</v>
      </c>
      <c r="C300" s="64">
        <f t="shared" si="4"/>
        <v>299</v>
      </c>
      <c r="M300" s="64">
        <f>SUMPRODUCT(--('22.22-Scenari'!$H$3:$H$502&gt;'22.22-Scenari'!H301))+SUMPRODUCT(--('22.22-Scenari'!$H$3:H301='22.22-Scenari'!H301))</f>
        <v>214</v>
      </c>
    </row>
    <row r="301" spans="1:13" ht="15" customHeight="1" x14ac:dyDescent="0.2">
      <c r="A301" s="62">
        <f>INDEX('22.22-Scenari'!$A$3:$A$502,MATCH(C301,$M$2:$M$501,0))</f>
        <v>457</v>
      </c>
      <c r="B301" s="63">
        <f>LARGE('22.22-Scenari'!$H$3:$H$502,C301)</f>
        <v>-29.823944770445451</v>
      </c>
      <c r="C301" s="64">
        <f t="shared" si="4"/>
        <v>300</v>
      </c>
      <c r="M301" s="64">
        <f>SUMPRODUCT(--('22.22-Scenari'!$H$3:$H$502&gt;'22.22-Scenari'!H302))+SUMPRODUCT(--('22.22-Scenari'!$H$3:H302='22.22-Scenari'!H302))</f>
        <v>176</v>
      </c>
    </row>
    <row r="302" spans="1:13" ht="15" customHeight="1" x14ac:dyDescent="0.2">
      <c r="A302" s="62">
        <f>INDEX('22.22-Scenari'!$A$3:$A$502,MATCH(C302,$M$2:$M$501,0))</f>
        <v>152</v>
      </c>
      <c r="B302" s="63">
        <f>LARGE('22.22-Scenari'!$H$3:$H$502,C302)</f>
        <v>-29.989055537924287</v>
      </c>
      <c r="C302" s="64">
        <f t="shared" si="4"/>
        <v>301</v>
      </c>
      <c r="M302" s="64">
        <f>SUMPRODUCT(--('22.22-Scenari'!$H$3:$H$502&gt;'22.22-Scenari'!H303))+SUMPRODUCT(--('22.22-Scenari'!$H$3:H303='22.22-Scenari'!H303))</f>
        <v>411</v>
      </c>
    </row>
    <row r="303" spans="1:13" ht="15" customHeight="1" x14ac:dyDescent="0.2">
      <c r="A303" s="62">
        <f>INDEX('22.22-Scenari'!$A$3:$A$502,MATCH(C303,$M$2:$M$501,0))</f>
        <v>125</v>
      </c>
      <c r="B303" s="63">
        <f>LARGE('22.22-Scenari'!$H$3:$H$502,C303)</f>
        <v>-30.038513567989867</v>
      </c>
      <c r="C303" s="64">
        <f t="shared" si="4"/>
        <v>302</v>
      </c>
      <c r="M303" s="64">
        <f>SUMPRODUCT(--('22.22-Scenari'!$H$3:$H$502&gt;'22.22-Scenari'!H304))+SUMPRODUCT(--('22.22-Scenari'!$H$3:H304='22.22-Scenari'!H304))</f>
        <v>470</v>
      </c>
    </row>
    <row r="304" spans="1:13" ht="15" customHeight="1" x14ac:dyDescent="0.2">
      <c r="A304" s="62">
        <f>INDEX('22.22-Scenari'!$A$3:$A$502,MATCH(C304,$M$2:$M$501,0))</f>
        <v>41</v>
      </c>
      <c r="B304" s="63">
        <f>LARGE('22.22-Scenari'!$H$3:$H$502,C304)</f>
        <v>-30.222445564968439</v>
      </c>
      <c r="C304" s="64">
        <f t="shared" si="4"/>
        <v>303</v>
      </c>
      <c r="M304" s="64">
        <f>SUMPRODUCT(--('22.22-Scenari'!$H$3:$H$502&gt;'22.22-Scenari'!H305))+SUMPRODUCT(--('22.22-Scenari'!$H$3:H305='22.22-Scenari'!H305))</f>
        <v>197</v>
      </c>
    </row>
    <row r="305" spans="1:13" ht="15" customHeight="1" x14ac:dyDescent="0.2">
      <c r="A305" s="62">
        <f>INDEX('22.22-Scenari'!$A$3:$A$502,MATCH(C305,$M$2:$M$501,0))</f>
        <v>146</v>
      </c>
      <c r="B305" s="63">
        <f>LARGE('22.22-Scenari'!$H$3:$H$502,C305)</f>
        <v>-30.371953671494339</v>
      </c>
      <c r="C305" s="64">
        <f t="shared" si="4"/>
        <v>304</v>
      </c>
      <c r="M305" s="64">
        <f>SUMPRODUCT(--('22.22-Scenari'!$H$3:$H$502&gt;'22.22-Scenari'!H306))+SUMPRODUCT(--('22.22-Scenari'!$H$3:H306='22.22-Scenari'!H306))</f>
        <v>401</v>
      </c>
    </row>
    <row r="306" spans="1:13" ht="15" customHeight="1" x14ac:dyDescent="0.2">
      <c r="A306" s="62">
        <f>INDEX('22.22-Scenari'!$A$3:$A$502,MATCH(C306,$M$2:$M$501,0))</f>
        <v>274</v>
      </c>
      <c r="B306" s="63">
        <f>LARGE('22.22-Scenari'!$H$3:$H$502,C306)</f>
        <v>-30.882427829601511</v>
      </c>
      <c r="C306" s="64">
        <f t="shared" si="4"/>
        <v>305</v>
      </c>
      <c r="M306" s="64">
        <f>SUMPRODUCT(--('22.22-Scenari'!$H$3:$H$502&gt;'22.22-Scenari'!H307))+SUMPRODUCT(--('22.22-Scenari'!$H$3:H307='22.22-Scenari'!H307))</f>
        <v>41</v>
      </c>
    </row>
    <row r="307" spans="1:13" ht="15" customHeight="1" x14ac:dyDescent="0.2">
      <c r="A307" s="62">
        <f>INDEX('22.22-Scenari'!$A$3:$A$502,MATCH(C307,$M$2:$M$501,0))</f>
        <v>169</v>
      </c>
      <c r="B307" s="63">
        <f>LARGE('22.22-Scenari'!$H$3:$H$502,C307)</f>
        <v>-31.441432179890398</v>
      </c>
      <c r="C307" s="64">
        <f t="shared" si="4"/>
        <v>306</v>
      </c>
      <c r="M307" s="64">
        <f>SUMPRODUCT(--('22.22-Scenari'!$H$3:$H$502&gt;'22.22-Scenari'!H308))+SUMPRODUCT(--('22.22-Scenari'!$H$3:H308='22.22-Scenari'!H308))</f>
        <v>371</v>
      </c>
    </row>
    <row r="308" spans="1:13" ht="15" customHeight="1" x14ac:dyDescent="0.2">
      <c r="A308" s="62">
        <f>INDEX('22.22-Scenari'!$A$3:$A$502,MATCH(C308,$M$2:$M$501,0))</f>
        <v>484</v>
      </c>
      <c r="B308" s="63">
        <f>LARGE('22.22-Scenari'!$H$3:$H$502,C308)</f>
        <v>-31.452011363307975</v>
      </c>
      <c r="C308" s="64">
        <f t="shared" si="4"/>
        <v>307</v>
      </c>
      <c r="M308" s="64">
        <f>SUMPRODUCT(--('22.22-Scenari'!$H$3:$H$502&gt;'22.22-Scenari'!H309))+SUMPRODUCT(--('22.22-Scenari'!$H$3:H309='22.22-Scenari'!H309))</f>
        <v>53</v>
      </c>
    </row>
    <row r="309" spans="1:13" ht="15" customHeight="1" x14ac:dyDescent="0.2">
      <c r="A309" s="62">
        <f>INDEX('22.22-Scenari'!$A$3:$A$502,MATCH(C309,$M$2:$M$501,0))</f>
        <v>454</v>
      </c>
      <c r="B309" s="63">
        <f>LARGE('22.22-Scenari'!$H$3:$H$502,C309)</f>
        <v>-32.500306469191855</v>
      </c>
      <c r="C309" s="64">
        <f t="shared" si="4"/>
        <v>308</v>
      </c>
      <c r="M309" s="64">
        <f>SUMPRODUCT(--('22.22-Scenari'!$H$3:$H$502&gt;'22.22-Scenari'!H310))+SUMPRODUCT(--('22.22-Scenari'!$H$3:H310='22.22-Scenari'!H310))</f>
        <v>92</v>
      </c>
    </row>
    <row r="310" spans="1:13" ht="15" customHeight="1" x14ac:dyDescent="0.2">
      <c r="A310" s="62">
        <f>INDEX('22.22-Scenari'!$A$3:$A$502,MATCH(C310,$M$2:$M$501,0))</f>
        <v>191</v>
      </c>
      <c r="B310" s="63">
        <f>LARGE('22.22-Scenari'!$H$3:$H$502,C310)</f>
        <v>-32.846183177987768</v>
      </c>
      <c r="C310" s="64">
        <f t="shared" si="4"/>
        <v>309</v>
      </c>
      <c r="M310" s="64">
        <f>SUMPRODUCT(--('22.22-Scenari'!$H$3:$H$502&gt;'22.22-Scenari'!H311))+SUMPRODUCT(--('22.22-Scenari'!$H$3:H311='22.22-Scenari'!H311))</f>
        <v>221</v>
      </c>
    </row>
    <row r="311" spans="1:13" ht="15" customHeight="1" x14ac:dyDescent="0.2">
      <c r="A311" s="62">
        <f>INDEX('22.22-Scenari'!$A$3:$A$502,MATCH(C311,$M$2:$M$501,0))</f>
        <v>197</v>
      </c>
      <c r="B311" s="63">
        <f>LARGE('22.22-Scenari'!$H$3:$H$502,C311)</f>
        <v>-32.936040229795253</v>
      </c>
      <c r="C311" s="64">
        <f t="shared" si="4"/>
        <v>310</v>
      </c>
      <c r="M311" s="64">
        <f>SUMPRODUCT(--('22.22-Scenari'!$H$3:$H$502&gt;'22.22-Scenari'!H312))+SUMPRODUCT(--('22.22-Scenari'!$H$3:H312='22.22-Scenari'!H312))</f>
        <v>133</v>
      </c>
    </row>
    <row r="312" spans="1:13" ht="15" customHeight="1" x14ac:dyDescent="0.2">
      <c r="A312" s="62">
        <f>INDEX('22.22-Scenari'!$A$3:$A$502,MATCH(C312,$M$2:$M$501,0))</f>
        <v>90</v>
      </c>
      <c r="B312" s="63">
        <f>LARGE('22.22-Scenari'!$H$3:$H$502,C312)</f>
        <v>-33.326731722931072</v>
      </c>
      <c r="C312" s="64">
        <f t="shared" si="4"/>
        <v>311</v>
      </c>
      <c r="M312" s="64">
        <f>SUMPRODUCT(--('22.22-Scenari'!$H$3:$H$502&gt;'22.22-Scenari'!H313))+SUMPRODUCT(--('22.22-Scenari'!$H$3:H313='22.22-Scenari'!H313))</f>
        <v>469</v>
      </c>
    </row>
    <row r="313" spans="1:13" ht="15" customHeight="1" x14ac:dyDescent="0.2">
      <c r="A313" s="62">
        <f>INDEX('22.22-Scenari'!$A$3:$A$502,MATCH(C313,$M$2:$M$501,0))</f>
        <v>96</v>
      </c>
      <c r="B313" s="63">
        <f>LARGE('22.22-Scenari'!$H$3:$H$502,C313)</f>
        <v>-33.626128418996814</v>
      </c>
      <c r="C313" s="64">
        <f t="shared" si="4"/>
        <v>312</v>
      </c>
      <c r="M313" s="64">
        <f>SUMPRODUCT(--('22.22-Scenari'!$H$3:$H$502&gt;'22.22-Scenari'!H314))+SUMPRODUCT(--('22.22-Scenari'!$H$3:H314='22.22-Scenari'!H314))</f>
        <v>331</v>
      </c>
    </row>
    <row r="314" spans="1:13" ht="15" customHeight="1" x14ac:dyDescent="0.2">
      <c r="A314" s="62">
        <f>INDEX('22.22-Scenari'!$A$3:$A$502,MATCH(C314,$M$2:$M$501,0))</f>
        <v>271</v>
      </c>
      <c r="B314" s="63">
        <f>LARGE('22.22-Scenari'!$H$3:$H$502,C314)</f>
        <v>-33.706723359307944</v>
      </c>
      <c r="C314" s="64">
        <f t="shared" si="4"/>
        <v>313</v>
      </c>
      <c r="M314" s="64">
        <f>SUMPRODUCT(--('22.22-Scenari'!$H$3:$H$502&gt;'22.22-Scenari'!H315))+SUMPRODUCT(--('22.22-Scenari'!$H$3:H315='22.22-Scenari'!H315))</f>
        <v>247</v>
      </c>
    </row>
    <row r="315" spans="1:13" ht="15" customHeight="1" x14ac:dyDescent="0.2">
      <c r="A315" s="62">
        <f>INDEX('22.22-Scenari'!$A$3:$A$502,MATCH(C315,$M$2:$M$501,0))</f>
        <v>500</v>
      </c>
      <c r="B315" s="63">
        <f>LARGE('22.22-Scenari'!$H$3:$H$502,C315)</f>
        <v>-34.210136088278887</v>
      </c>
      <c r="C315" s="64">
        <f t="shared" si="4"/>
        <v>314</v>
      </c>
      <c r="M315" s="64">
        <f>SUMPRODUCT(--('22.22-Scenari'!$H$3:$H$502&gt;'22.22-Scenari'!H316))+SUMPRODUCT(--('22.22-Scenari'!$H$3:H316='22.22-Scenari'!H316))</f>
        <v>105</v>
      </c>
    </row>
    <row r="316" spans="1:13" ht="15" customHeight="1" x14ac:dyDescent="0.2">
      <c r="A316" s="62">
        <f>INDEX('22.22-Scenari'!$A$3:$A$502,MATCH(C316,$M$2:$M$501,0))</f>
        <v>277</v>
      </c>
      <c r="B316" s="63">
        <f>LARGE('22.22-Scenari'!$H$3:$H$502,C316)</f>
        <v>-34.379439470412763</v>
      </c>
      <c r="C316" s="64">
        <f t="shared" si="4"/>
        <v>315</v>
      </c>
      <c r="M316" s="64">
        <f>SUMPRODUCT(--('22.22-Scenari'!$H$3:$H$502&gt;'22.22-Scenari'!H317))+SUMPRODUCT(--('22.22-Scenari'!$H$3:H317='22.22-Scenari'!H317))</f>
        <v>61</v>
      </c>
    </row>
    <row r="317" spans="1:13" ht="15" customHeight="1" x14ac:dyDescent="0.2">
      <c r="A317" s="62">
        <f>INDEX('22.22-Scenari'!$A$3:$A$502,MATCH(C317,$M$2:$M$501,0))</f>
        <v>472</v>
      </c>
      <c r="B317" s="63">
        <f>LARGE('22.22-Scenari'!$H$3:$H$502,C317)</f>
        <v>-34.893369029898167</v>
      </c>
      <c r="C317" s="64">
        <f t="shared" si="4"/>
        <v>316</v>
      </c>
      <c r="M317" s="64">
        <f>SUMPRODUCT(--('22.22-Scenari'!$H$3:$H$502&gt;'22.22-Scenari'!H318))+SUMPRODUCT(--('22.22-Scenari'!$H$3:H318='22.22-Scenari'!H318))</f>
        <v>77</v>
      </c>
    </row>
    <row r="318" spans="1:13" ht="15" customHeight="1" x14ac:dyDescent="0.2">
      <c r="A318" s="62">
        <f>INDEX('22.22-Scenari'!$A$3:$A$502,MATCH(C318,$M$2:$M$501,0))</f>
        <v>269</v>
      </c>
      <c r="B318" s="63">
        <f>LARGE('22.22-Scenari'!$H$3:$H$502,C318)</f>
        <v>-35.014678450961583</v>
      </c>
      <c r="C318" s="64">
        <f t="shared" si="4"/>
        <v>317</v>
      </c>
      <c r="M318" s="64">
        <f>SUMPRODUCT(--('22.22-Scenari'!$H$3:$H$502&gt;'22.22-Scenari'!H319))+SUMPRODUCT(--('22.22-Scenari'!$H$3:H319='22.22-Scenari'!H319))</f>
        <v>7</v>
      </c>
    </row>
    <row r="319" spans="1:13" ht="15" customHeight="1" x14ac:dyDescent="0.2">
      <c r="A319" s="62">
        <f>INDEX('22.22-Scenari'!$A$3:$A$502,MATCH(C319,$M$2:$M$501,0))</f>
        <v>377</v>
      </c>
      <c r="B319" s="63">
        <f>LARGE('22.22-Scenari'!$H$3:$H$502,C319)</f>
        <v>-35.174499547661981</v>
      </c>
      <c r="C319" s="64">
        <f t="shared" si="4"/>
        <v>318</v>
      </c>
      <c r="M319" s="64">
        <f>SUMPRODUCT(--('22.22-Scenari'!$H$3:$H$502&gt;'22.22-Scenari'!H320))+SUMPRODUCT(--('22.22-Scenari'!$H$3:H320='22.22-Scenari'!H320))</f>
        <v>121</v>
      </c>
    </row>
    <row r="320" spans="1:13" ht="15" customHeight="1" x14ac:dyDescent="0.2">
      <c r="A320" s="62">
        <f>INDEX('22.22-Scenari'!$A$3:$A$502,MATCH(C320,$M$2:$M$501,0))</f>
        <v>449</v>
      </c>
      <c r="B320" s="63">
        <f>LARGE('22.22-Scenari'!$H$3:$H$502,C320)</f>
        <v>-35.265877058976912</v>
      </c>
      <c r="C320" s="64">
        <f t="shared" si="4"/>
        <v>319</v>
      </c>
      <c r="M320" s="64">
        <f>SUMPRODUCT(--('22.22-Scenari'!$H$3:$H$502&gt;'22.22-Scenari'!H321))+SUMPRODUCT(--('22.22-Scenari'!$H$3:H321='22.22-Scenari'!H321))</f>
        <v>207</v>
      </c>
    </row>
    <row r="321" spans="1:13" ht="15" customHeight="1" x14ac:dyDescent="0.2">
      <c r="A321" s="62">
        <f>INDEX('22.22-Scenari'!$A$3:$A$502,MATCH(C321,$M$2:$M$501,0))</f>
        <v>91</v>
      </c>
      <c r="B321" s="63">
        <f>LARGE('22.22-Scenari'!$H$3:$H$502,C321)</f>
        <v>-35.476072903366003</v>
      </c>
      <c r="C321" s="64">
        <f t="shared" si="4"/>
        <v>320</v>
      </c>
      <c r="M321" s="64">
        <f>SUMPRODUCT(--('22.22-Scenari'!$H$3:$H$502&gt;'22.22-Scenari'!H322))+SUMPRODUCT(--('22.22-Scenari'!$H$3:H322='22.22-Scenari'!H322))</f>
        <v>171</v>
      </c>
    </row>
    <row r="322" spans="1:13" ht="15" customHeight="1" x14ac:dyDescent="0.2">
      <c r="A322" s="62">
        <f>INDEX('22.22-Scenari'!$A$3:$A$502,MATCH(C322,$M$2:$M$501,0))</f>
        <v>394</v>
      </c>
      <c r="B322" s="63">
        <f>LARGE('22.22-Scenari'!$H$3:$H$502,C322)</f>
        <v>-35.867287092369224</v>
      </c>
      <c r="C322" s="64">
        <f t="shared" si="4"/>
        <v>321</v>
      </c>
      <c r="M322" s="64">
        <f>SUMPRODUCT(--('22.22-Scenari'!$H$3:$H$502&gt;'22.22-Scenari'!H323))+SUMPRODUCT(--('22.22-Scenari'!$H$3:H323='22.22-Scenari'!H323))</f>
        <v>474</v>
      </c>
    </row>
    <row r="323" spans="1:13" ht="15" customHeight="1" x14ac:dyDescent="0.2">
      <c r="A323" s="62">
        <f>INDEX('22.22-Scenari'!$A$3:$A$502,MATCH(C323,$M$2:$M$501,0))</f>
        <v>490</v>
      </c>
      <c r="B323" s="63">
        <f>LARGE('22.22-Scenari'!$H$3:$H$502,C323)</f>
        <v>-36.295794110326824</v>
      </c>
      <c r="C323" s="64">
        <f t="shared" ref="C323:C386" si="5">C322+1</f>
        <v>322</v>
      </c>
      <c r="M323" s="64">
        <f>SUMPRODUCT(--('22.22-Scenari'!$H$3:$H$502&gt;'22.22-Scenari'!H324))+SUMPRODUCT(--('22.22-Scenari'!$H$3:H324='22.22-Scenari'!H324))</f>
        <v>463</v>
      </c>
    </row>
    <row r="324" spans="1:13" ht="15" customHeight="1" x14ac:dyDescent="0.2">
      <c r="A324" s="62">
        <f>INDEX('22.22-Scenari'!$A$3:$A$502,MATCH(C324,$M$2:$M$501,0))</f>
        <v>36</v>
      </c>
      <c r="B324" s="63">
        <f>LARGE('22.22-Scenari'!$H$3:$H$502,C324)</f>
        <v>-36.379162123084825</v>
      </c>
      <c r="C324" s="64">
        <f t="shared" si="5"/>
        <v>323</v>
      </c>
      <c r="M324" s="64">
        <f>SUMPRODUCT(--('22.22-Scenari'!$H$3:$H$502&gt;'22.22-Scenari'!H325))+SUMPRODUCT(--('22.22-Scenari'!$H$3:H325='22.22-Scenari'!H325))</f>
        <v>424</v>
      </c>
    </row>
    <row r="325" spans="1:13" ht="15" customHeight="1" x14ac:dyDescent="0.2">
      <c r="A325" s="62">
        <f>INDEX('22.22-Scenari'!$A$3:$A$502,MATCH(C325,$M$2:$M$501,0))</f>
        <v>23</v>
      </c>
      <c r="B325" s="63">
        <f>LARGE('22.22-Scenari'!$H$3:$H$502,C325)</f>
        <v>-36.709785862476565</v>
      </c>
      <c r="C325" s="64">
        <f t="shared" si="5"/>
        <v>324</v>
      </c>
      <c r="M325" s="64">
        <f>SUMPRODUCT(--('22.22-Scenari'!$H$3:$H$502&gt;'22.22-Scenari'!H326))+SUMPRODUCT(--('22.22-Scenari'!$H$3:H326='22.22-Scenari'!H326))</f>
        <v>117</v>
      </c>
    </row>
    <row r="326" spans="1:13" ht="15" customHeight="1" x14ac:dyDescent="0.2">
      <c r="A326" s="62">
        <f>INDEX('22.22-Scenari'!$A$3:$A$502,MATCH(C326,$M$2:$M$501,0))</f>
        <v>3</v>
      </c>
      <c r="B326" s="63">
        <f>LARGE('22.22-Scenari'!$H$3:$H$502,C326)</f>
        <v>-36.797645785813074</v>
      </c>
      <c r="C326" s="64">
        <f t="shared" si="5"/>
        <v>325</v>
      </c>
      <c r="M326" s="64">
        <f>SUMPRODUCT(--('22.22-Scenari'!$H$3:$H$502&gt;'22.22-Scenari'!H327))+SUMPRODUCT(--('22.22-Scenari'!$H$3:H327='22.22-Scenari'!H327))</f>
        <v>122</v>
      </c>
    </row>
    <row r="327" spans="1:13" ht="15" customHeight="1" x14ac:dyDescent="0.2">
      <c r="A327" s="62">
        <f>INDEX('22.22-Scenari'!$A$3:$A$502,MATCH(C327,$M$2:$M$501,0))</f>
        <v>181</v>
      </c>
      <c r="B327" s="63">
        <f>LARGE('22.22-Scenari'!$H$3:$H$502,C327)</f>
        <v>-37.489440395995189</v>
      </c>
      <c r="C327" s="64">
        <f t="shared" si="5"/>
        <v>326</v>
      </c>
      <c r="M327" s="64">
        <f>SUMPRODUCT(--('22.22-Scenari'!$H$3:$H$502&gt;'22.22-Scenari'!H328))+SUMPRODUCT(--('22.22-Scenari'!$H$3:H328='22.22-Scenari'!H328))</f>
        <v>427</v>
      </c>
    </row>
    <row r="328" spans="1:13" ht="15" customHeight="1" x14ac:dyDescent="0.2">
      <c r="A328" s="62">
        <f>INDEX('22.22-Scenari'!$A$3:$A$502,MATCH(C328,$M$2:$M$501,0))</f>
        <v>464</v>
      </c>
      <c r="B328" s="63">
        <f>LARGE('22.22-Scenari'!$H$3:$H$502,C328)</f>
        <v>-38.720719540317077</v>
      </c>
      <c r="C328" s="64">
        <f t="shared" si="5"/>
        <v>327</v>
      </c>
      <c r="M328" s="64">
        <f>SUMPRODUCT(--('22.22-Scenari'!$H$3:$H$502&gt;'22.22-Scenari'!H329))+SUMPRODUCT(--('22.22-Scenari'!$H$3:H329='22.22-Scenari'!H329))</f>
        <v>447</v>
      </c>
    </row>
    <row r="329" spans="1:13" ht="15" customHeight="1" x14ac:dyDescent="0.2">
      <c r="A329" s="62">
        <f>INDEX('22.22-Scenari'!$A$3:$A$502,MATCH(C329,$M$2:$M$501,0))</f>
        <v>275</v>
      </c>
      <c r="B329" s="63">
        <f>LARGE('22.22-Scenari'!$H$3:$H$502,C329)</f>
        <v>-38.917072381129401</v>
      </c>
      <c r="C329" s="64">
        <f t="shared" si="5"/>
        <v>328</v>
      </c>
      <c r="M329" s="64">
        <f>SUMPRODUCT(--('22.22-Scenari'!$H$3:$H$502&gt;'22.22-Scenari'!H330))+SUMPRODUCT(--('22.22-Scenari'!$H$3:H330='22.22-Scenari'!H330))</f>
        <v>98</v>
      </c>
    </row>
    <row r="330" spans="1:13" ht="15" customHeight="1" x14ac:dyDescent="0.2">
      <c r="A330" s="62">
        <f>INDEX('22.22-Scenari'!$A$3:$A$502,MATCH(C330,$M$2:$M$501,0))</f>
        <v>164</v>
      </c>
      <c r="B330" s="63">
        <f>LARGE('22.22-Scenari'!$H$3:$H$502,C330)</f>
        <v>-39.296955475145296</v>
      </c>
      <c r="C330" s="64">
        <f t="shared" si="5"/>
        <v>329</v>
      </c>
      <c r="M330" s="64">
        <f>SUMPRODUCT(--('22.22-Scenari'!$H$3:$H$502&gt;'22.22-Scenari'!H331))+SUMPRODUCT(--('22.22-Scenari'!$H$3:H331='22.22-Scenari'!H331))</f>
        <v>160</v>
      </c>
    </row>
    <row r="331" spans="1:13" ht="15" customHeight="1" x14ac:dyDescent="0.2">
      <c r="A331" s="62">
        <f>INDEX('22.22-Scenari'!$A$3:$A$502,MATCH(C331,$M$2:$M$501,0))</f>
        <v>239</v>
      </c>
      <c r="B331" s="63">
        <f>LARGE('22.22-Scenari'!$H$3:$H$502,C331)</f>
        <v>-39.761726822489436</v>
      </c>
      <c r="C331" s="64">
        <f t="shared" si="5"/>
        <v>330</v>
      </c>
      <c r="M331" s="64">
        <f>SUMPRODUCT(--('22.22-Scenari'!$H$3:$H$502&gt;'22.22-Scenari'!H332))+SUMPRODUCT(--('22.22-Scenari'!$H$3:H332='22.22-Scenari'!H332))</f>
        <v>152</v>
      </c>
    </row>
    <row r="332" spans="1:13" ht="15" customHeight="1" x14ac:dyDescent="0.2">
      <c r="A332" s="62">
        <f>INDEX('22.22-Scenari'!$A$3:$A$502,MATCH(C332,$M$2:$M$501,0))</f>
        <v>312</v>
      </c>
      <c r="B332" s="63">
        <f>LARGE('22.22-Scenari'!$H$3:$H$502,C332)</f>
        <v>-40.093268231437833</v>
      </c>
      <c r="C332" s="64">
        <f t="shared" si="5"/>
        <v>331</v>
      </c>
      <c r="M332" s="64">
        <f>SUMPRODUCT(--('22.22-Scenari'!$H$3:$H$502&gt;'22.22-Scenari'!H333))+SUMPRODUCT(--('22.22-Scenari'!$H$3:H333='22.22-Scenari'!H333))</f>
        <v>243</v>
      </c>
    </row>
    <row r="333" spans="1:13" ht="15" customHeight="1" x14ac:dyDescent="0.2">
      <c r="A333" s="62">
        <f>INDEX('22.22-Scenari'!$A$3:$A$502,MATCH(C333,$M$2:$M$501,0))</f>
        <v>9</v>
      </c>
      <c r="B333" s="63">
        <f>LARGE('22.22-Scenari'!$H$3:$H$502,C333)</f>
        <v>-40.252321950505575</v>
      </c>
      <c r="C333" s="64">
        <f t="shared" si="5"/>
        <v>332</v>
      </c>
      <c r="M333" s="64">
        <f>SUMPRODUCT(--('22.22-Scenari'!$H$3:$H$502&gt;'22.22-Scenari'!H334))+SUMPRODUCT(--('22.22-Scenari'!$H$3:H334='22.22-Scenari'!H334))</f>
        <v>352</v>
      </c>
    </row>
    <row r="334" spans="1:13" ht="15" customHeight="1" x14ac:dyDescent="0.2">
      <c r="A334" s="62">
        <f>INDEX('22.22-Scenari'!$A$3:$A$502,MATCH(C334,$M$2:$M$501,0))</f>
        <v>338</v>
      </c>
      <c r="B334" s="63">
        <f>LARGE('22.22-Scenari'!$H$3:$H$502,C334)</f>
        <v>-40.421069744186752</v>
      </c>
      <c r="C334" s="64">
        <f t="shared" si="5"/>
        <v>333</v>
      </c>
      <c r="M334" s="64">
        <f>SUMPRODUCT(--('22.22-Scenari'!$H$3:$H$502&gt;'22.22-Scenari'!H335))+SUMPRODUCT(--('22.22-Scenari'!$H$3:H335='22.22-Scenari'!H335))</f>
        <v>166</v>
      </c>
    </row>
    <row r="335" spans="1:13" ht="15" customHeight="1" x14ac:dyDescent="0.2">
      <c r="A335" s="62">
        <f>INDEX('22.22-Scenari'!$A$3:$A$502,MATCH(C335,$M$2:$M$501,0))</f>
        <v>489</v>
      </c>
      <c r="B335" s="63">
        <f>LARGE('22.22-Scenari'!$H$3:$H$502,C335)</f>
        <v>-40.520669220904892</v>
      </c>
      <c r="C335" s="64">
        <f t="shared" si="5"/>
        <v>334</v>
      </c>
      <c r="M335" s="64">
        <f>SUMPRODUCT(--('22.22-Scenari'!$H$3:$H$502&gt;'22.22-Scenari'!H336))+SUMPRODUCT(--('22.22-Scenari'!$H$3:H336='22.22-Scenari'!H336))</f>
        <v>255</v>
      </c>
    </row>
    <row r="336" spans="1:13" ht="15" customHeight="1" x14ac:dyDescent="0.2">
      <c r="A336" s="62">
        <f>INDEX('22.22-Scenari'!$A$3:$A$502,MATCH(C336,$M$2:$M$501,0))</f>
        <v>350</v>
      </c>
      <c r="B336" s="63">
        <f>LARGE('22.22-Scenari'!$H$3:$H$502,C336)</f>
        <v>-40.727090780557774</v>
      </c>
      <c r="C336" s="64">
        <f t="shared" si="5"/>
        <v>335</v>
      </c>
      <c r="M336" s="64">
        <f>SUMPRODUCT(--('22.22-Scenari'!$H$3:$H$502&gt;'22.22-Scenari'!H337))+SUMPRODUCT(--('22.22-Scenari'!$H$3:H337='22.22-Scenari'!H337))</f>
        <v>91</v>
      </c>
    </row>
    <row r="337" spans="1:13" ht="15" customHeight="1" x14ac:dyDescent="0.2">
      <c r="A337" s="62">
        <f>INDEX('22.22-Scenari'!$A$3:$A$502,MATCH(C337,$M$2:$M$501,0))</f>
        <v>428</v>
      </c>
      <c r="B337" s="63">
        <f>LARGE('22.22-Scenari'!$H$3:$H$502,C337)</f>
        <v>-40.808991608028009</v>
      </c>
      <c r="C337" s="64">
        <f t="shared" si="5"/>
        <v>336</v>
      </c>
      <c r="M337" s="64">
        <f>SUMPRODUCT(--('22.22-Scenari'!$H$3:$H$502&gt;'22.22-Scenari'!H338))+SUMPRODUCT(--('22.22-Scenari'!$H$3:H338='22.22-Scenari'!H338))</f>
        <v>102</v>
      </c>
    </row>
    <row r="338" spans="1:13" ht="15" customHeight="1" x14ac:dyDescent="0.2">
      <c r="A338" s="62">
        <f>INDEX('22.22-Scenari'!$A$3:$A$502,MATCH(C338,$M$2:$M$501,0))</f>
        <v>135</v>
      </c>
      <c r="B338" s="63">
        <f>LARGE('22.22-Scenari'!$H$3:$H$502,C338)</f>
        <v>-40.847689690654079</v>
      </c>
      <c r="C338" s="64">
        <f t="shared" si="5"/>
        <v>337</v>
      </c>
      <c r="M338" s="64">
        <f>SUMPRODUCT(--('22.22-Scenari'!$H$3:$H$502&gt;'22.22-Scenari'!H339))+SUMPRODUCT(--('22.22-Scenari'!$H$3:H339='22.22-Scenari'!H339))</f>
        <v>298</v>
      </c>
    </row>
    <row r="339" spans="1:13" ht="15" customHeight="1" x14ac:dyDescent="0.2">
      <c r="A339" s="62">
        <f>INDEX('22.22-Scenari'!$A$3:$A$502,MATCH(C339,$M$2:$M$501,0))</f>
        <v>284</v>
      </c>
      <c r="B339" s="63">
        <f>LARGE('22.22-Scenari'!$H$3:$H$502,C339)</f>
        <v>-41.05474369768308</v>
      </c>
      <c r="C339" s="64">
        <f t="shared" si="5"/>
        <v>338</v>
      </c>
      <c r="M339" s="64">
        <f>SUMPRODUCT(--('22.22-Scenari'!$H$3:$H$502&gt;'22.22-Scenari'!H340))+SUMPRODUCT(--('22.22-Scenari'!$H$3:H340='22.22-Scenari'!H340))</f>
        <v>333</v>
      </c>
    </row>
    <row r="340" spans="1:13" ht="15" customHeight="1" x14ac:dyDescent="0.2">
      <c r="A340" s="62">
        <f>INDEX('22.22-Scenari'!$A$3:$A$502,MATCH(C340,$M$2:$M$501,0))</f>
        <v>4</v>
      </c>
      <c r="B340" s="63">
        <f>LARGE('22.22-Scenari'!$H$3:$H$502,C340)</f>
        <v>-41.78713288463041</v>
      </c>
      <c r="C340" s="64">
        <f t="shared" si="5"/>
        <v>339</v>
      </c>
      <c r="M340" s="64">
        <f>SUMPRODUCT(--('22.22-Scenari'!$H$3:$H$502&gt;'22.22-Scenari'!H341))+SUMPRODUCT(--('22.22-Scenari'!$H$3:H341='22.22-Scenari'!H341))</f>
        <v>414</v>
      </c>
    </row>
    <row r="341" spans="1:13" ht="15" customHeight="1" x14ac:dyDescent="0.2">
      <c r="A341" s="62">
        <f>INDEX('22.22-Scenari'!$A$3:$A$502,MATCH(C341,$M$2:$M$501,0))</f>
        <v>232</v>
      </c>
      <c r="B341" s="63">
        <f>LARGE('22.22-Scenari'!$H$3:$H$502,C341)</f>
        <v>-42.283066410307583</v>
      </c>
      <c r="C341" s="64">
        <f t="shared" si="5"/>
        <v>340</v>
      </c>
      <c r="M341" s="64">
        <f>SUMPRODUCT(--('22.22-Scenari'!$H$3:$H$502&gt;'22.22-Scenari'!H342))+SUMPRODUCT(--('22.22-Scenari'!$H$3:H342='22.22-Scenari'!H342))</f>
        <v>389</v>
      </c>
    </row>
    <row r="342" spans="1:13" ht="15" customHeight="1" x14ac:dyDescent="0.2">
      <c r="A342" s="62">
        <f>INDEX('22.22-Scenari'!$A$3:$A$502,MATCH(C342,$M$2:$M$501,0))</f>
        <v>231</v>
      </c>
      <c r="B342" s="63">
        <f>LARGE('22.22-Scenari'!$H$3:$H$502,C342)</f>
        <v>-42.81528474145307</v>
      </c>
      <c r="C342" s="64">
        <f t="shared" si="5"/>
        <v>341</v>
      </c>
      <c r="M342" s="64">
        <f>SUMPRODUCT(--('22.22-Scenari'!$H$3:$H$502&gt;'22.22-Scenari'!H343))+SUMPRODUCT(--('22.22-Scenari'!$H$3:H343='22.22-Scenari'!H343))</f>
        <v>223</v>
      </c>
    </row>
    <row r="343" spans="1:13" ht="15" customHeight="1" x14ac:dyDescent="0.2">
      <c r="A343" s="62">
        <f>INDEX('22.22-Scenari'!$A$3:$A$502,MATCH(C343,$M$2:$M$501,0))</f>
        <v>149</v>
      </c>
      <c r="B343" s="63">
        <f>LARGE('22.22-Scenari'!$H$3:$H$502,C343)</f>
        <v>-43.233282292812873</v>
      </c>
      <c r="C343" s="64">
        <f t="shared" si="5"/>
        <v>342</v>
      </c>
      <c r="M343" s="64">
        <f>SUMPRODUCT(--('22.22-Scenari'!$H$3:$H$502&gt;'22.22-Scenari'!H344))+SUMPRODUCT(--('22.22-Scenari'!$H$3:H344='22.22-Scenari'!H344))</f>
        <v>189</v>
      </c>
    </row>
    <row r="344" spans="1:13" ht="15" customHeight="1" x14ac:dyDescent="0.2">
      <c r="A344" s="62">
        <f>INDEX('22.22-Scenari'!$A$3:$A$502,MATCH(C344,$M$2:$M$501,0))</f>
        <v>251</v>
      </c>
      <c r="B344" s="63">
        <f>LARGE('22.22-Scenari'!$H$3:$H$502,C344)</f>
        <v>-44.245799689479099</v>
      </c>
      <c r="C344" s="64">
        <f t="shared" si="5"/>
        <v>343</v>
      </c>
      <c r="M344" s="64">
        <f>SUMPRODUCT(--('22.22-Scenari'!$H$3:$H$502&gt;'22.22-Scenari'!H345))+SUMPRODUCT(--('22.22-Scenari'!$H$3:H345='22.22-Scenari'!H345))</f>
        <v>269</v>
      </c>
    </row>
    <row r="345" spans="1:13" ht="15" customHeight="1" x14ac:dyDescent="0.2">
      <c r="A345" s="62">
        <f>INDEX('22.22-Scenari'!$A$3:$A$502,MATCH(C345,$M$2:$M$501,0))</f>
        <v>71</v>
      </c>
      <c r="B345" s="63">
        <f>LARGE('22.22-Scenari'!$H$3:$H$502,C345)</f>
        <v>-44.478964585237918</v>
      </c>
      <c r="C345" s="64">
        <f t="shared" si="5"/>
        <v>344</v>
      </c>
      <c r="M345" s="64">
        <f>SUMPRODUCT(--('22.22-Scenari'!$H$3:$H$502&gt;'22.22-Scenari'!H346))+SUMPRODUCT(--('22.22-Scenari'!$H$3:H346='22.22-Scenari'!H346))</f>
        <v>425</v>
      </c>
    </row>
    <row r="346" spans="1:13" ht="15" customHeight="1" x14ac:dyDescent="0.2">
      <c r="A346" s="62">
        <f>INDEX('22.22-Scenari'!$A$3:$A$502,MATCH(C346,$M$2:$M$501,0))</f>
        <v>455</v>
      </c>
      <c r="B346" s="63">
        <f>LARGE('22.22-Scenari'!$H$3:$H$502,C346)</f>
        <v>-45.150352608425237</v>
      </c>
      <c r="C346" s="64">
        <f t="shared" si="5"/>
        <v>345</v>
      </c>
      <c r="M346" s="64">
        <f>SUMPRODUCT(--('22.22-Scenari'!$H$3:$H$502&gt;'22.22-Scenari'!H347))+SUMPRODUCT(--('22.22-Scenari'!$H$3:H347='22.22-Scenari'!H347))</f>
        <v>467</v>
      </c>
    </row>
    <row r="347" spans="1:13" ht="15" customHeight="1" x14ac:dyDescent="0.2">
      <c r="A347" s="62">
        <f>INDEX('22.22-Scenari'!$A$3:$A$502,MATCH(C347,$M$2:$M$501,0))</f>
        <v>402</v>
      </c>
      <c r="B347" s="63">
        <f>LARGE('22.22-Scenari'!$H$3:$H$502,C347)</f>
        <v>-45.408659931104921</v>
      </c>
      <c r="C347" s="64">
        <f t="shared" si="5"/>
        <v>346</v>
      </c>
      <c r="M347" s="64">
        <f>SUMPRODUCT(--('22.22-Scenari'!$H$3:$H$502&gt;'22.22-Scenari'!H348))+SUMPRODUCT(--('22.22-Scenari'!$H$3:H348='22.22-Scenari'!H348))</f>
        <v>70</v>
      </c>
    </row>
    <row r="348" spans="1:13" ht="15" customHeight="1" x14ac:dyDescent="0.2">
      <c r="A348" s="62">
        <f>INDEX('22.22-Scenari'!$A$3:$A$502,MATCH(C348,$M$2:$M$501,0))</f>
        <v>356</v>
      </c>
      <c r="B348" s="63">
        <f>LARGE('22.22-Scenari'!$H$3:$H$502,C348)</f>
        <v>-45.930967390821024</v>
      </c>
      <c r="C348" s="64">
        <f t="shared" si="5"/>
        <v>347</v>
      </c>
      <c r="M348" s="64">
        <f>SUMPRODUCT(--('22.22-Scenari'!$H$3:$H$502&gt;'22.22-Scenari'!H349))+SUMPRODUCT(--('22.22-Scenari'!$H$3:H349='22.22-Scenari'!H349))</f>
        <v>83</v>
      </c>
    </row>
    <row r="349" spans="1:13" ht="15" customHeight="1" x14ac:dyDescent="0.2">
      <c r="A349" s="62">
        <f>INDEX('22.22-Scenari'!$A$3:$A$502,MATCH(C349,$M$2:$M$501,0))</f>
        <v>286</v>
      </c>
      <c r="B349" s="63">
        <f>LARGE('22.22-Scenari'!$H$3:$H$502,C349)</f>
        <v>-46.054130393946252</v>
      </c>
      <c r="C349" s="64">
        <f t="shared" si="5"/>
        <v>348</v>
      </c>
      <c r="M349" s="64">
        <f>SUMPRODUCT(--('22.22-Scenari'!$H$3:$H$502&gt;'22.22-Scenari'!H350))+SUMPRODUCT(--('22.22-Scenari'!$H$3:H350='22.22-Scenari'!H350))</f>
        <v>421</v>
      </c>
    </row>
    <row r="350" spans="1:13" ht="15" customHeight="1" x14ac:dyDescent="0.2">
      <c r="A350" s="62">
        <f>INDEX('22.22-Scenari'!$A$3:$A$502,MATCH(C350,$M$2:$M$501,0))</f>
        <v>99</v>
      </c>
      <c r="B350" s="63">
        <f>LARGE('22.22-Scenari'!$H$3:$H$502,C350)</f>
        <v>-47.332421369366784</v>
      </c>
      <c r="C350" s="64">
        <f t="shared" si="5"/>
        <v>349</v>
      </c>
      <c r="M350" s="64">
        <f>SUMPRODUCT(--('22.22-Scenari'!$H$3:$H$502&gt;'22.22-Scenari'!H351))+SUMPRODUCT(--('22.22-Scenari'!$H$3:H351='22.22-Scenari'!H351))</f>
        <v>422</v>
      </c>
    </row>
    <row r="351" spans="1:13" ht="15" customHeight="1" x14ac:dyDescent="0.2">
      <c r="A351" s="62">
        <f>INDEX('22.22-Scenari'!$A$3:$A$502,MATCH(C351,$M$2:$M$501,0))</f>
        <v>63</v>
      </c>
      <c r="B351" s="63">
        <f>LARGE('22.22-Scenari'!$H$3:$H$502,C351)</f>
        <v>-47.442409232220598</v>
      </c>
      <c r="C351" s="64">
        <f t="shared" si="5"/>
        <v>350</v>
      </c>
      <c r="M351" s="64">
        <f>SUMPRODUCT(--('22.22-Scenari'!$H$3:$H$502&gt;'22.22-Scenari'!H352))+SUMPRODUCT(--('22.22-Scenari'!$H$3:H352='22.22-Scenari'!H352))</f>
        <v>335</v>
      </c>
    </row>
    <row r="352" spans="1:13" ht="15" customHeight="1" x14ac:dyDescent="0.2">
      <c r="A352" s="62">
        <f>INDEX('22.22-Scenari'!$A$3:$A$502,MATCH(C352,$M$2:$M$501,0))</f>
        <v>141</v>
      </c>
      <c r="B352" s="63">
        <f>LARGE('22.22-Scenari'!$H$3:$H$502,C352)</f>
        <v>-47.560141913445477</v>
      </c>
      <c r="C352" s="64">
        <f t="shared" si="5"/>
        <v>351</v>
      </c>
      <c r="M352" s="64">
        <f>SUMPRODUCT(--('22.22-Scenari'!$H$3:$H$502&gt;'22.22-Scenari'!H353))+SUMPRODUCT(--('22.22-Scenari'!$H$3:H353='22.22-Scenari'!H353))</f>
        <v>217</v>
      </c>
    </row>
    <row r="353" spans="1:13" ht="15" customHeight="1" x14ac:dyDescent="0.2">
      <c r="A353" s="62">
        <f>INDEX('22.22-Scenari'!$A$3:$A$502,MATCH(C353,$M$2:$M$501,0))</f>
        <v>332</v>
      </c>
      <c r="B353" s="63">
        <f>LARGE('22.22-Scenari'!$H$3:$H$502,C353)</f>
        <v>-47.961216915919067</v>
      </c>
      <c r="C353" s="64">
        <f t="shared" si="5"/>
        <v>352</v>
      </c>
      <c r="M353" s="64">
        <f>SUMPRODUCT(--('22.22-Scenari'!$H$3:$H$502&gt;'22.22-Scenari'!H354))+SUMPRODUCT(--('22.22-Scenari'!$H$3:H354='22.22-Scenari'!H354))</f>
        <v>185</v>
      </c>
    </row>
    <row r="354" spans="1:13" ht="15" customHeight="1" x14ac:dyDescent="0.2">
      <c r="A354" s="62">
        <f>INDEX('22.22-Scenari'!$A$3:$A$502,MATCH(C354,$M$2:$M$501,0))</f>
        <v>285</v>
      </c>
      <c r="B354" s="63">
        <f>LARGE('22.22-Scenari'!$H$3:$H$502,C354)</f>
        <v>-48.135477943327714</v>
      </c>
      <c r="C354" s="64">
        <f t="shared" si="5"/>
        <v>353</v>
      </c>
      <c r="M354" s="64">
        <f>SUMPRODUCT(--('22.22-Scenari'!$H$3:$H$502&gt;'22.22-Scenari'!H355))+SUMPRODUCT(--('22.22-Scenari'!$H$3:H355='22.22-Scenari'!H355))</f>
        <v>21</v>
      </c>
    </row>
    <row r="355" spans="1:13" ht="15" customHeight="1" x14ac:dyDescent="0.2">
      <c r="A355" s="62">
        <f>INDEX('22.22-Scenari'!$A$3:$A$502,MATCH(C355,$M$2:$M$501,0))</f>
        <v>112</v>
      </c>
      <c r="B355" s="63">
        <f>LARGE('22.22-Scenari'!$H$3:$H$502,C355)</f>
        <v>-48.229616209424421</v>
      </c>
      <c r="C355" s="64">
        <f t="shared" si="5"/>
        <v>354</v>
      </c>
      <c r="M355" s="64">
        <f>SUMPRODUCT(--('22.22-Scenari'!$H$3:$H$502&gt;'22.22-Scenari'!H356))+SUMPRODUCT(--('22.22-Scenari'!$H$3:H356='22.22-Scenari'!H356))</f>
        <v>281</v>
      </c>
    </row>
    <row r="356" spans="1:13" ht="15" customHeight="1" x14ac:dyDescent="0.2">
      <c r="A356" s="62">
        <f>INDEX('22.22-Scenari'!$A$3:$A$502,MATCH(C356,$M$2:$M$501,0))</f>
        <v>61</v>
      </c>
      <c r="B356" s="63">
        <f>LARGE('22.22-Scenari'!$H$3:$H$502,C356)</f>
        <v>-48.672413201689778</v>
      </c>
      <c r="C356" s="64">
        <f t="shared" si="5"/>
        <v>355</v>
      </c>
      <c r="M356" s="64">
        <f>SUMPRODUCT(--('22.22-Scenari'!$H$3:$H$502&gt;'22.22-Scenari'!H357))+SUMPRODUCT(--('22.22-Scenari'!$H$3:H357='22.22-Scenari'!H357))</f>
        <v>381</v>
      </c>
    </row>
    <row r="357" spans="1:13" ht="15" customHeight="1" x14ac:dyDescent="0.2">
      <c r="A357" s="62">
        <f>INDEX('22.22-Scenari'!$A$3:$A$502,MATCH(C357,$M$2:$M$501,0))</f>
        <v>192</v>
      </c>
      <c r="B357" s="63">
        <f>LARGE('22.22-Scenari'!$H$3:$H$502,C357)</f>
        <v>-49.39312024177525</v>
      </c>
      <c r="C357" s="64">
        <f t="shared" si="5"/>
        <v>356</v>
      </c>
      <c r="M357" s="64">
        <f>SUMPRODUCT(--('22.22-Scenari'!$H$3:$H$502&gt;'22.22-Scenari'!H358))+SUMPRODUCT(--('22.22-Scenari'!$H$3:H358='22.22-Scenari'!H358))</f>
        <v>347</v>
      </c>
    </row>
    <row r="358" spans="1:13" ht="15" customHeight="1" x14ac:dyDescent="0.2">
      <c r="A358" s="62">
        <f>INDEX('22.22-Scenari'!$A$3:$A$502,MATCH(C358,$M$2:$M$501,0))</f>
        <v>88</v>
      </c>
      <c r="B358" s="63">
        <f>LARGE('22.22-Scenari'!$H$3:$H$502,C358)</f>
        <v>-50.228482208261994</v>
      </c>
      <c r="C358" s="64">
        <f t="shared" si="5"/>
        <v>357</v>
      </c>
      <c r="M358" s="64">
        <f>SUMPRODUCT(--('22.22-Scenari'!$H$3:$H$502&gt;'22.22-Scenari'!H359))+SUMPRODUCT(--('22.22-Scenari'!$H$3:H359='22.22-Scenari'!H359))</f>
        <v>404</v>
      </c>
    </row>
    <row r="359" spans="1:13" ht="15" customHeight="1" x14ac:dyDescent="0.2">
      <c r="A359" s="62">
        <f>INDEX('22.22-Scenari'!$A$3:$A$502,MATCH(C359,$M$2:$M$501,0))</f>
        <v>416</v>
      </c>
      <c r="B359" s="63">
        <f>LARGE('22.22-Scenari'!$H$3:$H$502,C359)</f>
        <v>-50.448330989984242</v>
      </c>
      <c r="C359" s="64">
        <f t="shared" si="5"/>
        <v>358</v>
      </c>
      <c r="M359" s="64">
        <f>SUMPRODUCT(--('22.22-Scenari'!$H$3:$H$502&gt;'22.22-Scenari'!H360))+SUMPRODUCT(--('22.22-Scenari'!$H$3:H360='22.22-Scenari'!H360))</f>
        <v>448</v>
      </c>
    </row>
    <row r="360" spans="1:13" ht="15" customHeight="1" x14ac:dyDescent="0.2">
      <c r="A360" s="62">
        <f>INDEX('22.22-Scenari'!$A$3:$A$502,MATCH(C360,$M$2:$M$501,0))</f>
        <v>21</v>
      </c>
      <c r="B360" s="63">
        <f>LARGE('22.22-Scenari'!$H$3:$H$502,C360)</f>
        <v>-51.439031871414045</v>
      </c>
      <c r="C360" s="64">
        <f t="shared" si="5"/>
        <v>359</v>
      </c>
      <c r="M360" s="64">
        <f>SUMPRODUCT(--('22.22-Scenari'!$H$3:$H$502&gt;'22.22-Scenari'!H361))+SUMPRODUCT(--('22.22-Scenari'!$H$3:H361='22.22-Scenari'!H361))</f>
        <v>227</v>
      </c>
    </row>
    <row r="361" spans="1:13" ht="15" customHeight="1" x14ac:dyDescent="0.2">
      <c r="A361" s="62">
        <f>INDEX('22.22-Scenari'!$A$3:$A$502,MATCH(C361,$M$2:$M$501,0))</f>
        <v>228</v>
      </c>
      <c r="B361" s="63">
        <f>LARGE('22.22-Scenari'!$H$3:$H$502,C361)</f>
        <v>-51.618272415851607</v>
      </c>
      <c r="C361" s="64">
        <f t="shared" si="5"/>
        <v>360</v>
      </c>
      <c r="M361" s="64">
        <f>SUMPRODUCT(--('22.22-Scenari'!$H$3:$H$502&gt;'22.22-Scenari'!H362))+SUMPRODUCT(--('22.22-Scenari'!$H$3:H362='22.22-Scenari'!H362))</f>
        <v>206</v>
      </c>
    </row>
    <row r="362" spans="1:13" ht="15" customHeight="1" x14ac:dyDescent="0.2">
      <c r="A362" s="62">
        <f>INDEX('22.22-Scenari'!$A$3:$A$502,MATCH(C362,$M$2:$M$501,0))</f>
        <v>33</v>
      </c>
      <c r="B362" s="63">
        <f>LARGE('22.22-Scenari'!$H$3:$H$502,C362)</f>
        <v>-51.98590944409807</v>
      </c>
      <c r="C362" s="64">
        <f t="shared" si="5"/>
        <v>361</v>
      </c>
      <c r="M362" s="64">
        <f>SUMPRODUCT(--('22.22-Scenari'!$H$3:$H$502&gt;'22.22-Scenari'!H363))+SUMPRODUCT(--('22.22-Scenari'!$H$3:H363='22.22-Scenari'!H363))</f>
        <v>153</v>
      </c>
    </row>
    <row r="363" spans="1:13" ht="15" customHeight="1" x14ac:dyDescent="0.2">
      <c r="A363" s="62">
        <f>INDEX('22.22-Scenari'!$A$3:$A$502,MATCH(C363,$M$2:$M$501,0))</f>
        <v>151</v>
      </c>
      <c r="B363" s="63">
        <f>LARGE('22.22-Scenari'!$H$3:$H$502,C363)</f>
        <v>-52.023315734501011</v>
      </c>
      <c r="C363" s="64">
        <f t="shared" si="5"/>
        <v>362</v>
      </c>
      <c r="M363" s="64">
        <f>SUMPRODUCT(--('22.22-Scenari'!$H$3:$H$502&gt;'22.22-Scenari'!H364))+SUMPRODUCT(--('22.22-Scenari'!$H$3:H364='22.22-Scenari'!H364))</f>
        <v>149</v>
      </c>
    </row>
    <row r="364" spans="1:13" ht="15" customHeight="1" x14ac:dyDescent="0.2">
      <c r="A364" s="62">
        <f>INDEX('22.22-Scenari'!$A$3:$A$502,MATCH(C364,$M$2:$M$501,0))</f>
        <v>196</v>
      </c>
      <c r="B364" s="63">
        <f>LARGE('22.22-Scenari'!$H$3:$H$502,C364)</f>
        <v>-52.334964265879535</v>
      </c>
      <c r="C364" s="64">
        <f t="shared" si="5"/>
        <v>363</v>
      </c>
      <c r="M364" s="64">
        <f>SUMPRODUCT(--('22.22-Scenari'!$H$3:$H$502&gt;'22.22-Scenari'!H365))+SUMPRODUCT(--('22.22-Scenari'!$H$3:H365='22.22-Scenari'!H365))</f>
        <v>397</v>
      </c>
    </row>
    <row r="365" spans="1:13" ht="15" customHeight="1" x14ac:dyDescent="0.2">
      <c r="A365" s="62">
        <f>INDEX('22.22-Scenari'!$A$3:$A$502,MATCH(C365,$M$2:$M$501,0))</f>
        <v>204</v>
      </c>
      <c r="B365" s="63">
        <f>LARGE('22.22-Scenari'!$H$3:$H$502,C365)</f>
        <v>-52.389963923331379</v>
      </c>
      <c r="C365" s="64">
        <f t="shared" si="5"/>
        <v>364</v>
      </c>
      <c r="M365" s="64">
        <f>SUMPRODUCT(--('22.22-Scenari'!$H$3:$H$502&gt;'22.22-Scenari'!H366))+SUMPRODUCT(--('22.22-Scenari'!$H$3:H366='22.22-Scenari'!H366))</f>
        <v>188</v>
      </c>
    </row>
    <row r="366" spans="1:13" ht="15" customHeight="1" x14ac:dyDescent="0.2">
      <c r="A366" s="62">
        <f>INDEX('22.22-Scenari'!$A$3:$A$502,MATCH(C366,$M$2:$M$501,0))</f>
        <v>28</v>
      </c>
      <c r="B366" s="63">
        <f>LARGE('22.22-Scenari'!$H$3:$H$502,C366)</f>
        <v>-53.059901018978053</v>
      </c>
      <c r="C366" s="64">
        <f t="shared" si="5"/>
        <v>365</v>
      </c>
      <c r="M366" s="64">
        <f>SUMPRODUCT(--('22.22-Scenari'!$H$3:$H$502&gt;'22.22-Scenari'!H367))+SUMPRODUCT(--('22.22-Scenari'!$H$3:H367='22.22-Scenari'!H367))</f>
        <v>25</v>
      </c>
    </row>
    <row r="367" spans="1:13" ht="15" customHeight="1" x14ac:dyDescent="0.2">
      <c r="A367" s="62">
        <f>INDEX('22.22-Scenari'!$A$3:$A$502,MATCH(C367,$M$2:$M$501,0))</f>
        <v>133</v>
      </c>
      <c r="B367" s="63">
        <f>LARGE('22.22-Scenari'!$H$3:$H$502,C367)</f>
        <v>-54.016790030993434</v>
      </c>
      <c r="C367" s="64">
        <f t="shared" si="5"/>
        <v>366</v>
      </c>
      <c r="M367" s="64">
        <f>SUMPRODUCT(--('22.22-Scenari'!$H$3:$H$502&gt;'22.22-Scenari'!H368))+SUMPRODUCT(--('22.22-Scenari'!$H$3:H368='22.22-Scenari'!H368))</f>
        <v>451</v>
      </c>
    </row>
    <row r="368" spans="1:13" ht="15" customHeight="1" x14ac:dyDescent="0.2">
      <c r="A368" s="62">
        <f>INDEX('22.22-Scenari'!$A$3:$A$502,MATCH(C368,$M$2:$M$501,0))</f>
        <v>389</v>
      </c>
      <c r="B368" s="63">
        <f>LARGE('22.22-Scenari'!$H$3:$H$502,C368)</f>
        <v>-54.157639797271258</v>
      </c>
      <c r="C368" s="64">
        <f t="shared" si="5"/>
        <v>367</v>
      </c>
      <c r="M368" s="64">
        <f>SUMPRODUCT(--('22.22-Scenari'!$H$3:$H$502&gt;'22.22-Scenari'!H369))+SUMPRODUCT(--('22.22-Scenari'!$H$3:H369='22.22-Scenari'!H369))</f>
        <v>486</v>
      </c>
    </row>
    <row r="369" spans="1:13" ht="15" customHeight="1" x14ac:dyDescent="0.2">
      <c r="A369" s="62">
        <f>INDEX('22.22-Scenari'!$A$3:$A$502,MATCH(C369,$M$2:$M$501,0))</f>
        <v>478</v>
      </c>
      <c r="B369" s="63">
        <f>LARGE('22.22-Scenari'!$H$3:$H$502,C369)</f>
        <v>-54.200523400866587</v>
      </c>
      <c r="C369" s="64">
        <f t="shared" si="5"/>
        <v>368</v>
      </c>
      <c r="M369" s="64">
        <f>SUMPRODUCT(--('22.22-Scenari'!$H$3:$H$502&gt;'22.22-Scenari'!H370))+SUMPRODUCT(--('22.22-Scenari'!$H$3:H370='22.22-Scenari'!H370))</f>
        <v>413</v>
      </c>
    </row>
    <row r="370" spans="1:13" ht="15" customHeight="1" x14ac:dyDescent="0.2">
      <c r="A370" s="62">
        <f>INDEX('22.22-Scenari'!$A$3:$A$502,MATCH(C370,$M$2:$M$501,0))</f>
        <v>405</v>
      </c>
      <c r="B370" s="63">
        <f>LARGE('22.22-Scenari'!$H$3:$H$502,C370)</f>
        <v>-55.062244996166555</v>
      </c>
      <c r="C370" s="64">
        <f t="shared" si="5"/>
        <v>369</v>
      </c>
      <c r="M370" s="64">
        <f>SUMPRODUCT(--('22.22-Scenari'!$H$3:$H$502&gt;'22.22-Scenari'!H371))+SUMPRODUCT(--('22.22-Scenari'!$H$3:H371='22.22-Scenari'!H371))</f>
        <v>170</v>
      </c>
    </row>
    <row r="371" spans="1:13" ht="15" customHeight="1" x14ac:dyDescent="0.2">
      <c r="A371" s="62">
        <f>INDEX('22.22-Scenari'!$A$3:$A$502,MATCH(C371,$M$2:$M$501,0))</f>
        <v>22</v>
      </c>
      <c r="B371" s="63">
        <f>LARGE('22.22-Scenari'!$H$3:$H$502,C371)</f>
        <v>-55.078298634292878</v>
      </c>
      <c r="C371" s="64">
        <f t="shared" si="5"/>
        <v>370</v>
      </c>
      <c r="M371" s="64">
        <f>SUMPRODUCT(--('22.22-Scenari'!$H$3:$H$502&gt;'22.22-Scenari'!H372))+SUMPRODUCT(--('22.22-Scenari'!$H$3:H372='22.22-Scenari'!H372))</f>
        <v>158</v>
      </c>
    </row>
    <row r="372" spans="1:13" ht="15" customHeight="1" x14ac:dyDescent="0.2">
      <c r="A372" s="62">
        <f>INDEX('22.22-Scenari'!$A$3:$A$502,MATCH(C372,$M$2:$M$501,0))</f>
        <v>306</v>
      </c>
      <c r="B372" s="63">
        <f>LARGE('22.22-Scenari'!$H$3:$H$502,C372)</f>
        <v>-55.262318607719862</v>
      </c>
      <c r="C372" s="64">
        <f t="shared" si="5"/>
        <v>371</v>
      </c>
      <c r="M372" s="64">
        <f>SUMPRODUCT(--('22.22-Scenari'!$H$3:$H$502&gt;'22.22-Scenari'!H373))+SUMPRODUCT(--('22.22-Scenari'!$H$3:H373='22.22-Scenari'!H373))</f>
        <v>238</v>
      </c>
    </row>
    <row r="373" spans="1:13" ht="15" customHeight="1" x14ac:dyDescent="0.2">
      <c r="A373" s="62">
        <f>INDEX('22.22-Scenari'!$A$3:$A$502,MATCH(C373,$M$2:$M$501,0))</f>
        <v>423</v>
      </c>
      <c r="B373" s="63">
        <f>LARGE('22.22-Scenari'!$H$3:$H$502,C373)</f>
        <v>-55.801042576600594</v>
      </c>
      <c r="C373" s="64">
        <f t="shared" si="5"/>
        <v>372</v>
      </c>
      <c r="M373" s="64">
        <f>SUMPRODUCT(--('22.22-Scenari'!$H$3:$H$502&gt;'22.22-Scenari'!H374))+SUMPRODUCT(--('22.22-Scenari'!$H$3:H374='22.22-Scenari'!H374))</f>
        <v>437</v>
      </c>
    </row>
    <row r="374" spans="1:13" ht="15" customHeight="1" x14ac:dyDescent="0.2">
      <c r="A374" s="62">
        <f>INDEX('22.22-Scenari'!$A$3:$A$502,MATCH(C374,$M$2:$M$501,0))</f>
        <v>465</v>
      </c>
      <c r="B374" s="63">
        <f>LARGE('22.22-Scenari'!$H$3:$H$502,C374)</f>
        <v>-55.80671095886828</v>
      </c>
      <c r="C374" s="64">
        <f t="shared" si="5"/>
        <v>373</v>
      </c>
      <c r="M374" s="64">
        <f>SUMPRODUCT(--('22.22-Scenari'!$H$3:$H$502&gt;'22.22-Scenari'!H375))+SUMPRODUCT(--('22.22-Scenari'!$H$3:H375='22.22-Scenari'!H375))</f>
        <v>82</v>
      </c>
    </row>
    <row r="375" spans="1:13" ht="15" customHeight="1" x14ac:dyDescent="0.2">
      <c r="A375" s="62">
        <f>INDEX('22.22-Scenari'!$A$3:$A$502,MATCH(C375,$M$2:$M$501,0))</f>
        <v>390</v>
      </c>
      <c r="B375" s="63">
        <f>LARGE('22.22-Scenari'!$H$3:$H$502,C375)</f>
        <v>-55.905343652921147</v>
      </c>
      <c r="C375" s="64">
        <f t="shared" si="5"/>
        <v>374</v>
      </c>
      <c r="M375" s="64">
        <f>SUMPRODUCT(--('22.22-Scenari'!$H$3:$H$502&gt;'22.22-Scenari'!H376))+SUMPRODUCT(--('22.22-Scenari'!$H$3:H376='22.22-Scenari'!H376))</f>
        <v>267</v>
      </c>
    </row>
    <row r="376" spans="1:13" ht="15" customHeight="1" x14ac:dyDescent="0.2">
      <c r="A376" s="62">
        <f>INDEX('22.22-Scenari'!$A$3:$A$502,MATCH(C376,$M$2:$M$501,0))</f>
        <v>111</v>
      </c>
      <c r="B376" s="63">
        <f>LARGE('22.22-Scenari'!$H$3:$H$502,C376)</f>
        <v>-56.259963037000489</v>
      </c>
      <c r="C376" s="64">
        <f t="shared" si="5"/>
        <v>375</v>
      </c>
      <c r="M376" s="64">
        <f>SUMPRODUCT(--('22.22-Scenari'!$H$3:$H$502&gt;'22.22-Scenari'!H377))+SUMPRODUCT(--('22.22-Scenari'!$H$3:H377='22.22-Scenari'!H377))</f>
        <v>237</v>
      </c>
    </row>
    <row r="377" spans="1:13" ht="15" customHeight="1" x14ac:dyDescent="0.2">
      <c r="A377" s="62">
        <f>INDEX('22.22-Scenari'!$A$3:$A$502,MATCH(C377,$M$2:$M$501,0))</f>
        <v>279</v>
      </c>
      <c r="B377" s="63">
        <f>LARGE('22.22-Scenari'!$H$3:$H$502,C377)</f>
        <v>-56.667362777840026</v>
      </c>
      <c r="C377" s="64">
        <f t="shared" si="5"/>
        <v>376</v>
      </c>
      <c r="M377" s="64">
        <f>SUMPRODUCT(--('22.22-Scenari'!$H$3:$H$502&gt;'22.22-Scenari'!H378))+SUMPRODUCT(--('22.22-Scenari'!$H$3:H378='22.22-Scenari'!H378))</f>
        <v>464</v>
      </c>
    </row>
    <row r="378" spans="1:13" ht="15" customHeight="1" x14ac:dyDescent="0.2">
      <c r="A378" s="62">
        <f>INDEX('22.22-Scenari'!$A$3:$A$502,MATCH(C378,$M$2:$M$501,0))</f>
        <v>79</v>
      </c>
      <c r="B378" s="63">
        <f>LARGE('22.22-Scenari'!$H$3:$H$502,C378)</f>
        <v>-56.781083813029909</v>
      </c>
      <c r="C378" s="64">
        <f t="shared" si="5"/>
        <v>377</v>
      </c>
      <c r="M378" s="64">
        <f>SUMPRODUCT(--('22.22-Scenari'!$H$3:$H$502&gt;'22.22-Scenari'!H379))+SUMPRODUCT(--('22.22-Scenari'!$H$3:H379='22.22-Scenari'!H379))</f>
        <v>318</v>
      </c>
    </row>
    <row r="379" spans="1:13" ht="15" customHeight="1" x14ac:dyDescent="0.2">
      <c r="A379" s="62">
        <f>INDEX('22.22-Scenari'!$A$3:$A$502,MATCH(C379,$M$2:$M$501,0))</f>
        <v>283</v>
      </c>
      <c r="B379" s="63">
        <f>LARGE('22.22-Scenari'!$H$3:$H$502,C379)</f>
        <v>-56.902415322136221</v>
      </c>
      <c r="C379" s="64">
        <f t="shared" si="5"/>
        <v>378</v>
      </c>
      <c r="M379" s="64">
        <f>SUMPRODUCT(--('22.22-Scenari'!$H$3:$H$502&gt;'22.22-Scenari'!H380))+SUMPRODUCT(--('22.22-Scenari'!$H$3:H380='22.22-Scenari'!H380))</f>
        <v>186</v>
      </c>
    </row>
    <row r="380" spans="1:13" ht="15" customHeight="1" x14ac:dyDescent="0.2">
      <c r="A380" s="62">
        <f>INDEX('22.22-Scenari'!$A$3:$A$502,MATCH(C380,$M$2:$M$501,0))</f>
        <v>14</v>
      </c>
      <c r="B380" s="63">
        <f>LARGE('22.22-Scenari'!$H$3:$H$502,C380)</f>
        <v>-57.761010904161594</v>
      </c>
      <c r="C380" s="64">
        <f t="shared" si="5"/>
        <v>379</v>
      </c>
      <c r="M380" s="64">
        <f>SUMPRODUCT(--('22.22-Scenari'!$H$3:$H$502&gt;'22.22-Scenari'!H381))+SUMPRODUCT(--('22.22-Scenari'!$H$3:H381='22.22-Scenari'!H381))</f>
        <v>19</v>
      </c>
    </row>
    <row r="381" spans="1:13" ht="15" customHeight="1" x14ac:dyDescent="0.2">
      <c r="A381" s="62">
        <f>INDEX('22.22-Scenari'!$A$3:$A$502,MATCH(C381,$M$2:$M$501,0))</f>
        <v>237</v>
      </c>
      <c r="B381" s="63">
        <f>LARGE('22.22-Scenari'!$H$3:$H$502,C381)</f>
        <v>-58.713158051446953</v>
      </c>
      <c r="C381" s="64">
        <f t="shared" si="5"/>
        <v>380</v>
      </c>
      <c r="M381" s="64">
        <f>SUMPRODUCT(--('22.22-Scenari'!$H$3:$H$502&gt;'22.22-Scenari'!H382))+SUMPRODUCT(--('22.22-Scenari'!$H$3:H382='22.22-Scenari'!H382))</f>
        <v>4</v>
      </c>
    </row>
    <row r="382" spans="1:13" ht="15" customHeight="1" x14ac:dyDescent="0.2">
      <c r="A382" s="62">
        <f>INDEX('22.22-Scenari'!$A$3:$A$502,MATCH(C382,$M$2:$M$501,0))</f>
        <v>355</v>
      </c>
      <c r="B382" s="63">
        <f>LARGE('22.22-Scenari'!$H$3:$H$502,C382)</f>
        <v>-58.944565243566103</v>
      </c>
      <c r="C382" s="64">
        <f t="shared" si="5"/>
        <v>381</v>
      </c>
      <c r="M382" s="64">
        <f>SUMPRODUCT(--('22.22-Scenari'!$H$3:$H$502&gt;'22.22-Scenari'!H383))+SUMPRODUCT(--('22.22-Scenari'!$H$3:H383='22.22-Scenari'!H383))</f>
        <v>154</v>
      </c>
    </row>
    <row r="383" spans="1:13" ht="15" customHeight="1" x14ac:dyDescent="0.2">
      <c r="A383" s="62">
        <f>INDEX('22.22-Scenari'!$A$3:$A$502,MATCH(C383,$M$2:$M$501,0))</f>
        <v>287</v>
      </c>
      <c r="B383" s="63">
        <f>LARGE('22.22-Scenari'!$H$3:$H$502,C383)</f>
        <v>-59.11987323709036</v>
      </c>
      <c r="C383" s="64">
        <f t="shared" si="5"/>
        <v>382</v>
      </c>
      <c r="M383" s="64">
        <f>SUMPRODUCT(--('22.22-Scenari'!$H$3:$H$502&gt;'22.22-Scenari'!H384))+SUMPRODUCT(--('22.22-Scenari'!$H$3:H384='22.22-Scenari'!H384))</f>
        <v>135</v>
      </c>
    </row>
    <row r="384" spans="1:13" ht="15" customHeight="1" x14ac:dyDescent="0.2">
      <c r="A384" s="62">
        <f>INDEX('22.22-Scenari'!$A$3:$A$502,MATCH(C384,$M$2:$M$501,0))</f>
        <v>482</v>
      </c>
      <c r="B384" s="63">
        <f>LARGE('22.22-Scenari'!$H$3:$H$502,C384)</f>
        <v>-59.579725416590009</v>
      </c>
      <c r="C384" s="64">
        <f t="shared" si="5"/>
        <v>383</v>
      </c>
      <c r="M384" s="64">
        <f>SUMPRODUCT(--('22.22-Scenari'!$H$3:$H$502&gt;'22.22-Scenari'!H385))+SUMPRODUCT(--('22.22-Scenari'!$H$3:H385='22.22-Scenari'!H385))</f>
        <v>60</v>
      </c>
    </row>
    <row r="385" spans="1:13" ht="15" customHeight="1" x14ac:dyDescent="0.2">
      <c r="A385" s="62">
        <f>INDEX('22.22-Scenari'!$A$3:$A$502,MATCH(C385,$M$2:$M$501,0))</f>
        <v>58</v>
      </c>
      <c r="B385" s="63">
        <f>LARGE('22.22-Scenari'!$H$3:$H$502,C385)</f>
        <v>-59.624269037580234</v>
      </c>
      <c r="C385" s="64">
        <f t="shared" si="5"/>
        <v>384</v>
      </c>
      <c r="M385" s="64">
        <f>SUMPRODUCT(--('22.22-Scenari'!$H$3:$H$502&gt;'22.22-Scenari'!H386))+SUMPRODUCT(--('22.22-Scenari'!$H$3:H386='22.22-Scenari'!H386))</f>
        <v>18</v>
      </c>
    </row>
    <row r="386" spans="1:13" ht="15" customHeight="1" x14ac:dyDescent="0.2">
      <c r="A386" s="62">
        <f>INDEX('22.22-Scenari'!$A$3:$A$502,MATCH(C386,$M$2:$M$501,0))</f>
        <v>194</v>
      </c>
      <c r="B386" s="63">
        <f>LARGE('22.22-Scenari'!$H$3:$H$502,C386)</f>
        <v>-59.882116946906535</v>
      </c>
      <c r="C386" s="64">
        <f t="shared" si="5"/>
        <v>385</v>
      </c>
      <c r="M386" s="64">
        <f>SUMPRODUCT(--('22.22-Scenari'!$H$3:$H$502&gt;'22.22-Scenari'!H387))+SUMPRODUCT(--('22.22-Scenari'!$H$3:H387='22.22-Scenari'!H387))</f>
        <v>490</v>
      </c>
    </row>
    <row r="387" spans="1:13" ht="15" customHeight="1" x14ac:dyDescent="0.2">
      <c r="A387" s="62">
        <f>INDEX('22.22-Scenari'!$A$3:$A$502,MATCH(C387,$M$2:$M$501,0))</f>
        <v>184</v>
      </c>
      <c r="B387" s="63">
        <f>LARGE('22.22-Scenari'!$H$3:$H$502,C387)</f>
        <v>-60.405489651147946</v>
      </c>
      <c r="C387" s="64">
        <f t="shared" ref="C387:C450" si="6">C386+1</f>
        <v>386</v>
      </c>
      <c r="M387" s="64">
        <f>SUMPRODUCT(--('22.22-Scenari'!$H$3:$H$502&gt;'22.22-Scenari'!H388))+SUMPRODUCT(--('22.22-Scenari'!$H$3:H388='22.22-Scenari'!H388))</f>
        <v>194</v>
      </c>
    </row>
    <row r="388" spans="1:13" ht="15" customHeight="1" x14ac:dyDescent="0.2">
      <c r="A388" s="62">
        <f>INDEX('22.22-Scenari'!$A$3:$A$502,MATCH(C388,$M$2:$M$501,0))</f>
        <v>250</v>
      </c>
      <c r="B388" s="63">
        <f>LARGE('22.22-Scenari'!$H$3:$H$502,C388)</f>
        <v>-61.703971081562486</v>
      </c>
      <c r="C388" s="64">
        <f t="shared" si="6"/>
        <v>387</v>
      </c>
      <c r="M388" s="64">
        <f>SUMPRODUCT(--('22.22-Scenari'!$H$3:$H$502&gt;'22.22-Scenari'!H389))+SUMPRODUCT(--('22.22-Scenari'!$H$3:H389='22.22-Scenari'!H389))</f>
        <v>42</v>
      </c>
    </row>
    <row r="389" spans="1:13" ht="15" customHeight="1" x14ac:dyDescent="0.2">
      <c r="A389" s="62">
        <f>INDEX('22.22-Scenari'!$A$3:$A$502,MATCH(C389,$M$2:$M$501,0))</f>
        <v>458</v>
      </c>
      <c r="B389" s="63">
        <f>LARGE('22.22-Scenari'!$H$3:$H$502,C389)</f>
        <v>-62.065629033795631</v>
      </c>
      <c r="C389" s="64">
        <f t="shared" si="6"/>
        <v>388</v>
      </c>
      <c r="M389" s="64">
        <f>SUMPRODUCT(--('22.22-Scenari'!$H$3:$H$502&gt;'22.22-Scenari'!H390))+SUMPRODUCT(--('22.22-Scenari'!$H$3:H390='22.22-Scenari'!H390))</f>
        <v>33</v>
      </c>
    </row>
    <row r="390" spans="1:13" ht="15" customHeight="1" x14ac:dyDescent="0.2">
      <c r="A390" s="62">
        <f>INDEX('22.22-Scenari'!$A$3:$A$502,MATCH(C390,$M$2:$M$501,0))</f>
        <v>340</v>
      </c>
      <c r="B390" s="63">
        <f>LARGE('22.22-Scenari'!$H$3:$H$502,C390)</f>
        <v>-62.606789144534559</v>
      </c>
      <c r="C390" s="64">
        <f t="shared" si="6"/>
        <v>389</v>
      </c>
      <c r="M390" s="64">
        <f>SUMPRODUCT(--('22.22-Scenari'!$H$3:$H$502&gt;'22.22-Scenari'!H391))+SUMPRODUCT(--('22.22-Scenari'!$H$3:H391='22.22-Scenari'!H391))</f>
        <v>367</v>
      </c>
    </row>
    <row r="391" spans="1:13" ht="15" customHeight="1" x14ac:dyDescent="0.2">
      <c r="A391" s="62">
        <f>INDEX('22.22-Scenari'!$A$3:$A$502,MATCH(C391,$M$2:$M$501,0))</f>
        <v>295</v>
      </c>
      <c r="B391" s="63">
        <f>LARGE('22.22-Scenari'!$H$3:$H$502,C391)</f>
        <v>-63.094380677195659</v>
      </c>
      <c r="C391" s="64">
        <f t="shared" si="6"/>
        <v>390</v>
      </c>
      <c r="M391" s="64">
        <f>SUMPRODUCT(--('22.22-Scenari'!$H$3:$H$502&gt;'22.22-Scenari'!H392))+SUMPRODUCT(--('22.22-Scenari'!$H$3:H392='22.22-Scenari'!H392))</f>
        <v>374</v>
      </c>
    </row>
    <row r="392" spans="1:13" ht="15" customHeight="1" x14ac:dyDescent="0.2">
      <c r="A392" s="62">
        <f>INDEX('22.22-Scenari'!$A$3:$A$502,MATCH(C392,$M$2:$M$501,0))</f>
        <v>78</v>
      </c>
      <c r="B392" s="63">
        <f>LARGE('22.22-Scenari'!$H$3:$H$502,C392)</f>
        <v>-63.178660795216274</v>
      </c>
      <c r="C392" s="64">
        <f t="shared" si="6"/>
        <v>391</v>
      </c>
      <c r="M392" s="64">
        <f>SUMPRODUCT(--('22.22-Scenari'!$H$3:$H$502&gt;'22.22-Scenari'!H393))+SUMPRODUCT(--('22.22-Scenari'!$H$3:H393='22.22-Scenari'!H393))</f>
        <v>203</v>
      </c>
    </row>
    <row r="393" spans="1:13" ht="15" customHeight="1" x14ac:dyDescent="0.2">
      <c r="A393" s="62">
        <f>INDEX('22.22-Scenari'!$A$3:$A$502,MATCH(C393,$M$2:$M$501,0))</f>
        <v>399</v>
      </c>
      <c r="B393" s="63">
        <f>LARGE('22.22-Scenari'!$H$3:$H$502,C393)</f>
        <v>-64.322402516932925</v>
      </c>
      <c r="C393" s="64">
        <f t="shared" si="6"/>
        <v>392</v>
      </c>
      <c r="M393" s="64">
        <f>SUMPRODUCT(--('22.22-Scenari'!$H$3:$H$502&gt;'22.22-Scenari'!H394))+SUMPRODUCT(--('22.22-Scenari'!$H$3:H394='22.22-Scenari'!H394))</f>
        <v>9</v>
      </c>
    </row>
    <row r="394" spans="1:13" ht="15" customHeight="1" x14ac:dyDescent="0.2">
      <c r="A394" s="62">
        <f>INDEX('22.22-Scenari'!$A$3:$A$502,MATCH(C394,$M$2:$M$501,0))</f>
        <v>115</v>
      </c>
      <c r="B394" s="63">
        <f>LARGE('22.22-Scenari'!$H$3:$H$502,C394)</f>
        <v>-64.879072278707099</v>
      </c>
      <c r="C394" s="64">
        <f t="shared" si="6"/>
        <v>393</v>
      </c>
      <c r="M394" s="64">
        <f>SUMPRODUCT(--('22.22-Scenari'!$H$3:$H$502&gt;'22.22-Scenari'!H395))+SUMPRODUCT(--('22.22-Scenari'!$H$3:H395='22.22-Scenari'!H395))</f>
        <v>23</v>
      </c>
    </row>
    <row r="395" spans="1:13" ht="15" customHeight="1" x14ac:dyDescent="0.2">
      <c r="A395" s="62">
        <f>INDEX('22.22-Scenari'!$A$3:$A$502,MATCH(C395,$M$2:$M$501,0))</f>
        <v>121</v>
      </c>
      <c r="B395" s="63">
        <f>LARGE('22.22-Scenari'!$H$3:$H$502,C395)</f>
        <v>-65.710692136814032</v>
      </c>
      <c r="C395" s="64">
        <f t="shared" si="6"/>
        <v>394</v>
      </c>
      <c r="M395" s="64">
        <f>SUMPRODUCT(--('22.22-Scenari'!$H$3:$H$502&gt;'22.22-Scenari'!H396))+SUMPRODUCT(--('22.22-Scenari'!$H$3:H396='22.22-Scenari'!H396))</f>
        <v>321</v>
      </c>
    </row>
    <row r="396" spans="1:13" ht="15" customHeight="1" x14ac:dyDescent="0.2">
      <c r="A396" s="62">
        <f>INDEX('22.22-Scenari'!$A$3:$A$502,MATCH(C396,$M$2:$M$501,0))</f>
        <v>214</v>
      </c>
      <c r="B396" s="63">
        <f>LARGE('22.22-Scenari'!$H$3:$H$502,C396)</f>
        <v>-65.804869038060133</v>
      </c>
      <c r="C396" s="64">
        <f t="shared" si="6"/>
        <v>395</v>
      </c>
      <c r="M396" s="64">
        <f>SUMPRODUCT(--('22.22-Scenari'!$H$3:$H$502&gt;'22.22-Scenari'!H397))+SUMPRODUCT(--('22.22-Scenari'!$H$3:H397='22.22-Scenari'!H397))</f>
        <v>483</v>
      </c>
    </row>
    <row r="397" spans="1:13" ht="15" customHeight="1" x14ac:dyDescent="0.2">
      <c r="A397" s="62">
        <f>INDEX('22.22-Scenari'!$A$3:$A$502,MATCH(C397,$M$2:$M$501,0))</f>
        <v>80</v>
      </c>
      <c r="B397" s="63">
        <f>LARGE('22.22-Scenari'!$H$3:$H$502,C397)</f>
        <v>-66.310532292714925</v>
      </c>
      <c r="C397" s="64">
        <f t="shared" si="6"/>
        <v>396</v>
      </c>
      <c r="M397" s="64">
        <f>SUMPRODUCT(--('22.22-Scenari'!$H$3:$H$502&gt;'22.22-Scenari'!H398))+SUMPRODUCT(--('22.22-Scenari'!$H$3:H398='22.22-Scenari'!H398))</f>
        <v>24</v>
      </c>
    </row>
    <row r="398" spans="1:13" ht="15" customHeight="1" x14ac:dyDescent="0.2">
      <c r="A398" s="62">
        <f>INDEX('22.22-Scenari'!$A$3:$A$502,MATCH(C398,$M$2:$M$501,0))</f>
        <v>363</v>
      </c>
      <c r="B398" s="63">
        <f>LARGE('22.22-Scenari'!$H$3:$H$502,C398)</f>
        <v>-67.565012421491701</v>
      </c>
      <c r="C398" s="64">
        <f t="shared" si="6"/>
        <v>397</v>
      </c>
      <c r="M398" s="64">
        <f>SUMPRODUCT(--('22.22-Scenari'!$H$3:$H$502&gt;'22.22-Scenari'!H399))+SUMPRODUCT(--('22.22-Scenari'!$H$3:H399='22.22-Scenari'!H399))</f>
        <v>51</v>
      </c>
    </row>
    <row r="399" spans="1:13" ht="15" customHeight="1" x14ac:dyDescent="0.2">
      <c r="A399" s="62">
        <f>INDEX('22.22-Scenari'!$A$3:$A$502,MATCH(C399,$M$2:$M$501,0))</f>
        <v>73</v>
      </c>
      <c r="B399" s="63">
        <f>LARGE('22.22-Scenari'!$H$3:$H$502,C399)</f>
        <v>-68.465103965791059</v>
      </c>
      <c r="C399" s="64">
        <f t="shared" si="6"/>
        <v>398</v>
      </c>
      <c r="M399" s="64">
        <f>SUMPRODUCT(--('22.22-Scenari'!$H$3:$H$502&gt;'22.22-Scenari'!H400))+SUMPRODUCT(--('22.22-Scenari'!$H$3:H400='22.22-Scenari'!H400))</f>
        <v>150</v>
      </c>
    </row>
    <row r="400" spans="1:13" ht="15" customHeight="1" x14ac:dyDescent="0.2">
      <c r="A400" s="62">
        <f>INDEX('22.22-Scenari'!$A$3:$A$502,MATCH(C400,$M$2:$M$501,0))</f>
        <v>45</v>
      </c>
      <c r="B400" s="63">
        <f>LARGE('22.22-Scenari'!$H$3:$H$502,C400)</f>
        <v>-69.027800424672023</v>
      </c>
      <c r="C400" s="64">
        <f t="shared" si="6"/>
        <v>399</v>
      </c>
      <c r="M400" s="64">
        <f>SUMPRODUCT(--('22.22-Scenari'!$H$3:$H$502&gt;'22.22-Scenari'!H401))+SUMPRODUCT(--('22.22-Scenari'!$H$3:H401='22.22-Scenari'!H401))</f>
        <v>392</v>
      </c>
    </row>
    <row r="401" spans="1:13" ht="15" customHeight="1" x14ac:dyDescent="0.2">
      <c r="A401" s="62">
        <f>INDEX('22.22-Scenari'!$A$3:$A$502,MATCH(C401,$M$2:$M$501,0))</f>
        <v>443</v>
      </c>
      <c r="B401" s="63">
        <f>LARGE('22.22-Scenari'!$H$3:$H$502,C401)</f>
        <v>-69.056082905499352</v>
      </c>
      <c r="C401" s="64">
        <f t="shared" si="6"/>
        <v>400</v>
      </c>
      <c r="M401" s="64">
        <f>SUMPRODUCT(--('22.22-Scenari'!$H$3:$H$502&gt;'22.22-Scenari'!H402))+SUMPRODUCT(--('22.22-Scenari'!$H$3:H402='22.22-Scenari'!H402))</f>
        <v>498</v>
      </c>
    </row>
    <row r="402" spans="1:13" ht="15" customHeight="1" x14ac:dyDescent="0.2">
      <c r="A402" s="62">
        <f>INDEX('22.22-Scenari'!$A$3:$A$502,MATCH(C402,$M$2:$M$501,0))</f>
        <v>304</v>
      </c>
      <c r="B402" s="63">
        <f>LARGE('22.22-Scenari'!$H$3:$H$502,C402)</f>
        <v>-69.780009899277502</v>
      </c>
      <c r="C402" s="64">
        <f t="shared" si="6"/>
        <v>401</v>
      </c>
      <c r="M402" s="64">
        <f>SUMPRODUCT(--('22.22-Scenari'!$H$3:$H$502&gt;'22.22-Scenari'!H403))+SUMPRODUCT(--('22.22-Scenari'!$H$3:H403='22.22-Scenari'!H403))</f>
        <v>39</v>
      </c>
    </row>
    <row r="403" spans="1:13" ht="15" customHeight="1" x14ac:dyDescent="0.2">
      <c r="A403" s="62">
        <f>INDEX('22.22-Scenari'!$A$3:$A$502,MATCH(C403,$M$2:$M$501,0))</f>
        <v>113</v>
      </c>
      <c r="B403" s="63">
        <f>LARGE('22.22-Scenari'!$H$3:$H$502,C403)</f>
        <v>-70.322782732038831</v>
      </c>
      <c r="C403" s="64">
        <f t="shared" si="6"/>
        <v>402</v>
      </c>
      <c r="M403" s="64">
        <f>SUMPRODUCT(--('22.22-Scenari'!$H$3:$H$502&gt;'22.22-Scenari'!H404))+SUMPRODUCT(--('22.22-Scenari'!$H$3:H404='22.22-Scenari'!H404))</f>
        <v>346</v>
      </c>
    </row>
    <row r="404" spans="1:13" ht="15" customHeight="1" x14ac:dyDescent="0.2">
      <c r="A404" s="62">
        <f>INDEX('22.22-Scenari'!$A$3:$A$502,MATCH(C404,$M$2:$M$501,0))</f>
        <v>185</v>
      </c>
      <c r="B404" s="63">
        <f>LARGE('22.22-Scenari'!$H$3:$H$502,C404)</f>
        <v>-70.912038335056423</v>
      </c>
      <c r="C404" s="64">
        <f t="shared" si="6"/>
        <v>403</v>
      </c>
      <c r="M404" s="64">
        <f>SUMPRODUCT(--('22.22-Scenari'!$H$3:$H$502&gt;'22.22-Scenari'!H405))+SUMPRODUCT(--('22.22-Scenari'!$H$3:H405='22.22-Scenari'!H405))</f>
        <v>500</v>
      </c>
    </row>
    <row r="405" spans="1:13" ht="15" customHeight="1" x14ac:dyDescent="0.2">
      <c r="A405" s="62">
        <f>INDEX('22.22-Scenari'!$A$3:$A$502,MATCH(C405,$M$2:$M$501,0))</f>
        <v>357</v>
      </c>
      <c r="B405" s="63">
        <f>LARGE('22.22-Scenari'!$H$3:$H$502,C405)</f>
        <v>-71.188253041085773</v>
      </c>
      <c r="C405" s="64">
        <f t="shared" si="6"/>
        <v>404</v>
      </c>
      <c r="M405" s="64">
        <f>SUMPRODUCT(--('22.22-Scenari'!$H$3:$H$502&gt;'22.22-Scenari'!H406))+SUMPRODUCT(--('22.22-Scenari'!$H$3:H406='22.22-Scenari'!H406))</f>
        <v>139</v>
      </c>
    </row>
    <row r="406" spans="1:13" ht="15" customHeight="1" x14ac:dyDescent="0.2">
      <c r="A406" s="62">
        <f>INDEX('22.22-Scenari'!$A$3:$A$502,MATCH(C406,$M$2:$M$501,0))</f>
        <v>288</v>
      </c>
      <c r="B406" s="63">
        <f>LARGE('22.22-Scenari'!$H$3:$H$502,C406)</f>
        <v>-71.533987147542575</v>
      </c>
      <c r="C406" s="64">
        <f t="shared" si="6"/>
        <v>405</v>
      </c>
      <c r="M406" s="64">
        <f>SUMPRODUCT(--('22.22-Scenari'!$H$3:$H$502&gt;'22.22-Scenari'!H407))+SUMPRODUCT(--('22.22-Scenari'!$H$3:H407='22.22-Scenari'!H407))</f>
        <v>369</v>
      </c>
    </row>
    <row r="407" spans="1:13" ht="15" customHeight="1" x14ac:dyDescent="0.2">
      <c r="A407" s="62">
        <f>INDEX('22.22-Scenari'!$A$3:$A$502,MATCH(C407,$M$2:$M$501,0))</f>
        <v>32</v>
      </c>
      <c r="B407" s="63">
        <f>LARGE('22.22-Scenari'!$H$3:$H$502,C407)</f>
        <v>-71.584304508120113</v>
      </c>
      <c r="C407" s="64">
        <f t="shared" si="6"/>
        <v>406</v>
      </c>
      <c r="M407" s="64">
        <f>SUMPRODUCT(--('22.22-Scenari'!$H$3:$H$502&gt;'22.22-Scenari'!H408))+SUMPRODUCT(--('22.22-Scenari'!$H$3:H408='22.22-Scenari'!H408))</f>
        <v>164</v>
      </c>
    </row>
    <row r="408" spans="1:13" ht="15" customHeight="1" x14ac:dyDescent="0.2">
      <c r="A408" s="62">
        <f>INDEX('22.22-Scenari'!$A$3:$A$502,MATCH(C408,$M$2:$M$501,0))</f>
        <v>462</v>
      </c>
      <c r="B408" s="63">
        <f>LARGE('22.22-Scenari'!$H$3:$H$502,C408)</f>
        <v>-73.329920072810637</v>
      </c>
      <c r="C408" s="64">
        <f t="shared" si="6"/>
        <v>407</v>
      </c>
      <c r="M408" s="64">
        <f>SUMPRODUCT(--('22.22-Scenari'!$H$3:$H$502&gt;'22.22-Scenari'!H409))+SUMPRODUCT(--('22.22-Scenari'!$H$3:H409='22.22-Scenari'!H409))</f>
        <v>489</v>
      </c>
    </row>
    <row r="409" spans="1:13" ht="15" customHeight="1" x14ac:dyDescent="0.2">
      <c r="A409" s="62">
        <f>INDEX('22.22-Scenari'!$A$3:$A$502,MATCH(C409,$M$2:$M$501,0))</f>
        <v>264</v>
      </c>
      <c r="B409" s="63">
        <f>LARGE('22.22-Scenari'!$H$3:$H$502,C409)</f>
        <v>-73.475979398572235</v>
      </c>
      <c r="C409" s="64">
        <f t="shared" si="6"/>
        <v>408</v>
      </c>
      <c r="M409" s="64">
        <f>SUMPRODUCT(--('22.22-Scenari'!$H$3:$H$502&gt;'22.22-Scenari'!H410))+SUMPRODUCT(--('22.22-Scenari'!$H$3:H410='22.22-Scenari'!H410))</f>
        <v>240</v>
      </c>
    </row>
    <row r="410" spans="1:13" ht="15" customHeight="1" x14ac:dyDescent="0.2">
      <c r="A410" s="62">
        <f>INDEX('22.22-Scenari'!$A$3:$A$502,MATCH(C410,$M$2:$M$501,0))</f>
        <v>2</v>
      </c>
      <c r="B410" s="63">
        <f>LARGE('22.22-Scenari'!$H$3:$H$502,C410)</f>
        <v>-73.584626164425572</v>
      </c>
      <c r="C410" s="64">
        <f t="shared" si="6"/>
        <v>409</v>
      </c>
      <c r="M410" s="64">
        <f>SUMPRODUCT(--('22.22-Scenari'!$H$3:$H$502&gt;'22.22-Scenari'!H411))+SUMPRODUCT(--('22.22-Scenari'!$H$3:H411='22.22-Scenari'!H411))</f>
        <v>434</v>
      </c>
    </row>
    <row r="411" spans="1:13" ht="15" customHeight="1" x14ac:dyDescent="0.2">
      <c r="A411" s="62">
        <f>INDEX('22.22-Scenari'!$A$3:$A$502,MATCH(C411,$M$2:$M$501,0))</f>
        <v>241</v>
      </c>
      <c r="B411" s="63">
        <f>LARGE('22.22-Scenari'!$H$3:$H$502,C411)</f>
        <v>-74.214536709308959</v>
      </c>
      <c r="C411" s="64">
        <f t="shared" si="6"/>
        <v>410</v>
      </c>
      <c r="M411" s="64">
        <f>SUMPRODUCT(--('22.22-Scenari'!$H$3:$H$502&gt;'22.22-Scenari'!H412))+SUMPRODUCT(--('22.22-Scenari'!$H$3:H412='22.22-Scenari'!H412))</f>
        <v>268</v>
      </c>
    </row>
    <row r="412" spans="1:13" ht="15" customHeight="1" x14ac:dyDescent="0.2">
      <c r="A412" s="62">
        <f>INDEX('22.22-Scenari'!$A$3:$A$502,MATCH(C412,$M$2:$M$501,0))</f>
        <v>301</v>
      </c>
      <c r="B412" s="63">
        <f>LARGE('22.22-Scenari'!$H$3:$H$502,C412)</f>
        <v>-74.384689615482785</v>
      </c>
      <c r="C412" s="64">
        <f t="shared" si="6"/>
        <v>411</v>
      </c>
      <c r="M412" s="64">
        <f>SUMPRODUCT(--('22.22-Scenari'!$H$3:$H$502&gt;'22.22-Scenari'!H413))+SUMPRODUCT(--('22.22-Scenari'!$H$3:H413='22.22-Scenari'!H413))</f>
        <v>161</v>
      </c>
    </row>
    <row r="413" spans="1:13" ht="15" customHeight="1" x14ac:dyDescent="0.2">
      <c r="A413" s="62">
        <f>INDEX('22.22-Scenari'!$A$3:$A$502,MATCH(C413,$M$2:$M$501,0))</f>
        <v>252</v>
      </c>
      <c r="B413" s="63">
        <f>LARGE('22.22-Scenari'!$H$3:$H$502,C413)</f>
        <v>-75.446680859680782</v>
      </c>
      <c r="C413" s="64">
        <f t="shared" si="6"/>
        <v>412</v>
      </c>
      <c r="M413" s="64">
        <f>SUMPRODUCT(--('22.22-Scenari'!$H$3:$H$502&gt;'22.22-Scenari'!H414))+SUMPRODUCT(--('22.22-Scenari'!$H$3:H414='22.22-Scenari'!H414))</f>
        <v>130</v>
      </c>
    </row>
    <row r="414" spans="1:13" ht="15" customHeight="1" x14ac:dyDescent="0.2">
      <c r="A414" s="62">
        <f>INDEX('22.22-Scenari'!$A$3:$A$502,MATCH(C414,$M$2:$M$501,0))</f>
        <v>368</v>
      </c>
      <c r="B414" s="63">
        <f>LARGE('22.22-Scenari'!$H$3:$H$502,C414)</f>
        <v>-75.72384021452126</v>
      </c>
      <c r="C414" s="64">
        <f t="shared" si="6"/>
        <v>413</v>
      </c>
      <c r="M414" s="64">
        <f>SUMPRODUCT(--('22.22-Scenari'!$H$3:$H$502&gt;'22.22-Scenari'!H415))+SUMPRODUCT(--('22.22-Scenari'!$H$3:H415='22.22-Scenari'!H415))</f>
        <v>259</v>
      </c>
    </row>
    <row r="415" spans="1:13" ht="15" customHeight="1" x14ac:dyDescent="0.2">
      <c r="A415" s="62">
        <f>INDEX('22.22-Scenari'!$A$3:$A$502,MATCH(C415,$M$2:$M$501,0))</f>
        <v>339</v>
      </c>
      <c r="B415" s="63">
        <f>LARGE('22.22-Scenari'!$H$3:$H$502,C415)</f>
        <v>-76.202912117090818</v>
      </c>
      <c r="C415" s="64">
        <f t="shared" si="6"/>
        <v>414</v>
      </c>
      <c r="M415" s="64">
        <f>SUMPRODUCT(--('22.22-Scenari'!$H$3:$H$502&gt;'22.22-Scenari'!H416))+SUMPRODUCT(--('22.22-Scenari'!$H$3:H416='22.22-Scenari'!H416))</f>
        <v>123</v>
      </c>
    </row>
    <row r="416" spans="1:13" ht="15" customHeight="1" x14ac:dyDescent="0.2">
      <c r="A416" s="62">
        <f>INDEX('22.22-Scenari'!$A$3:$A$502,MATCH(C416,$M$2:$M$501,0))</f>
        <v>139</v>
      </c>
      <c r="B416" s="63">
        <f>LARGE('22.22-Scenari'!$H$3:$H$502,C416)</f>
        <v>-76.341835044517211</v>
      </c>
      <c r="C416" s="64">
        <f t="shared" si="6"/>
        <v>415</v>
      </c>
      <c r="M416" s="64">
        <f>SUMPRODUCT(--('22.22-Scenari'!$H$3:$H$502&gt;'22.22-Scenari'!H417))+SUMPRODUCT(--('22.22-Scenari'!$H$3:H417='22.22-Scenari'!H417))</f>
        <v>271</v>
      </c>
    </row>
    <row r="417" spans="1:13" ht="15" customHeight="1" x14ac:dyDescent="0.2">
      <c r="A417" s="62">
        <f>INDEX('22.22-Scenari'!$A$3:$A$502,MATCH(C417,$M$2:$M$501,0))</f>
        <v>159</v>
      </c>
      <c r="B417" s="63">
        <f>LARGE('22.22-Scenari'!$H$3:$H$502,C417)</f>
        <v>-77.229458939851611</v>
      </c>
      <c r="C417" s="64">
        <f t="shared" si="6"/>
        <v>416</v>
      </c>
      <c r="M417" s="64">
        <f>SUMPRODUCT(--('22.22-Scenari'!$H$3:$H$502&gt;'22.22-Scenari'!H418))+SUMPRODUCT(--('22.22-Scenari'!$H$3:H418='22.22-Scenari'!H418))</f>
        <v>358</v>
      </c>
    </row>
    <row r="418" spans="1:13" ht="15" customHeight="1" x14ac:dyDescent="0.2">
      <c r="A418" s="62">
        <f>INDEX('22.22-Scenari'!$A$3:$A$502,MATCH(C418,$M$2:$M$501,0))</f>
        <v>193</v>
      </c>
      <c r="B418" s="63">
        <f>LARGE('22.22-Scenari'!$H$3:$H$502,C418)</f>
        <v>-77.585984527186156</v>
      </c>
      <c r="C418" s="64">
        <f t="shared" si="6"/>
        <v>417</v>
      </c>
      <c r="M418" s="64">
        <f>SUMPRODUCT(--('22.22-Scenari'!$H$3:$H$502&gt;'22.22-Scenari'!H419))+SUMPRODUCT(--('22.22-Scenari'!$H$3:H419='22.22-Scenari'!H419))</f>
        <v>59</v>
      </c>
    </row>
    <row r="419" spans="1:13" ht="15" customHeight="1" x14ac:dyDescent="0.2">
      <c r="A419" s="62">
        <f>INDEX('22.22-Scenari'!$A$3:$A$502,MATCH(C419,$M$2:$M$501,0))</f>
        <v>273</v>
      </c>
      <c r="B419" s="63">
        <f>LARGE('22.22-Scenari'!$H$3:$H$502,C419)</f>
        <v>-77.998101198270888</v>
      </c>
      <c r="C419" s="64">
        <f t="shared" si="6"/>
        <v>418</v>
      </c>
      <c r="M419" s="64">
        <f>SUMPRODUCT(--('22.22-Scenari'!$H$3:$H$502&gt;'22.22-Scenari'!H420))+SUMPRODUCT(--('22.22-Scenari'!$H$3:H420='22.22-Scenari'!H420))</f>
        <v>429</v>
      </c>
    </row>
    <row r="420" spans="1:13" ht="15" customHeight="1" x14ac:dyDescent="0.2">
      <c r="A420" s="62">
        <f>INDEX('22.22-Scenari'!$A$3:$A$502,MATCH(C420,$M$2:$M$501,0))</f>
        <v>270</v>
      </c>
      <c r="B420" s="63">
        <f>LARGE('22.22-Scenari'!$H$3:$H$502,C420)</f>
        <v>-78.766395289450884</v>
      </c>
      <c r="C420" s="64">
        <f t="shared" si="6"/>
        <v>419</v>
      </c>
      <c r="M420" s="64">
        <f>SUMPRODUCT(--('22.22-Scenari'!$H$3:$H$502&gt;'22.22-Scenari'!H421))+SUMPRODUCT(--('22.22-Scenari'!$H$3:H421='22.22-Scenari'!H421))</f>
        <v>496</v>
      </c>
    </row>
    <row r="421" spans="1:13" ht="15" customHeight="1" x14ac:dyDescent="0.2">
      <c r="A421" s="62">
        <f>INDEX('22.22-Scenari'!$A$3:$A$502,MATCH(C421,$M$2:$M$501,0))</f>
        <v>187</v>
      </c>
      <c r="B421" s="63">
        <f>LARGE('22.22-Scenari'!$H$3:$H$502,C421)</f>
        <v>-79.694648278544264</v>
      </c>
      <c r="C421" s="64">
        <f t="shared" si="6"/>
        <v>420</v>
      </c>
      <c r="M421" s="64">
        <f>SUMPRODUCT(--('22.22-Scenari'!$H$3:$H$502&gt;'22.22-Scenari'!H422))+SUMPRODUCT(--('22.22-Scenari'!$H$3:H422='22.22-Scenari'!H422))</f>
        <v>177</v>
      </c>
    </row>
    <row r="422" spans="1:13" ht="15" customHeight="1" x14ac:dyDescent="0.2">
      <c r="A422" s="62">
        <f>INDEX('22.22-Scenari'!$A$3:$A$502,MATCH(C422,$M$2:$M$501,0))</f>
        <v>348</v>
      </c>
      <c r="B422" s="63">
        <f>LARGE('22.22-Scenari'!$H$3:$H$502,C422)</f>
        <v>-80.429245357288892</v>
      </c>
      <c r="C422" s="64">
        <f t="shared" si="6"/>
        <v>421</v>
      </c>
      <c r="M422" s="64">
        <f>SUMPRODUCT(--('22.22-Scenari'!$H$3:$H$502&gt;'22.22-Scenari'!H423))+SUMPRODUCT(--('22.22-Scenari'!$H$3:H423='22.22-Scenari'!H423))</f>
        <v>190</v>
      </c>
    </row>
    <row r="423" spans="1:13" ht="15" customHeight="1" x14ac:dyDescent="0.2">
      <c r="A423" s="62">
        <f>INDEX('22.22-Scenari'!$A$3:$A$502,MATCH(C423,$M$2:$M$501,0))</f>
        <v>349</v>
      </c>
      <c r="B423" s="63">
        <f>LARGE('22.22-Scenari'!$H$3:$H$502,C423)</f>
        <v>-80.674237869934586</v>
      </c>
      <c r="C423" s="64">
        <f t="shared" si="6"/>
        <v>422</v>
      </c>
      <c r="M423" s="64">
        <f>SUMPRODUCT(--('22.22-Scenari'!$H$3:$H$502&gt;'22.22-Scenari'!H424))+SUMPRODUCT(--('22.22-Scenari'!$H$3:H424='22.22-Scenari'!H424))</f>
        <v>143</v>
      </c>
    </row>
    <row r="424" spans="1:13" ht="15" customHeight="1" x14ac:dyDescent="0.2">
      <c r="A424" s="62">
        <f>INDEX('22.22-Scenari'!$A$3:$A$502,MATCH(C424,$M$2:$M$501,0))</f>
        <v>97</v>
      </c>
      <c r="B424" s="63">
        <f>LARGE('22.22-Scenari'!$H$3:$H$502,C424)</f>
        <v>-82.236436312763544</v>
      </c>
      <c r="C424" s="64">
        <f t="shared" si="6"/>
        <v>423</v>
      </c>
      <c r="M424" s="64">
        <f>SUMPRODUCT(--('22.22-Scenari'!$H$3:$H$502&gt;'22.22-Scenari'!H425))+SUMPRODUCT(--('22.22-Scenari'!$H$3:H425='22.22-Scenari'!H425))</f>
        <v>372</v>
      </c>
    </row>
    <row r="425" spans="1:13" ht="15" customHeight="1" x14ac:dyDescent="0.2">
      <c r="A425" s="62">
        <f>INDEX('22.22-Scenari'!$A$3:$A$502,MATCH(C425,$M$2:$M$501,0))</f>
        <v>323</v>
      </c>
      <c r="B425" s="63">
        <f>LARGE('22.22-Scenari'!$H$3:$H$502,C425)</f>
        <v>-82.347453128772031</v>
      </c>
      <c r="C425" s="64">
        <f t="shared" si="6"/>
        <v>424</v>
      </c>
      <c r="M425" s="64">
        <f>SUMPRODUCT(--('22.22-Scenari'!$H$3:$H$502&gt;'22.22-Scenari'!H426))+SUMPRODUCT(--('22.22-Scenari'!$H$3:H426='22.22-Scenari'!H426))</f>
        <v>262</v>
      </c>
    </row>
    <row r="426" spans="1:13" ht="15" customHeight="1" x14ac:dyDescent="0.2">
      <c r="A426" s="62">
        <f>INDEX('22.22-Scenari'!$A$3:$A$502,MATCH(C426,$M$2:$M$501,0))</f>
        <v>344</v>
      </c>
      <c r="B426" s="63">
        <f>LARGE('22.22-Scenari'!$H$3:$H$502,C426)</f>
        <v>-83.431316147263715</v>
      </c>
      <c r="C426" s="64">
        <f t="shared" si="6"/>
        <v>425</v>
      </c>
      <c r="M426" s="64">
        <f>SUMPRODUCT(--('22.22-Scenari'!$H$3:$H$502&gt;'22.22-Scenari'!H427))+SUMPRODUCT(--('22.22-Scenari'!$H$3:H427='22.22-Scenari'!H427))</f>
        <v>6</v>
      </c>
    </row>
    <row r="427" spans="1:13" ht="15" customHeight="1" x14ac:dyDescent="0.2">
      <c r="A427" s="62">
        <f>INDEX('22.22-Scenari'!$A$3:$A$502,MATCH(C427,$M$2:$M$501,0))</f>
        <v>25</v>
      </c>
      <c r="B427" s="63">
        <f>LARGE('22.22-Scenari'!$H$3:$H$502,C427)</f>
        <v>-83.49268066424338</v>
      </c>
      <c r="C427" s="64">
        <f t="shared" si="6"/>
        <v>426</v>
      </c>
      <c r="M427" s="64">
        <f>SUMPRODUCT(--('22.22-Scenari'!$H$3:$H$502&gt;'22.22-Scenari'!H428))+SUMPRODUCT(--('22.22-Scenari'!$H$3:H428='22.22-Scenari'!H428))</f>
        <v>261</v>
      </c>
    </row>
    <row r="428" spans="1:13" ht="15" customHeight="1" x14ac:dyDescent="0.2">
      <c r="A428" s="62">
        <f>INDEX('22.22-Scenari'!$A$3:$A$502,MATCH(C428,$M$2:$M$501,0))</f>
        <v>326</v>
      </c>
      <c r="B428" s="63">
        <f>LARGE('22.22-Scenari'!$H$3:$H$502,C428)</f>
        <v>-84.443104690612017</v>
      </c>
      <c r="C428" s="64">
        <f t="shared" si="6"/>
        <v>427</v>
      </c>
      <c r="M428" s="64">
        <f>SUMPRODUCT(--('22.22-Scenari'!$H$3:$H$502&gt;'22.22-Scenari'!H429))+SUMPRODUCT(--('22.22-Scenari'!$H$3:H429='22.22-Scenari'!H429))</f>
        <v>124</v>
      </c>
    </row>
    <row r="429" spans="1:13" ht="15" customHeight="1" x14ac:dyDescent="0.2">
      <c r="A429" s="62">
        <f>INDEX('22.22-Scenari'!$A$3:$A$502,MATCH(C429,$M$2:$M$501,0))</f>
        <v>122</v>
      </c>
      <c r="B429" s="63">
        <f>LARGE('22.22-Scenari'!$H$3:$H$502,C429)</f>
        <v>-86.049046064323193</v>
      </c>
      <c r="C429" s="64">
        <f t="shared" si="6"/>
        <v>428</v>
      </c>
      <c r="M429" s="64">
        <f>SUMPRODUCT(--('22.22-Scenari'!$H$3:$H$502&gt;'22.22-Scenari'!H430))+SUMPRODUCT(--('22.22-Scenari'!$H$3:H430='22.22-Scenari'!H430))</f>
        <v>336</v>
      </c>
    </row>
    <row r="430" spans="1:13" ht="15" customHeight="1" x14ac:dyDescent="0.2">
      <c r="A430" s="62">
        <f>INDEX('22.22-Scenari'!$A$3:$A$502,MATCH(C430,$M$2:$M$501,0))</f>
        <v>418</v>
      </c>
      <c r="B430" s="63">
        <f>LARGE('22.22-Scenari'!$H$3:$H$502,C430)</f>
        <v>-86.156289274689698</v>
      </c>
      <c r="C430" s="64">
        <f t="shared" si="6"/>
        <v>429</v>
      </c>
      <c r="M430" s="64">
        <f>SUMPRODUCT(--('22.22-Scenari'!$H$3:$H$502&gt;'22.22-Scenari'!H431))+SUMPRODUCT(--('22.22-Scenari'!$H$3:H431='22.22-Scenari'!H431))</f>
        <v>449</v>
      </c>
    </row>
    <row r="431" spans="1:13" ht="15" customHeight="1" x14ac:dyDescent="0.2">
      <c r="A431" s="62">
        <f>INDEX('22.22-Scenari'!$A$3:$A$502,MATCH(C431,$M$2:$M$501,0))</f>
        <v>461</v>
      </c>
      <c r="B431" s="63">
        <f>LARGE('22.22-Scenari'!$H$3:$H$502,C431)</f>
        <v>-86.6131368774968</v>
      </c>
      <c r="C431" s="64">
        <f t="shared" si="6"/>
        <v>430</v>
      </c>
      <c r="M431" s="64">
        <f>SUMPRODUCT(--('22.22-Scenari'!$H$3:$H$502&gt;'22.22-Scenari'!H432))+SUMPRODUCT(--('22.22-Scenari'!$H$3:H432='22.22-Scenari'!H432))</f>
        <v>445</v>
      </c>
    </row>
    <row r="432" spans="1:13" ht="15" customHeight="1" x14ac:dyDescent="0.2">
      <c r="A432" s="62">
        <f>INDEX('22.22-Scenari'!$A$3:$A$502,MATCH(C432,$M$2:$M$501,0))</f>
        <v>179</v>
      </c>
      <c r="B432" s="63">
        <f>LARGE('22.22-Scenari'!$H$3:$H$502,C432)</f>
        <v>-87.820401649787527</v>
      </c>
      <c r="C432" s="64">
        <f t="shared" si="6"/>
        <v>431</v>
      </c>
      <c r="M432" s="64">
        <f>SUMPRODUCT(--('22.22-Scenari'!$H$3:$H$502&gt;'22.22-Scenari'!H433))+SUMPRODUCT(--('22.22-Scenari'!$H$3:H433='22.22-Scenari'!H433))</f>
        <v>471</v>
      </c>
    </row>
    <row r="433" spans="1:13" ht="15" customHeight="1" x14ac:dyDescent="0.2">
      <c r="A433" s="62">
        <f>INDEX('22.22-Scenari'!$A$3:$A$502,MATCH(C433,$M$2:$M$501,0))</f>
        <v>50</v>
      </c>
      <c r="B433" s="63">
        <f>LARGE('22.22-Scenari'!$H$3:$H$502,C433)</f>
        <v>-88.148903612902359</v>
      </c>
      <c r="C433" s="64">
        <f t="shared" si="6"/>
        <v>432</v>
      </c>
      <c r="M433" s="64">
        <f>SUMPRODUCT(--('22.22-Scenari'!$H$3:$H$502&gt;'22.22-Scenari'!H434))+SUMPRODUCT(--('22.22-Scenari'!$H$3:H434='22.22-Scenari'!H434))</f>
        <v>211</v>
      </c>
    </row>
    <row r="434" spans="1:13" ht="15" customHeight="1" x14ac:dyDescent="0.2">
      <c r="A434" s="62">
        <f>INDEX('22.22-Scenari'!$A$3:$A$502,MATCH(C434,$M$2:$M$501,0))</f>
        <v>434</v>
      </c>
      <c r="B434" s="63">
        <f>LARGE('22.22-Scenari'!$H$3:$H$502,C434)</f>
        <v>-88.38871670460685</v>
      </c>
      <c r="C434" s="64">
        <f t="shared" si="6"/>
        <v>433</v>
      </c>
      <c r="M434" s="64">
        <f>SUMPRODUCT(--('22.22-Scenari'!$H$3:$H$502&gt;'22.22-Scenari'!H435))+SUMPRODUCT(--('22.22-Scenari'!$H$3:H435='22.22-Scenari'!H435))</f>
        <v>144</v>
      </c>
    </row>
    <row r="435" spans="1:13" ht="15" customHeight="1" x14ac:dyDescent="0.2">
      <c r="A435" s="62">
        <f>INDEX('22.22-Scenari'!$A$3:$A$502,MATCH(C435,$M$2:$M$501,0))</f>
        <v>409</v>
      </c>
      <c r="B435" s="63">
        <f>LARGE('22.22-Scenari'!$H$3:$H$502,C435)</f>
        <v>-88.580570984109727</v>
      </c>
      <c r="C435" s="64">
        <f t="shared" si="6"/>
        <v>434</v>
      </c>
      <c r="M435" s="64">
        <f>SUMPRODUCT(--('22.22-Scenari'!$H$3:$H$502&gt;'22.22-Scenari'!H436))+SUMPRODUCT(--('22.22-Scenari'!$H$3:H436='22.22-Scenari'!H436))</f>
        <v>433</v>
      </c>
    </row>
    <row r="436" spans="1:13" ht="15" customHeight="1" x14ac:dyDescent="0.2">
      <c r="A436" s="62">
        <f>INDEX('22.22-Scenari'!$A$3:$A$502,MATCH(C436,$M$2:$M$501,0))</f>
        <v>95</v>
      </c>
      <c r="B436" s="63">
        <f>LARGE('22.22-Scenari'!$H$3:$H$502,C436)</f>
        <v>-88.826918307891901</v>
      </c>
      <c r="C436" s="64">
        <f t="shared" si="6"/>
        <v>435</v>
      </c>
      <c r="M436" s="64">
        <f>SUMPRODUCT(--('22.22-Scenari'!$H$3:$H$502&gt;'22.22-Scenari'!H437))+SUMPRODUCT(--('22.22-Scenari'!$H$3:H437='22.22-Scenari'!H437))</f>
        <v>257</v>
      </c>
    </row>
    <row r="437" spans="1:13" ht="15" customHeight="1" x14ac:dyDescent="0.2">
      <c r="A437" s="62">
        <f>INDEX('22.22-Scenari'!$A$3:$A$502,MATCH(C437,$M$2:$M$501,0))</f>
        <v>92</v>
      </c>
      <c r="B437" s="63">
        <f>LARGE('22.22-Scenari'!$H$3:$H$502,C437)</f>
        <v>-90.92264542725934</v>
      </c>
      <c r="C437" s="64">
        <f t="shared" si="6"/>
        <v>436</v>
      </c>
      <c r="M437" s="64">
        <f>SUMPRODUCT(--('22.22-Scenari'!$H$3:$H$502&gt;'22.22-Scenari'!H438))+SUMPRODUCT(--('22.22-Scenari'!$H$3:H438='22.22-Scenari'!H438))</f>
        <v>245</v>
      </c>
    </row>
    <row r="438" spans="1:13" ht="15" customHeight="1" x14ac:dyDescent="0.2">
      <c r="A438" s="62">
        <f>INDEX('22.22-Scenari'!$A$3:$A$502,MATCH(C438,$M$2:$M$501,0))</f>
        <v>372</v>
      </c>
      <c r="B438" s="63">
        <f>LARGE('22.22-Scenari'!$H$3:$H$502,C438)</f>
        <v>-91.458535511355876</v>
      </c>
      <c r="C438" s="64">
        <f t="shared" si="6"/>
        <v>437</v>
      </c>
      <c r="M438" s="64">
        <f>SUMPRODUCT(--('22.22-Scenari'!$H$3:$H$502&gt;'22.22-Scenari'!H439))+SUMPRODUCT(--('22.22-Scenari'!$H$3:H439='22.22-Scenari'!H439))</f>
        <v>276</v>
      </c>
    </row>
    <row r="439" spans="1:13" ht="15" customHeight="1" x14ac:dyDescent="0.2">
      <c r="A439" s="62">
        <f>INDEX('22.22-Scenari'!$A$3:$A$502,MATCH(C439,$M$2:$M$501,0))</f>
        <v>130</v>
      </c>
      <c r="B439" s="63">
        <f>LARGE('22.22-Scenari'!$H$3:$H$502,C439)</f>
        <v>-91.874309426160835</v>
      </c>
      <c r="C439" s="64">
        <f t="shared" si="6"/>
        <v>438</v>
      </c>
      <c r="M439" s="64">
        <f>SUMPRODUCT(--('22.22-Scenari'!$H$3:$H$502&gt;'22.22-Scenari'!H440))+SUMPRODUCT(--('22.22-Scenari'!$H$3:H440='22.22-Scenari'!H440))</f>
        <v>213</v>
      </c>
    </row>
    <row r="440" spans="1:13" ht="15" customHeight="1" x14ac:dyDescent="0.2">
      <c r="A440" s="62">
        <f>INDEX('22.22-Scenari'!$A$3:$A$502,MATCH(C440,$M$2:$M$501,0))</f>
        <v>268</v>
      </c>
      <c r="B440" s="63">
        <f>LARGE('22.22-Scenari'!$H$3:$H$502,C440)</f>
        <v>-93.779160291262087</v>
      </c>
      <c r="C440" s="64">
        <f t="shared" si="6"/>
        <v>439</v>
      </c>
      <c r="M440" s="64">
        <f>SUMPRODUCT(--('22.22-Scenari'!$H$3:$H$502&gt;'22.22-Scenari'!H441))+SUMPRODUCT(--('22.22-Scenari'!$H$3:H441='22.22-Scenari'!H441))</f>
        <v>32</v>
      </c>
    </row>
    <row r="441" spans="1:13" ht="15" customHeight="1" x14ac:dyDescent="0.2">
      <c r="A441" s="62">
        <f>INDEX('22.22-Scenari'!$A$3:$A$502,MATCH(C441,$M$2:$M$501,0))</f>
        <v>216</v>
      </c>
      <c r="B441" s="63">
        <f>LARGE('22.22-Scenari'!$H$3:$H$502,C441)</f>
        <v>-96.523794976947102</v>
      </c>
      <c r="C441" s="64">
        <f t="shared" si="6"/>
        <v>440</v>
      </c>
      <c r="M441" s="64">
        <f>SUMPRODUCT(--('22.22-Scenari'!$H$3:$H$502&gt;'22.22-Scenari'!H442))+SUMPRODUCT(--('22.22-Scenari'!$H$3:H442='22.22-Scenari'!H442))</f>
        <v>22</v>
      </c>
    </row>
    <row r="442" spans="1:13" ht="15" customHeight="1" x14ac:dyDescent="0.2">
      <c r="A442" s="62">
        <f>INDEX('22.22-Scenari'!$A$3:$A$502,MATCH(C442,$M$2:$M$501,0))</f>
        <v>175</v>
      </c>
      <c r="B442" s="63">
        <f>LARGE('22.22-Scenari'!$H$3:$H$502,C442)</f>
        <v>-97.150210046205757</v>
      </c>
      <c r="C442" s="64">
        <f t="shared" si="6"/>
        <v>441</v>
      </c>
      <c r="M442" s="64">
        <f>SUMPRODUCT(--('22.22-Scenari'!$H$3:$H$502&gt;'22.22-Scenari'!H443))+SUMPRODUCT(--('22.22-Scenari'!$H$3:H443='22.22-Scenari'!H443))</f>
        <v>279</v>
      </c>
    </row>
    <row r="443" spans="1:13" ht="15" customHeight="1" x14ac:dyDescent="0.2">
      <c r="A443" s="62">
        <f>INDEX('22.22-Scenari'!$A$3:$A$502,MATCH(C443,$M$2:$M$501,0))</f>
        <v>253</v>
      </c>
      <c r="B443" s="63">
        <f>LARGE('22.22-Scenari'!$H$3:$H$502,C443)</f>
        <v>-99.534576921521875</v>
      </c>
      <c r="C443" s="64">
        <f t="shared" si="6"/>
        <v>442</v>
      </c>
      <c r="M443" s="64">
        <f>SUMPRODUCT(--('22.22-Scenari'!$H$3:$H$502&gt;'22.22-Scenari'!H444))+SUMPRODUCT(--('22.22-Scenari'!$H$3:H444='22.22-Scenari'!H444))</f>
        <v>34</v>
      </c>
    </row>
    <row r="444" spans="1:13" ht="15" customHeight="1" x14ac:dyDescent="0.2">
      <c r="A444" s="62">
        <f>INDEX('22.22-Scenari'!$A$3:$A$502,MATCH(C444,$M$2:$M$501,0))</f>
        <v>177</v>
      </c>
      <c r="B444" s="63">
        <f>LARGE('22.22-Scenari'!$H$3:$H$502,C444)</f>
        <v>-99.654310737168998</v>
      </c>
      <c r="C444" s="64">
        <f t="shared" si="6"/>
        <v>443</v>
      </c>
      <c r="M444" s="64">
        <f>SUMPRODUCT(--('22.22-Scenari'!$H$3:$H$502&gt;'22.22-Scenari'!H445))+SUMPRODUCT(--('22.22-Scenari'!$H$3:H445='22.22-Scenari'!H445))</f>
        <v>400</v>
      </c>
    </row>
    <row r="445" spans="1:13" ht="15" customHeight="1" x14ac:dyDescent="0.2">
      <c r="A445" s="62">
        <f>INDEX('22.22-Scenari'!$A$3:$A$502,MATCH(C445,$M$2:$M$501,0))</f>
        <v>468</v>
      </c>
      <c r="B445" s="63">
        <f>LARGE('22.22-Scenari'!$H$3:$H$502,C445)</f>
        <v>-100.3431819327725</v>
      </c>
      <c r="C445" s="64">
        <f t="shared" si="6"/>
        <v>444</v>
      </c>
      <c r="M445" s="64">
        <f>SUMPRODUCT(--('22.22-Scenari'!$H$3:$H$502&gt;'22.22-Scenari'!H446))+SUMPRODUCT(--('22.22-Scenari'!$H$3:H446='22.22-Scenari'!H446))</f>
        <v>487</v>
      </c>
    </row>
    <row r="446" spans="1:13" ht="15" customHeight="1" x14ac:dyDescent="0.2">
      <c r="A446" s="62">
        <f>INDEX('22.22-Scenari'!$A$3:$A$502,MATCH(C446,$M$2:$M$501,0))</f>
        <v>430</v>
      </c>
      <c r="B446" s="63">
        <f>LARGE('22.22-Scenari'!$H$3:$H$502,C446)</f>
        <v>-101.14070470329898</v>
      </c>
      <c r="C446" s="64">
        <f t="shared" si="6"/>
        <v>445</v>
      </c>
      <c r="M446" s="64">
        <f>SUMPRODUCT(--('22.22-Scenari'!$H$3:$H$502&gt;'22.22-Scenari'!H447))+SUMPRODUCT(--('22.22-Scenari'!$H$3:H447='22.22-Scenari'!H447))</f>
        <v>493</v>
      </c>
    </row>
    <row r="447" spans="1:13" ht="15" customHeight="1" x14ac:dyDescent="0.2">
      <c r="A447" s="62">
        <f>INDEX('22.22-Scenari'!$A$3:$A$502,MATCH(C447,$M$2:$M$501,0))</f>
        <v>27</v>
      </c>
      <c r="B447" s="63">
        <f>LARGE('22.22-Scenari'!$H$3:$H$502,C447)</f>
        <v>-101.18571357157634</v>
      </c>
      <c r="C447" s="64">
        <f t="shared" si="6"/>
        <v>446</v>
      </c>
      <c r="M447" s="64">
        <f>SUMPRODUCT(--('22.22-Scenari'!$H$3:$H$502&gt;'22.22-Scenari'!H448))+SUMPRODUCT(--('22.22-Scenari'!$H$3:H448='22.22-Scenari'!H448))</f>
        <v>232</v>
      </c>
    </row>
    <row r="448" spans="1:13" ht="15" customHeight="1" x14ac:dyDescent="0.2">
      <c r="A448" s="62">
        <f>INDEX('22.22-Scenari'!$A$3:$A$502,MATCH(C448,$M$2:$M$501,0))</f>
        <v>327</v>
      </c>
      <c r="B448" s="63">
        <f>LARGE('22.22-Scenari'!$H$3:$H$502,C448)</f>
        <v>-102.53932218924638</v>
      </c>
      <c r="C448" s="64">
        <f t="shared" si="6"/>
        <v>447</v>
      </c>
      <c r="M448" s="64">
        <f>SUMPRODUCT(--('22.22-Scenari'!$H$3:$H$502&gt;'22.22-Scenari'!H449))+SUMPRODUCT(--('22.22-Scenari'!$H$3:H449='22.22-Scenari'!H449))</f>
        <v>181</v>
      </c>
    </row>
    <row r="449" spans="1:13" ht="15" customHeight="1" x14ac:dyDescent="0.2">
      <c r="A449" s="62">
        <f>INDEX('22.22-Scenari'!$A$3:$A$502,MATCH(C449,$M$2:$M$501,0))</f>
        <v>358</v>
      </c>
      <c r="B449" s="63">
        <f>LARGE('22.22-Scenari'!$H$3:$H$502,C449)</f>
        <v>-103.65721275039141</v>
      </c>
      <c r="C449" s="64">
        <f t="shared" si="6"/>
        <v>448</v>
      </c>
      <c r="M449" s="64">
        <f>SUMPRODUCT(--('22.22-Scenari'!$H$3:$H$502&gt;'22.22-Scenari'!H450))+SUMPRODUCT(--('22.22-Scenari'!$H$3:H450='22.22-Scenari'!H450))</f>
        <v>199</v>
      </c>
    </row>
    <row r="450" spans="1:13" ht="15" customHeight="1" x14ac:dyDescent="0.2">
      <c r="A450" s="62">
        <f>INDEX('22.22-Scenari'!$A$3:$A$502,MATCH(C450,$M$2:$M$501,0))</f>
        <v>429</v>
      </c>
      <c r="B450" s="63">
        <f>LARGE('22.22-Scenari'!$H$3:$H$502,C450)</f>
        <v>-103.66734516725592</v>
      </c>
      <c r="C450" s="64">
        <f t="shared" si="6"/>
        <v>449</v>
      </c>
      <c r="M450" s="64">
        <f>SUMPRODUCT(--('22.22-Scenari'!$H$3:$H$502&gt;'22.22-Scenari'!H451))+SUMPRODUCT(--('22.22-Scenari'!$H$3:H451='22.22-Scenari'!H451))</f>
        <v>319</v>
      </c>
    </row>
    <row r="451" spans="1:13" ht="15" customHeight="1" x14ac:dyDescent="0.2">
      <c r="A451" s="62">
        <f>INDEX('22.22-Scenari'!$A$3:$A$502,MATCH(C451,$M$2:$M$501,0))</f>
        <v>224</v>
      </c>
      <c r="B451" s="63">
        <f>LARGE('22.22-Scenari'!$H$3:$H$502,C451)</f>
        <v>-104.03897657610833</v>
      </c>
      <c r="C451" s="64">
        <f t="shared" ref="C451:C501" si="7">C450+1</f>
        <v>450</v>
      </c>
      <c r="M451" s="64">
        <f>SUMPRODUCT(--('22.22-Scenari'!$H$3:$H$502&gt;'22.22-Scenari'!H452))+SUMPRODUCT(--('22.22-Scenari'!$H$3:H452='22.22-Scenari'!H452))</f>
        <v>14</v>
      </c>
    </row>
    <row r="452" spans="1:13" ht="15" customHeight="1" x14ac:dyDescent="0.2">
      <c r="A452" s="62">
        <f>INDEX('22.22-Scenari'!$A$3:$A$502,MATCH(C452,$M$2:$M$501,0))</f>
        <v>366</v>
      </c>
      <c r="B452" s="63">
        <f>LARGE('22.22-Scenari'!$H$3:$H$502,C452)</f>
        <v>-104.59496917256547</v>
      </c>
      <c r="C452" s="64">
        <f t="shared" si="7"/>
        <v>451</v>
      </c>
      <c r="M452" s="64">
        <f>SUMPRODUCT(--('22.22-Scenari'!$H$3:$H$502&gt;'22.22-Scenari'!H453))+SUMPRODUCT(--('22.22-Scenari'!$H$3:H453='22.22-Scenari'!H453))</f>
        <v>125</v>
      </c>
    </row>
    <row r="453" spans="1:13" ht="15" customHeight="1" x14ac:dyDescent="0.2">
      <c r="A453" s="62">
        <f>INDEX('22.22-Scenari'!$A$3:$A$502,MATCH(C453,$M$2:$M$501,0))</f>
        <v>182</v>
      </c>
      <c r="B453" s="63">
        <f>LARGE('22.22-Scenari'!$H$3:$H$502,C453)</f>
        <v>-106.64707517048009</v>
      </c>
      <c r="C453" s="64">
        <f t="shared" si="7"/>
        <v>452</v>
      </c>
      <c r="M453" s="64">
        <f>SUMPRODUCT(--('22.22-Scenari'!$H$3:$H$502&gt;'22.22-Scenari'!H454))+SUMPRODUCT(--('22.22-Scenari'!$H$3:H454='22.22-Scenari'!H454))</f>
        <v>482</v>
      </c>
    </row>
    <row r="454" spans="1:13" ht="15" customHeight="1" x14ac:dyDescent="0.2">
      <c r="A454" s="62">
        <f>INDEX('22.22-Scenari'!$A$3:$A$502,MATCH(C454,$M$2:$M$501,0))</f>
        <v>124</v>
      </c>
      <c r="B454" s="63">
        <f>LARGE('22.22-Scenari'!$H$3:$H$502,C454)</f>
        <v>-107.57025323230846</v>
      </c>
      <c r="C454" s="64">
        <f t="shared" si="7"/>
        <v>453</v>
      </c>
      <c r="M454" s="64">
        <f>SUMPRODUCT(--('22.22-Scenari'!$H$3:$H$502&gt;'22.22-Scenari'!H455))+SUMPRODUCT(--('22.22-Scenari'!$H$3:H455='22.22-Scenari'!H455))</f>
        <v>35</v>
      </c>
    </row>
    <row r="455" spans="1:13" ht="15" customHeight="1" x14ac:dyDescent="0.2">
      <c r="A455" s="62">
        <f>INDEX('22.22-Scenari'!$A$3:$A$502,MATCH(C455,$M$2:$M$501,0))</f>
        <v>183</v>
      </c>
      <c r="B455" s="63">
        <f>LARGE('22.22-Scenari'!$H$3:$H$502,C455)</f>
        <v>-107.65351186617772</v>
      </c>
      <c r="C455" s="64">
        <f t="shared" si="7"/>
        <v>454</v>
      </c>
      <c r="M455" s="64">
        <f>SUMPRODUCT(--('22.22-Scenari'!$H$3:$H$502&gt;'22.22-Scenari'!H456))+SUMPRODUCT(--('22.22-Scenari'!$H$3:H456='22.22-Scenari'!H456))</f>
        <v>308</v>
      </c>
    </row>
    <row r="456" spans="1:13" ht="15" customHeight="1" x14ac:dyDescent="0.2">
      <c r="A456" s="62">
        <f>INDEX('22.22-Scenari'!$A$3:$A$502,MATCH(C456,$M$2:$M$501,0))</f>
        <v>477</v>
      </c>
      <c r="B456" s="63">
        <f>LARGE('22.22-Scenari'!$H$3:$H$502,C456)</f>
        <v>-108.52218437814736</v>
      </c>
      <c r="C456" s="64">
        <f t="shared" si="7"/>
        <v>455</v>
      </c>
      <c r="M456" s="64">
        <f>SUMPRODUCT(--('22.22-Scenari'!$H$3:$H$502&gt;'22.22-Scenari'!H457))+SUMPRODUCT(--('22.22-Scenari'!$H$3:H457='22.22-Scenari'!H457))</f>
        <v>345</v>
      </c>
    </row>
    <row r="457" spans="1:13" ht="15" customHeight="1" x14ac:dyDescent="0.2">
      <c r="A457" s="62">
        <f>INDEX('22.22-Scenari'!$A$3:$A$502,MATCH(C457,$M$2:$M$501,0))</f>
        <v>123</v>
      </c>
      <c r="B457" s="63">
        <f>LARGE('22.22-Scenari'!$H$3:$H$502,C457)</f>
        <v>-111.82400490086184</v>
      </c>
      <c r="C457" s="64">
        <f t="shared" si="7"/>
        <v>456</v>
      </c>
      <c r="M457" s="64">
        <f>SUMPRODUCT(--('22.22-Scenari'!$H$3:$H$502&gt;'22.22-Scenari'!H458))+SUMPRODUCT(--('22.22-Scenari'!$H$3:H458='22.22-Scenari'!H458))</f>
        <v>209</v>
      </c>
    </row>
    <row r="458" spans="1:13" ht="15" customHeight="1" x14ac:dyDescent="0.2">
      <c r="A458" s="62">
        <f>INDEX('22.22-Scenari'!$A$3:$A$502,MATCH(C458,$M$2:$M$501,0))</f>
        <v>294</v>
      </c>
      <c r="B458" s="63">
        <f>LARGE('22.22-Scenari'!$H$3:$H$502,C458)</f>
        <v>-113.60529477523414</v>
      </c>
      <c r="C458" s="64">
        <f t="shared" si="7"/>
        <v>457</v>
      </c>
      <c r="M458" s="64">
        <f>SUMPRODUCT(--('22.22-Scenari'!$H$3:$H$502&gt;'22.22-Scenari'!H459))+SUMPRODUCT(--('22.22-Scenari'!$H$3:H459='22.22-Scenari'!H459))</f>
        <v>300</v>
      </c>
    </row>
    <row r="459" spans="1:13" ht="15" customHeight="1" x14ac:dyDescent="0.2">
      <c r="A459" s="62">
        <f>INDEX('22.22-Scenari'!$A$3:$A$502,MATCH(C459,$M$2:$M$501,0))</f>
        <v>479</v>
      </c>
      <c r="B459" s="63">
        <f>LARGE('22.22-Scenari'!$H$3:$H$502,C459)</f>
        <v>-114.83629350374395</v>
      </c>
      <c r="C459" s="64">
        <f t="shared" si="7"/>
        <v>458</v>
      </c>
      <c r="M459" s="64">
        <f>SUMPRODUCT(--('22.22-Scenari'!$H$3:$H$502&gt;'22.22-Scenari'!H460))+SUMPRODUCT(--('22.22-Scenari'!$H$3:H460='22.22-Scenari'!H460))</f>
        <v>388</v>
      </c>
    </row>
    <row r="460" spans="1:13" ht="15" customHeight="1" x14ac:dyDescent="0.2">
      <c r="A460" s="62">
        <f>INDEX('22.22-Scenari'!$A$3:$A$502,MATCH(C460,$M$2:$M$501,0))</f>
        <v>26</v>
      </c>
      <c r="B460" s="63">
        <f>LARGE('22.22-Scenari'!$H$3:$H$502,C460)</f>
        <v>-116.51577627574443</v>
      </c>
      <c r="C460" s="64">
        <f t="shared" si="7"/>
        <v>459</v>
      </c>
      <c r="M460" s="64">
        <f>SUMPRODUCT(--('22.22-Scenari'!$H$3:$H$502&gt;'22.22-Scenari'!H461))+SUMPRODUCT(--('22.22-Scenari'!$H$3:H461='22.22-Scenari'!H461))</f>
        <v>86</v>
      </c>
    </row>
    <row r="461" spans="1:13" ht="15" customHeight="1" x14ac:dyDescent="0.2">
      <c r="A461" s="62">
        <f>INDEX('22.22-Scenari'!$A$3:$A$502,MATCH(C461,$M$2:$M$501,0))</f>
        <v>134</v>
      </c>
      <c r="B461" s="63">
        <f>LARGE('22.22-Scenari'!$H$3:$H$502,C461)</f>
        <v>-117.84356663634753</v>
      </c>
      <c r="C461" s="64">
        <f t="shared" si="7"/>
        <v>460</v>
      </c>
      <c r="M461" s="64">
        <f>SUMPRODUCT(--('22.22-Scenari'!$H$3:$H$502&gt;'22.22-Scenari'!H462))+SUMPRODUCT(--('22.22-Scenari'!$H$3:H462='22.22-Scenari'!H462))</f>
        <v>15</v>
      </c>
    </row>
    <row r="462" spans="1:13" ht="15" customHeight="1" x14ac:dyDescent="0.2">
      <c r="A462" s="62">
        <f>INDEX('22.22-Scenari'!$A$3:$A$502,MATCH(C462,$M$2:$M$501,0))</f>
        <v>254</v>
      </c>
      <c r="B462" s="63">
        <f>LARGE('22.22-Scenari'!$H$3:$H$502,C462)</f>
        <v>-118.46887171577691</v>
      </c>
      <c r="C462" s="64">
        <f t="shared" si="7"/>
        <v>461</v>
      </c>
      <c r="M462" s="64">
        <f>SUMPRODUCT(--('22.22-Scenari'!$H$3:$H$502&gt;'22.22-Scenari'!H463))+SUMPRODUCT(--('22.22-Scenari'!$H$3:H463='22.22-Scenari'!H463))</f>
        <v>430</v>
      </c>
    </row>
    <row r="463" spans="1:13" ht="15" customHeight="1" x14ac:dyDescent="0.2">
      <c r="A463" s="62">
        <f>INDEX('22.22-Scenari'!$A$3:$A$502,MATCH(C463,$M$2:$M$501,0))</f>
        <v>44</v>
      </c>
      <c r="B463" s="63">
        <f>LARGE('22.22-Scenari'!$H$3:$H$502,C463)</f>
        <v>-118.84262616357228</v>
      </c>
      <c r="C463" s="64">
        <f t="shared" si="7"/>
        <v>462</v>
      </c>
      <c r="M463" s="64">
        <f>SUMPRODUCT(--('22.22-Scenari'!$H$3:$H$502&gt;'22.22-Scenari'!H464))+SUMPRODUCT(--('22.22-Scenari'!$H$3:H464='22.22-Scenari'!H464))</f>
        <v>407</v>
      </c>
    </row>
    <row r="464" spans="1:13" ht="15" customHeight="1" x14ac:dyDescent="0.2">
      <c r="A464" s="62">
        <f>INDEX('22.22-Scenari'!$A$3:$A$502,MATCH(C464,$M$2:$M$501,0))</f>
        <v>322</v>
      </c>
      <c r="B464" s="63">
        <f>LARGE('22.22-Scenari'!$H$3:$H$502,C464)</f>
        <v>-119.4269179952862</v>
      </c>
      <c r="C464" s="64">
        <f t="shared" si="7"/>
        <v>463</v>
      </c>
      <c r="M464" s="64">
        <f>SUMPRODUCT(--('22.22-Scenari'!$H$3:$H$502&gt;'22.22-Scenari'!H465))+SUMPRODUCT(--('22.22-Scenari'!$H$3:H465='22.22-Scenari'!H465))</f>
        <v>52</v>
      </c>
    </row>
    <row r="465" spans="1:13" ht="15" customHeight="1" x14ac:dyDescent="0.2">
      <c r="A465" s="62">
        <f>INDEX('22.22-Scenari'!$A$3:$A$502,MATCH(C465,$M$2:$M$501,0))</f>
        <v>376</v>
      </c>
      <c r="B465" s="63">
        <f>LARGE('22.22-Scenari'!$H$3:$H$502,C465)</f>
        <v>-121.28996051320428</v>
      </c>
      <c r="C465" s="64">
        <f t="shared" si="7"/>
        <v>464</v>
      </c>
      <c r="M465" s="64">
        <f>SUMPRODUCT(--('22.22-Scenari'!$H$3:$H$502&gt;'22.22-Scenari'!H466))+SUMPRODUCT(--('22.22-Scenari'!$H$3:H466='22.22-Scenari'!H466))</f>
        <v>327</v>
      </c>
    </row>
    <row r="466" spans="1:13" ht="15" customHeight="1" x14ac:dyDescent="0.2">
      <c r="A466" s="62">
        <f>INDEX('22.22-Scenari'!$A$3:$A$502,MATCH(C466,$M$2:$M$501,0))</f>
        <v>475</v>
      </c>
      <c r="B466" s="63">
        <f>LARGE('22.22-Scenari'!$H$3:$H$502,C466)</f>
        <v>-121.97396769916486</v>
      </c>
      <c r="C466" s="64">
        <f t="shared" si="7"/>
        <v>465</v>
      </c>
      <c r="M466" s="64">
        <f>SUMPRODUCT(--('22.22-Scenari'!$H$3:$H$502&gt;'22.22-Scenari'!H467))+SUMPRODUCT(--('22.22-Scenari'!$H$3:H467='22.22-Scenari'!H467))</f>
        <v>373</v>
      </c>
    </row>
    <row r="467" spans="1:13" ht="15" customHeight="1" x14ac:dyDescent="0.2">
      <c r="A467" s="62">
        <f>INDEX('22.22-Scenari'!$A$3:$A$502,MATCH(C467,$M$2:$M$501,0))</f>
        <v>52</v>
      </c>
      <c r="B467" s="63">
        <f>LARGE('22.22-Scenari'!$H$3:$H$502,C467)</f>
        <v>-123.98593712061302</v>
      </c>
      <c r="C467" s="64">
        <f t="shared" si="7"/>
        <v>466</v>
      </c>
      <c r="M467" s="64">
        <f>SUMPRODUCT(--('22.22-Scenari'!$H$3:$H$502&gt;'22.22-Scenari'!H468))+SUMPRODUCT(--('22.22-Scenari'!$H$3:H468='22.22-Scenari'!H468))</f>
        <v>96</v>
      </c>
    </row>
    <row r="468" spans="1:13" ht="15" customHeight="1" x14ac:dyDescent="0.2">
      <c r="A468" s="62">
        <f>INDEX('22.22-Scenari'!$A$3:$A$502,MATCH(C468,$M$2:$M$501,0))</f>
        <v>345</v>
      </c>
      <c r="B468" s="63">
        <f>LARGE('22.22-Scenari'!$H$3:$H$502,C468)</f>
        <v>-124.23123596880396</v>
      </c>
      <c r="C468" s="64">
        <f t="shared" si="7"/>
        <v>467</v>
      </c>
      <c r="M468" s="64">
        <f>SUMPRODUCT(--('22.22-Scenari'!$H$3:$H$502&gt;'22.22-Scenari'!H469))+SUMPRODUCT(--('22.22-Scenari'!$H$3:H469='22.22-Scenari'!H469))</f>
        <v>11</v>
      </c>
    </row>
    <row r="469" spans="1:13" ht="15" customHeight="1" x14ac:dyDescent="0.2">
      <c r="A469" s="62">
        <f>INDEX('22.22-Scenari'!$A$3:$A$502,MATCH(C469,$M$2:$M$501,0))</f>
        <v>498</v>
      </c>
      <c r="B469" s="63">
        <f>LARGE('22.22-Scenari'!$H$3:$H$502,C469)</f>
        <v>-124.29165954450946</v>
      </c>
      <c r="C469" s="64">
        <f t="shared" si="7"/>
        <v>468</v>
      </c>
      <c r="M469" s="64">
        <f>SUMPRODUCT(--('22.22-Scenari'!$H$3:$H$502&gt;'22.22-Scenari'!H470))+SUMPRODUCT(--('22.22-Scenari'!$H$3:H470='22.22-Scenari'!H470))</f>
        <v>444</v>
      </c>
    </row>
    <row r="470" spans="1:13" ht="15" customHeight="1" x14ac:dyDescent="0.2">
      <c r="A470" s="62">
        <f>INDEX('22.22-Scenari'!$A$3:$A$502,MATCH(C470,$M$2:$M$501,0))</f>
        <v>311</v>
      </c>
      <c r="B470" s="63">
        <f>LARGE('22.22-Scenari'!$H$3:$H$502,C470)</f>
        <v>-125.22774130521975</v>
      </c>
      <c r="C470" s="64">
        <f t="shared" si="7"/>
        <v>469</v>
      </c>
      <c r="M470" s="64">
        <f>SUMPRODUCT(--('22.22-Scenari'!$H$3:$H$502&gt;'22.22-Scenari'!H471))+SUMPRODUCT(--('22.22-Scenari'!$H$3:H471='22.22-Scenari'!H471))</f>
        <v>273</v>
      </c>
    </row>
    <row r="471" spans="1:13" ht="15" customHeight="1" x14ac:dyDescent="0.2">
      <c r="A471" s="62">
        <f>INDEX('22.22-Scenari'!$A$3:$A$502,MATCH(C471,$M$2:$M$501,0))</f>
        <v>302</v>
      </c>
      <c r="B471" s="63">
        <f>LARGE('22.22-Scenari'!$H$3:$H$502,C471)</f>
        <v>-127.07886100404357</v>
      </c>
      <c r="C471" s="64">
        <f t="shared" si="7"/>
        <v>470</v>
      </c>
      <c r="M471" s="64">
        <f>SUMPRODUCT(--('22.22-Scenari'!$H$3:$H$502&gt;'22.22-Scenari'!H472))+SUMPRODUCT(--('22.22-Scenari'!$H$3:H472='22.22-Scenari'!H472))</f>
        <v>72</v>
      </c>
    </row>
    <row r="472" spans="1:13" ht="15" customHeight="1" x14ac:dyDescent="0.2">
      <c r="A472" s="62">
        <f>INDEX('22.22-Scenari'!$A$3:$A$502,MATCH(C472,$M$2:$M$501,0))</f>
        <v>431</v>
      </c>
      <c r="B472" s="63">
        <f>LARGE('22.22-Scenari'!$H$3:$H$502,C472)</f>
        <v>-127.51604108137508</v>
      </c>
      <c r="C472" s="64">
        <f t="shared" si="7"/>
        <v>471</v>
      </c>
      <c r="M472" s="64">
        <f>SUMPRODUCT(--('22.22-Scenari'!$H$3:$H$502&gt;'22.22-Scenari'!H473))+SUMPRODUCT(--('22.22-Scenari'!$H$3:H473='22.22-Scenari'!H473))</f>
        <v>88</v>
      </c>
    </row>
    <row r="473" spans="1:13" ht="15" customHeight="1" x14ac:dyDescent="0.2">
      <c r="A473" s="62">
        <f>INDEX('22.22-Scenari'!$A$3:$A$502,MATCH(C473,$M$2:$M$501,0))</f>
        <v>202</v>
      </c>
      <c r="B473" s="63">
        <f>LARGE('22.22-Scenari'!$H$3:$H$502,C473)</f>
        <v>-128.02566904363266</v>
      </c>
      <c r="C473" s="64">
        <f t="shared" si="7"/>
        <v>472</v>
      </c>
      <c r="M473" s="64">
        <f>SUMPRODUCT(--('22.22-Scenari'!$H$3:$H$502&gt;'22.22-Scenari'!H474))+SUMPRODUCT(--('22.22-Scenari'!$H$3:H474='22.22-Scenari'!H474))</f>
        <v>316</v>
      </c>
    </row>
    <row r="474" spans="1:13" ht="15" customHeight="1" x14ac:dyDescent="0.2">
      <c r="A474" s="62">
        <f>INDEX('22.22-Scenari'!$A$3:$A$502,MATCH(C474,$M$2:$M$501,0))</f>
        <v>158</v>
      </c>
      <c r="B474" s="63">
        <f>LARGE('22.22-Scenari'!$H$3:$H$502,C474)</f>
        <v>-129.29097478661606</v>
      </c>
      <c r="C474" s="64">
        <f t="shared" si="7"/>
        <v>473</v>
      </c>
      <c r="M474" s="64">
        <f>SUMPRODUCT(--('22.22-Scenari'!$H$3:$H$502&gt;'22.22-Scenari'!H475))+SUMPRODUCT(--('22.22-Scenari'!$H$3:H475='22.22-Scenari'!H475))</f>
        <v>47</v>
      </c>
    </row>
    <row r="475" spans="1:13" ht="15" customHeight="1" x14ac:dyDescent="0.2">
      <c r="A475" s="62">
        <f>INDEX('22.22-Scenari'!$A$3:$A$502,MATCH(C475,$M$2:$M$501,0))</f>
        <v>321</v>
      </c>
      <c r="B475" s="63">
        <f>LARGE('22.22-Scenari'!$H$3:$H$502,C475)</f>
        <v>-130.40484186011417</v>
      </c>
      <c r="C475" s="64">
        <f t="shared" si="7"/>
        <v>474</v>
      </c>
      <c r="M475" s="64">
        <f>SUMPRODUCT(--('22.22-Scenari'!$H$3:$H$502&gt;'22.22-Scenari'!H476))+SUMPRODUCT(--('22.22-Scenari'!$H$3:H476='22.22-Scenari'!H476))</f>
        <v>64</v>
      </c>
    </row>
    <row r="476" spans="1:13" ht="15" customHeight="1" x14ac:dyDescent="0.2">
      <c r="A476" s="62">
        <f>INDEX('22.22-Scenari'!$A$3:$A$502,MATCH(C476,$M$2:$M$501,0))</f>
        <v>120</v>
      </c>
      <c r="B476" s="63">
        <f>LARGE('22.22-Scenari'!$H$3:$H$502,C476)</f>
        <v>-130.86843713341659</v>
      </c>
      <c r="C476" s="64">
        <f t="shared" si="7"/>
        <v>475</v>
      </c>
      <c r="M476" s="64">
        <f>SUMPRODUCT(--('22.22-Scenari'!$H$3:$H$502&gt;'22.22-Scenari'!H477))+SUMPRODUCT(--('22.22-Scenari'!$H$3:H477='22.22-Scenari'!H477))</f>
        <v>465</v>
      </c>
    </row>
    <row r="477" spans="1:13" ht="15" customHeight="1" x14ac:dyDescent="0.2">
      <c r="A477" s="62">
        <f>INDEX('22.22-Scenari'!$A$3:$A$502,MATCH(C477,$M$2:$M$501,0))</f>
        <v>53</v>
      </c>
      <c r="B477" s="63">
        <f>LARGE('22.22-Scenari'!$H$3:$H$502,C477)</f>
        <v>-133.01138747495133</v>
      </c>
      <c r="C477" s="64">
        <f t="shared" si="7"/>
        <v>476</v>
      </c>
      <c r="M477" s="64">
        <f>SUMPRODUCT(--('22.22-Scenari'!$H$3:$H$502&gt;'22.22-Scenari'!H478))+SUMPRODUCT(--('22.22-Scenari'!$H$3:H478='22.22-Scenari'!H478))</f>
        <v>492</v>
      </c>
    </row>
    <row r="478" spans="1:13" ht="15" customHeight="1" x14ac:dyDescent="0.2">
      <c r="A478" s="62">
        <f>INDEX('22.22-Scenari'!$A$3:$A$502,MATCH(C478,$M$2:$M$501,0))</f>
        <v>297</v>
      </c>
      <c r="B478" s="63">
        <f>LARGE('22.22-Scenari'!$H$3:$H$502,C478)</f>
        <v>-138.10134965450197</v>
      </c>
      <c r="C478" s="64">
        <f t="shared" si="7"/>
        <v>477</v>
      </c>
      <c r="M478" s="64">
        <f>SUMPRODUCT(--('22.22-Scenari'!$H$3:$H$502&gt;'22.22-Scenari'!H479))+SUMPRODUCT(--('22.22-Scenari'!$H$3:H479='22.22-Scenari'!H479))</f>
        <v>455</v>
      </c>
    </row>
    <row r="479" spans="1:13" ht="15" customHeight="1" x14ac:dyDescent="0.2">
      <c r="A479" s="62">
        <f>INDEX('22.22-Scenari'!$A$3:$A$502,MATCH(C479,$M$2:$M$501,0))</f>
        <v>223</v>
      </c>
      <c r="B479" s="63">
        <f>LARGE('22.22-Scenari'!$H$3:$H$502,C479)</f>
        <v>-139.82164324001496</v>
      </c>
      <c r="C479" s="64">
        <f t="shared" si="7"/>
        <v>478</v>
      </c>
      <c r="M479" s="64">
        <f>SUMPRODUCT(--('22.22-Scenari'!$H$3:$H$502&gt;'22.22-Scenari'!H480))+SUMPRODUCT(--('22.22-Scenari'!$H$3:H480='22.22-Scenari'!H480))</f>
        <v>368</v>
      </c>
    </row>
    <row r="480" spans="1:13" ht="15" customHeight="1" x14ac:dyDescent="0.2">
      <c r="A480" s="62">
        <f>INDEX('22.22-Scenari'!$A$3:$A$502,MATCH(C480,$M$2:$M$501,0))</f>
        <v>188</v>
      </c>
      <c r="B480" s="63">
        <f>LARGE('22.22-Scenari'!$H$3:$H$502,C480)</f>
        <v>-141.41374763940985</v>
      </c>
      <c r="C480" s="64">
        <f t="shared" si="7"/>
        <v>479</v>
      </c>
      <c r="M480" s="64">
        <f>SUMPRODUCT(--('22.22-Scenari'!$H$3:$H$502&gt;'22.22-Scenari'!H481))+SUMPRODUCT(--('22.22-Scenari'!$H$3:H481='22.22-Scenari'!H481))</f>
        <v>458</v>
      </c>
    </row>
    <row r="481" spans="1:13" ht="15" customHeight="1" x14ac:dyDescent="0.2">
      <c r="A481" s="62">
        <f>INDEX('22.22-Scenari'!$A$3:$A$502,MATCH(C481,$M$2:$M$501,0))</f>
        <v>248</v>
      </c>
      <c r="B481" s="63">
        <f>LARGE('22.22-Scenari'!$H$3:$H$502,C481)</f>
        <v>-143.50585552022312</v>
      </c>
      <c r="C481" s="64">
        <f t="shared" si="7"/>
        <v>480</v>
      </c>
      <c r="M481" s="64">
        <f>SUMPRODUCT(--('22.22-Scenari'!$H$3:$H$502&gt;'22.22-Scenari'!H482))+SUMPRODUCT(--('22.22-Scenari'!$H$3:H482='22.22-Scenari'!H482))</f>
        <v>119</v>
      </c>
    </row>
    <row r="482" spans="1:13" ht="15" customHeight="1" x14ac:dyDescent="0.2">
      <c r="A482" s="62">
        <f>INDEX('22.22-Scenari'!$A$3:$A$502,MATCH(C482,$M$2:$M$501,0))</f>
        <v>178</v>
      </c>
      <c r="B482" s="63">
        <f>LARGE('22.22-Scenari'!$H$3:$H$502,C482)</f>
        <v>-160.21258488476269</v>
      </c>
      <c r="C482" s="64">
        <f t="shared" si="7"/>
        <v>481</v>
      </c>
      <c r="M482" s="64">
        <f>SUMPRODUCT(--('22.22-Scenari'!$H$3:$H$502&gt;'22.22-Scenari'!H483))+SUMPRODUCT(--('22.22-Scenari'!$H$3:H483='22.22-Scenari'!H483))</f>
        <v>248</v>
      </c>
    </row>
    <row r="483" spans="1:13" ht="15" customHeight="1" x14ac:dyDescent="0.2">
      <c r="A483" s="62">
        <f>INDEX('22.22-Scenari'!$A$3:$A$502,MATCH(C483,$M$2:$M$501,0))</f>
        <v>452</v>
      </c>
      <c r="B483" s="63">
        <f>LARGE('22.22-Scenari'!$H$3:$H$502,C483)</f>
        <v>-161.30586576229143</v>
      </c>
      <c r="C483" s="64">
        <f t="shared" si="7"/>
        <v>482</v>
      </c>
      <c r="M483" s="64">
        <f>SUMPRODUCT(--('22.22-Scenari'!$H$3:$H$502&gt;'22.22-Scenari'!H484))+SUMPRODUCT(--('22.22-Scenari'!$H$3:H484='22.22-Scenari'!H484))</f>
        <v>383</v>
      </c>
    </row>
    <row r="484" spans="1:13" ht="15" customHeight="1" x14ac:dyDescent="0.2">
      <c r="A484" s="62">
        <f>INDEX('22.22-Scenari'!$A$3:$A$502,MATCH(C484,$M$2:$M$501,0))</f>
        <v>395</v>
      </c>
      <c r="B484" s="63">
        <f>LARGE('22.22-Scenari'!$H$3:$H$502,C484)</f>
        <v>-163.96034805916315</v>
      </c>
      <c r="C484" s="64">
        <f t="shared" si="7"/>
        <v>483</v>
      </c>
      <c r="M484" s="64">
        <f>SUMPRODUCT(--('22.22-Scenari'!$H$3:$H$502&gt;'22.22-Scenari'!H485))+SUMPRODUCT(--('22.22-Scenari'!$H$3:H485='22.22-Scenari'!H485))</f>
        <v>230</v>
      </c>
    </row>
    <row r="485" spans="1:13" ht="15" customHeight="1" x14ac:dyDescent="0.2">
      <c r="A485" s="62">
        <f>INDEX('22.22-Scenari'!$A$3:$A$502,MATCH(C485,$M$2:$M$501,0))</f>
        <v>48</v>
      </c>
      <c r="B485" s="63">
        <f>LARGE('22.22-Scenari'!$H$3:$H$502,C485)</f>
        <v>-164.98950909421728</v>
      </c>
      <c r="C485" s="64">
        <f t="shared" si="7"/>
        <v>484</v>
      </c>
      <c r="M485" s="64">
        <f>SUMPRODUCT(--('22.22-Scenari'!$H$3:$H$502&gt;'22.22-Scenari'!H486))+SUMPRODUCT(--('22.22-Scenari'!$H$3:H486='22.22-Scenari'!H486))</f>
        <v>307</v>
      </c>
    </row>
    <row r="486" spans="1:13" ht="15" customHeight="1" x14ac:dyDescent="0.2">
      <c r="A486" s="62">
        <f>INDEX('22.22-Scenari'!$A$3:$A$502,MATCH(C486,$M$2:$M$501,0))</f>
        <v>24</v>
      </c>
      <c r="B486" s="63">
        <f>LARGE('22.22-Scenari'!$H$3:$H$502,C486)</f>
        <v>-181.87804697123465</v>
      </c>
      <c r="C486" s="64">
        <f t="shared" si="7"/>
        <v>485</v>
      </c>
      <c r="M486" s="64">
        <f>SUMPRODUCT(--('22.22-Scenari'!$H$3:$H$502&gt;'22.22-Scenari'!H487))+SUMPRODUCT(--('22.22-Scenari'!$H$3:H487='22.22-Scenari'!H487))</f>
        <v>278</v>
      </c>
    </row>
    <row r="487" spans="1:13" ht="15" customHeight="1" x14ac:dyDescent="0.2">
      <c r="A487" s="62">
        <f>INDEX('22.22-Scenari'!$A$3:$A$502,MATCH(C487,$M$2:$M$501,0))</f>
        <v>367</v>
      </c>
      <c r="B487" s="63">
        <f>LARGE('22.22-Scenari'!$H$3:$H$502,C487)</f>
        <v>-183.29940584134602</v>
      </c>
      <c r="C487" s="64">
        <f t="shared" si="7"/>
        <v>486</v>
      </c>
      <c r="M487" s="64">
        <f>SUMPRODUCT(--('22.22-Scenari'!$H$3:$H$502&gt;'22.22-Scenari'!H488))+SUMPRODUCT(--('22.22-Scenari'!$H$3:H488='22.22-Scenari'!H488))</f>
        <v>202</v>
      </c>
    </row>
    <row r="488" spans="1:13" ht="15" customHeight="1" x14ac:dyDescent="0.2">
      <c r="A488" s="62">
        <f>INDEX('22.22-Scenari'!$A$3:$A$502,MATCH(C488,$M$2:$M$501,0))</f>
        <v>444</v>
      </c>
      <c r="B488" s="63">
        <f>LARGE('22.22-Scenari'!$H$3:$H$502,C488)</f>
        <v>-184.60169788364874</v>
      </c>
      <c r="C488" s="64">
        <f t="shared" si="7"/>
        <v>487</v>
      </c>
      <c r="M488" s="64">
        <f>SUMPRODUCT(--('22.22-Scenari'!$H$3:$H$502&gt;'22.22-Scenari'!H489))+SUMPRODUCT(--('22.22-Scenari'!$H$3:H489='22.22-Scenari'!H489))</f>
        <v>31</v>
      </c>
    </row>
    <row r="489" spans="1:13" ht="15" customHeight="1" x14ac:dyDescent="0.2">
      <c r="A489" s="62">
        <f>INDEX('22.22-Scenari'!$A$3:$A$502,MATCH(C489,$M$2:$M$501,0))</f>
        <v>240</v>
      </c>
      <c r="B489" s="63">
        <f>LARGE('22.22-Scenari'!$H$3:$H$502,C489)</f>
        <v>-186.82526767747913</v>
      </c>
      <c r="C489" s="64">
        <f t="shared" si="7"/>
        <v>488</v>
      </c>
      <c r="M489" s="64">
        <f>SUMPRODUCT(--('22.22-Scenari'!$H$3:$H$502&gt;'22.22-Scenari'!H490))+SUMPRODUCT(--('22.22-Scenari'!$H$3:H490='22.22-Scenari'!H490))</f>
        <v>78</v>
      </c>
    </row>
    <row r="490" spans="1:13" ht="15" customHeight="1" x14ac:dyDescent="0.2">
      <c r="A490" s="62">
        <f>INDEX('22.22-Scenari'!$A$3:$A$502,MATCH(C490,$M$2:$M$501,0))</f>
        <v>407</v>
      </c>
      <c r="B490" s="63">
        <f>LARGE('22.22-Scenari'!$H$3:$H$502,C490)</f>
        <v>-188.58739337078987</v>
      </c>
      <c r="C490" s="64">
        <f t="shared" si="7"/>
        <v>489</v>
      </c>
      <c r="M490" s="64">
        <f>SUMPRODUCT(--('22.22-Scenari'!$H$3:$H$502&gt;'22.22-Scenari'!H491))+SUMPRODUCT(--('22.22-Scenari'!$H$3:H491='22.22-Scenari'!H491))</f>
        <v>334</v>
      </c>
    </row>
    <row r="491" spans="1:13" ht="15" customHeight="1" x14ac:dyDescent="0.2">
      <c r="A491" s="62">
        <f>INDEX('22.22-Scenari'!$A$3:$A$502,MATCH(C491,$M$2:$M$501,0))</f>
        <v>385</v>
      </c>
      <c r="B491" s="63">
        <f>LARGE('22.22-Scenari'!$H$3:$H$502,C491)</f>
        <v>-189.84140010078409</v>
      </c>
      <c r="C491" s="64">
        <f t="shared" si="7"/>
        <v>490</v>
      </c>
      <c r="M491" s="64">
        <f>SUMPRODUCT(--('22.22-Scenari'!$H$3:$H$502&gt;'22.22-Scenari'!H492))+SUMPRODUCT(--('22.22-Scenari'!$H$3:H492='22.22-Scenari'!H492))</f>
        <v>322</v>
      </c>
    </row>
    <row r="492" spans="1:13" ht="15" customHeight="1" x14ac:dyDescent="0.2">
      <c r="A492" s="62">
        <f>INDEX('22.22-Scenari'!$A$3:$A$502,MATCH(C492,$M$2:$M$501,0))</f>
        <v>221</v>
      </c>
      <c r="B492" s="63">
        <f>LARGE('22.22-Scenari'!$H$3:$H$502,C492)</f>
        <v>-193.76500181168922</v>
      </c>
      <c r="C492" s="64">
        <f t="shared" si="7"/>
        <v>491</v>
      </c>
      <c r="M492" s="64">
        <f>SUMPRODUCT(--('22.22-Scenari'!$H$3:$H$502&gt;'22.22-Scenari'!H493))+SUMPRODUCT(--('22.22-Scenari'!$H$3:H493='22.22-Scenari'!H493))</f>
        <v>114</v>
      </c>
    </row>
    <row r="493" spans="1:13" ht="15" customHeight="1" x14ac:dyDescent="0.2">
      <c r="A493" s="62">
        <f>INDEX('22.22-Scenari'!$A$3:$A$502,MATCH(C493,$M$2:$M$501,0))</f>
        <v>476</v>
      </c>
      <c r="B493" s="63">
        <f>LARGE('22.22-Scenari'!$H$3:$H$502,C493)</f>
        <v>-197.75167030154444</v>
      </c>
      <c r="C493" s="64">
        <f t="shared" si="7"/>
        <v>492</v>
      </c>
      <c r="M493" s="64">
        <f>SUMPRODUCT(--('22.22-Scenari'!$H$3:$H$502&gt;'22.22-Scenari'!H494))+SUMPRODUCT(--('22.22-Scenari'!$H$3:H494='22.22-Scenari'!H494))</f>
        <v>295</v>
      </c>
    </row>
    <row r="494" spans="1:13" ht="15" customHeight="1" x14ac:dyDescent="0.2">
      <c r="A494" s="62">
        <f>INDEX('22.22-Scenari'!$A$3:$A$502,MATCH(C494,$M$2:$M$501,0))</f>
        <v>445</v>
      </c>
      <c r="B494" s="63">
        <f>LARGE('22.22-Scenari'!$H$3:$H$502,C494)</f>
        <v>-200.12610131969632</v>
      </c>
      <c r="C494" s="64">
        <f t="shared" si="7"/>
        <v>493</v>
      </c>
      <c r="M494" s="64">
        <f>SUMPRODUCT(--('22.22-Scenari'!$H$3:$H$502&gt;'22.22-Scenari'!H495))+SUMPRODUCT(--('22.22-Scenari'!$H$3:H495='22.22-Scenari'!H495))</f>
        <v>270</v>
      </c>
    </row>
    <row r="495" spans="1:13" ht="15" customHeight="1" x14ac:dyDescent="0.2">
      <c r="A495" s="62">
        <f>INDEX('22.22-Scenari'!$A$3:$A$502,MATCH(C495,$M$2:$M$501,0))</f>
        <v>16</v>
      </c>
      <c r="B495" s="63">
        <f>LARGE('22.22-Scenari'!$H$3:$H$502,C495)</f>
        <v>-222.99928078372977</v>
      </c>
      <c r="C495" s="64">
        <f t="shared" si="7"/>
        <v>494</v>
      </c>
      <c r="M495" s="64">
        <f>SUMPRODUCT(--('22.22-Scenari'!$H$3:$H$502&gt;'22.22-Scenari'!H496))+SUMPRODUCT(--('22.22-Scenari'!$H$3:H496='22.22-Scenari'!H496))</f>
        <v>109</v>
      </c>
    </row>
    <row r="496" spans="1:13" ht="15" customHeight="1" x14ac:dyDescent="0.2">
      <c r="A496" s="62">
        <f>INDEX('22.22-Scenari'!$A$3:$A$502,MATCH(C496,$M$2:$M$501,0))</f>
        <v>174</v>
      </c>
      <c r="B496" s="63">
        <f>LARGE('22.22-Scenari'!$H$3:$H$502,C496)</f>
        <v>-225.190535284215</v>
      </c>
      <c r="C496" s="64">
        <f t="shared" si="7"/>
        <v>495</v>
      </c>
      <c r="M496" s="64">
        <f>SUMPRODUCT(--('22.22-Scenari'!$H$3:$H$502&gt;'22.22-Scenari'!H497))+SUMPRODUCT(--('22.22-Scenari'!$H$3:H497='22.22-Scenari'!H497))</f>
        <v>266</v>
      </c>
    </row>
    <row r="497" spans="1:13" ht="15" customHeight="1" x14ac:dyDescent="0.2">
      <c r="A497" s="62">
        <f>INDEX('22.22-Scenari'!$A$3:$A$502,MATCH(C497,$M$2:$M$501,0))</f>
        <v>419</v>
      </c>
      <c r="B497" s="63">
        <f>LARGE('22.22-Scenari'!$H$3:$H$502,C497)</f>
        <v>-254.70799511116638</v>
      </c>
      <c r="C497" s="64">
        <f t="shared" si="7"/>
        <v>496</v>
      </c>
      <c r="M497" s="64">
        <f>SUMPRODUCT(--('22.22-Scenari'!$H$3:$H$502&gt;'22.22-Scenari'!H498))+SUMPRODUCT(--('22.22-Scenari'!$H$3:H498='22.22-Scenari'!H498))</f>
        <v>57</v>
      </c>
    </row>
    <row r="498" spans="1:13" ht="15" customHeight="1" x14ac:dyDescent="0.2">
      <c r="A498" s="62">
        <f>INDEX('22.22-Scenari'!$A$3:$A$502,MATCH(C498,$M$2:$M$501,0))</f>
        <v>20</v>
      </c>
      <c r="B498" s="63">
        <f>LARGE('22.22-Scenari'!$H$3:$H$502,C498)</f>
        <v>-255.9501642762807</v>
      </c>
      <c r="C498" s="64">
        <f t="shared" si="7"/>
        <v>497</v>
      </c>
      <c r="M498" s="64">
        <f>SUMPRODUCT(--('22.22-Scenari'!$H$3:$H$502&gt;'22.22-Scenari'!H499))+SUMPRODUCT(--('22.22-Scenari'!$H$3:H499='22.22-Scenari'!H499))</f>
        <v>58</v>
      </c>
    </row>
    <row r="499" spans="1:13" ht="15" customHeight="1" x14ac:dyDescent="0.2">
      <c r="A499" s="62">
        <f>INDEX('22.22-Scenari'!$A$3:$A$502,MATCH(C499,$M$2:$M$501,0))</f>
        <v>400</v>
      </c>
      <c r="B499" s="63">
        <f>LARGE('22.22-Scenari'!$H$3:$H$502,C499)</f>
        <v>-306.89218272954713</v>
      </c>
      <c r="C499" s="64">
        <f t="shared" si="7"/>
        <v>498</v>
      </c>
      <c r="M499" s="64">
        <f>SUMPRODUCT(--('22.22-Scenari'!$H$3:$H$502&gt;'22.22-Scenari'!H500))+SUMPRODUCT(--('22.22-Scenari'!$H$3:H500='22.22-Scenari'!H500))</f>
        <v>468</v>
      </c>
    </row>
    <row r="500" spans="1:13" ht="15" customHeight="1" x14ac:dyDescent="0.2">
      <c r="A500" s="62">
        <f>INDEX('22.22-Scenari'!$A$3:$A$502,MATCH(C500,$M$2:$M$501,0))</f>
        <v>176</v>
      </c>
      <c r="B500" s="63">
        <f>LARGE('22.22-Scenari'!$H$3:$H$502,C500)</f>
        <v>-320.6048077440646</v>
      </c>
      <c r="C500" s="64">
        <f t="shared" si="7"/>
        <v>499</v>
      </c>
      <c r="M500" s="64">
        <f>SUMPRODUCT(--('22.22-Scenari'!$H$3:$H$502&gt;'22.22-Scenari'!H501))+SUMPRODUCT(--('22.22-Scenari'!$H$3:H501='22.22-Scenari'!H501))</f>
        <v>296</v>
      </c>
    </row>
    <row r="501" spans="1:13" ht="15" customHeight="1" x14ac:dyDescent="0.2">
      <c r="A501" s="62">
        <f>INDEX('22.22-Scenari'!$A$3:$A$502,MATCH(C501,$M$2:$M$501,0))</f>
        <v>403</v>
      </c>
      <c r="B501" s="63">
        <f>LARGE('22.22-Scenari'!$H$3:$H$502,C501)</f>
        <v>-457.24437856433906</v>
      </c>
      <c r="C501" s="64">
        <f t="shared" si="7"/>
        <v>500</v>
      </c>
      <c r="M501" s="64">
        <f>SUMPRODUCT(--('22.22-Scenari'!$H$3:$H$502&gt;'22.22-Scenari'!H502))+SUMPRODUCT(--('22.22-Scenari'!$H$3:H502='22.22-Scenari'!H502))</f>
        <v>314</v>
      </c>
    </row>
  </sheetData>
  <autoFilter ref="A1:B1"/>
  <pageMargins left="0.35" right="0.35" top="0.45" bottom="0.45" header="0.2" footer="0.2"/>
  <pageSetup paperSize="9" fitToHeight="0" orientation="landscape"/>
  <headerFooter>
    <oddFooter>&amp;L&amp;"Times New Roman,Regular"&amp;8John C. Hull – 12a edizione&amp;C&amp;"Times New Roman,Regular"&amp;8Esercizi&amp;R&amp;"Times New Roman,Regular"&amp;8&amp;A | &amp;P</oddFooter>
  </headerFooter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>
    <tabColor rgb="FF536878"/>
  </sheetPr>
  <dimension ref="A1:AC503"/>
  <sheetViews>
    <sheetView showGridLines="0" zoomScaleNormal="100" workbookViewId="0">
      <pane ySplit="2" topLeftCell="A3" activePane="bottomLeft" state="frozen"/>
      <selection pane="bottomLeft" activeCell="A3" sqref="A3"/>
    </sheetView>
  </sheetViews>
  <sheetFormatPr defaultRowHeight="15" customHeight="1" x14ac:dyDescent="0.2"/>
  <cols>
    <col min="1" max="1" width="9.140625" style="21" customWidth="1"/>
    <col min="2" max="2" width="13" style="19" customWidth="1"/>
    <col min="3" max="6" width="9.140625" style="19" customWidth="1"/>
    <col min="7" max="15" width="10.42578125" style="19" customWidth="1"/>
    <col min="16" max="16384" width="9.140625" style="19"/>
  </cols>
  <sheetData>
    <row r="1" spans="1:29" ht="15" customHeight="1" x14ac:dyDescent="0.2">
      <c r="A1" s="216" t="s">
        <v>89</v>
      </c>
      <c r="B1" s="218" t="s">
        <v>59</v>
      </c>
      <c r="C1" s="219" t="s">
        <v>90</v>
      </c>
      <c r="D1" s="215"/>
      <c r="E1" s="215"/>
      <c r="F1" s="215"/>
      <c r="G1" s="45"/>
      <c r="H1" s="219" t="s">
        <v>91</v>
      </c>
      <c r="I1" s="215"/>
      <c r="J1" s="215"/>
      <c r="K1" s="20"/>
      <c r="L1" s="219" t="s">
        <v>92</v>
      </c>
      <c r="M1" s="215"/>
      <c r="N1" s="215"/>
      <c r="O1" s="215"/>
      <c r="Q1" s="219" t="s">
        <v>111</v>
      </c>
      <c r="R1" s="215"/>
      <c r="S1" s="215"/>
      <c r="T1" s="215"/>
      <c r="V1" s="219" t="s">
        <v>112</v>
      </c>
      <c r="W1" s="215"/>
      <c r="X1" s="215"/>
      <c r="Y1" s="215"/>
      <c r="Z1" s="215"/>
    </row>
    <row r="2" spans="1:29" s="21" customFormat="1" ht="15" customHeight="1" x14ac:dyDescent="0.2">
      <c r="A2" s="217"/>
      <c r="B2" s="215"/>
      <c r="C2" s="184" t="s">
        <v>132</v>
      </c>
      <c r="D2" s="184" t="s">
        <v>93</v>
      </c>
      <c r="E2" s="184" t="s">
        <v>94</v>
      </c>
      <c r="F2" s="184" t="s">
        <v>95</v>
      </c>
      <c r="G2" s="45"/>
      <c r="H2" s="185" t="s">
        <v>96</v>
      </c>
      <c r="I2" s="185" t="s">
        <v>97</v>
      </c>
      <c r="J2" s="185" t="s">
        <v>98</v>
      </c>
      <c r="K2" s="45"/>
      <c r="L2" s="184" t="s">
        <v>132</v>
      </c>
      <c r="M2" s="184" t="s">
        <v>93</v>
      </c>
      <c r="N2" s="184" t="s">
        <v>94</v>
      </c>
      <c r="O2" s="184" t="s">
        <v>95</v>
      </c>
      <c r="Q2" s="184" t="s">
        <v>132</v>
      </c>
      <c r="R2" s="184" t="s">
        <v>93</v>
      </c>
      <c r="S2" s="184" t="s">
        <v>94</v>
      </c>
      <c r="T2" s="184" t="s">
        <v>95</v>
      </c>
      <c r="V2" s="220" t="s">
        <v>136</v>
      </c>
      <c r="W2" s="221"/>
      <c r="X2" s="221"/>
      <c r="Y2" s="221"/>
      <c r="Z2" s="221"/>
      <c r="AC2" s="19"/>
    </row>
    <row r="3" spans="1:29" ht="15" customHeight="1" x14ac:dyDescent="0.2">
      <c r="A3" s="19">
        <f>'22.22-Dati'!A3</f>
        <v>0</v>
      </c>
      <c r="B3" s="25">
        <f>'22.22-Dati'!B3</f>
        <v>45481</v>
      </c>
      <c r="C3" s="46">
        <f>'22.22-Dati'!C3</f>
        <v>12155.27</v>
      </c>
      <c r="D3" s="46">
        <f>'22.22-Dati'!D3</f>
        <v>8949.2900000000009</v>
      </c>
      <c r="E3" s="46">
        <f>'22.22-Dati'!E3</f>
        <v>23725.1</v>
      </c>
      <c r="F3" s="46">
        <f>'22.22-Dati'!F3</f>
        <v>72176.25</v>
      </c>
      <c r="G3" s="46"/>
      <c r="H3" s="47">
        <f>'22.22-Dati'!H3</f>
        <v>1.28362</v>
      </c>
      <c r="I3" s="47">
        <f>'22.22-Dati'!I3</f>
        <v>0.92293000000000003</v>
      </c>
      <c r="J3" s="46">
        <f>'22.22-Dati'!J3</f>
        <v>160.93216000000001</v>
      </c>
      <c r="K3" s="46"/>
      <c r="L3" s="46">
        <f t="shared" ref="L3:L66" si="0">C3</f>
        <v>12155.27</v>
      </c>
      <c r="M3" s="46">
        <f t="shared" ref="M3:M66" si="1">D3*H3/$H$503</f>
        <v>8480.6044987302157</v>
      </c>
      <c r="N3" s="46">
        <f t="shared" ref="N3:N66" si="2">E3*$I$503/I3</f>
        <v>22133.881066819798</v>
      </c>
      <c r="O3" s="46">
        <f t="shared" ref="O3:O66" si="3">F3*$J$503/J3</f>
        <v>69200.249628010948</v>
      </c>
      <c r="V3" s="48"/>
      <c r="W3" s="49" t="s">
        <v>113</v>
      </c>
      <c r="X3" s="49" t="s">
        <v>114</v>
      </c>
      <c r="Y3" s="49" t="s">
        <v>115</v>
      </c>
      <c r="Z3" s="49" t="s">
        <v>116</v>
      </c>
    </row>
    <row r="4" spans="1:29" ht="15" customHeight="1" x14ac:dyDescent="0.2">
      <c r="A4" s="19">
        <f>'22.22-Dati'!A4</f>
        <v>1</v>
      </c>
      <c r="B4" s="25">
        <f>'22.22-Dati'!B4</f>
        <v>45482</v>
      </c>
      <c r="C4" s="46">
        <f>'22.22-Dati'!C4</f>
        <v>12164.57</v>
      </c>
      <c r="D4" s="46">
        <f>'22.22-Dati'!D4</f>
        <v>8890.66</v>
      </c>
      <c r="E4" s="46">
        <f>'22.22-Dati'!E4</f>
        <v>23355.62</v>
      </c>
      <c r="F4" s="46">
        <f>'22.22-Dati'!F4</f>
        <v>73591.19</v>
      </c>
      <c r="G4" s="46"/>
      <c r="H4" s="47">
        <f>'22.22-Dati'!H4</f>
        <v>1.2799</v>
      </c>
      <c r="I4" s="47">
        <f>'22.22-Dati'!I4</f>
        <v>0.92473000000000005</v>
      </c>
      <c r="J4" s="46">
        <f>'22.22-Dati'!J4</f>
        <v>161.08748</v>
      </c>
      <c r="K4" s="46"/>
      <c r="L4" s="46">
        <f t="shared" si="0"/>
        <v>12164.57</v>
      </c>
      <c r="M4" s="46">
        <f t="shared" si="1"/>
        <v>8400.6287901606429</v>
      </c>
      <c r="N4" s="46">
        <f t="shared" si="2"/>
        <v>21746.7687742368</v>
      </c>
      <c r="O4" s="46">
        <f t="shared" si="3"/>
        <v>70488.817575907204</v>
      </c>
      <c r="Q4" s="27">
        <f t="shared" ref="Q4:T67" si="4">(L4-L3)/L3</f>
        <v>7.6510024047176837E-4</v>
      </c>
      <c r="R4" s="27">
        <f t="shared" si="4"/>
        <v>-9.4304254586506688E-3</v>
      </c>
      <c r="S4" s="27">
        <f t="shared" si="4"/>
        <v>-1.7489580404554828E-2</v>
      </c>
      <c r="T4" s="27">
        <f t="shared" si="4"/>
        <v>1.8620856930762687E-2</v>
      </c>
      <c r="V4" s="50" t="s">
        <v>113</v>
      </c>
      <c r="W4" s="50">
        <f>CORREL($Q$4:$Q$503,$Q$4:$Q$503)</f>
        <v>1.0000000000000002</v>
      </c>
      <c r="X4" s="50"/>
      <c r="Y4" s="50"/>
      <c r="Z4" s="50"/>
    </row>
    <row r="5" spans="1:29" ht="15" customHeight="1" x14ac:dyDescent="0.2">
      <c r="A5" s="19">
        <f>'22.22-Dati'!A5</f>
        <v>2</v>
      </c>
      <c r="B5" s="25">
        <f>'22.22-Dati'!B5</f>
        <v>45483</v>
      </c>
      <c r="C5" s="46">
        <f>'22.22-Dati'!C5</f>
        <v>12290.21</v>
      </c>
      <c r="D5" s="46">
        <f>'22.22-Dati'!D5</f>
        <v>8949.31</v>
      </c>
      <c r="E5" s="46">
        <f>'22.22-Dati'!E5</f>
        <v>23557.46</v>
      </c>
      <c r="F5" s="46">
        <f>'22.22-Dati'!F5</f>
        <v>74036.88</v>
      </c>
      <c r="G5" s="46"/>
      <c r="H5" s="47">
        <f>'22.22-Dati'!H5</f>
        <v>1.2807900000000001</v>
      </c>
      <c r="I5" s="47">
        <f>'22.22-Dati'!I5</f>
        <v>0.92379</v>
      </c>
      <c r="J5" s="46">
        <f>'22.22-Dati'!J5</f>
        <v>161.46881999999999</v>
      </c>
      <c r="K5" s="46"/>
      <c r="L5" s="46">
        <f t="shared" si="0"/>
        <v>12290.21</v>
      </c>
      <c r="M5" s="46">
        <f t="shared" si="1"/>
        <v>8461.926201054217</v>
      </c>
      <c r="N5" s="46">
        <f t="shared" si="2"/>
        <v>21957.02463092261</v>
      </c>
      <c r="O5" s="46">
        <f t="shared" si="3"/>
        <v>70748.237439248027</v>
      </c>
      <c r="Q5" s="27">
        <f t="shared" si="4"/>
        <v>1.0328355215186351E-2</v>
      </c>
      <c r="R5" s="27">
        <f t="shared" si="4"/>
        <v>7.2967646142595415E-3</v>
      </c>
      <c r="S5" s="27">
        <f t="shared" si="4"/>
        <v>9.6683722933081397E-3</v>
      </c>
      <c r="T5" s="27">
        <f t="shared" si="4"/>
        <v>3.680298127592537E-3</v>
      </c>
      <c r="V5" s="50" t="s">
        <v>114</v>
      </c>
      <c r="W5" s="51">
        <f>CORREL($R$4:$R$503,$Q$4:$Q$503)</f>
        <v>0.23273623085424425</v>
      </c>
      <c r="X5" s="50">
        <f>CORREL($R$4:$R$503,$R$4:$R$503)</f>
        <v>1.0000000000000002</v>
      </c>
      <c r="Y5" s="50"/>
      <c r="Z5" s="50"/>
    </row>
    <row r="6" spans="1:29" ht="15" customHeight="1" x14ac:dyDescent="0.2">
      <c r="A6" s="19">
        <f>'22.22-Dati'!A6</f>
        <v>3</v>
      </c>
      <c r="B6" s="25">
        <f>'22.22-Dati'!B6</f>
        <v>45484</v>
      </c>
      <c r="C6" s="46">
        <f>'22.22-Dati'!C6</f>
        <v>12182.97</v>
      </c>
      <c r="D6" s="46">
        <f>'22.22-Dati'!D6</f>
        <v>8982.11</v>
      </c>
      <c r="E6" s="46">
        <f>'22.22-Dati'!E6</f>
        <v>23724.12</v>
      </c>
      <c r="F6" s="46">
        <f>'22.22-Dati'!F6</f>
        <v>74730.75</v>
      </c>
      <c r="G6" s="46"/>
      <c r="H6" s="47">
        <f>'22.22-Dati'!H6</f>
        <v>1.28759</v>
      </c>
      <c r="I6" s="47">
        <f>'22.22-Dati'!I6</f>
        <v>0.92122999999999999</v>
      </c>
      <c r="J6" s="46">
        <f>'22.22-Dati'!J6</f>
        <v>161.57531</v>
      </c>
      <c r="K6" s="46"/>
      <c r="L6" s="46">
        <f t="shared" si="0"/>
        <v>12182.97</v>
      </c>
      <c r="M6" s="46">
        <f t="shared" si="1"/>
        <v>8538.0308106691482</v>
      </c>
      <c r="N6" s="46">
        <f t="shared" si="2"/>
        <v>22173.810062199449</v>
      </c>
      <c r="O6" s="46">
        <f t="shared" si="3"/>
        <v>71364.221158573055</v>
      </c>
      <c r="Q6" s="27">
        <f t="shared" si="4"/>
        <v>-8.725644232279171E-3</v>
      </c>
      <c r="R6" s="27">
        <f t="shared" si="4"/>
        <v>8.9937690079889606E-3</v>
      </c>
      <c r="S6" s="27">
        <f t="shared" si="4"/>
        <v>9.873169745027081E-3</v>
      </c>
      <c r="T6" s="27">
        <f t="shared" si="4"/>
        <v>8.706700571218853E-3</v>
      </c>
      <c r="V6" s="50" t="s">
        <v>115</v>
      </c>
      <c r="W6" s="51">
        <f>CORREL($S$4:$S$503,$Q$4:$Q$503)</f>
        <v>0.3032741945627716</v>
      </c>
      <c r="X6" s="51">
        <f>CORREL($S$4:$S$503,$R$4:$R$503)</f>
        <v>0.80705242152404988</v>
      </c>
      <c r="Y6" s="50">
        <f>CORREL($S$4:$S$503,$S$4:$S$503)</f>
        <v>1.0000000000000002</v>
      </c>
      <c r="Z6" s="50"/>
    </row>
    <row r="7" spans="1:29" ht="15" customHeight="1" x14ac:dyDescent="0.2">
      <c r="A7" s="19">
        <f>'22.22-Dati'!A7</f>
        <v>4</v>
      </c>
      <c r="B7" s="25">
        <f>'22.22-Dati'!B7</f>
        <v>45485</v>
      </c>
      <c r="C7" s="46">
        <f>'22.22-Dati'!C7</f>
        <v>12250.19</v>
      </c>
      <c r="D7" s="46">
        <f>'22.22-Dati'!D7</f>
        <v>9014.42</v>
      </c>
      <c r="E7" s="46">
        <f>'22.22-Dati'!E7</f>
        <v>24026.43</v>
      </c>
      <c r="F7" s="46">
        <f>'22.22-Dati'!F7</f>
        <v>72901.88</v>
      </c>
      <c r="G7" s="46"/>
      <c r="H7" s="47">
        <f>'22.22-Dati'!H7</f>
        <v>1.2959799999999999</v>
      </c>
      <c r="I7" s="47">
        <f>'22.22-Dati'!I7</f>
        <v>0.91827000000000003</v>
      </c>
      <c r="J7" s="46">
        <f>'22.22-Dati'!J7</f>
        <v>158.74197000000001</v>
      </c>
      <c r="K7" s="46"/>
      <c r="L7" s="46">
        <f t="shared" si="0"/>
        <v>12250.19</v>
      </c>
      <c r="M7" s="46">
        <f t="shared" si="1"/>
        <v>8624.5777459839355</v>
      </c>
      <c r="N7" s="46">
        <f t="shared" si="2"/>
        <v>22528.751917083209</v>
      </c>
      <c r="O7" s="46">
        <f t="shared" si="3"/>
        <v>70860.326626255162</v>
      </c>
      <c r="Q7" s="27">
        <f t="shared" si="4"/>
        <v>5.5175380059214766E-3</v>
      </c>
      <c r="R7" s="27">
        <f t="shared" si="4"/>
        <v>1.0136638908193916E-2</v>
      </c>
      <c r="S7" s="27">
        <f t="shared" si="4"/>
        <v>1.6007256032595108E-2</v>
      </c>
      <c r="T7" s="27">
        <f t="shared" si="4"/>
        <v>-7.0608846301037356E-3</v>
      </c>
      <c r="V7" s="52" t="s">
        <v>116</v>
      </c>
      <c r="W7" s="53">
        <f>CORREL($T$4:$T$503,$Q$4:$Q$503)</f>
        <v>0.12346648258967387</v>
      </c>
      <c r="X7" s="53">
        <f>CORREL($T$4:$T$503,$R$4:$R$503)</f>
        <v>0.41004652801681651</v>
      </c>
      <c r="Y7" s="53">
        <f>CORREL($T$4:$T$503,$S$4:$S$503)</f>
        <v>0.41289067734346285</v>
      </c>
      <c r="Z7" s="52">
        <f>CORREL($T$4:$T$503,$T$4:$T$503)</f>
        <v>1.0000000000000002</v>
      </c>
    </row>
    <row r="8" spans="1:29" ht="15" customHeight="1" x14ac:dyDescent="0.2">
      <c r="A8" s="19">
        <f>'22.22-Dati'!A8</f>
        <v>5</v>
      </c>
      <c r="B8" s="25">
        <f>'22.22-Dati'!B8</f>
        <v>45489</v>
      </c>
      <c r="C8" s="46">
        <f>'22.22-Dati'!C8</f>
        <v>12364.56</v>
      </c>
      <c r="D8" s="46">
        <f>'22.22-Dati'!D8</f>
        <v>8918.2900000000009</v>
      </c>
      <c r="E8" s="46">
        <f>'22.22-Dati'!E8</f>
        <v>23577.62</v>
      </c>
      <c r="F8" s="46">
        <f>'22.22-Dati'!F8</f>
        <v>73051.25</v>
      </c>
      <c r="G8" s="46"/>
      <c r="H8" s="47">
        <f>'22.22-Dati'!H8</f>
        <v>1.2969599999999999</v>
      </c>
      <c r="I8" s="47">
        <f>'22.22-Dati'!I8</f>
        <v>0.91725999999999996</v>
      </c>
      <c r="J8" s="46">
        <f>'22.22-Dati'!J8</f>
        <v>158.36544000000001</v>
      </c>
      <c r="K8" s="46"/>
      <c r="L8" s="46">
        <f t="shared" si="0"/>
        <v>12364.56</v>
      </c>
      <c r="M8" s="46">
        <f t="shared" si="1"/>
        <v>8539.0572572643523</v>
      </c>
      <c r="N8" s="46">
        <f t="shared" si="2"/>
        <v>22132.2614619628</v>
      </c>
      <c r="O8" s="46">
        <f t="shared" si="3"/>
        <v>71174.336507226573</v>
      </c>
      <c r="Q8" s="27">
        <f t="shared" si="4"/>
        <v>9.3361817245282714E-3</v>
      </c>
      <c r="R8" s="27">
        <f t="shared" si="4"/>
        <v>-9.9159044347888383E-3</v>
      </c>
      <c r="S8" s="27">
        <f t="shared" si="4"/>
        <v>-1.7599308500519124E-2</v>
      </c>
      <c r="T8" s="27">
        <f t="shared" si="4"/>
        <v>4.4313919497947106E-3</v>
      </c>
    </row>
    <row r="9" spans="1:29" ht="15" customHeight="1" x14ac:dyDescent="0.2">
      <c r="A9" s="19">
        <f>'22.22-Dati'!A9</f>
        <v>6</v>
      </c>
      <c r="B9" s="25">
        <f>'22.22-Dati'!B9</f>
        <v>45490</v>
      </c>
      <c r="C9" s="46">
        <f>'22.22-Dati'!C9</f>
        <v>12192.49</v>
      </c>
      <c r="D9" s="46">
        <f>'22.22-Dati'!D9</f>
        <v>8942.93</v>
      </c>
      <c r="E9" s="46">
        <f>'22.22-Dati'!E9</f>
        <v>23555.439999999999</v>
      </c>
      <c r="F9" s="46">
        <f>'22.22-Dati'!F9</f>
        <v>72737.25</v>
      </c>
      <c r="G9" s="46"/>
      <c r="H9" s="47">
        <f>'22.22-Dati'!H9</f>
        <v>1.3029900000000001</v>
      </c>
      <c r="I9" s="47">
        <f>'22.22-Dati'!I9</f>
        <v>0.91457999999999995</v>
      </c>
      <c r="J9" s="46">
        <f>'22.22-Dati'!J9</f>
        <v>156.58496</v>
      </c>
      <c r="K9" s="46"/>
      <c r="L9" s="46">
        <f t="shared" si="0"/>
        <v>12192.49</v>
      </c>
      <c r="M9" s="46">
        <f t="shared" si="1"/>
        <v>8602.460105643162</v>
      </c>
      <c r="N9" s="46">
        <f t="shared" si="2"/>
        <v>22176.234449911437</v>
      </c>
      <c r="O9" s="46">
        <f t="shared" si="3"/>
        <v>71674.227231753292</v>
      </c>
      <c r="Q9" s="27">
        <f t="shared" si="4"/>
        <v>-1.3916386834630567E-2</v>
      </c>
      <c r="R9" s="27">
        <f t="shared" si="4"/>
        <v>7.425040782443707E-3</v>
      </c>
      <c r="S9" s="27">
        <f t="shared" si="4"/>
        <v>1.9868276011563522E-3</v>
      </c>
      <c r="T9" s="27">
        <f t="shared" si="4"/>
        <v>7.0234686975404774E-3</v>
      </c>
      <c r="V9" s="215" t="s">
        <v>117</v>
      </c>
      <c r="W9" s="215"/>
      <c r="X9" s="215"/>
      <c r="Y9" s="215"/>
      <c r="Z9" s="215"/>
      <c r="AA9" s="54"/>
      <c r="AB9" s="54"/>
    </row>
    <row r="10" spans="1:29" ht="15" customHeight="1" x14ac:dyDescent="0.2">
      <c r="A10" s="19">
        <f>'22.22-Dati'!A10</f>
        <v>7</v>
      </c>
      <c r="B10" s="25">
        <f>'22.22-Dati'!B10</f>
        <v>45491</v>
      </c>
      <c r="C10" s="46">
        <f>'22.22-Dati'!C10</f>
        <v>12097.25</v>
      </c>
      <c r="D10" s="46">
        <f>'22.22-Dati'!D10</f>
        <v>8961.9699999999993</v>
      </c>
      <c r="E10" s="46">
        <f>'22.22-Dati'!E10</f>
        <v>23604.41</v>
      </c>
      <c r="F10" s="46">
        <f>'22.22-Dati'!F10</f>
        <v>71018.13</v>
      </c>
      <c r="G10" s="46"/>
      <c r="H10" s="47">
        <f>'22.22-Dati'!H10</f>
        <v>1.2984899999999999</v>
      </c>
      <c r="I10" s="47">
        <f>'22.22-Dati'!I10</f>
        <v>0.91491</v>
      </c>
      <c r="J10" s="46">
        <f>'22.22-Dati'!J10</f>
        <v>156.46843999999999</v>
      </c>
      <c r="K10" s="46"/>
      <c r="L10" s="46">
        <f t="shared" si="0"/>
        <v>12097.25</v>
      </c>
      <c r="M10" s="46">
        <f t="shared" si="1"/>
        <v>8591.0025582476956</v>
      </c>
      <c r="N10" s="46">
        <f t="shared" si="2"/>
        <v>22214.321782798306</v>
      </c>
      <c r="O10" s="46">
        <f t="shared" si="3"/>
        <v>70032.344773618257</v>
      </c>
      <c r="Q10" s="27">
        <f t="shared" si="4"/>
        <v>-7.8113658489775088E-3</v>
      </c>
      <c r="R10" s="27">
        <f t="shared" si="4"/>
        <v>-1.3318919535529588E-3</v>
      </c>
      <c r="S10" s="27">
        <f t="shared" si="4"/>
        <v>1.7174842272206121E-3</v>
      </c>
      <c r="T10" s="27">
        <f t="shared" si="4"/>
        <v>-2.2907571124919555E-2</v>
      </c>
      <c r="V10" s="221" t="s">
        <v>137</v>
      </c>
      <c r="W10" s="221"/>
      <c r="X10" s="221"/>
      <c r="Y10" s="221"/>
      <c r="Z10" s="221"/>
      <c r="AA10" s="54"/>
      <c r="AB10" s="54"/>
    </row>
    <row r="11" spans="1:29" ht="15" customHeight="1" x14ac:dyDescent="0.2">
      <c r="A11" s="19">
        <f>'22.22-Dati'!A11</f>
        <v>8</v>
      </c>
      <c r="B11" s="25">
        <f>'22.22-Dati'!B11</f>
        <v>45492</v>
      </c>
      <c r="C11" s="46">
        <f>'22.22-Dati'!C11</f>
        <v>12011.61</v>
      </c>
      <c r="D11" s="46">
        <f>'22.22-Dati'!D11</f>
        <v>8908.26</v>
      </c>
      <c r="E11" s="46">
        <f>'22.22-Dati'!E11</f>
        <v>23442.52</v>
      </c>
      <c r="F11" s="46">
        <f>'22.22-Dati'!F11</f>
        <v>70907.44</v>
      </c>
      <c r="G11" s="46"/>
      <c r="H11" s="47">
        <f>'22.22-Dati'!H11</f>
        <v>1.2921199999999999</v>
      </c>
      <c r="I11" s="47">
        <f>'22.22-Dati'!I11</f>
        <v>0.91827000000000003</v>
      </c>
      <c r="J11" s="46">
        <f>'22.22-Dati'!J11</f>
        <v>157.58493999999999</v>
      </c>
      <c r="K11" s="46"/>
      <c r="L11" s="46">
        <f t="shared" si="0"/>
        <v>12011.61</v>
      </c>
      <c r="M11" s="46">
        <f t="shared" si="1"/>
        <v>8497.6235170092132</v>
      </c>
      <c r="N11" s="46">
        <f t="shared" si="2"/>
        <v>21981.239717730077</v>
      </c>
      <c r="O11" s="46">
        <f t="shared" si="3"/>
        <v>69427.780676615424</v>
      </c>
      <c r="Q11" s="27">
        <f t="shared" si="4"/>
        <v>-7.0792948810679632E-3</v>
      </c>
      <c r="R11" s="27">
        <f t="shared" si="4"/>
        <v>-1.08693997709074E-2</v>
      </c>
      <c r="S11" s="27">
        <f t="shared" si="4"/>
        <v>-1.0492423191993033E-2</v>
      </c>
      <c r="T11" s="27">
        <f t="shared" si="4"/>
        <v>-8.6326410883014824E-3</v>
      </c>
      <c r="V11" s="48"/>
      <c r="W11" s="49" t="s">
        <v>113</v>
      </c>
      <c r="X11" s="49" t="s">
        <v>114</v>
      </c>
      <c r="Y11" s="49" t="s">
        <v>115</v>
      </c>
      <c r="Z11" s="49" t="s">
        <v>116</v>
      </c>
      <c r="AA11" s="54"/>
    </row>
    <row r="12" spans="1:29" ht="15" customHeight="1" x14ac:dyDescent="0.2">
      <c r="A12" s="19">
        <f>'22.22-Dati'!A12</f>
        <v>9</v>
      </c>
      <c r="B12" s="25">
        <f>'22.22-Dati'!B12</f>
        <v>45495</v>
      </c>
      <c r="C12" s="46">
        <f>'22.22-Dati'!C12</f>
        <v>12141.75</v>
      </c>
      <c r="D12" s="46">
        <f>'22.22-Dati'!D12</f>
        <v>8955.2900000000009</v>
      </c>
      <c r="E12" s="46">
        <f>'22.22-Dati'!E12</f>
        <v>23714.77</v>
      </c>
      <c r="F12" s="46">
        <f>'22.22-Dati'!F12</f>
        <v>70084.81</v>
      </c>
      <c r="G12" s="46"/>
      <c r="H12" s="47">
        <f>'22.22-Dati'!H12</f>
        <v>1.29288</v>
      </c>
      <c r="I12" s="47">
        <f>'22.22-Dati'!I12</f>
        <v>0.91844000000000003</v>
      </c>
      <c r="J12" s="46">
        <f>'22.22-Dati'!J12</f>
        <v>156.86994999999999</v>
      </c>
      <c r="K12" s="46"/>
      <c r="L12" s="46">
        <f t="shared" si="0"/>
        <v>12141.75</v>
      </c>
      <c r="M12" s="46">
        <f t="shared" si="1"/>
        <v>8547.5101399716532</v>
      </c>
      <c r="N12" s="46">
        <f t="shared" si="2"/>
        <v>22232.403219698619</v>
      </c>
      <c r="O12" s="46">
        <f t="shared" si="3"/>
        <v>68935.087246202354</v>
      </c>
      <c r="Q12" s="27">
        <f t="shared" si="4"/>
        <v>1.083451760421787E-2</v>
      </c>
      <c r="R12" s="27">
        <f t="shared" si="4"/>
        <v>5.8706558207226736E-3</v>
      </c>
      <c r="S12" s="27">
        <f t="shared" si="4"/>
        <v>1.1426266452385451E-2</v>
      </c>
      <c r="T12" s="27">
        <f t="shared" si="4"/>
        <v>-7.0964882588997746E-3</v>
      </c>
      <c r="V12" s="50" t="s">
        <v>113</v>
      </c>
      <c r="W12" s="55">
        <f>COVAR($Q$4:$Q$503,$Q$4:$Q$503)</f>
        <v>1.1073701283914669E-4</v>
      </c>
      <c r="X12" s="55"/>
      <c r="Y12" s="55"/>
      <c r="Z12" s="55"/>
    </row>
    <row r="13" spans="1:29" ht="15" customHeight="1" x14ac:dyDescent="0.2">
      <c r="A13" s="19">
        <f>'22.22-Dati'!A13</f>
        <v>10</v>
      </c>
      <c r="B13" s="25">
        <f>'22.22-Dati'!B13</f>
        <v>45496</v>
      </c>
      <c r="C13" s="46">
        <f>'22.22-Dati'!C13</f>
        <v>12122.83</v>
      </c>
      <c r="D13" s="46">
        <f>'22.22-Dati'!D13</f>
        <v>8920.98</v>
      </c>
      <c r="E13" s="46">
        <f>'22.22-Dati'!E13</f>
        <v>23642</v>
      </c>
      <c r="F13" s="46">
        <f>'22.22-Dati'!F13</f>
        <v>70076.63</v>
      </c>
      <c r="G13" s="46"/>
      <c r="H13" s="47">
        <f>'22.22-Dati'!H13</f>
        <v>1.29173</v>
      </c>
      <c r="I13" s="47">
        <f>'22.22-Dati'!I13</f>
        <v>0.92081000000000002</v>
      </c>
      <c r="J13" s="46">
        <f>'22.22-Dati'!J13</f>
        <v>156.20625999999999</v>
      </c>
      <c r="K13" s="46"/>
      <c r="L13" s="46">
        <f t="shared" si="0"/>
        <v>12122.83</v>
      </c>
      <c r="M13" s="46">
        <f t="shared" si="1"/>
        <v>8507.1886777994332</v>
      </c>
      <c r="N13" s="46">
        <f t="shared" si="2"/>
        <v>22107.135304786003</v>
      </c>
      <c r="O13" s="46">
        <f t="shared" si="3"/>
        <v>69219.899022358019</v>
      </c>
      <c r="Q13" s="27">
        <f t="shared" si="4"/>
        <v>-1.5582597236806946E-3</v>
      </c>
      <c r="R13" s="27">
        <f t="shared" si="4"/>
        <v>-4.7173342308961218E-3</v>
      </c>
      <c r="S13" s="27">
        <f t="shared" si="4"/>
        <v>-5.6344747652662553E-3</v>
      </c>
      <c r="T13" s="27">
        <f t="shared" si="4"/>
        <v>4.1315937577398867E-3</v>
      </c>
      <c r="V13" s="50" t="s">
        <v>114</v>
      </c>
      <c r="W13" s="55">
        <f>COVAR($R$4:$R$503,$Q$4:$Q$503)</f>
        <v>2.2834992914489728E-5</v>
      </c>
      <c r="X13" s="55">
        <f>COVAR($R$4:$R$503,$R$4:$R$503)</f>
        <v>8.6932258931730238E-5</v>
      </c>
      <c r="Y13" s="55"/>
      <c r="Z13" s="55"/>
    </row>
    <row r="14" spans="1:29" ht="15" customHeight="1" x14ac:dyDescent="0.2">
      <c r="A14" s="19">
        <f>'22.22-Dati'!A14</f>
        <v>11</v>
      </c>
      <c r="B14" s="25">
        <f>'22.22-Dati'!B14</f>
        <v>45497</v>
      </c>
      <c r="C14" s="46">
        <f>'22.22-Dati'!C14</f>
        <v>11842.36</v>
      </c>
      <c r="D14" s="46">
        <f>'22.22-Dati'!D14</f>
        <v>8906.0499999999993</v>
      </c>
      <c r="E14" s="46">
        <f>'22.22-Dati'!E14</f>
        <v>23377.83</v>
      </c>
      <c r="F14" s="46">
        <f>'22.22-Dati'!F14</f>
        <v>69298.69</v>
      </c>
      <c r="G14" s="46"/>
      <c r="H14" s="47">
        <f>'22.22-Dati'!H14</f>
        <v>1.2918400000000001</v>
      </c>
      <c r="I14" s="47">
        <f>'22.22-Dati'!I14</f>
        <v>0.92183000000000004</v>
      </c>
      <c r="J14" s="46">
        <f>'22.22-Dati'!J14</f>
        <v>154.15745000000001</v>
      </c>
      <c r="K14" s="46"/>
      <c r="L14" s="46">
        <f t="shared" si="0"/>
        <v>11842.36</v>
      </c>
      <c r="M14" s="46">
        <f t="shared" si="1"/>
        <v>8493.674427120246</v>
      </c>
      <c r="N14" s="46">
        <f t="shared" si="2"/>
        <v>21835.927410585467</v>
      </c>
      <c r="O14" s="46">
        <f t="shared" si="3"/>
        <v>69361.215390709942</v>
      </c>
      <c r="Q14" s="27">
        <f t="shared" si="4"/>
        <v>-2.3135686964182403E-2</v>
      </c>
      <c r="R14" s="27">
        <f t="shared" si="4"/>
        <v>-1.5885683497833178E-3</v>
      </c>
      <c r="S14" s="27">
        <f t="shared" si="4"/>
        <v>-1.2267889550656587E-2</v>
      </c>
      <c r="T14" s="27">
        <f t="shared" si="4"/>
        <v>2.0415569850264896E-3</v>
      </c>
      <c r="V14" s="50" t="s">
        <v>115</v>
      </c>
      <c r="W14" s="55">
        <f>COVAR($S$4:$S$503,$Q$4:$Q$503)</f>
        <v>3.5643598414214141E-5</v>
      </c>
      <c r="X14" s="55">
        <f>COVAR($S$4:$S$503,$R$4:$R$503)</f>
        <v>8.4041135044463002E-5</v>
      </c>
      <c r="Y14" s="55">
        <f>COVAR($S$4:$S$503,$S$4:$S$503)</f>
        <v>1.2473816869207997E-4</v>
      </c>
      <c r="Z14" s="55"/>
    </row>
    <row r="15" spans="1:29" ht="15" customHeight="1" x14ac:dyDescent="0.2">
      <c r="A15" s="19">
        <f>'22.22-Dati'!A15</f>
        <v>12</v>
      </c>
      <c r="B15" s="25">
        <f>'22.22-Dati'!B15</f>
        <v>45498</v>
      </c>
      <c r="C15" s="46">
        <f>'22.22-Dati'!C15</f>
        <v>11781.57</v>
      </c>
      <c r="D15" s="46">
        <f>'22.22-Dati'!D15</f>
        <v>8943.66</v>
      </c>
      <c r="E15" s="46">
        <f>'22.22-Dati'!E15</f>
        <v>23108.04</v>
      </c>
      <c r="F15" s="46">
        <f>'22.22-Dati'!F15</f>
        <v>67023.81</v>
      </c>
      <c r="G15" s="46"/>
      <c r="H15" s="47">
        <f>'22.22-Dati'!H15</f>
        <v>1.28749</v>
      </c>
      <c r="I15" s="47">
        <f>'22.22-Dati'!I15</f>
        <v>0.92157</v>
      </c>
      <c r="J15" s="46">
        <f>'22.22-Dati'!J15</f>
        <v>152.63109</v>
      </c>
      <c r="K15" s="46"/>
      <c r="L15" s="46">
        <f t="shared" si="0"/>
        <v>11781.57</v>
      </c>
      <c r="M15" s="46">
        <f t="shared" si="1"/>
        <v>8500.8215312721477</v>
      </c>
      <c r="N15" s="46">
        <f t="shared" si="2"/>
        <v>21590.021030632506</v>
      </c>
      <c r="O15" s="46">
        <f t="shared" si="3"/>
        <v>67755.147267947817</v>
      </c>
      <c r="Q15" s="27">
        <f t="shared" si="4"/>
        <v>-5.1332673554934042E-3</v>
      </c>
      <c r="R15" s="27">
        <f t="shared" si="4"/>
        <v>8.4146198600231273E-4</v>
      </c>
      <c r="S15" s="27">
        <f t="shared" si="4"/>
        <v>-1.1261549616333332E-2</v>
      </c>
      <c r="T15" s="27">
        <f t="shared" si="4"/>
        <v>-2.3155132356248141E-2</v>
      </c>
      <c r="V15" s="52" t="s">
        <v>116</v>
      </c>
      <c r="W15" s="56">
        <f>COVAR($T$4:$T$503,$Q$4:$Q$503)</f>
        <v>2.3314229875047187E-5</v>
      </c>
      <c r="X15" s="56">
        <f>COVAR($T$4:$T$503,$R$4:$R$503)</f>
        <v>6.860396517102262E-5</v>
      </c>
      <c r="Y15" s="56">
        <f>COVAR($T$4:$T$503,$S$4:$S$503)</f>
        <v>8.2748542938730271E-5</v>
      </c>
      <c r="Z15" s="56">
        <f>COVAR($T$4:$T$503,$T$4:$T$503)</f>
        <v>3.2199653090259637E-4</v>
      </c>
    </row>
    <row r="16" spans="1:29" ht="15" customHeight="1" x14ac:dyDescent="0.2">
      <c r="A16" s="19">
        <f>'22.22-Dati'!A16</f>
        <v>13</v>
      </c>
      <c r="B16" s="25">
        <f>'22.22-Dati'!B16</f>
        <v>45499</v>
      </c>
      <c r="C16" s="46">
        <f>'22.22-Dati'!C16</f>
        <v>11913.04</v>
      </c>
      <c r="D16" s="46">
        <f>'22.22-Dati'!D16</f>
        <v>9052.2099999999991</v>
      </c>
      <c r="E16" s="46">
        <f>'22.22-Dati'!E16</f>
        <v>23390.14</v>
      </c>
      <c r="F16" s="46">
        <f>'22.22-Dati'!F16</f>
        <v>66666.13</v>
      </c>
      <c r="G16" s="46"/>
      <c r="H16" s="47">
        <f>'22.22-Dati'!H16</f>
        <v>1.2870699999999999</v>
      </c>
      <c r="I16" s="47">
        <f>'22.22-Dati'!I16</f>
        <v>0.92081000000000002</v>
      </c>
      <c r="J16" s="46">
        <f>'22.22-Dati'!J16</f>
        <v>154.5488</v>
      </c>
      <c r="K16" s="46"/>
      <c r="L16" s="46">
        <f t="shared" si="0"/>
        <v>11913.04</v>
      </c>
      <c r="M16" s="46">
        <f t="shared" si="1"/>
        <v>8601.1899987449797</v>
      </c>
      <c r="N16" s="46">
        <f t="shared" si="2"/>
        <v>21871.626333554152</v>
      </c>
      <c r="O16" s="46">
        <f t="shared" si="3"/>
        <v>66557.315192290072</v>
      </c>
      <c r="Q16" s="27">
        <f t="shared" si="4"/>
        <v>1.1158954197106257E-2</v>
      </c>
      <c r="R16" s="27">
        <f t="shared" si="4"/>
        <v>1.1806913849867854E-2</v>
      </c>
      <c r="S16" s="27">
        <f t="shared" si="4"/>
        <v>1.3043308411886041E-2</v>
      </c>
      <c r="T16" s="27">
        <f t="shared" si="4"/>
        <v>-1.7678835098988713E-2</v>
      </c>
      <c r="V16" s="57"/>
      <c r="W16" s="57"/>
      <c r="X16" s="57"/>
      <c r="Y16" s="57"/>
      <c r="Z16" s="57"/>
    </row>
    <row r="17" spans="1:28" ht="15" customHeight="1" x14ac:dyDescent="0.25">
      <c r="A17" s="19">
        <f>'22.22-Dati'!A17</f>
        <v>14</v>
      </c>
      <c r="B17" s="25">
        <f>'22.22-Dati'!B17</f>
        <v>45502</v>
      </c>
      <c r="C17" s="46">
        <f>'22.22-Dati'!C17</f>
        <v>11922.89</v>
      </c>
      <c r="D17" s="46">
        <f>'22.22-Dati'!D17</f>
        <v>9059.4599999999991</v>
      </c>
      <c r="E17" s="46">
        <f>'22.22-Dati'!E17</f>
        <v>23160.39</v>
      </c>
      <c r="F17" s="46">
        <f>'22.22-Dati'!F17</f>
        <v>68084.19</v>
      </c>
      <c r="G17" s="46"/>
      <c r="H17" s="47">
        <f>'22.22-Dati'!H17</f>
        <v>1.28247</v>
      </c>
      <c r="I17" s="47">
        <f>'22.22-Dati'!I17</f>
        <v>0.92447000000000001</v>
      </c>
      <c r="J17" s="46">
        <f>'22.22-Dati'!J17</f>
        <v>153.86891</v>
      </c>
      <c r="K17" s="46"/>
      <c r="L17" s="46">
        <f t="shared" si="0"/>
        <v>11922.89</v>
      </c>
      <c r="M17" s="46">
        <f t="shared" si="1"/>
        <v>8577.313420003542</v>
      </c>
      <c r="N17" s="46">
        <f t="shared" si="2"/>
        <v>21571.052172271677</v>
      </c>
      <c r="O17" s="46">
        <f t="shared" si="3"/>
        <v>68273.408485850712</v>
      </c>
      <c r="Q17" s="27">
        <f t="shared" si="4"/>
        <v>8.2682505892690231E-4</v>
      </c>
      <c r="R17" s="27">
        <f t="shared" si="4"/>
        <v>-2.7759622499818732E-3</v>
      </c>
      <c r="S17" s="27">
        <f t="shared" si="4"/>
        <v>-1.3742652544376725E-2</v>
      </c>
      <c r="T17" s="27">
        <f t="shared" si="4"/>
        <v>2.5783691673900783E-2</v>
      </c>
      <c r="V17" s="33" t="s">
        <v>144</v>
      </c>
      <c r="W17" s="34">
        <f>SQRT(W12)</f>
        <v>1.0523165533200866E-2</v>
      </c>
      <c r="X17" s="34">
        <f>SQRT(X13)</f>
        <v>9.3237470435297756E-3</v>
      </c>
      <c r="Y17" s="34">
        <f>SQRT(Y14)</f>
        <v>1.1168624297203302E-2</v>
      </c>
      <c r="Z17" s="34">
        <f>SQRT(Z15)</f>
        <v>1.794426178204599E-2</v>
      </c>
      <c r="AA17" s="54"/>
    </row>
    <row r="18" spans="1:28" ht="15" customHeight="1" x14ac:dyDescent="0.2">
      <c r="A18" s="19">
        <f>'22.22-Dati'!A18</f>
        <v>15</v>
      </c>
      <c r="B18" s="25">
        <f>'22.22-Dati'!B18</f>
        <v>45503</v>
      </c>
      <c r="C18" s="46">
        <f>'22.22-Dati'!C18</f>
        <v>11863.8</v>
      </c>
      <c r="D18" s="46">
        <f>'22.22-Dati'!D18</f>
        <v>9039.86</v>
      </c>
      <c r="E18" s="46">
        <f>'22.22-Dati'!E18</f>
        <v>23257.14</v>
      </c>
      <c r="F18" s="46">
        <f>'22.22-Dati'!F18</f>
        <v>68189.31</v>
      </c>
      <c r="G18" s="46"/>
      <c r="H18" s="47">
        <f>'22.22-Dati'!H18</f>
        <v>1.2846</v>
      </c>
      <c r="I18" s="47">
        <f>'22.22-Dati'!I18</f>
        <v>0.92386999999999997</v>
      </c>
      <c r="J18" s="46">
        <f>'22.22-Dati'!J18</f>
        <v>154.85033000000001</v>
      </c>
      <c r="K18" s="46"/>
      <c r="L18" s="46">
        <f t="shared" si="0"/>
        <v>11863.8</v>
      </c>
      <c r="M18" s="46">
        <f t="shared" si="1"/>
        <v>8572.9714121190664</v>
      </c>
      <c r="N18" s="46">
        <f t="shared" si="2"/>
        <v>21675.230556463572</v>
      </c>
      <c r="O18" s="46">
        <f t="shared" si="3"/>
        <v>67945.445114565766</v>
      </c>
      <c r="Q18" s="27">
        <f t="shared" si="4"/>
        <v>-4.9560131813679523E-3</v>
      </c>
      <c r="R18" s="27">
        <f t="shared" si="4"/>
        <v>-5.0622003322735212E-4</v>
      </c>
      <c r="S18" s="27">
        <f t="shared" si="4"/>
        <v>4.8295457894172739E-3</v>
      </c>
      <c r="T18" s="27">
        <f t="shared" si="4"/>
        <v>-4.8036765493100425E-3</v>
      </c>
      <c r="X18" s="54"/>
      <c r="Y18" s="54"/>
      <c r="Z18" s="54"/>
      <c r="AA18" s="54"/>
      <c r="AB18" s="54"/>
    </row>
    <row r="19" spans="1:28" ht="15" customHeight="1" x14ac:dyDescent="0.2">
      <c r="A19" s="19">
        <f>'22.22-Dati'!A19</f>
        <v>16</v>
      </c>
      <c r="B19" s="25">
        <f>'22.22-Dati'!B19</f>
        <v>45504</v>
      </c>
      <c r="C19" s="46">
        <f>'22.22-Dati'!C19</f>
        <v>12052.09</v>
      </c>
      <c r="D19" s="46">
        <f>'22.22-Dati'!D19</f>
        <v>9142.09</v>
      </c>
      <c r="E19" s="46">
        <f>'22.22-Dati'!E19</f>
        <v>23433.09</v>
      </c>
      <c r="F19" s="46">
        <f>'22.22-Dati'!F19</f>
        <v>69208.63</v>
      </c>
      <c r="G19" s="46"/>
      <c r="H19" s="47">
        <f>'22.22-Dati'!H19</f>
        <v>1.2832399999999999</v>
      </c>
      <c r="I19" s="47">
        <f>'22.22-Dati'!I19</f>
        <v>0.92352999999999996</v>
      </c>
      <c r="J19" s="46">
        <f>'22.22-Dati'!J19</f>
        <v>150.31399999999999</v>
      </c>
      <c r="K19" s="46"/>
      <c r="L19" s="46">
        <f t="shared" si="0"/>
        <v>12052.09</v>
      </c>
      <c r="M19" s="46">
        <f t="shared" si="1"/>
        <v>8660.7426556224909</v>
      </c>
      <c r="N19" s="46">
        <f t="shared" si="2"/>
        <v>21847.252912953558</v>
      </c>
      <c r="O19" s="46">
        <f t="shared" si="3"/>
        <v>71042.299101482233</v>
      </c>
      <c r="Q19" s="27">
        <f t="shared" si="4"/>
        <v>1.5870968829548786E-2</v>
      </c>
      <c r="R19" s="27">
        <f t="shared" si="4"/>
        <v>1.0238135563982858E-2</v>
      </c>
      <c r="S19" s="27">
        <f t="shared" si="4"/>
        <v>7.9363564803553565E-3</v>
      </c>
      <c r="T19" s="27">
        <f t="shared" si="4"/>
        <v>4.557853704092639E-2</v>
      </c>
      <c r="V19" s="215" t="s">
        <v>118</v>
      </c>
      <c r="W19" s="215"/>
      <c r="X19" s="215"/>
      <c r="Y19" s="215"/>
      <c r="Z19" s="215"/>
      <c r="AA19" s="217"/>
    </row>
    <row r="20" spans="1:28" ht="15" customHeight="1" x14ac:dyDescent="0.25">
      <c r="A20" s="19">
        <f>'22.22-Dati'!A20</f>
        <v>17</v>
      </c>
      <c r="B20" s="25">
        <f>'22.22-Dati'!B20</f>
        <v>45505</v>
      </c>
      <c r="C20" s="46">
        <f>'22.22-Dati'!C20</f>
        <v>11887.54</v>
      </c>
      <c r="D20" s="46">
        <f>'22.22-Dati'!D20</f>
        <v>9056.5499999999993</v>
      </c>
      <c r="E20" s="46">
        <f>'22.22-Dati'!E20</f>
        <v>22932.05</v>
      </c>
      <c r="F20" s="46">
        <f>'22.22-Dati'!F20</f>
        <v>67482</v>
      </c>
      <c r="G20" s="46"/>
      <c r="H20" s="47">
        <f>'22.22-Dati'!H20</f>
        <v>1.2794099999999999</v>
      </c>
      <c r="I20" s="47">
        <f>'22.22-Dati'!I20</f>
        <v>0.92686999999999997</v>
      </c>
      <c r="J20" s="46">
        <f>'22.22-Dati'!J20</f>
        <v>150.76467</v>
      </c>
      <c r="K20" s="46"/>
      <c r="L20" s="46">
        <f t="shared" si="0"/>
        <v>11887.54</v>
      </c>
      <c r="M20" s="46">
        <f t="shared" si="1"/>
        <v>8554.0992170889422</v>
      </c>
      <c r="N20" s="46">
        <f t="shared" si="2"/>
        <v>21303.077035075035</v>
      </c>
      <c r="O20" s="46">
        <f t="shared" si="3"/>
        <v>69062.85877374321</v>
      </c>
      <c r="Q20" s="27">
        <f t="shared" si="4"/>
        <v>-1.3653233588531058E-2</v>
      </c>
      <c r="R20" s="27">
        <f t="shared" si="4"/>
        <v>-1.2313428856394505E-2</v>
      </c>
      <c r="S20" s="27">
        <f t="shared" si="4"/>
        <v>-2.4908206081867279E-2</v>
      </c>
      <c r="T20" s="27">
        <f t="shared" si="4"/>
        <v>-2.7862841613718603E-2</v>
      </c>
      <c r="W20" s="214" t="s">
        <v>143</v>
      </c>
      <c r="X20" s="215"/>
      <c r="Y20" s="215"/>
      <c r="Z20" s="215"/>
      <c r="AA20" s="24"/>
      <c r="AB20" s="24"/>
    </row>
    <row r="21" spans="1:28" ht="15" customHeight="1" x14ac:dyDescent="0.2">
      <c r="A21" s="19">
        <f>'22.22-Dati'!A21</f>
        <v>18</v>
      </c>
      <c r="B21" s="25">
        <f>'22.22-Dati'!B21</f>
        <v>45506</v>
      </c>
      <c r="C21" s="46">
        <f>'22.22-Dati'!C21</f>
        <v>11669.18</v>
      </c>
      <c r="D21" s="46">
        <f>'22.22-Dati'!D21</f>
        <v>8937.76</v>
      </c>
      <c r="E21" s="46">
        <f>'22.22-Dati'!E21</f>
        <v>22562.89</v>
      </c>
      <c r="F21" s="46">
        <f>'22.22-Dati'!F21</f>
        <v>63558.69</v>
      </c>
      <c r="G21" s="46"/>
      <c r="H21" s="47">
        <f>'22.22-Dati'!H21</f>
        <v>1.27471</v>
      </c>
      <c r="I21" s="47">
        <f>'22.22-Dati'!I21</f>
        <v>0.92293000000000003</v>
      </c>
      <c r="J21" s="46">
        <f>'22.22-Dati'!J21</f>
        <v>148.93401</v>
      </c>
      <c r="K21" s="46"/>
      <c r="L21" s="46">
        <f t="shared" si="0"/>
        <v>11669.18</v>
      </c>
      <c r="M21" s="46">
        <f t="shared" si="1"/>
        <v>8410.8877049373968</v>
      </c>
      <c r="N21" s="46">
        <f t="shared" si="2"/>
        <v>21049.619339169818</v>
      </c>
      <c r="O21" s="46">
        <f t="shared" si="3"/>
        <v>65847.189328566397</v>
      </c>
      <c r="Q21" s="27">
        <f t="shared" si="4"/>
        <v>-1.8368813059724768E-2</v>
      </c>
      <c r="R21" s="27">
        <f t="shared" si="4"/>
        <v>-1.6741857735931408E-2</v>
      </c>
      <c r="S21" s="27">
        <f t="shared" si="4"/>
        <v>-1.1897703579999501E-2</v>
      </c>
      <c r="T21" s="27">
        <f t="shared" si="4"/>
        <v>-4.6561487640001488E-2</v>
      </c>
      <c r="W21" s="58">
        <v>3000</v>
      </c>
      <c r="X21" s="58">
        <v>3000</v>
      </c>
      <c r="Y21" s="58">
        <v>1000</v>
      </c>
      <c r="Z21" s="58">
        <v>3000</v>
      </c>
    </row>
    <row r="22" spans="1:28" ht="15" customHeight="1" x14ac:dyDescent="0.25">
      <c r="A22" s="19">
        <f>'22.22-Dati'!A22</f>
        <v>19</v>
      </c>
      <c r="B22" s="25">
        <f>'22.22-Dati'!B22</f>
        <v>45509</v>
      </c>
      <c r="C22" s="46">
        <f>'22.22-Dati'!C22</f>
        <v>11319.96</v>
      </c>
      <c r="D22" s="46">
        <f>'22.22-Dati'!D22</f>
        <v>8755.74</v>
      </c>
      <c r="E22" s="46">
        <f>'22.22-Dati'!E22</f>
        <v>22243.01</v>
      </c>
      <c r="F22" s="46">
        <f>'22.22-Dati'!F22</f>
        <v>55680</v>
      </c>
      <c r="G22" s="46"/>
      <c r="H22" s="47">
        <f>'22.22-Dati'!H22</f>
        <v>1.2769299999999999</v>
      </c>
      <c r="I22" s="47">
        <f>'22.22-Dati'!I22</f>
        <v>0.91191</v>
      </c>
      <c r="J22" s="46">
        <f>'22.22-Dati'!J22</f>
        <v>142.23965000000001</v>
      </c>
      <c r="K22" s="46"/>
      <c r="L22" s="46">
        <f t="shared" si="0"/>
        <v>11319.96</v>
      </c>
      <c r="M22" s="46">
        <f t="shared" si="1"/>
        <v>8253.9474650070861</v>
      </c>
      <c r="N22" s="46">
        <f t="shared" si="2"/>
        <v>21001.961707076356</v>
      </c>
      <c r="O22" s="46">
        <f t="shared" si="3"/>
        <v>60399.694088111144</v>
      </c>
      <c r="Q22" s="27">
        <f t="shared" si="4"/>
        <v>-2.9926695791820945E-2</v>
      </c>
      <c r="R22" s="27">
        <f t="shared" si="4"/>
        <v>-1.8659176704758883E-2</v>
      </c>
      <c r="S22" s="27">
        <f t="shared" si="4"/>
        <v>-2.2640614695002581E-3</v>
      </c>
      <c r="T22" s="27">
        <f t="shared" si="4"/>
        <v>-8.272935103232984E-2</v>
      </c>
      <c r="V22" s="29"/>
      <c r="W22" s="23" t="str">
        <f>W11</f>
        <v>Colonna 1</v>
      </c>
      <c r="X22" s="23" t="str">
        <f>X11</f>
        <v>Colonna 2</v>
      </c>
      <c r="Y22" s="23" t="str">
        <f>Y11</f>
        <v>Colonna 3</v>
      </c>
      <c r="Z22" s="23" t="str">
        <f>Z11</f>
        <v>Colonna 4</v>
      </c>
      <c r="AA22" s="30" t="s">
        <v>143</v>
      </c>
    </row>
    <row r="23" spans="1:28" ht="15" customHeight="1" x14ac:dyDescent="0.2">
      <c r="A23" s="19">
        <f>'22.22-Dati'!A23</f>
        <v>20</v>
      </c>
      <c r="B23" s="25">
        <f>'22.22-Dati'!B23</f>
        <v>45510</v>
      </c>
      <c r="C23" s="46">
        <f>'22.22-Dati'!C23</f>
        <v>11437.32</v>
      </c>
      <c r="D23" s="46">
        <f>'22.22-Dati'!D23</f>
        <v>8775.92</v>
      </c>
      <c r="E23" s="46">
        <f>'22.22-Dati'!E23</f>
        <v>22184.03</v>
      </c>
      <c r="F23" s="46">
        <f>'22.22-Dati'!F23</f>
        <v>61374.02</v>
      </c>
      <c r="G23" s="46"/>
      <c r="H23" s="47">
        <f>'22.22-Dati'!H23</f>
        <v>1.26922</v>
      </c>
      <c r="I23" s="47">
        <f>'22.22-Dati'!I23</f>
        <v>0.91617000000000004</v>
      </c>
      <c r="J23" s="46">
        <f>'22.22-Dati'!J23</f>
        <v>145.02061</v>
      </c>
      <c r="K23" s="46"/>
      <c r="L23" s="46">
        <f t="shared" si="0"/>
        <v>11437.32</v>
      </c>
      <c r="M23" s="46">
        <f t="shared" si="1"/>
        <v>8223.0194176706827</v>
      </c>
      <c r="N23" s="46">
        <f t="shared" si="2"/>
        <v>20848.876683257473</v>
      </c>
      <c r="O23" s="46">
        <f t="shared" si="3"/>
        <v>65299.676590043295</v>
      </c>
      <c r="Q23" s="27">
        <f t="shared" si="4"/>
        <v>1.0367527800451644E-2</v>
      </c>
      <c r="R23" s="27">
        <f t="shared" si="4"/>
        <v>-3.7470613264167139E-3</v>
      </c>
      <c r="S23" s="27">
        <f t="shared" si="4"/>
        <v>-7.2890821321373546E-3</v>
      </c>
      <c r="T23" s="27">
        <f t="shared" si="4"/>
        <v>8.1125948995437805E-2</v>
      </c>
      <c r="V23" s="27" t="str">
        <f t="shared" ref="V23:W26" si="5">V12</f>
        <v>Colonna 1</v>
      </c>
      <c r="W23" s="55">
        <f t="shared" si="5"/>
        <v>1.1073701283914669E-4</v>
      </c>
      <c r="X23" s="55">
        <f>W13</f>
        <v>2.2834992914489728E-5</v>
      </c>
      <c r="Y23" s="55">
        <f>W14</f>
        <v>3.5643598414214141E-5</v>
      </c>
      <c r="Z23" s="55">
        <f>W15</f>
        <v>2.3314229875047187E-5</v>
      </c>
      <c r="AA23" s="26">
        <f>W21</f>
        <v>3000</v>
      </c>
    </row>
    <row r="24" spans="1:28" ht="15" customHeight="1" x14ac:dyDescent="0.2">
      <c r="A24" s="19">
        <f>'22.22-Dati'!A24</f>
        <v>21</v>
      </c>
      <c r="B24" s="25">
        <f>'22.22-Dati'!B24</f>
        <v>45511</v>
      </c>
      <c r="C24" s="46">
        <f>'22.22-Dati'!C24</f>
        <v>11349.24</v>
      </c>
      <c r="D24" s="46">
        <f>'22.22-Dati'!D24</f>
        <v>8929.2000000000007</v>
      </c>
      <c r="E24" s="46">
        <f>'22.22-Dati'!E24</f>
        <v>22607.09</v>
      </c>
      <c r="F24" s="46">
        <f>'22.22-Dati'!F24</f>
        <v>62107.06</v>
      </c>
      <c r="G24" s="46"/>
      <c r="H24" s="47">
        <f>'22.22-Dati'!H24</f>
        <v>1.27284</v>
      </c>
      <c r="I24" s="47">
        <f>'22.22-Dati'!I24</f>
        <v>0.91557999999999995</v>
      </c>
      <c r="J24" s="46">
        <f>'22.22-Dati'!J24</f>
        <v>147.06098</v>
      </c>
      <c r="K24" s="46"/>
      <c r="L24" s="46">
        <f t="shared" si="0"/>
        <v>11349.24</v>
      </c>
      <c r="M24" s="46">
        <f t="shared" si="1"/>
        <v>8390.5053508150249</v>
      </c>
      <c r="N24" s="46">
        <f t="shared" si="2"/>
        <v>21260.165908713603</v>
      </c>
      <c r="O24" s="46">
        <f t="shared" si="3"/>
        <v>65162.79483226889</v>
      </c>
      <c r="Q24" s="27">
        <f t="shared" si="4"/>
        <v>-7.7011048042723235E-3</v>
      </c>
      <c r="R24" s="27">
        <f t="shared" si="4"/>
        <v>2.0367935990084962E-2</v>
      </c>
      <c r="S24" s="27">
        <f t="shared" si="4"/>
        <v>1.9727164763097899E-2</v>
      </c>
      <c r="T24" s="27">
        <f t="shared" si="4"/>
        <v>-2.0962088163737728E-3</v>
      </c>
      <c r="V24" s="27" t="str">
        <f t="shared" si="5"/>
        <v>Colonna 2</v>
      </c>
      <c r="W24" s="55">
        <f t="shared" si="5"/>
        <v>2.2834992914489728E-5</v>
      </c>
      <c r="X24" s="55">
        <f>X13</f>
        <v>8.6932258931730238E-5</v>
      </c>
      <c r="Y24" s="55">
        <f>X14</f>
        <v>8.4041135044463002E-5</v>
      </c>
      <c r="Z24" s="55">
        <f>X15</f>
        <v>6.860396517102262E-5</v>
      </c>
      <c r="AA24" s="26">
        <f>X21</f>
        <v>3000</v>
      </c>
    </row>
    <row r="25" spans="1:28" ht="15" customHeight="1" x14ac:dyDescent="0.2">
      <c r="A25" s="19">
        <f>'22.22-Dati'!A25</f>
        <v>22</v>
      </c>
      <c r="B25" s="25">
        <f>'22.22-Dati'!B25</f>
        <v>45512</v>
      </c>
      <c r="C25" s="46">
        <f>'22.22-Dati'!C25</f>
        <v>11610.84</v>
      </c>
      <c r="D25" s="46">
        <f>'22.22-Dati'!D25</f>
        <v>8926.16</v>
      </c>
      <c r="E25" s="46">
        <f>'22.22-Dati'!E25</f>
        <v>22549.33</v>
      </c>
      <c r="F25" s="46">
        <f>'22.22-Dati'!F25</f>
        <v>61649.62</v>
      </c>
      <c r="G25" s="46"/>
      <c r="H25" s="47">
        <f>'22.22-Dati'!H25</f>
        <v>1.26956</v>
      </c>
      <c r="I25" s="47">
        <f>'22.22-Dati'!I25</f>
        <v>0.91491</v>
      </c>
      <c r="J25" s="46">
        <f>'22.22-Dati'!J25</f>
        <v>146.14822000000001</v>
      </c>
      <c r="K25" s="46"/>
      <c r="L25" s="46">
        <f t="shared" si="0"/>
        <v>11610.84</v>
      </c>
      <c r="M25" s="46">
        <f t="shared" si="1"/>
        <v>8366.0344979919682</v>
      </c>
      <c r="N25" s="46">
        <f t="shared" si="2"/>
        <v>21221.376539659639</v>
      </c>
      <c r="O25" s="46">
        <f t="shared" si="3"/>
        <v>65086.821162206419</v>
      </c>
      <c r="Q25" s="27">
        <f t="shared" si="4"/>
        <v>2.3050001586009315E-2</v>
      </c>
      <c r="R25" s="27">
        <f t="shared" si="4"/>
        <v>-2.9164933219045846E-3</v>
      </c>
      <c r="S25" s="27">
        <f t="shared" si="4"/>
        <v>-1.8245092357471204E-3</v>
      </c>
      <c r="T25" s="27">
        <f t="shared" si="4"/>
        <v>-1.1659056407575738E-3</v>
      </c>
      <c r="V25" s="27" t="str">
        <f t="shared" si="5"/>
        <v>Colonna 3</v>
      </c>
      <c r="W25" s="55">
        <f t="shared" si="5"/>
        <v>3.5643598414214141E-5</v>
      </c>
      <c r="X25" s="55">
        <f>X14</f>
        <v>8.4041135044463002E-5</v>
      </c>
      <c r="Y25" s="55">
        <f>Y14</f>
        <v>1.2473816869207997E-4</v>
      </c>
      <c r="Z25" s="55">
        <f>Y15</f>
        <v>8.2748542938730271E-5</v>
      </c>
      <c r="AA25" s="26">
        <f>Y21</f>
        <v>1000</v>
      </c>
    </row>
    <row r="26" spans="1:28" ht="15" customHeight="1" x14ac:dyDescent="0.2">
      <c r="A26" s="19">
        <f>'22.22-Dati'!A26</f>
        <v>23</v>
      </c>
      <c r="B26" s="25">
        <f>'22.22-Dati'!B26</f>
        <v>45513</v>
      </c>
      <c r="C26" s="46">
        <f>'22.22-Dati'!C26</f>
        <v>11666.49</v>
      </c>
      <c r="D26" s="46">
        <f>'22.22-Dati'!D26</f>
        <v>8951.51</v>
      </c>
      <c r="E26" s="46">
        <f>'22.22-Dati'!E26</f>
        <v>22618.62</v>
      </c>
      <c r="F26" s="46">
        <f>'22.22-Dati'!F26</f>
        <v>61992.85</v>
      </c>
      <c r="G26" s="46"/>
      <c r="H26" s="47">
        <f>'22.22-Dati'!H26</f>
        <v>1.2737400000000001</v>
      </c>
      <c r="I26" s="47">
        <f>'22.22-Dati'!I26</f>
        <v>0.91600000000000004</v>
      </c>
      <c r="J26" s="46">
        <f>'22.22-Dati'!J26</f>
        <v>146.86268999999999</v>
      </c>
      <c r="K26" s="46"/>
      <c r="L26" s="46">
        <f t="shared" si="0"/>
        <v>11666.49</v>
      </c>
      <c r="M26" s="46">
        <f t="shared" si="1"/>
        <v>8417.4169821934811</v>
      </c>
      <c r="N26" s="46">
        <f t="shared" si="2"/>
        <v>21261.255871834059</v>
      </c>
      <c r="O26" s="46">
        <f t="shared" si="3"/>
        <v>65130.784814979212</v>
      </c>
      <c r="Q26" s="27">
        <f t="shared" si="4"/>
        <v>4.7929348780966436E-3</v>
      </c>
      <c r="R26" s="27">
        <f t="shared" si="4"/>
        <v>6.1417968350292815E-3</v>
      </c>
      <c r="S26" s="27">
        <f t="shared" si="4"/>
        <v>1.8792057197557881E-3</v>
      </c>
      <c r="T26" s="27">
        <f t="shared" si="4"/>
        <v>6.7546166778107569E-4</v>
      </c>
      <c r="V26" s="59" t="str">
        <f t="shared" si="5"/>
        <v>Colonna 4</v>
      </c>
      <c r="W26" s="56">
        <f t="shared" si="5"/>
        <v>2.3314229875047187E-5</v>
      </c>
      <c r="X26" s="56">
        <f>X15</f>
        <v>6.860396517102262E-5</v>
      </c>
      <c r="Y26" s="56">
        <f>Y15</f>
        <v>8.2748542938730271E-5</v>
      </c>
      <c r="Z26" s="56">
        <f>Z15</f>
        <v>3.2199653090259637E-4</v>
      </c>
      <c r="AA26" s="32">
        <f>Z21</f>
        <v>3000</v>
      </c>
    </row>
    <row r="27" spans="1:28" ht="15" customHeight="1" x14ac:dyDescent="0.2">
      <c r="A27" s="19">
        <f>'22.22-Dati'!A27</f>
        <v>24</v>
      </c>
      <c r="B27" s="25">
        <f>'22.22-Dati'!B27</f>
        <v>45517</v>
      </c>
      <c r="C27" s="46">
        <f>'22.22-Dati'!C27</f>
        <v>11865.29</v>
      </c>
      <c r="D27" s="46">
        <f>'22.22-Dati'!D27</f>
        <v>9025.08</v>
      </c>
      <c r="E27" s="46">
        <f>'22.22-Dati'!E27</f>
        <v>22637.78</v>
      </c>
      <c r="F27" s="46">
        <f>'22.22-Dati'!F27</f>
        <v>64130.32</v>
      </c>
      <c r="G27" s="46"/>
      <c r="H27" s="47">
        <f>'22.22-Dati'!H27</f>
        <v>1.27911</v>
      </c>
      <c r="I27" s="47">
        <f>'22.22-Dati'!I27</f>
        <v>0.91483000000000003</v>
      </c>
      <c r="J27" s="46">
        <f>'22.22-Dati'!J27</f>
        <v>147.44305</v>
      </c>
      <c r="K27" s="46"/>
      <c r="L27" s="46">
        <f t="shared" si="0"/>
        <v>11865.29</v>
      </c>
      <c r="M27" s="46">
        <f t="shared" si="1"/>
        <v>8522.3763279588948</v>
      </c>
      <c r="N27" s="46">
        <f t="shared" si="2"/>
        <v>21306.480672256046</v>
      </c>
      <c r="O27" s="46">
        <f t="shared" si="3"/>
        <v>67111.243867329118</v>
      </c>
      <c r="Q27" s="27">
        <f t="shared" si="4"/>
        <v>1.7040258038193243E-2</v>
      </c>
      <c r="R27" s="27">
        <f t="shared" si="4"/>
        <v>1.2469305724956789E-2</v>
      </c>
      <c r="S27" s="27">
        <f t="shared" si="4"/>
        <v>2.1270992031048861E-3</v>
      </c>
      <c r="T27" s="27">
        <f t="shared" si="4"/>
        <v>3.0407418826226506E-2</v>
      </c>
    </row>
    <row r="28" spans="1:28" ht="15" customHeight="1" x14ac:dyDescent="0.25">
      <c r="A28" s="19">
        <f>'22.22-Dati'!A28</f>
        <v>25</v>
      </c>
      <c r="B28" s="25">
        <f>'22.22-Dati'!B28</f>
        <v>45518</v>
      </c>
      <c r="C28" s="46">
        <f>'22.22-Dati'!C28</f>
        <v>11911.02</v>
      </c>
      <c r="D28" s="46">
        <f>'22.22-Dati'!D28</f>
        <v>9075.2900000000009</v>
      </c>
      <c r="E28" s="46">
        <f>'22.22-Dati'!E28</f>
        <v>22816.63</v>
      </c>
      <c r="F28" s="46">
        <f>'22.22-Dati'!F28</f>
        <v>64501.87</v>
      </c>
      <c r="G28" s="46"/>
      <c r="H28" s="47">
        <f>'22.22-Dati'!H28</f>
        <v>1.2845200000000001</v>
      </c>
      <c r="I28" s="47">
        <f>'22.22-Dati'!I28</f>
        <v>0.90751999999999999</v>
      </c>
      <c r="J28" s="46">
        <f>'22.22-Dati'!J28</f>
        <v>147.00064</v>
      </c>
      <c r="K28" s="46"/>
      <c r="L28" s="46">
        <f t="shared" si="0"/>
        <v>11911.02</v>
      </c>
      <c r="M28" s="46">
        <f t="shared" si="1"/>
        <v>8606.035547188756</v>
      </c>
      <c r="N28" s="46">
        <f t="shared" si="2"/>
        <v>21647.790603953632</v>
      </c>
      <c r="O28" s="46">
        <f t="shared" si="3"/>
        <v>67703.211118875392</v>
      </c>
      <c r="Q28" s="27">
        <f t="shared" si="4"/>
        <v>3.8540988041589849E-3</v>
      </c>
      <c r="R28" s="27">
        <f t="shared" si="4"/>
        <v>9.816419272099617E-3</v>
      </c>
      <c r="S28" s="27">
        <f t="shared" si="4"/>
        <v>1.6019066543543164E-2</v>
      </c>
      <c r="T28" s="27">
        <f t="shared" si="4"/>
        <v>8.8206866306415315E-3</v>
      </c>
      <c r="V28" s="33" t="s">
        <v>145</v>
      </c>
      <c r="W28" s="35">
        <f t="array" ref="W28">MMULT(MMULT(W21:Z21,W23:Z26),AA23:AA26)</f>
        <v>8081.8874344278556</v>
      </c>
    </row>
    <row r="29" spans="1:28" ht="15" customHeight="1" x14ac:dyDescent="0.2">
      <c r="A29" s="19">
        <f>'22.22-Dati'!A29</f>
        <v>26</v>
      </c>
      <c r="B29" s="25">
        <f>'22.22-Dati'!B29</f>
        <v>45519</v>
      </c>
      <c r="C29" s="46">
        <f>'22.22-Dati'!C29</f>
        <v>12106.68</v>
      </c>
      <c r="D29" s="46">
        <f>'22.22-Dati'!D29</f>
        <v>9177.2999999999993</v>
      </c>
      <c r="E29" s="46">
        <f>'22.22-Dati'!E29</f>
        <v>23096.69</v>
      </c>
      <c r="F29" s="46">
        <f>'22.22-Dati'!F29</f>
        <v>65004.91</v>
      </c>
      <c r="G29" s="46"/>
      <c r="H29" s="47">
        <f>'22.22-Dati'!H29</f>
        <v>1.2861100000000001</v>
      </c>
      <c r="I29" s="47">
        <f>'22.22-Dati'!I29</f>
        <v>0.90817999999999999</v>
      </c>
      <c r="J29" s="46">
        <f>'22.22-Dati'!J29</f>
        <v>147.25274999999999</v>
      </c>
      <c r="K29" s="46"/>
      <c r="L29" s="46">
        <f t="shared" si="0"/>
        <v>12106.68</v>
      </c>
      <c r="M29" s="46">
        <f t="shared" si="1"/>
        <v>8713.5433668497517</v>
      </c>
      <c r="N29" s="46">
        <f t="shared" si="2"/>
        <v>21897.578663590917</v>
      </c>
      <c r="O29" s="46">
        <f t="shared" si="3"/>
        <v>68114.399873763992</v>
      </c>
      <c r="Q29" s="27">
        <f t="shared" si="4"/>
        <v>1.6426804757275183E-2</v>
      </c>
      <c r="R29" s="27">
        <f t="shared" si="4"/>
        <v>1.2492142179927914E-2</v>
      </c>
      <c r="S29" s="27">
        <f t="shared" si="4"/>
        <v>1.1538732252503648E-2</v>
      </c>
      <c r="T29" s="27">
        <f t="shared" si="4"/>
        <v>6.0734010705433567E-3</v>
      </c>
    </row>
    <row r="30" spans="1:28" ht="15" customHeight="1" x14ac:dyDescent="0.25">
      <c r="A30" s="19">
        <f>'22.22-Dati'!A30</f>
        <v>27</v>
      </c>
      <c r="B30" s="25">
        <f>'22.22-Dati'!B30</f>
        <v>45520</v>
      </c>
      <c r="C30" s="46">
        <f>'22.22-Dati'!C30</f>
        <v>12132.48</v>
      </c>
      <c r="D30" s="46">
        <f>'22.22-Dati'!D30</f>
        <v>9137.7900000000009</v>
      </c>
      <c r="E30" s="46">
        <f>'22.22-Dati'!E30</f>
        <v>23178.62</v>
      </c>
      <c r="F30" s="46">
        <f>'22.22-Dati'!F30</f>
        <v>67369.63</v>
      </c>
      <c r="G30" s="46"/>
      <c r="H30" s="47">
        <f>'22.22-Dati'!H30</f>
        <v>1.2914699999999999</v>
      </c>
      <c r="I30" s="47">
        <f>'22.22-Dati'!I30</f>
        <v>0.90959000000000001</v>
      </c>
      <c r="J30" s="46">
        <f>'22.22-Dati'!J30</f>
        <v>148.00800000000001</v>
      </c>
      <c r="K30" s="46"/>
      <c r="L30" s="46">
        <f t="shared" si="0"/>
        <v>12132.48</v>
      </c>
      <c r="M30" s="46">
        <f t="shared" si="1"/>
        <v>8712.1882022944719</v>
      </c>
      <c r="N30" s="46">
        <f t="shared" si="2"/>
        <v>21941.190183049501</v>
      </c>
      <c r="O30" s="46">
        <f t="shared" si="3"/>
        <v>70232.019958922494</v>
      </c>
      <c r="Q30" s="27">
        <f t="shared" si="4"/>
        <v>2.1310549217456206E-3</v>
      </c>
      <c r="R30" s="27">
        <f t="shared" si="4"/>
        <v>-1.5552393535280123E-4</v>
      </c>
      <c r="S30" s="27">
        <f t="shared" si="4"/>
        <v>1.9916137819884386E-3</v>
      </c>
      <c r="T30" s="27">
        <f t="shared" si="4"/>
        <v>3.1089168943469726E-2</v>
      </c>
      <c r="V30" s="33" t="s">
        <v>146</v>
      </c>
      <c r="W30" s="41">
        <f>SQRT(W28)</f>
        <v>89.899318320151096</v>
      </c>
    </row>
    <row r="31" spans="1:28" ht="15" customHeight="1" x14ac:dyDescent="0.2">
      <c r="A31" s="19">
        <f>'22.22-Dati'!A31</f>
        <v>28</v>
      </c>
      <c r="B31" s="25">
        <f>'22.22-Dati'!B31</f>
        <v>45523</v>
      </c>
      <c r="C31" s="46">
        <f>'22.22-Dati'!C31</f>
        <v>12251.74</v>
      </c>
      <c r="D31" s="46">
        <f>'22.22-Dati'!D31</f>
        <v>9187.85</v>
      </c>
      <c r="E31" s="46">
        <f>'22.22-Dati'!E31</f>
        <v>23341.38</v>
      </c>
      <c r="F31" s="46">
        <f>'22.22-Dati'!F31</f>
        <v>66176.56</v>
      </c>
      <c r="G31" s="46"/>
      <c r="H31" s="47">
        <f>'22.22-Dati'!H31</f>
        <v>1.2952399999999999</v>
      </c>
      <c r="I31" s="47">
        <f>'22.22-Dati'!I31</f>
        <v>0.90571999999999997</v>
      </c>
      <c r="J31" s="46">
        <f>'22.22-Dati'!J31</f>
        <v>146.01938000000001</v>
      </c>
      <c r="K31" s="46"/>
      <c r="L31" s="46">
        <f t="shared" si="0"/>
        <v>12251.74</v>
      </c>
      <c r="M31" s="46">
        <f t="shared" si="1"/>
        <v>8785.4881540869355</v>
      </c>
      <c r="N31" s="46">
        <f t="shared" si="2"/>
        <v>22189.670561983836</v>
      </c>
      <c r="O31" s="46">
        <f t="shared" si="3"/>
        <v>69927.8016185413</v>
      </c>
      <c r="Q31" s="27">
        <f t="shared" si="4"/>
        <v>9.8298122065727887E-3</v>
      </c>
      <c r="R31" s="27">
        <f t="shared" si="4"/>
        <v>8.4134949900599131E-3</v>
      </c>
      <c r="S31" s="27">
        <f t="shared" si="4"/>
        <v>1.1324835930108142E-2</v>
      </c>
      <c r="T31" s="27">
        <f t="shared" si="4"/>
        <v>-4.331618833676238E-3</v>
      </c>
    </row>
    <row r="32" spans="1:28" ht="15" customHeight="1" x14ac:dyDescent="0.2">
      <c r="A32" s="19">
        <f>'22.22-Dati'!A32</f>
        <v>29</v>
      </c>
      <c r="B32" s="25">
        <f>'22.22-Dati'!B32</f>
        <v>45524</v>
      </c>
      <c r="C32" s="46">
        <f>'22.22-Dati'!C32</f>
        <v>12227.8</v>
      </c>
      <c r="D32" s="46">
        <f>'22.22-Dati'!D32</f>
        <v>9095.92</v>
      </c>
      <c r="E32" s="46">
        <f>'22.22-Dati'!E32</f>
        <v>23290.720000000001</v>
      </c>
      <c r="F32" s="46">
        <f>'22.22-Dati'!F32</f>
        <v>67370.06</v>
      </c>
      <c r="G32" s="46"/>
      <c r="H32" s="47">
        <f>'22.22-Dati'!H32</f>
        <v>1.3010299999999999</v>
      </c>
      <c r="I32" s="47">
        <f>'22.22-Dati'!I32</f>
        <v>0.9022</v>
      </c>
      <c r="J32" s="46">
        <f>'22.22-Dati'!J32</f>
        <v>146.31901999999999</v>
      </c>
      <c r="K32" s="46"/>
      <c r="L32" s="46">
        <f t="shared" si="0"/>
        <v>12227.8</v>
      </c>
      <c r="M32" s="46">
        <f t="shared" si="1"/>
        <v>8736.4640898889684</v>
      </c>
      <c r="N32" s="46">
        <f t="shared" si="2"/>
        <v>22227.896964752828</v>
      </c>
      <c r="O32" s="46">
        <f t="shared" si="3"/>
        <v>71043.170994395667</v>
      </c>
      <c r="Q32" s="27">
        <f t="shared" si="4"/>
        <v>-1.9540081653708378E-3</v>
      </c>
      <c r="R32" s="27">
        <f t="shared" si="4"/>
        <v>-5.5801184109686127E-3</v>
      </c>
      <c r="S32" s="27">
        <f t="shared" si="4"/>
        <v>1.7227115951186514E-3</v>
      </c>
      <c r="T32" s="27">
        <f t="shared" si="4"/>
        <v>1.5950299452265743E-2</v>
      </c>
      <c r="V32" s="36" t="s">
        <v>2</v>
      </c>
      <c r="W32" s="37">
        <v>0.99</v>
      </c>
    </row>
    <row r="33" spans="1:23" ht="15" customHeight="1" x14ac:dyDescent="0.2">
      <c r="A33" s="19">
        <f>'22.22-Dati'!A33</f>
        <v>30</v>
      </c>
      <c r="B33" s="25">
        <f>'22.22-Dati'!B33</f>
        <v>45525</v>
      </c>
      <c r="C33" s="46">
        <f>'22.22-Dati'!C33</f>
        <v>12280.18</v>
      </c>
      <c r="D33" s="46">
        <f>'22.22-Dati'!D33</f>
        <v>9107.0300000000007</v>
      </c>
      <c r="E33" s="46">
        <f>'22.22-Dati'!E33</f>
        <v>23412.04</v>
      </c>
      <c r="F33" s="46">
        <f>'22.22-Dati'!F33</f>
        <v>67173.38</v>
      </c>
      <c r="G33" s="46"/>
      <c r="H33" s="47">
        <f>'22.22-Dati'!H33</f>
        <v>1.3031200000000001</v>
      </c>
      <c r="I33" s="47">
        <f>'22.22-Dati'!I33</f>
        <v>0.89959999999999996</v>
      </c>
      <c r="J33" s="46">
        <f>'22.22-Dati'!J33</f>
        <v>145.96977000000001</v>
      </c>
      <c r="K33" s="46"/>
      <c r="L33" s="46">
        <f t="shared" si="0"/>
        <v>12280.18</v>
      </c>
      <c r="M33" s="46">
        <f t="shared" si="1"/>
        <v>8761.1866093786921</v>
      </c>
      <c r="N33" s="46">
        <f t="shared" si="2"/>
        <v>22408.257893730548</v>
      </c>
      <c r="O33" s="46">
        <f t="shared" si="3"/>
        <v>71005.250704342412</v>
      </c>
      <c r="Q33" s="27">
        <f t="shared" si="4"/>
        <v>4.283681447194182E-3</v>
      </c>
      <c r="R33" s="27">
        <f t="shared" si="4"/>
        <v>2.8298084025018761E-3</v>
      </c>
      <c r="S33" s="27">
        <f t="shared" si="4"/>
        <v>8.1141697419113076E-3</v>
      </c>
      <c r="T33" s="27">
        <f t="shared" si="4"/>
        <v>-5.3376404125100169E-4</v>
      </c>
    </row>
    <row r="34" spans="1:23" ht="15" customHeight="1" x14ac:dyDescent="0.2">
      <c r="A34" s="19">
        <f>'22.22-Dati'!A34</f>
        <v>31</v>
      </c>
      <c r="B34" s="25">
        <f>'22.22-Dati'!B34</f>
        <v>45526</v>
      </c>
      <c r="C34" s="46">
        <f>'22.22-Dati'!C34</f>
        <v>12170.71</v>
      </c>
      <c r="D34" s="46">
        <f>'22.22-Dati'!D34</f>
        <v>9115.5300000000007</v>
      </c>
      <c r="E34" s="46">
        <f>'22.22-Dati'!E34</f>
        <v>23410.13</v>
      </c>
      <c r="F34" s="46">
        <f>'22.22-Dati'!F34</f>
        <v>67632.19</v>
      </c>
      <c r="G34" s="46"/>
      <c r="H34" s="47">
        <f>'22.22-Dati'!H34</f>
        <v>1.31088</v>
      </c>
      <c r="I34" s="47">
        <f>'22.22-Dati'!I34</f>
        <v>0.89807000000000003</v>
      </c>
      <c r="J34" s="46">
        <f>'22.22-Dati'!J34</f>
        <v>146.06197</v>
      </c>
      <c r="K34" s="46"/>
      <c r="L34" s="46">
        <f t="shared" si="0"/>
        <v>12170.71</v>
      </c>
      <c r="M34" s="46">
        <f t="shared" si="1"/>
        <v>8821.5848440822119</v>
      </c>
      <c r="N34" s="46">
        <f t="shared" si="2"/>
        <v>22444.602574298216</v>
      </c>
      <c r="O34" s="46">
        <f t="shared" si="3"/>
        <v>71445.10586583626</v>
      </c>
      <c r="Q34" s="27">
        <f t="shared" si="4"/>
        <v>-8.9143644474267616E-3</v>
      </c>
      <c r="R34" s="27">
        <f t="shared" si="4"/>
        <v>6.8938418271863571E-3</v>
      </c>
      <c r="S34" s="27">
        <f t="shared" si="4"/>
        <v>1.6219324474053458E-3</v>
      </c>
      <c r="T34" s="27">
        <f t="shared" si="4"/>
        <v>6.1946850004847313E-3</v>
      </c>
      <c r="V34" s="36" t="s">
        <v>119</v>
      </c>
      <c r="W34" s="22">
        <f>NORMSINV(W32)</f>
        <v>2.3263478740408408</v>
      </c>
    </row>
    <row r="35" spans="1:23" ht="15" customHeight="1" x14ac:dyDescent="0.2">
      <c r="A35" s="19">
        <f>'22.22-Dati'!A35</f>
        <v>32</v>
      </c>
      <c r="B35" s="25">
        <f>'22.22-Dati'!B35</f>
        <v>45527</v>
      </c>
      <c r="C35" s="46">
        <f>'22.22-Dati'!C35</f>
        <v>12310.63</v>
      </c>
      <c r="D35" s="46">
        <f>'22.22-Dati'!D35</f>
        <v>9159.2800000000007</v>
      </c>
      <c r="E35" s="46">
        <f>'22.22-Dati'!E35</f>
        <v>23574.83</v>
      </c>
      <c r="F35" s="46">
        <f>'22.22-Dati'!F35</f>
        <v>67903.44</v>
      </c>
      <c r="G35" s="46"/>
      <c r="H35" s="47">
        <f>'22.22-Dati'!H35</f>
        <v>1.3124800000000001</v>
      </c>
      <c r="I35" s="47">
        <f>'22.22-Dati'!I35</f>
        <v>0.8992</v>
      </c>
      <c r="J35" s="46">
        <f>'22.22-Dati'!J35</f>
        <v>146.00306</v>
      </c>
      <c r="K35" s="46"/>
      <c r="L35" s="46">
        <f t="shared" si="0"/>
        <v>12310.63</v>
      </c>
      <c r="M35" s="46">
        <f t="shared" si="1"/>
        <v>8874.7429529884248</v>
      </c>
      <c r="N35" s="46">
        <f t="shared" si="2"/>
        <v>22574.105732762455</v>
      </c>
      <c r="O35" s="46">
        <f t="shared" si="3"/>
        <v>71760.590812943236</v>
      </c>
      <c r="Q35" s="27">
        <f t="shared" si="4"/>
        <v>1.1496453370427862E-2</v>
      </c>
      <c r="R35" s="27">
        <f t="shared" si="4"/>
        <v>6.0259136930336226E-3</v>
      </c>
      <c r="S35" s="27">
        <f t="shared" si="4"/>
        <v>5.7699020526447257E-3</v>
      </c>
      <c r="T35" s="27">
        <f t="shared" si="4"/>
        <v>4.4157670883630774E-3</v>
      </c>
    </row>
    <row r="36" spans="1:23" ht="15" customHeight="1" x14ac:dyDescent="0.2">
      <c r="A36" s="19">
        <f>'22.22-Dati'!A36</f>
        <v>33</v>
      </c>
      <c r="B36" s="25">
        <f>'22.22-Dati'!B36</f>
        <v>45531</v>
      </c>
      <c r="C36" s="46">
        <f>'22.22-Dati'!C36</f>
        <v>12292.64</v>
      </c>
      <c r="D36" s="46">
        <f>'22.22-Dati'!D36</f>
        <v>9178.73</v>
      </c>
      <c r="E36" s="46">
        <f>'22.22-Dati'!E36</f>
        <v>23539.8</v>
      </c>
      <c r="F36" s="46">
        <f>'22.22-Dati'!F36</f>
        <v>67769.56</v>
      </c>
      <c r="G36" s="46"/>
      <c r="H36" s="47">
        <f>'22.22-Dati'!H36</f>
        <v>1.32192</v>
      </c>
      <c r="I36" s="47">
        <f>'22.22-Dati'!I36</f>
        <v>0.89590000000000003</v>
      </c>
      <c r="J36" s="46">
        <f>'22.22-Dati'!J36</f>
        <v>144.45439999999999</v>
      </c>
      <c r="K36" s="46"/>
      <c r="L36" s="46">
        <f t="shared" si="0"/>
        <v>12292.64</v>
      </c>
      <c r="M36" s="46">
        <f t="shared" si="1"/>
        <v>8957.5557831325295</v>
      </c>
      <c r="N36" s="46">
        <f t="shared" si="2"/>
        <v>22623.589679651745</v>
      </c>
      <c r="O36" s="46">
        <f t="shared" si="3"/>
        <v>72386.91673858602</v>
      </c>
      <c r="Q36" s="27">
        <f t="shared" si="4"/>
        <v>-1.461338696719809E-3</v>
      </c>
      <c r="R36" s="27">
        <f t="shared" si="4"/>
        <v>9.3312933774852454E-3</v>
      </c>
      <c r="S36" s="27">
        <f t="shared" si="4"/>
        <v>2.1920667633567501E-3</v>
      </c>
      <c r="T36" s="27">
        <f t="shared" si="4"/>
        <v>8.7279928794819252E-3</v>
      </c>
      <c r="V36" s="21" t="s">
        <v>120</v>
      </c>
      <c r="W36" s="38">
        <f>W34*W30</f>
        <v>209.13708805180431</v>
      </c>
    </row>
    <row r="37" spans="1:23" ht="15" customHeight="1" x14ac:dyDescent="0.2">
      <c r="A37" s="19">
        <f>'22.22-Dati'!A37</f>
        <v>34</v>
      </c>
      <c r="B37" s="25">
        <f>'22.22-Dati'!B37</f>
        <v>45532</v>
      </c>
      <c r="C37" s="46">
        <f>'22.22-Dati'!C37</f>
        <v>12219.23</v>
      </c>
      <c r="D37" s="46">
        <f>'22.22-Dati'!D37</f>
        <v>9176.9500000000007</v>
      </c>
      <c r="E37" s="46">
        <f>'22.22-Dati'!E37</f>
        <v>23576.77</v>
      </c>
      <c r="F37" s="46">
        <f>'22.22-Dati'!F37</f>
        <v>67916.69</v>
      </c>
      <c r="G37" s="46"/>
      <c r="H37" s="47">
        <f>'22.22-Dati'!H37</f>
        <v>1.3208899999999999</v>
      </c>
      <c r="I37" s="47">
        <f>'22.22-Dati'!I37</f>
        <v>0.89951999999999999</v>
      </c>
      <c r="J37" s="46">
        <f>'22.22-Dati'!J37</f>
        <v>144.43645000000001</v>
      </c>
      <c r="K37" s="46"/>
      <c r="L37" s="46">
        <f t="shared" si="0"/>
        <v>12219.23</v>
      </c>
      <c r="M37" s="46">
        <f t="shared" si="1"/>
        <v>8948.8405722153329</v>
      </c>
      <c r="N37" s="46">
        <f t="shared" si="2"/>
        <v>22567.932089447706</v>
      </c>
      <c r="O37" s="46">
        <f t="shared" si="3"/>
        <v>72553.08667066104</v>
      </c>
      <c r="Q37" s="27">
        <f t="shared" si="4"/>
        <v>-5.9718660922307865E-3</v>
      </c>
      <c r="R37" s="27">
        <f t="shared" si="4"/>
        <v>-9.7294520159257338E-4</v>
      </c>
      <c r="S37" s="27">
        <f t="shared" si="4"/>
        <v>-2.4601573398450767E-3</v>
      </c>
      <c r="T37" s="27">
        <f t="shared" si="4"/>
        <v>2.2955796373413176E-3</v>
      </c>
    </row>
    <row r="38" spans="1:23" ht="15" customHeight="1" x14ac:dyDescent="0.2">
      <c r="A38" s="19">
        <f>'22.22-Dati'!A38</f>
        <v>35</v>
      </c>
      <c r="B38" s="25">
        <f>'22.22-Dati'!B38</f>
        <v>45533</v>
      </c>
      <c r="C38" s="46">
        <f>'22.22-Dati'!C38</f>
        <v>12219.38</v>
      </c>
      <c r="D38" s="46">
        <f>'22.22-Dati'!D38</f>
        <v>9224.5300000000007</v>
      </c>
      <c r="E38" s="46">
        <f>'22.22-Dati'!E38</f>
        <v>23773.67</v>
      </c>
      <c r="F38" s="46">
        <f>'22.22-Dati'!F38</f>
        <v>67947.38</v>
      </c>
      <c r="G38" s="46"/>
      <c r="H38" s="47">
        <f>'22.22-Dati'!H38</f>
        <v>1.3172600000000001</v>
      </c>
      <c r="I38" s="47">
        <f>'22.22-Dati'!I38</f>
        <v>0.90188000000000001</v>
      </c>
      <c r="J38" s="46">
        <f>'22.22-Dati'!J38</f>
        <v>144.62482</v>
      </c>
      <c r="K38" s="46"/>
      <c r="L38" s="46">
        <f t="shared" si="0"/>
        <v>12219.38</v>
      </c>
      <c r="M38" s="46">
        <f t="shared" si="1"/>
        <v>8970.5176498641631</v>
      </c>
      <c r="N38" s="46">
        <f t="shared" si="2"/>
        <v>22696.858872688157</v>
      </c>
      <c r="O38" s="46">
        <f t="shared" si="3"/>
        <v>72491.330575659144</v>
      </c>
      <c r="Q38" s="27">
        <f t="shared" si="4"/>
        <v>1.2275732595231959E-5</v>
      </c>
      <c r="R38" s="27">
        <f t="shared" si="4"/>
        <v>2.422333650253408E-3</v>
      </c>
      <c r="S38" s="27">
        <f t="shared" si="4"/>
        <v>5.7128310529051375E-3</v>
      </c>
      <c r="T38" s="27">
        <f t="shared" si="4"/>
        <v>-8.5118494382223039E-4</v>
      </c>
      <c r="V38" s="60" t="s">
        <v>121</v>
      </c>
      <c r="W38" s="39">
        <f>W30*EXP(-(W34^2)/2)/(SQRT(2*PI())*(1-W32))</f>
        <v>239.60094158626092</v>
      </c>
    </row>
    <row r="39" spans="1:23" ht="15" customHeight="1" x14ac:dyDescent="0.2">
      <c r="A39" s="19">
        <f>'22.22-Dati'!A39</f>
        <v>36</v>
      </c>
      <c r="B39" s="25">
        <f>'22.22-Dati'!B39</f>
        <v>45534</v>
      </c>
      <c r="C39" s="46">
        <f>'22.22-Dati'!C39</f>
        <v>12344.43</v>
      </c>
      <c r="D39" s="46">
        <f>'22.22-Dati'!D39</f>
        <v>9221.2099999999991</v>
      </c>
      <c r="E39" s="46">
        <f>'22.22-Dati'!E39</f>
        <v>23742.54</v>
      </c>
      <c r="F39" s="46">
        <f>'22.22-Dati'!F39</f>
        <v>68452.56</v>
      </c>
      <c r="G39" s="46"/>
      <c r="H39" s="47">
        <f>'22.22-Dati'!H39</f>
        <v>1.3180000000000001</v>
      </c>
      <c r="I39" s="47">
        <f>'22.22-Dati'!I39</f>
        <v>0.90195999999999998</v>
      </c>
      <c r="J39" s="46">
        <f>'22.22-Dati'!J39</f>
        <v>145.38649000000001</v>
      </c>
      <c r="K39" s="46"/>
      <c r="L39" s="46">
        <f t="shared" si="0"/>
        <v>12344.43</v>
      </c>
      <c r="M39" s="46">
        <f t="shared" si="1"/>
        <v>8972.3266448145514</v>
      </c>
      <c r="N39" s="46">
        <f t="shared" si="2"/>
        <v>22665.128405029049</v>
      </c>
      <c r="O39" s="46">
        <f t="shared" si="3"/>
        <v>72647.693483365612</v>
      </c>
      <c r="Q39" s="27">
        <f t="shared" si="4"/>
        <v>1.0233743446885284E-2</v>
      </c>
      <c r="R39" s="27">
        <f t="shared" si="4"/>
        <v>2.0166004025594768E-4</v>
      </c>
      <c r="S39" s="27">
        <f t="shared" si="4"/>
        <v>-1.3980114092919998E-3</v>
      </c>
      <c r="T39" s="27">
        <f t="shared" si="4"/>
        <v>2.1569876903179889E-3</v>
      </c>
    </row>
    <row r="40" spans="1:23" ht="15" customHeight="1" x14ac:dyDescent="0.2">
      <c r="A40" s="19">
        <f>'22.22-Dati'!A40</f>
        <v>37</v>
      </c>
      <c r="B40" s="25">
        <f>'22.22-Dati'!B40</f>
        <v>45538</v>
      </c>
      <c r="C40" s="46">
        <f>'22.22-Dati'!C40</f>
        <v>12084.57</v>
      </c>
      <c r="D40" s="46">
        <f>'22.22-Dati'!D40</f>
        <v>9135.16</v>
      </c>
      <c r="E40" s="46">
        <f>'22.22-Dati'!E40</f>
        <v>23568.79</v>
      </c>
      <c r="F40" s="46">
        <f>'22.22-Dati'!F40</f>
        <v>68520.88</v>
      </c>
      <c r="G40" s="46"/>
      <c r="H40" s="47">
        <f>'22.22-Dati'!H40</f>
        <v>1.31236</v>
      </c>
      <c r="I40" s="47">
        <f>'22.22-Dati'!I40</f>
        <v>0.90620999999999996</v>
      </c>
      <c r="J40" s="46">
        <f>'22.22-Dati'!J40</f>
        <v>146.13502</v>
      </c>
      <c r="K40" s="46"/>
      <c r="L40" s="46">
        <f t="shared" si="0"/>
        <v>12084.57</v>
      </c>
      <c r="M40" s="46">
        <f t="shared" si="1"/>
        <v>8850.5629707063545</v>
      </c>
      <c r="N40" s="46">
        <f t="shared" si="2"/>
        <v>22393.744555566594</v>
      </c>
      <c r="O40" s="46">
        <f t="shared" si="3"/>
        <v>72347.714474977998</v>
      </c>
      <c r="Q40" s="27">
        <f t="shared" si="4"/>
        <v>-2.1050789708394847E-2</v>
      </c>
      <c r="R40" s="27">
        <f t="shared" si="4"/>
        <v>-1.3571025546486183E-2</v>
      </c>
      <c r="S40" s="27">
        <f t="shared" si="4"/>
        <v>-1.1973629472235342E-2</v>
      </c>
      <c r="T40" s="27">
        <f t="shared" si="4"/>
        <v>-4.1292296286915336E-3</v>
      </c>
    </row>
    <row r="41" spans="1:23" ht="15" customHeight="1" x14ac:dyDescent="0.2">
      <c r="A41" s="19">
        <f>'22.22-Dati'!A41</f>
        <v>38</v>
      </c>
      <c r="B41" s="25">
        <f>'22.22-Dati'!B41</f>
        <v>45539</v>
      </c>
      <c r="C41" s="46">
        <f>'22.22-Dati'!C41</f>
        <v>12065.69</v>
      </c>
      <c r="D41" s="46">
        <f>'22.22-Dati'!D41</f>
        <v>9103.39</v>
      </c>
      <c r="E41" s="46">
        <f>'22.22-Dati'!E41</f>
        <v>23338.15</v>
      </c>
      <c r="F41" s="46">
        <f>'22.22-Dati'!F41</f>
        <v>65618.38</v>
      </c>
      <c r="G41" s="46"/>
      <c r="H41" s="47">
        <f>'22.22-Dati'!H41</f>
        <v>1.3116000000000001</v>
      </c>
      <c r="I41" s="47">
        <f>'22.22-Dati'!I41</f>
        <v>0.90498000000000001</v>
      </c>
      <c r="J41" s="46">
        <f>'22.22-Dati'!J41</f>
        <v>145.03166999999999</v>
      </c>
      <c r="K41" s="46"/>
      <c r="L41" s="46">
        <f t="shared" si="0"/>
        <v>12065.69</v>
      </c>
      <c r="M41" s="46">
        <f t="shared" si="1"/>
        <v>8814.6751151665485</v>
      </c>
      <c r="N41" s="46">
        <f t="shared" si="2"/>
        <v>22204.741866671087</v>
      </c>
      <c r="O41" s="46">
        <f t="shared" si="3"/>
        <v>69810.193831493496</v>
      </c>
      <c r="Q41" s="27">
        <f t="shared" si="4"/>
        <v>-1.5623228629565802E-3</v>
      </c>
      <c r="R41" s="27">
        <f t="shared" si="4"/>
        <v>-4.0548669794890791E-3</v>
      </c>
      <c r="S41" s="27">
        <f t="shared" si="4"/>
        <v>-8.4399769956527981E-3</v>
      </c>
      <c r="T41" s="27">
        <f t="shared" si="4"/>
        <v>-3.5073957234158695E-2</v>
      </c>
    </row>
    <row r="42" spans="1:23" ht="15" customHeight="1" x14ac:dyDescent="0.2">
      <c r="A42" s="19">
        <f>'22.22-Dati'!A42</f>
        <v>39</v>
      </c>
      <c r="B42" s="25">
        <f>'22.22-Dati'!B42</f>
        <v>45540</v>
      </c>
      <c r="C42" s="46">
        <f>'22.22-Dati'!C42</f>
        <v>12029.72</v>
      </c>
      <c r="D42" s="46">
        <f>'22.22-Dati'!D42</f>
        <v>9076.94</v>
      </c>
      <c r="E42" s="46">
        <f>'22.22-Dati'!E42</f>
        <v>23123.41</v>
      </c>
      <c r="F42" s="46">
        <f>'22.22-Dati'!F42</f>
        <v>64926.71</v>
      </c>
      <c r="G42" s="46"/>
      <c r="H42" s="47">
        <f>'22.22-Dati'!H42</f>
        <v>1.31609</v>
      </c>
      <c r="I42" s="47">
        <f>'22.22-Dati'!I42</f>
        <v>0.90114000000000005</v>
      </c>
      <c r="J42" s="46">
        <f>'22.22-Dati'!J42</f>
        <v>143.4622</v>
      </c>
      <c r="K42" s="46"/>
      <c r="L42" s="46">
        <f t="shared" si="0"/>
        <v>12029.72</v>
      </c>
      <c r="M42" s="46">
        <f t="shared" si="1"/>
        <v>8819.1515802917565</v>
      </c>
      <c r="N42" s="46">
        <f t="shared" si="2"/>
        <v>22094.180385178774</v>
      </c>
      <c r="O42" s="46">
        <f t="shared" si="3"/>
        <v>69830.008926277442</v>
      </c>
      <c r="Q42" s="27">
        <f t="shared" si="4"/>
        <v>-2.9811805209649148E-3</v>
      </c>
      <c r="R42" s="27">
        <f t="shared" si="4"/>
        <v>5.078423273372646E-4</v>
      </c>
      <c r="S42" s="27">
        <f t="shared" si="4"/>
        <v>-4.9791833724608407E-3</v>
      </c>
      <c r="T42" s="27">
        <f t="shared" si="4"/>
        <v>2.8384242610434687E-4</v>
      </c>
    </row>
    <row r="43" spans="1:23" ht="15" customHeight="1" x14ac:dyDescent="0.2">
      <c r="A43" s="19">
        <f>'22.22-Dati'!A43</f>
        <v>40</v>
      </c>
      <c r="B43" s="25">
        <f>'22.22-Dati'!B43</f>
        <v>45541</v>
      </c>
      <c r="C43" s="46">
        <f>'22.22-Dati'!C43</f>
        <v>11823.57</v>
      </c>
      <c r="D43" s="46">
        <f>'22.22-Dati'!D43</f>
        <v>9010.6</v>
      </c>
      <c r="E43" s="46">
        <f>'22.22-Dati'!E43</f>
        <v>22875.57</v>
      </c>
      <c r="F43" s="46">
        <f>'22.22-Dati'!F43</f>
        <v>64456.25</v>
      </c>
      <c r="G43" s="46"/>
      <c r="H43" s="47">
        <f>'22.22-Dati'!H43</f>
        <v>1.3171900000000001</v>
      </c>
      <c r="I43" s="47">
        <f>'22.22-Dati'!I43</f>
        <v>0.90066000000000002</v>
      </c>
      <c r="J43" s="46">
        <f>'22.22-Dati'!J43</f>
        <v>143.14149</v>
      </c>
      <c r="K43" s="46"/>
      <c r="L43" s="46">
        <f t="shared" si="0"/>
        <v>11823.57</v>
      </c>
      <c r="M43" s="46">
        <f t="shared" si="1"/>
        <v>8762.0129148948745</v>
      </c>
      <c r="N43" s="46">
        <f t="shared" si="2"/>
        <v>21869.020537272663</v>
      </c>
      <c r="O43" s="46">
        <f t="shared" si="3"/>
        <v>69479.340730454875</v>
      </c>
      <c r="Q43" s="27">
        <f t="shared" si="4"/>
        <v>-1.7136724711797086E-2</v>
      </c>
      <c r="R43" s="27">
        <f t="shared" si="4"/>
        <v>-6.4789299601755784E-3</v>
      </c>
      <c r="S43" s="27">
        <f t="shared" si="4"/>
        <v>-1.0190911994959188E-2</v>
      </c>
      <c r="T43" s="27">
        <f t="shared" si="4"/>
        <v>-5.0217406701577655E-3</v>
      </c>
    </row>
    <row r="44" spans="1:23" ht="15" customHeight="1" x14ac:dyDescent="0.2">
      <c r="A44" s="19">
        <f>'22.22-Dati'!A44</f>
        <v>41</v>
      </c>
      <c r="B44" s="25">
        <f>'22.22-Dati'!B44</f>
        <v>45544</v>
      </c>
      <c r="C44" s="46">
        <f>'22.22-Dati'!C44</f>
        <v>11961.74</v>
      </c>
      <c r="D44" s="46">
        <f>'22.22-Dati'!D44</f>
        <v>9109.0300000000007</v>
      </c>
      <c r="E44" s="46">
        <f>'22.22-Dati'!E44</f>
        <v>23102.560000000001</v>
      </c>
      <c r="F44" s="46">
        <f>'22.22-Dati'!F44</f>
        <v>64145.02</v>
      </c>
      <c r="G44" s="46"/>
      <c r="H44" s="47">
        <f>'22.22-Dati'!H44</f>
        <v>1.3089599999999999</v>
      </c>
      <c r="I44" s="47">
        <f>'22.22-Dati'!I44</f>
        <v>0.90554999999999997</v>
      </c>
      <c r="J44" s="46">
        <f>'22.22-Dati'!J44</f>
        <v>143.55699999999999</v>
      </c>
      <c r="K44" s="46"/>
      <c r="L44" s="46">
        <f t="shared" si="0"/>
        <v>11961.74</v>
      </c>
      <c r="M44" s="46">
        <f t="shared" si="1"/>
        <v>8802.3829943302626</v>
      </c>
      <c r="N44" s="46">
        <f t="shared" si="2"/>
        <v>21966.757480867982</v>
      </c>
      <c r="O44" s="46">
        <f t="shared" si="3"/>
        <v>68943.727190111254</v>
      </c>
      <c r="Q44" s="27">
        <f t="shared" si="4"/>
        <v>1.1685979784447513E-2</v>
      </c>
      <c r="R44" s="27">
        <f t="shared" si="4"/>
        <v>4.6073978465338136E-3</v>
      </c>
      <c r="S44" s="27">
        <f t="shared" si="4"/>
        <v>4.4691962051405043E-3</v>
      </c>
      <c r="T44" s="27">
        <f t="shared" si="4"/>
        <v>-7.7089611777050827E-3</v>
      </c>
    </row>
    <row r="45" spans="1:23" ht="15" customHeight="1" x14ac:dyDescent="0.2">
      <c r="A45" s="19">
        <f>'22.22-Dati'!A45</f>
        <v>42</v>
      </c>
      <c r="B45" s="25">
        <f>'22.22-Dati'!B45</f>
        <v>45545</v>
      </c>
      <c r="C45" s="46">
        <f>'22.22-Dati'!C45</f>
        <v>12015.57</v>
      </c>
      <c r="D45" s="46">
        <f>'22.22-Dati'!D45</f>
        <v>9037.59</v>
      </c>
      <c r="E45" s="46">
        <f>'22.22-Dati'!E45</f>
        <v>23047.49</v>
      </c>
      <c r="F45" s="46">
        <f>'22.22-Dati'!F45</f>
        <v>64044.79</v>
      </c>
      <c r="G45" s="46"/>
      <c r="H45" s="47">
        <f>'22.22-Dati'!H45</f>
        <v>1.30908</v>
      </c>
      <c r="I45" s="47">
        <f>'22.22-Dati'!I45</f>
        <v>0.90654000000000001</v>
      </c>
      <c r="J45" s="46">
        <f>'22.22-Dati'!J45</f>
        <v>143.06047000000001</v>
      </c>
      <c r="K45" s="46"/>
      <c r="L45" s="46">
        <f t="shared" si="0"/>
        <v>12015.57</v>
      </c>
      <c r="M45" s="46">
        <f t="shared" si="1"/>
        <v>8734.1485923104174</v>
      </c>
      <c r="N45" s="46">
        <f t="shared" si="2"/>
        <v>21890.462985306771</v>
      </c>
      <c r="O45" s="46">
        <f t="shared" si="3"/>
        <v>69074.91288143117</v>
      </c>
      <c r="Q45" s="27">
        <f t="shared" si="4"/>
        <v>4.5001814117344077E-3</v>
      </c>
      <c r="R45" s="27">
        <f t="shared" si="4"/>
        <v>-7.7518101704726946E-3</v>
      </c>
      <c r="S45" s="27">
        <f t="shared" si="4"/>
        <v>-3.4731796728606859E-3</v>
      </c>
      <c r="T45" s="27">
        <f t="shared" si="4"/>
        <v>1.9027937227439539E-3</v>
      </c>
    </row>
    <row r="46" spans="1:23" ht="15" customHeight="1" x14ac:dyDescent="0.2">
      <c r="A46" s="19">
        <f>'22.22-Dati'!A46</f>
        <v>43</v>
      </c>
      <c r="B46" s="25">
        <f>'22.22-Dati'!B46</f>
        <v>45546</v>
      </c>
      <c r="C46" s="46">
        <f>'22.22-Dati'!C46</f>
        <v>12143.85</v>
      </c>
      <c r="D46" s="46">
        <f>'22.22-Dati'!D46</f>
        <v>9024.33</v>
      </c>
      <c r="E46" s="46">
        <f>'22.22-Dati'!E46</f>
        <v>23014.13</v>
      </c>
      <c r="F46" s="46">
        <f>'22.22-Dati'!F46</f>
        <v>63089.43</v>
      </c>
      <c r="G46" s="46"/>
      <c r="H46" s="47">
        <f>'22.22-Dati'!H46</f>
        <v>1.3088</v>
      </c>
      <c r="I46" s="47">
        <f>'22.22-Dati'!I46</f>
        <v>0.90554999999999997</v>
      </c>
      <c r="J46" s="46">
        <f>'22.22-Dati'!J46</f>
        <v>141.80929</v>
      </c>
      <c r="K46" s="46"/>
      <c r="L46" s="46">
        <f t="shared" si="0"/>
        <v>12143.85</v>
      </c>
      <c r="M46" s="46">
        <f t="shared" si="1"/>
        <v>8719.4683912119071</v>
      </c>
      <c r="N46" s="46">
        <f t="shared" si="2"/>
        <v>21882.675008447903</v>
      </c>
      <c r="O46" s="46">
        <f t="shared" si="3"/>
        <v>68644.873404078113</v>
      </c>
      <c r="Q46" s="27">
        <f t="shared" si="4"/>
        <v>1.0676147698361432E-2</v>
      </c>
      <c r="R46" s="27">
        <f t="shared" si="4"/>
        <v>-1.6807821556224425E-3</v>
      </c>
      <c r="S46" s="27">
        <f t="shared" si="4"/>
        <v>-3.5577031258295544E-4</v>
      </c>
      <c r="T46" s="27">
        <f t="shared" si="4"/>
        <v>-6.2256969920646971E-3</v>
      </c>
    </row>
    <row r="47" spans="1:23" ht="15" customHeight="1" x14ac:dyDescent="0.2">
      <c r="A47" s="19">
        <f>'22.22-Dati'!A47</f>
        <v>44</v>
      </c>
      <c r="B47" s="25">
        <f>'22.22-Dati'!B47</f>
        <v>45547</v>
      </c>
      <c r="C47" s="46">
        <f>'22.22-Dati'!C47</f>
        <v>12235.06</v>
      </c>
      <c r="D47" s="46">
        <f>'22.22-Dati'!D47</f>
        <v>9077.44</v>
      </c>
      <c r="E47" s="46">
        <f>'22.22-Dati'!E47</f>
        <v>23133.1</v>
      </c>
      <c r="F47" s="46">
        <f>'22.22-Dati'!F47</f>
        <v>65238.77</v>
      </c>
      <c r="G47" s="46"/>
      <c r="H47" s="47">
        <f>'22.22-Dati'!H47</f>
        <v>1.3042899999999999</v>
      </c>
      <c r="I47" s="47">
        <f>'22.22-Dati'!I47</f>
        <v>0.90776999999999997</v>
      </c>
      <c r="J47" s="46">
        <f>'22.22-Dati'!J47</f>
        <v>142.53813</v>
      </c>
      <c r="K47" s="46"/>
      <c r="L47" s="46">
        <f t="shared" si="0"/>
        <v>12235.06</v>
      </c>
      <c r="M47" s="46">
        <f t="shared" si="1"/>
        <v>8740.5609331443411</v>
      </c>
      <c r="N47" s="46">
        <f t="shared" si="2"/>
        <v>21942.004134307146</v>
      </c>
      <c r="O47" s="46">
        <f t="shared" si="3"/>
        <v>70620.517365113454</v>
      </c>
      <c r="Q47" s="27">
        <f t="shared" si="4"/>
        <v>7.5107976465452987E-3</v>
      </c>
      <c r="R47" s="27">
        <f t="shared" si="4"/>
        <v>2.41901696136573E-3</v>
      </c>
      <c r="S47" s="27">
        <f t="shared" si="4"/>
        <v>2.7112373526700568E-3</v>
      </c>
      <c r="T47" s="27">
        <f t="shared" si="4"/>
        <v>2.8780648329055993E-2</v>
      </c>
    </row>
    <row r="48" spans="1:23" ht="15" customHeight="1" x14ac:dyDescent="0.2">
      <c r="A48" s="19">
        <f>'22.22-Dati'!A48</f>
        <v>45</v>
      </c>
      <c r="B48" s="25">
        <f>'22.22-Dati'!B48</f>
        <v>45548</v>
      </c>
      <c r="C48" s="46">
        <f>'22.22-Dati'!C48</f>
        <v>12303.26</v>
      </c>
      <c r="D48" s="46">
        <f>'22.22-Dati'!D48</f>
        <v>9112.82</v>
      </c>
      <c r="E48" s="46">
        <f>'22.22-Dati'!E48</f>
        <v>23227.01</v>
      </c>
      <c r="F48" s="46">
        <f>'22.22-Dati'!F48</f>
        <v>64793.3</v>
      </c>
      <c r="G48" s="46"/>
      <c r="H48" s="47">
        <f>'22.22-Dati'!H48</f>
        <v>1.31175</v>
      </c>
      <c r="I48" s="47">
        <f>'22.22-Dati'!I48</f>
        <v>0.90244999999999997</v>
      </c>
      <c r="J48" s="46">
        <f>'22.22-Dati'!J48</f>
        <v>140.93493000000001</v>
      </c>
      <c r="K48" s="46"/>
      <c r="L48" s="46">
        <f t="shared" si="0"/>
        <v>12303.26</v>
      </c>
      <c r="M48" s="46">
        <f t="shared" si="1"/>
        <v>8824.8151687632871</v>
      </c>
      <c r="N48" s="46">
        <f t="shared" si="2"/>
        <v>22160.953427115073</v>
      </c>
      <c r="O48" s="46">
        <f t="shared" si="3"/>
        <v>70936.154757248602</v>
      </c>
      <c r="Q48" s="27">
        <f t="shared" si="4"/>
        <v>5.5741451206615033E-3</v>
      </c>
      <c r="R48" s="27">
        <f t="shared" si="4"/>
        <v>9.6394540651793502E-3</v>
      </c>
      <c r="S48" s="27">
        <f t="shared" si="4"/>
        <v>9.978545782223772E-3</v>
      </c>
      <c r="T48" s="27">
        <f t="shared" si="4"/>
        <v>4.4694856949755619E-3</v>
      </c>
    </row>
    <row r="49" spans="1:20" ht="15" customHeight="1" x14ac:dyDescent="0.2">
      <c r="A49" s="19">
        <f>'22.22-Dati'!A49</f>
        <v>46</v>
      </c>
      <c r="B49" s="25">
        <f>'22.22-Dati'!B49</f>
        <v>45552</v>
      </c>
      <c r="C49" s="46">
        <f>'22.22-Dati'!C49</f>
        <v>12324.75</v>
      </c>
      <c r="D49" s="46">
        <f>'22.22-Dati'!D49</f>
        <v>9153.32</v>
      </c>
      <c r="E49" s="46">
        <f>'22.22-Dati'!E49</f>
        <v>23295.97</v>
      </c>
      <c r="F49" s="46">
        <f>'22.22-Dati'!F49</f>
        <v>64122.83</v>
      </c>
      <c r="G49" s="46"/>
      <c r="H49" s="47">
        <f>'22.22-Dati'!H49</f>
        <v>1.3217000000000001</v>
      </c>
      <c r="I49" s="47">
        <f>'22.22-Dati'!I49</f>
        <v>0.89775000000000005</v>
      </c>
      <c r="J49" s="46">
        <f>'22.22-Dati'!J49</f>
        <v>140.68588</v>
      </c>
      <c r="K49" s="46"/>
      <c r="L49" s="46">
        <f t="shared" si="0"/>
        <v>12324.75</v>
      </c>
      <c r="M49" s="46">
        <f t="shared" si="1"/>
        <v>8931.2714416489489</v>
      </c>
      <c r="N49" s="46">
        <f t="shared" si="2"/>
        <v>22343.112279699249</v>
      </c>
      <c r="O49" s="46">
        <f t="shared" si="3"/>
        <v>70326.395257350625</v>
      </c>
      <c r="Q49" s="27">
        <f t="shared" si="4"/>
        <v>1.7466915272862462E-3</v>
      </c>
      <c r="R49" s="27">
        <f t="shared" si="4"/>
        <v>1.2063286408816714E-2</v>
      </c>
      <c r="S49" s="27">
        <f t="shared" si="4"/>
        <v>8.219811172983895E-3</v>
      </c>
      <c r="T49" s="27">
        <f t="shared" si="4"/>
        <v>-8.5958916434735067E-3</v>
      </c>
    </row>
    <row r="50" spans="1:20" ht="15" customHeight="1" x14ac:dyDescent="0.2">
      <c r="A50" s="19">
        <f>'22.22-Dati'!A50</f>
        <v>47</v>
      </c>
      <c r="B50" s="25">
        <f>'22.22-Dati'!B50</f>
        <v>45553</v>
      </c>
      <c r="C50" s="46">
        <f>'22.22-Dati'!C50</f>
        <v>12289.26</v>
      </c>
      <c r="D50" s="46">
        <f>'22.22-Dati'!D50</f>
        <v>9091.44</v>
      </c>
      <c r="E50" s="46">
        <f>'22.22-Dati'!E50</f>
        <v>23163.7</v>
      </c>
      <c r="F50" s="46">
        <f>'22.22-Dati'!F50</f>
        <v>64436.24</v>
      </c>
      <c r="G50" s="46"/>
      <c r="H50" s="47">
        <f>'22.22-Dati'!H50</f>
        <v>1.3207500000000001</v>
      </c>
      <c r="I50" s="47">
        <f>'22.22-Dati'!I50</f>
        <v>0.89895999999999998</v>
      </c>
      <c r="J50" s="46">
        <f>'22.22-Dati'!J50</f>
        <v>141.9813</v>
      </c>
      <c r="K50" s="46"/>
      <c r="L50" s="46">
        <f t="shared" si="0"/>
        <v>12289.26</v>
      </c>
      <c r="M50" s="46">
        <f t="shared" si="1"/>
        <v>8864.5164333805824</v>
      </c>
      <c r="N50" s="46">
        <f t="shared" si="2"/>
        <v>22186.349349248019</v>
      </c>
      <c r="O50" s="46">
        <f t="shared" si="3"/>
        <v>70025.340538575139</v>
      </c>
      <c r="Q50" s="27">
        <f t="shared" si="4"/>
        <v>-2.8795715937442773E-3</v>
      </c>
      <c r="R50" s="27">
        <f t="shared" si="4"/>
        <v>-7.4743006865819507E-3</v>
      </c>
      <c r="S50" s="27">
        <f t="shared" si="4"/>
        <v>-7.016163571521036E-3</v>
      </c>
      <c r="T50" s="27">
        <f t="shared" si="4"/>
        <v>-4.2808211294466823E-3</v>
      </c>
    </row>
    <row r="51" spans="1:20" ht="15" customHeight="1" x14ac:dyDescent="0.2">
      <c r="A51" s="19">
        <f>'22.22-Dati'!A51</f>
        <v>48</v>
      </c>
      <c r="B51" s="25">
        <f>'22.22-Dati'!B51</f>
        <v>45554</v>
      </c>
      <c r="C51" s="46">
        <f>'22.22-Dati'!C51</f>
        <v>12498.59</v>
      </c>
      <c r="D51" s="46">
        <f>'22.22-Dati'!D51</f>
        <v>9174.32</v>
      </c>
      <c r="E51" s="46">
        <f>'22.22-Dati'!E51</f>
        <v>23694.2</v>
      </c>
      <c r="F51" s="46">
        <f>'22.22-Dati'!F51</f>
        <v>65810.06</v>
      </c>
      <c r="G51" s="46"/>
      <c r="H51" s="47">
        <f>'22.22-Dati'!H51</f>
        <v>1.32884</v>
      </c>
      <c r="I51" s="47">
        <f>'22.22-Dati'!I51</f>
        <v>0.89637999999999995</v>
      </c>
      <c r="J51" s="46">
        <f>'22.22-Dati'!J51</f>
        <v>142.99928</v>
      </c>
      <c r="K51" s="46"/>
      <c r="L51" s="46">
        <f t="shared" si="0"/>
        <v>12498.59</v>
      </c>
      <c r="M51" s="46">
        <f t="shared" si="1"/>
        <v>9000.1206213087644</v>
      </c>
      <c r="N51" s="46">
        <f t="shared" si="2"/>
        <v>22759.786057252506</v>
      </c>
      <c r="O51" s="46">
        <f t="shared" si="3"/>
        <v>71009.200572145535</v>
      </c>
      <c r="Q51" s="27">
        <f t="shared" si="4"/>
        <v>1.7033572403871343E-2</v>
      </c>
      <c r="R51" s="27">
        <f t="shared" si="4"/>
        <v>1.5297415143543011E-2</v>
      </c>
      <c r="S51" s="27">
        <f t="shared" si="4"/>
        <v>2.5846375128133585E-2</v>
      </c>
      <c r="T51" s="27">
        <f t="shared" si="4"/>
        <v>1.4050057107946701E-2</v>
      </c>
    </row>
    <row r="52" spans="1:20" ht="15" customHeight="1" x14ac:dyDescent="0.2">
      <c r="A52" s="19">
        <f>'22.22-Dati'!A52</f>
        <v>49</v>
      </c>
      <c r="B52" s="25">
        <f>'22.22-Dati'!B52</f>
        <v>45555</v>
      </c>
      <c r="C52" s="46">
        <f>'22.22-Dati'!C52</f>
        <v>12474.44</v>
      </c>
      <c r="D52" s="46">
        <f>'22.22-Dati'!D52</f>
        <v>9065.57</v>
      </c>
      <c r="E52" s="46">
        <f>'22.22-Dati'!E52</f>
        <v>23335.94</v>
      </c>
      <c r="F52" s="46">
        <f>'22.22-Dati'!F52</f>
        <v>66817.13</v>
      </c>
      <c r="G52" s="46"/>
      <c r="H52" s="47">
        <f>'22.22-Dati'!H52</f>
        <v>1.3307100000000001</v>
      </c>
      <c r="I52" s="47">
        <f>'22.22-Dati'!I52</f>
        <v>0.89558000000000004</v>
      </c>
      <c r="J52" s="46">
        <f>'22.22-Dati'!J52</f>
        <v>144.25935999999999</v>
      </c>
      <c r="K52" s="46"/>
      <c r="L52" s="46">
        <f t="shared" si="0"/>
        <v>12474.44</v>
      </c>
      <c r="M52" s="46">
        <f t="shared" si="1"/>
        <v>8905.9507550053149</v>
      </c>
      <c r="N52" s="46">
        <f t="shared" si="2"/>
        <v>22435.677905044769</v>
      </c>
      <c r="O52" s="46">
        <f t="shared" si="3"/>
        <v>71466.086995881589</v>
      </c>
      <c r="Q52" s="27">
        <f t="shared" si="4"/>
        <v>-1.932217954185203E-3</v>
      </c>
      <c r="R52" s="27">
        <f t="shared" si="4"/>
        <v>-1.0463178246799499E-2</v>
      </c>
      <c r="S52" s="27">
        <f t="shared" si="4"/>
        <v>-1.4240386592054897E-2</v>
      </c>
      <c r="T52" s="27">
        <f t="shared" si="4"/>
        <v>6.4341862752257881E-3</v>
      </c>
    </row>
    <row r="53" spans="1:20" ht="15" customHeight="1" x14ac:dyDescent="0.2">
      <c r="A53" s="19">
        <f>'22.22-Dati'!A53</f>
        <v>50</v>
      </c>
      <c r="B53" s="25">
        <f>'22.22-Dati'!B53</f>
        <v>45559</v>
      </c>
      <c r="C53" s="46">
        <f>'22.22-Dati'!C53</f>
        <v>12541.09</v>
      </c>
      <c r="D53" s="46">
        <f>'22.22-Dati'!D53</f>
        <v>9123.69</v>
      </c>
      <c r="E53" s="46">
        <f>'22.22-Dati'!E53</f>
        <v>23659.45</v>
      </c>
      <c r="F53" s="46">
        <f>'22.22-Dati'!F53</f>
        <v>67200.94</v>
      </c>
      <c r="G53" s="46"/>
      <c r="H53" s="47">
        <f>'22.22-Dati'!H53</f>
        <v>1.33778</v>
      </c>
      <c r="I53" s="47">
        <f>'22.22-Dati'!I53</f>
        <v>0.89822999999999997</v>
      </c>
      <c r="J53" s="46">
        <f>'22.22-Dati'!J53</f>
        <v>143.84263000000001</v>
      </c>
      <c r="K53" s="46"/>
      <c r="L53" s="46">
        <f t="shared" si="0"/>
        <v>12541.09</v>
      </c>
      <c r="M53" s="46">
        <f t="shared" si="1"/>
        <v>9010.667676736357</v>
      </c>
      <c r="N53" s="46">
        <f t="shared" si="2"/>
        <v>22679.599026418622</v>
      </c>
      <c r="O53" s="46">
        <f t="shared" si="3"/>
        <v>72084.836927325363</v>
      </c>
      <c r="Q53" s="27">
        <f t="shared" si="4"/>
        <v>5.3429252134764875E-3</v>
      </c>
      <c r="R53" s="27">
        <f t="shared" si="4"/>
        <v>1.1758084522552418E-2</v>
      </c>
      <c r="S53" s="27">
        <f t="shared" si="4"/>
        <v>1.0872019218951519E-2</v>
      </c>
      <c r="T53" s="27">
        <f t="shared" si="4"/>
        <v>8.6579517286210269E-3</v>
      </c>
    </row>
    <row r="54" spans="1:20" ht="15" customHeight="1" x14ac:dyDescent="0.2">
      <c r="A54" s="19">
        <f>'22.22-Dati'!A54</f>
        <v>51</v>
      </c>
      <c r="B54" s="25">
        <f>'22.22-Dati'!B54</f>
        <v>45560</v>
      </c>
      <c r="C54" s="46">
        <f>'22.22-Dati'!C54</f>
        <v>12517.82</v>
      </c>
      <c r="D54" s="46">
        <f>'22.22-Dati'!D54</f>
        <v>9108.2000000000007</v>
      </c>
      <c r="E54" s="46">
        <f>'22.22-Dati'!E54</f>
        <v>23564.81</v>
      </c>
      <c r="F54" s="46">
        <f>'22.22-Dati'!F54</f>
        <v>67076.38</v>
      </c>
      <c r="G54" s="46"/>
      <c r="H54" s="47">
        <f>'22.22-Dati'!H54</f>
        <v>1.33815</v>
      </c>
      <c r="I54" s="47">
        <f>'22.22-Dati'!I54</f>
        <v>0.89334000000000002</v>
      </c>
      <c r="J54" s="46">
        <f>'22.22-Dati'!J54</f>
        <v>144.26478</v>
      </c>
      <c r="K54" s="46"/>
      <c r="L54" s="46">
        <f t="shared" si="0"/>
        <v>12517.82</v>
      </c>
      <c r="M54" s="46">
        <f t="shared" si="1"/>
        <v>8997.8574813961732</v>
      </c>
      <c r="N54" s="46">
        <f t="shared" si="2"/>
        <v>22712.526422526698</v>
      </c>
      <c r="O54" s="46">
        <f t="shared" si="3"/>
        <v>71740.679531935646</v>
      </c>
      <c r="Q54" s="27">
        <f t="shared" si="4"/>
        <v>-1.8555005984328664E-3</v>
      </c>
      <c r="R54" s="27">
        <f t="shared" si="4"/>
        <v>-1.4216699360977438E-3</v>
      </c>
      <c r="S54" s="27">
        <f t="shared" si="4"/>
        <v>1.4518508933830934E-3</v>
      </c>
      <c r="T54" s="27">
        <f t="shared" si="4"/>
        <v>-4.7743382666827717E-3</v>
      </c>
    </row>
    <row r="55" spans="1:20" ht="15" customHeight="1" x14ac:dyDescent="0.2">
      <c r="A55" s="19">
        <f>'22.22-Dati'!A55</f>
        <v>52</v>
      </c>
      <c r="B55" s="25">
        <f>'22.22-Dati'!B55</f>
        <v>45561</v>
      </c>
      <c r="C55" s="46">
        <f>'22.22-Dati'!C55</f>
        <v>12569.13</v>
      </c>
      <c r="D55" s="46">
        <f>'22.22-Dati'!D55</f>
        <v>9132.19</v>
      </c>
      <c r="E55" s="46">
        <f>'22.22-Dati'!E55</f>
        <v>24114.47</v>
      </c>
      <c r="F55" s="46">
        <f>'22.22-Dati'!F55</f>
        <v>68945.63</v>
      </c>
      <c r="G55" s="46"/>
      <c r="H55" s="47">
        <f>'22.22-Dati'!H55</f>
        <v>1.33708</v>
      </c>
      <c r="I55" s="47">
        <f>'22.22-Dati'!I55</f>
        <v>0.89646000000000003</v>
      </c>
      <c r="J55" s="46">
        <f>'22.22-Dati'!J55</f>
        <v>144.13267999999999</v>
      </c>
      <c r="K55" s="46"/>
      <c r="L55" s="46">
        <f t="shared" si="0"/>
        <v>12569.13</v>
      </c>
      <c r="M55" s="46">
        <f t="shared" si="1"/>
        <v>9014.3431115639032</v>
      </c>
      <c r="N55" s="46">
        <f t="shared" si="2"/>
        <v>23161.415014724582</v>
      </c>
      <c r="O55" s="46">
        <f t="shared" si="3"/>
        <v>73807.495684671929</v>
      </c>
      <c r="Q55" s="27">
        <f t="shared" si="4"/>
        <v>4.0989565275742499E-3</v>
      </c>
      <c r="R55" s="27">
        <f t="shared" si="4"/>
        <v>1.8321728480158168E-3</v>
      </c>
      <c r="S55" s="27">
        <f t="shared" si="4"/>
        <v>1.9763921628404475E-2</v>
      </c>
      <c r="T55" s="27">
        <f t="shared" si="4"/>
        <v>2.8809542455145429E-2</v>
      </c>
    </row>
    <row r="56" spans="1:20" ht="15" customHeight="1" x14ac:dyDescent="0.2">
      <c r="A56" s="19">
        <f>'22.22-Dati'!A56</f>
        <v>53</v>
      </c>
      <c r="B56" s="25">
        <f>'22.22-Dati'!B56</f>
        <v>45562</v>
      </c>
      <c r="C56" s="46">
        <f>'22.22-Dati'!C56</f>
        <v>12553.78</v>
      </c>
      <c r="D56" s="46">
        <f>'22.22-Dati'!D56</f>
        <v>9171.7099999999991</v>
      </c>
      <c r="E56" s="46">
        <f>'22.22-Dati'!E56</f>
        <v>24269.26</v>
      </c>
      <c r="F56" s="46">
        <f>'22.22-Dati'!F56</f>
        <v>71010.06</v>
      </c>
      <c r="G56" s="46"/>
      <c r="H56" s="47">
        <f>'22.22-Dati'!H56</f>
        <v>1.3388899999999999</v>
      </c>
      <c r="I56" s="47">
        <f>'22.22-Dati'!I56</f>
        <v>0.89622000000000002</v>
      </c>
      <c r="J56" s="46">
        <f>'22.22-Dati'!J56</f>
        <v>143.06326999999999</v>
      </c>
      <c r="K56" s="46"/>
      <c r="L56" s="46">
        <f t="shared" si="0"/>
        <v>12553.78</v>
      </c>
      <c r="M56" s="46">
        <f t="shared" si="1"/>
        <v>9065.6086123169134</v>
      </c>
      <c r="N56" s="46">
        <f t="shared" si="2"/>
        <v>23316.329626431008</v>
      </c>
      <c r="O56" s="46">
        <f t="shared" si="3"/>
        <v>76585.741142309969</v>
      </c>
      <c r="Q56" s="27">
        <f t="shared" si="4"/>
        <v>-1.2212460210053158E-3</v>
      </c>
      <c r="R56" s="27">
        <f t="shared" si="4"/>
        <v>5.6871033328257815E-3</v>
      </c>
      <c r="S56" s="27">
        <f t="shared" si="4"/>
        <v>6.6884778675198155E-3</v>
      </c>
      <c r="T56" s="27">
        <f t="shared" si="4"/>
        <v>3.764177922399034E-2</v>
      </c>
    </row>
    <row r="57" spans="1:20" ht="15" customHeight="1" x14ac:dyDescent="0.2">
      <c r="A57" s="19">
        <f>'22.22-Dati'!A57</f>
        <v>54</v>
      </c>
      <c r="B57" s="25">
        <f>'22.22-Dati'!B57</f>
        <v>45565</v>
      </c>
      <c r="C57" s="46">
        <f>'22.22-Dati'!C57</f>
        <v>12608.07</v>
      </c>
      <c r="D57" s="46">
        <f>'22.22-Dati'!D57</f>
        <v>9079.32</v>
      </c>
      <c r="E57" s="46">
        <f>'22.22-Dati'!E57</f>
        <v>23783.25</v>
      </c>
      <c r="F57" s="46">
        <f>'22.22-Dati'!F57</f>
        <v>67604.81</v>
      </c>
      <c r="G57" s="46"/>
      <c r="H57" s="47">
        <f>'22.22-Dati'!H57</f>
        <v>1.34015</v>
      </c>
      <c r="I57" s="47">
        <f>'22.22-Dati'!I57</f>
        <v>0.89317999999999997</v>
      </c>
      <c r="J57" s="46">
        <f>'22.22-Dati'!J57</f>
        <v>142.74741</v>
      </c>
      <c r="K57" s="46"/>
      <c r="L57" s="46">
        <f t="shared" si="0"/>
        <v>12608.07</v>
      </c>
      <c r="M57" s="46">
        <f t="shared" si="1"/>
        <v>8982.7329154854706</v>
      </c>
      <c r="N57" s="46">
        <f t="shared" si="2"/>
        <v>22927.17229169932</v>
      </c>
      <c r="O57" s="46">
        <f t="shared" si="3"/>
        <v>73074.448568680848</v>
      </c>
      <c r="Q57" s="27">
        <f t="shared" si="4"/>
        <v>4.3245938673450585E-3</v>
      </c>
      <c r="R57" s="27">
        <f t="shared" si="4"/>
        <v>-9.1417686749507877E-3</v>
      </c>
      <c r="S57" s="27">
        <f t="shared" si="4"/>
        <v>-1.6690334240709381E-2</v>
      </c>
      <c r="T57" s="27">
        <f t="shared" si="4"/>
        <v>-4.5847863078121991E-2</v>
      </c>
    </row>
    <row r="58" spans="1:20" ht="15" customHeight="1" x14ac:dyDescent="0.2">
      <c r="A58" s="19">
        <f>'22.22-Dati'!A58</f>
        <v>55</v>
      </c>
      <c r="B58" s="25">
        <f>'22.22-Dati'!B58</f>
        <v>45566</v>
      </c>
      <c r="C58" s="46">
        <f>'22.22-Dati'!C58</f>
        <v>12490.87</v>
      </c>
      <c r="D58" s="46">
        <f>'22.22-Dati'!D58</f>
        <v>9123.08</v>
      </c>
      <c r="E58" s="46">
        <f>'22.22-Dati'!E58</f>
        <v>23591.119999999999</v>
      </c>
      <c r="F58" s="46">
        <f>'22.22-Dati'!F58</f>
        <v>68910.63</v>
      </c>
      <c r="G58" s="46"/>
      <c r="H58" s="47">
        <f>'22.22-Dati'!H58</f>
        <v>1.33256</v>
      </c>
      <c r="I58" s="47">
        <f>'22.22-Dati'!I58</f>
        <v>0.90203999999999995</v>
      </c>
      <c r="J58" s="46">
        <f>'22.22-Dati'!J58</f>
        <v>143.75789</v>
      </c>
      <c r="K58" s="46"/>
      <c r="L58" s="46">
        <f t="shared" si="0"/>
        <v>12490.87</v>
      </c>
      <c r="M58" s="46">
        <f t="shared" si="1"/>
        <v>8974.908077013939</v>
      </c>
      <c r="N58" s="46">
        <f t="shared" si="2"/>
        <v>22518.582383929759</v>
      </c>
      <c r="O58" s="46">
        <f t="shared" si="3"/>
        <v>73962.352801785004</v>
      </c>
      <c r="Q58" s="27">
        <f t="shared" si="4"/>
        <v>-9.2956336695464818E-3</v>
      </c>
      <c r="R58" s="27">
        <f t="shared" si="4"/>
        <v>-8.7109775445313108E-4</v>
      </c>
      <c r="S58" s="27">
        <f t="shared" si="4"/>
        <v>-1.7821208065745178E-2</v>
      </c>
      <c r="T58" s="27">
        <f t="shared" si="4"/>
        <v>1.2150679895581251E-2</v>
      </c>
    </row>
    <row r="59" spans="1:20" ht="15" customHeight="1" x14ac:dyDescent="0.2">
      <c r="A59" s="19">
        <f>'22.22-Dati'!A59</f>
        <v>56</v>
      </c>
      <c r="B59" s="25">
        <f>'22.22-Dati'!B59</f>
        <v>45567</v>
      </c>
      <c r="C59" s="46">
        <f>'22.22-Dati'!C59</f>
        <v>12493.35</v>
      </c>
      <c r="D59" s="46">
        <f>'22.22-Dati'!D59</f>
        <v>9138.75</v>
      </c>
      <c r="E59" s="46">
        <f>'22.22-Dati'!E59</f>
        <v>23602.1</v>
      </c>
      <c r="F59" s="46">
        <f>'22.22-Dati'!F59</f>
        <v>67407.25</v>
      </c>
      <c r="G59" s="46"/>
      <c r="H59" s="47">
        <f>'22.22-Dati'!H59</f>
        <v>1.32924</v>
      </c>
      <c r="I59" s="47">
        <f>'22.22-Dati'!I59</f>
        <v>0.90325999999999995</v>
      </c>
      <c r="J59" s="46">
        <f>'22.22-Dati'!J59</f>
        <v>144.75657000000001</v>
      </c>
      <c r="K59" s="46"/>
      <c r="L59" s="46">
        <f t="shared" si="0"/>
        <v>12493.35</v>
      </c>
      <c r="M59" s="46">
        <f t="shared" si="1"/>
        <v>8967.9246766477663</v>
      </c>
      <c r="N59" s="46">
        <f t="shared" si="2"/>
        <v>22498.634017890752</v>
      </c>
      <c r="O59" s="46">
        <f t="shared" si="3"/>
        <v>71849.626209815542</v>
      </c>
      <c r="Q59" s="27">
        <f t="shared" si="4"/>
        <v>1.985450172805868E-4</v>
      </c>
      <c r="R59" s="27">
        <f t="shared" si="4"/>
        <v>-7.781027177379301E-4</v>
      </c>
      <c r="S59" s="27">
        <f t="shared" si="4"/>
        <v>-8.8586242681257612E-4</v>
      </c>
      <c r="T59" s="27">
        <f t="shared" si="4"/>
        <v>-2.8564891623059259E-2</v>
      </c>
    </row>
    <row r="60" spans="1:20" ht="15" customHeight="1" x14ac:dyDescent="0.2">
      <c r="A60" s="19">
        <f>'22.22-Dati'!A60</f>
        <v>57</v>
      </c>
      <c r="B60" s="25">
        <f>'22.22-Dati'!B60</f>
        <v>45568</v>
      </c>
      <c r="C60" s="46">
        <f>'22.22-Dati'!C60</f>
        <v>12472.39</v>
      </c>
      <c r="D60" s="46">
        <f>'22.22-Dati'!D60</f>
        <v>9132.01</v>
      </c>
      <c r="E60" s="46">
        <f>'22.22-Dati'!E60</f>
        <v>23291.21</v>
      </c>
      <c r="F60" s="46">
        <f>'22.22-Dati'!F60</f>
        <v>68732.5</v>
      </c>
      <c r="G60" s="46"/>
      <c r="H60" s="47">
        <f>'22.22-Dati'!H60</f>
        <v>1.3101400000000001</v>
      </c>
      <c r="I60" s="47">
        <f>'22.22-Dati'!I60</f>
        <v>0.90588000000000002</v>
      </c>
      <c r="J60" s="46">
        <f>'22.22-Dati'!J60</f>
        <v>146.73430999999999</v>
      </c>
      <c r="K60" s="46"/>
      <c r="L60" s="46">
        <f t="shared" si="0"/>
        <v>12472.39</v>
      </c>
      <c r="M60" s="46">
        <f t="shared" si="1"/>
        <v>8832.5445763938114</v>
      </c>
      <c r="N60" s="46">
        <f t="shared" si="2"/>
        <v>22138.065247383758</v>
      </c>
      <c r="O60" s="46">
        <f t="shared" si="3"/>
        <v>72274.75929487792</v>
      </c>
      <c r="Q60" s="27">
        <f t="shared" si="4"/>
        <v>-1.677692532427327E-3</v>
      </c>
      <c r="R60" s="27">
        <f t="shared" si="4"/>
        <v>-1.5096034493518998E-2</v>
      </c>
      <c r="S60" s="27">
        <f t="shared" si="4"/>
        <v>-1.6026251648001043E-2</v>
      </c>
      <c r="T60" s="27">
        <f t="shared" si="4"/>
        <v>5.9169839495184411E-3</v>
      </c>
    </row>
    <row r="61" spans="1:20" ht="15" customHeight="1" x14ac:dyDescent="0.2">
      <c r="A61" s="19">
        <f>'22.22-Dati'!A61</f>
        <v>58</v>
      </c>
      <c r="B61" s="25">
        <f>'22.22-Dati'!B61</f>
        <v>45569</v>
      </c>
      <c r="C61" s="46">
        <f>'22.22-Dati'!C61</f>
        <v>12586.91</v>
      </c>
      <c r="D61" s="46">
        <f>'22.22-Dati'!D61</f>
        <v>9129.94</v>
      </c>
      <c r="E61" s="46">
        <f>'22.22-Dati'!E61</f>
        <v>23489.27</v>
      </c>
      <c r="F61" s="46">
        <f>'22.22-Dati'!F61</f>
        <v>68881.440000000002</v>
      </c>
      <c r="G61" s="46"/>
      <c r="H61" s="47">
        <f>'22.22-Dati'!H61</f>
        <v>1.3171299999999999</v>
      </c>
      <c r="I61" s="47">
        <f>'22.22-Dati'!I61</f>
        <v>0.90669999999999995</v>
      </c>
      <c r="J61" s="46">
        <f>'22.22-Dati'!J61</f>
        <v>146.60441</v>
      </c>
      <c r="K61" s="46"/>
      <c r="L61" s="46">
        <f t="shared" si="0"/>
        <v>12586.91</v>
      </c>
      <c r="M61" s="46">
        <f t="shared" si="1"/>
        <v>8877.6561187396637</v>
      </c>
      <c r="N61" s="46">
        <f t="shared" si="2"/>
        <v>22306.127879232383</v>
      </c>
      <c r="O61" s="46">
        <f t="shared" si="3"/>
        <v>72495.553593630641</v>
      </c>
      <c r="Q61" s="27">
        <f t="shared" si="4"/>
        <v>9.1818809386172533E-3</v>
      </c>
      <c r="R61" s="27">
        <f t="shared" si="4"/>
        <v>5.1074231163711391E-3</v>
      </c>
      <c r="S61" s="27">
        <f t="shared" si="4"/>
        <v>7.591568186767636E-3</v>
      </c>
      <c r="T61" s="27">
        <f t="shared" si="4"/>
        <v>3.0549295619496852E-3</v>
      </c>
    </row>
    <row r="62" spans="1:20" ht="15" customHeight="1" x14ac:dyDescent="0.2">
      <c r="A62" s="19">
        <f>'22.22-Dati'!A62</f>
        <v>59</v>
      </c>
      <c r="B62" s="25">
        <f>'22.22-Dati'!B62</f>
        <v>45572</v>
      </c>
      <c r="C62" s="46">
        <f>'22.22-Dati'!C62</f>
        <v>12466.41</v>
      </c>
      <c r="D62" s="46">
        <f>'22.22-Dati'!D62</f>
        <v>9155.27</v>
      </c>
      <c r="E62" s="46">
        <f>'22.22-Dati'!E62</f>
        <v>23597.21</v>
      </c>
      <c r="F62" s="46">
        <f>'22.22-Dati'!F62</f>
        <v>70124.31</v>
      </c>
      <c r="G62" s="46"/>
      <c r="H62" s="47">
        <f>'22.22-Dati'!H62</f>
        <v>1.3086599999999999</v>
      </c>
      <c r="I62" s="47">
        <f>'22.22-Dati'!I62</f>
        <v>0.91057999999999995</v>
      </c>
      <c r="J62" s="46">
        <f>'22.22-Dati'!J62</f>
        <v>148.08778000000001</v>
      </c>
      <c r="K62" s="46"/>
      <c r="L62" s="46">
        <f t="shared" si="0"/>
        <v>12466.41</v>
      </c>
      <c r="M62" s="46">
        <f t="shared" si="1"/>
        <v>8845.0387123493965</v>
      </c>
      <c r="N62" s="46">
        <f t="shared" si="2"/>
        <v>22313.147363548509</v>
      </c>
      <c r="O62" s="46">
        <f t="shared" si="3"/>
        <v>73064.35684894053</v>
      </c>
      <c r="Q62" s="27">
        <f t="shared" si="4"/>
        <v>-9.5734378016526702E-3</v>
      </c>
      <c r="R62" s="27">
        <f t="shared" si="4"/>
        <v>-3.6741011314254204E-3</v>
      </c>
      <c r="S62" s="27">
        <f t="shared" si="4"/>
        <v>3.1468860728004318E-4</v>
      </c>
      <c r="T62" s="27">
        <f t="shared" si="4"/>
        <v>7.8460433380270582E-3</v>
      </c>
    </row>
    <row r="63" spans="1:20" ht="15" customHeight="1" x14ac:dyDescent="0.2">
      <c r="A63" s="19">
        <f>'22.22-Dati'!A63</f>
        <v>60</v>
      </c>
      <c r="B63" s="25">
        <f>'22.22-Dati'!B63</f>
        <v>45573</v>
      </c>
      <c r="C63" s="46">
        <f>'22.22-Dati'!C63</f>
        <v>12587.25</v>
      </c>
      <c r="D63" s="46">
        <f>'22.22-Dati'!D63</f>
        <v>9030.68</v>
      </c>
      <c r="E63" s="46">
        <f>'22.22-Dati'!E63</f>
        <v>23426.83</v>
      </c>
      <c r="F63" s="46">
        <f>'22.22-Dati'!F63</f>
        <v>69419.75</v>
      </c>
      <c r="G63" s="46"/>
      <c r="H63" s="47">
        <f>'22.22-Dati'!H63</f>
        <v>1.3108500000000001</v>
      </c>
      <c r="I63" s="47">
        <f>'22.22-Dati'!I63</f>
        <v>0.91057999999999995</v>
      </c>
      <c r="J63" s="46">
        <f>'22.22-Dati'!J63</f>
        <v>147.96029999999999</v>
      </c>
      <c r="K63" s="46"/>
      <c r="L63" s="46">
        <f t="shared" si="0"/>
        <v>12587.25</v>
      </c>
      <c r="M63" s="46">
        <f t="shared" si="1"/>
        <v>8739.2709647413194</v>
      </c>
      <c r="N63" s="46">
        <f t="shared" si="2"/>
        <v>22152.038738935626</v>
      </c>
      <c r="O63" s="46">
        <f t="shared" si="3"/>
        <v>72392.575796784673</v>
      </c>
      <c r="Q63" s="27">
        <f t="shared" si="4"/>
        <v>9.6932476952065715E-3</v>
      </c>
      <c r="R63" s="27">
        <f t="shared" si="4"/>
        <v>-1.1957861468758157E-2</v>
      </c>
      <c r="S63" s="27">
        <f t="shared" si="4"/>
        <v>-7.220345117071013E-3</v>
      </c>
      <c r="T63" s="27">
        <f t="shared" si="4"/>
        <v>-9.1943743998835724E-3</v>
      </c>
    </row>
    <row r="64" spans="1:20" ht="15" customHeight="1" x14ac:dyDescent="0.2">
      <c r="A64" s="19">
        <f>'22.22-Dati'!A64</f>
        <v>61</v>
      </c>
      <c r="B64" s="25">
        <f>'22.22-Dati'!B64</f>
        <v>45574</v>
      </c>
      <c r="C64" s="46">
        <f>'22.22-Dati'!C64</f>
        <v>12677.16</v>
      </c>
      <c r="D64" s="46">
        <f>'22.22-Dati'!D64</f>
        <v>9089.26</v>
      </c>
      <c r="E64" s="46">
        <f>'22.22-Dati'!E64</f>
        <v>23547.599999999999</v>
      </c>
      <c r="F64" s="46">
        <f>'22.22-Dati'!F64</f>
        <v>70026.69</v>
      </c>
      <c r="G64" s="46"/>
      <c r="H64" s="47">
        <f>'22.22-Dati'!H64</f>
        <v>1.3084499999999999</v>
      </c>
      <c r="I64" s="47">
        <f>'22.22-Dati'!I64</f>
        <v>0.91266000000000003</v>
      </c>
      <c r="J64" s="46">
        <f>'22.22-Dati'!J64</f>
        <v>148.73597000000001</v>
      </c>
      <c r="K64" s="46"/>
      <c r="L64" s="46">
        <f t="shared" si="0"/>
        <v>12677.16</v>
      </c>
      <c r="M64" s="46">
        <f t="shared" si="1"/>
        <v>8779.8563718107707</v>
      </c>
      <c r="N64" s="46">
        <f t="shared" si="2"/>
        <v>22215.491013082636</v>
      </c>
      <c r="O64" s="46">
        <f t="shared" si="3"/>
        <v>72644.673475102216</v>
      </c>
      <c r="Q64" s="27">
        <f t="shared" si="4"/>
        <v>7.1429422630042193E-3</v>
      </c>
      <c r="R64" s="27">
        <f t="shared" si="4"/>
        <v>4.6440266279868846E-3</v>
      </c>
      <c r="S64" s="27">
        <f t="shared" si="4"/>
        <v>2.8643988435918936E-3</v>
      </c>
      <c r="T64" s="27">
        <f t="shared" si="4"/>
        <v>3.4823692283752093E-3</v>
      </c>
    </row>
    <row r="65" spans="1:20" ht="15" customHeight="1" x14ac:dyDescent="0.2">
      <c r="A65" s="19">
        <f>'22.22-Dati'!A65</f>
        <v>62</v>
      </c>
      <c r="B65" s="25">
        <f>'22.22-Dati'!B65</f>
        <v>45575</v>
      </c>
      <c r="C65" s="46">
        <f>'22.22-Dati'!C65</f>
        <v>12652.84</v>
      </c>
      <c r="D65" s="46">
        <f>'22.22-Dati'!D65</f>
        <v>9085.73</v>
      </c>
      <c r="E65" s="46">
        <f>'22.22-Dati'!E65</f>
        <v>23489.96</v>
      </c>
      <c r="F65" s="46">
        <f>'22.22-Dati'!F65</f>
        <v>70210.19</v>
      </c>
      <c r="G65" s="46"/>
      <c r="H65" s="47">
        <f>'22.22-Dati'!H65</f>
        <v>1.3063100000000001</v>
      </c>
      <c r="I65" s="47">
        <f>'22.22-Dati'!I65</f>
        <v>0.91474999999999995</v>
      </c>
      <c r="J65" s="46">
        <f>'22.22-Dati'!J65</f>
        <v>148.96634</v>
      </c>
      <c r="K65" s="46"/>
      <c r="L65" s="46">
        <f t="shared" si="0"/>
        <v>12652.84</v>
      </c>
      <c r="M65" s="46">
        <f t="shared" si="1"/>
        <v>8762.092455336051</v>
      </c>
      <c r="N65" s="46">
        <f t="shared" si="2"/>
        <v>22110.47855567095</v>
      </c>
      <c r="O65" s="46">
        <f t="shared" si="3"/>
        <v>72722.397487530397</v>
      </c>
      <c r="Q65" s="27">
        <f t="shared" si="4"/>
        <v>-1.9184107481486159E-3</v>
      </c>
      <c r="R65" s="27">
        <f t="shared" si="4"/>
        <v>-2.0232582086141893E-3</v>
      </c>
      <c r="S65" s="27">
        <f t="shared" si="4"/>
        <v>-4.7269924103790365E-3</v>
      </c>
      <c r="T65" s="27">
        <f t="shared" si="4"/>
        <v>1.0699203218914632E-3</v>
      </c>
    </row>
    <row r="66" spans="1:20" ht="15" customHeight="1" x14ac:dyDescent="0.2">
      <c r="A66" s="19">
        <f>'22.22-Dati'!A66</f>
        <v>63</v>
      </c>
      <c r="B66" s="25">
        <f>'22.22-Dati'!B66</f>
        <v>45576</v>
      </c>
      <c r="C66" s="46">
        <f>'22.22-Dati'!C66</f>
        <v>12729.52</v>
      </c>
      <c r="D66" s="46">
        <f>'22.22-Dati'!D66</f>
        <v>9103.2900000000009</v>
      </c>
      <c r="E66" s="46">
        <f>'22.22-Dati'!E66</f>
        <v>23603.03</v>
      </c>
      <c r="F66" s="46">
        <f>'22.22-Dati'!F66</f>
        <v>70611.19</v>
      </c>
      <c r="G66" s="46"/>
      <c r="H66" s="47">
        <f>'22.22-Dati'!H66</f>
        <v>1.3067299999999999</v>
      </c>
      <c r="I66" s="47">
        <f>'22.22-Dati'!I66</f>
        <v>0.91424000000000005</v>
      </c>
      <c r="J66" s="46">
        <f>'22.22-Dati'!J66</f>
        <v>148.96690000000001</v>
      </c>
      <c r="K66" s="46"/>
      <c r="L66" s="46">
        <f t="shared" si="0"/>
        <v>12729.52</v>
      </c>
      <c r="M66" s="46">
        <f t="shared" si="1"/>
        <v>8781.8495612597453</v>
      </c>
      <c r="N66" s="46">
        <f t="shared" si="2"/>
        <v>22229.30184732674</v>
      </c>
      <c r="O66" s="46">
        <f t="shared" si="3"/>
        <v>73137.470822596151</v>
      </c>
      <c r="Q66" s="27">
        <f t="shared" si="4"/>
        <v>6.0602995058817062E-3</v>
      </c>
      <c r="R66" s="27">
        <f t="shared" si="4"/>
        <v>2.2548387870139843E-3</v>
      </c>
      <c r="S66" s="27">
        <f t="shared" si="4"/>
        <v>5.3740714547000999E-3</v>
      </c>
      <c r="T66" s="27">
        <f t="shared" si="4"/>
        <v>5.7076409662776282E-3</v>
      </c>
    </row>
    <row r="67" spans="1:20" ht="15" customHeight="1" x14ac:dyDescent="0.2">
      <c r="A67" s="19">
        <f>'22.22-Dati'!A67</f>
        <v>64</v>
      </c>
      <c r="B67" s="25">
        <f>'22.22-Dati'!B67</f>
        <v>45580</v>
      </c>
      <c r="C67" s="46">
        <f>'22.22-Dati'!C67</f>
        <v>12731.1</v>
      </c>
      <c r="D67" s="46">
        <f>'22.22-Dati'!D67</f>
        <v>9098.4699999999993</v>
      </c>
      <c r="E67" s="46">
        <f>'22.22-Dati'!E67</f>
        <v>23436.54</v>
      </c>
      <c r="F67" s="46">
        <f>'22.22-Dati'!F67</f>
        <v>71154.5</v>
      </c>
      <c r="G67" s="46"/>
      <c r="H67" s="47">
        <f>'22.22-Dati'!H67</f>
        <v>1.30802</v>
      </c>
      <c r="I67" s="47">
        <f>'22.22-Dati'!I67</f>
        <v>0.91718</v>
      </c>
      <c r="J67" s="46">
        <f>'22.22-Dati'!J67</f>
        <v>149.36256</v>
      </c>
      <c r="K67" s="46"/>
      <c r="L67" s="46">
        <f t="shared" ref="L67:L130" si="6">C67</f>
        <v>12731.1</v>
      </c>
      <c r="M67" s="46">
        <f t="shared" ref="M67:M130" si="7">D67*H67/$H$503</f>
        <v>8785.8645828903846</v>
      </c>
      <c r="N67" s="46">
        <f t="shared" ref="N67:N130" si="8">E67*$I$503/I67</f>
        <v>22001.748878300881</v>
      </c>
      <c r="O67" s="46">
        <f t="shared" ref="O67:O130" si="9">F67*$J$503/J67</f>
        <v>73504.98783249296</v>
      </c>
      <c r="Q67" s="27">
        <f t="shared" si="4"/>
        <v>1.2412094093099561E-4</v>
      </c>
      <c r="R67" s="27">
        <f t="shared" si="4"/>
        <v>4.5719544642977116E-4</v>
      </c>
      <c r="S67" s="27">
        <f t="shared" si="4"/>
        <v>-1.0236622390964753E-2</v>
      </c>
      <c r="T67" s="27">
        <f t="shared" ref="T67:T130" si="10">(O67-O66)/O66</f>
        <v>5.0250166674243573E-3</v>
      </c>
    </row>
    <row r="68" spans="1:20" ht="15" customHeight="1" x14ac:dyDescent="0.2">
      <c r="A68" s="19">
        <f>'22.22-Dati'!A68</f>
        <v>65</v>
      </c>
      <c r="B68" s="25">
        <f>'22.22-Dati'!B68</f>
        <v>45581</v>
      </c>
      <c r="C68" s="46">
        <f>'22.22-Dati'!C68</f>
        <v>12790.84</v>
      </c>
      <c r="D68" s="46">
        <f>'22.22-Dati'!D68</f>
        <v>9186.4699999999993</v>
      </c>
      <c r="E68" s="46">
        <f>'22.22-Dati'!E68</f>
        <v>23343.15</v>
      </c>
      <c r="F68" s="46">
        <f>'22.22-Dati'!F68</f>
        <v>69852.69</v>
      </c>
      <c r="G68" s="46"/>
      <c r="H68" s="47">
        <f>'22.22-Dati'!H68</f>
        <v>1.30339</v>
      </c>
      <c r="I68" s="47">
        <f>'22.22-Dati'!I68</f>
        <v>0.91768000000000005</v>
      </c>
      <c r="J68" s="46">
        <f>'22.22-Dati'!J68</f>
        <v>149.18785</v>
      </c>
      <c r="K68" s="46"/>
      <c r="L68" s="46">
        <f t="shared" si="6"/>
        <v>12790.84</v>
      </c>
      <c r="M68" s="46">
        <f t="shared" si="7"/>
        <v>8839.4409500502006</v>
      </c>
      <c r="N68" s="46">
        <f t="shared" si="8"/>
        <v>21902.136305139044</v>
      </c>
      <c r="O68" s="46">
        <f t="shared" si="9"/>
        <v>72244.679286500876</v>
      </c>
      <c r="Q68" s="27">
        <f t="shared" ref="Q68:T131" si="11">(L68-L67)/L67</f>
        <v>4.6924460572927542E-3</v>
      </c>
      <c r="R68" s="27">
        <f t="shared" si="11"/>
        <v>6.0980187725805414E-3</v>
      </c>
      <c r="S68" s="27">
        <f t="shared" si="11"/>
        <v>-4.5274843246702117E-3</v>
      </c>
      <c r="T68" s="27">
        <f t="shared" si="10"/>
        <v>-1.7145891498739397E-2</v>
      </c>
    </row>
    <row r="69" spans="1:20" ht="15" customHeight="1" x14ac:dyDescent="0.2">
      <c r="A69" s="19">
        <f>'22.22-Dati'!A69</f>
        <v>66</v>
      </c>
      <c r="B69" s="25">
        <f>'22.22-Dati'!B69</f>
        <v>45582</v>
      </c>
      <c r="C69" s="46">
        <f>'22.22-Dati'!C69</f>
        <v>12788.78</v>
      </c>
      <c r="D69" s="46">
        <f>'22.22-Dati'!D69</f>
        <v>9249.34</v>
      </c>
      <c r="E69" s="46">
        <f>'22.22-Dati'!E69</f>
        <v>23628.95</v>
      </c>
      <c r="F69" s="46">
        <f>'22.22-Dati'!F69</f>
        <v>69372.88</v>
      </c>
      <c r="G69" s="46"/>
      <c r="H69" s="47">
        <f>'22.22-Dati'!H69</f>
        <v>1.30202</v>
      </c>
      <c r="I69" s="47">
        <f>'22.22-Dati'!I69</f>
        <v>0.92030000000000001</v>
      </c>
      <c r="J69" s="46">
        <f>'22.22-Dati'!J69</f>
        <v>149.54904999999999</v>
      </c>
      <c r="K69" s="46"/>
      <c r="L69" s="46">
        <f t="shared" si="6"/>
        <v>12788.78</v>
      </c>
      <c r="M69" s="46">
        <f t="shared" si="7"/>
        <v>8890.5811974368062</v>
      </c>
      <c r="N69" s="46">
        <f t="shared" si="8"/>
        <v>22107.176810279259</v>
      </c>
      <c r="O69" s="46">
        <f t="shared" si="9"/>
        <v>71575.147778171784</v>
      </c>
      <c r="Q69" s="27">
        <f t="shared" si="11"/>
        <v>-1.6105275337659534E-4</v>
      </c>
      <c r="R69" s="27">
        <f t="shared" si="11"/>
        <v>5.785461736278143E-3</v>
      </c>
      <c r="S69" s="27">
        <f t="shared" si="11"/>
        <v>9.3616669298193442E-3</v>
      </c>
      <c r="T69" s="27">
        <f t="shared" si="10"/>
        <v>-9.2675545789874594E-3</v>
      </c>
    </row>
    <row r="70" spans="1:20" ht="15" customHeight="1" x14ac:dyDescent="0.2">
      <c r="A70" s="19">
        <f>'22.22-Dati'!A70</f>
        <v>67</v>
      </c>
      <c r="B70" s="25">
        <f>'22.22-Dati'!B70</f>
        <v>45583</v>
      </c>
      <c r="C70" s="46">
        <f>'22.22-Dati'!C70</f>
        <v>12840.3</v>
      </c>
      <c r="D70" s="46">
        <f>'22.22-Dati'!D70</f>
        <v>9219.69</v>
      </c>
      <c r="E70" s="46">
        <f>'22.22-Dati'!E70</f>
        <v>23720.3</v>
      </c>
      <c r="F70" s="46">
        <f>'22.22-Dati'!F70</f>
        <v>69498.880000000005</v>
      </c>
      <c r="G70" s="46"/>
      <c r="H70" s="47">
        <f>'22.22-Dati'!H70</f>
        <v>1.30427</v>
      </c>
      <c r="I70" s="47">
        <f>'22.22-Dati'!I70</f>
        <v>0.92191000000000001</v>
      </c>
      <c r="J70" s="46">
        <f>'22.22-Dati'!J70</f>
        <v>150.04149000000001</v>
      </c>
      <c r="K70" s="46"/>
      <c r="L70" s="46">
        <f t="shared" si="6"/>
        <v>12840.3</v>
      </c>
      <c r="M70" s="46">
        <f t="shared" si="7"/>
        <v>8877.395668187457</v>
      </c>
      <c r="N70" s="46">
        <f t="shared" si="8"/>
        <v>22153.886940156845</v>
      </c>
      <c r="O70" s="46">
        <f t="shared" si="9"/>
        <v>71469.809569840974</v>
      </c>
      <c r="Q70" s="27">
        <f t="shared" si="11"/>
        <v>4.0285312594319873E-3</v>
      </c>
      <c r="R70" s="27">
        <f t="shared" si="11"/>
        <v>-1.4830896829501595E-3</v>
      </c>
      <c r="S70" s="27">
        <f t="shared" si="11"/>
        <v>2.1128943907422022E-3</v>
      </c>
      <c r="T70" s="27">
        <f t="shared" si="10"/>
        <v>-1.47171485635318E-3</v>
      </c>
    </row>
    <row r="71" spans="1:20" ht="15" customHeight="1" x14ac:dyDescent="0.2">
      <c r="A71" s="19">
        <f>'22.22-Dati'!A71</f>
        <v>68</v>
      </c>
      <c r="B71" s="25">
        <f>'22.22-Dati'!B71</f>
        <v>45586</v>
      </c>
      <c r="C71" s="46">
        <f>'22.22-Dati'!C71</f>
        <v>12817.39</v>
      </c>
      <c r="D71" s="46">
        <f>'22.22-Dati'!D71</f>
        <v>9175.56</v>
      </c>
      <c r="E71" s="46">
        <f>'22.22-Dati'!E71</f>
        <v>23480.959999999999</v>
      </c>
      <c r="F71" s="46">
        <f>'22.22-Dati'!F71</f>
        <v>69450.44</v>
      </c>
      <c r="G71" s="46"/>
      <c r="H71" s="47">
        <f>'22.22-Dati'!H71</f>
        <v>1.3026500000000001</v>
      </c>
      <c r="I71" s="47">
        <f>'22.22-Dati'!I71</f>
        <v>0.9214</v>
      </c>
      <c r="J71" s="46">
        <f>'22.22-Dati'!J71</f>
        <v>149.99538999999999</v>
      </c>
      <c r="K71" s="46"/>
      <c r="L71" s="46">
        <f t="shared" si="6"/>
        <v>12817.39</v>
      </c>
      <c r="M71" s="46">
        <f t="shared" si="7"/>
        <v>8823.9304526931264</v>
      </c>
      <c r="N71" s="46">
        <f t="shared" si="8"/>
        <v>21942.490762752332</v>
      </c>
      <c r="O71" s="46">
        <f t="shared" si="9"/>
        <v>71441.946272332774</v>
      </c>
      <c r="Q71" s="27">
        <f t="shared" si="11"/>
        <v>-1.7842262252439473E-3</v>
      </c>
      <c r="R71" s="27">
        <f t="shared" si="11"/>
        <v>-6.0226239195269324E-3</v>
      </c>
      <c r="S71" s="27">
        <f t="shared" si="11"/>
        <v>-9.5421709957961998E-3</v>
      </c>
      <c r="T71" s="27">
        <f t="shared" si="10"/>
        <v>-3.8986108506378167E-4</v>
      </c>
    </row>
    <row r="72" spans="1:20" ht="15" customHeight="1" x14ac:dyDescent="0.2">
      <c r="A72" s="19">
        <f>'22.22-Dati'!A72</f>
        <v>69</v>
      </c>
      <c r="B72" s="25">
        <f>'22.22-Dati'!B72</f>
        <v>45587</v>
      </c>
      <c r="C72" s="46">
        <f>'22.22-Dati'!C72</f>
        <v>12811.36</v>
      </c>
      <c r="D72" s="46">
        <f>'22.22-Dati'!D72</f>
        <v>9162.65</v>
      </c>
      <c r="E72" s="46">
        <f>'22.22-Dati'!E72</f>
        <v>23477.43</v>
      </c>
      <c r="F72" s="46">
        <f>'22.22-Dati'!F72</f>
        <v>68483</v>
      </c>
      <c r="G72" s="46"/>
      <c r="H72" s="47">
        <f>'22.22-Dati'!H72</f>
        <v>1.2984199999999999</v>
      </c>
      <c r="I72" s="47">
        <f>'22.22-Dati'!I72</f>
        <v>0.92413000000000001</v>
      </c>
      <c r="J72" s="46">
        <f>'22.22-Dati'!J72</f>
        <v>150.83634000000001</v>
      </c>
      <c r="K72" s="46"/>
      <c r="L72" s="46">
        <f t="shared" si="6"/>
        <v>12811.36</v>
      </c>
      <c r="M72" s="46">
        <f t="shared" si="7"/>
        <v>8782.902206620598</v>
      </c>
      <c r="N72" s="46">
        <f t="shared" si="8"/>
        <v>21874.38082618246</v>
      </c>
      <c r="O72" s="46">
        <f t="shared" si="9"/>
        <v>70054.006539935915</v>
      </c>
      <c r="Q72" s="27">
        <f t="shared" si="11"/>
        <v>-4.704545933297525E-4</v>
      </c>
      <c r="R72" s="27">
        <f t="shared" si="11"/>
        <v>-4.6496565552606216E-3</v>
      </c>
      <c r="S72" s="27">
        <f t="shared" si="11"/>
        <v>-3.1040202913285237E-3</v>
      </c>
      <c r="T72" s="27">
        <f t="shared" si="10"/>
        <v>-1.9427518493212781E-2</v>
      </c>
    </row>
    <row r="73" spans="1:20" ht="15" customHeight="1" x14ac:dyDescent="0.2">
      <c r="A73" s="19">
        <f>'22.22-Dati'!A73</f>
        <v>70</v>
      </c>
      <c r="B73" s="25">
        <f>'22.22-Dati'!B73</f>
        <v>45588</v>
      </c>
      <c r="C73" s="46">
        <f>'22.22-Dati'!C73</f>
        <v>12693.82</v>
      </c>
      <c r="D73" s="46">
        <f>'22.22-Dati'!D73</f>
        <v>9109.82</v>
      </c>
      <c r="E73" s="46">
        <f>'22.22-Dati'!E73</f>
        <v>23360.240000000002</v>
      </c>
      <c r="F73" s="46">
        <f>'22.22-Dati'!F73</f>
        <v>67935.5</v>
      </c>
      <c r="G73" s="46"/>
      <c r="H73" s="47">
        <f>'22.22-Dati'!H73</f>
        <v>1.2949200000000001</v>
      </c>
      <c r="I73" s="47">
        <f>'22.22-Dati'!I73</f>
        <v>0.92876000000000003</v>
      </c>
      <c r="J73" s="46">
        <f>'22.22-Dati'!J73</f>
        <v>152.93025</v>
      </c>
      <c r="K73" s="46"/>
      <c r="L73" s="46">
        <f t="shared" si="6"/>
        <v>12693.82</v>
      </c>
      <c r="M73" s="46">
        <f t="shared" si="7"/>
        <v>8708.7232122608093</v>
      </c>
      <c r="N73" s="46">
        <f t="shared" si="8"/>
        <v>21656.690046082949</v>
      </c>
      <c r="O73" s="46">
        <f t="shared" si="9"/>
        <v>68542.440708558308</v>
      </c>
      <c r="Q73" s="27">
        <f t="shared" si="11"/>
        <v>-9.1746699803924702E-3</v>
      </c>
      <c r="R73" s="27">
        <f t="shared" si="11"/>
        <v>-8.4458408638402212E-3</v>
      </c>
      <c r="S73" s="27">
        <f t="shared" si="11"/>
        <v>-9.9518602071216686E-3</v>
      </c>
      <c r="T73" s="27">
        <f t="shared" si="10"/>
        <v>-2.1577150344940003E-2</v>
      </c>
    </row>
    <row r="74" spans="1:20" ht="15" customHeight="1" x14ac:dyDescent="0.2">
      <c r="A74" s="19">
        <f>'22.22-Dati'!A74</f>
        <v>71</v>
      </c>
      <c r="B74" s="25">
        <f>'22.22-Dati'!B74</f>
        <v>45589</v>
      </c>
      <c r="C74" s="46">
        <f>'22.22-Dati'!C74</f>
        <v>12721.05</v>
      </c>
      <c r="D74" s="46">
        <f>'22.22-Dati'!D74</f>
        <v>9123.35</v>
      </c>
      <c r="E74" s="46">
        <f>'22.22-Dati'!E74</f>
        <v>23378.29</v>
      </c>
      <c r="F74" s="46">
        <f>'22.22-Dati'!F74</f>
        <v>68004</v>
      </c>
      <c r="G74" s="46"/>
      <c r="H74" s="47">
        <f>'22.22-Dati'!H74</f>
        <v>1.2980400000000001</v>
      </c>
      <c r="I74" s="47">
        <f>'22.22-Dati'!I74</f>
        <v>0.92584</v>
      </c>
      <c r="J74" s="46">
        <f>'22.22-Dati'!J74</f>
        <v>151.94889000000001</v>
      </c>
      <c r="K74" s="46"/>
      <c r="L74" s="46">
        <f t="shared" si="6"/>
        <v>12721.05</v>
      </c>
      <c r="M74" s="46">
        <f t="shared" si="7"/>
        <v>8742.6715937278532</v>
      </c>
      <c r="N74" s="46">
        <f t="shared" si="8"/>
        <v>21741.77939892422</v>
      </c>
      <c r="O74" s="46">
        <f t="shared" si="9"/>
        <v>69054.679544944345</v>
      </c>
      <c r="Q74" s="27">
        <f t="shared" si="11"/>
        <v>2.1451383429101378E-3</v>
      </c>
      <c r="R74" s="27">
        <f t="shared" si="11"/>
        <v>3.898204207391588E-3</v>
      </c>
      <c r="S74" s="27">
        <f t="shared" si="11"/>
        <v>3.9290100500219728E-3</v>
      </c>
      <c r="T74" s="27">
        <f t="shared" si="10"/>
        <v>7.4733089614370625E-3</v>
      </c>
    </row>
    <row r="75" spans="1:20" ht="15" customHeight="1" x14ac:dyDescent="0.2">
      <c r="A75" s="19">
        <f>'22.22-Dati'!A75</f>
        <v>72</v>
      </c>
      <c r="B75" s="25">
        <f>'22.22-Dati'!B75</f>
        <v>45590</v>
      </c>
      <c r="C75" s="46">
        <f>'22.22-Dati'!C75</f>
        <v>12717.34</v>
      </c>
      <c r="D75" s="46">
        <f>'22.22-Dati'!D75</f>
        <v>9100.68</v>
      </c>
      <c r="E75" s="46">
        <f>'22.22-Dati'!E75</f>
        <v>23360.43</v>
      </c>
      <c r="F75" s="46">
        <f>'22.22-Dati'!F75</f>
        <v>67595.06</v>
      </c>
      <c r="G75" s="46"/>
      <c r="H75" s="47">
        <f>'22.22-Dati'!H75</f>
        <v>1.2986200000000001</v>
      </c>
      <c r="I75" s="47">
        <f>'22.22-Dati'!I75</f>
        <v>0.92379</v>
      </c>
      <c r="J75" s="46">
        <f>'22.22-Dati'!J75</f>
        <v>151.91686000000001</v>
      </c>
      <c r="K75" s="46"/>
      <c r="L75" s="46">
        <f t="shared" si="6"/>
        <v>12717.34</v>
      </c>
      <c r="M75" s="46">
        <f t="shared" si="7"/>
        <v>8724.8442753366417</v>
      </c>
      <c r="N75" s="46">
        <f t="shared" si="8"/>
        <v>21773.380360146784</v>
      </c>
      <c r="O75" s="46">
        <f t="shared" si="9"/>
        <v>68653.89318270795</v>
      </c>
      <c r="Q75" s="27">
        <f t="shared" si="11"/>
        <v>-2.9164259239599933E-4</v>
      </c>
      <c r="R75" s="27">
        <f t="shared" si="11"/>
        <v>-2.039115641035991E-3</v>
      </c>
      <c r="S75" s="27">
        <f t="shared" si="11"/>
        <v>1.4534671078544738E-3</v>
      </c>
      <c r="T75" s="27">
        <f t="shared" si="10"/>
        <v>-5.8038986622990897E-3</v>
      </c>
    </row>
    <row r="76" spans="1:20" ht="15" customHeight="1" x14ac:dyDescent="0.2">
      <c r="A76" s="19">
        <f>'22.22-Dati'!A76</f>
        <v>73</v>
      </c>
      <c r="B76" s="25">
        <f>'22.22-Dati'!B76</f>
        <v>45593</v>
      </c>
      <c r="C76" s="46">
        <f>'22.22-Dati'!C76</f>
        <v>12751.22</v>
      </c>
      <c r="D76" s="46">
        <f>'22.22-Dati'!D76</f>
        <v>9141.26</v>
      </c>
      <c r="E76" s="46">
        <f>'22.22-Dati'!E76</f>
        <v>23545.5</v>
      </c>
      <c r="F76" s="46">
        <f>'22.22-Dati'!F76</f>
        <v>68829.440000000002</v>
      </c>
      <c r="G76" s="46"/>
      <c r="H76" s="47">
        <f>'22.22-Dati'!H76</f>
        <v>1.29884</v>
      </c>
      <c r="I76" s="47">
        <f>'22.22-Dati'!I76</f>
        <v>0.92439000000000004</v>
      </c>
      <c r="J76" s="46">
        <f>'22.22-Dati'!J76</f>
        <v>152.68996000000001</v>
      </c>
      <c r="K76" s="46"/>
      <c r="L76" s="46">
        <f t="shared" si="6"/>
        <v>12751.22</v>
      </c>
      <c r="M76" s="46">
        <f t="shared" si="7"/>
        <v>8765.2330929600757</v>
      </c>
      <c r="N76" s="46">
        <f t="shared" si="8"/>
        <v>21931.632606367442</v>
      </c>
      <c r="O76" s="46">
        <f t="shared" si="9"/>
        <v>69553.65265756569</v>
      </c>
      <c r="Q76" s="27">
        <f t="shared" si="11"/>
        <v>2.664079123464435E-3</v>
      </c>
      <c r="R76" s="27">
        <f t="shared" si="11"/>
        <v>4.6291734670388376E-3</v>
      </c>
      <c r="S76" s="27">
        <f t="shared" si="11"/>
        <v>7.2681523770336195E-3</v>
      </c>
      <c r="T76" s="27">
        <f t="shared" si="10"/>
        <v>1.3105731272416236E-2</v>
      </c>
    </row>
    <row r="77" spans="1:20" ht="15" customHeight="1" x14ac:dyDescent="0.2">
      <c r="A77" s="19">
        <f>'22.22-Dati'!A77</f>
        <v>74</v>
      </c>
      <c r="B77" s="25">
        <f>'22.22-Dati'!B77</f>
        <v>45594</v>
      </c>
      <c r="C77" s="46">
        <f>'22.22-Dati'!C77</f>
        <v>12771.8</v>
      </c>
      <c r="D77" s="46">
        <f>'22.22-Dati'!D77</f>
        <v>9068.44</v>
      </c>
      <c r="E77" s="46">
        <f>'22.22-Dati'!E77</f>
        <v>23402.7</v>
      </c>
      <c r="F77" s="46">
        <f>'22.22-Dati'!F77</f>
        <v>69361</v>
      </c>
      <c r="G77" s="46"/>
      <c r="H77" s="47">
        <f>'22.22-Dati'!H77</f>
        <v>1.29776</v>
      </c>
      <c r="I77" s="47">
        <f>'22.22-Dati'!I77</f>
        <v>0.92815999999999999</v>
      </c>
      <c r="J77" s="46">
        <f>'22.22-Dati'!J77</f>
        <v>153.75905</v>
      </c>
      <c r="K77" s="46"/>
      <c r="L77" s="46">
        <f t="shared" si="6"/>
        <v>12771.8</v>
      </c>
      <c r="M77" s="46">
        <f t="shared" si="7"/>
        <v>8688.178223482164</v>
      </c>
      <c r="N77" s="46">
        <f t="shared" si="8"/>
        <v>21710.078845242198</v>
      </c>
      <c r="O77" s="46">
        <f t="shared" si="9"/>
        <v>69603.462761639064</v>
      </c>
      <c r="Q77" s="27">
        <f t="shared" si="11"/>
        <v>1.6139632129317765E-3</v>
      </c>
      <c r="R77" s="27">
        <f t="shared" si="11"/>
        <v>-8.7909663851152477E-3</v>
      </c>
      <c r="S77" s="27">
        <f t="shared" si="11"/>
        <v>-1.0102018627693037E-2</v>
      </c>
      <c r="T77" s="27">
        <f t="shared" si="10"/>
        <v>7.1613929923429324E-4</v>
      </c>
    </row>
    <row r="78" spans="1:20" ht="15" customHeight="1" x14ac:dyDescent="0.2">
      <c r="A78" s="19">
        <f>'22.22-Dati'!A78</f>
        <v>75</v>
      </c>
      <c r="B78" s="25">
        <f>'22.22-Dati'!B78</f>
        <v>45595</v>
      </c>
      <c r="C78" s="46">
        <f>'22.22-Dati'!C78</f>
        <v>12729.73</v>
      </c>
      <c r="D78" s="46">
        <f>'22.22-Dati'!D78</f>
        <v>9002.26</v>
      </c>
      <c r="E78" s="46">
        <f>'22.22-Dati'!E78</f>
        <v>23144.86</v>
      </c>
      <c r="F78" s="46">
        <f>'22.22-Dati'!F78</f>
        <v>70027.81</v>
      </c>
      <c r="G78" s="46"/>
      <c r="H78" s="47">
        <f>'22.22-Dati'!H78</f>
        <v>1.29637</v>
      </c>
      <c r="I78" s="47">
        <f>'22.22-Dati'!I78</f>
        <v>0.92464000000000002</v>
      </c>
      <c r="J78" s="46">
        <f>'22.22-Dati'!J78</f>
        <v>153.40729999999999</v>
      </c>
      <c r="K78" s="46"/>
      <c r="L78" s="46">
        <f t="shared" si="6"/>
        <v>12729.73</v>
      </c>
      <c r="M78" s="46">
        <f t="shared" si="7"/>
        <v>8615.5355216454045</v>
      </c>
      <c r="N78" s="46">
        <f t="shared" si="8"/>
        <v>21552.624595301953</v>
      </c>
      <c r="O78" s="46">
        <f t="shared" si="9"/>
        <v>70433.732858719246</v>
      </c>
      <c r="Q78" s="27">
        <f t="shared" si="11"/>
        <v>-3.2939757904132316E-3</v>
      </c>
      <c r="R78" s="27">
        <f t="shared" si="11"/>
        <v>-8.3610971101424677E-3</v>
      </c>
      <c r="S78" s="27">
        <f t="shared" si="11"/>
        <v>-7.2525876604428562E-3</v>
      </c>
      <c r="T78" s="27">
        <f t="shared" si="10"/>
        <v>1.1928574587208222E-2</v>
      </c>
    </row>
    <row r="79" spans="1:20" ht="15" customHeight="1" x14ac:dyDescent="0.2">
      <c r="A79" s="19">
        <f>'22.22-Dati'!A79</f>
        <v>76</v>
      </c>
      <c r="B79" s="25">
        <f>'22.22-Dati'!B79</f>
        <v>45596</v>
      </c>
      <c r="C79" s="46">
        <f>'22.22-Dati'!C79</f>
        <v>12493.74</v>
      </c>
      <c r="D79" s="46">
        <f>'22.22-Dati'!D79</f>
        <v>8947.91</v>
      </c>
      <c r="E79" s="46">
        <f>'22.22-Dati'!E79</f>
        <v>22901.87</v>
      </c>
      <c r="F79" s="46">
        <f>'22.22-Dati'!F79</f>
        <v>69678.38</v>
      </c>
      <c r="G79" s="46"/>
      <c r="H79" s="47">
        <f>'22.22-Dati'!H79</f>
        <v>1.2992999999999999</v>
      </c>
      <c r="I79" s="47">
        <f>'22.22-Dati'!I79</f>
        <v>0.91895000000000004</v>
      </c>
      <c r="J79" s="46">
        <f>'22.22-Dati'!J79</f>
        <v>152.82117</v>
      </c>
      <c r="K79" s="46"/>
      <c r="L79" s="46">
        <f t="shared" si="6"/>
        <v>12493.74</v>
      </c>
      <c r="M79" s="46">
        <f t="shared" si="7"/>
        <v>8582.8752236888722</v>
      </c>
      <c r="N79" s="46">
        <f t="shared" si="8"/>
        <v>21458.400485445345</v>
      </c>
      <c r="O79" s="46">
        <f t="shared" si="9"/>
        <v>70351.070776419263</v>
      </c>
      <c r="Q79" s="27">
        <f t="shared" si="11"/>
        <v>-1.8538492175403546E-2</v>
      </c>
      <c r="R79" s="27">
        <f t="shared" si="11"/>
        <v>-3.7908610410203269E-3</v>
      </c>
      <c r="S79" s="27">
        <f t="shared" si="11"/>
        <v>-4.3718160375301697E-3</v>
      </c>
      <c r="T79" s="27">
        <f t="shared" si="10"/>
        <v>-1.1736149561431342E-3</v>
      </c>
    </row>
    <row r="80" spans="1:20" ht="15" customHeight="1" x14ac:dyDescent="0.2">
      <c r="A80" s="19">
        <f>'22.22-Dati'!A80</f>
        <v>77</v>
      </c>
      <c r="B80" s="25">
        <f>'22.22-Dati'!B80</f>
        <v>45597</v>
      </c>
      <c r="C80" s="46">
        <f>'22.22-Dati'!C80</f>
        <v>12545.4</v>
      </c>
      <c r="D80" s="46">
        <f>'22.22-Dati'!D80</f>
        <v>9021.8799999999992</v>
      </c>
      <c r="E80" s="46">
        <f>'22.22-Dati'!E80</f>
        <v>23084.89</v>
      </c>
      <c r="F80" s="46">
        <f>'22.22-Dati'!F80</f>
        <v>67847.31</v>
      </c>
      <c r="G80" s="46"/>
      <c r="H80" s="47">
        <f>'22.22-Dati'!H80</f>
        <v>1.29586</v>
      </c>
      <c r="I80" s="47">
        <f>'22.22-Dati'!I80</f>
        <v>0.91869999999999996</v>
      </c>
      <c r="J80" s="46">
        <f>'22.22-Dati'!J80</f>
        <v>152.08085</v>
      </c>
      <c r="K80" s="46"/>
      <c r="L80" s="46">
        <f t="shared" si="6"/>
        <v>12545.4</v>
      </c>
      <c r="M80" s="46">
        <f t="shared" si="7"/>
        <v>8630.9158817623429</v>
      </c>
      <c r="N80" s="46">
        <f t="shared" si="8"/>
        <v>21635.771020681397</v>
      </c>
      <c r="O80" s="46">
        <f t="shared" si="9"/>
        <v>68835.788209412291</v>
      </c>
      <c r="Q80" s="27">
        <f t="shared" si="11"/>
        <v>4.1348707432682175E-3</v>
      </c>
      <c r="R80" s="27">
        <f t="shared" si="11"/>
        <v>5.5972686100431374E-3</v>
      </c>
      <c r="S80" s="27">
        <f t="shared" si="11"/>
        <v>8.2657854837017205E-3</v>
      </c>
      <c r="T80" s="27">
        <f t="shared" si="10"/>
        <v>-2.1538869988527238E-2</v>
      </c>
    </row>
    <row r="81" spans="1:20" ht="15" customHeight="1" x14ac:dyDescent="0.2">
      <c r="A81" s="19">
        <f>'22.22-Dati'!A81</f>
        <v>78</v>
      </c>
      <c r="B81" s="25">
        <f>'22.22-Dati'!B81</f>
        <v>45601</v>
      </c>
      <c r="C81" s="46">
        <f>'22.22-Dati'!C81</f>
        <v>12664.32</v>
      </c>
      <c r="D81" s="46">
        <f>'22.22-Dati'!D81</f>
        <v>9016.6299999999992</v>
      </c>
      <c r="E81" s="46">
        <f>'22.22-Dati'!E81</f>
        <v>23078.77</v>
      </c>
      <c r="F81" s="46">
        <f>'22.22-Dati'!F81</f>
        <v>68601</v>
      </c>
      <c r="G81" s="46"/>
      <c r="H81" s="47">
        <f>'22.22-Dati'!H81</f>
        <v>1.2985</v>
      </c>
      <c r="I81" s="47">
        <f>'22.22-Dati'!I81</f>
        <v>0.91768000000000005</v>
      </c>
      <c r="J81" s="46">
        <f>'22.22-Dati'!J81</f>
        <v>152.27126999999999</v>
      </c>
      <c r="K81" s="46"/>
      <c r="L81" s="46">
        <f t="shared" si="6"/>
        <v>12664.32</v>
      </c>
      <c r="M81" s="46">
        <f t="shared" si="7"/>
        <v>8643.4665537148594</v>
      </c>
      <c r="N81" s="46">
        <f t="shared" si="8"/>
        <v>21654.07694741086</v>
      </c>
      <c r="O81" s="46">
        <f t="shared" si="9"/>
        <v>69513.42128124366</v>
      </c>
      <c r="Q81" s="27">
        <f t="shared" si="11"/>
        <v>9.4791716485723918E-3</v>
      </c>
      <c r="R81" s="27">
        <f t="shared" si="11"/>
        <v>1.4541529687523474E-3</v>
      </c>
      <c r="S81" s="27">
        <f t="shared" si="11"/>
        <v>8.4609541818336483E-4</v>
      </c>
      <c r="T81" s="27">
        <f t="shared" si="10"/>
        <v>9.844197175019968E-3</v>
      </c>
    </row>
    <row r="82" spans="1:20" ht="15" customHeight="1" x14ac:dyDescent="0.2">
      <c r="A82" s="19">
        <f>'22.22-Dati'!A82</f>
        <v>79</v>
      </c>
      <c r="B82" s="25">
        <f>'22.22-Dati'!B82</f>
        <v>45602</v>
      </c>
      <c r="C82" s="46">
        <f>'22.22-Dati'!C82</f>
        <v>12984.73</v>
      </c>
      <c r="D82" s="46">
        <f>'22.22-Dati'!D82</f>
        <v>9010.33</v>
      </c>
      <c r="E82" s="46">
        <f>'22.22-Dati'!E82</f>
        <v>22961.82</v>
      </c>
      <c r="F82" s="46">
        <f>'22.22-Dati'!F82</f>
        <v>70393.5</v>
      </c>
      <c r="G82" s="46"/>
      <c r="H82" s="47">
        <f>'22.22-Dati'!H82</f>
        <v>1.2850999999999999</v>
      </c>
      <c r="I82" s="47">
        <f>'22.22-Dati'!I82</f>
        <v>0.93501999999999996</v>
      </c>
      <c r="J82" s="46">
        <f>'22.22-Dati'!J82</f>
        <v>154.32445000000001</v>
      </c>
      <c r="K82" s="46"/>
      <c r="L82" s="46">
        <f t="shared" si="6"/>
        <v>12984.73</v>
      </c>
      <c r="M82" s="46">
        <f t="shared" si="7"/>
        <v>8548.2924957181658</v>
      </c>
      <c r="N82" s="46">
        <f t="shared" si="8"/>
        <v>21144.805324591984</v>
      </c>
      <c r="O82" s="46">
        <f t="shared" si="9"/>
        <v>70380.769142478719</v>
      </c>
      <c r="Q82" s="27">
        <f t="shared" si="11"/>
        <v>2.5300213513240338E-2</v>
      </c>
      <c r="R82" s="27">
        <f t="shared" si="11"/>
        <v>-1.1011098082607714E-2</v>
      </c>
      <c r="S82" s="27">
        <f t="shared" si="11"/>
        <v>-2.3518509888724174E-2</v>
      </c>
      <c r="T82" s="27">
        <f t="shared" si="10"/>
        <v>1.2477415803285886E-2</v>
      </c>
    </row>
    <row r="83" spans="1:20" ht="15" customHeight="1" x14ac:dyDescent="0.2">
      <c r="A83" s="19">
        <f>'22.22-Dati'!A83</f>
        <v>80</v>
      </c>
      <c r="B83" s="25">
        <f>'22.22-Dati'!B83</f>
        <v>45603</v>
      </c>
      <c r="C83" s="46">
        <f>'22.22-Dati'!C83</f>
        <v>13081.53</v>
      </c>
      <c r="D83" s="46">
        <f>'22.22-Dati'!D83</f>
        <v>8996.85</v>
      </c>
      <c r="E83" s="46">
        <f>'22.22-Dati'!E83</f>
        <v>23136.26</v>
      </c>
      <c r="F83" s="46">
        <f>'22.22-Dati'!F83</f>
        <v>70219.63</v>
      </c>
      <c r="G83" s="46"/>
      <c r="H83" s="47">
        <f>'22.22-Dati'!H83</f>
        <v>1.2965100000000001</v>
      </c>
      <c r="I83" s="47">
        <f>'22.22-Dati'!I83</f>
        <v>0.92720999999999998</v>
      </c>
      <c r="J83" s="46">
        <f>'22.22-Dati'!J83</f>
        <v>153.64859000000001</v>
      </c>
      <c r="K83" s="46"/>
      <c r="L83" s="46">
        <f t="shared" si="6"/>
        <v>13081.53</v>
      </c>
      <c r="M83" s="46">
        <f t="shared" si="7"/>
        <v>8611.2877934532262</v>
      </c>
      <c r="N83" s="46">
        <f t="shared" si="8"/>
        <v>21484.899804575012</v>
      </c>
      <c r="O83" s="46">
        <f t="shared" si="9"/>
        <v>70515.752530369457</v>
      </c>
      <c r="Q83" s="27">
        <f t="shared" si="11"/>
        <v>7.4549104987166534E-3</v>
      </c>
      <c r="R83" s="27">
        <f t="shared" si="11"/>
        <v>7.3693427975955053E-3</v>
      </c>
      <c r="S83" s="27">
        <f t="shared" si="11"/>
        <v>1.6084067682925859E-2</v>
      </c>
      <c r="T83" s="27">
        <f t="shared" si="10"/>
        <v>1.9179015736170394E-3</v>
      </c>
    </row>
    <row r="84" spans="1:20" ht="15" customHeight="1" x14ac:dyDescent="0.2">
      <c r="A84" s="19">
        <f>'22.22-Dati'!A84</f>
        <v>81</v>
      </c>
      <c r="B84" s="25">
        <f>'22.22-Dati'!B84</f>
        <v>45604</v>
      </c>
      <c r="C84" s="46">
        <f>'22.22-Dati'!C84</f>
        <v>13133.47</v>
      </c>
      <c r="D84" s="46">
        <f>'22.22-Dati'!D84</f>
        <v>8921.31</v>
      </c>
      <c r="E84" s="46">
        <f>'22.22-Dati'!E84</f>
        <v>22865.42</v>
      </c>
      <c r="F84" s="46">
        <f>'22.22-Dati'!F84</f>
        <v>70431.31</v>
      </c>
      <c r="G84" s="46"/>
      <c r="H84" s="47">
        <f>'22.22-Dati'!H84</f>
        <v>1.2948999999999999</v>
      </c>
      <c r="I84" s="47">
        <f>'22.22-Dati'!I84</f>
        <v>0.92832999999999999</v>
      </c>
      <c r="J84" s="46">
        <f>'22.22-Dati'!J84</f>
        <v>152.41367</v>
      </c>
      <c r="K84" s="46"/>
      <c r="L84" s="46">
        <f t="shared" si="6"/>
        <v>13133.47</v>
      </c>
      <c r="M84" s="46">
        <f t="shared" si="7"/>
        <v>8528.3814072466321</v>
      </c>
      <c r="N84" s="46">
        <f t="shared" si="8"/>
        <v>21207.77372550709</v>
      </c>
      <c r="O84" s="46">
        <f t="shared" si="9"/>
        <v>71301.396001207759</v>
      </c>
      <c r="Q84" s="27">
        <f t="shared" si="11"/>
        <v>3.9704835749334129E-3</v>
      </c>
      <c r="R84" s="27">
        <f t="shared" si="11"/>
        <v>-9.6276408587370743E-3</v>
      </c>
      <c r="S84" s="27">
        <f t="shared" si="11"/>
        <v>-1.2898644237982952E-2</v>
      </c>
      <c r="T84" s="27">
        <f t="shared" si="10"/>
        <v>1.1141389585255354E-2</v>
      </c>
    </row>
    <row r="85" spans="1:20" ht="15" customHeight="1" x14ac:dyDescent="0.2">
      <c r="A85" s="19">
        <f>'22.22-Dati'!A85</f>
        <v>82</v>
      </c>
      <c r="B85" s="25">
        <f>'22.22-Dati'!B85</f>
        <v>45607</v>
      </c>
      <c r="C85" s="46">
        <f>'22.22-Dati'!C85</f>
        <v>13146.2</v>
      </c>
      <c r="D85" s="46">
        <f>'22.22-Dati'!D85</f>
        <v>8979.67</v>
      </c>
      <c r="E85" s="46">
        <f>'22.22-Dati'!E85</f>
        <v>23141.64</v>
      </c>
      <c r="F85" s="46">
        <f>'22.22-Dati'!F85</f>
        <v>70491.44</v>
      </c>
      <c r="G85" s="46"/>
      <c r="H85" s="47">
        <f>'22.22-Dati'!H85</f>
        <v>1.2882199999999999</v>
      </c>
      <c r="I85" s="47">
        <f>'22.22-Dati'!I85</f>
        <v>0.93888000000000005</v>
      </c>
      <c r="J85" s="46">
        <f>'22.22-Dati'!J85</f>
        <v>153.80715000000001</v>
      </c>
      <c r="K85" s="46"/>
      <c r="L85" s="46">
        <f t="shared" si="6"/>
        <v>13146.2</v>
      </c>
      <c r="M85" s="46">
        <f t="shared" si="7"/>
        <v>8539.8878509626738</v>
      </c>
      <c r="N85" s="46">
        <f t="shared" si="8"/>
        <v>21222.782772239261</v>
      </c>
      <c r="O85" s="46">
        <f t="shared" si="9"/>
        <v>70715.732601622221</v>
      </c>
      <c r="Q85" s="27">
        <f t="shared" si="11"/>
        <v>9.6927925369315066E-4</v>
      </c>
      <c r="R85" s="27">
        <f t="shared" si="11"/>
        <v>1.3491943156135869E-3</v>
      </c>
      <c r="S85" s="27">
        <f t="shared" si="11"/>
        <v>7.077143940912487E-4</v>
      </c>
      <c r="T85" s="27">
        <f t="shared" si="10"/>
        <v>-8.2139121031461551E-3</v>
      </c>
    </row>
    <row r="86" spans="1:20" ht="15" customHeight="1" x14ac:dyDescent="0.2">
      <c r="A86" s="19">
        <f>'22.22-Dati'!A86</f>
        <v>83</v>
      </c>
      <c r="B86" s="25">
        <f>'22.22-Dati'!B86</f>
        <v>45608</v>
      </c>
      <c r="C86" s="46">
        <f>'22.22-Dati'!C86</f>
        <v>13108.95</v>
      </c>
      <c r="D86" s="46">
        <f>'22.22-Dati'!D86</f>
        <v>8869.7900000000009</v>
      </c>
      <c r="E86" s="46">
        <f>'22.22-Dati'!E86</f>
        <v>22518.76</v>
      </c>
      <c r="F86" s="46">
        <f>'22.22-Dati'!F86</f>
        <v>70211.06</v>
      </c>
      <c r="G86" s="46"/>
      <c r="H86" s="47">
        <f>'22.22-Dati'!H86</f>
        <v>1.2817000000000001</v>
      </c>
      <c r="I86" s="47">
        <f>'22.22-Dati'!I86</f>
        <v>0.94189000000000001</v>
      </c>
      <c r="J86" s="46">
        <f>'22.22-Dati'!J86</f>
        <v>154.1961</v>
      </c>
      <c r="K86" s="46"/>
      <c r="L86" s="46">
        <f t="shared" si="6"/>
        <v>13108.95</v>
      </c>
      <c r="M86" s="46">
        <f t="shared" si="7"/>
        <v>8392.6956672277356</v>
      </c>
      <c r="N86" s="46">
        <f t="shared" si="8"/>
        <v>20585.554494473876</v>
      </c>
      <c r="O86" s="46">
        <f t="shared" si="9"/>
        <v>70256.793963870674</v>
      </c>
      <c r="Q86" s="27">
        <f t="shared" si="11"/>
        <v>-2.8335184311816339E-3</v>
      </c>
      <c r="R86" s="27">
        <f t="shared" si="11"/>
        <v>-1.7235845048989226E-2</v>
      </c>
      <c r="S86" s="27">
        <f t="shared" si="11"/>
        <v>-3.0025670271615852E-2</v>
      </c>
      <c r="T86" s="27">
        <f t="shared" si="10"/>
        <v>-6.4899085517077628E-3</v>
      </c>
    </row>
    <row r="87" spans="1:20" ht="15" customHeight="1" x14ac:dyDescent="0.2">
      <c r="A87" s="19">
        <f>'22.22-Dati'!A87</f>
        <v>84</v>
      </c>
      <c r="B87" s="25">
        <f>'22.22-Dati'!B87</f>
        <v>45609</v>
      </c>
      <c r="C87" s="46">
        <f>'22.22-Dati'!C87</f>
        <v>13112.57</v>
      </c>
      <c r="D87" s="46">
        <f>'22.22-Dati'!D87</f>
        <v>8874.83</v>
      </c>
      <c r="E87" s="46">
        <f>'22.22-Dati'!E87</f>
        <v>22487.11</v>
      </c>
      <c r="F87" s="46">
        <f>'22.22-Dati'!F87</f>
        <v>69049.69</v>
      </c>
      <c r="G87" s="46"/>
      <c r="H87" s="47">
        <f>'22.22-Dati'!H87</f>
        <v>1.2742599999999999</v>
      </c>
      <c r="I87" s="47">
        <f>'22.22-Dati'!I87</f>
        <v>0.94081999999999999</v>
      </c>
      <c r="J87" s="46">
        <f>'22.22-Dati'!J87</f>
        <v>154.96284</v>
      </c>
      <c r="K87" s="46"/>
      <c r="L87" s="46">
        <f t="shared" si="6"/>
        <v>13112.57</v>
      </c>
      <c r="M87" s="46">
        <f t="shared" si="7"/>
        <v>8348.7190495806753</v>
      </c>
      <c r="N87" s="46">
        <f t="shared" si="8"/>
        <v>20580.000768797432</v>
      </c>
      <c r="O87" s="46">
        <f t="shared" si="9"/>
        <v>68752.794251012689</v>
      </c>
      <c r="Q87" s="27">
        <f t="shared" si="11"/>
        <v>2.7614721240061036E-4</v>
      </c>
      <c r="R87" s="27">
        <f t="shared" si="11"/>
        <v>-5.239868022235407E-3</v>
      </c>
      <c r="S87" s="27">
        <f t="shared" si="11"/>
        <v>-2.6978751910397157E-4</v>
      </c>
      <c r="T87" s="27">
        <f t="shared" si="10"/>
        <v>-2.1407178267078514E-2</v>
      </c>
    </row>
    <row r="88" spans="1:20" ht="15" customHeight="1" x14ac:dyDescent="0.2">
      <c r="A88" s="19">
        <f>'22.22-Dati'!A88</f>
        <v>85</v>
      </c>
      <c r="B88" s="25">
        <f>'22.22-Dati'!B88</f>
        <v>45610</v>
      </c>
      <c r="C88" s="46">
        <f>'22.22-Dati'!C88</f>
        <v>13034.79</v>
      </c>
      <c r="D88" s="46">
        <f>'22.22-Dati'!D88</f>
        <v>8931.06</v>
      </c>
      <c r="E88" s="46">
        <f>'22.22-Dati'!E88</f>
        <v>22783.05</v>
      </c>
      <c r="F88" s="46">
        <f>'22.22-Dati'!F88</f>
        <v>68718.19</v>
      </c>
      <c r="G88" s="46"/>
      <c r="H88" s="47">
        <f>'22.22-Dati'!H88</f>
        <v>1.2666200000000001</v>
      </c>
      <c r="I88" s="47">
        <f>'22.22-Dati'!I88</f>
        <v>0.94940000000000002</v>
      </c>
      <c r="J88" s="46">
        <f>'22.22-Dati'!J88</f>
        <v>155.92899</v>
      </c>
      <c r="K88" s="46"/>
      <c r="L88" s="46">
        <f t="shared" si="6"/>
        <v>13034.79</v>
      </c>
      <c r="M88" s="46">
        <f t="shared" si="7"/>
        <v>8351.2426302267904</v>
      </c>
      <c r="N88" s="46">
        <f t="shared" si="8"/>
        <v>20662.407353591738</v>
      </c>
      <c r="O88" s="46">
        <f t="shared" si="9"/>
        <v>67998.766310630235</v>
      </c>
      <c r="Q88" s="27">
        <f t="shared" si="11"/>
        <v>-5.9317128526291058E-3</v>
      </c>
      <c r="R88" s="27">
        <f t="shared" si="11"/>
        <v>3.0227159772993305E-4</v>
      </c>
      <c r="S88" s="27">
        <f t="shared" si="11"/>
        <v>4.0042070804607172E-3</v>
      </c>
      <c r="T88" s="27">
        <f t="shared" si="10"/>
        <v>-1.0967233384428546E-2</v>
      </c>
    </row>
    <row r="89" spans="1:20" ht="15" customHeight="1" x14ac:dyDescent="0.2">
      <c r="A89" s="19">
        <f>'22.22-Dati'!A89</f>
        <v>86</v>
      </c>
      <c r="B89" s="25">
        <f>'22.22-Dati'!B89</f>
        <v>45611</v>
      </c>
      <c r="C89" s="46">
        <f>'22.22-Dati'!C89</f>
        <v>12864.42</v>
      </c>
      <c r="D89" s="46">
        <f>'22.22-Dati'!D89</f>
        <v>8922.67</v>
      </c>
      <c r="E89" s="46">
        <f>'22.22-Dati'!E89</f>
        <v>22651.63</v>
      </c>
      <c r="F89" s="46">
        <f>'22.22-Dati'!F89</f>
        <v>68909.5</v>
      </c>
      <c r="G89" s="46"/>
      <c r="H89" s="47">
        <f>'22.22-Dati'!H89</f>
        <v>1.2681100000000001</v>
      </c>
      <c r="I89" s="47">
        <f>'22.22-Dati'!I89</f>
        <v>0.94491000000000003</v>
      </c>
      <c r="J89" s="46">
        <f>'22.22-Dati'!J89</f>
        <v>155.30568</v>
      </c>
      <c r="K89" s="46"/>
      <c r="L89" s="46">
        <f t="shared" si="6"/>
        <v>12864.42</v>
      </c>
      <c r="M89" s="46">
        <f t="shared" si="7"/>
        <v>8353.2121528023872</v>
      </c>
      <c r="N89" s="46">
        <f t="shared" si="8"/>
        <v>20640.836671111534</v>
      </c>
      <c r="O89" s="46">
        <f t="shared" si="9"/>
        <v>68461.742179230016</v>
      </c>
      <c r="Q89" s="27">
        <f t="shared" si="11"/>
        <v>-1.307040619756826E-2</v>
      </c>
      <c r="R89" s="27">
        <f t="shared" si="11"/>
        <v>2.3583587051682854E-4</v>
      </c>
      <c r="S89" s="27">
        <f t="shared" si="11"/>
        <v>-1.0439578559781934E-3</v>
      </c>
      <c r="T89" s="27">
        <f t="shared" si="10"/>
        <v>6.808592180699658E-3</v>
      </c>
    </row>
    <row r="90" spans="1:20" ht="15" customHeight="1" x14ac:dyDescent="0.2">
      <c r="A90" s="19">
        <f>'22.22-Dati'!A90</f>
        <v>87</v>
      </c>
      <c r="B90" s="25">
        <f>'22.22-Dati'!B90</f>
        <v>45614</v>
      </c>
      <c r="C90" s="46">
        <f>'22.22-Dati'!C90</f>
        <v>12916.8</v>
      </c>
      <c r="D90" s="46">
        <f>'22.22-Dati'!D90</f>
        <v>8973.25</v>
      </c>
      <c r="E90" s="46">
        <f>'22.22-Dati'!E90</f>
        <v>22678.45</v>
      </c>
      <c r="F90" s="46">
        <f>'22.22-Dati'!F90</f>
        <v>68156.88</v>
      </c>
      <c r="G90" s="46"/>
      <c r="H90" s="47">
        <f>'22.22-Dati'!H90</f>
        <v>1.26281</v>
      </c>
      <c r="I90" s="47">
        <f>'22.22-Dati'!I90</f>
        <v>0.94769000000000003</v>
      </c>
      <c r="J90" s="46">
        <f>'22.22-Dati'!J90</f>
        <v>155.17437000000001</v>
      </c>
      <c r="K90" s="46"/>
      <c r="L90" s="46">
        <f t="shared" si="6"/>
        <v>12916.8</v>
      </c>
      <c r="M90" s="46">
        <f t="shared" si="7"/>
        <v>8365.4543412621078</v>
      </c>
      <c r="N90" s="46">
        <f t="shared" si="8"/>
        <v>20604.655323470754</v>
      </c>
      <c r="O90" s="46">
        <f t="shared" si="9"/>
        <v>67771.312757352905</v>
      </c>
      <c r="Q90" s="27">
        <f t="shared" si="11"/>
        <v>4.0716954203919957E-3</v>
      </c>
      <c r="R90" s="27">
        <f t="shared" si="11"/>
        <v>1.4655665671814107E-3</v>
      </c>
      <c r="S90" s="27">
        <f t="shared" si="11"/>
        <v>-1.7529012131285945E-3</v>
      </c>
      <c r="T90" s="27">
        <f t="shared" si="10"/>
        <v>-1.0084894130645908E-2</v>
      </c>
    </row>
    <row r="91" spans="1:20" ht="15" customHeight="1" x14ac:dyDescent="0.2">
      <c r="A91" s="19">
        <f>'22.22-Dati'!A91</f>
        <v>88</v>
      </c>
      <c r="B91" s="25">
        <f>'22.22-Dati'!B91</f>
        <v>45615</v>
      </c>
      <c r="C91" s="46">
        <f>'22.22-Dati'!C91</f>
        <v>12968.16</v>
      </c>
      <c r="D91" s="46">
        <f>'22.22-Dati'!D91</f>
        <v>8961.86</v>
      </c>
      <c r="E91" s="46">
        <f>'22.22-Dati'!E91</f>
        <v>22527.040000000001</v>
      </c>
      <c r="F91" s="46">
        <f>'22.22-Dati'!F91</f>
        <v>68502.06</v>
      </c>
      <c r="G91" s="46"/>
      <c r="H91" s="47">
        <f>'22.22-Dati'!H91</f>
        <v>1.26474</v>
      </c>
      <c r="I91" s="47">
        <f>'22.22-Dati'!I91</f>
        <v>0.94535999999999998</v>
      </c>
      <c r="J91" s="46">
        <f>'22.22-Dati'!J91</f>
        <v>153.81925000000001</v>
      </c>
      <c r="K91" s="46"/>
      <c r="L91" s="46">
        <f t="shared" si="6"/>
        <v>12968.16</v>
      </c>
      <c r="M91" s="46">
        <f t="shared" si="7"/>
        <v>8367.6048431963136</v>
      </c>
      <c r="N91" s="46">
        <f t="shared" si="8"/>
        <v>20517.535384615385</v>
      </c>
      <c r="O91" s="46">
        <f t="shared" si="9"/>
        <v>68714.616934306978</v>
      </c>
      <c r="Q91" s="27">
        <f t="shared" si="11"/>
        <v>3.9762170196953259E-3</v>
      </c>
      <c r="R91" s="27">
        <f t="shared" si="11"/>
        <v>2.5706935289796824E-4</v>
      </c>
      <c r="S91" s="27">
        <f t="shared" si="11"/>
        <v>-4.2281677362557184E-3</v>
      </c>
      <c r="T91" s="27">
        <f t="shared" si="10"/>
        <v>1.391893027557929E-2</v>
      </c>
    </row>
    <row r="92" spans="1:20" ht="15" customHeight="1" x14ac:dyDescent="0.2">
      <c r="A92" s="19">
        <f>'22.22-Dati'!A92</f>
        <v>89</v>
      </c>
      <c r="B92" s="25">
        <f>'22.22-Dati'!B92</f>
        <v>45616</v>
      </c>
      <c r="C92" s="46">
        <f>'22.22-Dati'!C92</f>
        <v>12968.85</v>
      </c>
      <c r="D92" s="46">
        <f>'22.22-Dati'!D92</f>
        <v>8946.42</v>
      </c>
      <c r="E92" s="46">
        <f>'22.22-Dati'!E92</f>
        <v>22429.84</v>
      </c>
      <c r="F92" s="46">
        <f>'22.22-Dati'!F92</f>
        <v>68391.44</v>
      </c>
      <c r="G92" s="46"/>
      <c r="H92" s="47">
        <f>'22.22-Dati'!H92</f>
        <v>1.2667299999999999</v>
      </c>
      <c r="I92" s="47">
        <f>'22.22-Dati'!I92</f>
        <v>0.94679000000000002</v>
      </c>
      <c r="J92" s="46">
        <f>'22.22-Dati'!J92</f>
        <v>155.67126999999999</v>
      </c>
      <c r="K92" s="46"/>
      <c r="L92" s="46">
        <f t="shared" si="6"/>
        <v>12968.85</v>
      </c>
      <c r="M92" s="46">
        <f t="shared" si="7"/>
        <v>8366.3319503012044</v>
      </c>
      <c r="N92" s="46">
        <f t="shared" si="8"/>
        <v>20398.150735854833</v>
      </c>
      <c r="O92" s="46">
        <f t="shared" si="9"/>
        <v>67787.476504929902</v>
      </c>
      <c r="Q92" s="27">
        <f t="shared" si="11"/>
        <v>5.3207239886036979E-5</v>
      </c>
      <c r="R92" s="27">
        <f t="shared" si="11"/>
        <v>-1.5212153524962014E-4</v>
      </c>
      <c r="S92" s="27">
        <f t="shared" si="11"/>
        <v>-5.8186642071088816E-3</v>
      </c>
      <c r="T92" s="27">
        <f t="shared" si="10"/>
        <v>-1.3492623123598968E-2</v>
      </c>
    </row>
    <row r="93" spans="1:20" ht="15" customHeight="1" x14ac:dyDescent="0.2">
      <c r="A93" s="19">
        <f>'22.22-Dati'!A93</f>
        <v>90</v>
      </c>
      <c r="B93" s="25">
        <f>'22.22-Dati'!B93</f>
        <v>45617</v>
      </c>
      <c r="C93" s="46">
        <f>'22.22-Dati'!C93</f>
        <v>13040.08</v>
      </c>
      <c r="D93" s="46">
        <f>'22.22-Dati'!D93</f>
        <v>9023.3799999999992</v>
      </c>
      <c r="E93" s="46">
        <f>'22.22-Dati'!E93</f>
        <v>22476.18</v>
      </c>
      <c r="F93" s="46">
        <f>'22.22-Dati'!F93</f>
        <v>67809.81</v>
      </c>
      <c r="G93" s="46"/>
      <c r="H93" s="47">
        <f>'22.22-Dati'!H93</f>
        <v>1.2640400000000001</v>
      </c>
      <c r="I93" s="47">
        <f>'22.22-Dati'!I93</f>
        <v>0.95003000000000004</v>
      </c>
      <c r="J93" s="46">
        <f>'22.22-Dati'!J93</f>
        <v>154.40813</v>
      </c>
      <c r="K93" s="46"/>
      <c r="L93" s="46">
        <f t="shared" si="6"/>
        <v>13040.08</v>
      </c>
      <c r="M93" s="46">
        <f t="shared" si="7"/>
        <v>8420.3824527521847</v>
      </c>
      <c r="N93" s="46">
        <f t="shared" si="8"/>
        <v>20370.583313579569</v>
      </c>
      <c r="O93" s="46">
        <f t="shared" si="9"/>
        <v>67760.804182120468</v>
      </c>
      <c r="Q93" s="27">
        <f t="shared" si="11"/>
        <v>5.4923913839700174E-3</v>
      </c>
      <c r="R93" s="27">
        <f t="shared" si="11"/>
        <v>6.4604778739426362E-3</v>
      </c>
      <c r="S93" s="27">
        <f t="shared" si="11"/>
        <v>-1.3514667399141969E-3</v>
      </c>
      <c r="T93" s="27">
        <f t="shared" si="10"/>
        <v>-3.9346977029738666E-4</v>
      </c>
    </row>
    <row r="94" spans="1:20" ht="15" customHeight="1" x14ac:dyDescent="0.2">
      <c r="A94" s="19">
        <f>'22.22-Dati'!A94</f>
        <v>91</v>
      </c>
      <c r="B94" s="25">
        <f>'22.22-Dati'!B94</f>
        <v>45618</v>
      </c>
      <c r="C94" s="46">
        <f>'22.22-Dati'!C94</f>
        <v>13085.86</v>
      </c>
      <c r="D94" s="46">
        <f>'22.22-Dati'!D94</f>
        <v>9148.2999999999993</v>
      </c>
      <c r="E94" s="46">
        <f>'22.22-Dati'!E94</f>
        <v>22606.09</v>
      </c>
      <c r="F94" s="46">
        <f>'22.22-Dati'!F94</f>
        <v>68269.31</v>
      </c>
      <c r="G94" s="46"/>
      <c r="H94" s="47">
        <f>'22.22-Dati'!H94</f>
        <v>1.2513700000000001</v>
      </c>
      <c r="I94" s="47">
        <f>'22.22-Dati'!I94</f>
        <v>0.96043000000000001</v>
      </c>
      <c r="J94" s="46">
        <f>'22.22-Dati'!J94</f>
        <v>154.47560999999999</v>
      </c>
      <c r="K94" s="46"/>
      <c r="L94" s="46">
        <f t="shared" si="6"/>
        <v>13085.86</v>
      </c>
      <c r="M94" s="46">
        <f t="shared" si="7"/>
        <v>8451.3850778112446</v>
      </c>
      <c r="N94" s="46">
        <f t="shared" si="8"/>
        <v>20266.465721291504</v>
      </c>
      <c r="O94" s="46">
        <f t="shared" si="9"/>
        <v>68190.171388139526</v>
      </c>
      <c r="Q94" s="27">
        <f t="shared" si="11"/>
        <v>3.5107146581923312E-3</v>
      </c>
      <c r="R94" s="27">
        <f t="shared" si="11"/>
        <v>3.6818547415179217E-3</v>
      </c>
      <c r="S94" s="27">
        <f t="shared" si="11"/>
        <v>-5.1111738277350768E-3</v>
      </c>
      <c r="T94" s="27">
        <f t="shared" si="10"/>
        <v>6.3365128439894199E-3</v>
      </c>
    </row>
    <row r="95" spans="1:20" ht="15" customHeight="1" x14ac:dyDescent="0.2">
      <c r="A95" s="19">
        <f>'22.22-Dati'!A95</f>
        <v>92</v>
      </c>
      <c r="B95" s="25">
        <f>'22.22-Dati'!B95</f>
        <v>45621</v>
      </c>
      <c r="C95" s="46">
        <f>'22.22-Dati'!C95</f>
        <v>13125.46</v>
      </c>
      <c r="D95" s="46">
        <f>'22.22-Dati'!D95</f>
        <v>9181.07</v>
      </c>
      <c r="E95" s="46">
        <f>'22.22-Dati'!E95</f>
        <v>22620.33</v>
      </c>
      <c r="F95" s="46">
        <f>'22.22-Dati'!F95</f>
        <v>69154.31</v>
      </c>
      <c r="G95" s="46"/>
      <c r="H95" s="47">
        <f>'22.22-Dati'!H95</f>
        <v>1.2574099999999999</v>
      </c>
      <c r="I95" s="47">
        <f>'22.22-Dati'!I95</f>
        <v>0.95282999999999995</v>
      </c>
      <c r="J95" s="46">
        <f>'22.22-Dati'!J95</f>
        <v>154.0162</v>
      </c>
      <c r="K95" s="46"/>
      <c r="L95" s="46">
        <f t="shared" si="6"/>
        <v>13125.46</v>
      </c>
      <c r="M95" s="46">
        <f t="shared" si="7"/>
        <v>8522.5971745068509</v>
      </c>
      <c r="N95" s="46">
        <f t="shared" si="8"/>
        <v>20440.983952961182</v>
      </c>
      <c r="O95" s="46">
        <f t="shared" si="9"/>
        <v>69280.184546089295</v>
      </c>
      <c r="Q95" s="27">
        <f t="shared" si="11"/>
        <v>3.0261671758675811E-3</v>
      </c>
      <c r="R95" s="27">
        <f t="shared" si="11"/>
        <v>8.4260859066250179E-3</v>
      </c>
      <c r="S95" s="27">
        <f t="shared" si="11"/>
        <v>8.6111823378425718E-3</v>
      </c>
      <c r="T95" s="27">
        <f t="shared" si="10"/>
        <v>1.5984901280646391E-2</v>
      </c>
    </row>
    <row r="96" spans="1:20" ht="15" customHeight="1" x14ac:dyDescent="0.2">
      <c r="A96" s="19">
        <f>'22.22-Dati'!A96</f>
        <v>93</v>
      </c>
      <c r="B96" s="25">
        <f>'22.22-Dati'!B96</f>
        <v>45622</v>
      </c>
      <c r="C96" s="46">
        <f>'22.22-Dati'!C96</f>
        <v>13201.47</v>
      </c>
      <c r="D96" s="46">
        <f>'22.22-Dati'!D96</f>
        <v>9144.4599999999991</v>
      </c>
      <c r="E96" s="46">
        <f>'22.22-Dati'!E96</f>
        <v>22424.09</v>
      </c>
      <c r="F96" s="46">
        <f>'22.22-Dati'!F96</f>
        <v>68551.31</v>
      </c>
      <c r="G96" s="46"/>
      <c r="H96" s="47">
        <f>'22.22-Dati'!H96</f>
        <v>1.2604200000000001</v>
      </c>
      <c r="I96" s="47">
        <f>'22.22-Dati'!I96</f>
        <v>0.95038999999999996</v>
      </c>
      <c r="J96" s="46">
        <f>'22.22-Dati'!J96</f>
        <v>153.13629</v>
      </c>
      <c r="K96" s="46"/>
      <c r="L96" s="46">
        <f t="shared" si="6"/>
        <v>13201.47</v>
      </c>
      <c r="M96" s="46">
        <f t="shared" si="7"/>
        <v>8508.9329916725728</v>
      </c>
      <c r="N96" s="46">
        <f t="shared" si="8"/>
        <v>20315.674841591346</v>
      </c>
      <c r="O96" s="46">
        <f t="shared" si="9"/>
        <v>69070.694774356874</v>
      </c>
      <c r="Q96" s="27">
        <f t="shared" si="11"/>
        <v>5.7910351332448708E-3</v>
      </c>
      <c r="R96" s="27">
        <f t="shared" si="11"/>
        <v>-1.603288593194453E-3</v>
      </c>
      <c r="S96" s="27">
        <f t="shared" si="11"/>
        <v>-6.1302876445770453E-3</v>
      </c>
      <c r="T96" s="27">
        <f t="shared" si="10"/>
        <v>-3.023805047647573E-3</v>
      </c>
    </row>
    <row r="97" spans="1:20" ht="15" customHeight="1" x14ac:dyDescent="0.2">
      <c r="A97" s="19">
        <f>'22.22-Dati'!A97</f>
        <v>94</v>
      </c>
      <c r="B97" s="25">
        <f>'22.22-Dati'!B97</f>
        <v>45623</v>
      </c>
      <c r="C97" s="46">
        <f>'22.22-Dati'!C97</f>
        <v>13152.08</v>
      </c>
      <c r="D97" s="46">
        <f>'22.22-Dati'!D97</f>
        <v>9162.33</v>
      </c>
      <c r="E97" s="46">
        <f>'22.22-Dati'!E97</f>
        <v>22263.65</v>
      </c>
      <c r="F97" s="46">
        <f>'22.22-Dati'!F97</f>
        <v>68003.81</v>
      </c>
      <c r="G97" s="46"/>
      <c r="H97" s="47">
        <f>'22.22-Dati'!H97</f>
        <v>1.26271</v>
      </c>
      <c r="I97" s="47">
        <f>'22.22-Dati'!I97</f>
        <v>0.94957999999999998</v>
      </c>
      <c r="J97" s="46">
        <f>'22.22-Dati'!J97</f>
        <v>151.60004000000001</v>
      </c>
      <c r="K97" s="46"/>
      <c r="L97" s="46">
        <f t="shared" si="6"/>
        <v>13152.08</v>
      </c>
      <c r="M97" s="46">
        <f t="shared" si="7"/>
        <v>8541.0507576630043</v>
      </c>
      <c r="N97" s="46">
        <f t="shared" si="8"/>
        <v>20187.525600265384</v>
      </c>
      <c r="O97" s="46">
        <f t="shared" si="9"/>
        <v>69213.389322439485</v>
      </c>
      <c r="Q97" s="27">
        <f t="shared" si="11"/>
        <v>-3.7412500274590192E-3</v>
      </c>
      <c r="R97" s="27">
        <f t="shared" si="11"/>
        <v>3.774593832371716E-3</v>
      </c>
      <c r="S97" s="27">
        <f t="shared" si="11"/>
        <v>-6.3078998027477785E-3</v>
      </c>
      <c r="T97" s="27">
        <f t="shared" si="10"/>
        <v>2.0659202654435636E-3</v>
      </c>
    </row>
    <row r="98" spans="1:20" ht="15" customHeight="1" x14ac:dyDescent="0.2">
      <c r="A98" s="19">
        <f>'22.22-Dati'!A98</f>
        <v>95</v>
      </c>
      <c r="B98" s="25">
        <f>'22.22-Dati'!B98</f>
        <v>45625</v>
      </c>
      <c r="C98" s="46">
        <f>'22.22-Dati'!C98</f>
        <v>13227.13</v>
      </c>
      <c r="D98" s="46">
        <f>'22.22-Dati'!D98</f>
        <v>9181.08</v>
      </c>
      <c r="E98" s="46">
        <f>'22.22-Dati'!E98</f>
        <v>22550.65</v>
      </c>
      <c r="F98" s="46">
        <f>'22.22-Dati'!F98</f>
        <v>68134.13</v>
      </c>
      <c r="G98" s="46"/>
      <c r="H98" s="47">
        <f>'22.22-Dati'!H98</f>
        <v>1.26939</v>
      </c>
      <c r="I98" s="47">
        <f>'22.22-Dati'!I98</f>
        <v>0.94679000000000002</v>
      </c>
      <c r="J98" s="46">
        <f>'22.22-Dati'!J98</f>
        <v>150.19882999999999</v>
      </c>
      <c r="K98" s="46"/>
      <c r="L98" s="46">
        <f t="shared" si="6"/>
        <v>13227.13</v>
      </c>
      <c r="M98" s="46">
        <f t="shared" si="7"/>
        <v>8603.8057680722886</v>
      </c>
      <c r="N98" s="46">
        <f t="shared" si="8"/>
        <v>20508.017796449054</v>
      </c>
      <c r="O98" s="46">
        <f t="shared" si="9"/>
        <v>69992.958766124881</v>
      </c>
      <c r="Q98" s="27">
        <f t="shared" si="11"/>
        <v>5.7063217377022702E-3</v>
      </c>
      <c r="R98" s="27">
        <f t="shared" si="11"/>
        <v>7.3474578467972096E-3</v>
      </c>
      <c r="S98" s="27">
        <f t="shared" si="11"/>
        <v>1.58757542915243E-2</v>
      </c>
      <c r="T98" s="27">
        <f t="shared" si="10"/>
        <v>1.126327508762316E-2</v>
      </c>
    </row>
    <row r="99" spans="1:20" ht="15" customHeight="1" x14ac:dyDescent="0.2">
      <c r="A99" s="19">
        <f>'22.22-Dati'!A99</f>
        <v>96</v>
      </c>
      <c r="B99" s="25">
        <f>'22.22-Dati'!B99</f>
        <v>45628</v>
      </c>
      <c r="C99" s="46">
        <f>'22.22-Dati'!C99</f>
        <v>13261.08</v>
      </c>
      <c r="D99" s="46">
        <f>'22.22-Dati'!D99</f>
        <v>9209.44</v>
      </c>
      <c r="E99" s="46">
        <f>'22.22-Dati'!E99</f>
        <v>22575.18</v>
      </c>
      <c r="F99" s="46">
        <f>'22.22-Dati'!F99</f>
        <v>68678</v>
      </c>
      <c r="G99" s="46"/>
      <c r="H99" s="47">
        <f>'22.22-Dati'!H99</f>
        <v>1.26746</v>
      </c>
      <c r="I99" s="47">
        <f>'22.22-Dati'!I99</f>
        <v>0.95174999999999998</v>
      </c>
      <c r="J99" s="46">
        <f>'22.22-Dati'!J99</f>
        <v>150.12849</v>
      </c>
      <c r="K99" s="46"/>
      <c r="L99" s="46">
        <f t="shared" si="6"/>
        <v>13261.08</v>
      </c>
      <c r="M99" s="46">
        <f t="shared" si="7"/>
        <v>8617.2608244743678</v>
      </c>
      <c r="N99" s="46">
        <f t="shared" si="8"/>
        <v>20423.333055319148</v>
      </c>
      <c r="O99" s="46">
        <f t="shared" si="9"/>
        <v>70584.722287688361</v>
      </c>
      <c r="Q99" s="27">
        <f t="shared" si="11"/>
        <v>2.5666943622691188E-3</v>
      </c>
      <c r="R99" s="27">
        <f t="shared" si="11"/>
        <v>1.5638493900001021E-3</v>
      </c>
      <c r="S99" s="27">
        <f t="shared" si="11"/>
        <v>-4.1293479443229751E-3</v>
      </c>
      <c r="T99" s="27">
        <f t="shared" si="10"/>
        <v>8.454615035503845E-3</v>
      </c>
    </row>
    <row r="100" spans="1:20" ht="15" customHeight="1" x14ac:dyDescent="0.2">
      <c r="A100" s="19">
        <f>'22.22-Dati'!A100</f>
        <v>97</v>
      </c>
      <c r="B100" s="25">
        <f>'22.22-Dati'!B100</f>
        <v>45629</v>
      </c>
      <c r="C100" s="46">
        <f>'22.22-Dati'!C100</f>
        <v>13267.33</v>
      </c>
      <c r="D100" s="46">
        <f>'22.22-Dati'!D100</f>
        <v>9260.9699999999993</v>
      </c>
      <c r="E100" s="46">
        <f>'22.22-Dati'!E100</f>
        <v>22641.94</v>
      </c>
      <c r="F100" s="46">
        <f>'22.22-Dati'!F100</f>
        <v>69990.19</v>
      </c>
      <c r="G100" s="46"/>
      <c r="H100" s="47">
        <f>'22.22-Dati'!H100</f>
        <v>1.2646299999999999</v>
      </c>
      <c r="I100" s="47">
        <f>'22.22-Dati'!I100</f>
        <v>0.95128999999999997</v>
      </c>
      <c r="J100" s="46">
        <f>'22.22-Dati'!J100</f>
        <v>149.63851</v>
      </c>
      <c r="K100" s="46"/>
      <c r="L100" s="46">
        <f t="shared" si="6"/>
        <v>13267.33</v>
      </c>
      <c r="M100" s="46">
        <f t="shared" si="7"/>
        <v>8646.1289947289151</v>
      </c>
      <c r="N100" s="46">
        <f t="shared" si="8"/>
        <v>20493.634536471527</v>
      </c>
      <c r="O100" s="46">
        <f t="shared" si="9"/>
        <v>72168.883203545658</v>
      </c>
      <c r="Q100" s="27">
        <f t="shared" si="11"/>
        <v>4.7130399635625456E-4</v>
      </c>
      <c r="R100" s="27">
        <f t="shared" si="11"/>
        <v>3.3500402091297013E-3</v>
      </c>
      <c r="S100" s="27">
        <f t="shared" si="11"/>
        <v>3.4422139110182773E-3</v>
      </c>
      <c r="T100" s="27">
        <f t="shared" si="10"/>
        <v>2.2443396595095939E-2</v>
      </c>
    </row>
    <row r="101" spans="1:20" ht="15" customHeight="1" x14ac:dyDescent="0.2">
      <c r="A101" s="19">
        <f>'22.22-Dati'!A101</f>
        <v>98</v>
      </c>
      <c r="B101" s="25">
        <f>'22.22-Dati'!B101</f>
        <v>45630</v>
      </c>
      <c r="C101" s="46">
        <f>'22.22-Dati'!C101</f>
        <v>13347.88</v>
      </c>
      <c r="D101" s="46">
        <f>'22.22-Dati'!D101</f>
        <v>9234.83</v>
      </c>
      <c r="E101" s="46">
        <f>'22.22-Dati'!E101</f>
        <v>22791.31</v>
      </c>
      <c r="F101" s="46">
        <f>'22.22-Dati'!F101</f>
        <v>70039.25</v>
      </c>
      <c r="G101" s="46"/>
      <c r="H101" s="47">
        <f>'22.22-Dati'!H101</f>
        <v>1.2666900000000001</v>
      </c>
      <c r="I101" s="47">
        <f>'22.22-Dati'!I101</f>
        <v>0.95311000000000001</v>
      </c>
      <c r="J101" s="46">
        <f>'22.22-Dati'!J101</f>
        <v>151.15325999999999</v>
      </c>
      <c r="K101" s="46"/>
      <c r="L101" s="46">
        <f t="shared" si="6"/>
        <v>13347.88</v>
      </c>
      <c r="M101" s="46">
        <f t="shared" si="7"/>
        <v>8635.7686722625804</v>
      </c>
      <c r="N101" s="46">
        <f t="shared" si="8"/>
        <v>20589.44051505073</v>
      </c>
      <c r="O101" s="46">
        <f t="shared" si="9"/>
        <v>71495.738425985648</v>
      </c>
      <c r="Q101" s="27">
        <f t="shared" si="11"/>
        <v>6.0713044749772013E-3</v>
      </c>
      <c r="R101" s="27">
        <f t="shared" si="11"/>
        <v>-1.1982613806306732E-3</v>
      </c>
      <c r="S101" s="27">
        <f t="shared" si="11"/>
        <v>4.6749139792017702E-3</v>
      </c>
      <c r="T101" s="27">
        <f t="shared" si="10"/>
        <v>-9.3273547778405744E-3</v>
      </c>
    </row>
    <row r="102" spans="1:20" ht="15" customHeight="1" x14ac:dyDescent="0.2">
      <c r="A102" s="19">
        <f>'22.22-Dati'!A102</f>
        <v>99</v>
      </c>
      <c r="B102" s="25">
        <f>'22.22-Dati'!B102</f>
        <v>45631</v>
      </c>
      <c r="C102" s="46">
        <f>'22.22-Dati'!C102</f>
        <v>13323.74</v>
      </c>
      <c r="D102" s="46">
        <f>'22.22-Dati'!D102</f>
        <v>9251.3799999999992</v>
      </c>
      <c r="E102" s="46">
        <f>'22.22-Dati'!E102</f>
        <v>22876.36</v>
      </c>
      <c r="F102" s="46">
        <f>'22.22-Dati'!F102</f>
        <v>70251.81</v>
      </c>
      <c r="G102" s="46"/>
      <c r="H102" s="47">
        <f>'22.22-Dati'!H102</f>
        <v>1.27295</v>
      </c>
      <c r="I102" s="47">
        <f>'22.22-Dati'!I102</f>
        <v>0.94877</v>
      </c>
      <c r="J102" s="46">
        <f>'22.22-Dati'!J102</f>
        <v>150.39848000000001</v>
      </c>
      <c r="K102" s="46"/>
      <c r="L102" s="46">
        <f t="shared" si="6"/>
        <v>13323.74</v>
      </c>
      <c r="M102" s="46">
        <f t="shared" si="7"/>
        <v>8693.9996537621064</v>
      </c>
      <c r="N102" s="46">
        <f t="shared" si="8"/>
        <v>20760.808468648884</v>
      </c>
      <c r="O102" s="46">
        <f t="shared" si="9"/>
        <v>72072.611450178214</v>
      </c>
      <c r="Q102" s="27">
        <f t="shared" si="11"/>
        <v>-1.8085268971551602E-3</v>
      </c>
      <c r="R102" s="27">
        <f t="shared" si="11"/>
        <v>6.7429992290737734E-3</v>
      </c>
      <c r="S102" s="27">
        <f t="shared" si="11"/>
        <v>8.3230990892095864E-3</v>
      </c>
      <c r="T102" s="27">
        <f t="shared" si="10"/>
        <v>8.0686350948002417E-3</v>
      </c>
    </row>
    <row r="103" spans="1:20" ht="15" customHeight="1" x14ac:dyDescent="0.2">
      <c r="A103" s="19">
        <f>'22.22-Dati'!A103</f>
        <v>100</v>
      </c>
      <c r="B103" s="25">
        <f>'22.22-Dati'!B103</f>
        <v>45632</v>
      </c>
      <c r="C103" s="46">
        <f>'22.22-Dati'!C103</f>
        <v>13358.5</v>
      </c>
      <c r="D103" s="46">
        <f>'22.22-Dati'!D103</f>
        <v>9206.2000000000007</v>
      </c>
      <c r="E103" s="46">
        <f>'22.22-Dati'!E103</f>
        <v>23177.03</v>
      </c>
      <c r="F103" s="46">
        <f>'22.22-Dati'!F103</f>
        <v>69708.94</v>
      </c>
      <c r="G103" s="46"/>
      <c r="H103" s="47">
        <f>'22.22-Dati'!H103</f>
        <v>1.27705</v>
      </c>
      <c r="I103" s="47">
        <f>'22.22-Dati'!I103</f>
        <v>0.94508999999999999</v>
      </c>
      <c r="J103" s="46">
        <f>'22.22-Dati'!J103</f>
        <v>150.50561999999999</v>
      </c>
      <c r="K103" s="46"/>
      <c r="L103" s="46">
        <f t="shared" si="6"/>
        <v>13358.5</v>
      </c>
      <c r="M103" s="46">
        <f t="shared" si="7"/>
        <v>8679.4071211315859</v>
      </c>
      <c r="N103" s="46">
        <f t="shared" si="8"/>
        <v>21115.57432720693</v>
      </c>
      <c r="O103" s="46">
        <f t="shared" si="9"/>
        <v>71464.761575465411</v>
      </c>
      <c r="Q103" s="27">
        <f t="shared" si="11"/>
        <v>2.6088770870641592E-3</v>
      </c>
      <c r="R103" s="27">
        <f t="shared" si="11"/>
        <v>-1.6784602267847989E-3</v>
      </c>
      <c r="S103" s="27">
        <f t="shared" si="11"/>
        <v>1.7088248711209019E-2</v>
      </c>
      <c r="T103" s="27">
        <f t="shared" si="10"/>
        <v>-8.4338538937636931E-3</v>
      </c>
    </row>
    <row r="104" spans="1:20" ht="15" customHeight="1" x14ac:dyDescent="0.2">
      <c r="A104" s="19">
        <f>'22.22-Dati'!A104</f>
        <v>101</v>
      </c>
      <c r="B104" s="25">
        <f>'22.22-Dati'!B104</f>
        <v>45635</v>
      </c>
      <c r="C104" s="46">
        <f>'22.22-Dati'!C104</f>
        <v>13278.29</v>
      </c>
      <c r="D104" s="46">
        <f>'22.22-Dati'!D104</f>
        <v>9254.36</v>
      </c>
      <c r="E104" s="46">
        <f>'22.22-Dati'!E104</f>
        <v>23343.21</v>
      </c>
      <c r="F104" s="46">
        <f>'22.22-Dati'!F104</f>
        <v>69832.56</v>
      </c>
      <c r="G104" s="46"/>
      <c r="H104" s="47">
        <f>'22.22-Dati'!H104</f>
        <v>1.2762500000000001</v>
      </c>
      <c r="I104" s="47">
        <f>'22.22-Dati'!I104</f>
        <v>0.94625000000000004</v>
      </c>
      <c r="J104" s="46">
        <f>'22.22-Dati'!J104</f>
        <v>150.83269999999999</v>
      </c>
      <c r="K104" s="46"/>
      <c r="L104" s="46">
        <f t="shared" si="6"/>
        <v>13278.29</v>
      </c>
      <c r="M104" s="46">
        <f t="shared" si="7"/>
        <v>8719.345728502245</v>
      </c>
      <c r="N104" s="46">
        <f t="shared" si="8"/>
        <v>21240.902622245707</v>
      </c>
      <c r="O104" s="46">
        <f t="shared" si="9"/>
        <v>71436.249482654617</v>
      </c>
      <c r="Q104" s="27">
        <f t="shared" si="11"/>
        <v>-6.0044166635474889E-3</v>
      </c>
      <c r="R104" s="27">
        <f t="shared" si="11"/>
        <v>4.6015363507285415E-3</v>
      </c>
      <c r="S104" s="27">
        <f t="shared" si="11"/>
        <v>5.9353486245123793E-3</v>
      </c>
      <c r="T104" s="27">
        <f t="shared" si="10"/>
        <v>-3.9896715783044106E-4</v>
      </c>
    </row>
    <row r="105" spans="1:20" ht="15" customHeight="1" x14ac:dyDescent="0.2">
      <c r="A105" s="19">
        <f>'22.22-Dati'!A105</f>
        <v>102</v>
      </c>
      <c r="B105" s="25">
        <f>'22.22-Dati'!B105</f>
        <v>45636</v>
      </c>
      <c r="C105" s="46">
        <f>'22.22-Dati'!C105</f>
        <v>13239.21</v>
      </c>
      <c r="D105" s="46">
        <f>'22.22-Dati'!D105</f>
        <v>9174.9</v>
      </c>
      <c r="E105" s="46">
        <f>'22.22-Dati'!E105</f>
        <v>23076.85</v>
      </c>
      <c r="F105" s="46">
        <f>'22.22-Dati'!F105</f>
        <v>70201.88</v>
      </c>
      <c r="G105" s="46"/>
      <c r="H105" s="47">
        <f>'22.22-Dati'!H105</f>
        <v>1.27515</v>
      </c>
      <c r="I105" s="47">
        <f>'22.22-Dati'!I105</f>
        <v>0.94994000000000001</v>
      </c>
      <c r="J105" s="46">
        <f>'22.22-Dati'!J105</f>
        <v>151.74314000000001</v>
      </c>
      <c r="K105" s="46"/>
      <c r="L105" s="46">
        <f t="shared" si="6"/>
        <v>13239.21</v>
      </c>
      <c r="M105" s="46">
        <f t="shared" si="7"/>
        <v>8637.0288027108436</v>
      </c>
      <c r="N105" s="46">
        <f t="shared" si="8"/>
        <v>20916.96334031623</v>
      </c>
      <c r="O105" s="46">
        <f t="shared" si="9"/>
        <v>71383.175446977039</v>
      </c>
      <c r="Q105" s="27">
        <f t="shared" si="11"/>
        <v>-2.9431500592321559E-3</v>
      </c>
      <c r="R105" s="27">
        <f t="shared" si="11"/>
        <v>-9.4407227737649691E-3</v>
      </c>
      <c r="S105" s="27">
        <f t="shared" si="11"/>
        <v>-1.5250730521697033E-2</v>
      </c>
      <c r="T105" s="27">
        <f t="shared" si="10"/>
        <v>-7.4295663702873306E-4</v>
      </c>
    </row>
    <row r="106" spans="1:20" ht="15" customHeight="1" x14ac:dyDescent="0.2">
      <c r="A106" s="19">
        <f>'22.22-Dati'!A106</f>
        <v>103</v>
      </c>
      <c r="B106" s="25">
        <f>'22.22-Dati'!B106</f>
        <v>45637</v>
      </c>
      <c r="C106" s="46">
        <f>'22.22-Dati'!C106</f>
        <v>13347.51</v>
      </c>
      <c r="D106" s="46">
        <f>'22.22-Dati'!D106</f>
        <v>9198.4500000000007</v>
      </c>
      <c r="E106" s="46">
        <f>'22.22-Dati'!E106</f>
        <v>23166.17</v>
      </c>
      <c r="F106" s="46">
        <f>'22.22-Dati'!F106</f>
        <v>70210.13</v>
      </c>
      <c r="G106" s="46"/>
      <c r="H106" s="47">
        <f>'22.22-Dati'!H106</f>
        <v>1.2742199999999999</v>
      </c>
      <c r="I106" s="47">
        <f>'22.22-Dati'!I106</f>
        <v>0.95174999999999998</v>
      </c>
      <c r="J106" s="46">
        <f>'22.22-Dati'!J106</f>
        <v>152.61254</v>
      </c>
      <c r="K106" s="46"/>
      <c r="L106" s="46">
        <f t="shared" si="6"/>
        <v>13347.51</v>
      </c>
      <c r="M106" s="46">
        <f t="shared" si="7"/>
        <v>8652.8828246810772</v>
      </c>
      <c r="N106" s="46">
        <f t="shared" si="8"/>
        <v>20957.990391489358</v>
      </c>
      <c r="O106" s="46">
        <f t="shared" si="9"/>
        <v>70984.86226590685</v>
      </c>
      <c r="Q106" s="27">
        <f t="shared" si="11"/>
        <v>8.1802464044305589E-3</v>
      </c>
      <c r="R106" s="27">
        <f t="shared" si="11"/>
        <v>1.8355874841192608E-3</v>
      </c>
      <c r="S106" s="27">
        <f t="shared" si="11"/>
        <v>1.9614248256605901E-3</v>
      </c>
      <c r="T106" s="27">
        <f t="shared" si="10"/>
        <v>-5.579930825101124E-3</v>
      </c>
    </row>
    <row r="107" spans="1:20" ht="15" customHeight="1" x14ac:dyDescent="0.2">
      <c r="A107" s="19">
        <f>'22.22-Dati'!A107</f>
        <v>104</v>
      </c>
      <c r="B107" s="25">
        <f>'22.22-Dati'!B107</f>
        <v>45638</v>
      </c>
      <c r="C107" s="46">
        <f>'22.22-Dati'!C107</f>
        <v>13275.24</v>
      </c>
      <c r="D107" s="46">
        <f>'22.22-Dati'!D107</f>
        <v>9210.68</v>
      </c>
      <c r="E107" s="46">
        <f>'22.22-Dati'!E107</f>
        <v>23158.49</v>
      </c>
      <c r="F107" s="46">
        <f>'22.22-Dati'!F107</f>
        <v>71060.63</v>
      </c>
      <c r="G107" s="46"/>
      <c r="H107" s="47">
        <f>'22.22-Dati'!H107</f>
        <v>1.27275</v>
      </c>
      <c r="I107" s="47">
        <f>'22.22-Dati'!I107</f>
        <v>0.95320000000000005</v>
      </c>
      <c r="J107" s="46">
        <f>'22.22-Dati'!J107</f>
        <v>152.13040000000001</v>
      </c>
      <c r="K107" s="46"/>
      <c r="L107" s="46">
        <f t="shared" si="6"/>
        <v>13275.24</v>
      </c>
      <c r="M107" s="46">
        <f t="shared" si="7"/>
        <v>8654.3918098866052</v>
      </c>
      <c r="N107" s="46">
        <f t="shared" si="8"/>
        <v>20919.171889110363</v>
      </c>
      <c r="O107" s="46">
        <f t="shared" si="9"/>
        <v>72072.44140040518</v>
      </c>
      <c r="Q107" s="27">
        <f t="shared" si="11"/>
        <v>-5.4144930402749607E-3</v>
      </c>
      <c r="R107" s="27">
        <f t="shared" si="11"/>
        <v>1.7439103661774402E-4</v>
      </c>
      <c r="S107" s="27">
        <f t="shared" si="11"/>
        <v>-1.8522053715016051E-3</v>
      </c>
      <c r="T107" s="27">
        <f t="shared" si="10"/>
        <v>1.5321282591551647E-2</v>
      </c>
    </row>
    <row r="108" spans="1:20" ht="15" customHeight="1" x14ac:dyDescent="0.2">
      <c r="A108" s="19">
        <f>'22.22-Dati'!A108</f>
        <v>105</v>
      </c>
      <c r="B108" s="25">
        <f>'22.22-Dati'!B108</f>
        <v>45639</v>
      </c>
      <c r="C108" s="46">
        <f>'22.22-Dati'!C108</f>
        <v>13276.56</v>
      </c>
      <c r="D108" s="46">
        <f>'22.22-Dati'!D108</f>
        <v>9198.01</v>
      </c>
      <c r="E108" s="46">
        <f>'22.22-Dati'!E108</f>
        <v>23122.99</v>
      </c>
      <c r="F108" s="46">
        <f>'22.22-Dati'!F108</f>
        <v>70385.31</v>
      </c>
      <c r="G108" s="46"/>
      <c r="H108" s="47">
        <f>'22.22-Dati'!H108</f>
        <v>1.26657</v>
      </c>
      <c r="I108" s="47">
        <f>'22.22-Dati'!I108</f>
        <v>0.95074999999999998</v>
      </c>
      <c r="J108" s="46">
        <f>'22.22-Dati'!J108</f>
        <v>153.49876</v>
      </c>
      <c r="K108" s="46"/>
      <c r="L108" s="46">
        <f t="shared" si="6"/>
        <v>13276.56</v>
      </c>
      <c r="M108" s="46">
        <f t="shared" si="7"/>
        <v>8600.5223288004963</v>
      </c>
      <c r="N108" s="46">
        <f t="shared" si="8"/>
        <v>20940.928824296607</v>
      </c>
      <c r="O108" s="46">
        <f t="shared" si="9"/>
        <v>70751.123981896657</v>
      </c>
      <c r="Q108" s="27">
        <f t="shared" si="11"/>
        <v>9.943323058563981E-5</v>
      </c>
      <c r="R108" s="27">
        <f t="shared" si="11"/>
        <v>-6.2245253357456542E-3</v>
      </c>
      <c r="S108" s="27">
        <f t="shared" si="11"/>
        <v>1.0400476319796233E-3</v>
      </c>
      <c r="T108" s="27">
        <f t="shared" si="10"/>
        <v>-1.8333185234669938E-2</v>
      </c>
    </row>
    <row r="109" spans="1:20" ht="15" customHeight="1" x14ac:dyDescent="0.2">
      <c r="A109" s="19">
        <f>'22.22-Dati'!A109</f>
        <v>106</v>
      </c>
      <c r="B109" s="25">
        <f>'22.22-Dati'!B109</f>
        <v>45642</v>
      </c>
      <c r="C109" s="46">
        <f>'22.22-Dati'!C109</f>
        <v>13328.78</v>
      </c>
      <c r="D109" s="46">
        <f>'22.22-Dati'!D109</f>
        <v>9155.6</v>
      </c>
      <c r="E109" s="46">
        <f>'22.22-Dati'!E109</f>
        <v>22959.94</v>
      </c>
      <c r="F109" s="46">
        <f>'22.22-Dati'!F109</f>
        <v>70362.25</v>
      </c>
      <c r="G109" s="46"/>
      <c r="H109" s="47">
        <f>'22.22-Dati'!H109</f>
        <v>1.26566</v>
      </c>
      <c r="I109" s="47">
        <f>'22.22-Dati'!I109</f>
        <v>0.95255999999999996</v>
      </c>
      <c r="J109" s="46">
        <f>'22.22-Dati'!J109</f>
        <v>154.05792</v>
      </c>
      <c r="K109" s="46"/>
      <c r="L109" s="46">
        <f t="shared" si="6"/>
        <v>13328.78</v>
      </c>
      <c r="M109" s="46">
        <f t="shared" si="7"/>
        <v>8554.7164363335705</v>
      </c>
      <c r="N109" s="46">
        <f t="shared" si="8"/>
        <v>20753.755289115645</v>
      </c>
      <c r="O109" s="46">
        <f t="shared" si="9"/>
        <v>70471.233946394961</v>
      </c>
      <c r="Q109" s="27">
        <f t="shared" si="11"/>
        <v>3.9332477690004917E-3</v>
      </c>
      <c r="R109" s="27">
        <f t="shared" si="11"/>
        <v>-5.3259430899372231E-3</v>
      </c>
      <c r="S109" s="27">
        <f t="shared" si="11"/>
        <v>-8.9381677742868277E-3</v>
      </c>
      <c r="T109" s="27">
        <f t="shared" si="10"/>
        <v>-3.9559800572682392E-3</v>
      </c>
    </row>
    <row r="110" spans="1:20" ht="15" customHeight="1" x14ac:dyDescent="0.2">
      <c r="A110" s="19">
        <f>'22.22-Dati'!A110</f>
        <v>107</v>
      </c>
      <c r="B110" s="25">
        <f>'22.22-Dati'!B110</f>
        <v>45643</v>
      </c>
      <c r="C110" s="46">
        <f>'22.22-Dati'!C110</f>
        <v>13277.55</v>
      </c>
      <c r="D110" s="46">
        <f>'22.22-Dati'!D110</f>
        <v>9081.52</v>
      </c>
      <c r="E110" s="46">
        <f>'22.22-Dati'!E110</f>
        <v>22986.85</v>
      </c>
      <c r="F110" s="46">
        <f>'22.22-Dati'!F110</f>
        <v>70196.75</v>
      </c>
      <c r="G110" s="46"/>
      <c r="H110" s="47">
        <f>'22.22-Dati'!H110</f>
        <v>1.2700899999999999</v>
      </c>
      <c r="I110" s="47">
        <f>'22.22-Dati'!I110</f>
        <v>0.95265</v>
      </c>
      <c r="J110" s="46">
        <f>'22.22-Dati'!J110</f>
        <v>153.97732999999999</v>
      </c>
      <c r="K110" s="46"/>
      <c r="L110" s="46">
        <f t="shared" si="6"/>
        <v>13277.55</v>
      </c>
      <c r="M110" s="46">
        <f t="shared" si="7"/>
        <v>8515.1988371131592</v>
      </c>
      <c r="N110" s="46">
        <f t="shared" si="8"/>
        <v>20776.116575342461</v>
      </c>
      <c r="O110" s="46">
        <f t="shared" si="9"/>
        <v>70342.274698781956</v>
      </c>
      <c r="Q110" s="27">
        <f t="shared" si="11"/>
        <v>-3.8435625766200191E-3</v>
      </c>
      <c r="R110" s="27">
        <f t="shared" si="11"/>
        <v>-4.619393233488399E-3</v>
      </c>
      <c r="S110" s="27">
        <f t="shared" si="11"/>
        <v>1.0774573524312428E-3</v>
      </c>
      <c r="T110" s="27">
        <f t="shared" si="10"/>
        <v>-1.8299558612965459E-3</v>
      </c>
    </row>
    <row r="111" spans="1:20" ht="15" customHeight="1" x14ac:dyDescent="0.2">
      <c r="A111" s="19">
        <f>'22.22-Dati'!A111</f>
        <v>108</v>
      </c>
      <c r="B111" s="25">
        <f>'22.22-Dati'!B111</f>
        <v>45644</v>
      </c>
      <c r="C111" s="46">
        <f>'22.22-Dati'!C111</f>
        <v>12886.21</v>
      </c>
      <c r="D111" s="46">
        <f>'22.22-Dati'!D111</f>
        <v>9085.85</v>
      </c>
      <c r="E111" s="46">
        <f>'22.22-Dati'!E111</f>
        <v>23045.9</v>
      </c>
      <c r="F111" s="46">
        <f>'22.22-Dati'!F111</f>
        <v>69692.13</v>
      </c>
      <c r="G111" s="46"/>
      <c r="H111" s="47">
        <f>'22.22-Dati'!H111</f>
        <v>1.27193</v>
      </c>
      <c r="I111" s="47">
        <f>'22.22-Dati'!I111</f>
        <v>0.95274000000000003</v>
      </c>
      <c r="J111" s="46">
        <f>'22.22-Dati'!J111</f>
        <v>153.88720000000001</v>
      </c>
      <c r="K111" s="46"/>
      <c r="L111" s="46">
        <f t="shared" si="6"/>
        <v>12886.21</v>
      </c>
      <c r="M111" s="46">
        <f t="shared" si="7"/>
        <v>8531.6008080114589</v>
      </c>
      <c r="N111" s="46">
        <f t="shared" si="8"/>
        <v>20827.519865860573</v>
      </c>
      <c r="O111" s="46">
        <f t="shared" si="9"/>
        <v>69877.511087538151</v>
      </c>
      <c r="Q111" s="27">
        <f t="shared" si="11"/>
        <v>-2.9473811057009778E-2</v>
      </c>
      <c r="R111" s="27">
        <f t="shared" si="11"/>
        <v>1.9261994008656941E-3</v>
      </c>
      <c r="S111" s="27">
        <f t="shared" si="11"/>
        <v>2.4741529694302239E-3</v>
      </c>
      <c r="T111" s="27">
        <f t="shared" si="10"/>
        <v>-6.6071734704913196E-3</v>
      </c>
    </row>
    <row r="112" spans="1:20" ht="15" customHeight="1" x14ac:dyDescent="0.2">
      <c r="A112" s="19">
        <f>'22.22-Dati'!A112</f>
        <v>109</v>
      </c>
      <c r="B112" s="25">
        <f>'22.22-Dati'!B112</f>
        <v>45645</v>
      </c>
      <c r="C112" s="46">
        <f>'22.22-Dati'!C112</f>
        <v>12875.09</v>
      </c>
      <c r="D112" s="46">
        <f>'22.22-Dati'!D112</f>
        <v>8987.2900000000009</v>
      </c>
      <c r="E112" s="46">
        <f>'22.22-Dati'!E112</f>
        <v>22764.25</v>
      </c>
      <c r="F112" s="46">
        <f>'22.22-Dati'!F112</f>
        <v>69214</v>
      </c>
      <c r="G112" s="46"/>
      <c r="H112" s="47">
        <f>'22.22-Dati'!H112</f>
        <v>1.26084</v>
      </c>
      <c r="I112" s="47">
        <f>'22.22-Dati'!I112</f>
        <v>0.96199999999999997</v>
      </c>
      <c r="J112" s="46">
        <f>'22.22-Dati'!J112</f>
        <v>156.87350000000001</v>
      </c>
      <c r="K112" s="46"/>
      <c r="L112" s="46">
        <f t="shared" si="6"/>
        <v>12875.09</v>
      </c>
      <c r="M112" s="46">
        <f t="shared" si="7"/>
        <v>8365.4727170446513</v>
      </c>
      <c r="N112" s="46">
        <f t="shared" si="8"/>
        <v>20374.950288461539</v>
      </c>
      <c r="O112" s="46">
        <f t="shared" si="9"/>
        <v>68077.022056370246</v>
      </c>
      <c r="Q112" s="27">
        <f t="shared" si="11"/>
        <v>-8.6293797788480724E-4</v>
      </c>
      <c r="R112" s="27">
        <f t="shared" si="11"/>
        <v>-1.9472089084478464E-2</v>
      </c>
      <c r="S112" s="27">
        <f t="shared" si="11"/>
        <v>-2.1729403227739232E-2</v>
      </c>
      <c r="T112" s="27">
        <f t="shared" si="10"/>
        <v>-2.5766358920717214E-2</v>
      </c>
    </row>
    <row r="113" spans="1:20" ht="15" customHeight="1" x14ac:dyDescent="0.2">
      <c r="A113" s="19">
        <f>'22.22-Dati'!A113</f>
        <v>110</v>
      </c>
      <c r="B113" s="25">
        <f>'22.22-Dati'!B113</f>
        <v>45646</v>
      </c>
      <c r="C113" s="46">
        <f>'22.22-Dati'!C113</f>
        <v>13015.66</v>
      </c>
      <c r="D113" s="46">
        <f>'22.22-Dati'!D113</f>
        <v>8964.32</v>
      </c>
      <c r="E113" s="46">
        <f>'22.22-Dati'!E113</f>
        <v>22702.16</v>
      </c>
      <c r="F113" s="46">
        <f>'22.22-Dati'!F113</f>
        <v>69014.880000000005</v>
      </c>
      <c r="G113" s="46"/>
      <c r="H113" s="47">
        <f>'22.22-Dati'!H113</f>
        <v>1.25234</v>
      </c>
      <c r="I113" s="47">
        <f>'22.22-Dati'!I113</f>
        <v>0.96245999999999998</v>
      </c>
      <c r="J113" s="46">
        <f>'22.22-Dati'!J113</f>
        <v>156.77574999999999</v>
      </c>
      <c r="K113" s="46"/>
      <c r="L113" s="46">
        <f t="shared" si="6"/>
        <v>13015.66</v>
      </c>
      <c r="M113" s="46">
        <f t="shared" si="7"/>
        <v>8287.8399692889197</v>
      </c>
      <c r="N113" s="46">
        <f t="shared" si="8"/>
        <v>20309.665674209838</v>
      </c>
      <c r="O113" s="46">
        <f t="shared" si="9"/>
        <v>67923.497049226047</v>
      </c>
      <c r="Q113" s="27">
        <f t="shared" si="11"/>
        <v>1.0917981932553458E-2</v>
      </c>
      <c r="R113" s="27">
        <f t="shared" si="11"/>
        <v>-9.280138777759064E-3</v>
      </c>
      <c r="S113" s="27">
        <f t="shared" si="11"/>
        <v>-3.204160664316912E-3</v>
      </c>
      <c r="T113" s="27">
        <f t="shared" si="10"/>
        <v>-2.2551663176023544E-3</v>
      </c>
    </row>
    <row r="114" spans="1:20" ht="15" customHeight="1" x14ac:dyDescent="0.2">
      <c r="A114" s="19">
        <f>'22.22-Dati'!A114</f>
        <v>111</v>
      </c>
      <c r="B114" s="25">
        <f>'22.22-Dati'!B114</f>
        <v>45649</v>
      </c>
      <c r="C114" s="46">
        <f>'22.22-Dati'!C114</f>
        <v>13111.3</v>
      </c>
      <c r="D114" s="46">
        <f>'22.22-Dati'!D114</f>
        <v>8984.4</v>
      </c>
      <c r="E114" s="46">
        <f>'22.22-Dati'!E114</f>
        <v>22695.42</v>
      </c>
      <c r="F114" s="46">
        <f>'22.22-Dati'!F114</f>
        <v>69834.13</v>
      </c>
      <c r="G114" s="46"/>
      <c r="H114" s="47">
        <f>'22.22-Dati'!H114</f>
        <v>1.25224</v>
      </c>
      <c r="I114" s="47">
        <f>'22.22-Dati'!I114</f>
        <v>0.96218999999999999</v>
      </c>
      <c r="J114" s="46">
        <f>'22.22-Dati'!J114</f>
        <v>157.18271999999999</v>
      </c>
      <c r="K114" s="46"/>
      <c r="L114" s="46">
        <f t="shared" si="6"/>
        <v>13111.3</v>
      </c>
      <c r="M114" s="46">
        <f t="shared" si="7"/>
        <v>8305.7413890857533</v>
      </c>
      <c r="N114" s="46">
        <f t="shared" si="8"/>
        <v>20309.33337760733</v>
      </c>
      <c r="O114" s="46">
        <f t="shared" si="9"/>
        <v>68551.839750006868</v>
      </c>
      <c r="Q114" s="27">
        <f t="shared" si="11"/>
        <v>7.3480714769746155E-3</v>
      </c>
      <c r="R114" s="27">
        <f t="shared" si="11"/>
        <v>2.1599620483947987E-3</v>
      </c>
      <c r="S114" s="27">
        <f t="shared" si="11"/>
        <v>-1.6361500373192294E-5</v>
      </c>
      <c r="T114" s="27">
        <f t="shared" si="10"/>
        <v>9.2507413204217532E-3</v>
      </c>
    </row>
    <row r="115" spans="1:20" ht="15" customHeight="1" x14ac:dyDescent="0.2">
      <c r="A115" s="19">
        <f>'22.22-Dati'!A115</f>
        <v>112</v>
      </c>
      <c r="B115" s="25">
        <f>'22.22-Dati'!B115</f>
        <v>45650</v>
      </c>
      <c r="C115" s="46">
        <f>'22.22-Dati'!C115</f>
        <v>13256.07</v>
      </c>
      <c r="D115" s="46">
        <f>'22.22-Dati'!D115</f>
        <v>9023.09</v>
      </c>
      <c r="E115" s="46">
        <f>'22.22-Dati'!E115</f>
        <v>22727.81</v>
      </c>
      <c r="F115" s="46">
        <f>'22.22-Dati'!F115</f>
        <v>69612.13</v>
      </c>
      <c r="G115" s="46"/>
      <c r="H115" s="47">
        <f>'22.22-Dati'!H115</f>
        <v>1.25536</v>
      </c>
      <c r="I115" s="47">
        <f>'22.22-Dati'!I115</f>
        <v>0.96199999999999997</v>
      </c>
      <c r="J115" s="46">
        <f>'22.22-Dati'!J115</f>
        <v>157.04666</v>
      </c>
      <c r="K115" s="46"/>
      <c r="L115" s="46">
        <f t="shared" si="6"/>
        <v>13256.07</v>
      </c>
      <c r="M115" s="46">
        <f t="shared" si="7"/>
        <v>8362.2920080321292</v>
      </c>
      <c r="N115" s="46">
        <f t="shared" si="8"/>
        <v>20342.334973284822</v>
      </c>
      <c r="O115" s="46">
        <f t="shared" si="9"/>
        <v>68393.118332030746</v>
      </c>
      <c r="Q115" s="27">
        <f t="shared" si="11"/>
        <v>1.1041620586822088E-2</v>
      </c>
      <c r="R115" s="27">
        <f t="shared" si="11"/>
        <v>6.8086178340065785E-3</v>
      </c>
      <c r="S115" s="27">
        <f t="shared" si="11"/>
        <v>1.6249472626156372E-3</v>
      </c>
      <c r="T115" s="27">
        <f t="shared" si="10"/>
        <v>-2.3153487718920833E-3</v>
      </c>
    </row>
    <row r="116" spans="1:20" ht="15" customHeight="1" x14ac:dyDescent="0.2">
      <c r="A116" s="19">
        <f>'22.22-Dati'!A116</f>
        <v>113</v>
      </c>
      <c r="B116" s="25">
        <f>'22.22-Dati'!B116</f>
        <v>45653</v>
      </c>
      <c r="C116" s="46">
        <f>'22.22-Dati'!C116</f>
        <v>13106.39</v>
      </c>
      <c r="D116" s="46">
        <f>'22.22-Dati'!D116</f>
        <v>9037.27</v>
      </c>
      <c r="E116" s="46">
        <f>'22.22-Dati'!E116</f>
        <v>22954.6</v>
      </c>
      <c r="F116" s="46">
        <f>'22.22-Dati'!F116</f>
        <v>71914.19</v>
      </c>
      <c r="G116" s="46"/>
      <c r="H116" s="47">
        <f>'22.22-Dati'!H116</f>
        <v>1.2557499999999999</v>
      </c>
      <c r="I116" s="47">
        <f>'22.22-Dati'!I116</f>
        <v>0.95831</v>
      </c>
      <c r="J116" s="46">
        <f>'22.22-Dati'!J116</f>
        <v>157.78630000000001</v>
      </c>
      <c r="K116" s="46"/>
      <c r="L116" s="46">
        <f t="shared" si="6"/>
        <v>13106.39</v>
      </c>
      <c r="M116" s="46">
        <f t="shared" si="7"/>
        <v>8378.0355262963621</v>
      </c>
      <c r="N116" s="46">
        <f t="shared" si="8"/>
        <v>20624.431799730773</v>
      </c>
      <c r="O116" s="46">
        <f t="shared" si="9"/>
        <v>70323.663676140452</v>
      </c>
      <c r="Q116" s="27">
        <f t="shared" si="11"/>
        <v>-1.1291431019902603E-2</v>
      </c>
      <c r="R116" s="27">
        <f t="shared" si="11"/>
        <v>1.8826798022732359E-3</v>
      </c>
      <c r="S116" s="27">
        <f t="shared" si="11"/>
        <v>1.3867475234107769E-2</v>
      </c>
      <c r="T116" s="27">
        <f t="shared" si="10"/>
        <v>2.8227187050273262E-2</v>
      </c>
    </row>
    <row r="117" spans="1:20" ht="15" customHeight="1" x14ac:dyDescent="0.2">
      <c r="A117" s="19">
        <f>'22.22-Dati'!A117</f>
        <v>114</v>
      </c>
      <c r="B117" s="25">
        <f>'22.22-Dati'!B117</f>
        <v>45656</v>
      </c>
      <c r="C117" s="46">
        <f>'22.22-Dati'!C117</f>
        <v>12966.22</v>
      </c>
      <c r="D117" s="46">
        <f>'22.22-Dati'!D117</f>
        <v>9005.36</v>
      </c>
      <c r="E117" s="46">
        <f>'22.22-Dati'!E117</f>
        <v>22824.12</v>
      </c>
      <c r="F117" s="46">
        <f>'22.22-Dati'!F117</f>
        <v>71223.94</v>
      </c>
      <c r="G117" s="46"/>
      <c r="H117" s="47">
        <f>'22.22-Dati'!H117</f>
        <v>1.2590699999999999</v>
      </c>
      <c r="I117" s="47">
        <f>'22.22-Dati'!I117</f>
        <v>0.95748999999999995</v>
      </c>
      <c r="J117" s="46">
        <f>'22.22-Dati'!J117</f>
        <v>157.57373000000001</v>
      </c>
      <c r="K117" s="46"/>
      <c r="L117" s="46">
        <f t="shared" si="6"/>
        <v>12966.22</v>
      </c>
      <c r="M117" s="46">
        <f t="shared" si="7"/>
        <v>8370.5252002126144</v>
      </c>
      <c r="N117" s="46">
        <f t="shared" si="8"/>
        <v>20524.759573050371</v>
      </c>
      <c r="O117" s="46">
        <f t="shared" si="9"/>
        <v>69742.637349306882</v>
      </c>
      <c r="Q117" s="27">
        <f t="shared" si="11"/>
        <v>-1.0694783231690807E-2</v>
      </c>
      <c r="R117" s="27">
        <f t="shared" si="11"/>
        <v>-8.9643044126213765E-4</v>
      </c>
      <c r="S117" s="27">
        <f t="shared" si="11"/>
        <v>-4.8327259460163056E-3</v>
      </c>
      <c r="T117" s="27">
        <f t="shared" si="10"/>
        <v>-8.2621737330033484E-3</v>
      </c>
    </row>
    <row r="118" spans="1:20" ht="15" customHeight="1" x14ac:dyDescent="0.2">
      <c r="A118" s="19">
        <f>'22.22-Dati'!A118</f>
        <v>115</v>
      </c>
      <c r="B118" s="25">
        <f>'22.22-Dati'!B118</f>
        <v>45663</v>
      </c>
      <c r="C118" s="46">
        <f>'22.22-Dati'!C118</f>
        <v>13120.14</v>
      </c>
      <c r="D118" s="46">
        <f>'22.22-Dati'!D118</f>
        <v>9149.2900000000009</v>
      </c>
      <c r="E118" s="46">
        <f>'22.22-Dati'!E118</f>
        <v>23261.48</v>
      </c>
      <c r="F118" s="46">
        <f>'22.22-Dati'!F118</f>
        <v>70175.06</v>
      </c>
      <c r="G118" s="46"/>
      <c r="H118" s="47">
        <f>'22.22-Dati'!H118</f>
        <v>1.2546600000000001</v>
      </c>
      <c r="I118" s="47">
        <f>'22.22-Dati'!I118</f>
        <v>0.95913999999999999</v>
      </c>
      <c r="J118" s="46">
        <f>'22.22-Dati'!J118</f>
        <v>156.5797</v>
      </c>
      <c r="K118" s="46"/>
      <c r="L118" s="46">
        <f t="shared" si="6"/>
        <v>13120.14</v>
      </c>
      <c r="M118" s="46">
        <f t="shared" si="7"/>
        <v>8474.5217571757639</v>
      </c>
      <c r="N118" s="46">
        <f t="shared" si="8"/>
        <v>20882.073653898286</v>
      </c>
      <c r="O118" s="46">
        <f t="shared" si="9"/>
        <v>69151.80545302105</v>
      </c>
      <c r="Q118" s="27">
        <f t="shared" si="11"/>
        <v>1.1870845936595251E-2</v>
      </c>
      <c r="R118" s="27">
        <f t="shared" si="11"/>
        <v>1.2424137610924096E-2</v>
      </c>
      <c r="S118" s="27">
        <f t="shared" si="11"/>
        <v>1.7408928936594167E-2</v>
      </c>
      <c r="T118" s="27">
        <f t="shared" si="10"/>
        <v>-8.4716024334818736E-3</v>
      </c>
    </row>
    <row r="119" spans="1:20" ht="15" customHeight="1" x14ac:dyDescent="0.2">
      <c r="A119" s="19">
        <f>'22.22-Dati'!A119</f>
        <v>116</v>
      </c>
      <c r="B119" s="25">
        <f>'22.22-Dati'!B119</f>
        <v>45664</v>
      </c>
      <c r="C119" s="46">
        <f>'22.22-Dati'!C119</f>
        <v>12974.59</v>
      </c>
      <c r="D119" s="46">
        <f>'22.22-Dati'!D119</f>
        <v>9144.43</v>
      </c>
      <c r="E119" s="46">
        <f>'22.22-Dati'!E119</f>
        <v>23397.89</v>
      </c>
      <c r="F119" s="46">
        <f>'22.22-Dati'!F119</f>
        <v>71560.94</v>
      </c>
      <c r="G119" s="46"/>
      <c r="H119" s="47">
        <f>'22.22-Dati'!H119</f>
        <v>1.25345</v>
      </c>
      <c r="I119" s="47">
        <f>'22.22-Dati'!I119</f>
        <v>0.96218999999999999</v>
      </c>
      <c r="J119" s="46">
        <f>'22.22-Dati'!J119</f>
        <v>157.66381000000001</v>
      </c>
      <c r="K119" s="46"/>
      <c r="L119" s="46">
        <f t="shared" si="6"/>
        <v>12974.59</v>
      </c>
      <c r="M119" s="46">
        <f t="shared" si="7"/>
        <v>8461.8516592103715</v>
      </c>
      <c r="N119" s="46">
        <f t="shared" si="8"/>
        <v>20937.949081470393</v>
      </c>
      <c r="O119" s="46">
        <f t="shared" si="9"/>
        <v>70032.593029101597</v>
      </c>
      <c r="Q119" s="27">
        <f t="shared" si="11"/>
        <v>-1.1093631622833238E-2</v>
      </c>
      <c r="R119" s="27">
        <f t="shared" si="11"/>
        <v>-1.4950811772551137E-3</v>
      </c>
      <c r="S119" s="27">
        <f t="shared" si="11"/>
        <v>2.6757604871141091E-3</v>
      </c>
      <c r="T119" s="27">
        <f t="shared" si="10"/>
        <v>1.2737014895134138E-2</v>
      </c>
    </row>
    <row r="120" spans="1:20" ht="15" customHeight="1" x14ac:dyDescent="0.2">
      <c r="A120" s="19">
        <f>'22.22-Dati'!A120</f>
        <v>117</v>
      </c>
      <c r="B120" s="25">
        <f>'22.22-Dati'!B120</f>
        <v>45665</v>
      </c>
      <c r="C120" s="46">
        <f>'22.22-Dati'!C120</f>
        <v>12995.13</v>
      </c>
      <c r="D120" s="46">
        <f>'22.22-Dati'!D120</f>
        <v>9150.81</v>
      </c>
      <c r="E120" s="46">
        <f>'22.22-Dati'!E120</f>
        <v>23282.52</v>
      </c>
      <c r="F120" s="46">
        <f>'22.22-Dati'!F120</f>
        <v>71378.38</v>
      </c>
      <c r="G120" s="46"/>
      <c r="H120" s="47">
        <f>'22.22-Dati'!H120</f>
        <v>1.23329</v>
      </c>
      <c r="I120" s="47">
        <f>'22.22-Dati'!I120</f>
        <v>0.97219999999999995</v>
      </c>
      <c r="J120" s="46">
        <f>'22.22-Dati'!J120</f>
        <v>158.40949000000001</v>
      </c>
      <c r="K120" s="46"/>
      <c r="L120" s="46">
        <f t="shared" si="6"/>
        <v>12995.13</v>
      </c>
      <c r="M120" s="46">
        <f t="shared" si="7"/>
        <v>8331.563359984053</v>
      </c>
      <c r="N120" s="46">
        <f t="shared" si="8"/>
        <v>20620.189462662001</v>
      </c>
      <c r="O120" s="46">
        <f t="shared" si="9"/>
        <v>69525.109037376489</v>
      </c>
      <c r="Q120" s="27">
        <f t="shared" si="11"/>
        <v>1.5830943405532702E-3</v>
      </c>
      <c r="R120" s="27">
        <f t="shared" si="11"/>
        <v>-1.5397138176548525E-2</v>
      </c>
      <c r="S120" s="27">
        <f t="shared" si="11"/>
        <v>-1.5176253298352019E-2</v>
      </c>
      <c r="T120" s="27">
        <f t="shared" si="10"/>
        <v>-7.2463972812519825E-3</v>
      </c>
    </row>
    <row r="121" spans="1:20" ht="15" customHeight="1" x14ac:dyDescent="0.2">
      <c r="A121" s="19">
        <f>'22.22-Dati'!A121</f>
        <v>118</v>
      </c>
      <c r="B121" s="25">
        <f>'22.22-Dati'!B121</f>
        <v>45667</v>
      </c>
      <c r="C121" s="46">
        <f>'22.22-Dati'!C121</f>
        <v>12797.39</v>
      </c>
      <c r="D121" s="46">
        <f>'22.22-Dati'!D121</f>
        <v>9149.9500000000007</v>
      </c>
      <c r="E121" s="46">
        <f>'22.22-Dati'!E121</f>
        <v>23215.72</v>
      </c>
      <c r="F121" s="46">
        <f>'22.22-Dati'!F121</f>
        <v>69966.81</v>
      </c>
      <c r="G121" s="46"/>
      <c r="H121" s="47">
        <f>'22.22-Dati'!H121</f>
        <v>1.2311700000000001</v>
      </c>
      <c r="I121" s="47">
        <f>'22.22-Dati'!I121</f>
        <v>0.97050000000000003</v>
      </c>
      <c r="J121" s="46">
        <f>'22.22-Dati'!J121</f>
        <v>158.05511999999999</v>
      </c>
      <c r="K121" s="46"/>
      <c r="L121" s="46">
        <f t="shared" si="6"/>
        <v>12797.39</v>
      </c>
      <c r="M121" s="46">
        <f t="shared" si="7"/>
        <v>8316.4599142895131</v>
      </c>
      <c r="N121" s="46">
        <f t="shared" si="8"/>
        <v>20597.044195363214</v>
      </c>
      <c r="O121" s="46">
        <f t="shared" si="9"/>
        <v>68302.98631159433</v>
      </c>
      <c r="Q121" s="27">
        <f t="shared" si="11"/>
        <v>-1.5216469554363812E-2</v>
      </c>
      <c r="R121" s="27">
        <f t="shared" si="11"/>
        <v>-1.8127985159520918E-3</v>
      </c>
      <c r="S121" s="27">
        <f t="shared" si="11"/>
        <v>-1.1224565778455797E-3</v>
      </c>
      <c r="T121" s="27">
        <f t="shared" si="10"/>
        <v>-1.7578148998301461E-2</v>
      </c>
    </row>
    <row r="122" spans="1:20" ht="15" customHeight="1" x14ac:dyDescent="0.2">
      <c r="A122" s="19">
        <f>'22.22-Dati'!A122</f>
        <v>119</v>
      </c>
      <c r="B122" s="25">
        <f>'22.22-Dati'!B122</f>
        <v>45671</v>
      </c>
      <c r="C122" s="46">
        <f>'22.22-Dati'!C122</f>
        <v>12832.29</v>
      </c>
      <c r="D122" s="46">
        <f>'22.22-Dati'!D122</f>
        <v>9097.86</v>
      </c>
      <c r="E122" s="46">
        <f>'22.22-Dati'!E122</f>
        <v>23194.73</v>
      </c>
      <c r="F122" s="46">
        <f>'22.22-Dati'!F122</f>
        <v>68688.38</v>
      </c>
      <c r="G122" s="46"/>
      <c r="H122" s="47">
        <f>'22.22-Dati'!H122</f>
        <v>1.2154799999999999</v>
      </c>
      <c r="I122" s="47">
        <f>'22.22-Dati'!I122</f>
        <v>0.97609000000000001</v>
      </c>
      <c r="J122" s="46">
        <f>'22.22-Dati'!J122</f>
        <v>157.76476</v>
      </c>
      <c r="K122" s="46"/>
      <c r="L122" s="46">
        <f t="shared" si="6"/>
        <v>12832.29</v>
      </c>
      <c r="M122" s="46">
        <f t="shared" si="7"/>
        <v>8163.7335170092128</v>
      </c>
      <c r="N122" s="46">
        <f t="shared" si="8"/>
        <v>20460.57061531211</v>
      </c>
      <c r="O122" s="46">
        <f t="shared" si="9"/>
        <v>67178.369695521353</v>
      </c>
      <c r="Q122" s="27">
        <f t="shared" si="11"/>
        <v>2.7271185765223578E-3</v>
      </c>
      <c r="R122" s="27">
        <f t="shared" si="11"/>
        <v>-1.8364352002452705E-2</v>
      </c>
      <c r="S122" s="27">
        <f t="shared" si="11"/>
        <v>-6.6258817894767228E-3</v>
      </c>
      <c r="T122" s="27">
        <f t="shared" si="10"/>
        <v>-1.6465116341217355E-2</v>
      </c>
    </row>
    <row r="123" spans="1:20" ht="15" customHeight="1" x14ac:dyDescent="0.2">
      <c r="A123" s="19">
        <f>'22.22-Dati'!A123</f>
        <v>120</v>
      </c>
      <c r="B123" s="25">
        <f>'22.22-Dati'!B123</f>
        <v>45672</v>
      </c>
      <c r="C123" s="46">
        <f>'22.22-Dati'!C123</f>
        <v>13068.56</v>
      </c>
      <c r="D123" s="46">
        <f>'22.22-Dati'!D123</f>
        <v>9208.34</v>
      </c>
      <c r="E123" s="46">
        <f>'22.22-Dati'!E123</f>
        <v>23353.85</v>
      </c>
      <c r="F123" s="46">
        <f>'22.22-Dati'!F123</f>
        <v>68635.31</v>
      </c>
      <c r="G123" s="46"/>
      <c r="H123" s="47">
        <f>'22.22-Dati'!H123</f>
        <v>1.2216400000000001</v>
      </c>
      <c r="I123" s="47">
        <f>'22.22-Dati'!I123</f>
        <v>0.97087000000000001</v>
      </c>
      <c r="J123" s="46">
        <f>'22.22-Dati'!J123</f>
        <v>157.03882999999999</v>
      </c>
      <c r="K123" s="46"/>
      <c r="L123" s="46">
        <f t="shared" si="6"/>
        <v>13068.56</v>
      </c>
      <c r="M123" s="46">
        <f t="shared" si="7"/>
        <v>8304.7458049846446</v>
      </c>
      <c r="N123" s="46">
        <f t="shared" si="8"/>
        <v>20711.6972050841</v>
      </c>
      <c r="O123" s="46">
        <f t="shared" si="9"/>
        <v>67436.766147757211</v>
      </c>
      <c r="Q123" s="27">
        <f t="shared" si="11"/>
        <v>1.8412146234226205E-2</v>
      </c>
      <c r="R123" s="27">
        <f t="shared" si="11"/>
        <v>1.7273014568840513E-2</v>
      </c>
      <c r="S123" s="27">
        <f t="shared" si="11"/>
        <v>1.2273684565964818E-2</v>
      </c>
      <c r="T123" s="27">
        <f t="shared" si="10"/>
        <v>3.8464233860841233E-3</v>
      </c>
    </row>
    <row r="124" spans="1:20" ht="15" customHeight="1" x14ac:dyDescent="0.2">
      <c r="A124" s="19">
        <f>'22.22-Dati'!A124</f>
        <v>121</v>
      </c>
      <c r="B124" s="25">
        <f>'22.22-Dati'!B124</f>
        <v>45673</v>
      </c>
      <c r="C124" s="46">
        <f>'22.22-Dati'!C124</f>
        <v>13041.19</v>
      </c>
      <c r="D124" s="46">
        <f>'22.22-Dati'!D124</f>
        <v>9311.75</v>
      </c>
      <c r="E124" s="46">
        <f>'22.22-Dati'!E124</f>
        <v>23854.23</v>
      </c>
      <c r="F124" s="46">
        <f>'22.22-Dati'!F124</f>
        <v>68863.88</v>
      </c>
      <c r="G124" s="46"/>
      <c r="H124" s="47">
        <f>'22.22-Dati'!H124</f>
        <v>1.2191099999999999</v>
      </c>
      <c r="I124" s="47">
        <f>'22.22-Dati'!I124</f>
        <v>0.97352000000000005</v>
      </c>
      <c r="J124" s="46">
        <f>'22.22-Dati'!J124</f>
        <v>156.21106</v>
      </c>
      <c r="K124" s="46"/>
      <c r="L124" s="46">
        <f t="shared" si="6"/>
        <v>13041.19</v>
      </c>
      <c r="M124" s="46">
        <f t="shared" si="7"/>
        <v>8380.6162462349384</v>
      </c>
      <c r="N124" s="46">
        <f t="shared" si="8"/>
        <v>21097.879506224832</v>
      </c>
      <c r="O124" s="46">
        <f t="shared" si="9"/>
        <v>68019.885499625947</v>
      </c>
      <c r="Q124" s="27">
        <f t="shared" si="11"/>
        <v>-2.0943393916390929E-3</v>
      </c>
      <c r="R124" s="27">
        <f t="shared" si="11"/>
        <v>9.1357933200983937E-3</v>
      </c>
      <c r="S124" s="27">
        <f t="shared" si="11"/>
        <v>1.8645613506069227E-2</v>
      </c>
      <c r="T124" s="27">
        <f t="shared" si="10"/>
        <v>8.6469056151223696E-3</v>
      </c>
    </row>
    <row r="125" spans="1:20" ht="15" customHeight="1" x14ac:dyDescent="0.2">
      <c r="A125" s="19">
        <f>'22.22-Dati'!A125</f>
        <v>122</v>
      </c>
      <c r="B125" s="25">
        <f>'22.22-Dati'!B125</f>
        <v>45674</v>
      </c>
      <c r="C125" s="46">
        <f>'22.22-Dati'!C125</f>
        <v>13171.75</v>
      </c>
      <c r="D125" s="46">
        <f>'22.22-Dati'!D125</f>
        <v>9437.49</v>
      </c>
      <c r="E125" s="46">
        <f>'22.22-Dati'!E125</f>
        <v>24088.57</v>
      </c>
      <c r="F125" s="46">
        <f>'22.22-Dati'!F125</f>
        <v>68647.56</v>
      </c>
      <c r="G125" s="46"/>
      <c r="H125" s="47">
        <f>'22.22-Dati'!H125</f>
        <v>1.2193799999999999</v>
      </c>
      <c r="I125" s="47">
        <f>'22.22-Dati'!I125</f>
        <v>0.97106000000000003</v>
      </c>
      <c r="J125" s="46">
        <f>'22.22-Dati'!J125</f>
        <v>155.59332000000001</v>
      </c>
      <c r="K125" s="46"/>
      <c r="L125" s="46">
        <f t="shared" si="6"/>
        <v>13171.75</v>
      </c>
      <c r="M125" s="46">
        <f t="shared" si="7"/>
        <v>8495.6639471119761</v>
      </c>
      <c r="N125" s="46">
        <f t="shared" si="8"/>
        <v>21359.114191811008</v>
      </c>
      <c r="O125" s="46">
        <f t="shared" si="9"/>
        <v>68075.422437431102</v>
      </c>
      <c r="Q125" s="27">
        <f t="shared" si="11"/>
        <v>1.0011356325611351E-2</v>
      </c>
      <c r="R125" s="27">
        <f t="shared" si="11"/>
        <v>1.3727833072982405E-2</v>
      </c>
      <c r="S125" s="27">
        <f t="shared" si="11"/>
        <v>1.2382035147612819E-2</v>
      </c>
      <c r="T125" s="27">
        <f t="shared" si="10"/>
        <v>8.1648090697624006E-4</v>
      </c>
    </row>
    <row r="126" spans="1:20" ht="15" customHeight="1" x14ac:dyDescent="0.2">
      <c r="A126" s="19">
        <f>'22.22-Dati'!A126</f>
        <v>123</v>
      </c>
      <c r="B126" s="25">
        <f>'22.22-Dati'!B126</f>
        <v>45678</v>
      </c>
      <c r="C126" s="46">
        <f>'22.22-Dati'!C126</f>
        <v>13287.58</v>
      </c>
      <c r="D126" s="46">
        <f>'22.22-Dati'!D126</f>
        <v>9485.2800000000007</v>
      </c>
      <c r="E126" s="46">
        <f>'22.22-Dati'!E126</f>
        <v>24279.81</v>
      </c>
      <c r="F126" s="46">
        <f>'22.22-Dati'!F126</f>
        <v>69676.81</v>
      </c>
      <c r="G126" s="46"/>
      <c r="H126" s="47">
        <f>'22.22-Dati'!H126</f>
        <v>1.2249099999999999</v>
      </c>
      <c r="I126" s="47">
        <f>'22.22-Dati'!I126</f>
        <v>0.96553</v>
      </c>
      <c r="J126" s="46">
        <f>'22.22-Dati'!J126</f>
        <v>155.70146</v>
      </c>
      <c r="K126" s="46"/>
      <c r="L126" s="46">
        <f t="shared" si="6"/>
        <v>13287.58</v>
      </c>
      <c r="M126" s="46">
        <f t="shared" si="7"/>
        <v>8577.4084018426656</v>
      </c>
      <c r="N126" s="46">
        <f t="shared" si="8"/>
        <v>21651.988860315061</v>
      </c>
      <c r="O126" s="46">
        <f t="shared" si="9"/>
        <v>69048.104630729853</v>
      </c>
      <c r="Q126" s="27">
        <f t="shared" si="11"/>
        <v>8.7938201074268738E-3</v>
      </c>
      <c r="R126" s="27">
        <f t="shared" si="11"/>
        <v>9.62190303660467E-3</v>
      </c>
      <c r="S126" s="27">
        <f t="shared" si="11"/>
        <v>1.3711929524509033E-2</v>
      </c>
      <c r="T126" s="27">
        <f t="shared" si="10"/>
        <v>1.4288301981420014E-2</v>
      </c>
    </row>
    <row r="127" spans="1:20" ht="15" customHeight="1" x14ac:dyDescent="0.2">
      <c r="A127" s="19">
        <f>'22.22-Dati'!A127</f>
        <v>124</v>
      </c>
      <c r="B127" s="25">
        <f>'22.22-Dati'!B127</f>
        <v>45679</v>
      </c>
      <c r="C127" s="46">
        <f>'22.22-Dati'!C127</f>
        <v>13369.36</v>
      </c>
      <c r="D127" s="46">
        <f>'22.22-Dati'!D127</f>
        <v>9481.77</v>
      </c>
      <c r="E127" s="46">
        <f>'22.22-Dati'!E127</f>
        <v>24487.41</v>
      </c>
      <c r="F127" s="46">
        <f>'22.22-Dati'!F127</f>
        <v>70780.63</v>
      </c>
      <c r="G127" s="46"/>
      <c r="H127" s="47">
        <f>'22.22-Dati'!H127</f>
        <v>1.2363599999999999</v>
      </c>
      <c r="I127" s="47">
        <f>'22.22-Dati'!I127</f>
        <v>0.95757999999999999</v>
      </c>
      <c r="J127" s="46">
        <f>'22.22-Dati'!J127</f>
        <v>155.81729000000001</v>
      </c>
      <c r="K127" s="46"/>
      <c r="L127" s="46">
        <f t="shared" si="6"/>
        <v>13369.36</v>
      </c>
      <c r="M127" s="46">
        <f t="shared" si="7"/>
        <v>8654.383089121191</v>
      </c>
      <c r="N127" s="46">
        <f t="shared" si="8"/>
        <v>22018.415831888717</v>
      </c>
      <c r="O127" s="46">
        <f t="shared" si="9"/>
        <v>70089.823202676664</v>
      </c>
      <c r="Q127" s="27">
        <f t="shared" si="11"/>
        <v>6.1546195770787954E-3</v>
      </c>
      <c r="R127" s="27">
        <f t="shared" si="11"/>
        <v>8.9741194160685035E-3</v>
      </c>
      <c r="S127" s="27">
        <f t="shared" si="11"/>
        <v>1.6923478666907254E-2</v>
      </c>
      <c r="T127" s="27">
        <f t="shared" si="10"/>
        <v>1.5086852528652814E-2</v>
      </c>
    </row>
    <row r="128" spans="1:20" ht="15" customHeight="1" x14ac:dyDescent="0.2">
      <c r="A128" s="19">
        <f>'22.22-Dati'!A128</f>
        <v>125</v>
      </c>
      <c r="B128" s="25">
        <f>'22.22-Dati'!B128</f>
        <v>45680</v>
      </c>
      <c r="C128" s="46">
        <f>'22.22-Dati'!C128</f>
        <v>13440.61</v>
      </c>
      <c r="D128" s="46">
        <f>'22.22-Dati'!D128</f>
        <v>9504.27</v>
      </c>
      <c r="E128" s="46">
        <f>'22.22-Dati'!E128</f>
        <v>24659.93</v>
      </c>
      <c r="F128" s="46">
        <f>'22.22-Dati'!F128</f>
        <v>71338.75</v>
      </c>
      <c r="G128" s="46"/>
      <c r="H128" s="47">
        <f>'22.22-Dati'!H128</f>
        <v>1.2317100000000001</v>
      </c>
      <c r="I128" s="47">
        <f>'22.22-Dati'!I128</f>
        <v>0.96116999999999997</v>
      </c>
      <c r="J128" s="46">
        <f>'22.22-Dati'!J128</f>
        <v>156.26682</v>
      </c>
      <c r="K128" s="46"/>
      <c r="L128" s="46">
        <f t="shared" si="6"/>
        <v>13440.61</v>
      </c>
      <c r="M128" s="46">
        <f t="shared" si="7"/>
        <v>8642.2929967664786</v>
      </c>
      <c r="N128" s="46">
        <f t="shared" si="8"/>
        <v>22090.722273791314</v>
      </c>
      <c r="O128" s="46">
        <f t="shared" si="9"/>
        <v>70439.280027103639</v>
      </c>
      <c r="Q128" s="27">
        <f t="shared" si="11"/>
        <v>5.3293500960404985E-3</v>
      </c>
      <c r="R128" s="27">
        <f t="shared" si="11"/>
        <v>-1.3969906612881502E-3</v>
      </c>
      <c r="S128" s="27">
        <f t="shared" si="11"/>
        <v>3.2839075460587008E-3</v>
      </c>
      <c r="T128" s="27">
        <f t="shared" si="10"/>
        <v>4.9858425725580998E-3</v>
      </c>
    </row>
    <row r="129" spans="1:20" ht="15" customHeight="1" x14ac:dyDescent="0.2">
      <c r="A129" s="19">
        <f>'22.22-Dati'!A129</f>
        <v>126</v>
      </c>
      <c r="B129" s="25">
        <f>'22.22-Dati'!B129</f>
        <v>45681</v>
      </c>
      <c r="C129" s="46">
        <f>'22.22-Dati'!C129</f>
        <v>13403.51</v>
      </c>
      <c r="D129" s="46">
        <f>'22.22-Dati'!D129</f>
        <v>9434.5400000000009</v>
      </c>
      <c r="E129" s="46">
        <f>'22.22-Dati'!E129</f>
        <v>24769.3</v>
      </c>
      <c r="F129" s="46">
        <f>'22.22-Dati'!F129</f>
        <v>71290.75</v>
      </c>
      <c r="G129" s="46"/>
      <c r="H129" s="47">
        <f>'22.22-Dati'!H129</f>
        <v>1.24057</v>
      </c>
      <c r="I129" s="47">
        <f>'22.22-Dati'!I129</f>
        <v>0.95492999999999995</v>
      </c>
      <c r="J129" s="46">
        <f>'22.22-Dati'!J129</f>
        <v>156.51261</v>
      </c>
      <c r="K129" s="46"/>
      <c r="L129" s="46">
        <f t="shared" si="6"/>
        <v>13403.51</v>
      </c>
      <c r="M129" s="46">
        <f t="shared" si="7"/>
        <v>8640.5971590774861</v>
      </c>
      <c r="N129" s="46">
        <f t="shared" si="8"/>
        <v>22333.689777261159</v>
      </c>
      <c r="O129" s="46">
        <f t="shared" si="9"/>
        <v>70281.340647280755</v>
      </c>
      <c r="Q129" s="27">
        <f t="shared" si="11"/>
        <v>-2.7602913855844608E-3</v>
      </c>
      <c r="R129" s="27">
        <f t="shared" si="11"/>
        <v>-1.9622543341529482E-4</v>
      </c>
      <c r="S129" s="27">
        <f t="shared" si="11"/>
        <v>1.0998621976163461E-2</v>
      </c>
      <c r="T129" s="27">
        <f t="shared" si="10"/>
        <v>-2.2422060498362966E-3</v>
      </c>
    </row>
    <row r="130" spans="1:20" ht="15" customHeight="1" x14ac:dyDescent="0.2">
      <c r="A130" s="19">
        <f>'22.22-Dati'!A130</f>
        <v>127</v>
      </c>
      <c r="B130" s="25">
        <f>'22.22-Dati'!B130</f>
        <v>45684</v>
      </c>
      <c r="C130" s="46">
        <f>'22.22-Dati'!C130</f>
        <v>13208.19</v>
      </c>
      <c r="D130" s="46">
        <f>'22.22-Dati'!D130</f>
        <v>9436.0400000000009</v>
      </c>
      <c r="E130" s="46">
        <f>'22.22-Dati'!E130</f>
        <v>24703.56</v>
      </c>
      <c r="F130" s="46">
        <f>'22.22-Dati'!F130</f>
        <v>70637</v>
      </c>
      <c r="G130" s="46"/>
      <c r="H130" s="47">
        <f>'22.22-Dati'!H130</f>
        <v>1.2519899999999999</v>
      </c>
      <c r="I130" s="47">
        <f>'22.22-Dati'!I130</f>
        <v>0.94967000000000001</v>
      </c>
      <c r="J130" s="46">
        <f>'22.22-Dati'!J130</f>
        <v>154.04558</v>
      </c>
      <c r="K130" s="46"/>
      <c r="L130" s="46">
        <f t="shared" si="6"/>
        <v>13208.19</v>
      </c>
      <c r="M130" s="46">
        <f t="shared" si="7"/>
        <v>8721.524125620128</v>
      </c>
      <c r="N130" s="46">
        <f t="shared" si="8"/>
        <v>22397.786880495329</v>
      </c>
      <c r="O130" s="46">
        <f t="shared" si="9"/>
        <v>70752.076729368011</v>
      </c>
      <c r="Q130" s="27">
        <f t="shared" si="11"/>
        <v>-1.4572302329762853E-2</v>
      </c>
      <c r="R130" s="27">
        <f t="shared" si="11"/>
        <v>9.365899723449438E-3</v>
      </c>
      <c r="S130" s="27">
        <f t="shared" si="11"/>
        <v>2.8699737425129527E-3</v>
      </c>
      <c r="T130" s="27">
        <f t="shared" si="10"/>
        <v>6.6978813686797475E-3</v>
      </c>
    </row>
    <row r="131" spans="1:20" ht="15" customHeight="1" x14ac:dyDescent="0.2">
      <c r="A131" s="19">
        <f>'22.22-Dati'!A131</f>
        <v>128</v>
      </c>
      <c r="B131" s="25">
        <f>'22.22-Dati'!B131</f>
        <v>45685</v>
      </c>
      <c r="C131" s="46">
        <f>'22.22-Dati'!C131</f>
        <v>13329.95</v>
      </c>
      <c r="D131" s="46">
        <f>'22.22-Dati'!D131</f>
        <v>9469.51</v>
      </c>
      <c r="E131" s="46">
        <f>'22.22-Dati'!E131</f>
        <v>24674.79</v>
      </c>
      <c r="F131" s="46">
        <f>'22.22-Dati'!F131</f>
        <v>69657</v>
      </c>
      <c r="G131" s="46"/>
      <c r="H131" s="47">
        <f>'22.22-Dati'!H131</f>
        <v>1.24255</v>
      </c>
      <c r="I131" s="47">
        <f>'22.22-Dati'!I131</f>
        <v>0.95960000000000001</v>
      </c>
      <c r="J131" s="46">
        <f>'22.22-Dati'!J131</f>
        <v>155.32098999999999</v>
      </c>
      <c r="K131" s="46"/>
      <c r="L131" s="46">
        <f t="shared" ref="L131:L194" si="12">C131</f>
        <v>13329.95</v>
      </c>
      <c r="M131" s="46">
        <f t="shared" ref="M131:M194" si="13">D131*H131/$H$503</f>
        <v>8686.4661960341364</v>
      </c>
      <c r="N131" s="46">
        <f t="shared" ref="N131:N194" si="14">E131*$I$503/I131</f>
        <v>22140.198451125467</v>
      </c>
      <c r="O131" s="46">
        <f t="shared" ref="O131:O194" si="15">F131*$J$503/J131</f>
        <v>69197.563618284941</v>
      </c>
      <c r="Q131" s="27">
        <f t="shared" si="11"/>
        <v>9.2185227498998885E-3</v>
      </c>
      <c r="R131" s="27">
        <f t="shared" si="11"/>
        <v>-4.0197021851956245E-3</v>
      </c>
      <c r="S131" s="27">
        <f t="shared" si="11"/>
        <v>-1.1500619714985219E-2</v>
      </c>
      <c r="T131" s="27">
        <f t="shared" si="11"/>
        <v>-2.1971271840248573E-2</v>
      </c>
    </row>
    <row r="132" spans="1:20" ht="15" customHeight="1" x14ac:dyDescent="0.2">
      <c r="A132" s="19">
        <f>'22.22-Dati'!A132</f>
        <v>129</v>
      </c>
      <c r="B132" s="25">
        <f>'22.22-Dati'!B132</f>
        <v>45686</v>
      </c>
      <c r="C132" s="46">
        <f>'22.22-Dati'!C132</f>
        <v>13267.65</v>
      </c>
      <c r="D132" s="46">
        <f>'22.22-Dati'!D132</f>
        <v>9496.07</v>
      </c>
      <c r="E132" s="46">
        <f>'22.22-Dati'!E132</f>
        <v>24597.02</v>
      </c>
      <c r="F132" s="46">
        <f>'22.22-Dati'!F132</f>
        <v>70367.38</v>
      </c>
      <c r="G132" s="46"/>
      <c r="H132" s="47">
        <f>'22.22-Dati'!H132</f>
        <v>1.2417100000000001</v>
      </c>
      <c r="I132" s="47">
        <f>'22.22-Dati'!I132</f>
        <v>0.96191000000000004</v>
      </c>
      <c r="J132" s="46">
        <f>'22.22-Dati'!J132</f>
        <v>155.34820999999999</v>
      </c>
      <c r="K132" s="46"/>
      <c r="L132" s="46">
        <f t="shared" si="12"/>
        <v>13267.65</v>
      </c>
      <c r="M132" s="46">
        <f t="shared" si="13"/>
        <v>8704.9411467192313</v>
      </c>
      <c r="N132" s="46">
        <f t="shared" si="14"/>
        <v>22017.415486480022</v>
      </c>
      <c r="O132" s="46">
        <f t="shared" si="15"/>
        <v>69891.009770020537</v>
      </c>
      <c r="Q132" s="27">
        <f t="shared" ref="Q132:T195" si="16">(L132-L131)/L131</f>
        <v>-4.6736859478093383E-3</v>
      </c>
      <c r="R132" s="27">
        <f t="shared" si="16"/>
        <v>2.1268661234795047E-3</v>
      </c>
      <c r="S132" s="27">
        <f t="shared" si="16"/>
        <v>-5.5457029852956545E-3</v>
      </c>
      <c r="T132" s="27">
        <f t="shared" si="16"/>
        <v>1.0021250972951276E-2</v>
      </c>
    </row>
    <row r="133" spans="1:20" ht="15" customHeight="1" x14ac:dyDescent="0.2">
      <c r="A133" s="19">
        <f>'22.22-Dati'!A133</f>
        <v>130</v>
      </c>
      <c r="B133" s="25">
        <f>'22.22-Dati'!B133</f>
        <v>45687</v>
      </c>
      <c r="C133" s="46">
        <f>'22.22-Dati'!C133</f>
        <v>13337.85</v>
      </c>
      <c r="D133" s="46">
        <f>'22.22-Dati'!D133</f>
        <v>9594.91</v>
      </c>
      <c r="E133" s="46">
        <f>'22.22-Dati'!E133</f>
        <v>24813.09</v>
      </c>
      <c r="F133" s="46">
        <f>'22.22-Dati'!F133</f>
        <v>70548.31</v>
      </c>
      <c r="G133" s="46"/>
      <c r="H133" s="47">
        <f>'22.22-Dati'!H133</f>
        <v>1.2431099999999999</v>
      </c>
      <c r="I133" s="47">
        <f>'22.22-Dati'!I133</f>
        <v>0.96126</v>
      </c>
      <c r="J133" s="46">
        <f>'22.22-Dati'!J133</f>
        <v>154.10938999999999</v>
      </c>
      <c r="K133" s="46"/>
      <c r="L133" s="46">
        <f t="shared" si="12"/>
        <v>13337.85</v>
      </c>
      <c r="M133" s="46">
        <f t="shared" si="13"/>
        <v>8805.463449459603</v>
      </c>
      <c r="N133" s="46">
        <f t="shared" si="14"/>
        <v>22225.844082454278</v>
      </c>
      <c r="O133" s="46">
        <f t="shared" si="15"/>
        <v>70633.983664768253</v>
      </c>
      <c r="Q133" s="27">
        <f t="shared" si="16"/>
        <v>5.2910651094957078E-3</v>
      </c>
      <c r="R133" s="27">
        <f t="shared" si="16"/>
        <v>1.1547729162793613E-2</v>
      </c>
      <c r="S133" s="27">
        <f t="shared" si="16"/>
        <v>9.4665332587397875E-3</v>
      </c>
      <c r="T133" s="27">
        <f t="shared" si="16"/>
        <v>1.063046445018472E-2</v>
      </c>
    </row>
    <row r="134" spans="1:20" ht="15" customHeight="1" x14ac:dyDescent="0.2">
      <c r="A134" s="19">
        <f>'22.22-Dati'!A134</f>
        <v>131</v>
      </c>
      <c r="B134" s="25">
        <f>'22.22-Dati'!B134</f>
        <v>45688</v>
      </c>
      <c r="C134" s="46">
        <f>'22.22-Dati'!C134</f>
        <v>13271.38</v>
      </c>
      <c r="D134" s="46">
        <f>'22.22-Dati'!D134</f>
        <v>9624.9599999999991</v>
      </c>
      <c r="E134" s="46">
        <f>'22.22-Dati'!E134</f>
        <v>24839.759999999998</v>
      </c>
      <c r="F134" s="46">
        <f>'22.22-Dati'!F134</f>
        <v>70652.75</v>
      </c>
      <c r="G134" s="46"/>
      <c r="H134" s="47">
        <f>'22.22-Dati'!H134</f>
        <v>1.2430600000000001</v>
      </c>
      <c r="I134" s="47">
        <f>'22.22-Dati'!I134</f>
        <v>0.96218999999999999</v>
      </c>
      <c r="J134" s="46">
        <f>'22.22-Dati'!J134</f>
        <v>154.90234000000001</v>
      </c>
      <c r="K134" s="46"/>
      <c r="L134" s="46">
        <f t="shared" si="12"/>
        <v>13271.38</v>
      </c>
      <c r="M134" s="46">
        <f t="shared" si="13"/>
        <v>8832.6857264351529</v>
      </c>
      <c r="N134" s="46">
        <f t="shared" si="14"/>
        <v>22228.227847722381</v>
      </c>
      <c r="O134" s="46">
        <f t="shared" si="15"/>
        <v>70376.437608915396</v>
      </c>
      <c r="Q134" s="27">
        <f t="shared" si="16"/>
        <v>-4.9835618184340923E-3</v>
      </c>
      <c r="R134" s="27">
        <f t="shared" si="16"/>
        <v>3.0915212051922775E-3</v>
      </c>
      <c r="S134" s="27">
        <f t="shared" si="16"/>
        <v>1.072519567427801E-4</v>
      </c>
      <c r="T134" s="27">
        <f t="shared" si="16"/>
        <v>-3.6462060114743288E-3</v>
      </c>
    </row>
    <row r="135" spans="1:20" ht="15" customHeight="1" x14ac:dyDescent="0.2">
      <c r="A135" s="19">
        <f>'22.22-Dati'!A135</f>
        <v>132</v>
      </c>
      <c r="B135" s="25">
        <f>'22.22-Dati'!B135</f>
        <v>45691</v>
      </c>
      <c r="C135" s="46">
        <f>'22.22-Dati'!C135</f>
        <v>13171.21</v>
      </c>
      <c r="D135" s="46">
        <f>'22.22-Dati'!D135</f>
        <v>9524.64</v>
      </c>
      <c r="E135" s="46">
        <f>'22.22-Dati'!E135</f>
        <v>24542.17</v>
      </c>
      <c r="F135" s="46">
        <f>'22.22-Dati'!F135</f>
        <v>68773.81</v>
      </c>
      <c r="G135" s="46"/>
      <c r="H135" s="47">
        <f>'22.22-Dati'!H135</f>
        <v>1.2358100000000001</v>
      </c>
      <c r="I135" s="47">
        <f>'22.22-Dati'!I135</f>
        <v>0.97333000000000003</v>
      </c>
      <c r="J135" s="46">
        <f>'22.22-Dati'!J135</f>
        <v>154.63305</v>
      </c>
      <c r="K135" s="46"/>
      <c r="L135" s="46">
        <f t="shared" si="12"/>
        <v>13171.21</v>
      </c>
      <c r="M135" s="46">
        <f t="shared" si="13"/>
        <v>8689.6448724308993</v>
      </c>
      <c r="N135" s="46">
        <f t="shared" si="14"/>
        <v>21710.565414710323</v>
      </c>
      <c r="O135" s="46">
        <f t="shared" si="15"/>
        <v>68624.145521396611</v>
      </c>
      <c r="Q135" s="27">
        <f t="shared" si="16"/>
        <v>-7.5478209500443871E-3</v>
      </c>
      <c r="R135" s="27">
        <f t="shared" si="16"/>
        <v>-1.61944915096605E-2</v>
      </c>
      <c r="S135" s="27">
        <f t="shared" si="16"/>
        <v>-2.3288515690876362E-2</v>
      </c>
      <c r="T135" s="27">
        <f t="shared" si="16"/>
        <v>-2.4898846077665085E-2</v>
      </c>
    </row>
    <row r="136" spans="1:20" ht="15" customHeight="1" x14ac:dyDescent="0.2">
      <c r="A136" s="19">
        <f>'22.22-Dati'!A136</f>
        <v>133</v>
      </c>
      <c r="B136" s="25">
        <f>'22.22-Dati'!B136</f>
        <v>45692</v>
      </c>
      <c r="C136" s="46">
        <f>'22.22-Dati'!C136</f>
        <v>13266.45</v>
      </c>
      <c r="D136" s="46">
        <f>'22.22-Dati'!D136</f>
        <v>9510.4500000000007</v>
      </c>
      <c r="E136" s="46">
        <f>'22.22-Dati'!E136</f>
        <v>24703</v>
      </c>
      <c r="F136" s="46">
        <f>'22.22-Dati'!F136</f>
        <v>69270.63</v>
      </c>
      <c r="G136" s="46"/>
      <c r="H136" s="47">
        <f>'22.22-Dati'!H136</f>
        <v>1.24237</v>
      </c>
      <c r="I136" s="47">
        <f>'22.22-Dati'!I136</f>
        <v>0.96758999999999995</v>
      </c>
      <c r="J136" s="46">
        <f>'22.22-Dati'!J136</f>
        <v>155.31688</v>
      </c>
      <c r="K136" s="46"/>
      <c r="L136" s="46">
        <f t="shared" si="12"/>
        <v>13266.45</v>
      </c>
      <c r="M136" s="46">
        <f t="shared" si="13"/>
        <v>8722.7570329110567</v>
      </c>
      <c r="N136" s="46">
        <f t="shared" si="14"/>
        <v>21982.476141754254</v>
      </c>
      <c r="O136" s="46">
        <f t="shared" si="15"/>
        <v>68815.562948600316</v>
      </c>
      <c r="Q136" s="27">
        <f t="shared" si="16"/>
        <v>7.2309225955703091E-3</v>
      </c>
      <c r="R136" s="27">
        <f t="shared" si="16"/>
        <v>3.8105309211438907E-3</v>
      </c>
      <c r="S136" s="27">
        <f t="shared" si="16"/>
        <v>1.2524350326670607E-2</v>
      </c>
      <c r="T136" s="27">
        <f t="shared" si="16"/>
        <v>2.789359718060496E-3</v>
      </c>
    </row>
    <row r="137" spans="1:20" ht="15" customHeight="1" x14ac:dyDescent="0.2">
      <c r="A137" s="19">
        <f>'22.22-Dati'!A137</f>
        <v>134</v>
      </c>
      <c r="B137" s="25">
        <f>'22.22-Dati'!B137</f>
        <v>45693</v>
      </c>
      <c r="C137" s="46">
        <f>'22.22-Dati'!C137</f>
        <v>13318.43</v>
      </c>
      <c r="D137" s="46">
        <f>'22.22-Dati'!D137</f>
        <v>9568.73</v>
      </c>
      <c r="E137" s="46">
        <f>'22.22-Dati'!E137</f>
        <v>24657.02</v>
      </c>
      <c r="F137" s="46">
        <f>'22.22-Dati'!F137</f>
        <v>69329.75</v>
      </c>
      <c r="G137" s="46"/>
      <c r="H137" s="47">
        <f>'22.22-Dati'!H137</f>
        <v>1.2543800000000001</v>
      </c>
      <c r="I137" s="47">
        <f>'22.22-Dati'!I137</f>
        <v>0.95950999999999997</v>
      </c>
      <c r="J137" s="46">
        <f>'22.22-Dati'!J137</f>
        <v>152.80177</v>
      </c>
      <c r="K137" s="46"/>
      <c r="L137" s="46">
        <f t="shared" si="12"/>
        <v>13318.43</v>
      </c>
      <c r="M137" s="46">
        <f t="shared" si="13"/>
        <v>8861.0497411705637</v>
      </c>
      <c r="N137" s="46">
        <f t="shared" si="14"/>
        <v>22126.328991464394</v>
      </c>
      <c r="O137" s="46">
        <f t="shared" si="15"/>
        <v>70007.962238035587</v>
      </c>
      <c r="Q137" s="27">
        <f t="shared" si="16"/>
        <v>3.9181544422207566E-3</v>
      </c>
      <c r="R137" s="27">
        <f t="shared" si="16"/>
        <v>1.5854242842913896E-2</v>
      </c>
      <c r="S137" s="27">
        <f t="shared" si="16"/>
        <v>6.5439784300232113E-3</v>
      </c>
      <c r="T137" s="27">
        <f t="shared" si="16"/>
        <v>1.7327465450306594E-2</v>
      </c>
    </row>
    <row r="138" spans="1:20" ht="15" customHeight="1" x14ac:dyDescent="0.2">
      <c r="A138" s="19">
        <f>'22.22-Dati'!A138</f>
        <v>135</v>
      </c>
      <c r="B138" s="25">
        <f>'22.22-Dati'!B138</f>
        <v>45694</v>
      </c>
      <c r="C138" s="46">
        <f>'22.22-Dati'!C138</f>
        <v>13366.96</v>
      </c>
      <c r="D138" s="46">
        <f>'22.22-Dati'!D138</f>
        <v>9684.1200000000008</v>
      </c>
      <c r="E138" s="46">
        <f>'22.22-Dati'!E138</f>
        <v>25019.25</v>
      </c>
      <c r="F138" s="46">
        <f>'22.22-Dati'!F138</f>
        <v>69749.440000000002</v>
      </c>
      <c r="G138" s="46"/>
      <c r="H138" s="47">
        <f>'22.22-Dati'!H138</f>
        <v>1.23793</v>
      </c>
      <c r="I138" s="47">
        <f>'22.22-Dati'!I138</f>
        <v>0.96525000000000005</v>
      </c>
      <c r="J138" s="46">
        <f>'22.22-Dati'!J138</f>
        <v>152.46138999999999</v>
      </c>
      <c r="K138" s="46"/>
      <c r="L138" s="46">
        <f t="shared" si="12"/>
        <v>13366.96</v>
      </c>
      <c r="M138" s="46">
        <f t="shared" si="13"/>
        <v>8850.3002241318227</v>
      </c>
      <c r="N138" s="46">
        <f t="shared" si="14"/>
        <v>22317.870839160838</v>
      </c>
      <c r="O138" s="46">
        <f t="shared" si="15"/>
        <v>70589.001313300367</v>
      </c>
      <c r="Q138" s="27">
        <f t="shared" si="16"/>
        <v>3.6438228830274165E-3</v>
      </c>
      <c r="R138" s="27">
        <f t="shared" si="16"/>
        <v>-1.2131200425155269E-3</v>
      </c>
      <c r="S138" s="27">
        <f t="shared" si="16"/>
        <v>8.6567386650688721E-3</v>
      </c>
      <c r="T138" s="27">
        <f t="shared" si="16"/>
        <v>8.2996141680167241E-3</v>
      </c>
    </row>
    <row r="139" spans="1:20" ht="15" customHeight="1" x14ac:dyDescent="0.2">
      <c r="A139" s="19">
        <f>'22.22-Dati'!A139</f>
        <v>136</v>
      </c>
      <c r="B139" s="25">
        <f>'22.22-Dati'!B139</f>
        <v>45695</v>
      </c>
      <c r="C139" s="46">
        <f>'22.22-Dati'!C139</f>
        <v>13241.34</v>
      </c>
      <c r="D139" s="46">
        <f>'22.22-Dati'!D139</f>
        <v>9654.44</v>
      </c>
      <c r="E139" s="46">
        <f>'22.22-Dati'!E139</f>
        <v>24911.17</v>
      </c>
      <c r="F139" s="46">
        <f>'22.22-Dati'!F139</f>
        <v>69250.38</v>
      </c>
      <c r="G139" s="46"/>
      <c r="H139" s="47">
        <f>'22.22-Dati'!H139</f>
        <v>1.24495</v>
      </c>
      <c r="I139" s="47">
        <f>'22.22-Dati'!I139</f>
        <v>0.96367000000000003</v>
      </c>
      <c r="J139" s="46">
        <f>'22.22-Dati'!J139</f>
        <v>152.03816</v>
      </c>
      <c r="K139" s="46"/>
      <c r="L139" s="46">
        <f t="shared" si="12"/>
        <v>13241.34</v>
      </c>
      <c r="M139" s="46">
        <f t="shared" si="13"/>
        <v>8873.2098083510518</v>
      </c>
      <c r="N139" s="46">
        <f t="shared" si="14"/>
        <v>22257.893993898324</v>
      </c>
      <c r="O139" s="46">
        <f t="shared" si="15"/>
        <v>70279.027499972377</v>
      </c>
      <c r="Q139" s="27">
        <f t="shared" si="16"/>
        <v>-9.3977987515485185E-3</v>
      </c>
      <c r="R139" s="27">
        <f t="shared" si="16"/>
        <v>2.5885657705444088E-3</v>
      </c>
      <c r="S139" s="27">
        <f t="shared" si="16"/>
        <v>-2.6873910013527581E-3</v>
      </c>
      <c r="T139" s="27">
        <f t="shared" si="16"/>
        <v>-4.3912480352599143E-3</v>
      </c>
    </row>
    <row r="140" spans="1:20" ht="15" customHeight="1" x14ac:dyDescent="0.2">
      <c r="A140" s="19">
        <f>'22.22-Dati'!A140</f>
        <v>137</v>
      </c>
      <c r="B140" s="25">
        <f>'22.22-Dati'!B140</f>
        <v>45698</v>
      </c>
      <c r="C140" s="46">
        <f>'22.22-Dati'!C140</f>
        <v>13332.15</v>
      </c>
      <c r="D140" s="46">
        <f>'22.22-Dati'!D140</f>
        <v>9729.09</v>
      </c>
      <c r="E140" s="46">
        <f>'22.22-Dati'!E140</f>
        <v>25014.87</v>
      </c>
      <c r="F140" s="46">
        <f>'22.22-Dati'!F140</f>
        <v>69275.63</v>
      </c>
      <c r="G140" s="46"/>
      <c r="H140" s="47">
        <f>'22.22-Dati'!H140</f>
        <v>1.23915</v>
      </c>
      <c r="I140" s="47">
        <f>'22.22-Dati'!I140</f>
        <v>0.96899000000000002</v>
      </c>
      <c r="J140" s="46">
        <f>'22.22-Dati'!J140</f>
        <v>152.05426</v>
      </c>
      <c r="K140" s="46"/>
      <c r="L140" s="46">
        <f t="shared" si="12"/>
        <v>13332.15</v>
      </c>
      <c r="M140" s="46">
        <f t="shared" si="13"/>
        <v>8900.1608444808644</v>
      </c>
      <c r="N140" s="46">
        <f t="shared" si="14"/>
        <v>22227.838797201206</v>
      </c>
      <c r="O140" s="46">
        <f t="shared" si="15"/>
        <v>70297.208478869317</v>
      </c>
      <c r="Q140" s="27">
        <f t="shared" si="16"/>
        <v>6.8580672348870653E-3</v>
      </c>
      <c r="R140" s="27">
        <f t="shared" si="16"/>
        <v>3.0373491342949544E-3</v>
      </c>
      <c r="S140" s="27">
        <f t="shared" si="16"/>
        <v>-1.3503162835332547E-3</v>
      </c>
      <c r="T140" s="27">
        <f t="shared" si="16"/>
        <v>2.5869707569512834E-4</v>
      </c>
    </row>
    <row r="141" spans="1:20" ht="15" customHeight="1" x14ac:dyDescent="0.2">
      <c r="A141" s="19">
        <f>'22.22-Dati'!A141</f>
        <v>138</v>
      </c>
      <c r="B141" s="25">
        <f>'22.22-Dati'!B141</f>
        <v>45700</v>
      </c>
      <c r="C141" s="46">
        <f>'22.22-Dati'!C141</f>
        <v>13302.1</v>
      </c>
      <c r="D141" s="46">
        <f>'22.22-Dati'!D141</f>
        <v>9773.07</v>
      </c>
      <c r="E141" s="46">
        <f>'22.22-Dati'!E141</f>
        <v>25127.26</v>
      </c>
      <c r="F141" s="46">
        <f>'22.22-Dati'!F141</f>
        <v>69565.81</v>
      </c>
      <c r="G141" s="46"/>
      <c r="H141" s="47">
        <f>'22.22-Dati'!H141</f>
        <v>1.2443299999999999</v>
      </c>
      <c r="I141" s="47">
        <f>'22.22-Dati'!I141</f>
        <v>0.96431999999999995</v>
      </c>
      <c r="J141" s="46">
        <f>'22.22-Dati'!J141</f>
        <v>153.53905</v>
      </c>
      <c r="K141" s="46"/>
      <c r="L141" s="46">
        <f t="shared" si="12"/>
        <v>13302.1</v>
      </c>
      <c r="M141" s="46">
        <f t="shared" si="13"/>
        <v>8977.7670927090712</v>
      </c>
      <c r="N141" s="46">
        <f t="shared" si="14"/>
        <v>22435.835280612246</v>
      </c>
      <c r="O141" s="46">
        <f t="shared" si="15"/>
        <v>69909.015232915655</v>
      </c>
      <c r="Q141" s="27">
        <f t="shared" si="16"/>
        <v>-2.2539500380658237E-3</v>
      </c>
      <c r="R141" s="27">
        <f t="shared" si="16"/>
        <v>8.719645586667317E-3</v>
      </c>
      <c r="S141" s="27">
        <f t="shared" si="16"/>
        <v>9.357476689871861E-3</v>
      </c>
      <c r="T141" s="27">
        <f t="shared" si="16"/>
        <v>-5.5221715677422562E-3</v>
      </c>
    </row>
    <row r="142" spans="1:20" ht="15" customHeight="1" x14ac:dyDescent="0.2">
      <c r="A142" s="19">
        <f>'22.22-Dati'!A142</f>
        <v>139</v>
      </c>
      <c r="B142" s="25">
        <f>'22.22-Dati'!B142</f>
        <v>45701</v>
      </c>
      <c r="C142" s="46">
        <f>'22.22-Dati'!C142</f>
        <v>13440.93</v>
      </c>
      <c r="D142" s="46">
        <f>'22.22-Dati'!D142</f>
        <v>9733.75</v>
      </c>
      <c r="E142" s="46">
        <f>'22.22-Dati'!E142</f>
        <v>25508.21</v>
      </c>
      <c r="F142" s="46">
        <f>'22.22-Dati'!F142</f>
        <v>70454.559999999998</v>
      </c>
      <c r="G142" s="46"/>
      <c r="H142" s="47">
        <f>'22.22-Dati'!H142</f>
        <v>1.2471000000000001</v>
      </c>
      <c r="I142" s="47">
        <f>'22.22-Dati'!I142</f>
        <v>0.96245999999999998</v>
      </c>
      <c r="J142" s="46">
        <f>'22.22-Dati'!J142</f>
        <v>153.79211000000001</v>
      </c>
      <c r="K142" s="46"/>
      <c r="L142" s="46">
        <f t="shared" si="12"/>
        <v>13440.93</v>
      </c>
      <c r="M142" s="46">
        <f t="shared" si="13"/>
        <v>8961.5518138731404</v>
      </c>
      <c r="N142" s="46">
        <f t="shared" si="14"/>
        <v>22819.996733682437</v>
      </c>
      <c r="O142" s="46">
        <f t="shared" si="15"/>
        <v>70685.647236535078</v>
      </c>
      <c r="Q142" s="27">
        <f t="shared" si="16"/>
        <v>1.0436697964982967E-2</v>
      </c>
      <c r="R142" s="27">
        <f t="shared" si="16"/>
        <v>-1.8061594457155592E-3</v>
      </c>
      <c r="S142" s="27">
        <f t="shared" si="16"/>
        <v>1.7122672201206699E-2</v>
      </c>
      <c r="T142" s="27">
        <f t="shared" si="16"/>
        <v>1.1109182428502539E-2</v>
      </c>
    </row>
    <row r="143" spans="1:20" ht="15" customHeight="1" x14ac:dyDescent="0.2">
      <c r="A143" s="19">
        <f>'22.22-Dati'!A143</f>
        <v>140</v>
      </c>
      <c r="B143" s="25">
        <f>'22.22-Dati'!B143</f>
        <v>45702</v>
      </c>
      <c r="C143" s="46">
        <f>'22.22-Dati'!C143</f>
        <v>13443.1</v>
      </c>
      <c r="D143" s="46">
        <f>'22.22-Dati'!D143</f>
        <v>9697.92</v>
      </c>
      <c r="E143" s="46">
        <f>'22.22-Dati'!E143</f>
        <v>25553.27</v>
      </c>
      <c r="F143" s="46">
        <f>'22.22-Dati'!F143</f>
        <v>69897.440000000002</v>
      </c>
      <c r="G143" s="46"/>
      <c r="H143" s="47">
        <f>'22.22-Dati'!H143</f>
        <v>1.25915</v>
      </c>
      <c r="I143" s="47">
        <f>'22.22-Dati'!I143</f>
        <v>0.95438000000000001</v>
      </c>
      <c r="J143" s="46">
        <f>'22.22-Dati'!J143</f>
        <v>152.78679</v>
      </c>
      <c r="K143" s="46"/>
      <c r="L143" s="46">
        <f t="shared" si="12"/>
        <v>13443.1</v>
      </c>
      <c r="M143" s="46">
        <f t="shared" si="13"/>
        <v>9014.8357902197022</v>
      </c>
      <c r="N143" s="46">
        <f t="shared" si="14"/>
        <v>23053.848643202917</v>
      </c>
      <c r="O143" s="46">
        <f t="shared" si="15"/>
        <v>70588.125759154966</v>
      </c>
      <c r="Q143" s="27">
        <f t="shared" si="16"/>
        <v>1.6144716176634151E-4</v>
      </c>
      <c r="R143" s="27">
        <f t="shared" si="16"/>
        <v>5.9458425787455972E-3</v>
      </c>
      <c r="S143" s="27">
        <f t="shared" si="16"/>
        <v>1.0247674977766871E-2</v>
      </c>
      <c r="T143" s="27">
        <f t="shared" si="16"/>
        <v>-1.3796503419396717E-3</v>
      </c>
    </row>
    <row r="144" spans="1:20" ht="15" customHeight="1" x14ac:dyDescent="0.2">
      <c r="A144" s="19">
        <f>'22.22-Dati'!A144</f>
        <v>141</v>
      </c>
      <c r="B144" s="25">
        <f>'22.22-Dati'!B144</f>
        <v>45706</v>
      </c>
      <c r="C144" s="46">
        <f>'22.22-Dati'!C144</f>
        <v>13478.02</v>
      </c>
      <c r="D144" s="46">
        <f>'22.22-Dati'!D144</f>
        <v>9735.98</v>
      </c>
      <c r="E144" s="46">
        <f>'22.22-Dati'!E144</f>
        <v>25642.35</v>
      </c>
      <c r="F144" s="46">
        <f>'22.22-Dati'!F144</f>
        <v>70113.38</v>
      </c>
      <c r="G144" s="46"/>
      <c r="H144" s="47">
        <f>'22.22-Dati'!H144</f>
        <v>1.2583</v>
      </c>
      <c r="I144" s="47">
        <f>'22.22-Dati'!I144</f>
        <v>0.95721000000000001</v>
      </c>
      <c r="J144" s="46">
        <f>'22.22-Dati'!J144</f>
        <v>151.76606000000001</v>
      </c>
      <c r="K144" s="46"/>
      <c r="L144" s="46">
        <f t="shared" si="12"/>
        <v>13478.02</v>
      </c>
      <c r="M144" s="46">
        <f t="shared" si="13"/>
        <v>9044.1055649066857</v>
      </c>
      <c r="N144" s="46">
        <f t="shared" si="14"/>
        <v>23065.819016203339</v>
      </c>
      <c r="O144" s="46">
        <f t="shared" si="15"/>
        <v>71282.419413834694</v>
      </c>
      <c r="Q144" s="27">
        <f t="shared" si="16"/>
        <v>2.5976151334141731E-3</v>
      </c>
      <c r="R144" s="27">
        <f t="shared" si="16"/>
        <v>3.2468450194887213E-3</v>
      </c>
      <c r="S144" s="27">
        <f t="shared" si="16"/>
        <v>5.1923534268328772E-4</v>
      </c>
      <c r="T144" s="27">
        <f t="shared" si="16"/>
        <v>9.8358420373511821E-3</v>
      </c>
    </row>
    <row r="145" spans="1:20" ht="15" customHeight="1" x14ac:dyDescent="0.2">
      <c r="A145" s="19">
        <f>'22.22-Dati'!A145</f>
        <v>142</v>
      </c>
      <c r="B145" s="25">
        <f>'22.22-Dati'!B145</f>
        <v>45707</v>
      </c>
      <c r="C145" s="46">
        <f>'22.22-Dati'!C145</f>
        <v>13510.29</v>
      </c>
      <c r="D145" s="46">
        <f>'22.22-Dati'!D145</f>
        <v>9675.7900000000009</v>
      </c>
      <c r="E145" s="46">
        <f>'22.22-Dati'!E145</f>
        <v>25342.35</v>
      </c>
      <c r="F145" s="46">
        <f>'22.22-Dati'!F145</f>
        <v>69924.5</v>
      </c>
      <c r="G145" s="46"/>
      <c r="H145" s="47">
        <f>'22.22-Dati'!H145</f>
        <v>1.2595700000000001</v>
      </c>
      <c r="I145" s="47">
        <f>'22.22-Dati'!I145</f>
        <v>0.95840999999999998</v>
      </c>
      <c r="J145" s="46">
        <f>'22.22-Dati'!J145</f>
        <v>151.82096999999999</v>
      </c>
      <c r="K145" s="46"/>
      <c r="L145" s="46">
        <f t="shared" si="12"/>
        <v>13510.29</v>
      </c>
      <c r="M145" s="46">
        <f t="shared" si="13"/>
        <v>8997.2646544265317</v>
      </c>
      <c r="N145" s="46">
        <f t="shared" si="14"/>
        <v>22767.420645130995</v>
      </c>
      <c r="O145" s="46">
        <f t="shared" si="15"/>
        <v>71064.678425055521</v>
      </c>
      <c r="Q145" s="27">
        <f t="shared" si="16"/>
        <v>2.3942685943484604E-3</v>
      </c>
      <c r="R145" s="27">
        <f t="shared" si="16"/>
        <v>-5.1791645004574055E-3</v>
      </c>
      <c r="S145" s="27">
        <f t="shared" si="16"/>
        <v>-1.2936820967108277E-2</v>
      </c>
      <c r="T145" s="27">
        <f t="shared" si="16"/>
        <v>-3.0546239952247323E-3</v>
      </c>
    </row>
    <row r="146" spans="1:20" ht="15" customHeight="1" x14ac:dyDescent="0.2">
      <c r="A146" s="19">
        <f>'22.22-Dati'!A146</f>
        <v>143</v>
      </c>
      <c r="B146" s="25">
        <f>'22.22-Dati'!B146</f>
        <v>45708</v>
      </c>
      <c r="C146" s="46">
        <f>'22.22-Dati'!C146</f>
        <v>13453.54</v>
      </c>
      <c r="D146" s="46">
        <f>'22.22-Dati'!D146</f>
        <v>9642.24</v>
      </c>
      <c r="E146" s="46">
        <f>'22.22-Dati'!E146</f>
        <v>25379.95</v>
      </c>
      <c r="F146" s="46">
        <f>'22.22-Dati'!F146</f>
        <v>69055.81</v>
      </c>
      <c r="G146" s="46"/>
      <c r="H146" s="47">
        <f>'22.22-Dati'!H146</f>
        <v>1.26088</v>
      </c>
      <c r="I146" s="47">
        <f>'22.22-Dati'!I146</f>
        <v>0.95757999999999999</v>
      </c>
      <c r="J146" s="46">
        <f>'22.22-Dati'!J146</f>
        <v>149.95690999999999</v>
      </c>
      <c r="K146" s="46"/>
      <c r="L146" s="46">
        <f t="shared" si="12"/>
        <v>13453.54</v>
      </c>
      <c r="M146" s="46">
        <f t="shared" si="13"/>
        <v>8975.3924309000722</v>
      </c>
      <c r="N146" s="46">
        <f t="shared" si="14"/>
        <v>22820.96362549343</v>
      </c>
      <c r="O146" s="46">
        <f t="shared" si="15"/>
        <v>71054.228510692832</v>
      </c>
      <c r="Q146" s="27">
        <f t="shared" si="16"/>
        <v>-4.2005019877441561E-3</v>
      </c>
      <c r="R146" s="27">
        <f t="shared" si="16"/>
        <v>-2.4309859014426853E-3</v>
      </c>
      <c r="S146" s="27">
        <f t="shared" si="16"/>
        <v>2.3517367732161722E-3</v>
      </c>
      <c r="T146" s="27">
        <f t="shared" si="16"/>
        <v>-1.4704793709450814E-4</v>
      </c>
    </row>
    <row r="147" spans="1:20" ht="15" customHeight="1" x14ac:dyDescent="0.2">
      <c r="A147" s="19">
        <f>'22.22-Dati'!A147</f>
        <v>144</v>
      </c>
      <c r="B147" s="25">
        <f>'22.22-Dati'!B147</f>
        <v>45709</v>
      </c>
      <c r="C147" s="46">
        <f>'22.22-Dati'!C147</f>
        <v>13224.45</v>
      </c>
      <c r="D147" s="46">
        <f>'22.22-Dati'!D147</f>
        <v>9638.2199999999993</v>
      </c>
      <c r="E147" s="46">
        <f>'22.22-Dati'!E147</f>
        <v>25479.74</v>
      </c>
      <c r="F147" s="46">
        <f>'22.22-Dati'!F147</f>
        <v>69232.38</v>
      </c>
      <c r="G147" s="46"/>
      <c r="H147" s="47">
        <f>'22.22-Dati'!H147</f>
        <v>1.2645</v>
      </c>
      <c r="I147" s="47">
        <f>'22.22-Dati'!I147</f>
        <v>0.95557000000000003</v>
      </c>
      <c r="J147" s="46">
        <f>'22.22-Dati'!J147</f>
        <v>150.46344999999999</v>
      </c>
      <c r="K147" s="46"/>
      <c r="L147" s="46">
        <f t="shared" si="12"/>
        <v>13224.45</v>
      </c>
      <c r="M147" s="46">
        <f t="shared" si="13"/>
        <v>8997.4081546775324</v>
      </c>
      <c r="N147" s="46">
        <f t="shared" si="14"/>
        <v>22958.883736617932</v>
      </c>
      <c r="O147" s="46">
        <f t="shared" si="15"/>
        <v>70996.090345962424</v>
      </c>
      <c r="Q147" s="27">
        <f t="shared" si="16"/>
        <v>-1.7028231974632709E-2</v>
      </c>
      <c r="R147" s="27">
        <f t="shared" si="16"/>
        <v>2.4528981821079401E-3</v>
      </c>
      <c r="S147" s="27">
        <f t="shared" si="16"/>
        <v>6.0435708757903038E-3</v>
      </c>
      <c r="T147" s="27">
        <f t="shared" si="16"/>
        <v>-8.1822244712232383E-4</v>
      </c>
    </row>
    <row r="148" spans="1:20" ht="15" customHeight="1" x14ac:dyDescent="0.2">
      <c r="A148" s="19">
        <f>'22.22-Dati'!A148</f>
        <v>145</v>
      </c>
      <c r="B148" s="25">
        <f>'22.22-Dati'!B148</f>
        <v>45713</v>
      </c>
      <c r="C148" s="46">
        <f>'22.22-Dati'!C148</f>
        <v>13097.85</v>
      </c>
      <c r="D148" s="46">
        <f>'22.22-Dati'!D148</f>
        <v>9648.58</v>
      </c>
      <c r="E148" s="46">
        <f>'22.22-Dati'!E148</f>
        <v>25156.52</v>
      </c>
      <c r="F148" s="46">
        <f>'22.22-Dati'!F148</f>
        <v>68269.75</v>
      </c>
      <c r="G148" s="46"/>
      <c r="H148" s="47">
        <f>'22.22-Dati'!H148</f>
        <v>1.2661</v>
      </c>
      <c r="I148" s="47">
        <f>'22.22-Dati'!I148</f>
        <v>0.95265</v>
      </c>
      <c r="J148" s="46">
        <f>'22.22-Dati'!J148</f>
        <v>149.74754999999999</v>
      </c>
      <c r="K148" s="46"/>
      <c r="L148" s="46">
        <f t="shared" si="12"/>
        <v>13097.85</v>
      </c>
      <c r="M148" s="46">
        <f t="shared" si="13"/>
        <v>9018.4762122017491</v>
      </c>
      <c r="N148" s="46">
        <f t="shared" si="14"/>
        <v>22737.121099669344</v>
      </c>
      <c r="O148" s="46">
        <f t="shared" si="15"/>
        <v>70343.629739952332</v>
      </c>
      <c r="Q148" s="27">
        <f t="shared" si="16"/>
        <v>-9.5731769563195714E-3</v>
      </c>
      <c r="R148" s="27">
        <f t="shared" si="16"/>
        <v>2.3415696122737321E-3</v>
      </c>
      <c r="S148" s="27">
        <f t="shared" si="16"/>
        <v>-9.6591210397085139E-3</v>
      </c>
      <c r="T148" s="27">
        <f t="shared" si="16"/>
        <v>-9.1900920576142402E-3</v>
      </c>
    </row>
    <row r="149" spans="1:20" ht="15" customHeight="1" x14ac:dyDescent="0.2">
      <c r="A149" s="19">
        <f>'22.22-Dati'!A149</f>
        <v>146</v>
      </c>
      <c r="B149" s="25">
        <f>'22.22-Dati'!B149</f>
        <v>45714</v>
      </c>
      <c r="C149" s="46">
        <f>'22.22-Dati'!C149</f>
        <v>13099.91</v>
      </c>
      <c r="D149" s="46">
        <f>'22.22-Dati'!D149</f>
        <v>9718.4599999999991</v>
      </c>
      <c r="E149" s="46">
        <f>'22.22-Dati'!E149</f>
        <v>25446.63</v>
      </c>
      <c r="F149" s="46">
        <f>'22.22-Dati'!F149</f>
        <v>68099.44</v>
      </c>
      <c r="G149" s="46"/>
      <c r="H149" s="47">
        <f>'22.22-Dati'!H149</f>
        <v>1.2655099999999999</v>
      </c>
      <c r="I149" s="47">
        <f>'22.22-Dati'!I149</f>
        <v>0.95355999999999996</v>
      </c>
      <c r="J149" s="46">
        <f>'22.22-Dati'!J149</f>
        <v>149.42310000000001</v>
      </c>
      <c r="K149" s="46"/>
      <c r="L149" s="46">
        <f t="shared" si="12"/>
        <v>13099.91</v>
      </c>
      <c r="M149" s="46">
        <f t="shared" si="13"/>
        <v>9079.5596463796337</v>
      </c>
      <c r="N149" s="46">
        <f t="shared" si="14"/>
        <v>22977.381422144386</v>
      </c>
      <c r="O149" s="46">
        <f t="shared" si="15"/>
        <v>70320.505784832465</v>
      </c>
      <c r="Q149" s="27">
        <f t="shared" si="16"/>
        <v>1.5727772115266939E-4</v>
      </c>
      <c r="R149" s="27">
        <f t="shared" si="16"/>
        <v>6.7731435711102014E-3</v>
      </c>
      <c r="S149" s="27">
        <f t="shared" si="16"/>
        <v>1.0566875261905339E-2</v>
      </c>
      <c r="T149" s="27">
        <f t="shared" si="16"/>
        <v>-3.2872848906648628E-4</v>
      </c>
    </row>
    <row r="150" spans="1:20" ht="15" customHeight="1" x14ac:dyDescent="0.2">
      <c r="A150" s="19">
        <f>'22.22-Dati'!A150</f>
        <v>147</v>
      </c>
      <c r="B150" s="25">
        <f>'22.22-Dati'!B150</f>
        <v>45715</v>
      </c>
      <c r="C150" s="46">
        <f>'22.22-Dati'!C150</f>
        <v>12892.2</v>
      </c>
      <c r="D150" s="46">
        <f>'22.22-Dati'!D150</f>
        <v>9757.17</v>
      </c>
      <c r="E150" s="46">
        <f>'22.22-Dati'!E150</f>
        <v>25317.29</v>
      </c>
      <c r="F150" s="46">
        <f>'22.22-Dati'!F150</f>
        <v>68347.75</v>
      </c>
      <c r="G150" s="46"/>
      <c r="H150" s="47">
        <f>'22.22-Dati'!H150</f>
        <v>1.26728</v>
      </c>
      <c r="I150" s="47">
        <f>'22.22-Dati'!I150</f>
        <v>0.95447000000000004</v>
      </c>
      <c r="J150" s="46">
        <f>'22.22-Dati'!J150</f>
        <v>149.59434999999999</v>
      </c>
      <c r="K150" s="46"/>
      <c r="L150" s="46">
        <f t="shared" si="12"/>
        <v>12892.2</v>
      </c>
      <c r="M150" s="46">
        <f t="shared" si="13"/>
        <v>9128.4744844082215</v>
      </c>
      <c r="N150" s="46">
        <f t="shared" si="14"/>
        <v>22838.796618751767</v>
      </c>
      <c r="O150" s="46">
        <f t="shared" si="15"/>
        <v>70496.120620765418</v>
      </c>
      <c r="Q150" s="27">
        <f t="shared" si="16"/>
        <v>-1.5855834124051168E-2</v>
      </c>
      <c r="R150" s="27">
        <f t="shared" si="16"/>
        <v>5.3873579703936463E-3</v>
      </c>
      <c r="S150" s="27">
        <f t="shared" si="16"/>
        <v>-6.0313575705828164E-3</v>
      </c>
      <c r="T150" s="27">
        <f t="shared" si="16"/>
        <v>2.4973488738875274E-3</v>
      </c>
    </row>
    <row r="151" spans="1:20" ht="15" customHeight="1" x14ac:dyDescent="0.2">
      <c r="A151" s="19">
        <f>'22.22-Dati'!A151</f>
        <v>148</v>
      </c>
      <c r="B151" s="25">
        <f>'22.22-Dati'!B151</f>
        <v>45716</v>
      </c>
      <c r="C151" s="46">
        <f>'22.22-Dati'!C151</f>
        <v>13098.22</v>
      </c>
      <c r="D151" s="46">
        <f>'22.22-Dati'!D151</f>
        <v>9816.82</v>
      </c>
      <c r="E151" s="46">
        <f>'22.22-Dati'!E151</f>
        <v>25345.74</v>
      </c>
      <c r="F151" s="46">
        <f>'22.22-Dati'!F151</f>
        <v>66381.31</v>
      </c>
      <c r="G151" s="46"/>
      <c r="H151" s="47">
        <f>'22.22-Dati'!H151</f>
        <v>1.2602899999999999</v>
      </c>
      <c r="I151" s="47">
        <f>'22.22-Dati'!I151</f>
        <v>0.96052000000000004</v>
      </c>
      <c r="J151" s="46">
        <f>'22.22-Dati'!J151</f>
        <v>150.76362</v>
      </c>
      <c r="K151" s="46"/>
      <c r="L151" s="46">
        <f t="shared" si="12"/>
        <v>13098.22</v>
      </c>
      <c r="M151" s="46">
        <f t="shared" si="13"/>
        <v>9133.622783634537</v>
      </c>
      <c r="N151" s="46">
        <f t="shared" si="14"/>
        <v>22720.44570878274</v>
      </c>
      <c r="O151" s="46">
        <f t="shared" si="15"/>
        <v>67936.856740819829</v>
      </c>
      <c r="Q151" s="27">
        <f t="shared" si="16"/>
        <v>1.5980205085245235E-2</v>
      </c>
      <c r="R151" s="27">
        <f t="shared" si="16"/>
        <v>5.6398243048265287E-4</v>
      </c>
      <c r="S151" s="27">
        <f t="shared" si="16"/>
        <v>-5.1820116420606592E-3</v>
      </c>
      <c r="T151" s="27">
        <f t="shared" si="16"/>
        <v>-3.630361298479351E-2</v>
      </c>
    </row>
    <row r="152" spans="1:20" ht="15" customHeight="1" x14ac:dyDescent="0.2">
      <c r="A152" s="19">
        <f>'22.22-Dati'!A152</f>
        <v>149</v>
      </c>
      <c r="B152" s="25">
        <f>'22.22-Dati'!B152</f>
        <v>45719</v>
      </c>
      <c r="C152" s="46">
        <f>'22.22-Dati'!C152</f>
        <v>12868.95</v>
      </c>
      <c r="D152" s="46">
        <f>'22.22-Dati'!D152</f>
        <v>9885.43</v>
      </c>
      <c r="E152" s="46">
        <f>'22.22-Dati'!E152</f>
        <v>25620.95</v>
      </c>
      <c r="F152" s="46">
        <f>'22.22-Dati'!F152</f>
        <v>67506.81</v>
      </c>
      <c r="G152" s="46"/>
      <c r="H152" s="47">
        <f>'22.22-Dati'!H152</f>
        <v>1.2680199999999999</v>
      </c>
      <c r="I152" s="47">
        <f>'22.22-Dati'!I152</f>
        <v>0.95557000000000003</v>
      </c>
      <c r="J152" s="46">
        <f>'22.22-Dati'!J152</f>
        <v>151.29479000000001</v>
      </c>
      <c r="K152" s="46"/>
      <c r="L152" s="46">
        <f t="shared" si="12"/>
        <v>12868.95</v>
      </c>
      <c r="M152" s="46">
        <f t="shared" si="13"/>
        <v>9253.8705916312319</v>
      </c>
      <c r="N152" s="46">
        <f t="shared" si="14"/>
        <v>23086.123024477536</v>
      </c>
      <c r="O152" s="46">
        <f t="shared" si="15"/>
        <v>68846.172491712365</v>
      </c>
      <c r="Q152" s="27">
        <f t="shared" si="16"/>
        <v>-1.7503905110770671E-2</v>
      </c>
      <c r="R152" s="27">
        <f t="shared" si="16"/>
        <v>1.3165401160660242E-2</v>
      </c>
      <c r="S152" s="27">
        <f t="shared" si="16"/>
        <v>1.6094636539345772E-2</v>
      </c>
      <c r="T152" s="27">
        <f t="shared" si="16"/>
        <v>1.3384719201266403E-2</v>
      </c>
    </row>
    <row r="153" spans="1:20" ht="15" customHeight="1" x14ac:dyDescent="0.2">
      <c r="A153" s="19">
        <f>'22.22-Dati'!A153</f>
        <v>150</v>
      </c>
      <c r="B153" s="25">
        <f>'22.22-Dati'!B153</f>
        <v>45720</v>
      </c>
      <c r="C153" s="46">
        <f>'22.22-Dati'!C153</f>
        <v>12711.86</v>
      </c>
      <c r="D153" s="46">
        <f>'22.22-Dati'!D153</f>
        <v>9760.2800000000007</v>
      </c>
      <c r="E153" s="46">
        <f>'22.22-Dati'!E153</f>
        <v>25146.67</v>
      </c>
      <c r="F153" s="46">
        <f>'22.22-Dati'!F153</f>
        <v>66695.19</v>
      </c>
      <c r="G153" s="46"/>
      <c r="H153" s="47">
        <f>'22.22-Dati'!H153</f>
        <v>1.27518</v>
      </c>
      <c r="I153" s="47">
        <f>'22.22-Dati'!I153</f>
        <v>0.94723999999999997</v>
      </c>
      <c r="J153" s="46">
        <f>'22.22-Dati'!J153</f>
        <v>148.24287000000001</v>
      </c>
      <c r="K153" s="46"/>
      <c r="L153" s="46">
        <f t="shared" si="12"/>
        <v>12711.86</v>
      </c>
      <c r="M153" s="46">
        <f t="shared" si="13"/>
        <v>9188.3075318922765</v>
      </c>
      <c r="N153" s="46">
        <f t="shared" si="14"/>
        <v>22858.026762066635</v>
      </c>
      <c r="O153" s="46">
        <f t="shared" si="15"/>
        <v>69418.765648847737</v>
      </c>
      <c r="Q153" s="27">
        <f t="shared" si="16"/>
        <v>-1.2206901106927926E-2</v>
      </c>
      <c r="R153" s="27">
        <f t="shared" si="16"/>
        <v>-7.0849337139258879E-3</v>
      </c>
      <c r="S153" s="27">
        <f t="shared" si="16"/>
        <v>-9.8802324742468806E-3</v>
      </c>
      <c r="T153" s="27">
        <f t="shared" si="16"/>
        <v>8.3169933260167864E-3</v>
      </c>
    </row>
    <row r="154" spans="1:20" ht="15" customHeight="1" x14ac:dyDescent="0.2">
      <c r="A154" s="19">
        <f>'22.22-Dati'!A154</f>
        <v>151</v>
      </c>
      <c r="B154" s="25">
        <f>'22.22-Dati'!B154</f>
        <v>45721</v>
      </c>
      <c r="C154" s="46">
        <f>'22.22-Dati'!C154</f>
        <v>12853.99</v>
      </c>
      <c r="D154" s="46">
        <f>'22.22-Dati'!D154</f>
        <v>9756.76</v>
      </c>
      <c r="E154" s="46">
        <f>'22.22-Dati'!E154</f>
        <v>25539.85</v>
      </c>
      <c r="F154" s="46">
        <f>'22.22-Dati'!F154</f>
        <v>66850.75</v>
      </c>
      <c r="G154" s="46"/>
      <c r="H154" s="47">
        <f>'22.22-Dati'!H154</f>
        <v>1.2807200000000001</v>
      </c>
      <c r="I154" s="47">
        <f>'22.22-Dati'!I154</f>
        <v>0.93510000000000004</v>
      </c>
      <c r="J154" s="46">
        <f>'22.22-Dati'!J154</f>
        <v>149.70077000000001</v>
      </c>
      <c r="K154" s="46"/>
      <c r="L154" s="46">
        <f t="shared" si="12"/>
        <v>12853.99</v>
      </c>
      <c r="M154" s="46">
        <f t="shared" si="13"/>
        <v>9224.8978762107272</v>
      </c>
      <c r="N154" s="46">
        <f t="shared" si="14"/>
        <v>23516.818570741096</v>
      </c>
      <c r="O154" s="46">
        <f t="shared" si="15"/>
        <v>68903.048537459079</v>
      </c>
      <c r="Q154" s="27">
        <f t="shared" si="16"/>
        <v>1.1180897209377635E-2</v>
      </c>
      <c r="R154" s="27">
        <f t="shared" si="16"/>
        <v>3.982272490493698E-3</v>
      </c>
      <c r="S154" s="27">
        <f t="shared" si="16"/>
        <v>2.8821027096168239E-2</v>
      </c>
      <c r="T154" s="27">
        <f t="shared" si="16"/>
        <v>-7.4290734870941658E-3</v>
      </c>
    </row>
    <row r="155" spans="1:20" ht="15" customHeight="1" x14ac:dyDescent="0.2">
      <c r="A155" s="19">
        <f>'22.22-Dati'!A155</f>
        <v>152</v>
      </c>
      <c r="B155" s="25">
        <f>'22.22-Dati'!B155</f>
        <v>45722</v>
      </c>
      <c r="C155" s="46">
        <f>'22.22-Dati'!C155</f>
        <v>12625.31</v>
      </c>
      <c r="D155" s="46">
        <f>'22.22-Dati'!D155</f>
        <v>9707.09</v>
      </c>
      <c r="E155" s="46">
        <f>'22.22-Dati'!E155</f>
        <v>25614.57</v>
      </c>
      <c r="F155" s="46">
        <f>'22.22-Dati'!F155</f>
        <v>67362.94</v>
      </c>
      <c r="G155" s="46"/>
      <c r="H155" s="47">
        <f>'22.22-Dati'!H155</f>
        <v>1.2884599999999999</v>
      </c>
      <c r="I155" s="47">
        <f>'22.22-Dati'!I155</f>
        <v>0.92627000000000004</v>
      </c>
      <c r="J155" s="46">
        <f>'22.22-Dati'!J155</f>
        <v>147.49906999999999</v>
      </c>
      <c r="K155" s="46"/>
      <c r="L155" s="46">
        <f t="shared" si="12"/>
        <v>12625.31</v>
      </c>
      <c r="M155" s="46">
        <f t="shared" si="13"/>
        <v>9233.4021242322215</v>
      </c>
      <c r="N155" s="46">
        <f t="shared" si="14"/>
        <v>23810.458297364698</v>
      </c>
      <c r="O155" s="46">
        <f t="shared" si="15"/>
        <v>70467.349836358975</v>
      </c>
      <c r="Q155" s="27">
        <f t="shared" si="16"/>
        <v>-1.779058486897845E-2</v>
      </c>
      <c r="R155" s="27">
        <f t="shared" si="16"/>
        <v>9.2187990974134575E-4</v>
      </c>
      <c r="S155" s="27">
        <f t="shared" si="16"/>
        <v>1.2486371221528209E-2</v>
      </c>
      <c r="T155" s="27">
        <f t="shared" si="16"/>
        <v>2.270293306470272E-2</v>
      </c>
    </row>
    <row r="156" spans="1:20" ht="15" customHeight="1" x14ac:dyDescent="0.2">
      <c r="A156" s="19">
        <f>'22.22-Dati'!A156</f>
        <v>153</v>
      </c>
      <c r="B156" s="25">
        <f>'22.22-Dati'!B156</f>
        <v>45723</v>
      </c>
      <c r="C156" s="46">
        <f>'22.22-Dati'!C156</f>
        <v>12696.9</v>
      </c>
      <c r="D156" s="46">
        <f>'22.22-Dati'!D156</f>
        <v>9703.7800000000007</v>
      </c>
      <c r="E156" s="46">
        <f>'22.22-Dati'!E156</f>
        <v>25374.38</v>
      </c>
      <c r="F156" s="46">
        <f>'22.22-Dati'!F156</f>
        <v>65901.94</v>
      </c>
      <c r="G156" s="46"/>
      <c r="H156" s="47">
        <f>'22.22-Dati'!H156</f>
        <v>1.29115</v>
      </c>
      <c r="I156" s="47">
        <f>'22.22-Dati'!I156</f>
        <v>0.92105999999999999</v>
      </c>
      <c r="J156" s="46">
        <f>'22.22-Dati'!J156</f>
        <v>147.69273000000001</v>
      </c>
      <c r="K156" s="46"/>
      <c r="L156" s="46">
        <f t="shared" si="12"/>
        <v>12696.9</v>
      </c>
      <c r="M156" s="46">
        <f t="shared" si="13"/>
        <v>9249.524234437753</v>
      </c>
      <c r="N156" s="46">
        <f t="shared" si="14"/>
        <v>23720.607138948602</v>
      </c>
      <c r="O156" s="46">
        <f t="shared" si="15"/>
        <v>68848.624582182209</v>
      </c>
      <c r="Q156" s="27">
        <f t="shared" si="16"/>
        <v>5.6703558170056933E-3</v>
      </c>
      <c r="R156" s="27">
        <f t="shared" si="16"/>
        <v>1.7460639089053093E-3</v>
      </c>
      <c r="S156" s="27">
        <f t="shared" si="16"/>
        <v>-3.7736005453553032E-3</v>
      </c>
      <c r="T156" s="27">
        <f t="shared" si="16"/>
        <v>-2.2971280428961929E-2</v>
      </c>
    </row>
    <row r="157" spans="1:20" ht="15" customHeight="1" x14ac:dyDescent="0.2">
      <c r="A157" s="19">
        <f>'22.22-Dati'!A157</f>
        <v>154</v>
      </c>
      <c r="B157" s="25">
        <f>'22.22-Dati'!B157</f>
        <v>45726</v>
      </c>
      <c r="C157" s="46">
        <f>'22.22-Dati'!C157</f>
        <v>12356.69</v>
      </c>
      <c r="D157" s="46">
        <f>'22.22-Dati'!D157</f>
        <v>9614.7199999999993</v>
      </c>
      <c r="E157" s="46">
        <f>'22.22-Dati'!E157</f>
        <v>25145.68</v>
      </c>
      <c r="F157" s="46">
        <f>'22.22-Dati'!F157</f>
        <v>66154</v>
      </c>
      <c r="G157" s="46"/>
      <c r="H157" s="47">
        <f>'22.22-Dati'!H157</f>
        <v>1.2934000000000001</v>
      </c>
      <c r="I157" s="47">
        <f>'22.22-Dati'!I157</f>
        <v>0.92208000000000001</v>
      </c>
      <c r="J157" s="46">
        <f>'22.22-Dati'!J157</f>
        <v>146.97094999999999</v>
      </c>
      <c r="K157" s="46"/>
      <c r="L157" s="46">
        <f t="shared" si="12"/>
        <v>12356.69</v>
      </c>
      <c r="M157" s="46">
        <f t="shared" si="13"/>
        <v>9180.6039215686269</v>
      </c>
      <c r="N157" s="46">
        <f t="shared" si="14"/>
        <v>23480.809528891205</v>
      </c>
      <c r="O157" s="46">
        <f t="shared" si="15"/>
        <v>69451.366458201432</v>
      </c>
      <c r="Q157" s="27">
        <f t="shared" si="16"/>
        <v>-2.6794729422142345E-2</v>
      </c>
      <c r="R157" s="27">
        <f t="shared" si="16"/>
        <v>-7.4512278818106683E-3</v>
      </c>
      <c r="S157" s="27">
        <f t="shared" si="16"/>
        <v>-1.0109252628009532E-2</v>
      </c>
      <c r="T157" s="27">
        <f t="shared" si="16"/>
        <v>8.7545957479477476E-3</v>
      </c>
    </row>
    <row r="158" spans="1:20" ht="15" customHeight="1" x14ac:dyDescent="0.2">
      <c r="A158" s="19">
        <f>'22.22-Dati'!A158</f>
        <v>155</v>
      </c>
      <c r="B158" s="25">
        <f>'22.22-Dati'!B158</f>
        <v>45727</v>
      </c>
      <c r="C158" s="46">
        <f>'22.22-Dati'!C158</f>
        <v>12263.31</v>
      </c>
      <c r="D158" s="46">
        <f>'22.22-Dati'!D158</f>
        <v>9498.2000000000007</v>
      </c>
      <c r="E158" s="46">
        <f>'22.22-Dati'!E158</f>
        <v>24815.45</v>
      </c>
      <c r="F158" s="46">
        <f>'22.22-Dati'!F158</f>
        <v>65733.88</v>
      </c>
      <c r="G158" s="46"/>
      <c r="H158" s="47">
        <f>'22.22-Dati'!H158</f>
        <v>1.2932900000000001</v>
      </c>
      <c r="I158" s="47">
        <f>'22.22-Dati'!I158</f>
        <v>0.91642000000000001</v>
      </c>
      <c r="J158" s="46">
        <f>'22.22-Dati'!J158</f>
        <v>148.02053000000001</v>
      </c>
      <c r="K158" s="46"/>
      <c r="L158" s="46">
        <f t="shared" si="12"/>
        <v>12263.31</v>
      </c>
      <c r="M158" s="46">
        <f t="shared" si="13"/>
        <v>9068.5736165249236</v>
      </c>
      <c r="N158" s="46">
        <f t="shared" si="14"/>
        <v>23315.561547652826</v>
      </c>
      <c r="O158" s="46">
        <f t="shared" si="15"/>
        <v>68520.969657217138</v>
      </c>
      <c r="Q158" s="27">
        <f t="shared" si="16"/>
        <v>-7.5570399516376157E-3</v>
      </c>
      <c r="R158" s="27">
        <f t="shared" si="16"/>
        <v>-1.2202934142546192E-2</v>
      </c>
      <c r="S158" s="27">
        <f t="shared" si="16"/>
        <v>-7.0375759845526173E-3</v>
      </c>
      <c r="T158" s="27">
        <f t="shared" si="16"/>
        <v>-1.3396378623367235E-2</v>
      </c>
    </row>
    <row r="159" spans="1:20" ht="15" customHeight="1" x14ac:dyDescent="0.2">
      <c r="A159" s="19">
        <f>'22.22-Dati'!A159</f>
        <v>156</v>
      </c>
      <c r="B159" s="25">
        <f>'22.22-Dati'!B159</f>
        <v>45728</v>
      </c>
      <c r="C159" s="46">
        <f>'22.22-Dati'!C159</f>
        <v>12323.5</v>
      </c>
      <c r="D159" s="46">
        <f>'22.22-Dati'!D159</f>
        <v>9548.48</v>
      </c>
      <c r="E159" s="46">
        <f>'22.22-Dati'!E159</f>
        <v>24962.46</v>
      </c>
      <c r="F159" s="46">
        <f>'22.22-Dati'!F159</f>
        <v>65780.31</v>
      </c>
      <c r="G159" s="46"/>
      <c r="H159" s="47">
        <f>'22.22-Dati'!H159</f>
        <v>1.2947500000000001</v>
      </c>
      <c r="I159" s="47">
        <f>'22.22-Dati'!I159</f>
        <v>0.91861000000000004</v>
      </c>
      <c r="J159" s="46">
        <f>'22.22-Dati'!J159</f>
        <v>149.02627000000001</v>
      </c>
      <c r="K159" s="46"/>
      <c r="L159" s="46">
        <f t="shared" si="12"/>
        <v>12323.5</v>
      </c>
      <c r="M159" s="46">
        <f t="shared" si="13"/>
        <v>9126.8710725253968</v>
      </c>
      <c r="N159" s="46">
        <f t="shared" si="14"/>
        <v>23397.771561163059</v>
      </c>
      <c r="O159" s="46">
        <f t="shared" si="15"/>
        <v>68106.6112245002</v>
      </c>
      <c r="Q159" s="27">
        <f t="shared" si="16"/>
        <v>4.9081365471475898E-3</v>
      </c>
      <c r="R159" s="27">
        <f t="shared" si="16"/>
        <v>6.4285143910881937E-3</v>
      </c>
      <c r="S159" s="27">
        <f t="shared" si="16"/>
        <v>3.5259718425486417E-3</v>
      </c>
      <c r="T159" s="27">
        <f t="shared" si="16"/>
        <v>-6.0471770144206374E-3</v>
      </c>
    </row>
    <row r="160" spans="1:20" ht="15" customHeight="1" x14ac:dyDescent="0.2">
      <c r="A160" s="19">
        <f>'22.22-Dati'!A160</f>
        <v>157</v>
      </c>
      <c r="B160" s="25">
        <f>'22.22-Dati'!B160</f>
        <v>45729</v>
      </c>
      <c r="C160" s="46">
        <f>'22.22-Dati'!C160</f>
        <v>12153.33</v>
      </c>
      <c r="D160" s="46">
        <f>'22.22-Dati'!D160</f>
        <v>9556.77</v>
      </c>
      <c r="E160" s="46">
        <f>'22.22-Dati'!E160</f>
        <v>24803.88</v>
      </c>
      <c r="F160" s="46">
        <f>'22.22-Dati'!F160</f>
        <v>65728.38</v>
      </c>
      <c r="G160" s="46"/>
      <c r="H160" s="47">
        <f>'22.22-Dati'!H160</f>
        <v>1.2927</v>
      </c>
      <c r="I160" s="47">
        <f>'22.22-Dati'!I160</f>
        <v>0.92335999999999996</v>
      </c>
      <c r="J160" s="46">
        <f>'22.22-Dati'!J160</f>
        <v>148.32872</v>
      </c>
      <c r="K160" s="46"/>
      <c r="L160" s="46">
        <f t="shared" si="12"/>
        <v>12153.33</v>
      </c>
      <c r="M160" s="46">
        <f t="shared" si="13"/>
        <v>9120.3317527462787</v>
      </c>
      <c r="N160" s="46">
        <f t="shared" si="14"/>
        <v>23129.532139577201</v>
      </c>
      <c r="O160" s="46">
        <f t="shared" si="15"/>
        <v>68372.878925977391</v>
      </c>
      <c r="Q160" s="27">
        <f t="shared" si="16"/>
        <v>-1.3808577108775921E-2</v>
      </c>
      <c r="R160" s="27">
        <f t="shared" si="16"/>
        <v>-7.1649086824546713E-4</v>
      </c>
      <c r="S160" s="27">
        <f t="shared" si="16"/>
        <v>-1.1464314919250576E-2</v>
      </c>
      <c r="T160" s="27">
        <f t="shared" si="16"/>
        <v>3.9095720178983946E-3</v>
      </c>
    </row>
    <row r="161" spans="1:20" ht="15" customHeight="1" x14ac:dyDescent="0.2">
      <c r="A161" s="19">
        <f>'22.22-Dati'!A161</f>
        <v>158</v>
      </c>
      <c r="B161" s="25">
        <f>'22.22-Dati'!B161</f>
        <v>45730</v>
      </c>
      <c r="C161" s="46">
        <f>'22.22-Dati'!C161</f>
        <v>12414.28</v>
      </c>
      <c r="D161" s="46">
        <f>'22.22-Dati'!D161</f>
        <v>9657.2099999999991</v>
      </c>
      <c r="E161" s="46">
        <f>'22.22-Dati'!E161</f>
        <v>25085.31</v>
      </c>
      <c r="F161" s="46">
        <f>'22.22-Dati'!F161</f>
        <v>66198.38</v>
      </c>
      <c r="G161" s="46"/>
      <c r="H161" s="47">
        <f>'22.22-Dati'!H161</f>
        <v>1.29349</v>
      </c>
      <c r="I161" s="47">
        <f>'22.22-Dati'!I161</f>
        <v>0.91835999999999995</v>
      </c>
      <c r="J161" s="46">
        <f>'22.22-Dati'!J161</f>
        <v>148.66379000000001</v>
      </c>
      <c r="K161" s="46"/>
      <c r="L161" s="46">
        <f t="shared" si="12"/>
        <v>12414.28</v>
      </c>
      <c r="M161" s="46">
        <f t="shared" si="13"/>
        <v>9221.8170940379168</v>
      </c>
      <c r="N161" s="46">
        <f t="shared" si="14"/>
        <v>23519.32191003528</v>
      </c>
      <c r="O161" s="46">
        <f t="shared" si="15"/>
        <v>68706.582736826502</v>
      </c>
      <c r="Q161" s="27">
        <f t="shared" si="16"/>
        <v>2.147148147873881E-2</v>
      </c>
      <c r="R161" s="27">
        <f t="shared" si="16"/>
        <v>1.112737387662234E-2</v>
      </c>
      <c r="S161" s="27">
        <f t="shared" si="16"/>
        <v>1.6852471035983713E-2</v>
      </c>
      <c r="T161" s="27">
        <f t="shared" si="16"/>
        <v>4.8806458948494587E-3</v>
      </c>
    </row>
    <row r="162" spans="1:20" ht="15" customHeight="1" x14ac:dyDescent="0.2">
      <c r="A162" s="19">
        <f>'22.22-Dati'!A162</f>
        <v>159</v>
      </c>
      <c r="B162" s="25">
        <f>'22.22-Dati'!B162</f>
        <v>45733</v>
      </c>
      <c r="C162" s="46">
        <f>'22.22-Dati'!C162</f>
        <v>12494.82</v>
      </c>
      <c r="D162" s="46">
        <f>'22.22-Dati'!D162</f>
        <v>9710.86</v>
      </c>
      <c r="E162" s="46">
        <f>'22.22-Dati'!E162</f>
        <v>25228.11</v>
      </c>
      <c r="F162" s="46">
        <f>'22.22-Dati'!F162</f>
        <v>66811.94</v>
      </c>
      <c r="G162" s="46"/>
      <c r="H162" s="47">
        <f>'22.22-Dati'!H162</f>
        <v>1.2975699999999999</v>
      </c>
      <c r="I162" s="47">
        <f>'22.22-Dati'!I162</f>
        <v>0.91718</v>
      </c>
      <c r="J162" s="46">
        <f>'22.22-Dati'!J162</f>
        <v>148.82142999999999</v>
      </c>
      <c r="K162" s="46"/>
      <c r="L162" s="46">
        <f t="shared" si="12"/>
        <v>12494.82</v>
      </c>
      <c r="M162" s="46">
        <f t="shared" si="13"/>
        <v>9302.2978754724772</v>
      </c>
      <c r="N162" s="46">
        <f t="shared" si="14"/>
        <v>23683.63849331647</v>
      </c>
      <c r="O162" s="46">
        <f t="shared" si="15"/>
        <v>69269.937620459634</v>
      </c>
      <c r="Q162" s="27">
        <f t="shared" si="16"/>
        <v>6.4876899828261525E-3</v>
      </c>
      <c r="R162" s="27">
        <f t="shared" si="16"/>
        <v>8.7272151045581677E-3</v>
      </c>
      <c r="S162" s="27">
        <f t="shared" si="16"/>
        <v>6.9864507110249264E-3</v>
      </c>
      <c r="T162" s="27">
        <f t="shared" si="16"/>
        <v>8.1994309888909038E-3</v>
      </c>
    </row>
    <row r="163" spans="1:20" ht="15" customHeight="1" x14ac:dyDescent="0.2">
      <c r="A163" s="19">
        <f>'22.22-Dati'!A163</f>
        <v>160</v>
      </c>
      <c r="B163" s="25">
        <f>'22.22-Dati'!B163</f>
        <v>45734</v>
      </c>
      <c r="C163" s="46">
        <f>'22.22-Dati'!C163</f>
        <v>12362.16</v>
      </c>
      <c r="D163" s="46">
        <f>'22.22-Dati'!D163</f>
        <v>9738.76</v>
      </c>
      <c r="E163" s="46">
        <f>'22.22-Dati'!E163</f>
        <v>25354.94</v>
      </c>
      <c r="F163" s="46">
        <f>'22.22-Dati'!F163</f>
        <v>67615</v>
      </c>
      <c r="G163" s="46"/>
      <c r="H163" s="47">
        <f>'22.22-Dati'!H163</f>
        <v>1.2970900000000001</v>
      </c>
      <c r="I163" s="47">
        <f>'22.22-Dati'!I163</f>
        <v>0.91591999999999996</v>
      </c>
      <c r="J163" s="46">
        <f>'22.22-Dati'!J163</f>
        <v>149.7527</v>
      </c>
      <c r="K163" s="46"/>
      <c r="L163" s="46">
        <f t="shared" si="12"/>
        <v>12362.16</v>
      </c>
      <c r="M163" s="46">
        <f t="shared" si="13"/>
        <v>9325.5730336050092</v>
      </c>
      <c r="N163" s="46">
        <f t="shared" si="14"/>
        <v>23835.448497903748</v>
      </c>
      <c r="O163" s="46">
        <f t="shared" si="15"/>
        <v>69666.594005316758</v>
      </c>
      <c r="Q163" s="27">
        <f t="shared" si="16"/>
        <v>-1.0617199767583674E-2</v>
      </c>
      <c r="R163" s="27">
        <f t="shared" si="16"/>
        <v>2.5020869514297038E-3</v>
      </c>
      <c r="S163" s="27">
        <f t="shared" si="16"/>
        <v>6.409910564633841E-3</v>
      </c>
      <c r="T163" s="27">
        <f t="shared" si="16"/>
        <v>5.7262414040339382E-3</v>
      </c>
    </row>
    <row r="164" spans="1:20" ht="15" customHeight="1" x14ac:dyDescent="0.2">
      <c r="A164" s="19">
        <f>'22.22-Dati'!A164</f>
        <v>161</v>
      </c>
      <c r="B164" s="25">
        <f>'22.22-Dati'!B164</f>
        <v>45735</v>
      </c>
      <c r="C164" s="46">
        <f>'22.22-Dati'!C164</f>
        <v>12495.74</v>
      </c>
      <c r="D164" s="46">
        <f>'22.22-Dati'!D164</f>
        <v>9740.36</v>
      </c>
      <c r="E164" s="46">
        <f>'22.22-Dati'!E164</f>
        <v>25532.73</v>
      </c>
      <c r="F164" s="46">
        <f>'22.22-Dati'!F164</f>
        <v>67447.88</v>
      </c>
      <c r="G164" s="46"/>
      <c r="H164" s="47">
        <f>'22.22-Dati'!H164</f>
        <v>1.29606</v>
      </c>
      <c r="I164" s="47">
        <f>'22.22-Dati'!I164</f>
        <v>0.91768000000000005</v>
      </c>
      <c r="J164" s="46">
        <f>'22.22-Dati'!J164</f>
        <v>149.83023</v>
      </c>
      <c r="K164" s="46"/>
      <c r="L164" s="46">
        <f t="shared" si="12"/>
        <v>12495.74</v>
      </c>
      <c r="M164" s="46">
        <f t="shared" si="13"/>
        <v>9319.6986339475552</v>
      </c>
      <c r="N164" s="46">
        <f t="shared" si="14"/>
        <v>23956.549681697321</v>
      </c>
      <c r="O164" s="46">
        <f t="shared" si="15"/>
        <v>69458.443161538235</v>
      </c>
      <c r="Q164" s="27">
        <f t="shared" si="16"/>
        <v>1.0805555016275467E-2</v>
      </c>
      <c r="R164" s="27">
        <f t="shared" si="16"/>
        <v>-6.2992372010656987E-4</v>
      </c>
      <c r="S164" s="27">
        <f t="shared" si="16"/>
        <v>5.0807176464174137E-3</v>
      </c>
      <c r="T164" s="27">
        <f t="shared" si="16"/>
        <v>-2.9878142709637533E-3</v>
      </c>
    </row>
    <row r="165" spans="1:20" ht="15" customHeight="1" x14ac:dyDescent="0.2">
      <c r="A165" s="19">
        <f>'22.22-Dati'!A165</f>
        <v>162</v>
      </c>
      <c r="B165" s="25">
        <f>'22.22-Dati'!B165</f>
        <v>45737</v>
      </c>
      <c r="C165" s="46">
        <f>'22.22-Dati'!C165</f>
        <v>12480.59</v>
      </c>
      <c r="D165" s="46">
        <f>'22.22-Dati'!D165</f>
        <v>9674.8700000000008</v>
      </c>
      <c r="E165" s="46">
        <f>'22.22-Dati'!E165</f>
        <v>25131.15</v>
      </c>
      <c r="F165" s="46">
        <f>'22.22-Dati'!F165</f>
        <v>67314.19</v>
      </c>
      <c r="G165" s="46"/>
      <c r="H165" s="47">
        <f>'22.22-Dati'!H165</f>
        <v>1.29254</v>
      </c>
      <c r="I165" s="47">
        <f>'22.22-Dati'!I165</f>
        <v>0.92362</v>
      </c>
      <c r="J165" s="46">
        <f>'22.22-Dati'!J165</f>
        <v>148.69308000000001</v>
      </c>
      <c r="K165" s="46"/>
      <c r="L165" s="46">
        <f t="shared" si="12"/>
        <v>12480.59</v>
      </c>
      <c r="M165" s="46">
        <f t="shared" si="13"/>
        <v>9231.8955747991986</v>
      </c>
      <c r="N165" s="46">
        <f t="shared" si="14"/>
        <v>23428.113384833588</v>
      </c>
      <c r="O165" s="46">
        <f t="shared" si="15"/>
        <v>69850.9077214797</v>
      </c>
      <c r="Q165" s="27">
        <f t="shared" si="16"/>
        <v>-1.2124131904152644E-3</v>
      </c>
      <c r="R165" s="27">
        <f t="shared" si="16"/>
        <v>-9.4212337326583465E-3</v>
      </c>
      <c r="S165" s="27">
        <f t="shared" si="16"/>
        <v>-2.2058113705224213E-2</v>
      </c>
      <c r="T165" s="27">
        <f t="shared" si="16"/>
        <v>5.6503506568484066E-3</v>
      </c>
    </row>
    <row r="166" spans="1:20" ht="15" customHeight="1" x14ac:dyDescent="0.2">
      <c r="A166" s="19">
        <f>'22.22-Dati'!A166</f>
        <v>163</v>
      </c>
      <c r="B166" s="25">
        <f>'22.22-Dati'!B166</f>
        <v>45740</v>
      </c>
      <c r="C166" s="46">
        <f>'22.22-Dati'!C166</f>
        <v>12700.91</v>
      </c>
      <c r="D166" s="46">
        <f>'22.22-Dati'!D166</f>
        <v>9665.0499999999993</v>
      </c>
      <c r="E166" s="46">
        <f>'22.22-Dati'!E166</f>
        <v>25067.45</v>
      </c>
      <c r="F166" s="46">
        <f>'22.22-Dati'!F166</f>
        <v>67191.69</v>
      </c>
      <c r="G166" s="46"/>
      <c r="H166" s="47">
        <f>'22.22-Dati'!H166</f>
        <v>1.29376</v>
      </c>
      <c r="I166" s="47">
        <f>'22.22-Dati'!I166</f>
        <v>0.92386999999999997</v>
      </c>
      <c r="J166" s="46">
        <f>'22.22-Dati'!J166</f>
        <v>149.80599000000001</v>
      </c>
      <c r="K166" s="46"/>
      <c r="L166" s="46">
        <f t="shared" si="12"/>
        <v>12700.91</v>
      </c>
      <c r="M166" s="46">
        <f t="shared" si="13"/>
        <v>9231.230132293882</v>
      </c>
      <c r="N166" s="46">
        <f t="shared" si="14"/>
        <v>23362.406478725363</v>
      </c>
      <c r="O166" s="46">
        <f t="shared" si="15"/>
        <v>69205.812689817001</v>
      </c>
      <c r="Q166" s="27">
        <f t="shared" si="16"/>
        <v>1.7653011596406878E-2</v>
      </c>
      <c r="R166" s="27">
        <f t="shared" si="16"/>
        <v>-7.2080809398786887E-5</v>
      </c>
      <c r="S166" s="27">
        <f t="shared" si="16"/>
        <v>-2.8046178976904581E-3</v>
      </c>
      <c r="T166" s="27">
        <f t="shared" si="16"/>
        <v>-9.2353135085219071E-3</v>
      </c>
    </row>
    <row r="167" spans="1:20" ht="15" customHeight="1" x14ac:dyDescent="0.2">
      <c r="A167" s="19">
        <f>'22.22-Dati'!A167</f>
        <v>164</v>
      </c>
      <c r="B167" s="25">
        <f>'22.22-Dati'!B167</f>
        <v>45741</v>
      </c>
      <c r="C167" s="46">
        <f>'22.22-Dati'!C167</f>
        <v>12721.41</v>
      </c>
      <c r="D167" s="46">
        <f>'22.22-Dati'!D167</f>
        <v>9693.9</v>
      </c>
      <c r="E167" s="46">
        <f>'22.22-Dati'!E167</f>
        <v>25336.99</v>
      </c>
      <c r="F167" s="46">
        <f>'22.22-Dati'!F167</f>
        <v>67499.06</v>
      </c>
      <c r="G167" s="46"/>
      <c r="H167" s="47">
        <f>'22.22-Dati'!H167</f>
        <v>1.2954000000000001</v>
      </c>
      <c r="I167" s="47">
        <f>'22.22-Dati'!I167</f>
        <v>0.92379</v>
      </c>
      <c r="J167" s="46">
        <f>'22.22-Dati'!J167</f>
        <v>149.94918999999999</v>
      </c>
      <c r="K167" s="46"/>
      <c r="L167" s="46">
        <f t="shared" si="12"/>
        <v>12721.41</v>
      </c>
      <c r="M167" s="46">
        <f t="shared" si="13"/>
        <v>9270.521837349399</v>
      </c>
      <c r="N167" s="46">
        <f t="shared" si="14"/>
        <v>23615.657779040692</v>
      </c>
      <c r="O167" s="46">
        <f t="shared" si="15"/>
        <v>69456.003138479107</v>
      </c>
      <c r="Q167" s="27">
        <f t="shared" si="16"/>
        <v>1.6140575754020775E-3</v>
      </c>
      <c r="R167" s="27">
        <f t="shared" si="16"/>
        <v>4.2563888552687784E-3</v>
      </c>
      <c r="S167" s="27">
        <f t="shared" si="16"/>
        <v>1.0840120453599188E-2</v>
      </c>
      <c r="T167" s="27">
        <f t="shared" si="16"/>
        <v>3.6151652431778941E-3</v>
      </c>
    </row>
    <row r="168" spans="1:20" ht="15" customHeight="1" x14ac:dyDescent="0.2">
      <c r="A168" s="19">
        <f>'22.22-Dati'!A168</f>
        <v>165</v>
      </c>
      <c r="B168" s="25">
        <f>'22.22-Dati'!B168</f>
        <v>45742</v>
      </c>
      <c r="C168" s="46">
        <f>'22.22-Dati'!C168</f>
        <v>12579.48</v>
      </c>
      <c r="D168" s="46">
        <f>'22.22-Dati'!D168</f>
        <v>9722.76</v>
      </c>
      <c r="E168" s="46">
        <f>'22.22-Dati'!E168</f>
        <v>25118.39</v>
      </c>
      <c r="F168" s="46">
        <f>'22.22-Dati'!F168</f>
        <v>67939.94</v>
      </c>
      <c r="G168" s="46"/>
      <c r="H168" s="47">
        <f>'22.22-Dati'!H168</f>
        <v>1.2900799999999999</v>
      </c>
      <c r="I168" s="47">
        <f>'22.22-Dati'!I168</f>
        <v>0.92696000000000001</v>
      </c>
      <c r="J168" s="46">
        <f>'22.22-Dati'!J168</f>
        <v>150.35223999999999</v>
      </c>
      <c r="K168" s="46"/>
      <c r="L168" s="46">
        <f t="shared" si="12"/>
        <v>12579.48</v>
      </c>
      <c r="M168" s="46">
        <f t="shared" si="13"/>
        <v>9259.9354925584685</v>
      </c>
      <c r="N168" s="46">
        <f t="shared" si="14"/>
        <v>23331.845324177957</v>
      </c>
      <c r="O168" s="46">
        <f t="shared" si="15"/>
        <v>69722.258010972102</v>
      </c>
      <c r="Q168" s="27">
        <f t="shared" si="16"/>
        <v>-1.1156782149148585E-2</v>
      </c>
      <c r="R168" s="27">
        <f t="shared" si="16"/>
        <v>-1.1419362336519065E-3</v>
      </c>
      <c r="S168" s="27">
        <f t="shared" si="16"/>
        <v>-1.20179779669158E-2</v>
      </c>
      <c r="T168" s="27">
        <f t="shared" si="16"/>
        <v>3.833432107547918E-3</v>
      </c>
    </row>
    <row r="169" spans="1:20" ht="15" customHeight="1" x14ac:dyDescent="0.2">
      <c r="A169" s="19">
        <f>'22.22-Dati'!A169</f>
        <v>166</v>
      </c>
      <c r="B169" s="25">
        <f>'22.22-Dati'!B169</f>
        <v>45743</v>
      </c>
      <c r="C169" s="46">
        <f>'22.22-Dati'!C169</f>
        <v>12537.93</v>
      </c>
      <c r="D169" s="46">
        <f>'22.22-Dati'!D169</f>
        <v>9710.32</v>
      </c>
      <c r="E169" s="46">
        <f>'22.22-Dati'!E169</f>
        <v>24991.51</v>
      </c>
      <c r="F169" s="46">
        <f>'22.22-Dati'!F169</f>
        <v>67533.63</v>
      </c>
      <c r="G169" s="46"/>
      <c r="H169" s="47">
        <f>'22.22-Dati'!H169</f>
        <v>1.29444</v>
      </c>
      <c r="I169" s="47">
        <f>'22.22-Dati'!I169</f>
        <v>0.92720999999999998</v>
      </c>
      <c r="J169" s="46">
        <f>'22.22-Dati'!J169</f>
        <v>150.71859000000001</v>
      </c>
      <c r="K169" s="46"/>
      <c r="L169" s="46">
        <f t="shared" si="12"/>
        <v>12537.93</v>
      </c>
      <c r="M169" s="46">
        <f t="shared" si="13"/>
        <v>9279.3428277817166</v>
      </c>
      <c r="N169" s="46">
        <f t="shared" si="14"/>
        <v>23207.730562979261</v>
      </c>
      <c r="O169" s="46">
        <f t="shared" si="15"/>
        <v>69136.829389395163</v>
      </c>
      <c r="Q169" s="27">
        <f t="shared" si="16"/>
        <v>-3.3029982161424218E-3</v>
      </c>
      <c r="R169" s="27">
        <f t="shared" si="16"/>
        <v>2.0958391382795631E-3</v>
      </c>
      <c r="S169" s="27">
        <f t="shared" si="16"/>
        <v>-5.3195432883347861E-3</v>
      </c>
      <c r="T169" s="27">
        <f t="shared" si="16"/>
        <v>-8.3965814974725963E-3</v>
      </c>
    </row>
    <row r="170" spans="1:20" ht="15" customHeight="1" x14ac:dyDescent="0.2">
      <c r="A170" s="19">
        <f>'22.22-Dati'!A170</f>
        <v>167</v>
      </c>
      <c r="B170" s="25">
        <f>'22.22-Dati'!B170</f>
        <v>45744</v>
      </c>
      <c r="C170" s="46">
        <f>'22.22-Dati'!C170</f>
        <v>12290.86</v>
      </c>
      <c r="D170" s="46">
        <f>'22.22-Dati'!D170</f>
        <v>9702.18</v>
      </c>
      <c r="E170" s="46">
        <f>'22.22-Dati'!E170</f>
        <v>24759.95</v>
      </c>
      <c r="F170" s="46">
        <f>'22.22-Dati'!F170</f>
        <v>66871.75</v>
      </c>
      <c r="G170" s="46"/>
      <c r="H170" s="47">
        <f>'22.22-Dati'!H170</f>
        <v>1.2952600000000001</v>
      </c>
      <c r="I170" s="47">
        <f>'22.22-Dati'!I170</f>
        <v>0.92618</v>
      </c>
      <c r="J170" s="46">
        <f>'22.22-Dati'!J170</f>
        <v>150.63444000000001</v>
      </c>
      <c r="K170" s="46"/>
      <c r="L170" s="46">
        <f t="shared" si="12"/>
        <v>12290.86</v>
      </c>
      <c r="M170" s="46">
        <f t="shared" si="13"/>
        <v>9277.4374459603132</v>
      </c>
      <c r="N170" s="46">
        <f t="shared" si="14"/>
        <v>23018.268315554211</v>
      </c>
      <c r="O170" s="46">
        <f t="shared" si="15"/>
        <v>68497.480713872603</v>
      </c>
      <c r="Q170" s="27">
        <f t="shared" si="16"/>
        <v>-1.9705804706199485E-2</v>
      </c>
      <c r="R170" s="27">
        <f t="shared" si="16"/>
        <v>-2.0533585801989879E-4</v>
      </c>
      <c r="S170" s="27">
        <f t="shared" si="16"/>
        <v>-8.1637559049947909E-3</v>
      </c>
      <c r="T170" s="27">
        <f t="shared" si="16"/>
        <v>-9.2475845532573632E-3</v>
      </c>
    </row>
    <row r="171" spans="1:20" ht="15" customHeight="1" x14ac:dyDescent="0.2">
      <c r="A171" s="19">
        <f>'22.22-Dati'!A171</f>
        <v>168</v>
      </c>
      <c r="B171" s="25">
        <f>'22.22-Dati'!B171</f>
        <v>45747</v>
      </c>
      <c r="C171" s="46">
        <f>'22.22-Dati'!C171</f>
        <v>12360.21</v>
      </c>
      <c r="D171" s="46">
        <f>'22.22-Dati'!D171</f>
        <v>9616.9699999999993</v>
      </c>
      <c r="E171" s="46">
        <f>'22.22-Dati'!E171</f>
        <v>24367.82</v>
      </c>
      <c r="F171" s="46">
        <f>'22.22-Dati'!F171</f>
        <v>64164.99</v>
      </c>
      <c r="G171" s="46"/>
      <c r="H171" s="47">
        <f>'22.22-Dati'!H171</f>
        <v>1.2946500000000001</v>
      </c>
      <c r="I171" s="47">
        <f>'22.22-Dati'!I171</f>
        <v>0.92464000000000002</v>
      </c>
      <c r="J171" s="46">
        <f>'22.22-Dati'!J171</f>
        <v>149.4221</v>
      </c>
      <c r="K171" s="46"/>
      <c r="L171" s="46">
        <f t="shared" si="12"/>
        <v>12360.21</v>
      </c>
      <c r="M171" s="46">
        <f t="shared" si="13"/>
        <v>9191.6269567239542</v>
      </c>
      <c r="N171" s="46">
        <f t="shared" si="14"/>
        <v>22691.451867321335</v>
      </c>
      <c r="O171" s="46">
        <f t="shared" si="15"/>
        <v>66258.176977398922</v>
      </c>
      <c r="Q171" s="27">
        <f t="shared" si="16"/>
        <v>5.6424041930343803E-3</v>
      </c>
      <c r="R171" s="27">
        <f t="shared" si="16"/>
        <v>-9.2493740578896127E-3</v>
      </c>
      <c r="S171" s="27">
        <f t="shared" si="16"/>
        <v>-1.4198133576018615E-2</v>
      </c>
      <c r="T171" s="27">
        <f t="shared" si="16"/>
        <v>-3.2691767830523452E-2</v>
      </c>
    </row>
    <row r="172" spans="1:20" ht="15" customHeight="1" x14ac:dyDescent="0.2">
      <c r="A172" s="19">
        <f>'22.22-Dati'!A172</f>
        <v>169</v>
      </c>
      <c r="B172" s="25">
        <f>'22.22-Dati'!B172</f>
        <v>45748</v>
      </c>
      <c r="C172" s="46">
        <f>'22.22-Dati'!C172</f>
        <v>12407.26</v>
      </c>
      <c r="D172" s="46">
        <f>'22.22-Dati'!D172</f>
        <v>9675.23</v>
      </c>
      <c r="E172" s="46">
        <f>'22.22-Dati'!E172</f>
        <v>24635.72</v>
      </c>
      <c r="F172" s="46">
        <f>'22.22-Dati'!F172</f>
        <v>64177.46</v>
      </c>
      <c r="G172" s="46"/>
      <c r="H172" s="47">
        <f>'22.22-Dati'!H172</f>
        <v>1.2894300000000001</v>
      </c>
      <c r="I172" s="47">
        <f>'22.22-Dati'!I172</f>
        <v>0.92696000000000001</v>
      </c>
      <c r="J172" s="46">
        <f>'22.22-Dati'!J172</f>
        <v>149.17500999999999</v>
      </c>
      <c r="K172" s="46"/>
      <c r="L172" s="46">
        <f t="shared" si="12"/>
        <v>12407.26</v>
      </c>
      <c r="M172" s="46">
        <f t="shared" si="13"/>
        <v>9210.0252620038991</v>
      </c>
      <c r="N172" s="46">
        <f t="shared" si="14"/>
        <v>22883.505212306893</v>
      </c>
      <c r="O172" s="46">
        <f t="shared" si="15"/>
        <v>66380.82359765486</v>
      </c>
      <c r="Q172" s="27">
        <f t="shared" si="16"/>
        <v>3.8065696294804939E-3</v>
      </c>
      <c r="R172" s="27">
        <f t="shared" si="16"/>
        <v>2.0016375084158512E-3</v>
      </c>
      <c r="S172" s="27">
        <f t="shared" si="16"/>
        <v>8.4636869473362995E-3</v>
      </c>
      <c r="T172" s="27">
        <f t="shared" si="16"/>
        <v>1.8510412729552481E-3</v>
      </c>
    </row>
    <row r="173" spans="1:20" ht="15" customHeight="1" x14ac:dyDescent="0.2">
      <c r="A173" s="19">
        <f>'22.22-Dati'!A173</f>
        <v>170</v>
      </c>
      <c r="B173" s="25">
        <f>'22.22-Dati'!B173</f>
        <v>45749</v>
      </c>
      <c r="C173" s="46">
        <f>'22.22-Dati'!C173</f>
        <v>12491.1</v>
      </c>
      <c r="D173" s="46">
        <f>'22.22-Dati'!D173</f>
        <v>9645.74</v>
      </c>
      <c r="E173" s="46">
        <f>'22.22-Dati'!E173</f>
        <v>24580.89</v>
      </c>
      <c r="F173" s="46">
        <f>'22.22-Dati'!F173</f>
        <v>64360.11</v>
      </c>
      <c r="G173" s="46"/>
      <c r="H173" s="47">
        <f>'22.22-Dati'!H173</f>
        <v>1.29447</v>
      </c>
      <c r="I173" s="47">
        <f>'22.22-Dati'!I173</f>
        <v>0.92566999999999999</v>
      </c>
      <c r="J173" s="46">
        <f>'22.22-Dati'!J173</f>
        <v>149.23632000000001</v>
      </c>
      <c r="K173" s="46"/>
      <c r="L173" s="46">
        <f t="shared" si="12"/>
        <v>12491.1</v>
      </c>
      <c r="M173" s="46">
        <f t="shared" si="13"/>
        <v>9217.8427369773199</v>
      </c>
      <c r="N173" s="46">
        <f t="shared" si="14"/>
        <v>22864.394132574242</v>
      </c>
      <c r="O173" s="46">
        <f t="shared" si="15"/>
        <v>66542.395892765242</v>
      </c>
      <c r="Q173" s="27">
        <f t="shared" si="16"/>
        <v>6.7573340125055932E-3</v>
      </c>
      <c r="R173" s="27">
        <f t="shared" si="16"/>
        <v>8.4880060054469896E-4</v>
      </c>
      <c r="S173" s="27">
        <f t="shared" si="16"/>
        <v>-8.3514651952765174E-4</v>
      </c>
      <c r="T173" s="27">
        <f t="shared" si="16"/>
        <v>2.4340206456264848E-3</v>
      </c>
    </row>
    <row r="174" spans="1:20" ht="15" customHeight="1" x14ac:dyDescent="0.2">
      <c r="A174" s="19">
        <f>'22.22-Dati'!A174</f>
        <v>171</v>
      </c>
      <c r="B174" s="25">
        <f>'22.22-Dati'!B174</f>
        <v>45750</v>
      </c>
      <c r="C174" s="46">
        <f>'22.22-Dati'!C174</f>
        <v>11887.15</v>
      </c>
      <c r="D174" s="46">
        <f>'22.22-Dati'!D174</f>
        <v>9499.61</v>
      </c>
      <c r="E174" s="46">
        <f>'22.22-Dati'!E174</f>
        <v>23768.12</v>
      </c>
      <c r="F174" s="46">
        <f>'22.22-Dati'!F174</f>
        <v>62576.73</v>
      </c>
      <c r="G174" s="46"/>
      <c r="H174" s="47">
        <f>'22.22-Dati'!H174</f>
        <v>1.3185100000000001</v>
      </c>
      <c r="I174" s="47">
        <f>'22.22-Dati'!I174</f>
        <v>0.90114000000000005</v>
      </c>
      <c r="J174" s="46">
        <f>'22.22-Dati'!J174</f>
        <v>146.1386</v>
      </c>
      <c r="K174" s="46"/>
      <c r="L174" s="46">
        <f t="shared" si="12"/>
        <v>11887.15</v>
      </c>
      <c r="M174" s="46">
        <f t="shared" si="13"/>
        <v>9246.7892017334052</v>
      </c>
      <c r="N174" s="46">
        <f t="shared" si="14"/>
        <v>22710.194158066446</v>
      </c>
      <c r="O174" s="46">
        <f t="shared" si="15"/>
        <v>66069.970038813844</v>
      </c>
      <c r="Q174" s="27">
        <f t="shared" si="16"/>
        <v>-4.8350425502958164E-2</v>
      </c>
      <c r="R174" s="27">
        <f t="shared" si="16"/>
        <v>3.1402645480126026E-3</v>
      </c>
      <c r="S174" s="27">
        <f t="shared" si="16"/>
        <v>-6.7441093612059157E-3</v>
      </c>
      <c r="T174" s="27">
        <f t="shared" si="16"/>
        <v>-7.0996219419680023E-3</v>
      </c>
    </row>
    <row r="175" spans="1:20" ht="15" customHeight="1" x14ac:dyDescent="0.2">
      <c r="A175" s="19">
        <f>'22.22-Dati'!A175</f>
        <v>172</v>
      </c>
      <c r="B175" s="25">
        <f>'22.22-Dati'!B175</f>
        <v>45751</v>
      </c>
      <c r="C175" s="46">
        <f>'22.22-Dati'!C175</f>
        <v>11178.48</v>
      </c>
      <c r="D175" s="46">
        <f>'22.22-Dati'!D175</f>
        <v>9029.09</v>
      </c>
      <c r="E175" s="46">
        <f>'22.22-Dati'!E175</f>
        <v>22754.63</v>
      </c>
      <c r="F175" s="46">
        <f>'22.22-Dati'!F175</f>
        <v>60855.67</v>
      </c>
      <c r="G175" s="46"/>
      <c r="H175" s="47">
        <f>'22.22-Dati'!H175</f>
        <v>1.30105</v>
      </c>
      <c r="I175" s="47">
        <f>'22.22-Dati'!I175</f>
        <v>0.90439999999999998</v>
      </c>
      <c r="J175" s="46">
        <f>'22.22-Dati'!J175</f>
        <v>145.21118000000001</v>
      </c>
      <c r="K175" s="46"/>
      <c r="L175" s="46">
        <f t="shared" si="12"/>
        <v>11178.48</v>
      </c>
      <c r="M175" s="46">
        <f t="shared" si="13"/>
        <v>8672.4084163861335</v>
      </c>
      <c r="N175" s="46">
        <f t="shared" si="14"/>
        <v>21663.444348628924</v>
      </c>
      <c r="O175" s="46">
        <f t="shared" si="15"/>
        <v>64663.198249486013</v>
      </c>
      <c r="Q175" s="27">
        <f t="shared" si="16"/>
        <v>-5.9616476615504989E-2</v>
      </c>
      <c r="R175" s="27">
        <f t="shared" si="16"/>
        <v>-6.2116781600211911E-2</v>
      </c>
      <c r="S175" s="27">
        <f t="shared" si="16"/>
        <v>-4.6091627493449971E-2</v>
      </c>
      <c r="T175" s="27">
        <f t="shared" si="16"/>
        <v>-2.1292151161887936E-2</v>
      </c>
    </row>
    <row r="176" spans="1:20" ht="15" customHeight="1" x14ac:dyDescent="0.2">
      <c r="A176" s="19">
        <f>'22.22-Dati'!A176</f>
        <v>173</v>
      </c>
      <c r="B176" s="25">
        <f>'22.22-Dati'!B176</f>
        <v>45754</v>
      </c>
      <c r="C176" s="46">
        <f>'22.22-Dati'!C176</f>
        <v>11152.56</v>
      </c>
      <c r="D176" s="46">
        <f>'22.22-Dati'!D176</f>
        <v>8633.52</v>
      </c>
      <c r="E176" s="46">
        <f>'22.22-Dati'!E176</f>
        <v>21666.67</v>
      </c>
      <c r="F176" s="46">
        <f>'22.22-Dati'!F176</f>
        <v>56092.51</v>
      </c>
      <c r="G176" s="46"/>
      <c r="H176" s="47">
        <f>'22.22-Dati'!H176</f>
        <v>1.2813699999999999</v>
      </c>
      <c r="I176" s="47">
        <f>'22.22-Dati'!I176</f>
        <v>0.91183000000000003</v>
      </c>
      <c r="J176" s="46">
        <f>'22.22-Dati'!J176</f>
        <v>146.42107999999999</v>
      </c>
      <c r="K176" s="46"/>
      <c r="L176" s="46">
        <f t="shared" si="12"/>
        <v>11152.56</v>
      </c>
      <c r="M176" s="46">
        <f t="shared" si="13"/>
        <v>8167.0310081502485</v>
      </c>
      <c r="N176" s="46">
        <f t="shared" si="14"/>
        <v>20459.573462268185</v>
      </c>
      <c r="O176" s="46">
        <f t="shared" si="15"/>
        <v>59109.523115902441</v>
      </c>
      <c r="Q176" s="27">
        <f t="shared" si="16"/>
        <v>-2.3187410095111389E-3</v>
      </c>
      <c r="R176" s="27">
        <f t="shared" si="16"/>
        <v>-5.8274170676855655E-2</v>
      </c>
      <c r="S176" s="27">
        <f t="shared" si="16"/>
        <v>-5.5571536408841271E-2</v>
      </c>
      <c r="T176" s="27">
        <f t="shared" si="16"/>
        <v>-8.5886180763224421E-2</v>
      </c>
    </row>
    <row r="177" spans="1:20" ht="15" customHeight="1" x14ac:dyDescent="0.2">
      <c r="A177" s="19">
        <f>'22.22-Dati'!A177</f>
        <v>174</v>
      </c>
      <c r="B177" s="25">
        <f>'22.22-Dati'!B177</f>
        <v>45755</v>
      </c>
      <c r="C177" s="46">
        <f>'22.22-Dati'!C177</f>
        <v>10977.5</v>
      </c>
      <c r="D177" s="46">
        <f>'22.22-Dati'!D177</f>
        <v>8867.17</v>
      </c>
      <c r="E177" s="46">
        <f>'22.22-Dati'!E177</f>
        <v>22208.720000000001</v>
      </c>
      <c r="F177" s="46">
        <f>'22.22-Dati'!F177</f>
        <v>59472.12</v>
      </c>
      <c r="G177" s="46"/>
      <c r="H177" s="47">
        <f>'22.22-Dati'!H177</f>
        <v>1.2785500000000001</v>
      </c>
      <c r="I177" s="47">
        <f>'22.22-Dati'!I177</f>
        <v>0.91324000000000005</v>
      </c>
      <c r="J177" s="46">
        <f>'22.22-Dati'!J177</f>
        <v>146.71233000000001</v>
      </c>
      <c r="K177" s="46"/>
      <c r="L177" s="46">
        <f t="shared" si="12"/>
        <v>10977.5</v>
      </c>
      <c r="M177" s="46">
        <f t="shared" si="13"/>
        <v>8369.596181416844</v>
      </c>
      <c r="N177" s="46">
        <f t="shared" si="14"/>
        <v>20939.045794752747</v>
      </c>
      <c r="O177" s="46">
        <f t="shared" si="15"/>
        <v>62546.497233496331</v>
      </c>
      <c r="Q177" s="27">
        <f t="shared" si="16"/>
        <v>-1.5696844491309574E-2</v>
      </c>
      <c r="R177" s="27">
        <f t="shared" si="16"/>
        <v>2.4802792234343996E-2</v>
      </c>
      <c r="S177" s="27">
        <f t="shared" si="16"/>
        <v>2.3435108917046144E-2</v>
      </c>
      <c r="T177" s="27">
        <f t="shared" si="16"/>
        <v>5.8145861046022033E-2</v>
      </c>
    </row>
    <row r="178" spans="1:20" ht="15" customHeight="1" x14ac:dyDescent="0.2">
      <c r="A178" s="19">
        <f>'22.22-Dati'!A178</f>
        <v>175</v>
      </c>
      <c r="B178" s="25">
        <f>'22.22-Dati'!B178</f>
        <v>45756</v>
      </c>
      <c r="C178" s="46">
        <f>'22.22-Dati'!C178</f>
        <v>12022.21</v>
      </c>
      <c r="D178" s="46">
        <f>'22.22-Dati'!D178</f>
        <v>8608.18</v>
      </c>
      <c r="E178" s="46">
        <f>'22.22-Dati'!E178</f>
        <v>21466.18</v>
      </c>
      <c r="F178" s="46">
        <f>'22.22-Dati'!F178</f>
        <v>57132.78</v>
      </c>
      <c r="G178" s="46"/>
      <c r="H178" s="47">
        <f>'22.22-Dati'!H178</f>
        <v>1.2778400000000001</v>
      </c>
      <c r="I178" s="47">
        <f>'22.22-Dati'!I178</f>
        <v>0.90539000000000003</v>
      </c>
      <c r="J178" s="46">
        <f>'22.22-Dati'!J178</f>
        <v>144.50882999999999</v>
      </c>
      <c r="K178" s="46"/>
      <c r="L178" s="46">
        <f t="shared" si="12"/>
        <v>12022.21</v>
      </c>
      <c r="M178" s="46">
        <f t="shared" si="13"/>
        <v>8120.6271639499191</v>
      </c>
      <c r="N178" s="46">
        <f t="shared" si="14"/>
        <v>20414.434625299593</v>
      </c>
      <c r="O178" s="46">
        <f t="shared" si="15"/>
        <v>61002.433377816429</v>
      </c>
      <c r="Q178" s="27">
        <f t="shared" si="16"/>
        <v>9.5168298792985578E-2</v>
      </c>
      <c r="R178" s="27">
        <f t="shared" si="16"/>
        <v>-2.9746837490166496E-2</v>
      </c>
      <c r="S178" s="27">
        <f t="shared" si="16"/>
        <v>-2.5054206127416725E-2</v>
      </c>
      <c r="T178" s="27">
        <f t="shared" si="16"/>
        <v>-2.4686655911611781E-2</v>
      </c>
    </row>
    <row r="179" spans="1:20" ht="15" customHeight="1" x14ac:dyDescent="0.2">
      <c r="A179" s="19">
        <f>'22.22-Dati'!A179</f>
        <v>176</v>
      </c>
      <c r="B179" s="25">
        <f>'22.22-Dati'!B179</f>
        <v>45757</v>
      </c>
      <c r="C179" s="46">
        <f>'22.22-Dati'!C179</f>
        <v>11608.22</v>
      </c>
      <c r="D179" s="46">
        <f>'22.22-Dati'!D179</f>
        <v>8884.4599999999991</v>
      </c>
      <c r="E179" s="46">
        <f>'22.22-Dati'!E179</f>
        <v>22288.799999999999</v>
      </c>
      <c r="F179" s="46">
        <f>'22.22-Dati'!F179</f>
        <v>62348.06</v>
      </c>
      <c r="G179" s="46"/>
      <c r="H179" s="47">
        <f>'22.22-Dati'!H179</f>
        <v>1.2922899999999999</v>
      </c>
      <c r="I179" s="47">
        <f>'22.22-Dati'!I179</f>
        <v>0.90236000000000005</v>
      </c>
      <c r="J179" s="46">
        <f>'22.22-Dati'!J179</f>
        <v>145.5333</v>
      </c>
      <c r="K179" s="46"/>
      <c r="L179" s="46">
        <f t="shared" si="12"/>
        <v>11608.22</v>
      </c>
      <c r="M179" s="46">
        <f t="shared" si="13"/>
        <v>8476.0356229329082</v>
      </c>
      <c r="N179" s="46">
        <f t="shared" si="14"/>
        <v>21267.925732523599</v>
      </c>
      <c r="O179" s="46">
        <f t="shared" si="15"/>
        <v>66102.3280150481</v>
      </c>
      <c r="Q179" s="27">
        <f t="shared" si="16"/>
        <v>-3.443543242049505E-2</v>
      </c>
      <c r="R179" s="27">
        <f t="shared" si="16"/>
        <v>4.3766134290804747E-2</v>
      </c>
      <c r="S179" s="27">
        <f t="shared" si="16"/>
        <v>4.1808216729464338E-2</v>
      </c>
      <c r="T179" s="27">
        <f t="shared" si="16"/>
        <v>8.3601495134557224E-2</v>
      </c>
    </row>
    <row r="180" spans="1:20" ht="15" customHeight="1" x14ac:dyDescent="0.2">
      <c r="A180" s="19">
        <f>'22.22-Dati'!A180</f>
        <v>177</v>
      </c>
      <c r="B180" s="25">
        <f>'22.22-Dati'!B180</f>
        <v>45758</v>
      </c>
      <c r="C180" s="46">
        <f>'22.22-Dati'!C180</f>
        <v>11818.53</v>
      </c>
      <c r="D180" s="46">
        <f>'22.22-Dati'!D180</f>
        <v>8941.65</v>
      </c>
      <c r="E180" s="46">
        <f>'22.22-Dati'!E180</f>
        <v>22222.43</v>
      </c>
      <c r="F180" s="46">
        <f>'22.22-Dati'!F180</f>
        <v>60506.77</v>
      </c>
      <c r="G180" s="46"/>
      <c r="H180" s="47">
        <f>'22.22-Dati'!H180</f>
        <v>1.30898</v>
      </c>
      <c r="I180" s="47">
        <f>'22.22-Dati'!I180</f>
        <v>0.88136999999999999</v>
      </c>
      <c r="J180" s="46">
        <f>'22.22-Dati'!J180</f>
        <v>142.84329</v>
      </c>
      <c r="K180" s="46"/>
      <c r="L180" s="46">
        <f t="shared" si="12"/>
        <v>11818.53</v>
      </c>
      <c r="M180" s="46">
        <f t="shared" si="13"/>
        <v>8640.7697089829908</v>
      </c>
      <c r="N180" s="46">
        <f t="shared" si="14"/>
        <v>21709.587236801795</v>
      </c>
      <c r="O180" s="46">
        <f t="shared" si="15"/>
        <v>65358.234591038883</v>
      </c>
      <c r="Q180" s="27">
        <f t="shared" si="16"/>
        <v>1.8117334096011389E-2</v>
      </c>
      <c r="R180" s="27">
        <f t="shared" si="16"/>
        <v>1.9435275331356E-2</v>
      </c>
      <c r="S180" s="27">
        <f t="shared" si="16"/>
        <v>2.0766552875572292E-2</v>
      </c>
      <c r="T180" s="27">
        <f t="shared" si="16"/>
        <v>-1.1256690140169128E-2</v>
      </c>
    </row>
    <row r="181" spans="1:20" ht="15" customHeight="1" x14ac:dyDescent="0.2">
      <c r="A181" s="19">
        <f>'22.22-Dati'!A181</f>
        <v>178</v>
      </c>
      <c r="B181" s="25">
        <f>'22.22-Dati'!B181</f>
        <v>45761</v>
      </c>
      <c r="C181" s="46">
        <f>'22.22-Dati'!C181</f>
        <v>11912.45</v>
      </c>
      <c r="D181" s="46">
        <f>'22.22-Dati'!D181</f>
        <v>9132.68</v>
      </c>
      <c r="E181" s="46">
        <f>'22.22-Dati'!E181</f>
        <v>22748.9</v>
      </c>
      <c r="F181" s="46">
        <f>'22.22-Dati'!F181</f>
        <v>61221.599999999999</v>
      </c>
      <c r="G181" s="46"/>
      <c r="H181" s="47">
        <f>'22.22-Dati'!H181</f>
        <v>1.31704</v>
      </c>
      <c r="I181" s="47">
        <f>'22.22-Dati'!I181</f>
        <v>0.87897000000000003</v>
      </c>
      <c r="J181" s="46">
        <f>'22.22-Dati'!J181</f>
        <v>143.24513999999999</v>
      </c>
      <c r="K181" s="46"/>
      <c r="L181" s="46">
        <f t="shared" si="12"/>
        <v>11912.45</v>
      </c>
      <c r="M181" s="46">
        <f t="shared" si="13"/>
        <v>8879.7136097330495</v>
      </c>
      <c r="N181" s="46">
        <f t="shared" si="14"/>
        <v>22284.589197583537</v>
      </c>
      <c r="O181" s="46">
        <f t="shared" si="15"/>
        <v>65944.862445343693</v>
      </c>
      <c r="Q181" s="27">
        <f t="shared" si="16"/>
        <v>7.9468427968622211E-3</v>
      </c>
      <c r="R181" s="27">
        <f t="shared" si="16"/>
        <v>2.7653080546939157E-2</v>
      </c>
      <c r="S181" s="27">
        <f t="shared" si="16"/>
        <v>2.6486084443236479E-2</v>
      </c>
      <c r="T181" s="27">
        <f t="shared" si="16"/>
        <v>8.9755768033740833E-3</v>
      </c>
    </row>
    <row r="182" spans="1:20" ht="15" customHeight="1" x14ac:dyDescent="0.2">
      <c r="A182" s="19">
        <f>'22.22-Dati'!A182</f>
        <v>179</v>
      </c>
      <c r="B182" s="25">
        <f>'22.22-Dati'!B182</f>
        <v>45762</v>
      </c>
      <c r="C182" s="46">
        <f>'22.22-Dati'!C182</f>
        <v>11892.99</v>
      </c>
      <c r="D182" s="46">
        <f>'22.22-Dati'!D182</f>
        <v>9261.5499999999993</v>
      </c>
      <c r="E182" s="46">
        <f>'22.22-Dati'!E182</f>
        <v>22943.72</v>
      </c>
      <c r="F182" s="46">
        <f>'22.22-Dati'!F182</f>
        <v>61735.37</v>
      </c>
      <c r="G182" s="46"/>
      <c r="H182" s="47">
        <f>'22.22-Dati'!H182</f>
        <v>1.3233600000000001</v>
      </c>
      <c r="I182" s="47">
        <f>'22.22-Dati'!I182</f>
        <v>0.88307999999999998</v>
      </c>
      <c r="J182" s="46">
        <f>'22.22-Dati'!J182</f>
        <v>142.92653000000001</v>
      </c>
      <c r="K182" s="46"/>
      <c r="L182" s="46">
        <f t="shared" si="12"/>
        <v>11892.99</v>
      </c>
      <c r="M182" s="46">
        <f t="shared" si="13"/>
        <v>9048.2258504606671</v>
      </c>
      <c r="N182" s="46">
        <f t="shared" si="14"/>
        <v>22370.828499796167</v>
      </c>
      <c r="O182" s="46">
        <f t="shared" si="15"/>
        <v>66646.507031408371</v>
      </c>
      <c r="Q182" s="27">
        <f t="shared" si="16"/>
        <v>-1.6335850307871969E-3</v>
      </c>
      <c r="R182" s="27">
        <f t="shared" si="16"/>
        <v>1.8977215722690812E-2</v>
      </c>
      <c r="S182" s="27">
        <f t="shared" si="16"/>
        <v>3.8699076499907931E-3</v>
      </c>
      <c r="T182" s="27">
        <f t="shared" si="16"/>
        <v>1.0639867308028947E-2</v>
      </c>
    </row>
    <row r="183" spans="1:20" ht="15" customHeight="1" x14ac:dyDescent="0.2">
      <c r="A183" s="19">
        <f>'22.22-Dati'!A183</f>
        <v>180</v>
      </c>
      <c r="B183" s="25">
        <f>'22.22-Dati'!B183</f>
        <v>45763</v>
      </c>
      <c r="C183" s="46">
        <f>'22.22-Dati'!C183</f>
        <v>11626.79</v>
      </c>
      <c r="D183" s="46">
        <f>'22.22-Dati'!D183</f>
        <v>9291.2800000000007</v>
      </c>
      <c r="E183" s="46">
        <f>'22.22-Dati'!E183</f>
        <v>22926.71</v>
      </c>
      <c r="F183" s="46">
        <f>'22.22-Dati'!F183</f>
        <v>61109.97</v>
      </c>
      <c r="G183" s="46"/>
      <c r="H183" s="47">
        <f>'22.22-Dati'!H183</f>
        <v>1.3262400000000001</v>
      </c>
      <c r="I183" s="47">
        <f>'22.22-Dati'!I183</f>
        <v>0.88066999999999995</v>
      </c>
      <c r="J183" s="46">
        <f>'22.22-Dati'!J183</f>
        <v>142.74769000000001</v>
      </c>
      <c r="K183" s="46"/>
      <c r="L183" s="46">
        <f t="shared" si="12"/>
        <v>11626.79</v>
      </c>
      <c r="M183" s="46">
        <f t="shared" si="13"/>
        <v>9097.0257406094988</v>
      </c>
      <c r="N183" s="46">
        <f t="shared" si="14"/>
        <v>22415.416797778962</v>
      </c>
      <c r="O183" s="46">
        <f t="shared" si="15"/>
        <v>66054.007112155727</v>
      </c>
      <c r="Q183" s="27">
        <f t="shared" si="16"/>
        <v>-2.2382933139605675E-2</v>
      </c>
      <c r="R183" s="27">
        <f t="shared" si="16"/>
        <v>5.3933103522551045E-3</v>
      </c>
      <c r="S183" s="27">
        <f t="shared" si="16"/>
        <v>1.9931446876543272E-3</v>
      </c>
      <c r="T183" s="27">
        <f t="shared" si="16"/>
        <v>-8.8901871327392822E-3</v>
      </c>
    </row>
    <row r="184" spans="1:20" ht="15" customHeight="1" x14ac:dyDescent="0.2">
      <c r="A184" s="19">
        <f>'22.22-Dati'!A184</f>
        <v>181</v>
      </c>
      <c r="B184" s="25">
        <f>'22.22-Dati'!B184</f>
        <v>45764</v>
      </c>
      <c r="C184" s="46">
        <f>'22.22-Dati'!C184</f>
        <v>11642.4</v>
      </c>
      <c r="D184" s="46">
        <f>'22.22-Dati'!D184</f>
        <v>9299.9699999999993</v>
      </c>
      <c r="E184" s="46">
        <f>'22.22-Dati'!E184</f>
        <v>22788.75</v>
      </c>
      <c r="F184" s="46">
        <f>'22.22-Dati'!F184</f>
        <v>61933.65</v>
      </c>
      <c r="G184" s="46"/>
      <c r="H184" s="47">
        <f>'22.22-Dati'!H184</f>
        <v>1.3228800000000001</v>
      </c>
      <c r="I184" s="47">
        <f>'22.22-Dati'!I184</f>
        <v>0.88027999999999995</v>
      </c>
      <c r="J184" s="46">
        <f>'22.22-Dati'!J184</f>
        <v>142.58803</v>
      </c>
      <c r="K184" s="46"/>
      <c r="L184" s="46">
        <f t="shared" si="12"/>
        <v>11642.4</v>
      </c>
      <c r="M184" s="46">
        <f t="shared" si="13"/>
        <v>9082.4653862508858</v>
      </c>
      <c r="N184" s="46">
        <f t="shared" si="14"/>
        <v>22290.404658176943</v>
      </c>
      <c r="O184" s="46">
        <f t="shared" si="15"/>
        <v>67019.285592002358</v>
      </c>
      <c r="Q184" s="27">
        <f t="shared" si="16"/>
        <v>1.3425889690962649E-3</v>
      </c>
      <c r="R184" s="27">
        <f t="shared" si="16"/>
        <v>-1.60056207092116E-3</v>
      </c>
      <c r="S184" s="27">
        <f t="shared" si="16"/>
        <v>-5.577060677917238E-3</v>
      </c>
      <c r="T184" s="27">
        <f t="shared" si="16"/>
        <v>1.46134734597955E-2</v>
      </c>
    </row>
    <row r="185" spans="1:20" ht="15" customHeight="1" x14ac:dyDescent="0.2">
      <c r="A185" s="19">
        <f>'22.22-Dati'!A185</f>
        <v>182</v>
      </c>
      <c r="B185" s="25">
        <f>'22.22-Dati'!B185</f>
        <v>45769</v>
      </c>
      <c r="C185" s="46">
        <f>'22.22-Dati'!C185</f>
        <v>11654.83</v>
      </c>
      <c r="D185" s="46">
        <f>'22.22-Dati'!D185</f>
        <v>9359.4599999999991</v>
      </c>
      <c r="E185" s="46">
        <f>'22.22-Dati'!E185</f>
        <v>22979.25</v>
      </c>
      <c r="F185" s="46">
        <f>'22.22-Dati'!F185</f>
        <v>61650.8</v>
      </c>
      <c r="G185" s="46"/>
      <c r="H185" s="47">
        <f>'22.22-Dati'!H185</f>
        <v>1.33663</v>
      </c>
      <c r="I185" s="47">
        <f>'22.22-Dati'!I185</f>
        <v>0.87138000000000004</v>
      </c>
      <c r="J185" s="46">
        <f>'22.22-Dati'!J185</f>
        <v>140.33635000000001</v>
      </c>
      <c r="K185" s="46"/>
      <c r="L185" s="46">
        <f t="shared" si="12"/>
        <v>11654.83</v>
      </c>
      <c r="M185" s="46">
        <f t="shared" si="13"/>
        <v>9235.5709749291273</v>
      </c>
      <c r="N185" s="46">
        <f t="shared" si="14"/>
        <v>22706.309104523854</v>
      </c>
      <c r="O185" s="46">
        <f t="shared" si="15"/>
        <v>67783.61506645997</v>
      </c>
      <c r="Q185" s="27">
        <f t="shared" si="16"/>
        <v>1.0676492819350213E-3</v>
      </c>
      <c r="R185" s="27">
        <f t="shared" si="16"/>
        <v>1.68572719154002E-2</v>
      </c>
      <c r="S185" s="27">
        <f t="shared" si="16"/>
        <v>1.865845204359454E-2</v>
      </c>
      <c r="T185" s="27">
        <f t="shared" si="16"/>
        <v>1.1404619844960306E-2</v>
      </c>
    </row>
    <row r="186" spans="1:20" ht="15" customHeight="1" x14ac:dyDescent="0.2">
      <c r="A186" s="19">
        <f>'22.22-Dati'!A186</f>
        <v>183</v>
      </c>
      <c r="B186" s="25">
        <f>'22.22-Dati'!B186</f>
        <v>45770</v>
      </c>
      <c r="C186" s="46">
        <f>'22.22-Dati'!C186</f>
        <v>11849.25</v>
      </c>
      <c r="D186" s="46">
        <f>'22.22-Dati'!D186</f>
        <v>9443.27</v>
      </c>
      <c r="E186" s="46">
        <f>'22.22-Dati'!E186</f>
        <v>23468.19</v>
      </c>
      <c r="F186" s="46">
        <f>'22.22-Dati'!F186</f>
        <v>62818.27</v>
      </c>
      <c r="G186" s="46"/>
      <c r="H186" s="47">
        <f>'22.22-Dati'!H186</f>
        <v>1.33053</v>
      </c>
      <c r="I186" s="47">
        <f>'22.22-Dati'!I186</f>
        <v>0.87604000000000004</v>
      </c>
      <c r="J186" s="46">
        <f>'22.22-Dati'!J186</f>
        <v>141.63820000000001</v>
      </c>
      <c r="K186" s="46"/>
      <c r="L186" s="46">
        <f t="shared" si="12"/>
        <v>11849.25</v>
      </c>
      <c r="M186" s="46">
        <f t="shared" si="13"/>
        <v>9275.7456540131116</v>
      </c>
      <c r="N186" s="46">
        <f t="shared" si="14"/>
        <v>23066.087890621428</v>
      </c>
      <c r="O186" s="46">
        <f t="shared" si="15"/>
        <v>68432.39824980688</v>
      </c>
      <c r="Q186" s="27">
        <f t="shared" si="16"/>
        <v>1.6681495997796628E-2</v>
      </c>
      <c r="R186" s="27">
        <f t="shared" si="16"/>
        <v>4.3499940819081411E-3</v>
      </c>
      <c r="S186" s="27">
        <f t="shared" si="16"/>
        <v>1.5844881897863941E-2</v>
      </c>
      <c r="T186" s="27">
        <f t="shared" si="16"/>
        <v>9.5713865763989697E-3</v>
      </c>
    </row>
    <row r="187" spans="1:20" ht="15" customHeight="1" x14ac:dyDescent="0.2">
      <c r="A187" s="19">
        <f>'22.22-Dati'!A187</f>
        <v>184</v>
      </c>
      <c r="B187" s="25">
        <f>'22.22-Dati'!B187</f>
        <v>45771</v>
      </c>
      <c r="C187" s="46">
        <f>'22.22-Dati'!C187</f>
        <v>12089.31</v>
      </c>
      <c r="D187" s="46">
        <f>'22.22-Dati'!D187</f>
        <v>9454.98</v>
      </c>
      <c r="E187" s="46">
        <f>'22.22-Dati'!E187</f>
        <v>23558.25</v>
      </c>
      <c r="F187" s="46">
        <f>'22.22-Dati'!F187</f>
        <v>63125.83</v>
      </c>
      <c r="G187" s="46"/>
      <c r="H187" s="47">
        <f>'22.22-Dati'!H187</f>
        <v>1.33053</v>
      </c>
      <c r="I187" s="47">
        <f>'22.22-Dati'!I187</f>
        <v>0.87904000000000004</v>
      </c>
      <c r="J187" s="46">
        <f>'22.22-Dati'!J187</f>
        <v>142.54571000000001</v>
      </c>
      <c r="K187" s="46"/>
      <c r="L187" s="46">
        <f t="shared" si="12"/>
        <v>12089.31</v>
      </c>
      <c r="M187" s="46">
        <f t="shared" si="13"/>
        <v>9287.2479177002133</v>
      </c>
      <c r="N187" s="46">
        <f t="shared" si="14"/>
        <v>23075.582450741716</v>
      </c>
      <c r="O187" s="46">
        <f t="shared" si="15"/>
        <v>68329.640742104399</v>
      </c>
      <c r="Q187" s="27">
        <f t="shared" si="16"/>
        <v>2.0259510095575625E-2</v>
      </c>
      <c r="R187" s="27">
        <f t="shared" si="16"/>
        <v>1.2400365551340151E-3</v>
      </c>
      <c r="S187" s="27">
        <f t="shared" si="16"/>
        <v>4.1162420629418478E-4</v>
      </c>
      <c r="T187" s="27">
        <f t="shared" si="16"/>
        <v>-1.5015915024251137E-3</v>
      </c>
    </row>
    <row r="188" spans="1:20" ht="15" customHeight="1" x14ac:dyDescent="0.2">
      <c r="A188" s="19">
        <f>'22.22-Dati'!A188</f>
        <v>185</v>
      </c>
      <c r="B188" s="25">
        <f>'22.22-Dati'!B188</f>
        <v>45772</v>
      </c>
      <c r="C188" s="46">
        <f>'22.22-Dati'!C188</f>
        <v>12178.49</v>
      </c>
      <c r="D188" s="46">
        <f>'22.22-Dati'!D188</f>
        <v>9463.77</v>
      </c>
      <c r="E188" s="46">
        <f>'22.22-Dati'!E188</f>
        <v>23700.92</v>
      </c>
      <c r="F188" s="46">
        <f>'22.22-Dati'!F188</f>
        <v>64326.75</v>
      </c>
      <c r="G188" s="46"/>
      <c r="H188" s="47">
        <f>'22.22-Dati'!H188</f>
        <v>1.3312600000000001</v>
      </c>
      <c r="I188" s="47">
        <f>'22.22-Dati'!I188</f>
        <v>0.88051000000000001</v>
      </c>
      <c r="J188" s="46">
        <f>'22.22-Dati'!J188</f>
        <v>143.34772000000001</v>
      </c>
      <c r="K188" s="46"/>
      <c r="L188" s="46">
        <f t="shared" si="12"/>
        <v>12178.49</v>
      </c>
      <c r="M188" s="46">
        <f t="shared" si="13"/>
        <v>9300.9822010099233</v>
      </c>
      <c r="N188" s="46">
        <f t="shared" si="14"/>
        <v>23176.571700037475</v>
      </c>
      <c r="O188" s="46">
        <f t="shared" si="15"/>
        <v>69239.991779743679</v>
      </c>
      <c r="Q188" s="27">
        <f t="shared" si="16"/>
        <v>7.3767650924660127E-3</v>
      </c>
      <c r="R188" s="27">
        <f t="shared" si="16"/>
        <v>1.4788324196164031E-3</v>
      </c>
      <c r="S188" s="27">
        <f t="shared" si="16"/>
        <v>4.3764550477256832E-3</v>
      </c>
      <c r="T188" s="27">
        <f t="shared" si="16"/>
        <v>1.3322930250360977E-2</v>
      </c>
    </row>
    <row r="189" spans="1:20" ht="15" customHeight="1" x14ac:dyDescent="0.2">
      <c r="A189" s="19">
        <f>'22.22-Dati'!A189</f>
        <v>186</v>
      </c>
      <c r="B189" s="25">
        <f>'22.22-Dati'!B189</f>
        <v>45775</v>
      </c>
      <c r="C189" s="46">
        <f>'22.22-Dati'!C189</f>
        <v>12186.52</v>
      </c>
      <c r="D189" s="46">
        <f>'22.22-Dati'!D189</f>
        <v>9466.1200000000008</v>
      </c>
      <c r="E189" s="46">
        <f>'22.22-Dati'!E189</f>
        <v>23819.9</v>
      </c>
      <c r="F189" s="46">
        <f>'22.22-Dati'!F189</f>
        <v>64568.61</v>
      </c>
      <c r="G189" s="46"/>
      <c r="H189" s="47">
        <f>'22.22-Dati'!H189</f>
        <v>1.3340399999999999</v>
      </c>
      <c r="I189" s="47">
        <f>'22.22-Dati'!I189</f>
        <v>0.88044</v>
      </c>
      <c r="J189" s="46">
        <f>'22.22-Dati'!J189</f>
        <v>143.33509000000001</v>
      </c>
      <c r="K189" s="46"/>
      <c r="L189" s="46">
        <f t="shared" si="12"/>
        <v>12186.52</v>
      </c>
      <c r="M189" s="46">
        <f t="shared" si="13"/>
        <v>9322.7193515237432</v>
      </c>
      <c r="N189" s="46">
        <f t="shared" si="14"/>
        <v>23294.771360910458</v>
      </c>
      <c r="O189" s="46">
        <f t="shared" si="15"/>
        <v>69506.448948470323</v>
      </c>
      <c r="Q189" s="27">
        <f t="shared" si="16"/>
        <v>6.5935924732874558E-4</v>
      </c>
      <c r="R189" s="27">
        <f t="shared" si="16"/>
        <v>2.3370811860557693E-3</v>
      </c>
      <c r="S189" s="27">
        <f t="shared" si="16"/>
        <v>5.0999631180478353E-3</v>
      </c>
      <c r="T189" s="27">
        <f t="shared" si="16"/>
        <v>3.848313119017384E-3</v>
      </c>
    </row>
    <row r="190" spans="1:20" ht="15" customHeight="1" x14ac:dyDescent="0.2">
      <c r="A190" s="19">
        <f>'22.22-Dati'!A190</f>
        <v>187</v>
      </c>
      <c r="B190" s="25">
        <f>'22.22-Dati'!B190</f>
        <v>45777</v>
      </c>
      <c r="C190" s="46">
        <f>'22.22-Dati'!C190</f>
        <v>12276.39</v>
      </c>
      <c r="D190" s="46">
        <f>'22.22-Dati'!D190</f>
        <v>9553.2800000000007</v>
      </c>
      <c r="E190" s="46">
        <f>'22.22-Dati'!E190</f>
        <v>23883.15</v>
      </c>
      <c r="F190" s="46">
        <f>'22.22-Dati'!F190</f>
        <v>64938.64</v>
      </c>
      <c r="G190" s="46"/>
      <c r="H190" s="47">
        <f>'22.22-Dati'!H190</f>
        <v>1.33517</v>
      </c>
      <c r="I190" s="47">
        <f>'22.22-Dati'!I190</f>
        <v>0.87927999999999995</v>
      </c>
      <c r="J190" s="46">
        <f>'22.22-Dati'!J190</f>
        <v>143.04052999999999</v>
      </c>
      <c r="K190" s="46"/>
      <c r="L190" s="46">
        <f t="shared" si="12"/>
        <v>12276.39</v>
      </c>
      <c r="M190" s="46">
        <f t="shared" si="13"/>
        <v>9416.5285093314433</v>
      </c>
      <c r="N190" s="46">
        <f t="shared" si="14"/>
        <v>23387.440456396143</v>
      </c>
      <c r="O190" s="46">
        <f t="shared" si="15"/>
        <v>70048.729994957379</v>
      </c>
      <c r="Q190" s="27">
        <f t="shared" si="16"/>
        <v>7.3745417067381811E-3</v>
      </c>
      <c r="R190" s="27">
        <f t="shared" si="16"/>
        <v>1.0062424306741312E-2</v>
      </c>
      <c r="S190" s="27">
        <f t="shared" si="16"/>
        <v>3.9781071060945557E-3</v>
      </c>
      <c r="T190" s="27">
        <f t="shared" si="16"/>
        <v>7.8018810440033375E-3</v>
      </c>
    </row>
    <row r="191" spans="1:20" ht="15" customHeight="1" x14ac:dyDescent="0.2">
      <c r="A191" s="19">
        <f>'22.22-Dati'!A191</f>
        <v>188</v>
      </c>
      <c r="B191" s="25">
        <f>'22.22-Dati'!B191</f>
        <v>45779</v>
      </c>
      <c r="C191" s="46">
        <f>'22.22-Dati'!C191</f>
        <v>12536.2</v>
      </c>
      <c r="D191" s="46">
        <f>'22.22-Dati'!D191</f>
        <v>9670.23</v>
      </c>
      <c r="E191" s="46">
        <f>'22.22-Dati'!E191</f>
        <v>24438.6</v>
      </c>
      <c r="F191" s="46">
        <f>'22.22-Dati'!F191</f>
        <v>66353.440000000002</v>
      </c>
      <c r="G191" s="46"/>
      <c r="H191" s="47">
        <f>'22.22-Dati'!H191</f>
        <v>1.32931</v>
      </c>
      <c r="I191" s="47">
        <f>'22.22-Dati'!I191</f>
        <v>0.88160000000000005</v>
      </c>
      <c r="J191" s="46">
        <f>'22.22-Dati'!J191</f>
        <v>144.52085</v>
      </c>
      <c r="K191" s="46"/>
      <c r="L191" s="46">
        <f t="shared" si="12"/>
        <v>12536.2</v>
      </c>
      <c r="M191" s="46">
        <f t="shared" si="13"/>
        <v>9489.969762358256</v>
      </c>
      <c r="N191" s="46">
        <f t="shared" si="14"/>
        <v>23868.384480490015</v>
      </c>
      <c r="O191" s="46">
        <f t="shared" si="15"/>
        <v>70841.724284749231</v>
      </c>
      <c r="Q191" s="27">
        <f t="shared" si="16"/>
        <v>2.1163387608246507E-2</v>
      </c>
      <c r="R191" s="27">
        <f t="shared" si="16"/>
        <v>7.7991855442305644E-3</v>
      </c>
      <c r="S191" s="27">
        <f t="shared" si="16"/>
        <v>2.0564200900502542E-2</v>
      </c>
      <c r="T191" s="27">
        <f t="shared" si="16"/>
        <v>1.1320609093825646E-2</v>
      </c>
    </row>
    <row r="192" spans="1:20" ht="15" customHeight="1" x14ac:dyDescent="0.2">
      <c r="A192" s="19">
        <f>'22.22-Dati'!A192</f>
        <v>189</v>
      </c>
      <c r="B192" s="25">
        <f>'22.22-Dati'!B192</f>
        <v>45784</v>
      </c>
      <c r="C192" s="46">
        <f>'22.22-Dati'!C192</f>
        <v>12414.98</v>
      </c>
      <c r="D192" s="46">
        <f>'22.22-Dati'!D192</f>
        <v>9628.59</v>
      </c>
      <c r="E192" s="46">
        <f>'22.22-Dati'!E192</f>
        <v>24116.66</v>
      </c>
      <c r="F192" s="46">
        <f>'22.22-Dati'!F192</f>
        <v>66261.5</v>
      </c>
      <c r="G192" s="46"/>
      <c r="H192" s="47">
        <f>'22.22-Dati'!H192</f>
        <v>1.33474</v>
      </c>
      <c r="I192" s="47">
        <f>'22.22-Dati'!I192</f>
        <v>0.88027999999999995</v>
      </c>
      <c r="J192" s="46">
        <f>'22.22-Dati'!J192</f>
        <v>143.38908000000001</v>
      </c>
      <c r="K192" s="46"/>
      <c r="L192" s="46">
        <f t="shared" si="12"/>
        <v>12414.98</v>
      </c>
      <c r="M192" s="46">
        <f t="shared" si="13"/>
        <v>9487.7039161055982</v>
      </c>
      <c r="N192" s="46">
        <f t="shared" si="14"/>
        <v>23589.275866542463</v>
      </c>
      <c r="O192" s="46">
        <f t="shared" si="15"/>
        <v>71301.94422901659</v>
      </c>
      <c r="Q192" s="27">
        <f t="shared" si="16"/>
        <v>-9.6695968475296462E-3</v>
      </c>
      <c r="R192" s="27">
        <f t="shared" si="16"/>
        <v>-2.3876222047042683E-4</v>
      </c>
      <c r="S192" s="27">
        <f t="shared" si="16"/>
        <v>-1.1693653341963506E-2</v>
      </c>
      <c r="T192" s="27">
        <f t="shared" si="16"/>
        <v>6.4964531695685303E-3</v>
      </c>
    </row>
    <row r="193" spans="1:20" ht="15" customHeight="1" x14ac:dyDescent="0.2">
      <c r="A193" s="19">
        <f>'22.22-Dati'!A193</f>
        <v>190</v>
      </c>
      <c r="B193" s="25">
        <f>'22.22-Dati'!B193</f>
        <v>45785</v>
      </c>
      <c r="C193" s="46">
        <f>'22.22-Dati'!C193</f>
        <v>12487</v>
      </c>
      <c r="D193" s="46">
        <f>'22.22-Dati'!D193</f>
        <v>9607.2800000000007</v>
      </c>
      <c r="E193" s="46">
        <f>'22.22-Dati'!E193</f>
        <v>24342.59</v>
      </c>
      <c r="F193" s="46">
        <f>'22.22-Dati'!F193</f>
        <v>66529.88</v>
      </c>
      <c r="G193" s="46"/>
      <c r="H193" s="47">
        <f>'22.22-Dati'!H193</f>
        <v>1.3328199999999999</v>
      </c>
      <c r="I193" s="47">
        <f>'22.22-Dati'!I193</f>
        <v>0.88519000000000003</v>
      </c>
      <c r="J193" s="46">
        <f>'22.22-Dati'!J193</f>
        <v>144.68442999999999</v>
      </c>
      <c r="K193" s="46"/>
      <c r="L193" s="46">
        <f t="shared" si="12"/>
        <v>12487</v>
      </c>
      <c r="M193" s="46">
        <f t="shared" si="13"/>
        <v>9453.0880356721009</v>
      </c>
      <c r="N193" s="46">
        <f t="shared" si="14"/>
        <v>23678.193684632675</v>
      </c>
      <c r="O193" s="46">
        <f t="shared" si="15"/>
        <v>70949.792528575475</v>
      </c>
      <c r="Q193" s="27">
        <f t="shared" si="16"/>
        <v>5.801056465656847E-3</v>
      </c>
      <c r="R193" s="27">
        <f t="shared" si="16"/>
        <v>-3.6484992301178405E-3</v>
      </c>
      <c r="S193" s="27">
        <f t="shared" si="16"/>
        <v>3.7694170263330587E-3</v>
      </c>
      <c r="T193" s="27">
        <f t="shared" si="16"/>
        <v>-4.9388793566417918E-3</v>
      </c>
    </row>
    <row r="194" spans="1:20" ht="15" customHeight="1" x14ac:dyDescent="0.2">
      <c r="A194" s="19">
        <f>'22.22-Dati'!A194</f>
        <v>191</v>
      </c>
      <c r="B194" s="25">
        <f>'22.22-Dati'!B194</f>
        <v>45786</v>
      </c>
      <c r="C194" s="46">
        <f>'22.22-Dati'!C194</f>
        <v>12480.31</v>
      </c>
      <c r="D194" s="46">
        <f>'22.22-Dati'!D194</f>
        <v>9633.39</v>
      </c>
      <c r="E194" s="46">
        <f>'22.22-Dati'!E194</f>
        <v>24498.6</v>
      </c>
      <c r="F194" s="46">
        <f>'22.22-Dati'!F194</f>
        <v>67565.25</v>
      </c>
      <c r="G194" s="46"/>
      <c r="H194" s="47">
        <f>'22.22-Dati'!H194</f>
        <v>1.3273600000000001</v>
      </c>
      <c r="I194" s="47">
        <f>'22.22-Dati'!I194</f>
        <v>0.88873000000000002</v>
      </c>
      <c r="J194" s="46">
        <f>'22.22-Dati'!J194</f>
        <v>145.18307999999999</v>
      </c>
      <c r="K194" s="46"/>
      <c r="L194" s="46">
        <f t="shared" si="12"/>
        <v>12480.31</v>
      </c>
      <c r="M194" s="46">
        <f t="shared" si="13"/>
        <v>9439.9484337349404</v>
      </c>
      <c r="N194" s="46">
        <f t="shared" si="14"/>
        <v>23735.025888627591</v>
      </c>
      <c r="O194" s="46">
        <f t="shared" si="15"/>
        <v>71806.468765058569</v>
      </c>
      <c r="Q194" s="27">
        <f t="shared" si="16"/>
        <v>-5.3575718747501477E-4</v>
      </c>
      <c r="R194" s="27">
        <f t="shared" si="16"/>
        <v>-1.3899798550036746E-3</v>
      </c>
      <c r="S194" s="27">
        <f t="shared" si="16"/>
        <v>2.400191701776674E-3</v>
      </c>
      <c r="T194" s="27">
        <f t="shared" si="16"/>
        <v>1.2074400867882201E-2</v>
      </c>
    </row>
    <row r="195" spans="1:20" ht="15" customHeight="1" x14ac:dyDescent="0.2">
      <c r="A195" s="19">
        <f>'22.22-Dati'!A195</f>
        <v>192</v>
      </c>
      <c r="B195" s="25">
        <f>'22.22-Dati'!B195</f>
        <v>45789</v>
      </c>
      <c r="C195" s="46">
        <f>'22.22-Dati'!C195</f>
        <v>12888.13</v>
      </c>
      <c r="D195" s="46">
        <f>'22.22-Dati'!D195</f>
        <v>9689.9</v>
      </c>
      <c r="E195" s="46">
        <f>'22.22-Dati'!E195</f>
        <v>24911.21</v>
      </c>
      <c r="F195" s="46">
        <f>'22.22-Dati'!F195</f>
        <v>67819.19</v>
      </c>
      <c r="G195" s="46"/>
      <c r="H195" s="47">
        <f>'22.22-Dati'!H195</f>
        <v>1.31759</v>
      </c>
      <c r="I195" s="47">
        <f>'22.22-Dati'!I195</f>
        <v>0.90041000000000004</v>
      </c>
      <c r="J195" s="46">
        <f>'22.22-Dati'!J195</f>
        <v>148.08212</v>
      </c>
      <c r="K195" s="46"/>
      <c r="L195" s="46">
        <f t="shared" ref="L195:L258" si="17">C195</f>
        <v>12888.13</v>
      </c>
      <c r="M195" s="46">
        <f t="shared" ref="M195:M258" si="18">D195*H195/$H$503</f>
        <v>9425.433602793526</v>
      </c>
      <c r="N195" s="46">
        <f t="shared" ref="N195:N258" si="19">E195*$I$503/I195</f>
        <v>23821.702498084203</v>
      </c>
      <c r="O195" s="46">
        <f t="shared" ref="O195:O258" si="20">F195*$J$503/J195</f>
        <v>70665.292761898585</v>
      </c>
      <c r="Q195" s="27">
        <f t="shared" si="16"/>
        <v>3.2677072925271868E-2</v>
      </c>
      <c r="R195" s="27">
        <f t="shared" si="16"/>
        <v>-1.5375964226185472E-3</v>
      </c>
      <c r="S195" s="27">
        <f t="shared" si="16"/>
        <v>3.6518438978464388E-3</v>
      </c>
      <c r="T195" s="27">
        <f t="shared" ref="T195:T258" si="21">(O195-O194)/O194</f>
        <v>-1.5892384388010553E-2</v>
      </c>
    </row>
    <row r="196" spans="1:20" ht="15" customHeight="1" x14ac:dyDescent="0.2">
      <c r="A196" s="19">
        <f>'22.22-Dati'!A196</f>
        <v>193</v>
      </c>
      <c r="B196" s="25">
        <f>'22.22-Dati'!B196</f>
        <v>45790</v>
      </c>
      <c r="C196" s="46">
        <f>'22.22-Dati'!C196</f>
        <v>12981.89</v>
      </c>
      <c r="D196" s="46">
        <f>'22.22-Dati'!D196</f>
        <v>9687.58</v>
      </c>
      <c r="E196" s="46">
        <f>'22.22-Dati'!E196</f>
        <v>25018.03</v>
      </c>
      <c r="F196" s="46">
        <f>'22.22-Dati'!F196</f>
        <v>68790.19</v>
      </c>
      <c r="G196" s="46"/>
      <c r="H196" s="47">
        <f>'22.22-Dati'!H196</f>
        <v>1.3219099999999999</v>
      </c>
      <c r="I196" s="47">
        <f>'22.22-Dati'!I196</f>
        <v>0.89993000000000001</v>
      </c>
      <c r="J196" s="46">
        <f>'22.22-Dati'!J196</f>
        <v>148.13714999999999</v>
      </c>
      <c r="K196" s="46"/>
      <c r="L196" s="46">
        <f t="shared" si="17"/>
        <v>12981.89</v>
      </c>
      <c r="M196" s="46">
        <f t="shared" si="18"/>
        <v>9454.0728190703994</v>
      </c>
      <c r="N196" s="46">
        <f t="shared" si="19"/>
        <v>23936.611037414019</v>
      </c>
      <c r="O196" s="46">
        <f t="shared" si="20"/>
        <v>71650.415192560409</v>
      </c>
      <c r="Q196" s="27">
        <f t="shared" ref="Q196:T259" si="22">(L196-L195)/L195</f>
        <v>7.2749111003691169E-3</v>
      </c>
      <c r="R196" s="27">
        <f t="shared" si="22"/>
        <v>3.0385038486065272E-3</v>
      </c>
      <c r="S196" s="27">
        <f t="shared" si="22"/>
        <v>4.8236913100168531E-3</v>
      </c>
      <c r="T196" s="27">
        <f t="shared" si="21"/>
        <v>1.3940682790080846E-2</v>
      </c>
    </row>
    <row r="197" spans="1:20" ht="15" customHeight="1" x14ac:dyDescent="0.2">
      <c r="A197" s="19">
        <f>'22.22-Dati'!A197</f>
        <v>194</v>
      </c>
      <c r="B197" s="25">
        <f>'22.22-Dati'!B197</f>
        <v>45791</v>
      </c>
      <c r="C197" s="46">
        <f>'22.22-Dati'!C197</f>
        <v>12995.78</v>
      </c>
      <c r="D197" s="46">
        <f>'22.22-Dati'!D197</f>
        <v>9667.41</v>
      </c>
      <c r="E197" s="46">
        <f>'22.22-Dati'!E197</f>
        <v>24900.33</v>
      </c>
      <c r="F197" s="46">
        <f>'22.22-Dati'!F197</f>
        <v>68690.880000000005</v>
      </c>
      <c r="G197" s="46"/>
      <c r="H197" s="47">
        <f>'22.22-Dati'!H197</f>
        <v>1.3326199999999999</v>
      </c>
      <c r="I197" s="47">
        <f>'22.22-Dati'!I197</f>
        <v>0.89173999999999998</v>
      </c>
      <c r="J197" s="46">
        <f>'22.22-Dati'!J197</f>
        <v>146.25468000000001</v>
      </c>
      <c r="K197" s="46"/>
      <c r="L197" s="46">
        <f t="shared" si="17"/>
        <v>12995.78</v>
      </c>
      <c r="M197" s="46">
        <f t="shared" si="18"/>
        <v>9510.8255922218268</v>
      </c>
      <c r="N197" s="46">
        <f t="shared" si="19"/>
        <v>24042.80523459753</v>
      </c>
      <c r="O197" s="46">
        <f t="shared" si="20"/>
        <v>72467.869838799001</v>
      </c>
      <c r="Q197" s="27">
        <f t="shared" si="22"/>
        <v>1.0699520639907778E-3</v>
      </c>
      <c r="R197" s="27">
        <f t="shared" si="22"/>
        <v>6.0029972518244028E-3</v>
      </c>
      <c r="S197" s="27">
        <f t="shared" si="22"/>
        <v>4.4364758660916902E-3</v>
      </c>
      <c r="T197" s="27">
        <f t="shared" si="21"/>
        <v>1.140893104445638E-2</v>
      </c>
    </row>
    <row r="198" spans="1:20" ht="15" customHeight="1" x14ac:dyDescent="0.2">
      <c r="A198" s="19">
        <f>'22.22-Dati'!A198</f>
        <v>195</v>
      </c>
      <c r="B198" s="25">
        <f>'22.22-Dati'!B198</f>
        <v>45792</v>
      </c>
      <c r="C198" s="46">
        <f>'22.22-Dati'!C198</f>
        <v>13052.72</v>
      </c>
      <c r="D198" s="46">
        <f>'22.22-Dati'!D198</f>
        <v>9746.83</v>
      </c>
      <c r="E198" s="46">
        <f>'22.22-Dati'!E198</f>
        <v>24954.82</v>
      </c>
      <c r="F198" s="46">
        <f>'22.22-Dati'!F198</f>
        <v>68019.56</v>
      </c>
      <c r="G198" s="46"/>
      <c r="H198" s="47">
        <f>'22.22-Dati'!H198</f>
        <v>1.32775</v>
      </c>
      <c r="I198" s="47">
        <f>'22.22-Dati'!I198</f>
        <v>0.89405000000000001</v>
      </c>
      <c r="J198" s="46">
        <f>'22.22-Dati'!J198</f>
        <v>145.99911</v>
      </c>
      <c r="K198" s="46"/>
      <c r="L198" s="46">
        <f t="shared" si="17"/>
        <v>13052.72</v>
      </c>
      <c r="M198" s="46">
        <f t="shared" si="18"/>
        <v>9553.9167940142925</v>
      </c>
      <c r="N198" s="46">
        <f t="shared" si="19"/>
        <v>24033.162199653259</v>
      </c>
      <c r="O198" s="46">
        <f t="shared" si="20"/>
        <v>71885.251631481864</v>
      </c>
      <c r="Q198" s="27">
        <f t="shared" si="22"/>
        <v>4.3814222770775348E-3</v>
      </c>
      <c r="R198" s="27">
        <f t="shared" si="22"/>
        <v>4.5307530218729524E-3</v>
      </c>
      <c r="S198" s="27">
        <f t="shared" si="22"/>
        <v>-4.0107777982556156E-4</v>
      </c>
      <c r="T198" s="27">
        <f t="shared" si="21"/>
        <v>-8.0396761849512131E-3</v>
      </c>
    </row>
    <row r="199" spans="1:20" ht="15" customHeight="1" x14ac:dyDescent="0.2">
      <c r="A199" s="19">
        <f>'22.22-Dati'!A199</f>
        <v>196</v>
      </c>
      <c r="B199" s="25">
        <f>'22.22-Dati'!B199</f>
        <v>45793</v>
      </c>
      <c r="C199" s="46">
        <f>'22.22-Dati'!C199</f>
        <v>13145.88</v>
      </c>
      <c r="D199" s="46">
        <f>'22.22-Dati'!D199</f>
        <v>9804.19</v>
      </c>
      <c r="E199" s="46">
        <f>'22.22-Dati'!E199</f>
        <v>25060.37</v>
      </c>
      <c r="F199" s="46">
        <f>'22.22-Dati'!F199</f>
        <v>68016.38</v>
      </c>
      <c r="G199" s="46"/>
      <c r="H199" s="47">
        <f>'22.22-Dati'!H199</f>
        <v>1.3283499999999999</v>
      </c>
      <c r="I199" s="47">
        <f>'22.22-Dati'!I199</f>
        <v>0.89334000000000002</v>
      </c>
      <c r="J199" s="46">
        <f>'22.22-Dati'!J199</f>
        <v>145.65839</v>
      </c>
      <c r="K199" s="46"/>
      <c r="L199" s="46">
        <f t="shared" si="17"/>
        <v>13145.88</v>
      </c>
      <c r="M199" s="46">
        <f t="shared" si="18"/>
        <v>9614.4842506053628</v>
      </c>
      <c r="N199" s="46">
        <f t="shared" si="19"/>
        <v>24153.9955460407</v>
      </c>
      <c r="O199" s="46">
        <f t="shared" si="20"/>
        <v>72050.034998500254</v>
      </c>
      <c r="Q199" s="27">
        <f t="shared" si="22"/>
        <v>7.1372097156761089E-3</v>
      </c>
      <c r="R199" s="27">
        <f t="shared" si="22"/>
        <v>6.339541980208265E-3</v>
      </c>
      <c r="S199" s="27">
        <f t="shared" si="22"/>
        <v>5.027775595388936E-3</v>
      </c>
      <c r="T199" s="27">
        <f t="shared" si="21"/>
        <v>2.2923111942787407E-3</v>
      </c>
    </row>
    <row r="200" spans="1:20" ht="15" customHeight="1" x14ac:dyDescent="0.2">
      <c r="A200" s="19">
        <f>'22.22-Dati'!A200</f>
        <v>197</v>
      </c>
      <c r="B200" s="25">
        <f>'22.22-Dati'!B200</f>
        <v>45796</v>
      </c>
      <c r="C200" s="46">
        <f>'22.22-Dati'!C200</f>
        <v>13159.31</v>
      </c>
      <c r="D200" s="46">
        <f>'22.22-Dati'!D200</f>
        <v>9820.84</v>
      </c>
      <c r="E200" s="46">
        <f>'22.22-Dati'!E200</f>
        <v>25149.81</v>
      </c>
      <c r="F200" s="46">
        <f>'22.22-Dati'!F200</f>
        <v>67556.81</v>
      </c>
      <c r="G200" s="46"/>
      <c r="H200" s="47">
        <f>'22.22-Dati'!H200</f>
        <v>1.33769</v>
      </c>
      <c r="I200" s="47">
        <f>'22.22-Dati'!I200</f>
        <v>0.88793999999999995</v>
      </c>
      <c r="J200" s="46">
        <f>'22.22-Dati'!J200</f>
        <v>144.96537000000001</v>
      </c>
      <c r="K200" s="46"/>
      <c r="L200" s="46">
        <f t="shared" si="17"/>
        <v>13159.31</v>
      </c>
      <c r="M200" s="46">
        <f t="shared" si="18"/>
        <v>9698.5290128159704</v>
      </c>
      <c r="N200" s="46">
        <f t="shared" si="19"/>
        <v>24387.617298803976</v>
      </c>
      <c r="O200" s="46">
        <f t="shared" si="20"/>
        <v>71905.324950623719</v>
      </c>
      <c r="Q200" s="27">
        <f t="shared" si="22"/>
        <v>1.0216128551302987E-3</v>
      </c>
      <c r="R200" s="27">
        <f t="shared" si="22"/>
        <v>8.7414738034768558E-3</v>
      </c>
      <c r="S200" s="27">
        <f t="shared" si="22"/>
        <v>9.6721783490421823E-3</v>
      </c>
      <c r="T200" s="27">
        <f t="shared" si="21"/>
        <v>-2.0084660316896071E-3</v>
      </c>
    </row>
    <row r="201" spans="1:20" ht="15" customHeight="1" x14ac:dyDescent="0.2">
      <c r="A201" s="19">
        <f>'22.22-Dati'!A201</f>
        <v>198</v>
      </c>
      <c r="B201" s="25">
        <f>'22.22-Dati'!B201</f>
        <v>45797</v>
      </c>
      <c r="C201" s="46">
        <f>'22.22-Dati'!C201</f>
        <v>13108.52</v>
      </c>
      <c r="D201" s="46">
        <f>'22.22-Dati'!D201</f>
        <v>9913.19</v>
      </c>
      <c r="E201" s="46">
        <f>'22.22-Dati'!E201</f>
        <v>25349.040000000001</v>
      </c>
      <c r="F201" s="46">
        <f>'22.22-Dati'!F201</f>
        <v>67612.38</v>
      </c>
      <c r="G201" s="46"/>
      <c r="H201" s="47">
        <f>'22.22-Dati'!H201</f>
        <v>1.33535</v>
      </c>
      <c r="I201" s="47">
        <f>'22.22-Dati'!I201</f>
        <v>0.88959999999999995</v>
      </c>
      <c r="J201" s="46">
        <f>'22.22-Dati'!J201</f>
        <v>144.64016000000001</v>
      </c>
      <c r="K201" s="46"/>
      <c r="L201" s="46">
        <f t="shared" si="17"/>
        <v>13108.52</v>
      </c>
      <c r="M201" s="46">
        <f t="shared" si="18"/>
        <v>9772.6038466365462</v>
      </c>
      <c r="N201" s="46">
        <f t="shared" si="19"/>
        <v>24534.941446942448</v>
      </c>
      <c r="O201" s="46">
        <f t="shared" si="20"/>
        <v>72126.277343479145</v>
      </c>
      <c r="Q201" s="27">
        <f t="shared" si="22"/>
        <v>-3.8596248587501212E-3</v>
      </c>
      <c r="R201" s="27">
        <f t="shared" si="22"/>
        <v>7.6377390553444514E-3</v>
      </c>
      <c r="S201" s="27">
        <f t="shared" si="22"/>
        <v>6.0409406270983757E-3</v>
      </c>
      <c r="T201" s="27">
        <f t="shared" si="21"/>
        <v>3.0728237860986082E-3</v>
      </c>
    </row>
    <row r="202" spans="1:20" ht="15" customHeight="1" x14ac:dyDescent="0.2">
      <c r="A202" s="19">
        <f>'22.22-Dati'!A202</f>
        <v>199</v>
      </c>
      <c r="B202" s="25">
        <f>'22.22-Dati'!B202</f>
        <v>45798</v>
      </c>
      <c r="C202" s="46">
        <f>'22.22-Dati'!C202</f>
        <v>12897.42</v>
      </c>
      <c r="D202" s="46">
        <f>'22.22-Dati'!D202</f>
        <v>9919.2199999999993</v>
      </c>
      <c r="E202" s="46">
        <f>'22.22-Dati'!E202</f>
        <v>25261.07</v>
      </c>
      <c r="F202" s="46">
        <f>'22.22-Dati'!F202</f>
        <v>67197.19</v>
      </c>
      <c r="G202" s="46"/>
      <c r="H202" s="47">
        <f>'22.22-Dati'!H202</f>
        <v>1.3404</v>
      </c>
      <c r="I202" s="47">
        <f>'22.22-Dati'!I202</f>
        <v>0.88331000000000004</v>
      </c>
      <c r="J202" s="46">
        <f>'22.22-Dati'!J202</f>
        <v>143.76822000000001</v>
      </c>
      <c r="K202" s="46"/>
      <c r="L202" s="46">
        <f t="shared" si="17"/>
        <v>12897.42</v>
      </c>
      <c r="M202" s="46">
        <f t="shared" si="18"/>
        <v>9815.528649893693</v>
      </c>
      <c r="N202" s="46">
        <f t="shared" si="19"/>
        <v>24623.902256399226</v>
      </c>
      <c r="O202" s="46">
        <f t="shared" si="20"/>
        <v>72118.121200377922</v>
      </c>
      <c r="Q202" s="27">
        <f t="shared" si="22"/>
        <v>-1.6104030050684622E-2</v>
      </c>
      <c r="R202" s="27">
        <f t="shared" si="22"/>
        <v>4.3923609235342409E-3</v>
      </c>
      <c r="S202" s="27">
        <f t="shared" si="22"/>
        <v>3.6258822809566485E-3</v>
      </c>
      <c r="T202" s="27">
        <f t="shared" si="21"/>
        <v>-1.1308143719080584E-4</v>
      </c>
    </row>
    <row r="203" spans="1:20" ht="15" customHeight="1" x14ac:dyDescent="0.2">
      <c r="A203" s="19">
        <f>'22.22-Dati'!A203</f>
        <v>200</v>
      </c>
      <c r="B203" s="25">
        <f>'22.22-Dati'!B203</f>
        <v>45799</v>
      </c>
      <c r="C203" s="46">
        <f>'22.22-Dati'!C203</f>
        <v>12891.95</v>
      </c>
      <c r="D203" s="46">
        <f>'22.22-Dati'!D203</f>
        <v>9870.08</v>
      </c>
      <c r="E203" s="46">
        <f>'22.22-Dati'!E203</f>
        <v>25113.99</v>
      </c>
      <c r="F203" s="46">
        <f>'22.22-Dati'!F203</f>
        <v>66633.13</v>
      </c>
      <c r="G203" s="46"/>
      <c r="H203" s="47">
        <f>'22.22-Dati'!H203</f>
        <v>1.3420000000000001</v>
      </c>
      <c r="I203" s="47">
        <f>'22.22-Dati'!I203</f>
        <v>0.88424999999999998</v>
      </c>
      <c r="J203" s="46">
        <f>'22.22-Dati'!J203</f>
        <v>143.41675000000001</v>
      </c>
      <c r="K203" s="46"/>
      <c r="L203" s="46">
        <f t="shared" si="17"/>
        <v>12891.95</v>
      </c>
      <c r="M203" s="46">
        <f t="shared" si="18"/>
        <v>9778.5608315615409</v>
      </c>
      <c r="N203" s="46">
        <f t="shared" si="19"/>
        <v>24454.508125190841</v>
      </c>
      <c r="O203" s="46">
        <f t="shared" si="20"/>
        <v>71688.010001413364</v>
      </c>
      <c r="Q203" s="27">
        <f t="shared" si="22"/>
        <v>-4.2411583091807081E-4</v>
      </c>
      <c r="R203" s="27">
        <f t="shared" si="22"/>
        <v>-3.7662585124798626E-3</v>
      </c>
      <c r="S203" s="27">
        <f t="shared" si="22"/>
        <v>-6.8792561570683803E-3</v>
      </c>
      <c r="T203" s="27">
        <f t="shared" si="21"/>
        <v>-5.9639823085449973E-3</v>
      </c>
    </row>
    <row r="204" spans="1:20" ht="15" customHeight="1" x14ac:dyDescent="0.2">
      <c r="A204" s="19">
        <f>'22.22-Dati'!A204</f>
        <v>201</v>
      </c>
      <c r="B204" s="25">
        <f>'22.22-Dati'!B204</f>
        <v>45800</v>
      </c>
      <c r="C204" s="46">
        <f>'22.22-Dati'!C204</f>
        <v>12806.24</v>
      </c>
      <c r="D204" s="46">
        <f>'22.22-Dati'!D204</f>
        <v>9846.0300000000007</v>
      </c>
      <c r="E204" s="46">
        <f>'22.22-Dati'!E204</f>
        <v>24698.74</v>
      </c>
      <c r="F204" s="46">
        <f>'22.22-Dati'!F204</f>
        <v>66947.69</v>
      </c>
      <c r="G204" s="46"/>
      <c r="H204" s="47">
        <f>'22.22-Dati'!H204</f>
        <v>1.3482499999999999</v>
      </c>
      <c r="I204" s="47">
        <f>'22.22-Dati'!I204</f>
        <v>0.88488</v>
      </c>
      <c r="J204" s="46">
        <f>'22.22-Dati'!J204</f>
        <v>142.58029999999999</v>
      </c>
      <c r="K204" s="46"/>
      <c r="L204" s="46">
        <f t="shared" si="17"/>
        <v>12806.24</v>
      </c>
      <c r="M204" s="46">
        <f t="shared" si="18"/>
        <v>9800.1638520995748</v>
      </c>
      <c r="N204" s="46">
        <f t="shared" si="19"/>
        <v>24033.039623677785</v>
      </c>
      <c r="O204" s="46">
        <f t="shared" si="20"/>
        <v>72448.977369191954</v>
      </c>
      <c r="Q204" s="27">
        <f t="shared" si="22"/>
        <v>-6.6483348135852952E-3</v>
      </c>
      <c r="R204" s="27">
        <f t="shared" si="22"/>
        <v>2.209222902035585E-3</v>
      </c>
      <c r="S204" s="27">
        <f t="shared" si="22"/>
        <v>-1.7234797745896889E-2</v>
      </c>
      <c r="T204" s="27">
        <f t="shared" si="21"/>
        <v>1.0614988026081176E-2</v>
      </c>
    </row>
    <row r="205" spans="1:20" ht="15" customHeight="1" x14ac:dyDescent="0.2">
      <c r="A205" s="19">
        <f>'22.22-Dati'!A205</f>
        <v>202</v>
      </c>
      <c r="B205" s="25">
        <f>'22.22-Dati'!B205</f>
        <v>45804</v>
      </c>
      <c r="C205" s="46">
        <f>'22.22-Dati'!C205</f>
        <v>13069.32</v>
      </c>
      <c r="D205" s="46">
        <f>'22.22-Dati'!D205</f>
        <v>9913.89</v>
      </c>
      <c r="E205" s="46">
        <f>'22.22-Dati'!E205</f>
        <v>25039.919999999998</v>
      </c>
      <c r="F205" s="46">
        <f>'22.22-Dati'!F205</f>
        <v>67963.13</v>
      </c>
      <c r="G205" s="46"/>
      <c r="H205" s="47">
        <f>'22.22-Dati'!H205</f>
        <v>1.35497</v>
      </c>
      <c r="I205" s="47">
        <f>'22.22-Dati'!I205</f>
        <v>0.88058999999999998</v>
      </c>
      <c r="J205" s="46">
        <f>'22.22-Dati'!J205</f>
        <v>144.17048</v>
      </c>
      <c r="K205" s="46"/>
      <c r="L205" s="46">
        <f t="shared" si="17"/>
        <v>13069.32</v>
      </c>
      <c r="M205" s="46">
        <f t="shared" si="18"/>
        <v>9916.890749246988</v>
      </c>
      <c r="N205" s="46">
        <f t="shared" si="19"/>
        <v>24483.72377337921</v>
      </c>
      <c r="O205" s="46">
        <f t="shared" si="20"/>
        <v>72736.63656089791</v>
      </c>
      <c r="Q205" s="27">
        <f t="shared" si="22"/>
        <v>2.0543110233761035E-2</v>
      </c>
      <c r="R205" s="27">
        <f t="shared" si="22"/>
        <v>1.1910708729875548E-2</v>
      </c>
      <c r="S205" s="27">
        <f t="shared" si="22"/>
        <v>1.8752690327918511E-2</v>
      </c>
      <c r="T205" s="27">
        <f t="shared" si="21"/>
        <v>3.9705072749346973E-3</v>
      </c>
    </row>
    <row r="206" spans="1:20" ht="15" customHeight="1" x14ac:dyDescent="0.2">
      <c r="A206" s="19">
        <f>'22.22-Dati'!A206</f>
        <v>203</v>
      </c>
      <c r="B206" s="25">
        <f>'22.22-Dati'!B206</f>
        <v>45805</v>
      </c>
      <c r="C206" s="46">
        <f>'22.22-Dati'!C206</f>
        <v>12996.67</v>
      </c>
      <c r="D206" s="46">
        <f>'22.22-Dati'!D206</f>
        <v>9855.1200000000008</v>
      </c>
      <c r="E206" s="46">
        <f>'22.22-Dati'!E206</f>
        <v>24916.15</v>
      </c>
      <c r="F206" s="46">
        <f>'22.22-Dati'!F206</f>
        <v>67960.06</v>
      </c>
      <c r="G206" s="46"/>
      <c r="H206" s="47">
        <f>'22.22-Dati'!H206</f>
        <v>1.34758</v>
      </c>
      <c r="I206" s="47">
        <f>'22.22-Dati'!I206</f>
        <v>0.88363000000000003</v>
      </c>
      <c r="J206" s="46">
        <f>'22.22-Dati'!J206</f>
        <v>144.41105999999999</v>
      </c>
      <c r="K206" s="46"/>
      <c r="L206" s="46">
        <f t="shared" si="17"/>
        <v>12996.67</v>
      </c>
      <c r="M206" s="46">
        <f t="shared" si="18"/>
        <v>9804.336913536501</v>
      </c>
      <c r="N206" s="46">
        <f t="shared" si="19"/>
        <v>24278.886677115988</v>
      </c>
      <c r="O206" s="46">
        <f t="shared" si="20"/>
        <v>72612.181616784743</v>
      </c>
      <c r="Q206" s="27">
        <f t="shared" si="22"/>
        <v>-5.558820198755531E-3</v>
      </c>
      <c r="R206" s="27">
        <f t="shared" si="22"/>
        <v>-1.134971016183005E-2</v>
      </c>
      <c r="S206" s="27">
        <f t="shared" si="22"/>
        <v>-8.3662558097448367E-3</v>
      </c>
      <c r="T206" s="27">
        <f t="shared" si="21"/>
        <v>-1.7110351811355632E-3</v>
      </c>
    </row>
    <row r="207" spans="1:20" ht="15" customHeight="1" x14ac:dyDescent="0.2">
      <c r="A207" s="19">
        <f>'22.22-Dati'!A207</f>
        <v>204</v>
      </c>
      <c r="B207" s="25">
        <f>'22.22-Dati'!B207</f>
        <v>45806</v>
      </c>
      <c r="C207" s="46">
        <f>'22.22-Dati'!C207</f>
        <v>13049.01</v>
      </c>
      <c r="D207" s="46">
        <f>'22.22-Dati'!D207</f>
        <v>9855.91</v>
      </c>
      <c r="E207" s="46">
        <f>'22.22-Dati'!E207</f>
        <v>24897.5</v>
      </c>
      <c r="F207" s="46">
        <f>'22.22-Dati'!F207</f>
        <v>69240.25</v>
      </c>
      <c r="G207" s="46"/>
      <c r="H207" s="47">
        <f>'22.22-Dati'!H207</f>
        <v>1.34666</v>
      </c>
      <c r="I207" s="47">
        <f>'22.22-Dati'!I207</f>
        <v>0.88644999999999996</v>
      </c>
      <c r="J207" s="46">
        <f>'22.22-Dati'!J207</f>
        <v>144.90736999999999</v>
      </c>
      <c r="K207" s="46"/>
      <c r="L207" s="46">
        <f t="shared" si="17"/>
        <v>13049.01</v>
      </c>
      <c r="M207" s="46">
        <f t="shared" si="18"/>
        <v>9798.4288334219218</v>
      </c>
      <c r="N207" s="46">
        <f t="shared" si="19"/>
        <v>24183.534801737267</v>
      </c>
      <c r="O207" s="46">
        <f t="shared" si="20"/>
        <v>73726.622764149273</v>
      </c>
      <c r="Q207" s="27">
        <f t="shared" si="22"/>
        <v>4.0271854251896942E-3</v>
      </c>
      <c r="R207" s="27">
        <f t="shared" si="22"/>
        <v>-6.0259864248668666E-4</v>
      </c>
      <c r="S207" s="27">
        <f t="shared" si="22"/>
        <v>-3.927357816970861E-3</v>
      </c>
      <c r="T207" s="27">
        <f t="shared" si="21"/>
        <v>1.5347853797398104E-2</v>
      </c>
    </row>
    <row r="208" spans="1:20" ht="15" customHeight="1" x14ac:dyDescent="0.2">
      <c r="A208" s="19">
        <f>'22.22-Dati'!A208</f>
        <v>205</v>
      </c>
      <c r="B208" s="25">
        <f>'22.22-Dati'!B208</f>
        <v>45807</v>
      </c>
      <c r="C208" s="46">
        <f>'22.22-Dati'!C208</f>
        <v>13049.13</v>
      </c>
      <c r="D208" s="46">
        <f>'22.22-Dati'!D208</f>
        <v>9919.15</v>
      </c>
      <c r="E208" s="46">
        <f>'22.22-Dati'!E208</f>
        <v>24815.5</v>
      </c>
      <c r="F208" s="46">
        <f>'22.22-Dati'!F208</f>
        <v>68397.63</v>
      </c>
      <c r="G208" s="46"/>
      <c r="H208" s="47">
        <f>'22.22-Dati'!H208</f>
        <v>1.34796</v>
      </c>
      <c r="I208" s="47">
        <f>'22.22-Dati'!I208</f>
        <v>0.88190999999999997</v>
      </c>
      <c r="J208" s="46">
        <f>'22.22-Dati'!J208</f>
        <v>143.71637999999999</v>
      </c>
      <c r="K208" s="46"/>
      <c r="L208" s="46">
        <f t="shared" si="17"/>
        <v>13049.13</v>
      </c>
      <c r="M208" s="46">
        <f t="shared" si="18"/>
        <v>9870.8196270375611</v>
      </c>
      <c r="N208" s="46">
        <f t="shared" si="19"/>
        <v>24227.971068476374</v>
      </c>
      <c r="O208" s="46">
        <f t="shared" si="20"/>
        <v>73432.94934926834</v>
      </c>
      <c r="Q208" s="27">
        <f t="shared" si="22"/>
        <v>9.1960999339399207E-6</v>
      </c>
      <c r="R208" s="27">
        <f t="shared" si="22"/>
        <v>7.3880001423001721E-3</v>
      </c>
      <c r="S208" s="27">
        <f t="shared" si="22"/>
        <v>1.8374595402784039E-3</v>
      </c>
      <c r="T208" s="27">
        <f t="shared" si="21"/>
        <v>-3.9832750215670672E-3</v>
      </c>
    </row>
    <row r="209" spans="1:20" ht="15" customHeight="1" x14ac:dyDescent="0.2">
      <c r="A209" s="19">
        <f>'22.22-Dati'!A209</f>
        <v>206</v>
      </c>
      <c r="B209" s="25">
        <f>'22.22-Dati'!B209</f>
        <v>45810</v>
      </c>
      <c r="C209" s="46">
        <f>'22.22-Dati'!C209</f>
        <v>13104.24</v>
      </c>
      <c r="D209" s="46">
        <f>'22.22-Dati'!D209</f>
        <v>9921.27</v>
      </c>
      <c r="E209" s="46">
        <f>'22.22-Dati'!E209</f>
        <v>24772.15</v>
      </c>
      <c r="F209" s="46">
        <f>'22.22-Dati'!F209</f>
        <v>67506.880000000005</v>
      </c>
      <c r="G209" s="46"/>
      <c r="H209" s="47">
        <f>'22.22-Dati'!H209</f>
        <v>1.35392</v>
      </c>
      <c r="I209" s="47">
        <f>'22.22-Dati'!I209</f>
        <v>0.87573000000000001</v>
      </c>
      <c r="J209" s="46">
        <f>'22.22-Dati'!J209</f>
        <v>142.72703000000001</v>
      </c>
      <c r="K209" s="46"/>
      <c r="L209" s="46">
        <f t="shared" si="17"/>
        <v>13104.24</v>
      </c>
      <c r="M209" s="46">
        <f t="shared" si="18"/>
        <v>9916.5824167257269</v>
      </c>
      <c r="N209" s="46">
        <f t="shared" si="19"/>
        <v>24356.324797026478</v>
      </c>
      <c r="O209" s="46">
        <f t="shared" si="20"/>
        <v>72979.01462809951</v>
      </c>
      <c r="Q209" s="27">
        <f t="shared" si="22"/>
        <v>4.2232700570843098E-3</v>
      </c>
      <c r="R209" s="27">
        <f t="shared" si="22"/>
        <v>4.6361691751326461E-3</v>
      </c>
      <c r="S209" s="27">
        <f t="shared" si="22"/>
        <v>5.2977497862835305E-3</v>
      </c>
      <c r="T209" s="27">
        <f t="shared" si="21"/>
        <v>-6.1816218086214181E-3</v>
      </c>
    </row>
    <row r="210" spans="1:20" ht="15" customHeight="1" x14ac:dyDescent="0.2">
      <c r="A210" s="19">
        <f>'22.22-Dati'!A210</f>
        <v>207</v>
      </c>
      <c r="B210" s="25">
        <f>'22.22-Dati'!B210</f>
        <v>45811</v>
      </c>
      <c r="C210" s="46">
        <f>'22.22-Dati'!C210</f>
        <v>13180.45</v>
      </c>
      <c r="D210" s="46">
        <f>'22.22-Dati'!D210</f>
        <v>9935.7000000000007</v>
      </c>
      <c r="E210" s="46">
        <f>'22.22-Dati'!E210</f>
        <v>24869.33</v>
      </c>
      <c r="F210" s="46">
        <f>'22.22-Dati'!F210</f>
        <v>67463.88</v>
      </c>
      <c r="G210" s="46"/>
      <c r="H210" s="47">
        <f>'22.22-Dati'!H210</f>
        <v>1.3496900000000001</v>
      </c>
      <c r="I210" s="47">
        <f>'22.22-Dati'!I210</f>
        <v>0.87827</v>
      </c>
      <c r="J210" s="46">
        <f>'22.22-Dati'!J210</f>
        <v>143.15826000000001</v>
      </c>
      <c r="K210" s="46"/>
      <c r="L210" s="46">
        <f t="shared" si="17"/>
        <v>13180.45</v>
      </c>
      <c r="M210" s="46">
        <f t="shared" si="18"/>
        <v>9899.9785413713689</v>
      </c>
      <c r="N210" s="46">
        <f t="shared" si="19"/>
        <v>24381.157514090199</v>
      </c>
      <c r="O210" s="46">
        <f t="shared" si="20"/>
        <v>72712.837240234687</v>
      </c>
      <c r="Q210" s="27">
        <f t="shared" si="22"/>
        <v>5.8156749265887188E-3</v>
      </c>
      <c r="R210" s="27">
        <f t="shared" si="22"/>
        <v>-1.6743545968370339E-3</v>
      </c>
      <c r="S210" s="27">
        <f t="shared" si="22"/>
        <v>1.0195592837040841E-3</v>
      </c>
      <c r="T210" s="27">
        <f t="shared" si="21"/>
        <v>-3.6473140836617429E-3</v>
      </c>
    </row>
    <row r="211" spans="1:20" ht="15" customHeight="1" x14ac:dyDescent="0.2">
      <c r="A211" s="19">
        <f>'22.22-Dati'!A211</f>
        <v>208</v>
      </c>
      <c r="B211" s="25">
        <f>'22.22-Dati'!B211</f>
        <v>45812</v>
      </c>
      <c r="C211" s="46">
        <f>'22.22-Dati'!C211</f>
        <v>13181.97</v>
      </c>
      <c r="D211" s="46">
        <f>'22.22-Dati'!D211</f>
        <v>9951.84</v>
      </c>
      <c r="E211" s="46">
        <f>'22.22-Dati'!E211</f>
        <v>25000.11</v>
      </c>
      <c r="F211" s="46">
        <f>'22.22-Dati'!F211</f>
        <v>68005.5</v>
      </c>
      <c r="G211" s="46"/>
      <c r="H211" s="47">
        <f>'22.22-Dati'!H211</f>
        <v>1.3518600000000001</v>
      </c>
      <c r="I211" s="47">
        <f>'22.22-Dati'!I211</f>
        <v>0.87843000000000004</v>
      </c>
      <c r="J211" s="46">
        <f>'22.22-Dati'!J211</f>
        <v>144.19361000000001</v>
      </c>
      <c r="K211" s="46"/>
      <c r="L211" s="46">
        <f t="shared" si="17"/>
        <v>13181.97</v>
      </c>
      <c r="M211" s="46">
        <f t="shared" si="18"/>
        <v>9932.0033238837714</v>
      </c>
      <c r="N211" s="46">
        <f t="shared" si="19"/>
        <v>24504.906154502918</v>
      </c>
      <c r="O211" s="46">
        <f t="shared" si="20"/>
        <v>72770.307581383109</v>
      </c>
      <c r="Q211" s="27">
        <f t="shared" si="22"/>
        <v>1.1532231448839891E-4</v>
      </c>
      <c r="R211" s="27">
        <f t="shared" si="22"/>
        <v>3.234833528029678E-3</v>
      </c>
      <c r="S211" s="27">
        <f t="shared" si="22"/>
        <v>5.0755851251608293E-3</v>
      </c>
      <c r="T211" s="27">
        <f t="shared" si="21"/>
        <v>7.9037407051724834E-4</v>
      </c>
    </row>
    <row r="212" spans="1:20" ht="15" customHeight="1" x14ac:dyDescent="0.2">
      <c r="A212" s="19">
        <f>'22.22-Dati'!A212</f>
        <v>209</v>
      </c>
      <c r="B212" s="25">
        <f>'22.22-Dati'!B212</f>
        <v>45813</v>
      </c>
      <c r="C212" s="46">
        <f>'22.22-Dati'!C212</f>
        <v>13113.47</v>
      </c>
      <c r="D212" s="46">
        <f>'22.22-Dati'!D212</f>
        <v>9966.7000000000007</v>
      </c>
      <c r="E212" s="46">
        <f>'22.22-Dati'!E212</f>
        <v>24953.97</v>
      </c>
      <c r="F212" s="46">
        <f>'22.22-Dati'!F212</f>
        <v>67657.88</v>
      </c>
      <c r="G212" s="46"/>
      <c r="H212" s="47">
        <f>'22.22-Dati'!H212</f>
        <v>1.3568100000000001</v>
      </c>
      <c r="I212" s="47">
        <f>'22.22-Dati'!I212</f>
        <v>0.87543000000000004</v>
      </c>
      <c r="J212" s="46">
        <f>'22.22-Dati'!J212</f>
        <v>143.27234999999999</v>
      </c>
      <c r="K212" s="46"/>
      <c r="L212" s="46">
        <f t="shared" si="17"/>
        <v>13113.47</v>
      </c>
      <c r="M212" s="46">
        <f t="shared" si="18"/>
        <v>9983.2552467221849</v>
      </c>
      <c r="N212" s="46">
        <f t="shared" si="19"/>
        <v>24543.500667214968</v>
      </c>
      <c r="O212" s="46">
        <f t="shared" si="20"/>
        <v>72863.86234144411</v>
      </c>
      <c r="Q212" s="27">
        <f t="shared" si="22"/>
        <v>-5.1964918748866823E-3</v>
      </c>
      <c r="R212" s="27">
        <f t="shared" si="22"/>
        <v>5.1602804758599467E-3</v>
      </c>
      <c r="S212" s="27">
        <f t="shared" si="22"/>
        <v>1.5749708433369528E-3</v>
      </c>
      <c r="T212" s="27">
        <f t="shared" si="21"/>
        <v>1.2856172135368973E-3</v>
      </c>
    </row>
    <row r="213" spans="1:20" ht="15" customHeight="1" x14ac:dyDescent="0.2">
      <c r="A213" s="19">
        <f>'22.22-Dati'!A213</f>
        <v>210</v>
      </c>
      <c r="B213" s="25">
        <f>'22.22-Dati'!B213</f>
        <v>45814</v>
      </c>
      <c r="C213" s="46">
        <f>'22.22-Dati'!C213</f>
        <v>13249.81</v>
      </c>
      <c r="D213" s="46">
        <f>'22.22-Dati'!D213</f>
        <v>9997.1</v>
      </c>
      <c r="E213" s="46">
        <f>'22.22-Dati'!E213</f>
        <v>25000.75</v>
      </c>
      <c r="F213" s="46">
        <f>'22.22-Dati'!F213</f>
        <v>67995</v>
      </c>
      <c r="G213" s="46"/>
      <c r="H213" s="47">
        <f>'22.22-Dati'!H213</f>
        <v>1.35426</v>
      </c>
      <c r="I213" s="47">
        <f>'22.22-Dati'!I213</f>
        <v>0.87634999999999996</v>
      </c>
      <c r="J213" s="46">
        <f>'22.22-Dati'!J213</f>
        <v>144.26430999999999</v>
      </c>
      <c r="K213" s="46"/>
      <c r="L213" s="46">
        <f t="shared" si="17"/>
        <v>13249.81</v>
      </c>
      <c r="M213" s="46">
        <f t="shared" si="18"/>
        <v>9994.8859009567695</v>
      </c>
      <c r="N213" s="46">
        <f t="shared" si="19"/>
        <v>24563.696893364526</v>
      </c>
      <c r="O213" s="46">
        <f t="shared" si="20"/>
        <v>72723.414663682241</v>
      </c>
      <c r="Q213" s="27">
        <f t="shared" si="22"/>
        <v>1.0396942990680587E-2</v>
      </c>
      <c r="R213" s="27">
        <f t="shared" si="22"/>
        <v>1.1650162143658864E-3</v>
      </c>
      <c r="S213" s="27">
        <f t="shared" si="22"/>
        <v>8.2287471634131257E-4</v>
      </c>
      <c r="T213" s="27">
        <f t="shared" si="21"/>
        <v>-1.9275354510267882E-3</v>
      </c>
    </row>
    <row r="214" spans="1:20" ht="15" customHeight="1" x14ac:dyDescent="0.2">
      <c r="A214" s="19">
        <f>'22.22-Dati'!A214</f>
        <v>211</v>
      </c>
      <c r="B214" s="25">
        <f>'22.22-Dati'!B214</f>
        <v>45817</v>
      </c>
      <c r="C214" s="46">
        <f>'22.22-Dati'!C214</f>
        <v>13263.13</v>
      </c>
      <c r="D214" s="46">
        <f>'22.22-Dati'!D214</f>
        <v>9990.7199999999993</v>
      </c>
      <c r="E214" s="46">
        <f>'22.22-Dati'!E214</f>
        <v>24971.98</v>
      </c>
      <c r="F214" s="46">
        <f>'22.22-Dati'!F214</f>
        <v>68620.06</v>
      </c>
      <c r="G214" s="46"/>
      <c r="H214" s="47">
        <f>'22.22-Dati'!H214</f>
        <v>1.35446</v>
      </c>
      <c r="I214" s="47">
        <f>'22.22-Dati'!I214</f>
        <v>0.87641999999999998</v>
      </c>
      <c r="J214" s="46">
        <f>'22.22-Dati'!J214</f>
        <v>144.50482</v>
      </c>
      <c r="K214" s="46"/>
      <c r="L214" s="46">
        <f t="shared" si="17"/>
        <v>13263.13</v>
      </c>
      <c r="M214" s="46">
        <f t="shared" si="18"/>
        <v>9989.9824379872425</v>
      </c>
      <c r="N214" s="46">
        <f t="shared" si="19"/>
        <v>24533.470184842885</v>
      </c>
      <c r="O214" s="46">
        <f t="shared" si="20"/>
        <v>73269.790119059006</v>
      </c>
      <c r="Q214" s="27">
        <f t="shared" si="22"/>
        <v>1.0052974344537551E-3</v>
      </c>
      <c r="R214" s="27">
        <f t="shared" si="22"/>
        <v>-4.9059719321634663E-4</v>
      </c>
      <c r="S214" s="27">
        <f t="shared" si="22"/>
        <v>-1.2305439467381668E-3</v>
      </c>
      <c r="T214" s="27">
        <f t="shared" si="21"/>
        <v>7.5130610671066637E-3</v>
      </c>
    </row>
    <row r="215" spans="1:20" ht="15" customHeight="1" x14ac:dyDescent="0.2">
      <c r="A215" s="19">
        <f>'22.22-Dati'!A215</f>
        <v>212</v>
      </c>
      <c r="B215" s="25">
        <f>'22.22-Dati'!B215</f>
        <v>45818</v>
      </c>
      <c r="C215" s="46">
        <f>'22.22-Dati'!C215</f>
        <v>13336.29</v>
      </c>
      <c r="D215" s="46">
        <f>'22.22-Dati'!D215</f>
        <v>10014.25</v>
      </c>
      <c r="E215" s="46">
        <f>'22.22-Dati'!E215</f>
        <v>25017.49</v>
      </c>
      <c r="F215" s="46">
        <f>'22.22-Dati'!F215</f>
        <v>68841.56</v>
      </c>
      <c r="G215" s="46"/>
      <c r="H215" s="47">
        <f>'22.22-Dati'!H215</f>
        <v>1.3503099999999999</v>
      </c>
      <c r="I215" s="47">
        <f>'22.22-Dati'!I215</f>
        <v>0.87497000000000003</v>
      </c>
      <c r="J215" s="46">
        <f>'22.22-Dati'!J215</f>
        <v>144.57083</v>
      </c>
      <c r="K215" s="46"/>
      <c r="L215" s="46">
        <f t="shared" si="17"/>
        <v>13336.29</v>
      </c>
      <c r="M215" s="46">
        <f t="shared" si="18"/>
        <v>9982.8297879016045</v>
      </c>
      <c r="N215" s="46">
        <f t="shared" si="19"/>
        <v>24618.911979496439</v>
      </c>
      <c r="O215" s="46">
        <f t="shared" si="20"/>
        <v>73472.736624687008</v>
      </c>
      <c r="Q215" s="27">
        <f t="shared" si="22"/>
        <v>5.5160433472341503E-3</v>
      </c>
      <c r="R215" s="27">
        <f t="shared" si="22"/>
        <v>-7.1598224822096027E-4</v>
      </c>
      <c r="S215" s="27">
        <f t="shared" si="22"/>
        <v>3.4826624203510032E-3</v>
      </c>
      <c r="T215" s="27">
        <f t="shared" si="21"/>
        <v>2.7698524220995647E-3</v>
      </c>
    </row>
    <row r="216" spans="1:20" ht="15" customHeight="1" x14ac:dyDescent="0.2">
      <c r="A216" s="19">
        <f>'22.22-Dati'!A216</f>
        <v>213</v>
      </c>
      <c r="B216" s="25">
        <f>'22.22-Dati'!B216</f>
        <v>45819</v>
      </c>
      <c r="C216" s="46">
        <f>'22.22-Dati'!C216</f>
        <v>13299.87</v>
      </c>
      <c r="D216" s="46">
        <f>'22.22-Dati'!D216</f>
        <v>10027</v>
      </c>
      <c r="E216" s="46">
        <f>'22.22-Dati'!E216</f>
        <v>24926.35</v>
      </c>
      <c r="F216" s="46">
        <f>'22.22-Dati'!F216</f>
        <v>69219.31</v>
      </c>
      <c r="G216" s="46"/>
      <c r="H216" s="47">
        <f>'22.22-Dati'!H216</f>
        <v>1.34887</v>
      </c>
      <c r="I216" s="47">
        <f>'22.22-Dati'!I216</f>
        <v>0.87465999999999999</v>
      </c>
      <c r="J216" s="46">
        <f>'22.22-Dati'!J216</f>
        <v>145.34243000000001</v>
      </c>
      <c r="K216" s="46"/>
      <c r="L216" s="46">
        <f t="shared" si="17"/>
        <v>13299.87</v>
      </c>
      <c r="M216" s="46">
        <f t="shared" si="18"/>
        <v>9984.8803227616354</v>
      </c>
      <c r="N216" s="46">
        <f t="shared" si="19"/>
        <v>24537.91775146914</v>
      </c>
      <c r="O216" s="46">
        <f t="shared" si="20"/>
        <v>73483.703514434135</v>
      </c>
      <c r="Q216" s="27">
        <f t="shared" si="22"/>
        <v>-2.7308944241614475E-3</v>
      </c>
      <c r="R216" s="27">
        <f t="shared" si="22"/>
        <v>2.0540617275834739E-4</v>
      </c>
      <c r="S216" s="27">
        <f t="shared" si="22"/>
        <v>-3.2899190709465152E-3</v>
      </c>
      <c r="T216" s="27">
        <f t="shared" si="21"/>
        <v>1.492647511300474E-4</v>
      </c>
    </row>
    <row r="217" spans="1:20" ht="15" customHeight="1" x14ac:dyDescent="0.2">
      <c r="A217" s="19">
        <f>'22.22-Dati'!A217</f>
        <v>214</v>
      </c>
      <c r="B217" s="25">
        <f>'22.22-Dati'!B217</f>
        <v>45820</v>
      </c>
      <c r="C217" s="46">
        <f>'22.22-Dati'!C217</f>
        <v>13350.85</v>
      </c>
      <c r="D217" s="46">
        <f>'22.22-Dati'!D217</f>
        <v>10051.61</v>
      </c>
      <c r="E217" s="46">
        <f>'22.22-Dati'!E217</f>
        <v>24891.759999999998</v>
      </c>
      <c r="F217" s="46">
        <f>'22.22-Dati'!F217</f>
        <v>68772.31</v>
      </c>
      <c r="G217" s="46"/>
      <c r="H217" s="47">
        <f>'22.22-Dati'!H217</f>
        <v>1.3579300000000001</v>
      </c>
      <c r="I217" s="47">
        <f>'22.22-Dati'!I217</f>
        <v>0.86251999999999995</v>
      </c>
      <c r="J217" s="46">
        <f>'22.22-Dati'!J217</f>
        <v>143.72952000000001</v>
      </c>
      <c r="K217" s="46"/>
      <c r="L217" s="46">
        <f t="shared" si="17"/>
        <v>13350.85</v>
      </c>
      <c r="M217" s="46">
        <f t="shared" si="18"/>
        <v>10076.617327619302</v>
      </c>
      <c r="N217" s="46">
        <f t="shared" si="19"/>
        <v>24848.759579835827</v>
      </c>
      <c r="O217" s="46">
        <f t="shared" si="20"/>
        <v>73828.462523268696</v>
      </c>
      <c r="Q217" s="27">
        <f t="shared" si="22"/>
        <v>3.8331201733550449E-3</v>
      </c>
      <c r="R217" s="27">
        <f t="shared" si="22"/>
        <v>9.187591828070503E-3</v>
      </c>
      <c r="S217" s="27">
        <f t="shared" si="22"/>
        <v>1.266781605167277E-2</v>
      </c>
      <c r="T217" s="27">
        <f t="shared" si="21"/>
        <v>4.6916389940368309E-3</v>
      </c>
    </row>
    <row r="218" spans="1:20" ht="15" customHeight="1" x14ac:dyDescent="0.2">
      <c r="A218" s="19">
        <f>'22.22-Dati'!A218</f>
        <v>215</v>
      </c>
      <c r="B218" s="25">
        <f>'22.22-Dati'!B218</f>
        <v>45821</v>
      </c>
      <c r="C218" s="46">
        <f>'22.22-Dati'!C218</f>
        <v>13202.26</v>
      </c>
      <c r="D218" s="46">
        <f>'22.22-Dati'!D218</f>
        <v>10012.82</v>
      </c>
      <c r="E218" s="46">
        <f>'22.22-Dati'!E218</f>
        <v>24633.93</v>
      </c>
      <c r="F218" s="46">
        <f>'22.22-Dati'!F218</f>
        <v>68161.88</v>
      </c>
      <c r="G218" s="46"/>
      <c r="H218" s="47">
        <f>'22.22-Dati'!H218</f>
        <v>1.3535600000000001</v>
      </c>
      <c r="I218" s="47">
        <f>'22.22-Dati'!I218</f>
        <v>0.86865999999999999</v>
      </c>
      <c r="J218" s="46">
        <f>'22.22-Dati'!J218</f>
        <v>144.14524</v>
      </c>
      <c r="K218" s="46"/>
      <c r="L218" s="46">
        <f t="shared" si="17"/>
        <v>13202.26</v>
      </c>
      <c r="M218" s="46">
        <f t="shared" si="18"/>
        <v>10005.428064611388</v>
      </c>
      <c r="N218" s="46">
        <f t="shared" si="19"/>
        <v>24417.554334146847</v>
      </c>
      <c r="O218" s="46">
        <f t="shared" si="20"/>
        <v>72962.11962250853</v>
      </c>
      <c r="Q218" s="27">
        <f t="shared" si="22"/>
        <v>-1.1129628450623005E-2</v>
      </c>
      <c r="R218" s="27">
        <f t="shared" si="22"/>
        <v>-7.0647977087300766E-3</v>
      </c>
      <c r="S218" s="27">
        <f t="shared" si="22"/>
        <v>-1.7353189977293369E-2</v>
      </c>
      <c r="T218" s="27">
        <f t="shared" si="21"/>
        <v>-1.1734538024371277E-2</v>
      </c>
    </row>
    <row r="219" spans="1:20" ht="15" customHeight="1" x14ac:dyDescent="0.2">
      <c r="A219" s="19">
        <f>'22.22-Dati'!A219</f>
        <v>216</v>
      </c>
      <c r="B219" s="25">
        <f>'22.22-Dati'!B219</f>
        <v>45824</v>
      </c>
      <c r="C219" s="46">
        <f>'22.22-Dati'!C219</f>
        <v>13328.43</v>
      </c>
      <c r="D219" s="46">
        <f>'22.22-Dati'!D219</f>
        <v>10040.64</v>
      </c>
      <c r="E219" s="46">
        <f>'22.22-Dati'!E219</f>
        <v>24818.45</v>
      </c>
      <c r="F219" s="46">
        <f>'22.22-Dati'!F219</f>
        <v>69021.38</v>
      </c>
      <c r="G219" s="46"/>
      <c r="H219" s="47">
        <f>'22.22-Dati'!H219</f>
        <v>1.3579699999999999</v>
      </c>
      <c r="I219" s="47">
        <f>'22.22-Dati'!I219</f>
        <v>0.86400999999999994</v>
      </c>
      <c r="J219" s="46">
        <f>'22.22-Dati'!J219</f>
        <v>144.19388000000001</v>
      </c>
      <c r="K219" s="46"/>
      <c r="L219" s="46">
        <f t="shared" si="17"/>
        <v>13328.43</v>
      </c>
      <c r="M219" s="46">
        <f t="shared" si="18"/>
        <v>10065.916534372784</v>
      </c>
      <c r="N219" s="46">
        <f t="shared" si="19"/>
        <v>24732.850318283356</v>
      </c>
      <c r="O219" s="46">
        <f t="shared" si="20"/>
        <v>73857.226950444776</v>
      </c>
      <c r="Q219" s="27">
        <f t="shared" si="22"/>
        <v>9.556697110949192E-3</v>
      </c>
      <c r="R219" s="27">
        <f t="shared" si="22"/>
        <v>6.045565404176988E-3</v>
      </c>
      <c r="S219" s="27">
        <f t="shared" si="22"/>
        <v>1.2912676667850433E-2</v>
      </c>
      <c r="T219" s="27">
        <f t="shared" si="21"/>
        <v>1.2268110254572554E-2</v>
      </c>
    </row>
    <row r="220" spans="1:20" ht="15" customHeight="1" x14ac:dyDescent="0.2">
      <c r="A220" s="19">
        <f>'22.22-Dati'!A220</f>
        <v>217</v>
      </c>
      <c r="B220" s="25">
        <f>'22.22-Dati'!B220</f>
        <v>45825</v>
      </c>
      <c r="C220" s="46">
        <f>'22.22-Dati'!C220</f>
        <v>13217.52</v>
      </c>
      <c r="D220" s="46">
        <f>'22.22-Dati'!D220</f>
        <v>9994.0400000000009</v>
      </c>
      <c r="E220" s="46">
        <f>'22.22-Dati'!E220</f>
        <v>24630.89</v>
      </c>
      <c r="F220" s="46">
        <f>'22.22-Dati'!F220</f>
        <v>69427.5</v>
      </c>
      <c r="G220" s="46"/>
      <c r="H220" s="47">
        <f>'22.22-Dati'!H220</f>
        <v>1.3569500000000001</v>
      </c>
      <c r="I220" s="47">
        <f>'22.22-Dati'!I220</f>
        <v>0.86445000000000005</v>
      </c>
      <c r="J220" s="46">
        <f>'22.22-Dati'!J220</f>
        <v>144.66632000000001</v>
      </c>
      <c r="K220" s="46"/>
      <c r="L220" s="46">
        <f t="shared" si="17"/>
        <v>13217.52</v>
      </c>
      <c r="M220" s="46">
        <f t="shared" si="18"/>
        <v>10011.673589948028</v>
      </c>
      <c r="N220" s="46">
        <f t="shared" si="19"/>
        <v>24533.443480478916</v>
      </c>
      <c r="O220" s="46">
        <f t="shared" si="20"/>
        <v>74049.184570741811</v>
      </c>
      <c r="Q220" s="27">
        <f t="shared" si="22"/>
        <v>-8.3213101618119945E-3</v>
      </c>
      <c r="R220" s="27">
        <f t="shared" si="22"/>
        <v>-5.3887735150126006E-3</v>
      </c>
      <c r="S220" s="27">
        <f t="shared" si="22"/>
        <v>-8.0624285207043511E-3</v>
      </c>
      <c r="T220" s="27">
        <f t="shared" si="21"/>
        <v>2.5990363871342009E-3</v>
      </c>
    </row>
    <row r="221" spans="1:20" ht="15" customHeight="1" x14ac:dyDescent="0.2">
      <c r="A221" s="19">
        <f>'22.22-Dati'!A221</f>
        <v>218</v>
      </c>
      <c r="B221" s="25">
        <f>'22.22-Dati'!B221</f>
        <v>45826</v>
      </c>
      <c r="C221" s="46">
        <f>'22.22-Dati'!C221</f>
        <v>13213.88</v>
      </c>
      <c r="D221" s="46">
        <f>'22.22-Dati'!D221</f>
        <v>10004.719999999999</v>
      </c>
      <c r="E221" s="46">
        <f>'22.22-Dati'!E221</f>
        <v>24542.37</v>
      </c>
      <c r="F221" s="46">
        <f>'22.22-Dati'!F221</f>
        <v>70058.880000000005</v>
      </c>
      <c r="G221" s="46"/>
      <c r="H221" s="47">
        <f>'22.22-Dati'!H221</f>
        <v>1.34565</v>
      </c>
      <c r="I221" s="47">
        <f>'22.22-Dati'!I221</f>
        <v>0.86895999999999995</v>
      </c>
      <c r="J221" s="46">
        <f>'22.22-Dati'!J221</f>
        <v>144.82968</v>
      </c>
      <c r="K221" s="46"/>
      <c r="L221" s="46">
        <f t="shared" si="17"/>
        <v>13213.88</v>
      </c>
      <c r="M221" s="46">
        <f t="shared" si="18"/>
        <v>9938.9111357193469</v>
      </c>
      <c r="N221" s="46">
        <f t="shared" si="19"/>
        <v>24318.399973646658</v>
      </c>
      <c r="O221" s="46">
        <f t="shared" si="20"/>
        <v>74638.311568976744</v>
      </c>
      <c r="Q221" s="27">
        <f t="shared" si="22"/>
        <v>-2.7539205539323845E-4</v>
      </c>
      <c r="R221" s="27">
        <f t="shared" si="22"/>
        <v>-7.2677613363001138E-3</v>
      </c>
      <c r="S221" s="27">
        <f t="shared" si="22"/>
        <v>-8.7653209792325788E-3</v>
      </c>
      <c r="T221" s="27">
        <f t="shared" si="21"/>
        <v>7.9558877204396385E-3</v>
      </c>
    </row>
    <row r="222" spans="1:20" ht="15" customHeight="1" x14ac:dyDescent="0.2">
      <c r="A222" s="19">
        <f>'22.22-Dati'!A222</f>
        <v>219</v>
      </c>
      <c r="B222" s="25">
        <f>'22.22-Dati'!B222</f>
        <v>45828</v>
      </c>
      <c r="C222" s="46">
        <f>'22.22-Dati'!C222</f>
        <v>13185.84</v>
      </c>
      <c r="D222" s="46">
        <f>'22.22-Dati'!D222</f>
        <v>9933.1</v>
      </c>
      <c r="E222" s="46">
        <f>'22.22-Dati'!E222</f>
        <v>24356.91</v>
      </c>
      <c r="F222" s="46">
        <f>'22.22-Dati'!F222</f>
        <v>69193.13</v>
      </c>
      <c r="G222" s="46"/>
      <c r="H222" s="47">
        <f>'22.22-Dati'!H222</f>
        <v>1.34883</v>
      </c>
      <c r="I222" s="47">
        <f>'22.22-Dati'!I222</f>
        <v>0.86843000000000004</v>
      </c>
      <c r="J222" s="46">
        <f>'22.22-Dati'!J222</f>
        <v>145.61007000000001</v>
      </c>
      <c r="K222" s="46"/>
      <c r="L222" s="46">
        <f t="shared" si="17"/>
        <v>13185.84</v>
      </c>
      <c r="M222" s="46">
        <f t="shared" si="18"/>
        <v>9891.0814382530116</v>
      </c>
      <c r="N222" s="46">
        <f t="shared" si="19"/>
        <v>24149.361741648718</v>
      </c>
      <c r="O222" s="46">
        <f t="shared" si="20"/>
        <v>73320.894295086866</v>
      </c>
      <c r="Q222" s="27">
        <f t="shared" si="22"/>
        <v>-2.1220110974217304E-3</v>
      </c>
      <c r="R222" s="27">
        <f t="shared" si="22"/>
        <v>-4.8123679559263499E-3</v>
      </c>
      <c r="S222" s="27">
        <f t="shared" si="22"/>
        <v>-6.9510425102442212E-3</v>
      </c>
      <c r="T222" s="27">
        <f t="shared" si="21"/>
        <v>-1.7650684295991759E-2</v>
      </c>
    </row>
    <row r="223" spans="1:20" ht="15" customHeight="1" x14ac:dyDescent="0.2">
      <c r="A223" s="19">
        <f>'22.22-Dati'!A223</f>
        <v>220</v>
      </c>
      <c r="B223" s="25">
        <f>'22.22-Dati'!B223</f>
        <v>45831</v>
      </c>
      <c r="C223" s="46">
        <f>'22.22-Dati'!C223</f>
        <v>13312.75</v>
      </c>
      <c r="D223" s="46">
        <f>'22.22-Dati'!D223</f>
        <v>9914.2999999999993</v>
      </c>
      <c r="E223" s="46">
        <f>'22.22-Dati'!E223</f>
        <v>24190.45</v>
      </c>
      <c r="F223" s="46">
        <f>'22.22-Dati'!F223</f>
        <v>69109.5</v>
      </c>
      <c r="G223" s="46"/>
      <c r="H223" s="47">
        <f>'22.22-Dati'!H223</f>
        <v>1.3390899999999999</v>
      </c>
      <c r="I223" s="47">
        <f>'22.22-Dati'!I223</f>
        <v>0.87168999999999996</v>
      </c>
      <c r="J223" s="46">
        <f>'22.22-Dati'!J223</f>
        <v>147.55055999999999</v>
      </c>
      <c r="K223" s="46"/>
      <c r="L223" s="46">
        <f t="shared" si="17"/>
        <v>13312.75</v>
      </c>
      <c r="M223" s="46">
        <f t="shared" si="18"/>
        <v>9801.0719252008021</v>
      </c>
      <c r="N223" s="46">
        <f t="shared" si="19"/>
        <v>23894.622128853145</v>
      </c>
      <c r="O223" s="46">
        <f t="shared" si="20"/>
        <v>72269.171537742732</v>
      </c>
      <c r="Q223" s="27">
        <f t="shared" si="22"/>
        <v>9.6247186375687747E-3</v>
      </c>
      <c r="R223" s="27">
        <f t="shared" si="22"/>
        <v>-9.1000679363638145E-3</v>
      </c>
      <c r="S223" s="27">
        <f t="shared" si="22"/>
        <v>-1.0548502917832442E-2</v>
      </c>
      <c r="T223" s="27">
        <f t="shared" si="21"/>
        <v>-1.4344107057824152E-2</v>
      </c>
    </row>
    <row r="224" spans="1:20" ht="15" customHeight="1" x14ac:dyDescent="0.2">
      <c r="A224" s="19">
        <f>'22.22-Dati'!A224</f>
        <v>221</v>
      </c>
      <c r="B224" s="25">
        <f>'22.22-Dati'!B224</f>
        <v>45832</v>
      </c>
      <c r="C224" s="46">
        <f>'22.22-Dati'!C224</f>
        <v>13461.1</v>
      </c>
      <c r="D224" s="46">
        <f>'22.22-Dati'!D224</f>
        <v>9915.3700000000008</v>
      </c>
      <c r="E224" s="46">
        <f>'22.22-Dati'!E224</f>
        <v>24442.12</v>
      </c>
      <c r="F224" s="46">
        <f>'22.22-Dati'!F224</f>
        <v>69897.440000000002</v>
      </c>
      <c r="G224" s="46"/>
      <c r="H224" s="47">
        <f>'22.22-Dati'!H224</f>
        <v>1.36121</v>
      </c>
      <c r="I224" s="47">
        <f>'22.22-Dati'!I224</f>
        <v>0.86155000000000004</v>
      </c>
      <c r="J224" s="46">
        <f>'22.22-Dati'!J224</f>
        <v>144.97286</v>
      </c>
      <c r="K224" s="46"/>
      <c r="L224" s="46">
        <f t="shared" si="17"/>
        <v>13461.1</v>
      </c>
      <c r="M224" s="46">
        <f t="shared" si="18"/>
        <v>9964.0479548340427</v>
      </c>
      <c r="N224" s="46">
        <f t="shared" si="19"/>
        <v>24427.367632290636</v>
      </c>
      <c r="O224" s="46">
        <f t="shared" si="20"/>
        <v>74392.773563669791</v>
      </c>
      <c r="Q224" s="27">
        <f t="shared" si="22"/>
        <v>1.1143452705113546E-2</v>
      </c>
      <c r="R224" s="27">
        <f t="shared" si="22"/>
        <v>1.6628388290284034E-2</v>
      </c>
      <c r="S224" s="27">
        <f t="shared" si="22"/>
        <v>2.2295623699953464E-2</v>
      </c>
      <c r="T224" s="27">
        <f t="shared" si="21"/>
        <v>2.9384618375180947E-2</v>
      </c>
    </row>
    <row r="225" spans="1:20" ht="15" customHeight="1" x14ac:dyDescent="0.2">
      <c r="A225" s="19">
        <f>'22.22-Dati'!A225</f>
        <v>222</v>
      </c>
      <c r="B225" s="25">
        <f>'22.22-Dati'!B225</f>
        <v>45833</v>
      </c>
      <c r="C225" s="46">
        <f>'22.22-Dati'!C225</f>
        <v>13461.17</v>
      </c>
      <c r="D225" s="46">
        <f>'22.22-Dati'!D225</f>
        <v>9869.82</v>
      </c>
      <c r="E225" s="46">
        <f>'22.22-Dati'!E225</f>
        <v>24256.55</v>
      </c>
      <c r="F225" s="46">
        <f>'22.22-Dati'!F225</f>
        <v>70175.44</v>
      </c>
      <c r="G225" s="46"/>
      <c r="H225" s="47">
        <f>'22.22-Dati'!H225</f>
        <v>1.3603099999999999</v>
      </c>
      <c r="I225" s="47">
        <f>'22.22-Dati'!I225</f>
        <v>0.86221999999999999</v>
      </c>
      <c r="J225" s="46">
        <f>'22.22-Dati'!J225</f>
        <v>145.77512999999999</v>
      </c>
      <c r="K225" s="46"/>
      <c r="L225" s="46">
        <f t="shared" si="17"/>
        <v>13461.17</v>
      </c>
      <c r="M225" s="46">
        <f t="shared" si="18"/>
        <v>9911.7166048015588</v>
      </c>
      <c r="N225" s="46">
        <f t="shared" si="19"/>
        <v>24223.072123703925</v>
      </c>
      <c r="O225" s="46">
        <f t="shared" si="20"/>
        <v>74277.60541168855</v>
      </c>
      <c r="Q225" s="27">
        <f t="shared" si="22"/>
        <v>5.2001693769238E-6</v>
      </c>
      <c r="R225" s="27">
        <f t="shared" si="22"/>
        <v>-5.252017078771226E-3</v>
      </c>
      <c r="S225" s="27">
        <f t="shared" si="22"/>
        <v>-8.3633861684159361E-3</v>
      </c>
      <c r="T225" s="27">
        <f t="shared" si="21"/>
        <v>-1.5481093991296501E-3</v>
      </c>
    </row>
    <row r="226" spans="1:20" ht="15" customHeight="1" x14ac:dyDescent="0.2">
      <c r="A226" s="19">
        <f>'22.22-Dati'!A226</f>
        <v>223</v>
      </c>
      <c r="B226" s="25">
        <f>'22.22-Dati'!B226</f>
        <v>45834</v>
      </c>
      <c r="C226" s="46">
        <f>'22.22-Dati'!C226</f>
        <v>13569.29</v>
      </c>
      <c r="D226" s="46">
        <f>'22.22-Dati'!D226</f>
        <v>9895.1299999999992</v>
      </c>
      <c r="E226" s="46">
        <f>'22.22-Dati'!E226</f>
        <v>24253.82</v>
      </c>
      <c r="F226" s="46">
        <f>'22.22-Dati'!F226</f>
        <v>71335.5</v>
      </c>
      <c r="G226" s="46"/>
      <c r="H226" s="47">
        <f>'22.22-Dati'!H226</f>
        <v>1.3702399999999999</v>
      </c>
      <c r="I226" s="47">
        <f>'22.22-Dati'!I226</f>
        <v>0.85507</v>
      </c>
      <c r="J226" s="46">
        <f>'22.22-Dati'!J226</f>
        <v>144.43779000000001</v>
      </c>
      <c r="K226" s="46"/>
      <c r="L226" s="46">
        <f t="shared" si="17"/>
        <v>13569.29</v>
      </c>
      <c r="M226" s="46">
        <f t="shared" si="18"/>
        <v>10009.67320103945</v>
      </c>
      <c r="N226" s="46">
        <f t="shared" si="19"/>
        <v>24422.873723320899</v>
      </c>
      <c r="O226" s="46">
        <f t="shared" si="20"/>
        <v>76204.577965157179</v>
      </c>
      <c r="Q226" s="27">
        <f t="shared" si="22"/>
        <v>8.0319912756469762E-3</v>
      </c>
      <c r="R226" s="27">
        <f t="shared" si="22"/>
        <v>9.8829093025558958E-3</v>
      </c>
      <c r="S226" s="27">
        <f t="shared" si="22"/>
        <v>8.2484004752417343E-3</v>
      </c>
      <c r="T226" s="27">
        <f t="shared" si="21"/>
        <v>2.5942847010054462E-2</v>
      </c>
    </row>
    <row r="227" spans="1:20" ht="15" customHeight="1" x14ac:dyDescent="0.2">
      <c r="A227" s="19">
        <f>'22.22-Dati'!A227</f>
        <v>224</v>
      </c>
      <c r="B227" s="25">
        <f>'22.22-Dati'!B227</f>
        <v>45835</v>
      </c>
      <c r="C227" s="46">
        <f>'22.22-Dati'!C227</f>
        <v>13641.1</v>
      </c>
      <c r="D227" s="46">
        <f>'22.22-Dati'!D227</f>
        <v>9966.86</v>
      </c>
      <c r="E227" s="46">
        <f>'22.22-Dati'!E227</f>
        <v>24684.62</v>
      </c>
      <c r="F227" s="46">
        <f>'22.22-Dati'!F227</f>
        <v>72449.13</v>
      </c>
      <c r="G227" s="46"/>
      <c r="H227" s="47">
        <f>'22.22-Dati'!H227</f>
        <v>1.37226</v>
      </c>
      <c r="I227" s="47">
        <f>'22.22-Dati'!I227</f>
        <v>0.85441</v>
      </c>
      <c r="J227" s="46">
        <f>'22.22-Dati'!J227</f>
        <v>144.60014000000001</v>
      </c>
      <c r="K227" s="46"/>
      <c r="L227" s="46">
        <f t="shared" si="17"/>
        <v>13641.1</v>
      </c>
      <c r="M227" s="46">
        <f t="shared" si="18"/>
        <v>10097.096698263644</v>
      </c>
      <c r="N227" s="46">
        <f t="shared" si="19"/>
        <v>24875.877340621013</v>
      </c>
      <c r="O227" s="46">
        <f t="shared" si="20"/>
        <v>77307.325463240908</v>
      </c>
      <c r="Q227" s="27">
        <f t="shared" si="22"/>
        <v>5.2920970809820916E-3</v>
      </c>
      <c r="R227" s="27">
        <f t="shared" si="22"/>
        <v>8.7339012441600399E-3</v>
      </c>
      <c r="S227" s="27">
        <f t="shared" si="22"/>
        <v>1.854833392794189E-2</v>
      </c>
      <c r="T227" s="27">
        <f t="shared" si="21"/>
        <v>1.4470882557579876E-2</v>
      </c>
    </row>
    <row r="228" spans="1:20" ht="15" customHeight="1" x14ac:dyDescent="0.2">
      <c r="A228" s="19">
        <f>'22.22-Dati'!A228</f>
        <v>225</v>
      </c>
      <c r="B228" s="25">
        <f>'22.22-Dati'!B228</f>
        <v>45838</v>
      </c>
      <c r="C228" s="46">
        <f>'22.22-Dati'!C228</f>
        <v>13712.71</v>
      </c>
      <c r="D228" s="46">
        <f>'22.22-Dati'!D228</f>
        <v>9923.86</v>
      </c>
      <c r="E228" s="46">
        <f>'22.22-Dati'!E228</f>
        <v>24602.35</v>
      </c>
      <c r="F228" s="46">
        <f>'22.22-Dati'!F228</f>
        <v>73063.19</v>
      </c>
      <c r="G228" s="46"/>
      <c r="H228" s="47">
        <f>'22.22-Dati'!H228</f>
        <v>1.3699600000000001</v>
      </c>
      <c r="I228" s="47">
        <f>'22.22-Dati'!I228</f>
        <v>0.85324</v>
      </c>
      <c r="J228" s="46">
        <f>'22.22-Dati'!J228</f>
        <v>144.34299999999999</v>
      </c>
      <c r="K228" s="46"/>
      <c r="L228" s="46">
        <f t="shared" si="17"/>
        <v>13712.71</v>
      </c>
      <c r="M228" s="46">
        <f t="shared" si="18"/>
        <v>10036.684418261282</v>
      </c>
      <c r="N228" s="46">
        <f t="shared" si="19"/>
        <v>24826.967114176547</v>
      </c>
      <c r="O228" s="46">
        <f t="shared" si="20"/>
        <v>78101.448759985607</v>
      </c>
      <c r="Q228" s="27">
        <f t="shared" si="22"/>
        <v>5.2495766470445028E-3</v>
      </c>
      <c r="R228" s="27">
        <f t="shared" si="22"/>
        <v>-5.983133747025555E-3</v>
      </c>
      <c r="S228" s="27">
        <f t="shared" si="22"/>
        <v>-1.9661709122756662E-3</v>
      </c>
      <c r="T228" s="27">
        <f t="shared" si="21"/>
        <v>1.0272290394036456E-2</v>
      </c>
    </row>
    <row r="229" spans="1:20" ht="15" customHeight="1" x14ac:dyDescent="0.2">
      <c r="A229" s="19">
        <f>'22.22-Dati'!A229</f>
        <v>226</v>
      </c>
      <c r="B229" s="25">
        <f>'22.22-Dati'!B229</f>
        <v>45839</v>
      </c>
      <c r="C229" s="46">
        <f>'22.22-Dati'!C229</f>
        <v>13697.68</v>
      </c>
      <c r="D229" s="46">
        <f>'22.22-Dati'!D229</f>
        <v>9951.4699999999993</v>
      </c>
      <c r="E229" s="46">
        <f>'22.22-Dati'!E229</f>
        <v>24607.73</v>
      </c>
      <c r="F229" s="46">
        <f>'22.22-Dati'!F229</f>
        <v>72159</v>
      </c>
      <c r="G229" s="46"/>
      <c r="H229" s="47">
        <f>'22.22-Dati'!H229</f>
        <v>1.37517</v>
      </c>
      <c r="I229" s="47">
        <f>'22.22-Dati'!I229</f>
        <v>0.84674000000000005</v>
      </c>
      <c r="J229" s="46">
        <f>'22.22-Dati'!J229</f>
        <v>142.84504999999999</v>
      </c>
      <c r="K229" s="46"/>
      <c r="L229" s="46">
        <f t="shared" si="17"/>
        <v>13697.68</v>
      </c>
      <c r="M229" s="46">
        <f t="shared" si="18"/>
        <v>10102.884331369596</v>
      </c>
      <c r="N229" s="46">
        <f t="shared" si="19"/>
        <v>25023.022134185223</v>
      </c>
      <c r="O229" s="46">
        <f t="shared" si="20"/>
        <v>77943.786150517641</v>
      </c>
      <c r="Q229" s="27">
        <f t="shared" si="22"/>
        <v>-1.0960634331214499E-3</v>
      </c>
      <c r="R229" s="27">
        <f t="shared" si="22"/>
        <v>6.5957950205016158E-3</v>
      </c>
      <c r="S229" s="27">
        <f t="shared" si="22"/>
        <v>7.8968574416295179E-3</v>
      </c>
      <c r="T229" s="27">
        <f t="shared" si="21"/>
        <v>-2.0186899471286565E-3</v>
      </c>
    </row>
    <row r="230" spans="1:20" ht="15" customHeight="1" x14ac:dyDescent="0.2">
      <c r="A230" s="19">
        <f>'22.22-Dati'!A230</f>
        <v>227</v>
      </c>
      <c r="B230" s="25">
        <f>'22.22-Dati'!B230</f>
        <v>45840</v>
      </c>
      <c r="C230" s="46">
        <f>'22.22-Dati'!C230</f>
        <v>13763.04</v>
      </c>
      <c r="D230" s="46">
        <f>'22.22-Dati'!D230</f>
        <v>9939.42</v>
      </c>
      <c r="E230" s="46">
        <f>'22.22-Dati'!E230</f>
        <v>24851.25</v>
      </c>
      <c r="F230" s="46">
        <f>'22.22-Dati'!F230</f>
        <v>71755</v>
      </c>
      <c r="G230" s="46"/>
      <c r="H230" s="47">
        <f>'22.22-Dati'!H230</f>
        <v>1.3660699999999999</v>
      </c>
      <c r="I230" s="47">
        <f>'22.22-Dati'!I230</f>
        <v>0.85070000000000001</v>
      </c>
      <c r="J230" s="46">
        <f>'22.22-Dati'!J230</f>
        <v>144.15142</v>
      </c>
      <c r="K230" s="46"/>
      <c r="L230" s="46">
        <f t="shared" si="17"/>
        <v>13763.04</v>
      </c>
      <c r="M230" s="46">
        <f t="shared" si="18"/>
        <v>10023.877480067327</v>
      </c>
      <c r="N230" s="46">
        <f t="shared" si="19"/>
        <v>25153.017265193368</v>
      </c>
      <c r="O230" s="46">
        <f t="shared" si="20"/>
        <v>76804.989001842638</v>
      </c>
      <c r="Q230" s="27">
        <f t="shared" si="22"/>
        <v>4.7716109589361544E-3</v>
      </c>
      <c r="R230" s="27">
        <f t="shared" si="22"/>
        <v>-7.820227245099844E-3</v>
      </c>
      <c r="S230" s="27">
        <f t="shared" si="22"/>
        <v>5.1950212212997305E-3</v>
      </c>
      <c r="T230" s="27">
        <f t="shared" si="21"/>
        <v>-1.4610493086336171E-2</v>
      </c>
    </row>
    <row r="231" spans="1:20" ht="15" customHeight="1" x14ac:dyDescent="0.2">
      <c r="A231" s="19">
        <f>'22.22-Dati'!A231</f>
        <v>228</v>
      </c>
      <c r="B231" s="25">
        <f>'22.22-Dati'!B231</f>
        <v>45841</v>
      </c>
      <c r="C231" s="46">
        <f>'22.22-Dati'!C231</f>
        <v>13879.98</v>
      </c>
      <c r="D231" s="46">
        <f>'22.22-Dati'!D231</f>
        <v>9995.2999999999993</v>
      </c>
      <c r="E231" s="46">
        <f>'22.22-Dati'!E231</f>
        <v>24903.06</v>
      </c>
      <c r="F231" s="46">
        <f>'22.22-Dati'!F231</f>
        <v>71797.25</v>
      </c>
      <c r="G231" s="46"/>
      <c r="H231" s="47">
        <f>'22.22-Dati'!H231</f>
        <v>1.3653999999999999</v>
      </c>
      <c r="I231" s="47">
        <f>'22.22-Dati'!I231</f>
        <v>0.84875</v>
      </c>
      <c r="J231" s="46">
        <f>'22.22-Dati'!J231</f>
        <v>143.93142</v>
      </c>
      <c r="K231" s="46"/>
      <c r="L231" s="46">
        <f t="shared" si="17"/>
        <v>13879.98</v>
      </c>
      <c r="M231" s="46">
        <f t="shared" si="18"/>
        <v>10075.288374084574</v>
      </c>
      <c r="N231" s="46">
        <f t="shared" si="19"/>
        <v>25263.365834226806</v>
      </c>
      <c r="O231" s="46">
        <f t="shared" si="20"/>
        <v>76967.678471559586</v>
      </c>
      <c r="Q231" s="27">
        <f t="shared" si="22"/>
        <v>8.496669340494447E-3</v>
      </c>
      <c r="R231" s="27">
        <f t="shared" si="22"/>
        <v>5.1288430170338718E-3</v>
      </c>
      <c r="S231" s="27">
        <f t="shared" si="22"/>
        <v>4.3870907362727456E-3</v>
      </c>
      <c r="T231" s="27">
        <f t="shared" si="21"/>
        <v>2.1182148689982251E-3</v>
      </c>
    </row>
    <row r="232" spans="1:20" ht="15" customHeight="1" x14ac:dyDescent="0.2">
      <c r="A232" s="19">
        <f>'22.22-Dati'!A232</f>
        <v>229</v>
      </c>
      <c r="B232" s="25">
        <f>'22.22-Dati'!B232</f>
        <v>45845</v>
      </c>
      <c r="C232" s="46">
        <f>'22.22-Dati'!C232</f>
        <v>13771.11</v>
      </c>
      <c r="D232" s="46">
        <f>'22.22-Dati'!D232</f>
        <v>9976.41</v>
      </c>
      <c r="E232" s="46">
        <f>'22.22-Dati'!E232</f>
        <v>24803.25</v>
      </c>
      <c r="F232" s="46">
        <f>'22.22-Dati'!F232</f>
        <v>71439.56</v>
      </c>
      <c r="G232" s="46"/>
      <c r="H232" s="47">
        <f>'22.22-Dati'!H232</f>
        <v>1.36198</v>
      </c>
      <c r="I232" s="47">
        <f>'22.22-Dati'!I232</f>
        <v>0.85265999999999997</v>
      </c>
      <c r="J232" s="46">
        <f>'22.22-Dati'!J232</f>
        <v>145.55763999999999</v>
      </c>
      <c r="K232" s="46"/>
      <c r="L232" s="46">
        <f t="shared" si="17"/>
        <v>13771.11</v>
      </c>
      <c r="M232" s="46">
        <f t="shared" si="18"/>
        <v>10031.058714121191</v>
      </c>
      <c r="N232" s="46">
        <f t="shared" si="19"/>
        <v>25046.727121595944</v>
      </c>
      <c r="O232" s="46">
        <f t="shared" si="20"/>
        <v>75728.604332430783</v>
      </c>
      <c r="Q232" s="27">
        <f t="shared" si="22"/>
        <v>-7.8436712444829877E-3</v>
      </c>
      <c r="R232" s="27">
        <f t="shared" si="22"/>
        <v>-4.3899150397669331E-3</v>
      </c>
      <c r="S232" s="27">
        <f t="shared" si="22"/>
        <v>-8.5752117929337717E-3</v>
      </c>
      <c r="T232" s="27">
        <f t="shared" si="21"/>
        <v>-1.6098629499220956E-2</v>
      </c>
    </row>
    <row r="233" spans="1:20" ht="15" customHeight="1" x14ac:dyDescent="0.2">
      <c r="A233" s="19">
        <f>'22.22-Dati'!A233</f>
        <v>230</v>
      </c>
      <c r="B233" s="25">
        <f>'22.22-Dati'!B233</f>
        <v>45846</v>
      </c>
      <c r="C233" s="46">
        <f>'22.22-Dati'!C233</f>
        <v>13761.33</v>
      </c>
      <c r="D233" s="46">
        <f>'22.22-Dati'!D233</f>
        <v>10030.4</v>
      </c>
      <c r="E233" s="46">
        <f>'22.22-Dati'!E233</f>
        <v>24942.12</v>
      </c>
      <c r="F233" s="46">
        <f>'22.22-Dati'!F233</f>
        <v>71622.06</v>
      </c>
      <c r="G233" s="46"/>
      <c r="H233" s="47">
        <f>'22.22-Dati'!H233</f>
        <v>1.35751</v>
      </c>
      <c r="I233" s="47">
        <f>'22.22-Dati'!I233</f>
        <v>0.85338999999999998</v>
      </c>
      <c r="J233" s="46">
        <f>'22.22-Dati'!J233</f>
        <v>146.52671000000001</v>
      </c>
      <c r="K233" s="46"/>
      <c r="L233" s="46">
        <f t="shared" si="17"/>
        <v>13761.33</v>
      </c>
      <c r="M233" s="46">
        <f t="shared" si="18"/>
        <v>10052.244495629577</v>
      </c>
      <c r="N233" s="46">
        <f t="shared" si="19"/>
        <v>25165.415089935432</v>
      </c>
      <c r="O233" s="46">
        <f t="shared" si="20"/>
        <v>75419.942518824042</v>
      </c>
      <c r="Q233" s="27">
        <f t="shared" si="22"/>
        <v>-7.1018240359714319E-4</v>
      </c>
      <c r="R233" s="27">
        <f t="shared" si="22"/>
        <v>2.1120184929793728E-3</v>
      </c>
      <c r="S233" s="27">
        <f t="shared" si="22"/>
        <v>4.7386617725855042E-3</v>
      </c>
      <c r="T233" s="27">
        <f t="shared" si="21"/>
        <v>-4.0758946547038953E-3</v>
      </c>
    </row>
    <row r="234" spans="1:20" ht="15" customHeight="1" x14ac:dyDescent="0.2">
      <c r="A234" s="19">
        <f>'22.22-Dati'!A234</f>
        <v>231</v>
      </c>
      <c r="B234" s="25">
        <f>'22.22-Dati'!B234</f>
        <v>45847</v>
      </c>
      <c r="C234" s="46">
        <f>'22.22-Dati'!C234</f>
        <v>13844.92</v>
      </c>
      <c r="D234" s="46">
        <f>'22.22-Dati'!D234</f>
        <v>10044.950000000001</v>
      </c>
      <c r="E234" s="46">
        <f>'22.22-Dati'!E234</f>
        <v>25301</v>
      </c>
      <c r="F234" s="46">
        <f>'22.22-Dati'!F234</f>
        <v>71861.13</v>
      </c>
      <c r="G234" s="46"/>
      <c r="H234" s="47">
        <f>'22.22-Dati'!H234</f>
        <v>1.3581799999999999</v>
      </c>
      <c r="I234" s="47">
        <f>'22.22-Dati'!I234</f>
        <v>0.85485</v>
      </c>
      <c r="J234" s="46">
        <f>'22.22-Dati'!J234</f>
        <v>146.71738999999999</v>
      </c>
      <c r="K234" s="46"/>
      <c r="L234" s="46">
        <f t="shared" si="17"/>
        <v>13844.92</v>
      </c>
      <c r="M234" s="46">
        <f t="shared" si="18"/>
        <v>10071.794672070635</v>
      </c>
      <c r="N234" s="46">
        <f t="shared" si="19"/>
        <v>25483.909492893486</v>
      </c>
      <c r="O234" s="46">
        <f t="shared" si="20"/>
        <v>75573.343551778016</v>
      </c>
      <c r="Q234" s="27">
        <f t="shared" si="22"/>
        <v>6.0742675308273365E-3</v>
      </c>
      <c r="R234" s="27">
        <f t="shared" si="22"/>
        <v>1.9448568376503508E-3</v>
      </c>
      <c r="S234" s="27">
        <f t="shared" si="22"/>
        <v>1.2656036144042473E-2</v>
      </c>
      <c r="T234" s="27">
        <f t="shared" si="21"/>
        <v>2.0339584973256496E-3</v>
      </c>
    </row>
    <row r="235" spans="1:20" ht="15" customHeight="1" x14ac:dyDescent="0.2">
      <c r="A235" s="19">
        <f>'22.22-Dati'!A235</f>
        <v>232</v>
      </c>
      <c r="B235" s="25">
        <f>'22.22-Dati'!B235</f>
        <v>45848</v>
      </c>
      <c r="C235" s="46">
        <f>'22.22-Dati'!C235</f>
        <v>13884.89</v>
      </c>
      <c r="D235" s="46">
        <f>'22.22-Dati'!D235</f>
        <v>10168.39</v>
      </c>
      <c r="E235" s="46">
        <f>'22.22-Dati'!E235</f>
        <v>25377.4</v>
      </c>
      <c r="F235" s="46">
        <f>'22.22-Dati'!F235</f>
        <v>71545.440000000002</v>
      </c>
      <c r="G235" s="46"/>
      <c r="H235" s="47">
        <f>'22.22-Dati'!H235</f>
        <v>1.3572500000000001</v>
      </c>
      <c r="I235" s="47">
        <f>'22.22-Dati'!I235</f>
        <v>0.85404000000000002</v>
      </c>
      <c r="J235" s="46">
        <f>'22.22-Dati'!J235</f>
        <v>146.32334</v>
      </c>
      <c r="K235" s="46"/>
      <c r="L235" s="46">
        <f t="shared" si="17"/>
        <v>13884.89</v>
      </c>
      <c r="M235" s="46">
        <f t="shared" si="18"/>
        <v>10188.583250280535</v>
      </c>
      <c r="N235" s="46">
        <f t="shared" si="19"/>
        <v>25585.10458760714</v>
      </c>
      <c r="O235" s="46">
        <f t="shared" si="20"/>
        <v>75443.971172183461</v>
      </c>
      <c r="Q235" s="27">
        <f t="shared" si="22"/>
        <v>2.8869794841717643E-3</v>
      </c>
      <c r="R235" s="27">
        <f t="shared" si="22"/>
        <v>1.1595607536932629E-2</v>
      </c>
      <c r="S235" s="27">
        <f t="shared" si="22"/>
        <v>3.9709407515308185E-3</v>
      </c>
      <c r="T235" s="27">
        <f t="shared" si="21"/>
        <v>-1.7118784681786319E-3</v>
      </c>
    </row>
    <row r="236" spans="1:20" ht="15" customHeight="1" x14ac:dyDescent="0.2">
      <c r="A236" s="19">
        <f>'22.22-Dati'!A236</f>
        <v>233</v>
      </c>
      <c r="B236" s="25">
        <f>'22.22-Dati'!B236</f>
        <v>45849</v>
      </c>
      <c r="C236" s="46">
        <f>'22.22-Dati'!C236</f>
        <v>13839.11</v>
      </c>
      <c r="D236" s="46">
        <f>'22.22-Dati'!D236</f>
        <v>10129.26</v>
      </c>
      <c r="E236" s="46">
        <f>'22.22-Dati'!E236</f>
        <v>25143.09</v>
      </c>
      <c r="F236" s="46">
        <f>'22.22-Dati'!F236</f>
        <v>71407.06</v>
      </c>
      <c r="G236" s="46"/>
      <c r="H236" s="47">
        <f>'22.22-Dati'!H236</f>
        <v>1.34954</v>
      </c>
      <c r="I236" s="47">
        <f>'22.22-Dati'!I236</f>
        <v>0.85594000000000003</v>
      </c>
      <c r="J236" s="46">
        <f>'22.22-Dati'!J236</f>
        <v>147.05983000000001</v>
      </c>
      <c r="K236" s="46"/>
      <c r="L236" s="46">
        <f t="shared" si="17"/>
        <v>13839.11</v>
      </c>
      <c r="M236" s="46">
        <f t="shared" si="18"/>
        <v>10091.720957654146</v>
      </c>
      <c r="N236" s="46">
        <f t="shared" si="19"/>
        <v>25292.607872864919</v>
      </c>
      <c r="O236" s="46">
        <f t="shared" si="20"/>
        <v>74920.950810104972</v>
      </c>
      <c r="Q236" s="27">
        <f t="shared" si="22"/>
        <v>-3.2971093037106407E-3</v>
      </c>
      <c r="R236" s="27">
        <f t="shared" si="22"/>
        <v>-9.5069442185420402E-3</v>
      </c>
      <c r="S236" s="27">
        <f t="shared" si="22"/>
        <v>-1.1432304829580419E-2</v>
      </c>
      <c r="T236" s="27">
        <f t="shared" si="21"/>
        <v>-6.9325666975405542E-3</v>
      </c>
    </row>
    <row r="237" spans="1:20" ht="15" customHeight="1" x14ac:dyDescent="0.2">
      <c r="A237" s="19">
        <f>'22.22-Dati'!A237</f>
        <v>234</v>
      </c>
      <c r="B237" s="25">
        <f>'22.22-Dati'!B237</f>
        <v>45852</v>
      </c>
      <c r="C237" s="46">
        <f>'22.22-Dati'!C237</f>
        <v>13858.62</v>
      </c>
      <c r="D237" s="46">
        <f>'22.22-Dati'!D237</f>
        <v>10193.77</v>
      </c>
      <c r="E237" s="46">
        <f>'22.22-Dati'!E237</f>
        <v>25075.26</v>
      </c>
      <c r="F237" s="46">
        <f>'22.22-Dati'!F237</f>
        <v>71208.5</v>
      </c>
      <c r="G237" s="46"/>
      <c r="H237" s="47">
        <f>'22.22-Dati'!H237</f>
        <v>1.3487899999999999</v>
      </c>
      <c r="I237" s="47">
        <f>'22.22-Dati'!I237</f>
        <v>0.85543000000000002</v>
      </c>
      <c r="J237" s="46">
        <f>'22.22-Dati'!J237</f>
        <v>147.36527000000001</v>
      </c>
      <c r="K237" s="46"/>
      <c r="L237" s="46">
        <f t="shared" si="17"/>
        <v>13858.62</v>
      </c>
      <c r="M237" s="46">
        <f t="shared" si="18"/>
        <v>10150.347742661823</v>
      </c>
      <c r="N237" s="46">
        <f t="shared" si="19"/>
        <v>25239.413064540637</v>
      </c>
      <c r="O237" s="46">
        <f t="shared" si="20"/>
        <v>74557.764991642864</v>
      </c>
      <c r="Q237" s="27">
        <f t="shared" si="22"/>
        <v>1.4097727382758152E-3</v>
      </c>
      <c r="R237" s="27">
        <f t="shared" si="22"/>
        <v>5.8093941810004731E-3</v>
      </c>
      <c r="S237" s="27">
        <f t="shared" si="22"/>
        <v>-2.1031760976040832E-3</v>
      </c>
      <c r="T237" s="27">
        <f t="shared" si="21"/>
        <v>-4.8475868837094893E-3</v>
      </c>
    </row>
    <row r="238" spans="1:20" ht="15" customHeight="1" x14ac:dyDescent="0.2">
      <c r="A238" s="19">
        <f>'22.22-Dati'!A238</f>
        <v>235</v>
      </c>
      <c r="B238" s="25">
        <f>'22.22-Dati'!B238</f>
        <v>45853</v>
      </c>
      <c r="C238" s="46">
        <f>'22.22-Dati'!C238</f>
        <v>13805.08</v>
      </c>
      <c r="D238" s="46">
        <f>'22.22-Dati'!D238</f>
        <v>10126.08</v>
      </c>
      <c r="E238" s="46">
        <f>'22.22-Dati'!E238</f>
        <v>24940.49</v>
      </c>
      <c r="F238" s="46">
        <f>'22.22-Dati'!F238</f>
        <v>71602.559999999998</v>
      </c>
      <c r="G238" s="46"/>
      <c r="H238" s="47">
        <f>'22.22-Dati'!H238</f>
        <v>1.34405</v>
      </c>
      <c r="I238" s="47">
        <f>'22.22-Dati'!I238</f>
        <v>0.85726999999999998</v>
      </c>
      <c r="J238" s="46">
        <f>'22.22-Dati'!J238</f>
        <v>147.94685000000001</v>
      </c>
      <c r="K238" s="46"/>
      <c r="L238" s="46">
        <f t="shared" si="17"/>
        <v>13805.08</v>
      </c>
      <c r="M238" s="46">
        <f t="shared" si="18"/>
        <v>10047.511977321048</v>
      </c>
      <c r="N238" s="46">
        <f t="shared" si="19"/>
        <v>25049.879390040478</v>
      </c>
      <c r="O238" s="46">
        <f t="shared" si="20"/>
        <v>74675.650499773386</v>
      </c>
      <c r="Q238" s="27">
        <f t="shared" si="22"/>
        <v>-3.863299520442935E-3</v>
      </c>
      <c r="R238" s="27">
        <f t="shared" si="22"/>
        <v>-1.013125539616312E-2</v>
      </c>
      <c r="S238" s="27">
        <f t="shared" si="22"/>
        <v>-7.5094327279122972E-3</v>
      </c>
      <c r="T238" s="27">
        <f t="shared" si="21"/>
        <v>1.5811298547339302E-3</v>
      </c>
    </row>
    <row r="239" spans="1:20" ht="15" customHeight="1" x14ac:dyDescent="0.2">
      <c r="A239" s="19">
        <f>'22.22-Dati'!A239</f>
        <v>236</v>
      </c>
      <c r="B239" s="25">
        <f>'22.22-Dati'!B239</f>
        <v>45854</v>
      </c>
      <c r="C239" s="46">
        <f>'22.22-Dati'!C239</f>
        <v>13849.17</v>
      </c>
      <c r="D239" s="46">
        <f>'22.22-Dati'!D239</f>
        <v>10112.75</v>
      </c>
      <c r="E239" s="46">
        <f>'22.22-Dati'!E239</f>
        <v>24798.81</v>
      </c>
      <c r="F239" s="46">
        <f>'22.22-Dati'!F239</f>
        <v>71576.19</v>
      </c>
      <c r="G239" s="46"/>
      <c r="H239" s="47">
        <f>'22.22-Dati'!H239</f>
        <v>1.33988</v>
      </c>
      <c r="I239" s="47">
        <f>'22.22-Dati'!I239</f>
        <v>0.86192000000000002</v>
      </c>
      <c r="J239" s="46">
        <f>'22.22-Dati'!J239</f>
        <v>148.73298</v>
      </c>
      <c r="K239" s="46"/>
      <c r="L239" s="46">
        <f t="shared" si="17"/>
        <v>13849.17</v>
      </c>
      <c r="M239" s="46">
        <f t="shared" si="18"/>
        <v>10003.153400366171</v>
      </c>
      <c r="N239" s="46">
        <f t="shared" si="19"/>
        <v>24773.203283715429</v>
      </c>
      <c r="O239" s="46">
        <f t="shared" si="20"/>
        <v>74253.595022318521</v>
      </c>
      <c r="Q239" s="27">
        <f t="shared" si="22"/>
        <v>3.1937518652554093E-3</v>
      </c>
      <c r="R239" s="27">
        <f t="shared" si="22"/>
        <v>-4.414881719474642E-3</v>
      </c>
      <c r="S239" s="27">
        <f t="shared" si="22"/>
        <v>-1.104500752347142E-2</v>
      </c>
      <c r="T239" s="27">
        <f t="shared" si="21"/>
        <v>-5.6518486900378091E-3</v>
      </c>
    </row>
    <row r="240" spans="1:20" ht="15" customHeight="1" x14ac:dyDescent="0.2">
      <c r="A240" s="19">
        <f>'22.22-Dati'!A240</f>
        <v>237</v>
      </c>
      <c r="B240" s="25">
        <f>'22.22-Dati'!B240</f>
        <v>45855</v>
      </c>
      <c r="C240" s="46">
        <f>'22.22-Dati'!C240</f>
        <v>13923.75</v>
      </c>
      <c r="D240" s="46">
        <f>'22.22-Dati'!D240</f>
        <v>10164.969999999999</v>
      </c>
      <c r="E240" s="46">
        <f>'22.22-Dati'!E240</f>
        <v>25119.68</v>
      </c>
      <c r="F240" s="46">
        <f>'22.22-Dati'!F240</f>
        <v>72005.31</v>
      </c>
      <c r="G240" s="46"/>
      <c r="H240" s="47">
        <f>'22.22-Dati'!H240</f>
        <v>1.33954</v>
      </c>
      <c r="I240" s="47">
        <f>'22.22-Dati'!I240</f>
        <v>0.86363000000000001</v>
      </c>
      <c r="J240" s="46">
        <f>'22.22-Dati'!J240</f>
        <v>148.78659999999999</v>
      </c>
      <c r="K240" s="46"/>
      <c r="L240" s="46">
        <f t="shared" si="17"/>
        <v>13923.75</v>
      </c>
      <c r="M240" s="46">
        <f t="shared" si="18"/>
        <v>10052.256019519253</v>
      </c>
      <c r="N240" s="46">
        <f t="shared" si="19"/>
        <v>25044.055985086205</v>
      </c>
      <c r="O240" s="46">
        <f t="shared" si="20"/>
        <v>74671.846756545274</v>
      </c>
      <c r="Q240" s="27">
        <f t="shared" si="22"/>
        <v>5.3851602659220682E-3</v>
      </c>
      <c r="R240" s="27">
        <f t="shared" si="22"/>
        <v>4.9087140012552847E-3</v>
      </c>
      <c r="S240" s="27">
        <f t="shared" si="22"/>
        <v>1.093329345699994E-2</v>
      </c>
      <c r="T240" s="27">
        <f t="shared" si="21"/>
        <v>5.6327472643046888E-3</v>
      </c>
    </row>
    <row r="241" spans="1:20" ht="15" customHeight="1" x14ac:dyDescent="0.2">
      <c r="A241" s="19">
        <f>'22.22-Dati'!A241</f>
        <v>238</v>
      </c>
      <c r="B241" s="25">
        <f>'22.22-Dati'!B241</f>
        <v>45856</v>
      </c>
      <c r="C241" s="46">
        <f>'22.22-Dati'!C241</f>
        <v>13923.35</v>
      </c>
      <c r="D241" s="46">
        <f>'22.22-Dati'!D241</f>
        <v>10187.030000000001</v>
      </c>
      <c r="E241" s="46">
        <f>'22.22-Dati'!E241</f>
        <v>25121.83</v>
      </c>
      <c r="F241" s="46">
        <f>'22.22-Dati'!F241</f>
        <v>71857.19</v>
      </c>
      <c r="G241" s="46"/>
      <c r="H241" s="47">
        <f>'22.22-Dati'!H241</f>
        <v>1.34589</v>
      </c>
      <c r="I241" s="47">
        <f>'22.22-Dati'!I241</f>
        <v>0.85836999999999997</v>
      </c>
      <c r="J241" s="46">
        <f>'22.22-Dati'!J241</f>
        <v>148.44635</v>
      </c>
      <c r="K241" s="46"/>
      <c r="L241" s="46">
        <f t="shared" si="17"/>
        <v>13923.35</v>
      </c>
      <c r="M241" s="46">
        <f t="shared" si="18"/>
        <v>10121.82687123494</v>
      </c>
      <c r="N241" s="46">
        <f t="shared" si="19"/>
        <v>25199.679957244545</v>
      </c>
      <c r="O241" s="46">
        <f t="shared" si="20"/>
        <v>74689.042816631059</v>
      </c>
      <c r="Q241" s="27">
        <f t="shared" si="22"/>
        <v>-2.8727892988572489E-5</v>
      </c>
      <c r="R241" s="27">
        <f t="shared" si="22"/>
        <v>6.9209192026741129E-3</v>
      </c>
      <c r="S241" s="27">
        <f t="shared" si="22"/>
        <v>6.2140083160257698E-3</v>
      </c>
      <c r="T241" s="27">
        <f t="shared" si="21"/>
        <v>2.3028839961398536E-4</v>
      </c>
    </row>
    <row r="242" spans="1:20" ht="15" customHeight="1" x14ac:dyDescent="0.2">
      <c r="A242" s="19">
        <f>'22.22-Dati'!A242</f>
        <v>239</v>
      </c>
      <c r="B242" s="25">
        <f>'22.22-Dati'!B242</f>
        <v>45860</v>
      </c>
      <c r="C242" s="46">
        <f>'22.22-Dati'!C242</f>
        <v>13952.35</v>
      </c>
      <c r="D242" s="46">
        <f>'22.22-Dati'!D242</f>
        <v>10222.94</v>
      </c>
      <c r="E242" s="46">
        <f>'22.22-Dati'!E242</f>
        <v>24870.51</v>
      </c>
      <c r="F242" s="46">
        <f>'22.22-Dati'!F242</f>
        <v>71777.440000000002</v>
      </c>
      <c r="G242" s="46"/>
      <c r="H242" s="47">
        <f>'22.22-Dati'!H242</f>
        <v>1.34859</v>
      </c>
      <c r="I242" s="47">
        <f>'22.22-Dati'!I242</f>
        <v>0.85477000000000003</v>
      </c>
      <c r="J242" s="46">
        <f>'22.22-Dati'!J242</f>
        <v>147.16641999999999</v>
      </c>
      <c r="K242" s="46"/>
      <c r="L242" s="46">
        <f t="shared" si="17"/>
        <v>13952.35</v>
      </c>
      <c r="M242" s="46">
        <f t="shared" si="18"/>
        <v>10177.88407645287</v>
      </c>
      <c r="N242" s="46">
        <f t="shared" si="19"/>
        <v>25052.651854066004</v>
      </c>
      <c r="O242" s="46">
        <f t="shared" si="20"/>
        <v>75255.011585235276</v>
      </c>
      <c r="Q242" s="27">
        <f t="shared" si="22"/>
        <v>2.0828320770504226E-3</v>
      </c>
      <c r="R242" s="27">
        <f t="shared" si="22"/>
        <v>5.5382497577822183E-3</v>
      </c>
      <c r="S242" s="27">
        <f t="shared" si="22"/>
        <v>-5.8345226379064854E-3</v>
      </c>
      <c r="T242" s="27">
        <f t="shared" si="21"/>
        <v>7.5776679852990634E-3</v>
      </c>
    </row>
    <row r="243" spans="1:20" ht="15" customHeight="1" x14ac:dyDescent="0.2">
      <c r="A243" s="19">
        <f>'22.22-Dati'!A243</f>
        <v>240</v>
      </c>
      <c r="B243" s="25">
        <f>'22.22-Dati'!B243</f>
        <v>45861</v>
      </c>
      <c r="C243" s="46">
        <f>'22.22-Dati'!C243</f>
        <v>14061.52</v>
      </c>
      <c r="D243" s="46">
        <f>'22.22-Dati'!D243</f>
        <v>10265.620000000001</v>
      </c>
      <c r="E243" s="46">
        <f>'22.22-Dati'!E243</f>
        <v>25217.75</v>
      </c>
      <c r="F243" s="46">
        <f>'22.22-Dati'!F243</f>
        <v>74297.38</v>
      </c>
      <c r="G243" s="46"/>
      <c r="H243" s="47">
        <f>'22.22-Dati'!H243</f>
        <v>1.3532599999999999</v>
      </c>
      <c r="I243" s="47">
        <f>'22.22-Dati'!I243</f>
        <v>0.85280999999999996</v>
      </c>
      <c r="J243" s="46">
        <f>'22.22-Dati'!J243</f>
        <v>146.28176999999999</v>
      </c>
      <c r="K243" s="46"/>
      <c r="L243" s="46">
        <f t="shared" si="17"/>
        <v>14061.52</v>
      </c>
      <c r="M243" s="46">
        <f t="shared" si="18"/>
        <v>10255.767866465863</v>
      </c>
      <c r="N243" s="46">
        <f t="shared" si="19"/>
        <v>25460.81692580997</v>
      </c>
      <c r="O243" s="46">
        <f t="shared" si="20"/>
        <v>78368.129296392857</v>
      </c>
      <c r="Q243" s="27">
        <f t="shared" si="22"/>
        <v>7.8244883478410503E-3</v>
      </c>
      <c r="R243" s="27">
        <f t="shared" si="22"/>
        <v>7.6522575250372133E-3</v>
      </c>
      <c r="S243" s="27">
        <f t="shared" si="22"/>
        <v>1.6292290098531888E-2</v>
      </c>
      <c r="T243" s="27">
        <f t="shared" si="21"/>
        <v>4.1367579986770778E-2</v>
      </c>
    </row>
    <row r="244" spans="1:20" ht="15" customHeight="1" x14ac:dyDescent="0.2">
      <c r="A244" s="19">
        <f>'22.22-Dati'!A244</f>
        <v>241</v>
      </c>
      <c r="B244" s="25">
        <f>'22.22-Dati'!B244</f>
        <v>45862</v>
      </c>
      <c r="C244" s="46">
        <f>'22.22-Dati'!C244</f>
        <v>14071.45</v>
      </c>
      <c r="D244" s="46">
        <f>'22.22-Dati'!D244</f>
        <v>10354.950000000001</v>
      </c>
      <c r="E244" s="46">
        <f>'22.22-Dati'!E244</f>
        <v>25114.47</v>
      </c>
      <c r="F244" s="46">
        <f>'22.22-Dati'!F244</f>
        <v>75479.44</v>
      </c>
      <c r="G244" s="46"/>
      <c r="H244" s="47">
        <f>'22.22-Dati'!H244</f>
        <v>1.3551599999999999</v>
      </c>
      <c r="I244" s="47">
        <f>'22.22-Dati'!I244</f>
        <v>0.85063</v>
      </c>
      <c r="J244" s="46">
        <f>'22.22-Dati'!J244</f>
        <v>146.49540999999999</v>
      </c>
      <c r="K244" s="46"/>
      <c r="L244" s="46">
        <f t="shared" si="17"/>
        <v>14071.45</v>
      </c>
      <c r="M244" s="46">
        <f t="shared" si="18"/>
        <v>10359.536707122608</v>
      </c>
      <c r="N244" s="46">
        <f t="shared" si="19"/>
        <v>25421.525344862046</v>
      </c>
      <c r="O244" s="46">
        <f t="shared" si="20"/>
        <v>79498.848688416925</v>
      </c>
      <c r="Q244" s="27">
        <f t="shared" si="22"/>
        <v>7.0618254641036603E-4</v>
      </c>
      <c r="R244" s="27">
        <f t="shared" si="22"/>
        <v>1.0118095690918136E-2</v>
      </c>
      <c r="S244" s="27">
        <f t="shared" si="22"/>
        <v>-1.54321760619131E-3</v>
      </c>
      <c r="T244" s="27">
        <f t="shared" si="21"/>
        <v>1.4428306534504875E-2</v>
      </c>
    </row>
    <row r="245" spans="1:20" ht="15" customHeight="1" x14ac:dyDescent="0.2">
      <c r="A245" s="19">
        <f>'22.22-Dati'!A245</f>
        <v>242</v>
      </c>
      <c r="B245" s="25">
        <f>'22.22-Dati'!B245</f>
        <v>45863</v>
      </c>
      <c r="C245" s="46">
        <f>'22.22-Dati'!C245</f>
        <v>14128.12</v>
      </c>
      <c r="D245" s="46">
        <f>'22.22-Dati'!D245</f>
        <v>10334.49</v>
      </c>
      <c r="E245" s="46">
        <f>'22.22-Dati'!E245</f>
        <v>25166.82</v>
      </c>
      <c r="F245" s="46">
        <f>'22.22-Dati'!F245</f>
        <v>74811.5</v>
      </c>
      <c r="G245" s="46"/>
      <c r="H245" s="47">
        <f>'22.22-Dati'!H245</f>
        <v>1.34527</v>
      </c>
      <c r="I245" s="47">
        <f>'22.22-Dati'!I245</f>
        <v>0.85294999999999999</v>
      </c>
      <c r="J245" s="46">
        <f>'22.22-Dati'!J245</f>
        <v>147.65438</v>
      </c>
      <c r="K245" s="46"/>
      <c r="L245" s="46">
        <f t="shared" si="17"/>
        <v>14128.12</v>
      </c>
      <c r="M245" s="46">
        <f t="shared" si="18"/>
        <v>10263.612805855775</v>
      </c>
      <c r="N245" s="46">
        <f t="shared" si="19"/>
        <v>25405.225423061143</v>
      </c>
      <c r="O245" s="46">
        <f t="shared" si="20"/>
        <v>78176.858703480379</v>
      </c>
      <c r="Q245" s="27">
        <f t="shared" si="22"/>
        <v>4.0273035117205456E-3</v>
      </c>
      <c r="R245" s="27">
        <f t="shared" si="22"/>
        <v>-9.25947790704593E-3</v>
      </c>
      <c r="S245" s="27">
        <f t="shared" si="22"/>
        <v>-6.4118582892969676E-4</v>
      </c>
      <c r="T245" s="27">
        <f t="shared" si="21"/>
        <v>-1.6629045662257019E-2</v>
      </c>
    </row>
    <row r="246" spans="1:20" ht="15" customHeight="1" x14ac:dyDescent="0.2">
      <c r="A246" s="19">
        <f>'22.22-Dati'!A246</f>
        <v>243</v>
      </c>
      <c r="B246" s="25">
        <f>'22.22-Dati'!B246</f>
        <v>45866</v>
      </c>
      <c r="C246" s="46">
        <f>'22.22-Dati'!C246</f>
        <v>14130.61</v>
      </c>
      <c r="D246" s="46">
        <f>'22.22-Dati'!D246</f>
        <v>10290.450000000001</v>
      </c>
      <c r="E246" s="46">
        <f>'22.22-Dati'!E246</f>
        <v>25058.57</v>
      </c>
      <c r="F246" s="46">
        <f>'22.22-Dati'!F246</f>
        <v>73985.13</v>
      </c>
      <c r="G246" s="46"/>
      <c r="H246" s="47">
        <f>'22.22-Dati'!H246</f>
        <v>1.3427800000000001</v>
      </c>
      <c r="I246" s="47">
        <f>'22.22-Dati'!I246</f>
        <v>0.85807</v>
      </c>
      <c r="J246" s="46">
        <f>'22.22-Dati'!J246</f>
        <v>148.14655999999999</v>
      </c>
      <c r="K246" s="46"/>
      <c r="L246" s="46">
        <f t="shared" si="17"/>
        <v>14130.61</v>
      </c>
      <c r="M246" s="46">
        <f t="shared" si="18"/>
        <v>10200.958577693127</v>
      </c>
      <c r="N246" s="46">
        <f t="shared" si="19"/>
        <v>25145.01209353549</v>
      </c>
      <c r="O246" s="46">
        <f t="shared" si="20"/>
        <v>77056.460645796978</v>
      </c>
      <c r="Q246" s="27">
        <f t="shared" si="22"/>
        <v>1.7624425613597432E-4</v>
      </c>
      <c r="R246" s="27">
        <f t="shared" si="22"/>
        <v>-6.1045003691976192E-3</v>
      </c>
      <c r="S246" s="27">
        <f t="shared" si="22"/>
        <v>-1.0242512128605224E-2</v>
      </c>
      <c r="T246" s="27">
        <f t="shared" si="21"/>
        <v>-1.4331581957430591E-2</v>
      </c>
    </row>
    <row r="247" spans="1:20" ht="15" customHeight="1" x14ac:dyDescent="0.2">
      <c r="A247" s="19">
        <f>'22.22-Dati'!A247</f>
        <v>244</v>
      </c>
      <c r="B247" s="25">
        <f>'22.22-Dati'!B247</f>
        <v>45867</v>
      </c>
      <c r="C247" s="46">
        <f>'22.22-Dati'!C247</f>
        <v>14088.86</v>
      </c>
      <c r="D247" s="46">
        <f>'22.22-Dati'!D247</f>
        <v>10352.629999999999</v>
      </c>
      <c r="E247" s="46">
        <f>'22.22-Dati'!E247</f>
        <v>25240</v>
      </c>
      <c r="F247" s="46">
        <f>'22.22-Dati'!F247</f>
        <v>73400.94</v>
      </c>
      <c r="G247" s="46"/>
      <c r="H247" s="47">
        <f>'22.22-Dati'!H247</f>
        <v>1.3332900000000001</v>
      </c>
      <c r="I247" s="47">
        <f>'22.22-Dati'!I247</f>
        <v>0.86707999999999996</v>
      </c>
      <c r="J247" s="46">
        <f>'22.22-Dati'!J247</f>
        <v>148.77309</v>
      </c>
      <c r="K247" s="46"/>
      <c r="L247" s="46">
        <f t="shared" si="17"/>
        <v>14088.86</v>
      </c>
      <c r="M247" s="46">
        <f t="shared" si="18"/>
        <v>10190.06766234054</v>
      </c>
      <c r="N247" s="46">
        <f t="shared" si="19"/>
        <v>25063.889375836141</v>
      </c>
      <c r="O247" s="46">
        <f t="shared" si="20"/>
        <v>76126.072764554396</v>
      </c>
      <c r="Q247" s="27">
        <f t="shared" si="22"/>
        <v>-2.9545787478389113E-3</v>
      </c>
      <c r="R247" s="27">
        <f t="shared" si="22"/>
        <v>-1.0676364647145054E-3</v>
      </c>
      <c r="S247" s="27">
        <f t="shared" si="22"/>
        <v>-3.2261952150822244E-3</v>
      </c>
      <c r="T247" s="27">
        <f t="shared" si="21"/>
        <v>-1.2074106096298241E-2</v>
      </c>
    </row>
    <row r="248" spans="1:20" ht="15" customHeight="1" x14ac:dyDescent="0.2">
      <c r="A248" s="19">
        <f>'22.22-Dati'!A248</f>
        <v>245</v>
      </c>
      <c r="B248" s="25">
        <f>'22.22-Dati'!B248</f>
        <v>45868</v>
      </c>
      <c r="C248" s="46">
        <f>'22.22-Dati'!C248</f>
        <v>14071.34</v>
      </c>
      <c r="D248" s="46">
        <f>'22.22-Dati'!D248</f>
        <v>10353.33</v>
      </c>
      <c r="E248" s="46">
        <f>'22.22-Dati'!E248</f>
        <v>25254.76</v>
      </c>
      <c r="F248" s="46">
        <f>'22.22-Dati'!F248</f>
        <v>73369.5</v>
      </c>
      <c r="G248" s="46"/>
      <c r="H248" s="47">
        <f>'22.22-Dati'!H248</f>
        <v>1.33693</v>
      </c>
      <c r="I248" s="47">
        <f>'22.22-Dati'!I248</f>
        <v>0.86753000000000002</v>
      </c>
      <c r="J248" s="46">
        <f>'22.22-Dati'!J248</f>
        <v>148.31265999999999</v>
      </c>
      <c r="K248" s="46"/>
      <c r="L248" s="46">
        <f t="shared" si="17"/>
        <v>14071.34</v>
      </c>
      <c r="M248" s="46">
        <f t="shared" si="18"/>
        <v>10218.578340494329</v>
      </c>
      <c r="N248" s="46">
        <f t="shared" si="19"/>
        <v>25065.537794427855</v>
      </c>
      <c r="O248" s="46">
        <f t="shared" si="20"/>
        <v>76329.69425219667</v>
      </c>
      <c r="Q248" s="27">
        <f t="shared" si="22"/>
        <v>-1.2435356728649754E-3</v>
      </c>
      <c r="R248" s="27">
        <f t="shared" si="22"/>
        <v>2.7978889933337556E-3</v>
      </c>
      <c r="S248" s="27">
        <f t="shared" si="22"/>
        <v>6.5768666905445023E-5</v>
      </c>
      <c r="T248" s="27">
        <f t="shared" si="21"/>
        <v>2.6747930143729186E-3</v>
      </c>
    </row>
    <row r="249" spans="1:20" ht="15" customHeight="1" x14ac:dyDescent="0.2">
      <c r="A249" s="19">
        <f>'22.22-Dati'!A249</f>
        <v>246</v>
      </c>
      <c r="B249" s="25">
        <f>'22.22-Dati'!B249</f>
        <v>45869</v>
      </c>
      <c r="C249" s="46">
        <f>'22.22-Dati'!C249</f>
        <v>14020.46</v>
      </c>
      <c r="D249" s="46">
        <f>'22.22-Dati'!D249</f>
        <v>10352.06</v>
      </c>
      <c r="E249" s="46">
        <f>'22.22-Dati'!E249</f>
        <v>24965.69</v>
      </c>
      <c r="F249" s="46">
        <f>'22.22-Dati'!F249</f>
        <v>74118.63</v>
      </c>
      <c r="G249" s="46"/>
      <c r="H249" s="47">
        <f>'22.22-Dati'!H249</f>
        <v>1.3233900000000001</v>
      </c>
      <c r="I249" s="47">
        <f>'22.22-Dati'!I249</f>
        <v>0.87366999999999995</v>
      </c>
      <c r="J249" s="46">
        <f>'22.22-Dati'!J249</f>
        <v>149.85148000000001</v>
      </c>
      <c r="K249" s="46"/>
      <c r="L249" s="46">
        <f t="shared" si="17"/>
        <v>14020.46</v>
      </c>
      <c r="M249" s="46">
        <f t="shared" si="18"/>
        <v>10113.847067239547</v>
      </c>
      <c r="N249" s="46">
        <f t="shared" si="19"/>
        <v>24604.493757024964</v>
      </c>
      <c r="O249" s="46">
        <f t="shared" si="20"/>
        <v>76317.21861232334</v>
      </c>
      <c r="Q249" s="27">
        <f t="shared" si="22"/>
        <v>-3.6158603231818019E-3</v>
      </c>
      <c r="R249" s="27">
        <f t="shared" si="22"/>
        <v>-1.024910410871452E-2</v>
      </c>
      <c r="S249" s="27">
        <f t="shared" si="22"/>
        <v>-1.8393542607547112E-2</v>
      </c>
      <c r="T249" s="27">
        <f t="shared" si="21"/>
        <v>-1.6344412218015337E-4</v>
      </c>
    </row>
    <row r="250" spans="1:20" ht="15" customHeight="1" x14ac:dyDescent="0.2">
      <c r="A250" s="19">
        <f>'22.22-Dati'!A250</f>
        <v>247</v>
      </c>
      <c r="B250" s="25">
        <f>'22.22-Dati'!B250</f>
        <v>45870</v>
      </c>
      <c r="C250" s="46">
        <f>'22.22-Dati'!C250</f>
        <v>13796.83</v>
      </c>
      <c r="D250" s="46">
        <f>'22.22-Dati'!D250</f>
        <v>10279.26</v>
      </c>
      <c r="E250" s="46">
        <f>'22.22-Dati'!E250</f>
        <v>24240.33</v>
      </c>
      <c r="F250" s="46">
        <f>'22.22-Dati'!F250</f>
        <v>73632</v>
      </c>
      <c r="G250" s="46"/>
      <c r="H250" s="47">
        <f>'22.22-Dati'!H250</f>
        <v>1.3161</v>
      </c>
      <c r="I250" s="47">
        <f>'22.22-Dati'!I250</f>
        <v>0.87688999999999995</v>
      </c>
      <c r="J250" s="46">
        <f>'22.22-Dati'!J250</f>
        <v>150.48229000000001</v>
      </c>
      <c r="K250" s="46"/>
      <c r="L250" s="46">
        <f t="shared" si="17"/>
        <v>13796.83</v>
      </c>
      <c r="M250" s="46">
        <f t="shared" si="18"/>
        <v>9987.4011383770394</v>
      </c>
      <c r="N250" s="46">
        <f t="shared" si="19"/>
        <v>23801.903705025717</v>
      </c>
      <c r="O250" s="46">
        <f t="shared" si="20"/>
        <v>75498.338264788486</v>
      </c>
      <c r="Q250" s="27">
        <f t="shared" si="22"/>
        <v>-1.5950261261042733E-2</v>
      </c>
      <c r="R250" s="27">
        <f t="shared" si="22"/>
        <v>-1.2502258341644024E-2</v>
      </c>
      <c r="S250" s="27">
        <f t="shared" si="22"/>
        <v>-3.2619653138366018E-2</v>
      </c>
      <c r="T250" s="27">
        <f t="shared" si="21"/>
        <v>-1.0729955341986548E-2</v>
      </c>
    </row>
    <row r="251" spans="1:20" ht="15" customHeight="1" x14ac:dyDescent="0.2">
      <c r="A251" s="19">
        <f>'22.22-Dati'!A251</f>
        <v>248</v>
      </c>
      <c r="B251" s="25">
        <f>'22.22-Dati'!B251</f>
        <v>45873</v>
      </c>
      <c r="C251" s="46">
        <f>'22.22-Dati'!C251</f>
        <v>14000.69</v>
      </c>
      <c r="D251" s="46">
        <f>'22.22-Dati'!D251</f>
        <v>10346.959999999999</v>
      </c>
      <c r="E251" s="46">
        <f>'22.22-Dati'!E251</f>
        <v>24516.1</v>
      </c>
      <c r="F251" s="46">
        <f>'22.22-Dati'!F251</f>
        <v>72713.56</v>
      </c>
      <c r="G251" s="46"/>
      <c r="H251" s="47">
        <f>'22.22-Dati'!H251</f>
        <v>1.3287</v>
      </c>
      <c r="I251" s="47">
        <f>'22.22-Dati'!I251</f>
        <v>0.86468</v>
      </c>
      <c r="J251" s="46">
        <f>'22.22-Dati'!J251</f>
        <v>147.38435000000001</v>
      </c>
      <c r="K251" s="46"/>
      <c r="L251" s="46">
        <f t="shared" si="17"/>
        <v>14000.69</v>
      </c>
      <c r="M251" s="46">
        <f t="shared" si="18"/>
        <v>10149.425460666194</v>
      </c>
      <c r="N251" s="46">
        <f t="shared" si="19"/>
        <v>24412.612276217791</v>
      </c>
      <c r="O251" s="46">
        <f t="shared" si="20"/>
        <v>76123.75885962382</v>
      </c>
      <c r="Q251" s="27">
        <f t="shared" si="22"/>
        <v>1.4775857932583106E-2</v>
      </c>
      <c r="R251" s="27">
        <f t="shared" si="22"/>
        <v>1.6222871199852901E-2</v>
      </c>
      <c r="S251" s="27">
        <f t="shared" si="22"/>
        <v>2.5657971679934319E-2</v>
      </c>
      <c r="T251" s="27">
        <f t="shared" si="21"/>
        <v>8.2838988143269163E-3</v>
      </c>
    </row>
    <row r="252" spans="1:20" ht="15" customHeight="1" x14ac:dyDescent="0.2">
      <c r="A252" s="19">
        <f>'22.22-Dati'!A252</f>
        <v>249</v>
      </c>
      <c r="B252" s="25">
        <f>'22.22-Dati'!B252</f>
        <v>45874</v>
      </c>
      <c r="C252" s="46">
        <f>'22.22-Dati'!C252</f>
        <v>13932.88</v>
      </c>
      <c r="D252" s="46">
        <f>'22.22-Dati'!D252</f>
        <v>10363.299999999999</v>
      </c>
      <c r="E252" s="46">
        <f>'22.22-Dati'!E252</f>
        <v>24480.89</v>
      </c>
      <c r="F252" s="46">
        <f>'22.22-Dati'!F252</f>
        <v>73180.75</v>
      </c>
      <c r="G252" s="46"/>
      <c r="H252" s="47">
        <f>'22.22-Dati'!H252</f>
        <v>1.3282</v>
      </c>
      <c r="I252" s="47">
        <f>'22.22-Dati'!I252</f>
        <v>0.86609999999999998</v>
      </c>
      <c r="J252" s="46">
        <f>'22.22-Dati'!J252</f>
        <v>147.6009</v>
      </c>
      <c r="K252" s="46"/>
      <c r="L252" s="46">
        <f t="shared" si="17"/>
        <v>13932.88</v>
      </c>
      <c r="M252" s="46">
        <f t="shared" si="18"/>
        <v>10161.628174462556</v>
      </c>
      <c r="N252" s="46">
        <f t="shared" si="19"/>
        <v>24337.583092829926</v>
      </c>
      <c r="O252" s="46">
        <f t="shared" si="20"/>
        <v>76500.458463363029</v>
      </c>
      <c r="Q252" s="27">
        <f t="shared" si="22"/>
        <v>-4.8433327214588212E-3</v>
      </c>
      <c r="R252" s="27">
        <f t="shared" si="22"/>
        <v>1.2023058688053513E-3</v>
      </c>
      <c r="S252" s="27">
        <f t="shared" si="22"/>
        <v>-3.0733779137989753E-3</v>
      </c>
      <c r="T252" s="27">
        <f t="shared" si="21"/>
        <v>4.9485155407769975E-3</v>
      </c>
    </row>
    <row r="253" spans="1:20" ht="15" customHeight="1" x14ac:dyDescent="0.2">
      <c r="A253" s="19">
        <f>'22.22-Dati'!A253</f>
        <v>250</v>
      </c>
      <c r="B253" s="25">
        <f>'22.22-Dati'!B253</f>
        <v>45875</v>
      </c>
      <c r="C253" s="46">
        <f>'22.22-Dati'!C253</f>
        <v>14034.35</v>
      </c>
      <c r="D253" s="46">
        <f>'22.22-Dati'!D253</f>
        <v>10387.76</v>
      </c>
      <c r="E253" s="46">
        <f>'22.22-Dati'!E253</f>
        <v>24525.82</v>
      </c>
      <c r="F253" s="46">
        <f>'22.22-Dati'!F253</f>
        <v>73623.44</v>
      </c>
      <c r="G253" s="46"/>
      <c r="H253" s="47">
        <f>'22.22-Dati'!H253</f>
        <v>1.3311900000000001</v>
      </c>
      <c r="I253" s="47">
        <f>'22.22-Dati'!I253</f>
        <v>0.86177000000000004</v>
      </c>
      <c r="J253" s="46">
        <f>'22.22-Dati'!J253</f>
        <v>147.55257</v>
      </c>
      <c r="K253" s="46"/>
      <c r="L253" s="46">
        <f t="shared" si="17"/>
        <v>14034.35</v>
      </c>
      <c r="M253" s="46">
        <f t="shared" si="18"/>
        <v>10208.541692062368</v>
      </c>
      <c r="N253" s="46">
        <f t="shared" si="19"/>
        <v>24504.759732411196</v>
      </c>
      <c r="O253" s="46">
        <f t="shared" si="20"/>
        <v>76988.439136625006</v>
      </c>
      <c r="Q253" s="27">
        <f t="shared" si="22"/>
        <v>7.2827728366282613E-3</v>
      </c>
      <c r="R253" s="27">
        <f t="shared" si="22"/>
        <v>4.6167323576857657E-3</v>
      </c>
      <c r="S253" s="27">
        <f t="shared" si="22"/>
        <v>6.8690731920098471E-3</v>
      </c>
      <c r="T253" s="27">
        <f t="shared" si="21"/>
        <v>6.3787941022036623E-3</v>
      </c>
    </row>
    <row r="254" spans="1:20" ht="15" customHeight="1" x14ac:dyDescent="0.2">
      <c r="A254" s="19">
        <f>'22.22-Dati'!A254</f>
        <v>251</v>
      </c>
      <c r="B254" s="25">
        <f>'22.22-Dati'!B254</f>
        <v>45876</v>
      </c>
      <c r="C254" s="46">
        <f>'22.22-Dati'!C254</f>
        <v>14023.35</v>
      </c>
      <c r="D254" s="46">
        <f>'22.22-Dati'!D254</f>
        <v>10337.120000000001</v>
      </c>
      <c r="E254" s="46">
        <f>'22.22-Dati'!E254</f>
        <v>24764.47</v>
      </c>
      <c r="F254" s="46">
        <f>'22.22-Dati'!F254</f>
        <v>74100.44</v>
      </c>
      <c r="G254" s="46"/>
      <c r="H254" s="47">
        <f>'22.22-Dati'!H254</f>
        <v>1.3424400000000001</v>
      </c>
      <c r="I254" s="47">
        <f>'22.22-Dati'!I254</f>
        <v>0.85889000000000004</v>
      </c>
      <c r="J254" s="46">
        <f>'22.22-Dati'!J254</f>
        <v>147.38469000000001</v>
      </c>
      <c r="K254" s="46"/>
      <c r="L254" s="46">
        <f t="shared" si="17"/>
        <v>14023.35</v>
      </c>
      <c r="M254" s="46">
        <f t="shared" si="18"/>
        <v>10244.628051027643</v>
      </c>
      <c r="N254" s="46">
        <f t="shared" si="19"/>
        <v>24826.172855778968</v>
      </c>
      <c r="O254" s="46">
        <f t="shared" si="20"/>
        <v>77575.503293304064</v>
      </c>
      <c r="Q254" s="27">
        <f t="shared" si="22"/>
        <v>-7.8379119802484613E-4</v>
      </c>
      <c r="R254" s="27">
        <f t="shared" si="22"/>
        <v>3.534918116006066E-3</v>
      </c>
      <c r="S254" s="27">
        <f t="shared" si="22"/>
        <v>1.3116354817495146E-2</v>
      </c>
      <c r="T254" s="27">
        <f t="shared" si="21"/>
        <v>7.6253547060129911E-3</v>
      </c>
    </row>
    <row r="255" spans="1:20" ht="15" customHeight="1" x14ac:dyDescent="0.2">
      <c r="A255" s="19">
        <f>'22.22-Dati'!A255</f>
        <v>252</v>
      </c>
      <c r="B255" s="25">
        <f>'22.22-Dati'!B255</f>
        <v>45877</v>
      </c>
      <c r="C255" s="46">
        <f>'22.22-Dati'!C255</f>
        <v>14134.02</v>
      </c>
      <c r="D255" s="46">
        <f>'22.22-Dati'!D255</f>
        <v>10331.4</v>
      </c>
      <c r="E255" s="46">
        <f>'22.22-Dati'!E255</f>
        <v>24872.66</v>
      </c>
      <c r="F255" s="46">
        <f>'22.22-Dati'!F255</f>
        <v>75474.44</v>
      </c>
      <c r="G255" s="46"/>
      <c r="H255" s="47">
        <f>'22.22-Dati'!H255</f>
        <v>1.3433299999999999</v>
      </c>
      <c r="I255" s="47">
        <f>'22.22-Dati'!I255</f>
        <v>0.85851999999999995</v>
      </c>
      <c r="J255" s="46">
        <f>'22.22-Dati'!J255</f>
        <v>147.81936999999999</v>
      </c>
      <c r="K255" s="46"/>
      <c r="L255" s="46">
        <f t="shared" si="17"/>
        <v>14134.02</v>
      </c>
      <c r="M255" s="46">
        <f t="shared" si="18"/>
        <v>10245.747373316795</v>
      </c>
      <c r="N255" s="46">
        <f t="shared" si="19"/>
        <v>24945.378604808273</v>
      </c>
      <c r="O255" s="46">
        <f t="shared" si="20"/>
        <v>78781.589655250194</v>
      </c>
      <c r="Q255" s="27">
        <f t="shared" si="22"/>
        <v>7.8918375423846707E-3</v>
      </c>
      <c r="R255" s="27">
        <f t="shared" si="22"/>
        <v>1.0925943661177613E-4</v>
      </c>
      <c r="S255" s="27">
        <f t="shared" si="22"/>
        <v>4.8016160091125838E-3</v>
      </c>
      <c r="T255" s="27">
        <f t="shared" si="21"/>
        <v>1.5547257971193003E-2</v>
      </c>
    </row>
    <row r="256" spans="1:20" ht="15" customHeight="1" x14ac:dyDescent="0.2">
      <c r="A256" s="19">
        <f>'22.22-Dati'!A256</f>
        <v>253</v>
      </c>
      <c r="B256" s="25">
        <f>'22.22-Dati'!B256</f>
        <v>45881</v>
      </c>
      <c r="C256" s="46">
        <f>'22.22-Dati'!C256</f>
        <v>14260.43</v>
      </c>
      <c r="D256" s="46">
        <f>'22.22-Dati'!D256</f>
        <v>10390.56</v>
      </c>
      <c r="E256" s="46">
        <f>'22.22-Dati'!E256</f>
        <v>24906.11</v>
      </c>
      <c r="F256" s="46">
        <f>'22.22-Dati'!F256</f>
        <v>77094.63</v>
      </c>
      <c r="G256" s="46"/>
      <c r="H256" s="47">
        <f>'22.22-Dati'!H256</f>
        <v>1.3462499999999999</v>
      </c>
      <c r="I256" s="47">
        <f>'22.22-Dati'!I256</f>
        <v>0.86162000000000005</v>
      </c>
      <c r="J256" s="46">
        <f>'22.22-Dati'!J256</f>
        <v>148.45769000000001</v>
      </c>
      <c r="K256" s="46"/>
      <c r="L256" s="46">
        <f t="shared" si="17"/>
        <v>14260.43</v>
      </c>
      <c r="M256" s="46">
        <f t="shared" si="18"/>
        <v>10326.815644932671</v>
      </c>
      <c r="N256" s="46">
        <f t="shared" si="19"/>
        <v>24889.055376267956</v>
      </c>
      <c r="O256" s="46">
        <f t="shared" si="20"/>
        <v>80126.766498793018</v>
      </c>
      <c r="Q256" s="27">
        <f t="shared" si="22"/>
        <v>8.9436692462583085E-3</v>
      </c>
      <c r="R256" s="27">
        <f t="shared" si="22"/>
        <v>7.9123824414218009E-3</v>
      </c>
      <c r="S256" s="27">
        <f t="shared" si="22"/>
        <v>-2.2578622450517122E-3</v>
      </c>
      <c r="T256" s="27">
        <f t="shared" si="21"/>
        <v>1.7074761367844245E-2</v>
      </c>
    </row>
    <row r="257" spans="1:20" ht="15" customHeight="1" x14ac:dyDescent="0.2">
      <c r="A257" s="19">
        <f>'22.22-Dati'!A257</f>
        <v>254</v>
      </c>
      <c r="B257" s="25">
        <f>'22.22-Dati'!B257</f>
        <v>45882</v>
      </c>
      <c r="C257" s="46">
        <f>'22.22-Dati'!C257</f>
        <v>14306.96</v>
      </c>
      <c r="D257" s="46">
        <f>'22.22-Dati'!D257</f>
        <v>10410.34</v>
      </c>
      <c r="E257" s="46">
        <f>'22.22-Dati'!E257</f>
        <v>25071.72</v>
      </c>
      <c r="F257" s="46">
        <f>'22.22-Dati'!F257</f>
        <v>78098.94</v>
      </c>
      <c r="G257" s="46"/>
      <c r="H257" s="47">
        <f>'22.22-Dati'!H257</f>
        <v>1.3568499999999999</v>
      </c>
      <c r="I257" s="47">
        <f>'22.22-Dati'!I257</f>
        <v>0.85389999999999999</v>
      </c>
      <c r="J257" s="46">
        <f>'22.22-Dati'!J257</f>
        <v>147.27180000000001</v>
      </c>
      <c r="K257" s="46"/>
      <c r="L257" s="46">
        <f t="shared" si="17"/>
        <v>14306.96</v>
      </c>
      <c r="M257" s="46">
        <f t="shared" si="18"/>
        <v>10427.939573736121</v>
      </c>
      <c r="N257" s="46">
        <f t="shared" si="19"/>
        <v>25281.066953507438</v>
      </c>
      <c r="O257" s="46">
        <f t="shared" si="20"/>
        <v>81824.193224144736</v>
      </c>
      <c r="Q257" s="27">
        <f t="shared" si="22"/>
        <v>3.2628749623958629E-3</v>
      </c>
      <c r="R257" s="27">
        <f t="shared" si="22"/>
        <v>9.7923631330701106E-3</v>
      </c>
      <c r="S257" s="27">
        <f t="shared" si="22"/>
        <v>1.5750359799242129E-2</v>
      </c>
      <c r="T257" s="27">
        <f t="shared" si="21"/>
        <v>2.1184265876712825E-2</v>
      </c>
    </row>
    <row r="258" spans="1:20" ht="15" customHeight="1" x14ac:dyDescent="0.2">
      <c r="A258" s="19">
        <f>'22.22-Dati'!A258</f>
        <v>255</v>
      </c>
      <c r="B258" s="25">
        <f>'22.22-Dati'!B258</f>
        <v>45883</v>
      </c>
      <c r="C258" s="46">
        <f>'22.22-Dati'!C258</f>
        <v>14311.81</v>
      </c>
      <c r="D258" s="46">
        <f>'22.22-Dati'!D258</f>
        <v>10458.299999999999</v>
      </c>
      <c r="E258" s="46">
        <f>'22.22-Dati'!E258</f>
        <v>25281.7</v>
      </c>
      <c r="F258" s="46">
        <f>'22.22-Dati'!F258</f>
        <v>76970.25</v>
      </c>
      <c r="G258" s="46"/>
      <c r="H258" s="47">
        <f>'22.22-Dati'!H258</f>
        <v>1.35772</v>
      </c>
      <c r="I258" s="47">
        <f>'22.22-Dati'!I258</f>
        <v>0.85543000000000002</v>
      </c>
      <c r="J258" s="46">
        <f>'22.22-Dati'!J258</f>
        <v>146.53550000000001</v>
      </c>
      <c r="K258" s="46"/>
      <c r="L258" s="46">
        <f t="shared" si="17"/>
        <v>14311.81</v>
      </c>
      <c r="M258" s="46">
        <f t="shared" si="18"/>
        <v>10482.697758681787</v>
      </c>
      <c r="N258" s="46">
        <f t="shared" si="19"/>
        <v>25447.204506505499</v>
      </c>
      <c r="O258" s="46">
        <f t="shared" si="20"/>
        <v>81046.867536774356</v>
      </c>
      <c r="Q258" s="27">
        <f t="shared" si="22"/>
        <v>3.3899584537877819E-4</v>
      </c>
      <c r="R258" s="27">
        <f t="shared" si="22"/>
        <v>5.2511030159380573E-3</v>
      </c>
      <c r="S258" s="27">
        <f t="shared" si="22"/>
        <v>6.5716195168341934E-3</v>
      </c>
      <c r="T258" s="27">
        <f t="shared" si="21"/>
        <v>-9.4999493027815851E-3</v>
      </c>
    </row>
    <row r="259" spans="1:20" ht="15" customHeight="1" x14ac:dyDescent="0.2">
      <c r="A259" s="19">
        <f>'22.22-Dati'!A259</f>
        <v>256</v>
      </c>
      <c r="B259" s="25">
        <f>'22.22-Dati'!B259</f>
        <v>45884</v>
      </c>
      <c r="C259" s="46">
        <f>'22.22-Dati'!C259</f>
        <v>14273.57</v>
      </c>
      <c r="D259" s="46">
        <f>'22.22-Dati'!D259</f>
        <v>10414.61</v>
      </c>
      <c r="E259" s="46">
        <f>'22.22-Dati'!E259</f>
        <v>25452.31</v>
      </c>
      <c r="F259" s="46">
        <f>'22.22-Dati'!F259</f>
        <v>78281.81</v>
      </c>
      <c r="G259" s="46"/>
      <c r="H259" s="47">
        <f>'22.22-Dati'!H259</f>
        <v>1.3555999999999999</v>
      </c>
      <c r="I259" s="47">
        <f>'22.22-Dati'!I259</f>
        <v>0.85558000000000001</v>
      </c>
      <c r="J259" s="46">
        <f>'22.22-Dati'!J259</f>
        <v>146.99691999999999</v>
      </c>
      <c r="K259" s="46"/>
      <c r="L259" s="46">
        <f t="shared" ref="L259:L322" si="23">C259</f>
        <v>14273.57</v>
      </c>
      <c r="M259" s="46">
        <f t="shared" ref="M259:M322" si="24">D259*H259/$H$503</f>
        <v>10422.606097921096</v>
      </c>
      <c r="N259" s="46">
        <f t="shared" ref="N259:N322" si="25">E259*$I$503/I259</f>
        <v>25614.439887912296</v>
      </c>
      <c r="O259" s="46">
        <f t="shared" ref="O259:O322" si="26">F259*$J$503/J259</f>
        <v>82169.153121966097</v>
      </c>
      <c r="Q259" s="27">
        <f t="shared" si="22"/>
        <v>-2.671919205187868E-3</v>
      </c>
      <c r="R259" s="27">
        <f t="shared" si="22"/>
        <v>-5.7324614468563205E-3</v>
      </c>
      <c r="S259" s="27">
        <f t="shared" si="22"/>
        <v>6.571856698995922E-3</v>
      </c>
      <c r="T259" s="27">
        <f t="shared" si="22"/>
        <v>1.3847365349222327E-2</v>
      </c>
    </row>
    <row r="260" spans="1:20" ht="15" customHeight="1" x14ac:dyDescent="0.2">
      <c r="A260" s="19">
        <f>'22.22-Dati'!A260</f>
        <v>257</v>
      </c>
      <c r="B260" s="25">
        <f>'22.22-Dati'!B260</f>
        <v>45887</v>
      </c>
      <c r="C260" s="46">
        <f>'22.22-Dati'!C260</f>
        <v>14273.22</v>
      </c>
      <c r="D260" s="46">
        <f>'22.22-Dati'!D260</f>
        <v>10436.09</v>
      </c>
      <c r="E260" s="46">
        <f>'22.22-Dati'!E260</f>
        <v>25325.75</v>
      </c>
      <c r="F260" s="46">
        <f>'22.22-Dati'!F260</f>
        <v>78888.19</v>
      </c>
      <c r="G260" s="46"/>
      <c r="H260" s="47">
        <f>'22.22-Dati'!H260</f>
        <v>1.35402</v>
      </c>
      <c r="I260" s="47">
        <f>'22.22-Dati'!I260</f>
        <v>0.85668</v>
      </c>
      <c r="J260" s="46">
        <f>'22.22-Dati'!J260</f>
        <v>147.57989000000001</v>
      </c>
      <c r="K260" s="46"/>
      <c r="L260" s="46">
        <f t="shared" si="23"/>
        <v>14273.22</v>
      </c>
      <c r="M260" s="46">
        <f t="shared" si="24"/>
        <v>10431.929616849751</v>
      </c>
      <c r="N260" s="46">
        <f t="shared" si="25"/>
        <v>25454.34762396694</v>
      </c>
      <c r="O260" s="46">
        <f t="shared" si="26"/>
        <v>82478.546120766187</v>
      </c>
      <c r="Q260" s="27">
        <f t="shared" ref="Q260:T323" si="27">(L260-L259)/L259</f>
        <v>-2.4520845170504914E-5</v>
      </c>
      <c r="R260" s="27">
        <f t="shared" si="27"/>
        <v>8.9454775907868715E-4</v>
      </c>
      <c r="S260" s="27">
        <f t="shared" si="27"/>
        <v>-6.2500786527409343E-3</v>
      </c>
      <c r="T260" s="27">
        <f t="shared" si="27"/>
        <v>3.7653180913383389E-3</v>
      </c>
    </row>
    <row r="261" spans="1:20" ht="15" customHeight="1" x14ac:dyDescent="0.2">
      <c r="A261" s="19">
        <f>'22.22-Dati'!A261</f>
        <v>258</v>
      </c>
      <c r="B261" s="25">
        <f>'22.22-Dati'!B261</f>
        <v>45888</v>
      </c>
      <c r="C261" s="46">
        <f>'22.22-Dati'!C261</f>
        <v>14190.8</v>
      </c>
      <c r="D261" s="46">
        <f>'22.22-Dati'!D261</f>
        <v>10471.959999999999</v>
      </c>
      <c r="E261" s="46">
        <f>'22.22-Dati'!E261</f>
        <v>25630.99</v>
      </c>
      <c r="F261" s="46">
        <f>'22.22-Dati'!F261</f>
        <v>78584.94</v>
      </c>
      <c r="G261" s="46"/>
      <c r="H261" s="47">
        <f>'22.22-Dati'!H261</f>
        <v>1.3520799999999999</v>
      </c>
      <c r="I261" s="47">
        <f>'22.22-Dati'!I261</f>
        <v>0.85602</v>
      </c>
      <c r="J261" s="46">
        <f>'22.22-Dati'!J261</f>
        <v>147.80859000000001</v>
      </c>
      <c r="K261" s="46"/>
      <c r="L261" s="46">
        <f t="shared" si="23"/>
        <v>14190.8</v>
      </c>
      <c r="M261" s="46">
        <f t="shared" si="24"/>
        <v>10452.787382471059</v>
      </c>
      <c r="N261" s="46">
        <f t="shared" si="25"/>
        <v>25780.999649190439</v>
      </c>
      <c r="O261" s="46">
        <f t="shared" si="26"/>
        <v>82034.368490407753</v>
      </c>
      <c r="Q261" s="27">
        <f t="shared" si="27"/>
        <v>-5.7744503342623509E-3</v>
      </c>
      <c r="R261" s="27">
        <f t="shared" si="27"/>
        <v>1.9994158691041923E-3</v>
      </c>
      <c r="S261" s="27">
        <f t="shared" si="27"/>
        <v>1.2832857869668375E-2</v>
      </c>
      <c r="T261" s="27">
        <f t="shared" si="27"/>
        <v>-5.385371726946581E-3</v>
      </c>
    </row>
    <row r="262" spans="1:20" ht="15" customHeight="1" x14ac:dyDescent="0.2">
      <c r="A262" s="19">
        <f>'22.22-Dati'!A262</f>
        <v>259</v>
      </c>
      <c r="B262" s="25">
        <f>'22.22-Dati'!B262</f>
        <v>45889</v>
      </c>
      <c r="C262" s="46">
        <f>'22.22-Dati'!C262</f>
        <v>14156.65</v>
      </c>
      <c r="D262" s="46">
        <f>'22.22-Dati'!D262</f>
        <v>10584.69</v>
      </c>
      <c r="E262" s="46">
        <f>'22.22-Dati'!E262</f>
        <v>25611.58</v>
      </c>
      <c r="F262" s="46">
        <f>'22.22-Dati'!F262</f>
        <v>77398</v>
      </c>
      <c r="G262" s="46"/>
      <c r="H262" s="47">
        <f>'22.22-Dati'!H262</f>
        <v>1.34772</v>
      </c>
      <c r="I262" s="47">
        <f>'22.22-Dati'!I262</f>
        <v>0.85829999999999995</v>
      </c>
      <c r="J262" s="46">
        <f>'22.22-Dati'!J262</f>
        <v>147.42940999999999</v>
      </c>
      <c r="K262" s="46"/>
      <c r="L262" s="46">
        <f t="shared" si="23"/>
        <v>14156.65</v>
      </c>
      <c r="M262" s="46">
        <f t="shared" si="24"/>
        <v>10531.24144135365</v>
      </c>
      <c r="N262" s="46">
        <f t="shared" si="25"/>
        <v>25693.042907375046</v>
      </c>
      <c r="O262" s="46">
        <f t="shared" si="26"/>
        <v>81003.129585338509</v>
      </c>
      <c r="Q262" s="27">
        <f t="shared" si="27"/>
        <v>-2.4064887109958308E-3</v>
      </c>
      <c r="R262" s="27">
        <f t="shared" si="27"/>
        <v>7.5055634456083721E-3</v>
      </c>
      <c r="S262" s="27">
        <f t="shared" si="27"/>
        <v>-3.4116885695762715E-3</v>
      </c>
      <c r="T262" s="27">
        <f t="shared" si="27"/>
        <v>-1.2570815428289986E-2</v>
      </c>
    </row>
    <row r="263" spans="1:20" ht="15" customHeight="1" x14ac:dyDescent="0.2">
      <c r="A263" s="19">
        <f>'22.22-Dati'!A263</f>
        <v>260</v>
      </c>
      <c r="B263" s="25">
        <f>'22.22-Dati'!B263</f>
        <v>45890</v>
      </c>
      <c r="C263" s="46">
        <f>'22.22-Dati'!C263</f>
        <v>14101.79</v>
      </c>
      <c r="D263" s="46">
        <f>'22.22-Dati'!D263</f>
        <v>10613.47</v>
      </c>
      <c r="E263" s="46">
        <f>'22.22-Dati'!E263</f>
        <v>25499.96</v>
      </c>
      <c r="F263" s="46">
        <f>'22.22-Dati'!F263</f>
        <v>76895.63</v>
      </c>
      <c r="G263" s="46"/>
      <c r="H263" s="47">
        <f>'22.22-Dati'!H263</f>
        <v>1.34493</v>
      </c>
      <c r="I263" s="47">
        <f>'22.22-Dati'!I263</f>
        <v>0.85918000000000005</v>
      </c>
      <c r="J263" s="46">
        <f>'22.22-Dati'!J263</f>
        <v>147.85634999999999</v>
      </c>
      <c r="K263" s="46"/>
      <c r="L263" s="46">
        <f t="shared" si="23"/>
        <v>14101.79</v>
      </c>
      <c r="M263" s="46">
        <f t="shared" si="24"/>
        <v>10538.015449371012</v>
      </c>
      <c r="N263" s="46">
        <f t="shared" si="25"/>
        <v>25554.86691822435</v>
      </c>
      <c r="O263" s="46">
        <f t="shared" si="26"/>
        <v>80244.97865746179</v>
      </c>
      <c r="Q263" s="27">
        <f t="shared" si="27"/>
        <v>-3.8752105900759547E-3</v>
      </c>
      <c r="R263" s="27">
        <f t="shared" si="27"/>
        <v>6.4322977068616781E-4</v>
      </c>
      <c r="S263" s="27">
        <f t="shared" si="27"/>
        <v>-5.3779534658011541E-3</v>
      </c>
      <c r="T263" s="27">
        <f t="shared" si="27"/>
        <v>-9.3595263758049115E-3</v>
      </c>
    </row>
    <row r="264" spans="1:20" ht="15" customHeight="1" x14ac:dyDescent="0.2">
      <c r="A264" s="19">
        <f>'22.22-Dati'!A264</f>
        <v>261</v>
      </c>
      <c r="B264" s="25">
        <f>'22.22-Dati'!B264</f>
        <v>45891</v>
      </c>
      <c r="C264" s="46">
        <f>'22.22-Dati'!C264</f>
        <v>14316.55</v>
      </c>
      <c r="D264" s="46">
        <f>'22.22-Dati'!D264</f>
        <v>10627.39</v>
      </c>
      <c r="E264" s="46">
        <f>'22.22-Dati'!E264</f>
        <v>25600.83</v>
      </c>
      <c r="F264" s="46">
        <f>'22.22-Dati'!F264</f>
        <v>76937.31</v>
      </c>
      <c r="G264" s="46"/>
      <c r="H264" s="47">
        <f>'22.22-Dati'!H264</f>
        <v>1.3414999999999999</v>
      </c>
      <c r="I264" s="47">
        <f>'22.22-Dati'!I264</f>
        <v>0.86146999999999996</v>
      </c>
      <c r="J264" s="46">
        <f>'22.22-Dati'!J264</f>
        <v>148.69056</v>
      </c>
      <c r="K264" s="46"/>
      <c r="L264" s="46">
        <f t="shared" si="23"/>
        <v>14316.55</v>
      </c>
      <c r="M264" s="46">
        <f t="shared" si="24"/>
        <v>10524.925942741555</v>
      </c>
      <c r="N264" s="46">
        <f t="shared" si="25"/>
        <v>25587.754251337832</v>
      </c>
      <c r="O264" s="46">
        <f t="shared" si="26"/>
        <v>79838.025560650247</v>
      </c>
      <c r="Q264" s="27">
        <f t="shared" si="27"/>
        <v>1.5229272312238262E-2</v>
      </c>
      <c r="R264" s="27">
        <f t="shared" si="27"/>
        <v>-1.2421225507160535E-3</v>
      </c>
      <c r="S264" s="27">
        <f t="shared" si="27"/>
        <v>1.2869303220682557E-3</v>
      </c>
      <c r="T264" s="27">
        <f t="shared" si="27"/>
        <v>-5.0713839497507499E-3</v>
      </c>
    </row>
    <row r="265" spans="1:20" ht="15" customHeight="1" x14ac:dyDescent="0.2">
      <c r="A265" s="19">
        <f>'22.22-Dati'!A265</f>
        <v>262</v>
      </c>
      <c r="B265" s="25">
        <f>'22.22-Dati'!B265</f>
        <v>45895</v>
      </c>
      <c r="C265" s="46">
        <f>'22.22-Dati'!C265</f>
        <v>14315.6</v>
      </c>
      <c r="D265" s="46">
        <f>'22.22-Dati'!D265</f>
        <v>10563.99</v>
      </c>
      <c r="E265" s="46">
        <f>'22.22-Dati'!E265</f>
        <v>24766.04</v>
      </c>
      <c r="F265" s="46">
        <f>'22.22-Dati'!F265</f>
        <v>76506.25</v>
      </c>
      <c r="G265" s="46"/>
      <c r="H265" s="47">
        <f>'22.22-Dati'!H265</f>
        <v>1.34876</v>
      </c>
      <c r="I265" s="47">
        <f>'22.22-Dati'!I265</f>
        <v>0.85792999999999997</v>
      </c>
      <c r="J265" s="46">
        <f>'22.22-Dati'!J265</f>
        <v>147.36616000000001</v>
      </c>
      <c r="K265" s="46"/>
      <c r="L265" s="46">
        <f t="shared" si="23"/>
        <v>14315.6</v>
      </c>
      <c r="M265" s="46">
        <f t="shared" si="24"/>
        <v>10518.756756732813</v>
      </c>
      <c r="N265" s="46">
        <f t="shared" si="25"/>
        <v>24855.528331215832</v>
      </c>
      <c r="O265" s="46">
        <f t="shared" si="26"/>
        <v>80104.208886049542</v>
      </c>
      <c r="Q265" s="27">
        <f t="shared" si="27"/>
        <v>-6.6356768914222251E-5</v>
      </c>
      <c r="R265" s="27">
        <f t="shared" si="27"/>
        <v>-5.8615006341168347E-4</v>
      </c>
      <c r="S265" s="27">
        <f t="shared" si="27"/>
        <v>-2.8616263581776297E-2</v>
      </c>
      <c r="T265" s="27">
        <f t="shared" si="27"/>
        <v>3.3340419371604446E-3</v>
      </c>
    </row>
    <row r="266" spans="1:20" ht="15" customHeight="1" x14ac:dyDescent="0.2">
      <c r="A266" s="19">
        <f>'22.22-Dati'!A266</f>
        <v>263</v>
      </c>
      <c r="B266" s="25">
        <f>'22.22-Dati'!B266</f>
        <v>45896</v>
      </c>
      <c r="C266" s="46">
        <f>'22.22-Dati'!C266</f>
        <v>14349.86</v>
      </c>
      <c r="D266" s="46">
        <f>'22.22-Dati'!D266</f>
        <v>10552.25</v>
      </c>
      <c r="E266" s="46">
        <f>'22.22-Dati'!E266</f>
        <v>24875.63</v>
      </c>
      <c r="F266" s="46">
        <f>'22.22-Dati'!F266</f>
        <v>76733.38</v>
      </c>
      <c r="G266" s="46"/>
      <c r="H266" s="47">
        <f>'22.22-Dati'!H266</f>
        <v>1.34396</v>
      </c>
      <c r="I266" s="47">
        <f>'22.22-Dati'!I266</f>
        <v>0.86258999999999997</v>
      </c>
      <c r="J266" s="46">
        <f>'22.22-Dati'!J266</f>
        <v>148.04623000000001</v>
      </c>
      <c r="K266" s="46"/>
      <c r="L266" s="46">
        <f t="shared" si="23"/>
        <v>14349.86</v>
      </c>
      <c r="M266" s="46">
        <f t="shared" si="24"/>
        <v>10469.674218934562</v>
      </c>
      <c r="N266" s="46">
        <f t="shared" si="25"/>
        <v>24830.642250547771</v>
      </c>
      <c r="O266" s="46">
        <f t="shared" si="26"/>
        <v>79972.958693410837</v>
      </c>
      <c r="Q266" s="27">
        <f t="shared" si="27"/>
        <v>2.3931934393249476E-3</v>
      </c>
      <c r="R266" s="27">
        <f t="shared" si="27"/>
        <v>-4.666191921096987E-3</v>
      </c>
      <c r="S266" s="27">
        <f t="shared" si="27"/>
        <v>-1.0012291968385261E-3</v>
      </c>
      <c r="T266" s="27">
        <f t="shared" si="27"/>
        <v>-1.6384930887390942E-3</v>
      </c>
    </row>
    <row r="267" spans="1:20" ht="15" customHeight="1" x14ac:dyDescent="0.2">
      <c r="A267" s="19">
        <f>'22.22-Dati'!A267</f>
        <v>264</v>
      </c>
      <c r="B267" s="25">
        <f>'22.22-Dati'!B267</f>
        <v>45897</v>
      </c>
      <c r="C267" s="46">
        <f>'22.22-Dati'!C267</f>
        <v>14395.51</v>
      </c>
      <c r="D267" s="46">
        <f>'22.22-Dati'!D267</f>
        <v>10512.98</v>
      </c>
      <c r="E267" s="46">
        <f>'22.22-Dati'!E267</f>
        <v>24935.599999999999</v>
      </c>
      <c r="F267" s="46">
        <f>'22.22-Dati'!F267</f>
        <v>77337.81</v>
      </c>
      <c r="G267" s="46"/>
      <c r="H267" s="47">
        <f>'22.22-Dati'!H267</f>
        <v>1.3518600000000001</v>
      </c>
      <c r="I267" s="47">
        <f>'22.22-Dati'!I267</f>
        <v>0.85646</v>
      </c>
      <c r="J267" s="46">
        <f>'22.22-Dati'!J267</f>
        <v>146.86536000000001</v>
      </c>
      <c r="K267" s="46"/>
      <c r="L267" s="46">
        <f t="shared" si="23"/>
        <v>14395.51</v>
      </c>
      <c r="M267" s="46">
        <f t="shared" si="24"/>
        <v>10492.0248219348</v>
      </c>
      <c r="N267" s="46">
        <f t="shared" si="25"/>
        <v>25068.654307264784</v>
      </c>
      <c r="O267" s="46">
        <f t="shared" si="26"/>
        <v>81250.994068154658</v>
      </c>
      <c r="Q267" s="27">
        <f t="shared" si="27"/>
        <v>3.1812157052403043E-3</v>
      </c>
      <c r="R267" s="27">
        <f t="shared" si="27"/>
        <v>2.1347945058133558E-3</v>
      </c>
      <c r="S267" s="27">
        <f t="shared" si="27"/>
        <v>9.5854168537167755E-3</v>
      </c>
      <c r="T267" s="27">
        <f t="shared" si="27"/>
        <v>1.5980843970564772E-2</v>
      </c>
    </row>
    <row r="268" spans="1:20" ht="15" customHeight="1" x14ac:dyDescent="0.2">
      <c r="A268" s="19">
        <f>'22.22-Dati'!A268</f>
        <v>265</v>
      </c>
      <c r="B268" s="25">
        <f>'22.22-Dati'!B268</f>
        <v>45898</v>
      </c>
      <c r="C268" s="46">
        <f>'22.22-Dati'!C268</f>
        <v>14304.68</v>
      </c>
      <c r="D268" s="46">
        <f>'22.22-Dati'!D268</f>
        <v>10479.35</v>
      </c>
      <c r="E268" s="46">
        <f>'22.22-Dati'!E268</f>
        <v>24747.05</v>
      </c>
      <c r="F268" s="46">
        <f>'22.22-Dati'!F268</f>
        <v>77138.63</v>
      </c>
      <c r="G268" s="46"/>
      <c r="H268" s="47">
        <f>'22.22-Dati'!H268</f>
        <v>1.3449500000000001</v>
      </c>
      <c r="I268" s="47">
        <f>'22.22-Dati'!I268</f>
        <v>0.85777999999999999</v>
      </c>
      <c r="J268" s="46">
        <f>'22.22-Dati'!J268</f>
        <v>147.29799</v>
      </c>
      <c r="K268" s="46"/>
      <c r="L268" s="46">
        <f t="shared" si="23"/>
        <v>14304.68</v>
      </c>
      <c r="M268" s="46">
        <f t="shared" si="24"/>
        <v>10405.003678316207</v>
      </c>
      <c r="N268" s="46">
        <f t="shared" si="25"/>
        <v>24840.812867518474</v>
      </c>
      <c r="O268" s="46">
        <f t="shared" si="26"/>
        <v>80803.707568176585</v>
      </c>
      <c r="Q268" s="27">
        <f t="shared" si="27"/>
        <v>-6.3096062591738626E-3</v>
      </c>
      <c r="R268" s="27">
        <f t="shared" si="27"/>
        <v>-8.2940276157815532E-3</v>
      </c>
      <c r="S268" s="27">
        <f t="shared" si="27"/>
        <v>-9.0886984579895014E-3</v>
      </c>
      <c r="T268" s="27">
        <f t="shared" si="27"/>
        <v>-5.5049972632074022E-3</v>
      </c>
    </row>
    <row r="269" spans="1:20" ht="15" customHeight="1" x14ac:dyDescent="0.2">
      <c r="A269" s="19">
        <f>'22.22-Dati'!A269</f>
        <v>266</v>
      </c>
      <c r="B269" s="25">
        <f>'22.22-Dati'!B269</f>
        <v>45902</v>
      </c>
      <c r="C269" s="46">
        <f>'22.22-Dati'!C269</f>
        <v>14208.5</v>
      </c>
      <c r="D269" s="46">
        <f>'22.22-Dati'!D269</f>
        <v>10398.77</v>
      </c>
      <c r="E269" s="46">
        <f>'22.22-Dati'!E269</f>
        <v>24587.55</v>
      </c>
      <c r="F269" s="46">
        <f>'22.22-Dati'!F269</f>
        <v>76401.94</v>
      </c>
      <c r="G269" s="46"/>
      <c r="H269" s="47">
        <f>'22.22-Dati'!H269</f>
        <v>1.3383100000000001</v>
      </c>
      <c r="I269" s="47">
        <f>'22.22-Dati'!I269</f>
        <v>0.85865999999999998</v>
      </c>
      <c r="J269" s="46">
        <f>'22.22-Dati'!J269</f>
        <v>148.63471999999999</v>
      </c>
      <c r="K269" s="46"/>
      <c r="L269" s="46">
        <f t="shared" si="23"/>
        <v>14208.5</v>
      </c>
      <c r="M269" s="46">
        <f t="shared" si="24"/>
        <v>10274.020994787978</v>
      </c>
      <c r="N269" s="46">
        <f t="shared" si="25"/>
        <v>24655.414455663475</v>
      </c>
      <c r="O269" s="46">
        <f t="shared" si="26"/>
        <v>79312.256189452921</v>
      </c>
      <c r="Q269" s="27">
        <f t="shared" si="27"/>
        <v>-6.723673650861137E-3</v>
      </c>
      <c r="R269" s="27">
        <f t="shared" si="27"/>
        <v>-1.2588432217587217E-2</v>
      </c>
      <c r="S269" s="27">
        <f t="shared" si="27"/>
        <v>-7.4634599456857662E-3</v>
      </c>
      <c r="T269" s="27">
        <f t="shared" si="27"/>
        <v>-1.8457709721614951E-2</v>
      </c>
    </row>
    <row r="270" spans="1:20" ht="15" customHeight="1" x14ac:dyDescent="0.2">
      <c r="A270" s="19">
        <f>'22.22-Dati'!A270</f>
        <v>267</v>
      </c>
      <c r="B270" s="25">
        <f>'22.22-Dati'!B270</f>
        <v>45903</v>
      </c>
      <c r="C270" s="46">
        <f>'22.22-Dati'!C270</f>
        <v>14281.23</v>
      </c>
      <c r="D270" s="46">
        <f>'22.22-Dati'!D270</f>
        <v>10468.69</v>
      </c>
      <c r="E270" s="46">
        <f>'22.22-Dati'!E270</f>
        <v>24797.82</v>
      </c>
      <c r="F270" s="46">
        <f>'22.22-Dati'!F270</f>
        <v>75730.880000000005</v>
      </c>
      <c r="G270" s="46"/>
      <c r="H270" s="47">
        <f>'22.22-Dati'!H270</f>
        <v>1.3414299999999999</v>
      </c>
      <c r="I270" s="47">
        <f>'22.22-Dati'!I270</f>
        <v>0.85814999999999997</v>
      </c>
      <c r="J270" s="46">
        <f>'22.22-Dati'!J270</f>
        <v>148.60551000000001</v>
      </c>
      <c r="K270" s="46"/>
      <c r="L270" s="46">
        <f t="shared" si="23"/>
        <v>14281.23</v>
      </c>
      <c r="M270" s="46">
        <f t="shared" si="24"/>
        <v>10367.215056328254</v>
      </c>
      <c r="N270" s="46">
        <f t="shared" si="25"/>
        <v>24881.042888306238</v>
      </c>
      <c r="O270" s="46">
        <f t="shared" si="26"/>
        <v>78631.086795874522</v>
      </c>
      <c r="Q270" s="27">
        <f t="shared" si="27"/>
        <v>5.1187669352851855E-3</v>
      </c>
      <c r="R270" s="27">
        <f t="shared" si="27"/>
        <v>9.0708459314570045E-3</v>
      </c>
      <c r="S270" s="27">
        <f t="shared" si="27"/>
        <v>9.1512731634870188E-3</v>
      </c>
      <c r="T270" s="27">
        <f t="shared" si="27"/>
        <v>-8.5884505914355994E-3</v>
      </c>
    </row>
    <row r="271" spans="1:20" ht="15" customHeight="1" x14ac:dyDescent="0.2">
      <c r="A271" s="19">
        <f>'22.22-Dati'!A271</f>
        <v>268</v>
      </c>
      <c r="B271" s="25">
        <f>'22.22-Dati'!B271</f>
        <v>45904</v>
      </c>
      <c r="C271" s="46">
        <f>'22.22-Dati'!C271</f>
        <v>14401.71</v>
      </c>
      <c r="D271" s="46">
        <f>'22.22-Dati'!D271</f>
        <v>10515.29</v>
      </c>
      <c r="E271" s="46">
        <f>'22.22-Dati'!E271</f>
        <v>24731.03</v>
      </c>
      <c r="F271" s="46">
        <f>'22.22-Dati'!F271</f>
        <v>76889.06</v>
      </c>
      <c r="G271" s="46"/>
      <c r="H271" s="47">
        <f>'22.22-Dati'!H271</f>
        <v>1.3444499999999999</v>
      </c>
      <c r="I271" s="47">
        <f>'22.22-Dati'!I271</f>
        <v>0.85858999999999996</v>
      </c>
      <c r="J271" s="46">
        <f>'22.22-Dati'!J271</f>
        <v>148.33004</v>
      </c>
      <c r="K271" s="46"/>
      <c r="L271" s="46">
        <f t="shared" si="23"/>
        <v>14401.71</v>
      </c>
      <c r="M271" s="46">
        <f t="shared" si="24"/>
        <v>10436.807258814672</v>
      </c>
      <c r="N271" s="46">
        <f t="shared" si="25"/>
        <v>24801.312338718129</v>
      </c>
      <c r="O271" s="46">
        <f t="shared" si="26"/>
        <v>79981.883115870514</v>
      </c>
      <c r="Q271" s="27">
        <f t="shared" si="27"/>
        <v>8.436248138290579E-3</v>
      </c>
      <c r="R271" s="27">
        <f t="shared" si="27"/>
        <v>6.7127190965270657E-3</v>
      </c>
      <c r="S271" s="27">
        <f t="shared" si="27"/>
        <v>-3.2044697622212841E-3</v>
      </c>
      <c r="T271" s="27">
        <f t="shared" si="27"/>
        <v>1.7178909449676632E-2</v>
      </c>
    </row>
    <row r="272" spans="1:20" ht="15" customHeight="1" x14ac:dyDescent="0.2">
      <c r="A272" s="19">
        <f>'22.22-Dati'!A272</f>
        <v>269</v>
      </c>
      <c r="B272" s="25">
        <f>'22.22-Dati'!B272</f>
        <v>45905</v>
      </c>
      <c r="C272" s="46">
        <f>'22.22-Dati'!C272</f>
        <v>14358.11</v>
      </c>
      <c r="D272" s="46">
        <f>'22.22-Dati'!D272</f>
        <v>10505.41</v>
      </c>
      <c r="E272" s="46">
        <f>'22.22-Dati'!E272</f>
        <v>24653.49</v>
      </c>
      <c r="F272" s="46">
        <f>'22.22-Dati'!F272</f>
        <v>77680.88</v>
      </c>
      <c r="G272" s="46"/>
      <c r="H272" s="47">
        <f>'22.22-Dati'!H272</f>
        <v>1.34789</v>
      </c>
      <c r="I272" s="47">
        <f>'22.22-Dati'!I272</f>
        <v>0.85492000000000001</v>
      </c>
      <c r="J272" s="46">
        <f>'22.22-Dati'!J272</f>
        <v>147.97810999999999</v>
      </c>
      <c r="K272" s="46"/>
      <c r="L272" s="46">
        <f t="shared" si="23"/>
        <v>14358.11</v>
      </c>
      <c r="M272" s="46">
        <f t="shared" si="24"/>
        <v>10453.680224500944</v>
      </c>
      <c r="N272" s="46">
        <f t="shared" si="25"/>
        <v>24829.68522750667</v>
      </c>
      <c r="O272" s="46">
        <f t="shared" si="26"/>
        <v>80997.730057203749</v>
      </c>
      <c r="Q272" s="27">
        <f t="shared" si="27"/>
        <v>-3.0274182718578939E-3</v>
      </c>
      <c r="R272" s="27">
        <f t="shared" si="27"/>
        <v>1.616678862400371E-3</v>
      </c>
      <c r="S272" s="27">
        <f t="shared" si="27"/>
        <v>1.1440075589970716E-3</v>
      </c>
      <c r="T272" s="27">
        <f t="shared" si="27"/>
        <v>1.2700963040112071E-2</v>
      </c>
    </row>
    <row r="273" spans="1:20" ht="15" customHeight="1" x14ac:dyDescent="0.2">
      <c r="A273" s="19">
        <f>'22.22-Dati'!A273</f>
        <v>270</v>
      </c>
      <c r="B273" s="25">
        <f>'22.22-Dati'!B273</f>
        <v>45908</v>
      </c>
      <c r="C273" s="46">
        <f>'22.22-Dati'!C273</f>
        <v>14389.13</v>
      </c>
      <c r="D273" s="46">
        <f>'22.22-Dati'!D273</f>
        <v>10520.51</v>
      </c>
      <c r="E273" s="46">
        <f>'22.22-Dati'!E273</f>
        <v>24846.44</v>
      </c>
      <c r="F273" s="46">
        <f>'22.22-Dati'!F273</f>
        <v>78809.56</v>
      </c>
      <c r="G273" s="46"/>
      <c r="H273" s="47">
        <f>'22.22-Dati'!H273</f>
        <v>1.35287</v>
      </c>
      <c r="I273" s="47">
        <f>'22.22-Dati'!I273</f>
        <v>0.85265999999999997</v>
      </c>
      <c r="J273" s="46">
        <f>'22.22-Dati'!J273</f>
        <v>147.84277</v>
      </c>
      <c r="K273" s="46"/>
      <c r="L273" s="46">
        <f t="shared" si="23"/>
        <v>14389.13</v>
      </c>
      <c r="M273" s="46">
        <f t="shared" si="24"/>
        <v>10507.384216055398</v>
      </c>
      <c r="N273" s="46">
        <f t="shared" si="25"/>
        <v>25090.341089297024</v>
      </c>
      <c r="O273" s="46">
        <f t="shared" si="26"/>
        <v>82249.828158133125</v>
      </c>
      <c r="Q273" s="27">
        <f t="shared" si="27"/>
        <v>2.160451480034532E-3</v>
      </c>
      <c r="R273" s="27">
        <f t="shared" si="27"/>
        <v>5.1373287111446501E-3</v>
      </c>
      <c r="S273" s="27">
        <f t="shared" si="27"/>
        <v>1.0497751356976351E-2</v>
      </c>
      <c r="T273" s="27">
        <f t="shared" si="27"/>
        <v>1.5458434452979054E-2</v>
      </c>
    </row>
    <row r="274" spans="1:20" ht="15" customHeight="1" x14ac:dyDescent="0.2">
      <c r="A274" s="19">
        <f>'22.22-Dati'!A274</f>
        <v>271</v>
      </c>
      <c r="B274" s="25">
        <f>'22.22-Dati'!B274</f>
        <v>45909</v>
      </c>
      <c r="C274" s="46">
        <f>'22.22-Dati'!C274</f>
        <v>14428.25</v>
      </c>
      <c r="D274" s="46">
        <f>'22.22-Dati'!D274</f>
        <v>10544.56</v>
      </c>
      <c r="E274" s="46">
        <f>'22.22-Dati'!E274</f>
        <v>24893.16</v>
      </c>
      <c r="F274" s="46">
        <f>'22.22-Dati'!F274</f>
        <v>78476.38</v>
      </c>
      <c r="G274" s="46"/>
      <c r="H274" s="47">
        <f>'22.22-Dati'!H274</f>
        <v>1.35565</v>
      </c>
      <c r="I274" s="47">
        <f>'22.22-Dati'!I274</f>
        <v>0.85150000000000003</v>
      </c>
      <c r="J274" s="46">
        <f>'22.22-Dati'!J274</f>
        <v>146.76430999999999</v>
      </c>
      <c r="K274" s="46"/>
      <c r="L274" s="46">
        <f t="shared" si="23"/>
        <v>14428.25</v>
      </c>
      <c r="M274" s="46">
        <f t="shared" si="24"/>
        <v>10553.045095086227</v>
      </c>
      <c r="N274" s="46">
        <f t="shared" si="25"/>
        <v>25171.764597533762</v>
      </c>
      <c r="O274" s="46">
        <f t="shared" si="26"/>
        <v>82503.940540620533</v>
      </c>
      <c r="Q274" s="27">
        <f t="shared" si="27"/>
        <v>2.7187189218528711E-3</v>
      </c>
      <c r="R274" s="27">
        <f t="shared" si="27"/>
        <v>4.3455990655656088E-3</v>
      </c>
      <c r="S274" s="27">
        <f t="shared" si="27"/>
        <v>3.2452132853415506E-3</v>
      </c>
      <c r="T274" s="27">
        <f t="shared" si="27"/>
        <v>3.0895187039035902E-3</v>
      </c>
    </row>
    <row r="275" spans="1:20" ht="15" customHeight="1" x14ac:dyDescent="0.2">
      <c r="A275" s="19">
        <f>'22.22-Dati'!A275</f>
        <v>272</v>
      </c>
      <c r="B275" s="25">
        <f>'22.22-Dati'!B275</f>
        <v>45910</v>
      </c>
      <c r="C275" s="46">
        <f>'22.22-Dati'!C275</f>
        <v>14471.71</v>
      </c>
      <c r="D275" s="46">
        <f>'22.22-Dati'!D275</f>
        <v>10525.01</v>
      </c>
      <c r="E275" s="46">
        <f>'22.22-Dati'!E275</f>
        <v>24931.49</v>
      </c>
      <c r="F275" s="46">
        <f>'22.22-Dati'!F275</f>
        <v>79159.63</v>
      </c>
      <c r="G275" s="46"/>
      <c r="H275" s="47">
        <f>'22.22-Dati'!H275</f>
        <v>1.35341</v>
      </c>
      <c r="I275" s="47">
        <f>'22.22-Dati'!I275</f>
        <v>0.85419</v>
      </c>
      <c r="J275" s="46">
        <f>'22.22-Dati'!J275</f>
        <v>147.49295000000001</v>
      </c>
      <c r="K275" s="46"/>
      <c r="L275" s="46">
        <f t="shared" si="23"/>
        <v>14471.71</v>
      </c>
      <c r="M275" s="46">
        <f t="shared" si="24"/>
        <v>10516.074433100048</v>
      </c>
      <c r="N275" s="46">
        <f t="shared" si="25"/>
        <v>25131.131053629753</v>
      </c>
      <c r="O275" s="46">
        <f t="shared" si="26"/>
        <v>82811.124305807156</v>
      </c>
      <c r="Q275" s="27">
        <f t="shared" si="27"/>
        <v>3.012146310190018E-3</v>
      </c>
      <c r="R275" s="27">
        <f t="shared" si="27"/>
        <v>-3.5033169718372134E-3</v>
      </c>
      <c r="S275" s="27">
        <f t="shared" si="27"/>
        <v>-1.6142509098464109E-3</v>
      </c>
      <c r="T275" s="27">
        <f t="shared" si="27"/>
        <v>3.7232617396666251E-3</v>
      </c>
    </row>
    <row r="276" spans="1:20" ht="15" customHeight="1" x14ac:dyDescent="0.2">
      <c r="A276" s="19">
        <f>'22.22-Dati'!A276</f>
        <v>273</v>
      </c>
      <c r="B276" s="25">
        <f>'22.22-Dati'!B276</f>
        <v>45911</v>
      </c>
      <c r="C276" s="46">
        <f>'22.22-Dati'!C276</f>
        <v>14594.64</v>
      </c>
      <c r="D276" s="46">
        <f>'22.22-Dati'!D276</f>
        <v>10608.54</v>
      </c>
      <c r="E276" s="46">
        <f>'22.22-Dati'!E276</f>
        <v>25131.31</v>
      </c>
      <c r="F276" s="46">
        <f>'22.22-Dati'!F276</f>
        <v>80125.38</v>
      </c>
      <c r="G276" s="46"/>
      <c r="H276" s="47">
        <f>'22.22-Dati'!H276</f>
        <v>1.35134</v>
      </c>
      <c r="I276" s="47">
        <f>'22.22-Dati'!I276</f>
        <v>0.85580000000000001</v>
      </c>
      <c r="J276" s="46">
        <f>'22.22-Dati'!J276</f>
        <v>147.95035999999999</v>
      </c>
      <c r="K276" s="46"/>
      <c r="L276" s="46">
        <f t="shared" si="23"/>
        <v>14594.64</v>
      </c>
      <c r="M276" s="46">
        <f t="shared" si="24"/>
        <v>10583.321848866053</v>
      </c>
      <c r="N276" s="46">
        <f t="shared" si="25"/>
        <v>25284.893490652023</v>
      </c>
      <c r="O276" s="46">
        <f t="shared" si="26"/>
        <v>83562.276564823507</v>
      </c>
      <c r="Q276" s="27">
        <f t="shared" si="27"/>
        <v>8.4945041049053847E-3</v>
      </c>
      <c r="R276" s="27">
        <f t="shared" si="27"/>
        <v>6.3947261113272095E-3</v>
      </c>
      <c r="S276" s="27">
        <f t="shared" si="27"/>
        <v>6.1184049653054112E-3</v>
      </c>
      <c r="T276" s="27">
        <f t="shared" si="27"/>
        <v>9.0706685280890036E-3</v>
      </c>
    </row>
    <row r="277" spans="1:20" ht="15" customHeight="1" x14ac:dyDescent="0.2">
      <c r="A277" s="19">
        <f>'22.22-Dati'!A277</f>
        <v>274</v>
      </c>
      <c r="B277" s="25">
        <f>'22.22-Dati'!B277</f>
        <v>45912</v>
      </c>
      <c r="C277" s="46">
        <f>'22.22-Dati'!C277</f>
        <v>14588.18</v>
      </c>
      <c r="D277" s="46">
        <f>'22.22-Dati'!D277</f>
        <v>10592.24</v>
      </c>
      <c r="E277" s="46">
        <f>'22.22-Dati'!E277</f>
        <v>25136.81</v>
      </c>
      <c r="F277" s="46">
        <f>'22.22-Dati'!F277</f>
        <v>80839.75</v>
      </c>
      <c r="G277" s="46"/>
      <c r="H277" s="47">
        <f>'22.22-Dati'!H277</f>
        <v>1.3542099999999999</v>
      </c>
      <c r="I277" s="47">
        <f>'22.22-Dati'!I277</f>
        <v>0.85338999999999998</v>
      </c>
      <c r="J277" s="46">
        <f>'22.22-Dati'!J277</f>
        <v>147.91773000000001</v>
      </c>
      <c r="K277" s="46"/>
      <c r="L277" s="46">
        <f t="shared" si="23"/>
        <v>14588.18</v>
      </c>
      <c r="M277" s="46">
        <f t="shared" si="24"/>
        <v>10589.503108315614</v>
      </c>
      <c r="N277" s="46">
        <f t="shared" si="25"/>
        <v>25361.848058097705</v>
      </c>
      <c r="O277" s="46">
        <f t="shared" si="26"/>
        <v>84325.886555080302</v>
      </c>
      <c r="Q277" s="27">
        <f t="shared" si="27"/>
        <v>-4.4262825256389518E-4</v>
      </c>
      <c r="R277" s="27">
        <f t="shared" si="27"/>
        <v>5.8405664476912287E-4</v>
      </c>
      <c r="S277" s="27">
        <f t="shared" si="27"/>
        <v>3.0434997669313004E-3</v>
      </c>
      <c r="T277" s="27">
        <f t="shared" si="27"/>
        <v>9.1382142953516082E-3</v>
      </c>
    </row>
    <row r="278" spans="1:20" ht="15" customHeight="1" x14ac:dyDescent="0.2">
      <c r="A278" s="19">
        <f>'22.22-Dati'!A278</f>
        <v>275</v>
      </c>
      <c r="B278" s="25">
        <f>'22.22-Dati'!B278</f>
        <v>45916</v>
      </c>
      <c r="C278" s="46">
        <f>'22.22-Dati'!C278</f>
        <v>14641.77</v>
      </c>
      <c r="D278" s="46">
        <f>'22.22-Dati'!D278</f>
        <v>10492.25</v>
      </c>
      <c r="E278" s="46">
        <f>'22.22-Dati'!E278</f>
        <v>25114.28</v>
      </c>
      <c r="F278" s="46">
        <f>'22.22-Dati'!F278</f>
        <v>81082</v>
      </c>
      <c r="G278" s="46"/>
      <c r="H278" s="47">
        <f>'22.22-Dati'!H278</f>
        <v>1.36402</v>
      </c>
      <c r="I278" s="47">
        <f>'22.22-Dati'!I278</f>
        <v>0.84696000000000005</v>
      </c>
      <c r="J278" s="46">
        <f>'22.22-Dati'!J278</f>
        <v>146.98907</v>
      </c>
      <c r="K278" s="46"/>
      <c r="L278" s="46">
        <f t="shared" si="23"/>
        <v>14641.77</v>
      </c>
      <c r="M278" s="46">
        <f t="shared" si="24"/>
        <v>10565.525960459485</v>
      </c>
      <c r="N278" s="46">
        <f t="shared" si="25"/>
        <v>25531.487329271746</v>
      </c>
      <c r="O278" s="46">
        <f t="shared" si="26"/>
        <v>85112.941093375179</v>
      </c>
      <c r="Q278" s="27">
        <f t="shared" si="27"/>
        <v>3.673521988349482E-3</v>
      </c>
      <c r="R278" s="27">
        <f t="shared" si="27"/>
        <v>-2.2642372933721765E-3</v>
      </c>
      <c r="S278" s="27">
        <f t="shared" si="27"/>
        <v>6.6887582791853107E-3</v>
      </c>
      <c r="T278" s="27">
        <f t="shared" si="27"/>
        <v>9.3334866723373891E-3</v>
      </c>
    </row>
    <row r="279" spans="1:20" ht="15" customHeight="1" x14ac:dyDescent="0.2">
      <c r="A279" s="19">
        <f>'22.22-Dati'!A279</f>
        <v>276</v>
      </c>
      <c r="B279" s="25">
        <f>'22.22-Dati'!B279</f>
        <v>45917</v>
      </c>
      <c r="C279" s="46">
        <f>'22.22-Dati'!C279</f>
        <v>14627.8</v>
      </c>
      <c r="D279" s="46">
        <f>'22.22-Dati'!D279</f>
        <v>10506.75</v>
      </c>
      <c r="E279" s="46">
        <f>'22.22-Dati'!E279</f>
        <v>25013.91</v>
      </c>
      <c r="F279" s="46">
        <f>'22.22-Dati'!F279</f>
        <v>80880</v>
      </c>
      <c r="G279" s="46"/>
      <c r="H279" s="47">
        <f>'22.22-Dati'!H279</f>
        <v>1.3645</v>
      </c>
      <c r="I279" s="47">
        <f>'22.22-Dati'!I279</f>
        <v>0.84480999999999995</v>
      </c>
      <c r="J279" s="46">
        <f>'22.22-Dati'!J279</f>
        <v>146.38844</v>
      </c>
      <c r="K279" s="46"/>
      <c r="L279" s="46">
        <f t="shared" si="23"/>
        <v>14627.8</v>
      </c>
      <c r="M279" s="46">
        <f t="shared" si="24"/>
        <v>10583.850383150249</v>
      </c>
      <c r="N279" s="46">
        <f t="shared" si="25"/>
        <v>25494.16664966087</v>
      </c>
      <c r="O279" s="46">
        <f t="shared" si="26"/>
        <v>85249.24615085726</v>
      </c>
      <c r="Q279" s="27">
        <f t="shared" si="27"/>
        <v>-9.5411961805172212E-4</v>
      </c>
      <c r="R279" s="27">
        <f t="shared" si="27"/>
        <v>1.7343597241956555E-3</v>
      </c>
      <c r="S279" s="27">
        <f t="shared" si="27"/>
        <v>-1.4617510969714336E-3</v>
      </c>
      <c r="T279" s="27">
        <f t="shared" si="27"/>
        <v>1.6014610202759198E-3</v>
      </c>
    </row>
    <row r="280" spans="1:20" ht="15" customHeight="1" x14ac:dyDescent="0.2">
      <c r="A280" s="19">
        <f>'22.22-Dati'!A280</f>
        <v>277</v>
      </c>
      <c r="B280" s="25">
        <f>'22.22-Dati'!B280</f>
        <v>45918</v>
      </c>
      <c r="C280" s="46">
        <f>'22.22-Dati'!C280</f>
        <v>14698.08</v>
      </c>
      <c r="D280" s="46">
        <f>'22.22-Dati'!D280</f>
        <v>10529.96</v>
      </c>
      <c r="E280" s="46">
        <f>'22.22-Dati'!E280</f>
        <v>25231.17</v>
      </c>
      <c r="F280" s="46">
        <f>'22.22-Dati'!F280</f>
        <v>81807.5</v>
      </c>
      <c r="G280" s="46"/>
      <c r="H280" s="47">
        <f>'22.22-Dati'!H280</f>
        <v>1.3615200000000001</v>
      </c>
      <c r="I280" s="47">
        <f>'22.22-Dati'!I280</f>
        <v>0.84616999999999998</v>
      </c>
      <c r="J280" s="46">
        <f>'22.22-Dati'!J280</f>
        <v>147.43611000000001</v>
      </c>
      <c r="K280" s="46"/>
      <c r="L280" s="46">
        <f t="shared" si="23"/>
        <v>14698.08</v>
      </c>
      <c r="M280" s="46">
        <f t="shared" si="24"/>
        <v>10584.065038979446</v>
      </c>
      <c r="N280" s="46">
        <f t="shared" si="25"/>
        <v>25674.266760934559</v>
      </c>
      <c r="O280" s="46">
        <f t="shared" si="26"/>
        <v>85614.129374750861</v>
      </c>
      <c r="Q280" s="27">
        <f t="shared" si="27"/>
        <v>4.8045502399541055E-3</v>
      </c>
      <c r="R280" s="27">
        <f t="shared" si="27"/>
        <v>2.0281449701777428E-5</v>
      </c>
      <c r="S280" s="27">
        <f t="shared" si="27"/>
        <v>7.0643654977474721E-3</v>
      </c>
      <c r="T280" s="27">
        <f t="shared" si="27"/>
        <v>4.2801929678991284E-3</v>
      </c>
    </row>
    <row r="281" spans="1:20" ht="15" customHeight="1" x14ac:dyDescent="0.2">
      <c r="A281" s="19">
        <f>'22.22-Dati'!A281</f>
        <v>278</v>
      </c>
      <c r="B281" s="25">
        <f>'22.22-Dati'!B281</f>
        <v>45919</v>
      </c>
      <c r="C281" s="46">
        <f>'22.22-Dati'!C281</f>
        <v>14769.93</v>
      </c>
      <c r="D281" s="46">
        <f>'22.22-Dati'!D281</f>
        <v>10516.9</v>
      </c>
      <c r="E281" s="46">
        <f>'22.22-Dati'!E281</f>
        <v>25227.89</v>
      </c>
      <c r="F281" s="46">
        <f>'22.22-Dati'!F281</f>
        <v>81342.25</v>
      </c>
      <c r="G281" s="46"/>
      <c r="H281" s="47">
        <f>'22.22-Dati'!H281</f>
        <v>1.3477300000000001</v>
      </c>
      <c r="I281" s="47">
        <f>'22.22-Dati'!I281</f>
        <v>0.85207999999999995</v>
      </c>
      <c r="J281" s="46">
        <f>'22.22-Dati'!J281</f>
        <v>148.08282</v>
      </c>
      <c r="K281" s="46"/>
      <c r="L281" s="46">
        <f t="shared" si="23"/>
        <v>14769.93</v>
      </c>
      <c r="M281" s="46">
        <f t="shared" si="24"/>
        <v>10463.87139513938</v>
      </c>
      <c r="N281" s="46">
        <f t="shared" si="25"/>
        <v>25492.876404445593</v>
      </c>
      <c r="O281" s="46">
        <f t="shared" si="26"/>
        <v>84755.461375026483</v>
      </c>
      <c r="Q281" s="27">
        <f t="shared" si="27"/>
        <v>4.8883935861010665E-3</v>
      </c>
      <c r="R281" s="27">
        <f t="shared" si="27"/>
        <v>-1.1356094600459459E-2</v>
      </c>
      <c r="S281" s="27">
        <f t="shared" si="27"/>
        <v>-7.0650647271830146E-3</v>
      </c>
      <c r="T281" s="27">
        <f t="shared" si="27"/>
        <v>-1.0029512721735554E-2</v>
      </c>
    </row>
    <row r="282" spans="1:20" ht="15" customHeight="1" x14ac:dyDescent="0.2">
      <c r="A282" s="19">
        <f>'22.22-Dati'!A282</f>
        <v>279</v>
      </c>
      <c r="B282" s="25">
        <f>'22.22-Dati'!B282</f>
        <v>45922</v>
      </c>
      <c r="C282" s="46">
        <f>'22.22-Dati'!C282</f>
        <v>14836.27</v>
      </c>
      <c r="D282" s="46">
        <f>'22.22-Dati'!D282</f>
        <v>10528.33</v>
      </c>
      <c r="E282" s="46">
        <f>'22.22-Dati'!E282</f>
        <v>25153.15</v>
      </c>
      <c r="F282" s="46">
        <f>'22.22-Dati'!F282</f>
        <v>82151</v>
      </c>
      <c r="G282" s="46"/>
      <c r="H282" s="47">
        <f>'22.22-Dati'!H282</f>
        <v>1.34964</v>
      </c>
      <c r="I282" s="47">
        <f>'22.22-Dati'!I282</f>
        <v>0.84882000000000002</v>
      </c>
      <c r="J282" s="46">
        <f>'22.22-Dati'!J282</f>
        <v>147.83974000000001</v>
      </c>
      <c r="K282" s="46"/>
      <c r="L282" s="46">
        <f t="shared" si="23"/>
        <v>14836.27</v>
      </c>
      <c r="M282" s="46">
        <f t="shared" si="24"/>
        <v>10490.08925496102</v>
      </c>
      <c r="N282" s="46">
        <f t="shared" si="25"/>
        <v>25514.969892910158</v>
      </c>
      <c r="O282" s="46">
        <f t="shared" si="26"/>
        <v>85738.888999263654</v>
      </c>
      <c r="Q282" s="27">
        <f t="shared" si="27"/>
        <v>4.4915581861254689E-3</v>
      </c>
      <c r="R282" s="27">
        <f t="shared" si="27"/>
        <v>2.5055602110914919E-3</v>
      </c>
      <c r="S282" s="27">
        <f t="shared" si="27"/>
        <v>8.6665341776466162E-4</v>
      </c>
      <c r="T282" s="27">
        <f t="shared" si="27"/>
        <v>1.1603118056141469E-2</v>
      </c>
    </row>
    <row r="283" spans="1:20" ht="15" customHeight="1" x14ac:dyDescent="0.2">
      <c r="A283" s="19">
        <f>'22.22-Dati'!A283</f>
        <v>280</v>
      </c>
      <c r="B283" s="25">
        <f>'22.22-Dati'!B283</f>
        <v>45924</v>
      </c>
      <c r="C283" s="46">
        <f>'22.22-Dati'!C283</f>
        <v>14712.72</v>
      </c>
      <c r="D283" s="46">
        <f>'22.22-Dati'!D283</f>
        <v>10555.43</v>
      </c>
      <c r="E283" s="46">
        <f>'22.22-Dati'!E283</f>
        <v>25144.63</v>
      </c>
      <c r="F283" s="46">
        <f>'22.22-Dati'!F283</f>
        <v>82397.75</v>
      </c>
      <c r="G283" s="46"/>
      <c r="H283" s="47">
        <f>'22.22-Dati'!H283</f>
        <v>1.3464700000000001</v>
      </c>
      <c r="I283" s="47">
        <f>'22.22-Dati'!I283</f>
        <v>0.85063</v>
      </c>
      <c r="J283" s="46">
        <f>'22.22-Dati'!J283</f>
        <v>148.44335000000001</v>
      </c>
      <c r="K283" s="46"/>
      <c r="L283" s="46">
        <f t="shared" si="23"/>
        <v>14712.72</v>
      </c>
      <c r="M283" s="46">
        <f t="shared" si="24"/>
        <v>10492.388548384717</v>
      </c>
      <c r="N283" s="46">
        <f t="shared" si="25"/>
        <v>25452.054088028872</v>
      </c>
      <c r="O283" s="46">
        <f t="shared" si="26"/>
        <v>85646.73142168374</v>
      </c>
      <c r="Q283" s="27">
        <f t="shared" si="27"/>
        <v>-8.3275648124495633E-3</v>
      </c>
      <c r="R283" s="27">
        <f t="shared" si="27"/>
        <v>2.1918721259781883E-4</v>
      </c>
      <c r="S283" s="27">
        <f t="shared" si="27"/>
        <v>-2.4658388838141813E-3</v>
      </c>
      <c r="T283" s="27">
        <f t="shared" si="27"/>
        <v>-1.0748632114967718E-3</v>
      </c>
    </row>
    <row r="284" spans="1:20" ht="15" customHeight="1" x14ac:dyDescent="0.2">
      <c r="A284" s="19">
        <f>'22.22-Dati'!A284</f>
        <v>281</v>
      </c>
      <c r="B284" s="25">
        <f>'22.22-Dati'!B284</f>
        <v>45925</v>
      </c>
      <c r="C284" s="46">
        <f>'22.22-Dati'!C284</f>
        <v>14639.18</v>
      </c>
      <c r="D284" s="46">
        <f>'22.22-Dati'!D284</f>
        <v>10515.34</v>
      </c>
      <c r="E284" s="46">
        <f>'22.22-Dati'!E284</f>
        <v>25041.74</v>
      </c>
      <c r="F284" s="46">
        <f>'22.22-Dati'!F284</f>
        <v>82622.75</v>
      </c>
      <c r="G284" s="46"/>
      <c r="H284" s="47">
        <f>'22.22-Dati'!H284</f>
        <v>1.3419099999999999</v>
      </c>
      <c r="I284" s="47">
        <f>'22.22-Dati'!I284</f>
        <v>0.85185999999999995</v>
      </c>
      <c r="J284" s="46">
        <f>'22.22-Dati'!J284</f>
        <v>148.82016999999999</v>
      </c>
      <c r="K284" s="46"/>
      <c r="L284" s="46">
        <f t="shared" si="23"/>
        <v>14639.18</v>
      </c>
      <c r="M284" s="46">
        <f t="shared" si="24"/>
        <v>10417.139070546893</v>
      </c>
      <c r="N284" s="46">
        <f t="shared" si="25"/>
        <v>25311.306308783136</v>
      </c>
      <c r="O284" s="46">
        <f t="shared" si="26"/>
        <v>85663.149358618524</v>
      </c>
      <c r="Q284" s="27">
        <f t="shared" si="27"/>
        <v>-4.9983959458209668E-3</v>
      </c>
      <c r="R284" s="27">
        <f t="shared" si="27"/>
        <v>-7.1718157873031305E-3</v>
      </c>
      <c r="S284" s="27">
        <f t="shared" si="27"/>
        <v>-5.5299182831744448E-3</v>
      </c>
      <c r="T284" s="27">
        <f t="shared" si="27"/>
        <v>1.9169367776511903E-4</v>
      </c>
    </row>
    <row r="285" spans="1:20" ht="15" customHeight="1" x14ac:dyDescent="0.2">
      <c r="A285" s="19">
        <f>'22.22-Dati'!A285</f>
        <v>282</v>
      </c>
      <c r="B285" s="25">
        <f>'22.22-Dati'!B285</f>
        <v>45926</v>
      </c>
      <c r="C285" s="46">
        <f>'22.22-Dati'!C285</f>
        <v>14725.98</v>
      </c>
      <c r="D285" s="46">
        <f>'22.22-Dati'!D285</f>
        <v>10596.19</v>
      </c>
      <c r="E285" s="46">
        <f>'22.22-Dati'!E285</f>
        <v>25323.34</v>
      </c>
      <c r="F285" s="46">
        <f>'22.22-Dati'!F285</f>
        <v>81900.56</v>
      </c>
      <c r="G285" s="46"/>
      <c r="H285" s="47">
        <f>'22.22-Dati'!H285</f>
        <v>1.3354699999999999</v>
      </c>
      <c r="I285" s="47">
        <f>'22.22-Dati'!I285</f>
        <v>0.85675000000000001</v>
      </c>
      <c r="J285" s="46">
        <f>'22.22-Dati'!J285</f>
        <v>149.75154000000001</v>
      </c>
      <c r="K285" s="46"/>
      <c r="L285" s="46">
        <f t="shared" si="23"/>
        <v>14725.98</v>
      </c>
      <c r="M285" s="46">
        <f t="shared" si="24"/>
        <v>10446.856439950981</v>
      </c>
      <c r="N285" s="46">
        <f t="shared" si="25"/>
        <v>25449.845859585643</v>
      </c>
      <c r="O285" s="46">
        <f t="shared" si="26"/>
        <v>84386.264288583596</v>
      </c>
      <c r="Q285" s="27">
        <f t="shared" si="27"/>
        <v>5.9292938538906739E-3</v>
      </c>
      <c r="R285" s="27">
        <f t="shared" si="27"/>
        <v>2.8527380889164147E-3</v>
      </c>
      <c r="S285" s="27">
        <f t="shared" si="27"/>
        <v>5.473425555852598E-3</v>
      </c>
      <c r="T285" s="27">
        <f t="shared" si="27"/>
        <v>-1.4905885197956031E-2</v>
      </c>
    </row>
    <row r="286" spans="1:20" ht="15" customHeight="1" x14ac:dyDescent="0.2">
      <c r="A286" s="19">
        <f>'22.22-Dati'!A286</f>
        <v>283</v>
      </c>
      <c r="B286" s="25">
        <f>'22.22-Dati'!B286</f>
        <v>45929</v>
      </c>
      <c r="C286" s="46">
        <f>'22.22-Dati'!C286</f>
        <v>14764.92</v>
      </c>
      <c r="D286" s="46">
        <f>'22.22-Dati'!D286</f>
        <v>10613.32</v>
      </c>
      <c r="E286" s="46">
        <f>'22.22-Dati'!E286</f>
        <v>25356.11</v>
      </c>
      <c r="F286" s="46">
        <f>'22.22-Dati'!F286</f>
        <v>81880</v>
      </c>
      <c r="G286" s="46"/>
      <c r="H286" s="47">
        <f>'22.22-Dati'!H286</f>
        <v>1.34392</v>
      </c>
      <c r="I286" s="47">
        <f>'22.22-Dati'!I286</f>
        <v>0.85302</v>
      </c>
      <c r="J286" s="46">
        <f>'22.22-Dati'!J286</f>
        <v>148.75031999999999</v>
      </c>
      <c r="K286" s="46"/>
      <c r="L286" s="46">
        <f t="shared" si="23"/>
        <v>14764.92</v>
      </c>
      <c r="M286" s="46">
        <f t="shared" si="24"/>
        <v>10529.95291046539</v>
      </c>
      <c r="N286" s="46">
        <f t="shared" si="25"/>
        <v>25594.208099810086</v>
      </c>
      <c r="O286" s="46">
        <f t="shared" si="26"/>
        <v>84932.93120445052</v>
      </c>
      <c r="Q286" s="27">
        <f t="shared" si="27"/>
        <v>2.6443061853948266E-3</v>
      </c>
      <c r="R286" s="27">
        <f t="shared" si="27"/>
        <v>7.9542081383094706E-3</v>
      </c>
      <c r="S286" s="27">
        <f t="shared" si="27"/>
        <v>5.6724210048631736E-3</v>
      </c>
      <c r="T286" s="27">
        <f t="shared" si="27"/>
        <v>6.4781504487203831E-3</v>
      </c>
    </row>
    <row r="287" spans="1:20" ht="15" customHeight="1" x14ac:dyDescent="0.2">
      <c r="A287" s="19">
        <f>'22.22-Dati'!A287</f>
        <v>284</v>
      </c>
      <c r="B287" s="25">
        <f>'22.22-Dati'!B287</f>
        <v>45930</v>
      </c>
      <c r="C287" s="46">
        <f>'22.22-Dati'!C287</f>
        <v>14826.8</v>
      </c>
      <c r="D287" s="46">
        <f>'22.22-Dati'!D287</f>
        <v>10671.06</v>
      </c>
      <c r="E287" s="46">
        <f>'22.22-Dati'!E287</f>
        <v>25404.61</v>
      </c>
      <c r="F287" s="46">
        <f>'22.22-Dati'!F287</f>
        <v>81678</v>
      </c>
      <c r="G287" s="46"/>
      <c r="H287" s="47">
        <f>'22.22-Dati'!H287</f>
        <v>1.34429</v>
      </c>
      <c r="I287" s="47">
        <f>'22.22-Dati'!I287</f>
        <v>0.85172000000000003</v>
      </c>
      <c r="J287" s="46">
        <f>'22.22-Dati'!J287</f>
        <v>147.99421000000001</v>
      </c>
      <c r="K287" s="46"/>
      <c r="L287" s="46">
        <f t="shared" si="23"/>
        <v>14826.8</v>
      </c>
      <c r="M287" s="46">
        <f t="shared" si="24"/>
        <v>10590.15418098866</v>
      </c>
      <c r="N287" s="46">
        <f t="shared" si="25"/>
        <v>25682.303278424835</v>
      </c>
      <c r="O287" s="46">
        <f t="shared" si="26"/>
        <v>85156.255735410174</v>
      </c>
      <c r="Q287" s="27">
        <f t="shared" si="27"/>
        <v>4.1910149191461384E-3</v>
      </c>
      <c r="R287" s="27">
        <f t="shared" si="27"/>
        <v>5.7171452745470412E-3</v>
      </c>
      <c r="S287" s="27">
        <f t="shared" si="27"/>
        <v>3.4419966529615955E-3</v>
      </c>
      <c r="T287" s="27">
        <f t="shared" si="27"/>
        <v>2.6294221545476453E-3</v>
      </c>
    </row>
    <row r="288" spans="1:20" ht="15" customHeight="1" x14ac:dyDescent="0.2">
      <c r="A288" s="19">
        <f>'22.22-Dati'!A288</f>
        <v>285</v>
      </c>
      <c r="B288" s="25">
        <f>'22.22-Dati'!B288</f>
        <v>45931</v>
      </c>
      <c r="C288" s="46">
        <f>'22.22-Dati'!C288</f>
        <v>14877.96</v>
      </c>
      <c r="D288" s="46">
        <f>'22.22-Dati'!D288</f>
        <v>10780.62</v>
      </c>
      <c r="E288" s="46">
        <f>'22.22-Dati'!E288</f>
        <v>25658.11</v>
      </c>
      <c r="F288" s="46">
        <f>'22.22-Dati'!F288</f>
        <v>80984</v>
      </c>
      <c r="G288" s="46"/>
      <c r="H288" s="47">
        <f>'22.22-Dati'!H288</f>
        <v>1.34697</v>
      </c>
      <c r="I288" s="47">
        <f>'22.22-Dati'!I288</f>
        <v>0.85294999999999999</v>
      </c>
      <c r="J288" s="46">
        <f>'22.22-Dati'!J288</f>
        <v>147.10849999999999</v>
      </c>
      <c r="K288" s="46"/>
      <c r="L288" s="46">
        <f t="shared" si="23"/>
        <v>14877.96</v>
      </c>
      <c r="M288" s="46">
        <f t="shared" si="24"/>
        <v>10720.213000088592</v>
      </c>
      <c r="N288" s="46">
        <f t="shared" si="25"/>
        <v>25901.169415909491</v>
      </c>
      <c r="O288" s="46">
        <f t="shared" si="26"/>
        <v>84941.053680514728</v>
      </c>
      <c r="Q288" s="27">
        <f t="shared" si="27"/>
        <v>3.450508538592269E-3</v>
      </c>
      <c r="R288" s="27">
        <f t="shared" si="27"/>
        <v>1.2281107231980795E-2</v>
      </c>
      <c r="S288" s="27">
        <f t="shared" si="27"/>
        <v>8.5220603117992511E-3</v>
      </c>
      <c r="T288" s="27">
        <f t="shared" si="27"/>
        <v>-2.527143226730194E-3</v>
      </c>
    </row>
    <row r="289" spans="1:20" ht="15" customHeight="1" x14ac:dyDescent="0.2">
      <c r="A289" s="19">
        <f>'22.22-Dati'!A289</f>
        <v>286</v>
      </c>
      <c r="B289" s="25">
        <f>'22.22-Dati'!B289</f>
        <v>45932</v>
      </c>
      <c r="C289" s="46">
        <f>'22.22-Dati'!C289</f>
        <v>14887.32</v>
      </c>
      <c r="D289" s="46">
        <f>'22.22-Dati'!D289</f>
        <v>10765.69</v>
      </c>
      <c r="E289" s="46">
        <f>'22.22-Dati'!E289</f>
        <v>25946.92</v>
      </c>
      <c r="F289" s="46">
        <f>'22.22-Dati'!F289</f>
        <v>81685.440000000002</v>
      </c>
      <c r="G289" s="46"/>
      <c r="H289" s="47">
        <f>'22.22-Dati'!H289</f>
        <v>1.34778</v>
      </c>
      <c r="I289" s="47">
        <f>'22.22-Dati'!I289</f>
        <v>0.85077000000000003</v>
      </c>
      <c r="J289" s="46">
        <f>'22.22-Dati'!J289</f>
        <v>146.78407000000001</v>
      </c>
      <c r="K289" s="46"/>
      <c r="L289" s="46">
        <f t="shared" si="23"/>
        <v>14887.32</v>
      </c>
      <c r="M289" s="46">
        <f t="shared" si="24"/>
        <v>10711.804326275693</v>
      </c>
      <c r="N289" s="46">
        <f t="shared" si="25"/>
        <v>26259.831126626465</v>
      </c>
      <c r="O289" s="46">
        <f t="shared" si="26"/>
        <v>85866.134931246954</v>
      </c>
      <c r="Q289" s="27">
        <f t="shared" si="27"/>
        <v>6.2911850818261254E-4</v>
      </c>
      <c r="R289" s="27">
        <f t="shared" si="27"/>
        <v>-7.8437562880788914E-4</v>
      </c>
      <c r="S289" s="27">
        <f t="shared" si="27"/>
        <v>1.384731727582421E-2</v>
      </c>
      <c r="T289" s="27">
        <f t="shared" si="27"/>
        <v>1.0890861493332731E-2</v>
      </c>
    </row>
    <row r="290" spans="1:20" ht="15" customHeight="1" x14ac:dyDescent="0.2">
      <c r="A290" s="19">
        <f>'22.22-Dati'!A290</f>
        <v>287</v>
      </c>
      <c r="B290" s="25">
        <f>'22.22-Dati'!B290</f>
        <v>45933</v>
      </c>
      <c r="C290" s="46">
        <f>'22.22-Dati'!C290</f>
        <v>14889.84</v>
      </c>
      <c r="D290" s="46">
        <f>'22.22-Dati'!D290</f>
        <v>10838.23</v>
      </c>
      <c r="E290" s="46">
        <f>'22.22-Dati'!E290</f>
        <v>26027.15</v>
      </c>
      <c r="F290" s="46">
        <f>'22.22-Dati'!F290</f>
        <v>83199.25</v>
      </c>
      <c r="G290" s="46"/>
      <c r="H290" s="47">
        <f>'22.22-Dati'!H290</f>
        <v>1.3447199999999999</v>
      </c>
      <c r="I290" s="47">
        <f>'22.22-Dati'!I290</f>
        <v>0.85221999999999998</v>
      </c>
      <c r="J290" s="46">
        <f>'22.22-Dati'!J290</f>
        <v>147.34958</v>
      </c>
      <c r="K290" s="46"/>
      <c r="L290" s="46">
        <f t="shared" si="23"/>
        <v>14889.84</v>
      </c>
      <c r="M290" s="46">
        <f t="shared" si="24"/>
        <v>10759.497287384833</v>
      </c>
      <c r="N290" s="46">
        <f t="shared" si="25"/>
        <v>26296.21103060243</v>
      </c>
      <c r="O290" s="46">
        <f t="shared" si="26"/>
        <v>87121.771270708734</v>
      </c>
      <c r="Q290" s="27">
        <f t="shared" si="27"/>
        <v>1.6927156801898775E-4</v>
      </c>
      <c r="R290" s="27">
        <f t="shared" si="27"/>
        <v>4.4523741898599475E-3</v>
      </c>
      <c r="S290" s="27">
        <f t="shared" si="27"/>
        <v>1.3853822517189496E-3</v>
      </c>
      <c r="T290" s="27">
        <f t="shared" si="27"/>
        <v>1.4623184570578013E-2</v>
      </c>
    </row>
    <row r="291" spans="1:20" ht="15" customHeight="1" x14ac:dyDescent="0.2">
      <c r="A291" s="19">
        <f>'22.22-Dati'!A291</f>
        <v>288</v>
      </c>
      <c r="B291" s="25">
        <f>'22.22-Dati'!B291</f>
        <v>45936</v>
      </c>
      <c r="C291" s="46">
        <f>'22.22-Dati'!C291</f>
        <v>14945.23</v>
      </c>
      <c r="D291" s="46">
        <f>'22.22-Dati'!D291</f>
        <v>10824.4</v>
      </c>
      <c r="E291" s="46">
        <f>'22.22-Dati'!E291</f>
        <v>25673.66</v>
      </c>
      <c r="F291" s="46">
        <f>'22.22-Dati'!F291</f>
        <v>87153.44</v>
      </c>
      <c r="G291" s="46"/>
      <c r="H291" s="47">
        <f>'22.22-Dati'!H291</f>
        <v>1.34307</v>
      </c>
      <c r="I291" s="47">
        <f>'22.22-Dati'!I291</f>
        <v>0.85631000000000002</v>
      </c>
      <c r="J291" s="46">
        <f>'22.22-Dati'!J291</f>
        <v>150.04282000000001</v>
      </c>
      <c r="K291" s="46"/>
      <c r="L291" s="46">
        <f t="shared" si="23"/>
        <v>14945.23</v>
      </c>
      <c r="M291" s="46">
        <f t="shared" si="24"/>
        <v>10732.582468107725</v>
      </c>
      <c r="N291" s="46">
        <f t="shared" si="25"/>
        <v>25815.17379196786</v>
      </c>
      <c r="O291" s="46">
        <f t="shared" si="26"/>
        <v>89624.243539928124</v>
      </c>
      <c r="Q291" s="27">
        <f t="shared" si="27"/>
        <v>3.719986245654716E-3</v>
      </c>
      <c r="R291" s="27">
        <f t="shared" si="27"/>
        <v>-2.5014941273013634E-3</v>
      </c>
      <c r="S291" s="27">
        <f t="shared" si="27"/>
        <v>-1.8293024727963996E-2</v>
      </c>
      <c r="T291" s="27">
        <f t="shared" si="27"/>
        <v>2.8723845173482462E-2</v>
      </c>
    </row>
    <row r="292" spans="1:20" ht="15" customHeight="1" x14ac:dyDescent="0.2">
      <c r="A292" s="19">
        <f>'22.22-Dati'!A292</f>
        <v>289</v>
      </c>
      <c r="B292" s="25">
        <f>'22.22-Dati'!B292</f>
        <v>45937</v>
      </c>
      <c r="C292" s="46">
        <f>'22.22-Dati'!C292</f>
        <v>14888.37</v>
      </c>
      <c r="D292" s="46">
        <f>'22.22-Dati'!D292</f>
        <v>10829.47</v>
      </c>
      <c r="E292" s="46">
        <f>'22.22-Dati'!E292</f>
        <v>25689.71</v>
      </c>
      <c r="F292" s="46">
        <f>'22.22-Dati'!F292</f>
        <v>87164.56</v>
      </c>
      <c r="G292" s="46"/>
      <c r="H292" s="47">
        <f>'22.22-Dati'!H292</f>
        <v>1.34046</v>
      </c>
      <c r="I292" s="47">
        <f>'22.22-Dati'!I292</f>
        <v>0.85719000000000001</v>
      </c>
      <c r="J292" s="46">
        <f>'22.22-Dati'!J292</f>
        <v>150.90862000000001</v>
      </c>
      <c r="K292" s="46"/>
      <c r="L292" s="46">
        <f t="shared" si="23"/>
        <v>14888.37</v>
      </c>
      <c r="M292" s="46">
        <f t="shared" si="24"/>
        <v>10716.742969082212</v>
      </c>
      <c r="N292" s="46">
        <f t="shared" si="25"/>
        <v>25804.793571203583</v>
      </c>
      <c r="O292" s="46">
        <f t="shared" si="26"/>
        <v>89121.416779388732</v>
      </c>
      <c r="Q292" s="27">
        <f t="shared" si="27"/>
        <v>-3.8045583774889221E-3</v>
      </c>
      <c r="R292" s="27">
        <f t="shared" si="27"/>
        <v>-1.4758329668167491E-3</v>
      </c>
      <c r="S292" s="27">
        <f t="shared" si="27"/>
        <v>-4.0209765186652763E-4</v>
      </c>
      <c r="T292" s="27">
        <f t="shared" si="27"/>
        <v>-5.6103877776706688E-3</v>
      </c>
    </row>
    <row r="293" spans="1:20" ht="15" customHeight="1" x14ac:dyDescent="0.2">
      <c r="A293" s="19">
        <f>'22.22-Dati'!A293</f>
        <v>290</v>
      </c>
      <c r="B293" s="25">
        <f>'22.22-Dati'!B293</f>
        <v>45938</v>
      </c>
      <c r="C293" s="46">
        <f>'22.22-Dati'!C293</f>
        <v>14975.13</v>
      </c>
      <c r="D293" s="46">
        <f>'22.22-Dati'!D293</f>
        <v>10904.03</v>
      </c>
      <c r="E293" s="46">
        <f>'22.22-Dati'!E293</f>
        <v>25964.43</v>
      </c>
      <c r="F293" s="46">
        <f>'22.22-Dati'!F293</f>
        <v>86772.13</v>
      </c>
      <c r="G293" s="46"/>
      <c r="H293" s="47">
        <f>'22.22-Dati'!H293</f>
        <v>1.34091</v>
      </c>
      <c r="I293" s="47">
        <f>'22.22-Dati'!I293</f>
        <v>0.86007</v>
      </c>
      <c r="J293" s="46">
        <f>'22.22-Dati'!J293</f>
        <v>152.68771000000001</v>
      </c>
      <c r="K293" s="46"/>
      <c r="L293" s="46">
        <f t="shared" si="23"/>
        <v>14975.13</v>
      </c>
      <c r="M293" s="46">
        <f t="shared" si="24"/>
        <v>10794.149293718994</v>
      </c>
      <c r="N293" s="46">
        <f t="shared" si="25"/>
        <v>25993.411190833303</v>
      </c>
      <c r="O293" s="46">
        <f t="shared" si="26"/>
        <v>87686.424974414767</v>
      </c>
      <c r="Q293" s="27">
        <f t="shared" si="27"/>
        <v>5.8273672672024129E-3</v>
      </c>
      <c r="R293" s="27">
        <f t="shared" si="27"/>
        <v>7.2229337644935067E-3</v>
      </c>
      <c r="S293" s="27">
        <f t="shared" si="27"/>
        <v>7.3094023832922551E-3</v>
      </c>
      <c r="T293" s="27">
        <f t="shared" si="27"/>
        <v>-1.6101537170646031E-2</v>
      </c>
    </row>
    <row r="294" spans="1:20" ht="15" customHeight="1" x14ac:dyDescent="0.2">
      <c r="A294" s="19">
        <f>'22.22-Dati'!A294</f>
        <v>291</v>
      </c>
      <c r="B294" s="25">
        <f>'22.22-Dati'!B294</f>
        <v>45939</v>
      </c>
      <c r="C294" s="46">
        <f>'22.22-Dati'!C294</f>
        <v>14934.38</v>
      </c>
      <c r="D294" s="46">
        <f>'22.22-Dati'!D294</f>
        <v>10861.84</v>
      </c>
      <c r="E294" s="46">
        <f>'22.22-Dati'!E294</f>
        <v>25903.99</v>
      </c>
      <c r="F294" s="46">
        <f>'22.22-Dati'!F294</f>
        <v>88308.94</v>
      </c>
      <c r="G294" s="46"/>
      <c r="H294" s="47">
        <f>'22.22-Dati'!H294</f>
        <v>1.33721</v>
      </c>
      <c r="I294" s="47">
        <f>'22.22-Dati'!I294</f>
        <v>0.86124999999999996</v>
      </c>
      <c r="J294" s="46">
        <f>'22.22-Dati'!J294</f>
        <v>152.78614999999999</v>
      </c>
      <c r="K294" s="46"/>
      <c r="L294" s="46">
        <f t="shared" si="23"/>
        <v>14934.38</v>
      </c>
      <c r="M294" s="46">
        <f t="shared" si="24"/>
        <v>10722.715174226318</v>
      </c>
      <c r="N294" s="46">
        <f t="shared" si="25"/>
        <v>25897.373015616839</v>
      </c>
      <c r="O294" s="46">
        <f t="shared" si="26"/>
        <v>89181.931039348798</v>
      </c>
      <c r="Q294" s="27">
        <f t="shared" si="27"/>
        <v>-2.7211783804214056E-3</v>
      </c>
      <c r="R294" s="27">
        <f t="shared" si="27"/>
        <v>-6.6178554278699163E-3</v>
      </c>
      <c r="S294" s="27">
        <f t="shared" si="27"/>
        <v>-3.6947122680971241E-3</v>
      </c>
      <c r="T294" s="27">
        <f t="shared" si="27"/>
        <v>1.7055160651952575E-2</v>
      </c>
    </row>
    <row r="295" spans="1:20" ht="15" customHeight="1" x14ac:dyDescent="0.2">
      <c r="A295" s="19">
        <f>'22.22-Dati'!A295</f>
        <v>292</v>
      </c>
      <c r="B295" s="25">
        <f>'22.22-Dati'!B295</f>
        <v>45940</v>
      </c>
      <c r="C295" s="46">
        <f>'22.22-Dati'!C295</f>
        <v>14531.41</v>
      </c>
      <c r="D295" s="46">
        <f>'22.22-Dati'!D295</f>
        <v>10768.26</v>
      </c>
      <c r="E295" s="46">
        <f>'22.22-Dati'!E295</f>
        <v>25506.59</v>
      </c>
      <c r="F295" s="46">
        <f>'22.22-Dati'!F295</f>
        <v>87415.25</v>
      </c>
      <c r="G295" s="46"/>
      <c r="H295" s="47">
        <f>'22.22-Dati'!H295</f>
        <v>1.3282799999999999</v>
      </c>
      <c r="I295" s="47">
        <f>'22.22-Dati'!I295</f>
        <v>0.86445000000000005</v>
      </c>
      <c r="J295" s="46">
        <f>'22.22-Dati'!J295</f>
        <v>152.54149000000001</v>
      </c>
      <c r="K295" s="46"/>
      <c r="L295" s="46">
        <f t="shared" si="23"/>
        <v>14531.41</v>
      </c>
      <c r="M295" s="46">
        <f t="shared" si="24"/>
        <v>10559.343545357902</v>
      </c>
      <c r="N295" s="46">
        <f t="shared" si="25"/>
        <v>25405.678972410198</v>
      </c>
      <c r="O295" s="46">
        <f t="shared" si="26"/>
        <v>88420.99692506608</v>
      </c>
      <c r="Q295" s="27">
        <f t="shared" si="27"/>
        <v>-2.6982707015624309E-2</v>
      </c>
      <c r="R295" s="27">
        <f t="shared" si="27"/>
        <v>-1.5236031752582972E-2</v>
      </c>
      <c r="S295" s="27">
        <f t="shared" si="27"/>
        <v>-1.8986251729476003E-2</v>
      </c>
      <c r="T295" s="27">
        <f t="shared" si="27"/>
        <v>-8.5323798825008516E-3</v>
      </c>
    </row>
    <row r="296" spans="1:20" ht="15" customHeight="1" x14ac:dyDescent="0.2">
      <c r="A296" s="19">
        <f>'22.22-Dati'!A296</f>
        <v>293</v>
      </c>
      <c r="B296" s="25">
        <f>'22.22-Dati'!B296</f>
        <v>45944</v>
      </c>
      <c r="C296" s="46">
        <f>'22.22-Dati'!C296</f>
        <v>14735.21</v>
      </c>
      <c r="D296" s="46">
        <f>'22.22-Dati'!D296</f>
        <v>10797.16</v>
      </c>
      <c r="E296" s="46">
        <f>'22.22-Dati'!E296</f>
        <v>25519.71</v>
      </c>
      <c r="F296" s="46">
        <f>'22.22-Dati'!F296</f>
        <v>85158.5</v>
      </c>
      <c r="G296" s="46"/>
      <c r="H296" s="47">
        <f>'22.22-Dati'!H296</f>
        <v>1.3261000000000001</v>
      </c>
      <c r="I296" s="47">
        <f>'22.22-Dati'!I296</f>
        <v>0.86558000000000002</v>
      </c>
      <c r="J296" s="46">
        <f>'22.22-Dati'!J296</f>
        <v>152.09902</v>
      </c>
      <c r="K296" s="46"/>
      <c r="L296" s="46">
        <f t="shared" si="23"/>
        <v>14735.21</v>
      </c>
      <c r="M296" s="46">
        <f t="shared" si="24"/>
        <v>10570.306133356959</v>
      </c>
      <c r="N296" s="46">
        <f t="shared" si="25"/>
        <v>25385.563323205246</v>
      </c>
      <c r="O296" s="46">
        <f t="shared" si="26"/>
        <v>86388.866289802521</v>
      </c>
      <c r="Q296" s="27">
        <f t="shared" si="27"/>
        <v>1.4024791813044933E-2</v>
      </c>
      <c r="R296" s="27">
        <f t="shared" si="27"/>
        <v>1.038188401766286E-3</v>
      </c>
      <c r="S296" s="27">
        <f t="shared" si="27"/>
        <v>-7.9177766619806516E-4</v>
      </c>
      <c r="T296" s="27">
        <f t="shared" si="27"/>
        <v>-2.2982444282840683E-2</v>
      </c>
    </row>
    <row r="297" spans="1:20" ht="15" customHeight="1" x14ac:dyDescent="0.2">
      <c r="A297" s="19">
        <f>'22.22-Dati'!A297</f>
        <v>294</v>
      </c>
      <c r="B297" s="25">
        <f>'22.22-Dati'!B297</f>
        <v>45945</v>
      </c>
      <c r="C297" s="46">
        <f>'22.22-Dati'!C297</f>
        <v>14795.66</v>
      </c>
      <c r="D297" s="46">
        <f>'22.22-Dati'!D297</f>
        <v>10765.16</v>
      </c>
      <c r="E297" s="46">
        <f>'22.22-Dati'!E297</f>
        <v>26026.86</v>
      </c>
      <c r="F297" s="46">
        <f>'22.22-Dati'!F297</f>
        <v>86659.06</v>
      </c>
      <c r="G297" s="46"/>
      <c r="H297" s="47">
        <f>'22.22-Dati'!H297</f>
        <v>1.3350900000000001</v>
      </c>
      <c r="I297" s="47">
        <f>'22.22-Dati'!I297</f>
        <v>0.86043999999999998</v>
      </c>
      <c r="J297" s="46">
        <f>'22.22-Dati'!J297</f>
        <v>151.54879</v>
      </c>
      <c r="K297" s="46"/>
      <c r="L297" s="46">
        <f t="shared" si="23"/>
        <v>14795.66</v>
      </c>
      <c r="M297" s="46">
        <f t="shared" si="24"/>
        <v>10610.425130226789</v>
      </c>
      <c r="N297" s="46">
        <f t="shared" si="25"/>
        <v>26044.706505741251</v>
      </c>
      <c r="O297" s="46">
        <f t="shared" si="26"/>
        <v>88230.286217741494</v>
      </c>
      <c r="Q297" s="27">
        <f t="shared" si="27"/>
        <v>4.1024186285774505E-3</v>
      </c>
      <c r="R297" s="27">
        <f t="shared" si="27"/>
        <v>3.7954432316039018E-3</v>
      </c>
      <c r="S297" s="27">
        <f t="shared" si="27"/>
        <v>2.5965276962496019E-2</v>
      </c>
      <c r="T297" s="27">
        <f t="shared" si="27"/>
        <v>2.1315477410731299E-2</v>
      </c>
    </row>
    <row r="298" spans="1:20" ht="15" customHeight="1" x14ac:dyDescent="0.2">
      <c r="A298" s="19">
        <f>'22.22-Dati'!A298</f>
        <v>295</v>
      </c>
      <c r="B298" s="25">
        <f>'22.22-Dati'!B298</f>
        <v>45946</v>
      </c>
      <c r="C298" s="46">
        <f>'22.22-Dati'!C298</f>
        <v>14702.57</v>
      </c>
      <c r="D298" s="46">
        <f>'22.22-Dati'!D298</f>
        <v>10784.26</v>
      </c>
      <c r="E298" s="46">
        <f>'22.22-Dati'!E298</f>
        <v>26386.44</v>
      </c>
      <c r="F298" s="46">
        <f>'22.22-Dati'!F298</f>
        <v>87758.94</v>
      </c>
      <c r="G298" s="46"/>
      <c r="H298" s="47">
        <f>'22.22-Dati'!H298</f>
        <v>1.34267</v>
      </c>
      <c r="I298" s="47">
        <f>'22.22-Dati'!I298</f>
        <v>0.85843999999999998</v>
      </c>
      <c r="J298" s="46">
        <f>'22.22-Dati'!J298</f>
        <v>151.28336999999999</v>
      </c>
      <c r="K298" s="46"/>
      <c r="L298" s="46">
        <f t="shared" si="23"/>
        <v>14702.57</v>
      </c>
      <c r="M298" s="46">
        <f t="shared" si="24"/>
        <v>10689.598374527523</v>
      </c>
      <c r="N298" s="46">
        <f t="shared" si="25"/>
        <v>26466.050548902658</v>
      </c>
      <c r="O298" s="46">
        <f t="shared" si="26"/>
        <v>89506.869103111603</v>
      </c>
      <c r="Q298" s="27">
        <f t="shared" si="27"/>
        <v>-6.291709866271606E-3</v>
      </c>
      <c r="R298" s="27">
        <f t="shared" si="27"/>
        <v>7.4618352543844649E-3</v>
      </c>
      <c r="S298" s="27">
        <f t="shared" si="27"/>
        <v>1.6177722834716021E-2</v>
      </c>
      <c r="T298" s="27">
        <f t="shared" si="27"/>
        <v>1.4468760559380484E-2</v>
      </c>
    </row>
    <row r="299" spans="1:20" ht="15" customHeight="1" x14ac:dyDescent="0.2">
      <c r="A299" s="19">
        <f>'22.22-Dati'!A299</f>
        <v>296</v>
      </c>
      <c r="B299" s="25">
        <f>'22.22-Dati'!B299</f>
        <v>45947</v>
      </c>
      <c r="C299" s="46">
        <f>'22.22-Dati'!C299</f>
        <v>14780.36</v>
      </c>
      <c r="D299" s="46">
        <f>'22.22-Dati'!D299</f>
        <v>10691.09</v>
      </c>
      <c r="E299" s="46">
        <f>'22.22-Dati'!E299</f>
        <v>26340.06</v>
      </c>
      <c r="F299" s="46">
        <f>'22.22-Dati'!F299</f>
        <v>86494.5</v>
      </c>
      <c r="G299" s="46"/>
      <c r="H299" s="47">
        <f>'22.22-Dati'!H299</f>
        <v>1.3434200000000001</v>
      </c>
      <c r="I299" s="47">
        <f>'22.22-Dati'!I299</f>
        <v>0.85609000000000002</v>
      </c>
      <c r="J299" s="46">
        <f>'22.22-Dati'!J299</f>
        <v>150.4152</v>
      </c>
      <c r="K299" s="46"/>
      <c r="L299" s="46">
        <f t="shared" si="23"/>
        <v>14780.36</v>
      </c>
      <c r="M299" s="46">
        <f t="shared" si="24"/>
        <v>10603.165697938815</v>
      </c>
      <c r="N299" s="46">
        <f t="shared" si="25"/>
        <v>26492.053244168255</v>
      </c>
      <c r="O299" s="46">
        <f t="shared" si="26"/>
        <v>88726.419132042502</v>
      </c>
      <c r="Q299" s="27">
        <f t="shared" si="27"/>
        <v>5.2909117249569891E-3</v>
      </c>
      <c r="R299" s="27">
        <f t="shared" si="27"/>
        <v>-8.0856804493861529E-3</v>
      </c>
      <c r="S299" s="27">
        <f t="shared" si="27"/>
        <v>9.8249246586870403E-4</v>
      </c>
      <c r="T299" s="27">
        <f t="shared" si="27"/>
        <v>-8.7194421935374144E-3</v>
      </c>
    </row>
    <row r="300" spans="1:20" ht="15" customHeight="1" x14ac:dyDescent="0.2">
      <c r="A300" s="19">
        <f>'22.22-Dati'!A300</f>
        <v>297</v>
      </c>
      <c r="B300" s="25">
        <f>'22.22-Dati'!B300</f>
        <v>45950</v>
      </c>
      <c r="C300" s="46">
        <f>'22.22-Dati'!C300</f>
        <v>14938.29</v>
      </c>
      <c r="D300" s="46">
        <f>'22.22-Dati'!D300</f>
        <v>10747.09</v>
      </c>
      <c r="E300" s="46">
        <f>'22.22-Dati'!E300</f>
        <v>26442.75</v>
      </c>
      <c r="F300" s="46">
        <f>'22.22-Dati'!F300</f>
        <v>89409.06</v>
      </c>
      <c r="G300" s="46"/>
      <c r="H300" s="47">
        <f>'22.22-Dati'!H300</f>
        <v>1.34104</v>
      </c>
      <c r="I300" s="47">
        <f>'22.22-Dati'!I300</f>
        <v>0.85799999999999998</v>
      </c>
      <c r="J300" s="46">
        <f>'22.22-Dati'!J300</f>
        <v>150.75933000000001</v>
      </c>
      <c r="K300" s="46"/>
      <c r="L300" s="46">
        <f t="shared" si="23"/>
        <v>14938.29</v>
      </c>
      <c r="M300" s="46">
        <f t="shared" si="24"/>
        <v>10639.822210607135</v>
      </c>
      <c r="N300" s="46">
        <f t="shared" si="25"/>
        <v>26536.131739510489</v>
      </c>
      <c r="O300" s="46">
        <f t="shared" si="26"/>
        <v>91506.831468754855</v>
      </c>
      <c r="Q300" s="27">
        <f t="shared" si="27"/>
        <v>1.0685125396133808E-2</v>
      </c>
      <c r="R300" s="27">
        <f t="shared" si="27"/>
        <v>3.4571290982886083E-3</v>
      </c>
      <c r="S300" s="27">
        <f t="shared" si="27"/>
        <v>1.6638383947056496E-3</v>
      </c>
      <c r="T300" s="27">
        <f t="shared" si="27"/>
        <v>3.1336915925509731E-2</v>
      </c>
    </row>
    <row r="301" spans="1:20" ht="15" customHeight="1" x14ac:dyDescent="0.2">
      <c r="A301" s="19">
        <f>'22.22-Dati'!A301</f>
        <v>298</v>
      </c>
      <c r="B301" s="25">
        <f>'22.22-Dati'!B301</f>
        <v>45951</v>
      </c>
      <c r="C301" s="46">
        <f>'22.22-Dati'!C301</f>
        <v>14938.83</v>
      </c>
      <c r="D301" s="46">
        <f>'22.22-Dati'!D301</f>
        <v>10773.86</v>
      </c>
      <c r="E301" s="46">
        <f>'22.22-Dati'!E301</f>
        <v>26612.880000000001</v>
      </c>
      <c r="F301" s="46">
        <f>'22.22-Dati'!F301</f>
        <v>89646.44</v>
      </c>
      <c r="G301" s="46"/>
      <c r="H301" s="47">
        <f>'22.22-Dati'!H301</f>
        <v>1.33752</v>
      </c>
      <c r="I301" s="47">
        <f>'22.22-Dati'!I301</f>
        <v>0.86155000000000004</v>
      </c>
      <c r="J301" s="46">
        <f>'22.22-Dati'!J301</f>
        <v>152.02033</v>
      </c>
      <c r="K301" s="46"/>
      <c r="L301" s="46">
        <f t="shared" si="23"/>
        <v>14938.83</v>
      </c>
      <c r="M301" s="46">
        <f t="shared" si="24"/>
        <v>10638.32774273565</v>
      </c>
      <c r="N301" s="46">
        <f t="shared" si="25"/>
        <v>26596.817441123556</v>
      </c>
      <c r="O301" s="46">
        <f t="shared" si="26"/>
        <v>90988.721806600472</v>
      </c>
      <c r="Q301" s="27">
        <f t="shared" si="27"/>
        <v>3.6148715816807284E-5</v>
      </c>
      <c r="R301" s="27">
        <f t="shared" si="27"/>
        <v>-1.4045985373662196E-4</v>
      </c>
      <c r="S301" s="27">
        <f t="shared" si="27"/>
        <v>2.2869083636146634E-3</v>
      </c>
      <c r="T301" s="27">
        <f t="shared" si="27"/>
        <v>-5.6619779511357373E-3</v>
      </c>
    </row>
    <row r="302" spans="1:20" ht="15" customHeight="1" x14ac:dyDescent="0.2">
      <c r="A302" s="19">
        <f>'22.22-Dati'!A302</f>
        <v>299</v>
      </c>
      <c r="B302" s="25">
        <f>'22.22-Dati'!B302</f>
        <v>45952</v>
      </c>
      <c r="C302" s="46">
        <f>'22.22-Dati'!C302</f>
        <v>14859.33</v>
      </c>
      <c r="D302" s="46">
        <f>'22.22-Dati'!D302</f>
        <v>10874.45</v>
      </c>
      <c r="E302" s="46">
        <f>'22.22-Dati'!E302</f>
        <v>26445.34</v>
      </c>
      <c r="F302" s="46">
        <f>'22.22-Dati'!F302</f>
        <v>89631.38</v>
      </c>
      <c r="G302" s="46"/>
      <c r="H302" s="47">
        <f>'22.22-Dati'!H302</f>
        <v>1.3335300000000001</v>
      </c>
      <c r="I302" s="47">
        <f>'22.22-Dati'!I302</f>
        <v>0.86304000000000003</v>
      </c>
      <c r="J302" s="46">
        <f>'22.22-Dati'!J302</f>
        <v>151.82532</v>
      </c>
      <c r="K302" s="46"/>
      <c r="L302" s="46">
        <f t="shared" si="23"/>
        <v>14859.33</v>
      </c>
      <c r="M302" s="46">
        <f t="shared" si="24"/>
        <v>10705.620502967755</v>
      </c>
      <c r="N302" s="46">
        <f t="shared" si="25"/>
        <v>26383.749420884313</v>
      </c>
      <c r="O302" s="46">
        <f t="shared" si="26"/>
        <v>91090.285924806216</v>
      </c>
      <c r="Q302" s="27">
        <f t="shared" si="27"/>
        <v>-5.3217019003496254E-3</v>
      </c>
      <c r="R302" s="27">
        <f t="shared" si="27"/>
        <v>6.3255017009657176E-3</v>
      </c>
      <c r="S302" s="27">
        <f t="shared" si="27"/>
        <v>-8.0110344296231845E-3</v>
      </c>
      <c r="T302" s="27">
        <f t="shared" si="27"/>
        <v>1.116227552043452E-3</v>
      </c>
    </row>
    <row r="303" spans="1:20" ht="15" customHeight="1" x14ac:dyDescent="0.2">
      <c r="A303" s="19">
        <f>'22.22-Dati'!A303</f>
        <v>300</v>
      </c>
      <c r="B303" s="25">
        <f>'22.22-Dati'!B303</f>
        <v>45953</v>
      </c>
      <c r="C303" s="46">
        <f>'22.22-Dati'!C303</f>
        <v>14946.13</v>
      </c>
      <c r="D303" s="46">
        <f>'22.22-Dati'!D303</f>
        <v>10949.02</v>
      </c>
      <c r="E303" s="46">
        <f>'22.22-Dati'!E303</f>
        <v>26506.29</v>
      </c>
      <c r="F303" s="46">
        <f>'22.22-Dati'!F303</f>
        <v>88420.38</v>
      </c>
      <c r="G303" s="46"/>
      <c r="H303" s="47">
        <f>'22.22-Dati'!H303</f>
        <v>1.3339099999999999</v>
      </c>
      <c r="I303" s="47">
        <f>'22.22-Dati'!I303</f>
        <v>0.86258999999999997</v>
      </c>
      <c r="J303" s="46">
        <f>'22.22-Dati'!J303</f>
        <v>152.62658999999999</v>
      </c>
      <c r="K303" s="46"/>
      <c r="L303" s="46">
        <f t="shared" si="23"/>
        <v>14946.13</v>
      </c>
      <c r="M303" s="46">
        <f t="shared" si="24"/>
        <v>10782.104349899599</v>
      </c>
      <c r="N303" s="46">
        <f t="shared" si="25"/>
        <v>26458.353190623588</v>
      </c>
      <c r="O303" s="46">
        <f t="shared" si="26"/>
        <v>89387.823573108719</v>
      </c>
      <c r="Q303" s="27">
        <f t="shared" si="27"/>
        <v>5.8414477637954926E-3</v>
      </c>
      <c r="R303" s="27">
        <f t="shared" si="27"/>
        <v>7.1442703307707722E-3</v>
      </c>
      <c r="S303" s="27">
        <f t="shared" si="27"/>
        <v>2.8276409296178933E-3</v>
      </c>
      <c r="T303" s="27">
        <f t="shared" si="27"/>
        <v>-1.8689834315624571E-2</v>
      </c>
    </row>
    <row r="304" spans="1:20" ht="15" customHeight="1" x14ac:dyDescent="0.2">
      <c r="A304" s="19">
        <f>'22.22-Dati'!A304</f>
        <v>301</v>
      </c>
      <c r="B304" s="25">
        <f>'22.22-Dati'!B304</f>
        <v>45954</v>
      </c>
      <c r="C304" s="46">
        <f>'22.22-Dati'!C304</f>
        <v>15064.91</v>
      </c>
      <c r="D304" s="46">
        <f>'22.22-Dati'!D304</f>
        <v>11025.66</v>
      </c>
      <c r="E304" s="46">
        <f>'22.22-Dati'!E304</f>
        <v>26505.79</v>
      </c>
      <c r="F304" s="46">
        <f>'22.22-Dati'!F304</f>
        <v>89616.56</v>
      </c>
      <c r="G304" s="46"/>
      <c r="H304" s="47">
        <f>'22.22-Dati'!H304</f>
        <v>1.33074</v>
      </c>
      <c r="I304" s="47">
        <f>'22.22-Dati'!I304</f>
        <v>0.86117999999999995</v>
      </c>
      <c r="J304" s="46">
        <f>'22.22-Dati'!J304</f>
        <v>152.90217000000001</v>
      </c>
      <c r="K304" s="46"/>
      <c r="L304" s="46">
        <f t="shared" si="23"/>
        <v>15064.91</v>
      </c>
      <c r="M304" s="46">
        <f t="shared" si="24"/>
        <v>10831.773260985117</v>
      </c>
      <c r="N304" s="46">
        <f t="shared" si="25"/>
        <v>26501.17323172856</v>
      </c>
      <c r="O304" s="46">
        <f t="shared" si="26"/>
        <v>90433.805711863984</v>
      </c>
      <c r="Q304" s="27">
        <f t="shared" si="27"/>
        <v>7.9472077387257208E-3</v>
      </c>
      <c r="R304" s="27">
        <f t="shared" si="27"/>
        <v>4.6066064168615783E-3</v>
      </c>
      <c r="S304" s="27">
        <f t="shared" si="27"/>
        <v>1.6183940397374258E-3</v>
      </c>
      <c r="T304" s="27">
        <f t="shared" si="27"/>
        <v>1.1701617702994807E-2</v>
      </c>
    </row>
    <row r="305" spans="1:20" ht="15" customHeight="1" x14ac:dyDescent="0.2">
      <c r="A305" s="19">
        <f>'22.22-Dati'!A305</f>
        <v>302</v>
      </c>
      <c r="B305" s="25">
        <f>'22.22-Dati'!B305</f>
        <v>45957</v>
      </c>
      <c r="C305" s="46">
        <f>'22.22-Dati'!C305</f>
        <v>15250.14</v>
      </c>
      <c r="D305" s="46">
        <f>'22.22-Dati'!D305</f>
        <v>11035.03</v>
      </c>
      <c r="E305" s="46">
        <f>'22.22-Dati'!E305</f>
        <v>26549.439999999999</v>
      </c>
      <c r="F305" s="46">
        <f>'22.22-Dati'!F305</f>
        <v>91820.94</v>
      </c>
      <c r="G305" s="46"/>
      <c r="H305" s="47">
        <f>'22.22-Dati'!H305</f>
        <v>1.3347100000000001</v>
      </c>
      <c r="I305" s="47">
        <f>'22.22-Dati'!I305</f>
        <v>0.85911000000000004</v>
      </c>
      <c r="J305" s="46">
        <f>'22.22-Dati'!J305</f>
        <v>152.86081999999999</v>
      </c>
      <c r="K305" s="46"/>
      <c r="L305" s="46">
        <f t="shared" si="23"/>
        <v>15250.14</v>
      </c>
      <c r="M305" s="46">
        <f t="shared" si="24"/>
        <v>10873.320407586229</v>
      </c>
      <c r="N305" s="46">
        <f t="shared" si="25"/>
        <v>26608.774572755523</v>
      </c>
      <c r="O305" s="46">
        <f t="shared" si="26"/>
        <v>92683.353010585706</v>
      </c>
      <c r="Q305" s="27">
        <f t="shared" si="27"/>
        <v>1.2295460112274123E-2</v>
      </c>
      <c r="R305" s="27">
        <f t="shared" si="27"/>
        <v>3.8356735873303093E-3</v>
      </c>
      <c r="S305" s="27">
        <f t="shared" si="27"/>
        <v>4.0602482043374834E-3</v>
      </c>
      <c r="T305" s="27">
        <f t="shared" si="27"/>
        <v>2.4875070566963923E-2</v>
      </c>
    </row>
    <row r="306" spans="1:20" ht="15" customHeight="1" x14ac:dyDescent="0.2">
      <c r="A306" s="19">
        <f>'22.22-Dati'!A306</f>
        <v>303</v>
      </c>
      <c r="B306" s="25">
        <f>'22.22-Dati'!B306</f>
        <v>45958</v>
      </c>
      <c r="C306" s="46">
        <f>'22.22-Dati'!C306</f>
        <v>15285.1</v>
      </c>
      <c r="D306" s="46">
        <f>'22.22-Dati'!D306</f>
        <v>11084.1</v>
      </c>
      <c r="E306" s="46">
        <f>'22.22-Dati'!E306</f>
        <v>26476.62</v>
      </c>
      <c r="F306" s="46">
        <f>'22.22-Dati'!F306</f>
        <v>91288.06</v>
      </c>
      <c r="G306" s="46"/>
      <c r="H306" s="47">
        <f>'22.22-Dati'!H306</f>
        <v>1.3276300000000001</v>
      </c>
      <c r="I306" s="47">
        <f>'22.22-Dati'!I306</f>
        <v>0.85985</v>
      </c>
      <c r="J306" s="46">
        <f>'22.22-Dati'!J306</f>
        <v>152.28719000000001</v>
      </c>
      <c r="K306" s="46"/>
      <c r="L306" s="46">
        <f t="shared" si="23"/>
        <v>15285.1</v>
      </c>
      <c r="M306" s="46">
        <f t="shared" si="24"/>
        <v>10863.737068125443</v>
      </c>
      <c r="N306" s="46">
        <f t="shared" si="25"/>
        <v>26512.954723033086</v>
      </c>
      <c r="O306" s="46">
        <f t="shared" si="26"/>
        <v>92492.558312438472</v>
      </c>
      <c r="Q306" s="27">
        <f t="shared" si="27"/>
        <v>2.2924379710613113E-3</v>
      </c>
      <c r="R306" s="27">
        <f t="shared" si="27"/>
        <v>-8.8136273939826723E-4</v>
      </c>
      <c r="S306" s="27">
        <f t="shared" si="27"/>
        <v>-3.6010621030457255E-3</v>
      </c>
      <c r="T306" s="27">
        <f t="shared" si="27"/>
        <v>-2.0585649089048686E-3</v>
      </c>
    </row>
    <row r="307" spans="1:20" ht="15" customHeight="1" x14ac:dyDescent="0.2">
      <c r="A307" s="19">
        <f>'22.22-Dati'!A307</f>
        <v>304</v>
      </c>
      <c r="B307" s="25">
        <f>'22.22-Dati'!B307</f>
        <v>45959</v>
      </c>
      <c r="C307" s="46">
        <f>'22.22-Dati'!C307</f>
        <v>15284.53</v>
      </c>
      <c r="D307" s="46">
        <f>'22.22-Dati'!D307</f>
        <v>11151.99</v>
      </c>
      <c r="E307" s="46">
        <f>'22.22-Dati'!E307</f>
        <v>26426.02</v>
      </c>
      <c r="F307" s="46">
        <f>'22.22-Dati'!F307</f>
        <v>93272.19</v>
      </c>
      <c r="G307" s="46"/>
      <c r="H307" s="47">
        <f>'22.22-Dati'!H307</f>
        <v>1.3212200000000001</v>
      </c>
      <c r="I307" s="47">
        <f>'22.22-Dati'!I307</f>
        <v>0.85940000000000005</v>
      </c>
      <c r="J307" s="46">
        <f>'22.22-Dati'!J307</f>
        <v>152.17429000000001</v>
      </c>
      <c r="K307" s="46"/>
      <c r="L307" s="46">
        <f t="shared" si="23"/>
        <v>15284.53</v>
      </c>
      <c r="M307" s="46">
        <f t="shared" si="24"/>
        <v>10877.504302356485</v>
      </c>
      <c r="N307" s="46">
        <f t="shared" si="25"/>
        <v>26476.141494763786</v>
      </c>
      <c r="O307" s="46">
        <f t="shared" si="26"/>
        <v>94572.980726393391</v>
      </c>
      <c r="Q307" s="27">
        <f t="shared" si="27"/>
        <v>-3.7291218245200157E-5</v>
      </c>
      <c r="R307" s="27">
        <f t="shared" si="27"/>
        <v>1.2672650437605946E-3</v>
      </c>
      <c r="S307" s="27">
        <f t="shared" si="27"/>
        <v>-1.3884996468280851E-3</v>
      </c>
      <c r="T307" s="27">
        <f t="shared" si="27"/>
        <v>2.2492862689853201E-2</v>
      </c>
    </row>
    <row r="308" spans="1:20" ht="15" customHeight="1" x14ac:dyDescent="0.2">
      <c r="A308" s="19">
        <f>'22.22-Dati'!A308</f>
        <v>305</v>
      </c>
      <c r="B308" s="25">
        <f>'22.22-Dati'!B308</f>
        <v>45960</v>
      </c>
      <c r="C308" s="46">
        <f>'22.22-Dati'!C308</f>
        <v>15133.23</v>
      </c>
      <c r="D308" s="46">
        <f>'22.22-Dati'!D308</f>
        <v>11156.8</v>
      </c>
      <c r="E308" s="46">
        <f>'22.22-Dati'!E308</f>
        <v>26285.57</v>
      </c>
      <c r="F308" s="46">
        <f>'22.22-Dati'!F308</f>
        <v>93305.81</v>
      </c>
      <c r="G308" s="46"/>
      <c r="H308" s="47">
        <f>'22.22-Dati'!H308</f>
        <v>1.3123499999999999</v>
      </c>
      <c r="I308" s="47">
        <f>'22.22-Dati'!I308</f>
        <v>0.86580000000000001</v>
      </c>
      <c r="J308" s="46">
        <f>'22.22-Dati'!J308</f>
        <v>154.43289999999999</v>
      </c>
      <c r="K308" s="46"/>
      <c r="L308" s="46">
        <f t="shared" si="23"/>
        <v>15133.23</v>
      </c>
      <c r="M308" s="46">
        <f t="shared" si="24"/>
        <v>10809.13837703756</v>
      </c>
      <c r="N308" s="46">
        <f t="shared" si="25"/>
        <v>26140.753450103948</v>
      </c>
      <c r="O308" s="46">
        <f t="shared" si="26"/>
        <v>93223.423537972805</v>
      </c>
      <c r="Q308" s="27">
        <f t="shared" si="27"/>
        <v>-9.8988977744164253E-3</v>
      </c>
      <c r="R308" s="27">
        <f t="shared" si="27"/>
        <v>-6.2850745371909079E-3</v>
      </c>
      <c r="S308" s="27">
        <f t="shared" si="27"/>
        <v>-1.2667557496101454E-2</v>
      </c>
      <c r="T308" s="27">
        <f t="shared" si="27"/>
        <v>-1.4270007966915563E-2</v>
      </c>
    </row>
    <row r="309" spans="1:20" ht="15" customHeight="1" x14ac:dyDescent="0.2">
      <c r="A309" s="19">
        <f>'22.22-Dati'!A309</f>
        <v>306</v>
      </c>
      <c r="B309" s="25">
        <f>'22.22-Dati'!B309</f>
        <v>45961</v>
      </c>
      <c r="C309" s="46">
        <f>'22.22-Dati'!C309</f>
        <v>15173.95</v>
      </c>
      <c r="D309" s="46">
        <f>'22.22-Dati'!D309</f>
        <v>11107.88</v>
      </c>
      <c r="E309" s="46">
        <f>'22.22-Dati'!E309</f>
        <v>26168.86</v>
      </c>
      <c r="F309" s="46">
        <f>'22.22-Dati'!F309</f>
        <v>95279.94</v>
      </c>
      <c r="G309" s="46"/>
      <c r="H309" s="47">
        <f>'22.22-Dati'!H309</f>
        <v>1.31057</v>
      </c>
      <c r="I309" s="47">
        <f>'22.22-Dati'!I309</f>
        <v>0.86550000000000005</v>
      </c>
      <c r="J309" s="46">
        <f>'22.22-Dati'!J309</f>
        <v>154.18037000000001</v>
      </c>
      <c r="K309" s="46"/>
      <c r="L309" s="46">
        <f t="shared" si="23"/>
        <v>15173.95</v>
      </c>
      <c r="M309" s="46">
        <f t="shared" si="24"/>
        <v>10747.146151960784</v>
      </c>
      <c r="N309" s="46">
        <f t="shared" si="25"/>
        <v>26033.707135528595</v>
      </c>
      <c r="O309" s="46">
        <f t="shared" si="26"/>
        <v>95351.730401267021</v>
      </c>
      <c r="Q309" s="27">
        <f t="shared" si="27"/>
        <v>2.6907672717589809E-3</v>
      </c>
      <c r="R309" s="27">
        <f t="shared" si="27"/>
        <v>-5.7351680508105369E-3</v>
      </c>
      <c r="S309" s="27">
        <f t="shared" si="27"/>
        <v>-4.0949972914773505E-3</v>
      </c>
      <c r="T309" s="27">
        <f t="shared" si="27"/>
        <v>2.2830172745450506E-2</v>
      </c>
    </row>
    <row r="310" spans="1:20" ht="15" customHeight="1" x14ac:dyDescent="0.2">
      <c r="A310" s="19">
        <f>'22.22-Dati'!A310</f>
        <v>307</v>
      </c>
      <c r="B310" s="25">
        <f>'22.22-Dati'!B310</f>
        <v>45965</v>
      </c>
      <c r="C310" s="46">
        <f>'22.22-Dati'!C310</f>
        <v>15022.75</v>
      </c>
      <c r="D310" s="46">
        <f>'22.22-Dati'!D310</f>
        <v>11105.26</v>
      </c>
      <c r="E310" s="46">
        <f>'22.22-Dati'!E310</f>
        <v>25996.34</v>
      </c>
      <c r="F310" s="46">
        <f>'22.22-Dati'!F310</f>
        <v>93625.63</v>
      </c>
      <c r="G310" s="46"/>
      <c r="H310" s="47">
        <f>'22.22-Dati'!H310</f>
        <v>1.30654</v>
      </c>
      <c r="I310" s="47">
        <f>'22.22-Dati'!I310</f>
        <v>0.87024999999999997</v>
      </c>
      <c r="J310" s="46">
        <f>'22.22-Dati'!J310</f>
        <v>153.50273999999999</v>
      </c>
      <c r="K310" s="46"/>
      <c r="L310" s="46">
        <f t="shared" si="23"/>
        <v>15022.75</v>
      </c>
      <c r="M310" s="46">
        <f t="shared" si="24"/>
        <v>10711.571580734704</v>
      </c>
      <c r="N310" s="46">
        <f t="shared" si="25"/>
        <v>25720.917702039646</v>
      </c>
      <c r="O310" s="46">
        <f t="shared" si="26"/>
        <v>94109.790902235371</v>
      </c>
      <c r="Q310" s="27">
        <f t="shared" si="27"/>
        <v>-9.9644456453330029E-3</v>
      </c>
      <c r="R310" s="27">
        <f t="shared" si="27"/>
        <v>-3.310141196841275E-3</v>
      </c>
      <c r="S310" s="27">
        <f t="shared" si="27"/>
        <v>-1.2014786517363915E-2</v>
      </c>
      <c r="T310" s="27">
        <f t="shared" si="27"/>
        <v>-1.3024823920921184E-2</v>
      </c>
    </row>
    <row r="311" spans="1:20" ht="15" customHeight="1" x14ac:dyDescent="0.2">
      <c r="A311" s="19">
        <f>'22.22-Dati'!A311</f>
        <v>308</v>
      </c>
      <c r="B311" s="25">
        <f>'22.22-Dati'!B311</f>
        <v>45966</v>
      </c>
      <c r="C311" s="46">
        <f>'22.22-Dati'!C311</f>
        <v>15077.71</v>
      </c>
      <c r="D311" s="46">
        <f>'22.22-Dati'!D311</f>
        <v>11176.27</v>
      </c>
      <c r="E311" s="46">
        <f>'22.22-Dati'!E311</f>
        <v>26017.91</v>
      </c>
      <c r="F311" s="46">
        <f>'22.22-Dati'!F311</f>
        <v>91288.56</v>
      </c>
      <c r="G311" s="46"/>
      <c r="H311" s="47">
        <f>'22.22-Dati'!H311</f>
        <v>1.30443</v>
      </c>
      <c r="I311" s="47">
        <f>'22.22-Dati'!I311</f>
        <v>0.87017</v>
      </c>
      <c r="J311" s="46">
        <f>'22.22-Dati'!J311</f>
        <v>153.73303000000001</v>
      </c>
      <c r="K311" s="46"/>
      <c r="L311" s="46">
        <f t="shared" si="23"/>
        <v>15077.71</v>
      </c>
      <c r="M311" s="46">
        <f t="shared" si="24"/>
        <v>10762.654940423459</v>
      </c>
      <c r="N311" s="46">
        <f t="shared" si="25"/>
        <v>25744.625817139178</v>
      </c>
      <c r="O311" s="46">
        <f t="shared" si="26"/>
        <v>91623.179154033453</v>
      </c>
      <c r="Q311" s="27">
        <f t="shared" si="27"/>
        <v>3.6584513487876139E-3</v>
      </c>
      <c r="R311" s="27">
        <f t="shared" si="27"/>
        <v>4.7689883135945289E-3</v>
      </c>
      <c r="S311" s="27">
        <f t="shared" si="27"/>
        <v>9.2174452615478419E-4</v>
      </c>
      <c r="T311" s="27">
        <f t="shared" si="27"/>
        <v>-2.6422455350953864E-2</v>
      </c>
    </row>
    <row r="312" spans="1:20" ht="15" customHeight="1" x14ac:dyDescent="0.2">
      <c r="A312" s="19">
        <f>'22.22-Dati'!A312</f>
        <v>309</v>
      </c>
      <c r="B312" s="25">
        <f>'22.22-Dati'!B312</f>
        <v>45967</v>
      </c>
      <c r="C312" s="46">
        <f>'22.22-Dati'!C312</f>
        <v>14909.28</v>
      </c>
      <c r="D312" s="46">
        <f>'22.22-Dati'!D312</f>
        <v>11139.81</v>
      </c>
      <c r="E312" s="46">
        <f>'22.22-Dati'!E312</f>
        <v>25665.22</v>
      </c>
      <c r="F312" s="46">
        <f>'22.22-Dati'!F312</f>
        <v>92509.25</v>
      </c>
      <c r="G312" s="46"/>
      <c r="H312" s="47">
        <f>'22.22-Dati'!H312</f>
        <v>1.3095300000000001</v>
      </c>
      <c r="I312" s="47">
        <f>'22.22-Dati'!I312</f>
        <v>0.86707999999999996</v>
      </c>
      <c r="J312" s="46">
        <f>'22.22-Dati'!J312</f>
        <v>153.60271</v>
      </c>
      <c r="K312" s="46"/>
      <c r="L312" s="46">
        <f t="shared" si="23"/>
        <v>14909.28</v>
      </c>
      <c r="M312" s="46">
        <f t="shared" si="24"/>
        <v>10769.486319764352</v>
      </c>
      <c r="N312" s="46">
        <f t="shared" si="25"/>
        <v>25486.142428149651</v>
      </c>
      <c r="O312" s="46">
        <f t="shared" si="26"/>
        <v>92927.118232451743</v>
      </c>
      <c r="Q312" s="27">
        <f t="shared" si="27"/>
        <v>-1.1170794503939822E-2</v>
      </c>
      <c r="R312" s="27">
        <f t="shared" si="27"/>
        <v>6.3472994151605414E-4</v>
      </c>
      <c r="S312" s="27">
        <f t="shared" si="27"/>
        <v>-1.0040285332772051E-2</v>
      </c>
      <c r="T312" s="27">
        <f t="shared" si="27"/>
        <v>1.423154152101792E-2</v>
      </c>
    </row>
    <row r="313" spans="1:20" ht="15" customHeight="1" x14ac:dyDescent="0.2">
      <c r="A313" s="19">
        <f>'22.22-Dati'!A313</f>
        <v>310</v>
      </c>
      <c r="B313" s="25">
        <f>'22.22-Dati'!B313</f>
        <v>45968</v>
      </c>
      <c r="C313" s="46">
        <f>'22.22-Dati'!C313</f>
        <v>14929.63</v>
      </c>
      <c r="D313" s="46">
        <f>'22.22-Dati'!D313</f>
        <v>11078.93</v>
      </c>
      <c r="E313" s="46">
        <f>'22.22-Dati'!E313</f>
        <v>25618.18</v>
      </c>
      <c r="F313" s="46">
        <f>'22.22-Dati'!F313</f>
        <v>91405.13</v>
      </c>
      <c r="G313" s="46"/>
      <c r="H313" s="47">
        <f>'22.22-Dati'!H313</f>
        <v>1.3121100000000001</v>
      </c>
      <c r="I313" s="47">
        <f>'22.22-Dati'!I313</f>
        <v>0.86497999999999997</v>
      </c>
      <c r="J313" s="46">
        <f>'22.22-Dati'!J313</f>
        <v>153.09228999999999</v>
      </c>
      <c r="K313" s="46"/>
      <c r="L313" s="46">
        <f t="shared" si="23"/>
        <v>14929.63</v>
      </c>
      <c r="M313" s="46">
        <f t="shared" si="24"/>
        <v>10731.731958938697</v>
      </c>
      <c r="N313" s="46">
        <f t="shared" si="25"/>
        <v>25501.192542486533</v>
      </c>
      <c r="O313" s="46">
        <f t="shared" si="26"/>
        <v>92124.138304092266</v>
      </c>
      <c r="Q313" s="27">
        <f t="shared" si="27"/>
        <v>1.3649217131879302E-3</v>
      </c>
      <c r="R313" s="27">
        <f t="shared" si="27"/>
        <v>-3.505678887986253E-3</v>
      </c>
      <c r="S313" s="27">
        <f t="shared" si="27"/>
        <v>5.9052147178848804E-4</v>
      </c>
      <c r="T313" s="27">
        <f t="shared" si="27"/>
        <v>-8.6409644852094673E-3</v>
      </c>
    </row>
    <row r="314" spans="1:20" ht="15" customHeight="1" x14ac:dyDescent="0.2">
      <c r="A314" s="19">
        <f>'22.22-Dati'!A314</f>
        <v>311</v>
      </c>
      <c r="B314" s="25">
        <f>'22.22-Dati'!B314</f>
        <v>45971</v>
      </c>
      <c r="C314" s="46">
        <f>'22.22-Dati'!C314</f>
        <v>15161.47</v>
      </c>
      <c r="D314" s="46">
        <f>'22.22-Dati'!D314</f>
        <v>11198.58</v>
      </c>
      <c r="E314" s="46">
        <f>'22.22-Dati'!E314</f>
        <v>25957.62</v>
      </c>
      <c r="F314" s="46">
        <f>'22.22-Dati'!F314</f>
        <v>92561.88</v>
      </c>
      <c r="G314" s="46"/>
      <c r="H314" s="47">
        <f>'22.22-Dati'!H314</f>
        <v>1.3181799999999999</v>
      </c>
      <c r="I314" s="47">
        <f>'22.22-Dati'!I314</f>
        <v>0.86423000000000005</v>
      </c>
      <c r="J314" s="46">
        <f>'22.22-Dati'!J314</f>
        <v>154.10077000000001</v>
      </c>
      <c r="K314" s="46"/>
      <c r="L314" s="46">
        <f t="shared" si="23"/>
        <v>15161.47</v>
      </c>
      <c r="M314" s="46">
        <f t="shared" si="24"/>
        <v>10897.814924698794</v>
      </c>
      <c r="N314" s="46">
        <f t="shared" si="25"/>
        <v>25861.506252502222</v>
      </c>
      <c r="O314" s="46">
        <f t="shared" si="26"/>
        <v>92679.470841678471</v>
      </c>
      <c r="Q314" s="27">
        <f t="shared" si="27"/>
        <v>1.5528851016401623E-2</v>
      </c>
      <c r="R314" s="27">
        <f t="shared" si="27"/>
        <v>1.5475877183250266E-2</v>
      </c>
      <c r="S314" s="27">
        <f t="shared" si="27"/>
        <v>1.4129288636811186E-2</v>
      </c>
      <c r="T314" s="27">
        <f t="shared" si="27"/>
        <v>6.0280893564844942E-3</v>
      </c>
    </row>
    <row r="315" spans="1:20" ht="15" customHeight="1" x14ac:dyDescent="0.2">
      <c r="A315" s="19">
        <f>'22.22-Dati'!A315</f>
        <v>312</v>
      </c>
      <c r="B315" s="25">
        <f>'22.22-Dati'!B315</f>
        <v>45972</v>
      </c>
      <c r="C315" s="46">
        <f>'22.22-Dati'!C315</f>
        <v>15192.94</v>
      </c>
      <c r="D315" s="46">
        <f>'22.22-Dati'!D315</f>
        <v>11327.25</v>
      </c>
      <c r="E315" s="46">
        <f>'22.22-Dati'!E315</f>
        <v>26282.17</v>
      </c>
      <c r="F315" s="46">
        <f>'22.22-Dati'!F315</f>
        <v>92436.75</v>
      </c>
      <c r="G315" s="46"/>
      <c r="H315" s="47">
        <f>'22.22-Dati'!H315</f>
        <v>1.31474</v>
      </c>
      <c r="I315" s="47">
        <f>'22.22-Dati'!I315</f>
        <v>0.86392999999999998</v>
      </c>
      <c r="J315" s="46">
        <f>'22.22-Dati'!J315</f>
        <v>154.17711</v>
      </c>
      <c r="K315" s="46"/>
      <c r="L315" s="46">
        <f t="shared" si="23"/>
        <v>15192.94</v>
      </c>
      <c r="M315" s="46">
        <f t="shared" si="24"/>
        <v>10994.262834425939</v>
      </c>
      <c r="N315" s="46">
        <f t="shared" si="25"/>
        <v>26193.947235424162</v>
      </c>
      <c r="O315" s="46">
        <f t="shared" si="26"/>
        <v>92508.35415091773</v>
      </c>
      <c r="Q315" s="27">
        <f t="shared" si="27"/>
        <v>2.0756562523291718E-3</v>
      </c>
      <c r="R315" s="27">
        <f t="shared" si="27"/>
        <v>8.8502062471767316E-3</v>
      </c>
      <c r="S315" s="27">
        <f t="shared" si="27"/>
        <v>1.2854664367810173E-2</v>
      </c>
      <c r="T315" s="27">
        <f t="shared" si="27"/>
        <v>-1.8463278782963033E-3</v>
      </c>
    </row>
    <row r="316" spans="1:20" ht="15" customHeight="1" x14ac:dyDescent="0.2">
      <c r="A316" s="19">
        <f>'22.22-Dati'!A316</f>
        <v>313</v>
      </c>
      <c r="B316" s="25">
        <f>'22.22-Dati'!B316</f>
        <v>45973</v>
      </c>
      <c r="C316" s="46">
        <f>'22.22-Dati'!C316</f>
        <v>15203.13</v>
      </c>
      <c r="D316" s="46">
        <f>'22.22-Dati'!D316</f>
        <v>11340.78</v>
      </c>
      <c r="E316" s="46">
        <f>'22.22-Dati'!E316</f>
        <v>26557.55</v>
      </c>
      <c r="F316" s="46">
        <f>'22.22-Dati'!F316</f>
        <v>92838.19</v>
      </c>
      <c r="G316" s="46"/>
      <c r="H316" s="47">
        <f>'22.22-Dati'!H316</f>
        <v>1.31203</v>
      </c>
      <c r="I316" s="47">
        <f>'22.22-Dati'!I316</f>
        <v>0.86385999999999996</v>
      </c>
      <c r="J316" s="46">
        <f>'22.22-Dati'!J316</f>
        <v>154.7944</v>
      </c>
      <c r="K316" s="46"/>
      <c r="L316" s="46">
        <f t="shared" si="23"/>
        <v>15203.13</v>
      </c>
      <c r="M316" s="46">
        <f t="shared" si="24"/>
        <v>10984.706165396883</v>
      </c>
      <c r="N316" s="46">
        <f t="shared" si="25"/>
        <v>26470.54763098187</v>
      </c>
      <c r="O316" s="46">
        <f t="shared" si="26"/>
        <v>92539.597665436217</v>
      </c>
      <c r="Q316" s="27">
        <f t="shared" si="27"/>
        <v>6.7070626225066972E-4</v>
      </c>
      <c r="R316" s="27">
        <f t="shared" si="27"/>
        <v>-8.6924145556459547E-4</v>
      </c>
      <c r="S316" s="27">
        <f t="shared" si="27"/>
        <v>1.0559706525774716E-2</v>
      </c>
      <c r="T316" s="27">
        <f t="shared" si="27"/>
        <v>3.3773722173800432E-4</v>
      </c>
    </row>
    <row r="317" spans="1:20" ht="15" customHeight="1" x14ac:dyDescent="0.2">
      <c r="A317" s="19">
        <f>'22.22-Dati'!A317</f>
        <v>314</v>
      </c>
      <c r="B317" s="25">
        <f>'22.22-Dati'!B317</f>
        <v>45974</v>
      </c>
      <c r="C317" s="46">
        <f>'22.22-Dati'!C317</f>
        <v>14951.87</v>
      </c>
      <c r="D317" s="46">
        <f>'22.22-Dati'!D317</f>
        <v>11239.08</v>
      </c>
      <c r="E317" s="46">
        <f>'22.22-Dati'!E317</f>
        <v>26529.34</v>
      </c>
      <c r="F317" s="46">
        <f>'22.22-Dati'!F317</f>
        <v>93237.69</v>
      </c>
      <c r="G317" s="46"/>
      <c r="H317" s="47">
        <f>'22.22-Dati'!H317</f>
        <v>1.3174999999999999</v>
      </c>
      <c r="I317" s="47">
        <f>'22.22-Dati'!I317</f>
        <v>0.86065999999999998</v>
      </c>
      <c r="J317" s="46">
        <f>'22.22-Dati'!J317</f>
        <v>154.54857999999999</v>
      </c>
      <c r="K317" s="46"/>
      <c r="L317" s="46">
        <f t="shared" si="23"/>
        <v>14951.87</v>
      </c>
      <c r="M317" s="46">
        <f t="shared" si="24"/>
        <v>10931.585090361445</v>
      </c>
      <c r="N317" s="46">
        <f t="shared" si="25"/>
        <v>26540.745033114119</v>
      </c>
      <c r="O317" s="46">
        <f t="shared" si="26"/>
        <v>93085.636662547156</v>
      </c>
      <c r="Q317" s="27">
        <f t="shared" si="27"/>
        <v>-1.6526859929501255E-2</v>
      </c>
      <c r="R317" s="27">
        <f t="shared" si="27"/>
        <v>-4.8359122434040265E-3</v>
      </c>
      <c r="S317" s="27">
        <f t="shared" si="27"/>
        <v>2.6519059261958149E-3</v>
      </c>
      <c r="T317" s="27">
        <f t="shared" si="27"/>
        <v>5.9005983480181785E-3</v>
      </c>
    </row>
    <row r="318" spans="1:20" ht="15" customHeight="1" x14ac:dyDescent="0.2">
      <c r="A318" s="19">
        <f>'22.22-Dati'!A318</f>
        <v>315</v>
      </c>
      <c r="B318" s="25">
        <f>'22.22-Dati'!B318</f>
        <v>45975</v>
      </c>
      <c r="C318" s="46">
        <f>'22.22-Dati'!C318</f>
        <v>14947.52</v>
      </c>
      <c r="D318" s="46">
        <f>'22.22-Dati'!D318</f>
        <v>11113.82</v>
      </c>
      <c r="E318" s="46">
        <f>'22.22-Dati'!E318</f>
        <v>26328.27</v>
      </c>
      <c r="F318" s="46">
        <f>'22.22-Dati'!F318</f>
        <v>91591.69</v>
      </c>
      <c r="G318" s="46"/>
      <c r="H318" s="47">
        <f>'22.22-Dati'!H318</f>
        <v>1.3167500000000001</v>
      </c>
      <c r="I318" s="47">
        <f>'22.22-Dati'!I318</f>
        <v>0.85851999999999995</v>
      </c>
      <c r="J318" s="46">
        <f>'22.22-Dati'!J318</f>
        <v>153.86331999999999</v>
      </c>
      <c r="K318" s="46"/>
      <c r="L318" s="46">
        <f t="shared" si="23"/>
        <v>14947.52</v>
      </c>
      <c r="M318" s="46">
        <f t="shared" si="24"/>
        <v>10803.598574444839</v>
      </c>
      <c r="N318" s="46">
        <f t="shared" si="25"/>
        <v>26405.244278642316</v>
      </c>
      <c r="O318" s="46">
        <f t="shared" si="26"/>
        <v>91849.577012588838</v>
      </c>
      <c r="Q318" s="27">
        <f t="shared" si="27"/>
        <v>-2.9093350865145055E-4</v>
      </c>
      <c r="R318" s="27">
        <f t="shared" si="27"/>
        <v>-1.170795587818764E-2</v>
      </c>
      <c r="S318" s="27">
        <f t="shared" si="27"/>
        <v>-5.1053862392612731E-3</v>
      </c>
      <c r="T318" s="27">
        <f t="shared" si="27"/>
        <v>-1.3278736594339107E-2</v>
      </c>
    </row>
    <row r="319" spans="1:20" ht="15" customHeight="1" x14ac:dyDescent="0.2">
      <c r="A319" s="19">
        <f>'22.22-Dati'!A319</f>
        <v>316</v>
      </c>
      <c r="B319" s="25">
        <f>'22.22-Dati'!B319</f>
        <v>45978</v>
      </c>
      <c r="C319" s="46">
        <f>'22.22-Dati'!C319</f>
        <v>14812.02</v>
      </c>
      <c r="D319" s="46">
        <f>'22.22-Dati'!D319</f>
        <v>11087.53</v>
      </c>
      <c r="E319" s="46">
        <f>'22.22-Dati'!E319</f>
        <v>26163.7</v>
      </c>
      <c r="F319" s="46">
        <f>'22.22-Dati'!F319</f>
        <v>91494.25</v>
      </c>
      <c r="G319" s="46"/>
      <c r="H319" s="47">
        <f>'22.22-Dati'!H319</f>
        <v>1.3181400000000001</v>
      </c>
      <c r="I319" s="47">
        <f>'22.22-Dati'!I319</f>
        <v>0.86258999999999997</v>
      </c>
      <c r="J319" s="46">
        <f>'22.22-Dati'!J319</f>
        <v>154.89519999999999</v>
      </c>
      <c r="K319" s="46"/>
      <c r="L319" s="46">
        <f t="shared" si="23"/>
        <v>14812.02</v>
      </c>
      <c r="M319" s="46">
        <f t="shared" si="24"/>
        <v>10789.420028791639</v>
      </c>
      <c r="N319" s="46">
        <f t="shared" si="25"/>
        <v>26116.382767015617</v>
      </c>
      <c r="O319" s="46">
        <f t="shared" si="26"/>
        <v>91140.630599883021</v>
      </c>
      <c r="Q319" s="27">
        <f t="shared" si="27"/>
        <v>-9.0650489178137911E-3</v>
      </c>
      <c r="R319" s="27">
        <f t="shared" si="27"/>
        <v>-1.3123910107821042E-3</v>
      </c>
      <c r="S319" s="27">
        <f t="shared" si="27"/>
        <v>-1.0939550817196669E-2</v>
      </c>
      <c r="T319" s="27">
        <f t="shared" si="27"/>
        <v>-7.7185593637371748E-3</v>
      </c>
    </row>
    <row r="320" spans="1:20" ht="15" customHeight="1" x14ac:dyDescent="0.2">
      <c r="A320" s="19">
        <f>'22.22-Dati'!A320</f>
        <v>317</v>
      </c>
      <c r="B320" s="25">
        <f>'22.22-Dati'!B320</f>
        <v>45979</v>
      </c>
      <c r="C320" s="46">
        <f>'22.22-Dati'!C320</f>
        <v>14690.81</v>
      </c>
      <c r="D320" s="46">
        <f>'22.22-Dati'!D320</f>
        <v>10946.44</v>
      </c>
      <c r="E320" s="46">
        <f>'22.22-Dati'!E320</f>
        <v>25676.81</v>
      </c>
      <c r="F320" s="46">
        <f>'22.22-Dati'!F320</f>
        <v>88547.25</v>
      </c>
      <c r="G320" s="46"/>
      <c r="H320" s="47">
        <f>'22.22-Dati'!H320</f>
        <v>1.3139099999999999</v>
      </c>
      <c r="I320" s="47">
        <f>'22.22-Dati'!I320</f>
        <v>0.86280999999999997</v>
      </c>
      <c r="J320" s="46">
        <f>'22.22-Dati'!J320</f>
        <v>155.25452999999999</v>
      </c>
      <c r="K320" s="46"/>
      <c r="L320" s="46">
        <f t="shared" si="23"/>
        <v>14690.81</v>
      </c>
      <c r="M320" s="46">
        <f t="shared" si="24"/>
        <v>10617.940128454997</v>
      </c>
      <c r="N320" s="46">
        <f t="shared" si="25"/>
        <v>25623.838057393867</v>
      </c>
      <c r="O320" s="46">
        <f t="shared" si="26"/>
        <v>88000.873800687172</v>
      </c>
      <c r="Q320" s="27">
        <f t="shared" si="27"/>
        <v>-8.1832187642199329E-3</v>
      </c>
      <c r="R320" s="27">
        <f t="shared" si="27"/>
        <v>-1.5893338092228055E-2</v>
      </c>
      <c r="S320" s="27">
        <f t="shared" si="27"/>
        <v>-1.8859606784589741E-2</v>
      </c>
      <c r="T320" s="27">
        <f t="shared" si="27"/>
        <v>-3.4449583885146823E-2</v>
      </c>
    </row>
    <row r="321" spans="1:20" ht="15" customHeight="1" x14ac:dyDescent="0.2">
      <c r="A321" s="19">
        <f>'22.22-Dati'!A321</f>
        <v>318</v>
      </c>
      <c r="B321" s="25">
        <f>'22.22-Dati'!B321</f>
        <v>45980</v>
      </c>
      <c r="C321" s="46">
        <f>'22.22-Dati'!C321</f>
        <v>14746.44</v>
      </c>
      <c r="D321" s="46">
        <f>'22.22-Dati'!D321</f>
        <v>10894.99</v>
      </c>
      <c r="E321" s="46">
        <f>'22.22-Dati'!E321</f>
        <v>25631.15</v>
      </c>
      <c r="F321" s="46">
        <f>'22.22-Dati'!F321</f>
        <v>88246.75</v>
      </c>
      <c r="G321" s="46"/>
      <c r="H321" s="47">
        <f>'22.22-Dati'!H321</f>
        <v>1.3122199999999999</v>
      </c>
      <c r="I321" s="47">
        <f>'22.22-Dati'!I321</f>
        <v>0.86333000000000004</v>
      </c>
      <c r="J321" s="46">
        <f>'22.22-Dati'!J321</f>
        <v>156.13399000000001</v>
      </c>
      <c r="K321" s="46"/>
      <c r="L321" s="46">
        <f t="shared" si="23"/>
        <v>14746.44</v>
      </c>
      <c r="M321" s="46">
        <f t="shared" si="24"/>
        <v>10554.441130551619</v>
      </c>
      <c r="N321" s="46">
        <f t="shared" si="25"/>
        <v>25562.865977667869</v>
      </c>
      <c r="O321" s="46">
        <f t="shared" si="26"/>
        <v>87208.225391825297</v>
      </c>
      <c r="Q321" s="27">
        <f t="shared" si="27"/>
        <v>3.7867210861757127E-3</v>
      </c>
      <c r="R321" s="27">
        <f t="shared" si="27"/>
        <v>-5.9803499676182202E-3</v>
      </c>
      <c r="S321" s="27">
        <f t="shared" si="27"/>
        <v>-2.3795061297776253E-3</v>
      </c>
      <c r="T321" s="27">
        <f t="shared" si="27"/>
        <v>-9.0072788442662598E-3</v>
      </c>
    </row>
    <row r="322" spans="1:20" ht="15" customHeight="1" x14ac:dyDescent="0.2">
      <c r="A322" s="19">
        <f>'22.22-Dati'!A322</f>
        <v>319</v>
      </c>
      <c r="B322" s="25">
        <f>'22.22-Dati'!B322</f>
        <v>45981</v>
      </c>
      <c r="C322" s="46">
        <f>'22.22-Dati'!C322</f>
        <v>14518.95</v>
      </c>
      <c r="D322" s="46">
        <f>'22.22-Dati'!D322</f>
        <v>10924.19</v>
      </c>
      <c r="E322" s="46">
        <f>'22.22-Dati'!E322</f>
        <v>25719.15</v>
      </c>
      <c r="F322" s="46">
        <f>'22.22-Dati'!F322</f>
        <v>90585.31</v>
      </c>
      <c r="G322" s="46"/>
      <c r="H322" s="47">
        <f>'22.22-Dati'!H322</f>
        <v>1.3061799999999999</v>
      </c>
      <c r="I322" s="47">
        <f>'22.22-Dati'!I322</f>
        <v>0.86851</v>
      </c>
      <c r="J322" s="46">
        <f>'22.22-Dati'!J322</f>
        <v>157.60812999999999</v>
      </c>
      <c r="K322" s="46"/>
      <c r="L322" s="46">
        <f t="shared" si="23"/>
        <v>14518.95</v>
      </c>
      <c r="M322" s="46">
        <f t="shared" si="24"/>
        <v>10534.017314995275</v>
      </c>
      <c r="N322" s="46">
        <f t="shared" si="25"/>
        <v>25497.645075474087</v>
      </c>
      <c r="O322" s="46">
        <f t="shared" si="26"/>
        <v>88681.972864137148</v>
      </c>
      <c r="Q322" s="27">
        <f t="shared" si="27"/>
        <v>-1.5426774190923353E-2</v>
      </c>
      <c r="R322" s="27">
        <f t="shared" si="27"/>
        <v>-1.9350920909704328E-3</v>
      </c>
      <c r="S322" s="27">
        <f t="shared" si="27"/>
        <v>-2.5513924084552783E-3</v>
      </c>
      <c r="T322" s="27">
        <f t="shared" si="27"/>
        <v>1.6899179701115624E-2</v>
      </c>
    </row>
    <row r="323" spans="1:20" ht="15" customHeight="1" x14ac:dyDescent="0.2">
      <c r="A323" s="19">
        <f>'22.22-Dati'!A323</f>
        <v>320</v>
      </c>
      <c r="B323" s="25">
        <f>'22.22-Dati'!B323</f>
        <v>45982</v>
      </c>
      <c r="C323" s="46">
        <f>'22.22-Dati'!C323</f>
        <v>14662.68</v>
      </c>
      <c r="D323" s="46">
        <f>'22.22-Dati'!D323</f>
        <v>10938.01</v>
      </c>
      <c r="E323" s="46">
        <f>'22.22-Dati'!E323</f>
        <v>25724.22</v>
      </c>
      <c r="F323" s="46">
        <f>'22.22-Dati'!F323</f>
        <v>88407.13</v>
      </c>
      <c r="G323" s="46"/>
      <c r="H323" s="47">
        <f>'22.22-Dati'!H323</f>
        <v>1.30864</v>
      </c>
      <c r="I323" s="47">
        <f>'22.22-Dati'!I323</f>
        <v>0.86806000000000005</v>
      </c>
      <c r="J323" s="46">
        <f>'22.22-Dati'!J323</f>
        <v>156.73611</v>
      </c>
      <c r="K323" s="46"/>
      <c r="L323" s="46">
        <f t="shared" ref="L323:L386" si="28">C323</f>
        <v>14662.68</v>
      </c>
      <c r="M323" s="46">
        <f t="shared" ref="M323:M386" si="29">D323*H323/$H$503</f>
        <v>10567.20810181904</v>
      </c>
      <c r="N323" s="46">
        <f t="shared" ref="N323:N386" si="30">E323*$I$503/I323</f>
        <v>25515.891927516528</v>
      </c>
      <c r="O323" s="46">
        <f t="shared" ref="O323:O386" si="31">F323*$J$503/J323</f>
        <v>87031.088562362565</v>
      </c>
      <c r="Q323" s="27">
        <f t="shared" si="27"/>
        <v>9.8994762017914212E-3</v>
      </c>
      <c r="R323" s="27">
        <f t="shared" si="27"/>
        <v>3.1508194671863252E-3</v>
      </c>
      <c r="S323" s="27">
        <f t="shared" si="27"/>
        <v>7.156289135106179E-4</v>
      </c>
      <c r="T323" s="27">
        <f t="shared" ref="T323:T386" si="32">(O323-O322)/O322</f>
        <v>-1.8615782311290879E-2</v>
      </c>
    </row>
    <row r="324" spans="1:20" ht="15" customHeight="1" x14ac:dyDescent="0.2">
      <c r="A324" s="19">
        <f>'22.22-Dati'!A324</f>
        <v>321</v>
      </c>
      <c r="B324" s="25">
        <f>'22.22-Dati'!B324</f>
        <v>45986</v>
      </c>
      <c r="C324" s="46">
        <f>'22.22-Dati'!C324</f>
        <v>15025.54</v>
      </c>
      <c r="D324" s="46">
        <f>'22.22-Dati'!D324</f>
        <v>11018.07</v>
      </c>
      <c r="E324" s="46">
        <f>'22.22-Dati'!E324</f>
        <v>25870.15</v>
      </c>
      <c r="F324" s="46">
        <f>'22.22-Dati'!F324</f>
        <v>88468.63</v>
      </c>
      <c r="G324" s="46"/>
      <c r="H324" s="47">
        <f>'22.22-Dati'!H324</f>
        <v>1.3144100000000001</v>
      </c>
      <c r="I324" s="47">
        <f>'22.22-Dati'!I324</f>
        <v>0.86573</v>
      </c>
      <c r="J324" s="46">
        <f>'22.22-Dati'!J324</f>
        <v>156.19426999999999</v>
      </c>
      <c r="K324" s="46"/>
      <c r="L324" s="46">
        <f t="shared" si="28"/>
        <v>15025.54</v>
      </c>
      <c r="M324" s="46">
        <f t="shared" si="29"/>
        <v>10691.487559576542</v>
      </c>
      <c r="N324" s="46">
        <f t="shared" si="30"/>
        <v>25729.702395088538</v>
      </c>
      <c r="O324" s="46">
        <f t="shared" si="31"/>
        <v>87393.753353053224</v>
      </c>
      <c r="Q324" s="27">
        <f t="shared" ref="Q324:T387" si="33">(L324-L323)/L323</f>
        <v>2.4747181279275041E-2</v>
      </c>
      <c r="R324" s="27">
        <f t="shared" si="33"/>
        <v>1.1760860253722914E-2</v>
      </c>
      <c r="S324" s="27">
        <f t="shared" si="33"/>
        <v>8.3795020052359944E-3</v>
      </c>
      <c r="T324" s="27">
        <f t="shared" si="32"/>
        <v>4.1670717519612429E-3</v>
      </c>
    </row>
    <row r="325" spans="1:20" ht="15" customHeight="1" x14ac:dyDescent="0.2">
      <c r="A325" s="19">
        <f>'22.22-Dati'!A325</f>
        <v>322</v>
      </c>
      <c r="B325" s="25">
        <f>'22.22-Dati'!B325</f>
        <v>45987</v>
      </c>
      <c r="C325" s="46">
        <f>'22.22-Dati'!C325</f>
        <v>15129.57</v>
      </c>
      <c r="D325" s="46">
        <f>'22.22-Dati'!D325</f>
        <v>11112.14</v>
      </c>
      <c r="E325" s="46">
        <f>'22.22-Dati'!E325</f>
        <v>26097.83</v>
      </c>
      <c r="F325" s="46">
        <f>'22.22-Dati'!F325</f>
        <v>90104.13</v>
      </c>
      <c r="G325" s="46"/>
      <c r="H325" s="47">
        <f>'22.22-Dati'!H325</f>
        <v>1.31917</v>
      </c>
      <c r="I325" s="47">
        <f>'22.22-Dati'!I325</f>
        <v>0.86377999999999999</v>
      </c>
      <c r="J325" s="46">
        <f>'22.22-Dati'!J325</f>
        <v>156.42222000000001</v>
      </c>
      <c r="K325" s="46"/>
      <c r="L325" s="46">
        <f t="shared" si="28"/>
        <v>15129.57</v>
      </c>
      <c r="M325" s="46">
        <f t="shared" si="29"/>
        <v>10821.817951068981</v>
      </c>
      <c r="N325" s="46">
        <f t="shared" si="30"/>
        <v>26014.742833707656</v>
      </c>
      <c r="O325" s="46">
        <f t="shared" si="31"/>
        <v>88879.671306993332</v>
      </c>
      <c r="Q325" s="27">
        <f t="shared" si="33"/>
        <v>6.9235448443116738E-3</v>
      </c>
      <c r="R325" s="27">
        <f t="shared" si="33"/>
        <v>1.2190108323672793E-2</v>
      </c>
      <c r="S325" s="27">
        <f t="shared" si="33"/>
        <v>1.1078264110568531E-2</v>
      </c>
      <c r="T325" s="27">
        <f t="shared" si="32"/>
        <v>1.7002564793587686E-2</v>
      </c>
    </row>
    <row r="326" spans="1:20" ht="15" customHeight="1" x14ac:dyDescent="0.2">
      <c r="A326" s="19">
        <f>'22.22-Dati'!A326</f>
        <v>323</v>
      </c>
      <c r="B326" s="25">
        <f>'22.22-Dati'!B326</f>
        <v>45989</v>
      </c>
      <c r="C326" s="46">
        <f>'22.22-Dati'!C326</f>
        <v>15211.14</v>
      </c>
      <c r="D326" s="46">
        <f>'22.22-Dati'!D326</f>
        <v>11150.93</v>
      </c>
      <c r="E326" s="46">
        <f>'22.22-Dati'!E326</f>
        <v>26182.52</v>
      </c>
      <c r="F326" s="46">
        <f>'22.22-Dati'!F326</f>
        <v>91370.38</v>
      </c>
      <c r="G326" s="46"/>
      <c r="H326" s="47">
        <f>'22.22-Dati'!H326</f>
        <v>1.3215300000000001</v>
      </c>
      <c r="I326" s="47">
        <f>'22.22-Dati'!I326</f>
        <v>0.86460000000000004</v>
      </c>
      <c r="J326" s="46">
        <f>'22.22-Dati'!J326</f>
        <v>156.12138999999999</v>
      </c>
      <c r="K326" s="46"/>
      <c r="L326" s="46">
        <f t="shared" si="28"/>
        <v>15211.14</v>
      </c>
      <c r="M326" s="46">
        <f t="shared" si="29"/>
        <v>10879.022356263291</v>
      </c>
      <c r="N326" s="46">
        <f t="shared" si="30"/>
        <v>26074.41035808466</v>
      </c>
      <c r="O326" s="46">
        <f t="shared" si="31"/>
        <v>90302.382604236365</v>
      </c>
      <c r="Q326" s="27">
        <f t="shared" si="33"/>
        <v>5.3914288376999287E-3</v>
      </c>
      <c r="R326" s="27">
        <f t="shared" si="33"/>
        <v>5.2860254582881476E-3</v>
      </c>
      <c r="S326" s="27">
        <f t="shared" si="33"/>
        <v>2.2936042365828092E-3</v>
      </c>
      <c r="T326" s="27">
        <f t="shared" si="32"/>
        <v>1.6007162001409087E-2</v>
      </c>
    </row>
    <row r="327" spans="1:20" ht="15" customHeight="1" x14ac:dyDescent="0.2">
      <c r="A327" s="19">
        <f>'22.22-Dati'!A327</f>
        <v>324</v>
      </c>
      <c r="B327" s="25">
        <f>'22.22-Dati'!B327</f>
        <v>45992</v>
      </c>
      <c r="C327" s="46">
        <f>'22.22-Dati'!C327</f>
        <v>15132</v>
      </c>
      <c r="D327" s="46">
        <f>'22.22-Dati'!D327</f>
        <v>11130.29</v>
      </c>
      <c r="E327" s="46">
        <f>'22.22-Dati'!E327</f>
        <v>26099.67</v>
      </c>
      <c r="F327" s="46">
        <f>'22.22-Dati'!F327</f>
        <v>89642</v>
      </c>
      <c r="G327" s="46"/>
      <c r="H327" s="47">
        <f>'22.22-Dati'!H327</f>
        <v>1.32673</v>
      </c>
      <c r="I327" s="47">
        <f>'22.22-Dati'!I327</f>
        <v>0.85865999999999998</v>
      </c>
      <c r="J327" s="46">
        <f>'22.22-Dati'!J327</f>
        <v>154.79992999999999</v>
      </c>
      <c r="K327" s="46"/>
      <c r="L327" s="46">
        <f t="shared" si="28"/>
        <v>15132</v>
      </c>
      <c r="M327" s="46">
        <f t="shared" si="29"/>
        <v>10901.613551042406</v>
      </c>
      <c r="N327" s="46">
        <f t="shared" si="30"/>
        <v>26171.708080148139</v>
      </c>
      <c r="O327" s="46">
        <f t="shared" si="31"/>
        <v>89350.49543420336</v>
      </c>
      <c r="Q327" s="27">
        <f t="shared" si="33"/>
        <v>-5.2027658676469628E-3</v>
      </c>
      <c r="R327" s="27">
        <f t="shared" si="33"/>
        <v>2.0765831744163385E-3</v>
      </c>
      <c r="S327" s="27">
        <f t="shared" si="33"/>
        <v>3.7315406456855963E-3</v>
      </c>
      <c r="T327" s="27">
        <f t="shared" si="32"/>
        <v>-1.0541108025961981E-2</v>
      </c>
    </row>
    <row r="328" spans="1:20" ht="15" customHeight="1" x14ac:dyDescent="0.2">
      <c r="A328" s="19">
        <f>'22.22-Dati'!A328</f>
        <v>325</v>
      </c>
      <c r="B328" s="25">
        <f>'22.22-Dati'!B328</f>
        <v>45993</v>
      </c>
      <c r="C328" s="46">
        <f>'22.22-Dati'!C328</f>
        <v>15169.63</v>
      </c>
      <c r="D328" s="46">
        <f>'22.22-Dati'!D328</f>
        <v>11129.46</v>
      </c>
      <c r="E328" s="46">
        <f>'22.22-Dati'!E328</f>
        <v>26055.98</v>
      </c>
      <c r="F328" s="46">
        <f>'22.22-Dati'!F328</f>
        <v>89642.25</v>
      </c>
      <c r="G328" s="46"/>
      <c r="H328" s="47">
        <f>'22.22-Dati'!H328</f>
        <v>1.32037</v>
      </c>
      <c r="I328" s="47">
        <f>'22.22-Dati'!I328</f>
        <v>0.86102999999999996</v>
      </c>
      <c r="J328" s="46">
        <f>'22.22-Dati'!J328</f>
        <v>156.07025999999999</v>
      </c>
      <c r="K328" s="46"/>
      <c r="L328" s="46">
        <f t="shared" si="28"/>
        <v>15169.63</v>
      </c>
      <c r="M328" s="46">
        <f t="shared" si="29"/>
        <v>10848.544988926293</v>
      </c>
      <c r="N328" s="46">
        <f t="shared" si="30"/>
        <v>26055.98</v>
      </c>
      <c r="O328" s="46">
        <f t="shared" si="31"/>
        <v>88623.476457430137</v>
      </c>
      <c r="Q328" s="27">
        <f t="shared" si="33"/>
        <v>2.4867829764736453E-3</v>
      </c>
      <c r="R328" s="27">
        <f t="shared" si="33"/>
        <v>-4.8679548094088662E-3</v>
      </c>
      <c r="S328" s="27">
        <f t="shared" si="33"/>
        <v>-4.4218772345211111E-3</v>
      </c>
      <c r="T328" s="27">
        <f t="shared" si="32"/>
        <v>-8.1367089599250261E-3</v>
      </c>
    </row>
    <row r="329" spans="1:20" ht="15" customHeight="1" x14ac:dyDescent="0.2">
      <c r="A329" s="19">
        <f>'22.22-Dati'!A329</f>
        <v>326</v>
      </c>
      <c r="B329" s="25">
        <f>'22.22-Dati'!B329</f>
        <v>45994</v>
      </c>
      <c r="C329" s="46">
        <f>'22.22-Dati'!C329</f>
        <v>15215.34</v>
      </c>
      <c r="D329" s="46">
        <f>'22.22-Dati'!D329</f>
        <v>11118.3</v>
      </c>
      <c r="E329" s="46">
        <f>'22.22-Dati'!E329</f>
        <v>26097.29</v>
      </c>
      <c r="F329" s="46">
        <f>'22.22-Dati'!F329</f>
        <v>90662.69</v>
      </c>
      <c r="G329" s="46"/>
      <c r="H329" s="47">
        <f>'22.22-Dati'!H329</f>
        <v>1.3310500000000001</v>
      </c>
      <c r="I329" s="47">
        <f>'22.22-Dati'!I329</f>
        <v>0.85704000000000002</v>
      </c>
      <c r="J329" s="46">
        <f>'22.22-Dati'!J329</f>
        <v>155.36510000000001</v>
      </c>
      <c r="K329" s="46"/>
      <c r="L329" s="46">
        <f t="shared" si="28"/>
        <v>15215.34</v>
      </c>
      <c r="M329" s="46">
        <f t="shared" si="29"/>
        <v>10925.32867868533</v>
      </c>
      <c r="N329" s="46">
        <f t="shared" si="30"/>
        <v>26218.787464645757</v>
      </c>
      <c r="O329" s="46">
        <f t="shared" si="31"/>
        <v>90039.136035651492</v>
      </c>
      <c r="Q329" s="27">
        <f t="shared" si="33"/>
        <v>3.0132574097061662E-3</v>
      </c>
      <c r="R329" s="27">
        <f t="shared" si="33"/>
        <v>7.0777869140436992E-3</v>
      </c>
      <c r="S329" s="27">
        <f t="shared" si="33"/>
        <v>6.2483723370127375E-3</v>
      </c>
      <c r="T329" s="27">
        <f t="shared" si="32"/>
        <v>1.5973866460783227E-2</v>
      </c>
    </row>
    <row r="330" spans="1:20" ht="15" customHeight="1" x14ac:dyDescent="0.2">
      <c r="A330" s="19">
        <f>'22.22-Dati'!A330</f>
        <v>327</v>
      </c>
      <c r="B330" s="25">
        <f>'22.22-Dati'!B330</f>
        <v>45995</v>
      </c>
      <c r="C330" s="46">
        <f>'22.22-Dati'!C330</f>
        <v>15232.81</v>
      </c>
      <c r="D330" s="46">
        <f>'22.22-Dati'!D330</f>
        <v>11141.96</v>
      </c>
      <c r="E330" s="46">
        <f>'22.22-Dati'!E330</f>
        <v>26209</v>
      </c>
      <c r="F330" s="46">
        <f>'22.22-Dati'!F330</f>
        <v>92778.559999999998</v>
      </c>
      <c r="G330" s="46"/>
      <c r="H330" s="47">
        <f>'22.22-Dati'!H330</f>
        <v>1.33402</v>
      </c>
      <c r="I330" s="47">
        <f>'22.22-Dati'!I330</f>
        <v>0.85719000000000001</v>
      </c>
      <c r="J330" s="46">
        <f>'22.22-Dati'!J330</f>
        <v>154.76598999999999</v>
      </c>
      <c r="K330" s="46"/>
      <c r="L330" s="46">
        <f t="shared" si="28"/>
        <v>15232.81</v>
      </c>
      <c r="M330" s="46">
        <f t="shared" si="29"/>
        <v>10973.007824828725</v>
      </c>
      <c r="N330" s="46">
        <f t="shared" si="30"/>
        <v>26326.40986245756</v>
      </c>
      <c r="O330" s="46">
        <f t="shared" si="31"/>
        <v>92497.1357995539</v>
      </c>
      <c r="Q330" s="27">
        <f t="shared" si="33"/>
        <v>1.1481833465436424E-3</v>
      </c>
      <c r="R330" s="27">
        <f t="shared" si="33"/>
        <v>4.3640926095353241E-3</v>
      </c>
      <c r="S330" s="27">
        <f t="shared" si="33"/>
        <v>4.1047816554035796E-3</v>
      </c>
      <c r="T330" s="27">
        <f t="shared" si="32"/>
        <v>2.7299237555202097E-2</v>
      </c>
    </row>
    <row r="331" spans="1:20" ht="15" customHeight="1" x14ac:dyDescent="0.2">
      <c r="A331" s="19">
        <f>'22.22-Dati'!A331</f>
        <v>328</v>
      </c>
      <c r="B331" s="25">
        <f>'22.22-Dati'!B331</f>
        <v>45996</v>
      </c>
      <c r="C331" s="46">
        <f>'22.22-Dati'!C331</f>
        <v>15264.64</v>
      </c>
      <c r="D331" s="46">
        <f>'22.22-Dati'!D331</f>
        <v>11091.64</v>
      </c>
      <c r="E331" s="46">
        <f>'22.22-Dati'!E331</f>
        <v>26185.46</v>
      </c>
      <c r="F331" s="46">
        <f>'22.22-Dati'!F331</f>
        <v>91803</v>
      </c>
      <c r="G331" s="46"/>
      <c r="H331" s="47">
        <f>'22.22-Dati'!H331</f>
        <v>1.33436</v>
      </c>
      <c r="I331" s="47">
        <f>'22.22-Dati'!I331</f>
        <v>0.85873999999999995</v>
      </c>
      <c r="J331" s="46">
        <f>'22.22-Dati'!J331</f>
        <v>155.22542000000001</v>
      </c>
      <c r="K331" s="46"/>
      <c r="L331" s="46">
        <f t="shared" si="28"/>
        <v>15264.64</v>
      </c>
      <c r="M331" s="46">
        <f t="shared" si="29"/>
        <v>10926.234903141978</v>
      </c>
      <c r="N331" s="46">
        <f t="shared" si="30"/>
        <v>26255.288706476931</v>
      </c>
      <c r="O331" s="46">
        <f t="shared" si="31"/>
        <v>91253.644291121891</v>
      </c>
      <c r="Q331" s="27">
        <f t="shared" si="33"/>
        <v>2.0895685037757268E-3</v>
      </c>
      <c r="R331" s="27">
        <f t="shared" si="33"/>
        <v>-4.2625433639911356E-3</v>
      </c>
      <c r="S331" s="27">
        <f t="shared" si="33"/>
        <v>-2.7015136644989429E-3</v>
      </c>
      <c r="T331" s="27">
        <f t="shared" si="32"/>
        <v>-1.34435677135638E-2</v>
      </c>
    </row>
    <row r="332" spans="1:20" ht="15" customHeight="1" x14ac:dyDescent="0.2">
      <c r="A332" s="19">
        <f>'22.22-Dati'!A332</f>
        <v>329</v>
      </c>
      <c r="B332" s="25">
        <f>'22.22-Dati'!B332</f>
        <v>45999</v>
      </c>
      <c r="C332" s="46">
        <f>'22.22-Dati'!C332</f>
        <v>15212.84</v>
      </c>
      <c r="D332" s="46">
        <f>'22.22-Dati'!D332</f>
        <v>11066.5</v>
      </c>
      <c r="E332" s="46">
        <f>'22.22-Dati'!E332</f>
        <v>26165.09</v>
      </c>
      <c r="F332" s="46">
        <f>'22.22-Dati'!F332</f>
        <v>91966.81</v>
      </c>
      <c r="G332" s="46"/>
      <c r="H332" s="47">
        <f>'22.22-Dati'!H332</f>
        <v>1.3326100000000001</v>
      </c>
      <c r="I332" s="47">
        <f>'22.22-Dati'!I332</f>
        <v>0.85799999999999998</v>
      </c>
      <c r="J332" s="46">
        <f>'22.22-Dati'!J332</f>
        <v>155.54697999999999</v>
      </c>
      <c r="K332" s="46"/>
      <c r="L332" s="46">
        <f t="shared" si="28"/>
        <v>15212.84</v>
      </c>
      <c r="M332" s="46">
        <f t="shared" si="29"/>
        <v>10887.172635394521</v>
      </c>
      <c r="N332" s="46">
        <f t="shared" si="30"/>
        <v>26257.491191958041</v>
      </c>
      <c r="O332" s="46">
        <f t="shared" si="31"/>
        <v>91227.490098730297</v>
      </c>
      <c r="Q332" s="27">
        <f t="shared" si="33"/>
        <v>-3.3934635864323872E-3</v>
      </c>
      <c r="R332" s="27">
        <f t="shared" si="33"/>
        <v>-3.5750895064706866E-3</v>
      </c>
      <c r="S332" s="27">
        <f t="shared" si="33"/>
        <v>8.3887307648094112E-5</v>
      </c>
      <c r="T332" s="27">
        <f t="shared" si="32"/>
        <v>-2.8660984002080428E-4</v>
      </c>
    </row>
    <row r="333" spans="1:20" ht="15" customHeight="1" x14ac:dyDescent="0.2">
      <c r="A333" s="19">
        <f>'22.22-Dati'!A333</f>
        <v>330</v>
      </c>
      <c r="B333" s="25">
        <f>'22.22-Dati'!B333</f>
        <v>46000</v>
      </c>
      <c r="C333" s="46">
        <f>'22.22-Dati'!C333</f>
        <v>15199.66</v>
      </c>
      <c r="D333" s="46">
        <f>'22.22-Dati'!D333</f>
        <v>11062.96</v>
      </c>
      <c r="E333" s="46">
        <f>'22.22-Dati'!E333</f>
        <v>25984.65</v>
      </c>
      <c r="F333" s="46">
        <f>'22.22-Dati'!F333</f>
        <v>92099.81</v>
      </c>
      <c r="G333" s="46"/>
      <c r="H333" s="47">
        <f>'22.22-Dati'!H333</f>
        <v>1.33223</v>
      </c>
      <c r="I333" s="47">
        <f>'22.22-Dati'!I333</f>
        <v>0.85933000000000004</v>
      </c>
      <c r="J333" s="46">
        <f>'22.22-Dati'!J333</f>
        <v>156.36331999999999</v>
      </c>
      <c r="K333" s="46"/>
      <c r="L333" s="46">
        <f t="shared" si="28"/>
        <v>15199.66</v>
      </c>
      <c r="M333" s="46">
        <f t="shared" si="29"/>
        <v>10880.586464091659</v>
      </c>
      <c r="N333" s="46">
        <f t="shared" si="30"/>
        <v>26036.055053937369</v>
      </c>
      <c r="O333" s="46">
        <f t="shared" si="31"/>
        <v>90882.452596026997</v>
      </c>
      <c r="Q333" s="27">
        <f t="shared" si="33"/>
        <v>-8.6637340562316378E-4</v>
      </c>
      <c r="R333" s="27">
        <f t="shared" si="33"/>
        <v>-6.0494781551003688E-4</v>
      </c>
      <c r="S333" s="27">
        <f t="shared" si="33"/>
        <v>-8.4332557288828817E-3</v>
      </c>
      <c r="T333" s="27">
        <f t="shared" si="32"/>
        <v>-3.7821659055826944E-3</v>
      </c>
    </row>
    <row r="334" spans="1:20" ht="15" customHeight="1" x14ac:dyDescent="0.2">
      <c r="A334" s="19">
        <f>'22.22-Dati'!A334</f>
        <v>331</v>
      </c>
      <c r="B334" s="25">
        <f>'22.22-Dati'!B334</f>
        <v>46001</v>
      </c>
      <c r="C334" s="46">
        <f>'22.22-Dati'!C334</f>
        <v>15302.75</v>
      </c>
      <c r="D334" s="46">
        <f>'22.22-Dati'!D334</f>
        <v>11078.48</v>
      </c>
      <c r="E334" s="46">
        <f>'22.22-Dati'!E334</f>
        <v>25888.42</v>
      </c>
      <c r="F334" s="46">
        <f>'22.22-Dati'!F334</f>
        <v>92004.75</v>
      </c>
      <c r="G334" s="46"/>
      <c r="H334" s="47">
        <f>'22.22-Dati'!H334</f>
        <v>1.33097</v>
      </c>
      <c r="I334" s="47">
        <f>'22.22-Dati'!I334</f>
        <v>0.85955000000000004</v>
      </c>
      <c r="J334" s="46">
        <f>'22.22-Dati'!J334</f>
        <v>156.71307999999999</v>
      </c>
      <c r="K334" s="46"/>
      <c r="L334" s="46">
        <f t="shared" si="28"/>
        <v>15302.75</v>
      </c>
      <c r="M334" s="46">
        <f t="shared" si="29"/>
        <v>10885.5455096858</v>
      </c>
      <c r="N334" s="46">
        <f t="shared" si="30"/>
        <v>25932.995489034955</v>
      </c>
      <c r="O334" s="46">
        <f t="shared" si="31"/>
        <v>90586.022484945104</v>
      </c>
      <c r="Q334" s="27">
        <f t="shared" si="33"/>
        <v>6.7823885534281786E-3</v>
      </c>
      <c r="R334" s="27">
        <f t="shared" si="33"/>
        <v>4.5577006446366822E-4</v>
      </c>
      <c r="S334" s="27">
        <f t="shared" si="33"/>
        <v>-3.9583402588799247E-3</v>
      </c>
      <c r="T334" s="27">
        <f t="shared" si="32"/>
        <v>-3.2616869661245373E-3</v>
      </c>
    </row>
    <row r="335" spans="1:20" ht="15" customHeight="1" x14ac:dyDescent="0.2">
      <c r="A335" s="19">
        <f>'22.22-Dati'!A335</f>
        <v>332</v>
      </c>
      <c r="B335" s="25">
        <f>'22.22-Dati'!B335</f>
        <v>46002</v>
      </c>
      <c r="C335" s="46">
        <f>'22.22-Dati'!C335</f>
        <v>15334.74</v>
      </c>
      <c r="D335" s="46">
        <f>'22.22-Dati'!D335</f>
        <v>11133.72</v>
      </c>
      <c r="E335" s="46">
        <f>'22.22-Dati'!E335</f>
        <v>26091.93</v>
      </c>
      <c r="F335" s="46">
        <f>'22.22-Dati'!F335</f>
        <v>91179.31</v>
      </c>
      <c r="G335" s="46"/>
      <c r="H335" s="47">
        <f>'22.22-Dati'!H335</f>
        <v>1.3385899999999999</v>
      </c>
      <c r="I335" s="47">
        <f>'22.22-Dati'!I335</f>
        <v>0.85367999999999999</v>
      </c>
      <c r="J335" s="46">
        <f>'22.22-Dati'!J335</f>
        <v>155.58305999999999</v>
      </c>
      <c r="K335" s="46"/>
      <c r="L335" s="46">
        <f t="shared" si="28"/>
        <v>15334.74</v>
      </c>
      <c r="M335" s="46">
        <f t="shared" si="29"/>
        <v>11002.455597980155</v>
      </c>
      <c r="N335" s="46">
        <f t="shared" si="30"/>
        <v>26316.575869061006</v>
      </c>
      <c r="O335" s="46">
        <f t="shared" si="31"/>
        <v>90425.346130789563</v>
      </c>
      <c r="Q335" s="27">
        <f t="shared" si="33"/>
        <v>2.0904739344235371E-3</v>
      </c>
      <c r="R335" s="27">
        <f t="shared" si="33"/>
        <v>1.0739938406424369E-2</v>
      </c>
      <c r="S335" s="27">
        <f t="shared" si="33"/>
        <v>1.4791209915886396E-2</v>
      </c>
      <c r="T335" s="27">
        <f t="shared" si="32"/>
        <v>-1.7737433408365464E-3</v>
      </c>
    </row>
    <row r="336" spans="1:20" ht="15" customHeight="1" x14ac:dyDescent="0.2">
      <c r="A336" s="19">
        <f>'22.22-Dati'!A336</f>
        <v>333</v>
      </c>
      <c r="B336" s="25">
        <f>'22.22-Dati'!B336</f>
        <v>46003</v>
      </c>
      <c r="C336" s="46">
        <f>'22.22-Dati'!C336</f>
        <v>15172.13</v>
      </c>
      <c r="D336" s="46">
        <f>'22.22-Dati'!D336</f>
        <v>11071.6</v>
      </c>
      <c r="E336" s="46">
        <f>'22.22-Dati'!E336</f>
        <v>26036.63</v>
      </c>
      <c r="F336" s="46">
        <f>'22.22-Dati'!F336</f>
        <v>92429.75</v>
      </c>
      <c r="G336" s="46"/>
      <c r="H336" s="47">
        <f>'22.22-Dati'!H336</f>
        <v>1.33809</v>
      </c>
      <c r="I336" s="47">
        <f>'22.22-Dati'!I336</f>
        <v>0.85243999999999998</v>
      </c>
      <c r="J336" s="46">
        <f>'22.22-Dati'!J336</f>
        <v>155.98840999999999</v>
      </c>
      <c r="K336" s="46"/>
      <c r="L336" s="46">
        <f t="shared" si="28"/>
        <v>15172.13</v>
      </c>
      <c r="M336" s="46">
        <f t="shared" si="29"/>
        <v>10936.981192416726</v>
      </c>
      <c r="N336" s="46">
        <f t="shared" si="30"/>
        <v>26298.999963516493</v>
      </c>
      <c r="O336" s="46">
        <f t="shared" si="31"/>
        <v>91427.24525536866</v>
      </c>
      <c r="Q336" s="27">
        <f t="shared" si="33"/>
        <v>-1.0604027195765992E-2</v>
      </c>
      <c r="R336" s="27">
        <f t="shared" si="33"/>
        <v>-5.950890233581042E-3</v>
      </c>
      <c r="S336" s="27">
        <f t="shared" si="33"/>
        <v>-6.6786445288178264E-4</v>
      </c>
      <c r="T336" s="27">
        <f t="shared" si="32"/>
        <v>1.1079848377134971E-2</v>
      </c>
    </row>
    <row r="337" spans="1:20" ht="15" customHeight="1" x14ac:dyDescent="0.2">
      <c r="A337" s="19">
        <f>'22.22-Dati'!A337</f>
        <v>334</v>
      </c>
      <c r="B337" s="25">
        <f>'22.22-Dati'!B337</f>
        <v>46006</v>
      </c>
      <c r="C337" s="46">
        <f>'22.22-Dati'!C337</f>
        <v>15150.46</v>
      </c>
      <c r="D337" s="46">
        <f>'22.22-Dati'!D337</f>
        <v>11188.96</v>
      </c>
      <c r="E337" s="46">
        <f>'22.22-Dati'!E337</f>
        <v>26218.880000000001</v>
      </c>
      <c r="F337" s="46">
        <f>'22.22-Dati'!F337</f>
        <v>91214.38</v>
      </c>
      <c r="G337" s="46"/>
      <c r="H337" s="47">
        <f>'22.22-Dati'!H337</f>
        <v>1.33876</v>
      </c>
      <c r="I337" s="47">
        <f>'22.22-Dati'!I337</f>
        <v>0.85085</v>
      </c>
      <c r="J337" s="46">
        <f>'22.22-Dati'!J337</f>
        <v>155.12635</v>
      </c>
      <c r="K337" s="46"/>
      <c r="L337" s="46">
        <f t="shared" si="28"/>
        <v>15150.46</v>
      </c>
      <c r="M337" s="46">
        <f t="shared" si="29"/>
        <v>11058.448566028821</v>
      </c>
      <c r="N337" s="46">
        <f t="shared" si="30"/>
        <v>26532.575949227245</v>
      </c>
      <c r="O337" s="46">
        <f t="shared" si="31"/>
        <v>90726.451258894434</v>
      </c>
      <c r="Q337" s="27">
        <f t="shared" si="33"/>
        <v>-1.4282767152667473E-3</v>
      </c>
      <c r="R337" s="27">
        <f t="shared" si="33"/>
        <v>1.110611525018582E-2</v>
      </c>
      <c r="S337" s="27">
        <f t="shared" si="33"/>
        <v>8.8815539007103556E-3</v>
      </c>
      <c r="T337" s="27">
        <f t="shared" si="32"/>
        <v>-7.6650455180708229E-3</v>
      </c>
    </row>
    <row r="338" spans="1:20" ht="15" customHeight="1" x14ac:dyDescent="0.2">
      <c r="A338" s="19">
        <f>'22.22-Dati'!A338</f>
        <v>335</v>
      </c>
      <c r="B338" s="25">
        <f>'22.22-Dati'!B338</f>
        <v>46007</v>
      </c>
      <c r="C338" s="46">
        <f>'22.22-Dati'!C338</f>
        <v>15114.92</v>
      </c>
      <c r="D338" s="46">
        <f>'22.22-Dati'!D338</f>
        <v>11112.64</v>
      </c>
      <c r="E338" s="46">
        <f>'22.22-Dati'!E338</f>
        <v>26158.48</v>
      </c>
      <c r="F338" s="46">
        <f>'22.22-Dati'!F338</f>
        <v>89787.44</v>
      </c>
      <c r="G338" s="46"/>
      <c r="H338" s="47">
        <f>'22.22-Dati'!H338</f>
        <v>1.34368</v>
      </c>
      <c r="I338" s="47">
        <f>'22.22-Dati'!I338</f>
        <v>0.84918000000000005</v>
      </c>
      <c r="J338" s="46">
        <f>'22.22-Dati'!J338</f>
        <v>154.61107000000001</v>
      </c>
      <c r="K338" s="46"/>
      <c r="L338" s="46">
        <f t="shared" si="28"/>
        <v>15114.92</v>
      </c>
      <c r="M338" s="46">
        <f t="shared" si="29"/>
        <v>11023.381847389557</v>
      </c>
      <c r="N338" s="46">
        <f t="shared" si="30"/>
        <v>26523.512134529778</v>
      </c>
      <c r="O338" s="46">
        <f t="shared" si="31"/>
        <v>89604.782681198689</v>
      </c>
      <c r="Q338" s="27">
        <f t="shared" si="33"/>
        <v>-2.3458033617460498E-3</v>
      </c>
      <c r="R338" s="27">
        <f t="shared" si="33"/>
        <v>-3.1710342033861444E-3</v>
      </c>
      <c r="S338" s="27">
        <f t="shared" si="33"/>
        <v>-3.4161080759032014E-4</v>
      </c>
      <c r="T338" s="27">
        <f t="shared" si="32"/>
        <v>-1.236319245525193E-2</v>
      </c>
    </row>
    <row r="339" spans="1:20" ht="15" customHeight="1" x14ac:dyDescent="0.2">
      <c r="A339" s="19">
        <f>'22.22-Dati'!A339</f>
        <v>336</v>
      </c>
      <c r="B339" s="25">
        <f>'22.22-Dati'!B339</f>
        <v>46008</v>
      </c>
      <c r="C339" s="46">
        <f>'22.22-Dati'!C339</f>
        <v>14940.01</v>
      </c>
      <c r="D339" s="46">
        <f>'22.22-Dati'!D339</f>
        <v>11215.36</v>
      </c>
      <c r="E339" s="46">
        <f>'22.22-Dati'!E339</f>
        <v>26093.59</v>
      </c>
      <c r="F339" s="46">
        <f>'22.22-Dati'!F339</f>
        <v>90022</v>
      </c>
      <c r="G339" s="46"/>
      <c r="H339" s="47">
        <f>'22.22-Dati'!H339</f>
        <v>1.33432</v>
      </c>
      <c r="I339" s="47">
        <f>'22.22-Dati'!I339</f>
        <v>0.85309999999999997</v>
      </c>
      <c r="J339" s="46">
        <f>'22.22-Dati'!J339</f>
        <v>155.58778000000001</v>
      </c>
      <c r="K339" s="46"/>
      <c r="L339" s="46">
        <f t="shared" si="28"/>
        <v>14940.01</v>
      </c>
      <c r="M339" s="46">
        <f t="shared" si="29"/>
        <v>11047.778729033782</v>
      </c>
      <c r="N339" s="46">
        <f t="shared" si="30"/>
        <v>26336.143239596764</v>
      </c>
      <c r="O339" s="46">
        <f t="shared" si="31"/>
        <v>89274.897577946016</v>
      </c>
      <c r="Q339" s="27">
        <f t="shared" si="33"/>
        <v>-1.1572009643451626E-2</v>
      </c>
      <c r="R339" s="27">
        <f t="shared" si="33"/>
        <v>2.2131939165295441E-3</v>
      </c>
      <c r="S339" s="27">
        <f t="shared" si="33"/>
        <v>-7.0642565729101279E-3</v>
      </c>
      <c r="T339" s="27">
        <f t="shared" si="32"/>
        <v>-3.6815568698643896E-3</v>
      </c>
    </row>
    <row r="340" spans="1:20" ht="15" customHeight="1" x14ac:dyDescent="0.2">
      <c r="A340" s="19">
        <f>'22.22-Dati'!A340</f>
        <v>337</v>
      </c>
      <c r="B340" s="25">
        <f>'22.22-Dati'!B340</f>
        <v>46009</v>
      </c>
      <c r="C340" s="46">
        <f>'22.22-Dati'!C340</f>
        <v>15058.71</v>
      </c>
      <c r="D340" s="46">
        <f>'22.22-Dati'!D340</f>
        <v>11289.07</v>
      </c>
      <c r="E340" s="46">
        <f>'22.22-Dati'!E340</f>
        <v>26302.01</v>
      </c>
      <c r="F340" s="46">
        <f>'22.22-Dati'!F340</f>
        <v>89093.25</v>
      </c>
      <c r="G340" s="46"/>
      <c r="H340" s="47">
        <f>'22.22-Dati'!H340</f>
        <v>1.3399300000000001</v>
      </c>
      <c r="I340" s="47">
        <f>'22.22-Dati'!I340</f>
        <v>0.85331999999999997</v>
      </c>
      <c r="J340" s="46">
        <f>'22.22-Dati'!J340</f>
        <v>155.77268000000001</v>
      </c>
      <c r="K340" s="46"/>
      <c r="L340" s="46">
        <f t="shared" si="28"/>
        <v>15058.71</v>
      </c>
      <c r="M340" s="46">
        <f t="shared" si="29"/>
        <v>11167.14177673931</v>
      </c>
      <c r="N340" s="46">
        <f t="shared" si="30"/>
        <v>26539.656483265364</v>
      </c>
      <c r="O340" s="46">
        <f t="shared" si="31"/>
        <v>88248.980580901596</v>
      </c>
      <c r="Q340" s="27">
        <f t="shared" si="33"/>
        <v>7.9451084704761851E-3</v>
      </c>
      <c r="R340" s="27">
        <f t="shared" si="33"/>
        <v>1.0804257637043369E-2</v>
      </c>
      <c r="S340" s="27">
        <f t="shared" si="33"/>
        <v>7.7275264573521477E-3</v>
      </c>
      <c r="T340" s="27">
        <f t="shared" si="32"/>
        <v>-1.1491662548799797E-2</v>
      </c>
    </row>
    <row r="341" spans="1:20" ht="15" customHeight="1" x14ac:dyDescent="0.2">
      <c r="A341" s="19">
        <f>'22.22-Dati'!A341</f>
        <v>338</v>
      </c>
      <c r="B341" s="25">
        <f>'22.22-Dati'!B341</f>
        <v>46010</v>
      </c>
      <c r="C341" s="46">
        <f>'22.22-Dati'!C341</f>
        <v>15191.85</v>
      </c>
      <c r="D341" s="46">
        <f>'22.22-Dati'!D341</f>
        <v>11357.53</v>
      </c>
      <c r="E341" s="46">
        <f>'22.22-Dati'!E341</f>
        <v>26304.41</v>
      </c>
      <c r="F341" s="46">
        <f>'22.22-Dati'!F341</f>
        <v>90012.75</v>
      </c>
      <c r="G341" s="46"/>
      <c r="H341" s="47">
        <f>'22.22-Dati'!H341</f>
        <v>1.3369899999999999</v>
      </c>
      <c r="I341" s="47">
        <f>'22.22-Dati'!I341</f>
        <v>0.85382999999999998</v>
      </c>
      <c r="J341" s="46">
        <f>'22.22-Dati'!J341</f>
        <v>157.2319</v>
      </c>
      <c r="K341" s="46"/>
      <c r="L341" s="46">
        <f t="shared" si="28"/>
        <v>15191.85</v>
      </c>
      <c r="M341" s="46">
        <f t="shared" si="29"/>
        <v>11210.211459588352</v>
      </c>
      <c r="N341" s="46">
        <f t="shared" si="30"/>
        <v>26526.224356487823</v>
      </c>
      <c r="O341" s="46">
        <f t="shared" si="31"/>
        <v>88332.303310492338</v>
      </c>
      <c r="Q341" s="27">
        <f t="shared" si="33"/>
        <v>8.8413947808279221E-3</v>
      </c>
      <c r="R341" s="27">
        <f t="shared" si="33"/>
        <v>3.856822426912689E-3</v>
      </c>
      <c r="S341" s="27">
        <f t="shared" si="33"/>
        <v>-5.0611532165124016E-4</v>
      </c>
      <c r="T341" s="27">
        <f t="shared" si="32"/>
        <v>9.4417781420552856E-4</v>
      </c>
    </row>
    <row r="342" spans="1:20" ht="15" customHeight="1" x14ac:dyDescent="0.2">
      <c r="A342" s="19">
        <f>'22.22-Dati'!A342</f>
        <v>339</v>
      </c>
      <c r="B342" s="25">
        <f>'22.22-Dati'!B342</f>
        <v>46013</v>
      </c>
      <c r="C342" s="46">
        <f>'22.22-Dati'!C342</f>
        <v>15290.55</v>
      </c>
      <c r="D342" s="46">
        <f>'22.22-Dati'!D342</f>
        <v>11321.44</v>
      </c>
      <c r="E342" s="46">
        <f>'22.22-Dati'!E342</f>
        <v>26206.58</v>
      </c>
      <c r="F342" s="46">
        <f>'22.22-Dati'!F342</f>
        <v>91640.31</v>
      </c>
      <c r="G342" s="46"/>
      <c r="H342" s="47">
        <f>'22.22-Dati'!H342</f>
        <v>1.34351</v>
      </c>
      <c r="I342" s="47">
        <f>'22.22-Dati'!I342</f>
        <v>0.85143000000000002</v>
      </c>
      <c r="J342" s="46">
        <f>'22.22-Dati'!J342</f>
        <v>157.31800999999999</v>
      </c>
      <c r="K342" s="46"/>
      <c r="L342" s="46">
        <f t="shared" si="28"/>
        <v>15290.55</v>
      </c>
      <c r="M342" s="46">
        <f t="shared" si="29"/>
        <v>11229.083875502009</v>
      </c>
      <c r="N342" s="46">
        <f t="shared" si="30"/>
        <v>26502.063090800184</v>
      </c>
      <c r="O342" s="46">
        <f t="shared" si="31"/>
        <v>89880.254381093429</v>
      </c>
      <c r="Q342" s="27">
        <f t="shared" si="33"/>
        <v>6.4969045902901167E-3</v>
      </c>
      <c r="R342" s="27">
        <f t="shared" si="33"/>
        <v>1.6835022231016308E-3</v>
      </c>
      <c r="S342" s="27">
        <f t="shared" si="33"/>
        <v>-9.1084450477888173E-4</v>
      </c>
      <c r="T342" s="27">
        <f t="shared" si="32"/>
        <v>1.7524178727231512E-2</v>
      </c>
    </row>
    <row r="343" spans="1:20" ht="15" customHeight="1" x14ac:dyDescent="0.2">
      <c r="A343" s="19">
        <f>'22.22-Dati'!A343</f>
        <v>340</v>
      </c>
      <c r="B343" s="25">
        <f>'22.22-Dati'!B343</f>
        <v>46014</v>
      </c>
      <c r="C343" s="46">
        <f>'22.22-Dati'!C343</f>
        <v>15360.18</v>
      </c>
      <c r="D343" s="46">
        <f>'22.22-Dati'!D343</f>
        <v>11348.11</v>
      </c>
      <c r="E343" s="46">
        <f>'22.22-Dati'!E343</f>
        <v>26151.040000000001</v>
      </c>
      <c r="F343" s="46">
        <f>'22.22-Dati'!F343</f>
        <v>91659.38</v>
      </c>
      <c r="G343" s="46"/>
      <c r="H343" s="47">
        <f>'22.22-Dati'!H343</f>
        <v>1.3502099999999999</v>
      </c>
      <c r="I343" s="47">
        <f>'22.22-Dati'!I343</f>
        <v>0.84845999999999999</v>
      </c>
      <c r="J343" s="46">
        <f>'22.22-Dati'!J343</f>
        <v>156.0241</v>
      </c>
      <c r="K343" s="46"/>
      <c r="L343" s="46">
        <f t="shared" si="28"/>
        <v>15360.18</v>
      </c>
      <c r="M343" s="46">
        <f t="shared" si="29"/>
        <v>11311.666964254075</v>
      </c>
      <c r="N343" s="46">
        <f t="shared" si="30"/>
        <v>26538.469664097305</v>
      </c>
      <c r="O343" s="46">
        <f t="shared" si="31"/>
        <v>90644.491412193369</v>
      </c>
      <c r="Q343" s="27">
        <f t="shared" si="33"/>
        <v>4.5537930290277997E-3</v>
      </c>
      <c r="R343" s="27">
        <f t="shared" si="33"/>
        <v>7.3543923678612705E-3</v>
      </c>
      <c r="S343" s="27">
        <f t="shared" si="33"/>
        <v>1.3737260066277346E-3</v>
      </c>
      <c r="T343" s="27">
        <f t="shared" si="32"/>
        <v>8.5028356490799931E-3</v>
      </c>
    </row>
    <row r="344" spans="1:20" ht="15" customHeight="1" x14ac:dyDescent="0.2">
      <c r="A344" s="19">
        <f>'22.22-Dati'!A344</f>
        <v>341</v>
      </c>
      <c r="B344" s="25">
        <f>'22.22-Dati'!B344</f>
        <v>46015</v>
      </c>
      <c r="C344" s="46">
        <f>'22.22-Dati'!C344</f>
        <v>15409.7</v>
      </c>
      <c r="D344" s="46">
        <f>'22.22-Dati'!D344</f>
        <v>11326.84</v>
      </c>
      <c r="E344" s="46">
        <f>'22.22-Dati'!E344</f>
        <v>26150.16</v>
      </c>
      <c r="F344" s="46">
        <f>'22.22-Dati'!F344</f>
        <v>91534.38</v>
      </c>
      <c r="G344" s="46"/>
      <c r="H344" s="47">
        <f>'22.22-Dati'!H344</f>
        <v>1.35033</v>
      </c>
      <c r="I344" s="47">
        <f>'22.22-Dati'!I344</f>
        <v>0.84838999999999998</v>
      </c>
      <c r="J344" s="46">
        <f>'22.22-Dati'!J344</f>
        <v>155.95996</v>
      </c>
      <c r="K344" s="46"/>
      <c r="L344" s="46">
        <f t="shared" si="28"/>
        <v>15409.7</v>
      </c>
      <c r="M344" s="46">
        <f t="shared" si="29"/>
        <v>11291.468711020552</v>
      </c>
      <c r="N344" s="46">
        <f t="shared" si="30"/>
        <v>26539.76622166692</v>
      </c>
      <c r="O344" s="46">
        <f t="shared" si="31"/>
        <v>90558.10302237318</v>
      </c>
      <c r="Q344" s="27">
        <f t="shared" si="33"/>
        <v>3.2239205530143812E-3</v>
      </c>
      <c r="R344" s="27">
        <f t="shared" si="33"/>
        <v>-1.7856124386751047E-3</v>
      </c>
      <c r="S344" s="27">
        <f t="shared" si="33"/>
        <v>4.8855777519396034E-5</v>
      </c>
      <c r="T344" s="27">
        <f t="shared" si="32"/>
        <v>-9.5304621907303774E-4</v>
      </c>
    </row>
    <row r="345" spans="1:20" ht="15" customHeight="1" x14ac:dyDescent="0.2">
      <c r="A345" s="19">
        <f>'22.22-Dati'!A345</f>
        <v>342</v>
      </c>
      <c r="B345" s="25">
        <f>'22.22-Dati'!B345</f>
        <v>46020</v>
      </c>
      <c r="C345" s="46">
        <f>'22.22-Dati'!C345</f>
        <v>15353.16</v>
      </c>
      <c r="D345" s="46">
        <f>'22.22-Dati'!D345</f>
        <v>11328.8</v>
      </c>
      <c r="E345" s="46">
        <f>'22.22-Dati'!E345</f>
        <v>26177.37</v>
      </c>
      <c r="F345" s="46">
        <f>'22.22-Dati'!F345</f>
        <v>91971.63</v>
      </c>
      <c r="G345" s="46"/>
      <c r="H345" s="47">
        <f>'22.22-Dati'!H345</f>
        <v>1.3483799999999999</v>
      </c>
      <c r="I345" s="47">
        <f>'22.22-Dati'!I345</f>
        <v>0.84991000000000005</v>
      </c>
      <c r="J345" s="46">
        <f>'22.22-Dati'!J345</f>
        <v>156.35730000000001</v>
      </c>
      <c r="K345" s="46"/>
      <c r="L345" s="46">
        <f t="shared" si="28"/>
        <v>15353.16</v>
      </c>
      <c r="M345" s="46">
        <f t="shared" si="29"/>
        <v>11277.113855421685</v>
      </c>
      <c r="N345" s="46">
        <f t="shared" si="30"/>
        <v>26519.867857890829</v>
      </c>
      <c r="O345" s="46">
        <f t="shared" si="31"/>
        <v>90759.461100698216</v>
      </c>
      <c r="Q345" s="27">
        <f t="shared" si="33"/>
        <v>-3.6691175039099315E-3</v>
      </c>
      <c r="R345" s="27">
        <f t="shared" si="33"/>
        <v>-1.2713010119628503E-3</v>
      </c>
      <c r="S345" s="27">
        <f t="shared" si="33"/>
        <v>-7.4975655813596992E-4</v>
      </c>
      <c r="T345" s="27">
        <f t="shared" si="32"/>
        <v>2.2235235898800691E-3</v>
      </c>
    </row>
    <row r="346" spans="1:20" ht="15" customHeight="1" x14ac:dyDescent="0.2">
      <c r="A346" s="19">
        <f>'22.22-Dati'!A346</f>
        <v>343</v>
      </c>
      <c r="B346" s="25">
        <f>'22.22-Dati'!B346</f>
        <v>46021</v>
      </c>
      <c r="C346" s="46">
        <f>'22.22-Dati'!C346</f>
        <v>15332.07</v>
      </c>
      <c r="D346" s="46">
        <f>'22.22-Dati'!D346</f>
        <v>11413.98</v>
      </c>
      <c r="E346" s="46">
        <f>'22.22-Dati'!E346</f>
        <v>26358.52</v>
      </c>
      <c r="F346" s="46">
        <f>'22.22-Dati'!F346</f>
        <v>91630.44</v>
      </c>
      <c r="G346" s="46"/>
      <c r="H346" s="47">
        <f>'22.22-Dati'!H346</f>
        <v>1.3495200000000001</v>
      </c>
      <c r="I346" s="47">
        <f>'22.22-Dati'!I346</f>
        <v>0.85055999999999998</v>
      </c>
      <c r="J346" s="46">
        <f>'22.22-Dati'!J346</f>
        <v>156.06021999999999</v>
      </c>
      <c r="K346" s="46"/>
      <c r="L346" s="46">
        <f t="shared" si="28"/>
        <v>15332.07</v>
      </c>
      <c r="M346" s="46">
        <f t="shared" si="29"/>
        <v>11371.51125797307</v>
      </c>
      <c r="N346" s="46">
        <f t="shared" si="30"/>
        <v>26682.981183690747</v>
      </c>
      <c r="O346" s="46">
        <f t="shared" si="31"/>
        <v>90594.898883761678</v>
      </c>
      <c r="Q346" s="27">
        <f t="shared" si="33"/>
        <v>-1.3736585823374567E-3</v>
      </c>
      <c r="R346" s="27">
        <f t="shared" si="33"/>
        <v>8.3707058172514583E-3</v>
      </c>
      <c r="S346" s="27">
        <f t="shared" si="33"/>
        <v>6.1506085427715969E-3</v>
      </c>
      <c r="T346" s="27">
        <f t="shared" si="32"/>
        <v>-1.8131687312902291E-3</v>
      </c>
    </row>
    <row r="347" spans="1:20" ht="15" customHeight="1" x14ac:dyDescent="0.2">
      <c r="A347" s="19">
        <f>'22.22-Dati'!A347</f>
        <v>344</v>
      </c>
      <c r="B347" s="25">
        <f>'22.22-Dati'!B347</f>
        <v>46027</v>
      </c>
      <c r="C347" s="46">
        <f>'22.22-Dati'!C347</f>
        <v>15349.78</v>
      </c>
      <c r="D347" s="46">
        <f>'22.22-Dati'!D347</f>
        <v>11487.54</v>
      </c>
      <c r="E347" s="46">
        <f>'22.22-Dati'!E347</f>
        <v>26523.82</v>
      </c>
      <c r="F347" s="46">
        <f>'22.22-Dati'!F347</f>
        <v>94348.63</v>
      </c>
      <c r="G347" s="46"/>
      <c r="H347" s="47">
        <f>'22.22-Dati'!H347</f>
        <v>1.3444</v>
      </c>
      <c r="I347" s="47">
        <f>'22.22-Dati'!I347</f>
        <v>0.85733999999999999</v>
      </c>
      <c r="J347" s="46">
        <f>'22.22-Dati'!J347</f>
        <v>156.83299</v>
      </c>
      <c r="K347" s="46"/>
      <c r="L347" s="46">
        <f t="shared" si="28"/>
        <v>15349.78</v>
      </c>
      <c r="M347" s="46">
        <f t="shared" si="29"/>
        <v>11401.376665485472</v>
      </c>
      <c r="N347" s="46">
        <f t="shared" si="30"/>
        <v>26637.978788578625</v>
      </c>
      <c r="O347" s="46">
        <f t="shared" si="31"/>
        <v>92822.735591154647</v>
      </c>
      <c r="Q347" s="27">
        <f t="shared" si="33"/>
        <v>1.1550951697977471E-3</v>
      </c>
      <c r="R347" s="27">
        <f t="shared" si="33"/>
        <v>2.6263358347784604E-3</v>
      </c>
      <c r="S347" s="27">
        <f t="shared" si="33"/>
        <v>-1.6865579899905836E-3</v>
      </c>
      <c r="T347" s="27">
        <f t="shared" si="32"/>
        <v>2.4591193707842299E-2</v>
      </c>
    </row>
    <row r="348" spans="1:20" ht="15" customHeight="1" x14ac:dyDescent="0.2">
      <c r="A348" s="19">
        <f>'22.22-Dati'!A348</f>
        <v>345</v>
      </c>
      <c r="B348" s="25">
        <f>'22.22-Dati'!B348</f>
        <v>46028</v>
      </c>
      <c r="C348" s="46">
        <f>'22.22-Dati'!C348</f>
        <v>15446.03</v>
      </c>
      <c r="D348" s="46">
        <f>'22.22-Dati'!D348</f>
        <v>11623.22</v>
      </c>
      <c r="E348" s="46">
        <f>'22.22-Dati'!E348</f>
        <v>26607.57</v>
      </c>
      <c r="F348" s="46">
        <f>'22.22-Dati'!F348</f>
        <v>95596</v>
      </c>
      <c r="G348" s="46"/>
      <c r="H348" s="47">
        <f>'22.22-Dati'!H348</f>
        <v>1.35138</v>
      </c>
      <c r="I348" s="47">
        <f>'22.22-Dati'!I348</f>
        <v>0.85419</v>
      </c>
      <c r="J348" s="46">
        <f>'22.22-Dati'!J348</f>
        <v>156.43631999999999</v>
      </c>
      <c r="K348" s="46"/>
      <c r="L348" s="46">
        <f t="shared" si="28"/>
        <v>15446.03</v>
      </c>
      <c r="M348" s="46">
        <f t="shared" si="29"/>
        <v>11595.933028880227</v>
      </c>
      <c r="N348" s="46">
        <f t="shared" si="30"/>
        <v>26820.632408597616</v>
      </c>
      <c r="O348" s="46">
        <f t="shared" si="31"/>
        <v>94288.411015037942</v>
      </c>
      <c r="Q348" s="27">
        <f t="shared" si="33"/>
        <v>6.2704481758044739E-3</v>
      </c>
      <c r="R348" s="27">
        <f t="shared" si="33"/>
        <v>1.7064286980687234E-2</v>
      </c>
      <c r="S348" s="27">
        <f t="shared" si="33"/>
        <v>6.85688735878513E-3</v>
      </c>
      <c r="T348" s="27">
        <f t="shared" si="32"/>
        <v>1.5790047713514738E-2</v>
      </c>
    </row>
    <row r="349" spans="1:20" ht="15" customHeight="1" x14ac:dyDescent="0.2">
      <c r="A349" s="19">
        <f>'22.22-Dati'!A349</f>
        <v>346</v>
      </c>
      <c r="B349" s="25">
        <f>'22.22-Dati'!B349</f>
        <v>46029</v>
      </c>
      <c r="C349" s="46">
        <f>'22.22-Dati'!C349</f>
        <v>15392.99</v>
      </c>
      <c r="D349" s="46">
        <f>'22.22-Dati'!D349</f>
        <v>11537.65</v>
      </c>
      <c r="E349" s="46">
        <f>'22.22-Dati'!E349</f>
        <v>26596.25</v>
      </c>
      <c r="F349" s="46">
        <f>'22.22-Dati'!F349</f>
        <v>94583.81</v>
      </c>
      <c r="G349" s="46"/>
      <c r="H349" s="47">
        <f>'22.22-Dati'!H349</f>
        <v>1.34857</v>
      </c>
      <c r="I349" s="47">
        <f>'22.22-Dati'!I349</f>
        <v>0.85587000000000002</v>
      </c>
      <c r="J349" s="46">
        <f>'22.22-Dati'!J349</f>
        <v>156.54741999999999</v>
      </c>
      <c r="K349" s="46"/>
      <c r="L349" s="46">
        <f t="shared" si="28"/>
        <v>15392.99</v>
      </c>
      <c r="M349" s="46">
        <f t="shared" si="29"/>
        <v>11486.62935602705</v>
      </c>
      <c r="N349" s="46">
        <f t="shared" si="30"/>
        <v>26756.597541098527</v>
      </c>
      <c r="O349" s="46">
        <f t="shared" si="31"/>
        <v>93223.859090219441</v>
      </c>
      <c r="Q349" s="27">
        <f t="shared" si="33"/>
        <v>-3.4338920745331241E-3</v>
      </c>
      <c r="R349" s="27">
        <f t="shared" si="33"/>
        <v>-9.426035195352624E-3</v>
      </c>
      <c r="S349" s="27">
        <f t="shared" si="33"/>
        <v>-2.3875226550796077E-3</v>
      </c>
      <c r="T349" s="27">
        <f t="shared" si="32"/>
        <v>-1.1290379309167878E-2</v>
      </c>
    </row>
    <row r="350" spans="1:20" ht="15" customHeight="1" x14ac:dyDescent="0.2">
      <c r="A350" s="19">
        <f>'22.22-Dati'!A350</f>
        <v>347</v>
      </c>
      <c r="B350" s="25">
        <f>'22.22-Dati'!B350</f>
        <v>46030</v>
      </c>
      <c r="C350" s="46">
        <f>'22.22-Dati'!C350</f>
        <v>15394.18</v>
      </c>
      <c r="D350" s="46">
        <f>'22.22-Dati'!D350</f>
        <v>11535.5</v>
      </c>
      <c r="E350" s="46">
        <f>'22.22-Dati'!E350</f>
        <v>26627.07</v>
      </c>
      <c r="F350" s="46">
        <f>'22.22-Dati'!F350</f>
        <v>93046.19</v>
      </c>
      <c r="G350" s="46"/>
      <c r="H350" s="47">
        <f>'22.22-Dati'!H350</f>
        <v>1.34396</v>
      </c>
      <c r="I350" s="47">
        <f>'22.22-Dati'!I350</f>
        <v>0.85653000000000001</v>
      </c>
      <c r="J350" s="46">
        <f>'22.22-Dati'!J350</f>
        <v>156.71949000000001</v>
      </c>
      <c r="K350" s="46"/>
      <c r="L350" s="46">
        <f t="shared" si="28"/>
        <v>15394.18</v>
      </c>
      <c r="M350" s="46">
        <f t="shared" si="29"/>
        <v>11445.229875383888</v>
      </c>
      <c r="N350" s="46">
        <f t="shared" si="30"/>
        <v>26766.962140380369</v>
      </c>
      <c r="O350" s="46">
        <f t="shared" si="31"/>
        <v>91607.656311174826</v>
      </c>
      <c r="Q350" s="27">
        <f t="shared" si="33"/>
        <v>7.7307917435177263E-5</v>
      </c>
      <c r="R350" s="27">
        <f t="shared" si="33"/>
        <v>-3.6041452509686482E-3</v>
      </c>
      <c r="S350" s="27">
        <f t="shared" si="33"/>
        <v>3.8736611655954277E-4</v>
      </c>
      <c r="T350" s="27">
        <f t="shared" si="32"/>
        <v>-1.733679333614048E-2</v>
      </c>
    </row>
    <row r="351" spans="1:20" ht="15" customHeight="1" x14ac:dyDescent="0.2">
      <c r="A351" s="19">
        <f>'22.22-Dati'!A351</f>
        <v>348</v>
      </c>
      <c r="B351" s="25">
        <f>'22.22-Dati'!B351</f>
        <v>46031</v>
      </c>
      <c r="C351" s="46">
        <f>'22.22-Dati'!C351</f>
        <v>15494.51</v>
      </c>
      <c r="D351" s="46">
        <f>'22.22-Dati'!D351</f>
        <v>11627.27</v>
      </c>
      <c r="E351" s="46">
        <f>'22.22-Dati'!E351</f>
        <v>27010.240000000002</v>
      </c>
      <c r="F351" s="46">
        <f>'22.22-Dati'!F351</f>
        <v>94543.56</v>
      </c>
      <c r="G351" s="46"/>
      <c r="H351" s="47">
        <f>'22.22-Dati'!H351</f>
        <v>1.34171</v>
      </c>
      <c r="I351" s="47">
        <f>'22.22-Dati'!I351</f>
        <v>0.85895999999999995</v>
      </c>
      <c r="J351" s="46">
        <f>'22.22-Dati'!J351</f>
        <v>157.63614000000001</v>
      </c>
      <c r="K351" s="46"/>
      <c r="L351" s="46">
        <f t="shared" si="28"/>
        <v>15494.51</v>
      </c>
      <c r="M351" s="46">
        <f t="shared" si="29"/>
        <v>11516.968190187219</v>
      </c>
      <c r="N351" s="46">
        <f t="shared" si="30"/>
        <v>27075.331735121541</v>
      </c>
      <c r="O351" s="46">
        <f t="shared" si="31"/>
        <v>92540.607675894615</v>
      </c>
      <c r="Q351" s="27">
        <f t="shared" si="33"/>
        <v>6.5173981335803479E-3</v>
      </c>
      <c r="R351" s="27">
        <f t="shared" si="33"/>
        <v>6.2679662693035411E-3</v>
      </c>
      <c r="S351" s="27">
        <f t="shared" si="33"/>
        <v>1.152053016415969E-2</v>
      </c>
      <c r="T351" s="27">
        <f t="shared" si="32"/>
        <v>1.0184207328159561E-2</v>
      </c>
    </row>
    <row r="352" spans="1:20" ht="15" customHeight="1" x14ac:dyDescent="0.2">
      <c r="A352" s="19">
        <f>'22.22-Dati'!A352</f>
        <v>349</v>
      </c>
      <c r="B352" s="25">
        <f>'22.22-Dati'!B352</f>
        <v>46035</v>
      </c>
      <c r="C352" s="46">
        <f>'22.22-Dati'!C352</f>
        <v>15490.45</v>
      </c>
      <c r="D352" s="46">
        <f>'22.22-Dati'!D352</f>
        <v>11641.91</v>
      </c>
      <c r="E352" s="46">
        <f>'22.22-Dati'!E352</f>
        <v>26963.47</v>
      </c>
      <c r="F352" s="46">
        <f>'22.22-Dati'!F352</f>
        <v>97472.88</v>
      </c>
      <c r="G352" s="46"/>
      <c r="H352" s="47">
        <f>'22.22-Dati'!H352</f>
        <v>1.3457300000000001</v>
      </c>
      <c r="I352" s="47">
        <f>'22.22-Dati'!I352</f>
        <v>0.85807</v>
      </c>
      <c r="J352" s="46">
        <f>'22.22-Dati'!J352</f>
        <v>158.84674999999999</v>
      </c>
      <c r="K352" s="46"/>
      <c r="L352" s="46">
        <f t="shared" si="28"/>
        <v>15490.45</v>
      </c>
      <c r="M352" s="46">
        <f t="shared" si="29"/>
        <v>11566.019625782543</v>
      </c>
      <c r="N352" s="46">
        <f t="shared" si="30"/>
        <v>27056.48324041162</v>
      </c>
      <c r="O352" s="46">
        <f t="shared" si="31"/>
        <v>94680.741833466542</v>
      </c>
      <c r="Q352" s="27">
        <f t="shared" si="33"/>
        <v>-2.6202829260166927E-4</v>
      </c>
      <c r="R352" s="27">
        <f t="shared" si="33"/>
        <v>4.2590580077417348E-3</v>
      </c>
      <c r="S352" s="27">
        <f t="shared" si="33"/>
        <v>-6.9615009316656396E-4</v>
      </c>
      <c r="T352" s="27">
        <f t="shared" si="32"/>
        <v>2.3126432939227379E-2</v>
      </c>
    </row>
    <row r="353" spans="1:20" ht="15" customHeight="1" x14ac:dyDescent="0.2">
      <c r="A353" s="19">
        <f>'22.22-Dati'!A353</f>
        <v>350</v>
      </c>
      <c r="B353" s="25">
        <f>'22.22-Dati'!B353</f>
        <v>46036</v>
      </c>
      <c r="C353" s="46">
        <f>'22.22-Dati'!C353</f>
        <v>15408.15</v>
      </c>
      <c r="D353" s="46">
        <f>'22.22-Dati'!D353</f>
        <v>11695.88</v>
      </c>
      <c r="E353" s="46">
        <f>'22.22-Dati'!E353</f>
        <v>26911.06</v>
      </c>
      <c r="F353" s="46">
        <f>'22.22-Dati'!F353</f>
        <v>98914.63</v>
      </c>
      <c r="G353" s="46"/>
      <c r="H353" s="47">
        <f>'22.22-Dati'!H353</f>
        <v>1.3441399999999999</v>
      </c>
      <c r="I353" s="47">
        <f>'22.22-Dati'!I353</f>
        <v>0.85829999999999995</v>
      </c>
      <c r="J353" s="46">
        <f>'22.22-Dati'!J353</f>
        <v>158.63015999999999</v>
      </c>
      <c r="K353" s="46"/>
      <c r="L353" s="46">
        <f t="shared" si="28"/>
        <v>15408.15</v>
      </c>
      <c r="M353" s="46">
        <f t="shared" si="29"/>
        <v>11605.909035553979</v>
      </c>
      <c r="N353" s="46">
        <f t="shared" si="30"/>
        <v>26996.656171268787</v>
      </c>
      <c r="O353" s="46">
        <f t="shared" si="31"/>
        <v>96212.379565022202</v>
      </c>
      <c r="Q353" s="27">
        <f t="shared" si="33"/>
        <v>-5.3129508826406649E-3</v>
      </c>
      <c r="R353" s="27">
        <f t="shared" si="33"/>
        <v>3.4488450704783934E-3</v>
      </c>
      <c r="S353" s="27">
        <f t="shared" si="33"/>
        <v>-2.2111916249882586E-3</v>
      </c>
      <c r="T353" s="27">
        <f t="shared" si="32"/>
        <v>1.6176866614011642E-2</v>
      </c>
    </row>
    <row r="354" spans="1:20" ht="15" customHeight="1" x14ac:dyDescent="0.2">
      <c r="A354" s="19">
        <f>'22.22-Dati'!A354</f>
        <v>351</v>
      </c>
      <c r="B354" s="25">
        <f>'22.22-Dati'!B354</f>
        <v>46037</v>
      </c>
      <c r="C354" s="46">
        <f>'22.22-Dati'!C354</f>
        <v>15448.3</v>
      </c>
      <c r="D354" s="46">
        <f>'22.22-Dati'!D354</f>
        <v>11761.46</v>
      </c>
      <c r="E354" s="46">
        <f>'22.22-Dati'!E354</f>
        <v>26853.39</v>
      </c>
      <c r="F354" s="46">
        <f>'22.22-Dati'!F354</f>
        <v>98494.63</v>
      </c>
      <c r="G354" s="46"/>
      <c r="H354" s="47">
        <f>'22.22-Dati'!H354</f>
        <v>1.3401000000000001</v>
      </c>
      <c r="I354" s="47">
        <f>'22.22-Dati'!I354</f>
        <v>0.86029</v>
      </c>
      <c r="J354" s="46">
        <f>'22.22-Dati'!J354</f>
        <v>158.55987999999999</v>
      </c>
      <c r="K354" s="46"/>
      <c r="L354" s="46">
        <f t="shared" si="28"/>
        <v>15448.3</v>
      </c>
      <c r="M354" s="46">
        <f t="shared" si="29"/>
        <v>11635.905789333807</v>
      </c>
      <c r="N354" s="46">
        <f t="shared" si="30"/>
        <v>26876.488616280556</v>
      </c>
      <c r="O354" s="46">
        <f t="shared" si="31"/>
        <v>95846.317603041825</v>
      </c>
      <c r="Q354" s="27">
        <f t="shared" si="33"/>
        <v>2.605763832776786E-3</v>
      </c>
      <c r="R354" s="27">
        <f t="shared" si="33"/>
        <v>2.5846104504123114E-3</v>
      </c>
      <c r="S354" s="27">
        <f t="shared" si="33"/>
        <v>-4.4512014460561062E-3</v>
      </c>
      <c r="T354" s="27">
        <f t="shared" si="32"/>
        <v>-3.8047282858541575E-3</v>
      </c>
    </row>
    <row r="355" spans="1:20" ht="15" customHeight="1" x14ac:dyDescent="0.2">
      <c r="A355" s="19">
        <f>'22.22-Dati'!A355</f>
        <v>352</v>
      </c>
      <c r="B355" s="25">
        <f>'22.22-Dati'!B355</f>
        <v>46038</v>
      </c>
      <c r="C355" s="46">
        <f>'22.22-Dati'!C355</f>
        <v>15439.47</v>
      </c>
      <c r="D355" s="46">
        <f>'22.22-Dati'!D355</f>
        <v>11757.27</v>
      </c>
      <c r="E355" s="46">
        <f>'22.22-Dati'!E355</f>
        <v>26678.39</v>
      </c>
      <c r="F355" s="46">
        <f>'22.22-Dati'!F355</f>
        <v>98177.31</v>
      </c>
      <c r="G355" s="46"/>
      <c r="H355" s="47">
        <f>'22.22-Dati'!H355</f>
        <v>1.3399099999999999</v>
      </c>
      <c r="I355" s="47">
        <f>'22.22-Dati'!I355</f>
        <v>0.86080999999999996</v>
      </c>
      <c r="J355" s="46">
        <f>'22.22-Dati'!J355</f>
        <v>158.1045</v>
      </c>
      <c r="K355" s="46"/>
      <c r="L355" s="46">
        <f t="shared" si="28"/>
        <v>15439.47</v>
      </c>
      <c r="M355" s="46">
        <f t="shared" si="29"/>
        <v>11630.111361401488</v>
      </c>
      <c r="N355" s="46">
        <f t="shared" si="30"/>
        <v>26685.208282547832</v>
      </c>
      <c r="O355" s="46">
        <f t="shared" si="31"/>
        <v>95812.701343145833</v>
      </c>
      <c r="Q355" s="27">
        <f t="shared" si="33"/>
        <v>-5.7158392832867876E-4</v>
      </c>
      <c r="R355" s="27">
        <f t="shared" si="33"/>
        <v>-4.9797824399969084E-4</v>
      </c>
      <c r="S355" s="27">
        <f t="shared" si="33"/>
        <v>-7.1170135527620663E-3</v>
      </c>
      <c r="T355" s="27">
        <f t="shared" si="32"/>
        <v>-3.5073084430033266E-4</v>
      </c>
    </row>
    <row r="356" spans="1:20" ht="15" customHeight="1" x14ac:dyDescent="0.2">
      <c r="A356" s="19">
        <f>'22.22-Dati'!A356</f>
        <v>353</v>
      </c>
      <c r="B356" s="25">
        <f>'22.22-Dati'!B356</f>
        <v>46042</v>
      </c>
      <c r="C356" s="46">
        <f>'22.22-Dati'!C356</f>
        <v>15121.52</v>
      </c>
      <c r="D356" s="46">
        <f>'22.22-Dati'!D356</f>
        <v>11632.62</v>
      </c>
      <c r="E356" s="46">
        <f>'22.22-Dati'!E356</f>
        <v>26044.09</v>
      </c>
      <c r="F356" s="46">
        <f>'22.22-Dati'!F356</f>
        <v>96457.06</v>
      </c>
      <c r="G356" s="46"/>
      <c r="H356" s="47">
        <f>'22.22-Dati'!H356</f>
        <v>1.3446499999999999</v>
      </c>
      <c r="I356" s="47">
        <f>'22.22-Dati'!I356</f>
        <v>0.85265999999999997</v>
      </c>
      <c r="J356" s="46">
        <f>'22.22-Dati'!J356</f>
        <v>157.89563000000001</v>
      </c>
      <c r="K356" s="46"/>
      <c r="L356" s="46">
        <f t="shared" si="28"/>
        <v>15121.52</v>
      </c>
      <c r="M356" s="46">
        <f t="shared" si="29"/>
        <v>11547.515416814316</v>
      </c>
      <c r="N356" s="46">
        <f t="shared" si="30"/>
        <v>26299.747628245725</v>
      </c>
      <c r="O356" s="46">
        <f t="shared" si="31"/>
        <v>94258.40738323408</v>
      </c>
      <c r="Q356" s="27">
        <f t="shared" si="33"/>
        <v>-2.0593323475481925E-2</v>
      </c>
      <c r="R356" s="27">
        <f t="shared" si="33"/>
        <v>-7.1019048761042092E-3</v>
      </c>
      <c r="S356" s="27">
        <f t="shared" si="33"/>
        <v>-1.4444730961841477E-2</v>
      </c>
      <c r="T356" s="27">
        <f t="shared" si="32"/>
        <v>-1.6222212067115906E-2</v>
      </c>
    </row>
    <row r="357" spans="1:20" ht="15" customHeight="1" x14ac:dyDescent="0.2">
      <c r="A357" s="19">
        <f>'22.22-Dati'!A357</f>
        <v>354</v>
      </c>
      <c r="B357" s="25">
        <f>'22.22-Dati'!B357</f>
        <v>46043</v>
      </c>
      <c r="C357" s="46">
        <f>'22.22-Dati'!C357</f>
        <v>15297.02</v>
      </c>
      <c r="D357" s="46">
        <f>'22.22-Dati'!D357</f>
        <v>11645.62</v>
      </c>
      <c r="E357" s="46">
        <f>'22.22-Dati'!E357</f>
        <v>26065.39</v>
      </c>
      <c r="F357" s="46">
        <f>'22.22-Dati'!F357</f>
        <v>96063.06</v>
      </c>
      <c r="G357" s="46"/>
      <c r="H357" s="47">
        <f>'22.22-Dati'!H357</f>
        <v>1.3425199999999999</v>
      </c>
      <c r="I357" s="47">
        <f>'22.22-Dati'!I357</f>
        <v>0.85185999999999995</v>
      </c>
      <c r="J357" s="46">
        <f>'22.22-Dati'!J357</f>
        <v>157.79026999999999</v>
      </c>
      <c r="K357" s="46"/>
      <c r="L357" s="46">
        <f t="shared" si="28"/>
        <v>15297.02</v>
      </c>
      <c r="M357" s="46">
        <f t="shared" si="29"/>
        <v>11542.107963028586</v>
      </c>
      <c r="N357" s="46">
        <f t="shared" si="30"/>
        <v>26345.975573098869</v>
      </c>
      <c r="O357" s="46">
        <f t="shared" si="31"/>
        <v>93936.069567612751</v>
      </c>
      <c r="Q357" s="27">
        <f t="shared" si="33"/>
        <v>1.1605976118802871E-2</v>
      </c>
      <c r="R357" s="27">
        <f t="shared" si="33"/>
        <v>-4.6827855088694525E-4</v>
      </c>
      <c r="S357" s="27">
        <f t="shared" si="33"/>
        <v>1.757733401346254E-3</v>
      </c>
      <c r="T357" s="27">
        <f t="shared" si="32"/>
        <v>-3.4197248242352988E-3</v>
      </c>
    </row>
    <row r="358" spans="1:20" ht="15" customHeight="1" x14ac:dyDescent="0.2">
      <c r="A358" s="19">
        <f>'22.22-Dati'!A358</f>
        <v>355</v>
      </c>
      <c r="B358" s="25">
        <f>'22.22-Dati'!B358</f>
        <v>46044</v>
      </c>
      <c r="C358" s="46">
        <f>'22.22-Dati'!C358</f>
        <v>15381.22</v>
      </c>
      <c r="D358" s="46">
        <f>'22.22-Dati'!D358</f>
        <v>11659.35</v>
      </c>
      <c r="E358" s="46">
        <f>'22.22-Dati'!E358</f>
        <v>26322.880000000001</v>
      </c>
      <c r="F358" s="46">
        <f>'22.22-Dati'!F358</f>
        <v>97727.19</v>
      </c>
      <c r="G358" s="46"/>
      <c r="H358" s="47">
        <f>'22.22-Dati'!H358</f>
        <v>1.34212</v>
      </c>
      <c r="I358" s="47">
        <f>'22.22-Dati'!I358</f>
        <v>0.85426000000000002</v>
      </c>
      <c r="J358" s="46">
        <f>'22.22-Dati'!J358</f>
        <v>158.79035999999999</v>
      </c>
      <c r="K358" s="46"/>
      <c r="L358" s="46">
        <f t="shared" si="28"/>
        <v>15381.22</v>
      </c>
      <c r="M358" s="46">
        <f t="shared" si="29"/>
        <v>11552.272931431609</v>
      </c>
      <c r="N358" s="46">
        <f t="shared" si="30"/>
        <v>26531.488500456537</v>
      </c>
      <c r="O358" s="46">
        <f t="shared" si="31"/>
        <v>94961.4780199667</v>
      </c>
      <c r="Q358" s="27">
        <f t="shared" si="33"/>
        <v>5.5043400610052745E-3</v>
      </c>
      <c r="R358" s="27">
        <f t="shared" si="33"/>
        <v>8.8068561094591341E-4</v>
      </c>
      <c r="S358" s="27">
        <f t="shared" si="33"/>
        <v>7.0414142320502889E-3</v>
      </c>
      <c r="T358" s="27">
        <f t="shared" si="32"/>
        <v>1.0916024665220712E-2</v>
      </c>
    </row>
    <row r="359" spans="1:20" ht="15" customHeight="1" x14ac:dyDescent="0.2">
      <c r="A359" s="19">
        <f>'22.22-Dati'!A359</f>
        <v>356</v>
      </c>
      <c r="B359" s="25">
        <f>'22.22-Dati'!B359</f>
        <v>46045</v>
      </c>
      <c r="C359" s="46">
        <f>'22.22-Dati'!C359</f>
        <v>15387.63</v>
      </c>
      <c r="D359" s="46">
        <f>'22.22-Dati'!D359</f>
        <v>11651.76</v>
      </c>
      <c r="E359" s="46">
        <f>'22.22-Dati'!E359</f>
        <v>26304.02</v>
      </c>
      <c r="F359" s="46">
        <f>'22.22-Dati'!F359</f>
        <v>98014.75</v>
      </c>
      <c r="G359" s="46"/>
      <c r="H359" s="47">
        <f>'22.22-Dati'!H359</f>
        <v>1.3526100000000001</v>
      </c>
      <c r="I359" s="47">
        <f>'22.22-Dati'!I359</f>
        <v>0.85163999999999995</v>
      </c>
      <c r="J359" s="46">
        <f>'22.22-Dati'!J359</f>
        <v>158.15875</v>
      </c>
      <c r="K359" s="46"/>
      <c r="L359" s="46">
        <f t="shared" si="28"/>
        <v>15387.63</v>
      </c>
      <c r="M359" s="46">
        <f t="shared" si="29"/>
        <v>11634.986337703758</v>
      </c>
      <c r="N359" s="46">
        <f t="shared" si="30"/>
        <v>26594.042483443707</v>
      </c>
      <c r="O359" s="46">
        <f t="shared" si="31"/>
        <v>95621.246336133787</v>
      </c>
      <c r="Q359" s="27">
        <f t="shared" si="33"/>
        <v>4.1674197495386285E-4</v>
      </c>
      <c r="R359" s="27">
        <f t="shared" si="33"/>
        <v>7.1599248704643133E-3</v>
      </c>
      <c r="S359" s="27">
        <f t="shared" si="33"/>
        <v>2.3577261029321468E-3</v>
      </c>
      <c r="T359" s="27">
        <f t="shared" si="32"/>
        <v>6.9477469172116611E-3</v>
      </c>
    </row>
    <row r="360" spans="1:20" ht="15" customHeight="1" x14ac:dyDescent="0.2">
      <c r="A360" s="19">
        <f>'22.22-Dati'!A360</f>
        <v>357</v>
      </c>
      <c r="B360" s="25">
        <f>'22.22-Dati'!B360</f>
        <v>46048</v>
      </c>
      <c r="C360" s="46">
        <f>'22.22-Dati'!C360</f>
        <v>15464.66</v>
      </c>
      <c r="D360" s="46">
        <f>'22.22-Dati'!D360</f>
        <v>11657.98</v>
      </c>
      <c r="E360" s="46">
        <f>'22.22-Dati'!E360</f>
        <v>26265.59</v>
      </c>
      <c r="F360" s="46">
        <f>'22.22-Dati'!F360</f>
        <v>96264.38</v>
      </c>
      <c r="G360" s="46"/>
      <c r="H360" s="47">
        <f>'22.22-Dati'!H360</f>
        <v>1.3643799999999999</v>
      </c>
      <c r="I360" s="47">
        <f>'22.22-Dati'!I360</f>
        <v>0.84487999999999996</v>
      </c>
      <c r="J360" s="46">
        <f>'22.22-Dati'!J360</f>
        <v>154.20750000000001</v>
      </c>
      <c r="K360" s="46"/>
      <c r="L360" s="46">
        <f t="shared" si="28"/>
        <v>15464.66</v>
      </c>
      <c r="M360" s="46">
        <f t="shared" si="29"/>
        <v>11742.4955353768</v>
      </c>
      <c r="N360" s="46">
        <f t="shared" si="30"/>
        <v>26767.660446098853</v>
      </c>
      <c r="O360" s="46">
        <f t="shared" si="31"/>
        <v>96319.963421008695</v>
      </c>
      <c r="Q360" s="27">
        <f t="shared" si="33"/>
        <v>5.0059690803587464E-3</v>
      </c>
      <c r="R360" s="27">
        <f t="shared" si="33"/>
        <v>9.2401653558159234E-3</v>
      </c>
      <c r="S360" s="27">
        <f t="shared" si="33"/>
        <v>6.5284532339614275E-3</v>
      </c>
      <c r="T360" s="27">
        <f t="shared" si="32"/>
        <v>7.3071321662001171E-3</v>
      </c>
    </row>
    <row r="361" spans="1:20" ht="15" customHeight="1" x14ac:dyDescent="0.2">
      <c r="A361" s="19">
        <f>'22.22-Dati'!A361</f>
        <v>358</v>
      </c>
      <c r="B361" s="25">
        <f>'22.22-Dati'!B361</f>
        <v>46049</v>
      </c>
      <c r="C361" s="46">
        <f>'22.22-Dati'!C361</f>
        <v>15527.82</v>
      </c>
      <c r="D361" s="46">
        <f>'22.22-Dati'!D361</f>
        <v>11725.69</v>
      </c>
      <c r="E361" s="46">
        <f>'22.22-Dati'!E361</f>
        <v>26335.59</v>
      </c>
      <c r="F361" s="46">
        <f>'22.22-Dati'!F361</f>
        <v>97080.38</v>
      </c>
      <c r="G361" s="46"/>
      <c r="H361" s="47">
        <f>'22.22-Dati'!H361</f>
        <v>1.3738300000000001</v>
      </c>
      <c r="I361" s="47">
        <f>'22.22-Dati'!I361</f>
        <v>0.83828999999999998</v>
      </c>
      <c r="J361" s="46">
        <f>'22.22-Dati'!J361</f>
        <v>153.34059999999999</v>
      </c>
      <c r="K361" s="46"/>
      <c r="L361" s="46">
        <f t="shared" si="28"/>
        <v>15527.82</v>
      </c>
      <c r="M361" s="46">
        <f t="shared" si="29"/>
        <v>11892.499920786087</v>
      </c>
      <c r="N361" s="46">
        <f t="shared" si="30"/>
        <v>27049.986350427655</v>
      </c>
      <c r="O361" s="46">
        <f t="shared" si="31"/>
        <v>97685.588395279527</v>
      </c>
      <c r="Q361" s="27">
        <f t="shared" si="33"/>
        <v>4.0841505729838131E-3</v>
      </c>
      <c r="R361" s="27">
        <f t="shared" si="33"/>
        <v>1.2774489456467477E-2</v>
      </c>
      <c r="S361" s="27">
        <f t="shared" si="33"/>
        <v>1.054727606461207E-2</v>
      </c>
      <c r="T361" s="27">
        <f t="shared" si="32"/>
        <v>1.4178005532474797E-2</v>
      </c>
    </row>
    <row r="362" spans="1:20" ht="15" customHeight="1" x14ac:dyDescent="0.2">
      <c r="A362" s="19">
        <f>'22.22-Dati'!A362</f>
        <v>359</v>
      </c>
      <c r="B362" s="25">
        <f>'22.22-Dati'!B362</f>
        <v>46050</v>
      </c>
      <c r="C362" s="46">
        <f>'22.22-Dati'!C362</f>
        <v>15526.69</v>
      </c>
      <c r="D362" s="46">
        <f>'22.22-Dati'!D362</f>
        <v>11664.39</v>
      </c>
      <c r="E362" s="46">
        <f>'22.22-Dati'!E362</f>
        <v>26057.32</v>
      </c>
      <c r="F362" s="46">
        <f>'22.22-Dati'!F362</f>
        <v>97126.19</v>
      </c>
      <c r="G362" s="46"/>
      <c r="H362" s="47">
        <f>'22.22-Dati'!H362</f>
        <v>1.3787</v>
      </c>
      <c r="I362" s="47">
        <f>'22.22-Dati'!I362</f>
        <v>0.83513999999999999</v>
      </c>
      <c r="J362" s="46">
        <f>'22.22-Dati'!J362</f>
        <v>152.63069999999999</v>
      </c>
      <c r="K362" s="46"/>
      <c r="L362" s="46">
        <f t="shared" si="28"/>
        <v>15526.69</v>
      </c>
      <c r="M362" s="46">
        <f t="shared" si="29"/>
        <v>11872.264420180722</v>
      </c>
      <c r="N362" s="46">
        <f t="shared" si="30"/>
        <v>26865.117512752353</v>
      </c>
      <c r="O362" s="46">
        <f t="shared" si="31"/>
        <v>98186.243399149709</v>
      </c>
      <c r="Q362" s="27">
        <f t="shared" si="33"/>
        <v>-7.2772610707697521E-5</v>
      </c>
      <c r="R362" s="27">
        <f t="shared" si="33"/>
        <v>-1.7015346428548271E-3</v>
      </c>
      <c r="S362" s="27">
        <f t="shared" si="33"/>
        <v>-6.8343412554948994E-3</v>
      </c>
      <c r="T362" s="27">
        <f t="shared" si="32"/>
        <v>5.1251675103220831E-3</v>
      </c>
    </row>
    <row r="363" spans="1:20" ht="15" customHeight="1" x14ac:dyDescent="0.2">
      <c r="A363" s="19">
        <f>'22.22-Dati'!A363</f>
        <v>360</v>
      </c>
      <c r="B363" s="25">
        <f>'22.22-Dati'!B363</f>
        <v>46051</v>
      </c>
      <c r="C363" s="46">
        <f>'22.22-Dati'!C363</f>
        <v>15506.84</v>
      </c>
      <c r="D363" s="46">
        <f>'22.22-Dati'!D363</f>
        <v>11684.3</v>
      </c>
      <c r="E363" s="46">
        <f>'22.22-Dati'!E363</f>
        <v>26072.46</v>
      </c>
      <c r="F363" s="46">
        <f>'22.22-Dati'!F363</f>
        <v>97161.31</v>
      </c>
      <c r="G363" s="46"/>
      <c r="H363" s="47">
        <f>'22.22-Dati'!H363</f>
        <v>1.38167</v>
      </c>
      <c r="I363" s="47">
        <f>'22.22-Dati'!I363</f>
        <v>0.83555999999999997</v>
      </c>
      <c r="J363" s="46">
        <f>'22.22-Dati'!J363</f>
        <v>153.30882</v>
      </c>
      <c r="K363" s="46"/>
      <c r="L363" s="46">
        <f t="shared" si="28"/>
        <v>15506.84</v>
      </c>
      <c r="M363" s="46">
        <f t="shared" si="29"/>
        <v>11918.148166932435</v>
      </c>
      <c r="N363" s="46">
        <f t="shared" si="30"/>
        <v>26867.215081861268</v>
      </c>
      <c r="O363" s="46">
        <f t="shared" si="31"/>
        <v>97787.289438842447</v>
      </c>
      <c r="Q363" s="27">
        <f t="shared" si="33"/>
        <v>-1.2784437636096529E-3</v>
      </c>
      <c r="R363" s="27">
        <f t="shared" si="33"/>
        <v>3.8647847729637082E-3</v>
      </c>
      <c r="S363" s="27">
        <f t="shared" si="33"/>
        <v>7.8077793924389858E-5</v>
      </c>
      <c r="T363" s="27">
        <f t="shared" si="32"/>
        <v>-4.0632368292717221E-3</v>
      </c>
    </row>
    <row r="364" spans="1:20" ht="15" customHeight="1" x14ac:dyDescent="0.2">
      <c r="A364" s="19">
        <f>'22.22-Dati'!A364</f>
        <v>361</v>
      </c>
      <c r="B364" s="25">
        <f>'22.22-Dati'!B364</f>
        <v>46052</v>
      </c>
      <c r="C364" s="46">
        <f>'22.22-Dati'!C364</f>
        <v>15441.15</v>
      </c>
      <c r="D364" s="46">
        <f>'22.22-Dati'!D364</f>
        <v>11743.78</v>
      </c>
      <c r="E364" s="46">
        <f>'22.22-Dati'!E364</f>
        <v>26250.66</v>
      </c>
      <c r="F364" s="46">
        <f>'22.22-Dati'!F364</f>
        <v>97065.31</v>
      </c>
      <c r="G364" s="46"/>
      <c r="H364" s="47">
        <f>'22.22-Dati'!H364</f>
        <v>1.37601</v>
      </c>
      <c r="I364" s="47">
        <f>'22.22-Dati'!I364</f>
        <v>0.83899999999999997</v>
      </c>
      <c r="J364" s="46">
        <f>'22.22-Dati'!J364</f>
        <v>154.03138000000001</v>
      </c>
      <c r="K364" s="46"/>
      <c r="L364" s="46">
        <f t="shared" si="28"/>
        <v>15441.15</v>
      </c>
      <c r="M364" s="46">
        <f t="shared" si="29"/>
        <v>11929.747458805812</v>
      </c>
      <c r="N364" s="46">
        <f t="shared" si="30"/>
        <v>26939.935375208584</v>
      </c>
      <c r="O364" s="46">
        <f t="shared" si="31"/>
        <v>97232.404767310392</v>
      </c>
      <c r="Q364" s="27">
        <f t="shared" si="33"/>
        <v>-4.236195124216185E-3</v>
      </c>
      <c r="R364" s="27">
        <f t="shared" si="33"/>
        <v>9.7324615459641432E-4</v>
      </c>
      <c r="S364" s="27">
        <f t="shared" si="33"/>
        <v>2.7066554209562131E-3</v>
      </c>
      <c r="T364" s="27">
        <f t="shared" si="32"/>
        <v>-5.6744048711881608E-3</v>
      </c>
    </row>
    <row r="365" spans="1:20" ht="15" customHeight="1" x14ac:dyDescent="0.2">
      <c r="A365" s="19">
        <f>'22.22-Dati'!A365</f>
        <v>362</v>
      </c>
      <c r="B365" s="25">
        <f>'22.22-Dati'!B365</f>
        <v>46055</v>
      </c>
      <c r="C365" s="46">
        <f>'22.22-Dati'!C365</f>
        <v>15525.11</v>
      </c>
      <c r="D365" s="46">
        <f>'22.22-Dati'!D365</f>
        <v>11879.35</v>
      </c>
      <c r="E365" s="46">
        <f>'22.22-Dati'!E365</f>
        <v>26427.17</v>
      </c>
      <c r="F365" s="46">
        <f>'22.22-Dati'!F365</f>
        <v>95849.94</v>
      </c>
      <c r="G365" s="46"/>
      <c r="H365" s="47">
        <f>'22.22-Dati'!H365</f>
        <v>1.3675200000000001</v>
      </c>
      <c r="I365" s="47">
        <f>'22.22-Dati'!I365</f>
        <v>0.84458999999999995</v>
      </c>
      <c r="J365" s="46">
        <f>'22.22-Dati'!J365</f>
        <v>155.05912000000001</v>
      </c>
      <c r="K365" s="46"/>
      <c r="L365" s="46">
        <f t="shared" si="28"/>
        <v>15525.11</v>
      </c>
      <c r="M365" s="46">
        <f t="shared" si="29"/>
        <v>11993.007849043232</v>
      </c>
      <c r="N365" s="46">
        <f t="shared" si="30"/>
        <v>26941.576605335133</v>
      </c>
      <c r="O365" s="46">
        <f t="shared" si="31"/>
        <v>95378.550460028404</v>
      </c>
      <c r="Q365" s="27">
        <f t="shared" si="33"/>
        <v>5.4374188450990336E-3</v>
      </c>
      <c r="R365" s="27">
        <f t="shared" si="33"/>
        <v>5.3027434533598995E-3</v>
      </c>
      <c r="S365" s="27">
        <f t="shared" si="33"/>
        <v>6.0921828641746428E-5</v>
      </c>
      <c r="T365" s="27">
        <f t="shared" si="32"/>
        <v>-1.9066218836389981E-2</v>
      </c>
    </row>
    <row r="366" spans="1:20" ht="15" customHeight="1" x14ac:dyDescent="0.2">
      <c r="A366" s="19">
        <f>'22.22-Dati'!A366</f>
        <v>363</v>
      </c>
      <c r="B366" s="25">
        <f>'22.22-Dati'!B366</f>
        <v>46056</v>
      </c>
      <c r="C366" s="46">
        <f>'22.22-Dati'!C366</f>
        <v>15394.75</v>
      </c>
      <c r="D366" s="46">
        <f>'22.22-Dati'!D366</f>
        <v>11848.37</v>
      </c>
      <c r="E366" s="46">
        <f>'22.22-Dati'!E366</f>
        <v>26421.77</v>
      </c>
      <c r="F366" s="46">
        <f>'22.22-Dati'!F366</f>
        <v>99609.75</v>
      </c>
      <c r="G366" s="46"/>
      <c r="H366" s="47">
        <f>'22.22-Dati'!H366</f>
        <v>1.3685499999999999</v>
      </c>
      <c r="I366" s="47">
        <f>'22.22-Dati'!I366</f>
        <v>0.84738999999999998</v>
      </c>
      <c r="J366" s="46">
        <f>'22.22-Dati'!J366</f>
        <v>155.85120000000001</v>
      </c>
      <c r="K366" s="46"/>
      <c r="L366" s="46">
        <f t="shared" si="28"/>
        <v>15394.75</v>
      </c>
      <c r="M366" s="46">
        <f t="shared" si="29"/>
        <v>11970.740877849634</v>
      </c>
      <c r="N366" s="46">
        <f t="shared" si="30"/>
        <v>26847.067611253377</v>
      </c>
      <c r="O366" s="46">
        <f t="shared" si="31"/>
        <v>98616.114442910926</v>
      </c>
      <c r="Q366" s="27">
        <f t="shared" si="33"/>
        <v>-8.3967198944162446E-3</v>
      </c>
      <c r="R366" s="27">
        <f t="shared" si="33"/>
        <v>-1.8566627716644227E-3</v>
      </c>
      <c r="S366" s="27">
        <f t="shared" si="33"/>
        <v>-3.5079236626055828E-3</v>
      </c>
      <c r="T366" s="27">
        <f t="shared" si="32"/>
        <v>3.3944361360779253E-2</v>
      </c>
    </row>
    <row r="367" spans="1:20" ht="15" customHeight="1" x14ac:dyDescent="0.2">
      <c r="A367" s="19">
        <f>'22.22-Dati'!A367</f>
        <v>364</v>
      </c>
      <c r="B367" s="25">
        <f>'22.22-Dati'!B367</f>
        <v>46057</v>
      </c>
      <c r="C367" s="46">
        <f>'22.22-Dati'!C367</f>
        <v>15316.75</v>
      </c>
      <c r="D367" s="46">
        <f>'22.22-Dati'!D367</f>
        <v>11949.17</v>
      </c>
      <c r="E367" s="46">
        <f>'22.22-Dati'!E367</f>
        <v>26688.79</v>
      </c>
      <c r="F367" s="46">
        <f>'22.22-Dati'!F367</f>
        <v>98831.94</v>
      </c>
      <c r="G367" s="46"/>
      <c r="H367" s="47">
        <f>'22.22-Dati'!H367</f>
        <v>1.3718699999999999</v>
      </c>
      <c r="I367" s="47">
        <f>'22.22-Dati'!I367</f>
        <v>0.84601999999999999</v>
      </c>
      <c r="J367" s="46">
        <f>'22.22-Dati'!J367</f>
        <v>156.64129</v>
      </c>
      <c r="K367" s="46"/>
      <c r="L367" s="46">
        <f t="shared" si="28"/>
        <v>15316.75</v>
      </c>
      <c r="M367" s="46">
        <f t="shared" si="29"/>
        <v>12101.869129385186</v>
      </c>
      <c r="N367" s="46">
        <f t="shared" si="30"/>
        <v>27162.299772700411</v>
      </c>
      <c r="O367" s="46">
        <f t="shared" si="31"/>
        <v>97352.533188966961</v>
      </c>
      <c r="Q367" s="27">
        <f t="shared" si="33"/>
        <v>-5.0666623361860378E-3</v>
      </c>
      <c r="R367" s="27">
        <f t="shared" si="33"/>
        <v>1.095406315060991E-2</v>
      </c>
      <c r="S367" s="27">
        <f t="shared" si="33"/>
        <v>1.1741772547065816E-2</v>
      </c>
      <c r="T367" s="27">
        <f t="shared" si="32"/>
        <v>-1.2813131617302308E-2</v>
      </c>
    </row>
    <row r="368" spans="1:20" ht="15" customHeight="1" x14ac:dyDescent="0.2">
      <c r="A368" s="19">
        <f>'22.22-Dati'!A368</f>
        <v>365</v>
      </c>
      <c r="B368" s="25">
        <f>'22.22-Dati'!B368</f>
        <v>46058</v>
      </c>
      <c r="C368" s="46">
        <f>'22.22-Dati'!C368</f>
        <v>15129.23</v>
      </c>
      <c r="D368" s="46">
        <f>'22.22-Dati'!D368</f>
        <v>11842.19</v>
      </c>
      <c r="E368" s="46">
        <f>'22.22-Dati'!E368</f>
        <v>26611.27</v>
      </c>
      <c r="F368" s="46">
        <f>'22.22-Dati'!F368</f>
        <v>97966.69</v>
      </c>
      <c r="G368" s="46"/>
      <c r="H368" s="47">
        <f>'22.22-Dati'!H368</f>
        <v>1.3574999999999999</v>
      </c>
      <c r="I368" s="47">
        <f>'22.22-Dati'!I368</f>
        <v>0.84760000000000002</v>
      </c>
      <c r="J368" s="46">
        <f>'22.22-Dati'!J368</f>
        <v>156.89947000000001</v>
      </c>
      <c r="K368" s="46"/>
      <c r="L368" s="46">
        <f t="shared" si="28"/>
        <v>15129.23</v>
      </c>
      <c r="M368" s="46">
        <f t="shared" si="29"/>
        <v>11867.892839741318</v>
      </c>
      <c r="N368" s="46">
        <f t="shared" si="30"/>
        <v>27032.918603232658</v>
      </c>
      <c r="O368" s="46">
        <f t="shared" si="31"/>
        <v>96341.442722863241</v>
      </c>
      <c r="Q368" s="27">
        <f t="shared" si="33"/>
        <v>-1.2242806078312986E-2</v>
      </c>
      <c r="R368" s="27">
        <f t="shared" si="33"/>
        <v>-1.9333896866868084E-2</v>
      </c>
      <c r="S368" s="27">
        <f t="shared" si="33"/>
        <v>-4.7632627042054985E-3</v>
      </c>
      <c r="T368" s="27">
        <f t="shared" si="32"/>
        <v>-1.0385867044066891E-2</v>
      </c>
    </row>
    <row r="369" spans="1:20" ht="15" customHeight="1" x14ac:dyDescent="0.2">
      <c r="A369" s="19">
        <f>'22.22-Dati'!A369</f>
        <v>366</v>
      </c>
      <c r="B369" s="25">
        <f>'22.22-Dati'!B369</f>
        <v>46059</v>
      </c>
      <c r="C369" s="46">
        <f>'22.22-Dati'!C369</f>
        <v>15427.83</v>
      </c>
      <c r="D369" s="46">
        <f>'22.22-Dati'!D369</f>
        <v>11911.72</v>
      </c>
      <c r="E369" s="46">
        <f>'22.22-Dati'!E369</f>
        <v>26726.52</v>
      </c>
      <c r="F369" s="46">
        <f>'22.22-Dati'!F369</f>
        <v>98759.75</v>
      </c>
      <c r="G369" s="46"/>
      <c r="H369" s="47">
        <f>'22.22-Dati'!H369</f>
        <v>1.3589100000000001</v>
      </c>
      <c r="I369" s="47">
        <f>'22.22-Dati'!I369</f>
        <v>0.84789000000000003</v>
      </c>
      <c r="J369" s="46">
        <f>'22.22-Dati'!J369</f>
        <v>157.08834999999999</v>
      </c>
      <c r="K369" s="46"/>
      <c r="L369" s="46">
        <f t="shared" si="28"/>
        <v>15427.83</v>
      </c>
      <c r="M369" s="46">
        <f t="shared" si="29"/>
        <v>11949.972998759746</v>
      </c>
      <c r="N369" s="46">
        <f t="shared" si="30"/>
        <v>27140.708718819656</v>
      </c>
      <c r="O369" s="46">
        <f t="shared" si="31"/>
        <v>97004.56918838984</v>
      </c>
      <c r="Q369" s="27">
        <f t="shared" si="33"/>
        <v>1.9736629028708028E-2</v>
      </c>
      <c r="R369" s="27">
        <f t="shared" si="33"/>
        <v>6.9161526925462574E-3</v>
      </c>
      <c r="S369" s="27">
        <f t="shared" si="33"/>
        <v>3.9873650777059932E-3</v>
      </c>
      <c r="T369" s="27">
        <f t="shared" si="32"/>
        <v>6.883086310365466E-3</v>
      </c>
    </row>
    <row r="370" spans="1:20" ht="15" customHeight="1" x14ac:dyDescent="0.2">
      <c r="A370" s="19">
        <f>'22.22-Dati'!A370</f>
        <v>367</v>
      </c>
      <c r="B370" s="25">
        <f>'22.22-Dati'!B370</f>
        <v>46062</v>
      </c>
      <c r="C370" s="46">
        <f>'22.22-Dati'!C370</f>
        <v>15501.65</v>
      </c>
      <c r="D370" s="46">
        <f>'22.22-Dati'!D370</f>
        <v>11930.65</v>
      </c>
      <c r="E370" s="46">
        <f>'22.22-Dati'!E370</f>
        <v>26886.22</v>
      </c>
      <c r="F370" s="46">
        <f>'22.22-Dati'!F370</f>
        <v>102601.1</v>
      </c>
      <c r="G370" s="46"/>
      <c r="H370" s="47">
        <f>'22.22-Dati'!H370</f>
        <v>1.36605</v>
      </c>
      <c r="I370" s="47">
        <f>'22.22-Dati'!I370</f>
        <v>0.84133000000000002</v>
      </c>
      <c r="J370" s="46">
        <f>'22.22-Dati'!J370</f>
        <v>156.19216</v>
      </c>
      <c r="K370" s="46"/>
      <c r="L370" s="46">
        <f t="shared" si="28"/>
        <v>15501.65</v>
      </c>
      <c r="M370" s="46">
        <f t="shared" si="29"/>
        <v>12031.851252436214</v>
      </c>
      <c r="N370" s="46">
        <f t="shared" si="30"/>
        <v>27515.769087753913</v>
      </c>
      <c r="O370" s="46">
        <f t="shared" si="31"/>
        <v>101355.88578961966</v>
      </c>
      <c r="Q370" s="27">
        <f t="shared" si="33"/>
        <v>4.7848595687144408E-3</v>
      </c>
      <c r="R370" s="27">
        <f t="shared" si="33"/>
        <v>6.8517521909853933E-3</v>
      </c>
      <c r="S370" s="27">
        <f t="shared" si="33"/>
        <v>1.3819107408723861E-2</v>
      </c>
      <c r="T370" s="27">
        <f t="shared" si="32"/>
        <v>4.4856821051173862E-2</v>
      </c>
    </row>
    <row r="371" spans="1:20" ht="15" customHeight="1" x14ac:dyDescent="0.2">
      <c r="A371" s="19">
        <f>'22.22-Dati'!A371</f>
        <v>368</v>
      </c>
      <c r="B371" s="25">
        <f>'22.22-Dati'!B371</f>
        <v>46063</v>
      </c>
      <c r="C371" s="46">
        <f>'22.22-Dati'!C371</f>
        <v>15451.32</v>
      </c>
      <c r="D371" s="46">
        <f>'22.22-Dati'!D371</f>
        <v>11893.45</v>
      </c>
      <c r="E371" s="46">
        <f>'22.22-Dati'!E371</f>
        <v>26901.07</v>
      </c>
      <c r="F371" s="46">
        <f>'22.22-Dati'!F371</f>
        <v>104943.1</v>
      </c>
      <c r="G371" s="46"/>
      <c r="H371" s="47">
        <f>'22.22-Dati'!H371</f>
        <v>1.36791</v>
      </c>
      <c r="I371" s="47">
        <f>'22.22-Dati'!I371</f>
        <v>0.84075999999999995</v>
      </c>
      <c r="J371" s="46">
        <f>'22.22-Dati'!J371</f>
        <v>155.12863999999999</v>
      </c>
      <c r="K371" s="46"/>
      <c r="L371" s="46">
        <f t="shared" si="28"/>
        <v>15451.32</v>
      </c>
      <c r="M371" s="46">
        <f t="shared" si="29"/>
        <v>12010.667072333452</v>
      </c>
      <c r="N371" s="46">
        <f t="shared" si="30"/>
        <v>27549.631645297111</v>
      </c>
      <c r="O371" s="46">
        <f t="shared" si="31"/>
        <v>104380.19199339335</v>
      </c>
      <c r="Q371" s="27">
        <f t="shared" si="33"/>
        <v>-3.2467511522966865E-3</v>
      </c>
      <c r="R371" s="27">
        <f t="shared" si="33"/>
        <v>-1.7606750331519269E-3</v>
      </c>
      <c r="S371" s="27">
        <f t="shared" si="33"/>
        <v>1.2306600420726992E-3</v>
      </c>
      <c r="T371" s="27">
        <f t="shared" si="32"/>
        <v>2.983848624293144E-2</v>
      </c>
    </row>
    <row r="372" spans="1:20" ht="15" customHeight="1" x14ac:dyDescent="0.2">
      <c r="A372" s="19">
        <f>'22.22-Dati'!A372</f>
        <v>369</v>
      </c>
      <c r="B372" s="25">
        <f>'22.22-Dati'!B372</f>
        <v>46065</v>
      </c>
      <c r="C372" s="46">
        <f>'22.22-Dati'!C372</f>
        <v>15210.3</v>
      </c>
      <c r="D372" s="46">
        <f>'22.22-Dati'!D372</f>
        <v>11949.36</v>
      </c>
      <c r="E372" s="46">
        <f>'22.22-Dati'!E372</f>
        <v>26942.81</v>
      </c>
      <c r="F372" s="46">
        <f>'22.22-Dati'!F372</f>
        <v>104923.6</v>
      </c>
      <c r="G372" s="46"/>
      <c r="H372" s="47">
        <f>'22.22-Dati'!H372</f>
        <v>1.3631</v>
      </c>
      <c r="I372" s="47">
        <f>'22.22-Dati'!I372</f>
        <v>0.84218000000000004</v>
      </c>
      <c r="J372" s="46">
        <f>'22.22-Dati'!J372</f>
        <v>153.714</v>
      </c>
      <c r="K372" s="46"/>
      <c r="L372" s="46">
        <f t="shared" si="28"/>
        <v>15210.3</v>
      </c>
      <c r="M372" s="46">
        <f t="shared" si="29"/>
        <v>12024.696296952516</v>
      </c>
      <c r="N372" s="46">
        <f t="shared" si="30"/>
        <v>27545.854442399486</v>
      </c>
      <c r="O372" s="46">
        <f t="shared" si="31"/>
        <v>105321.23582981381</v>
      </c>
      <c r="Q372" s="27">
        <f t="shared" si="33"/>
        <v>-1.5598667298327939E-2</v>
      </c>
      <c r="R372" s="27">
        <f t="shared" si="33"/>
        <v>1.1680637332276171E-3</v>
      </c>
      <c r="S372" s="27">
        <f t="shared" si="33"/>
        <v>-1.3710538660758803E-4</v>
      </c>
      <c r="T372" s="27">
        <f t="shared" si="32"/>
        <v>9.0155403860535405E-3</v>
      </c>
    </row>
    <row r="373" spans="1:20" ht="15" customHeight="1" x14ac:dyDescent="0.2">
      <c r="A373" s="19">
        <f>'22.22-Dati'!A373</f>
        <v>370</v>
      </c>
      <c r="B373" s="25">
        <f>'22.22-Dati'!B373</f>
        <v>46066</v>
      </c>
      <c r="C373" s="46">
        <f>'22.22-Dati'!C373</f>
        <v>15220.13</v>
      </c>
      <c r="D373" s="46">
        <f>'22.22-Dati'!D373</f>
        <v>11999.81</v>
      </c>
      <c r="E373" s="46">
        <f>'22.22-Dati'!E373</f>
        <v>26849.7</v>
      </c>
      <c r="F373" s="46">
        <f>'22.22-Dati'!F373</f>
        <v>103653.3</v>
      </c>
      <c r="G373" s="46"/>
      <c r="H373" s="47">
        <f>'22.22-Dati'!H373</f>
        <v>1.3609500000000001</v>
      </c>
      <c r="I373" s="47">
        <f>'22.22-Dati'!I373</f>
        <v>0.84302999999999995</v>
      </c>
      <c r="J373" s="46">
        <f>'22.22-Dati'!J373</f>
        <v>153.28781000000001</v>
      </c>
      <c r="K373" s="46"/>
      <c r="L373" s="46">
        <f t="shared" si="28"/>
        <v>15220.13</v>
      </c>
      <c r="M373" s="46">
        <f t="shared" si="29"/>
        <v>12056.41789178774</v>
      </c>
      <c r="N373" s="46">
        <f t="shared" si="30"/>
        <v>27422.982801323797</v>
      </c>
      <c r="O373" s="46">
        <f t="shared" si="31"/>
        <v>104335.40377138925</v>
      </c>
      <c r="Q373" s="27">
        <f t="shared" si="33"/>
        <v>6.4627259159910904E-4</v>
      </c>
      <c r="R373" s="27">
        <f t="shared" si="33"/>
        <v>2.6380370906551273E-3</v>
      </c>
      <c r="S373" s="27">
        <f t="shared" si="33"/>
        <v>-4.4606218816927177E-3</v>
      </c>
      <c r="T373" s="27">
        <f t="shared" si="32"/>
        <v>-9.3602401325555105E-3</v>
      </c>
    </row>
    <row r="374" spans="1:20" ht="15" customHeight="1" x14ac:dyDescent="0.2">
      <c r="A374" s="19">
        <f>'22.22-Dati'!A374</f>
        <v>371</v>
      </c>
      <c r="B374" s="25">
        <f>'22.22-Dati'!B374</f>
        <v>46070</v>
      </c>
      <c r="C374" s="46">
        <f>'22.22-Dati'!C374</f>
        <v>15237.84</v>
      </c>
      <c r="D374" s="46">
        <f>'22.22-Dati'!D374</f>
        <v>12125.95</v>
      </c>
      <c r="E374" s="46">
        <f>'22.22-Dati'!E374</f>
        <v>27012.63</v>
      </c>
      <c r="F374" s="46">
        <f>'22.22-Dati'!F374</f>
        <v>102969.8</v>
      </c>
      <c r="G374" s="46"/>
      <c r="H374" s="47">
        <f>'22.22-Dati'!H374</f>
        <v>1.3541700000000001</v>
      </c>
      <c r="I374" s="47">
        <f>'22.22-Dati'!I374</f>
        <v>0.84558999999999995</v>
      </c>
      <c r="J374" s="46">
        <f>'22.22-Dati'!J374</f>
        <v>153.10333</v>
      </c>
      <c r="K374" s="46"/>
      <c r="L374" s="46">
        <f t="shared" si="28"/>
        <v>15237.84</v>
      </c>
      <c r="M374" s="46">
        <f t="shared" si="29"/>
        <v>12122.458740476613</v>
      </c>
      <c r="N374" s="46">
        <f t="shared" si="30"/>
        <v>27505.865500892873</v>
      </c>
      <c r="O374" s="46">
        <f t="shared" si="31"/>
        <v>103772.29459667532</v>
      </c>
      <c r="Q374" s="27">
        <f t="shared" si="33"/>
        <v>1.1635905869398584E-3</v>
      </c>
      <c r="R374" s="27">
        <f t="shared" si="33"/>
        <v>5.477650930950026E-3</v>
      </c>
      <c r="S374" s="27">
        <f t="shared" si="33"/>
        <v>3.0223809047159908E-3</v>
      </c>
      <c r="T374" s="27">
        <f t="shared" si="32"/>
        <v>-5.3971054345825437E-3</v>
      </c>
    </row>
    <row r="375" spans="1:20" ht="15" customHeight="1" x14ac:dyDescent="0.2">
      <c r="A375" s="19">
        <f>'22.22-Dati'!A375</f>
        <v>372</v>
      </c>
      <c r="B375" s="25">
        <f>'22.22-Dati'!B375</f>
        <v>46071</v>
      </c>
      <c r="C375" s="46">
        <f>'22.22-Dati'!C375</f>
        <v>15323.23</v>
      </c>
      <c r="D375" s="46">
        <f>'22.22-Dati'!D375</f>
        <v>12275.29</v>
      </c>
      <c r="E375" s="46">
        <f>'22.22-Dati'!E375</f>
        <v>27230.93</v>
      </c>
      <c r="F375" s="46">
        <f>'22.22-Dati'!F375</f>
        <v>104020.8</v>
      </c>
      <c r="G375" s="46"/>
      <c r="H375" s="47">
        <f>'22.22-Dati'!H375</f>
        <v>1.35775</v>
      </c>
      <c r="I375" s="47">
        <f>'22.22-Dati'!I375</f>
        <v>0.84423999999999999</v>
      </c>
      <c r="J375" s="46">
        <f>'22.22-Dati'!J375</f>
        <v>153.64288999999999</v>
      </c>
      <c r="K375" s="46"/>
      <c r="L375" s="46">
        <f t="shared" si="28"/>
        <v>15323.23</v>
      </c>
      <c r="M375" s="46">
        <f t="shared" si="29"/>
        <v>12304.19840944661</v>
      </c>
      <c r="N375" s="46">
        <f t="shared" si="30"/>
        <v>27772.490829503458</v>
      </c>
      <c r="O375" s="46">
        <f t="shared" si="31"/>
        <v>104463.3404645799</v>
      </c>
      <c r="Q375" s="27">
        <f t="shared" si="33"/>
        <v>5.6038126138612436E-3</v>
      </c>
      <c r="R375" s="27">
        <f t="shared" si="33"/>
        <v>1.4991980823425833E-2</v>
      </c>
      <c r="S375" s="27">
        <f t="shared" si="33"/>
        <v>9.6933989807348811E-3</v>
      </c>
      <c r="T375" s="27">
        <f t="shared" si="32"/>
        <v>6.6592520729200884E-3</v>
      </c>
    </row>
    <row r="376" spans="1:20" ht="15" customHeight="1" x14ac:dyDescent="0.2">
      <c r="A376" s="19">
        <f>'22.22-Dati'!A376</f>
        <v>373</v>
      </c>
      <c r="B376" s="25">
        <f>'22.22-Dati'!B376</f>
        <v>46072</v>
      </c>
      <c r="C376" s="46">
        <f>'22.22-Dati'!C376</f>
        <v>15282.09</v>
      </c>
      <c r="D376" s="46">
        <f>'22.22-Dati'!D376</f>
        <v>12239.82</v>
      </c>
      <c r="E376" s="46">
        <f>'22.22-Dati'!E376</f>
        <v>27133.21</v>
      </c>
      <c r="F376" s="46">
        <f>'22.22-Dati'!F376</f>
        <v>104610.6</v>
      </c>
      <c r="G376" s="46"/>
      <c r="H376" s="47">
        <f>'22.22-Dati'!H376</f>
        <v>1.34504</v>
      </c>
      <c r="I376" s="47">
        <f>'22.22-Dati'!I376</f>
        <v>0.85085</v>
      </c>
      <c r="J376" s="46">
        <f>'22.22-Dati'!J376</f>
        <v>154.89662000000001</v>
      </c>
      <c r="K376" s="46"/>
      <c r="L376" s="46">
        <f t="shared" si="28"/>
        <v>15282.09</v>
      </c>
      <c r="M376" s="46">
        <f t="shared" si="29"/>
        <v>12153.797168674699</v>
      </c>
      <c r="N376" s="46">
        <f t="shared" si="30"/>
        <v>27457.845456073333</v>
      </c>
      <c r="O376" s="46">
        <f t="shared" si="31"/>
        <v>104205.33144831694</v>
      </c>
      <c r="Q376" s="27">
        <f t="shared" si="33"/>
        <v>-2.6848125362602675E-3</v>
      </c>
      <c r="R376" s="27">
        <f t="shared" si="33"/>
        <v>-1.2223570830623125E-2</v>
      </c>
      <c r="S376" s="27">
        <f t="shared" si="33"/>
        <v>-1.1329389767801047E-2</v>
      </c>
      <c r="T376" s="27">
        <f t="shared" si="32"/>
        <v>-2.4698522478366122E-3</v>
      </c>
    </row>
    <row r="377" spans="1:20" ht="15" customHeight="1" x14ac:dyDescent="0.2">
      <c r="A377" s="19">
        <f>'22.22-Dati'!A377</f>
        <v>374</v>
      </c>
      <c r="B377" s="25">
        <f>'22.22-Dati'!B377</f>
        <v>46073</v>
      </c>
      <c r="C377" s="46">
        <f>'22.22-Dati'!C377</f>
        <v>15388.64</v>
      </c>
      <c r="D377" s="46">
        <f>'22.22-Dati'!D377</f>
        <v>12308.76</v>
      </c>
      <c r="E377" s="46">
        <f>'22.22-Dati'!E377</f>
        <v>27510.22</v>
      </c>
      <c r="F377" s="46">
        <f>'22.22-Dati'!F377</f>
        <v>103441.60000000001</v>
      </c>
      <c r="G377" s="46"/>
      <c r="H377" s="47">
        <f>'22.22-Dati'!H377</f>
        <v>1.34819</v>
      </c>
      <c r="I377" s="47">
        <f>'22.22-Dati'!I377</f>
        <v>0.84982999999999997</v>
      </c>
      <c r="J377" s="46">
        <f>'22.22-Dati'!J377</f>
        <v>155.20523</v>
      </c>
      <c r="K377" s="46"/>
      <c r="L377" s="46">
        <f t="shared" si="28"/>
        <v>15388.64</v>
      </c>
      <c r="M377" s="46">
        <f t="shared" si="29"/>
        <v>12250.876405917788</v>
      </c>
      <c r="N377" s="46">
        <f t="shared" si="30"/>
        <v>27872.780116729227</v>
      </c>
      <c r="O377" s="46">
        <f t="shared" si="31"/>
        <v>102835.97383969599</v>
      </c>
      <c r="Q377" s="27">
        <f t="shared" si="33"/>
        <v>6.9722138791225071E-3</v>
      </c>
      <c r="R377" s="27">
        <f t="shared" si="33"/>
        <v>7.9875643715120181E-3</v>
      </c>
      <c r="S377" s="27">
        <f t="shared" si="33"/>
        <v>1.5111697722958646E-2</v>
      </c>
      <c r="T377" s="27">
        <f t="shared" si="32"/>
        <v>-1.3140955357933056E-2</v>
      </c>
    </row>
    <row r="378" spans="1:20" ht="15" customHeight="1" x14ac:dyDescent="0.2">
      <c r="A378" s="19">
        <f>'22.22-Dati'!A378</f>
        <v>375</v>
      </c>
      <c r="B378" s="25">
        <f>'22.22-Dati'!B378</f>
        <v>46077</v>
      </c>
      <c r="C378" s="46">
        <f>'22.22-Dati'!C378</f>
        <v>15346.74</v>
      </c>
      <c r="D378" s="46">
        <f>'22.22-Dati'!D378</f>
        <v>12301.5</v>
      </c>
      <c r="E378" s="46">
        <f>'22.22-Dati'!E378</f>
        <v>27522.27</v>
      </c>
      <c r="F378" s="46">
        <f>'22.22-Dati'!F378</f>
        <v>104343.4</v>
      </c>
      <c r="G378" s="46"/>
      <c r="H378" s="47">
        <f>'22.22-Dati'!H378</f>
        <v>1.34887</v>
      </c>
      <c r="I378" s="47">
        <f>'22.22-Dati'!I378</f>
        <v>0.84911000000000003</v>
      </c>
      <c r="J378" s="46">
        <f>'22.22-Dati'!J378</f>
        <v>155.83765</v>
      </c>
      <c r="K378" s="46"/>
      <c r="L378" s="46">
        <f t="shared" si="28"/>
        <v>15346.74</v>
      </c>
      <c r="M378" s="46">
        <f t="shared" si="29"/>
        <v>12249.825998848335</v>
      </c>
      <c r="N378" s="46">
        <f t="shared" si="30"/>
        <v>27908.633908563083</v>
      </c>
      <c r="O378" s="46">
        <f t="shared" si="31"/>
        <v>103311.52704007021</v>
      </c>
      <c r="Q378" s="27">
        <f t="shared" si="33"/>
        <v>-2.722787718732756E-3</v>
      </c>
      <c r="R378" s="27">
        <f t="shared" si="33"/>
        <v>-8.5741381648898714E-5</v>
      </c>
      <c r="S378" s="27">
        <f t="shared" si="33"/>
        <v>1.2863371247396949E-3</v>
      </c>
      <c r="T378" s="27">
        <f t="shared" si="32"/>
        <v>4.6243856368349658E-3</v>
      </c>
    </row>
    <row r="379" spans="1:20" ht="15" customHeight="1" x14ac:dyDescent="0.2">
      <c r="A379" s="19">
        <f>'22.22-Dati'!A379</f>
        <v>376</v>
      </c>
      <c r="B379" s="25">
        <f>'22.22-Dati'!B379</f>
        <v>46078</v>
      </c>
      <c r="C379" s="46">
        <f>'22.22-Dati'!C379</f>
        <v>15472.06</v>
      </c>
      <c r="D379" s="46">
        <f>'22.22-Dati'!D379</f>
        <v>12446.41</v>
      </c>
      <c r="E379" s="46">
        <f>'22.22-Dati'!E379</f>
        <v>27651.02</v>
      </c>
      <c r="F379" s="46">
        <f>'22.22-Dati'!F379</f>
        <v>106640.8</v>
      </c>
      <c r="G379" s="46"/>
      <c r="H379" s="47">
        <f>'22.22-Dati'!H379</f>
        <v>1.3523099999999999</v>
      </c>
      <c r="I379" s="47">
        <f>'22.22-Dati'!I379</f>
        <v>0.84860999999999998</v>
      </c>
      <c r="J379" s="46">
        <f>'22.22-Dati'!J379</f>
        <v>156.73795000000001</v>
      </c>
      <c r="K379" s="46"/>
      <c r="L379" s="46">
        <f t="shared" si="28"/>
        <v>15472.06</v>
      </c>
      <c r="M379" s="46">
        <f t="shared" si="29"/>
        <v>12425.735816132175</v>
      </c>
      <c r="N379" s="46">
        <f t="shared" si="30"/>
        <v>28055.711988545976</v>
      </c>
      <c r="O379" s="46">
        <f t="shared" si="31"/>
        <v>104979.7222869892</v>
      </c>
      <c r="Q379" s="27">
        <f t="shared" si="33"/>
        <v>8.1659036381667837E-3</v>
      </c>
      <c r="R379" s="27">
        <f t="shared" si="33"/>
        <v>1.4360189059042834E-2</v>
      </c>
      <c r="S379" s="27">
        <f t="shared" si="33"/>
        <v>5.2699849252659491E-3</v>
      </c>
      <c r="T379" s="27">
        <f t="shared" si="32"/>
        <v>1.6147232498770078E-2</v>
      </c>
    </row>
    <row r="380" spans="1:20" ht="15" customHeight="1" x14ac:dyDescent="0.2">
      <c r="A380" s="19">
        <f>'22.22-Dati'!A380</f>
        <v>377</v>
      </c>
      <c r="B380" s="25">
        <f>'22.22-Dati'!B380</f>
        <v>46079</v>
      </c>
      <c r="C380" s="46">
        <f>'22.22-Dati'!C380</f>
        <v>15389.13</v>
      </c>
      <c r="D380" s="46">
        <f>'22.22-Dati'!D380</f>
        <v>12497.11</v>
      </c>
      <c r="E380" s="46">
        <f>'22.22-Dati'!E380</f>
        <v>27850.880000000001</v>
      </c>
      <c r="F380" s="46">
        <f>'22.22-Dati'!F380</f>
        <v>107005</v>
      </c>
      <c r="G380" s="46"/>
      <c r="H380" s="47">
        <f>'22.22-Dati'!H380</f>
        <v>1.35497</v>
      </c>
      <c r="I380" s="47">
        <f>'22.22-Dati'!I380</f>
        <v>0.84645000000000004</v>
      </c>
      <c r="J380" s="46">
        <f>'22.22-Dati'!J380</f>
        <v>156.06061</v>
      </c>
      <c r="K380" s="46"/>
      <c r="L380" s="46">
        <f t="shared" si="28"/>
        <v>15389.13</v>
      </c>
      <c r="M380" s="46">
        <f t="shared" si="29"/>
        <v>12500.892641669619</v>
      </c>
      <c r="N380" s="46">
        <f t="shared" si="30"/>
        <v>28330.608076555021</v>
      </c>
      <c r="O380" s="46">
        <f t="shared" si="31"/>
        <v>105795.4423137267</v>
      </c>
      <c r="Q380" s="27">
        <f t="shared" si="33"/>
        <v>-5.3599843847555069E-3</v>
      </c>
      <c r="R380" s="27">
        <f t="shared" si="33"/>
        <v>6.0484808827070777E-3</v>
      </c>
      <c r="S380" s="27">
        <f t="shared" si="33"/>
        <v>9.7982217710701619E-3</v>
      </c>
      <c r="T380" s="27">
        <f t="shared" si="32"/>
        <v>7.7702627609122412E-3</v>
      </c>
    </row>
    <row r="381" spans="1:20" ht="15" customHeight="1" x14ac:dyDescent="0.2">
      <c r="A381" s="19">
        <f>'22.22-Dati'!A381</f>
        <v>378</v>
      </c>
      <c r="B381" s="25">
        <f>'22.22-Dati'!B381</f>
        <v>46080</v>
      </c>
      <c r="C381" s="46">
        <f>'22.22-Dati'!C381</f>
        <v>15323.8</v>
      </c>
      <c r="D381" s="46">
        <f>'22.22-Dati'!D381</f>
        <v>12570.67</v>
      </c>
      <c r="E381" s="46">
        <f>'22.22-Dati'!E381</f>
        <v>27721.07</v>
      </c>
      <c r="F381" s="46">
        <f>'22.22-Dati'!F381</f>
        <v>107181.4</v>
      </c>
      <c r="G381" s="46"/>
      <c r="H381" s="47">
        <f>'22.22-Dati'!H381</f>
        <v>1.34714</v>
      </c>
      <c r="I381" s="47">
        <f>'22.22-Dati'!I381</f>
        <v>0.84709999999999996</v>
      </c>
      <c r="J381" s="46">
        <f>'22.22-Dati'!J381</f>
        <v>155.97628</v>
      </c>
      <c r="K381" s="46"/>
      <c r="L381" s="46">
        <f t="shared" si="28"/>
        <v>15323.8</v>
      </c>
      <c r="M381" s="46">
        <f t="shared" si="29"/>
        <v>12501.810465243325</v>
      </c>
      <c r="N381" s="46">
        <f t="shared" si="30"/>
        <v>28176.924686695787</v>
      </c>
      <c r="O381" s="46">
        <f t="shared" si="31"/>
        <v>106027.14189847327</v>
      </c>
      <c r="Q381" s="27">
        <f t="shared" si="33"/>
        <v>-4.2452042448143544E-3</v>
      </c>
      <c r="R381" s="27">
        <f t="shared" si="33"/>
        <v>7.3420642830415226E-5</v>
      </c>
      <c r="S381" s="27">
        <f t="shared" si="33"/>
        <v>-5.4246414141182735E-3</v>
      </c>
      <c r="T381" s="27">
        <f t="shared" si="32"/>
        <v>2.1900715161196579E-3</v>
      </c>
    </row>
    <row r="382" spans="1:20" ht="15" customHeight="1" x14ac:dyDescent="0.2">
      <c r="A382" s="19">
        <f>'22.22-Dati'!A382</f>
        <v>379</v>
      </c>
      <c r="B382" s="25">
        <f>'22.22-Dati'!B382</f>
        <v>46083</v>
      </c>
      <c r="C382" s="46">
        <f>'22.22-Dati'!C382</f>
        <v>15331.18</v>
      </c>
      <c r="D382" s="46">
        <f>'22.22-Dati'!D382</f>
        <v>12420.38</v>
      </c>
      <c r="E382" s="46">
        <f>'22.22-Dati'!E382</f>
        <v>27118.77</v>
      </c>
      <c r="F382" s="46">
        <f>'22.22-Dati'!F382</f>
        <v>105737.1</v>
      </c>
      <c r="G382" s="46"/>
      <c r="H382" s="47">
        <f>'22.22-Dati'!H382</f>
        <v>1.3386</v>
      </c>
      <c r="I382" s="47">
        <f>'22.22-Dati'!I382</f>
        <v>0.85485</v>
      </c>
      <c r="J382" s="46">
        <f>'22.22-Dati'!J382</f>
        <v>157.45427000000001</v>
      </c>
      <c r="K382" s="46"/>
      <c r="L382" s="46">
        <f t="shared" si="28"/>
        <v>15331.18</v>
      </c>
      <c r="M382" s="46">
        <f t="shared" si="29"/>
        <v>12274.037818922749</v>
      </c>
      <c r="N382" s="46">
        <f t="shared" si="30"/>
        <v>27314.820767503072</v>
      </c>
      <c r="O382" s="46">
        <f t="shared" si="31"/>
        <v>103616.55279106752</v>
      </c>
      <c r="Q382" s="27">
        <f t="shared" si="33"/>
        <v>4.8160377974138392E-4</v>
      </c>
      <c r="R382" s="27">
        <f t="shared" si="33"/>
        <v>-1.8219172891303557E-2</v>
      </c>
      <c r="S382" s="27">
        <f t="shared" si="33"/>
        <v>-3.05960969402659E-2</v>
      </c>
      <c r="T382" s="27">
        <f t="shared" si="32"/>
        <v>-2.2735585098710175E-2</v>
      </c>
    </row>
    <row r="383" spans="1:20" ht="15" customHeight="1" x14ac:dyDescent="0.2">
      <c r="A383" s="19">
        <f>'22.22-Dati'!A383</f>
        <v>380</v>
      </c>
      <c r="B383" s="25">
        <f>'22.22-Dati'!B383</f>
        <v>46084</v>
      </c>
      <c r="C383" s="46">
        <f>'22.22-Dati'!C383</f>
        <v>15186.99</v>
      </c>
      <c r="D383" s="46">
        <f>'22.22-Dati'!D383</f>
        <v>12079.37</v>
      </c>
      <c r="E383" s="46">
        <f>'22.22-Dati'!E383</f>
        <v>26180.34</v>
      </c>
      <c r="F383" s="46">
        <f>'22.22-Dati'!F383</f>
        <v>102498.6</v>
      </c>
      <c r="G383" s="46"/>
      <c r="H383" s="47">
        <f>'22.22-Dati'!H383</f>
        <v>1.33142</v>
      </c>
      <c r="I383" s="47">
        <f>'22.22-Dati'!I383</f>
        <v>0.86162000000000005</v>
      </c>
      <c r="J383" s="46">
        <f>'22.22-Dati'!J383</f>
        <v>157.65983</v>
      </c>
      <c r="K383" s="46"/>
      <c r="L383" s="46">
        <f t="shared" si="28"/>
        <v>15186.99</v>
      </c>
      <c r="M383" s="46">
        <f t="shared" si="29"/>
        <v>11873.017662857312</v>
      </c>
      <c r="N383" s="46">
        <f t="shared" si="30"/>
        <v>26162.412838838463</v>
      </c>
      <c r="O383" s="46">
        <f t="shared" si="31"/>
        <v>100312.04102429896</v>
      </c>
      <c r="Q383" s="27">
        <f t="shared" si="33"/>
        <v>-9.4050164436136358E-3</v>
      </c>
      <c r="R383" s="27">
        <f t="shared" si="33"/>
        <v>-3.2672227508309323E-2</v>
      </c>
      <c r="S383" s="27">
        <f t="shared" si="33"/>
        <v>-4.2189840397402444E-2</v>
      </c>
      <c r="T383" s="27">
        <f t="shared" si="32"/>
        <v>-3.1891736192302934E-2</v>
      </c>
    </row>
    <row r="384" spans="1:20" ht="15" customHeight="1" x14ac:dyDescent="0.2">
      <c r="A384" s="19">
        <f>'22.22-Dati'!A384</f>
        <v>381</v>
      </c>
      <c r="B384" s="25">
        <f>'22.22-Dati'!B384</f>
        <v>46085</v>
      </c>
      <c r="C384" s="46">
        <f>'22.22-Dati'!C384</f>
        <v>15305.01</v>
      </c>
      <c r="D384" s="46">
        <f>'22.22-Dati'!D384</f>
        <v>12175.59</v>
      </c>
      <c r="E384" s="46">
        <f>'22.22-Dati'!E384</f>
        <v>26386.75</v>
      </c>
      <c r="F384" s="46">
        <f>'22.22-Dati'!F384</f>
        <v>98795.06</v>
      </c>
      <c r="G384" s="46"/>
      <c r="H384" s="47">
        <f>'22.22-Dati'!H384</f>
        <v>1.3382000000000001</v>
      </c>
      <c r="I384" s="47">
        <f>'22.22-Dati'!I384</f>
        <v>0.85843999999999998</v>
      </c>
      <c r="J384" s="46">
        <f>'22.22-Dati'!J384</f>
        <v>157.1122</v>
      </c>
      <c r="K384" s="46"/>
      <c r="L384" s="46">
        <f t="shared" si="28"/>
        <v>15305.01</v>
      </c>
      <c r="M384" s="46">
        <f t="shared" si="29"/>
        <v>12028.536600815025</v>
      </c>
      <c r="N384" s="46">
        <f t="shared" si="30"/>
        <v>26466.361484203902</v>
      </c>
      <c r="O384" s="46">
        <f t="shared" si="31"/>
        <v>97024.520865294995</v>
      </c>
      <c r="Q384" s="27">
        <f t="shared" si="33"/>
        <v>7.7711251538323551E-3</v>
      </c>
      <c r="R384" s="27">
        <f t="shared" si="33"/>
        <v>1.3098518200998503E-2</v>
      </c>
      <c r="S384" s="27">
        <f t="shared" si="33"/>
        <v>1.1617760458019493E-2</v>
      </c>
      <c r="T384" s="27">
        <f t="shared" si="32"/>
        <v>-3.2772936583033103E-2</v>
      </c>
    </row>
    <row r="385" spans="1:20" ht="15" customHeight="1" x14ac:dyDescent="0.2">
      <c r="A385" s="19">
        <f>'22.22-Dati'!A385</f>
        <v>382</v>
      </c>
      <c r="B385" s="25">
        <f>'22.22-Dati'!B385</f>
        <v>46086</v>
      </c>
      <c r="C385" s="46">
        <f>'22.22-Dati'!C385</f>
        <v>15219.14</v>
      </c>
      <c r="D385" s="46">
        <f>'22.22-Dati'!D385</f>
        <v>12007.8</v>
      </c>
      <c r="E385" s="46">
        <f>'22.22-Dati'!E385</f>
        <v>25992.86</v>
      </c>
      <c r="F385" s="46">
        <f>'22.22-Dati'!F385</f>
        <v>100675.5</v>
      </c>
      <c r="G385" s="46"/>
      <c r="H385" s="47">
        <f>'22.22-Dati'!H385</f>
        <v>1.3361700000000001</v>
      </c>
      <c r="I385" s="47">
        <f>'22.22-Dati'!I385</f>
        <v>0.86073</v>
      </c>
      <c r="J385" s="46">
        <f>'22.22-Dati'!J385</f>
        <v>157.54002</v>
      </c>
      <c r="K385" s="46"/>
      <c r="L385" s="46">
        <f t="shared" si="28"/>
        <v>15219.14</v>
      </c>
      <c r="M385" s="46">
        <f t="shared" si="29"/>
        <v>11844.777732990788</v>
      </c>
      <c r="N385" s="46">
        <f t="shared" si="30"/>
        <v>26001.919586629952</v>
      </c>
      <c r="O385" s="46">
        <f t="shared" si="31"/>
        <v>98602.76336622276</v>
      </c>
      <c r="Q385" s="27">
        <f t="shared" si="33"/>
        <v>-5.6105811103684868E-3</v>
      </c>
      <c r="R385" s="27">
        <f t="shared" si="33"/>
        <v>-1.5276909729134154E-2</v>
      </c>
      <c r="S385" s="27">
        <f t="shared" si="33"/>
        <v>-1.7548384875312233E-2</v>
      </c>
      <c r="T385" s="27">
        <f t="shared" si="32"/>
        <v>1.6266429216578501E-2</v>
      </c>
    </row>
    <row r="386" spans="1:20" ht="15" customHeight="1" x14ac:dyDescent="0.2">
      <c r="A386" s="19">
        <f>'22.22-Dati'!A386</f>
        <v>383</v>
      </c>
      <c r="B386" s="25">
        <f>'22.22-Dati'!B386</f>
        <v>46087</v>
      </c>
      <c r="C386" s="46">
        <f>'22.22-Dati'!C386</f>
        <v>15019.2</v>
      </c>
      <c r="D386" s="46">
        <f>'22.22-Dati'!D386</f>
        <v>11858.85</v>
      </c>
      <c r="E386" s="46">
        <f>'22.22-Dati'!E386</f>
        <v>25823.85</v>
      </c>
      <c r="F386" s="46">
        <f>'22.22-Dati'!F386</f>
        <v>101299.8</v>
      </c>
      <c r="G386" s="46"/>
      <c r="H386" s="47">
        <f>'22.22-Dati'!H386</f>
        <v>1.3335600000000001</v>
      </c>
      <c r="I386" s="47">
        <f>'22.22-Dati'!I386</f>
        <v>0.86497999999999997</v>
      </c>
      <c r="J386" s="46">
        <f>'22.22-Dati'!J386</f>
        <v>157.91887</v>
      </c>
      <c r="K386" s="46"/>
      <c r="L386" s="46">
        <f t="shared" si="28"/>
        <v>15019.2</v>
      </c>
      <c r="M386" s="46">
        <f t="shared" si="29"/>
        <v>11675.000004429483</v>
      </c>
      <c r="N386" s="46">
        <f t="shared" si="30"/>
        <v>25705.923334065526</v>
      </c>
      <c r="O386" s="46">
        <f t="shared" si="31"/>
        <v>98976.193552372803</v>
      </c>
      <c r="Q386" s="27">
        <f t="shared" si="33"/>
        <v>-1.3137404610247275E-2</v>
      </c>
      <c r="R386" s="27">
        <f t="shared" si="33"/>
        <v>-1.4333551239921501E-2</v>
      </c>
      <c r="S386" s="27">
        <f t="shared" si="33"/>
        <v>-1.138363079611344E-2</v>
      </c>
      <c r="T386" s="27">
        <f t="shared" si="32"/>
        <v>3.7872182624646843E-3</v>
      </c>
    </row>
    <row r="387" spans="1:20" ht="15" customHeight="1" x14ac:dyDescent="0.2">
      <c r="A387" s="19">
        <f>'22.22-Dati'!A387</f>
        <v>384</v>
      </c>
      <c r="B387" s="25">
        <f>'22.22-Dati'!B387</f>
        <v>46090</v>
      </c>
      <c r="C387" s="46">
        <f>'22.22-Dati'!C387</f>
        <v>15145.38</v>
      </c>
      <c r="D387" s="46">
        <f>'22.22-Dati'!D387</f>
        <v>11818.22</v>
      </c>
      <c r="E387" s="46">
        <f>'22.22-Dati'!E387</f>
        <v>25571.45</v>
      </c>
      <c r="F387" s="46">
        <f>'22.22-Dati'!F387</f>
        <v>96032.5</v>
      </c>
      <c r="G387" s="46"/>
      <c r="H387" s="47">
        <f>'22.22-Dati'!H387</f>
        <v>1.33538</v>
      </c>
      <c r="I387" s="47">
        <f>'22.22-Dati'!I387</f>
        <v>0.86543000000000003</v>
      </c>
      <c r="J387" s="46">
        <f>'22.22-Dati'!J387</f>
        <v>158.50281000000001</v>
      </c>
      <c r="K387" s="46"/>
      <c r="L387" s="46">
        <f t="shared" ref="L387:L450" si="34">C387</f>
        <v>15145.38</v>
      </c>
      <c r="M387" s="46">
        <f t="shared" ref="M387:M450" si="35">D387*H387/$H$503</f>
        <v>11650.87897442712</v>
      </c>
      <c r="N387" s="46">
        <f t="shared" ref="N387:N450" si="36">E387*$I$503/I387</f>
        <v>25441.440201402769</v>
      </c>
      <c r="O387" s="46">
        <f t="shared" ref="O387:O450" si="37">F387*$J$503/J387</f>
        <v>93484.036513611325</v>
      </c>
      <c r="Q387" s="27">
        <f t="shared" si="33"/>
        <v>8.4012464046020075E-3</v>
      </c>
      <c r="R387" s="27">
        <f t="shared" si="33"/>
        <v>-2.0660411129089181E-3</v>
      </c>
      <c r="S387" s="27">
        <f t="shared" si="33"/>
        <v>-1.0288801115043544E-2</v>
      </c>
      <c r="T387" s="27">
        <f t="shared" si="33"/>
        <v>-5.5489677281389163E-2</v>
      </c>
    </row>
    <row r="388" spans="1:20" ht="15" customHeight="1" x14ac:dyDescent="0.2">
      <c r="A388" s="19">
        <f>'22.22-Dati'!A388</f>
        <v>385</v>
      </c>
      <c r="B388" s="25">
        <f>'22.22-Dati'!B388</f>
        <v>46091</v>
      </c>
      <c r="C388" s="46">
        <f>'22.22-Dati'!C388</f>
        <v>15114.7</v>
      </c>
      <c r="D388" s="46">
        <f>'22.22-Dati'!D388</f>
        <v>12005.84</v>
      </c>
      <c r="E388" s="46">
        <f>'22.22-Dati'!E388</f>
        <v>26030.19</v>
      </c>
      <c r="F388" s="46">
        <f>'22.22-Dati'!F388</f>
        <v>98800.25</v>
      </c>
      <c r="G388" s="46"/>
      <c r="H388" s="47">
        <f>'22.22-Dati'!H388</f>
        <v>1.3450800000000001</v>
      </c>
      <c r="I388" s="47">
        <f>'22.22-Dati'!I388</f>
        <v>0.85902999999999996</v>
      </c>
      <c r="J388" s="46">
        <f>'22.22-Dati'!J388</f>
        <v>157.77853999999999</v>
      </c>
      <c r="K388" s="46"/>
      <c r="L388" s="46">
        <f t="shared" si="34"/>
        <v>15114.7</v>
      </c>
      <c r="M388" s="46">
        <f t="shared" si="35"/>
        <v>11921.816137491141</v>
      </c>
      <c r="N388" s="46">
        <f t="shared" si="36"/>
        <v>26090.793680895895</v>
      </c>
      <c r="O388" s="46">
        <f t="shared" si="37"/>
        <v>96619.836424744455</v>
      </c>
      <c r="Q388" s="27">
        <f t="shared" ref="Q388:T451" si="38">(L388-L387)/L387</f>
        <v>-2.0257002465437299E-3</v>
      </c>
      <c r="R388" s="27">
        <f t="shared" si="38"/>
        <v>2.3254654319104177E-2</v>
      </c>
      <c r="S388" s="27">
        <f t="shared" si="38"/>
        <v>2.5523455997484061E-2</v>
      </c>
      <c r="T388" s="27">
        <f t="shared" si="38"/>
        <v>3.35436939618729E-2</v>
      </c>
    </row>
    <row r="389" spans="1:20" ht="15" customHeight="1" x14ac:dyDescent="0.2">
      <c r="A389" s="19">
        <f>'22.22-Dati'!A389</f>
        <v>386</v>
      </c>
      <c r="B389" s="25">
        <f>'22.22-Dati'!B389</f>
        <v>46092</v>
      </c>
      <c r="C389" s="46">
        <f>'22.22-Dati'!C389</f>
        <v>15102.57</v>
      </c>
      <c r="D389" s="46">
        <f>'22.22-Dati'!D389</f>
        <v>11938.42</v>
      </c>
      <c r="E389" s="46">
        <f>'22.22-Dati'!E389</f>
        <v>25979.95</v>
      </c>
      <c r="F389" s="46">
        <f>'22.22-Dati'!F389</f>
        <v>100215.3</v>
      </c>
      <c r="G389" s="46"/>
      <c r="H389" s="47">
        <f>'22.22-Dati'!H389</f>
        <v>1.34097</v>
      </c>
      <c r="I389" s="47">
        <f>'22.22-Dati'!I389</f>
        <v>0.86348000000000003</v>
      </c>
      <c r="J389" s="46">
        <f>'22.22-Dati'!J389</f>
        <v>158.56144</v>
      </c>
      <c r="K389" s="46"/>
      <c r="L389" s="46">
        <f t="shared" si="34"/>
        <v>15102.57</v>
      </c>
      <c r="M389" s="46">
        <f t="shared" si="35"/>
        <v>11818.644480421686</v>
      </c>
      <c r="N389" s="46">
        <f t="shared" si="36"/>
        <v>25906.235637768103</v>
      </c>
      <c r="O389" s="46">
        <f t="shared" si="37"/>
        <v>97519.762970505311</v>
      </c>
      <c r="Q389" s="27">
        <f t="shared" si="38"/>
        <v>-8.0252998736336269E-4</v>
      </c>
      <c r="R389" s="27">
        <f t="shared" si="38"/>
        <v>-8.654021826842816E-3</v>
      </c>
      <c r="S389" s="27">
        <f t="shared" si="38"/>
        <v>-7.073684510522522E-3</v>
      </c>
      <c r="T389" s="27">
        <f t="shared" si="38"/>
        <v>9.31409717777564E-3</v>
      </c>
    </row>
    <row r="390" spans="1:20" ht="15" customHeight="1" x14ac:dyDescent="0.2">
      <c r="A390" s="19">
        <f>'22.22-Dati'!A390</f>
        <v>387</v>
      </c>
      <c r="B390" s="25">
        <f>'22.22-Dati'!B390</f>
        <v>46093</v>
      </c>
      <c r="C390" s="46">
        <f>'22.22-Dati'!C390</f>
        <v>14873.22</v>
      </c>
      <c r="D390" s="46">
        <f>'22.22-Dati'!D390</f>
        <v>11912.59</v>
      </c>
      <c r="E390" s="46">
        <f>'22.22-Dati'!E390</f>
        <v>25794.62</v>
      </c>
      <c r="F390" s="46">
        <f>'22.22-Dati'!F390</f>
        <v>99172.81</v>
      </c>
      <c r="G390" s="46"/>
      <c r="H390" s="47">
        <f>'22.22-Dati'!H390</f>
        <v>1.3388899999999999</v>
      </c>
      <c r="I390" s="47">
        <f>'22.22-Dati'!I390</f>
        <v>0.86602999999999997</v>
      </c>
      <c r="J390" s="46">
        <f>'22.22-Dati'!J390</f>
        <v>158.85511</v>
      </c>
      <c r="K390" s="46"/>
      <c r="L390" s="46">
        <f t="shared" si="34"/>
        <v>14873.22</v>
      </c>
      <c r="M390" s="46">
        <f t="shared" si="35"/>
        <v>11774.781202087763</v>
      </c>
      <c r="N390" s="46">
        <f t="shared" si="36"/>
        <v>25645.695482373587</v>
      </c>
      <c r="O390" s="46">
        <f t="shared" si="37"/>
        <v>96326.907236899075</v>
      </c>
      <c r="Q390" s="27">
        <f t="shared" si="38"/>
        <v>-1.5186157058037166E-2</v>
      </c>
      <c r="R390" s="27">
        <f t="shared" si="38"/>
        <v>-3.7113628730084695E-3</v>
      </c>
      <c r="S390" s="27">
        <f t="shared" si="38"/>
        <v>-1.0057044143251761E-2</v>
      </c>
      <c r="T390" s="27">
        <f t="shared" si="38"/>
        <v>-1.2231938401726981E-2</v>
      </c>
    </row>
    <row r="391" spans="1:20" ht="15" customHeight="1" x14ac:dyDescent="0.2">
      <c r="A391" s="19">
        <f>'22.22-Dati'!A391</f>
        <v>388</v>
      </c>
      <c r="B391" s="25">
        <f>'22.22-Dati'!B391</f>
        <v>46094</v>
      </c>
      <c r="C391" s="46">
        <f>'22.22-Dati'!C391</f>
        <v>14785.07</v>
      </c>
      <c r="D391" s="46">
        <f>'22.22-Dati'!D391</f>
        <v>11861.73</v>
      </c>
      <c r="E391" s="46">
        <f>'22.22-Dati'!E391</f>
        <v>25559.08</v>
      </c>
      <c r="F391" s="46">
        <f>'22.22-Dati'!F391</f>
        <v>98019.31</v>
      </c>
      <c r="G391" s="46"/>
      <c r="H391" s="47">
        <f>'22.22-Dati'!H391</f>
        <v>1.32666</v>
      </c>
      <c r="I391" s="47">
        <f>'22.22-Dati'!I391</f>
        <v>0.87138000000000004</v>
      </c>
      <c r="J391" s="46">
        <f>'22.22-Dati'!J391</f>
        <v>159.33251999999999</v>
      </c>
      <c r="K391" s="46"/>
      <c r="L391" s="46">
        <f t="shared" si="34"/>
        <v>14785.07</v>
      </c>
      <c r="M391" s="46">
        <f t="shared" si="35"/>
        <v>11617.412829110559</v>
      </c>
      <c r="N391" s="46">
        <f t="shared" si="36"/>
        <v>25255.496628795703</v>
      </c>
      <c r="O391" s="46">
        <f t="shared" si="37"/>
        <v>94921.240097046102</v>
      </c>
      <c r="Q391" s="27">
        <f t="shared" si="38"/>
        <v>-5.9267596391366258E-3</v>
      </c>
      <c r="R391" s="27">
        <f t="shared" si="38"/>
        <v>-1.3364866002716134E-2</v>
      </c>
      <c r="S391" s="27">
        <f t="shared" si="38"/>
        <v>-1.5214984278592457E-2</v>
      </c>
      <c r="T391" s="27">
        <f t="shared" si="38"/>
        <v>-1.4592673845491391E-2</v>
      </c>
    </row>
    <row r="392" spans="1:20" ht="15" customHeight="1" x14ac:dyDescent="0.2">
      <c r="A392" s="19">
        <f>'22.22-Dati'!A392</f>
        <v>389</v>
      </c>
      <c r="B392" s="25">
        <f>'22.22-Dati'!B392</f>
        <v>46097</v>
      </c>
      <c r="C392" s="46">
        <f>'22.22-Dati'!C392</f>
        <v>14936.37</v>
      </c>
      <c r="D392" s="46">
        <f>'22.22-Dati'!D392</f>
        <v>11927.09</v>
      </c>
      <c r="E392" s="46">
        <f>'22.22-Dati'!E392</f>
        <v>25638.02</v>
      </c>
      <c r="F392" s="46">
        <f>'22.22-Dati'!F392</f>
        <v>97894.63</v>
      </c>
      <c r="G392" s="46"/>
      <c r="H392" s="47">
        <f>'22.22-Dati'!H392</f>
        <v>1.3283499999999999</v>
      </c>
      <c r="I392" s="47">
        <f>'22.22-Dati'!I392</f>
        <v>0.87122999999999995</v>
      </c>
      <c r="J392" s="46">
        <f>'22.22-Dati'!J392</f>
        <v>159.13921999999999</v>
      </c>
      <c r="K392" s="46"/>
      <c r="L392" s="46">
        <f t="shared" si="34"/>
        <v>14936.37</v>
      </c>
      <c r="M392" s="46">
        <f t="shared" si="35"/>
        <v>11696.307289082801</v>
      </c>
      <c r="N392" s="46">
        <f t="shared" si="36"/>
        <v>25337.86068041734</v>
      </c>
      <c r="O392" s="46">
        <f t="shared" si="37"/>
        <v>94915.651173734557</v>
      </c>
      <c r="Q392" s="27">
        <f t="shared" si="38"/>
        <v>1.0233296156190069E-2</v>
      </c>
      <c r="R392" s="27">
        <f t="shared" si="38"/>
        <v>6.7910524600236647E-3</v>
      </c>
      <c r="S392" s="27">
        <f t="shared" si="38"/>
        <v>3.2612327063775487E-3</v>
      </c>
      <c r="T392" s="27">
        <f t="shared" si="38"/>
        <v>-5.8879585915975151E-5</v>
      </c>
    </row>
    <row r="393" spans="1:20" ht="15" customHeight="1" x14ac:dyDescent="0.2">
      <c r="A393" s="19">
        <f>'22.22-Dati'!A393</f>
        <v>390</v>
      </c>
      <c r="B393" s="25">
        <f>'22.22-Dati'!B393</f>
        <v>46098</v>
      </c>
      <c r="C393" s="46">
        <f>'22.22-Dati'!C393</f>
        <v>14974.18</v>
      </c>
      <c r="D393" s="46">
        <f>'22.22-Dati'!D393</f>
        <v>12026.4</v>
      </c>
      <c r="E393" s="46">
        <f>'22.22-Dati'!E393</f>
        <v>25762.48</v>
      </c>
      <c r="F393" s="46">
        <f>'22.22-Dati'!F393</f>
        <v>97802.19</v>
      </c>
      <c r="G393" s="46"/>
      <c r="H393" s="47">
        <f>'22.22-Dati'!H393</f>
        <v>1.3341400000000001</v>
      </c>
      <c r="I393" s="47">
        <f>'22.22-Dati'!I393</f>
        <v>0.86722999999999995</v>
      </c>
      <c r="J393" s="46">
        <f>'22.22-Dati'!J393</f>
        <v>158.95411999999999</v>
      </c>
      <c r="K393" s="46"/>
      <c r="L393" s="46">
        <f t="shared" si="34"/>
        <v>14974.18</v>
      </c>
      <c r="M393" s="46">
        <f t="shared" si="35"/>
        <v>11845.10194897236</v>
      </c>
      <c r="N393" s="46">
        <f t="shared" si="36"/>
        <v>25578.298899253943</v>
      </c>
      <c r="O393" s="46">
        <f t="shared" si="37"/>
        <v>94936.447834271938</v>
      </c>
      <c r="Q393" s="27">
        <f t="shared" si="38"/>
        <v>2.5314048861938671E-3</v>
      </c>
      <c r="R393" s="27">
        <f t="shared" si="38"/>
        <v>1.2721507413578545E-2</v>
      </c>
      <c r="S393" s="27">
        <f t="shared" si="38"/>
        <v>9.4892864819652659E-3</v>
      </c>
      <c r="T393" s="27">
        <f t="shared" si="38"/>
        <v>2.1910675721240072E-4</v>
      </c>
    </row>
    <row r="394" spans="1:20" ht="15" customHeight="1" x14ac:dyDescent="0.2">
      <c r="A394" s="19">
        <f>'22.22-Dati'!A394</f>
        <v>391</v>
      </c>
      <c r="B394" s="25">
        <f>'22.22-Dati'!B394</f>
        <v>46099</v>
      </c>
      <c r="C394" s="46">
        <f>'22.22-Dati'!C394</f>
        <v>14770.48</v>
      </c>
      <c r="D394" s="46">
        <f>'22.22-Dati'!D394</f>
        <v>11912.76</v>
      </c>
      <c r="E394" s="46">
        <f>'22.22-Dati'!E394</f>
        <v>25747.599999999999</v>
      </c>
      <c r="F394" s="46">
        <f>'22.22-Dati'!F394</f>
        <v>100606.8</v>
      </c>
      <c r="G394" s="46"/>
      <c r="H394" s="47">
        <f>'22.22-Dati'!H394</f>
        <v>1.3311299999999999</v>
      </c>
      <c r="I394" s="47">
        <f>'22.22-Dati'!I394</f>
        <v>0.86956999999999995</v>
      </c>
      <c r="J394" s="46">
        <f>'22.22-Dati'!J394</f>
        <v>159.55652000000001</v>
      </c>
      <c r="K394" s="46"/>
      <c r="L394" s="46">
        <f t="shared" si="34"/>
        <v>14770.48</v>
      </c>
      <c r="M394" s="46">
        <f t="shared" si="35"/>
        <v>11706.703445251595</v>
      </c>
      <c r="N394" s="46">
        <f t="shared" si="36"/>
        <v>25494.734211161838</v>
      </c>
      <c r="O394" s="46">
        <f t="shared" si="37"/>
        <v>97290.171159862351</v>
      </c>
      <c r="Q394" s="27">
        <f t="shared" si="38"/>
        <v>-1.3603416013431168E-2</v>
      </c>
      <c r="R394" s="27">
        <f t="shared" si="38"/>
        <v>-1.1684028074808827E-2</v>
      </c>
      <c r="S394" s="27">
        <f t="shared" si="38"/>
        <v>-3.2670150748196273E-3</v>
      </c>
      <c r="T394" s="27">
        <f t="shared" si="38"/>
        <v>2.4792620529675249E-2</v>
      </c>
    </row>
    <row r="395" spans="1:20" ht="15" customHeight="1" x14ac:dyDescent="0.2">
      <c r="A395" s="19">
        <f>'22.22-Dati'!A395</f>
        <v>392</v>
      </c>
      <c r="B395" s="25">
        <f>'22.22-Dati'!B395</f>
        <v>46100</v>
      </c>
      <c r="C395" s="46">
        <f>'22.22-Dati'!C395</f>
        <v>14730.74</v>
      </c>
      <c r="D395" s="46">
        <f>'22.22-Dati'!D395</f>
        <v>11648.31</v>
      </c>
      <c r="E395" s="46">
        <f>'22.22-Dati'!E395</f>
        <v>25224.18</v>
      </c>
      <c r="F395" s="46">
        <f>'22.22-Dati'!F395</f>
        <v>97206.69</v>
      </c>
      <c r="G395" s="46"/>
      <c r="H395" s="47">
        <f>'22.22-Dati'!H395</f>
        <v>1.3299300000000001</v>
      </c>
      <c r="I395" s="47">
        <f>'22.22-Dati'!I395</f>
        <v>0.87039999999999995</v>
      </c>
      <c r="J395" s="46">
        <f>'22.22-Dati'!J395</f>
        <v>158.81278</v>
      </c>
      <c r="K395" s="46"/>
      <c r="L395" s="46">
        <f t="shared" si="34"/>
        <v>14730.74</v>
      </c>
      <c r="M395" s="46">
        <f t="shared" si="35"/>
        <v>11436.508473821757</v>
      </c>
      <c r="N395" s="46">
        <f t="shared" si="36"/>
        <v>24952.637529181986</v>
      </c>
      <c r="O395" s="46">
        <f t="shared" si="37"/>
        <v>94442.373792918923</v>
      </c>
      <c r="Q395" s="27">
        <f t="shared" si="38"/>
        <v>-2.6905015950734021E-3</v>
      </c>
      <c r="R395" s="27">
        <f t="shared" si="38"/>
        <v>-2.3080363544993703E-2</v>
      </c>
      <c r="S395" s="27">
        <f t="shared" si="38"/>
        <v>-2.1263084270261471E-2</v>
      </c>
      <c r="T395" s="27">
        <f t="shared" si="38"/>
        <v>-2.9271172339331897E-2</v>
      </c>
    </row>
    <row r="396" spans="1:20" ht="15" customHeight="1" x14ac:dyDescent="0.2">
      <c r="A396" s="19">
        <f>'22.22-Dati'!A396</f>
        <v>393</v>
      </c>
      <c r="B396" s="25">
        <f>'22.22-Dati'!B396</f>
        <v>46104</v>
      </c>
      <c r="C396" s="46">
        <f>'22.22-Dati'!C396</f>
        <v>14675.17</v>
      </c>
      <c r="D396" s="46">
        <f>'22.22-Dati'!D396</f>
        <v>11452.3</v>
      </c>
      <c r="E396" s="46">
        <f>'22.22-Dati'!E396</f>
        <v>24961.05</v>
      </c>
      <c r="F396" s="46">
        <f>'22.22-Dati'!F396</f>
        <v>93824.63</v>
      </c>
      <c r="G396" s="46"/>
      <c r="H396" s="47">
        <f>'22.22-Dati'!H396</f>
        <v>1.34182</v>
      </c>
      <c r="I396" s="47">
        <f>'22.22-Dati'!I396</f>
        <v>0.86236999999999997</v>
      </c>
      <c r="J396" s="46">
        <f>'22.22-Dati'!J396</f>
        <v>158.55466999999999</v>
      </c>
      <c r="K396" s="46"/>
      <c r="L396" s="46">
        <f t="shared" si="34"/>
        <v>14675.17</v>
      </c>
      <c r="M396" s="46">
        <f t="shared" si="35"/>
        <v>11344.588047779353</v>
      </c>
      <c r="N396" s="46">
        <f t="shared" si="36"/>
        <v>24922.264087920499</v>
      </c>
      <c r="O396" s="46">
        <f t="shared" si="37"/>
        <v>91304.884149928868</v>
      </c>
      <c r="Q396" s="27">
        <f t="shared" si="38"/>
        <v>-3.7723834647817901E-3</v>
      </c>
      <c r="R396" s="27">
        <f t="shared" si="38"/>
        <v>-8.0374553346251893E-3</v>
      </c>
      <c r="S396" s="27">
        <f t="shared" si="38"/>
        <v>-1.2172437172609566E-3</v>
      </c>
      <c r="T396" s="27">
        <f t="shared" si="38"/>
        <v>-3.3221206932700968E-2</v>
      </c>
    </row>
    <row r="397" spans="1:20" ht="15" customHeight="1" x14ac:dyDescent="0.2">
      <c r="A397" s="19">
        <f>'22.22-Dati'!A397</f>
        <v>394</v>
      </c>
      <c r="B397" s="25">
        <f>'22.22-Dati'!B397</f>
        <v>46105</v>
      </c>
      <c r="C397" s="46">
        <f>'22.22-Dati'!C397</f>
        <v>14620.38</v>
      </c>
      <c r="D397" s="46">
        <f>'22.22-Dati'!D397</f>
        <v>11534.48</v>
      </c>
      <c r="E397" s="46">
        <f>'22.22-Dati'!E397</f>
        <v>25018.3</v>
      </c>
      <c r="F397" s="46">
        <f>'22.22-Dati'!F397</f>
        <v>95166.5</v>
      </c>
      <c r="G397" s="46"/>
      <c r="H397" s="47">
        <f>'22.22-Dati'!H397</f>
        <v>1.33717</v>
      </c>
      <c r="I397" s="47">
        <f>'22.22-Dati'!I397</f>
        <v>0.86414999999999997</v>
      </c>
      <c r="J397" s="46">
        <f>'22.22-Dati'!J397</f>
        <v>158.92671999999999</v>
      </c>
      <c r="K397" s="46"/>
      <c r="L397" s="46">
        <f t="shared" si="34"/>
        <v>14620.38</v>
      </c>
      <c r="M397" s="46">
        <f t="shared" si="35"/>
        <v>11386.398994212142</v>
      </c>
      <c r="N397" s="46">
        <f t="shared" si="36"/>
        <v>24927.97182086443</v>
      </c>
      <c r="O397" s="46">
        <f t="shared" si="37"/>
        <v>92393.913835949046</v>
      </c>
      <c r="Q397" s="27">
        <f t="shared" si="38"/>
        <v>-3.7335172267170241E-3</v>
      </c>
      <c r="R397" s="27">
        <f t="shared" si="38"/>
        <v>3.6855411811074286E-3</v>
      </c>
      <c r="S397" s="27">
        <f t="shared" si="38"/>
        <v>2.2902144539497176E-4</v>
      </c>
      <c r="T397" s="27">
        <f t="shared" si="38"/>
        <v>1.1927397927934683E-2</v>
      </c>
    </row>
    <row r="398" spans="1:20" ht="15" customHeight="1" x14ac:dyDescent="0.2">
      <c r="A398" s="19">
        <f>'22.22-Dati'!A398</f>
        <v>395</v>
      </c>
      <c r="B398" s="25">
        <f>'22.22-Dati'!B398</f>
        <v>46106</v>
      </c>
      <c r="C398" s="46">
        <f>'22.22-Dati'!C398</f>
        <v>14700.18</v>
      </c>
      <c r="D398" s="46">
        <f>'22.22-Dati'!D398</f>
        <v>11698.48</v>
      </c>
      <c r="E398" s="46">
        <f>'22.22-Dati'!E398</f>
        <v>25349.87</v>
      </c>
      <c r="F398" s="46">
        <f>'22.22-Dati'!F398</f>
        <v>97893.63</v>
      </c>
      <c r="G398" s="46"/>
      <c r="H398" s="47">
        <f>'22.22-Dati'!H398</f>
        <v>1.3392200000000001</v>
      </c>
      <c r="I398" s="47">
        <f>'22.22-Dati'!I398</f>
        <v>0.86265999999999998</v>
      </c>
      <c r="J398" s="46">
        <f>'22.22-Dati'!J398</f>
        <v>158.96307999999999</v>
      </c>
      <c r="K398" s="46"/>
      <c r="L398" s="46">
        <f t="shared" si="34"/>
        <v>14700.18</v>
      </c>
      <c r="M398" s="46">
        <f t="shared" si="35"/>
        <v>11565.99809945665</v>
      </c>
      <c r="N398" s="46">
        <f t="shared" si="36"/>
        <v>25301.971305149189</v>
      </c>
      <c r="O398" s="46">
        <f t="shared" si="37"/>
        <v>95019.852389876949</v>
      </c>
      <c r="Q398" s="27">
        <f t="shared" si="38"/>
        <v>5.4581344670932693E-3</v>
      </c>
      <c r="R398" s="27">
        <f t="shared" si="38"/>
        <v>1.5773125931719104E-2</v>
      </c>
      <c r="S398" s="27">
        <f t="shared" si="38"/>
        <v>1.5003205514366225E-2</v>
      </c>
      <c r="T398" s="27">
        <f t="shared" si="38"/>
        <v>2.8421120449453139E-2</v>
      </c>
    </row>
    <row r="399" spans="1:20" ht="15" customHeight="1" x14ac:dyDescent="0.2">
      <c r="A399" s="19">
        <f>'22.22-Dati'!A399</f>
        <v>396</v>
      </c>
      <c r="B399" s="25">
        <f>'22.22-Dati'!B399</f>
        <v>46107</v>
      </c>
      <c r="C399" s="46">
        <f>'22.22-Dati'!C399</f>
        <v>14444.36</v>
      </c>
      <c r="D399" s="46">
        <f>'22.22-Dati'!D399</f>
        <v>11556.87</v>
      </c>
      <c r="E399" s="46">
        <f>'22.22-Dati'!E399</f>
        <v>25100.36</v>
      </c>
      <c r="F399" s="46">
        <f>'22.22-Dati'!F399</f>
        <v>97625</v>
      </c>
      <c r="G399" s="46"/>
      <c r="H399" s="47">
        <f>'22.22-Dati'!H399</f>
        <v>1.3337600000000001</v>
      </c>
      <c r="I399" s="47">
        <f>'22.22-Dati'!I399</f>
        <v>0.86663000000000001</v>
      </c>
      <c r="J399" s="46">
        <f>'22.22-Dati'!J399</f>
        <v>159.62388000000001</v>
      </c>
      <c r="K399" s="46"/>
      <c r="L399" s="46">
        <f t="shared" si="34"/>
        <v>14444.36</v>
      </c>
      <c r="M399" s="46">
        <f t="shared" si="35"/>
        <v>11379.408022678952</v>
      </c>
      <c r="N399" s="46">
        <f t="shared" si="36"/>
        <v>24938.166196416001</v>
      </c>
      <c r="O399" s="46">
        <f t="shared" si="37"/>
        <v>94366.831062495141</v>
      </c>
      <c r="Q399" s="27">
        <f t="shared" si="38"/>
        <v>-1.7402507996500702E-2</v>
      </c>
      <c r="R399" s="27">
        <f t="shared" si="38"/>
        <v>-1.6132639411938349E-2</v>
      </c>
      <c r="S399" s="27">
        <f t="shared" si="38"/>
        <v>-1.4378528231875357E-2</v>
      </c>
      <c r="T399" s="27">
        <f t="shared" si="38"/>
        <v>-6.8724725513400024E-3</v>
      </c>
    </row>
    <row r="400" spans="1:20" ht="15" customHeight="1" x14ac:dyDescent="0.2">
      <c r="A400" s="19">
        <f>'22.22-Dati'!A400</f>
        <v>397</v>
      </c>
      <c r="B400" s="25">
        <f>'22.22-Dati'!B400</f>
        <v>46108</v>
      </c>
      <c r="C400" s="46">
        <f>'22.22-Dati'!C400</f>
        <v>14203.24</v>
      </c>
      <c r="D400" s="46">
        <f>'22.22-Dati'!D400</f>
        <v>11551.29</v>
      </c>
      <c r="E400" s="46">
        <f>'22.22-Dati'!E400</f>
        <v>24882.73</v>
      </c>
      <c r="F400" s="46">
        <f>'22.22-Dati'!F400</f>
        <v>97209.38</v>
      </c>
      <c r="G400" s="46"/>
      <c r="H400" s="47">
        <f>'22.22-Dati'!H400</f>
        <v>1.3280700000000001</v>
      </c>
      <c r="I400" s="47">
        <f>'22.22-Dati'!I400</f>
        <v>0.86828000000000005</v>
      </c>
      <c r="J400" s="46">
        <f>'22.22-Dati'!J400</f>
        <v>159.90275</v>
      </c>
      <c r="K400" s="46"/>
      <c r="L400" s="46">
        <f t="shared" si="34"/>
        <v>14203.24</v>
      </c>
      <c r="M400" s="46">
        <f t="shared" si="35"/>
        <v>11325.391057096034</v>
      </c>
      <c r="N400" s="46">
        <f t="shared" si="36"/>
        <v>24674.963159234343</v>
      </c>
      <c r="O400" s="46">
        <f t="shared" si="37"/>
        <v>93801.207230927554</v>
      </c>
      <c r="Q400" s="27">
        <f t="shared" si="38"/>
        <v>-1.6693020666890108E-2</v>
      </c>
      <c r="R400" s="27">
        <f t="shared" si="38"/>
        <v>-4.7469047137832536E-3</v>
      </c>
      <c r="S400" s="27">
        <f t="shared" si="38"/>
        <v>-1.0554225804280849E-2</v>
      </c>
      <c r="T400" s="27">
        <f t="shared" si="38"/>
        <v>-5.9938839229749987E-3</v>
      </c>
    </row>
    <row r="401" spans="1:20" ht="15" customHeight="1" x14ac:dyDescent="0.2">
      <c r="A401" s="19">
        <f>'22.22-Dati'!A401</f>
        <v>398</v>
      </c>
      <c r="B401" s="25">
        <f>'22.22-Dati'!B401</f>
        <v>46111</v>
      </c>
      <c r="C401" s="46">
        <f>'22.22-Dati'!C401</f>
        <v>14147.31</v>
      </c>
      <c r="D401" s="46">
        <f>'22.22-Dati'!D401</f>
        <v>11737.42</v>
      </c>
      <c r="E401" s="46">
        <f>'22.22-Dati'!E401</f>
        <v>25110.5</v>
      </c>
      <c r="F401" s="46">
        <f>'22.22-Dati'!F401</f>
        <v>95136.56</v>
      </c>
      <c r="G401" s="46"/>
      <c r="H401" s="47">
        <f>'22.22-Dati'!H401</f>
        <v>1.323</v>
      </c>
      <c r="I401" s="47">
        <f>'22.22-Dati'!I401</f>
        <v>0.87078</v>
      </c>
      <c r="J401" s="46">
        <f>'22.22-Dati'!J401</f>
        <v>159.45663999999999</v>
      </c>
      <c r="K401" s="46"/>
      <c r="L401" s="46">
        <f t="shared" si="34"/>
        <v>14147.31</v>
      </c>
      <c r="M401" s="46">
        <f t="shared" si="35"/>
        <v>11463.948928065201</v>
      </c>
      <c r="N401" s="46">
        <f t="shared" si="36"/>
        <v>24829.341297457453</v>
      </c>
      <c r="O401" s="46">
        <f t="shared" si="37"/>
        <v>92057.891320815485</v>
      </c>
      <c r="Q401" s="27">
        <f t="shared" si="38"/>
        <v>-3.9378339026870128E-3</v>
      </c>
      <c r="R401" s="27">
        <f t="shared" si="38"/>
        <v>1.2234268138789998E-2</v>
      </c>
      <c r="S401" s="27">
        <f t="shared" si="38"/>
        <v>6.2564688436155015E-3</v>
      </c>
      <c r="T401" s="27">
        <f t="shared" si="38"/>
        <v>-1.8585218267183172E-2</v>
      </c>
    </row>
    <row r="402" spans="1:20" ht="15" customHeight="1" x14ac:dyDescent="0.2">
      <c r="A402" s="19">
        <f>'22.22-Dati'!A402</f>
        <v>399</v>
      </c>
      <c r="B402" s="25">
        <f>'22.22-Dati'!B402</f>
        <v>46112</v>
      </c>
      <c r="C402" s="46">
        <f>'22.22-Dati'!C402</f>
        <v>14560.75</v>
      </c>
      <c r="D402" s="46">
        <f>'22.22-Dati'!D402</f>
        <v>11793.61</v>
      </c>
      <c r="E402" s="46">
        <f>'22.22-Dati'!E402</f>
        <v>25279.47</v>
      </c>
      <c r="F402" s="46">
        <f>'22.22-Dati'!F402</f>
        <v>93629.13</v>
      </c>
      <c r="G402" s="46"/>
      <c r="H402" s="47">
        <f>'22.22-Dati'!H402</f>
        <v>1.3241499999999999</v>
      </c>
      <c r="I402" s="47">
        <f>'22.22-Dati'!I402</f>
        <v>0.86972000000000005</v>
      </c>
      <c r="J402" s="46">
        <f>'22.22-Dati'!J402</f>
        <v>159.4973</v>
      </c>
      <c r="K402" s="46"/>
      <c r="L402" s="46">
        <f t="shared" si="34"/>
        <v>14560.75</v>
      </c>
      <c r="M402" s="46">
        <f t="shared" si="35"/>
        <v>11528.842341055399</v>
      </c>
      <c r="N402" s="46">
        <f t="shared" si="36"/>
        <v>25026.884576760334</v>
      </c>
      <c r="O402" s="46">
        <f t="shared" si="37"/>
        <v>90576.146443922247</v>
      </c>
      <c r="Q402" s="27">
        <f t="shared" si="38"/>
        <v>2.9223930202985623E-2</v>
      </c>
      <c r="R402" s="27">
        <f t="shared" si="38"/>
        <v>5.6606509150899948E-3</v>
      </c>
      <c r="S402" s="27">
        <f t="shared" si="38"/>
        <v>7.9560418835239056E-3</v>
      </c>
      <c r="T402" s="27">
        <f t="shared" si="38"/>
        <v>-1.6095794240272757E-2</v>
      </c>
    </row>
    <row r="403" spans="1:20" ht="15" customHeight="1" x14ac:dyDescent="0.2">
      <c r="A403" s="19">
        <f>'22.22-Dati'!A403</f>
        <v>400</v>
      </c>
      <c r="B403" s="25">
        <f>'22.22-Dati'!B403</f>
        <v>46113</v>
      </c>
      <c r="C403" s="46">
        <f>'22.22-Dati'!C403</f>
        <v>14665.68</v>
      </c>
      <c r="D403" s="46">
        <f>'22.22-Dati'!D403</f>
        <v>12011.88</v>
      </c>
      <c r="E403" s="46">
        <f>'22.22-Dati'!E403</f>
        <v>25810.89</v>
      </c>
      <c r="F403" s="46">
        <f>'22.22-Dati'!F403</f>
        <v>98535.69</v>
      </c>
      <c r="G403" s="46"/>
      <c r="H403" s="47">
        <f>'22.22-Dati'!H403</f>
        <v>1.3321799999999999</v>
      </c>
      <c r="I403" s="47">
        <f>'22.22-Dati'!I403</f>
        <v>0.86170000000000002</v>
      </c>
      <c r="J403" s="46">
        <f>'22.22-Dati'!J403</f>
        <v>158.31969000000001</v>
      </c>
      <c r="K403" s="46"/>
      <c r="L403" s="46">
        <f t="shared" si="34"/>
        <v>14665.68</v>
      </c>
      <c r="M403" s="46">
        <f t="shared" si="35"/>
        <v>11813.4200761871</v>
      </c>
      <c r="N403" s="46">
        <f t="shared" si="36"/>
        <v>25790.821186839967</v>
      </c>
      <c r="O403" s="46">
        <f t="shared" si="37"/>
        <v>96031.744589144902</v>
      </c>
      <c r="Q403" s="27">
        <f t="shared" si="38"/>
        <v>7.2063595625225553E-3</v>
      </c>
      <c r="R403" s="27">
        <f t="shared" si="38"/>
        <v>2.4683981852912529E-2</v>
      </c>
      <c r="S403" s="27">
        <f t="shared" si="38"/>
        <v>3.0524638723471588E-2</v>
      </c>
      <c r="T403" s="27">
        <f t="shared" si="38"/>
        <v>6.0232173253256478E-2</v>
      </c>
    </row>
    <row r="404" spans="1:20" ht="15" customHeight="1" x14ac:dyDescent="0.2">
      <c r="A404" s="19">
        <f>'22.22-Dati'!A404</f>
        <v>401</v>
      </c>
      <c r="B404" s="25">
        <f>'22.22-Dati'!B404</f>
        <v>46114</v>
      </c>
      <c r="C404" s="46">
        <f>'22.22-Dati'!C404</f>
        <v>14683.2</v>
      </c>
      <c r="D404" s="46">
        <f>'22.22-Dati'!D404</f>
        <v>12095.58</v>
      </c>
      <c r="E404" s="46">
        <f>'22.22-Dati'!E404</f>
        <v>25749.85</v>
      </c>
      <c r="F404" s="46">
        <f>'22.22-Dati'!F404</f>
        <v>96195.31</v>
      </c>
      <c r="G404" s="46"/>
      <c r="H404" s="47">
        <f>'22.22-Dati'!H404</f>
        <v>1.32087</v>
      </c>
      <c r="I404" s="47">
        <f>'22.22-Dati'!I404</f>
        <v>0.86768000000000001</v>
      </c>
      <c r="J404" s="46">
        <f>'22.22-Dati'!J404</f>
        <v>159.60086999999999</v>
      </c>
      <c r="K404" s="46"/>
      <c r="L404" s="46">
        <f t="shared" si="34"/>
        <v>14683.2</v>
      </c>
      <c r="M404" s="46">
        <f t="shared" si="35"/>
        <v>11794.744237686038</v>
      </c>
      <c r="N404" s="46">
        <f t="shared" si="36"/>
        <v>25552.500167688544</v>
      </c>
      <c r="O404" s="46">
        <f t="shared" si="37"/>
        <v>92998.261834208053</v>
      </c>
      <c r="Q404" s="27">
        <f t="shared" si="38"/>
        <v>1.1946258202824851E-3</v>
      </c>
      <c r="R404" s="27">
        <f t="shared" si="38"/>
        <v>-1.5809002287751946E-3</v>
      </c>
      <c r="S404" s="27">
        <f t="shared" si="38"/>
        <v>-9.2405362909897745E-3</v>
      </c>
      <c r="T404" s="27">
        <f t="shared" si="38"/>
        <v>-3.1588333294527524E-2</v>
      </c>
    </row>
    <row r="405" spans="1:20" ht="15" customHeight="1" x14ac:dyDescent="0.2">
      <c r="A405" s="19">
        <f>'22.22-Dati'!A405</f>
        <v>402</v>
      </c>
      <c r="B405" s="25">
        <f>'22.22-Dati'!B405</f>
        <v>46119</v>
      </c>
      <c r="C405" s="46">
        <f>'22.22-Dati'!C405</f>
        <v>14760.64</v>
      </c>
      <c r="D405" s="46">
        <f>'22.22-Dati'!D405</f>
        <v>11994.17</v>
      </c>
      <c r="E405" s="46">
        <f>'22.22-Dati'!E405</f>
        <v>25576.36</v>
      </c>
      <c r="F405" s="46">
        <f>'22.22-Dati'!F405</f>
        <v>97967.06</v>
      </c>
      <c r="G405" s="46"/>
      <c r="H405" s="47">
        <f>'22.22-Dati'!H405</f>
        <v>1.32446</v>
      </c>
      <c r="I405" s="47">
        <f>'22.22-Dati'!I405</f>
        <v>0.86528000000000005</v>
      </c>
      <c r="J405" s="46">
        <f>'22.22-Dati'!J405</f>
        <v>159.84252000000001</v>
      </c>
      <c r="K405" s="46"/>
      <c r="L405" s="46">
        <f t="shared" si="34"/>
        <v>14760.64</v>
      </c>
      <c r="M405" s="46">
        <f t="shared" si="35"/>
        <v>11727.644695103945</v>
      </c>
      <c r="N405" s="46">
        <f t="shared" si="36"/>
        <v>25450.736467732986</v>
      </c>
      <c r="O405" s="46">
        <f t="shared" si="37"/>
        <v>94567.943448166348</v>
      </c>
      <c r="Q405" s="27">
        <f t="shared" si="38"/>
        <v>5.2740547019722323E-3</v>
      </c>
      <c r="R405" s="27">
        <f t="shared" si="38"/>
        <v>-5.6889357861359515E-3</v>
      </c>
      <c r="S405" s="27">
        <f t="shared" si="38"/>
        <v>-3.9825339707556069E-3</v>
      </c>
      <c r="T405" s="27">
        <f t="shared" si="38"/>
        <v>1.6878612384784494E-2</v>
      </c>
    </row>
    <row r="406" spans="1:20" ht="15" customHeight="1" x14ac:dyDescent="0.2">
      <c r="A406" s="19">
        <f>'22.22-Dati'!A406</f>
        <v>403</v>
      </c>
      <c r="B406" s="25">
        <f>'22.22-Dati'!B406</f>
        <v>46120</v>
      </c>
      <c r="C406" s="46">
        <f>'22.22-Dati'!C406</f>
        <v>15130.86</v>
      </c>
      <c r="D406" s="46">
        <f>'22.22-Dati'!D406</f>
        <v>12295.61</v>
      </c>
      <c r="E406" s="46">
        <f>'22.22-Dati'!E406</f>
        <v>26724.82</v>
      </c>
      <c r="F406" s="46">
        <f>'22.22-Dati'!F406</f>
        <v>103245.7</v>
      </c>
      <c r="G406" s="46"/>
      <c r="H406" s="47">
        <f>'22.22-Dati'!H406</f>
        <v>1.34717</v>
      </c>
      <c r="I406" s="47">
        <f>'22.22-Dati'!I406</f>
        <v>0.85426000000000002</v>
      </c>
      <c r="J406" s="46">
        <f>'22.22-Dati'!J406</f>
        <v>158.14966999999999</v>
      </c>
      <c r="K406" s="46"/>
      <c r="L406" s="46">
        <f t="shared" si="34"/>
        <v>15130.86</v>
      </c>
      <c r="M406" s="46">
        <f t="shared" si="35"/>
        <v>12228.529503085872</v>
      </c>
      <c r="N406" s="46">
        <f t="shared" si="36"/>
        <v>26936.613870016154</v>
      </c>
      <c r="O406" s="46">
        <f t="shared" si="37"/>
        <v>100730.24041010013</v>
      </c>
      <c r="Q406" s="27">
        <f t="shared" si="38"/>
        <v>2.5081568278882298E-2</v>
      </c>
      <c r="R406" s="27">
        <f t="shared" si="38"/>
        <v>4.2709752981435097E-2</v>
      </c>
      <c r="S406" s="27">
        <f t="shared" si="38"/>
        <v>5.8382491373756368E-2</v>
      </c>
      <c r="T406" s="27">
        <f t="shared" si="38"/>
        <v>6.516264113654327E-2</v>
      </c>
    </row>
    <row r="407" spans="1:20" ht="15" customHeight="1" x14ac:dyDescent="0.2">
      <c r="A407" s="19">
        <f>'22.22-Dati'!A407</f>
        <v>404</v>
      </c>
      <c r="B407" s="25">
        <f>'22.22-Dati'!B407</f>
        <v>46121</v>
      </c>
      <c r="C407" s="46">
        <f>'22.22-Dati'!C407</f>
        <v>15225.18</v>
      </c>
      <c r="D407" s="46">
        <f>'22.22-Dati'!D407</f>
        <v>12306.68</v>
      </c>
      <c r="E407" s="46">
        <f>'22.22-Dati'!E407</f>
        <v>26666.39</v>
      </c>
      <c r="F407" s="46">
        <f>'22.22-Dati'!F407</f>
        <v>102488.3</v>
      </c>
      <c r="G407" s="46"/>
      <c r="H407" s="47">
        <f>'22.22-Dati'!H407</f>
        <v>1.34229</v>
      </c>
      <c r="I407" s="47">
        <f>'22.22-Dati'!I407</f>
        <v>0.85580000000000001</v>
      </c>
      <c r="J407" s="46">
        <f>'22.22-Dati'!J407</f>
        <v>158.92169000000001</v>
      </c>
      <c r="K407" s="46"/>
      <c r="L407" s="46">
        <f t="shared" si="34"/>
        <v>15225.18</v>
      </c>
      <c r="M407" s="46">
        <f t="shared" si="35"/>
        <v>12195.202499114104</v>
      </c>
      <c r="N407" s="46">
        <f t="shared" si="36"/>
        <v>26829.35473440056</v>
      </c>
      <c r="O407" s="46">
        <f t="shared" si="37"/>
        <v>99505.549434328306</v>
      </c>
      <c r="Q407" s="27">
        <f t="shared" si="38"/>
        <v>6.2336179172895467E-3</v>
      </c>
      <c r="R407" s="27">
        <f t="shared" si="38"/>
        <v>-2.7253484536597845E-3</v>
      </c>
      <c r="S407" s="27">
        <f t="shared" si="38"/>
        <v>-3.981908644240785E-3</v>
      </c>
      <c r="T407" s="27">
        <f t="shared" si="38"/>
        <v>-1.2158126207043434E-2</v>
      </c>
    </row>
    <row r="408" spans="1:20" ht="15" customHeight="1" x14ac:dyDescent="0.2">
      <c r="A408" s="19">
        <f>'22.22-Dati'!A408</f>
        <v>405</v>
      </c>
      <c r="B408" s="25">
        <f>'22.22-Dati'!B408</f>
        <v>46122</v>
      </c>
      <c r="C408" s="46">
        <f>'22.22-Dati'!C408</f>
        <v>15209.38</v>
      </c>
      <c r="D408" s="46">
        <f>'22.22-Dati'!D408</f>
        <v>12303.26</v>
      </c>
      <c r="E408" s="46">
        <f>'22.22-Dati'!E408</f>
        <v>26711</v>
      </c>
      <c r="F408" s="46">
        <f>'22.22-Dati'!F408</f>
        <v>104381.9</v>
      </c>
      <c r="G408" s="46"/>
      <c r="H408" s="47">
        <f>'22.22-Dati'!H408</f>
        <v>1.3444700000000001</v>
      </c>
      <c r="I408" s="47">
        <f>'22.22-Dati'!I408</f>
        <v>0.85389999999999999</v>
      </c>
      <c r="J408" s="46">
        <f>'22.22-Dati'!J408</f>
        <v>159.19220999999999</v>
      </c>
      <c r="K408" s="46"/>
      <c r="L408" s="46">
        <f t="shared" si="34"/>
        <v>15209.38</v>
      </c>
      <c r="M408" s="46">
        <f t="shared" si="35"/>
        <v>12211.614082949445</v>
      </c>
      <c r="N408" s="46">
        <f t="shared" si="36"/>
        <v>26934.03481672327</v>
      </c>
      <c r="O408" s="46">
        <f t="shared" si="37"/>
        <v>101171.82246936581</v>
      </c>
      <c r="Q408" s="27">
        <f t="shared" si="38"/>
        <v>-1.0377545618509003E-3</v>
      </c>
      <c r="R408" s="27">
        <f t="shared" si="38"/>
        <v>1.3457409859765036E-3</v>
      </c>
      <c r="S408" s="27">
        <f t="shared" si="38"/>
        <v>3.9016995883426465E-3</v>
      </c>
      <c r="T408" s="27">
        <f t="shared" si="38"/>
        <v>1.6745528711815345E-2</v>
      </c>
    </row>
    <row r="409" spans="1:20" ht="15" customHeight="1" x14ac:dyDescent="0.2">
      <c r="A409" s="19">
        <f>'22.22-Dati'!A409</f>
        <v>406</v>
      </c>
      <c r="B409" s="25">
        <f>'22.22-Dati'!B409</f>
        <v>46125</v>
      </c>
      <c r="C409" s="46">
        <f>'22.22-Dati'!C409</f>
        <v>15364.11</v>
      </c>
      <c r="D409" s="46">
        <f>'22.22-Dati'!D409</f>
        <v>12282.86</v>
      </c>
      <c r="E409" s="46">
        <f>'22.22-Dati'!E409</f>
        <v>26634.61</v>
      </c>
      <c r="F409" s="46">
        <f>'22.22-Dati'!F409</f>
        <v>103609.60000000001</v>
      </c>
      <c r="G409" s="46"/>
      <c r="H409" s="47">
        <f>'22.22-Dati'!H409</f>
        <v>1.34209</v>
      </c>
      <c r="I409" s="47">
        <f>'22.22-Dati'!I409</f>
        <v>0.85587000000000002</v>
      </c>
      <c r="J409" s="46">
        <f>'22.22-Dati'!J409</f>
        <v>159.83395999999999</v>
      </c>
      <c r="K409" s="46"/>
      <c r="L409" s="46">
        <f t="shared" si="34"/>
        <v>15364.11</v>
      </c>
      <c r="M409" s="46">
        <f t="shared" si="35"/>
        <v>12169.784710459486</v>
      </c>
      <c r="N409" s="46">
        <f t="shared" si="36"/>
        <v>26795.188811735425</v>
      </c>
      <c r="O409" s="46">
        <f t="shared" si="37"/>
        <v>100020.06326305124</v>
      </c>
      <c r="Q409" s="27">
        <f t="shared" si="38"/>
        <v>1.0173327249368574E-2</v>
      </c>
      <c r="R409" s="27">
        <f t="shared" si="38"/>
        <v>-3.4253762201971369E-3</v>
      </c>
      <c r="S409" s="27">
        <f t="shared" si="38"/>
        <v>-5.1550391886192939E-3</v>
      </c>
      <c r="T409" s="27">
        <f t="shared" si="38"/>
        <v>-1.1384189571788297E-2</v>
      </c>
    </row>
    <row r="410" spans="1:20" ht="15" customHeight="1" x14ac:dyDescent="0.2">
      <c r="A410" s="19">
        <f>'22.22-Dati'!A410</f>
        <v>407</v>
      </c>
      <c r="B410" s="25">
        <f>'22.22-Dati'!B410</f>
        <v>46126</v>
      </c>
      <c r="C410" s="46">
        <f>'22.22-Dati'!C410</f>
        <v>15545.55</v>
      </c>
      <c r="D410" s="46">
        <f>'22.22-Dati'!D410</f>
        <v>12313.16</v>
      </c>
      <c r="E410" s="46">
        <f>'22.22-Dati'!E410</f>
        <v>26931.74</v>
      </c>
      <c r="F410" s="46">
        <f>'22.22-Dati'!F410</f>
        <v>106130.3</v>
      </c>
      <c r="G410" s="46"/>
      <c r="H410" s="47">
        <f>'22.22-Dati'!H410</f>
        <v>1.35687</v>
      </c>
      <c r="I410" s="47">
        <f>'22.22-Dati'!I410</f>
        <v>0.84796000000000005</v>
      </c>
      <c r="J410" s="46">
        <f>'22.22-Dati'!J410</f>
        <v>158.84846999999999</v>
      </c>
      <c r="K410" s="46"/>
      <c r="L410" s="46">
        <f t="shared" si="34"/>
        <v>15545.55</v>
      </c>
      <c r="M410" s="46">
        <f t="shared" si="35"/>
        <v>12334.158257441532</v>
      </c>
      <c r="N410" s="46">
        <f t="shared" si="36"/>
        <v>27346.851375300721</v>
      </c>
      <c r="O410" s="46">
        <f t="shared" si="37"/>
        <v>103089.05134032453</v>
      </c>
      <c r="Q410" s="27">
        <f t="shared" si="38"/>
        <v>1.1809340078924108E-2</v>
      </c>
      <c r="R410" s="27">
        <f t="shared" si="38"/>
        <v>1.3506693083960042E-2</v>
      </c>
      <c r="S410" s="27">
        <f t="shared" si="38"/>
        <v>2.0588120033089147E-2</v>
      </c>
      <c r="T410" s="27">
        <f t="shared" si="38"/>
        <v>3.0683724616349172E-2</v>
      </c>
    </row>
    <row r="411" spans="1:20" ht="15" customHeight="1" x14ac:dyDescent="0.2">
      <c r="A411" s="19">
        <f>'22.22-Dati'!A411</f>
        <v>408</v>
      </c>
      <c r="B411" s="25">
        <f>'22.22-Dati'!B411</f>
        <v>46127</v>
      </c>
      <c r="C411" s="46">
        <f>'22.22-Dati'!C411</f>
        <v>15670.77</v>
      </c>
      <c r="D411" s="46">
        <f>'22.22-Dati'!D411</f>
        <v>12255.73</v>
      </c>
      <c r="E411" s="46">
        <f>'22.22-Dati'!E411</f>
        <v>26759.4</v>
      </c>
      <c r="F411" s="46">
        <f>'22.22-Dati'!F411</f>
        <v>106601.2</v>
      </c>
      <c r="G411" s="46"/>
      <c r="H411" s="47">
        <f>'22.22-Dati'!H411</f>
        <v>1.35504</v>
      </c>
      <c r="I411" s="47">
        <f>'22.22-Dati'!I411</f>
        <v>0.84889999999999999</v>
      </c>
      <c r="J411" s="46">
        <f>'22.22-Dati'!J411</f>
        <v>159.09168</v>
      </c>
      <c r="K411" s="46"/>
      <c r="L411" s="46">
        <f t="shared" si="34"/>
        <v>15670.77</v>
      </c>
      <c r="M411" s="46">
        <f t="shared" si="35"/>
        <v>12260.07292345854</v>
      </c>
      <c r="N411" s="46">
        <f t="shared" si="36"/>
        <v>27141.767206973731</v>
      </c>
      <c r="O411" s="46">
        <f t="shared" si="37"/>
        <v>103388.16159241011</v>
      </c>
      <c r="Q411" s="27">
        <f t="shared" si="38"/>
        <v>8.0550382585370846E-3</v>
      </c>
      <c r="R411" s="27">
        <f t="shared" si="38"/>
        <v>-6.0065172212537639E-3</v>
      </c>
      <c r="S411" s="27">
        <f t="shared" si="38"/>
        <v>-7.4993704215695952E-3</v>
      </c>
      <c r="T411" s="27">
        <f t="shared" si="38"/>
        <v>2.9014744844060641E-3</v>
      </c>
    </row>
    <row r="412" spans="1:20" ht="15" customHeight="1" x14ac:dyDescent="0.2">
      <c r="A412" s="19">
        <f>'22.22-Dati'!A412</f>
        <v>409</v>
      </c>
      <c r="B412" s="25">
        <f>'22.22-Dati'!B412</f>
        <v>46128</v>
      </c>
      <c r="C412" s="46">
        <f>'22.22-Dati'!C412</f>
        <v>15711.8</v>
      </c>
      <c r="D412" s="46">
        <f>'22.22-Dati'!D412</f>
        <v>12296.19</v>
      </c>
      <c r="E412" s="46">
        <f>'22.22-Dati'!E412</f>
        <v>26721.040000000001</v>
      </c>
      <c r="F412" s="46">
        <f>'22.22-Dati'!F412</f>
        <v>109139.3</v>
      </c>
      <c r="G412" s="46"/>
      <c r="H412" s="47">
        <f>'22.22-Dati'!H412</f>
        <v>1.35436</v>
      </c>
      <c r="I412" s="47">
        <f>'22.22-Dati'!I412</f>
        <v>0.84875</v>
      </c>
      <c r="J412" s="46">
        <f>'22.22-Dati'!J412</f>
        <v>158.97980000000001</v>
      </c>
      <c r="K412" s="46"/>
      <c r="L412" s="46">
        <f t="shared" si="34"/>
        <v>15711.8</v>
      </c>
      <c r="M412" s="46">
        <f t="shared" si="35"/>
        <v>12294.374474663362</v>
      </c>
      <c r="N412" s="46">
        <f t="shared" si="36"/>
        <v>27107.64897932253</v>
      </c>
      <c r="O412" s="46">
        <f t="shared" si="37"/>
        <v>105924.25181074576</v>
      </c>
      <c r="Q412" s="27">
        <f t="shared" si="38"/>
        <v>2.6182504114347178E-3</v>
      </c>
      <c r="R412" s="27">
        <f t="shared" si="38"/>
        <v>2.7978260340678239E-3</v>
      </c>
      <c r="S412" s="27">
        <f t="shared" si="38"/>
        <v>-1.2570378115406805E-3</v>
      </c>
      <c r="T412" s="27">
        <f t="shared" si="38"/>
        <v>2.4529793153047326E-2</v>
      </c>
    </row>
    <row r="413" spans="1:20" ht="15" customHeight="1" x14ac:dyDescent="0.2">
      <c r="A413" s="19">
        <f>'22.22-Dati'!A413</f>
        <v>410</v>
      </c>
      <c r="B413" s="25">
        <f>'22.22-Dati'!B413</f>
        <v>46129</v>
      </c>
      <c r="C413" s="46">
        <f>'22.22-Dati'!C413</f>
        <v>15901.03</v>
      </c>
      <c r="D413" s="46">
        <f>'22.22-Dati'!D413</f>
        <v>12386.34</v>
      </c>
      <c r="E413" s="46">
        <f>'22.22-Dati'!E413</f>
        <v>27246.31</v>
      </c>
      <c r="F413" s="46">
        <f>'22.22-Dati'!F413</f>
        <v>107227.7</v>
      </c>
      <c r="G413" s="46"/>
      <c r="H413" s="47">
        <f>'22.22-Dati'!H413</f>
        <v>1.3533599999999999</v>
      </c>
      <c r="I413" s="47">
        <f>'22.22-Dati'!I413</f>
        <v>0.84767000000000003</v>
      </c>
      <c r="J413" s="46">
        <f>'22.22-Dati'!J413</f>
        <v>159.12520000000001</v>
      </c>
      <c r="K413" s="46"/>
      <c r="L413" s="46">
        <f t="shared" si="34"/>
        <v>15901.03</v>
      </c>
      <c r="M413" s="46">
        <f t="shared" si="35"/>
        <v>12375.36698440822</v>
      </c>
      <c r="N413" s="46">
        <f t="shared" si="36"/>
        <v>27675.735013979498</v>
      </c>
      <c r="O413" s="46">
        <f t="shared" si="37"/>
        <v>103973.87153108369</v>
      </c>
      <c r="Q413" s="27">
        <f t="shared" si="38"/>
        <v>1.2043814203337708E-2</v>
      </c>
      <c r="R413" s="27">
        <f t="shared" si="38"/>
        <v>6.5877698708274755E-3</v>
      </c>
      <c r="S413" s="27">
        <f t="shared" si="38"/>
        <v>2.0956669281437829E-2</v>
      </c>
      <c r="T413" s="27">
        <f t="shared" si="38"/>
        <v>-1.8412971971204537E-2</v>
      </c>
    </row>
    <row r="414" spans="1:20" ht="15" customHeight="1" x14ac:dyDescent="0.2">
      <c r="A414" s="19">
        <f>'22.22-Dati'!A414</f>
        <v>411</v>
      </c>
      <c r="B414" s="25">
        <f>'22.22-Dati'!B414</f>
        <v>46132</v>
      </c>
      <c r="C414" s="46">
        <f>'22.22-Dati'!C414</f>
        <v>15863.68</v>
      </c>
      <c r="D414" s="46">
        <f>'22.22-Dati'!D414</f>
        <v>12318.35</v>
      </c>
      <c r="E414" s="46">
        <f>'22.22-Dati'!E414</f>
        <v>26942.07</v>
      </c>
      <c r="F414" s="46">
        <f>'22.22-Dati'!F414</f>
        <v>107867.7</v>
      </c>
      <c r="G414" s="46"/>
      <c r="H414" s="47">
        <f>'22.22-Dati'!H414</f>
        <v>1.35103</v>
      </c>
      <c r="I414" s="47">
        <f>'22.22-Dati'!I414</f>
        <v>0.85033999999999998</v>
      </c>
      <c r="J414" s="46">
        <f>'22.22-Dati'!J414</f>
        <v>158.91156000000001</v>
      </c>
      <c r="K414" s="46"/>
      <c r="L414" s="46">
        <f t="shared" si="34"/>
        <v>15863.68</v>
      </c>
      <c r="M414" s="46">
        <f t="shared" si="35"/>
        <v>12286.248228576069</v>
      </c>
      <c r="N414" s="46">
        <f t="shared" si="36"/>
        <v>27280.770670672908</v>
      </c>
      <c r="O414" s="46">
        <f t="shared" si="37"/>
        <v>104735.06702569654</v>
      </c>
      <c r="Q414" s="27">
        <f t="shared" si="38"/>
        <v>-2.348904442039312E-3</v>
      </c>
      <c r="R414" s="27">
        <f t="shared" si="38"/>
        <v>-7.2013020659857522E-3</v>
      </c>
      <c r="S414" s="27">
        <f t="shared" si="38"/>
        <v>-1.4271141962700788E-2</v>
      </c>
      <c r="T414" s="27">
        <f t="shared" si="38"/>
        <v>7.3210267483911958E-3</v>
      </c>
    </row>
    <row r="415" spans="1:20" ht="15" customHeight="1" x14ac:dyDescent="0.2">
      <c r="A415" s="19">
        <f>'22.22-Dati'!A415</f>
        <v>412</v>
      </c>
      <c r="B415" s="25">
        <f>'22.22-Dati'!B415</f>
        <v>46133</v>
      </c>
      <c r="C415" s="46">
        <f>'22.22-Dati'!C415</f>
        <v>15763.02</v>
      </c>
      <c r="D415" s="46">
        <f>'22.22-Dati'!D415</f>
        <v>12189.48</v>
      </c>
      <c r="E415" s="46">
        <f>'22.22-Dati'!E415</f>
        <v>26697.29</v>
      </c>
      <c r="F415" s="46">
        <f>'22.22-Dati'!F415</f>
        <v>108829.1</v>
      </c>
      <c r="G415" s="46"/>
      <c r="H415" s="47">
        <f>'22.22-Dati'!H415</f>
        <v>1.35198</v>
      </c>
      <c r="I415" s="47">
        <f>'22.22-Dati'!I415</f>
        <v>0.84982999999999997</v>
      </c>
      <c r="J415" s="46">
        <f>'22.22-Dati'!J415</f>
        <v>159.03799000000001</v>
      </c>
      <c r="K415" s="46"/>
      <c r="L415" s="46">
        <f t="shared" si="34"/>
        <v>15763.02</v>
      </c>
      <c r="M415" s="46">
        <f t="shared" si="35"/>
        <v>12166.262971296952</v>
      </c>
      <c r="N415" s="46">
        <f t="shared" si="36"/>
        <v>27049.136425755743</v>
      </c>
      <c r="O415" s="46">
        <f t="shared" si="37"/>
        <v>105584.54355034292</v>
      </c>
      <c r="Q415" s="27">
        <f t="shared" si="38"/>
        <v>-6.3453120587404592E-3</v>
      </c>
      <c r="R415" s="27">
        <f t="shared" si="38"/>
        <v>-9.7658174445839577E-3</v>
      </c>
      <c r="S415" s="27">
        <f t="shared" si="38"/>
        <v>-8.4907515155418015E-3</v>
      </c>
      <c r="T415" s="27">
        <f t="shared" si="38"/>
        <v>8.1107173439623811E-3</v>
      </c>
    </row>
    <row r="416" spans="1:20" ht="15" customHeight="1" x14ac:dyDescent="0.2">
      <c r="A416" s="19">
        <f>'22.22-Dati'!A416</f>
        <v>413</v>
      </c>
      <c r="B416" s="25">
        <f>'22.22-Dati'!B416</f>
        <v>46134</v>
      </c>
      <c r="C416" s="46">
        <f>'22.22-Dati'!C416</f>
        <v>15928.16</v>
      </c>
      <c r="D416" s="46">
        <f>'22.22-Dati'!D416</f>
        <v>12164.37</v>
      </c>
      <c r="E416" s="46">
        <f>'22.22-Dati'!E416</f>
        <v>26440.240000000002</v>
      </c>
      <c r="F416" s="46">
        <f>'22.22-Dati'!F416</f>
        <v>109263.1</v>
      </c>
      <c r="G416" s="46"/>
      <c r="H416" s="47">
        <f>'22.22-Dati'!H416</f>
        <v>1.3501300000000001</v>
      </c>
      <c r="I416" s="47">
        <f>'22.22-Dati'!I416</f>
        <v>0.85229999999999995</v>
      </c>
      <c r="J416" s="46">
        <f>'22.22-Dati'!J416</f>
        <v>159.21759</v>
      </c>
      <c r="K416" s="46"/>
      <c r="L416" s="46">
        <f t="shared" si="34"/>
        <v>15928.16</v>
      </c>
      <c r="M416" s="46">
        <f t="shared" si="35"/>
        <v>12124.587222492915</v>
      </c>
      <c r="N416" s="46">
        <f t="shared" si="36"/>
        <v>26711.064000000002</v>
      </c>
      <c r="O416" s="46">
        <f t="shared" si="37"/>
        <v>105886.02854542642</v>
      </c>
      <c r="Q416" s="27">
        <f t="shared" si="38"/>
        <v>1.0476418858822702E-2</v>
      </c>
      <c r="R416" s="27">
        <f t="shared" si="38"/>
        <v>-3.4255176714788615E-3</v>
      </c>
      <c r="S416" s="27">
        <f t="shared" si="38"/>
        <v>-1.2498455419590928E-2</v>
      </c>
      <c r="T416" s="27">
        <f t="shared" si="38"/>
        <v>2.8553894816977297E-3</v>
      </c>
    </row>
    <row r="417" spans="1:20" ht="15" customHeight="1" x14ac:dyDescent="0.2">
      <c r="A417" s="19">
        <f>'22.22-Dati'!A417</f>
        <v>414</v>
      </c>
      <c r="B417" s="25">
        <f>'22.22-Dati'!B417</f>
        <v>46135</v>
      </c>
      <c r="C417" s="46">
        <f>'22.22-Dati'!C417</f>
        <v>15862.55</v>
      </c>
      <c r="D417" s="46">
        <f>'22.22-Dati'!D417</f>
        <v>12153.22</v>
      </c>
      <c r="E417" s="46">
        <f>'22.22-Dati'!E417</f>
        <v>26670.06</v>
      </c>
      <c r="F417" s="46">
        <f>'22.22-Dati'!F417</f>
        <v>108445.9</v>
      </c>
      <c r="G417" s="46"/>
      <c r="H417" s="47">
        <f>'22.22-Dati'!H417</f>
        <v>1.3507400000000001</v>
      </c>
      <c r="I417" s="47">
        <f>'22.22-Dati'!I417</f>
        <v>0.85514000000000001</v>
      </c>
      <c r="J417" s="46">
        <f>'22.22-Dati'!J417</f>
        <v>159.48349999999999</v>
      </c>
      <c r="K417" s="46"/>
      <c r="L417" s="46">
        <f t="shared" si="34"/>
        <v>15862.55</v>
      </c>
      <c r="M417" s="46">
        <f t="shared" si="35"/>
        <v>12118.946656331207</v>
      </c>
      <c r="N417" s="46">
        <f t="shared" si="36"/>
        <v>26853.757000958907</v>
      </c>
      <c r="O417" s="46">
        <f t="shared" si="37"/>
        <v>104918.86086765087</v>
      </c>
      <c r="Q417" s="27">
        <f t="shared" si="38"/>
        <v>-4.1191198481180863E-3</v>
      </c>
      <c r="R417" s="27">
        <f t="shared" si="38"/>
        <v>-4.6521717054780247E-4</v>
      </c>
      <c r="S417" s="27">
        <f t="shared" si="38"/>
        <v>5.3420934845165666E-3</v>
      </c>
      <c r="T417" s="27">
        <f t="shared" si="38"/>
        <v>-9.1340443216323137E-3</v>
      </c>
    </row>
    <row r="418" spans="1:20" ht="15" customHeight="1" x14ac:dyDescent="0.2">
      <c r="A418" s="19">
        <f>'22.22-Dati'!A418</f>
        <v>415</v>
      </c>
      <c r="B418" s="25">
        <f>'22.22-Dati'!B418</f>
        <v>46136</v>
      </c>
      <c r="C418" s="46">
        <f>'22.22-Dati'!C418</f>
        <v>15989.69</v>
      </c>
      <c r="D418" s="46">
        <f>'22.22-Dati'!D418</f>
        <v>12062.64</v>
      </c>
      <c r="E418" s="46">
        <f>'22.22-Dati'!E418</f>
        <v>26444.78</v>
      </c>
      <c r="F418" s="46">
        <f>'22.22-Dati'!F418</f>
        <v>109502</v>
      </c>
      <c r="G418" s="46"/>
      <c r="H418" s="47">
        <f>'22.22-Dati'!H418</f>
        <v>1.3492599999999999</v>
      </c>
      <c r="I418" s="47">
        <f>'22.22-Dati'!I418</f>
        <v>0.85382999999999998</v>
      </c>
      <c r="J418" s="46">
        <f>'22.22-Dati'!J418</f>
        <v>159.41768999999999</v>
      </c>
      <c r="K418" s="46"/>
      <c r="L418" s="46">
        <f t="shared" si="34"/>
        <v>15989.69</v>
      </c>
      <c r="M418" s="46">
        <f t="shared" si="35"/>
        <v>12015.442391920622</v>
      </c>
      <c r="N418" s="46">
        <f t="shared" si="36"/>
        <v>26667.778039422366</v>
      </c>
      <c r="O418" s="46">
        <f t="shared" si="37"/>
        <v>105984.34667495181</v>
      </c>
      <c r="Q418" s="27">
        <f t="shared" si="38"/>
        <v>8.0151047593231377E-3</v>
      </c>
      <c r="R418" s="27">
        <f t="shared" si="38"/>
        <v>-8.5406980776264272E-3</v>
      </c>
      <c r="S418" s="27">
        <f t="shared" si="38"/>
        <v>-6.9256216748330487E-3</v>
      </c>
      <c r="T418" s="27">
        <f t="shared" si="38"/>
        <v>1.0155331448413145E-2</v>
      </c>
    </row>
    <row r="419" spans="1:20" ht="15" customHeight="1" x14ac:dyDescent="0.2">
      <c r="A419" s="19">
        <f>'22.22-Dati'!A419</f>
        <v>416</v>
      </c>
      <c r="B419" s="25">
        <f>'22.22-Dati'!B419</f>
        <v>46139</v>
      </c>
      <c r="C419" s="46">
        <f>'22.22-Dati'!C419</f>
        <v>16009.49</v>
      </c>
      <c r="D419" s="46">
        <f>'22.22-Dati'!D419</f>
        <v>11995.25</v>
      </c>
      <c r="E419" s="46">
        <f>'22.22-Dati'!E419</f>
        <v>26393.22</v>
      </c>
      <c r="F419" s="46">
        <f>'22.22-Dati'!F419</f>
        <v>111007.8</v>
      </c>
      <c r="G419" s="46"/>
      <c r="H419" s="47">
        <f>'22.22-Dati'!H419</f>
        <v>1.35701</v>
      </c>
      <c r="I419" s="47">
        <f>'22.22-Dati'!I419</f>
        <v>0.85114000000000001</v>
      </c>
      <c r="J419" s="46">
        <f>'22.22-Dati'!J419</f>
        <v>159.21355</v>
      </c>
      <c r="K419" s="46"/>
      <c r="L419" s="46">
        <f t="shared" si="34"/>
        <v>16009.49</v>
      </c>
      <c r="M419" s="46">
        <f t="shared" si="35"/>
        <v>12016.945873567802</v>
      </c>
      <c r="N419" s="46">
        <f t="shared" si="36"/>
        <v>26699.901563315085</v>
      </c>
      <c r="O419" s="46">
        <f t="shared" si="37"/>
        <v>107579.53360761066</v>
      </c>
      <c r="Q419" s="27">
        <f t="shared" si="38"/>
        <v>1.238297928227456E-3</v>
      </c>
      <c r="R419" s="27">
        <f t="shared" si="38"/>
        <v>1.2512911286485483E-4</v>
      </c>
      <c r="S419" s="27">
        <f t="shared" si="38"/>
        <v>1.2045819432436738E-3</v>
      </c>
      <c r="T419" s="27">
        <f t="shared" si="38"/>
        <v>1.5051155974487444E-2</v>
      </c>
    </row>
    <row r="420" spans="1:20" ht="15" customHeight="1" x14ac:dyDescent="0.2">
      <c r="A420" s="19">
        <f>'22.22-Dati'!A420</f>
        <v>417</v>
      </c>
      <c r="B420" s="25">
        <f>'22.22-Dati'!B420</f>
        <v>46140</v>
      </c>
      <c r="C420" s="46">
        <f>'22.22-Dati'!C420</f>
        <v>15931.22</v>
      </c>
      <c r="D420" s="46">
        <f>'22.22-Dati'!D420</f>
        <v>12008.85</v>
      </c>
      <c r="E420" s="46">
        <f>'22.22-Dati'!E420</f>
        <v>26304.880000000001</v>
      </c>
      <c r="F420" s="46">
        <f>'22.22-Dati'!F420</f>
        <v>109871.1</v>
      </c>
      <c r="G420" s="46"/>
      <c r="H420" s="47">
        <f>'22.22-Dati'!H420</f>
        <v>1.34694</v>
      </c>
      <c r="I420" s="47">
        <f>'22.22-Dati'!I420</f>
        <v>0.85616000000000003</v>
      </c>
      <c r="J420" s="46">
        <f>'22.22-Dati'!J420</f>
        <v>159.74315000000001</v>
      </c>
      <c r="K420" s="46"/>
      <c r="L420" s="46">
        <f t="shared" si="34"/>
        <v>15931.22</v>
      </c>
      <c r="M420" s="46">
        <f t="shared" si="35"/>
        <v>11941.294899450744</v>
      </c>
      <c r="N420" s="46">
        <f t="shared" si="36"/>
        <v>26454.507132311715</v>
      </c>
      <c r="O420" s="46">
        <f t="shared" si="37"/>
        <v>106124.929776294</v>
      </c>
      <c r="Q420" s="27">
        <f t="shared" si="38"/>
        <v>-4.8889752265687684E-3</v>
      </c>
      <c r="R420" s="27">
        <f t="shared" si="38"/>
        <v>-6.2953578149551048E-3</v>
      </c>
      <c r="S420" s="27">
        <f t="shared" si="38"/>
        <v>-9.1908365437771665E-3</v>
      </c>
      <c r="T420" s="27">
        <f t="shared" si="38"/>
        <v>-1.3521194808505466E-2</v>
      </c>
    </row>
    <row r="421" spans="1:20" ht="15" customHeight="1" x14ac:dyDescent="0.2">
      <c r="A421" s="19">
        <f>'22.22-Dati'!A421</f>
        <v>418</v>
      </c>
      <c r="B421" s="25">
        <f>'22.22-Dati'!B421</f>
        <v>46142</v>
      </c>
      <c r="C421" s="46">
        <f>'22.22-Dati'!C421</f>
        <v>16088.56</v>
      </c>
      <c r="D421" s="46">
        <f>'22.22-Dati'!D421</f>
        <v>12063.08</v>
      </c>
      <c r="E421" s="46">
        <f>'22.22-Dati'!E421</f>
        <v>26400.92</v>
      </c>
      <c r="F421" s="46">
        <f>'22.22-Dati'!F421</f>
        <v>108711.2</v>
      </c>
      <c r="G421" s="46"/>
      <c r="H421" s="47">
        <f>'22.22-Dati'!H421</f>
        <v>1.3508800000000001</v>
      </c>
      <c r="I421" s="47">
        <f>'22.22-Dati'!I421</f>
        <v>0.85455000000000003</v>
      </c>
      <c r="J421" s="46">
        <f>'22.22-Dati'!J421</f>
        <v>156.56298000000001</v>
      </c>
      <c r="K421" s="46"/>
      <c r="L421" s="46">
        <f t="shared" si="34"/>
        <v>16088.56</v>
      </c>
      <c r="M421" s="46">
        <f t="shared" si="35"/>
        <v>12030.307635246871</v>
      </c>
      <c r="N421" s="46">
        <f t="shared" si="36"/>
        <v>26601.116549763028</v>
      </c>
      <c r="O421" s="46">
        <f t="shared" si="37"/>
        <v>107137.47285116825</v>
      </c>
      <c r="Q421" s="27">
        <f t="shared" si="38"/>
        <v>9.8762053376954279E-3</v>
      </c>
      <c r="R421" s="27">
        <f t="shared" si="38"/>
        <v>7.4541945865703972E-3</v>
      </c>
      <c r="S421" s="27">
        <f t="shared" si="38"/>
        <v>5.5419447702445765E-3</v>
      </c>
      <c r="T421" s="27">
        <f t="shared" si="38"/>
        <v>9.5410482438823829E-3</v>
      </c>
    </row>
    <row r="422" spans="1:20" ht="15" customHeight="1" x14ac:dyDescent="0.2">
      <c r="A422" s="19">
        <f>'22.22-Dati'!A422</f>
        <v>419</v>
      </c>
      <c r="B422" s="25">
        <f>'22.22-Dati'!B422</f>
        <v>46149</v>
      </c>
      <c r="C422" s="46">
        <f>'22.22-Dati'!C422</f>
        <v>16376.35</v>
      </c>
      <c r="D422" s="46">
        <f>'22.22-Dati'!D422</f>
        <v>11951.77</v>
      </c>
      <c r="E422" s="46">
        <f>'22.22-Dati'!E422</f>
        <v>26797.09</v>
      </c>
      <c r="F422" s="46">
        <f>'22.22-Dati'!F422</f>
        <v>115218.9</v>
      </c>
      <c r="G422" s="46"/>
      <c r="H422" s="47">
        <f>'22.22-Dati'!H422</f>
        <v>1.3621099999999999</v>
      </c>
      <c r="I422" s="47">
        <f>'22.22-Dati'!I422</f>
        <v>0.84962000000000004</v>
      </c>
      <c r="J422" s="46">
        <f>'22.22-Dati'!J422</f>
        <v>156.38911999999999</v>
      </c>
      <c r="K422" s="46"/>
      <c r="L422" s="46">
        <f t="shared" si="34"/>
        <v>16376.35</v>
      </c>
      <c r="M422" s="46">
        <f t="shared" si="35"/>
        <v>12018.386365092723</v>
      </c>
      <c r="N422" s="46">
        <f t="shared" si="36"/>
        <v>27156.962409900894</v>
      </c>
      <c r="O422" s="46">
        <f t="shared" si="37"/>
        <v>113677.20217753001</v>
      </c>
      <c r="Q422" s="27">
        <f t="shared" si="38"/>
        <v>1.7887865663552292E-2</v>
      </c>
      <c r="R422" s="27">
        <f t="shared" si="38"/>
        <v>-9.9093643451144526E-4</v>
      </c>
      <c r="S422" s="27">
        <f t="shared" si="38"/>
        <v>2.0895583803711343E-2</v>
      </c>
      <c r="T422" s="27">
        <f t="shared" si="38"/>
        <v>6.1040541206777689E-2</v>
      </c>
    </row>
    <row r="423" spans="1:20" ht="15" customHeight="1" x14ac:dyDescent="0.2">
      <c r="A423" s="19">
        <f>'22.22-Dati'!A423</f>
        <v>420</v>
      </c>
      <c r="B423" s="25">
        <f>'22.22-Dati'!B423</f>
        <v>46150</v>
      </c>
      <c r="C423" s="46">
        <f>'22.22-Dati'!C423</f>
        <v>16516.8</v>
      </c>
      <c r="D423" s="46">
        <f>'22.22-Dati'!D423</f>
        <v>11900.74</v>
      </c>
      <c r="E423" s="46">
        <f>'22.22-Dati'!E423</f>
        <v>26510.81</v>
      </c>
      <c r="F423" s="46">
        <f>'22.22-Dati'!F423</f>
        <v>114998.5</v>
      </c>
      <c r="G423" s="46"/>
      <c r="H423" s="47">
        <f>'22.22-Dati'!H423</f>
        <v>1.36107</v>
      </c>
      <c r="I423" s="47">
        <f>'22.22-Dati'!I423</f>
        <v>0.85026999999999997</v>
      </c>
      <c r="J423" s="46">
        <f>'22.22-Dati'!J423</f>
        <v>156.76388</v>
      </c>
      <c r="K423" s="46"/>
      <c r="L423" s="46">
        <f t="shared" si="34"/>
        <v>16516.8</v>
      </c>
      <c r="M423" s="46">
        <f t="shared" si="35"/>
        <v>11957.93482149185</v>
      </c>
      <c r="N423" s="46">
        <f t="shared" si="36"/>
        <v>26846.299098286425</v>
      </c>
      <c r="O423" s="46">
        <f t="shared" si="37"/>
        <v>113188.51418572951</v>
      </c>
      <c r="Q423" s="27">
        <f t="shared" si="38"/>
        <v>8.5763921753015115E-3</v>
      </c>
      <c r="R423" s="27">
        <f t="shared" si="38"/>
        <v>-5.0299218018530455E-3</v>
      </c>
      <c r="S423" s="27">
        <f t="shared" si="38"/>
        <v>-1.143954566513697E-2</v>
      </c>
      <c r="T423" s="27">
        <f t="shared" si="38"/>
        <v>-4.2989093893893897E-3</v>
      </c>
    </row>
    <row r="424" spans="1:20" ht="15" customHeight="1" x14ac:dyDescent="0.2">
      <c r="A424" s="19">
        <f>'22.22-Dati'!A424</f>
        <v>421</v>
      </c>
      <c r="B424" s="25">
        <f>'22.22-Dati'!B424</f>
        <v>46153</v>
      </c>
      <c r="C424" s="46">
        <f>'22.22-Dati'!C424</f>
        <v>16549.25</v>
      </c>
      <c r="D424" s="46">
        <f>'22.22-Dati'!D424</f>
        <v>11943.02</v>
      </c>
      <c r="E424" s="46">
        <f>'22.22-Dati'!E424</f>
        <v>26439.89</v>
      </c>
      <c r="F424" s="46">
        <f>'22.22-Dati'!F424</f>
        <v>114456.1</v>
      </c>
      <c r="G424" s="46"/>
      <c r="H424" s="47">
        <f>'22.22-Dati'!H424</f>
        <v>1.3603000000000001</v>
      </c>
      <c r="I424" s="47">
        <f>'22.22-Dati'!I424</f>
        <v>0.84997999999999996</v>
      </c>
      <c r="J424" s="46">
        <f>'22.22-Dati'!J424</f>
        <v>157.13557</v>
      </c>
      <c r="K424" s="46"/>
      <c r="L424" s="46">
        <f t="shared" si="34"/>
        <v>16549.25</v>
      </c>
      <c r="M424" s="46">
        <f t="shared" si="35"/>
        <v>11993.629005728799</v>
      </c>
      <c r="N424" s="46">
        <f t="shared" si="36"/>
        <v>26783.616657686063</v>
      </c>
      <c r="O424" s="46">
        <f t="shared" si="37"/>
        <v>112388.17673104824</v>
      </c>
      <c r="Q424" s="27">
        <f t="shared" si="38"/>
        <v>1.9646662791824522E-3</v>
      </c>
      <c r="R424" s="27">
        <f t="shared" si="38"/>
        <v>2.9849789925929407E-3</v>
      </c>
      <c r="S424" s="27">
        <f t="shared" si="38"/>
        <v>-2.3348633780349466E-3</v>
      </c>
      <c r="T424" s="27">
        <f t="shared" si="38"/>
        <v>-7.0708362985312028E-3</v>
      </c>
    </row>
    <row r="425" spans="1:20" ht="15" customHeight="1" x14ac:dyDescent="0.2">
      <c r="A425" s="19">
        <f>'22.22-Dati'!A425</f>
        <v>422</v>
      </c>
      <c r="B425" s="25">
        <f>'22.22-Dati'!B425</f>
        <v>46154</v>
      </c>
      <c r="C425" s="46">
        <f>'22.22-Dati'!C425</f>
        <v>16523.29</v>
      </c>
      <c r="D425" s="46">
        <f>'22.22-Dati'!D425</f>
        <v>11938.25</v>
      </c>
      <c r="E425" s="46">
        <f>'22.22-Dati'!E425</f>
        <v>26189.78</v>
      </c>
      <c r="F425" s="46">
        <f>'22.22-Dati'!F425</f>
        <v>115051.5</v>
      </c>
      <c r="G425" s="46"/>
      <c r="H425" s="47">
        <f>'22.22-Dati'!H425</f>
        <v>1.35226</v>
      </c>
      <c r="I425" s="47">
        <f>'22.22-Dati'!I425</f>
        <v>0.85192999999999997</v>
      </c>
      <c r="J425" s="46">
        <f>'22.22-Dati'!J425</f>
        <v>157.59073000000001</v>
      </c>
      <c r="K425" s="46"/>
      <c r="L425" s="46">
        <f t="shared" si="34"/>
        <v>16523.29</v>
      </c>
      <c r="M425" s="46">
        <f t="shared" si="35"/>
        <v>11917.979229417671</v>
      </c>
      <c r="N425" s="46">
        <f t="shared" si="36"/>
        <v>26469.52950758865</v>
      </c>
      <c r="O425" s="46">
        <f t="shared" si="37"/>
        <v>112646.52668218492</v>
      </c>
      <c r="Q425" s="27">
        <f t="shared" si="38"/>
        <v>-1.5686511473329079E-3</v>
      </c>
      <c r="R425" s="27">
        <f t="shared" si="38"/>
        <v>-6.3074967780805159E-3</v>
      </c>
      <c r="S425" s="27">
        <f t="shared" si="38"/>
        <v>-1.1726838615997005E-2</v>
      </c>
      <c r="T425" s="27">
        <f t="shared" si="38"/>
        <v>2.2987289112708876E-3</v>
      </c>
    </row>
    <row r="426" spans="1:20" ht="15" customHeight="1" x14ac:dyDescent="0.2">
      <c r="A426" s="19">
        <f>'22.22-Dati'!A426</f>
        <v>423</v>
      </c>
      <c r="B426" s="25">
        <f>'22.22-Dati'!B426</f>
        <v>46155</v>
      </c>
      <c r="C426" s="46">
        <f>'22.22-Dati'!C426</f>
        <v>16620.59</v>
      </c>
      <c r="D426" s="46">
        <f>'22.22-Dati'!D426</f>
        <v>12008.05</v>
      </c>
      <c r="E426" s="46">
        <f>'22.22-Dati'!E426</f>
        <v>26281.84</v>
      </c>
      <c r="F426" s="46">
        <f>'22.22-Dati'!F426</f>
        <v>116022.6</v>
      </c>
      <c r="G426" s="46"/>
      <c r="H426" s="47">
        <f>'22.22-Dati'!H426</f>
        <v>1.35101</v>
      </c>
      <c r="I426" s="47">
        <f>'22.22-Dati'!I426</f>
        <v>0.85360999999999998</v>
      </c>
      <c r="J426" s="46">
        <f>'22.22-Dati'!J426</f>
        <v>157.77208999999999</v>
      </c>
      <c r="K426" s="46"/>
      <c r="L426" s="46">
        <f t="shared" si="34"/>
        <v>16620.59</v>
      </c>
      <c r="M426" s="46">
        <f t="shared" si="35"/>
        <v>11976.579576024687</v>
      </c>
      <c r="N426" s="46">
        <f t="shared" si="36"/>
        <v>26510.294742563932</v>
      </c>
      <c r="O426" s="46">
        <f t="shared" si="37"/>
        <v>113466.74650633075</v>
      </c>
      <c r="Q426" s="27">
        <f t="shared" si="38"/>
        <v>5.8886577673090083E-3</v>
      </c>
      <c r="R426" s="27">
        <f t="shared" si="38"/>
        <v>4.916970023103432E-3</v>
      </c>
      <c r="S426" s="27">
        <f t="shared" si="38"/>
        <v>1.5400815856434233E-3</v>
      </c>
      <c r="T426" s="27">
        <f t="shared" si="38"/>
        <v>7.2813592065732327E-3</v>
      </c>
    </row>
    <row r="427" spans="1:20" ht="15" customHeight="1" x14ac:dyDescent="0.2">
      <c r="A427" s="19">
        <f>'22.22-Dati'!A427</f>
        <v>424</v>
      </c>
      <c r="B427" s="25">
        <f>'22.22-Dati'!B427</f>
        <v>46156</v>
      </c>
      <c r="C427" s="46">
        <f>'22.22-Dati'!C427</f>
        <v>16748.21</v>
      </c>
      <c r="D427" s="46">
        <f>'22.22-Dati'!D427</f>
        <v>12086.66</v>
      </c>
      <c r="E427" s="46">
        <f>'22.22-Dati'!E427</f>
        <v>26525.69</v>
      </c>
      <c r="F427" s="46">
        <f>'22.22-Dati'!F427</f>
        <v>114889.2</v>
      </c>
      <c r="G427" s="46"/>
      <c r="H427" s="47">
        <f>'22.22-Dati'!H427</f>
        <v>1.3509899999999999</v>
      </c>
      <c r="I427" s="47">
        <f>'22.22-Dati'!I427</f>
        <v>0.85455000000000003</v>
      </c>
      <c r="J427" s="46">
        <f>'22.22-Dati'!J427</f>
        <v>157.94736</v>
      </c>
      <c r="K427" s="46"/>
      <c r="L427" s="46">
        <f t="shared" si="34"/>
        <v>16748.21</v>
      </c>
      <c r="M427" s="46">
        <f t="shared" si="35"/>
        <v>12054.805097891565</v>
      </c>
      <c r="N427" s="46">
        <f t="shared" si="36"/>
        <v>26726.83267298578</v>
      </c>
      <c r="O427" s="46">
        <f t="shared" si="37"/>
        <v>112233.63304944128</v>
      </c>
      <c r="Q427" s="27">
        <f t="shared" si="38"/>
        <v>7.67842778144452E-3</v>
      </c>
      <c r="R427" s="27">
        <f t="shared" si="38"/>
        <v>6.5315411107419712E-3</v>
      </c>
      <c r="S427" s="27">
        <f t="shared" si="38"/>
        <v>8.168069518826683E-3</v>
      </c>
      <c r="T427" s="27">
        <f t="shared" si="38"/>
        <v>-1.0867619764004275E-2</v>
      </c>
    </row>
    <row r="428" spans="1:20" ht="15" customHeight="1" x14ac:dyDescent="0.2">
      <c r="A428" s="19">
        <f>'22.22-Dati'!A428</f>
        <v>425</v>
      </c>
      <c r="B428" s="25">
        <f>'22.22-Dati'!B428</f>
        <v>46157</v>
      </c>
      <c r="C428" s="46">
        <f>'22.22-Dati'!C428</f>
        <v>16544.28</v>
      </c>
      <c r="D428" s="46">
        <f>'22.22-Dati'!D428</f>
        <v>11879.76</v>
      </c>
      <c r="E428" s="46">
        <f>'22.22-Dati'!E428</f>
        <v>26108</v>
      </c>
      <c r="F428" s="46">
        <f>'22.22-Dati'!F428</f>
        <v>112606.7</v>
      </c>
      <c r="G428" s="46"/>
      <c r="H428" s="47">
        <f>'22.22-Dati'!H428</f>
        <v>1.33578</v>
      </c>
      <c r="I428" s="47">
        <f>'22.22-Dati'!I428</f>
        <v>0.85999000000000003</v>
      </c>
      <c r="J428" s="46">
        <f>'22.22-Dati'!J428</f>
        <v>158.54832999999999</v>
      </c>
      <c r="K428" s="46"/>
      <c r="L428" s="46">
        <f t="shared" si="34"/>
        <v>16544.28</v>
      </c>
      <c r="M428" s="46">
        <f t="shared" si="35"/>
        <v>11715.05567328136</v>
      </c>
      <c r="N428" s="46">
        <f t="shared" si="36"/>
        <v>26139.572832242233</v>
      </c>
      <c r="O428" s="46">
        <f t="shared" si="37"/>
        <v>109586.92652781648</v>
      </c>
      <c r="Q428" s="27">
        <f t="shared" si="38"/>
        <v>-1.2176226593767351E-2</v>
      </c>
      <c r="R428" s="27">
        <f t="shared" si="38"/>
        <v>-2.8183734357482781E-2</v>
      </c>
      <c r="S428" s="27">
        <f t="shared" si="38"/>
        <v>-2.1972668738152488E-2</v>
      </c>
      <c r="T428" s="27">
        <f t="shared" si="38"/>
        <v>-2.3582115714447835E-2</v>
      </c>
    </row>
    <row r="429" spans="1:20" ht="15" customHeight="1" x14ac:dyDescent="0.2">
      <c r="A429" s="19">
        <f>'22.22-Dati'!A429</f>
        <v>426</v>
      </c>
      <c r="B429" s="25">
        <f>'22.22-Dati'!B429</f>
        <v>46160</v>
      </c>
      <c r="C429" s="46">
        <f>'22.22-Dati'!C429</f>
        <v>16533.11</v>
      </c>
      <c r="D429" s="46">
        <f>'22.22-Dati'!D429</f>
        <v>12029.34</v>
      </c>
      <c r="E429" s="46">
        <f>'22.22-Dati'!E429</f>
        <v>26298.77</v>
      </c>
      <c r="F429" s="46">
        <f>'22.22-Dati'!F429</f>
        <v>111518.7</v>
      </c>
      <c r="G429" s="46"/>
      <c r="H429" s="47">
        <f>'22.22-Dati'!H429</f>
        <v>1.3385400000000001</v>
      </c>
      <c r="I429" s="47">
        <f>'22.22-Dati'!I429</f>
        <v>0.85851999999999995</v>
      </c>
      <c r="J429" s="46">
        <f>'22.22-Dati'!J429</f>
        <v>158.76544999999999</v>
      </c>
      <c r="K429" s="46"/>
      <c r="L429" s="46">
        <f t="shared" si="34"/>
        <v>16533.11</v>
      </c>
      <c r="M429" s="46">
        <f t="shared" si="35"/>
        <v>11887.07238040397</v>
      </c>
      <c r="N429" s="46">
        <f t="shared" si="36"/>
        <v>26375.658031379582</v>
      </c>
      <c r="O429" s="46">
        <f t="shared" si="37"/>
        <v>108379.68560097931</v>
      </c>
      <c r="Q429" s="27">
        <f t="shared" si="38"/>
        <v>-6.7515781889560954E-4</v>
      </c>
      <c r="R429" s="27">
        <f t="shared" si="38"/>
        <v>1.4683387934291239E-2</v>
      </c>
      <c r="S429" s="27">
        <f t="shared" si="38"/>
        <v>9.0317160365431283E-3</v>
      </c>
      <c r="T429" s="27">
        <f t="shared" si="38"/>
        <v>-1.1016286021405445E-2</v>
      </c>
    </row>
    <row r="430" spans="1:20" ht="15" customHeight="1" x14ac:dyDescent="0.2">
      <c r="A430" s="19">
        <f>'22.22-Dati'!A430</f>
        <v>427</v>
      </c>
      <c r="B430" s="25">
        <f>'22.22-Dati'!B430</f>
        <v>46161</v>
      </c>
      <c r="C430" s="46">
        <f>'22.22-Dati'!C430</f>
        <v>16423.78</v>
      </c>
      <c r="D430" s="46">
        <f>'22.22-Dati'!D430</f>
        <v>12037.27</v>
      </c>
      <c r="E430" s="46">
        <f>'22.22-Dati'!E430</f>
        <v>26279.91</v>
      </c>
      <c r="F430" s="46">
        <f>'22.22-Dati'!F430</f>
        <v>111032.1</v>
      </c>
      <c r="G430" s="46"/>
      <c r="H430" s="47">
        <f>'22.22-Dati'!H430</f>
        <v>1.3407</v>
      </c>
      <c r="I430" s="47">
        <f>'22.22-Dati'!I430</f>
        <v>0.86058999999999997</v>
      </c>
      <c r="J430" s="46">
        <f>'22.22-Dati'!J430</f>
        <v>159.11359999999999</v>
      </c>
      <c r="K430" s="46"/>
      <c r="L430" s="46">
        <f t="shared" si="34"/>
        <v>16423.78</v>
      </c>
      <c r="M430" s="46">
        <f t="shared" si="35"/>
        <v>11914.10339076896</v>
      </c>
      <c r="N430" s="46">
        <f t="shared" si="36"/>
        <v>26293.346317410145</v>
      </c>
      <c r="O430" s="46">
        <f t="shared" si="37"/>
        <v>107670.67591289495</v>
      </c>
      <c r="Q430" s="27">
        <f t="shared" si="38"/>
        <v>-6.6127909389099657E-3</v>
      </c>
      <c r="R430" s="27">
        <f t="shared" si="38"/>
        <v>2.2739838288148208E-3</v>
      </c>
      <c r="S430" s="27">
        <f t="shared" si="38"/>
        <v>-3.1207454188065804E-3</v>
      </c>
      <c r="T430" s="27">
        <f t="shared" si="38"/>
        <v>-6.5419057469378421E-3</v>
      </c>
    </row>
    <row r="431" spans="1:20" ht="15" customHeight="1" x14ac:dyDescent="0.2">
      <c r="A431" s="19">
        <f>'22.22-Dati'!A431</f>
        <v>428</v>
      </c>
      <c r="B431" s="25">
        <f>'22.22-Dati'!B431</f>
        <v>46162</v>
      </c>
      <c r="C431" s="46">
        <f>'22.22-Dati'!C431</f>
        <v>16601.419999999998</v>
      </c>
      <c r="D431" s="46">
        <f>'22.22-Dati'!D431</f>
        <v>12155.88</v>
      </c>
      <c r="E431" s="46">
        <f>'22.22-Dati'!E431</f>
        <v>26731.8</v>
      </c>
      <c r="F431" s="46">
        <f>'22.22-Dati'!F431</f>
        <v>109663.8</v>
      </c>
      <c r="G431" s="46"/>
      <c r="H431" s="47">
        <f>'22.22-Dati'!H431</f>
        <v>1.34019</v>
      </c>
      <c r="I431" s="47">
        <f>'22.22-Dati'!I431</f>
        <v>0.86207</v>
      </c>
      <c r="J431" s="46">
        <f>'22.22-Dati'!J431</f>
        <v>159.03448</v>
      </c>
      <c r="K431" s="46"/>
      <c r="L431" s="46">
        <f t="shared" si="34"/>
        <v>16601.419999999998</v>
      </c>
      <c r="M431" s="46">
        <f t="shared" si="35"/>
        <v>12026.922998759743</v>
      </c>
      <c r="N431" s="46">
        <f t="shared" si="36"/>
        <v>26699.550795179042</v>
      </c>
      <c r="O431" s="46">
        <f t="shared" si="37"/>
        <v>106396.70657112847</v>
      </c>
      <c r="Q431" s="27">
        <f t="shared" si="38"/>
        <v>1.0816024082154013E-2</v>
      </c>
      <c r="R431" s="27">
        <f t="shared" si="38"/>
        <v>9.4694165637504487E-3</v>
      </c>
      <c r="S431" s="27">
        <f t="shared" si="38"/>
        <v>1.5448945633060356E-2</v>
      </c>
      <c r="T431" s="27">
        <f t="shared" si="38"/>
        <v>-1.1832091987581809E-2</v>
      </c>
    </row>
    <row r="432" spans="1:20" ht="15" customHeight="1" x14ac:dyDescent="0.2">
      <c r="A432" s="19">
        <f>'22.22-Dati'!A432</f>
        <v>429</v>
      </c>
      <c r="B432" s="25">
        <f>'22.22-Dati'!B432</f>
        <v>46163</v>
      </c>
      <c r="C432" s="46">
        <f>'22.22-Dati'!C432</f>
        <v>16631.93</v>
      </c>
      <c r="D432" s="46">
        <f>'22.22-Dati'!D432</f>
        <v>12180</v>
      </c>
      <c r="E432" s="46">
        <f>'22.22-Dati'!E432</f>
        <v>26628.3</v>
      </c>
      <c r="F432" s="46">
        <f>'22.22-Dati'!F432</f>
        <v>113110.7</v>
      </c>
      <c r="G432" s="46"/>
      <c r="H432" s="47">
        <f>'22.22-Dati'!H432</f>
        <v>1.34196</v>
      </c>
      <c r="I432" s="47">
        <f>'22.22-Dati'!I432</f>
        <v>0.86214000000000002</v>
      </c>
      <c r="J432" s="46">
        <f>'22.22-Dati'!J432</f>
        <v>159.14303000000001</v>
      </c>
      <c r="K432" s="46"/>
      <c r="L432" s="46">
        <f t="shared" si="34"/>
        <v>16631.93</v>
      </c>
      <c r="M432" s="46">
        <f t="shared" si="35"/>
        <v>12066.702693125442</v>
      </c>
      <c r="N432" s="46">
        <f t="shared" si="36"/>
        <v>26594.016225902982</v>
      </c>
      <c r="O432" s="46">
        <f t="shared" si="37"/>
        <v>109666.06358429896</v>
      </c>
      <c r="Q432" s="27">
        <f t="shared" si="38"/>
        <v>1.8377945982935219E-3</v>
      </c>
      <c r="R432" s="27">
        <f t="shared" si="38"/>
        <v>3.3075537583305129E-3</v>
      </c>
      <c r="S432" s="27">
        <f t="shared" si="38"/>
        <v>-3.9526720912142037E-3</v>
      </c>
      <c r="T432" s="27">
        <f t="shared" si="38"/>
        <v>3.0727990729533118E-2</v>
      </c>
    </row>
    <row r="433" spans="1:20" ht="15" customHeight="1" x14ac:dyDescent="0.2">
      <c r="A433" s="19">
        <f>'22.22-Dati'!A433</f>
        <v>430</v>
      </c>
      <c r="B433" s="25">
        <f>'22.22-Dati'!B433</f>
        <v>46164</v>
      </c>
      <c r="C433" s="46">
        <f>'22.22-Dati'!C433</f>
        <v>16694.89</v>
      </c>
      <c r="D433" s="46">
        <f>'22.22-Dati'!D433</f>
        <v>12206.57</v>
      </c>
      <c r="E433" s="46">
        <f>'22.22-Dati'!E433</f>
        <v>26726.28</v>
      </c>
      <c r="F433" s="46">
        <f>'22.22-Dati'!F433</f>
        <v>116145.3</v>
      </c>
      <c r="G433" s="46"/>
      <c r="H433" s="47">
        <f>'22.22-Dati'!H433</f>
        <v>1.3417300000000001</v>
      </c>
      <c r="I433" s="47">
        <f>'22.22-Dati'!I433</f>
        <v>0.86243999999999998</v>
      </c>
      <c r="J433" s="46">
        <f>'22.22-Dati'!J433</f>
        <v>159.14617999999999</v>
      </c>
      <c r="K433" s="46"/>
      <c r="L433" s="46">
        <f t="shared" si="34"/>
        <v>16694.89</v>
      </c>
      <c r="M433" s="46">
        <f t="shared" si="35"/>
        <v>12090.952904337941</v>
      </c>
      <c r="N433" s="46">
        <f t="shared" si="36"/>
        <v>26682.585302629748</v>
      </c>
      <c r="O433" s="46">
        <f t="shared" si="37"/>
        <v>112606.01999534015</v>
      </c>
      <c r="Q433" s="27">
        <f t="shared" si="38"/>
        <v>3.7854897176695145E-3</v>
      </c>
      <c r="R433" s="27">
        <f t="shared" si="38"/>
        <v>2.0096800119484282E-3</v>
      </c>
      <c r="S433" s="27">
        <f t="shared" si="38"/>
        <v>3.3304137282017007E-3</v>
      </c>
      <c r="T433" s="27">
        <f t="shared" si="38"/>
        <v>2.6808260595414551E-2</v>
      </c>
    </row>
    <row r="434" spans="1:20" ht="15" customHeight="1" x14ac:dyDescent="0.2">
      <c r="A434" s="19">
        <f>'22.22-Dati'!A434</f>
        <v>431</v>
      </c>
      <c r="B434" s="25">
        <f>'22.22-Dati'!B434</f>
        <v>46168</v>
      </c>
      <c r="C434" s="46">
        <f>'22.22-Dati'!C434</f>
        <v>16797.919999999998</v>
      </c>
      <c r="D434" s="46">
        <f>'22.22-Dati'!D434</f>
        <v>12235.89</v>
      </c>
      <c r="E434" s="46">
        <f>'22.22-Dati'!E434</f>
        <v>26978.54</v>
      </c>
      <c r="F434" s="46">
        <f>'22.22-Dati'!F434</f>
        <v>119183.8</v>
      </c>
      <c r="G434" s="46"/>
      <c r="H434" s="47">
        <f>'22.22-Dati'!H434</f>
        <v>1.3469199999999999</v>
      </c>
      <c r="I434" s="47">
        <f>'22.22-Dati'!I434</f>
        <v>0.85955000000000004</v>
      </c>
      <c r="J434" s="46">
        <f>'22.22-Dati'!J434</f>
        <v>159.20578</v>
      </c>
      <c r="K434" s="46"/>
      <c r="L434" s="46">
        <f t="shared" si="34"/>
        <v>16797.919999999998</v>
      </c>
      <c r="M434" s="46">
        <f t="shared" si="35"/>
        <v>12166.877036676115</v>
      </c>
      <c r="N434" s="46">
        <f t="shared" si="36"/>
        <v>27024.992491652607</v>
      </c>
      <c r="O434" s="46">
        <f t="shared" si="37"/>
        <v>115508.67037649009</v>
      </c>
      <c r="Q434" s="27">
        <f t="shared" si="38"/>
        <v>6.1713494368635458E-3</v>
      </c>
      <c r="R434" s="27">
        <f t="shared" si="38"/>
        <v>6.2794167621754724E-3</v>
      </c>
      <c r="S434" s="27">
        <f t="shared" si="38"/>
        <v>1.2832609177084212E-2</v>
      </c>
      <c r="T434" s="27">
        <f t="shared" si="38"/>
        <v>2.5777044435724303E-2</v>
      </c>
    </row>
    <row r="435" spans="1:20" ht="15" customHeight="1" x14ac:dyDescent="0.2">
      <c r="A435" s="19">
        <f>'22.22-Dati'!A435</f>
        <v>432</v>
      </c>
      <c r="B435" s="25">
        <f>'22.22-Dati'!B435</f>
        <v>46169</v>
      </c>
      <c r="C435" s="46">
        <f>'22.22-Dati'!C435</f>
        <v>16800.86</v>
      </c>
      <c r="D435" s="46">
        <f>'22.22-Dati'!D435</f>
        <v>12251.77</v>
      </c>
      <c r="E435" s="46">
        <f>'22.22-Dati'!E435</f>
        <v>27096.02</v>
      </c>
      <c r="F435" s="46">
        <f>'22.22-Dati'!F435</f>
        <v>119189.9</v>
      </c>
      <c r="G435" s="46"/>
      <c r="H435" s="47">
        <f>'22.22-Dati'!H435</f>
        <v>1.3434900000000001</v>
      </c>
      <c r="I435" s="47">
        <f>'22.22-Dati'!I435</f>
        <v>0.85933000000000004</v>
      </c>
      <c r="J435" s="46">
        <f>'22.22-Dati'!J435</f>
        <v>159.42252999999999</v>
      </c>
      <c r="K435" s="46"/>
      <c r="L435" s="46">
        <f t="shared" si="34"/>
        <v>16800.86</v>
      </c>
      <c r="M435" s="46">
        <f t="shared" si="35"/>
        <v>12151.64369042346</v>
      </c>
      <c r="N435" s="46">
        <f t="shared" si="36"/>
        <v>27149.6236609917</v>
      </c>
      <c r="O435" s="46">
        <f t="shared" si="37"/>
        <v>115357.52928363388</v>
      </c>
      <c r="Q435" s="27">
        <f t="shared" si="38"/>
        <v>1.7502166934967714E-4</v>
      </c>
      <c r="R435" s="27">
        <f t="shared" si="38"/>
        <v>-1.2520342078526094E-3</v>
      </c>
      <c r="S435" s="27">
        <f t="shared" si="38"/>
        <v>4.6117004242494522E-3</v>
      </c>
      <c r="T435" s="27">
        <f t="shared" si="38"/>
        <v>-1.3084826650984738E-3</v>
      </c>
    </row>
    <row r="436" spans="1:20" ht="15" customHeight="1" x14ac:dyDescent="0.2">
      <c r="A436" s="19">
        <f>'22.22-Dati'!A436</f>
        <v>433</v>
      </c>
      <c r="B436" s="25">
        <f>'22.22-Dati'!B436</f>
        <v>46170</v>
      </c>
      <c r="C436" s="46">
        <f>'22.22-Dati'!C436</f>
        <v>16897.64</v>
      </c>
      <c r="D436" s="46">
        <f>'22.22-Dati'!D436</f>
        <v>12171.85</v>
      </c>
      <c r="E436" s="46">
        <f>'22.22-Dati'!E436</f>
        <v>27033.22</v>
      </c>
      <c r="F436" s="46">
        <f>'22.22-Dati'!F436</f>
        <v>118628.3</v>
      </c>
      <c r="G436" s="46"/>
      <c r="H436" s="47">
        <f>'22.22-Dati'!H436</f>
        <v>1.3404499999999999</v>
      </c>
      <c r="I436" s="47">
        <f>'22.22-Dati'!I436</f>
        <v>0.86080999999999996</v>
      </c>
      <c r="J436" s="46">
        <f>'22.22-Dati'!J436</f>
        <v>159.45597000000001</v>
      </c>
      <c r="K436" s="46"/>
      <c r="L436" s="46">
        <f t="shared" si="34"/>
        <v>16897.64</v>
      </c>
      <c r="M436" s="46">
        <f t="shared" si="35"/>
        <v>12045.059895833332</v>
      </c>
      <c r="N436" s="46">
        <f t="shared" si="36"/>
        <v>27040.128967600285</v>
      </c>
      <c r="O436" s="46">
        <f t="shared" si="37"/>
        <v>114789.90868816011</v>
      </c>
      <c r="Q436" s="27">
        <f t="shared" si="38"/>
        <v>5.7604194071017101E-3</v>
      </c>
      <c r="R436" s="27">
        <f t="shared" si="38"/>
        <v>-8.7711421849971435E-3</v>
      </c>
      <c r="S436" s="27">
        <f t="shared" si="38"/>
        <v>-4.0330096195305715E-3</v>
      </c>
      <c r="T436" s="27">
        <f t="shared" si="38"/>
        <v>-4.9205335707055327E-3</v>
      </c>
    </row>
    <row r="437" spans="1:20" ht="15" customHeight="1" x14ac:dyDescent="0.2">
      <c r="A437" s="19">
        <f>'22.22-Dati'!A437</f>
        <v>434</v>
      </c>
      <c r="B437" s="25">
        <f>'22.22-Dati'!B437</f>
        <v>46171</v>
      </c>
      <c r="C437" s="46">
        <f>'22.22-Dati'!C437</f>
        <v>16935.349999999999</v>
      </c>
      <c r="D437" s="46">
        <f>'22.22-Dati'!D437</f>
        <v>12152.37</v>
      </c>
      <c r="E437" s="46">
        <f>'22.22-Dati'!E437</f>
        <v>27024.2</v>
      </c>
      <c r="F437" s="46">
        <f>'22.22-Dati'!F437</f>
        <v>121628.9</v>
      </c>
      <c r="G437" s="46"/>
      <c r="H437" s="47">
        <f>'22.22-Dati'!H437</f>
        <v>1.34267</v>
      </c>
      <c r="I437" s="47">
        <f>'22.22-Dati'!I437</f>
        <v>0.85880999999999996</v>
      </c>
      <c r="J437" s="46">
        <f>'22.22-Dati'!J437</f>
        <v>159.26658</v>
      </c>
      <c r="K437" s="46"/>
      <c r="L437" s="46">
        <f t="shared" si="34"/>
        <v>16935.349999999999</v>
      </c>
      <c r="M437" s="46">
        <f t="shared" si="35"/>
        <v>12045.699435905388</v>
      </c>
      <c r="N437" s="46">
        <f t="shared" si="36"/>
        <v>27094.056806511337</v>
      </c>
      <c r="O437" s="46">
        <f t="shared" si="37"/>
        <v>117833.37366826109</v>
      </c>
      <c r="Q437" s="27">
        <f t="shared" si="38"/>
        <v>2.2316725885981195E-3</v>
      </c>
      <c r="R437" s="27">
        <f t="shared" si="38"/>
        <v>5.3095632366011205E-5</v>
      </c>
      <c r="S437" s="27">
        <f t="shared" si="38"/>
        <v>1.9943632286542777E-3</v>
      </c>
      <c r="T437" s="27">
        <f t="shared" si="38"/>
        <v>2.6513349604353288E-2</v>
      </c>
    </row>
    <row r="438" spans="1:20" ht="15" customHeight="1" x14ac:dyDescent="0.2">
      <c r="A438" s="19">
        <f>'22.22-Dati'!A438</f>
        <v>435</v>
      </c>
      <c r="B438" s="25">
        <f>'22.22-Dati'!B438</f>
        <v>46174</v>
      </c>
      <c r="C438" s="46">
        <f>'22.22-Dati'!C438</f>
        <v>16981.099999999999</v>
      </c>
      <c r="D438" s="46">
        <f>'22.22-Dati'!D438</f>
        <v>12070.27</v>
      </c>
      <c r="E438" s="46">
        <f>'22.22-Dati'!E438</f>
        <v>26916.97</v>
      </c>
      <c r="F438" s="46">
        <f>'22.22-Dati'!F438</f>
        <v>122738</v>
      </c>
      <c r="G438" s="46"/>
      <c r="H438" s="47">
        <f>'22.22-Dati'!H438</f>
        <v>1.3464700000000001</v>
      </c>
      <c r="I438" s="47">
        <f>'22.22-Dati'!I438</f>
        <v>0.85865999999999998</v>
      </c>
      <c r="J438" s="46">
        <f>'22.22-Dati'!J438</f>
        <v>159.48823999999999</v>
      </c>
      <c r="K438" s="46"/>
      <c r="L438" s="46">
        <f t="shared" si="34"/>
        <v>16981.099999999999</v>
      </c>
      <c r="M438" s="46">
        <f t="shared" si="35"/>
        <v>11998.181289053273</v>
      </c>
      <c r="N438" s="46">
        <f t="shared" si="36"/>
        <v>26991.2639218084</v>
      </c>
      <c r="O438" s="46">
        <f t="shared" si="37"/>
        <v>118742.60275566399</v>
      </c>
      <c r="Q438" s="27">
        <f t="shared" si="38"/>
        <v>2.7014499257470323E-3</v>
      </c>
      <c r="R438" s="27">
        <f t="shared" si="38"/>
        <v>-3.9448225572086453E-3</v>
      </c>
      <c r="S438" s="27">
        <f t="shared" si="38"/>
        <v>-3.7939274076605831E-3</v>
      </c>
      <c r="T438" s="27">
        <f t="shared" si="38"/>
        <v>7.716227237647217E-3</v>
      </c>
    </row>
    <row r="439" spans="1:20" ht="15" customHeight="1" x14ac:dyDescent="0.2">
      <c r="A439" s="19">
        <f>'22.22-Dati'!A439</f>
        <v>436</v>
      </c>
      <c r="B439" s="25">
        <f>'22.22-Dati'!B439</f>
        <v>46175</v>
      </c>
      <c r="C439" s="46">
        <f>'22.22-Dati'!C439</f>
        <v>17003.57</v>
      </c>
      <c r="D439" s="46">
        <f>'22.22-Dati'!D439</f>
        <v>12110.61</v>
      </c>
      <c r="E439" s="46">
        <f>'22.22-Dati'!E439</f>
        <v>27132.71</v>
      </c>
      <c r="F439" s="46">
        <f>'22.22-Dati'!F439</f>
        <v>122371.1</v>
      </c>
      <c r="G439" s="46"/>
      <c r="H439" s="47">
        <f>'22.22-Dati'!H439</f>
        <v>1.3472500000000001</v>
      </c>
      <c r="I439" s="47">
        <f>'22.22-Dati'!I439</f>
        <v>0.85843999999999998</v>
      </c>
      <c r="J439" s="46">
        <f>'22.22-Dati'!J439</f>
        <v>159.74762000000001</v>
      </c>
      <c r="K439" s="46"/>
      <c r="L439" s="46">
        <f t="shared" si="34"/>
        <v>17003.57</v>
      </c>
      <c r="M439" s="46">
        <f t="shared" si="35"/>
        <v>12045.254047439761</v>
      </c>
      <c r="N439" s="46">
        <f t="shared" si="36"/>
        <v>27214.572120707326</v>
      </c>
      <c r="O439" s="46">
        <f t="shared" si="37"/>
        <v>118195.42179090992</v>
      </c>
      <c r="Q439" s="27">
        <f t="shared" si="38"/>
        <v>1.323235832778864E-3</v>
      </c>
      <c r="R439" s="27">
        <f t="shared" si="38"/>
        <v>3.92332448163921E-3</v>
      </c>
      <c r="S439" s="27">
        <f t="shared" si="38"/>
        <v>8.2733509459146388E-3</v>
      </c>
      <c r="T439" s="27">
        <f t="shared" si="38"/>
        <v>-4.608126755314571E-3</v>
      </c>
    </row>
    <row r="440" spans="1:20" ht="15" customHeight="1" x14ac:dyDescent="0.2">
      <c r="A440" s="19">
        <f>'22.22-Dati'!A440</f>
        <v>437</v>
      </c>
      <c r="B440" s="25">
        <f>'22.22-Dati'!B440</f>
        <v>46176</v>
      </c>
      <c r="C440" s="46">
        <f>'22.22-Dati'!C440</f>
        <v>16878.490000000002</v>
      </c>
      <c r="D440" s="46">
        <f>'22.22-Dati'!D440</f>
        <v>12062.5</v>
      </c>
      <c r="E440" s="46">
        <f>'22.22-Dati'!E440</f>
        <v>26938.79</v>
      </c>
      <c r="F440" s="46">
        <f>'22.22-Dati'!F440</f>
        <v>125429.6</v>
      </c>
      <c r="G440" s="46"/>
      <c r="H440" s="47">
        <f>'22.22-Dati'!H440</f>
        <v>1.3446800000000001</v>
      </c>
      <c r="I440" s="47">
        <f>'22.22-Dati'!I440</f>
        <v>0.86102999999999996</v>
      </c>
      <c r="J440" s="46">
        <f>'22.22-Dati'!J440</f>
        <v>159.85879</v>
      </c>
      <c r="K440" s="46"/>
      <c r="L440" s="46">
        <f t="shared" si="34"/>
        <v>16878.490000000002</v>
      </c>
      <c r="M440" s="46">
        <f t="shared" si="35"/>
        <v>11974.517555516184</v>
      </c>
      <c r="N440" s="46">
        <f t="shared" si="36"/>
        <v>26938.79</v>
      </c>
      <c r="O440" s="46">
        <f t="shared" si="37"/>
        <v>121065.30578383585</v>
      </c>
      <c r="Q440" s="27">
        <f t="shared" si="38"/>
        <v>-7.3561022773451761E-3</v>
      </c>
      <c r="R440" s="27">
        <f t="shared" si="38"/>
        <v>-5.872561229923759E-3</v>
      </c>
      <c r="S440" s="27">
        <f t="shared" si="38"/>
        <v>-1.0133619572783385E-2</v>
      </c>
      <c r="T440" s="27">
        <f t="shared" si="38"/>
        <v>2.4280838880568565E-2</v>
      </c>
    </row>
    <row r="441" spans="1:20" ht="15" customHeight="1" x14ac:dyDescent="0.2">
      <c r="A441" s="19">
        <f>'22.22-Dati'!A441</f>
        <v>438</v>
      </c>
      <c r="B441" s="25">
        <f>'22.22-Dati'!B441</f>
        <v>46177</v>
      </c>
      <c r="C441" s="46">
        <f>'22.22-Dati'!C441</f>
        <v>16949.849999999999</v>
      </c>
      <c r="D441" s="46">
        <f>'22.22-Dati'!D441</f>
        <v>12098.86</v>
      </c>
      <c r="E441" s="46">
        <f>'22.22-Dati'!E441</f>
        <v>27249.040000000001</v>
      </c>
      <c r="F441" s="46">
        <f>'22.22-Dati'!F441</f>
        <v>123721.60000000001</v>
      </c>
      <c r="G441" s="46"/>
      <c r="H441" s="47">
        <f>'22.22-Dati'!H441</f>
        <v>1.34582</v>
      </c>
      <c r="I441" s="47">
        <f>'22.22-Dati'!I441</f>
        <v>0.85911000000000004</v>
      </c>
      <c r="J441" s="46">
        <f>'22.22-Dati'!J441</f>
        <v>159.80241000000001</v>
      </c>
      <c r="K441" s="46"/>
      <c r="L441" s="46">
        <f t="shared" si="34"/>
        <v>16949.849999999999</v>
      </c>
      <c r="M441" s="46">
        <f t="shared" si="35"/>
        <v>12020.794771143397</v>
      </c>
      <c r="N441" s="46">
        <f t="shared" si="36"/>
        <v>27309.938088486921</v>
      </c>
      <c r="O441" s="46">
        <f t="shared" si="37"/>
        <v>119458.86675466283</v>
      </c>
      <c r="Q441" s="27">
        <f t="shared" si="38"/>
        <v>4.2278663553432169E-3</v>
      </c>
      <c r="R441" s="27">
        <f t="shared" si="38"/>
        <v>3.8646413446439859E-3</v>
      </c>
      <c r="S441" s="27">
        <f t="shared" si="38"/>
        <v>1.3777459510502132E-2</v>
      </c>
      <c r="T441" s="27">
        <f t="shared" si="38"/>
        <v>-1.3269194000478943E-2</v>
      </c>
    </row>
    <row r="442" spans="1:20" ht="15" customHeight="1" x14ac:dyDescent="0.2">
      <c r="A442" s="19">
        <f>'22.22-Dati'!A442</f>
        <v>439</v>
      </c>
      <c r="B442" s="25">
        <f>'22.22-Dati'!B442</f>
        <v>46178</v>
      </c>
      <c r="C442" s="46">
        <f>'22.22-Dati'!C442</f>
        <v>16503.96</v>
      </c>
      <c r="D442" s="46">
        <f>'22.22-Dati'!D442</f>
        <v>12107.88</v>
      </c>
      <c r="E442" s="46">
        <f>'22.22-Dati'!E442</f>
        <v>27162.95</v>
      </c>
      <c r="F442" s="46">
        <f>'22.22-Dati'!F442</f>
        <v>122103.2</v>
      </c>
      <c r="G442" s="46"/>
      <c r="H442" s="47">
        <f>'22.22-Dati'!H442</f>
        <v>1.3467100000000001</v>
      </c>
      <c r="I442" s="47">
        <f>'22.22-Dati'!I442</f>
        <v>0.85911000000000004</v>
      </c>
      <c r="J442" s="46">
        <f>'22.22-Dati'!J442</f>
        <v>159.86254</v>
      </c>
      <c r="K442" s="46"/>
      <c r="L442" s="46">
        <f t="shared" si="34"/>
        <v>16503.96</v>
      </c>
      <c r="M442" s="46">
        <f t="shared" si="35"/>
        <v>12037.711932140326</v>
      </c>
      <c r="N442" s="46">
        <f t="shared" si="36"/>
        <v>27223.655688445015</v>
      </c>
      <c r="O442" s="46">
        <f t="shared" si="37"/>
        <v>117851.88251686729</v>
      </c>
      <c r="Q442" s="27">
        <f t="shared" si="38"/>
        <v>-2.6306427490508735E-2</v>
      </c>
      <c r="R442" s="27">
        <f t="shared" si="38"/>
        <v>1.4073246668797267E-3</v>
      </c>
      <c r="S442" s="27">
        <f t="shared" si="38"/>
        <v>-3.1593773578813089E-3</v>
      </c>
      <c r="T442" s="27">
        <f t="shared" si="38"/>
        <v>-1.3452197241213243E-2</v>
      </c>
    </row>
    <row r="443" spans="1:20" ht="15" customHeight="1" x14ac:dyDescent="0.2">
      <c r="A443" s="19">
        <f>'22.22-Dati'!A443</f>
        <v>440</v>
      </c>
      <c r="B443" s="25">
        <f>'22.22-Dati'!B443</f>
        <v>46181</v>
      </c>
      <c r="C443" s="46">
        <f>'22.22-Dati'!C443</f>
        <v>16553.78</v>
      </c>
      <c r="D443" s="46">
        <f>'22.22-Dati'!D443</f>
        <v>12113.9</v>
      </c>
      <c r="E443" s="46">
        <f>'22.22-Dati'!E443</f>
        <v>27115.599999999999</v>
      </c>
      <c r="F443" s="46">
        <f>'22.22-Dati'!F443</f>
        <v>117402.4</v>
      </c>
      <c r="G443" s="46"/>
      <c r="H443" s="47">
        <f>'22.22-Dati'!H443</f>
        <v>1.3362700000000001</v>
      </c>
      <c r="I443" s="47">
        <f>'22.22-Dati'!I443</f>
        <v>0.86655000000000004</v>
      </c>
      <c r="J443" s="46">
        <f>'22.22-Dati'!J443</f>
        <v>159.96534</v>
      </c>
      <c r="K443" s="46"/>
      <c r="L443" s="46">
        <f t="shared" si="34"/>
        <v>16553.78</v>
      </c>
      <c r="M443" s="46">
        <f t="shared" si="35"/>
        <v>11950.331585902433</v>
      </c>
      <c r="N443" s="46">
        <f t="shared" si="36"/>
        <v>26942.871234204602</v>
      </c>
      <c r="O443" s="46">
        <f t="shared" si="37"/>
        <v>113241.93170655592</v>
      </c>
      <c r="Q443" s="27">
        <f t="shared" si="38"/>
        <v>3.0186694587238283E-3</v>
      </c>
      <c r="R443" s="27">
        <f t="shared" si="38"/>
        <v>-7.2588833102568218E-3</v>
      </c>
      <c r="S443" s="27">
        <f t="shared" si="38"/>
        <v>-1.0313987858713285E-2</v>
      </c>
      <c r="T443" s="27">
        <f t="shared" si="38"/>
        <v>-3.911648004139083E-2</v>
      </c>
    </row>
    <row r="444" spans="1:20" ht="15" customHeight="1" x14ac:dyDescent="0.2">
      <c r="A444" s="19">
        <f>'22.22-Dati'!A444</f>
        <v>441</v>
      </c>
      <c r="B444" s="25">
        <f>'22.22-Dati'!B444</f>
        <v>46182</v>
      </c>
      <c r="C444" s="46">
        <f>'22.22-Dati'!C444</f>
        <v>16511.71</v>
      </c>
      <c r="D444" s="46">
        <f>'22.22-Dati'!D444</f>
        <v>11943.55</v>
      </c>
      <c r="E444" s="46">
        <f>'22.22-Dati'!E444</f>
        <v>27129.31</v>
      </c>
      <c r="F444" s="46">
        <f>'22.22-Dati'!F444</f>
        <v>119955</v>
      </c>
      <c r="G444" s="46"/>
      <c r="H444" s="47">
        <f>'22.22-Dati'!H444</f>
        <v>1.3404</v>
      </c>
      <c r="I444" s="47">
        <f>'22.22-Dati'!I444</f>
        <v>0.86407999999999996</v>
      </c>
      <c r="J444" s="46">
        <f>'22.22-Dati'!J444</f>
        <v>160.15726000000001</v>
      </c>
      <c r="K444" s="46"/>
      <c r="L444" s="46">
        <f t="shared" si="34"/>
        <v>16511.71</v>
      </c>
      <c r="M444" s="46">
        <f t="shared" si="35"/>
        <v>11818.697156272148</v>
      </c>
      <c r="N444" s="46">
        <f t="shared" si="36"/>
        <v>27033.549890403669</v>
      </c>
      <c r="O444" s="46">
        <f t="shared" si="37"/>
        <v>115565.42273325604</v>
      </c>
      <c r="Q444" s="27">
        <f t="shared" si="38"/>
        <v>-2.5414135019312637E-3</v>
      </c>
      <c r="R444" s="27">
        <f t="shared" si="38"/>
        <v>-1.1015127796585285E-2</v>
      </c>
      <c r="S444" s="27">
        <f t="shared" si="38"/>
        <v>3.3655899332639778E-3</v>
      </c>
      <c r="T444" s="27">
        <f t="shared" si="38"/>
        <v>2.0517938820762902E-2</v>
      </c>
    </row>
    <row r="445" spans="1:20" ht="15" customHeight="1" x14ac:dyDescent="0.2">
      <c r="A445" s="19">
        <f>'22.22-Dati'!A445</f>
        <v>442</v>
      </c>
      <c r="B445" s="25">
        <f>'22.22-Dati'!B445</f>
        <v>46183</v>
      </c>
      <c r="C445" s="46">
        <f>'22.22-Dati'!C445</f>
        <v>16244.65</v>
      </c>
      <c r="D445" s="46">
        <f>'22.22-Dati'!D445</f>
        <v>11975.64</v>
      </c>
      <c r="E445" s="46">
        <f>'22.22-Dati'!E445</f>
        <v>26991.72</v>
      </c>
      <c r="F445" s="46">
        <f>'22.22-Dati'!F445</f>
        <v>117686.1</v>
      </c>
      <c r="G445" s="46"/>
      <c r="H445" s="47">
        <f>'22.22-Dati'!H445</f>
        <v>1.3382000000000001</v>
      </c>
      <c r="I445" s="47">
        <f>'22.22-Dati'!I445</f>
        <v>0.86663000000000001</v>
      </c>
      <c r="J445" s="46">
        <f>'22.22-Dati'!J445</f>
        <v>160.49051</v>
      </c>
      <c r="K445" s="46"/>
      <c r="L445" s="46">
        <f t="shared" si="34"/>
        <v>16244.65</v>
      </c>
      <c r="M445" s="46">
        <f t="shared" si="35"/>
        <v>11831.001541459958</v>
      </c>
      <c r="N445" s="46">
        <f t="shared" si="36"/>
        <v>26817.304583963167</v>
      </c>
      <c r="O445" s="46">
        <f t="shared" si="37"/>
        <v>113144.12320139052</v>
      </c>
      <c r="Q445" s="27">
        <f t="shared" si="38"/>
        <v>-1.6173975923753477E-2</v>
      </c>
      <c r="R445" s="27">
        <f t="shared" si="38"/>
        <v>1.0410948876272889E-3</v>
      </c>
      <c r="S445" s="27">
        <f t="shared" si="38"/>
        <v>-7.9991457769023593E-3</v>
      </c>
      <c r="T445" s="27">
        <f t="shared" si="38"/>
        <v>-2.0951764590125477E-2</v>
      </c>
    </row>
    <row r="446" spans="1:20" ht="15" customHeight="1" x14ac:dyDescent="0.2">
      <c r="A446" s="19">
        <f>'22.22-Dati'!A446</f>
        <v>443</v>
      </c>
      <c r="B446" s="25">
        <f>'22.22-Dati'!B446</f>
        <v>46184</v>
      </c>
      <c r="C446" s="46">
        <f>'22.22-Dati'!C446</f>
        <v>16529.439999999999</v>
      </c>
      <c r="D446" s="46">
        <f>'22.22-Dati'!D446</f>
        <v>12033.93</v>
      </c>
      <c r="E446" s="46">
        <f>'22.22-Dati'!E446</f>
        <v>27132.12</v>
      </c>
      <c r="F446" s="46">
        <f>'22.22-Dati'!F446</f>
        <v>117755.8</v>
      </c>
      <c r="G446" s="46"/>
      <c r="H446" s="47">
        <f>'22.22-Dati'!H446</f>
        <v>1.3363799999999999</v>
      </c>
      <c r="I446" s="47">
        <f>'22.22-Dati'!I446</f>
        <v>0.86677999999999999</v>
      </c>
      <c r="J446" s="46">
        <f>'22.22-Dati'!J446</f>
        <v>160.53567000000001</v>
      </c>
      <c r="K446" s="46"/>
      <c r="L446" s="46">
        <f t="shared" si="34"/>
        <v>16529.439999999999</v>
      </c>
      <c r="M446" s="46">
        <f t="shared" si="35"/>
        <v>11872.418625531536</v>
      </c>
      <c r="N446" s="46">
        <f t="shared" si="36"/>
        <v>26952.132356076512</v>
      </c>
      <c r="O446" s="46">
        <f t="shared" si="37"/>
        <v>113179.28598006911</v>
      </c>
      <c r="Q446" s="27">
        <f t="shared" si="38"/>
        <v>1.7531310308316835E-2</v>
      </c>
      <c r="R446" s="27">
        <f t="shared" si="38"/>
        <v>3.5007251014580573E-3</v>
      </c>
      <c r="S446" s="27">
        <f t="shared" si="38"/>
        <v>5.0276407045759869E-3</v>
      </c>
      <c r="T446" s="27">
        <f t="shared" si="38"/>
        <v>3.1077865719985389E-4</v>
      </c>
    </row>
    <row r="447" spans="1:20" ht="15" customHeight="1" x14ac:dyDescent="0.2">
      <c r="A447" s="19">
        <f>'22.22-Dati'!A447</f>
        <v>444</v>
      </c>
      <c r="B447" s="25">
        <f>'22.22-Dati'!B447</f>
        <v>46185</v>
      </c>
      <c r="C447" s="46">
        <f>'22.22-Dati'!C447</f>
        <v>16613.3</v>
      </c>
      <c r="D447" s="46">
        <f>'22.22-Dati'!D447</f>
        <v>12229.95</v>
      </c>
      <c r="E447" s="46">
        <f>'22.22-Dati'!E447</f>
        <v>27628.63</v>
      </c>
      <c r="F447" s="46">
        <f>'22.22-Dati'!F447</f>
        <v>121061.5</v>
      </c>
      <c r="G447" s="46"/>
      <c r="H447" s="47">
        <f>'22.22-Dati'!H447</f>
        <v>1.3402499999999999</v>
      </c>
      <c r="I447" s="47">
        <f>'22.22-Dati'!I447</f>
        <v>0.86453000000000002</v>
      </c>
      <c r="J447" s="46">
        <f>'22.22-Dati'!J447</f>
        <v>160.19711000000001</v>
      </c>
      <c r="K447" s="46"/>
      <c r="L447" s="46">
        <f t="shared" si="34"/>
        <v>16613.3</v>
      </c>
      <c r="M447" s="46">
        <f t="shared" si="35"/>
        <v>12100.748942461021</v>
      </c>
      <c r="N447" s="46">
        <f t="shared" si="36"/>
        <v>27516.777079916254</v>
      </c>
      <c r="O447" s="46">
        <f t="shared" si="37"/>
        <v>116602.41921474112</v>
      </c>
      <c r="Q447" s="27">
        <f t="shared" si="38"/>
        <v>5.0733721166597648E-3</v>
      </c>
      <c r="R447" s="27">
        <f t="shared" si="38"/>
        <v>1.9231996792840725E-2</v>
      </c>
      <c r="S447" s="27">
        <f t="shared" si="38"/>
        <v>2.0949909134459967E-2</v>
      </c>
      <c r="T447" s="27">
        <f t="shared" si="38"/>
        <v>3.0245227340229289E-2</v>
      </c>
    </row>
    <row r="448" spans="1:20" ht="15" customHeight="1" x14ac:dyDescent="0.2">
      <c r="A448" s="19">
        <f>'22.22-Dati'!A448</f>
        <v>445</v>
      </c>
      <c r="B448" s="25">
        <f>'22.22-Dati'!B448</f>
        <v>46188</v>
      </c>
      <c r="C448" s="46">
        <f>'22.22-Dati'!C448</f>
        <v>16891.78</v>
      </c>
      <c r="D448" s="46">
        <f>'22.22-Dati'!D448</f>
        <v>12181.96</v>
      </c>
      <c r="E448" s="46">
        <f>'22.22-Dati'!E448</f>
        <v>27738.28</v>
      </c>
      <c r="F448" s="46">
        <f>'22.22-Dati'!F448</f>
        <v>127108.1</v>
      </c>
      <c r="G448" s="46"/>
      <c r="H448" s="47">
        <f>'22.22-Dati'!H448</f>
        <v>1.3421099999999999</v>
      </c>
      <c r="I448" s="47">
        <f>'22.22-Dati'!I448</f>
        <v>0.86155000000000004</v>
      </c>
      <c r="J448" s="46">
        <f>'22.22-Dati'!J448</f>
        <v>160.18781999999999</v>
      </c>
      <c r="K448" s="46"/>
      <c r="L448" s="46">
        <f t="shared" si="34"/>
        <v>16891.78</v>
      </c>
      <c r="M448" s="46">
        <f t="shared" si="35"/>
        <v>12069.993455882352</v>
      </c>
      <c r="N448" s="46">
        <f t="shared" si="36"/>
        <v>27721.538190934938</v>
      </c>
      <c r="O448" s="46">
        <f t="shared" si="37"/>
        <v>122433.40371305385</v>
      </c>
      <c r="Q448" s="27">
        <f t="shared" si="38"/>
        <v>1.6762473439954708E-2</v>
      </c>
      <c r="R448" s="27">
        <f t="shared" si="38"/>
        <v>-2.5416184341078216E-3</v>
      </c>
      <c r="S448" s="27">
        <f t="shared" si="38"/>
        <v>7.4413188152087049E-3</v>
      </c>
      <c r="T448" s="27">
        <f t="shared" si="38"/>
        <v>5.0007405828982665E-2</v>
      </c>
    </row>
    <row r="449" spans="1:20" ht="15" customHeight="1" x14ac:dyDescent="0.2">
      <c r="A449" s="19">
        <f>'22.22-Dati'!A449</f>
        <v>446</v>
      </c>
      <c r="B449" s="25">
        <f>'22.22-Dati'!B449</f>
        <v>46189</v>
      </c>
      <c r="C449" s="46">
        <f>'22.22-Dati'!C449</f>
        <v>16796.28</v>
      </c>
      <c r="D449" s="46">
        <f>'22.22-Dati'!D449</f>
        <v>12256.22</v>
      </c>
      <c r="E449" s="46">
        <f>'22.22-Dati'!E449</f>
        <v>27947.58</v>
      </c>
      <c r="F449" s="46">
        <f>'22.22-Dati'!F449</f>
        <v>127267.6</v>
      </c>
      <c r="G449" s="46"/>
      <c r="H449" s="47">
        <f>'22.22-Dati'!H449</f>
        <v>1.3408</v>
      </c>
      <c r="I449" s="47">
        <f>'22.22-Dati'!I449</f>
        <v>0.86251999999999995</v>
      </c>
      <c r="J449" s="46">
        <f>'22.22-Dati'!J449</f>
        <v>160.37606</v>
      </c>
      <c r="K449" s="46"/>
      <c r="L449" s="46">
        <f t="shared" si="34"/>
        <v>16796.28</v>
      </c>
      <c r="M449" s="46">
        <f t="shared" si="35"/>
        <v>12131.717883297897</v>
      </c>
      <c r="N449" s="46">
        <f t="shared" si="36"/>
        <v>27899.300662477395</v>
      </c>
      <c r="O449" s="46">
        <f t="shared" si="37"/>
        <v>122443.15226414717</v>
      </c>
      <c r="Q449" s="27">
        <f t="shared" si="38"/>
        <v>-5.653637449694467E-3</v>
      </c>
      <c r="R449" s="27">
        <f t="shared" si="38"/>
        <v>5.1138741409560498E-3</v>
      </c>
      <c r="S449" s="27">
        <f t="shared" si="38"/>
        <v>6.412431745962289E-3</v>
      </c>
      <c r="T449" s="27">
        <f t="shared" si="38"/>
        <v>7.9623295584969458E-5</v>
      </c>
    </row>
    <row r="450" spans="1:20" ht="15" customHeight="1" x14ac:dyDescent="0.2">
      <c r="A450" s="19">
        <f>'22.22-Dati'!A450</f>
        <v>447</v>
      </c>
      <c r="B450" s="25">
        <f>'22.22-Dati'!B450</f>
        <v>46190</v>
      </c>
      <c r="C450" s="46">
        <f>'22.22-Dati'!C450</f>
        <v>16592.45</v>
      </c>
      <c r="D450" s="46">
        <f>'22.22-Dati'!D450</f>
        <v>12273.03</v>
      </c>
      <c r="E450" s="46">
        <f>'22.22-Dati'!E450</f>
        <v>27893.05</v>
      </c>
      <c r="F450" s="46">
        <f>'22.22-Dati'!F450</f>
        <v>128180.3</v>
      </c>
      <c r="G450" s="46"/>
      <c r="H450" s="47">
        <f>'22.22-Dati'!H450</f>
        <v>1.34057</v>
      </c>
      <c r="I450" s="47">
        <f>'22.22-Dati'!I450</f>
        <v>0.86273999999999995</v>
      </c>
      <c r="J450" s="46">
        <f>'22.22-Dati'!J450</f>
        <v>160.31404000000001</v>
      </c>
      <c r="K450" s="46"/>
      <c r="L450" s="46">
        <f t="shared" si="34"/>
        <v>16592.45</v>
      </c>
      <c r="M450" s="46">
        <f t="shared" si="35"/>
        <v>12146.273200965628</v>
      </c>
      <c r="N450" s="46">
        <f t="shared" si="36"/>
        <v>27837.764380346336</v>
      </c>
      <c r="O450" s="46">
        <f t="shared" si="37"/>
        <v>123368.96248240017</v>
      </c>
      <c r="Q450" s="27">
        <f t="shared" si="38"/>
        <v>-1.2135425225109258E-2</v>
      </c>
      <c r="R450" s="27">
        <f t="shared" si="38"/>
        <v>1.1997738331658728E-3</v>
      </c>
      <c r="S450" s="27">
        <f t="shared" si="38"/>
        <v>-2.2056567967605406E-3</v>
      </c>
      <c r="T450" s="27">
        <f t="shared" si="38"/>
        <v>7.5611432826863502E-3</v>
      </c>
    </row>
    <row r="451" spans="1:20" ht="15" customHeight="1" x14ac:dyDescent="0.2">
      <c r="A451" s="19">
        <f>'22.22-Dati'!A451</f>
        <v>448</v>
      </c>
      <c r="B451" s="25">
        <f>'22.22-Dati'!B451</f>
        <v>46191</v>
      </c>
      <c r="C451" s="46">
        <f>'22.22-Dati'!C451</f>
        <v>16772.64</v>
      </c>
      <c r="D451" s="46">
        <f>'22.22-Dati'!D451</f>
        <v>12151.72</v>
      </c>
      <c r="E451" s="46">
        <f>'22.22-Dati'!E451</f>
        <v>28016.09</v>
      </c>
      <c r="F451" s="46">
        <f>'22.22-Dati'!F451</f>
        <v>130291.6</v>
      </c>
      <c r="G451" s="46"/>
      <c r="H451" s="47">
        <f>'22.22-Dati'!H451</f>
        <v>1.3228599999999999</v>
      </c>
      <c r="I451" s="47">
        <f>'22.22-Dati'!I451</f>
        <v>0.87251999999999996</v>
      </c>
      <c r="J451" s="46">
        <f>'22.22-Dati'!J451</f>
        <v>160.92837</v>
      </c>
      <c r="K451" s="46"/>
      <c r="L451" s="46">
        <f t="shared" ref="L451:L503" si="39">C451</f>
        <v>16772.64</v>
      </c>
      <c r="M451" s="46">
        <f t="shared" ref="M451:M503" si="40">D451*H451/$H$503</f>
        <v>11867.340183675879</v>
      </c>
      <c r="N451" s="46">
        <f t="shared" ref="N451:N503" si="41">E451*$I$503/I451</f>
        <v>27647.153042566359</v>
      </c>
      <c r="O451" s="46">
        <f t="shared" ref="O451:O503" si="42">F451*$J$503/J451</f>
        <v>124922.3059368836</v>
      </c>
      <c r="Q451" s="27">
        <f t="shared" si="38"/>
        <v>1.0859758504620998E-2</v>
      </c>
      <c r="R451" s="27">
        <f t="shared" si="38"/>
        <v>-2.2964493937743361E-2</v>
      </c>
      <c r="S451" s="27">
        <f t="shared" si="38"/>
        <v>-6.8472214641830389E-3</v>
      </c>
      <c r="T451" s="27">
        <f t="shared" ref="T451:T503" si="43">(O451-O450)/O450</f>
        <v>1.2591039295682097E-2</v>
      </c>
    </row>
    <row r="452" spans="1:20" ht="15" customHeight="1" x14ac:dyDescent="0.2">
      <c r="A452" s="19">
        <f>'22.22-Dati'!A452</f>
        <v>449</v>
      </c>
      <c r="B452" s="25">
        <f>'22.22-Dati'!B452</f>
        <v>46195</v>
      </c>
      <c r="C452" s="46">
        <f>'22.22-Dati'!C452</f>
        <v>16711.439999999999</v>
      </c>
      <c r="D452" s="46">
        <f>'22.22-Dati'!D452</f>
        <v>12196.29</v>
      </c>
      <c r="E452" s="46">
        <f>'22.22-Dati'!E452</f>
        <v>27792.3</v>
      </c>
      <c r="F452" s="46">
        <f>'22.22-Dati'!F452</f>
        <v>132682</v>
      </c>
      <c r="G452" s="46"/>
      <c r="H452" s="47">
        <f>'22.22-Dati'!H452</f>
        <v>1.3248800000000001</v>
      </c>
      <c r="I452" s="47">
        <f>'22.22-Dati'!I452</f>
        <v>0.87290999999999996</v>
      </c>
      <c r="J452" s="46">
        <f>'22.22-Dati'!J452</f>
        <v>161.77548999999999</v>
      </c>
      <c r="K452" s="46"/>
      <c r="L452" s="46">
        <f t="shared" si="39"/>
        <v>16711.439999999999</v>
      </c>
      <c r="M452" s="46">
        <f t="shared" si="40"/>
        <v>11929.054966335932</v>
      </c>
      <c r="N452" s="46">
        <f t="shared" si="41"/>
        <v>27414.056510980514</v>
      </c>
      <c r="O452" s="46">
        <f t="shared" si="42"/>
        <v>126548.05446906698</v>
      </c>
      <c r="Q452" s="27">
        <f t="shared" ref="Q452:S503" si="44">(L452-L451)/L451</f>
        <v>-3.648799473428198E-3</v>
      </c>
      <c r="R452" s="27">
        <f t="shared" si="44"/>
        <v>5.2003887732944365E-3</v>
      </c>
      <c r="S452" s="27">
        <f t="shared" si="44"/>
        <v>-8.4311224098540128E-3</v>
      </c>
      <c r="T452" s="27">
        <f t="shared" si="43"/>
        <v>1.3014077189743702E-2</v>
      </c>
    </row>
    <row r="453" spans="1:20" ht="15" customHeight="1" x14ac:dyDescent="0.2">
      <c r="A453" s="19">
        <f>'22.22-Dati'!A453</f>
        <v>450</v>
      </c>
      <c r="B453" s="25">
        <f>'22.22-Dati'!B453</f>
        <v>46196</v>
      </c>
      <c r="C453" s="46">
        <f>'22.22-Dati'!C453</f>
        <v>16471.599999999999</v>
      </c>
      <c r="D453" s="46">
        <f>'22.22-Dati'!D453</f>
        <v>12185.78</v>
      </c>
      <c r="E453" s="46">
        <f>'22.22-Dati'!E453</f>
        <v>27595.75</v>
      </c>
      <c r="F453" s="46">
        <f>'22.22-Dati'!F453</f>
        <v>127977.7</v>
      </c>
      <c r="G453" s="46"/>
      <c r="H453" s="47">
        <f>'22.22-Dati'!H453</f>
        <v>1.32158</v>
      </c>
      <c r="I453" s="47">
        <f>'22.22-Dati'!I453</f>
        <v>0.87780999999999998</v>
      </c>
      <c r="J453" s="46">
        <f>'22.22-Dati'!J453</f>
        <v>161.53441000000001</v>
      </c>
      <c r="K453" s="46"/>
      <c r="L453" s="46">
        <f t="shared" si="39"/>
        <v>16471.599999999999</v>
      </c>
      <c r="M453" s="46">
        <f t="shared" si="40"/>
        <v>11889.088067269076</v>
      </c>
      <c r="N453" s="46">
        <f t="shared" si="41"/>
        <v>27068.236432143629</v>
      </c>
      <c r="O453" s="46">
        <f t="shared" si="42"/>
        <v>122243.40502533173</v>
      </c>
      <c r="Q453" s="27">
        <f t="shared" si="44"/>
        <v>-1.4351845203046545E-2</v>
      </c>
      <c r="R453" s="27">
        <f t="shared" si="44"/>
        <v>-3.3503826731994752E-3</v>
      </c>
      <c r="S453" s="27">
        <f t="shared" si="44"/>
        <v>-1.2614699276568903E-2</v>
      </c>
      <c r="T453" s="27">
        <f t="shared" si="43"/>
        <v>-3.4015927481425387E-2</v>
      </c>
    </row>
    <row r="454" spans="1:20" ht="15" customHeight="1" x14ac:dyDescent="0.2">
      <c r="A454" s="19">
        <f>'22.22-Dati'!A454</f>
        <v>451</v>
      </c>
      <c r="B454" s="25">
        <f>'22.22-Dati'!B454</f>
        <v>46197</v>
      </c>
      <c r="C454" s="46">
        <f>'22.22-Dati'!C454</f>
        <v>16455.509999999998</v>
      </c>
      <c r="D454" s="46">
        <f>'22.22-Dati'!D454</f>
        <v>12224.08</v>
      </c>
      <c r="E454" s="46">
        <f>'22.22-Dati'!E454</f>
        <v>27743.93</v>
      </c>
      <c r="F454" s="46">
        <f>'22.22-Dati'!F454</f>
        <v>126862.1</v>
      </c>
      <c r="G454" s="46"/>
      <c r="H454" s="47">
        <f>'22.22-Dati'!H454</f>
        <v>1.3160799999999999</v>
      </c>
      <c r="I454" s="47">
        <f>'22.22-Dati'!I454</f>
        <v>0.88183</v>
      </c>
      <c r="J454" s="46">
        <f>'22.22-Dati'!J454</f>
        <v>161.68430000000001</v>
      </c>
      <c r="K454" s="46"/>
      <c r="L454" s="46">
        <f t="shared" si="39"/>
        <v>16455.509999999998</v>
      </c>
      <c r="M454" s="46">
        <f t="shared" si="40"/>
        <v>11876.82140798488</v>
      </c>
      <c r="N454" s="46">
        <f t="shared" si="41"/>
        <v>27089.525246249279</v>
      </c>
      <c r="O454" s="46">
        <f t="shared" si="42"/>
        <v>121065.45339982917</v>
      </c>
      <c r="Q454" s="27">
        <f t="shared" si="44"/>
        <v>-9.7683285169626187E-4</v>
      </c>
      <c r="R454" s="27">
        <f t="shared" si="44"/>
        <v>-1.0317577946088608E-3</v>
      </c>
      <c r="S454" s="27">
        <f t="shared" si="44"/>
        <v>7.8648692754765314E-4</v>
      </c>
      <c r="T454" s="27">
        <f t="shared" si="43"/>
        <v>-9.6361159545453792E-3</v>
      </c>
    </row>
    <row r="455" spans="1:20" ht="15" customHeight="1" x14ac:dyDescent="0.2">
      <c r="A455" s="19">
        <f>'22.22-Dati'!A455</f>
        <v>452</v>
      </c>
      <c r="B455" s="25">
        <f>'22.22-Dati'!B455</f>
        <v>46198</v>
      </c>
      <c r="C455" s="46">
        <f>'22.22-Dati'!C455</f>
        <v>16454.63</v>
      </c>
      <c r="D455" s="46">
        <f>'22.22-Dati'!D455</f>
        <v>12308.1</v>
      </c>
      <c r="E455" s="46">
        <f>'22.22-Dati'!E455</f>
        <v>27896.5</v>
      </c>
      <c r="F455" s="46">
        <f>'22.22-Dati'!F455</f>
        <v>132717.9</v>
      </c>
      <c r="G455" s="46"/>
      <c r="H455" s="47">
        <f>'22.22-Dati'!H455</f>
        <v>1.3160400000000001</v>
      </c>
      <c r="I455" s="47">
        <f>'22.22-Dati'!I455</f>
        <v>0.88168000000000002</v>
      </c>
      <c r="J455" s="46">
        <f>'22.22-Dati'!J455</f>
        <v>161.84976</v>
      </c>
      <c r="K455" s="46"/>
      <c r="L455" s="46">
        <f t="shared" si="39"/>
        <v>16454.63</v>
      </c>
      <c r="M455" s="46">
        <f t="shared" si="40"/>
        <v>11958.091132175763</v>
      </c>
      <c r="N455" s="46">
        <f t="shared" si="41"/>
        <v>27243.130608610831</v>
      </c>
      <c r="O455" s="46">
        <f t="shared" si="42"/>
        <v>126524.20841443323</v>
      </c>
      <c r="Q455" s="27">
        <f t="shared" si="44"/>
        <v>-5.347752819556372E-5</v>
      </c>
      <c r="R455" s="27">
        <f t="shared" si="44"/>
        <v>6.8427166999618623E-3</v>
      </c>
      <c r="S455" s="27">
        <f t="shared" si="44"/>
        <v>5.6702862440462789E-3</v>
      </c>
      <c r="T455" s="27">
        <f t="shared" si="43"/>
        <v>4.5089287334315324E-2</v>
      </c>
    </row>
    <row r="456" spans="1:20" ht="15" customHeight="1" x14ac:dyDescent="0.2">
      <c r="A456" s="19">
        <f>'22.22-Dati'!A456</f>
        <v>453</v>
      </c>
      <c r="B456" s="25">
        <f>'22.22-Dati'!B456</f>
        <v>46199</v>
      </c>
      <c r="C456" s="46">
        <f>'22.22-Dati'!C456</f>
        <v>16447.29</v>
      </c>
      <c r="D456" s="46">
        <f>'22.22-Dati'!D456</f>
        <v>12282.54</v>
      </c>
      <c r="E456" s="46">
        <f>'22.22-Dati'!E456</f>
        <v>27741.86</v>
      </c>
      <c r="F456" s="46">
        <f>'22.22-Dati'!F456</f>
        <v>127213.6</v>
      </c>
      <c r="G456" s="46"/>
      <c r="H456" s="47">
        <f>'22.22-Dati'!H456</f>
        <v>1.3218099999999999</v>
      </c>
      <c r="I456" s="47">
        <f>'22.22-Dati'!I456</f>
        <v>0.87712000000000001</v>
      </c>
      <c r="J456" s="46">
        <f>'22.22-Dati'!J456</f>
        <v>161.65249</v>
      </c>
      <c r="K456" s="46"/>
      <c r="L456" s="46">
        <f t="shared" si="39"/>
        <v>16447.29</v>
      </c>
      <c r="M456" s="46">
        <f t="shared" si="40"/>
        <v>11985.577750265769</v>
      </c>
      <c r="N456" s="46">
        <f t="shared" si="41"/>
        <v>27232.959818268882</v>
      </c>
      <c r="O456" s="46">
        <f t="shared" si="42"/>
        <v>121424.78177072312</v>
      </c>
      <c r="Q456" s="27">
        <f t="shared" si="44"/>
        <v>-4.4607505607844998E-4</v>
      </c>
      <c r="R456" s="27">
        <f t="shared" si="44"/>
        <v>2.2985790780643655E-3</v>
      </c>
      <c r="S456" s="27">
        <f t="shared" si="44"/>
        <v>-3.7333412551102287E-4</v>
      </c>
      <c r="T456" s="27">
        <f t="shared" si="43"/>
        <v>-4.0303960069102487E-2</v>
      </c>
    </row>
    <row r="457" spans="1:20" ht="15" customHeight="1" x14ac:dyDescent="0.2">
      <c r="A457" s="19">
        <f>'22.22-Dati'!A457</f>
        <v>454</v>
      </c>
      <c r="B457" s="25">
        <f>'22.22-Dati'!B457</f>
        <v>46202</v>
      </c>
      <c r="C457" s="46">
        <f>'22.22-Dati'!C457</f>
        <v>16640.64</v>
      </c>
      <c r="D457" s="46">
        <f>'22.22-Dati'!D457</f>
        <v>12254.72</v>
      </c>
      <c r="E457" s="46">
        <f>'22.22-Dati'!E457</f>
        <v>27683.82</v>
      </c>
      <c r="F457" s="46">
        <f>'22.22-Dati'!F457</f>
        <v>127508.1</v>
      </c>
      <c r="G457" s="46"/>
      <c r="H457" s="47">
        <f>'22.22-Dati'!H457</f>
        <v>1.32297</v>
      </c>
      <c r="I457" s="47">
        <f>'22.22-Dati'!I457</f>
        <v>0.87673000000000001</v>
      </c>
      <c r="J457" s="46">
        <f>'22.22-Dati'!J457</f>
        <v>161.86218</v>
      </c>
      <c r="K457" s="46"/>
      <c r="L457" s="46">
        <f t="shared" si="39"/>
        <v>16640.64</v>
      </c>
      <c r="M457" s="46">
        <f t="shared" si="40"/>
        <v>11968.924904323174</v>
      </c>
      <c r="N457" s="46">
        <f t="shared" si="41"/>
        <v>27188.073334549972</v>
      </c>
      <c r="O457" s="46">
        <f t="shared" si="42"/>
        <v>121548.21251001315</v>
      </c>
      <c r="Q457" s="27">
        <f t="shared" si="44"/>
        <v>1.1755736051349403E-2</v>
      </c>
      <c r="R457" s="27">
        <f t="shared" si="44"/>
        <v>-1.3894070264761425E-3</v>
      </c>
      <c r="S457" s="27">
        <f t="shared" si="44"/>
        <v>-1.648241102636181E-3</v>
      </c>
      <c r="T457" s="27">
        <f t="shared" si="43"/>
        <v>1.0165201657360346E-3</v>
      </c>
    </row>
    <row r="458" spans="1:20" ht="15" customHeight="1" x14ac:dyDescent="0.2">
      <c r="A458" s="19">
        <f>'22.22-Dati'!A458</f>
        <v>455</v>
      </c>
      <c r="B458" s="25">
        <f>'22.22-Dati'!B458</f>
        <v>46203</v>
      </c>
      <c r="C458" s="46">
        <f>'22.22-Dati'!C458</f>
        <v>16774.07</v>
      </c>
      <c r="D458" s="46">
        <f>'22.22-Dati'!D458</f>
        <v>12269.8</v>
      </c>
      <c r="E458" s="46">
        <f>'22.22-Dati'!E458</f>
        <v>27831.03</v>
      </c>
      <c r="F458" s="46">
        <f>'22.22-Dati'!F458</f>
        <v>128600.3</v>
      </c>
      <c r="G458" s="46"/>
      <c r="H458" s="47">
        <f>'22.22-Dati'!H458</f>
        <v>1.3221499999999999</v>
      </c>
      <c r="I458" s="47">
        <f>'22.22-Dati'!I458</f>
        <v>0.87765000000000004</v>
      </c>
      <c r="J458" s="46">
        <f>'22.22-Dati'!J458</f>
        <v>162.43637000000001</v>
      </c>
      <c r="K458" s="46"/>
      <c r="L458" s="46">
        <f t="shared" si="39"/>
        <v>16774.07</v>
      </c>
      <c r="M458" s="46">
        <f t="shared" si="40"/>
        <v>11976.225541873375</v>
      </c>
      <c r="N458" s="46">
        <f t="shared" si="41"/>
        <v>27303.995625705003</v>
      </c>
      <c r="O458" s="46">
        <f t="shared" si="42"/>
        <v>122156.02535911137</v>
      </c>
      <c r="Q458" s="27">
        <f t="shared" si="44"/>
        <v>8.0183214107149899E-3</v>
      </c>
      <c r="R458" s="27">
        <f t="shared" si="44"/>
        <v>6.0996602523288694E-4</v>
      </c>
      <c r="S458" s="27">
        <f t="shared" si="44"/>
        <v>4.2637184962908007E-3</v>
      </c>
      <c r="T458" s="27">
        <f t="shared" si="43"/>
        <v>5.0005906014302616E-3</v>
      </c>
    </row>
    <row r="459" spans="1:20" ht="15" customHeight="1" x14ac:dyDescent="0.2">
      <c r="A459" s="19">
        <f>'22.22-Dati'!A459</f>
        <v>456</v>
      </c>
      <c r="B459" s="25">
        <f>'22.22-Dati'!B459</f>
        <v>46204</v>
      </c>
      <c r="C459" s="46">
        <f>'22.22-Dati'!C459</f>
        <v>16738.560000000001</v>
      </c>
      <c r="D459" s="46">
        <f>'22.22-Dati'!D459</f>
        <v>12247.84</v>
      </c>
      <c r="E459" s="46">
        <f>'22.22-Dati'!E459</f>
        <v>27623.599999999999</v>
      </c>
      <c r="F459" s="46">
        <f>'22.22-Dati'!F459</f>
        <v>129357.7</v>
      </c>
      <c r="G459" s="46"/>
      <c r="H459" s="47">
        <f>'22.22-Dati'!H459</f>
        <v>1.32402</v>
      </c>
      <c r="I459" s="47">
        <f>'22.22-Dati'!I459</f>
        <v>0.87849999999999995</v>
      </c>
      <c r="J459" s="46">
        <f>'22.22-Dati'!J459</f>
        <v>162.70755</v>
      </c>
      <c r="K459" s="46"/>
      <c r="L459" s="46">
        <f t="shared" si="39"/>
        <v>16738.560000000001</v>
      </c>
      <c r="M459" s="46">
        <f t="shared" si="40"/>
        <v>11971.699383416017</v>
      </c>
      <c r="N459" s="46">
        <f t="shared" si="41"/>
        <v>27074.272405236199</v>
      </c>
      <c r="O459" s="46">
        <f t="shared" si="42"/>
        <v>122670.67835732269</v>
      </c>
      <c r="Q459" s="27">
        <f t="shared" si="44"/>
        <v>-2.1169578999013596E-3</v>
      </c>
      <c r="R459" s="27">
        <f t="shared" si="44"/>
        <v>-3.7792862546993889E-4</v>
      </c>
      <c r="S459" s="27">
        <f t="shared" si="44"/>
        <v>-8.4135385757436298E-3</v>
      </c>
      <c r="T459" s="27">
        <f t="shared" si="43"/>
        <v>4.2130791068090891E-3</v>
      </c>
    </row>
    <row r="460" spans="1:20" ht="15" customHeight="1" x14ac:dyDescent="0.2">
      <c r="A460" s="19">
        <f>'22.22-Dati'!A460</f>
        <v>457</v>
      </c>
      <c r="B460" s="25">
        <f>'22.22-Dati'!B460</f>
        <v>46205</v>
      </c>
      <c r="C460" s="46">
        <f>'22.22-Dati'!C460</f>
        <v>16739.259999999998</v>
      </c>
      <c r="D460" s="46">
        <f>'22.22-Dati'!D460</f>
        <v>12453.22</v>
      </c>
      <c r="E460" s="46">
        <f>'22.22-Dati'!E460</f>
        <v>28079.4</v>
      </c>
      <c r="F460" s="46">
        <f>'22.22-Dati'!F460</f>
        <v>126160.6</v>
      </c>
      <c r="G460" s="46"/>
      <c r="H460" s="47">
        <f>'22.22-Dati'!H460</f>
        <v>1.3306500000000001</v>
      </c>
      <c r="I460" s="47">
        <f>'22.22-Dati'!I460</f>
        <v>0.87726999999999999</v>
      </c>
      <c r="J460" s="46">
        <f>'22.22-Dati'!J460</f>
        <v>161.58435</v>
      </c>
      <c r="K460" s="46"/>
      <c r="L460" s="46">
        <f t="shared" si="39"/>
        <v>16739.259999999998</v>
      </c>
      <c r="M460" s="46">
        <f t="shared" si="40"/>
        <v>12233.402132795889</v>
      </c>
      <c r="N460" s="46">
        <f t="shared" si="41"/>
        <v>27559.594859051376</v>
      </c>
      <c r="O460" s="46">
        <f t="shared" si="42"/>
        <v>120470.47912947014</v>
      </c>
      <c r="Q460" s="27">
        <f t="shared" si="44"/>
        <v>4.1819606943314693E-5</v>
      </c>
      <c r="R460" s="27">
        <f t="shared" si="44"/>
        <v>2.1860117014164265E-2</v>
      </c>
      <c r="S460" s="27">
        <f t="shared" si="44"/>
        <v>1.7925595434332527E-2</v>
      </c>
      <c r="T460" s="27">
        <f t="shared" si="43"/>
        <v>-1.7935820175736434E-2</v>
      </c>
    </row>
    <row r="461" spans="1:20" ht="15" customHeight="1" x14ac:dyDescent="0.2">
      <c r="A461" s="19">
        <f>'22.22-Dati'!A461</f>
        <v>458</v>
      </c>
      <c r="B461" s="25">
        <f>'22.22-Dati'!B461</f>
        <v>46209</v>
      </c>
      <c r="C461" s="46">
        <f>'22.22-Dati'!C461</f>
        <v>16862.18</v>
      </c>
      <c r="D461" s="46">
        <f>'22.22-Dati'!D461</f>
        <v>12451.93</v>
      </c>
      <c r="E461" s="46">
        <f>'22.22-Dati'!E461</f>
        <v>28096</v>
      </c>
      <c r="F461" s="46">
        <f>'22.22-Dati'!F461</f>
        <v>128004.41</v>
      </c>
      <c r="G461" s="46"/>
      <c r="H461" s="47">
        <f>'22.22-Dati'!H461</f>
        <v>1.33449</v>
      </c>
      <c r="I461" s="47">
        <f>'22.22-Dati'!I461</f>
        <v>0.87604000000000004</v>
      </c>
      <c r="J461" s="46">
        <f>'22.22-Dati'!J461</f>
        <v>162.33903000000001</v>
      </c>
      <c r="K461" s="46"/>
      <c r="L461" s="46">
        <f t="shared" si="39"/>
        <v>16862.18</v>
      </c>
      <c r="M461" s="46">
        <f t="shared" si="40"/>
        <v>12267.434492159817</v>
      </c>
      <c r="N461" s="46">
        <f t="shared" si="41"/>
        <v>27614.605360485821</v>
      </c>
      <c r="O461" s="46">
        <f t="shared" si="42"/>
        <v>121662.90243166662</v>
      </c>
      <c r="Q461" s="27">
        <f t="shared" si="44"/>
        <v>7.3432158888745323E-3</v>
      </c>
      <c r="R461" s="27">
        <f t="shared" si="44"/>
        <v>2.781921087404801E-3</v>
      </c>
      <c r="S461" s="27">
        <f t="shared" si="44"/>
        <v>1.9960562452309562E-3</v>
      </c>
      <c r="T461" s="27">
        <f t="shared" si="43"/>
        <v>9.8980539532425461E-3</v>
      </c>
    </row>
    <row r="462" spans="1:20" ht="15" customHeight="1" x14ac:dyDescent="0.2">
      <c r="A462" s="19">
        <f>'22.22-Dati'!A462</f>
        <v>459</v>
      </c>
      <c r="B462" s="25">
        <f>'22.22-Dati'!B462</f>
        <v>46210</v>
      </c>
      <c r="C462" s="46">
        <f>'22.22-Dati'!C462</f>
        <v>16787.18</v>
      </c>
      <c r="D462" s="46">
        <f>'22.22-Dati'!D462</f>
        <v>12468.43</v>
      </c>
      <c r="E462" s="46">
        <f>'22.22-Dati'!E462</f>
        <v>27951.43</v>
      </c>
      <c r="F462" s="46">
        <f>'22.22-Dati'!F462</f>
        <v>125286.51</v>
      </c>
      <c r="G462" s="46"/>
      <c r="H462" s="47">
        <f>'22.22-Dati'!H462</f>
        <v>1.3385899999999999</v>
      </c>
      <c r="I462" s="47">
        <f>'22.22-Dati'!I462</f>
        <v>0.87465999999999999</v>
      </c>
      <c r="J462" s="46">
        <f>'22.22-Dati'!J462</f>
        <v>161.89102</v>
      </c>
      <c r="K462" s="46"/>
      <c r="L462" s="46">
        <f t="shared" si="39"/>
        <v>16787.18</v>
      </c>
      <c r="M462" s="46">
        <f t="shared" si="40"/>
        <v>12321.429625634893</v>
      </c>
      <c r="N462" s="46">
        <f t="shared" si="41"/>
        <v>27515.857330734227</v>
      </c>
      <c r="O462" s="46">
        <f t="shared" si="42"/>
        <v>119409.18651124317</v>
      </c>
      <c r="Q462" s="27">
        <f t="shared" si="44"/>
        <v>-4.4478234724098543E-3</v>
      </c>
      <c r="R462" s="27">
        <f t="shared" si="44"/>
        <v>4.4015016758055898E-3</v>
      </c>
      <c r="S462" s="27">
        <f t="shared" si="44"/>
        <v>-3.5759348526810432E-3</v>
      </c>
      <c r="T462" s="27">
        <f t="shared" si="43"/>
        <v>-1.8524265617362486E-2</v>
      </c>
    </row>
    <row r="463" spans="1:20" ht="15" customHeight="1" x14ac:dyDescent="0.2">
      <c r="A463" s="19">
        <f>'22.22-Dati'!A463</f>
        <v>460</v>
      </c>
      <c r="B463" s="25">
        <f>'22.22-Dati'!B463</f>
        <v>46211</v>
      </c>
      <c r="C463" s="46">
        <f>'22.22-Dati'!C463</f>
        <v>16739.939999999999</v>
      </c>
      <c r="D463" s="46">
        <f>'22.22-Dati'!D463</f>
        <v>12261.69</v>
      </c>
      <c r="E463" s="46">
        <f>'22.22-Dati'!E463</f>
        <v>27343.19</v>
      </c>
      <c r="F463" s="46">
        <f>'22.22-Dati'!F463</f>
        <v>122647.21</v>
      </c>
      <c r="G463" s="46"/>
      <c r="H463" s="47">
        <f>'22.22-Dati'!H463</f>
        <v>1.3348199999999999</v>
      </c>
      <c r="I463" s="47">
        <f>'22.22-Dati'!I463</f>
        <v>0.87688999999999995</v>
      </c>
      <c r="J463" s="46">
        <f>'22.22-Dati'!J463</f>
        <v>162.48685</v>
      </c>
      <c r="K463" s="46"/>
      <c r="L463" s="46">
        <f t="shared" si="39"/>
        <v>16739.939999999999</v>
      </c>
      <c r="M463" s="46">
        <f t="shared" si="40"/>
        <v>12083.000417700212</v>
      </c>
      <c r="N463" s="46">
        <f t="shared" si="41"/>
        <v>26848.643371118382</v>
      </c>
      <c r="O463" s="46">
        <f t="shared" si="42"/>
        <v>116465.05636396668</v>
      </c>
      <c r="Q463" s="27">
        <f t="shared" si="44"/>
        <v>-2.8140521517015724E-3</v>
      </c>
      <c r="R463" s="27">
        <f t="shared" si="44"/>
        <v>-1.9350774640519507E-2</v>
      </c>
      <c r="S463" s="27">
        <f t="shared" si="44"/>
        <v>-2.4248343476857285E-2</v>
      </c>
      <c r="T463" s="27">
        <f t="shared" si="43"/>
        <v>-2.4655809433885394E-2</v>
      </c>
    </row>
    <row r="464" spans="1:20" ht="15" customHeight="1" x14ac:dyDescent="0.2">
      <c r="A464" s="19">
        <f>'22.22-Dati'!A464</f>
        <v>461</v>
      </c>
      <c r="B464" s="25">
        <f>'22.22-Dati'!B464</f>
        <v>46212</v>
      </c>
      <c r="C464" s="46">
        <f>'22.22-Dati'!C464</f>
        <v>16876.830000000002</v>
      </c>
      <c r="D464" s="46">
        <f>'22.22-Dati'!D464</f>
        <v>12248.68</v>
      </c>
      <c r="E464" s="46">
        <f>'22.22-Dati'!E464</f>
        <v>27588.23</v>
      </c>
      <c r="F464" s="46">
        <f>'22.22-Dati'!F464</f>
        <v>124344.69</v>
      </c>
      <c r="G464" s="46"/>
      <c r="H464" s="47">
        <f>'22.22-Dati'!H464</f>
        <v>1.3395699999999999</v>
      </c>
      <c r="I464" s="47">
        <f>'22.22-Dati'!I464</f>
        <v>0.87451000000000001</v>
      </c>
      <c r="J464" s="46">
        <f>'22.22-Dati'!J464</f>
        <v>162.41363999999999</v>
      </c>
      <c r="K464" s="46"/>
      <c r="L464" s="46">
        <f t="shared" si="39"/>
        <v>16876.830000000002</v>
      </c>
      <c r="M464" s="46">
        <f t="shared" si="40"/>
        <v>12113.132137077722</v>
      </c>
      <c r="N464" s="46">
        <f t="shared" si="41"/>
        <v>27162.975468433749</v>
      </c>
      <c r="O464" s="46">
        <f t="shared" si="42"/>
        <v>118130.197897003</v>
      </c>
      <c r="Q464" s="27">
        <f t="shared" si="44"/>
        <v>8.1774486646907368E-3</v>
      </c>
      <c r="R464" s="27">
        <f t="shared" si="44"/>
        <v>2.4937282409897787E-3</v>
      </c>
      <c r="S464" s="27">
        <f t="shared" si="44"/>
        <v>1.170755978134452E-2</v>
      </c>
      <c r="T464" s="27">
        <f t="shared" si="43"/>
        <v>1.4297348793036813E-2</v>
      </c>
    </row>
    <row r="465" spans="1:20" ht="15" customHeight="1" x14ac:dyDescent="0.2">
      <c r="A465" s="19">
        <f>'22.22-Dati'!A465</f>
        <v>462</v>
      </c>
      <c r="B465" s="25">
        <f>'22.22-Dati'!B465</f>
        <v>46213</v>
      </c>
      <c r="C465" s="46">
        <f>'22.22-Dati'!C465</f>
        <v>16949.55</v>
      </c>
      <c r="D465" s="46">
        <f>'22.22-Dati'!D465</f>
        <v>12277.75</v>
      </c>
      <c r="E465" s="46">
        <f>'22.22-Dati'!E465</f>
        <v>27629.16</v>
      </c>
      <c r="F465" s="46">
        <f>'22.22-Dati'!F465</f>
        <v>125838.58</v>
      </c>
      <c r="G465" s="46"/>
      <c r="H465" s="47">
        <f>'22.22-Dati'!H465</f>
        <v>1.34226</v>
      </c>
      <c r="I465" s="47">
        <f>'22.22-Dati'!I465</f>
        <v>0.87488999999999995</v>
      </c>
      <c r="J465" s="46">
        <f>'22.22-Dati'!J465</f>
        <v>161.87226999999999</v>
      </c>
      <c r="K465" s="46"/>
      <c r="L465" s="46">
        <f t="shared" si="39"/>
        <v>16949.55</v>
      </c>
      <c r="M465" s="46">
        <f t="shared" si="40"/>
        <v>12166.26263509922</v>
      </c>
      <c r="N465" s="46">
        <f t="shared" si="41"/>
        <v>27191.45908034153</v>
      </c>
      <c r="O465" s="46">
        <f t="shared" si="42"/>
        <v>119949.25068088068</v>
      </c>
      <c r="Q465" s="27">
        <f t="shared" si="44"/>
        <v>4.3088660607470434E-3</v>
      </c>
      <c r="R465" s="27">
        <f t="shared" si="44"/>
        <v>4.3861899152298793E-3</v>
      </c>
      <c r="S465" s="27">
        <f t="shared" si="44"/>
        <v>1.048618990245816E-3</v>
      </c>
      <c r="T465" s="27">
        <f t="shared" si="43"/>
        <v>1.5398711051544138E-2</v>
      </c>
    </row>
    <row r="466" spans="1:20" ht="15" customHeight="1" x14ac:dyDescent="0.2">
      <c r="A466" s="19">
        <f>'22.22-Dati'!A466</f>
        <v>463</v>
      </c>
      <c r="B466" s="25">
        <f>'22.22-Dati'!B466</f>
        <v>46216</v>
      </c>
      <c r="C466" s="46">
        <f>'22.22-Dati'!C466</f>
        <v>16815.21</v>
      </c>
      <c r="D466" s="46">
        <f>'22.22-Dati'!D466</f>
        <v>12278.91</v>
      </c>
      <c r="E466" s="46">
        <f>'22.22-Dati'!E466</f>
        <v>27714.22</v>
      </c>
      <c r="F466" s="46">
        <f>'22.22-Dati'!F466</f>
        <v>123424.88</v>
      </c>
      <c r="G466" s="46"/>
      <c r="H466" s="47">
        <f>'22.22-Dati'!H466</f>
        <v>1.3388</v>
      </c>
      <c r="I466" s="47">
        <f>'22.22-Dati'!I466</f>
        <v>0.87534999999999996</v>
      </c>
      <c r="J466" s="46">
        <f>'22.22-Dati'!J466</f>
        <v>162.14111</v>
      </c>
      <c r="K466" s="46"/>
      <c r="L466" s="46">
        <f t="shared" si="39"/>
        <v>16815.21</v>
      </c>
      <c r="M466" s="46">
        <f t="shared" si="40"/>
        <v>12136.047652374204</v>
      </c>
      <c r="N466" s="46">
        <f t="shared" si="41"/>
        <v>27260.838346489978</v>
      </c>
      <c r="O466" s="46">
        <f t="shared" si="42"/>
        <v>117453.44492778668</v>
      </c>
      <c r="Q466" s="27">
        <f t="shared" si="44"/>
        <v>-7.925874138251467E-3</v>
      </c>
      <c r="R466" s="27">
        <f t="shared" si="44"/>
        <v>-2.4835057101140353E-3</v>
      </c>
      <c r="S466" s="27">
        <f t="shared" si="44"/>
        <v>2.5515094994886249E-3</v>
      </c>
      <c r="T466" s="27">
        <f t="shared" si="43"/>
        <v>-2.0807180861295849E-2</v>
      </c>
    </row>
    <row r="467" spans="1:20" ht="15" customHeight="1" x14ac:dyDescent="0.2">
      <c r="A467" s="19">
        <f>'22.22-Dati'!A467</f>
        <v>464</v>
      </c>
      <c r="B467" s="25">
        <f>'22.22-Dati'!B467</f>
        <v>46217</v>
      </c>
      <c r="C467" s="46">
        <f>'22.22-Dati'!C467</f>
        <v>16878.41</v>
      </c>
      <c r="D467" s="46">
        <f>'22.22-Dati'!D467</f>
        <v>12315.29</v>
      </c>
      <c r="E467" s="46">
        <f>'22.22-Dati'!E467</f>
        <v>27721.52</v>
      </c>
      <c r="F467" s="46">
        <f>'22.22-Dati'!F467</f>
        <v>124344.05</v>
      </c>
      <c r="G467" s="46"/>
      <c r="H467" s="47">
        <f>'22.22-Dati'!H467</f>
        <v>1.3383799999999999</v>
      </c>
      <c r="I467" s="47">
        <f>'22.22-Dati'!I467</f>
        <v>0.87680999999999998</v>
      </c>
      <c r="J467" s="46">
        <f>'22.22-Dati'!J467</f>
        <v>162.21833000000001</v>
      </c>
      <c r="K467" s="46"/>
      <c r="L467" s="46">
        <f t="shared" si="39"/>
        <v>16878.41</v>
      </c>
      <c r="M467" s="46">
        <f t="shared" si="40"/>
        <v>12168.185853856603</v>
      </c>
      <c r="N467" s="46">
        <f t="shared" si="41"/>
        <v>27222.614210148149</v>
      </c>
      <c r="O467" s="46">
        <f t="shared" si="42"/>
        <v>118271.81727605627</v>
      </c>
      <c r="Q467" s="27">
        <f t="shared" si="44"/>
        <v>3.7585019752950292E-3</v>
      </c>
      <c r="R467" s="27">
        <f t="shared" si="44"/>
        <v>2.6481604557734338E-3</v>
      </c>
      <c r="S467" s="27">
        <f t="shared" si="44"/>
        <v>-1.4021629069507495E-3</v>
      </c>
      <c r="T467" s="27">
        <f t="shared" si="43"/>
        <v>6.9676317180202675E-3</v>
      </c>
    </row>
    <row r="468" spans="1:20" ht="15" customHeight="1" x14ac:dyDescent="0.2">
      <c r="A468" s="19">
        <f>'22.22-Dati'!A468</f>
        <v>465</v>
      </c>
      <c r="B468" s="25">
        <f>'22.22-Dati'!B468</f>
        <v>46218</v>
      </c>
      <c r="C468" s="46">
        <f>'22.22-Dati'!C468</f>
        <v>16944.07</v>
      </c>
      <c r="D468" s="46">
        <f>'22.22-Dati'!D468</f>
        <v>12299.53</v>
      </c>
      <c r="E468" s="46">
        <f>'22.22-Dati'!E468</f>
        <v>27773.16</v>
      </c>
      <c r="F468" s="46">
        <f>'22.22-Dati'!F468</f>
        <v>126194.27</v>
      </c>
      <c r="G468" s="46"/>
      <c r="H468" s="47">
        <f>'22.22-Dati'!H468</f>
        <v>1.3404199999999999</v>
      </c>
      <c r="I468" s="47">
        <f>'22.22-Dati'!I468</f>
        <v>0.87673000000000001</v>
      </c>
      <c r="J468" s="46">
        <f>'22.22-Dati'!J468</f>
        <v>162.38821999999999</v>
      </c>
      <c r="K468" s="46"/>
      <c r="L468" s="46">
        <f t="shared" si="39"/>
        <v>16944.07</v>
      </c>
      <c r="M468" s="46">
        <f t="shared" si="40"/>
        <v>12171.137493060478</v>
      </c>
      <c r="N468" s="46">
        <f t="shared" si="41"/>
        <v>27275.813482828235</v>
      </c>
      <c r="O468" s="46">
        <f t="shared" si="42"/>
        <v>119906.10666725579</v>
      </c>
      <c r="Q468" s="27">
        <f t="shared" si="44"/>
        <v>3.8901768590761721E-3</v>
      </c>
      <c r="R468" s="27">
        <f t="shared" si="44"/>
        <v>2.4257019405562829E-4</v>
      </c>
      <c r="S468" s="27">
        <f t="shared" si="44"/>
        <v>1.9542308563537439E-3</v>
      </c>
      <c r="T468" s="27">
        <f t="shared" si="43"/>
        <v>1.381807964770637E-2</v>
      </c>
    </row>
    <row r="469" spans="1:20" ht="15" customHeight="1" x14ac:dyDescent="0.2">
      <c r="A469" s="19">
        <f>'22.22-Dati'!A469</f>
        <v>466</v>
      </c>
      <c r="B469" s="25">
        <f>'22.22-Dati'!B469</f>
        <v>46219</v>
      </c>
      <c r="C469" s="46">
        <f>'22.22-Dati'!C469</f>
        <v>16857.63</v>
      </c>
      <c r="D469" s="46">
        <f>'22.22-Dati'!D469</f>
        <v>12365.41</v>
      </c>
      <c r="E469" s="46">
        <f>'22.22-Dati'!E469</f>
        <v>27758</v>
      </c>
      <c r="F469" s="46">
        <f>'22.22-Dati'!F469</f>
        <v>122677.48</v>
      </c>
      <c r="G469" s="46"/>
      <c r="H469" s="47">
        <f>'22.22-Dati'!H469</f>
        <v>1.3510800000000001</v>
      </c>
      <c r="I469" s="47">
        <f>'22.22-Dati'!I469</f>
        <v>0.87207000000000001</v>
      </c>
      <c r="J469" s="46">
        <f>'22.22-Dati'!J469</f>
        <v>162.19587000000001</v>
      </c>
      <c r="K469" s="46"/>
      <c r="L469" s="46">
        <f t="shared" si="39"/>
        <v>16857.63</v>
      </c>
      <c r="M469" s="46">
        <f t="shared" si="40"/>
        <v>12333.642026045358</v>
      </c>
      <c r="N469" s="46">
        <f t="shared" si="41"/>
        <v>27406.596649351544</v>
      </c>
      <c r="O469" s="46">
        <f t="shared" si="42"/>
        <v>116702.79089053991</v>
      </c>
      <c r="Q469" s="27">
        <f t="shared" si="44"/>
        <v>-5.1014897837413737E-3</v>
      </c>
      <c r="R469" s="27">
        <f t="shared" si="44"/>
        <v>1.3351630698242778E-2</v>
      </c>
      <c r="S469" s="27">
        <f t="shared" si="44"/>
        <v>4.7948401834337828E-3</v>
      </c>
      <c r="T469" s="27">
        <f t="shared" si="43"/>
        <v>-2.6715201300007287E-2</v>
      </c>
    </row>
    <row r="470" spans="1:20" ht="15" customHeight="1" x14ac:dyDescent="0.2">
      <c r="A470" s="19">
        <f>'22.22-Dati'!A470</f>
        <v>467</v>
      </c>
      <c r="B470" s="25">
        <f>'22.22-Dati'!B470</f>
        <v>46220</v>
      </c>
      <c r="C470" s="46">
        <f>'22.22-Dati'!C470</f>
        <v>16687.560000000001</v>
      </c>
      <c r="D470" s="46">
        <f>'22.22-Dati'!D470</f>
        <v>12398.31</v>
      </c>
      <c r="E470" s="46">
        <f>'22.22-Dati'!E470</f>
        <v>27628.63</v>
      </c>
      <c r="F470" s="46">
        <f>'22.22-Dati'!F470</f>
        <v>117731.84</v>
      </c>
      <c r="G470" s="46"/>
      <c r="H470" s="47">
        <f>'22.22-Dati'!H470</f>
        <v>1.3437399999999999</v>
      </c>
      <c r="I470" s="47">
        <f>'22.22-Dati'!I470</f>
        <v>0.87451000000000001</v>
      </c>
      <c r="J470" s="46">
        <f>'22.22-Dati'!J470</f>
        <v>162.35243</v>
      </c>
      <c r="K470" s="46"/>
      <c r="L470" s="46">
        <f t="shared" si="39"/>
        <v>16687.560000000001</v>
      </c>
      <c r="M470" s="46">
        <f t="shared" si="40"/>
        <v>12299.274361711552</v>
      </c>
      <c r="N470" s="46">
        <f t="shared" si="41"/>
        <v>27202.752728842439</v>
      </c>
      <c r="O470" s="46">
        <f t="shared" si="42"/>
        <v>111890.01334832868</v>
      </c>
      <c r="Q470" s="27">
        <f t="shared" si="44"/>
        <v>-1.0088606761448656E-2</v>
      </c>
      <c r="R470" s="27">
        <f t="shared" si="44"/>
        <v>-2.7864976347805846E-3</v>
      </c>
      <c r="S470" s="27">
        <f t="shared" si="44"/>
        <v>-7.4377684729391028E-3</v>
      </c>
      <c r="T470" s="27">
        <f t="shared" si="43"/>
        <v>-4.1239609657024598E-2</v>
      </c>
    </row>
    <row r="471" spans="1:20" ht="15" customHeight="1" x14ac:dyDescent="0.2">
      <c r="A471" s="19">
        <f>'22.22-Dati'!A471</f>
        <v>468</v>
      </c>
      <c r="B471" s="25">
        <f>'22.22-Dati'!B471</f>
        <v>46224</v>
      </c>
      <c r="C471" s="46">
        <f>'22.22-Dati'!C471</f>
        <v>16803.509999999998</v>
      </c>
      <c r="D471" s="46">
        <f>'22.22-Dati'!D471</f>
        <v>12381.39</v>
      </c>
      <c r="E471" s="46">
        <f>'22.22-Dati'!E471</f>
        <v>27709.24</v>
      </c>
      <c r="F471" s="46">
        <f>'22.22-Dati'!F471</f>
        <v>121570.03</v>
      </c>
      <c r="G471" s="46"/>
      <c r="H471" s="47">
        <f>'22.22-Dati'!H471</f>
        <v>1.34006</v>
      </c>
      <c r="I471" s="47">
        <f>'22.22-Dati'!I471</f>
        <v>0.87580999999999998</v>
      </c>
      <c r="J471" s="46">
        <f>'22.22-Dati'!J471</f>
        <v>162.74304000000001</v>
      </c>
      <c r="K471" s="46"/>
      <c r="L471" s="46">
        <f t="shared" si="39"/>
        <v>16803.509999999998</v>
      </c>
      <c r="M471" s="46">
        <f t="shared" si="40"/>
        <v>12248.85238261871</v>
      </c>
      <c r="N471" s="46">
        <f t="shared" si="41"/>
        <v>27241.624230369602</v>
      </c>
      <c r="O471" s="46">
        <f t="shared" si="42"/>
        <v>115260.44368285242</v>
      </c>
      <c r="Q471" s="27">
        <f t="shared" si="44"/>
        <v>6.948289624127019E-3</v>
      </c>
      <c r="R471" s="27">
        <f t="shared" si="44"/>
        <v>-4.0995897489537105E-3</v>
      </c>
      <c r="S471" s="27">
        <f t="shared" si="44"/>
        <v>1.4289547059679818E-3</v>
      </c>
      <c r="T471" s="27">
        <f t="shared" si="43"/>
        <v>3.0122709200428269E-2</v>
      </c>
    </row>
    <row r="472" spans="1:20" ht="15" customHeight="1" x14ac:dyDescent="0.2">
      <c r="A472" s="19">
        <f>'22.22-Dati'!A472</f>
        <v>469</v>
      </c>
      <c r="B472" s="25">
        <f>'22.22-Dati'!B472</f>
        <v>46225</v>
      </c>
      <c r="C472" s="46">
        <f>'22.22-Dati'!C472</f>
        <v>16780.810000000001</v>
      </c>
      <c r="D472" s="46">
        <f>'22.22-Dati'!D472</f>
        <v>12534.68</v>
      </c>
      <c r="E472" s="46">
        <f>'22.22-Dati'!E472</f>
        <v>27963.95</v>
      </c>
      <c r="F472" s="46">
        <f>'22.22-Dati'!F472</f>
        <v>121356.03</v>
      </c>
      <c r="G472" s="46"/>
      <c r="H472" s="47">
        <f>'22.22-Dati'!H472</f>
        <v>1.33677</v>
      </c>
      <c r="I472" s="47">
        <f>'22.22-Dati'!I472</f>
        <v>0.87658000000000003</v>
      </c>
      <c r="J472" s="46">
        <f>'22.22-Dati'!J472</f>
        <v>163.06978000000001</v>
      </c>
      <c r="K472" s="46"/>
      <c r="L472" s="46">
        <f t="shared" si="39"/>
        <v>16780.810000000001</v>
      </c>
      <c r="M472" s="46">
        <f t="shared" si="40"/>
        <v>12370.056832919916</v>
      </c>
      <c r="N472" s="46">
        <f t="shared" si="41"/>
        <v>27467.886409112685</v>
      </c>
      <c r="O472" s="46">
        <f t="shared" si="42"/>
        <v>114827.01170711213</v>
      </c>
      <c r="Q472" s="27">
        <f t="shared" si="44"/>
        <v>-1.35090823286308E-3</v>
      </c>
      <c r="R472" s="27">
        <f t="shared" si="44"/>
        <v>9.8951678504344207E-3</v>
      </c>
      <c r="S472" s="27">
        <f t="shared" si="44"/>
        <v>8.305752139802336E-3</v>
      </c>
      <c r="T472" s="27">
        <f t="shared" si="43"/>
        <v>-3.7604572903858022E-3</v>
      </c>
    </row>
    <row r="473" spans="1:20" ht="15" customHeight="1" x14ac:dyDescent="0.2">
      <c r="A473" s="19">
        <f>'22.22-Dati'!A473</f>
        <v>470</v>
      </c>
      <c r="B473" s="25">
        <f>'22.22-Dati'!B473</f>
        <v>46226</v>
      </c>
      <c r="C473" s="46">
        <f>'22.22-Dati'!C473</f>
        <v>16578.28</v>
      </c>
      <c r="D473" s="46">
        <f>'22.22-Dati'!D473</f>
        <v>12446.49</v>
      </c>
      <c r="E473" s="46">
        <f>'22.22-Dati'!E473</f>
        <v>27503.94</v>
      </c>
      <c r="F473" s="46">
        <f>'22.22-Dati'!F473</f>
        <v>121919.53</v>
      </c>
      <c r="G473" s="46"/>
      <c r="H473" s="47">
        <f>'22.22-Dati'!H473</f>
        <v>1.33524</v>
      </c>
      <c r="I473" s="47">
        <f>'22.22-Dati'!I473</f>
        <v>0.87780999999999998</v>
      </c>
      <c r="J473" s="46">
        <f>'22.22-Dati'!J473</f>
        <v>163.47436999999999</v>
      </c>
      <c r="K473" s="46"/>
      <c r="L473" s="46">
        <f t="shared" si="39"/>
        <v>16578.28</v>
      </c>
      <c r="M473" s="46">
        <f t="shared" si="40"/>
        <v>12268.966533486888</v>
      </c>
      <c r="N473" s="46">
        <f t="shared" si="41"/>
        <v>26978.181449516407</v>
      </c>
      <c r="O473" s="46">
        <f t="shared" si="42"/>
        <v>115074.68502509719</v>
      </c>
      <c r="Q473" s="27">
        <f t="shared" si="44"/>
        <v>-1.2069143265432507E-2</v>
      </c>
      <c r="R473" s="27">
        <f t="shared" si="44"/>
        <v>-8.1721774441650685E-3</v>
      </c>
      <c r="S473" s="27">
        <f t="shared" si="44"/>
        <v>-1.7828272343292297E-2</v>
      </c>
      <c r="T473" s="27">
        <f t="shared" si="43"/>
        <v>2.1569255726761709E-3</v>
      </c>
    </row>
    <row r="474" spans="1:20" ht="15" customHeight="1" x14ac:dyDescent="0.2">
      <c r="A474" s="19">
        <f>'22.22-Dati'!A474</f>
        <v>471</v>
      </c>
      <c r="B474" s="25">
        <f>'22.22-Dati'!B474</f>
        <v>46227</v>
      </c>
      <c r="C474" s="46">
        <f>'22.22-Dati'!C474</f>
        <v>16588.009999999998</v>
      </c>
      <c r="D474" s="46">
        <f>'22.22-Dati'!D474</f>
        <v>12560.04</v>
      </c>
      <c r="E474" s="46">
        <f>'22.22-Dati'!E474</f>
        <v>27746.52</v>
      </c>
      <c r="F474" s="46">
        <f>'22.22-Dati'!F474</f>
        <v>118594.59</v>
      </c>
      <c r="G474" s="46"/>
      <c r="H474" s="47">
        <f>'22.22-Dati'!H474</f>
        <v>1.33239</v>
      </c>
      <c r="I474" s="47">
        <f>'22.22-Dati'!I474</f>
        <v>0.87897000000000003</v>
      </c>
      <c r="J474" s="46">
        <f>'22.22-Dati'!J474</f>
        <v>163.82175000000001</v>
      </c>
      <c r="K474" s="46"/>
      <c r="L474" s="46">
        <f t="shared" si="39"/>
        <v>16588.009999999998</v>
      </c>
      <c r="M474" s="46">
        <f t="shared" si="40"/>
        <v>12354.470599751949</v>
      </c>
      <c r="N474" s="46">
        <f t="shared" si="41"/>
        <v>27180.206509437179</v>
      </c>
      <c r="O474" s="46">
        <f t="shared" si="42"/>
        <v>111699.05644225261</v>
      </c>
      <c r="Q474" s="27">
        <f t="shared" si="44"/>
        <v>5.8691251444658698E-4</v>
      </c>
      <c r="R474" s="27">
        <f t="shared" si="44"/>
        <v>6.9691335477757022E-3</v>
      </c>
      <c r="S474" s="27">
        <f t="shared" si="44"/>
        <v>7.4884610105694655E-3</v>
      </c>
      <c r="T474" s="27">
        <f t="shared" si="43"/>
        <v>-2.9334241341684979E-2</v>
      </c>
    </row>
    <row r="475" spans="1:20" ht="15" customHeight="1" x14ac:dyDescent="0.2">
      <c r="A475" s="19">
        <f>'22.22-Dati'!A475</f>
        <v>472</v>
      </c>
      <c r="B475" s="25">
        <f>'22.22-Dati'!B475</f>
        <v>46230</v>
      </c>
      <c r="C475" s="46">
        <f>'22.22-Dati'!C475</f>
        <v>16590.8</v>
      </c>
      <c r="D475" s="46">
        <f>'22.22-Dati'!D475</f>
        <v>12613.28</v>
      </c>
      <c r="E475" s="46">
        <f>'22.22-Dati'!E475</f>
        <v>27858.47</v>
      </c>
      <c r="F475" s="46">
        <f>'22.22-Dati'!F475</f>
        <v>119182.03</v>
      </c>
      <c r="G475" s="46"/>
      <c r="H475" s="47">
        <f>'22.22-Dati'!H475</f>
        <v>1.3316699999999999</v>
      </c>
      <c r="I475" s="47">
        <f>'22.22-Dati'!I475</f>
        <v>0.87804000000000004</v>
      </c>
      <c r="J475" s="46">
        <f>'22.22-Dati'!J475</f>
        <v>163.64035000000001</v>
      </c>
      <c r="K475" s="46"/>
      <c r="L475" s="46">
        <f t="shared" si="39"/>
        <v>16590.8</v>
      </c>
      <c r="M475" s="46">
        <f t="shared" si="40"/>
        <v>12400.134787384832</v>
      </c>
      <c r="N475" s="46">
        <f t="shared" si="41"/>
        <v>27318.77639298893</v>
      </c>
      <c r="O475" s="46">
        <f t="shared" si="42"/>
        <v>112376.77540518704</v>
      </c>
      <c r="Q475" s="27">
        <f t="shared" si="44"/>
        <v>1.6819377369563156E-4</v>
      </c>
      <c r="R475" s="27">
        <f t="shared" si="44"/>
        <v>3.696167089005008E-3</v>
      </c>
      <c r="S475" s="27">
        <f t="shared" si="44"/>
        <v>5.0981909759823937E-3</v>
      </c>
      <c r="T475" s="27">
        <f t="shared" si="43"/>
        <v>6.067365155271569E-3</v>
      </c>
    </row>
    <row r="476" spans="1:20" ht="15" customHeight="1" x14ac:dyDescent="0.2">
      <c r="A476" s="19">
        <f>'22.22-Dati'!A476</f>
        <v>473</v>
      </c>
      <c r="B476" s="25">
        <f>'22.22-Dati'!B476</f>
        <v>46231</v>
      </c>
      <c r="C476" s="46">
        <f>'22.22-Dati'!C476</f>
        <v>16625.900000000001</v>
      </c>
      <c r="D476" s="46">
        <f>'22.22-Dati'!D476</f>
        <v>12717.73</v>
      </c>
      <c r="E476" s="46">
        <f>'22.22-Dati'!E476</f>
        <v>28033.19</v>
      </c>
      <c r="F476" s="46">
        <f>'22.22-Dati'!F476</f>
        <v>114471.61</v>
      </c>
      <c r="G476" s="46"/>
      <c r="H476" s="47">
        <f>'22.22-Dati'!H476</f>
        <v>1.3287</v>
      </c>
      <c r="I476" s="47">
        <f>'22.22-Dati'!I476</f>
        <v>0.87973999999999997</v>
      </c>
      <c r="J476" s="46">
        <f>'22.22-Dati'!J476</f>
        <v>163.91308000000001</v>
      </c>
      <c r="K476" s="46"/>
      <c r="L476" s="46">
        <f t="shared" si="39"/>
        <v>16625.900000000001</v>
      </c>
      <c r="M476" s="46">
        <f t="shared" si="40"/>
        <v>12474.934924255847</v>
      </c>
      <c r="N476" s="46">
        <f t="shared" si="41"/>
        <v>27436.990003523766</v>
      </c>
      <c r="O476" s="46">
        <f t="shared" si="42"/>
        <v>107755.72853142286</v>
      </c>
      <c r="Q476" s="27">
        <f t="shared" si="44"/>
        <v>2.115630349350374E-3</v>
      </c>
      <c r="R476" s="27">
        <f t="shared" si="44"/>
        <v>6.0322035327481198E-3</v>
      </c>
      <c r="S476" s="27">
        <f t="shared" si="44"/>
        <v>4.3271927276060064E-3</v>
      </c>
      <c r="T476" s="27">
        <f t="shared" si="43"/>
        <v>-4.1121013279678799E-2</v>
      </c>
    </row>
    <row r="477" spans="1:20" ht="15" customHeight="1" x14ac:dyDescent="0.2">
      <c r="A477" s="19">
        <f>'22.22-Dati'!A477</f>
        <v>474</v>
      </c>
      <c r="B477" s="25">
        <f>'22.22-Dati'!B477</f>
        <v>46232</v>
      </c>
      <c r="C477" s="46">
        <f>'22.22-Dati'!C477</f>
        <v>16373.81</v>
      </c>
      <c r="D477" s="46">
        <f>'22.22-Dati'!D477</f>
        <v>12761.46</v>
      </c>
      <c r="E477" s="46">
        <f>'22.22-Dati'!E477</f>
        <v>27865.78</v>
      </c>
      <c r="F477" s="46">
        <f>'22.22-Dati'!F477</f>
        <v>112763.24</v>
      </c>
      <c r="G477" s="46"/>
      <c r="H477" s="47">
        <f>'22.22-Dati'!H477</f>
        <v>1.3289</v>
      </c>
      <c r="I477" s="47">
        <f>'22.22-Dati'!I477</f>
        <v>0.87873000000000001</v>
      </c>
      <c r="J477" s="46">
        <f>'22.22-Dati'!J477</f>
        <v>163.68190000000001</v>
      </c>
      <c r="K477" s="46"/>
      <c r="L477" s="46">
        <f t="shared" si="39"/>
        <v>16373.81</v>
      </c>
      <c r="M477" s="46">
        <f t="shared" si="40"/>
        <v>12519.714293940466</v>
      </c>
      <c r="N477" s="46">
        <f t="shared" si="41"/>
        <v>27304.487787374961</v>
      </c>
      <c r="O477" s="46">
        <f t="shared" si="42"/>
        <v>106297.50614569845</v>
      </c>
      <c r="Q477" s="27">
        <f t="shared" si="44"/>
        <v>-1.5162487444288848E-2</v>
      </c>
      <c r="R477" s="27">
        <f t="shared" si="44"/>
        <v>3.5895473568804633E-3</v>
      </c>
      <c r="S477" s="27">
        <f t="shared" si="44"/>
        <v>-4.8293277116690861E-3</v>
      </c>
      <c r="T477" s="27">
        <f t="shared" si="43"/>
        <v>-1.3532666945861489E-2</v>
      </c>
    </row>
    <row r="478" spans="1:20" ht="15" customHeight="1" x14ac:dyDescent="0.2">
      <c r="A478" s="19">
        <f>'22.22-Dati'!A478</f>
        <v>475</v>
      </c>
      <c r="B478" s="25">
        <f>'22.22-Dati'!B478</f>
        <v>46233</v>
      </c>
      <c r="C478" s="46">
        <f>'22.22-Dati'!C478</f>
        <v>16645.79</v>
      </c>
      <c r="D478" s="46">
        <f>'22.22-Dati'!D478</f>
        <v>12748.43</v>
      </c>
      <c r="E478" s="46">
        <f>'22.22-Dati'!E478</f>
        <v>28122.18</v>
      </c>
      <c r="F478" s="46">
        <f>'22.22-Dati'!F478</f>
        <v>113562.88</v>
      </c>
      <c r="G478" s="46"/>
      <c r="H478" s="47">
        <f>'22.22-Dati'!H478</f>
        <v>1.3388599999999999</v>
      </c>
      <c r="I478" s="47">
        <f>'22.22-Dati'!I478</f>
        <v>0.87138000000000004</v>
      </c>
      <c r="J478" s="46">
        <f>'22.22-Dati'!J478</f>
        <v>162.94005000000001</v>
      </c>
      <c r="K478" s="46"/>
      <c r="L478" s="46">
        <f t="shared" si="39"/>
        <v>16645.79</v>
      </c>
      <c r="M478" s="46">
        <f t="shared" si="40"/>
        <v>12600.669582595086</v>
      </c>
      <c r="N478" s="46">
        <f t="shared" si="41"/>
        <v>27788.152867176203</v>
      </c>
      <c r="O478" s="46">
        <f t="shared" si="42"/>
        <v>107538.68957592193</v>
      </c>
      <c r="Q478" s="27">
        <f t="shared" si="44"/>
        <v>1.6610672775609427E-2</v>
      </c>
      <c r="R478" s="27">
        <f t="shared" si="44"/>
        <v>6.4662249276569396E-3</v>
      </c>
      <c r="S478" s="27">
        <f t="shared" si="44"/>
        <v>1.7713757663854746E-2</v>
      </c>
      <c r="T478" s="27">
        <f t="shared" si="43"/>
        <v>1.1676505641837255E-2</v>
      </c>
    </row>
    <row r="479" spans="1:20" ht="15" customHeight="1" x14ac:dyDescent="0.2">
      <c r="A479" s="19">
        <f>'22.22-Dati'!A479</f>
        <v>476</v>
      </c>
      <c r="B479" s="25">
        <f>'22.22-Dati'!B479</f>
        <v>46234</v>
      </c>
      <c r="C479" s="46">
        <f>'22.22-Dati'!C479</f>
        <v>16763.419999999998</v>
      </c>
      <c r="D479" s="46">
        <f>'22.22-Dati'!D479</f>
        <v>12714.25</v>
      </c>
      <c r="E479" s="46">
        <f>'22.22-Dati'!E479</f>
        <v>28201.75</v>
      </c>
      <c r="F479" s="46">
        <f>'22.22-Dati'!F479</f>
        <v>118142.83</v>
      </c>
      <c r="G479" s="46"/>
      <c r="H479" s="47">
        <f>'22.22-Dati'!H479</f>
        <v>1.34213</v>
      </c>
      <c r="I479" s="47">
        <f>'22.22-Dati'!I479</f>
        <v>0.87070000000000003</v>
      </c>
      <c r="J479" s="46">
        <f>'22.22-Dati'!J479</f>
        <v>160.23509000000001</v>
      </c>
      <c r="K479" s="46"/>
      <c r="L479" s="46">
        <f t="shared" si="39"/>
        <v>16763.419999999998</v>
      </c>
      <c r="M479" s="46">
        <f t="shared" si="40"/>
        <v>12597.578809724189</v>
      </c>
      <c r="N479" s="46">
        <f t="shared" si="41"/>
        <v>27888.541176639483</v>
      </c>
      <c r="O479" s="46">
        <f t="shared" si="42"/>
        <v>113764.28156159926</v>
      </c>
      <c r="Q479" s="27">
        <f t="shared" si="44"/>
        <v>7.0666516879041115E-3</v>
      </c>
      <c r="R479" s="27">
        <f t="shared" si="44"/>
        <v>-2.4528639931693113E-4</v>
      </c>
      <c r="S479" s="27">
        <f t="shared" si="44"/>
        <v>3.6126298118166894E-3</v>
      </c>
      <c r="T479" s="27">
        <f t="shared" si="43"/>
        <v>5.7891648207988249E-2</v>
      </c>
    </row>
    <row r="480" spans="1:20" ht="15" customHeight="1" x14ac:dyDescent="0.2">
      <c r="A480" s="19">
        <f>'22.22-Dati'!A480</f>
        <v>477</v>
      </c>
      <c r="B480" s="25">
        <f>'22.22-Dati'!B480</f>
        <v>46237</v>
      </c>
      <c r="C480" s="46">
        <f>'22.22-Dati'!C480</f>
        <v>17012.38</v>
      </c>
      <c r="D480" s="46">
        <f>'22.22-Dati'!D480</f>
        <v>12702.14</v>
      </c>
      <c r="E480" s="46">
        <f>'22.22-Dati'!E480</f>
        <v>28547</v>
      </c>
      <c r="F480" s="46">
        <f>'22.22-Dati'!F480</f>
        <v>117032.37</v>
      </c>
      <c r="G480" s="46"/>
      <c r="H480" s="47">
        <f>'22.22-Dati'!H480</f>
        <v>1.3470299999999999</v>
      </c>
      <c r="I480" s="47">
        <f>'22.22-Dati'!I480</f>
        <v>0.86692999999999998</v>
      </c>
      <c r="J480" s="46">
        <f>'22.22-Dati'!J480</f>
        <v>156.67966999999999</v>
      </c>
      <c r="K480" s="46"/>
      <c r="L480" s="46">
        <f t="shared" si="39"/>
        <v>17012.38</v>
      </c>
      <c r="M480" s="46">
        <f t="shared" si="40"/>
        <v>12631.528794737773</v>
      </c>
      <c r="N480" s="46">
        <f t="shared" si="41"/>
        <v>28352.719838972003</v>
      </c>
      <c r="O480" s="46">
        <f t="shared" si="42"/>
        <v>115252.28358599301</v>
      </c>
      <c r="Q480" s="27">
        <f t="shared" si="44"/>
        <v>1.4851384741299973E-2</v>
      </c>
      <c r="R480" s="27">
        <f t="shared" si="44"/>
        <v>2.6949611132717969E-3</v>
      </c>
      <c r="S480" s="27">
        <f t="shared" si="44"/>
        <v>1.6644063932656848E-2</v>
      </c>
      <c r="T480" s="27">
        <f t="shared" si="43"/>
        <v>1.3079694293925177E-2</v>
      </c>
    </row>
    <row r="481" spans="1:20" ht="15" customHeight="1" x14ac:dyDescent="0.2">
      <c r="A481" s="19">
        <f>'22.22-Dati'!A481</f>
        <v>478</v>
      </c>
      <c r="B481" s="25">
        <f>'22.22-Dati'!B481</f>
        <v>46238</v>
      </c>
      <c r="C481" s="46">
        <f>'22.22-Dati'!C481</f>
        <v>17316.939999999999</v>
      </c>
      <c r="D481" s="46">
        <f>'22.22-Dati'!D481</f>
        <v>12727.51</v>
      </c>
      <c r="E481" s="46">
        <f>'22.22-Dati'!E481</f>
        <v>28722</v>
      </c>
      <c r="F481" s="46">
        <f>'22.22-Dati'!F481</f>
        <v>117404.33</v>
      </c>
      <c r="G481" s="46"/>
      <c r="H481" s="47">
        <f>'22.22-Dati'!H481</f>
        <v>1.3446</v>
      </c>
      <c r="I481" s="47">
        <f>'22.22-Dati'!I481</f>
        <v>0.86843000000000004</v>
      </c>
      <c r="J481" s="46">
        <f>'22.22-Dati'!J481</f>
        <v>157.41207</v>
      </c>
      <c r="K481" s="46"/>
      <c r="L481" s="46">
        <f t="shared" si="39"/>
        <v>17316.939999999999</v>
      </c>
      <c r="M481" s="46">
        <f t="shared" si="40"/>
        <v>12633.925367647058</v>
      </c>
      <c r="N481" s="46">
        <f t="shared" si="41"/>
        <v>28477.25626705664</v>
      </c>
      <c r="O481" s="46">
        <f t="shared" si="42"/>
        <v>115080.64089379042</v>
      </c>
      <c r="Q481" s="27">
        <f t="shared" si="44"/>
        <v>1.7902257062209853E-2</v>
      </c>
      <c r="R481" s="27">
        <f t="shared" si="44"/>
        <v>1.8972944195666706E-4</v>
      </c>
      <c r="S481" s="27">
        <f t="shared" si="44"/>
        <v>4.3923979354339214E-3</v>
      </c>
      <c r="T481" s="27">
        <f t="shared" si="43"/>
        <v>-1.4892780156891057E-3</v>
      </c>
    </row>
    <row r="482" spans="1:20" ht="15" customHeight="1" x14ac:dyDescent="0.2">
      <c r="A482" s="19">
        <f>'22.22-Dati'!A482</f>
        <v>479</v>
      </c>
      <c r="B482" s="25">
        <f>'22.22-Dati'!B482</f>
        <v>46239</v>
      </c>
      <c r="C482" s="46">
        <f>'22.22-Dati'!C482</f>
        <v>17287.97</v>
      </c>
      <c r="D482" s="46">
        <f>'22.22-Dati'!D482</f>
        <v>12737.94</v>
      </c>
      <c r="E482" s="46">
        <f>'22.22-Dati'!E482</f>
        <v>28730.880000000001</v>
      </c>
      <c r="F482" s="46">
        <f>'22.22-Dati'!F482</f>
        <v>121705.12</v>
      </c>
      <c r="G482" s="46"/>
      <c r="H482" s="47">
        <f>'22.22-Dati'!H482</f>
        <v>1.34788</v>
      </c>
      <c r="I482" s="47">
        <f>'22.22-Dati'!I482</f>
        <v>0.86550000000000005</v>
      </c>
      <c r="J482" s="46">
        <f>'22.22-Dati'!J482</f>
        <v>157.59044</v>
      </c>
      <c r="K482" s="46"/>
      <c r="L482" s="46">
        <f t="shared" si="39"/>
        <v>17287.97</v>
      </c>
      <c r="M482" s="46">
        <f t="shared" si="40"/>
        <v>12675.122967753367</v>
      </c>
      <c r="N482" s="46">
        <f t="shared" si="41"/>
        <v>28582.495212478334</v>
      </c>
      <c r="O482" s="46">
        <f t="shared" si="42"/>
        <v>119161.28234862977</v>
      </c>
      <c r="Q482" s="27">
        <f t="shared" si="44"/>
        <v>-1.6729283580123005E-3</v>
      </c>
      <c r="R482" s="27">
        <f t="shared" si="44"/>
        <v>3.2608709413312902E-3</v>
      </c>
      <c r="S482" s="27">
        <f t="shared" si="44"/>
        <v>3.6955437151238923E-3</v>
      </c>
      <c r="T482" s="27">
        <f t="shared" si="43"/>
        <v>3.5458974012887487E-2</v>
      </c>
    </row>
    <row r="483" spans="1:20" ht="15" customHeight="1" x14ac:dyDescent="0.2">
      <c r="A483" s="19">
        <f>'22.22-Dati'!A483</f>
        <v>480</v>
      </c>
      <c r="B483" s="25">
        <f>'22.22-Dati'!B483</f>
        <v>46240</v>
      </c>
      <c r="C483" s="46">
        <f>'22.22-Dati'!C483</f>
        <v>17257.580000000002</v>
      </c>
      <c r="D483" s="46">
        <f>'22.22-Dati'!D483</f>
        <v>12744.18</v>
      </c>
      <c r="E483" s="46">
        <f>'22.22-Dati'!E483</f>
        <v>28832.46</v>
      </c>
      <c r="F483" s="46">
        <f>'22.22-Dati'!F483</f>
        <v>120572.19</v>
      </c>
      <c r="G483" s="46"/>
      <c r="H483" s="47">
        <f>'22.22-Dati'!H483</f>
        <v>1.3467100000000001</v>
      </c>
      <c r="I483" s="47">
        <f>'22.22-Dati'!I483</f>
        <v>0.86639999999999995</v>
      </c>
      <c r="J483" s="46">
        <f>'22.22-Dati'!J483</f>
        <v>157.83225999999999</v>
      </c>
      <c r="K483" s="46"/>
      <c r="L483" s="46">
        <f t="shared" si="39"/>
        <v>17257.580000000002</v>
      </c>
      <c r="M483" s="46">
        <f t="shared" si="40"/>
        <v>12670.32442106662</v>
      </c>
      <c r="N483" s="46">
        <f t="shared" si="41"/>
        <v>28653.754655817171</v>
      </c>
      <c r="O483" s="46">
        <f t="shared" si="42"/>
        <v>117871.16104922151</v>
      </c>
      <c r="Q483" s="27">
        <f t="shared" si="44"/>
        <v>-1.757869778811475E-3</v>
      </c>
      <c r="R483" s="27">
        <f t="shared" si="44"/>
        <v>-3.7857989219943909E-4</v>
      </c>
      <c r="S483" s="27">
        <f t="shared" si="44"/>
        <v>2.4931148526083475E-3</v>
      </c>
      <c r="T483" s="27">
        <f t="shared" si="43"/>
        <v>-1.0826681905232911E-2</v>
      </c>
    </row>
    <row r="484" spans="1:20" ht="15" customHeight="1" x14ac:dyDescent="0.2">
      <c r="A484" s="19">
        <f>'22.22-Dati'!A484</f>
        <v>481</v>
      </c>
      <c r="B484" s="25">
        <f>'22.22-Dati'!B484</f>
        <v>46241</v>
      </c>
      <c r="C484" s="46">
        <f>'22.22-Dati'!C484</f>
        <v>17365.14</v>
      </c>
      <c r="D484" s="46">
        <f>'22.22-Dati'!D484</f>
        <v>12783.11</v>
      </c>
      <c r="E484" s="46">
        <f>'22.22-Dati'!E484</f>
        <v>28882.93</v>
      </c>
      <c r="F484" s="46">
        <f>'22.22-Dati'!F484</f>
        <v>120431.67</v>
      </c>
      <c r="G484" s="46"/>
      <c r="H484" s="47">
        <f>'22.22-Dati'!H484</f>
        <v>1.3449500000000001</v>
      </c>
      <c r="I484" s="47">
        <f>'22.22-Dati'!I484</f>
        <v>0.86692999999999998</v>
      </c>
      <c r="J484" s="46">
        <f>'22.22-Dati'!J484</f>
        <v>158.3355</v>
      </c>
      <c r="K484" s="46"/>
      <c r="L484" s="46">
        <f t="shared" si="39"/>
        <v>17365.14</v>
      </c>
      <c r="M484" s="46">
        <f t="shared" si="40"/>
        <v>12692.419527005082</v>
      </c>
      <c r="N484" s="46">
        <f t="shared" si="41"/>
        <v>28686.363625552236</v>
      </c>
      <c r="O484" s="46">
        <f t="shared" si="42"/>
        <v>117359.59394716789</v>
      </c>
      <c r="Q484" s="27">
        <f t="shared" si="44"/>
        <v>6.2326235775814259E-3</v>
      </c>
      <c r="R484" s="27">
        <f t="shared" si="44"/>
        <v>1.7438468980103996E-3</v>
      </c>
      <c r="S484" s="27">
        <f t="shared" si="44"/>
        <v>1.1380347925344292E-3</v>
      </c>
      <c r="T484" s="27">
        <f t="shared" si="43"/>
        <v>-4.3400531351345624E-3</v>
      </c>
    </row>
    <row r="485" spans="1:20" ht="15" customHeight="1" x14ac:dyDescent="0.2">
      <c r="A485" s="19">
        <f>'22.22-Dati'!A485</f>
        <v>482</v>
      </c>
      <c r="B485" s="25">
        <f>'22.22-Dati'!B485</f>
        <v>46244</v>
      </c>
      <c r="C485" s="46">
        <f>'22.22-Dati'!C485</f>
        <v>17356.689999999999</v>
      </c>
      <c r="D485" s="46">
        <f>'22.22-Dati'!D485</f>
        <v>12737.86</v>
      </c>
      <c r="E485" s="46">
        <f>'22.22-Dati'!E485</f>
        <v>28919.7</v>
      </c>
      <c r="F485" s="46">
        <f>'22.22-Dati'!F485</f>
        <v>122934.67</v>
      </c>
      <c r="G485" s="46"/>
      <c r="H485" s="47">
        <f>'22.22-Dati'!H485</f>
        <v>1.3504400000000001</v>
      </c>
      <c r="I485" s="47">
        <f>'22.22-Dati'!I485</f>
        <v>0.86543000000000003</v>
      </c>
      <c r="J485" s="46">
        <f>'22.22-Dati'!J485</f>
        <v>158.64127999999999</v>
      </c>
      <c r="K485" s="46"/>
      <c r="L485" s="46">
        <f t="shared" si="39"/>
        <v>17356.689999999999</v>
      </c>
      <c r="M485" s="46">
        <f t="shared" si="40"/>
        <v>12699.116804275927</v>
      </c>
      <c r="N485" s="46">
        <f t="shared" si="41"/>
        <v>28772.667103058593</v>
      </c>
      <c r="O485" s="46">
        <f t="shared" si="42"/>
        <v>119567.83396504239</v>
      </c>
      <c r="Q485" s="27">
        <f t="shared" si="44"/>
        <v>-4.8660707601555346E-4</v>
      </c>
      <c r="R485" s="27">
        <f t="shared" si="44"/>
        <v>5.2765962049989873E-4</v>
      </c>
      <c r="S485" s="27">
        <f t="shared" si="44"/>
        <v>3.0085192613776468E-3</v>
      </c>
      <c r="T485" s="27">
        <f t="shared" si="43"/>
        <v>1.8816016173919203E-2</v>
      </c>
    </row>
    <row r="486" spans="1:20" ht="15" customHeight="1" x14ac:dyDescent="0.2">
      <c r="A486" s="19">
        <f>'22.22-Dati'!A486</f>
        <v>483</v>
      </c>
      <c r="B486" s="25">
        <f>'22.22-Dati'!B486</f>
        <v>46246</v>
      </c>
      <c r="C486" s="46">
        <f>'22.22-Dati'!C486</f>
        <v>17347.400000000001</v>
      </c>
      <c r="D486" s="46">
        <f>'22.22-Dati'!D486</f>
        <v>12703.44</v>
      </c>
      <c r="E486" s="46">
        <f>'22.22-Dati'!E486</f>
        <v>28750.39</v>
      </c>
      <c r="F486" s="46">
        <f>'22.22-Dati'!F486</f>
        <v>123952.1</v>
      </c>
      <c r="G486" s="46"/>
      <c r="H486" s="47">
        <f>'22.22-Dati'!H486</f>
        <v>1.3525400000000001</v>
      </c>
      <c r="I486" s="47">
        <f>'22.22-Dati'!I486</f>
        <v>0.86617999999999995</v>
      </c>
      <c r="J486" s="46">
        <f>'22.22-Dati'!J486</f>
        <v>159.09052</v>
      </c>
      <c r="K486" s="46"/>
      <c r="L486" s="46">
        <f t="shared" si="39"/>
        <v>17347.400000000001</v>
      </c>
      <c r="M486" s="46">
        <f t="shared" si="40"/>
        <v>12684.495878809357</v>
      </c>
      <c r="N486" s="46">
        <f t="shared" si="41"/>
        <v>28579.450347156479</v>
      </c>
      <c r="O486" s="46">
        <f t="shared" si="42"/>
        <v>120216.96928097286</v>
      </c>
      <c r="Q486" s="27">
        <f t="shared" si="44"/>
        <v>-5.352403021542262E-4</v>
      </c>
      <c r="R486" s="27">
        <f t="shared" si="44"/>
        <v>-1.1513340409348013E-3</v>
      </c>
      <c r="S486" s="27">
        <f t="shared" si="44"/>
        <v>-6.7152883397999345E-3</v>
      </c>
      <c r="T486" s="27">
        <f t="shared" si="43"/>
        <v>5.4290129243309377E-3</v>
      </c>
    </row>
    <row r="487" spans="1:20" ht="15" customHeight="1" x14ac:dyDescent="0.2">
      <c r="A487" s="19">
        <f>'22.22-Dati'!A487</f>
        <v>484</v>
      </c>
      <c r="B487" s="25">
        <f>'22.22-Dati'!B487</f>
        <v>46247</v>
      </c>
      <c r="C487" s="46">
        <f>'22.22-Dati'!C487</f>
        <v>17460.759999999998</v>
      </c>
      <c r="D487" s="46">
        <f>'22.22-Dati'!D487</f>
        <v>12672.81</v>
      </c>
      <c r="E487" s="46">
        <f>'22.22-Dati'!E487</f>
        <v>28669.58</v>
      </c>
      <c r="F487" s="46">
        <f>'22.22-Dati'!F487</f>
        <v>125392.24</v>
      </c>
      <c r="G487" s="46"/>
      <c r="H487" s="47">
        <f>'22.22-Dati'!H487</f>
        <v>1.3491599999999999</v>
      </c>
      <c r="I487" s="47">
        <f>'22.22-Dati'!I487</f>
        <v>0.86699999999999999</v>
      </c>
      <c r="J487" s="46">
        <f>'22.22-Dati'!J487</f>
        <v>159.32893999999999</v>
      </c>
      <c r="K487" s="46"/>
      <c r="L487" s="46">
        <f t="shared" si="39"/>
        <v>17460.759999999998</v>
      </c>
      <c r="M487" s="46">
        <f t="shared" si="40"/>
        <v>12622.289407335222</v>
      </c>
      <c r="N487" s="46">
        <f t="shared" si="41"/>
        <v>28472.166629065745</v>
      </c>
      <c r="O487" s="46">
        <f t="shared" si="42"/>
        <v>121431.72969612177</v>
      </c>
      <c r="Q487" s="27">
        <f t="shared" si="44"/>
        <v>6.5346968421779016E-3</v>
      </c>
      <c r="R487" s="27">
        <f t="shared" si="44"/>
        <v>-4.9041343123503419E-3</v>
      </c>
      <c r="S487" s="27">
        <f t="shared" si="44"/>
        <v>-3.7538761868248396E-3</v>
      </c>
      <c r="T487" s="27">
        <f t="shared" si="43"/>
        <v>1.0104733320216641E-2</v>
      </c>
    </row>
    <row r="488" spans="1:20" ht="15" customHeight="1" x14ac:dyDescent="0.2">
      <c r="A488" s="19">
        <f>'22.22-Dati'!A488</f>
        <v>485</v>
      </c>
      <c r="B488" s="25">
        <f>'22.22-Dati'!B488</f>
        <v>46248</v>
      </c>
      <c r="C488" s="46">
        <f>'22.22-Dati'!C488</f>
        <v>17433.3</v>
      </c>
      <c r="D488" s="46">
        <f>'22.22-Dati'!D488</f>
        <v>12646.27</v>
      </c>
      <c r="E488" s="46">
        <f>'22.22-Dati'!E488</f>
        <v>28623.98</v>
      </c>
      <c r="F488" s="46">
        <f>'22.22-Dati'!F488</f>
        <v>126136.07</v>
      </c>
      <c r="G488" s="46"/>
      <c r="H488" s="47">
        <f>'22.22-Dati'!H488</f>
        <v>1.3536600000000001</v>
      </c>
      <c r="I488" s="47">
        <f>'22.22-Dati'!I488</f>
        <v>0.86453000000000002</v>
      </c>
      <c r="J488" s="46">
        <f>'22.22-Dati'!J488</f>
        <v>159.01271</v>
      </c>
      <c r="K488" s="46"/>
      <c r="L488" s="46">
        <f t="shared" si="39"/>
        <v>17433.3</v>
      </c>
      <c r="M488" s="46">
        <f t="shared" si="40"/>
        <v>12637.867534992914</v>
      </c>
      <c r="N488" s="46">
        <f t="shared" si="41"/>
        <v>28508.097462667571</v>
      </c>
      <c r="O488" s="46">
        <f t="shared" si="42"/>
        <v>122394.99075386993</v>
      </c>
      <c r="Q488" s="27">
        <f t="shared" si="44"/>
        <v>-1.5726692308925343E-3</v>
      </c>
      <c r="R488" s="27">
        <f t="shared" si="44"/>
        <v>1.2341760797086241E-3</v>
      </c>
      <c r="S488" s="27">
        <f t="shared" si="44"/>
        <v>1.2619634490740096E-3</v>
      </c>
      <c r="T488" s="27">
        <f t="shared" si="43"/>
        <v>7.9325318033325563E-3</v>
      </c>
    </row>
    <row r="489" spans="1:20" ht="15" customHeight="1" x14ac:dyDescent="0.2">
      <c r="A489" s="19">
        <f>'22.22-Dati'!A489</f>
        <v>486</v>
      </c>
      <c r="B489" s="25">
        <f>'22.22-Dati'!B489</f>
        <v>46251</v>
      </c>
      <c r="C489" s="46">
        <f>'22.22-Dati'!C489</f>
        <v>17344.37</v>
      </c>
      <c r="D489" s="46">
        <f>'22.22-Dati'!D489</f>
        <v>12611.2</v>
      </c>
      <c r="E489" s="46">
        <f>'22.22-Dati'!E489</f>
        <v>28434.400000000001</v>
      </c>
      <c r="F489" s="46">
        <f>'22.22-Dati'!F489</f>
        <v>127065.75</v>
      </c>
      <c r="G489" s="46"/>
      <c r="H489" s="47">
        <f>'22.22-Dati'!H489</f>
        <v>1.3559099999999999</v>
      </c>
      <c r="I489" s="47">
        <f>'22.22-Dati'!I489</f>
        <v>0.86258999999999997</v>
      </c>
      <c r="J489" s="46">
        <f>'22.22-Dati'!J489</f>
        <v>159.22539</v>
      </c>
      <c r="K489" s="46"/>
      <c r="L489" s="46">
        <f t="shared" si="39"/>
        <v>17344.37</v>
      </c>
      <c r="M489" s="46">
        <f t="shared" si="40"/>
        <v>12623.768745570518</v>
      </c>
      <c r="N489" s="46">
        <f t="shared" si="41"/>
        <v>28382.976190310575</v>
      </c>
      <c r="O489" s="46">
        <f t="shared" si="42"/>
        <v>123132.40732212996</v>
      </c>
      <c r="Q489" s="27">
        <f t="shared" si="44"/>
        <v>-5.1011569811797129E-3</v>
      </c>
      <c r="R489" s="27">
        <f t="shared" si="44"/>
        <v>-1.1155987656428779E-3</v>
      </c>
      <c r="S489" s="27">
        <f t="shared" si="44"/>
        <v>-4.3889730810990181E-3</v>
      </c>
      <c r="T489" s="27">
        <f t="shared" si="43"/>
        <v>6.0248917355035852E-3</v>
      </c>
    </row>
    <row r="490" spans="1:20" ht="15" customHeight="1" x14ac:dyDescent="0.2">
      <c r="A490" s="19">
        <f>'22.22-Dati'!A490</f>
        <v>487</v>
      </c>
      <c r="B490" s="25">
        <f>'22.22-Dati'!B490</f>
        <v>46252</v>
      </c>
      <c r="C490" s="46">
        <f>'22.22-Dati'!C490</f>
        <v>17225.330000000002</v>
      </c>
      <c r="D490" s="46">
        <f>'22.22-Dati'!D490</f>
        <v>12620.31</v>
      </c>
      <c r="E490" s="46">
        <f>'22.22-Dati'!E490</f>
        <v>28201.61</v>
      </c>
      <c r="F490" s="46">
        <f>'22.22-Dati'!F490</f>
        <v>123835.85</v>
      </c>
      <c r="G490" s="46"/>
      <c r="H490" s="47">
        <f>'22.22-Dati'!H490</f>
        <v>1.3525700000000001</v>
      </c>
      <c r="I490" s="47">
        <f>'22.22-Dati'!I490</f>
        <v>0.86385999999999996</v>
      </c>
      <c r="J490" s="46">
        <f>'22.22-Dati'!J490</f>
        <v>159.70111</v>
      </c>
      <c r="K490" s="46"/>
      <c r="L490" s="46">
        <f t="shared" si="39"/>
        <v>17225.330000000002</v>
      </c>
      <c r="M490" s="46">
        <f t="shared" si="40"/>
        <v>12601.769354402906</v>
      </c>
      <c r="N490" s="46">
        <f t="shared" si="41"/>
        <v>28109.221700622787</v>
      </c>
      <c r="O490" s="46">
        <f t="shared" si="42"/>
        <v>119645.02427665656</v>
      </c>
      <c r="Q490" s="27">
        <f t="shared" si="44"/>
        <v>-6.8633222192560029E-3</v>
      </c>
      <c r="R490" s="27">
        <f t="shared" si="44"/>
        <v>-1.7426959896846349E-3</v>
      </c>
      <c r="S490" s="27">
        <f t="shared" si="44"/>
        <v>-9.6450241106583717E-3</v>
      </c>
      <c r="T490" s="27">
        <f t="shared" si="43"/>
        <v>-2.8322219319159112E-2</v>
      </c>
    </row>
    <row r="491" spans="1:20" ht="15" customHeight="1" x14ac:dyDescent="0.2">
      <c r="A491" s="19">
        <f>'22.22-Dati'!A491</f>
        <v>488</v>
      </c>
      <c r="B491" s="25">
        <f>'22.22-Dati'!B491</f>
        <v>46253</v>
      </c>
      <c r="C491" s="46">
        <f>'22.22-Dati'!C491</f>
        <v>17263.099999999999</v>
      </c>
      <c r="D491" s="46">
        <f>'22.22-Dati'!D491</f>
        <v>12638.32</v>
      </c>
      <c r="E491" s="46">
        <f>'22.22-Dati'!E491</f>
        <v>28176.93</v>
      </c>
      <c r="F491" s="46">
        <f>'22.22-Dati'!F491</f>
        <v>119917.95</v>
      </c>
      <c r="G491" s="46"/>
      <c r="H491" s="47">
        <f>'22.22-Dati'!H491</f>
        <v>1.3555999999999999</v>
      </c>
      <c r="I491" s="47">
        <f>'22.22-Dati'!I491</f>
        <v>0.86170000000000002</v>
      </c>
      <c r="J491" s="46">
        <f>'22.22-Dati'!J491</f>
        <v>159.0866</v>
      </c>
      <c r="K491" s="46"/>
      <c r="L491" s="46">
        <f t="shared" si="39"/>
        <v>17263.099999999999</v>
      </c>
      <c r="M491" s="46">
        <f t="shared" si="40"/>
        <v>12648.023411292226</v>
      </c>
      <c r="N491" s="46">
        <f t="shared" si="41"/>
        <v>28155.021513171636</v>
      </c>
      <c r="O491" s="46">
        <f t="shared" si="42"/>
        <v>116307.2488122381</v>
      </c>
      <c r="Q491" s="27">
        <f t="shared" si="44"/>
        <v>2.1927010977436595E-3</v>
      </c>
      <c r="R491" s="27">
        <f t="shared" si="44"/>
        <v>3.6704414744076746E-3</v>
      </c>
      <c r="S491" s="27">
        <f t="shared" si="44"/>
        <v>1.6293518560079408E-3</v>
      </c>
      <c r="T491" s="27">
        <f t="shared" si="43"/>
        <v>-2.7897319463118533E-2</v>
      </c>
    </row>
    <row r="492" spans="1:20" ht="15" customHeight="1" x14ac:dyDescent="0.2">
      <c r="A492" s="19">
        <f>'22.22-Dati'!A492</f>
        <v>489</v>
      </c>
      <c r="B492" s="25">
        <f>'22.22-Dati'!B492</f>
        <v>46254</v>
      </c>
      <c r="C492" s="46">
        <f>'22.22-Dati'!C492</f>
        <v>17115.46</v>
      </c>
      <c r="D492" s="46">
        <f>'22.22-Dati'!D492</f>
        <v>12650</v>
      </c>
      <c r="E492" s="46">
        <f>'22.22-Dati'!E492</f>
        <v>28015.13</v>
      </c>
      <c r="F492" s="46">
        <f>'22.22-Dati'!F492</f>
        <v>121552.38</v>
      </c>
      <c r="G492" s="46"/>
      <c r="H492" s="47">
        <f>'22.22-Dati'!H492</f>
        <v>1.3626100000000001</v>
      </c>
      <c r="I492" s="47">
        <f>'22.22-Dati'!I492</f>
        <v>0.85609000000000002</v>
      </c>
      <c r="J492" s="46">
        <f>'22.22-Dati'!J492</f>
        <v>158.76209</v>
      </c>
      <c r="K492" s="46"/>
      <c r="L492" s="46">
        <f t="shared" si="39"/>
        <v>17115.46</v>
      </c>
      <c r="M492" s="46">
        <f t="shared" si="40"/>
        <v>12725.177548429012</v>
      </c>
      <c r="N492" s="46">
        <f t="shared" si="41"/>
        <v>28176.78910383254</v>
      </c>
      <c r="O492" s="46">
        <f t="shared" si="42"/>
        <v>118133.43892591236</v>
      </c>
      <c r="Q492" s="27">
        <f t="shared" si="44"/>
        <v>-8.5523457548180477E-3</v>
      </c>
      <c r="R492" s="27">
        <f t="shared" si="44"/>
        <v>6.1000944280275504E-3</v>
      </c>
      <c r="S492" s="27">
        <f t="shared" si="44"/>
        <v>7.7313351192860472E-4</v>
      </c>
      <c r="T492" s="27">
        <f t="shared" si="43"/>
        <v>1.5701429896449386E-2</v>
      </c>
    </row>
    <row r="493" spans="1:20" ht="15" customHeight="1" x14ac:dyDescent="0.2">
      <c r="A493" s="19">
        <f>'22.22-Dati'!A493</f>
        <v>490</v>
      </c>
      <c r="B493" s="25">
        <f>'22.22-Dati'!B493</f>
        <v>46255</v>
      </c>
      <c r="C493" s="46">
        <f>'22.22-Dati'!C493</f>
        <v>17190.77</v>
      </c>
      <c r="D493" s="46">
        <f>'22.22-Dati'!D493</f>
        <v>12730.52</v>
      </c>
      <c r="E493" s="46">
        <f>'22.22-Dati'!E493</f>
        <v>28118.98</v>
      </c>
      <c r="F493" s="46">
        <f>'22.22-Dati'!F493</f>
        <v>121184.46</v>
      </c>
      <c r="G493" s="46"/>
      <c r="H493" s="47">
        <f>'22.22-Dati'!H493</f>
        <v>1.3655900000000001</v>
      </c>
      <c r="I493" s="47">
        <f>'22.22-Dati'!I493</f>
        <v>0.85477000000000003</v>
      </c>
      <c r="J493" s="46">
        <f>'22.22-Dati'!J493</f>
        <v>158.69731999999999</v>
      </c>
      <c r="K493" s="46"/>
      <c r="L493" s="46">
        <f t="shared" si="39"/>
        <v>17190.77</v>
      </c>
      <c r="M493" s="46">
        <f t="shared" si="40"/>
        <v>12834.182913123081</v>
      </c>
      <c r="N493" s="46">
        <f t="shared" si="41"/>
        <v>28324.912373386989</v>
      </c>
      <c r="O493" s="46">
        <f t="shared" si="42"/>
        <v>117823.93602972251</v>
      </c>
      <c r="Q493" s="27">
        <f t="shared" si="44"/>
        <v>4.400115451176966E-3</v>
      </c>
      <c r="R493" s="27">
        <f t="shared" si="44"/>
        <v>8.5661173904426954E-3</v>
      </c>
      <c r="S493" s="27">
        <f t="shared" si="44"/>
        <v>5.2569250885404163E-3</v>
      </c>
      <c r="T493" s="27">
        <f t="shared" si="43"/>
        <v>-2.6199431676915386E-3</v>
      </c>
    </row>
    <row r="494" spans="1:20" ht="15" customHeight="1" x14ac:dyDescent="0.2">
      <c r="A494" s="19">
        <f>'22.22-Dati'!A494</f>
        <v>491</v>
      </c>
      <c r="B494" s="25">
        <f>'22.22-Dati'!B494</f>
        <v>46258</v>
      </c>
      <c r="C494" s="46">
        <f>'22.22-Dati'!C494</f>
        <v>17142.89</v>
      </c>
      <c r="D494" s="46">
        <f>'22.22-Dati'!D494</f>
        <v>12774.95</v>
      </c>
      <c r="E494" s="46">
        <f>'22.22-Dati'!E494</f>
        <v>28014.85</v>
      </c>
      <c r="F494" s="46">
        <f>'22.22-Dati'!F494</f>
        <v>120288.16</v>
      </c>
      <c r="G494" s="46"/>
      <c r="H494" s="47">
        <f>'22.22-Dati'!H494</f>
        <v>1.36341</v>
      </c>
      <c r="I494" s="47">
        <f>'22.22-Dati'!I494</f>
        <v>0.85733999999999999</v>
      </c>
      <c r="J494" s="46">
        <f>'22.22-Dati'!J494</f>
        <v>159.12208999999999</v>
      </c>
      <c r="K494" s="46"/>
      <c r="L494" s="46">
        <f t="shared" si="39"/>
        <v>17142.89</v>
      </c>
      <c r="M494" s="46">
        <f t="shared" si="40"/>
        <v>12858.414968329202</v>
      </c>
      <c r="N494" s="46">
        <f t="shared" si="41"/>
        <v>28135.426196724751</v>
      </c>
      <c r="O494" s="46">
        <f t="shared" si="42"/>
        <v>116640.2910555436</v>
      </c>
      <c r="Q494" s="27">
        <f t="shared" si="44"/>
        <v>-2.7852155546261755E-3</v>
      </c>
      <c r="R494" s="27">
        <f t="shared" si="44"/>
        <v>1.8880871006866735E-3</v>
      </c>
      <c r="S494" s="27">
        <f t="shared" si="44"/>
        <v>-6.689735670295383E-3</v>
      </c>
      <c r="T494" s="27">
        <f t="shared" si="43"/>
        <v>-1.004587874131384E-2</v>
      </c>
    </row>
    <row r="495" spans="1:20" ht="15" customHeight="1" x14ac:dyDescent="0.2">
      <c r="A495" s="19">
        <f>'22.22-Dati'!A495</f>
        <v>492</v>
      </c>
      <c r="B495" s="25">
        <f>'22.22-Dati'!B495</f>
        <v>46259</v>
      </c>
      <c r="C495" s="46">
        <f>'22.22-Dati'!C495</f>
        <v>17198.59</v>
      </c>
      <c r="D495" s="46">
        <f>'22.22-Dati'!D495</f>
        <v>12812.43</v>
      </c>
      <c r="E495" s="46">
        <f>'22.22-Dati'!E495</f>
        <v>27969.08</v>
      </c>
      <c r="F495" s="46">
        <f>'22.22-Dati'!F495</f>
        <v>120890.88</v>
      </c>
      <c r="G495" s="46"/>
      <c r="H495" s="47">
        <f>'22.22-Dati'!H495</f>
        <v>1.3631800000000001</v>
      </c>
      <c r="I495" s="47">
        <f>'22.22-Dati'!I495</f>
        <v>0.85748999999999997</v>
      </c>
      <c r="J495" s="46">
        <f>'22.22-Dati'!J495</f>
        <v>159.23511999999999</v>
      </c>
      <c r="K495" s="46"/>
      <c r="L495" s="46">
        <f t="shared" si="39"/>
        <v>17198.59</v>
      </c>
      <c r="M495" s="46">
        <f t="shared" si="40"/>
        <v>12893.964333362865</v>
      </c>
      <c r="N495" s="46">
        <f t="shared" si="41"/>
        <v>28084.545536857575</v>
      </c>
      <c r="O495" s="46">
        <f t="shared" si="42"/>
        <v>117141.52318631217</v>
      </c>
      <c r="Q495" s="27">
        <f t="shared" si="44"/>
        <v>3.2491604391092009E-3</v>
      </c>
      <c r="R495" s="27">
        <f t="shared" si="44"/>
        <v>2.7646770711026599E-3</v>
      </c>
      <c r="S495" s="27">
        <f t="shared" si="44"/>
        <v>-1.8084197307485365E-3</v>
      </c>
      <c r="T495" s="27">
        <f t="shared" si="43"/>
        <v>4.2972469138463773E-3</v>
      </c>
    </row>
    <row r="496" spans="1:20" ht="15" customHeight="1" x14ac:dyDescent="0.2">
      <c r="A496" s="19">
        <f>'22.22-Dati'!A496</f>
        <v>493</v>
      </c>
      <c r="B496" s="25">
        <f>'22.22-Dati'!B496</f>
        <v>46260</v>
      </c>
      <c r="C496" s="46">
        <f>'22.22-Dati'!C496</f>
        <v>17195.13</v>
      </c>
      <c r="D496" s="46">
        <f>'22.22-Dati'!D496</f>
        <v>12802.96</v>
      </c>
      <c r="E496" s="46">
        <f>'22.22-Dati'!E496</f>
        <v>28045.96</v>
      </c>
      <c r="F496" s="46">
        <f>'22.22-Dati'!F496</f>
        <v>121635.67</v>
      </c>
      <c r="G496" s="46"/>
      <c r="H496" s="47">
        <f>'22.22-Dati'!H496</f>
        <v>1.3629899999999999</v>
      </c>
      <c r="I496" s="47">
        <f>'22.22-Dati'!I496</f>
        <v>0.85697000000000001</v>
      </c>
      <c r="J496" s="46">
        <f>'22.22-Dati'!J496</f>
        <v>159.07104000000001</v>
      </c>
      <c r="K496" s="46"/>
      <c r="L496" s="46">
        <f t="shared" si="39"/>
        <v>17195.13</v>
      </c>
      <c r="M496" s="46">
        <f t="shared" si="40"/>
        <v>12882.63823706591</v>
      </c>
      <c r="N496" s="46">
        <f t="shared" si="41"/>
        <v>28178.831159550504</v>
      </c>
      <c r="O496" s="46">
        <f t="shared" si="42"/>
        <v>117984.78856730803</v>
      </c>
      <c r="Q496" s="27">
        <f t="shared" si="44"/>
        <v>-2.0117928272021874E-4</v>
      </c>
      <c r="R496" s="27">
        <f t="shared" si="44"/>
        <v>-8.78402949172762E-4</v>
      </c>
      <c r="S496" s="27">
        <f t="shared" si="44"/>
        <v>3.3572066376929754E-3</v>
      </c>
      <c r="T496" s="27">
        <f t="shared" si="43"/>
        <v>7.198688885534244E-3</v>
      </c>
    </row>
    <row r="497" spans="1:20" ht="15" customHeight="1" x14ac:dyDescent="0.2">
      <c r="A497" s="19">
        <f>'22.22-Dati'!A497</f>
        <v>494</v>
      </c>
      <c r="B497" s="25">
        <f>'22.22-Dati'!B497</f>
        <v>46261</v>
      </c>
      <c r="C497" s="46">
        <f>'22.22-Dati'!C497</f>
        <v>17319.02</v>
      </c>
      <c r="D497" s="46">
        <f>'22.22-Dati'!D497</f>
        <v>12705.42</v>
      </c>
      <c r="E497" s="46">
        <f>'22.22-Dati'!E497</f>
        <v>27573.61</v>
      </c>
      <c r="F497" s="46">
        <f>'22.22-Dati'!F497</f>
        <v>121396.7</v>
      </c>
      <c r="G497" s="46"/>
      <c r="H497" s="47">
        <f>'22.22-Dati'!H497</f>
        <v>1.3581799999999999</v>
      </c>
      <c r="I497" s="47">
        <f>'22.22-Dati'!I497</f>
        <v>0.85873999999999995</v>
      </c>
      <c r="J497" s="46">
        <f>'22.22-Dati'!J497</f>
        <v>159.3903</v>
      </c>
      <c r="K497" s="46"/>
      <c r="L497" s="46">
        <f t="shared" si="39"/>
        <v>17319.02</v>
      </c>
      <c r="M497" s="46">
        <f t="shared" si="40"/>
        <v>12739.374657158045</v>
      </c>
      <c r="N497" s="46">
        <f t="shared" si="41"/>
        <v>27647.140482916835</v>
      </c>
      <c r="O497" s="46">
        <f t="shared" si="42"/>
        <v>117517.13107647077</v>
      </c>
      <c r="Q497" s="27">
        <f t="shared" si="44"/>
        <v>7.2049469820815205E-3</v>
      </c>
      <c r="R497" s="27">
        <f t="shared" si="44"/>
        <v>-1.1120670880570682E-2</v>
      </c>
      <c r="S497" s="27">
        <f t="shared" si="44"/>
        <v>-1.8868443251716126E-2</v>
      </c>
      <c r="T497" s="27">
        <f t="shared" si="43"/>
        <v>-3.963710038523036E-3</v>
      </c>
    </row>
    <row r="498" spans="1:20" ht="15" customHeight="1" x14ac:dyDescent="0.2">
      <c r="A498" s="19">
        <f>'22.22-Dati'!A498</f>
        <v>495</v>
      </c>
      <c r="B498" s="25">
        <f>'22.22-Dati'!B498</f>
        <v>46262</v>
      </c>
      <c r="C498" s="46">
        <f>'22.22-Dati'!C498</f>
        <v>17276.490000000002</v>
      </c>
      <c r="D498" s="46">
        <f>'22.22-Dati'!D498</f>
        <v>12742.76</v>
      </c>
      <c r="E498" s="46">
        <f>'22.22-Dati'!E498</f>
        <v>27843.1</v>
      </c>
      <c r="F498" s="46">
        <f>'22.22-Dati'!F498</f>
        <v>121963.96</v>
      </c>
      <c r="G498" s="46"/>
      <c r="H498" s="47">
        <f>'22.22-Dati'!H498</f>
        <v>1.35826</v>
      </c>
      <c r="I498" s="47">
        <f>'22.22-Dati'!I498</f>
        <v>0.85889000000000004</v>
      </c>
      <c r="J498" s="46">
        <f>'22.22-Dati'!J498</f>
        <v>159.68393</v>
      </c>
      <c r="K498" s="46"/>
      <c r="L498" s="46">
        <f t="shared" si="39"/>
        <v>17276.490000000002</v>
      </c>
      <c r="M498" s="46">
        <f t="shared" si="40"/>
        <v>12777.56703106544</v>
      </c>
      <c r="N498" s="46">
        <f t="shared" si="41"/>
        <v>27912.473533281325</v>
      </c>
      <c r="O498" s="46">
        <f t="shared" si="42"/>
        <v>117849.16010457909</v>
      </c>
      <c r="Q498" s="27">
        <f t="shared" si="44"/>
        <v>-2.4556816725195096E-3</v>
      </c>
      <c r="R498" s="27">
        <f t="shared" si="44"/>
        <v>2.9979787026622835E-3</v>
      </c>
      <c r="S498" s="27">
        <f t="shared" si="44"/>
        <v>9.5971245390979749E-3</v>
      </c>
      <c r="T498" s="27">
        <f t="shared" si="43"/>
        <v>2.825367034294399E-3</v>
      </c>
    </row>
    <row r="499" spans="1:20" ht="15" customHeight="1" x14ac:dyDescent="0.2">
      <c r="A499" s="19">
        <f>'22.22-Dati'!A499</f>
        <v>496</v>
      </c>
      <c r="B499" s="25">
        <f>'22.22-Dati'!B499</f>
        <v>46266</v>
      </c>
      <c r="C499" s="46">
        <f>'22.22-Dati'!C499</f>
        <v>17099</v>
      </c>
      <c r="D499" s="46">
        <f>'22.22-Dati'!D499</f>
        <v>12701.57</v>
      </c>
      <c r="E499" s="46">
        <f>'22.22-Dati'!E499</f>
        <v>27513.9</v>
      </c>
      <c r="F499" s="46">
        <f>'22.22-Dati'!F499</f>
        <v>121614.59</v>
      </c>
      <c r="G499" s="46"/>
      <c r="H499" s="47">
        <f>'22.22-Dati'!H499</f>
        <v>1.3531</v>
      </c>
      <c r="I499" s="47">
        <f>'22.22-Dati'!I499</f>
        <v>0.86280999999999997</v>
      </c>
      <c r="J499" s="46">
        <f>'22.22-Dati'!J499</f>
        <v>160.16392999999999</v>
      </c>
      <c r="K499" s="46"/>
      <c r="L499" s="46">
        <f t="shared" si="39"/>
        <v>17099</v>
      </c>
      <c r="M499" s="46">
        <f t="shared" si="40"/>
        <v>12687.879729949209</v>
      </c>
      <c r="N499" s="46">
        <f t="shared" si="41"/>
        <v>27457.138091816276</v>
      </c>
      <c r="O499" s="46">
        <f t="shared" si="42"/>
        <v>117159.40318471579</v>
      </c>
      <c r="Q499" s="27">
        <f t="shared" si="44"/>
        <v>-1.0273498841489306E-2</v>
      </c>
      <c r="R499" s="27">
        <f t="shared" si="44"/>
        <v>-7.01912194224295E-3</v>
      </c>
      <c r="S499" s="27">
        <f t="shared" si="44"/>
        <v>-1.6312973514229473E-2</v>
      </c>
      <c r="T499" s="27">
        <f t="shared" si="43"/>
        <v>-5.8528793862528197E-3</v>
      </c>
    </row>
    <row r="500" spans="1:20" ht="15" customHeight="1" x14ac:dyDescent="0.2">
      <c r="A500" s="19">
        <f>'22.22-Dati'!A500</f>
        <v>497</v>
      </c>
      <c r="B500" s="25">
        <f>'22.22-Dati'!B500</f>
        <v>46267</v>
      </c>
      <c r="C500" s="46">
        <f>'22.22-Dati'!C500</f>
        <v>17177.939999999999</v>
      </c>
      <c r="D500" s="46">
        <f>'22.22-Dati'!D500</f>
        <v>12662.93</v>
      </c>
      <c r="E500" s="46">
        <f>'22.22-Dati'!E500</f>
        <v>27443.57</v>
      </c>
      <c r="F500" s="46">
        <f>'22.22-Dati'!F500</f>
        <v>118143.87</v>
      </c>
      <c r="G500" s="46"/>
      <c r="H500" s="47">
        <f>'22.22-Dati'!H500</f>
        <v>1.34832</v>
      </c>
      <c r="I500" s="47">
        <f>'22.22-Dati'!I500</f>
        <v>0.86370999999999998</v>
      </c>
      <c r="J500" s="46">
        <f>'22.22-Dati'!J500</f>
        <v>159.59578999999999</v>
      </c>
      <c r="K500" s="46"/>
      <c r="L500" s="46">
        <f t="shared" si="39"/>
        <v>17177.939999999999</v>
      </c>
      <c r="M500" s="46">
        <f t="shared" si="40"/>
        <v>12604.596162296242</v>
      </c>
      <c r="N500" s="46">
        <f t="shared" si="41"/>
        <v>27358.415529633789</v>
      </c>
      <c r="O500" s="46">
        <f t="shared" si="42"/>
        <v>114220.99770432415</v>
      </c>
      <c r="Q500" s="27">
        <f t="shared" si="44"/>
        <v>4.6166442482015726E-3</v>
      </c>
      <c r="R500" s="27">
        <f t="shared" si="44"/>
        <v>-6.5640256233182358E-3</v>
      </c>
      <c r="S500" s="27">
        <f t="shared" si="44"/>
        <v>-3.5955153757234451E-3</v>
      </c>
      <c r="T500" s="27">
        <f t="shared" si="43"/>
        <v>-2.508040669820492E-2</v>
      </c>
    </row>
    <row r="501" spans="1:20" ht="15" customHeight="1" x14ac:dyDescent="0.2">
      <c r="A501" s="19">
        <f>'22.22-Dati'!A501</f>
        <v>498</v>
      </c>
      <c r="B501" s="25">
        <f>'22.22-Dati'!B501</f>
        <v>46268</v>
      </c>
      <c r="C501" s="46">
        <f>'22.22-Dati'!C501</f>
        <v>17360.91</v>
      </c>
      <c r="D501" s="46">
        <f>'22.22-Dati'!D501</f>
        <v>12754.66</v>
      </c>
      <c r="E501" s="46">
        <f>'22.22-Dati'!E501</f>
        <v>27462.67</v>
      </c>
      <c r="F501" s="46">
        <f>'22.22-Dati'!F501</f>
        <v>117939.71</v>
      </c>
      <c r="G501" s="46"/>
      <c r="H501" s="47">
        <f>'22.22-Dati'!H501</f>
        <v>1.34972</v>
      </c>
      <c r="I501" s="47">
        <f>'22.22-Dati'!I501</f>
        <v>0.86095999999999995</v>
      </c>
      <c r="J501" s="46">
        <f>'22.22-Dati'!J501</f>
        <v>156.01378</v>
      </c>
      <c r="K501" s="46"/>
      <c r="L501" s="46">
        <f t="shared" si="39"/>
        <v>17360.91</v>
      </c>
      <c r="M501" s="46">
        <f t="shared" si="40"/>
        <v>12709.086120363809</v>
      </c>
      <c r="N501" s="46">
        <f t="shared" si="41"/>
        <v>27464.902841130828</v>
      </c>
      <c r="O501" s="46">
        <f t="shared" si="42"/>
        <v>116641.55039127571</v>
      </c>
      <c r="Q501" s="27">
        <f t="shared" si="44"/>
        <v>1.0651451803883421E-2</v>
      </c>
      <c r="R501" s="27">
        <f t="shared" si="44"/>
        <v>8.2898298939655217E-3</v>
      </c>
      <c r="S501" s="27">
        <f t="shared" si="44"/>
        <v>3.8923055094947246E-3</v>
      </c>
      <c r="T501" s="27">
        <f t="shared" si="43"/>
        <v>2.1191836313822734E-2</v>
      </c>
    </row>
    <row r="502" spans="1:20" ht="15" customHeight="1" x14ac:dyDescent="0.2">
      <c r="A502" s="19">
        <f>'22.22-Dati'!A502</f>
        <v>499</v>
      </c>
      <c r="B502" s="25">
        <f>'22.22-Dati'!B502</f>
        <v>46269</v>
      </c>
      <c r="C502" s="46">
        <f>'22.22-Dati'!C502</f>
        <v>17298.34</v>
      </c>
      <c r="D502" s="46">
        <f>'22.22-Dati'!D502</f>
        <v>12754.16</v>
      </c>
      <c r="E502" s="46">
        <f>'22.22-Dati'!E502</f>
        <v>27437.39</v>
      </c>
      <c r="F502" s="46">
        <f>'22.22-Dati'!F502</f>
        <v>119420.9</v>
      </c>
      <c r="G502" s="46"/>
      <c r="H502" s="47">
        <f>'22.22-Dati'!H502</f>
        <v>1.353</v>
      </c>
      <c r="I502" s="47">
        <f>'22.22-Dati'!I502</f>
        <v>0.86043999999999998</v>
      </c>
      <c r="J502" s="46">
        <f>'22.22-Dati'!J502</f>
        <v>156.24677</v>
      </c>
      <c r="K502" s="46"/>
      <c r="L502" s="46">
        <f t="shared" si="39"/>
        <v>17298.34</v>
      </c>
      <c r="M502" s="46">
        <f t="shared" si="40"/>
        <v>12739.47147413182</v>
      </c>
      <c r="N502" s="46">
        <f t="shared" si="41"/>
        <v>27456.203700083675</v>
      </c>
      <c r="O502" s="46">
        <f t="shared" si="42"/>
        <v>117930.32056717716</v>
      </c>
      <c r="Q502" s="27">
        <f t="shared" si="44"/>
        <v>-3.6040737495902984E-3</v>
      </c>
      <c r="R502" s="27">
        <f t="shared" si="44"/>
        <v>2.3908370342478839E-3</v>
      </c>
      <c r="S502" s="27">
        <f t="shared" si="44"/>
        <v>-3.1673664012112096E-4</v>
      </c>
      <c r="T502" s="27">
        <f t="shared" si="43"/>
        <v>1.1048980158256195E-2</v>
      </c>
    </row>
    <row r="503" spans="1:20" ht="15" customHeight="1" x14ac:dyDescent="0.2">
      <c r="A503" s="19">
        <f>'22.22-Dati'!A503</f>
        <v>500</v>
      </c>
      <c r="B503" s="25">
        <f>'22.22-Dati'!B503</f>
        <v>46273</v>
      </c>
      <c r="C503" s="46">
        <f>'22.22-Dati'!C503</f>
        <v>17197.82</v>
      </c>
      <c r="D503" s="46">
        <f>'22.22-Dati'!D503</f>
        <v>12731.28</v>
      </c>
      <c r="E503" s="46">
        <f>'22.22-Dati'!E503</f>
        <v>27567.35</v>
      </c>
      <c r="F503" s="46">
        <f>'22.22-Dati'!F503</f>
        <v>119877.11</v>
      </c>
      <c r="G503" s="46"/>
      <c r="H503" s="47">
        <f>'22.22-Dati'!H503</f>
        <v>1.35456</v>
      </c>
      <c r="I503" s="47">
        <f>'22.22-Dati'!I503</f>
        <v>0.86102999999999996</v>
      </c>
      <c r="J503" s="46">
        <f>'22.22-Dati'!J503</f>
        <v>154.29653999999999</v>
      </c>
      <c r="K503" s="46"/>
      <c r="L503" s="46">
        <f t="shared" si="39"/>
        <v>17197.82</v>
      </c>
      <c r="M503" s="46">
        <f t="shared" si="40"/>
        <v>12731.280000000002</v>
      </c>
      <c r="N503" s="46">
        <f t="shared" si="41"/>
        <v>27567.35</v>
      </c>
      <c r="O503" s="46">
        <f t="shared" si="42"/>
        <v>119877.11</v>
      </c>
      <c r="Q503" s="27">
        <f t="shared" si="44"/>
        <v>-5.8109622079344277E-3</v>
      </c>
      <c r="R503" s="27">
        <f t="shared" si="44"/>
        <v>-6.4299952697810428E-4</v>
      </c>
      <c r="S503" s="27">
        <f t="shared" si="44"/>
        <v>4.0481306567515182E-3</v>
      </c>
      <c r="T503" s="27">
        <f t="shared" si="43"/>
        <v>1.6507963545421594E-2</v>
      </c>
    </row>
  </sheetData>
  <mergeCells count="12">
    <mergeCell ref="W20:Z20"/>
    <mergeCell ref="A1:A2"/>
    <mergeCell ref="B1:B2"/>
    <mergeCell ref="C1:F1"/>
    <mergeCell ref="H1:J1"/>
    <mergeCell ref="L1:O1"/>
    <mergeCell ref="Q1:T1"/>
    <mergeCell ref="V1:Z1"/>
    <mergeCell ref="V2:Z2"/>
    <mergeCell ref="V9:Z9"/>
    <mergeCell ref="V10:Z10"/>
    <mergeCell ref="V19:AA19"/>
  </mergeCells>
  <pageMargins left="0.35" right="0.35" top="0.45" bottom="0.45" header="0.2" footer="0.2"/>
  <pageSetup paperSize="9" orientation="landscape"/>
  <headerFooter>
    <oddFooter>&amp;L&amp;"Times New Roman,Regular"&amp;8John C. Hull – 12a edizione&amp;C&amp;"Times New Roman,Regular"&amp;8Esercizi&amp;R&amp;"Times New Roman,Regular"&amp;8&amp;A |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5">
    <tabColor rgb="FF536878"/>
  </sheetPr>
  <dimension ref="A1:AA504"/>
  <sheetViews>
    <sheetView showGridLines="0" zoomScaleNormal="100" workbookViewId="0">
      <pane ySplit="2" topLeftCell="A3" activePane="bottomLeft" state="frozen"/>
      <selection pane="bottomLeft" activeCell="A3" sqref="A3"/>
    </sheetView>
  </sheetViews>
  <sheetFormatPr defaultRowHeight="15" customHeight="1" x14ac:dyDescent="0.2"/>
  <cols>
    <col min="1" max="1" width="9.140625" style="21" customWidth="1"/>
    <col min="2" max="2" width="13" style="19" customWidth="1"/>
    <col min="3" max="14" width="9.140625" style="19" customWidth="1"/>
    <col min="15" max="20" width="10.7109375" style="19" customWidth="1"/>
    <col min="21" max="21" width="9.140625" style="19" customWidth="1"/>
    <col min="22" max="27" width="10.7109375" style="19" customWidth="1"/>
    <col min="28" max="16384" width="9.140625" style="19"/>
  </cols>
  <sheetData>
    <row r="1" spans="1:27" ht="15" customHeight="1" x14ac:dyDescent="0.2">
      <c r="A1" s="216" t="s">
        <v>89</v>
      </c>
      <c r="B1" s="218" t="s">
        <v>59</v>
      </c>
      <c r="C1" s="219" t="s">
        <v>111</v>
      </c>
      <c r="D1" s="215"/>
      <c r="E1" s="215"/>
      <c r="F1" s="215"/>
      <c r="H1" s="186" t="s">
        <v>122</v>
      </c>
      <c r="J1" s="219" t="s">
        <v>123</v>
      </c>
      <c r="K1" s="215"/>
      <c r="L1" s="215"/>
      <c r="M1" s="215"/>
      <c r="O1" s="219" t="s">
        <v>124</v>
      </c>
      <c r="P1" s="217"/>
      <c r="Q1" s="217"/>
      <c r="R1" s="217"/>
      <c r="S1" s="217"/>
      <c r="T1" s="217"/>
      <c r="V1" s="219" t="s">
        <v>118</v>
      </c>
      <c r="W1" s="215"/>
      <c r="X1" s="215"/>
      <c r="Y1" s="215"/>
      <c r="Z1" s="215"/>
      <c r="AA1" s="217"/>
    </row>
    <row r="2" spans="1:27" s="21" customFormat="1" ht="15" customHeight="1" x14ac:dyDescent="0.25">
      <c r="A2" s="217"/>
      <c r="B2" s="215"/>
      <c r="C2" s="184" t="s">
        <v>132</v>
      </c>
      <c r="D2" s="184" t="s">
        <v>93</v>
      </c>
      <c r="E2" s="184" t="s">
        <v>94</v>
      </c>
      <c r="F2" s="184" t="s">
        <v>95</v>
      </c>
      <c r="H2" s="22">
        <v>0.9</v>
      </c>
      <c r="J2" s="184" t="s">
        <v>132</v>
      </c>
      <c r="K2" s="184" t="s">
        <v>93</v>
      </c>
      <c r="L2" s="184" t="s">
        <v>94</v>
      </c>
      <c r="M2" s="184" t="s">
        <v>95</v>
      </c>
      <c r="O2" s="187" t="s">
        <v>138</v>
      </c>
      <c r="P2" s="187" t="s">
        <v>139</v>
      </c>
      <c r="Q2" s="187" t="s">
        <v>140</v>
      </c>
      <c r="R2" s="187" t="s">
        <v>125</v>
      </c>
      <c r="S2" s="187" t="s">
        <v>126</v>
      </c>
      <c r="T2" s="187" t="s">
        <v>127</v>
      </c>
      <c r="V2" s="19"/>
      <c r="W2" s="219" t="s">
        <v>143</v>
      </c>
      <c r="X2" s="215"/>
      <c r="Y2" s="215"/>
      <c r="Z2" s="215"/>
      <c r="AA2" s="24"/>
    </row>
    <row r="3" spans="1:27" ht="15" customHeight="1" x14ac:dyDescent="0.2">
      <c r="A3" s="21">
        <f>'23.22-Pesi-uguali'!A3</f>
        <v>0</v>
      </c>
      <c r="B3" s="25">
        <f>'23.22-Pesi-uguali'!B3</f>
        <v>45481</v>
      </c>
      <c r="W3" s="26">
        <f>'23.22-Pesi-uguali'!W21</f>
        <v>3000</v>
      </c>
      <c r="X3" s="26">
        <f>'23.22-Pesi-uguali'!X21</f>
        <v>3000</v>
      </c>
      <c r="Y3" s="26">
        <f>'23.22-Pesi-uguali'!Y21</f>
        <v>1000</v>
      </c>
      <c r="Z3" s="26">
        <f>'23.22-Pesi-uguali'!Z21</f>
        <v>3000</v>
      </c>
    </row>
    <row r="4" spans="1:27" ht="15" customHeight="1" x14ac:dyDescent="0.25">
      <c r="A4" s="21">
        <f>'23.22-Pesi-uguali'!A4</f>
        <v>1</v>
      </c>
      <c r="B4" s="25">
        <f>'23.22-Pesi-uguali'!B4</f>
        <v>45482</v>
      </c>
      <c r="C4" s="27">
        <f>'23.22-Pesi-uguali'!Q4</f>
        <v>7.6510024047176837E-4</v>
      </c>
      <c r="D4" s="27">
        <f>'23.22-Pesi-uguali'!R4</f>
        <v>-9.4304254586506688E-3</v>
      </c>
      <c r="E4" s="27">
        <f>'23.22-Pesi-uguali'!S4</f>
        <v>-1.7489580404554828E-2</v>
      </c>
      <c r="F4" s="27">
        <f>'23.22-Pesi-uguali'!T4</f>
        <v>1.8620856930762687E-2</v>
      </c>
      <c r="J4" s="28">
        <f>VARP(C4:C503)</f>
        <v>1.1073701283914673E-4</v>
      </c>
      <c r="K4" s="28">
        <f>VARP(D4:D503)</f>
        <v>8.6932258931730333E-5</v>
      </c>
      <c r="L4" s="28">
        <f>VARP(E4:E503)</f>
        <v>1.2473816869207997E-4</v>
      </c>
      <c r="M4" s="28">
        <f>VARP(F4:F503)</f>
        <v>3.219965309025962E-4</v>
      </c>
      <c r="O4" s="28">
        <f>COVAR(C4:C503,D4:D503)</f>
        <v>2.2834992914489728E-5</v>
      </c>
      <c r="P4" s="28">
        <f>COVAR(C4:C503,E4:E503)</f>
        <v>3.5643598414214141E-5</v>
      </c>
      <c r="Q4" s="28">
        <f>COVAR(C4:C503,F4:F503)</f>
        <v>2.3314229875047187E-5</v>
      </c>
      <c r="R4" s="28">
        <f>COVAR(D4:D503,E4:E503)</f>
        <v>8.4041135044463002E-5</v>
      </c>
      <c r="S4" s="28">
        <f>COVAR(D4:D503,F4:F503)</f>
        <v>6.860396517102262E-5</v>
      </c>
      <c r="T4" s="28">
        <f>COVAR(E4:E503,F4:F503)</f>
        <v>8.2748542938730271E-5</v>
      </c>
      <c r="V4" s="29"/>
      <c r="W4" s="23" t="s">
        <v>113</v>
      </c>
      <c r="X4" s="23" t="s">
        <v>114</v>
      </c>
      <c r="Y4" s="23" t="s">
        <v>115</v>
      </c>
      <c r="Z4" s="23" t="s">
        <v>116</v>
      </c>
      <c r="AA4" s="30" t="s">
        <v>143</v>
      </c>
    </row>
    <row r="5" spans="1:27" ht="15" customHeight="1" x14ac:dyDescent="0.2">
      <c r="A5" s="21">
        <f>'23.22-Pesi-uguali'!A5</f>
        <v>2</v>
      </c>
      <c r="B5" s="25">
        <f>'23.22-Pesi-uguali'!B5</f>
        <v>45483</v>
      </c>
      <c r="C5" s="27">
        <f>'23.22-Pesi-uguali'!Q5</f>
        <v>1.0328355215186351E-2</v>
      </c>
      <c r="D5" s="27">
        <f>'23.22-Pesi-uguali'!R5</f>
        <v>7.2967646142595415E-3</v>
      </c>
      <c r="E5" s="27">
        <f>'23.22-Pesi-uguali'!S5</f>
        <v>9.6683722933081397E-3</v>
      </c>
      <c r="F5" s="27">
        <f>'23.22-Pesi-uguali'!T5</f>
        <v>3.680298127592537E-3</v>
      </c>
      <c r="J5" s="28">
        <f t="shared" ref="J5:M20" si="0">J4*$H$2+C4^2*(1-$H$2)</f>
        <v>9.9721849393029059E-5</v>
      </c>
      <c r="K5" s="28">
        <f t="shared" si="0"/>
        <v>8.7132325471673964E-5</v>
      </c>
      <c r="L5" s="28">
        <f t="shared" si="0"/>
        <v>1.4285289409561079E-4</v>
      </c>
      <c r="M5" s="28">
        <f t="shared" si="0"/>
        <v>3.2447050909592984E-4</v>
      </c>
      <c r="O5" s="28">
        <f t="shared" ref="O5:O68" si="1">O4*$H$2+C4*D4*(1-$H$2)</f>
        <v>1.9829971544424283E-5</v>
      </c>
      <c r="P5" s="28">
        <f t="shared" ref="P5:P68" si="2">P4*$H$2+C4*E4*(1-$H$2)</f>
        <v>3.0741110355465206E-5</v>
      </c>
      <c r="Q5" s="28">
        <f t="shared" ref="Q5:Q68" si="3">Q4*$H$2+C4*F4*(1-$H$2)</f>
        <v>2.2407489099094163E-5</v>
      </c>
      <c r="R5" s="28">
        <f t="shared" ref="R5:R68" si="4">R4*$H$2+D4*E4*(1-$H$2)</f>
        <v>9.2130439970839872E-5</v>
      </c>
      <c r="S5" s="28">
        <f t="shared" ref="S5:S68" si="5">S4*$H$2+D4*F4*(1-$H$2)</f>
        <v>4.4183308327744745E-5</v>
      </c>
      <c r="T5" s="28">
        <f t="shared" ref="T5:T68" si="6">T4*$H$2+E4*F4*(1-$H$2)</f>
        <v>4.1906591195628647E-5</v>
      </c>
      <c r="V5" s="19" t="s">
        <v>113</v>
      </c>
      <c r="W5" s="24">
        <f>J504</f>
        <v>4.3846995387911161E-5</v>
      </c>
      <c r="X5" s="24">
        <f>O504</f>
        <v>5.7899790999671678E-6</v>
      </c>
      <c r="Y5" s="24">
        <f>P504</f>
        <v>1.2588185994110344E-5</v>
      </c>
      <c r="Z5" s="24">
        <f>Q504</f>
        <v>9.2155950886773666E-6</v>
      </c>
      <c r="AA5" s="26">
        <f>W3</f>
        <v>3000</v>
      </c>
    </row>
    <row r="6" spans="1:27" ht="15" customHeight="1" x14ac:dyDescent="0.2">
      <c r="A6" s="21">
        <f>'23.22-Pesi-uguali'!A6</f>
        <v>3</v>
      </c>
      <c r="B6" s="25">
        <f>'23.22-Pesi-uguali'!B6</f>
        <v>45484</v>
      </c>
      <c r="C6" s="27">
        <f>'23.22-Pesi-uguali'!Q6</f>
        <v>-8.725644232279171E-3</v>
      </c>
      <c r="D6" s="27">
        <f>'23.22-Pesi-uguali'!R6</f>
        <v>8.9937690079889606E-3</v>
      </c>
      <c r="E6" s="27">
        <f>'23.22-Pesi-uguali'!S6</f>
        <v>9.873169745027081E-3</v>
      </c>
      <c r="F6" s="27">
        <f>'23.22-Pesi-uguali'!T6</f>
        <v>8.706700571218853E-3</v>
      </c>
      <c r="J6" s="28">
        <f t="shared" si="0"/>
        <v>1.0041715659883286E-4</v>
      </c>
      <c r="K6" s="28">
        <f t="shared" si="0"/>
        <v>8.3743370308097596E-5</v>
      </c>
      <c r="L6" s="28">
        <f t="shared" si="0"/>
        <v>1.3791534696625055E-4</v>
      </c>
      <c r="M6" s="28">
        <f t="shared" si="0"/>
        <v>2.9337791761713299E-4</v>
      </c>
      <c r="O6" s="28">
        <f t="shared" si="1"/>
        <v>2.5383332075749329E-5</v>
      </c>
      <c r="P6" s="28">
        <f t="shared" si="2"/>
        <v>3.7652837659713916E-5</v>
      </c>
      <c r="Q6" s="28">
        <f t="shared" si="3"/>
        <v>2.3967882825140841E-5</v>
      </c>
      <c r="R6" s="28">
        <f t="shared" si="4"/>
        <v>8.9972179656485718E-5</v>
      </c>
      <c r="S6" s="28">
        <f t="shared" si="5"/>
        <v>4.2450404409704558E-5</v>
      </c>
      <c r="T6" s="28">
        <f t="shared" si="6"/>
        <v>4.1274181320858737E-5</v>
      </c>
      <c r="V6" s="19" t="s">
        <v>114</v>
      </c>
      <c r="W6" s="24">
        <f>X5</f>
        <v>5.7899790999671678E-6</v>
      </c>
      <c r="X6" s="24">
        <f>K504</f>
        <v>2.8859395677006902E-5</v>
      </c>
      <c r="Y6" s="24">
        <f>R504</f>
        <v>3.0829858386746346E-5</v>
      </c>
      <c r="Z6" s="24">
        <f>S504</f>
        <v>3.1183340377402814E-5</v>
      </c>
      <c r="AA6" s="26">
        <f>X3</f>
        <v>3000</v>
      </c>
    </row>
    <row r="7" spans="1:27" ht="15" customHeight="1" x14ac:dyDescent="0.2">
      <c r="A7" s="21">
        <f>'23.22-Pesi-uguali'!A7</f>
        <v>4</v>
      </c>
      <c r="B7" s="25">
        <f>'23.22-Pesi-uguali'!B7</f>
        <v>45485</v>
      </c>
      <c r="C7" s="27">
        <f>'23.22-Pesi-uguali'!Q7</f>
        <v>5.5175380059214766E-3</v>
      </c>
      <c r="D7" s="27">
        <f>'23.22-Pesi-uguali'!R7</f>
        <v>1.0136638908193916E-2</v>
      </c>
      <c r="E7" s="27">
        <f>'23.22-Pesi-uguali'!S7</f>
        <v>1.6007256032595108E-2</v>
      </c>
      <c r="F7" s="27">
        <f>'23.22-Pesi-uguali'!T7</f>
        <v>-7.0608846301037356E-3</v>
      </c>
      <c r="J7" s="28">
        <f t="shared" si="0"/>
        <v>9.798912766578025E-5</v>
      </c>
      <c r="K7" s="28">
        <f>K6*$H$2+D6^2*(1-$H$2)</f>
        <v>8.3457821374194108E-5</v>
      </c>
      <c r="L7" s="28">
        <f>L6*$H$2+E6^2*(1-$H$2)</f>
        <v>1.3387176035103729E-4</v>
      </c>
      <c r="M7" s="28">
        <f>M6*$H$2+F6^2*(1-$H$2)</f>
        <v>2.7162078933910594E-4</v>
      </c>
      <c r="O7" s="28">
        <f t="shared" si="1"/>
        <v>1.4997356001073393E-5</v>
      </c>
      <c r="P7" s="28">
        <f t="shared" si="2"/>
        <v>2.5272577229741651E-5</v>
      </c>
      <c r="Q7" s="28">
        <f t="shared" si="3"/>
        <v>1.3973937380483003E-5</v>
      </c>
      <c r="R7" s="28">
        <f t="shared" si="4"/>
        <v>8.985466249718104E-5</v>
      </c>
      <c r="S7" s="28">
        <f t="shared" si="5"/>
        <v>4.6035969344660891E-5</v>
      </c>
      <c r="T7" s="28">
        <f t="shared" si="6"/>
        <v>4.5743036454649662E-5</v>
      </c>
      <c r="V7" s="19" t="s">
        <v>115</v>
      </c>
      <c r="W7" s="24">
        <f>Y5</f>
        <v>1.2588185994110344E-5</v>
      </c>
      <c r="X7" s="24">
        <f>Y6</f>
        <v>3.0829858386746346E-5</v>
      </c>
      <c r="Y7" s="24">
        <f>L504</f>
        <v>6.2931107482219005E-5</v>
      </c>
      <c r="Z7" s="24">
        <f>T504</f>
        <v>4.6220673141927935E-5</v>
      </c>
      <c r="AA7" s="26">
        <f>Y3</f>
        <v>1000</v>
      </c>
    </row>
    <row r="8" spans="1:27" ht="15" customHeight="1" x14ac:dyDescent="0.2">
      <c r="A8" s="21">
        <f>'23.22-Pesi-uguali'!A8</f>
        <v>5</v>
      </c>
      <c r="B8" s="25">
        <f>'23.22-Pesi-uguali'!B8</f>
        <v>45489</v>
      </c>
      <c r="C8" s="27">
        <f>'23.22-Pesi-uguali'!Q8</f>
        <v>9.3361817245282714E-3</v>
      </c>
      <c r="D8" s="27">
        <f>'23.22-Pesi-uguali'!R8</f>
        <v>-9.9159044347888383E-3</v>
      </c>
      <c r="E8" s="27">
        <f>'23.22-Pesi-uguali'!S8</f>
        <v>-1.7599308500519124E-2</v>
      </c>
      <c r="F8" s="27">
        <f>'23.22-Pesi-uguali'!T8</f>
        <v>4.4313919497947106E-3</v>
      </c>
      <c r="J8" s="28">
        <f t="shared" si="0"/>
        <v>9.1234537463881019E-5</v>
      </c>
      <c r="K8" s="28">
        <f t="shared" si="0"/>
        <v>8.5387184072285776E-5</v>
      </c>
      <c r="L8" s="28">
        <f t="shared" si="0"/>
        <v>1.4610780888523882E-4</v>
      </c>
      <c r="M8" s="28">
        <f t="shared" si="0"/>
        <v>2.4944431958115888E-4</v>
      </c>
      <c r="O8" s="28">
        <f t="shared" si="1"/>
        <v>1.9090549443792284E-5</v>
      </c>
      <c r="P8" s="28">
        <f t="shared" si="2"/>
        <v>3.1577383859803419E-5</v>
      </c>
      <c r="Q8" s="28">
        <f t="shared" si="3"/>
        <v>8.6806737122322879E-6</v>
      </c>
      <c r="R8" s="28">
        <f t="shared" si="4"/>
        <v>9.7095173678805473E-5</v>
      </c>
      <c r="S8" s="28">
        <f t="shared" si="5"/>
        <v>3.427500862341701E-5</v>
      </c>
      <c r="T8" s="28">
        <f t="shared" si="6"/>
        <v>2.9866194000116087E-5</v>
      </c>
      <c r="V8" s="29" t="s">
        <v>116</v>
      </c>
      <c r="W8" s="31">
        <f>Z5</f>
        <v>9.2155950886773666E-6</v>
      </c>
      <c r="X8" s="31">
        <f>Z6</f>
        <v>3.1183340377402814E-5</v>
      </c>
      <c r="Y8" s="31">
        <f>Z7</f>
        <v>4.6220673141927935E-5</v>
      </c>
      <c r="Z8" s="31">
        <f>M504</f>
        <v>2.7110949848407927E-4</v>
      </c>
      <c r="AA8" s="32">
        <f>Z3</f>
        <v>3000</v>
      </c>
    </row>
    <row r="9" spans="1:27" ht="15" customHeight="1" x14ac:dyDescent="0.2">
      <c r="A9" s="21">
        <f>'23.22-Pesi-uguali'!A9</f>
        <v>6</v>
      </c>
      <c r="B9" s="25">
        <f>'23.22-Pesi-uguali'!B9</f>
        <v>45490</v>
      </c>
      <c r="C9" s="27">
        <f>'23.22-Pesi-uguali'!Q9</f>
        <v>-1.3916386834630567E-2</v>
      </c>
      <c r="D9" s="27">
        <f>'23.22-Pesi-uguali'!R9</f>
        <v>7.425040782443707E-3</v>
      </c>
      <c r="E9" s="27">
        <f>'23.22-Pesi-uguali'!S9</f>
        <v>1.9868276011563522E-3</v>
      </c>
      <c r="F9" s="27">
        <f>'23.22-Pesi-uguali'!T9</f>
        <v>7.0234686975404774E-3</v>
      </c>
      <c r="J9" s="28">
        <f t="shared" si="0"/>
        <v>9.0827512636834474E-5</v>
      </c>
      <c r="K9" s="28">
        <f t="shared" si="0"/>
        <v>8.6680981741043688E-5</v>
      </c>
      <c r="L9" s="28">
        <f t="shared" si="0"/>
        <v>1.6247059396635939E-4</v>
      </c>
      <c r="M9" s="28">
        <f t="shared" si="0"/>
        <v>2.2646361108431351E-4</v>
      </c>
      <c r="O9" s="28">
        <f t="shared" si="1"/>
        <v>7.9238259227886199E-6</v>
      </c>
      <c r="P9" s="28">
        <f t="shared" si="2"/>
        <v>1.1988611235134912E-5</v>
      </c>
      <c r="Q9" s="28">
        <f t="shared" si="3"/>
        <v>1.1949834394598567E-5</v>
      </c>
      <c r="R9" s="28">
        <f t="shared" si="4"/>
        <v>1.0483696243187637E-4</v>
      </c>
      <c r="S9" s="28">
        <f t="shared" si="5"/>
        <v>2.6453381852349618E-5</v>
      </c>
      <c r="T9" s="28">
        <f t="shared" si="6"/>
        <v>1.9080631198989073E-5</v>
      </c>
    </row>
    <row r="10" spans="1:27" ht="15" customHeight="1" x14ac:dyDescent="0.25">
      <c r="A10" s="21">
        <f>'23.22-Pesi-uguali'!A10</f>
        <v>7</v>
      </c>
      <c r="B10" s="25">
        <f>'23.22-Pesi-uguali'!B10</f>
        <v>45491</v>
      </c>
      <c r="C10" s="27">
        <f>'23.22-Pesi-uguali'!Q10</f>
        <v>-7.8113658489775088E-3</v>
      </c>
      <c r="D10" s="27">
        <f>'23.22-Pesi-uguali'!R10</f>
        <v>-1.3318919535529588E-3</v>
      </c>
      <c r="E10" s="27">
        <f>'23.22-Pesi-uguali'!S10</f>
        <v>1.7174842272206121E-3</v>
      </c>
      <c r="F10" s="27">
        <f>'23.22-Pesi-uguali'!T10</f>
        <v>-2.2907571124919555E-2</v>
      </c>
      <c r="J10" s="28">
        <f t="shared" si="0"/>
        <v>1.0111134362625893E-4</v>
      </c>
      <c r="K10" s="28">
        <f t="shared" si="0"/>
        <v>8.3526006629034547E-5</v>
      </c>
      <c r="L10" s="28">
        <f t="shared" si="0"/>
        <v>1.4661828296139514E-4</v>
      </c>
      <c r="M10" s="28">
        <f t="shared" si="0"/>
        <v>2.0875016123041525E-4</v>
      </c>
      <c r="O10" s="28">
        <f t="shared" si="1"/>
        <v>-3.2015306486297037E-6</v>
      </c>
      <c r="P10" s="28">
        <f t="shared" si="2"/>
        <v>8.0248039644801332E-6</v>
      </c>
      <c r="Q10" s="28">
        <f t="shared" si="3"/>
        <v>9.8072022354949311E-7</v>
      </c>
      <c r="R10" s="28">
        <f t="shared" si="4"/>
        <v>9.5828493785315809E-5</v>
      </c>
      <c r="S10" s="28">
        <f t="shared" si="5"/>
        <v>2.9022997818460139E-5</v>
      </c>
      <c r="T10" s="28">
        <f t="shared" si="6"/>
        <v>1.8568010225503271E-5</v>
      </c>
      <c r="V10" s="33" t="s">
        <v>144</v>
      </c>
      <c r="W10" s="34">
        <f>SQRT(W5)</f>
        <v>6.6217063803759198E-3</v>
      </c>
      <c r="X10" s="34">
        <f>SQRT(X6)</f>
        <v>5.3720941612193382E-3</v>
      </c>
      <c r="Y10" s="34">
        <f>SQRT(Y7)</f>
        <v>7.9329129254151667E-3</v>
      </c>
      <c r="Z10" s="34">
        <f>SQRT(Z8)</f>
        <v>1.6465403076878479E-2</v>
      </c>
    </row>
    <row r="11" spans="1:27" ht="15" customHeight="1" x14ac:dyDescent="0.2">
      <c r="A11" s="21">
        <f>'23.22-Pesi-uguali'!A11</f>
        <v>8</v>
      </c>
      <c r="B11" s="25">
        <f>'23.22-Pesi-uguali'!B11</f>
        <v>45492</v>
      </c>
      <c r="C11" s="27">
        <f>'23.22-Pesi-uguali'!Q11</f>
        <v>-7.0792948810679632E-3</v>
      </c>
      <c r="D11" s="27">
        <f>'23.22-Pesi-uguali'!R11</f>
        <v>-1.08693997709074E-2</v>
      </c>
      <c r="E11" s="27">
        <f>'23.22-Pesi-uguali'!S11</f>
        <v>-1.0492423191993033E-2</v>
      </c>
      <c r="F11" s="27">
        <f>'23.22-Pesi-uguali'!T11</f>
        <v>-8.6326410883014824E-3</v>
      </c>
      <c r="J11" s="28">
        <f t="shared" si="0"/>
        <v>9.7101952906290242E-5</v>
      </c>
      <c r="K11" s="28">
        <f t="shared" si="0"/>
        <v>7.5350799583725011E-5</v>
      </c>
      <c r="L11" s="28">
        <f t="shared" si="0"/>
        <v>1.322514298723308E-4</v>
      </c>
      <c r="M11" s="28">
        <f t="shared" si="0"/>
        <v>2.4035082659169853E-4</v>
      </c>
      <c r="O11" s="28">
        <f t="shared" si="1"/>
        <v>-1.8409880517155817E-6</v>
      </c>
      <c r="P11" s="28">
        <f t="shared" si="2"/>
        <v>5.8807338041652583E-6</v>
      </c>
      <c r="Q11" s="28">
        <f t="shared" si="3"/>
        <v>1.8776590078016534E-5</v>
      </c>
      <c r="R11" s="28">
        <f t="shared" si="4"/>
        <v>8.6016894064525306E-5</v>
      </c>
      <c r="S11" s="28">
        <f t="shared" si="5"/>
        <v>2.917173900228637E-5</v>
      </c>
      <c r="T11" s="28">
        <f t="shared" si="6"/>
        <v>1.2776869993854579E-5</v>
      </c>
    </row>
    <row r="12" spans="1:27" ht="15" customHeight="1" x14ac:dyDescent="0.25">
      <c r="A12" s="21">
        <f>'23.22-Pesi-uguali'!A12</f>
        <v>9</v>
      </c>
      <c r="B12" s="25">
        <f>'23.22-Pesi-uguali'!B12</f>
        <v>45495</v>
      </c>
      <c r="C12" s="27">
        <f>'23.22-Pesi-uguali'!Q12</f>
        <v>1.083451760421787E-2</v>
      </c>
      <c r="D12" s="27">
        <f>'23.22-Pesi-uguali'!R12</f>
        <v>5.8706558207226736E-3</v>
      </c>
      <c r="E12" s="27">
        <f>'23.22-Pesi-uguali'!S12</f>
        <v>1.1426266452385451E-2</v>
      </c>
      <c r="F12" s="27">
        <f>'23.22-Pesi-uguali'!T12</f>
        <v>-7.0964882588997746E-3</v>
      </c>
      <c r="J12" s="28">
        <f t="shared" si="0"/>
        <v>9.2403399216972728E-5</v>
      </c>
      <c r="K12" s="28">
        <f t="shared" si="0"/>
        <v>7.9630104763332688E-5</v>
      </c>
      <c r="L12" s="28">
        <f t="shared" si="0"/>
        <v>1.3003538132908503E-4</v>
      </c>
      <c r="M12" s="28">
        <f t="shared" si="0"/>
        <v>2.2376799314847179E-4</v>
      </c>
      <c r="O12" s="28">
        <f t="shared" si="1"/>
        <v>6.0378793693025808E-6</v>
      </c>
      <c r="P12" s="28">
        <f t="shared" si="2"/>
        <v>1.2720556203056236E-5</v>
      </c>
      <c r="Q12" s="28">
        <f t="shared" si="3"/>
        <v>2.3010232256865844E-5</v>
      </c>
      <c r="R12" s="28">
        <f t="shared" si="4"/>
        <v>8.8819838882004027E-5</v>
      </c>
      <c r="S12" s="28">
        <f t="shared" si="5"/>
        <v>3.5637727808808729E-5</v>
      </c>
      <c r="T12" s="28">
        <f t="shared" si="6"/>
        <v>2.0556915350773766E-5</v>
      </c>
      <c r="V12" s="33" t="s">
        <v>145</v>
      </c>
      <c r="W12" s="35">
        <f t="array" ref="W12">MMULT(MMULT(W3:Z3,W5:Z8),AA5:AA8)</f>
        <v>4526.5068807487551</v>
      </c>
    </row>
    <row r="13" spans="1:27" ht="15" customHeight="1" x14ac:dyDescent="0.2">
      <c r="A13" s="21">
        <f>'23.22-Pesi-uguali'!A13</f>
        <v>10</v>
      </c>
      <c r="B13" s="25">
        <f>'23.22-Pesi-uguali'!B13</f>
        <v>45496</v>
      </c>
      <c r="C13" s="27">
        <f>'23.22-Pesi-uguali'!Q13</f>
        <v>-1.5582597236806946E-3</v>
      </c>
      <c r="D13" s="27">
        <f>'23.22-Pesi-uguali'!R13</f>
        <v>-4.7173342308961218E-3</v>
      </c>
      <c r="E13" s="27">
        <f>'23.22-Pesi-uguali'!S13</f>
        <v>-5.6344747652662553E-3</v>
      </c>
      <c r="F13" s="27">
        <f>'23.22-Pesi-uguali'!T13</f>
        <v>4.1315937577398867E-3</v>
      </c>
      <c r="J13" s="28">
        <f t="shared" si="0"/>
        <v>9.4901736466886138E-5</v>
      </c>
      <c r="K13" s="28">
        <f t="shared" si="0"/>
        <v>7.5113554263537923E-5</v>
      </c>
      <c r="L13" s="28">
        <f t="shared" si="0"/>
        <v>1.3008779970026746E-4</v>
      </c>
      <c r="M13" s="28">
        <f t="shared" si="0"/>
        <v>2.0642720839449485E-4</v>
      </c>
      <c r="O13" s="28">
        <f t="shared" si="1"/>
        <v>1.1794663816164713E-5</v>
      </c>
      <c r="P13" s="28">
        <f t="shared" si="2"/>
        <v>2.3828309085636035E-5</v>
      </c>
      <c r="Q13" s="28">
        <f t="shared" si="3"/>
        <v>1.3020506334261761E-5</v>
      </c>
      <c r="R13" s="28">
        <f t="shared" si="4"/>
        <v>8.6645822759586109E-5</v>
      </c>
      <c r="S13" s="28">
        <f t="shared" si="5"/>
        <v>2.790785101754785E-5</v>
      </c>
      <c r="T13" s="28">
        <f t="shared" si="6"/>
        <v>1.0392587243455017E-5</v>
      </c>
    </row>
    <row r="14" spans="1:27" ht="15" customHeight="1" x14ac:dyDescent="0.25">
      <c r="A14" s="21">
        <f>'23.22-Pesi-uguali'!A14</f>
        <v>11</v>
      </c>
      <c r="B14" s="25">
        <f>'23.22-Pesi-uguali'!B14</f>
        <v>45497</v>
      </c>
      <c r="C14" s="27">
        <f>'23.22-Pesi-uguali'!Q14</f>
        <v>-2.3135686964182403E-2</v>
      </c>
      <c r="D14" s="27">
        <f>'23.22-Pesi-uguali'!R14</f>
        <v>-1.5885683497833178E-3</v>
      </c>
      <c r="E14" s="27">
        <f>'23.22-Pesi-uguali'!S14</f>
        <v>-1.2267889550656587E-2</v>
      </c>
      <c r="F14" s="27">
        <f>'23.22-Pesi-uguali'!T14</f>
        <v>2.0415569850264896E-3</v>
      </c>
      <c r="J14" s="28">
        <f t="shared" si="0"/>
        <v>8.5654380156842072E-5</v>
      </c>
      <c r="K14" s="28">
        <f t="shared" si="0"/>
        <v>6.9827523061782574E-5</v>
      </c>
      <c r="L14" s="28">
        <f t="shared" si="0"/>
        <v>1.2025375031828294E-4</v>
      </c>
      <c r="M14" s="28">
        <f t="shared" si="0"/>
        <v>1.8749149425294488E-4</v>
      </c>
      <c r="O14" s="28">
        <f t="shared" si="1"/>
        <v>1.135028062806281E-5</v>
      </c>
      <c r="P14" s="28">
        <f t="shared" si="2"/>
        <v>2.2323475686153397E-5</v>
      </c>
      <c r="Q14" s="28">
        <f t="shared" si="3"/>
        <v>1.1074646086105922E-5</v>
      </c>
      <c r="R14" s="28">
        <f t="shared" si="4"/>
        <v>8.0639210551958598E-5</v>
      </c>
      <c r="S14" s="28">
        <f t="shared" si="5"/>
        <v>2.3168055049638753E-5</v>
      </c>
      <c r="T14" s="28">
        <f t="shared" si="6"/>
        <v>7.0253924422778192E-6</v>
      </c>
      <c r="V14" s="33" t="s">
        <v>146</v>
      </c>
      <c r="W14" s="35">
        <f>SQRT(W12)</f>
        <v>67.279319859439383</v>
      </c>
    </row>
    <row r="15" spans="1:27" ht="15" customHeight="1" x14ac:dyDescent="0.2">
      <c r="A15" s="21">
        <f>'23.22-Pesi-uguali'!A15</f>
        <v>12</v>
      </c>
      <c r="B15" s="25">
        <f>'23.22-Pesi-uguali'!B15</f>
        <v>45498</v>
      </c>
      <c r="C15" s="27">
        <f>'23.22-Pesi-uguali'!Q15</f>
        <v>-5.1332673554934042E-3</v>
      </c>
      <c r="D15" s="27">
        <f>'23.22-Pesi-uguali'!R15</f>
        <v>8.4146198600231273E-4</v>
      </c>
      <c r="E15" s="27">
        <f>'23.22-Pesi-uguali'!S15</f>
        <v>-1.1261549616333332E-2</v>
      </c>
      <c r="F15" s="27">
        <f>'23.22-Pesi-uguali'!T15</f>
        <v>-2.3155132356248141E-2</v>
      </c>
      <c r="J15" s="28">
        <f t="shared" si="0"/>
        <v>1.3061494327162182E-4</v>
      </c>
      <c r="K15" s="28">
        <f t="shared" si="0"/>
        <v>6.3097125695797652E-5</v>
      </c>
      <c r="L15" s="28">
        <f t="shared" si="0"/>
        <v>1.2327848668916555E-4</v>
      </c>
      <c r="M15" s="28">
        <f t="shared" si="0"/>
        <v>1.6915914031996143E-4</v>
      </c>
      <c r="O15" s="28">
        <f t="shared" si="1"/>
        <v>1.3890514571435996E-5</v>
      </c>
      <c r="P15" s="28">
        <f t="shared" si="2"/>
        <v>4.8473733353053565E-5</v>
      </c>
      <c r="Q15" s="28">
        <f t="shared" si="3"/>
        <v>5.2438991449840424E-6</v>
      </c>
      <c r="R15" s="28">
        <f t="shared" si="4"/>
        <v>7.4524127602643804E-5</v>
      </c>
      <c r="S15" s="28">
        <f t="shared" si="5"/>
        <v>2.0526934263605667E-5</v>
      </c>
      <c r="T15" s="28">
        <f t="shared" si="6"/>
        <v>3.8182936376823943E-6</v>
      </c>
    </row>
    <row r="16" spans="1:27" ht="15" customHeight="1" x14ac:dyDescent="0.2">
      <c r="A16" s="21">
        <f>'23.22-Pesi-uguali'!A16</f>
        <v>13</v>
      </c>
      <c r="B16" s="25">
        <f>'23.22-Pesi-uguali'!B16</f>
        <v>45499</v>
      </c>
      <c r="C16" s="27">
        <f>'23.22-Pesi-uguali'!Q16</f>
        <v>1.1158954197106257E-2</v>
      </c>
      <c r="D16" s="27">
        <f>'23.22-Pesi-uguali'!R16</f>
        <v>1.1806913849867854E-2</v>
      </c>
      <c r="E16" s="27">
        <f>'23.22-Pesi-uguali'!S16</f>
        <v>1.3043308411886041E-2</v>
      </c>
      <c r="F16" s="27">
        <f>'23.22-Pesi-uguali'!T16</f>
        <v>-1.7678835098988713E-2</v>
      </c>
      <c r="J16" s="28">
        <f t="shared" si="0"/>
        <v>1.2018849231875707E-4</v>
      </c>
      <c r="K16" s="28">
        <f t="shared" si="0"/>
        <v>5.6858218953606585E-5</v>
      </c>
      <c r="L16" s="28">
        <f t="shared" si="0"/>
        <v>1.2363288799636273E-4</v>
      </c>
      <c r="M16" s="28">
        <f t="shared" si="0"/>
        <v>2.0585924173150224E-4</v>
      </c>
      <c r="O16" s="28">
        <f t="shared" si="1"/>
        <v>1.2069518179928964E-5</v>
      </c>
      <c r="P16" s="28">
        <f t="shared" si="2"/>
        <v>4.9407214519527525E-5</v>
      </c>
      <c r="Q16" s="28">
        <f t="shared" si="3"/>
        <v>1.6605657734131402E-5</v>
      </c>
      <c r="R16" s="28">
        <f t="shared" si="4"/>
        <v>6.6124098251817089E-5</v>
      </c>
      <c r="S16" s="28">
        <f t="shared" si="5"/>
        <v>1.6525824471381603E-5</v>
      </c>
      <c r="T16" s="28">
        <f t="shared" si="6"/>
        <v>2.9512731464179528E-5</v>
      </c>
      <c r="V16" s="36" t="s">
        <v>2</v>
      </c>
      <c r="W16" s="37">
        <v>0.99</v>
      </c>
    </row>
    <row r="17" spans="1:27" ht="15" customHeight="1" x14ac:dyDescent="0.2">
      <c r="A17" s="21">
        <f>'23.22-Pesi-uguali'!A17</f>
        <v>14</v>
      </c>
      <c r="B17" s="25">
        <f>'23.22-Pesi-uguali'!B17</f>
        <v>45502</v>
      </c>
      <c r="C17" s="27">
        <f>'23.22-Pesi-uguali'!Q17</f>
        <v>8.2682505892690231E-4</v>
      </c>
      <c r="D17" s="27">
        <f>'23.22-Pesi-uguali'!R17</f>
        <v>-2.7759622499818732E-3</v>
      </c>
      <c r="E17" s="27">
        <f>'23.22-Pesi-uguali'!S17</f>
        <v>-1.3742652544376725E-2</v>
      </c>
      <c r="F17" s="27">
        <f>'23.22-Pesi-uguali'!T17</f>
        <v>2.5783691673900783E-2</v>
      </c>
      <c r="J17" s="28">
        <f t="shared" si="0"/>
        <v>1.206218689641929E-4</v>
      </c>
      <c r="K17" s="28">
        <f t="shared" si="0"/>
        <v>6.5112718524066061E-5</v>
      </c>
      <c r="L17" s="28">
        <f t="shared" si="0"/>
        <v>1.2828238862948419E-4</v>
      </c>
      <c r="M17" s="28">
        <f t="shared" si="0"/>
        <v>2.1652743860407555E-4</v>
      </c>
      <c r="O17" s="28">
        <f t="shared" si="1"/>
        <v>2.403784744792155E-5</v>
      </c>
      <c r="P17" s="28">
        <f t="shared" si="2"/>
        <v>5.9021461182271479E-5</v>
      </c>
      <c r="Q17" s="28">
        <f t="shared" si="3"/>
        <v>-4.7826391520626858E-6</v>
      </c>
      <c r="R17" s="28">
        <f t="shared" si="4"/>
        <v>7.4911810300274891E-5</v>
      </c>
      <c r="S17" s="28">
        <f t="shared" si="5"/>
        <v>-6.0000062737345312E-6</v>
      </c>
      <c r="T17" s="28">
        <f t="shared" si="6"/>
        <v>3.5024084618630146E-6</v>
      </c>
    </row>
    <row r="18" spans="1:27" ht="15" customHeight="1" x14ac:dyDescent="0.2">
      <c r="A18" s="21">
        <f>'23.22-Pesi-uguali'!A18</f>
        <v>15</v>
      </c>
      <c r="B18" s="25">
        <f>'23.22-Pesi-uguali'!B18</f>
        <v>45503</v>
      </c>
      <c r="C18" s="27">
        <f>'23.22-Pesi-uguali'!Q18</f>
        <v>-4.9560131813679523E-3</v>
      </c>
      <c r="D18" s="27">
        <f>'23.22-Pesi-uguali'!R18</f>
        <v>-5.0622003322735212E-4</v>
      </c>
      <c r="E18" s="27">
        <f>'23.22-Pesi-uguali'!S18</f>
        <v>4.8295457894172739E-3</v>
      </c>
      <c r="F18" s="27">
        <f>'23.22-Pesi-uguali'!T18</f>
        <v>-4.8036765493100425E-3</v>
      </c>
      <c r="J18" s="28">
        <f t="shared" si="0"/>
        <v>1.0862804603558056E-4</v>
      </c>
      <c r="K18" s="28">
        <f t="shared" si="0"/>
        <v>5.9372043312991899E-5</v>
      </c>
      <c r="L18" s="28">
        <f t="shared" si="0"/>
        <v>1.3434019966208216E-4</v>
      </c>
      <c r="M18" s="28">
        <f t="shared" si="0"/>
        <v>2.6135457037714606E-4</v>
      </c>
      <c r="O18" s="28">
        <f t="shared" si="1"/>
        <v>2.1404539188037382E-5</v>
      </c>
      <c r="P18" s="28">
        <f t="shared" si="2"/>
        <v>5.1983038114062708E-5</v>
      </c>
      <c r="Q18" s="28">
        <f t="shared" si="3"/>
        <v>-2.1725149980938084E-6</v>
      </c>
      <c r="R18" s="28">
        <f t="shared" si="4"/>
        <v>7.1235537738028115E-5</v>
      </c>
      <c r="S18" s="28">
        <f t="shared" si="5"/>
        <v>-1.2557461121553127E-5</v>
      </c>
      <c r="T18" s="28">
        <f t="shared" si="6"/>
        <v>-3.2281463982899036E-5</v>
      </c>
      <c r="V18" s="36" t="s">
        <v>119</v>
      </c>
      <c r="W18" s="22">
        <f>NORMSINV(W16)</f>
        <v>2.3263478740408408</v>
      </c>
    </row>
    <row r="19" spans="1:27" ht="15" customHeight="1" x14ac:dyDescent="0.2">
      <c r="A19" s="21">
        <f>'23.22-Pesi-uguali'!A19</f>
        <v>16</v>
      </c>
      <c r="B19" s="25">
        <f>'23.22-Pesi-uguali'!B19</f>
        <v>45504</v>
      </c>
      <c r="C19" s="27">
        <f>'23.22-Pesi-uguali'!Q19</f>
        <v>1.5870968829548786E-2</v>
      </c>
      <c r="D19" s="27">
        <f>'23.22-Pesi-uguali'!R19</f>
        <v>1.0238135563982858E-2</v>
      </c>
      <c r="E19" s="27">
        <f>'23.22-Pesi-uguali'!S19</f>
        <v>7.9363564803553565E-3</v>
      </c>
      <c r="F19" s="27">
        <f>'23.22-Pesi-uguali'!T19</f>
        <v>4.557853704092639E-2</v>
      </c>
      <c r="J19" s="28">
        <f t="shared" si="0"/>
        <v>1.002214480974118E-4</v>
      </c>
      <c r="K19" s="28">
        <f t="shared" si="0"/>
        <v>5.3460464853896783E-5</v>
      </c>
      <c r="L19" s="28">
        <f t="shared" si="0"/>
        <v>1.2323863094908176E-4</v>
      </c>
      <c r="M19" s="28">
        <f t="shared" si="0"/>
        <v>2.3752664417847058E-4</v>
      </c>
      <c r="O19" s="28">
        <f t="shared" si="1"/>
        <v>1.9514968584968371E-5</v>
      </c>
      <c r="P19" s="28">
        <f t="shared" si="2"/>
        <v>4.4391205043419231E-5</v>
      </c>
      <c r="Q19" s="28">
        <f t="shared" si="3"/>
        <v>4.2544493145644088E-7</v>
      </c>
      <c r="R19" s="28">
        <f t="shared" si="4"/>
        <v>6.3867502681226129E-5</v>
      </c>
      <c r="S19" s="28">
        <f t="shared" si="5"/>
        <v>-1.1058543279157297E-5</v>
      </c>
      <c r="T19" s="28">
        <f t="shared" si="6"/>
        <v>-3.1373275169853414E-5</v>
      </c>
    </row>
    <row r="20" spans="1:27" ht="15" customHeight="1" x14ac:dyDescent="0.2">
      <c r="A20" s="21">
        <f>'23.22-Pesi-uguali'!A20</f>
        <v>17</v>
      </c>
      <c r="B20" s="25">
        <f>'23.22-Pesi-uguali'!B20</f>
        <v>45505</v>
      </c>
      <c r="C20" s="27">
        <f>'23.22-Pesi-uguali'!Q20</f>
        <v>-1.3653233588531058E-2</v>
      </c>
      <c r="D20" s="27">
        <f>'23.22-Pesi-uguali'!R20</f>
        <v>-1.2313428856394505E-2</v>
      </c>
      <c r="E20" s="27">
        <f>'23.22-Pesi-uguali'!S20</f>
        <v>-2.4908206081867279E-2</v>
      </c>
      <c r="F20" s="27">
        <f>'23.22-Pesi-uguali'!T20</f>
        <v>-2.7862841613718603E-2</v>
      </c>
      <c r="J20" s="28">
        <f t="shared" si="0"/>
        <v>1.1538806844652154E-4</v>
      </c>
      <c r="K20" s="28">
        <f t="shared" si="0"/>
        <v>5.8596360351156168E-5</v>
      </c>
      <c r="L20" s="28">
        <f t="shared" si="0"/>
        <v>1.1721334327250142E-4</v>
      </c>
      <c r="M20" s="28">
        <f t="shared" si="0"/>
        <v>4.2151428363973334E-4</v>
      </c>
      <c r="O20" s="28">
        <f t="shared" si="1"/>
        <v>3.381238476733821E-5</v>
      </c>
      <c r="P20" s="28">
        <f t="shared" si="2"/>
        <v>5.2547851171068046E-5</v>
      </c>
      <c r="Q20" s="28">
        <f t="shared" si="3"/>
        <v>7.2720454505608532E-5</v>
      </c>
      <c r="R20" s="28">
        <f t="shared" si="4"/>
        <v>6.5606101766100722E-5</v>
      </c>
      <c r="S20" s="28">
        <f t="shared" si="5"/>
        <v>3.6711235152060267E-5</v>
      </c>
      <c r="T20" s="28">
        <f t="shared" si="6"/>
        <v>7.9368041281191942E-6</v>
      </c>
      <c r="V20" s="21" t="s">
        <v>120</v>
      </c>
      <c r="W20" s="38">
        <f>W18*W14</f>
        <v>156.51510272192053</v>
      </c>
    </row>
    <row r="21" spans="1:27" ht="15" customHeight="1" x14ac:dyDescent="0.2">
      <c r="A21" s="21">
        <f>'23.22-Pesi-uguali'!A21</f>
        <v>18</v>
      </c>
      <c r="B21" s="25">
        <f>'23.22-Pesi-uguali'!B21</f>
        <v>45506</v>
      </c>
      <c r="C21" s="27">
        <f>'23.22-Pesi-uguali'!Q21</f>
        <v>-1.8368813059724768E-2</v>
      </c>
      <c r="D21" s="27">
        <f>'23.22-Pesi-uguali'!R21</f>
        <v>-1.6741857735931408E-2</v>
      </c>
      <c r="E21" s="27">
        <f>'23.22-Pesi-uguali'!S21</f>
        <v>-1.1897703579999501E-2</v>
      </c>
      <c r="F21" s="27">
        <f>'23.22-Pesi-uguali'!T21</f>
        <v>-4.6561487640001488E-2</v>
      </c>
      <c r="J21" s="28">
        <f t="shared" ref="J21:M36" si="7">J20*$H$2+C20^2*(1-$H$2)</f>
        <v>1.2249034034416865E-4</v>
      </c>
      <c r="K21" s="28">
        <f t="shared" si="7"/>
        <v>6.7898777336189442E-5</v>
      </c>
      <c r="L21" s="28">
        <f t="shared" si="7"/>
        <v>1.6753388196692829E-4</v>
      </c>
      <c r="M21" s="28">
        <f t="shared" si="7"/>
        <v>4.5699664955487689E-4</v>
      </c>
      <c r="O21" s="28">
        <f t="shared" si="1"/>
        <v>4.7242958335815685E-5</v>
      </c>
      <c r="P21" s="28">
        <f t="shared" si="2"/>
        <v>8.1300821644661621E-5</v>
      </c>
      <c r="Q21" s="28">
        <f t="shared" si="3"/>
        <v>1.0349019755428204E-4</v>
      </c>
      <c r="R21" s="28">
        <f t="shared" si="4"/>
        <v>8.9716033942439211E-5</v>
      </c>
      <c r="S21" s="28">
        <f t="shared" si="5"/>
        <v>6.734882343160546E-5</v>
      </c>
      <c r="T21" s="28">
        <f t="shared" si="6"/>
        <v>7.6544463809400314E-5</v>
      </c>
      <c r="V21" s="21"/>
    </row>
    <row r="22" spans="1:27" ht="15" customHeight="1" x14ac:dyDescent="0.2">
      <c r="A22" s="21">
        <f>'23.22-Pesi-uguali'!A22</f>
        <v>19</v>
      </c>
      <c r="B22" s="25">
        <f>'23.22-Pesi-uguali'!B22</f>
        <v>45509</v>
      </c>
      <c r="C22" s="27">
        <f>'23.22-Pesi-uguali'!Q22</f>
        <v>-2.9926695791820945E-2</v>
      </c>
      <c r="D22" s="27">
        <f>'23.22-Pesi-uguali'!R22</f>
        <v>-1.8659176704758883E-2</v>
      </c>
      <c r="E22" s="27">
        <f>'23.22-Pesi-uguali'!S22</f>
        <v>-2.2640614695002581E-3</v>
      </c>
      <c r="F22" s="27">
        <f>'23.22-Pesi-uguali'!T22</f>
        <v>-8.272935103232984E-2</v>
      </c>
      <c r="J22" s="28">
        <f t="shared" si="7"/>
        <v>1.4398263563206331E-4</v>
      </c>
      <c r="K22" s="28">
        <f t="shared" si="7"/>
        <v>8.9137879647587122E-5</v>
      </c>
      <c r="L22" s="28">
        <f t="shared" si="7"/>
        <v>1.6493602881798876E-4</v>
      </c>
      <c r="M22" s="28">
        <f t="shared" si="7"/>
        <v>6.2809419772439029E-4</v>
      </c>
      <c r="O22" s="28">
        <f t="shared" si="1"/>
        <v>7.3271468004617208E-5</v>
      </c>
      <c r="P22" s="28">
        <f t="shared" si="2"/>
        <v>9.5025408770298364E-5</v>
      </c>
      <c r="Q22" s="28">
        <f t="shared" si="3"/>
        <v>1.7866910402304108E-4</v>
      </c>
      <c r="R22" s="28">
        <f t="shared" si="4"/>
        <v>1.0066339662025863E-4</v>
      </c>
      <c r="S22" s="28">
        <f t="shared" si="5"/>
        <v>1.3856652129266825E-4</v>
      </c>
      <c r="T22" s="28">
        <f t="shared" si="6"/>
        <v>1.2428749524691509E-4</v>
      </c>
      <c r="V22" s="21" t="s">
        <v>121</v>
      </c>
      <c r="W22" s="39">
        <f>W14*EXP(-(W18^2)/2)/(SQRT(2*PI())*(1-W16))</f>
        <v>179.31380002457183</v>
      </c>
    </row>
    <row r="23" spans="1:27" ht="15" customHeight="1" x14ac:dyDescent="0.2">
      <c r="A23" s="21">
        <f>'23.22-Pesi-uguali'!A23</f>
        <v>20</v>
      </c>
      <c r="B23" s="25">
        <f>'23.22-Pesi-uguali'!B23</f>
        <v>45510</v>
      </c>
      <c r="C23" s="27">
        <f>'23.22-Pesi-uguali'!Q23</f>
        <v>1.0367527800451644E-2</v>
      </c>
      <c r="D23" s="27">
        <f>'23.22-Pesi-uguali'!R23</f>
        <v>-3.7470613264167139E-3</v>
      </c>
      <c r="E23" s="27">
        <f>'23.22-Pesi-uguali'!S23</f>
        <v>-7.2890821321373546E-3</v>
      </c>
      <c r="F23" s="27">
        <f>'23.22-Pesi-uguali'!T23</f>
        <v>8.1125948995437805E-2</v>
      </c>
      <c r="J23" s="28">
        <f t="shared" si="7"/>
        <v>2.1914508417047632E-4</v>
      </c>
      <c r="K23" s="28">
        <f t="shared" si="7"/>
        <v>1.1504057921277006E-4</v>
      </c>
      <c r="L23" s="28">
        <f t="shared" si="7"/>
        <v>1.4895502336995746E-4</v>
      </c>
      <c r="M23" s="28">
        <f t="shared" si="7"/>
        <v>1.2496993301749967E-3</v>
      </c>
      <c r="O23" s="28">
        <f t="shared" si="1"/>
        <v>1.2178507170107058E-4</v>
      </c>
      <c r="P23" s="28">
        <f t="shared" si="2"/>
        <v>9.2298455778440261E-5</v>
      </c>
      <c r="Q23" s="28">
        <f t="shared" si="3"/>
        <v>4.0838380576066718E-4</v>
      </c>
      <c r="R23" s="28">
        <f t="shared" si="4"/>
        <v>9.4821609261216909E-5</v>
      </c>
      <c r="S23" s="28">
        <f t="shared" si="5"/>
        <v>2.790760271216283E-4</v>
      </c>
      <c r="T23" s="28">
        <f t="shared" si="6"/>
        <v>1.3058917932912953E-4</v>
      </c>
    </row>
    <row r="24" spans="1:27" ht="15" customHeight="1" x14ac:dyDescent="0.2">
      <c r="A24" s="21">
        <f>'23.22-Pesi-uguali'!A24</f>
        <v>21</v>
      </c>
      <c r="B24" s="25">
        <f>'23.22-Pesi-uguali'!B24</f>
        <v>45511</v>
      </c>
      <c r="C24" s="27">
        <f>'23.22-Pesi-uguali'!Q24</f>
        <v>-7.7011048042723235E-3</v>
      </c>
      <c r="D24" s="27">
        <f>'23.22-Pesi-uguali'!R24</f>
        <v>2.0367935990084962E-2</v>
      </c>
      <c r="E24" s="27">
        <f>'23.22-Pesi-uguali'!S24</f>
        <v>1.9727164763097899E-2</v>
      </c>
      <c r="F24" s="27">
        <f>'23.22-Pesi-uguali'!T24</f>
        <v>-2.0962088163737728E-3</v>
      </c>
      <c r="J24" s="28">
        <f t="shared" si="7"/>
        <v>2.0797913902274246E-4</v>
      </c>
      <c r="K24" s="28">
        <f t="shared" si="7"/>
        <v>1.0494056814988583E-4</v>
      </c>
      <c r="L24" s="28">
        <f t="shared" si="7"/>
        <v>1.3937259286586612E-4</v>
      </c>
      <c r="M24" s="28">
        <f t="shared" si="7"/>
        <v>1.7828713571985347E-3</v>
      </c>
      <c r="O24" s="28">
        <f t="shared" si="1"/>
        <v>1.0572178828380128E-4</v>
      </c>
      <c r="P24" s="28">
        <f t="shared" si="2"/>
        <v>7.5511634036125308E-5</v>
      </c>
      <c r="Q24" s="28">
        <f t="shared" si="3"/>
        <v>4.516529783394228E-4</v>
      </c>
      <c r="R24" s="28">
        <f t="shared" si="4"/>
        <v>8.8070712111335925E-5</v>
      </c>
      <c r="S24" s="28">
        <f t="shared" si="5"/>
        <v>2.2077003380449953E-4</v>
      </c>
      <c r="T24" s="28">
        <f t="shared" si="6"/>
        <v>5.839689086868339E-5</v>
      </c>
      <c r="V24" s="215" t="s">
        <v>128</v>
      </c>
      <c r="W24" s="215"/>
      <c r="X24" s="215"/>
      <c r="Y24" s="215"/>
      <c r="Z24" s="215"/>
      <c r="AA24" s="217"/>
    </row>
    <row r="25" spans="1:27" ht="15" customHeight="1" x14ac:dyDescent="0.25">
      <c r="A25" s="21">
        <f>'23.22-Pesi-uguali'!A25</f>
        <v>22</v>
      </c>
      <c r="B25" s="25">
        <f>'23.22-Pesi-uguali'!B25</f>
        <v>45512</v>
      </c>
      <c r="C25" s="27">
        <f>'23.22-Pesi-uguali'!Q25</f>
        <v>2.3050001586009315E-2</v>
      </c>
      <c r="D25" s="27">
        <f>'23.22-Pesi-uguali'!R25</f>
        <v>-2.9164933219045846E-3</v>
      </c>
      <c r="E25" s="27">
        <f>'23.22-Pesi-uguali'!S25</f>
        <v>-1.8245092357471204E-3</v>
      </c>
      <c r="F25" s="27">
        <f>'23.22-Pesi-uguali'!T25</f>
        <v>-1.1659056407575738E-3</v>
      </c>
      <c r="J25" s="28">
        <f t="shared" si="7"/>
        <v>1.9311192664110685E-4</v>
      </c>
      <c r="K25" s="28">
        <f t="shared" si="7"/>
        <v>1.3593179298451708E-4</v>
      </c>
      <c r="L25" s="28">
        <f t="shared" si="7"/>
        <v>1.6435143653832065E-4</v>
      </c>
      <c r="M25" s="28">
        <f t="shared" si="7"/>
        <v>1.6050236306188656E-3</v>
      </c>
      <c r="O25" s="28">
        <f t="shared" si="1"/>
        <v>7.9464048484785709E-5</v>
      </c>
      <c r="P25" s="28">
        <f t="shared" si="2"/>
        <v>5.2768374299336297E-5</v>
      </c>
      <c r="Q25" s="28">
        <f t="shared" si="3"/>
        <v>4.0810199288413397E-4</v>
      </c>
      <c r="R25" s="28">
        <f t="shared" si="4"/>
        <v>1.1944380381626609E-4</v>
      </c>
      <c r="S25" s="28">
        <f t="shared" si="5"/>
        <v>1.9442348572467429E-4</v>
      </c>
      <c r="T25" s="28">
        <f t="shared" si="6"/>
        <v>4.8421976111968668E-5</v>
      </c>
      <c r="W25" s="214" t="s">
        <v>144</v>
      </c>
      <c r="X25" s="215"/>
      <c r="Y25" s="215"/>
      <c r="Z25" s="215"/>
      <c r="AA25" s="24"/>
    </row>
    <row r="26" spans="1:27" ht="15" customHeight="1" x14ac:dyDescent="0.2">
      <c r="A26" s="21">
        <f>'23.22-Pesi-uguali'!A26</f>
        <v>23</v>
      </c>
      <c r="B26" s="25">
        <f>'23.22-Pesi-uguali'!B26</f>
        <v>45513</v>
      </c>
      <c r="C26" s="27">
        <f>'23.22-Pesi-uguali'!Q26</f>
        <v>4.7929348780966436E-3</v>
      </c>
      <c r="D26" s="27">
        <f>'23.22-Pesi-uguali'!R26</f>
        <v>6.1417968350292815E-3</v>
      </c>
      <c r="E26" s="27">
        <f>'23.22-Pesi-uguali'!S26</f>
        <v>1.8792057197557881E-3</v>
      </c>
      <c r="F26" s="27">
        <f>'23.22-Pesi-uguali'!T26</f>
        <v>6.7546166778107569E-4</v>
      </c>
      <c r="J26" s="28">
        <f t="shared" si="7"/>
        <v>2.2693099128849934E-4</v>
      </c>
      <c r="K26" s="28">
        <f t="shared" si="7"/>
        <v>1.2318920701573678E-4</v>
      </c>
      <c r="L26" s="28">
        <f t="shared" si="7"/>
        <v>1.4824917627962125E-4</v>
      </c>
      <c r="M26" s="28">
        <f t="shared" si="7"/>
        <v>1.4446572011532941E-3</v>
      </c>
      <c r="O26" s="28">
        <f t="shared" si="1"/>
        <v>6.4795126066758505E-5</v>
      </c>
      <c r="P26" s="28">
        <f t="shared" si="2"/>
        <v>4.3286042791636695E-5</v>
      </c>
      <c r="Q26" s="28">
        <f t="shared" si="3"/>
        <v>3.6460438090886069E-4</v>
      </c>
      <c r="R26" s="28">
        <f t="shared" si="4"/>
        <v>1.0803154033482045E-4</v>
      </c>
      <c r="S26" s="28">
        <f t="shared" si="5"/>
        <v>1.753211727537309E-4</v>
      </c>
      <c r="T26" s="28">
        <f t="shared" si="6"/>
        <v>4.3792499061728985E-5</v>
      </c>
      <c r="W26" s="27">
        <f>W10</f>
        <v>6.6217063803759198E-3</v>
      </c>
      <c r="X26" s="27">
        <f>X10</f>
        <v>5.3720941612193382E-3</v>
      </c>
      <c r="Y26" s="27">
        <f>Y10</f>
        <v>7.9329129254151667E-3</v>
      </c>
      <c r="Z26" s="27">
        <f>Z10</f>
        <v>1.6465403076878479E-2</v>
      </c>
    </row>
    <row r="27" spans="1:27" ht="15" customHeight="1" x14ac:dyDescent="0.25">
      <c r="A27" s="21">
        <f>'23.22-Pesi-uguali'!A27</f>
        <v>24</v>
      </c>
      <c r="B27" s="25">
        <f>'23.22-Pesi-uguali'!B27</f>
        <v>45517</v>
      </c>
      <c r="C27" s="27">
        <f>'23.22-Pesi-uguali'!Q27</f>
        <v>1.7040258038193243E-2</v>
      </c>
      <c r="D27" s="27">
        <f>'23.22-Pesi-uguali'!R27</f>
        <v>1.2469305724956789E-2</v>
      </c>
      <c r="E27" s="27">
        <f>'23.22-Pesi-uguali'!S27</f>
        <v>2.1270992031048861E-3</v>
      </c>
      <c r="F27" s="27">
        <f>'23.22-Pesi-uguali'!T27</f>
        <v>3.0407418826226506E-2</v>
      </c>
      <c r="J27" s="28">
        <f t="shared" si="7"/>
        <v>2.0653511463421693E-4</v>
      </c>
      <c r="K27" s="28">
        <f t="shared" si="7"/>
        <v>1.1464245315044068E-4</v>
      </c>
      <c r="L27" s="28">
        <f t="shared" si="7"/>
        <v>1.3377740006537543E-4</v>
      </c>
      <c r="M27" s="28">
        <f t="shared" si="7"/>
        <v>1.3002371058844289E-3</v>
      </c>
      <c r="O27" s="28">
        <f t="shared" si="1"/>
        <v>6.1259336686562206E-5</v>
      </c>
      <c r="P27" s="28">
        <f t="shared" si="2"/>
        <v>3.9858129576206647E-5</v>
      </c>
      <c r="Q27" s="28">
        <f t="shared" si="3"/>
        <v>3.2846768719660717E-4</v>
      </c>
      <c r="R27" s="28">
        <f t="shared" si="4"/>
        <v>9.8382556275534907E-5</v>
      </c>
      <c r="S27" s="28">
        <f t="shared" si="5"/>
        <v>1.5820391031169393E-4</v>
      </c>
      <c r="T27" s="28">
        <f t="shared" si="6"/>
        <v>3.9540182298513088E-5</v>
      </c>
      <c r="V27" s="29"/>
      <c r="W27" s="23" t="s">
        <v>113</v>
      </c>
      <c r="X27" s="23" t="s">
        <v>114</v>
      </c>
      <c r="Y27" s="23" t="s">
        <v>115</v>
      </c>
      <c r="Z27" s="23" t="s">
        <v>116</v>
      </c>
      <c r="AA27" s="30" t="s">
        <v>144</v>
      </c>
    </row>
    <row r="28" spans="1:27" ht="15" customHeight="1" x14ac:dyDescent="0.2">
      <c r="A28" s="21">
        <f>'23.22-Pesi-uguali'!A28</f>
        <v>25</v>
      </c>
      <c r="B28" s="25">
        <f>'23.22-Pesi-uguali'!B28</f>
        <v>45518</v>
      </c>
      <c r="C28" s="27">
        <f>'23.22-Pesi-uguali'!Q28</f>
        <v>3.8540988041589849E-3</v>
      </c>
      <c r="D28" s="27">
        <f>'23.22-Pesi-uguali'!R28</f>
        <v>9.816419272099617E-3</v>
      </c>
      <c r="E28" s="27">
        <f>'23.22-Pesi-uguali'!S28</f>
        <v>1.6019066543543164E-2</v>
      </c>
      <c r="F28" s="27">
        <f>'23.22-Pesi-uguali'!T28</f>
        <v>8.8206866306415315E-3</v>
      </c>
      <c r="J28" s="28">
        <f t="shared" si="7"/>
        <v>2.1491864257161617E-4</v>
      </c>
      <c r="K28" s="28">
        <f t="shared" si="7"/>
        <v>1.1872656636164062E-4</v>
      </c>
      <c r="L28" s="28">
        <f t="shared" si="7"/>
        <v>1.2085211516082284E-4</v>
      </c>
      <c r="M28" s="28">
        <f t="shared" si="7"/>
        <v>1.2626745072633414E-3</v>
      </c>
      <c r="O28" s="28">
        <f t="shared" si="1"/>
        <v>7.6381421728944382E-5</v>
      </c>
      <c r="P28" s="28">
        <f t="shared" si="2"/>
        <v>3.9496948547960233E-5</v>
      </c>
      <c r="Q28" s="28">
        <f t="shared" si="3"/>
        <v>3.4743594478437795E-4</v>
      </c>
      <c r="R28" s="28">
        <f t="shared" si="4"/>
        <v>9.11966456750641E-5</v>
      </c>
      <c r="S28" s="28">
        <f t="shared" si="5"/>
        <v>1.8029945944562705E-4</v>
      </c>
      <c r="T28" s="28">
        <f t="shared" si="6"/>
        <v>4.205412370403607E-5</v>
      </c>
      <c r="V28" s="19" t="s">
        <v>113</v>
      </c>
      <c r="W28" s="40">
        <f t="shared" ref="W28:Z31" si="8">W5/(W$26*$AA28)</f>
        <v>0.99999999999999989</v>
      </c>
      <c r="X28" s="41">
        <f t="shared" si="8"/>
        <v>0.16276591366200996</v>
      </c>
      <c r="Y28" s="41">
        <f t="shared" si="8"/>
        <v>0.23964068063559488</v>
      </c>
      <c r="Z28" s="41">
        <f t="shared" si="8"/>
        <v>8.4524205739756539E-2</v>
      </c>
      <c r="AA28" s="28">
        <f>W10</f>
        <v>6.6217063803759198E-3</v>
      </c>
    </row>
    <row r="29" spans="1:27" ht="15" customHeight="1" x14ac:dyDescent="0.2">
      <c r="A29" s="21">
        <f>'23.22-Pesi-uguali'!A29</f>
        <v>26</v>
      </c>
      <c r="B29" s="25">
        <f>'23.22-Pesi-uguali'!B29</f>
        <v>45519</v>
      </c>
      <c r="C29" s="27">
        <f>'23.22-Pesi-uguali'!Q29</f>
        <v>1.6426804757275183E-2</v>
      </c>
      <c r="D29" s="27">
        <f>'23.22-Pesi-uguali'!R29</f>
        <v>1.2492142179927914E-2</v>
      </c>
      <c r="E29" s="27">
        <f>'23.22-Pesi-uguali'!S29</f>
        <v>1.1538732252503648E-2</v>
      </c>
      <c r="F29" s="27">
        <f>'23.22-Pesi-uguali'!T29</f>
        <v>6.0734010705433567E-3</v>
      </c>
      <c r="J29" s="28">
        <f t="shared" si="7"/>
        <v>1.9491218607367653E-4</v>
      </c>
      <c r="K29" s="28">
        <f t="shared" si="7"/>
        <v>1.1649011845804144E-4</v>
      </c>
      <c r="L29" s="28">
        <f t="shared" si="7"/>
        <v>1.3442795293738694E-4</v>
      </c>
      <c r="M29" s="28">
        <f t="shared" si="7"/>
        <v>1.1441875078006052E-3</v>
      </c>
      <c r="O29" s="28">
        <f t="shared" si="1"/>
        <v>7.2526624533822176E-5</v>
      </c>
      <c r="P29" s="28">
        <f t="shared" si="2"/>
        <v>4.1721160214085497E-5</v>
      </c>
      <c r="Q29" s="28">
        <f t="shared" si="3"/>
        <v>3.1609193008544183E-4</v>
      </c>
      <c r="R29" s="28">
        <f t="shared" si="4"/>
        <v>9.7801968461466018E-5</v>
      </c>
      <c r="S29" s="28">
        <f t="shared" si="5"/>
        <v>1.7092826932448246E-4</v>
      </c>
      <c r="T29" s="28">
        <f t="shared" si="6"/>
        <v>5.197862794323129E-5</v>
      </c>
      <c r="V29" s="19" t="s">
        <v>114</v>
      </c>
      <c r="W29" s="41">
        <f t="shared" si="8"/>
        <v>0.16276591366200996</v>
      </c>
      <c r="X29" s="40">
        <f t="shared" si="8"/>
        <v>0.99999999999999989</v>
      </c>
      <c r="Y29" s="41">
        <f t="shared" si="8"/>
        <v>0.72342785384185038</v>
      </c>
      <c r="Z29" s="41">
        <f t="shared" si="8"/>
        <v>0.35253858100047047</v>
      </c>
      <c r="AA29" s="28">
        <f>X10</f>
        <v>5.3720941612193382E-3</v>
      </c>
    </row>
    <row r="30" spans="1:27" ht="15" customHeight="1" x14ac:dyDescent="0.2">
      <c r="A30" s="21">
        <f>'23.22-Pesi-uguali'!A30</f>
        <v>27</v>
      </c>
      <c r="B30" s="25">
        <f>'23.22-Pesi-uguali'!B30</f>
        <v>45520</v>
      </c>
      <c r="C30" s="27">
        <f>'23.22-Pesi-uguali'!Q30</f>
        <v>2.1310549217456206E-3</v>
      </c>
      <c r="D30" s="27">
        <f>'23.22-Pesi-uguali'!R30</f>
        <v>-1.5552393535280123E-4</v>
      </c>
      <c r="E30" s="27">
        <f>'23.22-Pesi-uguali'!S30</f>
        <v>1.9916137819884386E-3</v>
      </c>
      <c r="F30" s="27">
        <f>'23.22-Pesi-uguali'!T30</f>
        <v>3.1089168943469726E-2</v>
      </c>
      <c r="J30" s="28">
        <f t="shared" si="7"/>
        <v>2.0240495891967275E-4</v>
      </c>
      <c r="K30" s="28">
        <f t="shared" si="7"/>
        <v>1.204464682365907E-4</v>
      </c>
      <c r="L30" s="28">
        <f t="shared" si="7"/>
        <v>1.3429939184314503E-4</v>
      </c>
      <c r="M30" s="28">
        <f t="shared" si="7"/>
        <v>1.0334573770769124E-3</v>
      </c>
      <c r="O30" s="28">
        <f t="shared" si="1"/>
        <v>8.5794560139419737E-5</v>
      </c>
      <c r="P30" s="28">
        <f t="shared" si="2"/>
        <v>5.6503494378512098E-5</v>
      </c>
      <c r="Q30" s="28">
        <f t="shared" si="3"/>
        <v>2.9445939443674179E-4</v>
      </c>
      <c r="R30" s="28">
        <f t="shared" si="4"/>
        <v>1.0243612000275896E-4</v>
      </c>
      <c r="S30" s="28">
        <f t="shared" si="5"/>
        <v>1.6142242136092961E-4</v>
      </c>
      <c r="T30" s="28">
        <f t="shared" si="6"/>
        <v>5.3788700030415044E-5</v>
      </c>
      <c r="V30" s="19" t="s">
        <v>115</v>
      </c>
      <c r="W30" s="41">
        <f t="shared" si="8"/>
        <v>0.23964068063559488</v>
      </c>
      <c r="X30" s="41">
        <f t="shared" si="8"/>
        <v>0.72342785384185038</v>
      </c>
      <c r="Y30" s="40">
        <f t="shared" si="8"/>
        <v>0.99999999999999978</v>
      </c>
      <c r="Z30" s="41">
        <f t="shared" si="8"/>
        <v>0.35385978716547711</v>
      </c>
      <c r="AA30" s="28">
        <f>Y10</f>
        <v>7.9329129254151667E-3</v>
      </c>
    </row>
    <row r="31" spans="1:27" ht="15" customHeight="1" x14ac:dyDescent="0.2">
      <c r="A31" s="21">
        <f>'23.22-Pesi-uguali'!A31</f>
        <v>28</v>
      </c>
      <c r="B31" s="25">
        <f>'23.22-Pesi-uguali'!B31</f>
        <v>45523</v>
      </c>
      <c r="C31" s="27">
        <f>'23.22-Pesi-uguali'!Q31</f>
        <v>9.8298122065727887E-3</v>
      </c>
      <c r="D31" s="27">
        <f>'23.22-Pesi-uguali'!R31</f>
        <v>8.4134949900599131E-3</v>
      </c>
      <c r="E31" s="27">
        <f>'23.22-Pesi-uguali'!S31</f>
        <v>1.1324835930108142E-2</v>
      </c>
      <c r="F31" s="27">
        <f>'23.22-Pesi-uguali'!T31</f>
        <v>-4.331618833676238E-3</v>
      </c>
      <c r="J31" s="28">
        <f t="shared" si="7"/>
        <v>1.8261860253565508E-4</v>
      </c>
      <c r="K31" s="28">
        <f t="shared" si="7"/>
        <v>1.0840424018237839E-4</v>
      </c>
      <c r="L31" s="28">
        <f t="shared" si="7"/>
        <v>1.2126610520449116E-4</v>
      </c>
      <c r="M31" s="28">
        <f t="shared" si="7"/>
        <v>1.0267652819287815E-3</v>
      </c>
      <c r="O31" s="28">
        <f t="shared" si="1"/>
        <v>7.7181961120689483E-5</v>
      </c>
      <c r="P31" s="28">
        <f t="shared" si="2"/>
        <v>5.1277568775893175E-5</v>
      </c>
      <c r="Q31" s="28">
        <f t="shared" si="3"/>
        <v>2.7163872764206383E-4</v>
      </c>
      <c r="R31" s="28">
        <f t="shared" si="4"/>
        <v>9.216153364117529E-5</v>
      </c>
      <c r="S31" s="28">
        <f t="shared" si="5"/>
        <v>1.44796668234743E-4</v>
      </c>
      <c r="T31" s="28">
        <f t="shared" si="6"/>
        <v>5.4601591761211669E-5</v>
      </c>
      <c r="V31" s="29" t="s">
        <v>116</v>
      </c>
      <c r="W31" s="42">
        <f t="shared" si="8"/>
        <v>8.4524205739756539E-2</v>
      </c>
      <c r="X31" s="42">
        <f t="shared" si="8"/>
        <v>0.35253858100047047</v>
      </c>
      <c r="Y31" s="42">
        <f t="shared" si="8"/>
        <v>0.35385978716547711</v>
      </c>
      <c r="Z31" s="43">
        <f t="shared" si="8"/>
        <v>1</v>
      </c>
      <c r="AA31" s="44">
        <f>Z10</f>
        <v>1.6465403076878479E-2</v>
      </c>
    </row>
    <row r="32" spans="1:27" ht="15" customHeight="1" x14ac:dyDescent="0.2">
      <c r="A32" s="21">
        <f>'23.22-Pesi-uguali'!A32</f>
        <v>29</v>
      </c>
      <c r="B32" s="25">
        <f>'23.22-Pesi-uguali'!B32</f>
        <v>45524</v>
      </c>
      <c r="C32" s="27">
        <f>'23.22-Pesi-uguali'!Q32</f>
        <v>-1.9540081653708378E-3</v>
      </c>
      <c r="D32" s="27">
        <f>'23.22-Pesi-uguali'!R32</f>
        <v>-5.5801184109686127E-3</v>
      </c>
      <c r="E32" s="27">
        <f>'23.22-Pesi-uguali'!S32</f>
        <v>1.7227115951186514E-3</v>
      </c>
      <c r="F32" s="27">
        <f>'23.22-Pesi-uguali'!T32</f>
        <v>1.5950299452265743E-2</v>
      </c>
      <c r="J32" s="28">
        <f t="shared" si="7"/>
        <v>1.7401926308373831E-4</v>
      </c>
      <c r="K32" s="28">
        <f t="shared" si="7"/>
        <v>1.0464250595891689E-4</v>
      </c>
      <c r="L32" s="28">
        <f t="shared" si="7"/>
        <v>1.2196468556842888E-4</v>
      </c>
      <c r="M32" s="28">
        <f t="shared" si="7"/>
        <v>9.2596504590792932E-4</v>
      </c>
      <c r="O32" s="28">
        <f t="shared" si="1"/>
        <v>7.7734072583943533E-5</v>
      </c>
      <c r="P32" s="28">
        <f t="shared" si="2"/>
        <v>5.7281912944624964E-5</v>
      </c>
      <c r="Q32" s="28">
        <f t="shared" si="3"/>
        <v>2.4021695490930836E-4</v>
      </c>
      <c r="R32" s="28">
        <f t="shared" si="4"/>
        <v>9.2473525313179302E-5</v>
      </c>
      <c r="S32" s="28">
        <f t="shared" si="5"/>
        <v>1.2667259607567028E-4</v>
      </c>
      <c r="T32" s="28">
        <f t="shared" si="6"/>
        <v>4.4235945324775523E-5</v>
      </c>
    </row>
    <row r="33" spans="1:20" ht="15" customHeight="1" x14ac:dyDescent="0.2">
      <c r="A33" s="21">
        <f>'23.22-Pesi-uguali'!A33</f>
        <v>30</v>
      </c>
      <c r="B33" s="25">
        <f>'23.22-Pesi-uguali'!B33</f>
        <v>45525</v>
      </c>
      <c r="C33" s="27">
        <f>'23.22-Pesi-uguali'!Q33</f>
        <v>4.283681447194182E-3</v>
      </c>
      <c r="D33" s="27">
        <f>'23.22-Pesi-uguali'!R33</f>
        <v>2.8298084025018761E-3</v>
      </c>
      <c r="E33" s="27">
        <f>'23.22-Pesi-uguali'!S33</f>
        <v>8.1141697419113076E-3</v>
      </c>
      <c r="F33" s="27">
        <f>'23.22-Pesi-uguali'!T33</f>
        <v>-5.3376404125100169E-4</v>
      </c>
      <c r="J33" s="28">
        <f t="shared" si="7"/>
        <v>1.5699915156639808E-4</v>
      </c>
      <c r="K33" s="28">
        <f t="shared" si="7"/>
        <v>9.7292027511068296E-5</v>
      </c>
      <c r="L33" s="28">
        <f t="shared" si="7"/>
        <v>1.1006499053558163E-4</v>
      </c>
      <c r="M33" s="28">
        <f t="shared" si="7"/>
        <v>8.5880974657883129E-4</v>
      </c>
      <c r="O33" s="28">
        <f t="shared" si="1"/>
        <v>7.105102501942606E-5</v>
      </c>
      <c r="P33" s="28">
        <f t="shared" si="2"/>
        <v>5.1217102397818382E-5</v>
      </c>
      <c r="Q33" s="28">
        <f t="shared" si="3"/>
        <v>2.1307855788139379E-4</v>
      </c>
      <c r="R33" s="28">
        <f t="shared" si="4"/>
        <v>8.226487931299031E-5</v>
      </c>
      <c r="S33" s="28">
        <f t="shared" si="5"/>
        <v>1.0510488050469818E-4</v>
      </c>
      <c r="T33" s="28">
        <f t="shared" si="6"/>
        <v>4.2560127373501258E-5</v>
      </c>
    </row>
    <row r="34" spans="1:20" ht="15" customHeight="1" x14ac:dyDescent="0.2">
      <c r="A34" s="21">
        <f>'23.22-Pesi-uguali'!A34</f>
        <v>31</v>
      </c>
      <c r="B34" s="25">
        <f>'23.22-Pesi-uguali'!B34</f>
        <v>45526</v>
      </c>
      <c r="C34" s="27">
        <f>'23.22-Pesi-uguali'!Q34</f>
        <v>-8.9143644474267616E-3</v>
      </c>
      <c r="D34" s="27">
        <f>'23.22-Pesi-uguali'!R34</f>
        <v>6.8938418271863571E-3</v>
      </c>
      <c r="E34" s="27">
        <f>'23.22-Pesi-uguali'!S34</f>
        <v>1.6219324474053458E-3</v>
      </c>
      <c r="F34" s="27">
        <f>'23.22-Pesi-uguali'!T34</f>
        <v>6.1946850004847313E-3</v>
      </c>
      <c r="J34" s="28">
        <f t="shared" si="7"/>
        <v>1.4313422908386185E-4</v>
      </c>
      <c r="K34" s="28">
        <f t="shared" si="7"/>
        <v>8.8363606319448486E-5</v>
      </c>
      <c r="L34" s="28">
        <f t="shared" si="7"/>
        <v>1.0564246654207837E-4</v>
      </c>
      <c r="M34" s="28">
        <f t="shared" si="7"/>
        <v>7.7295726232612144E-4</v>
      </c>
      <c r="O34" s="28">
        <f t="shared" si="1"/>
        <v>6.5158122292774596E-5</v>
      </c>
      <c r="P34" s="28">
        <f t="shared" si="2"/>
        <v>4.9571243996317532E-5</v>
      </c>
      <c r="Q34" s="28">
        <f t="shared" si="3"/>
        <v>1.9154205458118577E-4</v>
      </c>
      <c r="R34" s="28">
        <f t="shared" si="4"/>
        <v>7.6334545953189996E-5</v>
      </c>
      <c r="S34" s="28">
        <f t="shared" si="5"/>
        <v>9.4443347457339813E-5</v>
      </c>
      <c r="T34" s="28">
        <f t="shared" si="6"/>
        <v>3.7871009432867218E-5</v>
      </c>
    </row>
    <row r="35" spans="1:20" ht="15" customHeight="1" x14ac:dyDescent="0.2">
      <c r="A35" s="21">
        <f>'23.22-Pesi-uguali'!A35</f>
        <v>32</v>
      </c>
      <c r="B35" s="25">
        <f>'23.22-Pesi-uguali'!B35</f>
        <v>45527</v>
      </c>
      <c r="C35" s="27">
        <f>'23.22-Pesi-uguali'!Q35</f>
        <v>1.1496453370427862E-2</v>
      </c>
      <c r="D35" s="27">
        <f>'23.22-Pesi-uguali'!R35</f>
        <v>6.0259136930336226E-3</v>
      </c>
      <c r="E35" s="27">
        <f>'23.22-Pesi-uguali'!S35</f>
        <v>5.7699020526447257E-3</v>
      </c>
      <c r="F35" s="27">
        <f>'23.22-Pesi-uguali'!T35</f>
        <v>4.4157670883630774E-3</v>
      </c>
      <c r="J35" s="28">
        <f t="shared" si="7"/>
        <v>1.3676739552563027E-4</v>
      </c>
      <c r="K35" s="28">
        <f t="shared" si="7"/>
        <v>8.4279751201330047E-5</v>
      </c>
      <c r="L35" s="28">
        <f t="shared" si="7"/>
        <v>9.534128637426517E-5</v>
      </c>
      <c r="M35" s="28">
        <f t="shared" si="7"/>
        <v>6.9949894831903235E-4</v>
      </c>
      <c r="O35" s="28">
        <f t="shared" si="1"/>
        <v>5.2496888214451784E-5</v>
      </c>
      <c r="P35" s="28">
        <f t="shared" si="2"/>
        <v>4.3168269902157973E-5</v>
      </c>
      <c r="Q35" s="28">
        <f t="shared" si="3"/>
        <v>1.6686568114993429E-4</v>
      </c>
      <c r="R35" s="28">
        <f t="shared" si="4"/>
        <v>6.9819225932550368E-5</v>
      </c>
      <c r="S35" s="28">
        <f t="shared" si="5"/>
        <v>8.9269530567864385E-5</v>
      </c>
      <c r="T35" s="28">
        <f t="shared" si="6"/>
        <v>3.5088644549954635E-5</v>
      </c>
    </row>
    <row r="36" spans="1:20" ht="15" customHeight="1" x14ac:dyDescent="0.2">
      <c r="A36" s="21">
        <f>'23.22-Pesi-uguali'!A36</f>
        <v>33</v>
      </c>
      <c r="B36" s="25">
        <f>'23.22-Pesi-uguali'!B36</f>
        <v>45531</v>
      </c>
      <c r="C36" s="27">
        <f>'23.22-Pesi-uguali'!Q36</f>
        <v>-1.461338696719809E-3</v>
      </c>
      <c r="D36" s="27">
        <f>'23.22-Pesi-uguali'!R36</f>
        <v>9.3312933774852454E-3</v>
      </c>
      <c r="E36" s="27">
        <f>'23.22-Pesi-uguali'!S36</f>
        <v>2.1920667633567501E-3</v>
      </c>
      <c r="F36" s="27">
        <f>'23.22-Pesi-uguali'!T36</f>
        <v>8.7279928794819252E-3</v>
      </c>
      <c r="J36" s="28">
        <f t="shared" si="7"/>
        <v>1.3630749998290947E-4</v>
      </c>
      <c r="K36" s="28">
        <f t="shared" si="7"/>
        <v>7.9482939664786054E-5</v>
      </c>
      <c r="L36" s="28">
        <f t="shared" si="7"/>
        <v>8.9136334706550041E-5</v>
      </c>
      <c r="M36" s="28">
        <f t="shared" si="7"/>
        <v>6.3149895338499614E-4</v>
      </c>
      <c r="O36" s="28">
        <f t="shared" si="1"/>
        <v>5.4174862971624987E-5</v>
      </c>
      <c r="P36" s="28">
        <f t="shared" si="2"/>
        <v>4.5484783901958787E-5</v>
      </c>
      <c r="Q36" s="28">
        <f t="shared" si="3"/>
        <v>1.552556790775445E-4</v>
      </c>
      <c r="R36" s="28">
        <f t="shared" si="4"/>
        <v>6.6314196517944796E-5</v>
      </c>
      <c r="S36" s="28">
        <f t="shared" si="5"/>
        <v>8.3003480647379378E-5</v>
      </c>
      <c r="T36" s="28">
        <f t="shared" si="6"/>
        <v>3.412763445367389E-5</v>
      </c>
    </row>
    <row r="37" spans="1:20" ht="15" customHeight="1" x14ac:dyDescent="0.2">
      <c r="A37" s="21">
        <f>'23.22-Pesi-uguali'!A37</f>
        <v>34</v>
      </c>
      <c r="B37" s="25">
        <f>'23.22-Pesi-uguali'!B37</f>
        <v>45532</v>
      </c>
      <c r="C37" s="27">
        <f>'23.22-Pesi-uguali'!Q37</f>
        <v>-5.9718660922307865E-3</v>
      </c>
      <c r="D37" s="27">
        <f>'23.22-Pesi-uguali'!R37</f>
        <v>-9.7294520159257338E-4</v>
      </c>
      <c r="E37" s="27">
        <f>'23.22-Pesi-uguali'!S37</f>
        <v>-2.4601573398450767E-3</v>
      </c>
      <c r="F37" s="27">
        <f>'23.22-Pesi-uguali'!T37</f>
        <v>2.2955796373413176E-3</v>
      </c>
      <c r="J37" s="28">
        <f t="shared" ref="J37:M52" si="9">J36*$H$2+C36^2*(1-$H$2)</f>
        <v>1.228903010632716E-4</v>
      </c>
      <c r="K37" s="28">
        <f t="shared" si="9"/>
        <v>8.0241949307977448E-5</v>
      </c>
      <c r="L37" s="28">
        <f t="shared" si="9"/>
        <v>8.0703216905396371E-5</v>
      </c>
      <c r="M37" s="28">
        <f t="shared" si="9"/>
        <v>5.7596684401692527E-4</v>
      </c>
      <c r="O37" s="28">
        <f t="shared" si="1"/>
        <v>4.7393758664166041E-5</v>
      </c>
      <c r="P37" s="28">
        <f t="shared" si="2"/>
        <v>4.0615970313054253E-5</v>
      </c>
      <c r="Q37" s="28">
        <f t="shared" si="3"/>
        <v>1.3845465579584188E-4</v>
      </c>
      <c r="R37" s="28">
        <f t="shared" si="4"/>
        <v>6.1728258673341958E-5</v>
      </c>
      <c r="S37" s="28">
        <f t="shared" si="5"/>
        <v>8.2847478798146247E-5</v>
      </c>
      <c r="T37" s="28">
        <f t="shared" si="6"/>
        <v>3.2628105318499168E-5</v>
      </c>
    </row>
    <row r="38" spans="1:20" ht="15" customHeight="1" x14ac:dyDescent="0.2">
      <c r="A38" s="21">
        <f>'23.22-Pesi-uguali'!A38</f>
        <v>35</v>
      </c>
      <c r="B38" s="25">
        <f>'23.22-Pesi-uguali'!B38</f>
        <v>45533</v>
      </c>
      <c r="C38" s="27">
        <f>'23.22-Pesi-uguali'!Q38</f>
        <v>1.2275732595231959E-5</v>
      </c>
      <c r="D38" s="27">
        <f>'23.22-Pesi-uguali'!R38</f>
        <v>2.422333650253408E-3</v>
      </c>
      <c r="E38" s="27">
        <f>'23.22-Pesi-uguali'!S38</f>
        <v>5.7128310529051375E-3</v>
      </c>
      <c r="F38" s="27">
        <f>'23.22-Pesi-uguali'!T38</f>
        <v>-8.5118494382223039E-4</v>
      </c>
      <c r="J38" s="28">
        <f t="shared" si="9"/>
        <v>1.1416758941929802E-4</v>
      </c>
      <c r="K38" s="28">
        <f t="shared" si="9"/>
        <v>7.2312416613709902E-5</v>
      </c>
      <c r="L38" s="28">
        <f t="shared" si="9"/>
        <v>7.3238132628536089E-5</v>
      </c>
      <c r="M38" s="28">
        <f t="shared" si="9"/>
        <v>5.1889712820237042E-4</v>
      </c>
      <c r="O38" s="28">
        <f t="shared" si="1"/>
        <v>4.3235412643648372E-5</v>
      </c>
      <c r="P38" s="28">
        <f t="shared" si="2"/>
        <v>3.8023546301686178E-5</v>
      </c>
      <c r="Q38" s="28">
        <f t="shared" si="3"/>
        <v>1.2323830079643229E-4</v>
      </c>
      <c r="R38" s="28">
        <f t="shared" si="4"/>
        <v>5.579479263390426E-5</v>
      </c>
      <c r="S38" s="28">
        <f t="shared" si="5"/>
        <v>7.4339383599029136E-5</v>
      </c>
      <c r="T38" s="28">
        <f t="shared" si="6"/>
        <v>2.8800546077248838E-5</v>
      </c>
    </row>
    <row r="39" spans="1:20" ht="15" customHeight="1" x14ac:dyDescent="0.2">
      <c r="A39" s="21">
        <f>'23.22-Pesi-uguali'!A39</f>
        <v>36</v>
      </c>
      <c r="B39" s="25">
        <f>'23.22-Pesi-uguali'!B39</f>
        <v>45534</v>
      </c>
      <c r="C39" s="27">
        <f>'23.22-Pesi-uguali'!Q39</f>
        <v>1.0233743446885284E-2</v>
      </c>
      <c r="D39" s="27">
        <f>'23.22-Pesi-uguali'!R39</f>
        <v>2.0166004025594768E-4</v>
      </c>
      <c r="E39" s="27">
        <f>'23.22-Pesi-uguali'!S39</f>
        <v>-1.3980114092919998E-3</v>
      </c>
      <c r="F39" s="27">
        <f>'23.22-Pesi-uguali'!T39</f>
        <v>2.1569876903179889E-3</v>
      </c>
      <c r="J39" s="28">
        <f t="shared" si="9"/>
        <v>1.0275084554672929E-4</v>
      </c>
      <c r="K39" s="28">
        <f t="shared" si="9"/>
        <v>6.5667944983653902E-5</v>
      </c>
      <c r="L39" s="28">
        <f t="shared" si="9"/>
        <v>6.91779632295862E-5</v>
      </c>
      <c r="M39" s="28">
        <f t="shared" si="9"/>
        <v>4.6707986696299235E-4</v>
      </c>
      <c r="O39" s="28">
        <f t="shared" si="1"/>
        <v>3.8914844971298233E-5</v>
      </c>
      <c r="P39" s="28">
        <f t="shared" si="2"/>
        <v>3.4228204590154285E-5</v>
      </c>
      <c r="Q39" s="28">
        <f t="shared" si="3"/>
        <v>1.1091342582491312E-4</v>
      </c>
      <c r="R39" s="28">
        <f t="shared" si="4"/>
        <v>5.1599151660280307E-5</v>
      </c>
      <c r="S39" s="28">
        <f t="shared" si="5"/>
        <v>6.669925984592526E-5</v>
      </c>
      <c r="T39" s="28">
        <f t="shared" si="6"/>
        <v>2.5434223891640661E-5</v>
      </c>
    </row>
    <row r="40" spans="1:20" ht="15" customHeight="1" x14ac:dyDescent="0.2">
      <c r="A40" s="21">
        <f>'23.22-Pesi-uguali'!A40</f>
        <v>37</v>
      </c>
      <c r="B40" s="25">
        <f>'23.22-Pesi-uguali'!B40</f>
        <v>45538</v>
      </c>
      <c r="C40" s="27">
        <f>'23.22-Pesi-uguali'!Q40</f>
        <v>-2.1050789708394847E-2</v>
      </c>
      <c r="D40" s="27">
        <f>'23.22-Pesi-uguali'!R40</f>
        <v>-1.3571025546486183E-2</v>
      </c>
      <c r="E40" s="27">
        <f>'23.22-Pesi-uguali'!S40</f>
        <v>-1.1973629472235342E-2</v>
      </c>
      <c r="F40" s="27">
        <f>'23.22-Pesi-uguali'!T40</f>
        <v>-4.1292296286915336E-3</v>
      </c>
      <c r="J40" s="28">
        <f t="shared" si="9"/>
        <v>1.0294871148572311E-4</v>
      </c>
      <c r="K40" s="28">
        <f t="shared" si="9"/>
        <v>5.9105217162472118E-5</v>
      </c>
      <c r="L40" s="28">
        <f t="shared" si="9"/>
        <v>6.2455610496678653E-5</v>
      </c>
      <c r="M40" s="28">
        <f t="shared" si="9"/>
        <v>4.2083713985631151E-4</v>
      </c>
      <c r="O40" s="28">
        <f t="shared" si="1"/>
        <v>3.5229734185715205E-5</v>
      </c>
      <c r="P40" s="28">
        <f t="shared" si="2"/>
        <v>2.9374695121287571E-5</v>
      </c>
      <c r="Q40" s="28">
        <f t="shared" si="3"/>
        <v>1.020294891065022E-4</v>
      </c>
      <c r="R40" s="28">
        <f t="shared" si="4"/>
        <v>4.6411044190544663E-5</v>
      </c>
      <c r="S40" s="28">
        <f t="shared" si="5"/>
        <v>6.0072831683778849E-5</v>
      </c>
      <c r="T40" s="28">
        <f t="shared" si="6"/>
        <v>2.2589252162399898E-5</v>
      </c>
    </row>
    <row r="41" spans="1:20" ht="15" customHeight="1" x14ac:dyDescent="0.2">
      <c r="A41" s="21">
        <f>'23.22-Pesi-uguali'!A41</f>
        <v>38</v>
      </c>
      <c r="B41" s="25">
        <f>'23.22-Pesi-uguali'!B41</f>
        <v>45539</v>
      </c>
      <c r="C41" s="27">
        <f>'23.22-Pesi-uguali'!Q41</f>
        <v>-1.5623228629565802E-3</v>
      </c>
      <c r="D41" s="27">
        <f>'23.22-Pesi-uguali'!R41</f>
        <v>-4.0548669794890791E-3</v>
      </c>
      <c r="E41" s="27">
        <f>'23.22-Pesi-uguali'!S41</f>
        <v>-8.4399769956527981E-3</v>
      </c>
      <c r="F41" s="27">
        <f>'23.22-Pesi-uguali'!T41</f>
        <v>-3.5073957234158695E-2</v>
      </c>
      <c r="J41" s="28">
        <f t="shared" si="9"/>
        <v>1.3696741507185703E-4</v>
      </c>
      <c r="K41" s="28">
        <f t="shared" si="9"/>
        <v>7.1611968884562955E-5</v>
      </c>
      <c r="L41" s="28">
        <f t="shared" si="9"/>
        <v>7.0546829720849073E-5</v>
      </c>
      <c r="M41" s="28">
        <f t="shared" si="9"/>
        <v>3.8045847960332675E-4</v>
      </c>
      <c r="O41" s="28">
        <f t="shared" si="1"/>
        <v>6.0274841257777171E-5</v>
      </c>
      <c r="P41" s="28">
        <f t="shared" si="2"/>
        <v>5.1642661215785302E-5</v>
      </c>
      <c r="Q41" s="28">
        <f t="shared" si="3"/>
        <v>1.0051889465297786E-4</v>
      </c>
      <c r="R41" s="28">
        <f t="shared" si="4"/>
        <v>5.8019382916676762E-5</v>
      </c>
      <c r="S41" s="28">
        <f t="shared" si="5"/>
        <v>5.9669336593229011E-5</v>
      </c>
      <c r="T41" s="28">
        <f t="shared" si="6"/>
        <v>2.5274513504132745E-5</v>
      </c>
    </row>
    <row r="42" spans="1:20" ht="15" customHeight="1" x14ac:dyDescent="0.2">
      <c r="A42" s="21">
        <f>'23.22-Pesi-uguali'!A42</f>
        <v>39</v>
      </c>
      <c r="B42" s="25">
        <f>'23.22-Pesi-uguali'!B42</f>
        <v>45540</v>
      </c>
      <c r="C42" s="27">
        <f>'23.22-Pesi-uguali'!Q42</f>
        <v>-2.9811805209649148E-3</v>
      </c>
      <c r="D42" s="27">
        <f>'23.22-Pesi-uguali'!R42</f>
        <v>5.078423273372646E-4</v>
      </c>
      <c r="E42" s="27">
        <f>'23.22-Pesi-uguali'!S42</f>
        <v>-4.9791833724608407E-3</v>
      </c>
      <c r="F42" s="27">
        <f>'23.22-Pesi-uguali'!T42</f>
        <v>2.8384242610434687E-4</v>
      </c>
      <c r="J42" s="28">
        <f t="shared" si="9"/>
        <v>1.23514758837483E-4</v>
      </c>
      <c r="K42" s="28">
        <f t="shared" si="9"/>
        <v>6.6094966618241742E-5</v>
      </c>
      <c r="L42" s="28">
        <f t="shared" si="9"/>
        <v>7.0615467917479002E-5</v>
      </c>
      <c r="M42" s="28">
        <f t="shared" si="9"/>
        <v>4.6543087924935341E-4</v>
      </c>
      <c r="O42" s="28">
        <f t="shared" si="1"/>
        <v>5.4880858270829803E-5</v>
      </c>
      <c r="P42" s="28">
        <f t="shared" si="2"/>
        <v>4.779699199652037E-5</v>
      </c>
      <c r="Q42" s="28">
        <f t="shared" si="3"/>
        <v>9.5946689715808818E-5</v>
      </c>
      <c r="R42" s="28">
        <f t="shared" si="4"/>
        <v>5.5639743027741081E-5</v>
      </c>
      <c r="S42" s="28">
        <f t="shared" si="5"/>
        <v>6.792442603678633E-5</v>
      </c>
      <c r="T42" s="28">
        <f t="shared" si="6"/>
        <v>5.2349401374000412E-5</v>
      </c>
    </row>
    <row r="43" spans="1:20" ht="15" customHeight="1" x14ac:dyDescent="0.2">
      <c r="A43" s="21">
        <f>'23.22-Pesi-uguali'!A43</f>
        <v>40</v>
      </c>
      <c r="B43" s="25">
        <f>'23.22-Pesi-uguali'!B43</f>
        <v>45541</v>
      </c>
      <c r="C43" s="27">
        <f>'23.22-Pesi-uguali'!Q43</f>
        <v>-1.7136724711797086E-2</v>
      </c>
      <c r="D43" s="27">
        <f>'23.22-Pesi-uguali'!R43</f>
        <v>-6.4789299601755784E-3</v>
      </c>
      <c r="E43" s="27">
        <f>'23.22-Pesi-uguali'!S43</f>
        <v>-1.0190911994959188E-2</v>
      </c>
      <c r="F43" s="27">
        <f>'23.22-Pesi-uguali'!T43</f>
        <v>-5.0217406701577655E-3</v>
      </c>
      <c r="J43" s="28">
        <f t="shared" si="9"/>
        <v>1.1205202668359277E-4</v>
      </c>
      <c r="K43" s="28">
        <f t="shared" si="9"/>
        <v>5.9511260339361105E-5</v>
      </c>
      <c r="L43" s="28">
        <f t="shared" si="9"/>
        <v>6.6033147831390151E-5</v>
      </c>
      <c r="M43" s="28">
        <f t="shared" si="9"/>
        <v>4.188958479767038E-4</v>
      </c>
      <c r="O43" s="28">
        <f t="shared" si="1"/>
        <v>4.9241375478348885E-5</v>
      </c>
      <c r="P43" s="28">
        <f t="shared" si="2"/>
        <v>4.4501677244897599E-5</v>
      </c>
      <c r="Q43" s="28">
        <f t="shared" si="3"/>
        <v>8.6267402193055369E-5</v>
      </c>
      <c r="R43" s="28">
        <f t="shared" si="4"/>
        <v>4.9822904717756019E-5</v>
      </c>
      <c r="S43" s="28">
        <f t="shared" si="5"/>
        <v>6.1146398152934695E-5</v>
      </c>
      <c r="T43" s="28">
        <f t="shared" si="6"/>
        <v>4.69731308877546E-5</v>
      </c>
    </row>
    <row r="44" spans="1:20" ht="15" customHeight="1" x14ac:dyDescent="0.2">
      <c r="A44" s="21">
        <f>'23.22-Pesi-uguali'!A44</f>
        <v>41</v>
      </c>
      <c r="B44" s="25">
        <f>'23.22-Pesi-uguali'!B44</f>
        <v>45544</v>
      </c>
      <c r="C44" s="27">
        <f>'23.22-Pesi-uguali'!Q44</f>
        <v>1.1685979784447513E-2</v>
      </c>
      <c r="D44" s="27">
        <f>'23.22-Pesi-uguali'!R44</f>
        <v>4.6073978465338136E-3</v>
      </c>
      <c r="E44" s="27">
        <f>'23.22-Pesi-uguali'!S44</f>
        <v>4.4691962051405043E-3</v>
      </c>
      <c r="F44" s="27">
        <f>'23.22-Pesi-uguali'!T44</f>
        <v>-7.7089611777050827E-3</v>
      </c>
      <c r="J44" s="28">
        <f t="shared" si="9"/>
        <v>1.3021355740002518E-4</v>
      </c>
      <c r="K44" s="28">
        <f t="shared" si="9"/>
        <v>5.7757787648311072E-5</v>
      </c>
      <c r="L44" s="28">
        <f t="shared" si="9"/>
        <v>6.981530177715144E-5</v>
      </c>
      <c r="M44" s="28">
        <f t="shared" si="9"/>
        <v>3.7952805111486507E-4</v>
      </c>
      <c r="O44" s="28">
        <f t="shared" si="1"/>
        <v>5.5420001845968333E-5</v>
      </c>
      <c r="P44" s="28">
        <f t="shared" si="2"/>
        <v>5.7515394862384483E-5</v>
      </c>
      <c r="Q44" s="28">
        <f t="shared" si="3"/>
        <v>8.6246280717602728E-5</v>
      </c>
      <c r="R44" s="28">
        <f t="shared" si="4"/>
        <v>5.1443234750545793E-5</v>
      </c>
      <c r="S44" s="28">
        <f t="shared" si="5"/>
        <v>5.8285308945652957E-5</v>
      </c>
      <c r="T44" s="28">
        <f t="shared" si="6"/>
        <v>4.7393429522087655E-5</v>
      </c>
    </row>
    <row r="45" spans="1:20" ht="15" customHeight="1" x14ac:dyDescent="0.2">
      <c r="A45" s="21">
        <f>'23.22-Pesi-uguali'!A45</f>
        <v>42</v>
      </c>
      <c r="B45" s="25">
        <f>'23.22-Pesi-uguali'!B45</f>
        <v>45545</v>
      </c>
      <c r="C45" s="27">
        <f>'23.22-Pesi-uguali'!Q45</f>
        <v>4.5001814117344077E-3</v>
      </c>
      <c r="D45" s="27">
        <f>'23.22-Pesi-uguali'!R45</f>
        <v>-7.7518101704726946E-3</v>
      </c>
      <c r="E45" s="27">
        <f>'23.22-Pesi-uguali'!S45</f>
        <v>-3.4731796728606859E-3</v>
      </c>
      <c r="F45" s="27">
        <f>'23.22-Pesi-uguali'!T45</f>
        <v>1.9027937227439539E-3</v>
      </c>
      <c r="J45" s="28">
        <f t="shared" si="9"/>
        <v>1.3084841401227426E-4</v>
      </c>
      <c r="K45" s="28">
        <f t="shared" si="9"/>
        <v>5.4104820375104413E-5</v>
      </c>
      <c r="L45" s="28">
        <f t="shared" si="9"/>
        <v>6.4831143071440522E-5</v>
      </c>
      <c r="M45" s="28">
        <f t="shared" si="9"/>
        <v>3.4751805424731498E-4</v>
      </c>
      <c r="O45" s="28">
        <f t="shared" si="1"/>
        <v>5.5262197470721612E-5</v>
      </c>
      <c r="P45" s="28">
        <f t="shared" si="2"/>
        <v>5.6986549026746185E-5</v>
      </c>
      <c r="Q45" s="28">
        <f t="shared" si="3"/>
        <v>6.861297619766723E-5</v>
      </c>
      <c r="R45" s="28">
        <f t="shared" si="4"/>
        <v>4.8358047772621356E-5</v>
      </c>
      <c r="S45" s="28">
        <f t="shared" si="5"/>
        <v>4.8904952938170544E-5</v>
      </c>
      <c r="T45" s="28">
        <f t="shared" si="6"/>
        <v>3.9208800565781386E-5</v>
      </c>
    </row>
    <row r="46" spans="1:20" ht="15" customHeight="1" x14ac:dyDescent="0.2">
      <c r="A46" s="21">
        <f>'23.22-Pesi-uguali'!A46</f>
        <v>43</v>
      </c>
      <c r="B46" s="25">
        <f>'23.22-Pesi-uguali'!B46</f>
        <v>45546</v>
      </c>
      <c r="C46" s="27">
        <f>'23.22-Pesi-uguali'!Q46</f>
        <v>1.0676147698361432E-2</v>
      </c>
      <c r="D46" s="27">
        <f>'23.22-Pesi-uguali'!R46</f>
        <v>-1.6807821556224425E-3</v>
      </c>
      <c r="E46" s="27">
        <f>'23.22-Pesi-uguali'!S46</f>
        <v>-3.5577031258295544E-4</v>
      </c>
      <c r="F46" s="27">
        <f>'23.22-Pesi-uguali'!T46</f>
        <v>-6.2256969920646971E-3</v>
      </c>
      <c r="J46" s="28">
        <f t="shared" si="9"/>
        <v>1.1978873588489883E-4</v>
      </c>
      <c r="K46" s="28">
        <f t="shared" si="9"/>
        <v>5.4703394429498362E-5</v>
      </c>
      <c r="L46" s="28">
        <f t="shared" si="9"/>
        <v>5.9554326468293737E-5</v>
      </c>
      <c r="M46" s="28">
        <f t="shared" si="9"/>
        <v>3.1312831121771488E-4</v>
      </c>
      <c r="O46" s="28">
        <f t="shared" si="1"/>
        <v>4.6247522520003956E-5</v>
      </c>
      <c r="P46" s="28">
        <f t="shared" si="2"/>
        <v>4.9724900263729423E-5</v>
      </c>
      <c r="Q46" s="28">
        <f t="shared" si="3"/>
        <v>6.2607970272046226E-5</v>
      </c>
      <c r="R46" s="28">
        <f t="shared" si="4"/>
        <v>4.6214585946555268E-5</v>
      </c>
      <c r="S46" s="28">
        <f t="shared" si="5"/>
        <v>4.2539448071125674E-5</v>
      </c>
      <c r="T46" s="28">
        <f t="shared" si="6"/>
        <v>3.4627046061255124E-5</v>
      </c>
    </row>
    <row r="47" spans="1:20" ht="15" customHeight="1" x14ac:dyDescent="0.2">
      <c r="A47" s="21">
        <f>'23.22-Pesi-uguali'!A47</f>
        <v>44</v>
      </c>
      <c r="B47" s="25">
        <f>'23.22-Pesi-uguali'!B47</f>
        <v>45547</v>
      </c>
      <c r="C47" s="27">
        <f>'23.22-Pesi-uguali'!Q47</f>
        <v>7.5107976465452987E-3</v>
      </c>
      <c r="D47" s="27">
        <f>'23.22-Pesi-uguali'!R47</f>
        <v>2.41901696136573E-3</v>
      </c>
      <c r="E47" s="27">
        <f>'23.22-Pesi-uguali'!S47</f>
        <v>2.7112373526700568E-3</v>
      </c>
      <c r="F47" s="27">
        <f>'23.22-Pesi-uguali'!T47</f>
        <v>2.8780648329055993E-2</v>
      </c>
      <c r="J47" s="28">
        <f t="shared" si="9"/>
        <v>1.1920787526413176E-4</v>
      </c>
      <c r="K47" s="28">
        <f t="shared" si="9"/>
        <v>4.9515557852014409E-5</v>
      </c>
      <c r="L47" s="28">
        <f t="shared" si="9"/>
        <v>5.3611551072995903E-5</v>
      </c>
      <c r="M47" s="28">
        <f t="shared" si="9"/>
        <v>2.8569141039964377E-4</v>
      </c>
      <c r="O47" s="28">
        <f t="shared" si="1"/>
        <v>3.9828342413784012E-5</v>
      </c>
      <c r="P47" s="28">
        <f t="shared" si="2"/>
        <v>4.4372584596973695E-5</v>
      </c>
      <c r="Q47" s="28">
        <f t="shared" si="3"/>
        <v>4.9700527183588886E-5</v>
      </c>
      <c r="R47" s="28">
        <f t="shared" si="4"/>
        <v>4.1652924591188707E-5</v>
      </c>
      <c r="S47" s="28">
        <f t="shared" si="5"/>
        <v>3.9331907305070572E-5</v>
      </c>
      <c r="T47" s="28">
        <f t="shared" si="6"/>
        <v>3.138583327162098E-5</v>
      </c>
    </row>
    <row r="48" spans="1:20" ht="15" customHeight="1" x14ac:dyDescent="0.2">
      <c r="A48" s="21">
        <f>'23.22-Pesi-uguali'!A48</f>
        <v>45</v>
      </c>
      <c r="B48" s="25">
        <f>'23.22-Pesi-uguali'!B48</f>
        <v>45548</v>
      </c>
      <c r="C48" s="27">
        <f>'23.22-Pesi-uguali'!Q48</f>
        <v>5.5741451206615033E-3</v>
      </c>
      <c r="D48" s="27">
        <f>'23.22-Pesi-uguali'!R48</f>
        <v>9.6394540651793502E-3</v>
      </c>
      <c r="E48" s="27">
        <f>'23.22-Pesi-uguali'!S48</f>
        <v>9.978545782223772E-3</v>
      </c>
      <c r="F48" s="27">
        <f>'23.22-Pesi-uguali'!T48</f>
        <v>4.4694856949755619E-3</v>
      </c>
      <c r="J48" s="28">
        <f t="shared" si="9"/>
        <v>1.1292829586645362E-4</v>
      </c>
      <c r="K48" s="28">
        <f t="shared" si="9"/>
        <v>4.5149166372750481E-5</v>
      </c>
      <c r="L48" s="28">
        <f t="shared" si="9"/>
        <v>4.898547676394765E-5</v>
      </c>
      <c r="M48" s="28">
        <f t="shared" si="9"/>
        <v>3.3995484118375872E-4</v>
      </c>
      <c r="O48" s="28">
        <f t="shared" si="1"/>
        <v>3.7662382862443497E-5</v>
      </c>
      <c r="P48" s="28">
        <f t="shared" si="2"/>
        <v>4.1971681650042321E-5</v>
      </c>
      <c r="Q48" s="28">
        <f t="shared" si="3"/>
        <v>6.6347037038822157E-5</v>
      </c>
      <c r="R48" s="28">
        <f t="shared" si="4"/>
        <v>3.8143485046309552E-5</v>
      </c>
      <c r="S48" s="28">
        <f t="shared" si="5"/>
        <v>4.2360804221272382E-5</v>
      </c>
      <c r="T48" s="28">
        <f t="shared" si="6"/>
        <v>3.6050366822838647E-5</v>
      </c>
    </row>
    <row r="49" spans="1:20" ht="15" customHeight="1" x14ac:dyDescent="0.2">
      <c r="A49" s="21">
        <f>'23.22-Pesi-uguali'!A49</f>
        <v>46</v>
      </c>
      <c r="B49" s="25">
        <f>'23.22-Pesi-uguali'!B49</f>
        <v>45552</v>
      </c>
      <c r="C49" s="27">
        <f>'23.22-Pesi-uguali'!Q49</f>
        <v>1.7466915272862462E-3</v>
      </c>
      <c r="D49" s="27">
        <f>'23.22-Pesi-uguali'!R49</f>
        <v>1.2063286408816714E-2</v>
      </c>
      <c r="E49" s="27">
        <f>'23.22-Pesi-uguali'!S49</f>
        <v>8.219811172983895E-3</v>
      </c>
      <c r="F49" s="27">
        <f>'23.22-Pesi-uguali'!T49</f>
        <v>-8.5958916434735067E-3</v>
      </c>
      <c r="J49" s="28">
        <f t="shared" si="9"/>
        <v>1.047425756624277E-4</v>
      </c>
      <c r="K49" s="28">
        <f t="shared" si="9"/>
        <v>4.9926157202945698E-5</v>
      </c>
      <c r="L49" s="28">
        <f t="shared" si="9"/>
        <v>5.4044066680346472E-5</v>
      </c>
      <c r="M49" s="28">
        <f t="shared" si="9"/>
        <v>3.0795698730314198E-4</v>
      </c>
      <c r="O49" s="28">
        <f t="shared" si="1"/>
        <v>3.9269316160525162E-5</v>
      </c>
      <c r="P49" s="28">
        <f t="shared" si="2"/>
        <v>4.3336699713366092E-5</v>
      </c>
      <c r="Q49" s="28">
        <f t="shared" si="3"/>
        <v>6.220368952279139E-5</v>
      </c>
      <c r="R49" s="28">
        <f t="shared" si="4"/>
        <v>4.3947909912182111E-5</v>
      </c>
      <c r="S49" s="28">
        <f t="shared" si="5"/>
        <v>4.2433064004314461E-5</v>
      </c>
      <c r="T49" s="28">
        <f t="shared" si="6"/>
        <v>3.6905226903585574E-5</v>
      </c>
    </row>
    <row r="50" spans="1:20" ht="15" customHeight="1" x14ac:dyDescent="0.2">
      <c r="A50" s="21">
        <f>'23.22-Pesi-uguali'!A50</f>
        <v>47</v>
      </c>
      <c r="B50" s="25">
        <f>'23.22-Pesi-uguali'!B50</f>
        <v>45553</v>
      </c>
      <c r="C50" s="27">
        <f>'23.22-Pesi-uguali'!Q50</f>
        <v>-2.8795715937442773E-3</v>
      </c>
      <c r="D50" s="27">
        <f>'23.22-Pesi-uguali'!R50</f>
        <v>-7.4743006865819507E-3</v>
      </c>
      <c r="E50" s="27">
        <f>'23.22-Pesi-uguali'!S50</f>
        <v>-7.016163571521036E-3</v>
      </c>
      <c r="F50" s="27">
        <f>'23.22-Pesi-uguali'!T50</f>
        <v>-4.2808211294466823E-3</v>
      </c>
      <c r="J50" s="28">
        <f t="shared" si="9"/>
        <v>9.4573411225334293E-5</v>
      </c>
      <c r="K50" s="28">
        <f t="shared" si="9"/>
        <v>5.948582938076533E-5</v>
      </c>
      <c r="L50" s="28">
        <f t="shared" si="9"/>
        <v>5.539618958426291E-5</v>
      </c>
      <c r="M50" s="28">
        <f t="shared" si="9"/>
        <v>2.8455022388746158E-4</v>
      </c>
      <c r="O50" s="28">
        <f t="shared" si="1"/>
        <v>3.7449468560623393E-5</v>
      </c>
      <c r="P50" s="28">
        <f t="shared" si="2"/>
        <v>4.0438777195203859E-5</v>
      </c>
      <c r="Q50" s="28">
        <f t="shared" si="3"/>
        <v>5.4481883460199666E-5</v>
      </c>
      <c r="R50" s="28">
        <f t="shared" si="4"/>
        <v>4.9468912561573543E-5</v>
      </c>
      <c r="S50" s="28">
        <f t="shared" si="5"/>
        <v>2.7820287320445503E-5</v>
      </c>
      <c r="T50" s="28">
        <f t="shared" si="6"/>
        <v>2.6149043595948774E-5</v>
      </c>
    </row>
    <row r="51" spans="1:20" ht="15" customHeight="1" x14ac:dyDescent="0.2">
      <c r="A51" s="21">
        <f>'23.22-Pesi-uguali'!A51</f>
        <v>48</v>
      </c>
      <c r="B51" s="25">
        <f>'23.22-Pesi-uguali'!B51</f>
        <v>45554</v>
      </c>
      <c r="C51" s="27">
        <f>'23.22-Pesi-uguali'!Q51</f>
        <v>1.7033572403871343E-2</v>
      </c>
      <c r="D51" s="27">
        <f>'23.22-Pesi-uguali'!R51</f>
        <v>1.5297415143543011E-2</v>
      </c>
      <c r="E51" s="27">
        <f>'23.22-Pesi-uguali'!S51</f>
        <v>2.5846375128133585E-2</v>
      </c>
      <c r="F51" s="27">
        <f>'23.22-Pesi-uguali'!T51</f>
        <v>1.4050057107946701E-2</v>
      </c>
      <c r="J51" s="28">
        <f t="shared" si="9"/>
        <v>8.5945263359150749E-5</v>
      </c>
      <c r="K51" s="28">
        <f t="shared" si="9"/>
        <v>5.9123763518032737E-5</v>
      </c>
      <c r="L51" s="28">
        <f t="shared" si="9"/>
        <v>5.4779225752070499E-5</v>
      </c>
      <c r="M51" s="28">
        <f t="shared" si="9"/>
        <v>2.5792774445294712E-4</v>
      </c>
      <c r="O51" s="28">
        <f t="shared" si="1"/>
        <v>3.5856800098579529E-5</v>
      </c>
      <c r="P51" s="28">
        <f t="shared" si="2"/>
        <v>3.8415254007445012E-5</v>
      </c>
      <c r="Q51" s="28">
        <f t="shared" si="3"/>
        <v>5.0266388206405196E-5</v>
      </c>
      <c r="R51" s="28">
        <f t="shared" si="4"/>
        <v>4.9766112925395283E-5</v>
      </c>
      <c r="S51" s="28">
        <f t="shared" si="5"/>
        <v>2.823787301909674E-5</v>
      </c>
      <c r="T51" s="28">
        <f t="shared" si="6"/>
        <v>2.6537633362816031E-5</v>
      </c>
    </row>
    <row r="52" spans="1:20" ht="15" customHeight="1" x14ac:dyDescent="0.2">
      <c r="A52" s="21">
        <f>'23.22-Pesi-uguali'!A52</f>
        <v>49</v>
      </c>
      <c r="B52" s="25">
        <f>'23.22-Pesi-uguali'!B52</f>
        <v>45555</v>
      </c>
      <c r="C52" s="27">
        <f>'23.22-Pesi-uguali'!Q52</f>
        <v>-1.932217954185203E-3</v>
      </c>
      <c r="D52" s="27">
        <f>'23.22-Pesi-uguali'!R52</f>
        <v>-1.0463178246799499E-2</v>
      </c>
      <c r="E52" s="27">
        <f>'23.22-Pesi-uguali'!S52</f>
        <v>-1.4240386592054897E-2</v>
      </c>
      <c r="F52" s="27">
        <f>'23.22-Pesi-uguali'!T52</f>
        <v>6.4341862752257881E-3</v>
      </c>
      <c r="J52" s="28">
        <f t="shared" si="9"/>
        <v>1.0636499590702841E-4</v>
      </c>
      <c r="K52" s="28">
        <f t="shared" si="9"/>
        <v>7.6612478173619371E-5</v>
      </c>
      <c r="L52" s="28">
        <f t="shared" si="9"/>
        <v>1.1610481390328368E-4</v>
      </c>
      <c r="M52" s="28">
        <f t="shared" si="9"/>
        <v>2.5187538048130877E-4</v>
      </c>
      <c r="O52" s="28">
        <f t="shared" si="1"/>
        <v>5.8328082932683352E-5</v>
      </c>
      <c r="P52" s="28">
        <f t="shared" si="2"/>
        <v>7.8599338818968783E-5</v>
      </c>
      <c r="Q52" s="28">
        <f t="shared" si="3"/>
        <v>6.91720158884384E-5</v>
      </c>
      <c r="R52" s="28">
        <f t="shared" si="4"/>
        <v>8.4327774661936168E-5</v>
      </c>
      <c r="S52" s="28">
        <f t="shared" si="5"/>
        <v>4.6907041354261856E-5</v>
      </c>
      <c r="T52" s="28">
        <f t="shared" si="6"/>
        <v>6.0198174684903433E-5</v>
      </c>
    </row>
    <row r="53" spans="1:20" ht="15" customHeight="1" x14ac:dyDescent="0.2">
      <c r="A53" s="21">
        <f>'23.22-Pesi-uguali'!A53</f>
        <v>50</v>
      </c>
      <c r="B53" s="25">
        <f>'23.22-Pesi-uguali'!B53</f>
        <v>45559</v>
      </c>
      <c r="C53" s="27">
        <f>'23.22-Pesi-uguali'!Q53</f>
        <v>5.3429252134764875E-3</v>
      </c>
      <c r="D53" s="27">
        <f>'23.22-Pesi-uguali'!R53</f>
        <v>1.1758084522552418E-2</v>
      </c>
      <c r="E53" s="27">
        <f>'23.22-Pesi-uguali'!S53</f>
        <v>1.0872019218951519E-2</v>
      </c>
      <c r="F53" s="27">
        <f>'23.22-Pesi-uguali'!T53</f>
        <v>8.6579517286210269E-3</v>
      </c>
      <c r="J53" s="28">
        <f t="shared" ref="J53:M68" si="10">J52*$H$2+C52^2*(1-$H$2)</f>
        <v>9.610184293857313E-5</v>
      </c>
      <c r="K53" s="28">
        <f t="shared" si="10"/>
        <v>7.9899040258687255E-5</v>
      </c>
      <c r="L53" s="28">
        <f t="shared" si="10"/>
        <v>1.24773193542073E-4</v>
      </c>
      <c r="M53" s="28">
        <f t="shared" si="10"/>
        <v>2.308277177356083E-4</v>
      </c>
      <c r="O53" s="28">
        <f t="shared" si="1"/>
        <v>5.4516988726045621E-5</v>
      </c>
      <c r="P53" s="28">
        <f t="shared" si="2"/>
        <v>7.3490958001842585E-5</v>
      </c>
      <c r="Q53" s="28">
        <f t="shared" si="3"/>
        <v>6.1011589275438242E-5</v>
      </c>
      <c r="R53" s="28">
        <f t="shared" si="4"/>
        <v>9.0794967517342961E-5</v>
      </c>
      <c r="S53" s="28">
        <f t="shared" si="5"/>
        <v>3.5484133431755832E-5</v>
      </c>
      <c r="T53" s="28">
        <f t="shared" si="6"/>
        <v>4.5015827219962195E-5</v>
      </c>
    </row>
    <row r="54" spans="1:20" ht="15" customHeight="1" x14ac:dyDescent="0.2">
      <c r="A54" s="21">
        <f>'23.22-Pesi-uguali'!A54</f>
        <v>51</v>
      </c>
      <c r="B54" s="25">
        <f>'23.22-Pesi-uguali'!B54</f>
        <v>45560</v>
      </c>
      <c r="C54" s="27">
        <f>'23.22-Pesi-uguali'!Q54</f>
        <v>-1.8555005984328664E-3</v>
      </c>
      <c r="D54" s="27">
        <f>'23.22-Pesi-uguali'!R54</f>
        <v>-1.4216699360977438E-3</v>
      </c>
      <c r="E54" s="27">
        <f>'23.22-Pesi-uguali'!S54</f>
        <v>1.4518508933830934E-3</v>
      </c>
      <c r="F54" s="27">
        <f>'23.22-Pesi-uguali'!T54</f>
        <v>-4.7743382666827717E-3</v>
      </c>
      <c r="J54" s="28">
        <f t="shared" si="10"/>
        <v>8.9346343628396091E-5</v>
      </c>
      <c r="K54" s="28">
        <f t="shared" si="10"/>
        <v>8.5734391396767199E-5</v>
      </c>
      <c r="L54" s="28">
        <f t="shared" si="10"/>
        <v>1.2411595437759082E-4</v>
      </c>
      <c r="M54" s="28">
        <f t="shared" si="10"/>
        <v>2.1524095877556063E-4</v>
      </c>
      <c r="O54" s="28">
        <f t="shared" si="1"/>
        <v>5.5347546479214356E-5</v>
      </c>
      <c r="P54" s="28">
        <f t="shared" si="2"/>
        <v>7.1950700762292026E-5</v>
      </c>
      <c r="Q54" s="28">
        <f t="shared" si="3"/>
        <v>5.9536309206685579E-5</v>
      </c>
      <c r="R54" s="28">
        <f t="shared" si="4"/>
        <v>9.4498882856333289E-5</v>
      </c>
      <c r="S54" s="28">
        <f t="shared" si="5"/>
        <v>4.2115812910310734E-5</v>
      </c>
      <c r="T54" s="28">
        <f t="shared" si="6"/>
        <v>4.9927186256998213E-5</v>
      </c>
    </row>
    <row r="55" spans="1:20" ht="15" customHeight="1" x14ac:dyDescent="0.2">
      <c r="A55" s="21">
        <f>'23.22-Pesi-uguali'!A55</f>
        <v>52</v>
      </c>
      <c r="B55" s="25">
        <f>'23.22-Pesi-uguali'!B55</f>
        <v>45561</v>
      </c>
      <c r="C55" s="27">
        <f>'23.22-Pesi-uguali'!Q55</f>
        <v>4.0989565275742499E-3</v>
      </c>
      <c r="D55" s="27">
        <f>'23.22-Pesi-uguali'!R55</f>
        <v>1.8321728480158168E-3</v>
      </c>
      <c r="E55" s="27">
        <f>'23.22-Pesi-uguali'!S55</f>
        <v>1.9763921628404475E-2</v>
      </c>
      <c r="F55" s="27">
        <f>'23.22-Pesi-uguali'!T55</f>
        <v>2.8809542455145429E-2</v>
      </c>
      <c r="J55" s="28">
        <f t="shared" si="10"/>
        <v>8.0755997512634961E-5</v>
      </c>
      <c r="K55" s="28">
        <f t="shared" si="10"/>
        <v>7.7363066797810892E-5</v>
      </c>
      <c r="L55" s="28">
        <f t="shared" si="10"/>
        <v>1.1191514604149348E-4</v>
      </c>
      <c r="M55" s="28">
        <f t="shared" si="10"/>
        <v>1.9599629348647572E-4</v>
      </c>
      <c r="O55" s="28">
        <f t="shared" si="1"/>
        <v>5.0076582773013257E-5</v>
      </c>
      <c r="P55" s="28">
        <f t="shared" si="2"/>
        <v>6.4486239665912054E-5</v>
      </c>
      <c r="Q55" s="28">
        <f t="shared" si="3"/>
        <v>5.4468557037112103E-5</v>
      </c>
      <c r="R55" s="28">
        <f t="shared" si="4"/>
        <v>8.4842589294018014E-5</v>
      </c>
      <c r="S55" s="28">
        <f t="shared" si="5"/>
        <v>3.8582984937130049E-5</v>
      </c>
      <c r="T55" s="28">
        <f t="shared" si="6"/>
        <v>4.4241304903518746E-5</v>
      </c>
    </row>
    <row r="56" spans="1:20" ht="15" customHeight="1" x14ac:dyDescent="0.2">
      <c r="A56" s="21">
        <f>'23.22-Pesi-uguali'!A56</f>
        <v>53</v>
      </c>
      <c r="B56" s="25">
        <f>'23.22-Pesi-uguali'!B56</f>
        <v>45562</v>
      </c>
      <c r="C56" s="27">
        <f>'23.22-Pesi-uguali'!Q56</f>
        <v>-1.2212460210053158E-3</v>
      </c>
      <c r="D56" s="27">
        <f>'23.22-Pesi-uguali'!R56</f>
        <v>5.6871033328257815E-3</v>
      </c>
      <c r="E56" s="27">
        <f>'23.22-Pesi-uguali'!S56</f>
        <v>6.6884778675198155E-3</v>
      </c>
      <c r="F56" s="27">
        <f>'23.22-Pesi-uguali'!T56</f>
        <v>3.764177922399034E-2</v>
      </c>
      <c r="J56" s="28">
        <f t="shared" si="10"/>
        <v>7.4360542222865823E-5</v>
      </c>
      <c r="K56" s="28">
        <f t="shared" si="10"/>
        <v>6.9962445852530438E-5</v>
      </c>
      <c r="L56" s="28">
        <f t="shared" si="10"/>
        <v>1.3978489125071554E-4</v>
      </c>
      <c r="M56" s="28">
        <f t="shared" si="10"/>
        <v>2.5939563778531083E-4</v>
      </c>
      <c r="O56" s="28">
        <f t="shared" si="1"/>
        <v>4.5819924181213806E-5</v>
      </c>
      <c r="P56" s="28">
        <f t="shared" si="2"/>
        <v>6.6138761256242297E-5</v>
      </c>
      <c r="Q56" s="28">
        <f t="shared" si="3"/>
        <v>6.0830607543695472E-5</v>
      </c>
      <c r="R56" s="28">
        <f t="shared" si="4"/>
        <v>7.9979422422403739E-5</v>
      </c>
      <c r="S56" s="28">
        <f t="shared" si="5"/>
        <v>4.0003092588424683E-5</v>
      </c>
      <c r="T56" s="28">
        <f t="shared" si="6"/>
        <v>9.6756128336535429E-5</v>
      </c>
    </row>
    <row r="57" spans="1:20" ht="15" customHeight="1" x14ac:dyDescent="0.2">
      <c r="A57" s="21">
        <f>'23.22-Pesi-uguali'!A57</f>
        <v>54</v>
      </c>
      <c r="B57" s="25">
        <f>'23.22-Pesi-uguali'!B57</f>
        <v>45565</v>
      </c>
      <c r="C57" s="27">
        <f>'23.22-Pesi-uguali'!Q57</f>
        <v>4.3245938673450585E-3</v>
      </c>
      <c r="D57" s="27">
        <f>'23.22-Pesi-uguali'!R57</f>
        <v>-9.1417686749507877E-3</v>
      </c>
      <c r="E57" s="27">
        <f>'23.22-Pesi-uguali'!S57</f>
        <v>-1.6690334240709381E-2</v>
      </c>
      <c r="F57" s="27">
        <f>'23.22-Pesi-uguali'!T57</f>
        <v>-4.5847863078121991E-2</v>
      </c>
      <c r="J57" s="28">
        <f t="shared" si="10"/>
        <v>6.7073632184961376E-5</v>
      </c>
      <c r="K57" s="28">
        <f t="shared" si="10"/>
        <v>6.6200515699101217E-5</v>
      </c>
      <c r="L57" s="28">
        <f t="shared" si="10"/>
        <v>1.3027997574407423E-4</v>
      </c>
      <c r="M57" s="28">
        <f t="shared" si="10"/>
        <v>3.7514642832154281E-4</v>
      </c>
      <c r="O57" s="28">
        <f t="shared" si="1"/>
        <v>4.054339653146647E-5</v>
      </c>
      <c r="P57" s="28">
        <f t="shared" si="2"/>
        <v>5.8708057432388998E-5</v>
      </c>
      <c r="Q57" s="28">
        <f t="shared" si="3"/>
        <v>5.0150559479240049E-5</v>
      </c>
      <c r="R57" s="28">
        <f t="shared" si="4"/>
        <v>7.5785286657353718E-5</v>
      </c>
      <c r="S57" s="28">
        <f t="shared" si="5"/>
        <v>5.7410052137406982E-5</v>
      </c>
      <c r="T57" s="28">
        <f t="shared" si="6"/>
        <v>1.1225713622625455E-4</v>
      </c>
    </row>
    <row r="58" spans="1:20" ht="15" customHeight="1" x14ac:dyDescent="0.2">
      <c r="A58" s="21">
        <f>'23.22-Pesi-uguali'!A58</f>
        <v>55</v>
      </c>
      <c r="B58" s="25">
        <f>'23.22-Pesi-uguali'!B58</f>
        <v>45566</v>
      </c>
      <c r="C58" s="27">
        <f>'23.22-Pesi-uguali'!Q58</f>
        <v>-9.2956336695464818E-3</v>
      </c>
      <c r="D58" s="27">
        <f>'23.22-Pesi-uguali'!R58</f>
        <v>-8.7109775445313108E-4</v>
      </c>
      <c r="E58" s="27">
        <f>'23.22-Pesi-uguali'!S58</f>
        <v>-1.7821208065745178E-2</v>
      </c>
      <c r="F58" s="27">
        <f>'23.22-Pesi-uguali'!T58</f>
        <v>1.2150679895581251E-2</v>
      </c>
      <c r="J58" s="28">
        <f t="shared" si="10"/>
        <v>6.2236480178213087E-5</v>
      </c>
      <c r="K58" s="28">
        <f t="shared" si="10"/>
        <v>6.7937657579822242E-5</v>
      </c>
      <c r="L58" s="28">
        <f t="shared" si="10"/>
        <v>1.4510870387632641E-4</v>
      </c>
      <c r="M58" s="28">
        <f t="shared" si="10"/>
        <v>5.4783444037241071E-4</v>
      </c>
      <c r="O58" s="28">
        <f t="shared" si="1"/>
        <v>3.2535613203481894E-5</v>
      </c>
      <c r="P58" s="28">
        <f t="shared" si="2"/>
        <v>4.5619359979018997E-5</v>
      </c>
      <c r="Q58" s="28">
        <f t="shared" si="3"/>
        <v>2.5308164781463819E-5</v>
      </c>
      <c r="R58" s="28">
        <f t="shared" si="4"/>
        <v>8.3464675465235895E-5</v>
      </c>
      <c r="S58" s="28">
        <f t="shared" si="5"/>
        <v>9.3582102773767117E-5</v>
      </c>
      <c r="T58" s="28">
        <f t="shared" si="6"/>
        <v>1.7755303850324256E-4</v>
      </c>
    </row>
    <row r="59" spans="1:20" ht="15" customHeight="1" x14ac:dyDescent="0.2">
      <c r="A59" s="21">
        <f>'23.22-Pesi-uguali'!A59</f>
        <v>56</v>
      </c>
      <c r="B59" s="25">
        <f>'23.22-Pesi-uguali'!B59</f>
        <v>45567</v>
      </c>
      <c r="C59" s="27">
        <f>'23.22-Pesi-uguali'!Q59</f>
        <v>1.985450172805868E-4</v>
      </c>
      <c r="D59" s="27">
        <f>'23.22-Pesi-uguali'!R59</f>
        <v>-7.781027177379301E-4</v>
      </c>
      <c r="E59" s="27">
        <f>'23.22-Pesi-uguali'!S59</f>
        <v>-8.8586242681257612E-4</v>
      </c>
      <c r="F59" s="27">
        <f>'23.22-Pesi-uguali'!T59</f>
        <v>-2.8564891623059259E-2</v>
      </c>
      <c r="J59" s="28">
        <f t="shared" si="10"/>
        <v>6.4653712692232398E-5</v>
      </c>
      <c r="K59" s="28">
        <f t="shared" si="10"/>
        <v>6.121977295162134E-5</v>
      </c>
      <c r="L59" s="28">
        <f t="shared" si="10"/>
        <v>1.6235737918095185E-4</v>
      </c>
      <c r="M59" s="28">
        <f t="shared" si="10"/>
        <v>5.0781489852765786E-4</v>
      </c>
      <c r="O59" s="28">
        <f t="shared" si="1"/>
        <v>3.009179244470979E-5</v>
      </c>
      <c r="P59" s="28">
        <f t="shared" si="2"/>
        <v>5.762336615391051E-5</v>
      </c>
      <c r="Q59" s="28">
        <f t="shared" si="3"/>
        <v>1.1482521388792779E-5</v>
      </c>
      <c r="R59" s="28">
        <f t="shared" si="4"/>
        <v>7.6670609351483574E-5</v>
      </c>
      <c r="S59" s="28">
        <f t="shared" si="5"/>
        <v>8.3165449499178433E-5</v>
      </c>
      <c r="T59" s="28">
        <f t="shared" si="6"/>
        <v>1.3814375519697627E-4</v>
      </c>
    </row>
    <row r="60" spans="1:20" ht="15" customHeight="1" x14ac:dyDescent="0.2">
      <c r="A60" s="21">
        <f>'23.22-Pesi-uguali'!A60</f>
        <v>57</v>
      </c>
      <c r="B60" s="25">
        <f>'23.22-Pesi-uguali'!B60</f>
        <v>45568</v>
      </c>
      <c r="C60" s="27">
        <f>'23.22-Pesi-uguali'!Q60</f>
        <v>-1.677692532427327E-3</v>
      </c>
      <c r="D60" s="27">
        <f>'23.22-Pesi-uguali'!R60</f>
        <v>-1.5096034493518998E-2</v>
      </c>
      <c r="E60" s="27">
        <f>'23.22-Pesi-uguali'!S60</f>
        <v>-1.6026251648001043E-2</v>
      </c>
      <c r="F60" s="27">
        <f>'23.22-Pesi-uguali'!T60</f>
        <v>5.9169839495184411E-3</v>
      </c>
      <c r="J60" s="28">
        <f t="shared" si="10"/>
        <v>5.8192283435397854E-5</v>
      </c>
      <c r="K60" s="28">
        <f t="shared" si="10"/>
        <v>5.5158340040394323E-5</v>
      </c>
      <c r="L60" s="28">
        <f t="shared" si="10"/>
        <v>1.4620011648678051E-4</v>
      </c>
      <c r="M60" s="28">
        <f t="shared" si="10"/>
        <v>5.3862871201860421E-4</v>
      </c>
      <c r="O60" s="28">
        <f t="shared" si="1"/>
        <v>2.7067164358484878E-5</v>
      </c>
      <c r="P60" s="28">
        <f t="shared" si="2"/>
        <v>5.1843441181435492E-5</v>
      </c>
      <c r="Q60" s="28">
        <f t="shared" si="3"/>
        <v>9.7671275598216632E-6</v>
      </c>
      <c r="R60" s="28">
        <f t="shared" si="4"/>
        <v>6.9072477612519689E-5</v>
      </c>
      <c r="S60" s="28">
        <f t="shared" si="5"/>
        <v>7.7071546529639776E-5</v>
      </c>
      <c r="T60" s="28">
        <f t="shared" si="6"/>
        <v>1.2685983609876279E-4</v>
      </c>
    </row>
    <row r="61" spans="1:20" ht="15" customHeight="1" x14ac:dyDescent="0.2">
      <c r="A61" s="21">
        <f>'23.22-Pesi-uguali'!A61</f>
        <v>58</v>
      </c>
      <c r="B61" s="25">
        <f>'23.22-Pesi-uguali'!B61</f>
        <v>45569</v>
      </c>
      <c r="C61" s="27">
        <f>'23.22-Pesi-uguali'!Q61</f>
        <v>9.1818809386172533E-3</v>
      </c>
      <c r="D61" s="27">
        <f>'23.22-Pesi-uguali'!R61</f>
        <v>5.1074231163711391E-3</v>
      </c>
      <c r="E61" s="27">
        <f>'23.22-Pesi-uguali'!S61</f>
        <v>7.591568186767636E-3</v>
      </c>
      <c r="F61" s="27">
        <f>'23.22-Pesi-uguali'!T61</f>
        <v>3.0549295619496852E-3</v>
      </c>
      <c r="J61" s="28">
        <f t="shared" si="10"/>
        <v>5.2654520315194312E-5</v>
      </c>
      <c r="K61" s="28">
        <f t="shared" si="10"/>
        <v>7.2431531779306433E-5</v>
      </c>
      <c r="L61" s="28">
        <f t="shared" si="10"/>
        <v>1.5726417902660808E-4</v>
      </c>
      <c r="M61" s="28">
        <f t="shared" si="10"/>
        <v>4.8826691072262969E-4</v>
      </c>
      <c r="O61" s="28">
        <f t="shared" si="1"/>
        <v>2.6893098356540606E-5</v>
      </c>
      <c r="P61" s="28">
        <f t="shared" si="2"/>
        <v>4.9347809334557191E-5</v>
      </c>
      <c r="Q61" s="28">
        <f t="shared" si="3"/>
        <v>7.7977268251795542E-6</v>
      </c>
      <c r="R61" s="28">
        <f t="shared" si="4"/>
        <v>8.6358514619271664E-5</v>
      </c>
      <c r="S61" s="28">
        <f t="shared" si="5"/>
        <v>6.0432092496722934E-5</v>
      </c>
      <c r="T61" s="28">
        <f t="shared" si="6"/>
        <v>1.0469114511166994E-4</v>
      </c>
    </row>
    <row r="62" spans="1:20" ht="15" customHeight="1" x14ac:dyDescent="0.2">
      <c r="A62" s="21">
        <f>'23.22-Pesi-uguali'!A62</f>
        <v>59</v>
      </c>
      <c r="B62" s="25">
        <f>'23.22-Pesi-uguali'!B62</f>
        <v>45572</v>
      </c>
      <c r="C62" s="27">
        <f>'23.22-Pesi-uguali'!Q62</f>
        <v>-9.5734378016526702E-3</v>
      </c>
      <c r="D62" s="27">
        <f>'23.22-Pesi-uguali'!R62</f>
        <v>-3.6741011314254204E-3</v>
      </c>
      <c r="E62" s="27">
        <f>'23.22-Pesi-uguali'!S62</f>
        <v>3.1468860728004318E-4</v>
      </c>
      <c r="F62" s="27">
        <f>'23.22-Pesi-uguali'!T62</f>
        <v>7.8460433380270582E-3</v>
      </c>
      <c r="J62" s="28">
        <f t="shared" si="10"/>
        <v>5.5819762040769166E-5</v>
      </c>
      <c r="K62" s="28">
        <f t="shared" si="10"/>
        <v>6.7796955690340016E-5</v>
      </c>
      <c r="L62" s="28">
        <f t="shared" si="10"/>
        <v>1.4730095187738153E-4</v>
      </c>
      <c r="M62" s="28">
        <f t="shared" si="10"/>
        <v>4.4037347911321414E-4</v>
      </c>
      <c r="O62" s="28">
        <f t="shared" si="1"/>
        <v>2.8893363616652677E-5</v>
      </c>
      <c r="P62" s="28">
        <f t="shared" si="2"/>
        <v>5.1383515923930963E-5</v>
      </c>
      <c r="Q62" s="28">
        <f t="shared" si="3"/>
        <v>9.822954094030015E-6</v>
      </c>
      <c r="R62" s="28">
        <f t="shared" si="4"/>
        <v>8.1599998242004969E-5</v>
      </c>
      <c r="S62" s="28">
        <f t="shared" si="5"/>
        <v>5.5949165033409379E-5</v>
      </c>
      <c r="T62" s="28">
        <f t="shared" si="6"/>
        <v>9.6541201208034266E-5</v>
      </c>
    </row>
    <row r="63" spans="1:20" ht="15" customHeight="1" x14ac:dyDescent="0.2">
      <c r="A63" s="21">
        <f>'23.22-Pesi-uguali'!A63</f>
        <v>60</v>
      </c>
      <c r="B63" s="25">
        <f>'23.22-Pesi-uguali'!B63</f>
        <v>45573</v>
      </c>
      <c r="C63" s="27">
        <f>'23.22-Pesi-uguali'!Q63</f>
        <v>9.6932476952065715E-3</v>
      </c>
      <c r="D63" s="27">
        <f>'23.22-Pesi-uguali'!R63</f>
        <v>-1.1957861468758157E-2</v>
      </c>
      <c r="E63" s="27">
        <f>'23.22-Pesi-uguali'!S63</f>
        <v>-7.220345117071013E-3</v>
      </c>
      <c r="F63" s="27">
        <f>'23.22-Pesi-uguali'!T63</f>
        <v>-9.1943743998835724E-3</v>
      </c>
      <c r="J63" s="28">
        <f t="shared" si="10"/>
        <v>5.9402856970903479E-5</v>
      </c>
      <c r="K63" s="28">
        <f t="shared" si="10"/>
        <v>6.2367162033700172E-5</v>
      </c>
      <c r="L63" s="28">
        <f t="shared" si="10"/>
        <v>1.3258075958159856E-4</v>
      </c>
      <c r="M63" s="28">
        <f t="shared" si="10"/>
        <v>4.0249217080811262E-4</v>
      </c>
      <c r="O63" s="28">
        <f t="shared" si="1"/>
        <v>2.9521405120855703E-5</v>
      </c>
      <c r="P63" s="28">
        <f t="shared" si="2"/>
        <v>4.5943899150669451E-5</v>
      </c>
      <c r="Q63" s="28">
        <f t="shared" si="3"/>
        <v>1.3292978960596812E-6</v>
      </c>
      <c r="R63" s="28">
        <f t="shared" si="4"/>
        <v>7.3324378640999039E-5</v>
      </c>
      <c r="S63" s="28">
        <f t="shared" si="5"/>
        <v>4.7471532859522633E-5</v>
      </c>
      <c r="T63" s="28">
        <f t="shared" si="6"/>
        <v>8.7133987132301092E-5</v>
      </c>
    </row>
    <row r="64" spans="1:20" ht="15" customHeight="1" x14ac:dyDescent="0.2">
      <c r="A64" s="21">
        <f>'23.22-Pesi-uguali'!A64</f>
        <v>61</v>
      </c>
      <c r="B64" s="25">
        <f>'23.22-Pesi-uguali'!B64</f>
        <v>45574</v>
      </c>
      <c r="C64" s="27">
        <f>'23.22-Pesi-uguali'!Q64</f>
        <v>7.1429422630042193E-3</v>
      </c>
      <c r="D64" s="27">
        <f>'23.22-Pesi-uguali'!R64</f>
        <v>4.6440266279868846E-3</v>
      </c>
      <c r="E64" s="27">
        <f>'23.22-Pesi-uguali'!S64</f>
        <v>2.8643988435918936E-3</v>
      </c>
      <c r="F64" s="27">
        <f>'23.22-Pesi-uguali'!T64</f>
        <v>3.4823692283752093E-3</v>
      </c>
      <c r="J64" s="28">
        <f t="shared" si="10"/>
        <v>6.2858476361875876E-5</v>
      </c>
      <c r="K64" s="28">
        <f t="shared" si="10"/>
        <v>7.0429490920931252E-5</v>
      </c>
      <c r="L64" s="28">
        <f t="shared" si="10"/>
        <v>1.2453602198439983E-4</v>
      </c>
      <c r="M64" s="28">
        <f t="shared" si="10"/>
        <v>3.706966057878248E-4</v>
      </c>
      <c r="O64" s="28">
        <f t="shared" si="1"/>
        <v>1.4978213296606188E-5</v>
      </c>
      <c r="P64" s="28">
        <f t="shared" si="2"/>
        <v>3.4350649869138044E-5</v>
      </c>
      <c r="Q64" s="28">
        <f t="shared" si="3"/>
        <v>-7.7159667396000577E-6</v>
      </c>
      <c r="R64" s="28">
        <f t="shared" si="4"/>
        <v>7.462592944355509E-5</v>
      </c>
      <c r="S64" s="28">
        <f t="shared" si="5"/>
        <v>5.3718885110140782E-5</v>
      </c>
      <c r="T64" s="28">
        <f t="shared" si="6"/>
        <v>8.5059244049343194E-5</v>
      </c>
    </row>
    <row r="65" spans="1:20" ht="15" customHeight="1" x14ac:dyDescent="0.2">
      <c r="A65" s="21">
        <f>'23.22-Pesi-uguali'!A65</f>
        <v>62</v>
      </c>
      <c r="B65" s="25">
        <f>'23.22-Pesi-uguali'!B65</f>
        <v>45575</v>
      </c>
      <c r="C65" s="27">
        <f>'23.22-Pesi-uguali'!Q65</f>
        <v>-1.9184107481486159E-3</v>
      </c>
      <c r="D65" s="27">
        <f>'23.22-Pesi-uguali'!R65</f>
        <v>-2.0232582086141893E-3</v>
      </c>
      <c r="E65" s="27">
        <f>'23.22-Pesi-uguali'!S65</f>
        <v>-4.7269924103790365E-3</v>
      </c>
      <c r="F65" s="27">
        <f>'23.22-Pesi-uguali'!T65</f>
        <v>1.0699203218914632E-3</v>
      </c>
      <c r="J65" s="28">
        <f t="shared" si="10"/>
        <v>6.1674791142949471E-5</v>
      </c>
      <c r="K65" s="28">
        <f t="shared" si="10"/>
        <v>6.5543240160983242E-5</v>
      </c>
      <c r="L65" s="28">
        <f t="shared" si="10"/>
        <v>1.1290289785947691E-4</v>
      </c>
      <c r="M65" s="28">
        <f t="shared" si="10"/>
        <v>3.348396347533158E-4</v>
      </c>
      <c r="O65" s="28">
        <f t="shared" si="1"/>
        <v>1.6797593374102019E-5</v>
      </c>
      <c r="P65" s="28">
        <f t="shared" si="2"/>
        <v>3.2961608438023534E-5</v>
      </c>
      <c r="Q65" s="28">
        <f t="shared" si="3"/>
        <v>-4.4569338319653847E-6</v>
      </c>
      <c r="R65" s="28">
        <f t="shared" si="4"/>
        <v>6.8493570949481144E-5</v>
      </c>
      <c r="S65" s="28">
        <f t="shared" si="5"/>
        <v>4.9964218141632367E-5</v>
      </c>
      <c r="T65" s="28">
        <f t="shared" si="6"/>
        <v>7.7550809083480675E-5</v>
      </c>
    </row>
    <row r="66" spans="1:20" ht="15" customHeight="1" x14ac:dyDescent="0.2">
      <c r="A66" s="21">
        <f>'23.22-Pesi-uguali'!A66</f>
        <v>63</v>
      </c>
      <c r="B66" s="25">
        <f>'23.22-Pesi-uguali'!B66</f>
        <v>45576</v>
      </c>
      <c r="C66" s="27">
        <f>'23.22-Pesi-uguali'!Q66</f>
        <v>6.0602995058817062E-3</v>
      </c>
      <c r="D66" s="27">
        <f>'23.22-Pesi-uguali'!R66</f>
        <v>2.2548387870139843E-3</v>
      </c>
      <c r="E66" s="27">
        <f>'23.22-Pesi-uguali'!S66</f>
        <v>5.3740714547000999E-3</v>
      </c>
      <c r="F66" s="27">
        <f>'23.22-Pesi-uguali'!T66</f>
        <v>5.7076409662776282E-3</v>
      </c>
      <c r="J66" s="28">
        <f t="shared" si="10"/>
        <v>5.5875342008515736E-5</v>
      </c>
      <c r="K66" s="28">
        <f t="shared" si="10"/>
        <v>5.9398273522757391E-5</v>
      </c>
      <c r="L66" s="28">
        <f t="shared" si="10"/>
        <v>1.0384705379830732E-4</v>
      </c>
      <c r="M66" s="28">
        <f t="shared" si="10"/>
        <v>3.0147014422750383E-4</v>
      </c>
      <c r="O66" s="28">
        <f t="shared" si="1"/>
        <v>1.5505978066060357E-5</v>
      </c>
      <c r="P66" s="28">
        <f t="shared" si="2"/>
        <v>3.0572278898869993E-5</v>
      </c>
      <c r="Q66" s="28">
        <f t="shared" si="3"/>
        <v>-4.2164951132867678E-6</v>
      </c>
      <c r="R66" s="28">
        <f t="shared" si="4"/>
        <v>6.2600606474168673E-5</v>
      </c>
      <c r="S66" s="28">
        <f t="shared" si="5"/>
        <v>4.4751323820086128E-5</v>
      </c>
      <c r="T66" s="28">
        <f t="shared" si="6"/>
        <v>6.9289977651003481E-5</v>
      </c>
    </row>
    <row r="67" spans="1:20" ht="15" customHeight="1" x14ac:dyDescent="0.2">
      <c r="A67" s="21">
        <f>'23.22-Pesi-uguali'!A67</f>
        <v>64</v>
      </c>
      <c r="B67" s="25">
        <f>'23.22-Pesi-uguali'!B67</f>
        <v>45580</v>
      </c>
      <c r="C67" s="27">
        <f>'23.22-Pesi-uguali'!Q67</f>
        <v>1.2412094093099561E-4</v>
      </c>
      <c r="D67" s="27">
        <f>'23.22-Pesi-uguali'!R67</f>
        <v>4.5719544642977116E-4</v>
      </c>
      <c r="E67" s="27">
        <f>'23.22-Pesi-uguali'!S67</f>
        <v>-1.0236622390964753E-2</v>
      </c>
      <c r="F67" s="27">
        <f>'23.22-Pesi-uguali'!T67</f>
        <v>5.0250166674243573E-3</v>
      </c>
      <c r="J67" s="28">
        <f t="shared" si="10"/>
        <v>5.396053081776317E-5</v>
      </c>
      <c r="K67" s="28">
        <f t="shared" si="10"/>
        <v>5.3966875966023924E-5</v>
      </c>
      <c r="L67" s="28">
        <f t="shared" si="10"/>
        <v>9.6350412818498824E-5</v>
      </c>
      <c r="M67" s="28">
        <f t="shared" si="10"/>
        <v>2.7458084634474653E-4</v>
      </c>
      <c r="O67" s="28">
        <f t="shared" si="1"/>
        <v>1.5321880098132696E-5</v>
      </c>
      <c r="P67" s="28">
        <f t="shared" si="2"/>
        <v>3.0771899267132196E-5</v>
      </c>
      <c r="Q67" s="28">
        <f t="shared" si="3"/>
        <v>-3.3584422918984217E-7</v>
      </c>
      <c r="R67" s="28">
        <f t="shared" si="4"/>
        <v>5.7552312302776048E-5</v>
      </c>
      <c r="S67" s="28">
        <f t="shared" si="5"/>
        <v>4.1563172461388793E-5</v>
      </c>
      <c r="T67" s="28">
        <f t="shared" si="6"/>
        <v>6.5428306924958089E-5</v>
      </c>
    </row>
    <row r="68" spans="1:20" ht="15" customHeight="1" x14ac:dyDescent="0.2">
      <c r="A68" s="21">
        <f>'23.22-Pesi-uguali'!A68</f>
        <v>65</v>
      </c>
      <c r="B68" s="25">
        <f>'23.22-Pesi-uguali'!B68</f>
        <v>45581</v>
      </c>
      <c r="C68" s="27">
        <f>'23.22-Pesi-uguali'!Q68</f>
        <v>4.6924460572927542E-3</v>
      </c>
      <c r="D68" s="27">
        <f>'23.22-Pesi-uguali'!R68</f>
        <v>6.0980187725805414E-3</v>
      </c>
      <c r="E68" s="27">
        <f>'23.22-Pesi-uguali'!S68</f>
        <v>-4.5274843246702117E-3</v>
      </c>
      <c r="F68" s="27">
        <f>'23.22-Pesi-uguali'!T68</f>
        <v>-1.7145891498739397E-2</v>
      </c>
      <c r="J68" s="28">
        <f t="shared" si="10"/>
        <v>4.8566018336784614E-5</v>
      </c>
      <c r="K68" s="28">
        <f t="shared" si="10"/>
        <v>4.8591091137045145E-5</v>
      </c>
      <c r="L68" s="28">
        <f t="shared" si="10"/>
        <v>9.7194215334169026E-5</v>
      </c>
      <c r="M68" s="28">
        <f t="shared" si="10"/>
        <v>2.4964784096106118E-4</v>
      </c>
      <c r="O68" s="28">
        <f t="shared" si="1"/>
        <v>1.3795366841219449E-5</v>
      </c>
      <c r="P68" s="28">
        <f t="shared" si="2"/>
        <v>2.7567651420106793E-5</v>
      </c>
      <c r="Q68" s="28">
        <f t="shared" si="3"/>
        <v>-2.3988882657539323E-7</v>
      </c>
      <c r="R68" s="28">
        <f t="shared" si="4"/>
        <v>5.1329067358101433E-5</v>
      </c>
      <c r="S68" s="28">
        <f t="shared" si="5"/>
        <v>3.7636596689107931E-5</v>
      </c>
      <c r="T68" s="28">
        <f t="shared" si="6"/>
        <v>5.3741556419189559E-5</v>
      </c>
    </row>
    <row r="69" spans="1:20" ht="15" customHeight="1" x14ac:dyDescent="0.2">
      <c r="A69" s="21">
        <f>'23.22-Pesi-uguali'!A69</f>
        <v>66</v>
      </c>
      <c r="B69" s="25">
        <f>'23.22-Pesi-uguali'!B69</f>
        <v>45582</v>
      </c>
      <c r="C69" s="27">
        <f>'23.22-Pesi-uguali'!Q69</f>
        <v>-1.6105275337659534E-4</v>
      </c>
      <c r="D69" s="27">
        <f>'23.22-Pesi-uguali'!R69</f>
        <v>5.785461736278143E-3</v>
      </c>
      <c r="E69" s="27">
        <f>'23.22-Pesi-uguali'!S69</f>
        <v>9.3616669298193442E-3</v>
      </c>
      <c r="F69" s="27">
        <f>'23.22-Pesi-uguali'!T69</f>
        <v>-9.2675545789874594E-3</v>
      </c>
      <c r="J69" s="28">
        <f t="shared" ref="J69:M84" si="11">J68*$H$2+C68^2*(1-$H$2)</f>
        <v>4.5911321503166383E-5</v>
      </c>
      <c r="K69" s="28">
        <f t="shared" si="11"/>
        <v>4.7450565318415101E-5</v>
      </c>
      <c r="L69" s="28">
        <f t="shared" si="11"/>
        <v>8.9524605231765576E-5</v>
      </c>
      <c r="M69" s="28">
        <f t="shared" si="11"/>
        <v>2.5408121639360943E-4</v>
      </c>
      <c r="O69" s="28">
        <f t="shared" ref="O69:O132" si="12">O68*$H$2+C68*D68*(1-$H$2)</f>
        <v>1.527729257176678E-5</v>
      </c>
      <c r="P69" s="28">
        <f t="shared" ref="P69:P132" si="13">P68*$H$2+C68*E68*(1-$H$2)</f>
        <v>2.2686388681220767E-5</v>
      </c>
      <c r="Q69" s="28">
        <f t="shared" ref="Q69:Q132" si="14">Q68*$H$2+C68*F68*(1-$H$2)</f>
        <v>-8.261517040120756E-6</v>
      </c>
      <c r="R69" s="28">
        <f t="shared" ref="R69:R132" si="15">R68*$H$2+D68*E68*(1-$H$2)</f>
        <v>4.3435292181850979E-5</v>
      </c>
      <c r="S69" s="28">
        <f t="shared" ref="S69:S132" si="16">S68*$H$2+D68*F68*(1-$H$2)</f>
        <v>2.341734019700295E-5</v>
      </c>
      <c r="T69" s="28">
        <f t="shared" ref="T69:T132" si="17">T68*$H$2+E68*F68*(1-$H$2)</f>
        <v>5.6130176276574487E-5</v>
      </c>
    </row>
    <row r="70" spans="1:20" ht="15" customHeight="1" x14ac:dyDescent="0.2">
      <c r="A70" s="21">
        <f>'23.22-Pesi-uguali'!A70</f>
        <v>67</v>
      </c>
      <c r="B70" s="25">
        <f>'23.22-Pesi-uguali'!B70</f>
        <v>45583</v>
      </c>
      <c r="C70" s="27">
        <f>'23.22-Pesi-uguali'!Q70</f>
        <v>4.0285312594319873E-3</v>
      </c>
      <c r="D70" s="27">
        <f>'23.22-Pesi-uguali'!R70</f>
        <v>-1.4830896829501595E-3</v>
      </c>
      <c r="E70" s="27">
        <f>'23.22-Pesi-uguali'!S70</f>
        <v>2.1128943907422022E-3</v>
      </c>
      <c r="F70" s="27">
        <f>'23.22-Pesi-uguali'!T70</f>
        <v>-1.47171485635318E-3</v>
      </c>
      <c r="J70" s="28">
        <f t="shared" si="11"/>
        <v>4.1322783151786763E-5</v>
      </c>
      <c r="K70" s="28">
        <f t="shared" si="11"/>
        <v>4.6052665536767446E-5</v>
      </c>
      <c r="L70" s="28">
        <f t="shared" si="11"/>
        <v>8.9336225479076341E-5</v>
      </c>
      <c r="M70" s="28">
        <f t="shared" si="11"/>
        <v>2.3726185154169963E-4</v>
      </c>
      <c r="O70" s="28">
        <f t="shared" si="12"/>
        <v>1.365638686037185E-5</v>
      </c>
      <c r="P70" s="28">
        <f t="shared" si="13"/>
        <v>2.0266977589574489E-5</v>
      </c>
      <c r="Q70" s="28">
        <f t="shared" si="14"/>
        <v>-7.2861088179073007E-6</v>
      </c>
      <c r="R70" s="28">
        <f t="shared" si="15"/>
        <v>4.4507919544690906E-5</v>
      </c>
      <c r="S70" s="28">
        <f t="shared" si="16"/>
        <v>1.5713897936742533E-5</v>
      </c>
      <c r="T70" s="28">
        <f t="shared" si="17"/>
        <v>4.1841182726676768E-5</v>
      </c>
    </row>
    <row r="71" spans="1:20" ht="15" customHeight="1" x14ac:dyDescent="0.2">
      <c r="A71" s="21">
        <f>'23.22-Pesi-uguali'!A71</f>
        <v>68</v>
      </c>
      <c r="B71" s="25">
        <f>'23.22-Pesi-uguali'!B71</f>
        <v>45586</v>
      </c>
      <c r="C71" s="27">
        <f>'23.22-Pesi-uguali'!Q71</f>
        <v>-1.7842262252439473E-3</v>
      </c>
      <c r="D71" s="27">
        <f>'23.22-Pesi-uguali'!R71</f>
        <v>-6.0226239195269324E-3</v>
      </c>
      <c r="E71" s="27">
        <f>'23.22-Pesi-uguali'!S71</f>
        <v>-9.5421709957961998E-3</v>
      </c>
      <c r="F71" s="27">
        <f>'23.22-Pesi-uguali'!T71</f>
        <v>-3.8986108506378167E-4</v>
      </c>
      <c r="J71" s="28">
        <f t="shared" si="11"/>
        <v>3.8813411247430155E-5</v>
      </c>
      <c r="K71" s="28">
        <f t="shared" si="11"/>
        <v>4.1667354483858024E-5</v>
      </c>
      <c r="L71" s="28">
        <f t="shared" si="11"/>
        <v>8.0849035201811692E-5</v>
      </c>
      <c r="M71" s="28">
        <f t="shared" si="11"/>
        <v>2.1375226084937075E-4</v>
      </c>
      <c r="O71" s="28">
        <f t="shared" si="12"/>
        <v>1.1693280859504085E-5</v>
      </c>
      <c r="P71" s="28">
        <f t="shared" si="13"/>
        <v>1.9091465940715387E-5</v>
      </c>
      <c r="Q71" s="28">
        <f t="shared" si="14"/>
        <v>-7.1503828664954953E-6</v>
      </c>
      <c r="R71" s="28">
        <f t="shared" si="15"/>
        <v>3.9743766403014513E-5</v>
      </c>
      <c r="S71" s="28">
        <f t="shared" si="16"/>
        <v>1.4360776655038468E-5</v>
      </c>
      <c r="T71" s="28">
        <f t="shared" si="17"/>
        <v>3.7346106647533033E-5</v>
      </c>
    </row>
    <row r="72" spans="1:20" ht="15" customHeight="1" x14ac:dyDescent="0.2">
      <c r="A72" s="21">
        <f>'23.22-Pesi-uguali'!A72</f>
        <v>69</v>
      </c>
      <c r="B72" s="25">
        <f>'23.22-Pesi-uguali'!B72</f>
        <v>45587</v>
      </c>
      <c r="C72" s="27">
        <f>'23.22-Pesi-uguali'!Q72</f>
        <v>-4.704545933297525E-4</v>
      </c>
      <c r="D72" s="27">
        <f>'23.22-Pesi-uguali'!R72</f>
        <v>-4.6496565552606216E-3</v>
      </c>
      <c r="E72" s="27">
        <f>'23.22-Pesi-uguali'!S72</f>
        <v>-3.1040202913285237E-3</v>
      </c>
      <c r="F72" s="27">
        <f>'23.22-Pesi-uguali'!T72</f>
        <v>-1.9427518493212781E-2</v>
      </c>
      <c r="J72" s="28">
        <f t="shared" si="11"/>
        <v>3.5250416444971968E-5</v>
      </c>
      <c r="K72" s="28">
        <f t="shared" si="11"/>
        <v>4.1127818923078019E-5</v>
      </c>
      <c r="L72" s="28">
        <f t="shared" si="11"/>
        <v>8.1869434412931935E-5</v>
      </c>
      <c r="M72" s="28">
        <f t="shared" si="11"/>
        <v>1.923922339309984E-4</v>
      </c>
      <c r="O72" s="28">
        <f t="shared" si="12"/>
        <v>1.1598525127753821E-5</v>
      </c>
      <c r="P72" s="28">
        <f t="shared" si="13"/>
        <v>1.888485852029002E-5</v>
      </c>
      <c r="Q72" s="28">
        <f t="shared" si="14"/>
        <v>-6.3657845426286604E-6</v>
      </c>
      <c r="R72" s="28">
        <f t="shared" si="15"/>
        <v>4.1516280491062892E-5</v>
      </c>
      <c r="S72" s="28">
        <f t="shared" si="16"/>
        <v>1.3159497659154407E-5</v>
      </c>
      <c r="T72" s="28">
        <f t="shared" si="17"/>
        <v>3.3983508096608254E-5</v>
      </c>
    </row>
    <row r="73" spans="1:20" ht="15" customHeight="1" x14ac:dyDescent="0.2">
      <c r="A73" s="21">
        <f>'23.22-Pesi-uguali'!A73</f>
        <v>70</v>
      </c>
      <c r="B73" s="25">
        <f>'23.22-Pesi-uguali'!B73</f>
        <v>45588</v>
      </c>
      <c r="C73" s="27">
        <f>'23.22-Pesi-uguali'!Q73</f>
        <v>-9.1746699803924702E-3</v>
      </c>
      <c r="D73" s="27">
        <f>'23.22-Pesi-uguali'!R73</f>
        <v>-8.4458408638402212E-3</v>
      </c>
      <c r="E73" s="27">
        <f>'23.22-Pesi-uguali'!S73</f>
        <v>-9.9518602071216686E-3</v>
      </c>
      <c r="F73" s="27">
        <f>'23.22-Pesi-uguali'!T73</f>
        <v>-2.1577150344940003E-2</v>
      </c>
      <c r="J73" s="28">
        <f t="shared" si="11"/>
        <v>3.1747507552913279E-5</v>
      </c>
      <c r="K73" s="28">
        <f t="shared" si="11"/>
        <v>3.9176967638958027E-5</v>
      </c>
      <c r="L73" s="28">
        <f t="shared" si="11"/>
        <v>7.4645985168536662E-5</v>
      </c>
      <c r="M73" s="28">
        <f t="shared" si="11"/>
        <v>2.1089585801831103E-4</v>
      </c>
      <c r="O73" s="28">
        <f t="shared" si="12"/>
        <v>1.0657417843361255E-5</v>
      </c>
      <c r="P73" s="28">
        <f t="shared" si="13"/>
        <v>1.7142402728645445E-5</v>
      </c>
      <c r="Q73" s="28">
        <f t="shared" si="14"/>
        <v>-4.8152295571527281E-6</v>
      </c>
      <c r="R73" s="28">
        <f t="shared" si="15"/>
        <v>3.8807915271480368E-5</v>
      </c>
      <c r="S73" s="28">
        <f t="shared" si="16"/>
        <v>2.0876676764680342E-5</v>
      </c>
      <c r="T73" s="28">
        <f t="shared" si="17"/>
        <v>3.661549844825669E-5</v>
      </c>
    </row>
    <row r="74" spans="1:20" ht="15" customHeight="1" x14ac:dyDescent="0.2">
      <c r="A74" s="21">
        <f>'23.22-Pesi-uguali'!A74</f>
        <v>71</v>
      </c>
      <c r="B74" s="25">
        <f>'23.22-Pesi-uguali'!B74</f>
        <v>45589</v>
      </c>
      <c r="C74" s="27">
        <f>'23.22-Pesi-uguali'!Q74</f>
        <v>2.1451383429101378E-3</v>
      </c>
      <c r="D74" s="27">
        <f>'23.22-Pesi-uguali'!R74</f>
        <v>3.898204207391588E-3</v>
      </c>
      <c r="E74" s="27">
        <f>'23.22-Pesi-uguali'!S74</f>
        <v>3.9290100500219728E-3</v>
      </c>
      <c r="F74" s="27">
        <f>'23.22-Pesi-uguali'!T74</f>
        <v>7.4733089614370625E-3</v>
      </c>
      <c r="J74" s="28">
        <f t="shared" si="11"/>
        <v>3.6990213722533428E-5</v>
      </c>
      <c r="K74" s="28">
        <f t="shared" si="11"/>
        <v>4.2392493664793557E-5</v>
      </c>
      <c r="L74" s="28">
        <f t="shared" si="11"/>
        <v>7.7085338809892168E-5</v>
      </c>
      <c r="M74" s="28">
        <f t="shared" si="11"/>
        <v>2.3636361391729435E-4</v>
      </c>
      <c r="O74" s="28">
        <f t="shared" si="12"/>
        <v>1.7340456322289817E-5</v>
      </c>
      <c r="P74" s="28">
        <f t="shared" si="13"/>
        <v>2.4558665764915058E-5</v>
      </c>
      <c r="Q74" s="28">
        <f t="shared" si="14"/>
        <v>1.5462616751776151E-5</v>
      </c>
      <c r="R74" s="28">
        <f t="shared" si="15"/>
        <v>4.3332306505185691E-5</v>
      </c>
      <c r="S74" s="28">
        <f t="shared" si="16"/>
        <v>3.7012726899064145E-5</v>
      </c>
      <c r="T74" s="28">
        <f t="shared" si="17"/>
        <v>5.4427226993520022E-5</v>
      </c>
    </row>
    <row r="75" spans="1:20" ht="15" customHeight="1" x14ac:dyDescent="0.2">
      <c r="A75" s="21">
        <f>'23.22-Pesi-uguali'!A75</f>
        <v>72</v>
      </c>
      <c r="B75" s="25">
        <f>'23.22-Pesi-uguali'!B75</f>
        <v>45590</v>
      </c>
      <c r="C75" s="27">
        <f>'23.22-Pesi-uguali'!Q75</f>
        <v>-2.9164259239599933E-4</v>
      </c>
      <c r="D75" s="27">
        <f>'23.22-Pesi-uguali'!R75</f>
        <v>-2.039115641035991E-3</v>
      </c>
      <c r="E75" s="27">
        <f>'23.22-Pesi-uguali'!S75</f>
        <v>1.4534671078544738E-3</v>
      </c>
      <c r="F75" s="27">
        <f>'23.22-Pesi-uguali'!T75</f>
        <v>-5.8038986622990897E-3</v>
      </c>
      <c r="J75" s="28">
        <f t="shared" si="11"/>
        <v>3.3751354201302412E-5</v>
      </c>
      <c r="K75" s="28">
        <f t="shared" si="11"/>
        <v>3.9672843902566746E-5</v>
      </c>
      <c r="L75" s="28">
        <f t="shared" si="11"/>
        <v>7.0920516926220326E-5</v>
      </c>
      <c r="M75" s="28">
        <f t="shared" si="11"/>
        <v>2.1831228720887446E-4</v>
      </c>
      <c r="O75" s="28">
        <f t="shared" si="12"/>
        <v>1.6442629421437767E-5</v>
      </c>
      <c r="P75" s="28">
        <f t="shared" si="13"/>
        <v>2.2945626199221692E-5</v>
      </c>
      <c r="Q75" s="28">
        <f t="shared" si="14"/>
        <v>1.5519483236757794E-5</v>
      </c>
      <c r="R75" s="28">
        <f t="shared" si="15"/>
        <v>4.0530684205455069E-5</v>
      </c>
      <c r="S75" s="28">
        <f t="shared" si="16"/>
        <v>3.6224702652818854E-5</v>
      </c>
      <c r="T75" s="28">
        <f t="shared" si="17"/>
        <v>5.1920774895808569E-5</v>
      </c>
    </row>
    <row r="76" spans="1:20" ht="15" customHeight="1" x14ac:dyDescent="0.2">
      <c r="A76" s="21">
        <f>'23.22-Pesi-uguali'!A76</f>
        <v>73</v>
      </c>
      <c r="B76" s="25">
        <f>'23.22-Pesi-uguali'!B76</f>
        <v>45593</v>
      </c>
      <c r="C76" s="27">
        <f>'23.22-Pesi-uguali'!Q76</f>
        <v>2.664079123464435E-3</v>
      </c>
      <c r="D76" s="27">
        <f>'23.22-Pesi-uguali'!R76</f>
        <v>4.6291734670388376E-3</v>
      </c>
      <c r="E76" s="27">
        <f>'23.22-Pesi-uguali'!S76</f>
        <v>7.2681523770336195E-3</v>
      </c>
      <c r="F76" s="27">
        <f>'23.22-Pesi-uguali'!T76</f>
        <v>1.3105731272416236E-2</v>
      </c>
      <c r="J76" s="28">
        <f t="shared" si="11"/>
        <v>3.0384724321342118E-5</v>
      </c>
      <c r="K76" s="28">
        <f t="shared" si="11"/>
        <v>3.6121358772061832E-5</v>
      </c>
      <c r="L76" s="28">
        <f t="shared" si="11"/>
        <v>6.4039721896959773E-5</v>
      </c>
      <c r="M76" s="28">
        <f t="shared" si="11"/>
        <v>1.9984958245621075E-4</v>
      </c>
      <c r="O76" s="28">
        <f t="shared" si="12"/>
        <v>1.4857835776468687E-5</v>
      </c>
      <c r="P76" s="28">
        <f t="shared" si="13"/>
        <v>2.0608674287769822E-5</v>
      </c>
      <c r="Q76" s="28">
        <f t="shared" si="14"/>
        <v>1.4136801318269673E-5</v>
      </c>
      <c r="R76" s="28">
        <f t="shared" si="15"/>
        <v>3.6181237033573824E-5</v>
      </c>
      <c r="S76" s="28">
        <f t="shared" si="16"/>
        <v>3.3785714441665167E-5</v>
      </c>
      <c r="T76" s="28">
        <f t="shared" si="17"/>
        <v>4.5885119825930488E-5</v>
      </c>
    </row>
    <row r="77" spans="1:20" ht="15" customHeight="1" x14ac:dyDescent="0.2">
      <c r="A77" s="21">
        <f>'23.22-Pesi-uguali'!A77</f>
        <v>74</v>
      </c>
      <c r="B77" s="25">
        <f>'23.22-Pesi-uguali'!B77</f>
        <v>45594</v>
      </c>
      <c r="C77" s="27">
        <f>'23.22-Pesi-uguali'!Q77</f>
        <v>1.6139632129317765E-3</v>
      </c>
      <c r="D77" s="27">
        <f>'23.22-Pesi-uguali'!R77</f>
        <v>-8.7909663851152477E-3</v>
      </c>
      <c r="E77" s="27">
        <f>'23.22-Pesi-uguali'!S77</f>
        <v>-1.0102018627693037E-2</v>
      </c>
      <c r="F77" s="27">
        <f>'23.22-Pesi-uguali'!T77</f>
        <v>7.1613929923429324E-4</v>
      </c>
      <c r="J77" s="28">
        <f t="shared" si="11"/>
        <v>2.8055983646815809E-5</v>
      </c>
      <c r="K77" s="28">
        <f t="shared" si="11"/>
        <v>3.4652147593649291E-5</v>
      </c>
      <c r="L77" s="28">
        <f t="shared" si="11"/>
        <v>6.2918353604841747E-5</v>
      </c>
      <c r="M77" s="28">
        <f t="shared" si="11"/>
        <v>1.9704064342906854E-4</v>
      </c>
      <c r="O77" s="28">
        <f t="shared" si="12"/>
        <v>1.4605300638065183E-5</v>
      </c>
      <c r="P77" s="28">
        <f t="shared" si="13"/>
        <v>2.0484100160374209E-5</v>
      </c>
      <c r="Q77" s="28">
        <f t="shared" si="14"/>
        <v>1.6214591694500614E-5</v>
      </c>
      <c r="R77" s="28">
        <f t="shared" si="15"/>
        <v>3.592766714403237E-5</v>
      </c>
      <c r="S77" s="28">
        <f t="shared" si="16"/>
        <v>3.6474013344739691E-5</v>
      </c>
      <c r="T77" s="28">
        <f t="shared" si="17"/>
        <v>5.0822053033375023E-5</v>
      </c>
    </row>
    <row r="78" spans="1:20" ht="15" customHeight="1" x14ac:dyDescent="0.2">
      <c r="A78" s="21">
        <f>'23.22-Pesi-uguali'!A78</f>
        <v>75</v>
      </c>
      <c r="B78" s="25">
        <f>'23.22-Pesi-uguali'!B78</f>
        <v>45595</v>
      </c>
      <c r="C78" s="27">
        <f>'23.22-Pesi-uguali'!Q78</f>
        <v>-3.2939757904132316E-3</v>
      </c>
      <c r="D78" s="27">
        <f>'23.22-Pesi-uguali'!R78</f>
        <v>-8.3610971101424677E-3</v>
      </c>
      <c r="E78" s="27">
        <f>'23.22-Pesi-uguali'!S78</f>
        <v>-7.2525876604428562E-3</v>
      </c>
      <c r="F78" s="27">
        <f>'23.22-Pesi-uguali'!T78</f>
        <v>1.1928574587208222E-2</v>
      </c>
      <c r="J78" s="28">
        <f t="shared" si="11"/>
        <v>2.5510873007403938E-5</v>
      </c>
      <c r="K78" s="28">
        <f t="shared" si="11"/>
        <v>3.8915041832706986E-5</v>
      </c>
      <c r="L78" s="28">
        <f t="shared" si="11"/>
        <v>6.6831596279783278E-5</v>
      </c>
      <c r="M78" s="28">
        <f t="shared" si="11"/>
        <v>1.7738786463575247E-4</v>
      </c>
      <c r="O78" s="28">
        <f t="shared" si="12"/>
        <v>1.1725940939089079E-5</v>
      </c>
      <c r="P78" s="28">
        <f t="shared" si="13"/>
        <v>1.680526150019198E-5</v>
      </c>
      <c r="Q78" s="28">
        <f t="shared" si="14"/>
        <v>1.4708714773480442E-5</v>
      </c>
      <c r="R78" s="28">
        <f t="shared" si="15"/>
        <v>4.1215551047414883E-5</v>
      </c>
      <c r="S78" s="28">
        <f t="shared" si="16"/>
        <v>3.2197056359602854E-5</v>
      </c>
      <c r="T78" s="28">
        <f t="shared" si="17"/>
        <v>4.5016402475948738E-5</v>
      </c>
    </row>
    <row r="79" spans="1:20" ht="15" customHeight="1" x14ac:dyDescent="0.2">
      <c r="A79" s="21">
        <f>'23.22-Pesi-uguali'!A79</f>
        <v>76</v>
      </c>
      <c r="B79" s="25">
        <f>'23.22-Pesi-uguali'!B79</f>
        <v>45596</v>
      </c>
      <c r="C79" s="27">
        <f>'23.22-Pesi-uguali'!Q79</f>
        <v>-1.8538492175403546E-2</v>
      </c>
      <c r="D79" s="27">
        <f>'23.22-Pesi-uguali'!R79</f>
        <v>-3.7908610410203269E-3</v>
      </c>
      <c r="E79" s="27">
        <f>'23.22-Pesi-uguali'!S79</f>
        <v>-4.3718160375301697E-3</v>
      </c>
      <c r="F79" s="27">
        <f>'23.22-Pesi-uguali'!T79</f>
        <v>-1.1736149561431342E-3</v>
      </c>
      <c r="J79" s="28">
        <f t="shared" si="11"/>
        <v>2.4044813357446392E-5</v>
      </c>
      <c r="K79" s="28">
        <f t="shared" si="11"/>
        <v>4.2014332137959559E-5</v>
      </c>
      <c r="L79" s="28">
        <f t="shared" si="11"/>
        <v>6.5408439429045744E-5</v>
      </c>
      <c r="M79" s="28">
        <f t="shared" si="11"/>
        <v>1.7387816734043619E-4</v>
      </c>
      <c r="O79" s="28">
        <f t="shared" si="12"/>
        <v>1.3307471991390504E-5</v>
      </c>
      <c r="P79" s="28">
        <f t="shared" si="13"/>
        <v>1.7513720167307631E-5</v>
      </c>
      <c r="Q79" s="28">
        <f t="shared" si="14"/>
        <v>9.3085997056921591E-6</v>
      </c>
      <c r="R79" s="28">
        <f t="shared" si="15"/>
        <v>4.3157954915551763E-5</v>
      </c>
      <c r="S79" s="28">
        <f t="shared" si="16"/>
        <v>1.9003753672720018E-5</v>
      </c>
      <c r="T79" s="28">
        <f t="shared" si="17"/>
        <v>3.1863458942568007E-5</v>
      </c>
    </row>
    <row r="80" spans="1:20" ht="15" customHeight="1" x14ac:dyDescent="0.2">
      <c r="A80" s="21">
        <f>'23.22-Pesi-uguali'!A80</f>
        <v>77</v>
      </c>
      <c r="B80" s="25">
        <f>'23.22-Pesi-uguali'!B80</f>
        <v>45597</v>
      </c>
      <c r="C80" s="27">
        <f>'23.22-Pesi-uguali'!Q80</f>
        <v>4.1348707432682175E-3</v>
      </c>
      <c r="D80" s="27">
        <f>'23.22-Pesi-uguali'!R80</f>
        <v>5.5972686100431374E-3</v>
      </c>
      <c r="E80" s="27">
        <f>'23.22-Pesi-uguali'!S80</f>
        <v>8.2657854837017205E-3</v>
      </c>
      <c r="F80" s="27">
        <f>'23.22-Pesi-uguali'!T80</f>
        <v>-2.1538869988527238E-2</v>
      </c>
      <c r="J80" s="28">
        <f t="shared" si="11"/>
        <v>5.6007901235451597E-5</v>
      </c>
      <c r="K80" s="28">
        <f t="shared" si="11"/>
        <v>3.9249961667396177E-5</v>
      </c>
      <c r="L80" s="28">
        <f t="shared" si="11"/>
        <v>6.0778873032741768E-5</v>
      </c>
      <c r="M80" s="28">
        <f t="shared" si="11"/>
        <v>1.5662808781292085E-4</v>
      </c>
      <c r="O80" s="28">
        <f t="shared" si="12"/>
        <v>1.9004409566951198E-5</v>
      </c>
      <c r="P80" s="28">
        <f t="shared" si="13"/>
        <v>2.3867035890982545E-5</v>
      </c>
      <c r="Q80" s="28">
        <f t="shared" si="14"/>
        <v>1.055344490326255E-5</v>
      </c>
      <c r="R80" s="28">
        <f t="shared" si="15"/>
        <v>4.0499454133514681E-5</v>
      </c>
      <c r="S80" s="28">
        <f t="shared" si="16"/>
        <v>1.7548279426888199E-5</v>
      </c>
      <c r="T80" s="28">
        <f t="shared" si="17"/>
        <v>2.919019591702639E-5</v>
      </c>
    </row>
    <row r="81" spans="1:20" ht="15" customHeight="1" x14ac:dyDescent="0.2">
      <c r="A81" s="21">
        <f>'23.22-Pesi-uguali'!A81</f>
        <v>78</v>
      </c>
      <c r="B81" s="25">
        <f>'23.22-Pesi-uguali'!B81</f>
        <v>45601</v>
      </c>
      <c r="C81" s="27">
        <f>'23.22-Pesi-uguali'!Q81</f>
        <v>9.4791716485723918E-3</v>
      </c>
      <c r="D81" s="27">
        <f>'23.22-Pesi-uguali'!R81</f>
        <v>1.4541529687523474E-3</v>
      </c>
      <c r="E81" s="27">
        <f>'23.22-Pesi-uguali'!S81</f>
        <v>8.4609541818336483E-4</v>
      </c>
      <c r="F81" s="27">
        <f>'23.22-Pesi-uguali'!T81</f>
        <v>9.844197175019968E-3</v>
      </c>
      <c r="J81" s="28">
        <f t="shared" si="11"/>
        <v>5.2116826718259985E-5</v>
      </c>
      <c r="K81" s="28">
        <f t="shared" si="11"/>
        <v>3.845790708995398E-5</v>
      </c>
      <c r="L81" s="28">
        <f t="shared" si="11"/>
        <v>6.1533306695725005E-5</v>
      </c>
      <c r="M81" s="28">
        <f t="shared" si="11"/>
        <v>1.873575710698967E-4</v>
      </c>
      <c r="O81" s="28">
        <f t="shared" si="12"/>
        <v>1.9418366832044171E-5</v>
      </c>
      <c r="P81" s="28">
        <f t="shared" si="13"/>
        <v>2.4898127758553226E-5</v>
      </c>
      <c r="Q81" s="28">
        <f t="shared" si="14"/>
        <v>5.9205607707438435E-7</v>
      </c>
      <c r="R81" s="28">
        <f t="shared" si="15"/>
        <v>4.1076090882690599E-5</v>
      </c>
      <c r="S81" s="28">
        <f t="shared" si="16"/>
        <v>3.7375673959410138E-6</v>
      </c>
      <c r="T81" s="28">
        <f t="shared" si="17"/>
        <v>8.4676084366730453E-6</v>
      </c>
    </row>
    <row r="82" spans="1:20" ht="15" customHeight="1" x14ac:dyDescent="0.2">
      <c r="A82" s="21">
        <f>'23.22-Pesi-uguali'!A82</f>
        <v>79</v>
      </c>
      <c r="B82" s="25">
        <f>'23.22-Pesi-uguali'!B82</f>
        <v>45602</v>
      </c>
      <c r="C82" s="27">
        <f>'23.22-Pesi-uguali'!Q82</f>
        <v>2.5300213513240338E-2</v>
      </c>
      <c r="D82" s="27">
        <f>'23.22-Pesi-uguali'!R82</f>
        <v>-1.1011098082607714E-2</v>
      </c>
      <c r="E82" s="27">
        <f>'23.22-Pesi-uguali'!S82</f>
        <v>-2.3518509888724174E-2</v>
      </c>
      <c r="F82" s="27">
        <f>'23.22-Pesi-uguali'!T82</f>
        <v>1.2477415803285886E-2</v>
      </c>
      <c r="J82" s="28">
        <f t="shared" si="11"/>
        <v>5.5890613560743846E-5</v>
      </c>
      <c r="K82" s="28">
        <f t="shared" si="11"/>
        <v>3.4823572466611707E-5</v>
      </c>
      <c r="L82" s="28">
        <f t="shared" si="11"/>
        <v>5.5451563771819594E-5</v>
      </c>
      <c r="M82" s="28">
        <f t="shared" si="11"/>
        <v>1.7831263576497416E-4</v>
      </c>
      <c r="O82" s="28">
        <f t="shared" si="12"/>
        <v>1.8854946708248219E-5</v>
      </c>
      <c r="P82" s="28">
        <f t="shared" si="13"/>
        <v>2.321034335270098E-5</v>
      </c>
      <c r="Q82" s="28">
        <f t="shared" si="14"/>
        <v>9.8643339458075141E-6</v>
      </c>
      <c r="R82" s="28">
        <f t="shared" si="15"/>
        <v>3.7091517010841448E-5</v>
      </c>
      <c r="S82" s="28">
        <f t="shared" si="16"/>
        <v>4.7953075110507884E-6</v>
      </c>
      <c r="T82" s="28">
        <f t="shared" si="17"/>
        <v>8.4537606055535432E-6</v>
      </c>
    </row>
    <row r="83" spans="1:20" ht="15" customHeight="1" x14ac:dyDescent="0.2">
      <c r="A83" s="21">
        <f>'23.22-Pesi-uguali'!A83</f>
        <v>80</v>
      </c>
      <c r="B83" s="25">
        <f>'23.22-Pesi-uguali'!B83</f>
        <v>45603</v>
      </c>
      <c r="C83" s="27">
        <f>'23.22-Pesi-uguali'!Q83</f>
        <v>7.4549104987166534E-3</v>
      </c>
      <c r="D83" s="27">
        <f>'23.22-Pesi-uguali'!R83</f>
        <v>7.3693427975955053E-3</v>
      </c>
      <c r="E83" s="27">
        <f>'23.22-Pesi-uguali'!S83</f>
        <v>1.6084067682925859E-2</v>
      </c>
      <c r="F83" s="27">
        <f>'23.22-Pesi-uguali'!T83</f>
        <v>1.9179015736170394E-3</v>
      </c>
      <c r="J83" s="28">
        <f t="shared" si="11"/>
        <v>1.1431163258622434E-4</v>
      </c>
      <c r="K83" s="28">
        <f t="shared" si="11"/>
        <v>4.3465643318431259E-5</v>
      </c>
      <c r="L83" s="28">
        <f t="shared" si="11"/>
        <v>1.0521843813323929E-4</v>
      </c>
      <c r="M83" s="28">
        <f t="shared" si="11"/>
        <v>1.7604996270128559E-4</v>
      </c>
      <c r="O83" s="28">
        <f t="shared" si="12"/>
        <v>-1.088886121309724E-5</v>
      </c>
      <c r="P83" s="28">
        <f t="shared" si="13"/>
        <v>-3.8613023152366686E-5</v>
      </c>
      <c r="Q83" s="28">
        <f t="shared" si="14"/>
        <v>4.0446028942887975E-5</v>
      </c>
      <c r="R83" s="28">
        <f t="shared" si="15"/>
        <v>5.9278827223909432E-5</v>
      </c>
      <c r="S83" s="28">
        <f t="shared" si="16"/>
        <v>-9.4232281628003285E-6</v>
      </c>
      <c r="T83" s="28">
        <f t="shared" si="17"/>
        <v>-2.1736638150532041E-5</v>
      </c>
    </row>
    <row r="84" spans="1:20" ht="15" customHeight="1" x14ac:dyDescent="0.2">
      <c r="A84" s="21">
        <f>'23.22-Pesi-uguali'!A84</f>
        <v>81</v>
      </c>
      <c r="B84" s="25">
        <f>'23.22-Pesi-uguali'!B84</f>
        <v>45604</v>
      </c>
      <c r="C84" s="27">
        <f>'23.22-Pesi-uguali'!Q84</f>
        <v>3.9704835749334129E-3</v>
      </c>
      <c r="D84" s="27">
        <f>'23.22-Pesi-uguali'!R84</f>
        <v>-9.6276408587370743E-3</v>
      </c>
      <c r="E84" s="27">
        <f>'23.22-Pesi-uguali'!S84</f>
        <v>-1.2898644237982952E-2</v>
      </c>
      <c r="F84" s="27">
        <f>'23.22-Pesi-uguali'!T84</f>
        <v>1.1141389585255354E-2</v>
      </c>
      <c r="J84" s="28">
        <f t="shared" si="11"/>
        <v>1.0843803838198949E-4</v>
      </c>
      <c r="K84" s="28">
        <f t="shared" si="11"/>
        <v>4.4549800313435406E-5</v>
      </c>
      <c r="L84" s="28">
        <f t="shared" si="11"/>
        <v>1.2056631764280936E-4</v>
      </c>
      <c r="M84" s="28">
        <f t="shared" si="11"/>
        <v>1.588128010757653E-4</v>
      </c>
      <c r="O84" s="28">
        <f t="shared" si="12"/>
        <v>-4.3061959927438493E-6</v>
      </c>
      <c r="P84" s="28">
        <f t="shared" si="13"/>
        <v>-2.2761192333978697E-5</v>
      </c>
      <c r="Q84" s="28">
        <f t="shared" si="14"/>
        <v>3.7831204506265462E-5</v>
      </c>
      <c r="R84" s="28">
        <f t="shared" si="15"/>
        <v>6.5203845335039319E-5</v>
      </c>
      <c r="S84" s="28">
        <f t="shared" si="16"/>
        <v>-7.0675379317171135E-6</v>
      </c>
      <c r="T84" s="28">
        <f t="shared" si="17"/>
        <v>-1.6478208463554192E-5</v>
      </c>
    </row>
    <row r="85" spans="1:20" ht="15" customHeight="1" x14ac:dyDescent="0.2">
      <c r="A85" s="21">
        <f>'23.22-Pesi-uguali'!A85</f>
        <v>82</v>
      </c>
      <c r="B85" s="25">
        <f>'23.22-Pesi-uguali'!B85</f>
        <v>45607</v>
      </c>
      <c r="C85" s="27">
        <f>'23.22-Pesi-uguali'!Q85</f>
        <v>9.6927925369315066E-4</v>
      </c>
      <c r="D85" s="27">
        <f>'23.22-Pesi-uguali'!R85</f>
        <v>1.3491943156135869E-3</v>
      </c>
      <c r="E85" s="27">
        <f>'23.22-Pesi-uguali'!S85</f>
        <v>7.077143940912487E-4</v>
      </c>
      <c r="F85" s="27">
        <f>'23.22-Pesi-uguali'!T85</f>
        <v>-8.2139121031461551E-3</v>
      </c>
      <c r="J85" s="28">
        <f t="shared" ref="J85:M100" si="18">J84*$H$2+C84^2*(1-$H$2)</f>
        <v>9.9170708525672148E-5</v>
      </c>
      <c r="K85" s="28">
        <f t="shared" si="18"/>
        <v>4.9363967132574216E-5</v>
      </c>
      <c r="L85" s="28">
        <f t="shared" si="18"/>
        <v>1.251471881963335E-4</v>
      </c>
      <c r="M85" s="28">
        <f t="shared" si="18"/>
        <v>1.5534457715723243E-4</v>
      </c>
      <c r="O85" s="28">
        <f t="shared" si="12"/>
        <v>-7.6982153829668021E-6</v>
      </c>
      <c r="P85" s="28">
        <f t="shared" si="13"/>
        <v>-2.5606458609162909E-5</v>
      </c>
      <c r="Q85" s="28">
        <f t="shared" si="14"/>
        <v>3.8471754490657971E-5</v>
      </c>
      <c r="R85" s="28">
        <f t="shared" si="15"/>
        <v>7.1101812230327208E-5</v>
      </c>
      <c r="S85" s="28">
        <f t="shared" si="16"/>
        <v>-1.7087313897956616E-5</v>
      </c>
      <c r="T85" s="28">
        <f t="shared" si="17"/>
        <v>-2.9201269674896496E-5</v>
      </c>
    </row>
    <row r="86" spans="1:20" ht="15" customHeight="1" x14ac:dyDescent="0.2">
      <c r="A86" s="21">
        <f>'23.22-Pesi-uguali'!A86</f>
        <v>83</v>
      </c>
      <c r="B86" s="25">
        <f>'23.22-Pesi-uguali'!B86</f>
        <v>45608</v>
      </c>
      <c r="C86" s="27">
        <f>'23.22-Pesi-uguali'!Q86</f>
        <v>-2.8335184311816339E-3</v>
      </c>
      <c r="D86" s="27">
        <f>'23.22-Pesi-uguali'!R86</f>
        <v>-1.7235845048989226E-2</v>
      </c>
      <c r="E86" s="27">
        <f>'23.22-Pesi-uguali'!S86</f>
        <v>-3.0025670271615852E-2</v>
      </c>
      <c r="F86" s="27">
        <f>'23.22-Pesi-uguali'!T86</f>
        <v>-6.4899085517077628E-3</v>
      </c>
      <c r="J86" s="28">
        <f t="shared" si="18"/>
        <v>8.9347587900268923E-5</v>
      </c>
      <c r="K86" s="28">
        <f t="shared" si="18"/>
        <v>4.46096029494452E-5</v>
      </c>
      <c r="L86" s="28">
        <f t="shared" si="18"/>
        <v>1.1268255534306055E-4</v>
      </c>
      <c r="M86" s="28">
        <f t="shared" si="18"/>
        <v>1.4655695464533026E-4</v>
      </c>
      <c r="O86" s="28">
        <f t="shared" si="12"/>
        <v>-6.7976192387376247E-6</v>
      </c>
      <c r="P86" s="28">
        <f t="shared" si="13"/>
        <v>-2.2977215460273352E-5</v>
      </c>
      <c r="Q86" s="28">
        <f t="shared" si="14"/>
        <v>3.3828421582268311E-5</v>
      </c>
      <c r="R86" s="28">
        <f t="shared" si="15"/>
        <v>6.4087115431053074E-5</v>
      </c>
      <c r="S86" s="28">
        <f t="shared" si="16"/>
        <v>-1.6486798860012396E-5</v>
      </c>
      <c r="T86" s="28">
        <f t="shared" si="17"/>
        <v>-2.6862453090126532E-5</v>
      </c>
    </row>
    <row r="87" spans="1:20" ht="15" customHeight="1" x14ac:dyDescent="0.2">
      <c r="A87" s="21">
        <f>'23.22-Pesi-uguali'!A87</f>
        <v>84</v>
      </c>
      <c r="B87" s="25">
        <f>'23.22-Pesi-uguali'!B87</f>
        <v>45609</v>
      </c>
      <c r="C87" s="27">
        <f>'23.22-Pesi-uguali'!Q87</f>
        <v>2.7614721240061036E-4</v>
      </c>
      <c r="D87" s="27">
        <f>'23.22-Pesi-uguali'!R87</f>
        <v>-5.239868022235407E-3</v>
      </c>
      <c r="E87" s="27">
        <f>'23.22-Pesi-uguali'!S87</f>
        <v>-2.6978751910397157E-4</v>
      </c>
      <c r="F87" s="27">
        <f>'23.22-Pesi-uguali'!T87</f>
        <v>-2.1407178267078514E-2</v>
      </c>
      <c r="J87" s="28">
        <f t="shared" si="18"/>
        <v>8.1215711780226638E-5</v>
      </c>
      <c r="K87" s="28">
        <f t="shared" si="18"/>
        <v>6.9856078109777317E-5</v>
      </c>
      <c r="L87" s="28">
        <f t="shared" si="18"/>
        <v>1.9156838733473409E-4</v>
      </c>
      <c r="M87" s="28">
        <f t="shared" si="18"/>
        <v>1.3611315048175018E-4</v>
      </c>
      <c r="O87" s="28">
        <f t="shared" si="12"/>
        <v>-1.2340488525336953E-6</v>
      </c>
      <c r="P87" s="28">
        <f t="shared" si="13"/>
        <v>-1.2171664901925421E-5</v>
      </c>
      <c r="Q87" s="28">
        <f t="shared" si="14"/>
        <v>3.2284506973836207E-5</v>
      </c>
      <c r="R87" s="28">
        <f t="shared" si="15"/>
        <v>1.0943018391730906E-4</v>
      </c>
      <c r="S87" s="28">
        <f t="shared" si="16"/>
        <v>-3.6522131560766516E-6</v>
      </c>
      <c r="T87" s="28">
        <f t="shared" si="17"/>
        <v>-4.6898223544621572E-6</v>
      </c>
    </row>
    <row r="88" spans="1:20" ht="15" customHeight="1" x14ac:dyDescent="0.2">
      <c r="A88" s="21">
        <f>'23.22-Pesi-uguali'!A88</f>
        <v>85</v>
      </c>
      <c r="B88" s="25">
        <f>'23.22-Pesi-uguali'!B88</f>
        <v>45610</v>
      </c>
      <c r="C88" s="27">
        <f>'23.22-Pesi-uguali'!Q88</f>
        <v>-5.9317128526291058E-3</v>
      </c>
      <c r="D88" s="27">
        <f>'23.22-Pesi-uguali'!R88</f>
        <v>3.0227159772993305E-4</v>
      </c>
      <c r="E88" s="27">
        <f>'23.22-Pesi-uguali'!S88</f>
        <v>4.0042070804607172E-3</v>
      </c>
      <c r="F88" s="27">
        <f>'23.22-Pesi-uguali'!T88</f>
        <v>-1.0967233384428546E-2</v>
      </c>
      <c r="J88" s="28">
        <f t="shared" si="18"/>
        <v>7.3101766330495646E-5</v>
      </c>
      <c r="K88" s="28">
        <f t="shared" si="18"/>
        <v>6.5616091987844117E-5</v>
      </c>
      <c r="L88" s="28">
        <f t="shared" si="18"/>
        <v>1.7241882713180711E-4</v>
      </c>
      <c r="M88" s="28">
        <f t="shared" si="18"/>
        <v>1.6832856356942304E-4</v>
      </c>
      <c r="O88" s="28">
        <f t="shared" si="12"/>
        <v>-1.2553414620490664E-6</v>
      </c>
      <c r="P88" s="28">
        <f t="shared" si="13"/>
        <v>-1.0961948518866983E-5</v>
      </c>
      <c r="Q88" s="28">
        <f t="shared" si="14"/>
        <v>2.8464903016070923E-5</v>
      </c>
      <c r="R88" s="28">
        <f t="shared" si="15"/>
        <v>9.8628530624993263E-5</v>
      </c>
      <c r="S88" s="28">
        <f t="shared" si="16"/>
        <v>7.9300870443267587E-6</v>
      </c>
      <c r="T88" s="28">
        <f t="shared" si="17"/>
        <v>-3.6433011674467849E-6</v>
      </c>
    </row>
    <row r="89" spans="1:20" ht="15" customHeight="1" x14ac:dyDescent="0.2">
      <c r="A89" s="21">
        <f>'23.22-Pesi-uguali'!A89</f>
        <v>86</v>
      </c>
      <c r="B89" s="25">
        <f>'23.22-Pesi-uguali'!B89</f>
        <v>45611</v>
      </c>
      <c r="C89" s="27">
        <f>'23.22-Pesi-uguali'!Q89</f>
        <v>-1.307040619756826E-2</v>
      </c>
      <c r="D89" s="27">
        <f>'23.22-Pesi-uguali'!R89</f>
        <v>2.3583587051682854E-4</v>
      </c>
      <c r="E89" s="27">
        <f>'23.22-Pesi-uguali'!S89</f>
        <v>-1.0439578559781934E-3</v>
      </c>
      <c r="F89" s="27">
        <f>'23.22-Pesi-uguali'!T89</f>
        <v>6.808592180699658E-3</v>
      </c>
      <c r="J89" s="28">
        <f t="shared" si="18"/>
        <v>6.9310111434050625E-5</v>
      </c>
      <c r="K89" s="28">
        <f t="shared" si="18"/>
        <v>5.9063619600939125E-5</v>
      </c>
      <c r="L89" s="28">
        <f t="shared" si="18"/>
        <v>1.5678031185294757E-4</v>
      </c>
      <c r="M89" s="28">
        <f t="shared" si="18"/>
        <v>1.6352372802333313E-4</v>
      </c>
      <c r="O89" s="28">
        <f t="shared" si="12"/>
        <v>-1.3091061479680975E-6</v>
      </c>
      <c r="P89" s="28">
        <f t="shared" si="13"/>
        <v>-1.2240934327356014E-5</v>
      </c>
      <c r="Q89" s="28">
        <f t="shared" si="14"/>
        <v>3.2123860636883615E-5</v>
      </c>
      <c r="R89" s="28">
        <f t="shared" si="15"/>
        <v>8.8886713369679181E-5</v>
      </c>
      <c r="S89" s="28">
        <f t="shared" si="16"/>
        <v>6.8055700241152551E-6</v>
      </c>
      <c r="T89" s="28">
        <f t="shared" si="17"/>
        <v>-7.6704784078014988E-6</v>
      </c>
    </row>
    <row r="90" spans="1:20" ht="15" customHeight="1" x14ac:dyDescent="0.2">
      <c r="A90" s="21">
        <f>'23.22-Pesi-uguali'!A90</f>
        <v>87</v>
      </c>
      <c r="B90" s="25">
        <f>'23.22-Pesi-uguali'!B90</f>
        <v>45614</v>
      </c>
      <c r="C90" s="27">
        <f>'23.22-Pesi-uguali'!Q90</f>
        <v>4.0716954203919957E-3</v>
      </c>
      <c r="D90" s="27">
        <f>'23.22-Pesi-uguali'!R90</f>
        <v>1.4655665671814107E-3</v>
      </c>
      <c r="E90" s="27">
        <f>'23.22-Pesi-uguali'!S90</f>
        <v>-1.7529012131285945E-3</v>
      </c>
      <c r="F90" s="27">
        <f>'23.22-Pesi-uguali'!T90</f>
        <v>-1.0084894130645908E-2</v>
      </c>
      <c r="J90" s="28">
        <f t="shared" si="18"/>
        <v>7.9462652107588637E-5</v>
      </c>
      <c r="K90" s="28">
        <f t="shared" si="18"/>
        <v>5.3162819496627456E-5</v>
      </c>
      <c r="L90" s="28">
        <f t="shared" si="18"/>
        <v>1.4121126546815869E-4</v>
      </c>
      <c r="M90" s="28">
        <f t="shared" si="18"/>
        <v>1.518070479693083E-4</v>
      </c>
      <c r="O90" s="28">
        <f t="shared" si="12"/>
        <v>-1.4864425955324939E-6</v>
      </c>
      <c r="P90" s="28">
        <f t="shared" si="13"/>
        <v>-9.6523455715426696E-6</v>
      </c>
      <c r="Q90" s="28">
        <f t="shared" si="14"/>
        <v>2.0012368029662095E-5</v>
      </c>
      <c r="R90" s="28">
        <f t="shared" si="15"/>
        <v>7.9973421761736526E-5</v>
      </c>
      <c r="S90" s="28">
        <f t="shared" si="16"/>
        <v>6.285584048096667E-6</v>
      </c>
      <c r="T90" s="28">
        <f t="shared" si="17"/>
        <v>-7.6142188965406592E-6</v>
      </c>
    </row>
    <row r="91" spans="1:20" ht="15" customHeight="1" x14ac:dyDescent="0.2">
      <c r="A91" s="21">
        <f>'23.22-Pesi-uguali'!A91</f>
        <v>88</v>
      </c>
      <c r="B91" s="25">
        <f>'23.22-Pesi-uguali'!B91</f>
        <v>45615</v>
      </c>
      <c r="C91" s="27">
        <f>'23.22-Pesi-uguali'!Q91</f>
        <v>3.9762170196953259E-3</v>
      </c>
      <c r="D91" s="27">
        <f>'23.22-Pesi-uguali'!R91</f>
        <v>2.5706935289796824E-4</v>
      </c>
      <c r="E91" s="27">
        <f>'23.22-Pesi-uguali'!S91</f>
        <v>-4.2281677362557184E-3</v>
      </c>
      <c r="F91" s="27">
        <f>'23.22-Pesi-uguali'!T91</f>
        <v>1.391893027557929E-2</v>
      </c>
      <c r="J91" s="28">
        <f t="shared" si="18"/>
        <v>7.3174257256473883E-5</v>
      </c>
      <c r="K91" s="28">
        <f t="shared" si="18"/>
        <v>4.8061326083248707E-5</v>
      </c>
      <c r="L91" s="28">
        <f t="shared" si="18"/>
        <v>1.2739740518764159E-4</v>
      </c>
      <c r="M91" s="28">
        <f t="shared" si="18"/>
        <v>1.4679685213501108E-4</v>
      </c>
      <c r="O91" s="28">
        <f t="shared" si="12"/>
        <v>-7.410642679920279E-7</v>
      </c>
      <c r="P91" s="28">
        <f t="shared" si="13"/>
        <v>-9.4008389985779298E-6</v>
      </c>
      <c r="Q91" s="28">
        <f t="shared" si="14"/>
        <v>1.390486950200698E-5</v>
      </c>
      <c r="R91" s="28">
        <f t="shared" si="15"/>
        <v>7.1719180244209568E-5</v>
      </c>
      <c r="S91" s="28">
        <f t="shared" si="16"/>
        <v>4.1790172761431322E-6</v>
      </c>
      <c r="T91" s="28">
        <f t="shared" si="17"/>
        <v>-5.0850146912983289E-6</v>
      </c>
    </row>
    <row r="92" spans="1:20" ht="15" customHeight="1" x14ac:dyDescent="0.2">
      <c r="A92" s="21">
        <f>'23.22-Pesi-uguali'!A92</f>
        <v>89</v>
      </c>
      <c r="B92" s="25">
        <f>'23.22-Pesi-uguali'!B92</f>
        <v>45616</v>
      </c>
      <c r="C92" s="27">
        <f>'23.22-Pesi-uguali'!Q92</f>
        <v>5.3207239886036979E-5</v>
      </c>
      <c r="D92" s="27">
        <f>'23.22-Pesi-uguali'!R92</f>
        <v>-1.5212153524962014E-4</v>
      </c>
      <c r="E92" s="27">
        <f>'23.22-Pesi-uguali'!S92</f>
        <v>-5.8186642071088816E-3</v>
      </c>
      <c r="F92" s="27">
        <f>'23.22-Pesi-uguali'!T92</f>
        <v>-1.3492623123598968E-2</v>
      </c>
      <c r="J92" s="28">
        <f t="shared" si="18"/>
        <v>6.7437861709597976E-5</v>
      </c>
      <c r="K92" s="28">
        <f t="shared" si="18"/>
        <v>4.3261801940143778E-5</v>
      </c>
      <c r="L92" s="28">
        <f t="shared" si="18"/>
        <v>1.1644540490946882E-4</v>
      </c>
      <c r="M92" s="28">
        <f t="shared" si="18"/>
        <v>1.5149082892315375E-4</v>
      </c>
      <c r="O92" s="28">
        <f t="shared" si="12"/>
        <v>-5.6474148756932865E-7</v>
      </c>
      <c r="P92" s="28">
        <f t="shared" si="13"/>
        <v>-1.0141966350222802E-5</v>
      </c>
      <c r="Q92" s="28">
        <f t="shared" si="14"/>
        <v>1.8048851297577374E-5</v>
      </c>
      <c r="R92" s="28">
        <f t="shared" si="15"/>
        <v>6.4438568985398275E-5</v>
      </c>
      <c r="S92" s="28">
        <f t="shared" si="16"/>
        <v>4.1189285884263299E-6</v>
      </c>
      <c r="T92" s="28">
        <f t="shared" si="17"/>
        <v>-1.0461670413608221E-5</v>
      </c>
    </row>
    <row r="93" spans="1:20" ht="15" customHeight="1" x14ac:dyDescent="0.2">
      <c r="A93" s="21">
        <f>'23.22-Pesi-uguali'!A93</f>
        <v>90</v>
      </c>
      <c r="B93" s="25">
        <f>'23.22-Pesi-uguali'!B93</f>
        <v>45617</v>
      </c>
      <c r="C93" s="27">
        <f>'23.22-Pesi-uguali'!Q93</f>
        <v>5.4923913839700174E-3</v>
      </c>
      <c r="D93" s="27">
        <f>'23.22-Pesi-uguali'!R93</f>
        <v>6.4604778739426362E-3</v>
      </c>
      <c r="E93" s="27">
        <f>'23.22-Pesi-uguali'!S93</f>
        <v>-1.3514667399141969E-3</v>
      </c>
      <c r="F93" s="27">
        <f>'23.22-Pesi-uguali'!T93</f>
        <v>-3.9346977029738666E-4</v>
      </c>
      <c r="J93" s="28">
        <f t="shared" si="18"/>
        <v>6.069435863967581E-5</v>
      </c>
      <c r="K93" s="28">
        <f t="shared" si="18"/>
        <v>3.8937935842278071E-5</v>
      </c>
      <c r="L93" s="28">
        <f t="shared" si="18"/>
        <v>1.0818654973403094E-4</v>
      </c>
      <c r="M93" s="28">
        <f t="shared" si="18"/>
        <v>1.5454683390638612E-4</v>
      </c>
      <c r="O93" s="28">
        <f t="shared" si="12"/>
        <v>-5.0907673551418173E-7</v>
      </c>
      <c r="P93" s="28">
        <f t="shared" si="13"/>
        <v>-9.1587292214289156E-6</v>
      </c>
      <c r="Q93" s="28">
        <f t="shared" si="14"/>
        <v>1.6172175644296718E-5</v>
      </c>
      <c r="R93" s="28">
        <f t="shared" si="15"/>
        <v>5.8083226500087186E-5</v>
      </c>
      <c r="S93" s="28">
        <f t="shared" si="16"/>
        <v>3.9122875839943372E-6</v>
      </c>
      <c r="T93" s="28">
        <f t="shared" si="17"/>
        <v>-1.5645990493179047E-6</v>
      </c>
    </row>
    <row r="94" spans="1:20" ht="15" customHeight="1" x14ac:dyDescent="0.2">
      <c r="A94" s="21">
        <f>'23.22-Pesi-uguali'!A94</f>
        <v>91</v>
      </c>
      <c r="B94" s="25">
        <f>'23.22-Pesi-uguali'!B94</f>
        <v>45618</v>
      </c>
      <c r="C94" s="27">
        <f>'23.22-Pesi-uguali'!Q94</f>
        <v>3.5107146581923312E-3</v>
      </c>
      <c r="D94" s="27">
        <f>'23.22-Pesi-uguali'!R94</f>
        <v>3.6818547415179217E-3</v>
      </c>
      <c r="E94" s="27">
        <f>'23.22-Pesi-uguali'!S94</f>
        <v>-5.1111738277350768E-3</v>
      </c>
      <c r="F94" s="27">
        <f>'23.22-Pesi-uguali'!T94</f>
        <v>6.3365128439894199E-3</v>
      </c>
      <c r="J94" s="28">
        <f t="shared" si="18"/>
        <v>5.7641559087179038E-5</v>
      </c>
      <c r="K94" s="28">
        <f t="shared" si="18"/>
        <v>3.9217919694020506E-5</v>
      </c>
      <c r="L94" s="28">
        <f t="shared" si="18"/>
        <v>9.7550540995537294E-5</v>
      </c>
      <c r="M94" s="28">
        <f t="shared" si="18"/>
        <v>1.3910763236176131E-4</v>
      </c>
      <c r="O94" s="28">
        <f t="shared" si="12"/>
        <v>3.0901782391543828E-6</v>
      </c>
      <c r="P94" s="28">
        <f t="shared" si="13"/>
        <v>-8.9851347270887022E-6</v>
      </c>
      <c r="Q94" s="28">
        <f t="shared" si="14"/>
        <v>1.4338849082243645E-5</v>
      </c>
      <c r="R94" s="28">
        <f t="shared" si="15"/>
        <v>5.1401791753019963E-5</v>
      </c>
      <c r="S94" s="28">
        <f t="shared" si="16"/>
        <v>3.2668585510877476E-6</v>
      </c>
      <c r="T94" s="28">
        <f t="shared" si="17"/>
        <v>-1.3549630136142547E-6</v>
      </c>
    </row>
    <row r="95" spans="1:20" ht="15" customHeight="1" x14ac:dyDescent="0.2">
      <c r="A95" s="21">
        <f>'23.22-Pesi-uguali'!A95</f>
        <v>92</v>
      </c>
      <c r="B95" s="25">
        <f>'23.22-Pesi-uguali'!B95</f>
        <v>45621</v>
      </c>
      <c r="C95" s="27">
        <f>'23.22-Pesi-uguali'!Q95</f>
        <v>3.0261671758675811E-3</v>
      </c>
      <c r="D95" s="27">
        <f>'23.22-Pesi-uguali'!R95</f>
        <v>8.4260859066250179E-3</v>
      </c>
      <c r="E95" s="27">
        <f>'23.22-Pesi-uguali'!S95</f>
        <v>8.6111823378425718E-3</v>
      </c>
      <c r="F95" s="27">
        <f>'23.22-Pesi-uguali'!T95</f>
        <v>1.5984901280646391E-2</v>
      </c>
      <c r="J95" s="28">
        <f t="shared" si="18"/>
        <v>5.3109914919585788E-5</v>
      </c>
      <c r="K95" s="28">
        <f t="shared" si="18"/>
        <v>3.6651733158382256E-5</v>
      </c>
      <c r="L95" s="28">
        <f t="shared" si="18"/>
        <v>9.0407896685715971E-5</v>
      </c>
      <c r="M95" s="28">
        <f t="shared" si="18"/>
        <v>1.2921200862778948E-4</v>
      </c>
      <c r="O95" s="28">
        <f t="shared" si="12"/>
        <v>4.0737545562771345E-6</v>
      </c>
      <c r="P95" s="28">
        <f t="shared" si="13"/>
        <v>-9.8810085421396865E-6</v>
      </c>
      <c r="Q95" s="28">
        <f t="shared" si="14"/>
        <v>1.5129533026341044E-5</v>
      </c>
      <c r="R95" s="28">
        <f t="shared" si="15"/>
        <v>4.4379752618481097E-5</v>
      </c>
      <c r="S95" s="28">
        <f t="shared" si="16"/>
        <v>5.273184681912138E-6</v>
      </c>
      <c r="T95" s="28">
        <f t="shared" si="17"/>
        <v>-4.458168572983417E-6</v>
      </c>
    </row>
    <row r="96" spans="1:20" ht="15" customHeight="1" x14ac:dyDescent="0.2">
      <c r="A96" s="21">
        <f>'23.22-Pesi-uguali'!A96</f>
        <v>93</v>
      </c>
      <c r="B96" s="25">
        <f>'23.22-Pesi-uguali'!B96</f>
        <v>45622</v>
      </c>
      <c r="C96" s="27">
        <f>'23.22-Pesi-uguali'!Q96</f>
        <v>5.7910351332448708E-3</v>
      </c>
      <c r="D96" s="27">
        <f>'23.22-Pesi-uguali'!R96</f>
        <v>-1.603288593194453E-3</v>
      </c>
      <c r="E96" s="27">
        <f>'23.22-Pesi-uguali'!S96</f>
        <v>-6.1302876445770453E-3</v>
      </c>
      <c r="F96" s="27">
        <f>'23.22-Pesi-uguali'!T96</f>
        <v>-3.023805047647573E-3</v>
      </c>
      <c r="J96" s="28">
        <f t="shared" si="18"/>
        <v>4.8714692205257043E-5</v>
      </c>
      <c r="K96" s="28">
        <f t="shared" si="18"/>
        <v>4.0086452213126505E-5</v>
      </c>
      <c r="L96" s="28">
        <f t="shared" si="18"/>
        <v>8.8782353142701569E-5</v>
      </c>
      <c r="M96" s="28">
        <f t="shared" si="18"/>
        <v>1.418425146602116E-4</v>
      </c>
      <c r="O96" s="28">
        <f t="shared" si="12"/>
        <v>6.2162535598163262E-6</v>
      </c>
      <c r="P96" s="28">
        <f t="shared" si="13"/>
        <v>-6.2870199543067338E-6</v>
      </c>
      <c r="Q96" s="28">
        <f t="shared" si="14"/>
        <v>1.8453878080204516E-5</v>
      </c>
      <c r="R96" s="28">
        <f t="shared" si="15"/>
        <v>4.7197633570260338E-5</v>
      </c>
      <c r="S96" s="28">
        <f t="shared" si="16"/>
        <v>1.8214881353685596E-5</v>
      </c>
      <c r="T96" s="28">
        <f t="shared" si="17"/>
        <v>9.7525382423208517E-6</v>
      </c>
    </row>
    <row r="97" spans="1:20" ht="15" customHeight="1" x14ac:dyDescent="0.2">
      <c r="A97" s="21">
        <f>'23.22-Pesi-uguali'!A97</f>
        <v>94</v>
      </c>
      <c r="B97" s="25">
        <f>'23.22-Pesi-uguali'!B97</f>
        <v>45623</v>
      </c>
      <c r="C97" s="27">
        <f>'23.22-Pesi-uguali'!Q97</f>
        <v>-3.7412500274590192E-3</v>
      </c>
      <c r="D97" s="27">
        <f>'23.22-Pesi-uguali'!R97</f>
        <v>3.774593832371716E-3</v>
      </c>
      <c r="E97" s="27">
        <f>'23.22-Pesi-uguali'!S97</f>
        <v>-6.3078998027477785E-3</v>
      </c>
      <c r="F97" s="27">
        <f>'23.22-Pesi-uguali'!T97</f>
        <v>2.0659202654435636E-3</v>
      </c>
      <c r="J97" s="28">
        <f t="shared" si="18"/>
        <v>4.719683177617898E-5</v>
      </c>
      <c r="K97" s="28">
        <f t="shared" si="18"/>
        <v>3.6334860423120598E-5</v>
      </c>
      <c r="L97" s="28">
        <f t="shared" si="18"/>
        <v>8.3662160488956813E-5</v>
      </c>
      <c r="M97" s="28">
        <f t="shared" si="18"/>
        <v>1.2857260289080832E-4</v>
      </c>
      <c r="O97" s="28">
        <f t="shared" si="12"/>
        <v>4.6661581466427124E-6</v>
      </c>
      <c r="P97" s="28">
        <f t="shared" si="13"/>
        <v>-9.2083890715403211E-6</v>
      </c>
      <c r="Q97" s="28">
        <f t="shared" si="14"/>
        <v>1.4857394145483036E-5</v>
      </c>
      <c r="R97" s="28">
        <f t="shared" si="15"/>
        <v>4.3460732238589431E-5</v>
      </c>
      <c r="S97" s="28">
        <f t="shared" si="16"/>
        <v>1.6878196432410753E-5</v>
      </c>
      <c r="T97" s="28">
        <f t="shared" si="17"/>
        <v>1.0630963890409129E-5</v>
      </c>
    </row>
    <row r="98" spans="1:20" ht="15" customHeight="1" x14ac:dyDescent="0.2">
      <c r="A98" s="21">
        <f>'23.22-Pesi-uguali'!A98</f>
        <v>95</v>
      </c>
      <c r="B98" s="25">
        <f>'23.22-Pesi-uguali'!B98</f>
        <v>45625</v>
      </c>
      <c r="C98" s="27">
        <f>'23.22-Pesi-uguali'!Q98</f>
        <v>5.7063217377022702E-3</v>
      </c>
      <c r="D98" s="27">
        <f>'23.22-Pesi-uguali'!R98</f>
        <v>7.3474578467972096E-3</v>
      </c>
      <c r="E98" s="27">
        <f>'23.22-Pesi-uguali'!S98</f>
        <v>1.58757542915243E-2</v>
      </c>
      <c r="F98" s="27">
        <f>'23.22-Pesi-uguali'!T98</f>
        <v>1.126327508762316E-2</v>
      </c>
      <c r="J98" s="28">
        <f t="shared" si="18"/>
        <v>4.3876843775357294E-5</v>
      </c>
      <c r="K98" s="28">
        <f t="shared" si="18"/>
        <v>3.4126130240746395E-5</v>
      </c>
      <c r="L98" s="28">
        <f t="shared" si="18"/>
        <v>7.9274904432211687E-5</v>
      </c>
      <c r="M98" s="28">
        <f t="shared" si="18"/>
        <v>1.1614214525604452E-4</v>
      </c>
      <c r="O98" s="28">
        <f t="shared" si="12"/>
        <v>2.787372404077709E-6</v>
      </c>
      <c r="P98" s="28">
        <f t="shared" si="13"/>
        <v>-5.9276071333624032E-6</v>
      </c>
      <c r="Q98" s="28">
        <f t="shared" si="14"/>
        <v>1.2598742305952844E-5</v>
      </c>
      <c r="R98" s="28">
        <f t="shared" si="15"/>
        <v>3.6733683045663435E-5</v>
      </c>
      <c r="S98" s="28">
        <f t="shared" si="16"/>
        <v>1.597017777838118E-5</v>
      </c>
      <c r="T98" s="28">
        <f t="shared" si="17"/>
        <v>8.2647056978798077E-6</v>
      </c>
    </row>
    <row r="99" spans="1:20" ht="15" customHeight="1" x14ac:dyDescent="0.2">
      <c r="A99" s="21">
        <f>'23.22-Pesi-uguali'!A99</f>
        <v>96</v>
      </c>
      <c r="B99" s="25">
        <f>'23.22-Pesi-uguali'!B99</f>
        <v>45628</v>
      </c>
      <c r="C99" s="27">
        <f>'23.22-Pesi-uguali'!Q99</f>
        <v>2.5666943622691188E-3</v>
      </c>
      <c r="D99" s="27">
        <f>'23.22-Pesi-uguali'!R99</f>
        <v>1.5638493900001021E-3</v>
      </c>
      <c r="E99" s="27">
        <f>'23.22-Pesi-uguali'!S99</f>
        <v>-4.1293479443229751E-3</v>
      </c>
      <c r="F99" s="27">
        <f>'23.22-Pesi-uguali'!T99</f>
        <v>8.454615035503845E-3</v>
      </c>
      <c r="J99" s="28">
        <f t="shared" si="18"/>
        <v>4.2745370175238916E-5</v>
      </c>
      <c r="K99" s="28">
        <f t="shared" si="18"/>
        <v>3.6112030897717947E-5</v>
      </c>
      <c r="L99" s="28">
        <f t="shared" si="18"/>
        <v>9.6551371421475733E-5</v>
      </c>
      <c r="M99" s="28">
        <f t="shared" si="18"/>
        <v>1.1721406730038733E-4</v>
      </c>
      <c r="O99" s="28">
        <f t="shared" si="12"/>
        <v>6.7013310064729406E-6</v>
      </c>
      <c r="P99" s="28">
        <f t="shared" si="13"/>
        <v>3.7243697615883569E-6</v>
      </c>
      <c r="Q99" s="28">
        <f t="shared" si="14"/>
        <v>1.7766055222380006E-5</v>
      </c>
      <c r="R99" s="28">
        <f t="shared" si="15"/>
        <v>4.4724958285405564E-5</v>
      </c>
      <c r="S99" s="28">
        <f t="shared" si="16"/>
        <v>2.2648803892862292E-5</v>
      </c>
      <c r="T99" s="28">
        <f t="shared" si="17"/>
        <v>2.5319533908987035E-5</v>
      </c>
    </row>
    <row r="100" spans="1:20" ht="15" customHeight="1" x14ac:dyDescent="0.2">
      <c r="A100" s="21">
        <f>'23.22-Pesi-uguali'!A100</f>
        <v>97</v>
      </c>
      <c r="B100" s="25">
        <f>'23.22-Pesi-uguali'!B100</f>
        <v>45629</v>
      </c>
      <c r="C100" s="27">
        <f>'23.22-Pesi-uguali'!Q100</f>
        <v>4.7130399635625456E-4</v>
      </c>
      <c r="D100" s="27">
        <f>'23.22-Pesi-uguali'!R100</f>
        <v>3.3500402091297013E-3</v>
      </c>
      <c r="E100" s="27">
        <f>'23.22-Pesi-uguali'!S100</f>
        <v>3.4422139110182773E-3</v>
      </c>
      <c r="F100" s="27">
        <f>'23.22-Pesi-uguali'!T100</f>
        <v>2.2443396595095939E-2</v>
      </c>
      <c r="J100" s="28">
        <f t="shared" si="18"/>
        <v>3.9129625152645434E-5</v>
      </c>
      <c r="K100" s="28">
        <f t="shared" si="18"/>
        <v>3.2745390299406522E-5</v>
      </c>
      <c r="L100" s="28">
        <f t="shared" si="18"/>
        <v>8.8601385723856597E-5</v>
      </c>
      <c r="M100" s="28">
        <f t="shared" si="18"/>
        <v>1.1264071211020536E-4</v>
      </c>
      <c r="O100" s="28">
        <f t="shared" si="12"/>
        <v>6.4325902471007723E-6</v>
      </c>
      <c r="P100" s="28">
        <f t="shared" si="13"/>
        <v>2.292055376575386E-6</v>
      </c>
      <c r="Q100" s="28">
        <f t="shared" si="14"/>
        <v>1.815949097482035E-5</v>
      </c>
      <c r="R100" s="28">
        <f t="shared" si="15"/>
        <v>3.9606694630482244E-5</v>
      </c>
      <c r="S100" s="28">
        <f t="shared" si="16"/>
        <v>2.1706097960171901E-5</v>
      </c>
      <c r="T100" s="28">
        <f t="shared" si="17"/>
        <v>1.9296375796398343E-5</v>
      </c>
    </row>
    <row r="101" spans="1:20" ht="15" customHeight="1" x14ac:dyDescent="0.2">
      <c r="A101" s="21">
        <f>'23.22-Pesi-uguali'!A101</f>
        <v>98</v>
      </c>
      <c r="B101" s="25">
        <f>'23.22-Pesi-uguali'!B101</f>
        <v>45630</v>
      </c>
      <c r="C101" s="27">
        <f>'23.22-Pesi-uguali'!Q101</f>
        <v>6.0713044749772013E-3</v>
      </c>
      <c r="D101" s="27">
        <f>'23.22-Pesi-uguali'!R101</f>
        <v>-1.1982613806306732E-3</v>
      </c>
      <c r="E101" s="27">
        <f>'23.22-Pesi-uguali'!S101</f>
        <v>4.6749139792017702E-3</v>
      </c>
      <c r="F101" s="27">
        <f>'23.22-Pesi-uguali'!T101</f>
        <v>-9.3273547778405744E-3</v>
      </c>
      <c r="J101" s="28">
        <f t="shared" ref="J101:M116" si="19">J100*$H$2+C100^2*(1-$H$2)</f>
        <v>3.523887538307903E-5</v>
      </c>
      <c r="K101" s="28">
        <f t="shared" si="19"/>
        <v>3.0593128209744447E-5</v>
      </c>
      <c r="L101" s="28">
        <f t="shared" si="19"/>
        <v>8.0926130812391712E-5</v>
      </c>
      <c r="M101" s="28">
        <f t="shared" si="19"/>
        <v>1.5174724597166121E-4</v>
      </c>
      <c r="O101" s="28">
        <f t="shared" si="12"/>
        <v>5.9472199562423924E-6</v>
      </c>
      <c r="P101" s="28">
        <f t="shared" si="13"/>
        <v>2.2250827561754483E-6</v>
      </c>
      <c r="Q101" s="28">
        <f t="shared" si="14"/>
        <v>1.7401308128046022E-5</v>
      </c>
      <c r="R101" s="28">
        <f t="shared" si="15"/>
        <v>3.6799180668467699E-5</v>
      </c>
      <c r="S101" s="28">
        <f t="shared" si="16"/>
        <v>2.705411626645631E-5</v>
      </c>
      <c r="T101" s="28">
        <f t="shared" si="17"/>
        <v>2.5092235413772456E-5</v>
      </c>
    </row>
    <row r="102" spans="1:20" ht="15" customHeight="1" x14ac:dyDescent="0.2">
      <c r="A102" s="21">
        <f>'23.22-Pesi-uguali'!A102</f>
        <v>99</v>
      </c>
      <c r="B102" s="25">
        <f>'23.22-Pesi-uguali'!B102</f>
        <v>45631</v>
      </c>
      <c r="C102" s="27">
        <f>'23.22-Pesi-uguali'!Q102</f>
        <v>-1.8085268971551602E-3</v>
      </c>
      <c r="D102" s="27">
        <f>'23.22-Pesi-uguali'!R102</f>
        <v>6.7429992290737734E-3</v>
      </c>
      <c r="E102" s="27">
        <f>'23.22-Pesi-uguali'!S102</f>
        <v>8.3230990892095864E-3</v>
      </c>
      <c r="F102" s="27">
        <f>'23.22-Pesi-uguali'!T102</f>
        <v>8.0686350948002417E-3</v>
      </c>
      <c r="J102" s="28">
        <f t="shared" si="19"/>
        <v>3.5401061647558947E-5</v>
      </c>
      <c r="K102" s="28">
        <f t="shared" si="19"/>
        <v>2.7677398422401095E-5</v>
      </c>
      <c r="L102" s="28">
        <f t="shared" si="19"/>
        <v>7.5018999802446161E-5</v>
      </c>
      <c r="M102" s="28">
        <f t="shared" si="19"/>
        <v>1.4527247608966563E-4</v>
      </c>
      <c r="O102" s="28">
        <f t="shared" si="12"/>
        <v>4.624996992376617E-6</v>
      </c>
      <c r="P102" s="28">
        <f t="shared" si="13"/>
        <v>4.8408570967640211E-6</v>
      </c>
      <c r="Q102" s="28">
        <f t="shared" si="14"/>
        <v>9.9982562350010751E-6</v>
      </c>
      <c r="R102" s="28">
        <f t="shared" si="15"/>
        <v>3.2559085713716131E-5</v>
      </c>
      <c r="S102" s="28">
        <f t="shared" si="16"/>
        <v>2.5466365541183416E-5</v>
      </c>
      <c r="T102" s="28">
        <f t="shared" si="17"/>
        <v>1.822255374840508E-5</v>
      </c>
    </row>
    <row r="103" spans="1:20" ht="15" customHeight="1" x14ac:dyDescent="0.2">
      <c r="A103" s="21">
        <f>'23.22-Pesi-uguali'!A103</f>
        <v>100</v>
      </c>
      <c r="B103" s="25">
        <f>'23.22-Pesi-uguali'!B103</f>
        <v>45632</v>
      </c>
      <c r="C103" s="27">
        <f>'23.22-Pesi-uguali'!Q103</f>
        <v>2.6088770870641592E-3</v>
      </c>
      <c r="D103" s="27">
        <f>'23.22-Pesi-uguali'!R103</f>
        <v>-1.6784602267847989E-3</v>
      </c>
      <c r="E103" s="27">
        <f>'23.22-Pesi-uguali'!S103</f>
        <v>1.7088248711209019E-2</v>
      </c>
      <c r="F103" s="27">
        <f>'23.22-Pesi-uguali'!T103</f>
        <v>-8.4338538937636931E-3</v>
      </c>
      <c r="J103" s="28">
        <f t="shared" si="19"/>
        <v>3.2188032436576426E-5</v>
      </c>
      <c r="K103" s="28">
        <f t="shared" si="19"/>
        <v>2.9456462440489934E-5</v>
      </c>
      <c r="L103" s="28">
        <f t="shared" si="19"/>
        <v>7.4444497667081679E-5</v>
      </c>
      <c r="M103" s="28">
        <f t="shared" si="19"/>
        <v>1.3725551571000329E-4</v>
      </c>
      <c r="O103" s="28">
        <f t="shared" si="12"/>
        <v>2.9430077458113128E-6</v>
      </c>
      <c r="P103" s="28">
        <f t="shared" si="13"/>
        <v>2.8515165300353037E-6</v>
      </c>
      <c r="Q103" s="28">
        <f t="shared" si="14"/>
        <v>7.5391962522733368E-6</v>
      </c>
      <c r="R103" s="28">
        <f t="shared" si="15"/>
        <v>3.4915442216549004E-5</v>
      </c>
      <c r="S103" s="28">
        <f t="shared" si="16"/>
        <v>2.8360409009456637E-5</v>
      </c>
      <c r="T103" s="28">
        <f t="shared" si="17"/>
        <v>2.311590331443421E-5</v>
      </c>
    </row>
    <row r="104" spans="1:20" ht="15" customHeight="1" x14ac:dyDescent="0.2">
      <c r="A104" s="21">
        <f>'23.22-Pesi-uguali'!A104</f>
        <v>101</v>
      </c>
      <c r="B104" s="25">
        <f>'23.22-Pesi-uguali'!B104</f>
        <v>45635</v>
      </c>
      <c r="C104" s="27">
        <f>'23.22-Pesi-uguali'!Q104</f>
        <v>-6.0044166635474889E-3</v>
      </c>
      <c r="D104" s="27">
        <f>'23.22-Pesi-uguali'!R104</f>
        <v>4.6015363507285415E-3</v>
      </c>
      <c r="E104" s="27">
        <f>'23.22-Pesi-uguali'!S104</f>
        <v>5.9353486245123793E-3</v>
      </c>
      <c r="F104" s="27">
        <f>'23.22-Pesi-uguali'!T104</f>
        <v>-3.9896715783044106E-4</v>
      </c>
      <c r="J104" s="28">
        <f t="shared" si="19"/>
        <v>2.9649853158459621E-5</v>
      </c>
      <c r="K104" s="28">
        <f t="shared" si="19"/>
        <v>2.6792539069730789E-5</v>
      </c>
      <c r="L104" s="28">
        <f t="shared" si="19"/>
        <v>9.6200872301987174E-5</v>
      </c>
      <c r="M104" s="28">
        <f t="shared" si="19"/>
        <v>1.3064295328913826E-4</v>
      </c>
      <c r="O104" s="28">
        <f t="shared" si="12"/>
        <v>2.2108173285094444E-6</v>
      </c>
      <c r="P104" s="28">
        <f t="shared" si="13"/>
        <v>7.0244789291044582E-6</v>
      </c>
      <c r="Q104" s="28">
        <f t="shared" si="14"/>
        <v>4.5849878091373103E-6</v>
      </c>
      <c r="R104" s="28">
        <f t="shared" si="15"/>
        <v>2.855570341417701E-5</v>
      </c>
      <c r="S104" s="28">
        <f t="shared" si="16"/>
        <v>2.6939956940430621E-5</v>
      </c>
      <c r="T104" s="28">
        <f t="shared" si="17"/>
        <v>6.3923336899275344E-6</v>
      </c>
    </row>
    <row r="105" spans="1:20" ht="15" customHeight="1" x14ac:dyDescent="0.2">
      <c r="A105" s="21">
        <f>'23.22-Pesi-uguali'!A105</f>
        <v>102</v>
      </c>
      <c r="B105" s="25">
        <f>'23.22-Pesi-uguali'!B105</f>
        <v>45636</v>
      </c>
      <c r="C105" s="27">
        <f>'23.22-Pesi-uguali'!Q105</f>
        <v>-2.9431500592321559E-3</v>
      </c>
      <c r="D105" s="27">
        <f>'23.22-Pesi-uguali'!R105</f>
        <v>-9.4407227737649691E-3</v>
      </c>
      <c r="E105" s="27">
        <f>'23.22-Pesi-uguali'!S105</f>
        <v>-1.5250730521697033E-2</v>
      </c>
      <c r="F105" s="27">
        <f>'23.22-Pesi-uguali'!T105</f>
        <v>-7.4295663702873306E-4</v>
      </c>
      <c r="J105" s="28">
        <f t="shared" si="19"/>
        <v>3.0290169789562336E-5</v>
      </c>
      <c r="K105" s="28">
        <f t="shared" si="19"/>
        <v>2.6230698841465326E-5</v>
      </c>
      <c r="L105" s="28">
        <f t="shared" si="19"/>
        <v>9.0103621401238558E-5</v>
      </c>
      <c r="M105" s="28">
        <f t="shared" si="19"/>
        <v>1.1759457543952716E-4</v>
      </c>
      <c r="O105" s="28">
        <f t="shared" si="12"/>
        <v>-7.73218558564895E-7</v>
      </c>
      <c r="P105" s="28">
        <f t="shared" si="13"/>
        <v>2.7582004176954329E-6</v>
      </c>
      <c r="Q105" s="28">
        <f t="shared" si="14"/>
        <v>4.366045533292107E-6</v>
      </c>
      <c r="R105" s="28">
        <f t="shared" si="15"/>
        <v>2.8431305317753345E-5</v>
      </c>
      <c r="S105" s="28">
        <f t="shared" si="16"/>
        <v>2.40623750584372E-5</v>
      </c>
      <c r="T105" s="28">
        <f t="shared" si="17"/>
        <v>5.5162994037893285E-6</v>
      </c>
    </row>
    <row r="106" spans="1:20" ht="15" customHeight="1" x14ac:dyDescent="0.2">
      <c r="A106" s="21">
        <f>'23.22-Pesi-uguali'!A106</f>
        <v>103</v>
      </c>
      <c r="B106" s="25">
        <f>'23.22-Pesi-uguali'!B106</f>
        <v>45637</v>
      </c>
      <c r="C106" s="27">
        <f>'23.22-Pesi-uguali'!Q106</f>
        <v>8.1802464044305589E-3</v>
      </c>
      <c r="D106" s="27">
        <f>'23.22-Pesi-uguali'!R106</f>
        <v>1.8355874841192608E-3</v>
      </c>
      <c r="E106" s="27">
        <f>'23.22-Pesi-uguali'!S106</f>
        <v>1.9614248256605901E-3</v>
      </c>
      <c r="F106" s="27">
        <f>'23.22-Pesi-uguali'!T106</f>
        <v>-5.579930825101124E-3</v>
      </c>
      <c r="J106" s="28">
        <f t="shared" si="19"/>
        <v>2.8127366037721926E-5</v>
      </c>
      <c r="K106" s="28">
        <f t="shared" si="19"/>
        <v>3.2520353606427241E-5</v>
      </c>
      <c r="L106" s="28">
        <f t="shared" si="19"/>
        <v>1.0435173740565686E-4</v>
      </c>
      <c r="M106" s="28">
        <f t="shared" si="19"/>
        <v>1.0589031635202496E-4</v>
      </c>
      <c r="O106" s="28">
        <f t="shared" si="12"/>
        <v>2.082649676371667E-6</v>
      </c>
      <c r="P106" s="28">
        <f t="shared" si="13"/>
        <v>6.9708992197525162E-6</v>
      </c>
      <c r="Q106" s="28">
        <f t="shared" si="14"/>
        <v>4.1481042669907001E-6</v>
      </c>
      <c r="R106" s="28">
        <f t="shared" si="15"/>
        <v>3.9985966681251774E-5</v>
      </c>
      <c r="S106" s="28">
        <f t="shared" si="16"/>
        <v>2.2357542316905179E-5</v>
      </c>
      <c r="T106" s="28">
        <f t="shared" si="17"/>
        <v>6.097732609473544E-6</v>
      </c>
    </row>
    <row r="107" spans="1:20" ht="15" customHeight="1" x14ac:dyDescent="0.2">
      <c r="A107" s="21">
        <f>'23.22-Pesi-uguali'!A107</f>
        <v>104</v>
      </c>
      <c r="B107" s="25">
        <f>'23.22-Pesi-uguali'!B107</f>
        <v>45638</v>
      </c>
      <c r="C107" s="27">
        <f>'23.22-Pesi-uguali'!Q107</f>
        <v>-5.4144930402749607E-3</v>
      </c>
      <c r="D107" s="27">
        <f>'23.22-Pesi-uguali'!R107</f>
        <v>1.7439103661774402E-4</v>
      </c>
      <c r="E107" s="27">
        <f>'23.22-Pesi-uguali'!S107</f>
        <v>-1.8522053715016051E-3</v>
      </c>
      <c r="F107" s="27">
        <f>'23.22-Pesi-uguali'!T107</f>
        <v>1.5321282591551647E-2</v>
      </c>
      <c r="J107" s="28">
        <f t="shared" si="19"/>
        <v>3.2006272557669642E-5</v>
      </c>
      <c r="K107" s="28">
        <f t="shared" si="19"/>
        <v>2.9605256386970047E-5</v>
      </c>
      <c r="L107" s="28">
        <f t="shared" si="19"/>
        <v>9.4301282399762948E-5</v>
      </c>
      <c r="M107" s="28">
        <f t="shared" si="19"/>
        <v>9.8414847518113832E-5</v>
      </c>
      <c r="O107" s="28">
        <f t="shared" si="12"/>
        <v>3.3759405004329322E-6</v>
      </c>
      <c r="P107" s="28">
        <f t="shared" si="13"/>
        <v>7.8783031355443521E-6</v>
      </c>
      <c r="Q107" s="28">
        <f t="shared" si="14"/>
        <v>-8.3122706660883999E-7</v>
      </c>
      <c r="R107" s="28">
        <f t="shared" si="15"/>
        <v>3.6347406699228937E-5</v>
      </c>
      <c r="S107" s="28">
        <f t="shared" si="16"/>
        <v>1.9097542966733973E-5</v>
      </c>
      <c r="T107" s="28">
        <f t="shared" si="17"/>
        <v>4.3934978639439775E-6</v>
      </c>
    </row>
    <row r="108" spans="1:20" ht="15" customHeight="1" x14ac:dyDescent="0.2">
      <c r="A108" s="21">
        <f>'23.22-Pesi-uguali'!A108</f>
        <v>105</v>
      </c>
      <c r="B108" s="25">
        <f>'23.22-Pesi-uguali'!B108</f>
        <v>45639</v>
      </c>
      <c r="C108" s="27">
        <f>'23.22-Pesi-uguali'!Q108</f>
        <v>9.943323058563981E-5</v>
      </c>
      <c r="D108" s="27">
        <f>'23.22-Pesi-uguali'!R108</f>
        <v>-6.2245253357456542E-3</v>
      </c>
      <c r="E108" s="27">
        <f>'23.22-Pesi-uguali'!S108</f>
        <v>1.0400476319796233E-3</v>
      </c>
      <c r="F108" s="27">
        <f>'23.22-Pesi-uguali'!T108</f>
        <v>-1.8333185234669938E-2</v>
      </c>
      <c r="J108" s="28">
        <f t="shared" si="19"/>
        <v>3.1737318790221276E-5</v>
      </c>
      <c r="K108" s="28">
        <f t="shared" si="19"/>
        <v>2.6647771971638304E-5</v>
      </c>
      <c r="L108" s="28">
        <f t="shared" si="19"/>
        <v>8.5214220633608593E-5</v>
      </c>
      <c r="M108" s="28">
        <f t="shared" si="19"/>
        <v>1.1204753279132079E-4</v>
      </c>
      <c r="O108" s="28">
        <f t="shared" si="12"/>
        <v>2.943922544984328E-6</v>
      </c>
      <c r="P108" s="28">
        <f t="shared" si="13"/>
        <v>8.0933481313054505E-6</v>
      </c>
      <c r="Q108" s="28">
        <f t="shared" si="14"/>
        <v>-9.0438021559521845E-6</v>
      </c>
      <c r="R108" s="28">
        <f t="shared" si="15"/>
        <v>3.2680365227829532E-5</v>
      </c>
      <c r="S108" s="28">
        <f t="shared" si="16"/>
        <v>1.7454978105405987E-5</v>
      </c>
      <c r="T108" s="28">
        <f t="shared" si="17"/>
        <v>1.1163318861129815E-6</v>
      </c>
    </row>
    <row r="109" spans="1:20" ht="15" customHeight="1" x14ac:dyDescent="0.2">
      <c r="A109" s="21">
        <f>'23.22-Pesi-uguali'!A109</f>
        <v>106</v>
      </c>
      <c r="B109" s="25">
        <f>'23.22-Pesi-uguali'!B109</f>
        <v>45642</v>
      </c>
      <c r="C109" s="27">
        <f>'23.22-Pesi-uguali'!Q109</f>
        <v>3.9332477690004917E-3</v>
      </c>
      <c r="D109" s="27">
        <f>'23.22-Pesi-uguali'!R109</f>
        <v>-5.3259430899372231E-3</v>
      </c>
      <c r="E109" s="27">
        <f>'23.22-Pesi-uguali'!S109</f>
        <v>-8.9381677742868277E-3</v>
      </c>
      <c r="F109" s="27">
        <f>'23.22-Pesi-uguali'!T109</f>
        <v>-3.9559800572682392E-3</v>
      </c>
      <c r="J109" s="28">
        <f t="shared" si="19"/>
        <v>2.8564575607933618E-5</v>
      </c>
      <c r="K109" s="28">
        <f t="shared" si="19"/>
        <v>2.7857466340008426E-5</v>
      </c>
      <c r="L109" s="28">
        <f t="shared" si="19"/>
        <v>7.6800968477926378E-5</v>
      </c>
      <c r="M109" s="28">
        <f t="shared" si="19"/>
        <v>1.3445334759706071E-4</v>
      </c>
      <c r="O109" s="28">
        <f t="shared" si="12"/>
        <v>2.5876378241863595E-6</v>
      </c>
      <c r="P109" s="28">
        <f t="shared" si="13"/>
        <v>7.2943548477759739E-6</v>
      </c>
      <c r="Q109" s="28">
        <f t="shared" si="14"/>
        <v>-8.3217147238377855E-6</v>
      </c>
      <c r="R109" s="28">
        <f t="shared" si="15"/>
        <v>2.8764948421482637E-5</v>
      </c>
      <c r="S109" s="28">
        <f t="shared" si="16"/>
        <v>2.7121017892677506E-5</v>
      </c>
      <c r="T109" s="28">
        <f t="shared" si="17"/>
        <v>-9.0203989149454249E-7</v>
      </c>
    </row>
    <row r="110" spans="1:20" ht="15" customHeight="1" x14ac:dyDescent="0.2">
      <c r="A110" s="21">
        <f>'23.22-Pesi-uguali'!A110</f>
        <v>107</v>
      </c>
      <c r="B110" s="25">
        <f>'23.22-Pesi-uguali'!B110</f>
        <v>45643</v>
      </c>
      <c r="C110" s="27">
        <f>'23.22-Pesi-uguali'!Q110</f>
        <v>-3.8435625766200191E-3</v>
      </c>
      <c r="D110" s="27">
        <f>'23.22-Pesi-uguali'!R110</f>
        <v>-4.619393233488399E-3</v>
      </c>
      <c r="E110" s="27">
        <f>'23.22-Pesi-uguali'!S110</f>
        <v>1.0774573524312428E-3</v>
      </c>
      <c r="F110" s="27">
        <f>'23.22-Pesi-uguali'!T110</f>
        <v>-1.8299558612965459E-3</v>
      </c>
      <c r="J110" s="28">
        <f t="shared" si="19"/>
        <v>2.7255161848374993E-5</v>
      </c>
      <c r="K110" s="28">
        <f t="shared" si="19"/>
        <v>2.7908286685732589E-5</v>
      </c>
      <c r="L110" s="28">
        <f t="shared" si="19"/>
        <v>7.71099559462637E-5</v>
      </c>
      <c r="M110" s="28">
        <f t="shared" si="19"/>
        <v>1.2257299065870504E-4</v>
      </c>
      <c r="O110" s="28">
        <f t="shared" si="12"/>
        <v>2.3404866413580705E-7</v>
      </c>
      <c r="P110" s="28">
        <f t="shared" si="13"/>
        <v>3.0493165172818018E-6</v>
      </c>
      <c r="Q110" s="28">
        <f t="shared" si="14"/>
        <v>-9.0455282249000817E-6</v>
      </c>
      <c r="R110" s="28">
        <f t="shared" si="15"/>
        <v>3.0648870868750623E-5</v>
      </c>
      <c r="S110" s="28">
        <f t="shared" si="16"/>
        <v>2.6515848568403478E-5</v>
      </c>
      <c r="T110" s="28">
        <f t="shared" si="17"/>
        <v>2.7240854440145444E-6</v>
      </c>
    </row>
    <row r="111" spans="1:20" ht="15" customHeight="1" x14ac:dyDescent="0.2">
      <c r="A111" s="21">
        <f>'23.22-Pesi-uguali'!A111</f>
        <v>108</v>
      </c>
      <c r="B111" s="25">
        <f>'23.22-Pesi-uguali'!B111</f>
        <v>45644</v>
      </c>
      <c r="C111" s="27">
        <f>'23.22-Pesi-uguali'!Q111</f>
        <v>-2.9473811057009778E-2</v>
      </c>
      <c r="D111" s="27">
        <f>'23.22-Pesi-uguali'!R111</f>
        <v>1.9261994008656941E-3</v>
      </c>
      <c r="E111" s="27">
        <f>'23.22-Pesi-uguali'!S111</f>
        <v>2.4741529694302239E-3</v>
      </c>
      <c r="F111" s="27">
        <f>'23.22-Pesi-uguali'!T111</f>
        <v>-6.6071734704913196E-3</v>
      </c>
      <c r="J111" s="28">
        <f t="shared" si="19"/>
        <v>2.6006942991576885E-5</v>
      </c>
      <c r="K111" s="28">
        <f t="shared" si="19"/>
        <v>2.7251337401719167E-5</v>
      </c>
      <c r="L111" s="28">
        <f t="shared" si="19"/>
        <v>6.9515051786268146E-5</v>
      </c>
      <c r="M111" s="28">
        <f t="shared" si="19"/>
        <v>1.106505654382639E-4</v>
      </c>
      <c r="O111" s="28">
        <f t="shared" si="12"/>
        <v>1.9861364936150015E-6</v>
      </c>
      <c r="P111" s="28">
        <f t="shared" si="13"/>
        <v>2.3302573897827405E-6</v>
      </c>
      <c r="Q111" s="28">
        <f t="shared" si="14"/>
        <v>-7.4376204158754871E-6</v>
      </c>
      <c r="R111" s="28">
        <f t="shared" si="15"/>
        <v>2.7086263861556239E-5</v>
      </c>
      <c r="S111" s="28">
        <f t="shared" si="16"/>
        <v>2.4709592283888699E-5</v>
      </c>
      <c r="T111" s="28">
        <f t="shared" si="17"/>
        <v>2.2545069598752291E-6</v>
      </c>
    </row>
    <row r="112" spans="1:20" ht="15" customHeight="1" x14ac:dyDescent="0.2">
      <c r="A112" s="21">
        <f>'23.22-Pesi-uguali'!A112</f>
        <v>109</v>
      </c>
      <c r="B112" s="25">
        <f>'23.22-Pesi-uguali'!B112</f>
        <v>45645</v>
      </c>
      <c r="C112" s="27">
        <f>'23.22-Pesi-uguali'!Q112</f>
        <v>-8.6293797788480724E-4</v>
      </c>
      <c r="D112" s="27">
        <f>'23.22-Pesi-uguali'!R112</f>
        <v>-1.9472089084478464E-2</v>
      </c>
      <c r="E112" s="27">
        <f>'23.22-Pesi-uguali'!S112</f>
        <v>-2.1729403227739232E-2</v>
      </c>
      <c r="F112" s="27">
        <f>'23.22-Pesi-uguali'!T112</f>
        <v>-2.5766358920717214E-2</v>
      </c>
      <c r="J112" s="28">
        <f t="shared" si="19"/>
        <v>1.1027680251485036E-4</v>
      </c>
      <c r="K112" s="28">
        <f t="shared" si="19"/>
        <v>2.4897228074736786E-5</v>
      </c>
      <c r="L112" s="28">
        <f t="shared" si="19"/>
        <v>6.3175689899255363E-5</v>
      </c>
      <c r="M112" s="28">
        <f t="shared" si="19"/>
        <v>1.0395098302135394E-4</v>
      </c>
      <c r="O112" s="28">
        <f t="shared" si="12"/>
        <v>-3.8897208756705882E-6</v>
      </c>
      <c r="P112" s="28">
        <f t="shared" si="13"/>
        <v>-5.1950400639081434E-6</v>
      </c>
      <c r="Q112" s="28">
        <f t="shared" si="14"/>
        <v>1.277999987472693E-5</v>
      </c>
      <c r="R112" s="28">
        <f t="shared" si="15"/>
        <v>2.4854208672137274E-5</v>
      </c>
      <c r="S112" s="28">
        <f t="shared" si="16"/>
        <v>2.0965959697472221E-5</v>
      </c>
      <c r="T112" s="28">
        <f t="shared" si="17"/>
        <v>3.9434047773203695E-7</v>
      </c>
    </row>
    <row r="113" spans="1:20" ht="15" customHeight="1" x14ac:dyDescent="0.2">
      <c r="A113" s="21">
        <f>'23.22-Pesi-uguali'!A113</f>
        <v>110</v>
      </c>
      <c r="B113" s="25">
        <f>'23.22-Pesi-uguali'!B113</f>
        <v>45646</v>
      </c>
      <c r="C113" s="27">
        <f>'23.22-Pesi-uguali'!Q113</f>
        <v>1.0917981932553458E-2</v>
      </c>
      <c r="D113" s="27">
        <f>'23.22-Pesi-uguali'!R113</f>
        <v>-9.280138777759064E-3</v>
      </c>
      <c r="E113" s="27">
        <f>'23.22-Pesi-uguali'!S113</f>
        <v>-3.204160664316912E-3</v>
      </c>
      <c r="F113" s="27">
        <f>'23.22-Pesi-uguali'!T113</f>
        <v>-2.2551663176023544E-3</v>
      </c>
      <c r="J113" s="28">
        <f t="shared" si="19"/>
        <v>9.9323588458732911E-5</v>
      </c>
      <c r="K113" s="28">
        <f t="shared" si="19"/>
        <v>6.0323730598649638E-5</v>
      </c>
      <c r="L113" s="28">
        <f t="shared" si="19"/>
        <v>1.0407481737269823E-4</v>
      </c>
      <c r="M113" s="28">
        <f t="shared" si="19"/>
        <v>1.5994640992234089E-4</v>
      </c>
      <c r="O113" s="28">
        <f t="shared" si="12"/>
        <v>-1.8204282701282628E-6</v>
      </c>
      <c r="P113" s="28">
        <f t="shared" si="13"/>
        <v>-2.8004233293184396E-6</v>
      </c>
      <c r="Q113" s="28">
        <f t="shared" si="14"/>
        <v>1.3725476853704025E-5</v>
      </c>
      <c r="R113" s="28">
        <f t="shared" si="15"/>
        <v>6.4680475345232764E-5</v>
      </c>
      <c r="S113" s="28">
        <f t="shared" si="16"/>
        <v>6.9041847356410182E-5</v>
      </c>
      <c r="T113" s="28">
        <f t="shared" si="17"/>
        <v>5.6343666699850836E-5</v>
      </c>
    </row>
    <row r="114" spans="1:20" ht="15" customHeight="1" x14ac:dyDescent="0.2">
      <c r="A114" s="21">
        <f>'23.22-Pesi-uguali'!A114</f>
        <v>111</v>
      </c>
      <c r="B114" s="25">
        <f>'23.22-Pesi-uguali'!B114</f>
        <v>45649</v>
      </c>
      <c r="C114" s="27">
        <f>'23.22-Pesi-uguali'!Q114</f>
        <v>7.3480714769746155E-3</v>
      </c>
      <c r="D114" s="27">
        <f>'23.22-Pesi-uguali'!R114</f>
        <v>2.1599620483947987E-3</v>
      </c>
      <c r="E114" s="27">
        <f>'23.22-Pesi-uguali'!S114</f>
        <v>-1.6361500373192294E-5</v>
      </c>
      <c r="F114" s="27">
        <f>'23.22-Pesi-uguali'!T114</f>
        <v>9.2507413204217532E-3</v>
      </c>
      <c r="J114" s="28">
        <f t="shared" si="19"/>
        <v>1.0131146256081599E-4</v>
      </c>
      <c r="K114" s="28">
        <f t="shared" si="19"/>
        <v>6.290345511223142E-5</v>
      </c>
      <c r="L114" s="28">
        <f t="shared" si="19"/>
        <v>9.4694000191703992E-5</v>
      </c>
      <c r="M114" s="28">
        <f t="shared" si="19"/>
        <v>1.4446034644211163E-4</v>
      </c>
      <c r="O114" s="28">
        <f t="shared" si="12"/>
        <v>-1.1770424193831654E-5</v>
      </c>
      <c r="P114" s="28">
        <f t="shared" si="13"/>
        <v>-6.0186778205876478E-6</v>
      </c>
      <c r="Q114" s="28">
        <f t="shared" si="14"/>
        <v>9.8907426572850614E-6</v>
      </c>
      <c r="R114" s="28">
        <f t="shared" si="15"/>
        <v>6.1185933373819252E-5</v>
      </c>
      <c r="S114" s="28">
        <f t="shared" si="16"/>
        <v>6.4230488260196949E-5</v>
      </c>
      <c r="T114" s="28">
        <f t="shared" si="17"/>
        <v>5.1431891550501139E-5</v>
      </c>
    </row>
    <row r="115" spans="1:20" ht="15" customHeight="1" x14ac:dyDescent="0.2">
      <c r="A115" s="21">
        <f>'23.22-Pesi-uguali'!A115</f>
        <v>112</v>
      </c>
      <c r="B115" s="25">
        <f>'23.22-Pesi-uguali'!B115</f>
        <v>45650</v>
      </c>
      <c r="C115" s="27">
        <f>'23.22-Pesi-uguali'!Q115</f>
        <v>1.1041620586822088E-2</v>
      </c>
      <c r="D115" s="27">
        <f>'23.22-Pesi-uguali'!R115</f>
        <v>6.8086178340065785E-3</v>
      </c>
      <c r="E115" s="27">
        <f>'23.22-Pesi-uguali'!S115</f>
        <v>1.6249472626156372E-3</v>
      </c>
      <c r="F115" s="27">
        <f>'23.22-Pesi-uguali'!T115</f>
        <v>-2.3153487718920833E-3</v>
      </c>
      <c r="J115" s="28">
        <f t="shared" si="19"/>
        <v>9.6579731747807175E-5</v>
      </c>
      <c r="K115" s="28">
        <f t="shared" si="19"/>
        <v>5.7079653206058864E-5</v>
      </c>
      <c r="L115" s="28">
        <f t="shared" si="19"/>
        <v>8.5224626942403031E-5</v>
      </c>
      <c r="M115" s="28">
        <f t="shared" si="19"/>
        <v>1.3857193329563632E-4</v>
      </c>
      <c r="O115" s="28">
        <f t="shared" si="12"/>
        <v>-9.0062262225327413E-6</v>
      </c>
      <c r="P115" s="28">
        <f t="shared" si="13"/>
        <v>-5.4288325859501596E-6</v>
      </c>
      <c r="Q115" s="28">
        <f t="shared" si="14"/>
        <v>1.5699179235302713E-5</v>
      </c>
      <c r="R115" s="28">
        <f t="shared" si="15"/>
        <v>5.5063806014451239E-5</v>
      </c>
      <c r="S115" s="28">
        <f t="shared" si="16"/>
        <v>5.9805564451340114E-5</v>
      </c>
      <c r="T115" s="28">
        <f t="shared" si="17"/>
        <v>4.6273566794694392E-5</v>
      </c>
    </row>
    <row r="116" spans="1:20" ht="15" customHeight="1" x14ac:dyDescent="0.2">
      <c r="A116" s="21">
        <f>'23.22-Pesi-uguali'!A116</f>
        <v>113</v>
      </c>
      <c r="B116" s="25">
        <f>'23.22-Pesi-uguali'!B116</f>
        <v>45653</v>
      </c>
      <c r="C116" s="27">
        <f>'23.22-Pesi-uguali'!Q116</f>
        <v>-1.1291431019902603E-2</v>
      </c>
      <c r="D116" s="27">
        <f>'23.22-Pesi-uguali'!R116</f>
        <v>1.8826798022732359E-3</v>
      </c>
      <c r="E116" s="27">
        <f>'23.22-Pesi-uguali'!S116</f>
        <v>1.3867475234107769E-2</v>
      </c>
      <c r="F116" s="27">
        <f>'23.22-Pesi-uguali'!T116</f>
        <v>2.8227187050273262E-2</v>
      </c>
      <c r="J116" s="28">
        <f t="shared" si="19"/>
        <v>9.9113497091359785E-5</v>
      </c>
      <c r="K116" s="28">
        <f t="shared" si="19"/>
        <v>5.6007415566408224E-5</v>
      </c>
      <c r="L116" s="28">
        <f t="shared" si="19"/>
        <v>7.6966209608790931E-5</v>
      </c>
      <c r="M116" s="28">
        <f t="shared" si="19"/>
        <v>1.252508239596229E-4</v>
      </c>
      <c r="O116" s="28">
        <f t="shared" si="12"/>
        <v>-5.8778611590236393E-7</v>
      </c>
      <c r="P116" s="28">
        <f t="shared" si="13"/>
        <v>-3.0917442126154425E-6</v>
      </c>
      <c r="Q116" s="28">
        <f t="shared" si="14"/>
        <v>1.1572741045232756E-5</v>
      </c>
      <c r="R116" s="28">
        <f t="shared" si="15"/>
        <v>5.066378990416262E-5</v>
      </c>
      <c r="S116" s="28">
        <f t="shared" si="16"/>
        <v>5.2248575512181136E-5</v>
      </c>
      <c r="T116" s="28">
        <f t="shared" si="17"/>
        <v>4.1269978150336303E-5</v>
      </c>
    </row>
    <row r="117" spans="1:20" ht="15" customHeight="1" x14ac:dyDescent="0.2">
      <c r="A117" s="21">
        <f>'23.22-Pesi-uguali'!A117</f>
        <v>114</v>
      </c>
      <c r="B117" s="25">
        <f>'23.22-Pesi-uguali'!B117</f>
        <v>45656</v>
      </c>
      <c r="C117" s="27">
        <f>'23.22-Pesi-uguali'!Q117</f>
        <v>-1.0694783231690807E-2</v>
      </c>
      <c r="D117" s="27">
        <f>'23.22-Pesi-uguali'!R117</f>
        <v>-8.9643044126213765E-4</v>
      </c>
      <c r="E117" s="27">
        <f>'23.22-Pesi-uguali'!S117</f>
        <v>-4.8327259460163056E-3</v>
      </c>
      <c r="F117" s="27">
        <f>'23.22-Pesi-uguali'!T117</f>
        <v>-8.2621737330033484E-3</v>
      </c>
      <c r="J117" s="28">
        <f t="shared" ref="J117:M132" si="20">J116*$H$2+C116^2*(1-$H$2)</f>
        <v>1.0195178882994567E-4</v>
      </c>
      <c r="K117" s="28">
        <f t="shared" si="20"/>
        <v>5.0761122333556165E-5</v>
      </c>
      <c r="L117" s="28">
        <f t="shared" si="20"/>
        <v>8.8500275584771078E-5</v>
      </c>
      <c r="M117" s="28">
        <f t="shared" si="20"/>
        <v>1.9240315044077204E-4</v>
      </c>
      <c r="O117" s="28">
        <f t="shared" si="12"/>
        <v>-2.6548224163053384E-6</v>
      </c>
      <c r="P117" s="28">
        <f t="shared" si="13"/>
        <v>-1.8440933793967453E-5</v>
      </c>
      <c r="Q117" s="28">
        <f t="shared" si="14"/>
        <v>-2.1457066605695373E-5</v>
      </c>
      <c r="R117" s="28">
        <f t="shared" si="15"/>
        <v>4.8208212466924259E-5</v>
      </c>
      <c r="S117" s="28">
        <f t="shared" si="16"/>
        <v>5.2337993454416832E-5</v>
      </c>
      <c r="T117" s="28">
        <f t="shared" si="17"/>
        <v>7.6286962070121873E-5</v>
      </c>
    </row>
    <row r="118" spans="1:20" ht="15" customHeight="1" x14ac:dyDescent="0.2">
      <c r="A118" s="21">
        <f>'23.22-Pesi-uguali'!A118</f>
        <v>115</v>
      </c>
      <c r="B118" s="25">
        <f>'23.22-Pesi-uguali'!B118</f>
        <v>45663</v>
      </c>
      <c r="C118" s="27">
        <f>'23.22-Pesi-uguali'!Q118</f>
        <v>1.1870845936595251E-2</v>
      </c>
      <c r="D118" s="27">
        <f>'23.22-Pesi-uguali'!R118</f>
        <v>1.2424137610924096E-2</v>
      </c>
      <c r="E118" s="27">
        <f>'23.22-Pesi-uguali'!S118</f>
        <v>1.7408928936594167E-2</v>
      </c>
      <c r="F118" s="27">
        <f>'23.22-Pesi-uguali'!T118</f>
        <v>-8.4716024334818736E-3</v>
      </c>
      <c r="J118" s="28">
        <f t="shared" si="20"/>
        <v>1.0319444878423659E-4</v>
      </c>
      <c r="K118" s="28">
        <f t="shared" si="20"/>
        <v>4.5765368853802692E-5</v>
      </c>
      <c r="L118" s="28">
        <f t="shared" si="20"/>
        <v>8.1985772033223885E-5</v>
      </c>
      <c r="M118" s="28">
        <f t="shared" si="20"/>
        <v>1.7998918687612788E-4</v>
      </c>
      <c r="O118" s="28">
        <f t="shared" si="12"/>
        <v>-1.4306272495160546E-6</v>
      </c>
      <c r="P118" s="28">
        <f t="shared" si="13"/>
        <v>-1.1428344773489482E-5</v>
      </c>
      <c r="Q118" s="28">
        <f t="shared" si="14"/>
        <v>-1.0475144235421796E-5</v>
      </c>
      <c r="R118" s="28">
        <f t="shared" si="15"/>
        <v>4.3820611485460469E-5</v>
      </c>
      <c r="S118" s="28">
        <f t="shared" si="16"/>
        <v>4.7844840513501218E-5</v>
      </c>
      <c r="T118" s="28">
        <f t="shared" si="17"/>
        <v>7.2651148000107659E-5</v>
      </c>
    </row>
    <row r="119" spans="1:20" ht="15" customHeight="1" x14ac:dyDescent="0.2">
      <c r="A119" s="21">
        <f>'23.22-Pesi-uguali'!A119</f>
        <v>116</v>
      </c>
      <c r="B119" s="25">
        <f>'23.22-Pesi-uguali'!B119</f>
        <v>45664</v>
      </c>
      <c r="C119" s="27">
        <f>'23.22-Pesi-uguali'!Q119</f>
        <v>-1.1093631622833238E-2</v>
      </c>
      <c r="D119" s="27">
        <f>'23.22-Pesi-uguali'!R119</f>
        <v>-1.4950811772551137E-3</v>
      </c>
      <c r="E119" s="27">
        <f>'23.22-Pesi-uguali'!S119</f>
        <v>2.6757604871141091E-3</v>
      </c>
      <c r="F119" s="27">
        <f>'23.22-Pesi-uguali'!T119</f>
        <v>1.2737014895134138E-2</v>
      </c>
      <c r="J119" s="28">
        <f t="shared" si="20"/>
        <v>1.0696670223085093E-4</v>
      </c>
      <c r="K119" s="28">
        <f t="shared" si="20"/>
        <v>5.6624751505940287E-5</v>
      </c>
      <c r="L119" s="28">
        <f t="shared" si="20"/>
        <v>1.0409427550184006E-4</v>
      </c>
      <c r="M119" s="28">
        <f t="shared" si="20"/>
        <v>1.6916707296761271E-4</v>
      </c>
      <c r="O119" s="28">
        <f t="shared" si="12"/>
        <v>1.3460937822869401E-5</v>
      </c>
      <c r="P119" s="28">
        <f t="shared" si="13"/>
        <v>1.0380361036603897E-5</v>
      </c>
      <c r="Q119" s="28">
        <f t="shared" si="14"/>
        <v>-1.9484138544274487E-5</v>
      </c>
      <c r="R119" s="28">
        <f t="shared" si="15"/>
        <v>6.1067643213618859E-5</v>
      </c>
      <c r="S119" s="28">
        <f t="shared" si="16"/>
        <v>3.2535121020289275E-5</v>
      </c>
      <c r="T119" s="28">
        <f t="shared" si="17"/>
        <v>5.0637880725740489E-5</v>
      </c>
    </row>
    <row r="120" spans="1:20" ht="15" customHeight="1" x14ac:dyDescent="0.2">
      <c r="A120" s="21">
        <f>'23.22-Pesi-uguali'!A120</f>
        <v>117</v>
      </c>
      <c r="B120" s="25">
        <f>'23.22-Pesi-uguali'!B120</f>
        <v>45665</v>
      </c>
      <c r="C120" s="27">
        <f>'23.22-Pesi-uguali'!Q120</f>
        <v>1.5830943405532702E-3</v>
      </c>
      <c r="D120" s="27">
        <f>'23.22-Pesi-uguali'!R120</f>
        <v>-1.5397138176548525E-2</v>
      </c>
      <c r="E120" s="27">
        <f>'23.22-Pesi-uguali'!S120</f>
        <v>-1.5176253298352019E-2</v>
      </c>
      <c r="F120" s="27">
        <f>'23.22-Pesi-uguali'!T120</f>
        <v>-7.2463972812519825E-3</v>
      </c>
      <c r="J120" s="28">
        <f t="shared" si="20"/>
        <v>1.0857689826607841E-4</v>
      </c>
      <c r="K120" s="28">
        <f t="shared" si="20"/>
        <v>5.1185803128004509E-5</v>
      </c>
      <c r="L120" s="28">
        <f t="shared" si="20"/>
        <v>9.4400817370096171E-5</v>
      </c>
      <c r="M120" s="28">
        <f t="shared" si="20"/>
        <v>1.6847352051473834E-4</v>
      </c>
      <c r="O120" s="28">
        <f t="shared" si="12"/>
        <v>1.3773432023252469E-5</v>
      </c>
      <c r="P120" s="28">
        <f t="shared" si="13"/>
        <v>6.3739348174458329E-6</v>
      </c>
      <c r="Q120" s="28">
        <f t="shared" si="14"/>
        <v>-3.1665699811962844E-5</v>
      </c>
      <c r="R120" s="28">
        <f t="shared" si="15"/>
        <v>5.4560830978344247E-5</v>
      </c>
      <c r="S120" s="28">
        <f t="shared" si="16"/>
        <v>2.7377321795847041E-5</v>
      </c>
      <c r="T120" s="28">
        <f t="shared" si="17"/>
        <v>4.8982212771184826E-5</v>
      </c>
    </row>
    <row r="121" spans="1:20" ht="15" customHeight="1" x14ac:dyDescent="0.2">
      <c r="A121" s="21">
        <f>'23.22-Pesi-uguali'!A121</f>
        <v>118</v>
      </c>
      <c r="B121" s="25">
        <f>'23.22-Pesi-uguali'!B121</f>
        <v>45667</v>
      </c>
      <c r="C121" s="27">
        <f>'23.22-Pesi-uguali'!Q121</f>
        <v>-1.5216469554363812E-2</v>
      </c>
      <c r="D121" s="27">
        <f>'23.22-Pesi-uguali'!R121</f>
        <v>-1.8127985159520918E-3</v>
      </c>
      <c r="E121" s="27">
        <f>'23.22-Pesi-uguali'!S121</f>
        <v>-1.1224565778455797E-3</v>
      </c>
      <c r="F121" s="27">
        <f>'23.22-Pesi-uguali'!T121</f>
        <v>-1.7578148998301461E-2</v>
      </c>
      <c r="J121" s="28">
        <f t="shared" si="20"/>
        <v>9.7969827208579748E-5</v>
      </c>
      <c r="K121" s="28">
        <f t="shared" si="20"/>
        <v>6.977440921797686E-5</v>
      </c>
      <c r="L121" s="28">
        <f t="shared" si="20"/>
        <v>1.0799260205066061E-4</v>
      </c>
      <c r="M121" s="28">
        <f t="shared" si="20"/>
        <v>1.568771958190381E-4</v>
      </c>
      <c r="O121" s="28">
        <f t="shared" si="12"/>
        <v>9.9585765901261561E-6</v>
      </c>
      <c r="P121" s="28">
        <f t="shared" si="13"/>
        <v>3.3339972649588523E-6</v>
      </c>
      <c r="Q121" s="28">
        <f t="shared" si="14"/>
        <v>-2.9646302883301621E-5</v>
      </c>
      <c r="R121" s="28">
        <f t="shared" si="15"/>
        <v>7.247183478421245E-5</v>
      </c>
      <c r="S121" s="28">
        <f t="shared" si="16"/>
        <v>3.5796967638422569E-5</v>
      </c>
      <c r="T121" s="28">
        <f t="shared" si="17"/>
        <v>5.508130755814329E-5</v>
      </c>
    </row>
    <row r="122" spans="1:20" ht="15" customHeight="1" x14ac:dyDescent="0.2">
      <c r="A122" s="21">
        <f>'23.22-Pesi-uguali'!A122</f>
        <v>119</v>
      </c>
      <c r="B122" s="25">
        <f>'23.22-Pesi-uguali'!B122</f>
        <v>45671</v>
      </c>
      <c r="C122" s="27">
        <f>'23.22-Pesi-uguali'!Q122</f>
        <v>2.7271185765223578E-3</v>
      </c>
      <c r="D122" s="27">
        <f>'23.22-Pesi-uguali'!R122</f>
        <v>-1.8364352002452705E-2</v>
      </c>
      <c r="E122" s="27">
        <f>'23.22-Pesi-uguali'!S122</f>
        <v>-6.6258817894767228E-3</v>
      </c>
      <c r="F122" s="27">
        <f>'23.22-Pesi-uguali'!T122</f>
        <v>-1.6465116341217355E-2</v>
      </c>
      <c r="J122" s="28">
        <f t="shared" si="20"/>
        <v>1.1132693905760985E-4</v>
      </c>
      <c r="K122" s="28">
        <f t="shared" si="20"/>
        <v>6.312559214212299E-5</v>
      </c>
      <c r="L122" s="28">
        <f t="shared" si="20"/>
        <v>9.7319332722509423E-5</v>
      </c>
      <c r="M122" s="28">
        <f t="shared" si="20"/>
        <v>1.7208860845778295E-4</v>
      </c>
      <c r="O122" s="28">
        <f t="shared" si="12"/>
        <v>1.1721158273731632E-5</v>
      </c>
      <c r="P122" s="28">
        <f t="shared" si="13"/>
        <v>4.7085801727512324E-6</v>
      </c>
      <c r="Q122" s="28">
        <f t="shared" si="14"/>
        <v>6.6064310501025509E-8</v>
      </c>
      <c r="R122" s="28">
        <f t="shared" si="15"/>
        <v>6.5428130067645129E-5</v>
      </c>
      <c r="S122" s="28">
        <f t="shared" si="16"/>
        <v>3.5403835116310875E-5</v>
      </c>
      <c r="T122" s="28">
        <f t="shared" si="17"/>
        <v>5.1546247699278282E-5</v>
      </c>
    </row>
    <row r="123" spans="1:20" ht="15" customHeight="1" x14ac:dyDescent="0.2">
      <c r="A123" s="21">
        <f>'23.22-Pesi-uguali'!A123</f>
        <v>120</v>
      </c>
      <c r="B123" s="25">
        <f>'23.22-Pesi-uguali'!B123</f>
        <v>45672</v>
      </c>
      <c r="C123" s="27">
        <f>'23.22-Pesi-uguali'!Q123</f>
        <v>1.8412146234226205E-2</v>
      </c>
      <c r="D123" s="27">
        <f>'23.22-Pesi-uguali'!R123</f>
        <v>1.7273014568840513E-2</v>
      </c>
      <c r="E123" s="27">
        <f>'23.22-Pesi-uguali'!S123</f>
        <v>1.2273684565964818E-2</v>
      </c>
      <c r="F123" s="27">
        <f>'23.22-Pesi-uguali'!T123</f>
        <v>3.8464233860841233E-3</v>
      </c>
      <c r="J123" s="28">
        <f t="shared" si="20"/>
        <v>1.009379627248902E-4</v>
      </c>
      <c r="K123" s="28">
        <f t="shared" si="20"/>
        <v>9.0537975374909547E-5</v>
      </c>
      <c r="L123" s="28">
        <f t="shared" si="20"/>
        <v>9.1977630399070405E-5</v>
      </c>
      <c r="M123" s="28">
        <f t="shared" si="20"/>
        <v>1.8198975322498693E-4</v>
      </c>
      <c r="O123" s="28">
        <f t="shared" si="12"/>
        <v>5.540865897190037E-6</v>
      </c>
      <c r="P123" s="28">
        <f t="shared" si="13"/>
        <v>2.4307656240837931E-6</v>
      </c>
      <c r="Q123" s="28">
        <f t="shared" si="14"/>
        <v>-4.4307745844226442E-6</v>
      </c>
      <c r="R123" s="28">
        <f t="shared" si="15"/>
        <v>7.1053319611739796E-5</v>
      </c>
      <c r="S123" s="28">
        <f t="shared" si="16"/>
        <v>6.2100570829824956E-5</v>
      </c>
      <c r="T123" s="28">
        <f t="shared" si="17"/>
        <v>5.730121438203922E-5</v>
      </c>
    </row>
    <row r="124" spans="1:20" ht="15" customHeight="1" x14ac:dyDescent="0.2">
      <c r="A124" s="21">
        <f>'23.22-Pesi-uguali'!A124</f>
        <v>121</v>
      </c>
      <c r="B124" s="25">
        <f>'23.22-Pesi-uguali'!B124</f>
        <v>45673</v>
      </c>
      <c r="C124" s="27">
        <f>'23.22-Pesi-uguali'!Q124</f>
        <v>-2.0943393916390929E-3</v>
      </c>
      <c r="D124" s="27">
        <f>'23.22-Pesi-uguali'!R124</f>
        <v>9.1357933200983937E-3</v>
      </c>
      <c r="E124" s="27">
        <f>'23.22-Pesi-uguali'!S124</f>
        <v>1.8645613506069227E-2</v>
      </c>
      <c r="F124" s="27">
        <f>'23.22-Pesi-uguali'!T124</f>
        <v>8.6469056151223696E-3</v>
      </c>
      <c r="J124" s="28">
        <f t="shared" si="20"/>
        <v>1.2474487934745421E-4</v>
      </c>
      <c r="K124" s="28">
        <f t="shared" si="20"/>
        <v>1.1131988106695626E-4</v>
      </c>
      <c r="L124" s="28">
        <f t="shared" si="20"/>
        <v>9.784420064164366E-5</v>
      </c>
      <c r="M124" s="28">
        <f t="shared" si="20"/>
        <v>1.6527027518898973E-4</v>
      </c>
      <c r="O124" s="28">
        <f t="shared" si="12"/>
        <v>3.6790106322212155E-5</v>
      </c>
      <c r="P124" s="28">
        <f t="shared" si="13"/>
        <v>2.4786176567806348E-5</v>
      </c>
      <c r="Q124" s="28">
        <f t="shared" si="14"/>
        <v>3.0943938603524586E-6</v>
      </c>
      <c r="R124" s="28">
        <f t="shared" si="15"/>
        <v>8.5148340882692142E-5</v>
      </c>
      <c r="S124" s="28">
        <f t="shared" si="16"/>
        <v>6.2534446465418449E-5</v>
      </c>
      <c r="T124" s="28">
        <f t="shared" si="17"/>
        <v>5.629207167862998E-5</v>
      </c>
    </row>
    <row r="125" spans="1:20" ht="15" customHeight="1" x14ac:dyDescent="0.2">
      <c r="A125" s="21">
        <f>'23.22-Pesi-uguali'!A125</f>
        <v>122</v>
      </c>
      <c r="B125" s="25">
        <f>'23.22-Pesi-uguali'!B125</f>
        <v>45674</v>
      </c>
      <c r="C125" s="27">
        <f>'23.22-Pesi-uguali'!Q125</f>
        <v>1.0011356325611351E-2</v>
      </c>
      <c r="D125" s="27">
        <f>'23.22-Pesi-uguali'!R125</f>
        <v>1.3727833072982405E-2</v>
      </c>
      <c r="E125" s="27">
        <f>'23.22-Pesi-uguali'!S125</f>
        <v>1.2382035147612819E-2</v>
      </c>
      <c r="F125" s="27">
        <f>'23.22-Pesi-uguali'!T125</f>
        <v>8.1648090697624006E-4</v>
      </c>
      <c r="J125" s="28">
        <f t="shared" si="20"/>
        <v>1.1270901716144592E-4</v>
      </c>
      <c r="K125" s="28">
        <f t="shared" si="20"/>
        <v>1.0853416491901608E-4</v>
      </c>
      <c r="L125" s="28">
        <f t="shared" si="20"/>
        <v>1.2282567087925039E-4</v>
      </c>
      <c r="M125" s="28">
        <f t="shared" si="20"/>
        <v>1.5622014534177425E-4</v>
      </c>
      <c r="O125" s="28">
        <f t="shared" si="12"/>
        <v>3.1197750507575405E-5</v>
      </c>
      <c r="P125" s="28">
        <f t="shared" si="13"/>
        <v>1.8402534626321848E-5</v>
      </c>
      <c r="Q125" s="28">
        <f t="shared" si="14"/>
        <v>9.7399896976360918E-7</v>
      </c>
      <c r="R125" s="28">
        <f t="shared" si="15"/>
        <v>9.3667753926211279E-5</v>
      </c>
      <c r="S125" s="28">
        <f t="shared" si="16"/>
        <v>6.4180636074692224E-5</v>
      </c>
      <c r="T125" s="28">
        <f t="shared" si="17"/>
        <v>6.6785550523070129E-5</v>
      </c>
    </row>
    <row r="126" spans="1:20" ht="15" customHeight="1" x14ac:dyDescent="0.2">
      <c r="A126" s="21">
        <f>'23.22-Pesi-uguali'!A126</f>
        <v>123</v>
      </c>
      <c r="B126" s="25">
        <f>'23.22-Pesi-uguali'!B126</f>
        <v>45678</v>
      </c>
      <c r="C126" s="27">
        <f>'23.22-Pesi-uguali'!Q126</f>
        <v>8.7938201074268738E-3</v>
      </c>
      <c r="D126" s="27">
        <f>'23.22-Pesi-uguali'!R126</f>
        <v>9.62190303660467E-3</v>
      </c>
      <c r="E126" s="27">
        <f>'23.22-Pesi-uguali'!S126</f>
        <v>1.3711929524509033E-2</v>
      </c>
      <c r="F126" s="27">
        <f>'23.22-Pesi-uguali'!T126</f>
        <v>1.4288301981420014E-2</v>
      </c>
      <c r="J126" s="28">
        <f t="shared" si="20"/>
        <v>1.1146084099313717E-4</v>
      </c>
      <c r="K126" s="28">
        <f t="shared" si="20"/>
        <v>1.1652608851508143E-4</v>
      </c>
      <c r="L126" s="28">
        <f t="shared" si="20"/>
        <v>1.2587458323099726E-4</v>
      </c>
      <c r="M126" s="28">
        <f t="shared" si="20"/>
        <v>1.4066479491474249E-4</v>
      </c>
      <c r="O126" s="28">
        <f t="shared" si="12"/>
        <v>4.182139830403177E-5</v>
      </c>
      <c r="P126" s="28">
        <f t="shared" si="13"/>
        <v>2.8958377753589229E-5</v>
      </c>
      <c r="Q126" s="28">
        <f t="shared" si="14"/>
        <v>1.6940072020669955E-6</v>
      </c>
      <c r="R126" s="28">
        <f t="shared" si="15"/>
        <v>1.0129882969461314E-4</v>
      </c>
      <c r="S126" s="28">
        <f t="shared" si="16"/>
        <v>5.8883423827047715E-5</v>
      </c>
      <c r="T126" s="28">
        <f t="shared" si="17"/>
        <v>6.1117964999516579E-5</v>
      </c>
    </row>
    <row r="127" spans="1:20" ht="15" customHeight="1" x14ac:dyDescent="0.2">
      <c r="A127" s="21">
        <f>'23.22-Pesi-uguali'!A127</f>
        <v>124</v>
      </c>
      <c r="B127" s="25">
        <f>'23.22-Pesi-uguali'!B127</f>
        <v>45679</v>
      </c>
      <c r="C127" s="27">
        <f>'23.22-Pesi-uguali'!Q127</f>
        <v>6.1546195770787954E-3</v>
      </c>
      <c r="D127" s="27">
        <f>'23.22-Pesi-uguali'!R127</f>
        <v>8.9741194160685035E-3</v>
      </c>
      <c r="E127" s="27">
        <f>'23.22-Pesi-uguali'!S127</f>
        <v>1.6923478666907254E-2</v>
      </c>
      <c r="F127" s="27">
        <f>'23.22-Pesi-uguali'!T127</f>
        <v>1.5086852528652814E-2</v>
      </c>
      <c r="J127" s="28">
        <f t="shared" si="20"/>
        <v>1.0804788410200198E-4</v>
      </c>
      <c r="K127" s="28">
        <f t="shared" si="20"/>
        <v>1.1413158146815551E-4</v>
      </c>
      <c r="L127" s="28">
        <f t="shared" si="20"/>
        <v>1.320888260364078E-4</v>
      </c>
      <c r="M127" s="28">
        <f t="shared" si="20"/>
        <v>1.4701387277449334E-4</v>
      </c>
      <c r="O127" s="28">
        <f t="shared" si="12"/>
        <v>4.6100586913129177E-5</v>
      </c>
      <c r="P127" s="28">
        <f t="shared" si="13"/>
        <v>3.8120564134655081E-5</v>
      </c>
      <c r="Q127" s="28">
        <f t="shared" si="14"/>
        <v>1.4089482208380149E-5</v>
      </c>
      <c r="R127" s="28">
        <f t="shared" si="15"/>
        <v>1.0436243235811009E-4</v>
      </c>
      <c r="S127" s="28">
        <f t="shared" si="16"/>
        <v>6.6743147066637915E-5</v>
      </c>
      <c r="T127" s="28">
        <f t="shared" si="17"/>
        <v>7.4598187478978325E-5</v>
      </c>
    </row>
    <row r="128" spans="1:20" ht="15" customHeight="1" x14ac:dyDescent="0.2">
      <c r="A128" s="21">
        <f>'23.22-Pesi-uguali'!A128</f>
        <v>125</v>
      </c>
      <c r="B128" s="25">
        <f>'23.22-Pesi-uguali'!B128</f>
        <v>45680</v>
      </c>
      <c r="C128" s="27">
        <f>'23.22-Pesi-uguali'!Q128</f>
        <v>5.3293500960404985E-3</v>
      </c>
      <c r="D128" s="27">
        <f>'23.22-Pesi-uguali'!R128</f>
        <v>-1.3969906612881502E-3</v>
      </c>
      <c r="E128" s="27">
        <f>'23.22-Pesi-uguali'!S128</f>
        <v>3.2839075460587008E-3</v>
      </c>
      <c r="F128" s="27">
        <f>'23.22-Pesi-uguali'!T128</f>
        <v>4.9858425725580998E-3</v>
      </c>
      <c r="J128" s="28">
        <f t="shared" si="20"/>
        <v>1.0103102990565795E-4</v>
      </c>
      <c r="K128" s="28">
        <f t="shared" si="20"/>
        <v>1.1077190525072574E-4</v>
      </c>
      <c r="L128" s="28">
        <f t="shared" si="20"/>
        <v>1.4752035645169352E-4</v>
      </c>
      <c r="M128" s="28">
        <f t="shared" si="20"/>
        <v>1.5507379741917579E-4</v>
      </c>
      <c r="O128" s="28">
        <f t="shared" si="12"/>
        <v>4.7013757326334076E-5</v>
      </c>
      <c r="P128" s="28">
        <f t="shared" si="13"/>
        <v>4.4724265032751842E-5</v>
      </c>
      <c r="Q128" s="28">
        <f t="shared" si="14"/>
        <v>2.1965917780476868E-5</v>
      </c>
      <c r="R128" s="28">
        <f t="shared" si="15"/>
        <v>1.0911352097151044E-4</v>
      </c>
      <c r="S128" s="28">
        <f t="shared" si="16"/>
        <v>7.3607953980448662E-5</v>
      </c>
      <c r="T128" s="28">
        <f t="shared" si="17"/>
        <v>9.267057142302365E-5</v>
      </c>
    </row>
    <row r="129" spans="1:20" ht="15" customHeight="1" x14ac:dyDescent="0.2">
      <c r="A129" s="21">
        <f>'23.22-Pesi-uguali'!A129</f>
        <v>126</v>
      </c>
      <c r="B129" s="25">
        <f>'23.22-Pesi-uguali'!B129</f>
        <v>45681</v>
      </c>
      <c r="C129" s="27">
        <f>'23.22-Pesi-uguali'!Q129</f>
        <v>-2.7602913855844608E-3</v>
      </c>
      <c r="D129" s="27">
        <f>'23.22-Pesi-uguali'!R129</f>
        <v>-1.9622543341529482E-4</v>
      </c>
      <c r="E129" s="27">
        <f>'23.22-Pesi-uguali'!S129</f>
        <v>1.0998621976163461E-2</v>
      </c>
      <c r="F129" s="27">
        <f>'23.22-Pesi-uguali'!T129</f>
        <v>-2.2422060498362966E-3</v>
      </c>
      <c r="J129" s="28">
        <f t="shared" si="20"/>
        <v>9.3768124159708841E-5</v>
      </c>
      <c r="K129" s="28">
        <f t="shared" si="20"/>
        <v>9.9889873016425798E-5</v>
      </c>
      <c r="L129" s="28">
        <f t="shared" si="20"/>
        <v>1.3384672568363031E-4</v>
      </c>
      <c r="M129" s="28">
        <f t="shared" si="20"/>
        <v>1.4205228029309149E-4</v>
      </c>
      <c r="O129" s="28">
        <f t="shared" si="12"/>
        <v>4.1567876362210296E-5</v>
      </c>
      <c r="P129" s="28">
        <f t="shared" si="13"/>
        <v>4.2001947829074267E-5</v>
      </c>
      <c r="Q129" s="28">
        <f t="shared" si="14"/>
        <v>2.2426456061719712E-5</v>
      </c>
      <c r="R129" s="28">
        <f t="shared" si="15"/>
        <v>9.7743410056921621E-5</v>
      </c>
      <c r="S129" s="28">
        <f t="shared" si="16"/>
        <v>6.5550641031152131E-5</v>
      </c>
      <c r="T129" s="28">
        <f t="shared" si="17"/>
        <v>8.5040818885469713E-5</v>
      </c>
    </row>
    <row r="130" spans="1:20" ht="15" customHeight="1" x14ac:dyDescent="0.2">
      <c r="A130" s="21">
        <f>'23.22-Pesi-uguali'!A130</f>
        <v>127</v>
      </c>
      <c r="B130" s="25">
        <f>'23.22-Pesi-uguali'!B130</f>
        <v>45684</v>
      </c>
      <c r="C130" s="27">
        <f>'23.22-Pesi-uguali'!Q130</f>
        <v>-1.4572302329762853E-2</v>
      </c>
      <c r="D130" s="27">
        <f>'23.22-Pesi-uguali'!R130</f>
        <v>9.365899723449438E-3</v>
      </c>
      <c r="E130" s="27">
        <f>'23.22-Pesi-uguali'!S130</f>
        <v>2.8699737425129527E-3</v>
      </c>
      <c r="F130" s="27">
        <f>'23.22-Pesi-uguali'!T130</f>
        <v>6.6978813686797475E-3</v>
      </c>
      <c r="J130" s="28">
        <f t="shared" si="20"/>
        <v>8.5153232597071137E-5</v>
      </c>
      <c r="K130" s="28">
        <f t="shared" si="20"/>
        <v>8.9904736156855118E-5</v>
      </c>
      <c r="L130" s="28">
        <f t="shared" si="20"/>
        <v>1.3255902165272185E-4</v>
      </c>
      <c r="M130" s="28">
        <f t="shared" si="20"/>
        <v>1.2834980106077459E-4</v>
      </c>
      <c r="O130" s="28">
        <f t="shared" si="12"/>
        <v>3.7465252663338149E-5</v>
      </c>
      <c r="P130" s="28">
        <f t="shared" si="13"/>
        <v>3.4765812896756442E-5</v>
      </c>
      <c r="Q130" s="28">
        <f t="shared" si="14"/>
        <v>2.080272465995459E-5</v>
      </c>
      <c r="R130" s="28">
        <f t="shared" si="15"/>
        <v>8.7753248114805108E-5</v>
      </c>
      <c r="S130" s="28">
        <f t="shared" si="16"/>
        <v>5.9039574713430473E-5</v>
      </c>
      <c r="T130" s="28">
        <f t="shared" si="17"/>
        <v>7.4070619323441137E-5</v>
      </c>
    </row>
    <row r="131" spans="1:20" ht="15" customHeight="1" x14ac:dyDescent="0.2">
      <c r="A131" s="21">
        <f>'23.22-Pesi-uguali'!A131</f>
        <v>128</v>
      </c>
      <c r="B131" s="25">
        <f>'23.22-Pesi-uguali'!B131</f>
        <v>45685</v>
      </c>
      <c r="C131" s="27">
        <f>'23.22-Pesi-uguali'!Q131</f>
        <v>9.2185227498998885E-3</v>
      </c>
      <c r="D131" s="27">
        <f>'23.22-Pesi-uguali'!R131</f>
        <v>-4.0197021851956245E-3</v>
      </c>
      <c r="E131" s="27">
        <f>'23.22-Pesi-uguali'!S131</f>
        <v>-1.1500619714985219E-2</v>
      </c>
      <c r="F131" s="27">
        <f>'23.22-Pesi-uguali'!T131</f>
        <v>-2.1971271840248573E-2</v>
      </c>
      <c r="J131" s="28">
        <f t="shared" si="20"/>
        <v>9.7873108856365209E-5</v>
      </c>
      <c r="K131" s="28">
        <f t="shared" si="20"/>
        <v>8.9686270304140637E-5</v>
      </c>
      <c r="L131" s="28">
        <f t="shared" si="20"/>
        <v>1.2012679441572105E-4</v>
      </c>
      <c r="M131" s="28">
        <f t="shared" si="20"/>
        <v>1.2000098243758786E-4</v>
      </c>
      <c r="O131" s="28">
        <f t="shared" si="12"/>
        <v>2.0070455160969586E-5</v>
      </c>
      <c r="P131" s="28">
        <f t="shared" si="13"/>
        <v>2.7107019101642831E-5</v>
      </c>
      <c r="Q131" s="28">
        <f t="shared" si="14"/>
        <v>8.9620969666304241E-6</v>
      </c>
      <c r="R131" s="28">
        <f t="shared" si="15"/>
        <v>8.1665911931455519E-5</v>
      </c>
      <c r="S131" s="28">
        <f t="shared" si="16"/>
        <v>5.9408785767948901E-5</v>
      </c>
      <c r="T131" s="28">
        <f t="shared" si="17"/>
        <v>6.8585831756954796E-5</v>
      </c>
    </row>
    <row r="132" spans="1:20" ht="15" customHeight="1" x14ac:dyDescent="0.2">
      <c r="A132" s="21">
        <f>'23.22-Pesi-uguali'!A132</f>
        <v>129</v>
      </c>
      <c r="B132" s="25">
        <f>'23.22-Pesi-uguali'!B132</f>
        <v>45686</v>
      </c>
      <c r="C132" s="27">
        <f>'23.22-Pesi-uguali'!Q132</f>
        <v>-4.6736859478093383E-3</v>
      </c>
      <c r="D132" s="27">
        <f>'23.22-Pesi-uguali'!R132</f>
        <v>2.1268661234795047E-3</v>
      </c>
      <c r="E132" s="27">
        <f>'23.22-Pesi-uguali'!S132</f>
        <v>-5.5457029852956545E-3</v>
      </c>
      <c r="F132" s="27">
        <f>'23.22-Pesi-uguali'!T132</f>
        <v>1.0021250972951276E-2</v>
      </c>
      <c r="J132" s="28">
        <f t="shared" si="20"/>
        <v>9.6583914139770872E-5</v>
      </c>
      <c r="K132" s="28">
        <f t="shared" si="20"/>
        <v>8.233344383949322E-5</v>
      </c>
      <c r="L132" s="28">
        <f t="shared" si="20"/>
        <v>1.2134054035701961E-4</v>
      </c>
      <c r="M132" s="28">
        <f t="shared" si="20"/>
        <v>1.5627456282163904E-4</v>
      </c>
      <c r="O132" s="28">
        <f t="shared" si="12"/>
        <v>1.4357838040667814E-5</v>
      </c>
      <c r="P132" s="28">
        <f t="shared" si="13"/>
        <v>1.3794444743424711E-5</v>
      </c>
      <c r="Q132" s="28">
        <f t="shared" si="14"/>
        <v>-1.218837966038924E-5</v>
      </c>
      <c r="R132" s="28">
        <f t="shared" si="15"/>
        <v>7.8122227358252961E-5</v>
      </c>
      <c r="S132" s="28">
        <f t="shared" si="16"/>
        <v>6.229970413393144E-5</v>
      </c>
      <c r="T132" s="28">
        <f t="shared" si="17"/>
        <v>8.6995572790185538E-5</v>
      </c>
    </row>
    <row r="133" spans="1:20" ht="15" customHeight="1" x14ac:dyDescent="0.2">
      <c r="A133" s="21">
        <f>'23.22-Pesi-uguali'!A133</f>
        <v>130</v>
      </c>
      <c r="B133" s="25">
        <f>'23.22-Pesi-uguali'!B133</f>
        <v>45687</v>
      </c>
      <c r="C133" s="27">
        <f>'23.22-Pesi-uguali'!Q133</f>
        <v>5.2910651094957078E-3</v>
      </c>
      <c r="D133" s="27">
        <f>'23.22-Pesi-uguali'!R133</f>
        <v>1.1547729162793613E-2</v>
      </c>
      <c r="E133" s="27">
        <f>'23.22-Pesi-uguali'!S133</f>
        <v>9.4665332587397875E-3</v>
      </c>
      <c r="F133" s="27">
        <f>'23.22-Pesi-uguali'!T133</f>
        <v>1.063046445018472E-2</v>
      </c>
      <c r="J133" s="28">
        <f t="shared" ref="J133:M148" si="21">J132*$H$2+C132^2*(1-$H$2)</f>
        <v>8.9109856759668829E-5</v>
      </c>
      <c r="K133" s="28">
        <f t="shared" si="21"/>
        <v>7.4552455406264376E-5</v>
      </c>
      <c r="L133" s="28">
        <f t="shared" si="21"/>
        <v>1.1228196848142938E-4</v>
      </c>
      <c r="M133" s="28">
        <f t="shared" si="21"/>
        <v>1.5068965364576283E-4</v>
      </c>
      <c r="O133" s="28">
        <f t="shared" ref="O133:O196" si="22">O132*$H$2+C132*D132*(1-$H$2)</f>
        <v>1.1928023805183244E-5</v>
      </c>
      <c r="P133" s="28">
        <f t="shared" ref="P133:P196" si="23">P132*$H$2+C132*E132*(1-$H$2)</f>
        <v>1.5006887680392298E-5</v>
      </c>
      <c r="Q133" s="28">
        <f t="shared" ref="Q133:Q196" si="24">Q132*$H$2+C132*F132*(1-$H$2)</f>
        <v>-1.5653159679525618E-5</v>
      </c>
      <c r="R133" s="28">
        <f t="shared" ref="R133:R196" si="25">R132*$H$2+D132*E132*(1-$H$2)</f>
        <v>6.9130507841397214E-5</v>
      </c>
      <c r="S133" s="28">
        <f t="shared" ref="S133:S196" si="26">S132*$H$2+D132*F132*(1-$H$2)</f>
        <v>5.8201119641463912E-5</v>
      </c>
      <c r="T133" s="28">
        <f t="shared" ref="T133:T196" si="27">T132*$H$2+E132*F132*(1-$H$2)</f>
        <v>7.2738527367457708E-5</v>
      </c>
    </row>
    <row r="134" spans="1:20" ht="15" customHeight="1" x14ac:dyDescent="0.2">
      <c r="A134" s="21">
        <f>'23.22-Pesi-uguali'!A134</f>
        <v>131</v>
      </c>
      <c r="B134" s="25">
        <f>'23.22-Pesi-uguali'!B134</f>
        <v>45688</v>
      </c>
      <c r="C134" s="27">
        <f>'23.22-Pesi-uguali'!Q134</f>
        <v>-4.9835618184340923E-3</v>
      </c>
      <c r="D134" s="27">
        <f>'23.22-Pesi-uguali'!R134</f>
        <v>3.0915212051922775E-3</v>
      </c>
      <c r="E134" s="27">
        <f>'23.22-Pesi-uguali'!S134</f>
        <v>1.072519567427801E-4</v>
      </c>
      <c r="F134" s="27">
        <f>'23.22-Pesi-uguali'!T134</f>
        <v>-3.6462060114743288E-3</v>
      </c>
      <c r="J134" s="28">
        <f t="shared" si="21"/>
        <v>8.299840808299423E-5</v>
      </c>
      <c r="K134" s="28">
        <f t="shared" si="21"/>
        <v>8.0432214747361351E-5</v>
      </c>
      <c r="L134" s="28">
        <f t="shared" si="21"/>
        <v>1.100152968271691E-4</v>
      </c>
      <c r="M134" s="28">
        <f t="shared" si="21"/>
        <v>1.4692136572385067E-4</v>
      </c>
      <c r="O134" s="28">
        <f t="shared" si="22"/>
        <v>1.6845200111381254E-5</v>
      </c>
      <c r="P134" s="28">
        <f t="shared" si="23"/>
        <v>1.8515003295672947E-5</v>
      </c>
      <c r="Q134" s="28">
        <f t="shared" si="24"/>
        <v>-8.4631957565623731E-6</v>
      </c>
      <c r="R134" s="28">
        <f t="shared" si="25"/>
        <v>7.3149153275508009E-5</v>
      </c>
      <c r="S134" s="28">
        <f t="shared" si="26"/>
        <v>6.4656780111861406E-5</v>
      </c>
      <c r="T134" s="28">
        <f t="shared" si="27"/>
        <v>7.5528039158064404E-5</v>
      </c>
    </row>
    <row r="135" spans="1:20" ht="15" customHeight="1" x14ac:dyDescent="0.2">
      <c r="A135" s="21">
        <f>'23.22-Pesi-uguali'!A135</f>
        <v>132</v>
      </c>
      <c r="B135" s="25">
        <f>'23.22-Pesi-uguali'!B135</f>
        <v>45691</v>
      </c>
      <c r="C135" s="27">
        <f>'23.22-Pesi-uguali'!Q135</f>
        <v>-7.5478209500443871E-3</v>
      </c>
      <c r="D135" s="27">
        <f>'23.22-Pesi-uguali'!R135</f>
        <v>-1.61944915096605E-2</v>
      </c>
      <c r="E135" s="27">
        <f>'23.22-Pesi-uguali'!S135</f>
        <v>-2.3288515690876362E-2</v>
      </c>
      <c r="F135" s="27">
        <f>'23.22-Pesi-uguali'!T135</f>
        <v>-2.4898846077665085E-2</v>
      </c>
      <c r="J135" s="28">
        <f t="shared" si="21"/>
        <v>7.7182156114510215E-5</v>
      </c>
      <c r="K135" s="28">
        <f t="shared" si="21"/>
        <v>7.3344743608840567E-5</v>
      </c>
      <c r="L135" s="28">
        <f t="shared" si="21"/>
        <v>9.9014917442674712E-5</v>
      </c>
      <c r="M135" s="28">
        <f t="shared" si="21"/>
        <v>1.3355871097927677E-4</v>
      </c>
      <c r="O135" s="28">
        <f t="shared" si="22"/>
        <v>1.3620001396335572E-5</v>
      </c>
      <c r="P135" s="28">
        <f t="shared" si="23"/>
        <v>1.6610053290448086E-5</v>
      </c>
      <c r="Q135" s="28">
        <f t="shared" si="24"/>
        <v>-5.7997668748133039E-6</v>
      </c>
      <c r="R135" s="28">
        <f t="shared" si="25"/>
        <v>6.5867395117814089E-5</v>
      </c>
      <c r="S135" s="28">
        <f t="shared" si="26"/>
        <v>5.7063869780378023E-5</v>
      </c>
      <c r="T135" s="28">
        <f t="shared" si="27"/>
        <v>6.7936128969316178E-5</v>
      </c>
    </row>
    <row r="136" spans="1:20" ht="15" customHeight="1" x14ac:dyDescent="0.2">
      <c r="A136" s="21">
        <f>'23.22-Pesi-uguali'!A136</f>
        <v>133</v>
      </c>
      <c r="B136" s="25">
        <f>'23.22-Pesi-uguali'!B136</f>
        <v>45692</v>
      </c>
      <c r="C136" s="27">
        <f>'23.22-Pesi-uguali'!Q136</f>
        <v>7.2309225955703091E-3</v>
      </c>
      <c r="D136" s="27">
        <f>'23.22-Pesi-uguali'!R136</f>
        <v>3.8105309211438907E-3</v>
      </c>
      <c r="E136" s="27">
        <f>'23.22-Pesi-uguali'!S136</f>
        <v>1.2524350326670607E-2</v>
      </c>
      <c r="F136" s="27">
        <f>'23.22-Pesi-uguali'!T136</f>
        <v>2.789359718060496E-3</v>
      </c>
      <c r="J136" s="28">
        <f t="shared" si="21"/>
        <v>7.5160900612452079E-5</v>
      </c>
      <c r="K136" s="28">
        <f t="shared" si="21"/>
        <v>9.2236424773603108E-5</v>
      </c>
      <c r="L136" s="28">
        <f t="shared" si="21"/>
        <v>1.4334892200682669E-4</v>
      </c>
      <c r="M136" s="28">
        <f t="shared" si="21"/>
        <v>1.8219809348127486E-4</v>
      </c>
      <c r="O136" s="28">
        <f t="shared" si="22"/>
        <v>2.4481313485895159E-5</v>
      </c>
      <c r="P136" s="28">
        <f t="shared" si="23"/>
        <v>3.2526802624106676E-5</v>
      </c>
      <c r="Q136" s="28">
        <f t="shared" si="24"/>
        <v>1.3573413018361123E-5</v>
      </c>
      <c r="R136" s="28">
        <f t="shared" si="25"/>
        <v>9.6995222568881933E-5</v>
      </c>
      <c r="S136" s="28">
        <f t="shared" si="26"/>
        <v>9.1679897942849309E-5</v>
      </c>
      <c r="T136" s="28">
        <f t="shared" si="27"/>
        <v>1.1912823282882642E-4</v>
      </c>
    </row>
    <row r="137" spans="1:20" ht="15" customHeight="1" x14ac:dyDescent="0.2">
      <c r="A137" s="21">
        <f>'23.22-Pesi-uguali'!A137</f>
        <v>134</v>
      </c>
      <c r="B137" s="25">
        <f>'23.22-Pesi-uguali'!B137</f>
        <v>45693</v>
      </c>
      <c r="C137" s="27">
        <f>'23.22-Pesi-uguali'!Q137</f>
        <v>3.9181544422207566E-3</v>
      </c>
      <c r="D137" s="27">
        <f>'23.22-Pesi-uguali'!R137</f>
        <v>1.5854242842913896E-2</v>
      </c>
      <c r="E137" s="27">
        <f>'23.22-Pesi-uguali'!S137</f>
        <v>6.5439784300232113E-3</v>
      </c>
      <c r="F137" s="27">
        <f>'23.22-Pesi-uguali'!T137</f>
        <v>1.7327465450306594E-2</v>
      </c>
      <c r="J137" s="28">
        <f t="shared" si="21"/>
        <v>7.2873434709519797E-5</v>
      </c>
      <c r="K137" s="28">
        <f t="shared" si="21"/>
        <v>8.4464796886342161E-5</v>
      </c>
      <c r="L137" s="28">
        <f t="shared" si="21"/>
        <v>1.4469996491666144E-4</v>
      </c>
      <c r="M137" s="28">
        <f t="shared" si="21"/>
        <v>1.6475633689682124E-4</v>
      </c>
      <c r="O137" s="28">
        <f t="shared" si="22"/>
        <v>2.4788547551187514E-5</v>
      </c>
      <c r="P137" s="28">
        <f t="shared" si="23"/>
        <v>3.8330383138892094E-5</v>
      </c>
      <c r="Q137" s="28">
        <f t="shared" si="24"/>
        <v>1.4233036137774738E-5</v>
      </c>
      <c r="R137" s="28">
        <f t="shared" si="25"/>
        <v>9.2068142730695427E-5</v>
      </c>
      <c r="S137" s="28">
        <f t="shared" si="26"/>
        <v>8.3574802294150653E-5</v>
      </c>
      <c r="T137" s="28">
        <f t="shared" si="27"/>
        <v>1.1070890137555307E-4</v>
      </c>
    </row>
    <row r="138" spans="1:20" ht="15" customHeight="1" x14ac:dyDescent="0.2">
      <c r="A138" s="21">
        <f>'23.22-Pesi-uguali'!A138</f>
        <v>135</v>
      </c>
      <c r="B138" s="25">
        <f>'23.22-Pesi-uguali'!B138</f>
        <v>45694</v>
      </c>
      <c r="C138" s="27">
        <f>'23.22-Pesi-uguali'!Q138</f>
        <v>3.6438228830274165E-3</v>
      </c>
      <c r="D138" s="27">
        <f>'23.22-Pesi-uguali'!R138</f>
        <v>-1.2131200425155269E-3</v>
      </c>
      <c r="E138" s="27">
        <f>'23.22-Pesi-uguali'!S138</f>
        <v>8.6567386650688721E-3</v>
      </c>
      <c r="F138" s="27">
        <f>'23.22-Pesi-uguali'!T138</f>
        <v>8.2996141680167241E-3</v>
      </c>
      <c r="J138" s="28">
        <f t="shared" si="21"/>
        <v>6.7121284661877237E-5</v>
      </c>
      <c r="K138" s="28">
        <f t="shared" si="21"/>
        <v>1.011540188099166E-4</v>
      </c>
      <c r="L138" s="28">
        <f t="shared" si="21"/>
        <v>1.3451233379425619E-4</v>
      </c>
      <c r="M138" s="28">
        <f t="shared" si="21"/>
        <v>1.7830480910029599E-4</v>
      </c>
      <c r="O138" s="28">
        <f t="shared" si="22"/>
        <v>2.8521629998369733E-5</v>
      </c>
      <c r="P138" s="28">
        <f t="shared" si="23"/>
        <v>3.7061376640542115E-5</v>
      </c>
      <c r="Q138" s="28">
        <f t="shared" si="24"/>
        <v>1.9598901096651808E-5</v>
      </c>
      <c r="R138" s="28">
        <f t="shared" si="25"/>
        <v>9.3236310776463727E-5</v>
      </c>
      <c r="S138" s="28">
        <f t="shared" si="26"/>
        <v>1.0268870657487169E-4</v>
      </c>
      <c r="T138" s="28">
        <f t="shared" si="27"/>
        <v>1.1097706725337564E-4</v>
      </c>
    </row>
    <row r="139" spans="1:20" ht="15" customHeight="1" x14ac:dyDescent="0.2">
      <c r="A139" s="21">
        <f>'23.22-Pesi-uguali'!A139</f>
        <v>136</v>
      </c>
      <c r="B139" s="25">
        <f>'23.22-Pesi-uguali'!B139</f>
        <v>45695</v>
      </c>
      <c r="C139" s="27">
        <f>'23.22-Pesi-uguali'!Q139</f>
        <v>-9.3977987515485185E-3</v>
      </c>
      <c r="D139" s="27">
        <f>'23.22-Pesi-uguali'!R139</f>
        <v>2.5885657705444088E-3</v>
      </c>
      <c r="E139" s="27">
        <f>'23.22-Pesi-uguali'!S139</f>
        <v>-2.6873910013527581E-3</v>
      </c>
      <c r="F139" s="27">
        <f>'23.22-Pesi-uguali'!T139</f>
        <v>-4.3912480352599143E-3</v>
      </c>
      <c r="J139" s="28">
        <f t="shared" si="21"/>
        <v>6.1736900715976935E-5</v>
      </c>
      <c r="K139" s="28">
        <f t="shared" si="21"/>
        <v>9.118578295268023E-5</v>
      </c>
      <c r="L139" s="28">
        <f t="shared" si="21"/>
        <v>1.2855501284636043E-4</v>
      </c>
      <c r="M139" s="28">
        <f t="shared" si="21"/>
        <v>1.6736268772406081E-4</v>
      </c>
      <c r="O139" s="28">
        <f t="shared" si="22"/>
        <v>2.5227427541455033E-5</v>
      </c>
      <c r="P139" s="28">
        <f t="shared" si="23"/>
        <v>3.6509601220504519E-5</v>
      </c>
      <c r="Q139" s="28">
        <f t="shared" si="24"/>
        <v>2.0663243389558418E-5</v>
      </c>
      <c r="R139" s="28">
        <f t="shared" si="25"/>
        <v>8.2862513381075939E-5</v>
      </c>
      <c r="S139" s="28">
        <f t="shared" si="26"/>
        <v>9.1412993088147833E-5</v>
      </c>
      <c r="T139" s="28">
        <f t="shared" si="27"/>
        <v>1.0706411961538046E-4</v>
      </c>
    </row>
    <row r="140" spans="1:20" ht="15" customHeight="1" x14ac:dyDescent="0.2">
      <c r="A140" s="21">
        <f>'23.22-Pesi-uguali'!A140</f>
        <v>137</v>
      </c>
      <c r="B140" s="25">
        <f>'23.22-Pesi-uguali'!B140</f>
        <v>45698</v>
      </c>
      <c r="C140" s="27">
        <f>'23.22-Pesi-uguali'!Q140</f>
        <v>6.8580672348870653E-3</v>
      </c>
      <c r="D140" s="27">
        <f>'23.22-Pesi-uguali'!R140</f>
        <v>3.0373491342949544E-3</v>
      </c>
      <c r="E140" s="27">
        <f>'23.22-Pesi-uguali'!S140</f>
        <v>-1.3503162835332547E-3</v>
      </c>
      <c r="F140" s="27">
        <f>'23.22-Pesi-uguali'!T140</f>
        <v>2.5869707569512834E-4</v>
      </c>
      <c r="J140" s="28">
        <f t="shared" si="21"/>
        <v>6.4395072781839931E-5</v>
      </c>
      <c r="K140" s="28">
        <f t="shared" si="21"/>
        <v>8.2737271932255621E-5</v>
      </c>
      <c r="L140" s="28">
        <f t="shared" si="21"/>
        <v>1.1642171860113956E-4</v>
      </c>
      <c r="M140" s="28">
        <f t="shared" si="21"/>
        <v>1.5255472488237215E-4</v>
      </c>
      <c r="O140" s="28">
        <f t="shared" si="22"/>
        <v>2.0272002770637183E-5</v>
      </c>
      <c r="P140" s="28">
        <f t="shared" si="23"/>
        <v>3.5384197078197639E-5</v>
      </c>
      <c r="Q140" s="28">
        <f t="shared" si="24"/>
        <v>2.2723725580953125E-5</v>
      </c>
      <c r="R140" s="28">
        <f t="shared" si="25"/>
        <v>7.3880613207151266E-5</v>
      </c>
      <c r="S140" s="28">
        <f t="shared" si="26"/>
        <v>8.1134990343928635E-5</v>
      </c>
      <c r="T140" s="28">
        <f t="shared" si="27"/>
        <v>9.7537807699308964E-5</v>
      </c>
    </row>
    <row r="141" spans="1:20" ht="15" customHeight="1" x14ac:dyDescent="0.2">
      <c r="A141" s="21">
        <f>'23.22-Pesi-uguali'!A141</f>
        <v>138</v>
      </c>
      <c r="B141" s="25">
        <f>'23.22-Pesi-uguali'!B141</f>
        <v>45700</v>
      </c>
      <c r="C141" s="27">
        <f>'23.22-Pesi-uguali'!Q141</f>
        <v>-2.2539500380658237E-3</v>
      </c>
      <c r="D141" s="27">
        <f>'23.22-Pesi-uguali'!R141</f>
        <v>8.719645586667317E-3</v>
      </c>
      <c r="E141" s="27">
        <f>'23.22-Pesi-uguali'!S141</f>
        <v>9.357476689871861E-3</v>
      </c>
      <c r="F141" s="27">
        <f>'23.22-Pesi-uguali'!T141</f>
        <v>-5.5221715677422562E-3</v>
      </c>
      <c r="J141" s="28">
        <f t="shared" si="21"/>
        <v>6.265887412347908E-5</v>
      </c>
      <c r="K141" s="28">
        <f t="shared" si="21"/>
        <v>7.5386093715390292E-5</v>
      </c>
      <c r="L141" s="28">
        <f t="shared" si="21"/>
        <v>1.049618821475831E-4</v>
      </c>
      <c r="M141" s="28">
        <f t="shared" si="21"/>
        <v>1.3730594481183226E-4</v>
      </c>
      <c r="O141" s="28">
        <f t="shared" si="22"/>
        <v>2.0327836951455546E-5</v>
      </c>
      <c r="P141" s="28">
        <f t="shared" si="23"/>
        <v>3.091972138429449E-5</v>
      </c>
      <c r="Q141" s="28">
        <f t="shared" si="24"/>
        <v>2.0628769216716398E-5</v>
      </c>
      <c r="R141" s="28">
        <f t="shared" si="25"/>
        <v>6.6082413686954723E-5</v>
      </c>
      <c r="S141" s="28">
        <f t="shared" si="26"/>
        <v>7.3100066643426497E-5</v>
      </c>
      <c r="T141" s="28">
        <f t="shared" si="27"/>
        <v>8.7749094641996703E-5</v>
      </c>
    </row>
    <row r="142" spans="1:20" ht="15" customHeight="1" x14ac:dyDescent="0.2">
      <c r="A142" s="21">
        <f>'23.22-Pesi-uguali'!A142</f>
        <v>139</v>
      </c>
      <c r="B142" s="25">
        <f>'23.22-Pesi-uguali'!B142</f>
        <v>45701</v>
      </c>
      <c r="C142" s="27">
        <f>'23.22-Pesi-uguali'!Q142</f>
        <v>1.0436697964982967E-2</v>
      </c>
      <c r="D142" s="27">
        <f>'23.22-Pesi-uguali'!R142</f>
        <v>-1.8061594457155592E-3</v>
      </c>
      <c r="E142" s="27">
        <f>'23.22-Pesi-uguali'!S142</f>
        <v>1.7122672201206699E-2</v>
      </c>
      <c r="F142" s="27">
        <f>'23.22-Pesi-uguali'!T142</f>
        <v>1.1109182428502539E-2</v>
      </c>
      <c r="J142" s="28">
        <f t="shared" si="21"/>
        <v>5.6901015788540867E-5</v>
      </c>
      <c r="K142" s="28">
        <f t="shared" si="21"/>
        <v>7.5450706259559954E-5</v>
      </c>
      <c r="L142" s="28">
        <f t="shared" si="21"/>
        <v>1.0322193093297432E-4</v>
      </c>
      <c r="M142" s="28">
        <f t="shared" si="21"/>
        <v>1.2662478821300714E-4</v>
      </c>
      <c r="O142" s="28">
        <f t="shared" si="22"/>
        <v>1.6329688706111064E-5</v>
      </c>
      <c r="P142" s="28">
        <f t="shared" si="23"/>
        <v>2.5718620751731366E-5</v>
      </c>
      <c r="Q142" s="28">
        <f t="shared" si="24"/>
        <v>1.9810562176576628E-5</v>
      </c>
      <c r="R142" s="28">
        <f t="shared" si="25"/>
        <v>6.7633560350377597E-5</v>
      </c>
      <c r="S142" s="28">
        <f t="shared" si="26"/>
        <v>6.0974922085135503E-5</v>
      </c>
      <c r="T142" s="28">
        <f t="shared" si="27"/>
        <v>7.3806826005534904E-5</v>
      </c>
    </row>
    <row r="143" spans="1:20" ht="15" customHeight="1" x14ac:dyDescent="0.2">
      <c r="A143" s="21">
        <f>'23.22-Pesi-uguali'!A143</f>
        <v>140</v>
      </c>
      <c r="B143" s="25">
        <f>'23.22-Pesi-uguali'!B143</f>
        <v>45702</v>
      </c>
      <c r="C143" s="27">
        <f>'23.22-Pesi-uguali'!Q143</f>
        <v>1.6144716176634151E-4</v>
      </c>
      <c r="D143" s="27">
        <f>'23.22-Pesi-uguali'!R143</f>
        <v>5.9458425787455972E-3</v>
      </c>
      <c r="E143" s="27">
        <f>'23.22-Pesi-uguali'!S143</f>
        <v>1.0247674977766871E-2</v>
      </c>
      <c r="F143" s="27">
        <f>'23.22-Pesi-uguali'!T143</f>
        <v>-1.3796503419396717E-3</v>
      </c>
      <c r="J143" s="28">
        <f t="shared" si="21"/>
        <v>6.2103380650914745E-5</v>
      </c>
      <c r="K143" s="28">
        <f t="shared" si="21"/>
        <v>6.823185682793871E-5</v>
      </c>
      <c r="L143" s="28">
        <f t="shared" si="21"/>
        <v>1.2221832817067456E-4</v>
      </c>
      <c r="M143" s="28">
        <f t="shared" si="21"/>
        <v>1.263037028146814E-4</v>
      </c>
      <c r="O143" s="28">
        <f t="shared" si="22"/>
        <v>1.2811685774346525E-5</v>
      </c>
      <c r="P143" s="28">
        <f t="shared" si="23"/>
        <v>4.1017174488298665E-5</v>
      </c>
      <c r="Q143" s="28">
        <f t="shared" si="24"/>
        <v>2.9423824123336664E-5</v>
      </c>
      <c r="R143" s="28">
        <f t="shared" si="25"/>
        <v>5.7777576702129769E-5</v>
      </c>
      <c r="S143" s="28">
        <f t="shared" si="26"/>
        <v>5.2870934398880238E-5</v>
      </c>
      <c r="T143" s="28">
        <f t="shared" si="27"/>
        <v>8.5448032319646849E-5</v>
      </c>
    </row>
    <row r="144" spans="1:20" ht="15" customHeight="1" x14ac:dyDescent="0.2">
      <c r="A144" s="21">
        <f>'23.22-Pesi-uguali'!A144</f>
        <v>141</v>
      </c>
      <c r="B144" s="25">
        <f>'23.22-Pesi-uguali'!B144</f>
        <v>45706</v>
      </c>
      <c r="C144" s="27">
        <f>'23.22-Pesi-uguali'!Q144</f>
        <v>2.5976151334141731E-3</v>
      </c>
      <c r="D144" s="27">
        <f>'23.22-Pesi-uguali'!R144</f>
        <v>3.2468450194887213E-3</v>
      </c>
      <c r="E144" s="27">
        <f>'23.22-Pesi-uguali'!S144</f>
        <v>5.1923534268328772E-4</v>
      </c>
      <c r="F144" s="27">
        <f>'23.22-Pesi-uguali'!T144</f>
        <v>9.8358420373511821E-3</v>
      </c>
      <c r="J144" s="28">
        <f t="shared" si="21"/>
        <v>5.5895649104427509E-5</v>
      </c>
      <c r="K144" s="28">
        <f t="shared" si="21"/>
        <v>6.4943975542267239E-5</v>
      </c>
      <c r="L144" s="28">
        <f t="shared" si="21"/>
        <v>1.2049797959860202E-4</v>
      </c>
      <c r="M144" s="28">
        <f t="shared" si="21"/>
        <v>1.138636760398147E-4</v>
      </c>
      <c r="O144" s="28">
        <f t="shared" si="22"/>
        <v>1.1626511137776666E-5</v>
      </c>
      <c r="P144" s="28">
        <f t="shared" si="23"/>
        <v>3.7080902843455241E-5</v>
      </c>
      <c r="Q144" s="28">
        <f t="shared" si="24"/>
        <v>2.6459167647809387E-5</v>
      </c>
      <c r="R144" s="28">
        <f t="shared" si="25"/>
        <v>5.8092925253512003E-5</v>
      </c>
      <c r="S144" s="28">
        <f t="shared" si="26"/>
        <v>4.6763522584303636E-5</v>
      </c>
      <c r="T144" s="28">
        <f t="shared" si="27"/>
        <v>7.5489408258965895E-5</v>
      </c>
    </row>
    <row r="145" spans="1:20" ht="15" customHeight="1" x14ac:dyDescent="0.2">
      <c r="A145" s="21">
        <f>'23.22-Pesi-uguali'!A145</f>
        <v>142</v>
      </c>
      <c r="B145" s="25">
        <f>'23.22-Pesi-uguali'!B145</f>
        <v>45707</v>
      </c>
      <c r="C145" s="27">
        <f>'23.22-Pesi-uguali'!Q145</f>
        <v>2.3942685943484604E-3</v>
      </c>
      <c r="D145" s="27">
        <f>'23.22-Pesi-uguali'!R145</f>
        <v>-5.1791645004574055E-3</v>
      </c>
      <c r="E145" s="27">
        <f>'23.22-Pesi-uguali'!S145</f>
        <v>-1.2936820967108277E-2</v>
      </c>
      <c r="F145" s="27">
        <f>'23.22-Pesi-uguali'!T145</f>
        <v>-3.0546239952247323E-3</v>
      </c>
      <c r="J145" s="28">
        <f t="shared" si="21"/>
        <v>5.0980844632118996E-5</v>
      </c>
      <c r="K145" s="28">
        <f t="shared" si="21"/>
        <v>5.9503778246098387E-5</v>
      </c>
      <c r="L145" s="28">
        <f t="shared" si="21"/>
        <v>1.0847514217285097E-4</v>
      </c>
      <c r="M145" s="28">
        <f t="shared" si="21"/>
        <v>1.121516872942057E-4</v>
      </c>
      <c r="O145" s="28">
        <f t="shared" si="22"/>
        <v>1.1307265399846435E-5</v>
      </c>
      <c r="P145" s="28">
        <f t="shared" si="23"/>
        <v>3.350768991750548E-5</v>
      </c>
      <c r="Q145" s="28">
        <f t="shared" si="24"/>
        <v>2.6368224095637923E-5</v>
      </c>
      <c r="R145" s="28">
        <f t="shared" si="25"/>
        <v>5.2452220396794184E-5</v>
      </c>
      <c r="S145" s="28">
        <f t="shared" si="26"/>
        <v>4.528071579901842E-5</v>
      </c>
      <c r="T145" s="28">
        <f t="shared" si="27"/>
        <v>6.8451179114153575E-5</v>
      </c>
    </row>
    <row r="146" spans="1:20" ht="15" customHeight="1" x14ac:dyDescent="0.2">
      <c r="A146" s="21">
        <f>'23.22-Pesi-uguali'!A146</f>
        <v>143</v>
      </c>
      <c r="B146" s="25">
        <f>'23.22-Pesi-uguali'!B146</f>
        <v>45708</v>
      </c>
      <c r="C146" s="27">
        <f>'23.22-Pesi-uguali'!Q146</f>
        <v>-4.2005019877441561E-3</v>
      </c>
      <c r="D146" s="27">
        <f>'23.22-Pesi-uguali'!R146</f>
        <v>-2.4309859014426853E-3</v>
      </c>
      <c r="E146" s="27">
        <f>'23.22-Pesi-uguali'!S146</f>
        <v>2.3517367732161722E-3</v>
      </c>
      <c r="F146" s="27">
        <f>'23.22-Pesi-uguali'!T146</f>
        <v>-1.4704793709450814E-4</v>
      </c>
      <c r="J146" s="28">
        <f t="shared" si="21"/>
        <v>4.6456012379095433E-5</v>
      </c>
      <c r="K146" s="28">
        <f t="shared" si="21"/>
        <v>5.6235774913768373E-5</v>
      </c>
      <c r="L146" s="28">
        <f t="shared" si="21"/>
        <v>1.1436376162906711E-4</v>
      </c>
      <c r="M146" s="28">
        <f t="shared" si="21"/>
        <v>1.018695913400054E-4</v>
      </c>
      <c r="O146" s="28">
        <f t="shared" si="22"/>
        <v>8.9365077690208324E-6</v>
      </c>
      <c r="P146" s="28">
        <f t="shared" si="23"/>
        <v>2.7059498510529331E-5</v>
      </c>
      <c r="Q146" s="28">
        <f t="shared" si="24"/>
        <v>2.3000042656143151E-5</v>
      </c>
      <c r="R146" s="28">
        <f t="shared" si="25"/>
        <v>5.390719074727679E-5</v>
      </c>
      <c r="S146" s="28">
        <f t="shared" si="26"/>
        <v>4.2334684234947915E-5</v>
      </c>
      <c r="T146" s="28">
        <f t="shared" si="27"/>
        <v>6.5557773577543761E-5</v>
      </c>
    </row>
    <row r="147" spans="1:20" ht="15" customHeight="1" x14ac:dyDescent="0.2">
      <c r="A147" s="21">
        <f>'23.22-Pesi-uguali'!A147</f>
        <v>144</v>
      </c>
      <c r="B147" s="25">
        <f>'23.22-Pesi-uguali'!B147</f>
        <v>45709</v>
      </c>
      <c r="C147" s="27">
        <f>'23.22-Pesi-uguali'!Q147</f>
        <v>-1.7028231974632709E-2</v>
      </c>
      <c r="D147" s="27">
        <f>'23.22-Pesi-uguali'!R147</f>
        <v>2.4528981821079401E-3</v>
      </c>
      <c r="E147" s="27">
        <f>'23.22-Pesi-uguali'!S147</f>
        <v>6.0435708757903038E-3</v>
      </c>
      <c r="F147" s="27">
        <f>'23.22-Pesi-uguali'!T147</f>
        <v>-8.1822244712232383E-4</v>
      </c>
      <c r="J147" s="28">
        <f t="shared" si="21"/>
        <v>4.3574832836090151E-5</v>
      </c>
      <c r="K147" s="28">
        <f t="shared" si="21"/>
        <v>5.1203166667692842E-5</v>
      </c>
      <c r="L147" s="28">
        <f t="shared" si="21"/>
        <v>1.0348045205121012E-4</v>
      </c>
      <c r="M147" s="28">
        <f t="shared" si="21"/>
        <v>9.1684794515585239E-5</v>
      </c>
      <c r="O147" s="28">
        <f t="shared" si="22"/>
        <v>9.0639931032375504E-6</v>
      </c>
      <c r="P147" s="28">
        <f t="shared" si="23"/>
        <v>2.3365701160421842E-5</v>
      </c>
      <c r="Q147" s="28">
        <f t="shared" si="24"/>
        <v>2.0761805905734752E-5</v>
      </c>
      <c r="R147" s="28">
        <f t="shared" si="25"/>
        <v>4.7944767778589824E-5</v>
      </c>
      <c r="S147" s="28">
        <f t="shared" si="26"/>
        <v>3.8136962957644426E-5</v>
      </c>
      <c r="T147" s="28">
        <f t="shared" si="27"/>
        <v>5.8967414415680313E-5</v>
      </c>
    </row>
    <row r="148" spans="1:20" ht="15" customHeight="1" x14ac:dyDescent="0.2">
      <c r="A148" s="21">
        <f>'23.22-Pesi-uguali'!A148</f>
        <v>145</v>
      </c>
      <c r="B148" s="25">
        <f>'23.22-Pesi-uguali'!B148</f>
        <v>45713</v>
      </c>
      <c r="C148" s="27">
        <f>'23.22-Pesi-uguali'!Q148</f>
        <v>-9.5731769563195714E-3</v>
      </c>
      <c r="D148" s="27">
        <f>'23.22-Pesi-uguali'!R148</f>
        <v>2.3415696122737321E-3</v>
      </c>
      <c r="E148" s="27">
        <f>'23.22-Pesi-uguali'!S148</f>
        <v>-9.6591210397085139E-3</v>
      </c>
      <c r="F148" s="27">
        <f>'23.22-Pesi-uguali'!T148</f>
        <v>-9.1900920576142402E-3</v>
      </c>
      <c r="J148" s="28">
        <f t="shared" si="21"/>
        <v>6.8213417970671507E-5</v>
      </c>
      <c r="K148" s="28">
        <f t="shared" si="21"/>
        <v>4.6684520950102401E-5</v>
      </c>
      <c r="L148" s="28">
        <f t="shared" si="21"/>
        <v>9.6784881739159185E-5</v>
      </c>
      <c r="M148" s="28">
        <f t="shared" si="21"/>
        <v>8.2583263861324194E-5</v>
      </c>
      <c r="O148" s="28">
        <f t="shared" si="22"/>
        <v>3.9807418674049091E-6</v>
      </c>
      <c r="P148" s="28">
        <f t="shared" si="23"/>
        <v>1.0737998361570514E-5</v>
      </c>
      <c r="Q148" s="28">
        <f t="shared" si="24"/>
        <v>2.0078913478806333E-5</v>
      </c>
      <c r="R148" s="28">
        <f t="shared" si="25"/>
        <v>4.4632717402197491E-5</v>
      </c>
      <c r="S148" s="28">
        <f t="shared" si="26"/>
        <v>3.4122565026569359E-5</v>
      </c>
      <c r="T148" s="28">
        <f t="shared" si="27"/>
        <v>5.2576174438977646E-5</v>
      </c>
    </row>
    <row r="149" spans="1:20" ht="15" customHeight="1" x14ac:dyDescent="0.2">
      <c r="A149" s="21">
        <f>'23.22-Pesi-uguali'!A149</f>
        <v>146</v>
      </c>
      <c r="B149" s="25">
        <f>'23.22-Pesi-uguali'!B149</f>
        <v>45714</v>
      </c>
      <c r="C149" s="27">
        <f>'23.22-Pesi-uguali'!Q149</f>
        <v>1.5727772115266939E-4</v>
      </c>
      <c r="D149" s="27">
        <f>'23.22-Pesi-uguali'!R149</f>
        <v>6.7731435711102014E-3</v>
      </c>
      <c r="E149" s="27">
        <f>'23.22-Pesi-uguali'!S149</f>
        <v>1.0566875261905339E-2</v>
      </c>
      <c r="F149" s="27">
        <f>'23.22-Pesi-uguali'!T149</f>
        <v>-3.2872848906648628E-4</v>
      </c>
      <c r="J149" s="28">
        <f t="shared" ref="J149:M164" si="28">J148*$H$2+C148^2*(1-$H$2)</f>
        <v>7.0556647877305156E-5</v>
      </c>
      <c r="K149" s="28">
        <f t="shared" si="28"/>
        <v>4.2564363680004536E-5</v>
      </c>
      <c r="L149" s="28">
        <f t="shared" si="28"/>
        <v>9.6436255491217222E-5</v>
      </c>
      <c r="M149" s="28">
        <f t="shared" si="28"/>
        <v>8.2770716677934197E-5</v>
      </c>
      <c r="O149" s="28">
        <f t="shared" si="22"/>
        <v>1.3410416552807143E-6</v>
      </c>
      <c r="P149" s="28">
        <f t="shared" si="23"/>
        <v>1.8911046020977369E-5</v>
      </c>
      <c r="Q149" s="28">
        <f t="shared" si="24"/>
        <v>2.6868859882166516E-5</v>
      </c>
      <c r="R149" s="28">
        <f t="shared" si="25"/>
        <v>3.7907695231192211E-5</v>
      </c>
      <c r="S149" s="28">
        <f t="shared" si="26"/>
        <v>2.8558384494301652E-5</v>
      </c>
      <c r="T149" s="28">
        <f t="shared" si="27"/>
        <v>5.6195378150135865E-5</v>
      </c>
    </row>
    <row r="150" spans="1:20" ht="15" customHeight="1" x14ac:dyDescent="0.2">
      <c r="A150" s="21">
        <f>'23.22-Pesi-uguali'!A150</f>
        <v>147</v>
      </c>
      <c r="B150" s="25">
        <f>'23.22-Pesi-uguali'!B150</f>
        <v>45715</v>
      </c>
      <c r="C150" s="27">
        <f>'23.22-Pesi-uguali'!Q150</f>
        <v>-1.5855834124051168E-2</v>
      </c>
      <c r="D150" s="27">
        <f>'23.22-Pesi-uguali'!R150</f>
        <v>5.3873579703936463E-3</v>
      </c>
      <c r="E150" s="27">
        <f>'23.22-Pesi-uguali'!S150</f>
        <v>-6.0313575705828164E-3</v>
      </c>
      <c r="F150" s="27">
        <f>'23.22-Pesi-uguali'!T150</f>
        <v>2.4973488738875274E-3</v>
      </c>
      <c r="J150" s="28">
        <f t="shared" si="28"/>
        <v>6.3503456717731741E-5</v>
      </c>
      <c r="K150" s="28">
        <f t="shared" si="28"/>
        <v>4.289547469549123E-5</v>
      </c>
      <c r="L150" s="28">
        <f t="shared" si="28"/>
        <v>9.7958515222162202E-5</v>
      </c>
      <c r="M150" s="28">
        <f t="shared" si="28"/>
        <v>7.4504451252093177E-5</v>
      </c>
      <c r="O150" s="28">
        <f t="shared" si="22"/>
        <v>1.3134639483430495E-6</v>
      </c>
      <c r="P150" s="28">
        <f t="shared" si="23"/>
        <v>1.7186134824969332E-5</v>
      </c>
      <c r="Q150" s="28">
        <f t="shared" si="24"/>
        <v>2.4176803727186032E-5</v>
      </c>
      <c r="R150" s="28">
        <f t="shared" si="25"/>
        <v>4.1274022032762745E-5</v>
      </c>
      <c r="S150" s="28">
        <f t="shared" si="26"/>
        <v>2.5479893519635344E-5</v>
      </c>
      <c r="T150" s="28">
        <f t="shared" si="27"/>
        <v>5.022847704122226E-5</v>
      </c>
    </row>
    <row r="151" spans="1:20" ht="15" customHeight="1" x14ac:dyDescent="0.2">
      <c r="A151" s="21">
        <f>'23.22-Pesi-uguali'!A151</f>
        <v>148</v>
      </c>
      <c r="B151" s="25">
        <f>'23.22-Pesi-uguali'!B151</f>
        <v>45716</v>
      </c>
      <c r="C151" s="27">
        <f>'23.22-Pesi-uguali'!Q151</f>
        <v>1.5980205085245235E-2</v>
      </c>
      <c r="D151" s="27">
        <f>'23.22-Pesi-uguali'!R151</f>
        <v>5.6398243048265287E-4</v>
      </c>
      <c r="E151" s="27">
        <f>'23.22-Pesi-uguali'!S151</f>
        <v>-5.1820116420606592E-3</v>
      </c>
      <c r="F151" s="27">
        <f>'23.22-Pesi-uguali'!T151</f>
        <v>-3.630361298479351E-2</v>
      </c>
      <c r="J151" s="28">
        <f t="shared" si="28"/>
        <v>8.2293858622901111E-5</v>
      </c>
      <c r="K151" s="28">
        <f t="shared" si="28"/>
        <v>4.1508289816058498E-5</v>
      </c>
      <c r="L151" s="28">
        <f t="shared" si="28"/>
        <v>9.1800391114368643E-5</v>
      </c>
      <c r="M151" s="28">
        <f t="shared" si="28"/>
        <v>6.767768126667458E-5</v>
      </c>
      <c r="O151" s="28">
        <f t="shared" si="22"/>
        <v>-7.3599878810359161E-6</v>
      </c>
      <c r="P151" s="28">
        <f t="shared" si="23"/>
        <v>2.5030741860672535E-5</v>
      </c>
      <c r="Q151" s="28">
        <f t="shared" si="24"/>
        <v>1.7799368405042767E-5</v>
      </c>
      <c r="R151" s="28">
        <f t="shared" si="25"/>
        <v>3.3897311601469132E-5</v>
      </c>
      <c r="S151" s="28">
        <f t="shared" si="26"/>
        <v>2.4277315403730966E-5</v>
      </c>
      <c r="T151" s="28">
        <f t="shared" si="27"/>
        <v>4.3699388933409238E-5</v>
      </c>
    </row>
    <row r="152" spans="1:20" ht="15" customHeight="1" x14ac:dyDescent="0.2">
      <c r="A152" s="21">
        <f>'23.22-Pesi-uguali'!A152</f>
        <v>149</v>
      </c>
      <c r="B152" s="25">
        <f>'23.22-Pesi-uguali'!B152</f>
        <v>45719</v>
      </c>
      <c r="C152" s="27">
        <f>'23.22-Pesi-uguali'!Q152</f>
        <v>-1.7503905110770671E-2</v>
      </c>
      <c r="D152" s="27">
        <f>'23.22-Pesi-uguali'!R152</f>
        <v>1.3165401160660242E-2</v>
      </c>
      <c r="E152" s="27">
        <f>'23.22-Pesi-uguali'!S152</f>
        <v>1.6094636539345772E-2</v>
      </c>
      <c r="F152" s="27">
        <f>'23.22-Pesi-uguali'!T152</f>
        <v>1.3384719201266403E-2</v>
      </c>
      <c r="J152" s="28">
        <f t="shared" si="28"/>
        <v>9.9601168217260756E-5</v>
      </c>
      <c r="K152" s="28">
        <f t="shared" si="28"/>
        <v>3.7389268452641963E-5</v>
      </c>
      <c r="L152" s="28">
        <f t="shared" si="28"/>
        <v>8.5305676468777001E-5</v>
      </c>
      <c r="M152" s="28">
        <f t="shared" si="28"/>
        <v>1.9270514471497391E-4</v>
      </c>
      <c r="O152" s="28">
        <f t="shared" si="22"/>
        <v>-5.7227336025735387E-6</v>
      </c>
      <c r="P152" s="28">
        <f t="shared" si="23"/>
        <v>1.424670679517951E-5</v>
      </c>
      <c r="Q152" s="28">
        <f t="shared" si="24"/>
        <v>-4.1994486518698719E-5</v>
      </c>
      <c r="R152" s="28">
        <f t="shared" si="25"/>
        <v>3.0215324089254343E-5</v>
      </c>
      <c r="S152" s="28">
        <f t="shared" si="26"/>
        <v>1.9802123874711325E-5</v>
      </c>
      <c r="T152" s="28">
        <f t="shared" si="27"/>
        <v>5.814202455367476E-5</v>
      </c>
    </row>
    <row r="153" spans="1:20" ht="15" customHeight="1" x14ac:dyDescent="0.2">
      <c r="A153" s="21">
        <f>'23.22-Pesi-uguali'!A153</f>
        <v>150</v>
      </c>
      <c r="B153" s="25">
        <f>'23.22-Pesi-uguali'!B153</f>
        <v>45720</v>
      </c>
      <c r="C153" s="27">
        <f>'23.22-Pesi-uguali'!Q153</f>
        <v>-1.2206901106927926E-2</v>
      </c>
      <c r="D153" s="27">
        <f>'23.22-Pesi-uguali'!R153</f>
        <v>-7.0849337139258879E-3</v>
      </c>
      <c r="E153" s="27">
        <f>'23.22-Pesi-uguali'!S153</f>
        <v>-9.8802324742468806E-3</v>
      </c>
      <c r="F153" s="27">
        <f>'23.22-Pesi-uguali'!T153</f>
        <v>8.3169933260167864E-3</v>
      </c>
      <c r="J153" s="28">
        <f t="shared" si="28"/>
        <v>1.2027972080822104E-4</v>
      </c>
      <c r="K153" s="28">
        <f t="shared" si="28"/>
        <v>5.0983120379489169E-5</v>
      </c>
      <c r="L153" s="28">
        <f t="shared" si="28"/>
        <v>1.0267884135526371E-4</v>
      </c>
      <c r="M153" s="28">
        <f t="shared" si="28"/>
        <v>1.9134970105315148E-4</v>
      </c>
      <c r="O153" s="28">
        <f t="shared" si="22"/>
        <v>-2.8195053508458871E-5</v>
      </c>
      <c r="P153" s="28">
        <f t="shared" si="23"/>
        <v>-1.5349862962043517E-5</v>
      </c>
      <c r="Q153" s="28">
        <f t="shared" si="24"/>
        <v>-6.1223523350156567E-5</v>
      </c>
      <c r="R153" s="28">
        <f t="shared" si="25"/>
        <v>4.8383026337879659E-5</v>
      </c>
      <c r="S153" s="28">
        <f t="shared" si="26"/>
        <v>3.5443431257986603E-5</v>
      </c>
      <c r="T153" s="28">
        <f t="shared" si="27"/>
        <v>7.3870041170865798E-5</v>
      </c>
    </row>
    <row r="154" spans="1:20" ht="15" customHeight="1" x14ac:dyDescent="0.2">
      <c r="A154" s="21">
        <f>'23.22-Pesi-uguali'!A154</f>
        <v>151</v>
      </c>
      <c r="B154" s="25">
        <f>'23.22-Pesi-uguali'!B154</f>
        <v>45721</v>
      </c>
      <c r="C154" s="27">
        <f>'23.22-Pesi-uguali'!Q154</f>
        <v>1.1180897209377635E-2</v>
      </c>
      <c r="D154" s="27">
        <f>'23.22-Pesi-uguali'!R154</f>
        <v>3.982272490493698E-3</v>
      </c>
      <c r="E154" s="27">
        <f>'23.22-Pesi-uguali'!S154</f>
        <v>2.8821027096168239E-2</v>
      </c>
      <c r="F154" s="27">
        <f>'23.22-Pesi-uguali'!T154</f>
        <v>-7.4290734870941658E-3</v>
      </c>
      <c r="J154" s="28">
        <f t="shared" si="28"/>
        <v>1.2315259219083076E-4</v>
      </c>
      <c r="K154" s="28">
        <f t="shared" si="28"/>
        <v>5.0904436914612616E-5</v>
      </c>
      <c r="L154" s="28">
        <f t="shared" si="28"/>
        <v>1.021728565942536E-4</v>
      </c>
      <c r="M154" s="28">
        <f t="shared" si="28"/>
        <v>1.7913196874633713E-4</v>
      </c>
      <c r="O154" s="28">
        <f t="shared" si="22"/>
        <v>-1.6727039638109693E-5</v>
      </c>
      <c r="P154" s="28">
        <f t="shared" si="23"/>
        <v>-1.7541745931802187E-6</v>
      </c>
      <c r="Q154" s="28">
        <f t="shared" si="24"/>
        <v>-6.5253642518907552E-5</v>
      </c>
      <c r="R154" s="28">
        <f t="shared" si="25"/>
        <v>5.05448029199134E-5</v>
      </c>
      <c r="S154" s="28">
        <f t="shared" si="26"/>
        <v>2.6006553490788651E-5</v>
      </c>
      <c r="T154" s="28">
        <f t="shared" si="27"/>
        <v>5.8265654298998654E-5</v>
      </c>
    </row>
    <row r="155" spans="1:20" ht="15" customHeight="1" x14ac:dyDescent="0.2">
      <c r="A155" s="21">
        <f>'23.22-Pesi-uguali'!A155</f>
        <v>152</v>
      </c>
      <c r="B155" s="25">
        <f>'23.22-Pesi-uguali'!B155</f>
        <v>45722</v>
      </c>
      <c r="C155" s="27">
        <f>'23.22-Pesi-uguali'!Q155</f>
        <v>-1.779058486897845E-2</v>
      </c>
      <c r="D155" s="27">
        <f>'23.22-Pesi-uguali'!R155</f>
        <v>9.2187990974134575E-4</v>
      </c>
      <c r="E155" s="27">
        <f>'23.22-Pesi-uguali'!S155</f>
        <v>1.2486371221528209E-2</v>
      </c>
      <c r="F155" s="27">
        <f>'23.22-Pesi-uguali'!T155</f>
        <v>2.270293306470272E-2</v>
      </c>
      <c r="J155" s="28">
        <f t="shared" si="28"/>
        <v>1.2333857921241454E-4</v>
      </c>
      <c r="K155" s="28">
        <f t="shared" si="28"/>
        <v>4.7399842642005649E-5</v>
      </c>
      <c r="L155" s="28">
        <f t="shared" si="28"/>
        <v>1.7502073122263459E-4</v>
      </c>
      <c r="M155" s="28">
        <f t="shared" si="28"/>
        <v>1.6673788515936795E-4</v>
      </c>
      <c r="O155" s="28">
        <f t="shared" si="22"/>
        <v>-1.0601797736704494E-5</v>
      </c>
      <c r="P155" s="28">
        <f t="shared" si="23"/>
        <v>3.0645737009232264E-5</v>
      </c>
      <c r="Q155" s="28">
        <f t="shared" si="24"/>
        <v>-6.7034648969028048E-5</v>
      </c>
      <c r="R155" s="28">
        <f t="shared" si="25"/>
        <v>5.696764096320648E-5</v>
      </c>
      <c r="S155" s="28">
        <f t="shared" si="26"/>
        <v>2.0447438643958669E-5</v>
      </c>
      <c r="T155" s="28">
        <f t="shared" si="27"/>
        <v>3.1027736042002195E-5</v>
      </c>
    </row>
    <row r="156" spans="1:20" ht="15" customHeight="1" x14ac:dyDescent="0.2">
      <c r="A156" s="21">
        <f>'23.22-Pesi-uguali'!A156</f>
        <v>153</v>
      </c>
      <c r="B156" s="25">
        <f>'23.22-Pesi-uguali'!B156</f>
        <v>45723</v>
      </c>
      <c r="C156" s="27">
        <f>'23.22-Pesi-uguali'!Q156</f>
        <v>5.6703558170056933E-3</v>
      </c>
      <c r="D156" s="27">
        <f>'23.22-Pesi-uguali'!R156</f>
        <v>1.7460639089053093E-3</v>
      </c>
      <c r="E156" s="27">
        <f>'23.22-Pesi-uguali'!S156</f>
        <v>-3.7736005453553032E-3</v>
      </c>
      <c r="F156" s="27">
        <f>'23.22-Pesi-uguali'!T156</f>
        <v>-2.2971280428961929E-2</v>
      </c>
      <c r="J156" s="28">
        <f t="shared" si="28"/>
        <v>1.4265521228920558E-4</v>
      </c>
      <c r="K156" s="28">
        <f t="shared" si="28"/>
        <v>4.274484463460356E-5</v>
      </c>
      <c r="L156" s="28">
        <f t="shared" si="28"/>
        <v>1.7310960472855191E-4</v>
      </c>
      <c r="M156" s="28">
        <f t="shared" si="28"/>
        <v>2.0160641361746835E-4</v>
      </c>
      <c r="O156" s="28">
        <f t="shared" si="22"/>
        <v>-1.1181696240360006E-5</v>
      </c>
      <c r="P156" s="28">
        <f t="shared" si="23"/>
        <v>5.3671786160922719E-6</v>
      </c>
      <c r="Q156" s="28">
        <f t="shared" si="24"/>
        <v>-1.0072102981835831E-4</v>
      </c>
      <c r="R156" s="28">
        <f t="shared" si="25"/>
        <v>5.2421970344355768E-5</v>
      </c>
      <c r="S156" s="28">
        <f t="shared" si="26"/>
        <v>2.0495632568017996E-5</v>
      </c>
      <c r="T156" s="28">
        <f t="shared" si="27"/>
        <v>5.6272687444140498E-5</v>
      </c>
    </row>
    <row r="157" spans="1:20" ht="15" customHeight="1" x14ac:dyDescent="0.2">
      <c r="A157" s="21">
        <f>'23.22-Pesi-uguali'!A157</f>
        <v>154</v>
      </c>
      <c r="B157" s="25">
        <f>'23.22-Pesi-uguali'!B157</f>
        <v>45726</v>
      </c>
      <c r="C157" s="27">
        <f>'23.22-Pesi-uguali'!Q157</f>
        <v>-2.6794729422142345E-2</v>
      </c>
      <c r="D157" s="27">
        <f>'23.22-Pesi-uguali'!R157</f>
        <v>-7.4512278818106683E-3</v>
      </c>
      <c r="E157" s="27">
        <f>'23.22-Pesi-uguali'!S157</f>
        <v>-1.0109252628009532E-2</v>
      </c>
      <c r="F157" s="27">
        <f>'23.22-Pesi-uguali'!T157</f>
        <v>8.7545957479477476E-3</v>
      </c>
      <c r="J157" s="28">
        <f t="shared" si="28"/>
        <v>1.3160498456943006E-4</v>
      </c>
      <c r="K157" s="28">
        <f t="shared" si="28"/>
        <v>3.8775234088541371E-5</v>
      </c>
      <c r="L157" s="28">
        <f t="shared" si="28"/>
        <v>1.5722265036328733E-4</v>
      </c>
      <c r="M157" s="28">
        <f t="shared" si="28"/>
        <v>2.3421374471032245E-4</v>
      </c>
      <c r="O157" s="28">
        <f t="shared" si="22"/>
        <v>-9.0734462520515139E-6</v>
      </c>
      <c r="P157" s="28">
        <f t="shared" si="23"/>
        <v>2.690694974141915E-6</v>
      </c>
      <c r="Q157" s="28">
        <f t="shared" si="24"/>
        <v>-1.036744601969658E-4</v>
      </c>
      <c r="R157" s="28">
        <f t="shared" si="25"/>
        <v>4.6520878538033163E-5</v>
      </c>
      <c r="S157" s="28">
        <f t="shared" si="26"/>
        <v>1.4435136941380868E-5</v>
      </c>
      <c r="T157" s="28">
        <f t="shared" si="27"/>
        <v>5.9313862335150477E-5</v>
      </c>
    </row>
    <row r="158" spans="1:20" ht="15" customHeight="1" x14ac:dyDescent="0.2">
      <c r="A158" s="21">
        <f>'23.22-Pesi-uguali'!A158</f>
        <v>155</v>
      </c>
      <c r="B158" s="25">
        <f>'23.22-Pesi-uguali'!B158</f>
        <v>45727</v>
      </c>
      <c r="C158" s="27">
        <f>'23.22-Pesi-uguali'!Q158</f>
        <v>-7.5570399516376157E-3</v>
      </c>
      <c r="D158" s="27">
        <f>'23.22-Pesi-uguali'!R158</f>
        <v>-1.2202934142546192E-2</v>
      </c>
      <c r="E158" s="27">
        <f>'23.22-Pesi-uguali'!S158</f>
        <v>-7.0375759845526173E-3</v>
      </c>
      <c r="F158" s="27">
        <f>'23.22-Pesi-uguali'!T158</f>
        <v>-1.3396378623367235E-2</v>
      </c>
      <c r="J158" s="28">
        <f t="shared" si="28"/>
        <v>1.9024023859306912E-4</v>
      </c>
      <c r="K158" s="28">
        <f t="shared" si="28"/>
        <v>4.0449790374354505E-5</v>
      </c>
      <c r="L158" s="28">
        <f t="shared" si="28"/>
        <v>1.5172008419665035E-4</v>
      </c>
      <c r="M158" s="28">
        <f t="shared" si="28"/>
        <v>2.184566649102887E-4</v>
      </c>
      <c r="O158" s="28">
        <f t="shared" si="22"/>
        <v>1.1799261868737601E-5</v>
      </c>
      <c r="P158" s="28">
        <f t="shared" si="23"/>
        <v>2.9509094359487402E-5</v>
      </c>
      <c r="Q158" s="28">
        <f t="shared" si="24"/>
        <v>-1.1676471660391899E-4</v>
      </c>
      <c r="R158" s="28">
        <f t="shared" si="25"/>
        <v>4.9401425188839083E-5</v>
      </c>
      <c r="S158" s="28">
        <f t="shared" si="26"/>
        <v>6.4683744541338444E-6</v>
      </c>
      <c r="T158" s="28">
        <f t="shared" si="27"/>
        <v>4.4532234094425247E-5</v>
      </c>
    </row>
    <row r="159" spans="1:20" ht="15" customHeight="1" x14ac:dyDescent="0.2">
      <c r="A159" s="21">
        <f>'23.22-Pesi-uguali'!A159</f>
        <v>156</v>
      </c>
      <c r="B159" s="25">
        <f>'23.22-Pesi-uguali'!B159</f>
        <v>45728</v>
      </c>
      <c r="C159" s="27">
        <f>'23.22-Pesi-uguali'!Q159</f>
        <v>4.9081365471475898E-3</v>
      </c>
      <c r="D159" s="27">
        <f>'23.22-Pesi-uguali'!R159</f>
        <v>6.4285143910881937E-3</v>
      </c>
      <c r="E159" s="27">
        <f>'23.22-Pesi-uguali'!S159</f>
        <v>3.5259718425486417E-3</v>
      </c>
      <c r="F159" s="27">
        <f>'23.22-Pesi-uguali'!T159</f>
        <v>-6.0471770144206374E-3</v>
      </c>
      <c r="J159" s="28">
        <f t="shared" si="28"/>
        <v>1.7692710001682691E-4</v>
      </c>
      <c r="K159" s="28">
        <f t="shared" si="28"/>
        <v>5.1295971505651008E-5</v>
      </c>
      <c r="L159" s="28">
        <f t="shared" si="28"/>
        <v>1.4150082335082049E-4</v>
      </c>
      <c r="M159" s="28">
        <f t="shared" si="28"/>
        <v>2.1455729444132089E-4</v>
      </c>
      <c r="O159" s="28">
        <f t="shared" si="22"/>
        <v>1.9841141766106269E-5</v>
      </c>
      <c r="P159" s="28">
        <f t="shared" si="23"/>
        <v>3.1876509211333619E-5</v>
      </c>
      <c r="Q159" s="28">
        <f t="shared" si="24"/>
        <v>-9.4964548097122072E-5</v>
      </c>
      <c r="R159" s="28">
        <f t="shared" si="25"/>
        <v>5.3049190296221204E-5</v>
      </c>
      <c r="S159" s="28">
        <f t="shared" si="26"/>
        <v>2.2169049617676857E-5</v>
      </c>
      <c r="T159" s="28">
        <f t="shared" si="27"/>
        <v>4.9506813932961052E-5</v>
      </c>
    </row>
    <row r="160" spans="1:20" ht="15" customHeight="1" x14ac:dyDescent="0.2">
      <c r="A160" s="21">
        <f>'23.22-Pesi-uguali'!A160</f>
        <v>157</v>
      </c>
      <c r="B160" s="25">
        <f>'23.22-Pesi-uguali'!B160</f>
        <v>45729</v>
      </c>
      <c r="C160" s="27">
        <f>'23.22-Pesi-uguali'!Q160</f>
        <v>-1.3808577108775921E-2</v>
      </c>
      <c r="D160" s="27">
        <f>'23.22-Pesi-uguali'!R160</f>
        <v>-7.1649086824546713E-4</v>
      </c>
      <c r="E160" s="27">
        <f>'23.22-Pesi-uguali'!S160</f>
        <v>-1.1464314919250576E-2</v>
      </c>
      <c r="F160" s="27">
        <f>'23.22-Pesi-uguali'!T160</f>
        <v>3.9095720178983946E-3</v>
      </c>
      <c r="J160" s="28">
        <f t="shared" si="28"/>
        <v>1.616433704516888E-4</v>
      </c>
      <c r="K160" s="28">
        <f t="shared" si="28"/>
        <v>5.0298954082728713E-5</v>
      </c>
      <c r="L160" s="28">
        <f t="shared" si="28"/>
        <v>1.2859398875918302E-4</v>
      </c>
      <c r="M160" s="28">
        <f t="shared" si="28"/>
        <v>1.9675839998156255E-4</v>
      </c>
      <c r="O160" s="28">
        <f t="shared" si="22"/>
        <v>2.101223023217206E-5</v>
      </c>
      <c r="P160" s="28">
        <f t="shared" si="23"/>
        <v>3.041945341666289E-5</v>
      </c>
      <c r="Q160" s="28">
        <f t="shared" si="24"/>
        <v>-8.8436130338564735E-5</v>
      </c>
      <c r="R160" s="28">
        <f t="shared" si="25"/>
        <v>5.0010947339838652E-5</v>
      </c>
      <c r="S160" s="28">
        <f t="shared" si="26"/>
        <v>1.6064708209643091E-5</v>
      </c>
      <c r="T160" s="28">
        <f t="shared" si="27"/>
        <v>4.2423914951689496E-5</v>
      </c>
    </row>
    <row r="161" spans="1:20" ht="15" customHeight="1" x14ac:dyDescent="0.2">
      <c r="A161" s="21">
        <f>'23.22-Pesi-uguali'!A161</f>
        <v>158</v>
      </c>
      <c r="B161" s="25">
        <f>'23.22-Pesi-uguali'!B161</f>
        <v>45730</v>
      </c>
      <c r="C161" s="27">
        <f>'23.22-Pesi-uguali'!Q161</f>
        <v>2.147148147873881E-2</v>
      </c>
      <c r="D161" s="27">
        <f>'23.22-Pesi-uguali'!R161</f>
        <v>1.112737387662234E-2</v>
      </c>
      <c r="E161" s="27">
        <f>'23.22-Pesi-uguali'!S161</f>
        <v>1.6852471035983713E-2</v>
      </c>
      <c r="F161" s="27">
        <f>'23.22-Pesi-uguali'!T161</f>
        <v>4.8806458948494587E-3</v>
      </c>
      <c r="J161" s="28">
        <f t="shared" si="28"/>
        <v>1.6454671358342098E-4</v>
      </c>
      <c r="K161" s="28">
        <f t="shared" si="28"/>
        <v>4.5320394590883758E-5</v>
      </c>
      <c r="L161" s="28">
        <f t="shared" si="28"/>
        <v>1.2887764154003985E-4</v>
      </c>
      <c r="M161" s="28">
        <f t="shared" si="28"/>
        <v>1.7861103531971971E-4</v>
      </c>
      <c r="O161" s="28">
        <f t="shared" si="22"/>
        <v>1.9900379149144988E-5</v>
      </c>
      <c r="P161" s="28">
        <f t="shared" si="23"/>
        <v>4.3208095731172776E-5</v>
      </c>
      <c r="Q161" s="28">
        <f t="shared" si="24"/>
        <v>-8.4991079971854524E-5</v>
      </c>
      <c r="R161" s="28">
        <f t="shared" si="25"/>
        <v>4.5831260300888119E-5</v>
      </c>
      <c r="S161" s="28">
        <f t="shared" si="26"/>
        <v>1.4178120123721561E-5</v>
      </c>
      <c r="T161" s="28">
        <f t="shared" si="27"/>
        <v>3.3699466975252836E-5</v>
      </c>
    </row>
    <row r="162" spans="1:20" ht="15" customHeight="1" x14ac:dyDescent="0.2">
      <c r="A162" s="21">
        <f>'23.22-Pesi-uguali'!A162</f>
        <v>159</v>
      </c>
      <c r="B162" s="25">
        <f>'23.22-Pesi-uguali'!B162</f>
        <v>45733</v>
      </c>
      <c r="C162" s="27">
        <f>'23.22-Pesi-uguali'!Q162</f>
        <v>6.4876899828261525E-3</v>
      </c>
      <c r="D162" s="27">
        <f>'23.22-Pesi-uguali'!R162</f>
        <v>8.7272151045581677E-3</v>
      </c>
      <c r="E162" s="27">
        <f>'23.22-Pesi-uguali'!S162</f>
        <v>6.9864507110249264E-3</v>
      </c>
      <c r="F162" s="27">
        <f>'23.22-Pesi-uguali'!T162</f>
        <v>8.1994309888909038E-3</v>
      </c>
      <c r="J162" s="28">
        <f t="shared" si="28"/>
        <v>1.9419449391426123E-4</v>
      </c>
      <c r="K162" s="28">
        <f t="shared" si="28"/>
        <v>5.3170200070809103E-5</v>
      </c>
      <c r="L162" s="28">
        <f t="shared" si="28"/>
        <v>1.4439045538790286E-4</v>
      </c>
      <c r="M162" s="28">
        <f t="shared" si="28"/>
        <v>1.6313200222283883E-4</v>
      </c>
      <c r="O162" s="28">
        <f t="shared" si="22"/>
        <v>4.1802461444120345E-5</v>
      </c>
      <c r="P162" s="28">
        <f t="shared" si="23"/>
        <v>7.5072038130066137E-5</v>
      </c>
      <c r="Q162" s="28">
        <f t="shared" si="24"/>
        <v>-6.6012502181114798E-5</v>
      </c>
      <c r="R162" s="28">
        <f t="shared" si="25"/>
        <v>6.0000508867033283E-5</v>
      </c>
      <c r="S162" s="28">
        <f t="shared" si="26"/>
        <v>1.8191185274488598E-5</v>
      </c>
      <c r="T162" s="28">
        <f t="shared" si="27"/>
        <v>3.8554614635711885E-5</v>
      </c>
    </row>
    <row r="163" spans="1:20" ht="15" customHeight="1" x14ac:dyDescent="0.2">
      <c r="A163" s="21">
        <f>'23.22-Pesi-uguali'!A163</f>
        <v>160</v>
      </c>
      <c r="B163" s="25">
        <f>'23.22-Pesi-uguali'!B163</f>
        <v>45734</v>
      </c>
      <c r="C163" s="27">
        <f>'23.22-Pesi-uguali'!Q163</f>
        <v>-1.0617199767583674E-2</v>
      </c>
      <c r="D163" s="27">
        <f>'23.22-Pesi-uguali'!R163</f>
        <v>2.5020869514297038E-3</v>
      </c>
      <c r="E163" s="27">
        <f>'23.22-Pesi-uguali'!S163</f>
        <v>6.409910564633841E-3</v>
      </c>
      <c r="F163" s="27">
        <f>'23.22-Pesi-uguali'!T163</f>
        <v>5.7262414040339382E-3</v>
      </c>
      <c r="J163" s="28">
        <f t="shared" si="28"/>
        <v>1.7898405665416138E-4</v>
      </c>
      <c r="K163" s="28">
        <f t="shared" si="28"/>
        <v>5.5469608411851017E-5</v>
      </c>
      <c r="L163" s="28">
        <f t="shared" si="28"/>
        <v>1.3483245920287065E-4</v>
      </c>
      <c r="M163" s="28">
        <f t="shared" si="28"/>
        <v>1.535418688547134E-4</v>
      </c>
      <c r="O163" s="28">
        <f t="shared" si="22"/>
        <v>4.3284161900889424E-5</v>
      </c>
      <c r="P163" s="28">
        <f t="shared" si="23"/>
        <v>7.2097426946402031E-5</v>
      </c>
      <c r="Q163" s="28">
        <f t="shared" si="24"/>
        <v>-5.4091715333853141E-5</v>
      </c>
      <c r="R163" s="28">
        <f t="shared" si="25"/>
        <v>6.0097683797580744E-5</v>
      </c>
      <c r="S163" s="28">
        <f t="shared" si="26"/>
        <v>2.3527886544542835E-5</v>
      </c>
      <c r="T163" s="28">
        <f t="shared" si="27"/>
        <v>4.0427645218374359E-5</v>
      </c>
    </row>
    <row r="164" spans="1:20" ht="15" customHeight="1" x14ac:dyDescent="0.2">
      <c r="A164" s="21">
        <f>'23.22-Pesi-uguali'!A164</f>
        <v>161</v>
      </c>
      <c r="B164" s="25">
        <f>'23.22-Pesi-uguali'!B164</f>
        <v>45735</v>
      </c>
      <c r="C164" s="27">
        <f>'23.22-Pesi-uguali'!Q164</f>
        <v>1.0805555016275467E-2</v>
      </c>
      <c r="D164" s="27">
        <f>'23.22-Pesi-uguali'!R164</f>
        <v>-6.2992372010656987E-4</v>
      </c>
      <c r="E164" s="27">
        <f>'23.22-Pesi-uguali'!S164</f>
        <v>5.0807176464174137E-3</v>
      </c>
      <c r="F164" s="27">
        <f>'23.22-Pesi-uguali'!T164</f>
        <v>-2.9878142709637533E-3</v>
      </c>
      <c r="J164" s="28">
        <f t="shared" si="28"/>
        <v>1.7235814407922311E-4</v>
      </c>
      <c r="K164" s="28">
        <f t="shared" si="28"/>
        <v>5.0548691481917391E-5</v>
      </c>
      <c r="L164" s="28">
        <f t="shared" si="28"/>
        <v>1.2545790862724404E-4</v>
      </c>
      <c r="M164" s="28">
        <f t="shared" si="28"/>
        <v>1.4146666603096931E-4</v>
      </c>
      <c r="O164" s="28">
        <f t="shared" si="22"/>
        <v>3.6299230010881123E-5</v>
      </c>
      <c r="P164" s="28">
        <f t="shared" si="23"/>
        <v>5.808215415605558E-5</v>
      </c>
      <c r="Q164" s="28">
        <f t="shared" si="24"/>
        <v>-5.4762208690871545E-5</v>
      </c>
      <c r="R164" s="28">
        <f t="shared" si="25"/>
        <v>5.5691730776182845E-5</v>
      </c>
      <c r="S164" s="28">
        <f t="shared" si="26"/>
        <v>2.2607853279865533E-5</v>
      </c>
      <c r="T164" s="28">
        <f t="shared" si="27"/>
        <v>4.0055350223673015E-5</v>
      </c>
    </row>
    <row r="165" spans="1:20" ht="15" customHeight="1" x14ac:dyDescent="0.2">
      <c r="A165" s="21">
        <f>'23.22-Pesi-uguali'!A165</f>
        <v>162</v>
      </c>
      <c r="B165" s="25">
        <f>'23.22-Pesi-uguali'!B165</f>
        <v>45737</v>
      </c>
      <c r="C165" s="27">
        <f>'23.22-Pesi-uguali'!Q165</f>
        <v>-1.2124131904152644E-3</v>
      </c>
      <c r="D165" s="27">
        <f>'23.22-Pesi-uguali'!R165</f>
        <v>-9.4212337326583465E-3</v>
      </c>
      <c r="E165" s="27">
        <f>'23.22-Pesi-uguali'!S165</f>
        <v>-2.2058113705224213E-2</v>
      </c>
      <c r="F165" s="27">
        <f>'23.22-Pesi-uguali'!T165</f>
        <v>5.6503506568484066E-3</v>
      </c>
      <c r="J165" s="28">
        <f t="shared" ref="J165:M180" si="29">J164*$H$2+C164^2*(1-$H$2)</f>
        <v>1.6679833159227638E-4</v>
      </c>
      <c r="K165" s="28">
        <f t="shared" si="29"/>
        <v>4.5533502723040943E-5</v>
      </c>
      <c r="L165" s="28">
        <f t="shared" si="29"/>
        <v>1.1549348694478137E-4</v>
      </c>
      <c r="M165" s="28">
        <f t="shared" si="29"/>
        <v>1.2821270283964987E-4</v>
      </c>
      <c r="O165" s="28">
        <f t="shared" si="22"/>
        <v>3.1988639468426168E-5</v>
      </c>
      <c r="P165" s="28">
        <f t="shared" si="23"/>
        <v>5.7763936145502516E-5</v>
      </c>
      <c r="Q165" s="28">
        <f t="shared" si="24"/>
        <v>-5.2514486970115571E-5</v>
      </c>
      <c r="R165" s="28">
        <f t="shared" si="25"/>
        <v>4.9802511242500328E-5</v>
      </c>
      <c r="S165" s="28">
        <f t="shared" si="26"/>
        <v>2.0535277459934279E-5</v>
      </c>
      <c r="T165" s="28">
        <f t="shared" si="27"/>
        <v>3.4531791132235384E-5</v>
      </c>
    </row>
    <row r="166" spans="1:20" ht="15" customHeight="1" x14ac:dyDescent="0.2">
      <c r="A166" s="21">
        <f>'23.22-Pesi-uguali'!A166</f>
        <v>163</v>
      </c>
      <c r="B166" s="25">
        <f>'23.22-Pesi-uguali'!B166</f>
        <v>45740</v>
      </c>
      <c r="C166" s="27">
        <f>'23.22-Pesi-uguali'!Q166</f>
        <v>1.7653011596406878E-2</v>
      </c>
      <c r="D166" s="27">
        <f>'23.22-Pesi-uguali'!R166</f>
        <v>-7.2080809398786887E-5</v>
      </c>
      <c r="E166" s="27">
        <f>'23.22-Pesi-uguali'!S166</f>
        <v>-2.8046178976904581E-3</v>
      </c>
      <c r="F166" s="27">
        <f>'23.22-Pesi-uguali'!T166</f>
        <v>-9.2353135085219071E-3</v>
      </c>
      <c r="J166" s="28">
        <f t="shared" si="29"/>
        <v>1.5026549300747803E-4</v>
      </c>
      <c r="K166" s="28">
        <f t="shared" si="29"/>
        <v>4.9856116955274802E-5</v>
      </c>
      <c r="L166" s="28">
        <f t="shared" si="29"/>
        <v>1.5260017627356326E-4</v>
      </c>
      <c r="M166" s="28">
        <f t="shared" si="29"/>
        <v>1.185840788102196E-4</v>
      </c>
      <c r="O166" s="28">
        <f t="shared" si="22"/>
        <v>2.9932018326329573E-5</v>
      </c>
      <c r="P166" s="28">
        <f t="shared" si="23"/>
        <v>5.466189733214162E-5</v>
      </c>
      <c r="Q166" s="28">
        <f t="shared" si="24"/>
        <v>-4.7948094239787471E-5</v>
      </c>
      <c r="R166" s="28">
        <f t="shared" si="25"/>
        <v>6.5603724610097472E-5</v>
      </c>
      <c r="S166" s="28">
        <f t="shared" si="26"/>
        <v>1.3158422292976007E-5</v>
      </c>
      <c r="T166" s="28">
        <f t="shared" si="27"/>
        <v>1.8615004292696804E-5</v>
      </c>
    </row>
    <row r="167" spans="1:20" ht="15" customHeight="1" x14ac:dyDescent="0.2">
      <c r="A167" s="21">
        <f>'23.22-Pesi-uguali'!A167</f>
        <v>164</v>
      </c>
      <c r="B167" s="25">
        <f>'23.22-Pesi-uguali'!B167</f>
        <v>45741</v>
      </c>
      <c r="C167" s="27">
        <f>'23.22-Pesi-uguali'!Q167</f>
        <v>1.6140575754020775E-3</v>
      </c>
      <c r="D167" s="27">
        <f>'23.22-Pesi-uguali'!R167</f>
        <v>4.2563888552687784E-3</v>
      </c>
      <c r="E167" s="27">
        <f>'23.22-Pesi-uguali'!S167</f>
        <v>1.0840120453599188E-2</v>
      </c>
      <c r="F167" s="27">
        <f>'23.22-Pesi-uguali'!T167</f>
        <v>3.6151652431778941E-3</v>
      </c>
      <c r="J167" s="28">
        <f t="shared" si="29"/>
        <v>1.6640182554901779E-4</v>
      </c>
      <c r="K167" s="28">
        <f t="shared" si="29"/>
        <v>4.4871024824055685E-5</v>
      </c>
      <c r="L167" s="28">
        <f t="shared" si="29"/>
        <v>1.3812674680141151E-4</v>
      </c>
      <c r="M167" s="28">
        <f t="shared" si="29"/>
        <v>1.1525477248926635E-4</v>
      </c>
      <c r="O167" s="28">
        <f t="shared" si="22"/>
        <v>2.6811572157277097E-5</v>
      </c>
      <c r="P167" s="28">
        <f t="shared" si="23"/>
        <v>4.4244712371785461E-5</v>
      </c>
      <c r="Q167" s="28">
        <f t="shared" si="24"/>
        <v>-5.9456394462047751E-5</v>
      </c>
      <c r="R167" s="28">
        <f t="shared" si="25"/>
        <v>5.9063568061899711E-5</v>
      </c>
      <c r="S167" s="28">
        <f t="shared" si="26"/>
        <v>1.1909148950952987E-5</v>
      </c>
      <c r="T167" s="28">
        <f t="shared" si="27"/>
        <v>1.9343656419105423E-5</v>
      </c>
    </row>
    <row r="168" spans="1:20" ht="15" customHeight="1" x14ac:dyDescent="0.2">
      <c r="A168" s="21">
        <f>'23.22-Pesi-uguali'!A168</f>
        <v>165</v>
      </c>
      <c r="B168" s="25">
        <f>'23.22-Pesi-uguali'!B168</f>
        <v>45742</v>
      </c>
      <c r="C168" s="27">
        <f>'23.22-Pesi-uguali'!Q168</f>
        <v>-1.1156782149148585E-2</v>
      </c>
      <c r="D168" s="27">
        <f>'23.22-Pesi-uguali'!R168</f>
        <v>-1.1419362336519065E-3</v>
      </c>
      <c r="E168" s="27">
        <f>'23.22-Pesi-uguali'!S168</f>
        <v>-1.20179779669158E-2</v>
      </c>
      <c r="F168" s="27">
        <f>'23.22-Pesi-uguali'!T168</f>
        <v>3.833432107547918E-3</v>
      </c>
      <c r="J168" s="28">
        <f t="shared" si="29"/>
        <v>1.500221611797873E-4</v>
      </c>
      <c r="K168" s="28">
        <f t="shared" si="29"/>
        <v>4.219560695037574E-5</v>
      </c>
      <c r="L168" s="28">
        <f t="shared" si="29"/>
        <v>1.3606489326612432E-4</v>
      </c>
      <c r="M168" s="28">
        <f t="shared" si="29"/>
        <v>1.0503623721388786E-4</v>
      </c>
      <c r="O168" s="28">
        <f t="shared" si="22"/>
        <v>2.4817420609119741E-5</v>
      </c>
      <c r="P168" s="28">
        <f t="shared" si="23"/>
        <v>4.1569898988247188E-5</v>
      </c>
      <c r="Q168" s="28">
        <f t="shared" si="24"/>
        <v>-5.2927246531134818E-5</v>
      </c>
      <c r="R168" s="28">
        <f t="shared" si="25"/>
        <v>5.7771188044556814E-5</v>
      </c>
      <c r="S168" s="28">
        <f t="shared" si="26"/>
        <v>1.2256988960959431E-5</v>
      </c>
      <c r="T168" s="28">
        <f t="shared" si="27"/>
        <v>2.1328173446766237E-5</v>
      </c>
    </row>
    <row r="169" spans="1:20" ht="15" customHeight="1" x14ac:dyDescent="0.2">
      <c r="A169" s="21">
        <f>'23.22-Pesi-uguali'!A169</f>
        <v>166</v>
      </c>
      <c r="B169" s="25">
        <f>'23.22-Pesi-uguali'!B169</f>
        <v>45743</v>
      </c>
      <c r="C169" s="27">
        <f>'23.22-Pesi-uguali'!Q169</f>
        <v>-3.3029982161424218E-3</v>
      </c>
      <c r="D169" s="27">
        <f>'23.22-Pesi-uguali'!R169</f>
        <v>2.0958391382795631E-3</v>
      </c>
      <c r="E169" s="27">
        <f>'23.22-Pesi-uguali'!S169</f>
        <v>-5.3195432883347861E-3</v>
      </c>
      <c r="F169" s="27">
        <f>'23.22-Pesi-uguali'!T169</f>
        <v>-8.3965814974725963E-3</v>
      </c>
      <c r="J169" s="28">
        <f t="shared" si="29"/>
        <v>1.4746732385416463E-4</v>
      </c>
      <c r="K169" s="28">
        <f t="shared" si="29"/>
        <v>3.8106448091510874E-5</v>
      </c>
      <c r="L169" s="28">
        <f t="shared" si="29"/>
        <v>1.3690158338083925E-4</v>
      </c>
      <c r="M169" s="28">
        <f t="shared" si="29"/>
        <v>9.6002133664817001E-5</v>
      </c>
      <c r="O169" s="28">
        <f t="shared" si="22"/>
        <v>2.3609711926915122E-5</v>
      </c>
      <c r="P169" s="28">
        <f t="shared" si="23"/>
        <v>5.0821105294437184E-5</v>
      </c>
      <c r="Q169" s="28">
        <f t="shared" si="24"/>
        <v>-5.1911398568767703E-5</v>
      </c>
      <c r="R169" s="28">
        <f t="shared" si="25"/>
        <v>5.3366445689666275E-5</v>
      </c>
      <c r="S169" s="28">
        <f t="shared" si="26"/>
        <v>1.0593536562578131E-5</v>
      </c>
      <c r="T169" s="28">
        <f t="shared" si="27"/>
        <v>1.4588345841471766E-5</v>
      </c>
    </row>
    <row r="170" spans="1:20" ht="15" customHeight="1" x14ac:dyDescent="0.2">
      <c r="A170" s="21">
        <f>'23.22-Pesi-uguali'!A170</f>
        <v>167</v>
      </c>
      <c r="B170" s="25">
        <f>'23.22-Pesi-uguali'!B170</f>
        <v>45744</v>
      </c>
      <c r="C170" s="27">
        <f>'23.22-Pesi-uguali'!Q170</f>
        <v>-1.9705804706199485E-2</v>
      </c>
      <c r="D170" s="27">
        <f>'23.22-Pesi-uguali'!R170</f>
        <v>-2.0533585801989879E-4</v>
      </c>
      <c r="E170" s="27">
        <f>'23.22-Pesi-uguali'!S170</f>
        <v>-8.1637559049947909E-3</v>
      </c>
      <c r="F170" s="27">
        <f>'23.22-Pesi-uguali'!T170</f>
        <v>-9.2475845532573632E-3</v>
      </c>
      <c r="J170" s="28">
        <f t="shared" si="29"/>
        <v>1.3381157119033216E-4</v>
      </c>
      <c r="K170" s="28">
        <f t="shared" si="29"/>
        <v>3.4735057451714229E-5</v>
      </c>
      <c r="L170" s="28">
        <f t="shared" si="29"/>
        <v>1.260411791224021E-4</v>
      </c>
      <c r="M170" s="28">
        <f t="shared" si="29"/>
        <v>9.3452178382705213E-5</v>
      </c>
      <c r="O170" s="28">
        <f t="shared" si="22"/>
        <v>2.0556485440717725E-5</v>
      </c>
      <c r="P170" s="28">
        <f t="shared" si="23"/>
        <v>4.7496038964199686E-5</v>
      </c>
      <c r="Q170" s="28">
        <f t="shared" si="24"/>
        <v>-4.3946869341106286E-5</v>
      </c>
      <c r="R170" s="28">
        <f t="shared" si="25"/>
        <v>4.6914910418553207E-5</v>
      </c>
      <c r="S170" s="28">
        <f t="shared" si="26"/>
        <v>7.7743944933046107E-6</v>
      </c>
      <c r="T170" s="28">
        <f t="shared" si="27"/>
        <v>1.7596109132308231E-5</v>
      </c>
    </row>
    <row r="171" spans="1:20" ht="15" customHeight="1" x14ac:dyDescent="0.2">
      <c r="A171" s="21">
        <f>'23.22-Pesi-uguali'!A171</f>
        <v>168</v>
      </c>
      <c r="B171" s="25">
        <f>'23.22-Pesi-uguali'!B171</f>
        <v>45747</v>
      </c>
      <c r="C171" s="27">
        <f>'23.22-Pesi-uguali'!Q171</f>
        <v>5.6424041930343803E-3</v>
      </c>
      <c r="D171" s="27">
        <f>'23.22-Pesi-uguali'!R171</f>
        <v>-9.2493740578896127E-3</v>
      </c>
      <c r="E171" s="27">
        <f>'23.22-Pesi-uguali'!S171</f>
        <v>-1.4198133576018615E-2</v>
      </c>
      <c r="F171" s="27">
        <f>'23.22-Pesi-uguali'!T171</f>
        <v>-3.2691767830523452E-2</v>
      </c>
      <c r="J171" s="28">
        <f t="shared" si="29"/>
        <v>1.5926228798318631E-4</v>
      </c>
      <c r="K171" s="28">
        <f t="shared" si="29"/>
        <v>3.1265767988001684E-5</v>
      </c>
      <c r="L171" s="28">
        <f t="shared" si="29"/>
        <v>1.2010175225779561E-4</v>
      </c>
      <c r="M171" s="28">
        <f t="shared" si="29"/>
        <v>9.2658742551399105E-5</v>
      </c>
      <c r="O171" s="28">
        <f t="shared" si="22"/>
        <v>1.8905467728377957E-5</v>
      </c>
      <c r="P171" s="28">
        <f t="shared" si="23"/>
        <v>5.8833773021070736E-5</v>
      </c>
      <c r="Q171" s="28">
        <f t="shared" si="24"/>
        <v>-2.1329072885940005E-5</v>
      </c>
      <c r="R171" s="28">
        <f t="shared" si="25"/>
        <v>4.2391050559039595E-5</v>
      </c>
      <c r="S171" s="28">
        <f t="shared" si="26"/>
        <v>7.1868411148596158E-6</v>
      </c>
      <c r="T171" s="28">
        <f t="shared" si="27"/>
        <v>2.3386000519436747E-5</v>
      </c>
    </row>
    <row r="172" spans="1:20" ht="15" customHeight="1" x14ac:dyDescent="0.2">
      <c r="A172" s="21">
        <f>'23.22-Pesi-uguali'!A172</f>
        <v>169</v>
      </c>
      <c r="B172" s="25">
        <f>'23.22-Pesi-uguali'!B172</f>
        <v>45748</v>
      </c>
      <c r="C172" s="27">
        <f>'23.22-Pesi-uguali'!Q172</f>
        <v>3.8065696294804939E-3</v>
      </c>
      <c r="D172" s="27">
        <f>'23.22-Pesi-uguali'!R172</f>
        <v>2.0016375084158512E-3</v>
      </c>
      <c r="E172" s="27">
        <f>'23.22-Pesi-uguali'!S172</f>
        <v>8.4636869473362995E-3</v>
      </c>
      <c r="F172" s="27">
        <f>'23.22-Pesi-uguali'!T172</f>
        <v>1.8510412729552481E-3</v>
      </c>
      <c r="J172" s="28">
        <f t="shared" si="29"/>
        <v>1.4651973169262488E-4</v>
      </c>
      <c r="K172" s="28">
        <f t="shared" si="29"/>
        <v>3.6694283235477652E-5</v>
      </c>
      <c r="L172" s="28">
        <f t="shared" si="29"/>
        <v>1.2825027673626276E-4</v>
      </c>
      <c r="M172" s="28">
        <f t="shared" si="29"/>
        <v>1.9026803668474398E-4</v>
      </c>
      <c r="O172" s="28">
        <f t="shared" si="22"/>
        <v>1.1796050258822186E-5</v>
      </c>
      <c r="P172" s="28">
        <f t="shared" si="23"/>
        <v>4.4939234876704706E-5</v>
      </c>
      <c r="Q172" s="28">
        <f t="shared" si="24"/>
        <v>-3.7642182385811203E-5</v>
      </c>
      <c r="R172" s="28">
        <f t="shared" si="25"/>
        <v>5.1284330339983441E-5</v>
      </c>
      <c r="S172" s="28">
        <f t="shared" si="26"/>
        <v>3.6705995931193026E-5</v>
      </c>
      <c r="T172" s="28">
        <f t="shared" si="27"/>
        <v>6.746360911688909E-5</v>
      </c>
    </row>
    <row r="173" spans="1:20" ht="15" customHeight="1" x14ac:dyDescent="0.2">
      <c r="A173" s="21">
        <f>'23.22-Pesi-uguali'!A173</f>
        <v>170</v>
      </c>
      <c r="B173" s="25">
        <f>'23.22-Pesi-uguali'!B173</f>
        <v>45749</v>
      </c>
      <c r="C173" s="27">
        <f>'23.22-Pesi-uguali'!Q173</f>
        <v>6.7573340125055932E-3</v>
      </c>
      <c r="D173" s="27">
        <f>'23.22-Pesi-uguali'!R173</f>
        <v>8.4880060054469896E-4</v>
      </c>
      <c r="E173" s="27">
        <f>'23.22-Pesi-uguali'!S173</f>
        <v>-8.3514651952765174E-4</v>
      </c>
      <c r="F173" s="27">
        <f>'23.22-Pesi-uguali'!T173</f>
        <v>2.4340206456264848E-3</v>
      </c>
      <c r="J173" s="28">
        <f t="shared" si="29"/>
        <v>1.3331675575777073E-4</v>
      </c>
      <c r="K173" s="28">
        <f t="shared" si="29"/>
        <v>3.3425510183439609E-5</v>
      </c>
      <c r="L173" s="28">
        <f t="shared" si="29"/>
        <v>1.2258864873688756E-4</v>
      </c>
      <c r="M173" s="28">
        <f t="shared" si="29"/>
        <v>1.7158386839568796E-4</v>
      </c>
      <c r="O173" s="28">
        <f t="shared" si="22"/>
        <v>1.1378382487816446E-5</v>
      </c>
      <c r="P173" s="28">
        <f t="shared" si="23"/>
        <v>4.3667072757750319E-5</v>
      </c>
      <c r="Q173" s="28">
        <f t="shared" si="24"/>
        <v>-3.3173352397975447E-5</v>
      </c>
      <c r="R173" s="28">
        <f t="shared" si="25"/>
        <v>4.7850020631312899E-5</v>
      </c>
      <c r="S173" s="28">
        <f t="shared" si="26"/>
        <v>3.3405907702231029E-5</v>
      </c>
      <c r="T173" s="28">
        <f t="shared" si="27"/>
        <v>6.2283911591289393E-5</v>
      </c>
    </row>
    <row r="174" spans="1:20" ht="15" customHeight="1" x14ac:dyDescent="0.2">
      <c r="A174" s="21">
        <f>'23.22-Pesi-uguali'!A174</f>
        <v>171</v>
      </c>
      <c r="B174" s="25">
        <f>'23.22-Pesi-uguali'!B174</f>
        <v>45750</v>
      </c>
      <c r="C174" s="27">
        <f>'23.22-Pesi-uguali'!Q174</f>
        <v>-4.8350425502958164E-2</v>
      </c>
      <c r="D174" s="27">
        <f>'23.22-Pesi-uguali'!R174</f>
        <v>3.1402645480126026E-3</v>
      </c>
      <c r="E174" s="27">
        <f>'23.22-Pesi-uguali'!S174</f>
        <v>-6.7441093612059157E-3</v>
      </c>
      <c r="F174" s="27">
        <f>'23.22-Pesi-uguali'!T174</f>
        <v>-7.0996219419680023E-3</v>
      </c>
      <c r="J174" s="28">
        <f t="shared" si="29"/>
        <v>1.2455123647765016E-4</v>
      </c>
      <c r="K174" s="28">
        <f t="shared" si="29"/>
        <v>3.0155005411044153E-5</v>
      </c>
      <c r="L174" s="28">
        <f t="shared" si="29"/>
        <v>1.1039953083410672E-4</v>
      </c>
      <c r="M174" s="28">
        <f t="shared" si="29"/>
        <v>1.5501792720645278E-4</v>
      </c>
      <c r="O174" s="28">
        <f t="shared" si="22"/>
        <v>1.0814107155824389E-5</v>
      </c>
      <c r="P174" s="28">
        <f t="shared" si="23"/>
        <v>3.8736029083792303E-5</v>
      </c>
      <c r="Q174" s="28">
        <f t="shared" si="24"/>
        <v>-2.8211268108594636E-5</v>
      </c>
      <c r="R174" s="28">
        <f t="shared" si="25"/>
        <v>4.2994131281449818E-5</v>
      </c>
      <c r="S174" s="28">
        <f t="shared" si="26"/>
        <v>3.0271916750582523E-5</v>
      </c>
      <c r="T174" s="28">
        <f t="shared" si="27"/>
        <v>5.5852244045095113E-5</v>
      </c>
    </row>
    <row r="175" spans="1:20" ht="15" customHeight="1" x14ac:dyDescent="0.2">
      <c r="A175" s="21">
        <f>'23.22-Pesi-uguali'!A175</f>
        <v>172</v>
      </c>
      <c r="B175" s="25">
        <f>'23.22-Pesi-uguali'!B175</f>
        <v>45751</v>
      </c>
      <c r="C175" s="27">
        <f>'23.22-Pesi-uguali'!Q175</f>
        <v>-5.9616476615504989E-2</v>
      </c>
      <c r="D175" s="27">
        <f>'23.22-Pesi-uguali'!R175</f>
        <v>-6.2116781600211911E-2</v>
      </c>
      <c r="E175" s="27">
        <f>'23.22-Pesi-uguali'!S175</f>
        <v>-4.6091627493449971E-2</v>
      </c>
      <c r="F175" s="27">
        <f>'23.22-Pesi-uguali'!T175</f>
        <v>-2.1292151161887936E-2</v>
      </c>
      <c r="J175" s="28">
        <f t="shared" si="29"/>
        <v>3.4587247746159581E-4</v>
      </c>
      <c r="K175" s="28">
        <f t="shared" si="29"/>
        <v>2.8125631013090219E-5</v>
      </c>
      <c r="L175" s="28">
        <f t="shared" si="29"/>
        <v>1.0390787885828658E-4</v>
      </c>
      <c r="M175" s="28">
        <f t="shared" si="29"/>
        <v>1.4455659765769485E-4</v>
      </c>
      <c r="O175" s="28">
        <f t="shared" si="22"/>
        <v>-5.4506162685844393E-6</v>
      </c>
      <c r="P175" s="28">
        <f t="shared" si="23"/>
        <v>6.7470481900692015E-5</v>
      </c>
      <c r="Q175" s="28">
        <f t="shared" si="24"/>
        <v>8.9368328826939252E-6</v>
      </c>
      <c r="R175" s="28">
        <f t="shared" si="25"/>
        <v>3.657688939981335E-5</v>
      </c>
      <c r="S175" s="28">
        <f t="shared" si="26"/>
        <v>2.5015255966658822E-5</v>
      </c>
      <c r="T175" s="28">
        <f t="shared" si="27"/>
        <v>5.5055082320570534E-5</v>
      </c>
    </row>
    <row r="176" spans="1:20" ht="15" customHeight="1" x14ac:dyDescent="0.2">
      <c r="A176" s="21">
        <f>'23.22-Pesi-uguali'!A176</f>
        <v>173</v>
      </c>
      <c r="B176" s="25">
        <f>'23.22-Pesi-uguali'!B176</f>
        <v>45754</v>
      </c>
      <c r="C176" s="27">
        <f>'23.22-Pesi-uguali'!Q176</f>
        <v>-2.3187410095111389E-3</v>
      </c>
      <c r="D176" s="27">
        <f>'23.22-Pesi-uguali'!R176</f>
        <v>-5.8274170676855655E-2</v>
      </c>
      <c r="E176" s="27">
        <f>'23.22-Pesi-uguali'!S176</f>
        <v>-5.5571536408841271E-2</v>
      </c>
      <c r="F176" s="27">
        <f>'23.22-Pesi-uguali'!T176</f>
        <v>-8.5886180763224421E-2</v>
      </c>
      <c r="J176" s="28">
        <f t="shared" si="29"/>
        <v>6.6669765812014145E-4</v>
      </c>
      <c r="K176" s="28">
        <f t="shared" si="29"/>
        <v>4.1116252354862358E-4</v>
      </c>
      <c r="L176" s="28">
        <f t="shared" si="29"/>
        <v>3.0596090347195321E-4</v>
      </c>
      <c r="M176" s="28">
        <f t="shared" si="29"/>
        <v>1.7543650800199394E-4</v>
      </c>
      <c r="O176" s="28">
        <f t="shared" si="22"/>
        <v>3.6541281112822033E-4</v>
      </c>
      <c r="P176" s="28">
        <f t="shared" si="23"/>
        <v>3.3550547697400542E-4</v>
      </c>
      <c r="Q176" s="28">
        <f t="shared" si="24"/>
        <v>1.3497945277807344E-4</v>
      </c>
      <c r="R176" s="28">
        <f t="shared" si="25"/>
        <v>3.1922555632072741E-4</v>
      </c>
      <c r="S176" s="28">
        <f t="shared" si="26"/>
        <v>1.5477372072216202E-4</v>
      </c>
      <c r="T176" s="28">
        <f t="shared" si="27"/>
        <v>1.4768856407731013E-4</v>
      </c>
    </row>
    <row r="177" spans="1:20" ht="15" customHeight="1" x14ac:dyDescent="0.2">
      <c r="A177" s="21">
        <f>'23.22-Pesi-uguali'!A177</f>
        <v>174</v>
      </c>
      <c r="B177" s="25">
        <f>'23.22-Pesi-uguali'!B177</f>
        <v>45755</v>
      </c>
      <c r="C177" s="27">
        <f>'23.22-Pesi-uguali'!Q177</f>
        <v>-1.5696844491309574E-2</v>
      </c>
      <c r="D177" s="27">
        <f>'23.22-Pesi-uguali'!R177</f>
        <v>2.4802792234343996E-2</v>
      </c>
      <c r="E177" s="27">
        <f>'23.22-Pesi-uguali'!S177</f>
        <v>2.3435108917046144E-2</v>
      </c>
      <c r="F177" s="27">
        <f>'23.22-Pesi-uguali'!T177</f>
        <v>5.8145861046022033E-2</v>
      </c>
      <c r="J177" s="28">
        <f t="shared" si="29"/>
        <v>6.0056554829504615E-4</v>
      </c>
      <c r="K177" s="28">
        <f t="shared" si="29"/>
        <v>7.0963416800129148E-4</v>
      </c>
      <c r="L177" s="28">
        <f t="shared" si="29"/>
        <v>5.8418437900867488E-4</v>
      </c>
      <c r="M177" s="28">
        <f t="shared" si="29"/>
        <v>8.9553646181112043E-4</v>
      </c>
      <c r="O177" s="28">
        <f t="shared" si="22"/>
        <v>3.4238380094976602E-4</v>
      </c>
      <c r="P177" s="28">
        <f t="shared" si="23"/>
        <v>3.1484052931987703E-4</v>
      </c>
      <c r="Q177" s="28">
        <f t="shared" si="24"/>
        <v>1.413962884488636E-4</v>
      </c>
      <c r="R177" s="28">
        <f t="shared" si="25"/>
        <v>6.1114152043504613E-4</v>
      </c>
      <c r="S177" s="28">
        <f t="shared" si="26"/>
        <v>6.3979094430788742E-4</v>
      </c>
      <c r="T177" s="28">
        <f t="shared" si="27"/>
        <v>6.1020240979956387E-4</v>
      </c>
    </row>
    <row r="178" spans="1:20" ht="15" customHeight="1" x14ac:dyDescent="0.2">
      <c r="A178" s="21">
        <f>'23.22-Pesi-uguali'!A178</f>
        <v>175</v>
      </c>
      <c r="B178" s="25">
        <f>'23.22-Pesi-uguali'!B178</f>
        <v>45756</v>
      </c>
      <c r="C178" s="27">
        <f>'23.22-Pesi-uguali'!Q178</f>
        <v>9.5168298792985578E-2</v>
      </c>
      <c r="D178" s="27">
        <f>'23.22-Pesi-uguali'!R178</f>
        <v>-2.9746837490166496E-2</v>
      </c>
      <c r="E178" s="27">
        <f>'23.22-Pesi-uguali'!S178</f>
        <v>-2.5054206127416725E-2</v>
      </c>
      <c r="F178" s="27">
        <f>'23.22-Pesi-uguali'!T178</f>
        <v>-2.4686655911611781E-2</v>
      </c>
      <c r="J178" s="28">
        <f t="shared" si="29"/>
        <v>5.6514808616397712E-4</v>
      </c>
      <c r="K178" s="28">
        <f t="shared" si="29"/>
        <v>7.0018860146316586E-4</v>
      </c>
      <c r="L178" s="28">
        <f t="shared" si="29"/>
        <v>5.8068637410318904E-4</v>
      </c>
      <c r="M178" s="28">
        <f t="shared" si="29"/>
        <v>1.1440769313083386E-3</v>
      </c>
      <c r="O178" s="28">
        <f t="shared" si="22"/>
        <v>2.6921286358951355E-4</v>
      </c>
      <c r="P178" s="28">
        <f t="shared" si="23"/>
        <v>2.4657075035711178E-4</v>
      </c>
      <c r="Q178" s="28">
        <f t="shared" si="24"/>
        <v>3.5986005738706972E-5</v>
      </c>
      <c r="R178" s="28">
        <f t="shared" si="25"/>
        <v>6.0815298213741332E-4</v>
      </c>
      <c r="S178" s="28">
        <f t="shared" si="26"/>
        <v>7.2002982095825067E-4</v>
      </c>
      <c r="T178" s="28">
        <f t="shared" si="27"/>
        <v>6.8544762748850327E-4</v>
      </c>
    </row>
    <row r="179" spans="1:20" ht="15" customHeight="1" x14ac:dyDescent="0.2">
      <c r="A179" s="21">
        <f>'23.22-Pesi-uguali'!A179</f>
        <v>176</v>
      </c>
      <c r="B179" s="25">
        <f>'23.22-Pesi-uguali'!B179</f>
        <v>45757</v>
      </c>
      <c r="C179" s="27">
        <f>'23.22-Pesi-uguali'!Q179</f>
        <v>-3.443543242049505E-2</v>
      </c>
      <c r="D179" s="27">
        <f>'23.22-Pesi-uguali'!R179</f>
        <v>4.3766134290804747E-2</v>
      </c>
      <c r="E179" s="27">
        <f>'23.22-Pesi-uguali'!S179</f>
        <v>4.1808216729464338E-2</v>
      </c>
      <c r="F179" s="27">
        <f>'23.22-Pesi-uguali'!T179</f>
        <v>8.3601495134557224E-2</v>
      </c>
      <c r="J179" s="28">
        <f t="shared" si="29"/>
        <v>1.4143337870626774E-3</v>
      </c>
      <c r="K179" s="28">
        <f t="shared" si="29"/>
        <v>7.1865717538348675E-4</v>
      </c>
      <c r="L179" s="28">
        <f t="shared" si="29"/>
        <v>5.8538906116037881E-4</v>
      </c>
      <c r="M179" s="28">
        <f t="shared" si="29"/>
        <v>1.0906123361873366E-3</v>
      </c>
      <c r="O179" s="28">
        <f t="shared" si="22"/>
        <v>-4.0804014610492772E-5</v>
      </c>
      <c r="P179" s="28">
        <f t="shared" si="23"/>
        <v>-1.6522942154103881E-5</v>
      </c>
      <c r="Q179" s="28">
        <f t="shared" si="24"/>
        <v>-2.0255129943475307E-4</v>
      </c>
      <c r="R179" s="28">
        <f t="shared" si="25"/>
        <v>6.2186602373541186E-4</v>
      </c>
      <c r="S179" s="28">
        <f t="shared" si="26"/>
        <v>7.2146183302026297E-4</v>
      </c>
      <c r="T179" s="28">
        <f t="shared" si="27"/>
        <v>6.7875332132026611E-4</v>
      </c>
    </row>
    <row r="180" spans="1:20" ht="15" customHeight="1" x14ac:dyDescent="0.2">
      <c r="A180" s="21">
        <f>'23.22-Pesi-uguali'!A180</f>
        <v>177</v>
      </c>
      <c r="B180" s="25">
        <f>'23.22-Pesi-uguali'!B180</f>
        <v>45758</v>
      </c>
      <c r="C180" s="27">
        <f>'23.22-Pesi-uguali'!Q180</f>
        <v>1.8117334096011389E-2</v>
      </c>
      <c r="D180" s="27">
        <f>'23.22-Pesi-uguali'!R180</f>
        <v>1.9435275331356E-2</v>
      </c>
      <c r="E180" s="27">
        <f>'23.22-Pesi-uguali'!S180</f>
        <v>2.0766552875572292E-2</v>
      </c>
      <c r="F180" s="27">
        <f>'23.22-Pesi-uguali'!T180</f>
        <v>-1.1256690140169128E-2</v>
      </c>
      <c r="J180" s="28">
        <f t="shared" si="29"/>
        <v>1.3914803089550578E-3</v>
      </c>
      <c r="K180" s="28">
        <f t="shared" si="29"/>
        <v>8.3833890892121357E-4</v>
      </c>
      <c r="L180" s="28">
        <f t="shared" si="29"/>
        <v>7.0164285365412703E-4</v>
      </c>
      <c r="M180" s="28">
        <f t="shared" si="29"/>
        <v>1.6804721014419422E-3</v>
      </c>
      <c r="O180" s="28">
        <f t="shared" si="22"/>
        <v>-1.8743418911717526E-4</v>
      </c>
      <c r="P180" s="28">
        <f t="shared" si="23"/>
        <v>-1.5883905011958145E-4</v>
      </c>
      <c r="Q180" s="28">
        <f t="shared" si="24"/>
        <v>-4.7018153308711684E-4</v>
      </c>
      <c r="R180" s="28">
        <f t="shared" si="25"/>
        <v>7.4265782414595133E-4</v>
      </c>
      <c r="S180" s="28">
        <f t="shared" si="26"/>
        <v>1.0152070760153457E-3</v>
      </c>
      <c r="T180" s="28">
        <f t="shared" si="27"/>
        <v>9.6040093193752209E-4</v>
      </c>
    </row>
    <row r="181" spans="1:20" ht="15" customHeight="1" x14ac:dyDescent="0.2">
      <c r="A181" s="21">
        <f>'23.22-Pesi-uguali'!A181</f>
        <v>178</v>
      </c>
      <c r="B181" s="25">
        <f>'23.22-Pesi-uguali'!B181</f>
        <v>45761</v>
      </c>
      <c r="C181" s="27">
        <f>'23.22-Pesi-uguali'!Q181</f>
        <v>7.9468427968622211E-3</v>
      </c>
      <c r="D181" s="27">
        <f>'23.22-Pesi-uguali'!R181</f>
        <v>2.7653080546939157E-2</v>
      </c>
      <c r="E181" s="27">
        <f>'23.22-Pesi-uguali'!S181</f>
        <v>2.6486084443236479E-2</v>
      </c>
      <c r="F181" s="27">
        <f>'23.22-Pesi-uguali'!T181</f>
        <v>8.9755768033740833E-3</v>
      </c>
      <c r="J181" s="28">
        <f t="shared" ref="J181:M196" si="30">J180*$H$2+C180^2*(1-$H$2)</f>
        <v>1.2851560575342018E-3</v>
      </c>
      <c r="K181" s="28">
        <f t="shared" si="30"/>
        <v>7.9227801074965376E-4</v>
      </c>
      <c r="L181" s="28">
        <f t="shared" si="30"/>
        <v>6.7460354012210835E-4</v>
      </c>
      <c r="M181" s="28">
        <f t="shared" si="30"/>
        <v>1.5250961985889262E-3</v>
      </c>
      <c r="O181" s="28">
        <f t="shared" si="22"/>
        <v>-1.3347923256284324E-4</v>
      </c>
      <c r="P181" s="28">
        <f t="shared" si="23"/>
        <v>-1.0533168746070038E-4</v>
      </c>
      <c r="Q181" s="28">
        <f t="shared" si="24"/>
        <v>-4.435575013868773E-4</v>
      </c>
      <c r="R181" s="28">
        <f t="shared" si="25"/>
        <v>7.0875240901334716E-4</v>
      </c>
      <c r="S181" s="28">
        <f t="shared" si="26"/>
        <v>8.9180868119441642E-4</v>
      </c>
      <c r="T181" s="28">
        <f t="shared" si="27"/>
        <v>8.4098457364379427E-4</v>
      </c>
    </row>
    <row r="182" spans="1:20" ht="15" customHeight="1" x14ac:dyDescent="0.2">
      <c r="A182" s="21">
        <f>'23.22-Pesi-uguali'!A182</f>
        <v>179</v>
      </c>
      <c r="B182" s="25">
        <f>'23.22-Pesi-uguali'!B182</f>
        <v>45762</v>
      </c>
      <c r="C182" s="27">
        <f>'23.22-Pesi-uguali'!Q182</f>
        <v>-1.6335850307871969E-3</v>
      </c>
      <c r="D182" s="27">
        <f>'23.22-Pesi-uguali'!R182</f>
        <v>1.8977215722690812E-2</v>
      </c>
      <c r="E182" s="27">
        <f>'23.22-Pesi-uguali'!S182</f>
        <v>3.8699076499907931E-3</v>
      </c>
      <c r="F182" s="27">
        <f>'23.22-Pesi-uguali'!T182</f>
        <v>1.0639867308028947E-2</v>
      </c>
      <c r="J182" s="28">
        <f t="shared" si="30"/>
        <v>1.1629556828245857E-3</v>
      </c>
      <c r="K182" s="28">
        <f t="shared" si="30"/>
        <v>7.8951949604823886E-4</v>
      </c>
      <c r="L182" s="28">
        <f t="shared" si="30"/>
        <v>6.772944530233229E-4</v>
      </c>
      <c r="M182" s="28">
        <f t="shared" si="30"/>
        <v>1.3806426766253602E-3</v>
      </c>
      <c r="O182" s="28">
        <f t="shared" si="22"/>
        <v>-9.8155840911009497E-5</v>
      </c>
      <c r="P182" s="28">
        <f t="shared" si="23"/>
        <v>-7.3750443777148523E-5</v>
      </c>
      <c r="Q182" s="28">
        <f t="shared" si="24"/>
        <v>-3.9206900146143188E-4</v>
      </c>
      <c r="R182" s="28">
        <f t="shared" si="25"/>
        <v>7.1111935076019755E-4</v>
      </c>
      <c r="S182" s="28">
        <f t="shared" si="26"/>
        <v>8.2744804790486903E-4</v>
      </c>
      <c r="T182" s="28">
        <f t="shared" si="27"/>
        <v>7.8065890479350687E-4</v>
      </c>
    </row>
    <row r="183" spans="1:20" ht="15" customHeight="1" x14ac:dyDescent="0.2">
      <c r="A183" s="21">
        <f>'23.22-Pesi-uguali'!A183</f>
        <v>180</v>
      </c>
      <c r="B183" s="25">
        <f>'23.22-Pesi-uguali'!B183</f>
        <v>45763</v>
      </c>
      <c r="C183" s="27">
        <f>'23.22-Pesi-uguali'!Q183</f>
        <v>-2.2382933139605675E-2</v>
      </c>
      <c r="D183" s="27">
        <f>'23.22-Pesi-uguali'!R183</f>
        <v>5.3933103522551045E-3</v>
      </c>
      <c r="E183" s="27">
        <f>'23.22-Pesi-uguali'!S183</f>
        <v>1.9931446876543272E-3</v>
      </c>
      <c r="F183" s="27">
        <f>'23.22-Pesi-uguali'!T183</f>
        <v>-8.8901871327392822E-3</v>
      </c>
      <c r="J183" s="28">
        <f t="shared" si="30"/>
        <v>1.0469269745474084E-3</v>
      </c>
      <c r="K183" s="28">
        <f t="shared" si="30"/>
        <v>7.4658101810196932E-4</v>
      </c>
      <c r="L183" s="28">
        <f t="shared" si="30"/>
        <v>6.110626262429363E-4</v>
      </c>
      <c r="M183" s="28">
        <f t="shared" si="30"/>
        <v>1.2538990865960705E-3</v>
      </c>
      <c r="O183" s="28">
        <f t="shared" si="22"/>
        <v>-9.1440346372969266E-5</v>
      </c>
      <c r="P183" s="28">
        <f t="shared" si="23"/>
        <v>-6.7007581720189059E-5</v>
      </c>
      <c r="Q183" s="28">
        <f t="shared" si="24"/>
        <v>-3.5460021411168449E-4</v>
      </c>
      <c r="R183" s="28">
        <f t="shared" si="25"/>
        <v>6.473514229142544E-4</v>
      </c>
      <c r="S183" s="28">
        <f t="shared" si="26"/>
        <v>7.6489474883090919E-4</v>
      </c>
      <c r="T183" s="28">
        <f t="shared" si="27"/>
        <v>7.0671054470317909E-4</v>
      </c>
    </row>
    <row r="184" spans="1:20" ht="15" customHeight="1" x14ac:dyDescent="0.2">
      <c r="A184" s="21">
        <f>'23.22-Pesi-uguali'!A184</f>
        <v>181</v>
      </c>
      <c r="B184" s="25">
        <f>'23.22-Pesi-uguali'!B184</f>
        <v>45764</v>
      </c>
      <c r="C184" s="27">
        <f>'23.22-Pesi-uguali'!Q184</f>
        <v>1.3425889690962649E-3</v>
      </c>
      <c r="D184" s="27">
        <f>'23.22-Pesi-uguali'!R184</f>
        <v>-1.60056207092116E-3</v>
      </c>
      <c r="E184" s="27">
        <f>'23.22-Pesi-uguali'!S184</f>
        <v>-5.577060677917238E-3</v>
      </c>
      <c r="F184" s="27">
        <f>'23.22-Pesi-uguali'!T184</f>
        <v>1.46134734597955E-2</v>
      </c>
      <c r="J184" s="28">
        <f t="shared" si="30"/>
        <v>9.923338466858733E-4</v>
      </c>
      <c r="K184" s="28">
        <f t="shared" si="30"/>
        <v>6.748316959473466E-4</v>
      </c>
      <c r="L184" s="28">
        <f t="shared" si="30"/>
        <v>5.5035362619323513E-4</v>
      </c>
      <c r="M184" s="28">
        <f t="shared" si="30"/>
        <v>1.1364127206619759E-3</v>
      </c>
      <c r="O184" s="28">
        <f t="shared" si="22"/>
        <v>-9.4368122237239253E-5</v>
      </c>
      <c r="P184" s="28">
        <f t="shared" si="23"/>
        <v>-6.4768065976302859E-5</v>
      </c>
      <c r="Q184" s="28">
        <f t="shared" si="24"/>
        <v>-2.9924134628144748E-4</v>
      </c>
      <c r="R184" s="28">
        <f t="shared" si="25"/>
        <v>5.8369124541057587E-4</v>
      </c>
      <c r="S184" s="28">
        <f t="shared" si="26"/>
        <v>6.8361052011816953E-4</v>
      </c>
      <c r="T184" s="28">
        <f t="shared" si="27"/>
        <v>6.3426754730727393E-4</v>
      </c>
    </row>
    <row r="185" spans="1:20" ht="15" customHeight="1" x14ac:dyDescent="0.2">
      <c r="A185" s="21">
        <f>'23.22-Pesi-uguali'!A185</f>
        <v>182</v>
      </c>
      <c r="B185" s="25">
        <f>'23.22-Pesi-uguali'!B185</f>
        <v>45769</v>
      </c>
      <c r="C185" s="27">
        <f>'23.22-Pesi-uguali'!Q185</f>
        <v>1.0676492819350213E-3</v>
      </c>
      <c r="D185" s="27">
        <f>'23.22-Pesi-uguali'!R185</f>
        <v>1.68572719154002E-2</v>
      </c>
      <c r="E185" s="27">
        <f>'23.22-Pesi-uguali'!S185</f>
        <v>1.865845204359454E-2</v>
      </c>
      <c r="F185" s="27">
        <f>'23.22-Pesi-uguali'!T185</f>
        <v>1.1404619844960306E-2</v>
      </c>
      <c r="J185" s="28">
        <f t="shared" si="30"/>
        <v>8.9328071653127982E-4</v>
      </c>
      <c r="K185" s="28">
        <f t="shared" si="30"/>
        <v>6.0760470624689905E-4</v>
      </c>
      <c r="L185" s="28">
        <f t="shared" si="30"/>
        <v>4.9842862415442875E-4</v>
      </c>
      <c r="M185" s="28">
        <f t="shared" si="30"/>
        <v>1.0441268092517932E-3</v>
      </c>
      <c r="O185" s="28">
        <f t="shared" si="22"/>
        <v>-8.5146199711592588E-5</v>
      </c>
      <c r="P185" s="28">
        <f t="shared" si="23"/>
        <v>-5.9040029393287795E-5</v>
      </c>
      <c r="Q185" s="28">
        <f t="shared" si="24"/>
        <v>-2.6735522282657245E-4</v>
      </c>
      <c r="R185" s="28">
        <f t="shared" si="25"/>
        <v>5.2621476404834835E-4</v>
      </c>
      <c r="S185" s="28">
        <f t="shared" si="26"/>
        <v>6.1291049097193643E-4</v>
      </c>
      <c r="T185" s="28">
        <f t="shared" si="27"/>
        <v>5.626907697565053E-4</v>
      </c>
    </row>
    <row r="186" spans="1:20" ht="15" customHeight="1" x14ac:dyDescent="0.2">
      <c r="A186" s="21">
        <f>'23.22-Pesi-uguali'!A186</f>
        <v>183</v>
      </c>
      <c r="B186" s="25">
        <f>'23.22-Pesi-uguali'!B186</f>
        <v>45770</v>
      </c>
      <c r="C186" s="27">
        <f>'23.22-Pesi-uguali'!Q186</f>
        <v>1.6681495997796628E-2</v>
      </c>
      <c r="D186" s="27">
        <f>'23.22-Pesi-uguali'!R186</f>
        <v>4.3499940819081411E-3</v>
      </c>
      <c r="E186" s="27">
        <f>'23.22-Pesi-uguali'!S186</f>
        <v>1.5844881897863941E-2</v>
      </c>
      <c r="F186" s="27">
        <f>'23.22-Pesi-uguali'!T186</f>
        <v>9.5713865763989697E-3</v>
      </c>
      <c r="J186" s="28">
        <f t="shared" si="30"/>
        <v>8.0406663237707354E-4</v>
      </c>
      <c r="K186" s="28">
        <f t="shared" si="30"/>
        <v>5.7526099726518316E-4</v>
      </c>
      <c r="L186" s="28">
        <f t="shared" si="30"/>
        <v>4.8339954500529764E-4</v>
      </c>
      <c r="M186" s="28">
        <f t="shared" si="30"/>
        <v>9.5272066370742019E-4</v>
      </c>
      <c r="O186" s="28">
        <f t="shared" si="22"/>
        <v>-7.4831814314847285E-5</v>
      </c>
      <c r="P186" s="28">
        <f t="shared" si="23"/>
        <v>-5.1143958161322746E-5</v>
      </c>
      <c r="Q186" s="28">
        <f t="shared" si="24"/>
        <v>-2.3940208712509384E-4</v>
      </c>
      <c r="R186" s="28">
        <f t="shared" si="25"/>
        <v>5.0504634760544626E-4</v>
      </c>
      <c r="S186" s="28">
        <f t="shared" si="26"/>
        <v>5.7084451965656933E-4</v>
      </c>
      <c r="T186" s="28">
        <f t="shared" si="27"/>
        <v>5.2770094802611657E-4</v>
      </c>
    </row>
    <row r="187" spans="1:20" ht="15" customHeight="1" x14ac:dyDescent="0.2">
      <c r="A187" s="21">
        <f>'23.22-Pesi-uguali'!A187</f>
        <v>184</v>
      </c>
      <c r="B187" s="25">
        <f>'23.22-Pesi-uguali'!B187</f>
        <v>45771</v>
      </c>
      <c r="C187" s="27">
        <f>'23.22-Pesi-uguali'!Q187</f>
        <v>2.0259510095575625E-2</v>
      </c>
      <c r="D187" s="27">
        <f>'23.22-Pesi-uguali'!R187</f>
        <v>1.2400365551340151E-3</v>
      </c>
      <c r="E187" s="27">
        <f>'23.22-Pesi-uguali'!S187</f>
        <v>4.1162420629418478E-4</v>
      </c>
      <c r="F187" s="27">
        <f>'23.22-Pesi-uguali'!T187</f>
        <v>-1.5015915024251137E-3</v>
      </c>
      <c r="J187" s="28">
        <f t="shared" si="30"/>
        <v>7.5148720001181669E-4</v>
      </c>
      <c r="K187" s="28">
        <f t="shared" si="30"/>
        <v>5.1962714238992845E-4</v>
      </c>
      <c r="L187" s="28">
        <f t="shared" si="30"/>
        <v>4.6016561874049353E-4</v>
      </c>
      <c r="M187" s="28">
        <f t="shared" si="30"/>
        <v>8.6660974143616524E-4</v>
      </c>
      <c r="O187" s="28">
        <f t="shared" si="22"/>
        <v>-6.0092191996583596E-5</v>
      </c>
      <c r="P187" s="28">
        <f t="shared" si="23"/>
        <v>-1.9597928948712721E-5</v>
      </c>
      <c r="Q187" s="28">
        <f t="shared" si="24"/>
        <v>-1.9949537372582809E-4</v>
      </c>
      <c r="R187" s="28">
        <f t="shared" si="25"/>
        <v>4.6143422709332579E-4</v>
      </c>
      <c r="S187" s="28">
        <f t="shared" si="26"/>
        <v>5.1792361518721139E-4</v>
      </c>
      <c r="T187" s="28">
        <f t="shared" si="27"/>
        <v>4.9009660221368905E-4</v>
      </c>
    </row>
    <row r="188" spans="1:20" ht="15" customHeight="1" x14ac:dyDescent="0.2">
      <c r="A188" s="21">
        <f>'23.22-Pesi-uguali'!A188</f>
        <v>185</v>
      </c>
      <c r="B188" s="25">
        <f>'23.22-Pesi-uguali'!B188</f>
        <v>45772</v>
      </c>
      <c r="C188" s="27">
        <f>'23.22-Pesi-uguali'!Q188</f>
        <v>7.3767650924660127E-3</v>
      </c>
      <c r="D188" s="27">
        <f>'23.22-Pesi-uguali'!R188</f>
        <v>1.4788324196164031E-3</v>
      </c>
      <c r="E188" s="27">
        <f>'23.22-Pesi-uguali'!S188</f>
        <v>4.3764550477256832E-3</v>
      </c>
      <c r="F188" s="27">
        <f>'23.22-Pesi-uguali'!T188</f>
        <v>1.3322930250360977E-2</v>
      </c>
      <c r="J188" s="28">
        <f t="shared" si="30"/>
        <v>7.1738325494190812E-4</v>
      </c>
      <c r="K188" s="28">
        <f t="shared" si="30"/>
        <v>4.678181972167425E-4</v>
      </c>
      <c r="L188" s="28">
        <f t="shared" si="30"/>
        <v>4.1416600031516488E-4</v>
      </c>
      <c r="M188" s="28">
        <f t="shared" si="30"/>
        <v>7.8017424499656428E-4</v>
      </c>
      <c r="O188" s="28">
        <f t="shared" si="22"/>
        <v>-5.1570719486163196E-5</v>
      </c>
      <c r="P188" s="28">
        <f t="shared" si="23"/>
        <v>-1.6804205577541417E-5</v>
      </c>
      <c r="Q188" s="28">
        <f t="shared" si="24"/>
        <v>-1.825879871735265E-4</v>
      </c>
      <c r="R188" s="28">
        <f t="shared" si="25"/>
        <v>4.1534184729027153E-4</v>
      </c>
      <c r="S188" s="28">
        <f t="shared" si="26"/>
        <v>4.6594505083310167E-4</v>
      </c>
      <c r="T188" s="28">
        <f t="shared" si="27"/>
        <v>4.4102513285128379E-4</v>
      </c>
    </row>
    <row r="189" spans="1:20" ht="15" customHeight="1" x14ac:dyDescent="0.2">
      <c r="A189" s="21">
        <f>'23.22-Pesi-uguali'!A189</f>
        <v>186</v>
      </c>
      <c r="B189" s="25">
        <f>'23.22-Pesi-uguali'!B189</f>
        <v>45775</v>
      </c>
      <c r="C189" s="27">
        <f>'23.22-Pesi-uguali'!Q189</f>
        <v>6.5935924732874558E-4</v>
      </c>
      <c r="D189" s="27">
        <f>'23.22-Pesi-uguali'!R189</f>
        <v>2.3370811860557693E-3</v>
      </c>
      <c r="E189" s="27">
        <f>'23.22-Pesi-uguali'!S189</f>
        <v>5.0999631180478353E-3</v>
      </c>
      <c r="F189" s="27">
        <f>'23.22-Pesi-uguali'!T189</f>
        <v>3.848313119017384E-3</v>
      </c>
      <c r="J189" s="28">
        <f t="shared" si="30"/>
        <v>6.5108659577065985E-4</v>
      </c>
      <c r="K189" s="28">
        <f t="shared" si="30"/>
        <v>4.212550720275991E-4</v>
      </c>
      <c r="L189" s="28">
        <f t="shared" si="30"/>
        <v>3.7466473616212478E-4</v>
      </c>
      <c r="M189" s="28">
        <f t="shared" si="30"/>
        <v>7.1990686754250623E-4</v>
      </c>
      <c r="O189" s="28">
        <f t="shared" si="22"/>
        <v>-4.5322747600483544E-5</v>
      </c>
      <c r="P189" s="28">
        <f t="shared" si="23"/>
        <v>-1.1895376937306326E-5</v>
      </c>
      <c r="Q189" s="28">
        <f t="shared" si="24"/>
        <v>-1.5450117577615161E-4</v>
      </c>
      <c r="R189" s="28">
        <f t="shared" si="25"/>
        <v>3.7445486692200145E-4</v>
      </c>
      <c r="S189" s="28">
        <f t="shared" si="26"/>
        <v>4.2132078386764374E-4</v>
      </c>
      <c r="T189" s="28">
        <f t="shared" si="27"/>
        <v>4.0275334010062436E-4</v>
      </c>
    </row>
    <row r="190" spans="1:20" ht="15" customHeight="1" x14ac:dyDescent="0.2">
      <c r="A190" s="21">
        <f>'23.22-Pesi-uguali'!A190</f>
        <v>187</v>
      </c>
      <c r="B190" s="25">
        <f>'23.22-Pesi-uguali'!B190</f>
        <v>45777</v>
      </c>
      <c r="C190" s="27">
        <f>'23.22-Pesi-uguali'!Q190</f>
        <v>7.3745417067381811E-3</v>
      </c>
      <c r="D190" s="27">
        <f>'23.22-Pesi-uguali'!R190</f>
        <v>1.0062424306741312E-2</v>
      </c>
      <c r="E190" s="27">
        <f>'23.22-Pesi-uguali'!S190</f>
        <v>3.9781071060945557E-3</v>
      </c>
      <c r="F190" s="27">
        <f>'23.22-Pesi-uguali'!T190</f>
        <v>7.8018810440033375E-3</v>
      </c>
      <c r="J190" s="28">
        <f t="shared" si="30"/>
        <v>5.8602141165529768E-4</v>
      </c>
      <c r="K190" s="28">
        <f t="shared" si="30"/>
        <v>3.7967575967186079E-4</v>
      </c>
      <c r="L190" s="28">
        <f t="shared" si="30"/>
        <v>3.3979922492645713E-4</v>
      </c>
      <c r="M190" s="28">
        <f t="shared" si="30"/>
        <v>6.4939713217445575E-4</v>
      </c>
      <c r="O190" s="28">
        <f t="shared" si="22"/>
        <v>-4.0636375231256801E-5</v>
      </c>
      <c r="P190" s="28">
        <f t="shared" si="23"/>
        <v>-1.0369568459283657E-5</v>
      </c>
      <c r="Q190" s="28">
        <f t="shared" si="24"/>
        <v>-1.3879731611437241E-4</v>
      </c>
      <c r="R190" s="28">
        <f t="shared" si="25"/>
        <v>3.3820128301507811E-4</v>
      </c>
      <c r="S190" s="28">
        <f t="shared" si="26"/>
        <v>3.8008808749973006E-4</v>
      </c>
      <c r="T190" s="28">
        <f t="shared" si="27"/>
        <v>3.6444063158793077E-4</v>
      </c>
    </row>
    <row r="191" spans="1:20" ht="15" customHeight="1" x14ac:dyDescent="0.2">
      <c r="A191" s="21">
        <f>'23.22-Pesi-uguali'!A191</f>
        <v>188</v>
      </c>
      <c r="B191" s="25">
        <f>'23.22-Pesi-uguali'!B191</f>
        <v>45779</v>
      </c>
      <c r="C191" s="27">
        <f>'23.22-Pesi-uguali'!Q191</f>
        <v>2.1163387608246507E-2</v>
      </c>
      <c r="D191" s="27">
        <f>'23.22-Pesi-uguali'!R191</f>
        <v>7.7991855442305644E-3</v>
      </c>
      <c r="E191" s="27">
        <f>'23.22-Pesi-uguali'!S191</f>
        <v>2.0564200900502542E-2</v>
      </c>
      <c r="F191" s="27">
        <f>'23.22-Pesi-uguali'!T191</f>
        <v>1.1320609093825646E-2</v>
      </c>
      <c r="J191" s="28">
        <f t="shared" si="30"/>
        <v>5.3285765702821002E-4</v>
      </c>
      <c r="K191" s="28">
        <f t="shared" si="30"/>
        <v>3.5183342199756457E-4</v>
      </c>
      <c r="L191" s="28">
        <f t="shared" si="30"/>
        <v>3.0740183604856741E-4</v>
      </c>
      <c r="M191" s="28">
        <f t="shared" si="30"/>
        <v>5.9054435373948804E-4</v>
      </c>
      <c r="O191" s="28">
        <f t="shared" si="22"/>
        <v>-2.915216093603514E-5</v>
      </c>
      <c r="P191" s="28">
        <f t="shared" si="23"/>
        <v>-6.3989399365787089E-6</v>
      </c>
      <c r="Q191" s="28">
        <f t="shared" si="24"/>
        <v>-1.1916405478793391E-4</v>
      </c>
      <c r="R191" s="28">
        <f t="shared" si="25"/>
        <v>3.0838409487748893E-4</v>
      </c>
      <c r="S191" s="28">
        <f t="shared" si="26"/>
        <v>3.4992986249530539E-4</v>
      </c>
      <c r="T191" s="28">
        <f t="shared" si="27"/>
        <v>3.311002402713431E-4</v>
      </c>
    </row>
    <row r="192" spans="1:20" ht="15" customHeight="1" x14ac:dyDescent="0.2">
      <c r="A192" s="21">
        <f>'23.22-Pesi-uguali'!A192</f>
        <v>189</v>
      </c>
      <c r="B192" s="25">
        <f>'23.22-Pesi-uguali'!B192</f>
        <v>45784</v>
      </c>
      <c r="C192" s="27">
        <f>'23.22-Pesi-uguali'!Q192</f>
        <v>-9.6695968475296462E-3</v>
      </c>
      <c r="D192" s="27">
        <f>'23.22-Pesi-uguali'!R192</f>
        <v>-2.3876222047042683E-4</v>
      </c>
      <c r="E192" s="27">
        <f>'23.22-Pesi-uguali'!S192</f>
        <v>-1.1693653341963506E-2</v>
      </c>
      <c r="F192" s="27">
        <f>'23.22-Pesi-uguali'!T192</f>
        <v>6.4964531695685303E-3</v>
      </c>
      <c r="J192" s="28">
        <f t="shared" si="30"/>
        <v>5.2436078883107715E-4</v>
      </c>
      <c r="K192" s="28">
        <f t="shared" si="30"/>
        <v>3.2273280931314162E-4</v>
      </c>
      <c r="L192" s="28">
        <f t="shared" si="30"/>
        <v>3.1895028831133366E-4</v>
      </c>
      <c r="M192" s="28">
        <f t="shared" si="30"/>
        <v>5.4430553739105996E-4</v>
      </c>
      <c r="O192" s="28">
        <f t="shared" si="22"/>
        <v>-9.7312261723131902E-6</v>
      </c>
      <c r="P192" s="28">
        <f t="shared" si="23"/>
        <v>3.7761769508197871E-5</v>
      </c>
      <c r="Q192" s="28">
        <f t="shared" si="24"/>
        <v>-8.3289405487733297E-5</v>
      </c>
      <c r="R192" s="28">
        <f t="shared" si="25"/>
        <v>2.9358408722892531E-4</v>
      </c>
      <c r="S192" s="28">
        <f t="shared" si="26"/>
        <v>3.2376602932541988E-4</v>
      </c>
      <c r="T192" s="28">
        <f t="shared" si="27"/>
        <v>3.2127014421635741E-4</v>
      </c>
    </row>
    <row r="193" spans="1:20" ht="15" customHeight="1" x14ac:dyDescent="0.2">
      <c r="A193" s="21">
        <f>'23.22-Pesi-uguali'!A193</f>
        <v>190</v>
      </c>
      <c r="B193" s="25">
        <f>'23.22-Pesi-uguali'!B193</f>
        <v>45785</v>
      </c>
      <c r="C193" s="27">
        <f>'23.22-Pesi-uguali'!Q193</f>
        <v>5.801056465656847E-3</v>
      </c>
      <c r="D193" s="27">
        <f>'23.22-Pesi-uguali'!R193</f>
        <v>-3.6484992301178405E-3</v>
      </c>
      <c r="E193" s="27">
        <f>'23.22-Pesi-uguali'!S193</f>
        <v>3.7694170263330587E-3</v>
      </c>
      <c r="F193" s="27">
        <f>'23.22-Pesi-uguali'!T193</f>
        <v>-4.9388793566417918E-3</v>
      </c>
      <c r="J193" s="28">
        <f t="shared" si="30"/>
        <v>4.8127482026734495E-4</v>
      </c>
      <c r="K193" s="28">
        <f t="shared" si="30"/>
        <v>2.9046522912161985E-4</v>
      </c>
      <c r="L193" s="28">
        <f t="shared" si="30"/>
        <v>3.0072941232840169E-4</v>
      </c>
      <c r="M193" s="28">
        <f t="shared" si="30"/>
        <v>4.9409537403039374E-4</v>
      </c>
      <c r="O193" s="28">
        <f t="shared" si="22"/>
        <v>-8.5272301136448696E-6</v>
      </c>
      <c r="P193" s="28">
        <f t="shared" si="23"/>
        <v>4.5292883906533564E-5</v>
      </c>
      <c r="Q193" s="28">
        <f t="shared" si="24"/>
        <v>-8.1242273247818353E-5</v>
      </c>
      <c r="R193" s="28">
        <f t="shared" si="25"/>
        <v>2.6450487876976669E-4</v>
      </c>
      <c r="S193" s="28">
        <f t="shared" si="26"/>
        <v>2.9123431563448309E-4</v>
      </c>
      <c r="T193" s="28">
        <f t="shared" si="27"/>
        <v>2.8154640266299825E-4</v>
      </c>
    </row>
    <row r="194" spans="1:20" ht="15" customHeight="1" x14ac:dyDescent="0.2">
      <c r="A194" s="21">
        <f>'23.22-Pesi-uguali'!A194</f>
        <v>191</v>
      </c>
      <c r="B194" s="25">
        <f>'23.22-Pesi-uguali'!B194</f>
        <v>45786</v>
      </c>
      <c r="C194" s="27">
        <f>'23.22-Pesi-uguali'!Q194</f>
        <v>-5.3575718747501477E-4</v>
      </c>
      <c r="D194" s="27">
        <f>'23.22-Pesi-uguali'!R194</f>
        <v>-1.3899798550036746E-3</v>
      </c>
      <c r="E194" s="27">
        <f>'23.22-Pesi-uguali'!S194</f>
        <v>2.400191701776674E-3</v>
      </c>
      <c r="F194" s="27">
        <f>'23.22-Pesi-uguali'!T194</f>
        <v>1.2074400867882201E-2</v>
      </c>
      <c r="J194" s="28">
        <f t="shared" si="30"/>
        <v>4.3651256385238439E-4</v>
      </c>
      <c r="K194" s="28">
        <f t="shared" si="30"/>
        <v>2.6274986087267491E-4</v>
      </c>
      <c r="L194" s="28">
        <f t="shared" si="30"/>
        <v>2.720773215674025E-4</v>
      </c>
      <c r="M194" s="28">
        <f t="shared" si="30"/>
        <v>4.4712508955730063E-4</v>
      </c>
      <c r="O194" s="28">
        <f t="shared" si="22"/>
        <v>-9.7910221071622955E-6</v>
      </c>
      <c r="P194" s="28">
        <f t="shared" si="23"/>
        <v>4.295025561711685E-5</v>
      </c>
      <c r="Q194" s="28">
        <f t="shared" si="24"/>
        <v>-7.5983117725531113E-5</v>
      </c>
      <c r="R194" s="28">
        <f t="shared" si="25"/>
        <v>2.3667911938093309E-4</v>
      </c>
      <c r="S194" s="28">
        <f t="shared" si="26"/>
        <v>2.6391283382407E-4</v>
      </c>
      <c r="T194" s="28">
        <f t="shared" si="27"/>
        <v>2.5153009280290541E-4</v>
      </c>
    </row>
    <row r="195" spans="1:20" ht="15" customHeight="1" x14ac:dyDescent="0.2">
      <c r="A195" s="21">
        <f>'23.22-Pesi-uguali'!A195</f>
        <v>192</v>
      </c>
      <c r="B195" s="25">
        <f>'23.22-Pesi-uguali'!B195</f>
        <v>45789</v>
      </c>
      <c r="C195" s="27">
        <f>'23.22-Pesi-uguali'!Q195</f>
        <v>3.2677072925271868E-2</v>
      </c>
      <c r="D195" s="27">
        <f>'23.22-Pesi-uguali'!R195</f>
        <v>-1.5375964226185472E-3</v>
      </c>
      <c r="E195" s="27">
        <f>'23.22-Pesi-uguali'!S195</f>
        <v>3.6518438978464388E-3</v>
      </c>
      <c r="F195" s="27">
        <f>'23.22-Pesi-uguali'!T195</f>
        <v>-1.5892384388010553E-2</v>
      </c>
      <c r="J195" s="28">
        <f t="shared" si="30"/>
        <v>3.9289001104353909E-4</v>
      </c>
      <c r="K195" s="28">
        <f t="shared" si="30"/>
        <v>2.3666807918513901E-4</v>
      </c>
      <c r="L195" s="28">
        <f t="shared" si="30"/>
        <v>2.4544568143119002E-4</v>
      </c>
      <c r="M195" s="28">
        <f t="shared" si="30"/>
        <v>4.1699169623340201E-4</v>
      </c>
      <c r="O195" s="28">
        <f t="shared" si="22"/>
        <v>-8.7374507266696964E-6</v>
      </c>
      <c r="P195" s="28">
        <f t="shared" si="23"/>
        <v>3.8526638059850693E-5</v>
      </c>
      <c r="Q195" s="28">
        <f t="shared" si="24"/>
        <v>-6.9031700657920257E-5</v>
      </c>
      <c r="R195" s="28">
        <f t="shared" si="25"/>
        <v>2.1267758563147814E-4</v>
      </c>
      <c r="S195" s="28">
        <f t="shared" si="26"/>
        <v>2.3584323304490351E-4</v>
      </c>
      <c r="T195" s="28">
        <f t="shared" si="27"/>
        <v>2.2927517119931647E-4</v>
      </c>
    </row>
    <row r="196" spans="1:20" ht="15" customHeight="1" x14ac:dyDescent="0.2">
      <c r="A196" s="21">
        <f>'23.22-Pesi-uguali'!A196</f>
        <v>193</v>
      </c>
      <c r="B196" s="25">
        <f>'23.22-Pesi-uguali'!B196</f>
        <v>45790</v>
      </c>
      <c r="C196" s="27">
        <f>'23.22-Pesi-uguali'!Q196</f>
        <v>7.2749111003691169E-3</v>
      </c>
      <c r="D196" s="27">
        <f>'23.22-Pesi-uguali'!R196</f>
        <v>3.0385038486065272E-3</v>
      </c>
      <c r="E196" s="27">
        <f>'23.22-Pesi-uguali'!S196</f>
        <v>4.8236913100168531E-3</v>
      </c>
      <c r="F196" s="27">
        <f>'23.22-Pesi-uguali'!T196</f>
        <v>1.3940682790080846E-2</v>
      </c>
      <c r="J196" s="28">
        <f t="shared" si="30"/>
        <v>4.6038011943553875E-4</v>
      </c>
      <c r="K196" s="28">
        <f t="shared" si="30"/>
        <v>2.1323769154251004E-4</v>
      </c>
      <c r="L196" s="28">
        <f t="shared" si="30"/>
        <v>2.2223470967349486E-4</v>
      </c>
      <c r="M196" s="28">
        <f t="shared" si="30"/>
        <v>4.0054931476368998E-4</v>
      </c>
      <c r="O196" s="28">
        <f t="shared" si="22"/>
        <v>-1.2888120697157066E-5</v>
      </c>
      <c r="P196" s="28">
        <f t="shared" si="23"/>
        <v>4.6607131190029336E-5</v>
      </c>
      <c r="Q196" s="28">
        <f t="shared" si="24"/>
        <v>-1.1406019095247551E-4</v>
      </c>
      <c r="R196" s="28">
        <f t="shared" si="25"/>
        <v>1.9084832085700131E-4</v>
      </c>
      <c r="S196" s="28">
        <f t="shared" si="26"/>
        <v>2.1470251707860155E-4</v>
      </c>
      <c r="T196" s="28">
        <f t="shared" si="27"/>
        <v>2.0054400338442619E-4</v>
      </c>
    </row>
    <row r="197" spans="1:20" ht="15" customHeight="1" x14ac:dyDescent="0.2">
      <c r="A197" s="21">
        <f>'23.22-Pesi-uguali'!A197</f>
        <v>194</v>
      </c>
      <c r="B197" s="25">
        <f>'23.22-Pesi-uguali'!B197</f>
        <v>45791</v>
      </c>
      <c r="C197" s="27">
        <f>'23.22-Pesi-uguali'!Q197</f>
        <v>1.0699520639907778E-3</v>
      </c>
      <c r="D197" s="27">
        <f>'23.22-Pesi-uguali'!R197</f>
        <v>6.0029972518244028E-3</v>
      </c>
      <c r="E197" s="27">
        <f>'23.22-Pesi-uguali'!S197</f>
        <v>4.4364758660916902E-3</v>
      </c>
      <c r="F197" s="27">
        <f>'23.22-Pesi-uguali'!T197</f>
        <v>1.140893104445638E-2</v>
      </c>
      <c r="J197" s="28">
        <f t="shared" ref="J197:M212" si="31">J196*$H$2+C196^2*(1-$H$2)</f>
        <v>4.1963454064381227E-4</v>
      </c>
      <c r="K197" s="28">
        <f t="shared" si="31"/>
        <v>1.9283717295205872E-4</v>
      </c>
      <c r="L197" s="28">
        <f t="shared" si="31"/>
        <v>2.0233803849157856E-4</v>
      </c>
      <c r="M197" s="28">
        <f t="shared" si="31"/>
        <v>3.799286469526866E-4</v>
      </c>
      <c r="O197" s="28">
        <f t="shared" ref="O197:O260" si="32">O196*$H$2+C196*D196*(1-$H$2)</f>
        <v>-9.388824089767169E-6</v>
      </c>
      <c r="P197" s="28">
        <f t="shared" ref="P197:P260" si="33">P196*$H$2+C196*E196*(1-$H$2)</f>
        <v>4.5455610616625965E-5</v>
      </c>
      <c r="Q197" s="28">
        <f t="shared" ref="Q197:Q260" si="34">Q196*$H$2+C196*F196*(1-$H$2)</f>
        <v>-9.2512449059599575E-5</v>
      </c>
      <c r="R197" s="28">
        <f t="shared" ref="R197:R260" si="35">R196*$H$2+D196*E196*(1-$H$2)</f>
        <v>1.7322916923229881E-4</v>
      </c>
      <c r="S197" s="28">
        <f t="shared" ref="S197:S260" si="36">S196*$H$2+D196*F196*(1-$H$2)</f>
        <v>1.9746814720172776E-4</v>
      </c>
      <c r="T197" s="28">
        <f t="shared" ref="T197:T260" si="37">T196*$H$2+E196*F196*(1-$H$2)</f>
        <v>1.8721415808900502E-4</v>
      </c>
    </row>
    <row r="198" spans="1:20" ht="15" customHeight="1" x14ac:dyDescent="0.2">
      <c r="A198" s="21">
        <f>'23.22-Pesi-uguali'!A198</f>
        <v>195</v>
      </c>
      <c r="B198" s="25">
        <f>'23.22-Pesi-uguali'!B198</f>
        <v>45792</v>
      </c>
      <c r="C198" s="27">
        <f>'23.22-Pesi-uguali'!Q198</f>
        <v>4.3814222770775348E-3</v>
      </c>
      <c r="D198" s="27">
        <f>'23.22-Pesi-uguali'!R198</f>
        <v>4.5307530218729524E-3</v>
      </c>
      <c r="E198" s="27">
        <f>'23.22-Pesi-uguali'!S198</f>
        <v>-4.0107777982556156E-4</v>
      </c>
      <c r="F198" s="27">
        <f>'23.22-Pesi-uguali'!T198</f>
        <v>-8.0396761849512131E-3</v>
      </c>
      <c r="J198" s="28">
        <f t="shared" si="31"/>
        <v>3.7778556632135489E-4</v>
      </c>
      <c r="K198" s="28">
        <f t="shared" si="31"/>
        <v>1.7715705325739399E-4</v>
      </c>
      <c r="L198" s="28">
        <f t="shared" si="31"/>
        <v>1.8407246645346211E-4</v>
      </c>
      <c r="M198" s="28">
        <f t="shared" si="31"/>
        <v>3.54952153015134E-4</v>
      </c>
      <c r="O198" s="28">
        <f t="shared" si="32"/>
        <v>-7.8076497508184039E-6</v>
      </c>
      <c r="P198" s="28">
        <f t="shared" si="33"/>
        <v>4.1384731205940376E-5</v>
      </c>
      <c r="Q198" s="28">
        <f t="shared" si="34"/>
        <v>-8.2040503221745165E-5</v>
      </c>
      <c r="R198" s="28">
        <f t="shared" si="35"/>
        <v>1.5856946755226229E-4</v>
      </c>
      <c r="S198" s="28">
        <f t="shared" si="36"/>
        <v>1.8457011065216758E-4</v>
      </c>
      <c r="T198" s="28">
        <f t="shared" si="37"/>
        <v>1.7355428700376803E-4</v>
      </c>
    </row>
    <row r="199" spans="1:20" ht="15" customHeight="1" x14ac:dyDescent="0.2">
      <c r="A199" s="21">
        <f>'23.22-Pesi-uguali'!A199</f>
        <v>196</v>
      </c>
      <c r="B199" s="25">
        <f>'23.22-Pesi-uguali'!B199</f>
        <v>45793</v>
      </c>
      <c r="C199" s="27">
        <f>'23.22-Pesi-uguali'!Q199</f>
        <v>7.1372097156761089E-3</v>
      </c>
      <c r="D199" s="27">
        <f>'23.22-Pesi-uguali'!R199</f>
        <v>6.339541980208265E-3</v>
      </c>
      <c r="E199" s="27">
        <f>'23.22-Pesi-uguali'!S199</f>
        <v>5.027775595388936E-3</v>
      </c>
      <c r="F199" s="27">
        <f>'23.22-Pesi-uguali'!T199</f>
        <v>2.2923111942787407E-3</v>
      </c>
      <c r="J199" s="28">
        <f t="shared" si="31"/>
        <v>3.4192669580622654E-4</v>
      </c>
      <c r="K199" s="28">
        <f t="shared" si="31"/>
        <v>1.6149412022617568E-4</v>
      </c>
      <c r="L199" s="28">
        <f t="shared" si="31"/>
        <v>1.6568130614666289E-4</v>
      </c>
      <c r="M199" s="28">
        <f t="shared" si="31"/>
        <v>3.2592057702950778E-4</v>
      </c>
      <c r="O199" s="28">
        <f t="shared" si="32"/>
        <v>-5.0417705535395134E-6</v>
      </c>
      <c r="P199" s="28">
        <f t="shared" si="33"/>
        <v>3.7070528973409484E-5</v>
      </c>
      <c r="Q199" s="28">
        <f t="shared" si="34"/>
        <v>-7.7358974533294137E-5</v>
      </c>
      <c r="R199" s="28">
        <f t="shared" si="35"/>
        <v>1.4253080236074098E-4</v>
      </c>
      <c r="S199" s="28">
        <f t="shared" si="36"/>
        <v>1.6247052086996604E-4</v>
      </c>
      <c r="T199" s="28">
        <f t="shared" si="37"/>
        <v>1.565213118508689E-4</v>
      </c>
    </row>
    <row r="200" spans="1:20" ht="15" customHeight="1" x14ac:dyDescent="0.2">
      <c r="A200" s="21">
        <f>'23.22-Pesi-uguali'!A200</f>
        <v>197</v>
      </c>
      <c r="B200" s="25">
        <f>'23.22-Pesi-uguali'!B200</f>
        <v>45796</v>
      </c>
      <c r="C200" s="27">
        <f>'23.22-Pesi-uguali'!Q200</f>
        <v>1.0216128551302987E-3</v>
      </c>
      <c r="D200" s="27">
        <f>'23.22-Pesi-uguali'!R200</f>
        <v>8.7414738034768558E-3</v>
      </c>
      <c r="E200" s="27">
        <f>'23.22-Pesi-uguali'!S200</f>
        <v>9.6721783490421823E-3</v>
      </c>
      <c r="F200" s="27">
        <f>'23.22-Pesi-uguali'!T200</f>
        <v>-2.0084660316896071E-3</v>
      </c>
      <c r="J200" s="28">
        <f t="shared" si="31"/>
        <v>3.12828002478158E-4</v>
      </c>
      <c r="K200" s="28">
        <f t="shared" si="31"/>
        <v>1.4936368745544041E-4</v>
      </c>
      <c r="L200" s="28">
        <f t="shared" si="31"/>
        <v>1.5164102827575546E-4</v>
      </c>
      <c r="M200" s="28">
        <f t="shared" si="31"/>
        <v>2.9385398838769857E-4</v>
      </c>
      <c r="O200" s="28">
        <f t="shared" si="32"/>
        <v>-1.29294367776643E-8</v>
      </c>
      <c r="P200" s="28">
        <f t="shared" si="33"/>
        <v>3.6951904958833448E-5</v>
      </c>
      <c r="Q200" s="28">
        <f t="shared" si="34"/>
        <v>-6.7987006507248785E-5</v>
      </c>
      <c r="R200" s="28">
        <f t="shared" si="35"/>
        <v>1.3146510157007035E-4</v>
      </c>
      <c r="S200" s="28">
        <f t="shared" si="36"/>
        <v>1.4767668908775258E-4</v>
      </c>
      <c r="T200" s="28">
        <f t="shared" si="37"/>
        <v>1.4202170329374517E-4</v>
      </c>
    </row>
    <row r="201" spans="1:20" ht="15" customHeight="1" x14ac:dyDescent="0.2">
      <c r="A201" s="21">
        <f>'23.22-Pesi-uguali'!A201</f>
        <v>198</v>
      </c>
      <c r="B201" s="25">
        <f>'23.22-Pesi-uguali'!B201</f>
        <v>45797</v>
      </c>
      <c r="C201" s="27">
        <f>'23.22-Pesi-uguali'!Q201</f>
        <v>-3.8596248587501212E-3</v>
      </c>
      <c r="D201" s="27">
        <f>'23.22-Pesi-uguali'!R201</f>
        <v>7.6377390553444514E-3</v>
      </c>
      <c r="E201" s="27">
        <f>'23.22-Pesi-uguali'!S201</f>
        <v>6.0409406270983757E-3</v>
      </c>
      <c r="F201" s="27">
        <f>'23.22-Pesi-uguali'!T201</f>
        <v>3.0728237860986082E-3</v>
      </c>
      <c r="J201" s="28">
        <f t="shared" si="31"/>
        <v>2.8164957151291894E-4</v>
      </c>
      <c r="K201" s="28">
        <f t="shared" si="31"/>
        <v>1.4206865513558358E-4</v>
      </c>
      <c r="L201" s="28">
        <f t="shared" si="31"/>
        <v>1.4583202884974793E-4</v>
      </c>
      <c r="M201" s="28">
        <f t="shared" si="31"/>
        <v>2.6487198312897381E-4</v>
      </c>
      <c r="O201" s="28">
        <f t="shared" si="32"/>
        <v>8.8140370794177214E-7</v>
      </c>
      <c r="P201" s="28">
        <f t="shared" si="33"/>
        <v>3.4244836636799552E-5</v>
      </c>
      <c r="Q201" s="28">
        <f t="shared" si="34"/>
        <v>-6.1393493328230561E-5</v>
      </c>
      <c r="R201" s="28">
        <f t="shared" si="35"/>
        <v>1.2677350077913414E-4</v>
      </c>
      <c r="S201" s="28">
        <f t="shared" si="36"/>
        <v>1.3115332485885857E-4</v>
      </c>
      <c r="T201" s="28">
        <f t="shared" si="37"/>
        <v>1.2587690879772116E-4</v>
      </c>
    </row>
    <row r="202" spans="1:20" ht="15" customHeight="1" x14ac:dyDescent="0.2">
      <c r="A202" s="21">
        <f>'23.22-Pesi-uguali'!A202</f>
        <v>199</v>
      </c>
      <c r="B202" s="25">
        <f>'23.22-Pesi-uguali'!B202</f>
        <v>45798</v>
      </c>
      <c r="C202" s="27">
        <f>'23.22-Pesi-uguali'!Q202</f>
        <v>-1.6104030050684622E-2</v>
      </c>
      <c r="D202" s="27">
        <f>'23.22-Pesi-uguali'!R202</f>
        <v>4.3923609235342409E-3</v>
      </c>
      <c r="E202" s="27">
        <f>'23.22-Pesi-uguali'!S202</f>
        <v>3.6258822809566485E-3</v>
      </c>
      <c r="F202" s="27">
        <f>'23.22-Pesi-uguali'!T202</f>
        <v>-1.1308143719080584E-4</v>
      </c>
      <c r="J202" s="28">
        <f t="shared" si="31"/>
        <v>2.5497428476665523E-4</v>
      </c>
      <c r="K202" s="28">
        <f t="shared" si="31"/>
        <v>1.3369529540977864E-4</v>
      </c>
      <c r="L202" s="28">
        <f t="shared" si="31"/>
        <v>1.3489812233078593E-4</v>
      </c>
      <c r="M202" s="28">
        <f t="shared" si="31"/>
        <v>2.3932900941811777E-4</v>
      </c>
      <c r="O202" s="28">
        <f t="shared" si="32"/>
        <v>-2.1546174151178158E-6</v>
      </c>
      <c r="P202" s="28">
        <f t="shared" si="33"/>
        <v>2.8488776511661356E-5</v>
      </c>
      <c r="Q202" s="28">
        <f t="shared" si="34"/>
        <v>-5.6440138702545992E-5</v>
      </c>
      <c r="R202" s="28">
        <f t="shared" si="35"/>
        <v>1.1871006351708136E-4</v>
      </c>
      <c r="S202" s="28">
        <f t="shared" si="36"/>
        <v>1.2038493499710039E-4</v>
      </c>
      <c r="T202" s="28">
        <f t="shared" si="37"/>
        <v>1.1514549252288478E-4</v>
      </c>
    </row>
    <row r="203" spans="1:20" ht="15" customHeight="1" x14ac:dyDescent="0.2">
      <c r="A203" s="21">
        <f>'23.22-Pesi-uguali'!A203</f>
        <v>200</v>
      </c>
      <c r="B203" s="25">
        <f>'23.22-Pesi-uguali'!B203</f>
        <v>45799</v>
      </c>
      <c r="C203" s="27">
        <f>'23.22-Pesi-uguali'!Q203</f>
        <v>-4.2411583091807081E-4</v>
      </c>
      <c r="D203" s="27">
        <f>'23.22-Pesi-uguali'!R203</f>
        <v>-3.7662585124798626E-3</v>
      </c>
      <c r="E203" s="27">
        <f>'23.22-Pesi-uguali'!S203</f>
        <v>-6.8792561570683803E-3</v>
      </c>
      <c r="F203" s="27">
        <f>'23.22-Pesi-uguali'!T203</f>
        <v>-5.9639823085449973E-3</v>
      </c>
      <c r="J203" s="28">
        <f t="shared" si="31"/>
        <v>2.5541083467732506E-4</v>
      </c>
      <c r="K203" s="28">
        <f t="shared" si="31"/>
        <v>1.2225504931705984E-4</v>
      </c>
      <c r="L203" s="28">
        <f t="shared" si="31"/>
        <v>1.2272301232924289E-4</v>
      </c>
      <c r="M203" s="28">
        <f t="shared" si="31"/>
        <v>2.1539738721744971E-4</v>
      </c>
      <c r="O203" s="28">
        <f t="shared" si="32"/>
        <v>-9.0126269042108596E-6</v>
      </c>
      <c r="P203" s="28">
        <f t="shared" si="33"/>
        <v>1.9800767139218144E-5</v>
      </c>
      <c r="Q203" s="28">
        <f t="shared" si="34"/>
        <v>-5.0614018146021863E-5</v>
      </c>
      <c r="R203" s="28">
        <f t="shared" si="35"/>
        <v>1.0843167552979414E-4</v>
      </c>
      <c r="S203" s="28">
        <f t="shared" si="36"/>
        <v>1.0829677204880096E-4</v>
      </c>
      <c r="T203" s="28">
        <f t="shared" si="37"/>
        <v>1.0358994127265478E-4</v>
      </c>
    </row>
    <row r="204" spans="1:20" ht="15" customHeight="1" x14ac:dyDescent="0.2">
      <c r="A204" s="21">
        <f>'23.22-Pesi-uguali'!A204</f>
        <v>201</v>
      </c>
      <c r="B204" s="25">
        <f>'23.22-Pesi-uguali'!B204</f>
        <v>45800</v>
      </c>
      <c r="C204" s="27">
        <f>'23.22-Pesi-uguali'!Q204</f>
        <v>-6.6483348135852952E-3</v>
      </c>
      <c r="D204" s="27">
        <f>'23.22-Pesi-uguali'!R204</f>
        <v>2.209222902035585E-3</v>
      </c>
      <c r="E204" s="27">
        <f>'23.22-Pesi-uguali'!S204</f>
        <v>-1.7234797745896889E-2</v>
      </c>
      <c r="F204" s="27">
        <f>'23.22-Pesi-uguali'!T204</f>
        <v>1.0614988026081176E-2</v>
      </c>
      <c r="J204" s="28">
        <f t="shared" si="31"/>
        <v>2.2988773863339608E-4</v>
      </c>
      <c r="K204" s="28">
        <f t="shared" si="31"/>
        <v>1.1144801470363655E-4</v>
      </c>
      <c r="L204" s="28">
        <f t="shared" si="31"/>
        <v>1.1518312762377492E-4</v>
      </c>
      <c r="M204" s="28">
        <f t="shared" si="31"/>
        <v>1.9741455699336853E-4</v>
      </c>
      <c r="O204" s="28">
        <f t="shared" si="32"/>
        <v>-7.9516312279425089E-6</v>
      </c>
      <c r="P204" s="28">
        <f t="shared" si="33"/>
        <v>1.8112450569411661E-5</v>
      </c>
      <c r="Q204" s="28">
        <f t="shared" si="34"/>
        <v>-4.5299674400182754E-5</v>
      </c>
      <c r="R204" s="28">
        <f t="shared" si="35"/>
        <v>1.0017941368292355E-4</v>
      </c>
      <c r="S204" s="28">
        <f t="shared" si="36"/>
        <v>9.9713284757704557E-5</v>
      </c>
      <c r="T204" s="28">
        <f t="shared" si="37"/>
        <v>9.7333723347059806E-5</v>
      </c>
    </row>
    <row r="205" spans="1:20" ht="15" customHeight="1" x14ac:dyDescent="0.2">
      <c r="A205" s="21">
        <f>'23.22-Pesi-uguali'!A205</f>
        <v>202</v>
      </c>
      <c r="B205" s="25">
        <f>'23.22-Pesi-uguali'!B205</f>
        <v>45804</v>
      </c>
      <c r="C205" s="27">
        <f>'23.22-Pesi-uguali'!Q205</f>
        <v>2.0543110233761035E-2</v>
      </c>
      <c r="D205" s="27">
        <f>'23.22-Pesi-uguali'!R205</f>
        <v>1.1910708729875548E-2</v>
      </c>
      <c r="E205" s="27">
        <f>'23.22-Pesi-uguali'!S205</f>
        <v>1.8752690327918511E-2</v>
      </c>
      <c r="F205" s="27">
        <f>'23.22-Pesi-uguali'!T205</f>
        <v>3.9705072749346973E-3</v>
      </c>
      <c r="J205" s="28">
        <f t="shared" si="31"/>
        <v>2.1131900034940948E-4</v>
      </c>
      <c r="K205" s="28">
        <f t="shared" si="31"/>
        <v>1.0079127981636075E-4</v>
      </c>
      <c r="L205" s="28">
        <f t="shared" si="31"/>
        <v>1.3336864019559467E-4</v>
      </c>
      <c r="M205" s="28">
        <f t="shared" si="31"/>
        <v>1.8894089837341637E-4</v>
      </c>
      <c r="O205" s="28">
        <f t="shared" si="32"/>
        <v>-8.6252334582055699E-6</v>
      </c>
      <c r="P205" s="28">
        <f t="shared" si="33"/>
        <v>2.7759476098385257E-5</v>
      </c>
      <c r="Q205" s="28">
        <f t="shared" si="34"/>
        <v>-4.782690640412313E-5</v>
      </c>
      <c r="R205" s="28">
        <f t="shared" si="35"/>
        <v>8.6353921325412519E-5</v>
      </c>
      <c r="S205" s="28">
        <f t="shared" si="36"/>
        <v>9.2087043747139308E-5</v>
      </c>
      <c r="T205" s="28">
        <f t="shared" si="37"/>
        <v>6.9305633841891193E-5</v>
      </c>
    </row>
    <row r="206" spans="1:20" ht="15" customHeight="1" x14ac:dyDescent="0.2">
      <c r="A206" s="21">
        <f>'23.22-Pesi-uguali'!A206</f>
        <v>203</v>
      </c>
      <c r="B206" s="25">
        <f>'23.22-Pesi-uguali'!B206</f>
        <v>45805</v>
      </c>
      <c r="C206" s="27">
        <f>'23.22-Pesi-uguali'!Q206</f>
        <v>-5.558820198755531E-3</v>
      </c>
      <c r="D206" s="27">
        <f>'23.22-Pesi-uguali'!R206</f>
        <v>-1.134971016183005E-2</v>
      </c>
      <c r="E206" s="27">
        <f>'23.22-Pesi-uguali'!S206</f>
        <v>-8.3662558097448367E-3</v>
      </c>
      <c r="F206" s="27">
        <f>'23.22-Pesi-uguali'!T206</f>
        <v>-1.7110351811355632E-3</v>
      </c>
      <c r="J206" s="28">
        <f t="shared" si="31"/>
        <v>2.3238903812211427E-4</v>
      </c>
      <c r="K206" s="28">
        <f t="shared" si="31"/>
        <v>1.0489865007951803E-4</v>
      </c>
      <c r="L206" s="28">
        <f t="shared" si="31"/>
        <v>1.5519811562951605E-4</v>
      </c>
      <c r="M206" s="28">
        <f t="shared" si="31"/>
        <v>1.7162330133810568E-4</v>
      </c>
      <c r="O206" s="28">
        <f t="shared" si="32"/>
        <v>1.670559012762031E-5</v>
      </c>
      <c r="P206" s="28">
        <f t="shared" si="33"/>
        <v>6.3507386947148165E-5</v>
      </c>
      <c r="Q206" s="28">
        <f t="shared" si="34"/>
        <v>-3.4887558900417456E-5</v>
      </c>
      <c r="R206" s="28">
        <f t="shared" si="35"/>
        <v>1.0005431243261044E-4</v>
      </c>
      <c r="S206" s="28">
        <f t="shared" si="36"/>
        <v>8.7607494938585277E-5</v>
      </c>
      <c r="T206" s="28">
        <f t="shared" si="37"/>
        <v>6.9820839794861871E-5</v>
      </c>
    </row>
    <row r="207" spans="1:20" ht="15" customHeight="1" x14ac:dyDescent="0.2">
      <c r="A207" s="21">
        <f>'23.22-Pesi-uguali'!A207</f>
        <v>204</v>
      </c>
      <c r="B207" s="25">
        <f>'23.22-Pesi-uguali'!B207</f>
        <v>45806</v>
      </c>
      <c r="C207" s="27">
        <f>'23.22-Pesi-uguali'!Q207</f>
        <v>4.0271854251896942E-3</v>
      </c>
      <c r="D207" s="27">
        <f>'23.22-Pesi-uguali'!R207</f>
        <v>-6.0259864248668666E-4</v>
      </c>
      <c r="E207" s="27">
        <f>'23.22-Pesi-uguali'!S207</f>
        <v>-3.927357816970861E-3</v>
      </c>
      <c r="F207" s="27">
        <f>'23.22-Pesi-uguali'!T207</f>
        <v>1.5347853797398104E-2</v>
      </c>
      <c r="J207" s="28">
        <f t="shared" si="31"/>
        <v>2.122401825101121E-4</v>
      </c>
      <c r="K207" s="28">
        <f t="shared" si="31"/>
        <v>1.0729037714732106E-4</v>
      </c>
      <c r="L207" s="28">
        <f t="shared" si="31"/>
        <v>1.4667772769397336E-4</v>
      </c>
      <c r="M207" s="28">
        <f t="shared" si="31"/>
        <v>1.5475373534340348E-4</v>
      </c>
      <c r="O207" s="28">
        <f t="shared" si="32"/>
        <v>2.1344130924618458E-5</v>
      </c>
      <c r="P207" s="28">
        <f t="shared" si="33"/>
        <v>6.1807299430749889E-5</v>
      </c>
      <c r="Q207" s="28">
        <f t="shared" si="34"/>
        <v>-3.0447669317807939E-5</v>
      </c>
      <c r="R207" s="28">
        <f t="shared" si="35"/>
        <v>9.9544339047382462E-5</v>
      </c>
      <c r="S207" s="28">
        <f t="shared" si="36"/>
        <v>8.0788720782985055E-5</v>
      </c>
      <c r="T207" s="28">
        <f t="shared" si="37"/>
        <v>6.4270251617861007E-5</v>
      </c>
    </row>
    <row r="208" spans="1:20" ht="15" customHeight="1" x14ac:dyDescent="0.2">
      <c r="A208" s="21">
        <f>'23.22-Pesi-uguali'!A208</f>
        <v>205</v>
      </c>
      <c r="B208" s="25">
        <f>'23.22-Pesi-uguali'!B208</f>
        <v>45807</v>
      </c>
      <c r="C208" s="27">
        <f>'23.22-Pesi-uguali'!Q208</f>
        <v>9.1960999339399207E-6</v>
      </c>
      <c r="D208" s="27">
        <f>'23.22-Pesi-uguali'!R208</f>
        <v>7.3880001423001721E-3</v>
      </c>
      <c r="E208" s="27">
        <f>'23.22-Pesi-uguali'!S208</f>
        <v>1.8374595402784039E-3</v>
      </c>
      <c r="F208" s="27">
        <f>'23.22-Pesi-uguali'!T208</f>
        <v>-3.9832750215670672E-3</v>
      </c>
      <c r="J208" s="28">
        <f t="shared" si="31"/>
        <v>1.926379865039869E-4</v>
      </c>
      <c r="K208" s="28">
        <f t="shared" si="31"/>
        <v>9.6597651944981639E-5</v>
      </c>
      <c r="L208" s="28">
        <f t="shared" si="31"/>
        <v>1.3355236886682825E-4</v>
      </c>
      <c r="M208" s="28">
        <f t="shared" si="31"/>
        <v>1.6283402342769386E-4</v>
      </c>
      <c r="O208" s="28">
        <f t="shared" si="32"/>
        <v>1.8967040185130464E-5</v>
      </c>
      <c r="P208" s="28">
        <f t="shared" si="33"/>
        <v>5.4044949671673914E-5</v>
      </c>
      <c r="Q208" s="28">
        <f t="shared" si="34"/>
        <v>-2.1222037073944752E-5</v>
      </c>
      <c r="R208" s="28">
        <f t="shared" si="35"/>
        <v>8.9826567191550824E-5</v>
      </c>
      <c r="S208" s="28">
        <f t="shared" si="36"/>
        <v>7.1784989118346923E-5</v>
      </c>
      <c r="T208" s="28">
        <f t="shared" si="37"/>
        <v>5.1815575097581174E-5</v>
      </c>
    </row>
    <row r="209" spans="1:20" ht="15" customHeight="1" x14ac:dyDescent="0.2">
      <c r="A209" s="21">
        <f>'23.22-Pesi-uguali'!A209</f>
        <v>206</v>
      </c>
      <c r="B209" s="25">
        <f>'23.22-Pesi-uguali'!B209</f>
        <v>45810</v>
      </c>
      <c r="C209" s="27">
        <f>'23.22-Pesi-uguali'!Q209</f>
        <v>4.2232700570843098E-3</v>
      </c>
      <c r="D209" s="27">
        <f>'23.22-Pesi-uguali'!R209</f>
        <v>4.6361691751326461E-3</v>
      </c>
      <c r="E209" s="27">
        <f>'23.22-Pesi-uguali'!S209</f>
        <v>5.2977497862835305E-3</v>
      </c>
      <c r="F209" s="27">
        <f>'23.22-Pesi-uguali'!T209</f>
        <v>-6.1816218086214181E-3</v>
      </c>
      <c r="J209" s="28">
        <f t="shared" si="31"/>
        <v>1.7337419631041363E-4</v>
      </c>
      <c r="K209" s="28">
        <f t="shared" si="31"/>
        <v>9.2396141360746216E-5</v>
      </c>
      <c r="L209" s="28">
        <f t="shared" si="31"/>
        <v>1.2053475773636144E-4</v>
      </c>
      <c r="M209" s="28">
        <f t="shared" si="31"/>
        <v>1.4813726907466848E-4</v>
      </c>
      <c r="O209" s="28">
        <f t="shared" si="32"/>
        <v>1.7077130245379473E-5</v>
      </c>
      <c r="P209" s="28">
        <f t="shared" si="33"/>
        <v>4.8642144450662219E-5</v>
      </c>
      <c r="Q209" s="28">
        <f t="shared" si="34"/>
        <v>-1.9103496426066548E-5</v>
      </c>
      <c r="R209" s="28">
        <f t="shared" si="35"/>
        <v>8.2201425606900506E-5</v>
      </c>
      <c r="S209" s="28">
        <f t="shared" si="36"/>
        <v>6.1663646563896412E-5</v>
      </c>
      <c r="T209" s="28">
        <f t="shared" si="37"/>
        <v>4.5902106918829952E-5</v>
      </c>
    </row>
    <row r="210" spans="1:20" ht="15" customHeight="1" x14ac:dyDescent="0.2">
      <c r="A210" s="21">
        <f>'23.22-Pesi-uguali'!A210</f>
        <v>207</v>
      </c>
      <c r="B210" s="25">
        <f>'23.22-Pesi-uguali'!B210</f>
        <v>45811</v>
      </c>
      <c r="C210" s="27">
        <f>'23.22-Pesi-uguali'!Q210</f>
        <v>5.8156749265887188E-3</v>
      </c>
      <c r="D210" s="27">
        <f>'23.22-Pesi-uguali'!R210</f>
        <v>-1.6743545968370339E-3</v>
      </c>
      <c r="E210" s="27">
        <f>'23.22-Pesi-uguali'!S210</f>
        <v>1.0195592837040841E-3</v>
      </c>
      <c r="F210" s="27">
        <f>'23.22-Pesi-uguali'!T210</f>
        <v>-3.6473140836617429E-3</v>
      </c>
      <c r="J210" s="28">
        <f t="shared" si="31"/>
        <v>1.5782037767687876E-4</v>
      </c>
      <c r="K210" s="28">
        <f t="shared" si="31"/>
        <v>8.5305933686716603E-5</v>
      </c>
      <c r="L210" s="28">
        <f t="shared" si="31"/>
        <v>1.1128789724253202E-4</v>
      </c>
      <c r="M210" s="28">
        <f t="shared" si="31"/>
        <v>1.3714478698568405E-4</v>
      </c>
      <c r="O210" s="28">
        <f t="shared" si="32"/>
        <v>1.7327396666533023E-5</v>
      </c>
      <c r="P210" s="28">
        <f t="shared" si="33"/>
        <v>4.6015312809829599E-5</v>
      </c>
      <c r="Q210" s="28">
        <f t="shared" si="34"/>
        <v>-1.9803812612316914E-5</v>
      </c>
      <c r="R210" s="28">
        <f t="shared" si="35"/>
        <v>7.6437409471883782E-5</v>
      </c>
      <c r="S210" s="28">
        <f t="shared" si="36"/>
        <v>5.2631377459360939E-5</v>
      </c>
      <c r="T210" s="28">
        <f t="shared" si="37"/>
        <v>3.8037027665395984E-5</v>
      </c>
    </row>
    <row r="211" spans="1:20" ht="15" customHeight="1" x14ac:dyDescent="0.2">
      <c r="A211" s="21">
        <f>'23.22-Pesi-uguali'!A211</f>
        <v>208</v>
      </c>
      <c r="B211" s="25">
        <f>'23.22-Pesi-uguali'!B211</f>
        <v>45812</v>
      </c>
      <c r="C211" s="27">
        <f>'23.22-Pesi-uguali'!Q211</f>
        <v>1.1532231448839891E-4</v>
      </c>
      <c r="D211" s="27">
        <f>'23.22-Pesi-uguali'!R211</f>
        <v>3.234833528029678E-3</v>
      </c>
      <c r="E211" s="27">
        <f>'23.22-Pesi-uguali'!S211</f>
        <v>5.0755851251608293E-3</v>
      </c>
      <c r="F211" s="27">
        <f>'23.22-Pesi-uguali'!T211</f>
        <v>7.9037407051724834E-4</v>
      </c>
      <c r="J211" s="28">
        <f t="shared" si="31"/>
        <v>1.4542054739436616E-4</v>
      </c>
      <c r="K211" s="28">
        <f t="shared" si="31"/>
        <v>7.7055686649639871E-5</v>
      </c>
      <c r="L211" s="28">
        <f t="shared" si="31"/>
        <v>1.0026305763157753E-4</v>
      </c>
      <c r="M211" s="28">
        <f t="shared" si="31"/>
        <v>1.2476059828960337E-4</v>
      </c>
      <c r="O211" s="28">
        <f t="shared" si="32"/>
        <v>1.4620906795175351E-5</v>
      </c>
      <c r="P211" s="28">
        <f t="shared" si="33"/>
        <v>4.20067240650875E-5</v>
      </c>
      <c r="Q211" s="28">
        <f t="shared" si="34"/>
        <v>-1.9944590657659773E-5</v>
      </c>
      <c r="R211" s="28">
        <f t="shared" si="35"/>
        <v>6.8622958147353621E-5</v>
      </c>
      <c r="S211" s="28">
        <f t="shared" si="36"/>
        <v>4.7978929423633596E-5</v>
      </c>
      <c r="T211" s="28">
        <f t="shared" si="37"/>
        <v>3.3861459605398187E-5</v>
      </c>
    </row>
    <row r="212" spans="1:20" ht="15" customHeight="1" x14ac:dyDescent="0.2">
      <c r="A212" s="21">
        <f>'23.22-Pesi-uguali'!A212</f>
        <v>209</v>
      </c>
      <c r="B212" s="25">
        <f>'23.22-Pesi-uguali'!B212</f>
        <v>45813</v>
      </c>
      <c r="C212" s="27">
        <f>'23.22-Pesi-uguali'!Q212</f>
        <v>-5.1964918748866823E-3</v>
      </c>
      <c r="D212" s="27">
        <f>'23.22-Pesi-uguali'!R212</f>
        <v>5.1602804758599467E-3</v>
      </c>
      <c r="E212" s="27">
        <f>'23.22-Pesi-uguali'!S212</f>
        <v>1.5749708433369528E-3</v>
      </c>
      <c r="F212" s="27">
        <f>'23.22-Pesi-uguali'!T212</f>
        <v>1.2856172135368973E-3</v>
      </c>
      <c r="J212" s="28">
        <f t="shared" si="31"/>
        <v>1.3087982257855145E-4</v>
      </c>
      <c r="K212" s="28">
        <f t="shared" si="31"/>
        <v>7.0396532780082376E-5</v>
      </c>
      <c r="L212" s="28">
        <f t="shared" si="31"/>
        <v>9.2812908304695162E-5</v>
      </c>
      <c r="M212" s="28">
        <f t="shared" si="31"/>
        <v>1.1234700757777764E-4</v>
      </c>
      <c r="O212" s="28">
        <f t="shared" si="32"/>
        <v>1.3196120964601522E-5</v>
      </c>
      <c r="P212" s="28">
        <f t="shared" si="33"/>
        <v>3.7864584480980394E-5</v>
      </c>
      <c r="Q212" s="28">
        <f t="shared" si="34"/>
        <v>-1.7941016815181429E-5</v>
      </c>
      <c r="R212" s="28">
        <f t="shared" si="35"/>
        <v>6.3402529626342159E-5</v>
      </c>
      <c r="S212" s="28">
        <f t="shared" si="36"/>
        <v>4.3436709335569688E-5</v>
      </c>
      <c r="T212" s="28">
        <f t="shared" si="37"/>
        <v>3.0876474732421384E-5</v>
      </c>
    </row>
    <row r="213" spans="1:20" ht="15" customHeight="1" x14ac:dyDescent="0.2">
      <c r="A213" s="21">
        <f>'23.22-Pesi-uguali'!A213</f>
        <v>210</v>
      </c>
      <c r="B213" s="25">
        <f>'23.22-Pesi-uguali'!B213</f>
        <v>45814</v>
      </c>
      <c r="C213" s="27">
        <f>'23.22-Pesi-uguali'!Q213</f>
        <v>1.0396942990680587E-2</v>
      </c>
      <c r="D213" s="27">
        <f>'23.22-Pesi-uguali'!R213</f>
        <v>1.1650162143658864E-3</v>
      </c>
      <c r="E213" s="27">
        <f>'23.22-Pesi-uguali'!S213</f>
        <v>8.2287471634131257E-4</v>
      </c>
      <c r="F213" s="27">
        <f>'23.22-Pesi-uguali'!T213</f>
        <v>-1.9275354510267882E-3</v>
      </c>
      <c r="J213" s="28">
        <f t="shared" ref="J213:M228" si="38">J212*$H$2+C212^2*(1-$H$2)</f>
        <v>1.2049219310127264E-4</v>
      </c>
      <c r="K213" s="28">
        <f t="shared" si="38"/>
        <v>6.6019728961028265E-5</v>
      </c>
      <c r="L213" s="28">
        <f t="shared" si="38"/>
        <v>8.3779670789961797E-5</v>
      </c>
      <c r="M213" s="28">
        <f t="shared" si="38"/>
        <v>1.012775879819741E-4</v>
      </c>
      <c r="O213" s="28">
        <f t="shared" si="32"/>
        <v>9.1949733116471115E-6</v>
      </c>
      <c r="P213" s="28">
        <f t="shared" si="33"/>
        <v>3.3259693713823962E-5</v>
      </c>
      <c r="Q213" s="28">
        <f t="shared" si="34"/>
        <v>-1.6814985074099181E-5</v>
      </c>
      <c r="R213" s="28">
        <f t="shared" si="35"/>
        <v>5.7875005792999981E-5</v>
      </c>
      <c r="S213" s="28">
        <f t="shared" si="36"/>
        <v>3.9756452942657112E-5</v>
      </c>
      <c r="T213" s="28">
        <f t="shared" si="37"/>
        <v>2.7991308221880517E-5</v>
      </c>
    </row>
    <row r="214" spans="1:20" ht="15" customHeight="1" x14ac:dyDescent="0.2">
      <c r="A214" s="21">
        <f>'23.22-Pesi-uguali'!A214</f>
        <v>211</v>
      </c>
      <c r="B214" s="25">
        <f>'23.22-Pesi-uguali'!B214</f>
        <v>45817</v>
      </c>
      <c r="C214" s="27">
        <f>'23.22-Pesi-uguali'!Q214</f>
        <v>1.0052974344537551E-3</v>
      </c>
      <c r="D214" s="27">
        <f>'23.22-Pesi-uguali'!R214</f>
        <v>-4.9059719321634663E-4</v>
      </c>
      <c r="E214" s="27">
        <f>'23.22-Pesi-uguali'!S214</f>
        <v>-1.2305439467381668E-3</v>
      </c>
      <c r="F214" s="27">
        <f>'23.22-Pesi-uguali'!T214</f>
        <v>7.5130610671066637E-3</v>
      </c>
      <c r="J214" s="28">
        <f t="shared" si="38"/>
        <v>1.192526161462916E-4</v>
      </c>
      <c r="K214" s="28">
        <f t="shared" si="38"/>
        <v>5.9553482342898984E-5</v>
      </c>
      <c r="L214" s="28">
        <f t="shared" si="38"/>
        <v>7.5469415990844993E-5</v>
      </c>
      <c r="M214" s="28">
        <f t="shared" si="38"/>
        <v>9.1521368475273209E-5</v>
      </c>
      <c r="O214" s="28">
        <f t="shared" si="32"/>
        <v>9.4867366968804639E-6</v>
      </c>
      <c r="P214" s="28">
        <f t="shared" si="33"/>
        <v>3.0789262493868878E-5</v>
      </c>
      <c r="Q214" s="28">
        <f t="shared" si="34"/>
        <v>-1.7137534186373394E-5</v>
      </c>
      <c r="R214" s="28">
        <f t="shared" si="35"/>
        <v>5.2183371452392918E-5</v>
      </c>
      <c r="S214" s="28">
        <f t="shared" si="36"/>
        <v>3.5556246642970279E-5</v>
      </c>
      <c r="T214" s="28">
        <f t="shared" si="37"/>
        <v>2.5033565380942315E-5</v>
      </c>
    </row>
    <row r="215" spans="1:20" ht="15" customHeight="1" x14ac:dyDescent="0.2">
      <c r="A215" s="21">
        <f>'23.22-Pesi-uguali'!A215</f>
        <v>212</v>
      </c>
      <c r="B215" s="25">
        <f>'23.22-Pesi-uguali'!B215</f>
        <v>45818</v>
      </c>
      <c r="C215" s="27">
        <f>'23.22-Pesi-uguali'!Q215</f>
        <v>5.5160433472341503E-3</v>
      </c>
      <c r="D215" s="27">
        <f>'23.22-Pesi-uguali'!R215</f>
        <v>-7.1598224822096027E-4</v>
      </c>
      <c r="E215" s="27">
        <f>'23.22-Pesi-uguali'!S215</f>
        <v>3.4826624203510032E-3</v>
      </c>
      <c r="F215" s="27">
        <f>'23.22-Pesi-uguali'!T215</f>
        <v>2.7698524220995647E-3</v>
      </c>
      <c r="J215" s="28">
        <f t="shared" si="38"/>
        <v>1.0742841682483436E-4</v>
      </c>
      <c r="K215" s="28">
        <f t="shared" si="38"/>
        <v>5.3622202669208268E-5</v>
      </c>
      <c r="L215" s="28">
        <f t="shared" si="38"/>
        <v>6.807389823224589E-5</v>
      </c>
      <c r="M215" s="28">
        <f t="shared" si="38"/>
        <v>8.8013840287553269E-5</v>
      </c>
      <c r="O215" s="28">
        <f t="shared" si="32"/>
        <v>8.4887434172233575E-6</v>
      </c>
      <c r="P215" s="28">
        <f t="shared" si="33"/>
        <v>2.7586629977218144E-5</v>
      </c>
      <c r="Q215" s="28">
        <f t="shared" si="34"/>
        <v>-1.4668494666170383E-5</v>
      </c>
      <c r="R215" s="28">
        <f t="shared" si="35"/>
        <v>4.7025404447793539E-5</v>
      </c>
      <c r="S215" s="28">
        <f t="shared" si="36"/>
        <v>3.1632033311474698E-5</v>
      </c>
      <c r="T215" s="28">
        <f t="shared" si="37"/>
        <v>2.1605693661087856E-5</v>
      </c>
    </row>
    <row r="216" spans="1:20" ht="15" customHeight="1" x14ac:dyDescent="0.2">
      <c r="A216" s="21">
        <f>'23.22-Pesi-uguali'!A216</f>
        <v>213</v>
      </c>
      <c r="B216" s="25">
        <f>'23.22-Pesi-uguali'!B216</f>
        <v>45819</v>
      </c>
      <c r="C216" s="27">
        <f>'23.22-Pesi-uguali'!Q216</f>
        <v>-2.7308944241614475E-3</v>
      </c>
      <c r="D216" s="27">
        <f>'23.22-Pesi-uguali'!R216</f>
        <v>2.0540617275834739E-4</v>
      </c>
      <c r="E216" s="27">
        <f>'23.22-Pesi-uguali'!S216</f>
        <v>-3.2899190709465152E-3</v>
      </c>
      <c r="F216" s="27">
        <f>'23.22-Pesi-uguali'!T216</f>
        <v>1.492647511300474E-4</v>
      </c>
      <c r="J216" s="28">
        <f t="shared" si="38"/>
        <v>9.9728248563207538E-5</v>
      </c>
      <c r="K216" s="28">
        <f t="shared" si="38"/>
        <v>4.8311245460264194E-5</v>
      </c>
      <c r="L216" s="28">
        <f t="shared" si="38"/>
        <v>6.2479402162433817E-5</v>
      </c>
      <c r="M216" s="28">
        <f t="shared" si="38"/>
        <v>7.9979664502819023E-5</v>
      </c>
      <c r="O216" s="28">
        <f t="shared" si="32"/>
        <v>7.2449301637973241E-6</v>
      </c>
      <c r="P216" s="28">
        <f t="shared" si="33"/>
        <v>2.6749018666940285E-5</v>
      </c>
      <c r="Q216" s="28">
        <f t="shared" si="34"/>
        <v>-1.1673782596979074E-5</v>
      </c>
      <c r="R216" s="28">
        <f t="shared" si="35"/>
        <v>4.2073511556062432E-5</v>
      </c>
      <c r="S216" s="28">
        <f t="shared" si="36"/>
        <v>2.8270513463885717E-5</v>
      </c>
      <c r="T216" s="28">
        <f t="shared" si="37"/>
        <v>2.0409770389015507E-5</v>
      </c>
    </row>
    <row r="217" spans="1:20" ht="15" customHeight="1" x14ac:dyDescent="0.2">
      <c r="A217" s="21">
        <f>'23.22-Pesi-uguali'!A217</f>
        <v>214</v>
      </c>
      <c r="B217" s="25">
        <f>'23.22-Pesi-uguali'!B217</f>
        <v>45820</v>
      </c>
      <c r="C217" s="27">
        <f>'23.22-Pesi-uguali'!Q217</f>
        <v>3.8331201733550449E-3</v>
      </c>
      <c r="D217" s="27">
        <f>'23.22-Pesi-uguali'!R217</f>
        <v>9.187591828070503E-3</v>
      </c>
      <c r="E217" s="27">
        <f>'23.22-Pesi-uguali'!S217</f>
        <v>1.266781605167277E-2</v>
      </c>
      <c r="F217" s="27">
        <f>'23.22-Pesi-uguali'!T217</f>
        <v>4.6916389940368309E-3</v>
      </c>
      <c r="J217" s="28">
        <f t="shared" si="38"/>
        <v>9.0501202142478395E-5</v>
      </c>
      <c r="K217" s="28">
        <f t="shared" si="38"/>
        <v>4.3484340083818493E-5</v>
      </c>
      <c r="L217" s="28">
        <f t="shared" si="38"/>
        <v>5.7313818695528199E-5</v>
      </c>
      <c r="M217" s="28">
        <f t="shared" si="38"/>
        <v>7.1983926049130111E-5</v>
      </c>
      <c r="O217" s="28">
        <f t="shared" si="32"/>
        <v>6.4643428902301808E-6</v>
      </c>
      <c r="P217" s="28">
        <f t="shared" si="33"/>
        <v>2.497255896492528E-5</v>
      </c>
      <c r="Q217" s="28">
        <f t="shared" si="34"/>
        <v>-1.0547166964939656E-5</v>
      </c>
      <c r="R217" s="28">
        <f t="shared" si="35"/>
        <v>3.7798583431951405E-5</v>
      </c>
      <c r="S217" s="28">
        <f t="shared" si="36"/>
        <v>2.5446528107622879E-5</v>
      </c>
      <c r="T217" s="28">
        <f t="shared" si="37"/>
        <v>1.8319686454977675E-5</v>
      </c>
    </row>
    <row r="218" spans="1:20" ht="15" customHeight="1" x14ac:dyDescent="0.2">
      <c r="A218" s="21">
        <f>'23.22-Pesi-uguali'!A218</f>
        <v>215</v>
      </c>
      <c r="B218" s="25">
        <f>'23.22-Pesi-uguali'!B218</f>
        <v>45821</v>
      </c>
      <c r="C218" s="27">
        <f>'23.22-Pesi-uguali'!Q218</f>
        <v>-1.1129628450623005E-2</v>
      </c>
      <c r="D218" s="27">
        <f>'23.22-Pesi-uguali'!R218</f>
        <v>-7.0647977087300766E-3</v>
      </c>
      <c r="E218" s="27">
        <f>'23.22-Pesi-uguali'!S218</f>
        <v>-1.7353189977293369E-2</v>
      </c>
      <c r="F218" s="27">
        <f>'23.22-Pesi-uguali'!T218</f>
        <v>-1.1734538024371277E-2</v>
      </c>
      <c r="J218" s="28">
        <f t="shared" si="38"/>
        <v>8.2920362954568702E-5</v>
      </c>
      <c r="K218" s="28">
        <f t="shared" si="38"/>
        <v>4.7577090435359432E-5</v>
      </c>
      <c r="L218" s="28">
        <f t="shared" si="38"/>
        <v>6.7629793177877205E-5</v>
      </c>
      <c r="M218" s="28">
        <f t="shared" si="38"/>
        <v>6.6986681089253788E-5</v>
      </c>
      <c r="O218" s="28">
        <f t="shared" si="32"/>
        <v>9.3396229592800624E-6</v>
      </c>
      <c r="P218" s="28">
        <f t="shared" si="33"/>
        <v>2.7331029194434528E-5</v>
      </c>
      <c r="Q218" s="28">
        <f t="shared" si="34"/>
        <v>-7.6940886610315173E-6</v>
      </c>
      <c r="R218" s="28">
        <f t="shared" si="35"/>
        <v>4.5657397412341174E-5</v>
      </c>
      <c r="S218" s="28">
        <f t="shared" si="36"/>
        <v>2.7212361705047563E-5</v>
      </c>
      <c r="T218" s="28">
        <f t="shared" si="37"/>
        <v>2.2430999785211272E-5</v>
      </c>
    </row>
    <row r="219" spans="1:20" ht="15" customHeight="1" x14ac:dyDescent="0.2">
      <c r="A219" s="21">
        <f>'23.22-Pesi-uguali'!A219</f>
        <v>216</v>
      </c>
      <c r="B219" s="25">
        <f>'23.22-Pesi-uguali'!B219</f>
        <v>45824</v>
      </c>
      <c r="C219" s="27">
        <f>'23.22-Pesi-uguali'!Q219</f>
        <v>9.556697110949192E-3</v>
      </c>
      <c r="D219" s="27">
        <f>'23.22-Pesi-uguali'!R219</f>
        <v>6.045565404176988E-3</v>
      </c>
      <c r="E219" s="27">
        <f>'23.22-Pesi-uguali'!S219</f>
        <v>1.2912676667850433E-2</v>
      </c>
      <c r="F219" s="27">
        <f>'23.22-Pesi-uguali'!T219</f>
        <v>1.2268110254572554E-2</v>
      </c>
      <c r="J219" s="28">
        <f t="shared" si="38"/>
        <v>8.7015189604003538E-5</v>
      </c>
      <c r="K219" s="28">
        <f t="shared" si="38"/>
        <v>4.7810518058351261E-5</v>
      </c>
      <c r="L219" s="28">
        <f t="shared" si="38"/>
        <v>9.0980134098892987E-5</v>
      </c>
      <c r="M219" s="28">
        <f t="shared" si="38"/>
        <v>7.4057951244869941E-5</v>
      </c>
      <c r="O219" s="28">
        <f t="shared" si="32"/>
        <v>1.6268518021049901E-5</v>
      </c>
      <c r="P219" s="28">
        <f t="shared" si="33"/>
        <v>4.3911381963026102E-5</v>
      </c>
      <c r="Q219" s="28">
        <f t="shared" si="34"/>
        <v>6.1354250301676339E-6</v>
      </c>
      <c r="R219" s="28">
        <f t="shared" si="35"/>
        <v>5.3351335350181046E-5</v>
      </c>
      <c r="S219" s="28">
        <f t="shared" si="36"/>
        <v>3.2781339269301221E-5</v>
      </c>
      <c r="T219" s="28">
        <f t="shared" si="37"/>
        <v>4.0551066569958894E-5</v>
      </c>
    </row>
    <row r="220" spans="1:20" ht="15" customHeight="1" x14ac:dyDescent="0.2">
      <c r="A220" s="21">
        <f>'23.22-Pesi-uguali'!A220</f>
        <v>217</v>
      </c>
      <c r="B220" s="25">
        <f>'23.22-Pesi-uguali'!B220</f>
        <v>45825</v>
      </c>
      <c r="C220" s="27">
        <f>'23.22-Pesi-uguali'!Q220</f>
        <v>-8.3213101618119945E-3</v>
      </c>
      <c r="D220" s="27">
        <f>'23.22-Pesi-uguali'!R220</f>
        <v>-5.3887735150126006E-3</v>
      </c>
      <c r="E220" s="27">
        <f>'23.22-Pesi-uguali'!S220</f>
        <v>-8.0624285207043511E-3</v>
      </c>
      <c r="F220" s="27">
        <f>'23.22-Pesi-uguali'!T220</f>
        <v>2.5990363871342009E-3</v>
      </c>
      <c r="J220" s="28">
        <f t="shared" si="38"/>
        <v>8.744671661064565E-5</v>
      </c>
      <c r="K220" s="28">
        <f t="shared" si="38"/>
        <v>4.6684352358134297E-5</v>
      </c>
      <c r="L220" s="28">
        <f t="shared" si="38"/>
        <v>9.8555842561848573E-5</v>
      </c>
      <c r="M220" s="28">
        <f t="shared" si="38"/>
        <v>8.170280904221778E-5</v>
      </c>
      <c r="O220" s="28">
        <f t="shared" si="32"/>
        <v>2.041922996216017E-5</v>
      </c>
      <c r="P220" s="28">
        <f t="shared" si="33"/>
        <v>5.1860497747350222E-5</v>
      </c>
      <c r="Q220" s="28">
        <f t="shared" si="34"/>
        <v>1.7246143909818836E-5</v>
      </c>
      <c r="R220" s="28">
        <f t="shared" si="35"/>
        <v>5.582264494901094E-5</v>
      </c>
      <c r="S220" s="28">
        <f t="shared" si="36"/>
        <v>3.691997163533838E-5</v>
      </c>
      <c r="T220" s="28">
        <f t="shared" si="37"/>
        <v>5.2337374017246574E-5</v>
      </c>
    </row>
    <row r="221" spans="1:20" ht="15" customHeight="1" x14ac:dyDescent="0.2">
      <c r="A221" s="21">
        <f>'23.22-Pesi-uguali'!A221</f>
        <v>218</v>
      </c>
      <c r="B221" s="25">
        <f>'23.22-Pesi-uguali'!B221</f>
        <v>45826</v>
      </c>
      <c r="C221" s="27">
        <f>'23.22-Pesi-uguali'!Q221</f>
        <v>-2.7539205539323845E-4</v>
      </c>
      <c r="D221" s="27">
        <f>'23.22-Pesi-uguali'!R221</f>
        <v>-7.2677613363001138E-3</v>
      </c>
      <c r="E221" s="27">
        <f>'23.22-Pesi-uguali'!S221</f>
        <v>-8.7653209792325788E-3</v>
      </c>
      <c r="F221" s="27">
        <f>'23.22-Pesi-uguali'!T221</f>
        <v>7.9558877204396385E-3</v>
      </c>
      <c r="J221" s="28">
        <f t="shared" si="38"/>
        <v>8.5626465230488651E-5</v>
      </c>
      <c r="K221" s="28">
        <f t="shared" si="38"/>
        <v>4.4919805121930993E-5</v>
      </c>
      <c r="L221" s="28">
        <f t="shared" si="38"/>
        <v>9.5200533670810407E-5</v>
      </c>
      <c r="M221" s="28">
        <f t="shared" si="38"/>
        <v>7.4208027152160774E-5</v>
      </c>
      <c r="O221" s="28">
        <f t="shared" si="32"/>
        <v>2.2861472546961922E-5</v>
      </c>
      <c r="P221" s="28">
        <f t="shared" si="33"/>
        <v>5.3383444810437195E-5</v>
      </c>
      <c r="Q221" s="28">
        <f t="shared" si="34"/>
        <v>1.3358790728919059E-5</v>
      </c>
      <c r="R221" s="28">
        <f t="shared" si="35"/>
        <v>5.4585040582015226E-5</v>
      </c>
      <c r="S221" s="28">
        <f t="shared" si="36"/>
        <v>3.1827412627050264E-5</v>
      </c>
      <c r="T221" s="28">
        <f t="shared" si="37"/>
        <v>4.5008182106123997E-5</v>
      </c>
    </row>
    <row r="222" spans="1:20" ht="15" customHeight="1" x14ac:dyDescent="0.2">
      <c r="A222" s="21">
        <f>'23.22-Pesi-uguali'!A222</f>
        <v>219</v>
      </c>
      <c r="B222" s="25">
        <f>'23.22-Pesi-uguali'!B222</f>
        <v>45828</v>
      </c>
      <c r="C222" s="27">
        <f>'23.22-Pesi-uguali'!Q222</f>
        <v>-2.1220110974217304E-3</v>
      </c>
      <c r="D222" s="27">
        <f>'23.22-Pesi-uguali'!R222</f>
        <v>-4.8123679559263499E-3</v>
      </c>
      <c r="E222" s="27">
        <f>'23.22-Pesi-uguali'!S222</f>
        <v>-6.9510425102442212E-3</v>
      </c>
      <c r="F222" s="27">
        <f>'23.22-Pesi-uguali'!T222</f>
        <v>-1.7650684295991759E-2</v>
      </c>
      <c r="J222" s="28">
        <f t="shared" si="38"/>
        <v>7.7071402785857166E-5</v>
      </c>
      <c r="K222" s="28">
        <f t="shared" si="38"/>
        <v>4.570986009387977E-5</v>
      </c>
      <c r="L222" s="28">
        <f t="shared" si="38"/>
        <v>9.3363565490626853E-5</v>
      </c>
      <c r="M222" s="28">
        <f t="shared" si="38"/>
        <v>7.3116839378968915E-5</v>
      </c>
      <c r="O222" s="28">
        <f t="shared" si="32"/>
        <v>2.077547366551685E-5</v>
      </c>
      <c r="P222" s="28">
        <f t="shared" si="33"/>
        <v>4.8286490305458714E-5</v>
      </c>
      <c r="Q222" s="28">
        <f t="shared" si="34"/>
        <v>1.1803812828846182E-5</v>
      </c>
      <c r="R222" s="28">
        <f t="shared" si="35"/>
        <v>5.5496962615126382E-5</v>
      </c>
      <c r="S222" s="28">
        <f t="shared" si="36"/>
        <v>2.2862522047289633E-5</v>
      </c>
      <c r="T222" s="28">
        <f t="shared" si="37"/>
        <v>3.3533772941072758E-5</v>
      </c>
    </row>
    <row r="223" spans="1:20" ht="15" customHeight="1" x14ac:dyDescent="0.2">
      <c r="A223" s="21">
        <f>'23.22-Pesi-uguali'!A223</f>
        <v>220</v>
      </c>
      <c r="B223" s="25">
        <f>'23.22-Pesi-uguali'!B223</f>
        <v>45831</v>
      </c>
      <c r="C223" s="27">
        <f>'23.22-Pesi-uguali'!Q223</f>
        <v>9.6247186375687747E-3</v>
      </c>
      <c r="D223" s="27">
        <f>'23.22-Pesi-uguali'!R223</f>
        <v>-9.1000679363638145E-3</v>
      </c>
      <c r="E223" s="27">
        <f>'23.22-Pesi-uguali'!S223</f>
        <v>-1.0548502917832442E-2</v>
      </c>
      <c r="F223" s="27">
        <f>'23.22-Pesi-uguali'!T223</f>
        <v>-1.4344107057824152E-2</v>
      </c>
      <c r="J223" s="28">
        <f t="shared" si="38"/>
        <v>6.9814555617029551E-5</v>
      </c>
      <c r="K223" s="28">
        <f t="shared" si="38"/>
        <v>4.3454762618814474E-5</v>
      </c>
      <c r="L223" s="28">
        <f t="shared" si="38"/>
        <v>8.885890813948639E-5</v>
      </c>
      <c r="M223" s="28">
        <f t="shared" si="38"/>
        <v>9.6959821052749028E-5</v>
      </c>
      <c r="O223" s="28">
        <f t="shared" si="32"/>
        <v>1.9719116119700409E-5</v>
      </c>
      <c r="P223" s="28">
        <f t="shared" si="33"/>
        <v>4.4932860209451687E-5</v>
      </c>
      <c r="Q223" s="28">
        <f t="shared" si="34"/>
        <v>1.4368926341279761E-5</v>
      </c>
      <c r="R223" s="28">
        <f t="shared" si="35"/>
        <v>5.329236377727186E-5</v>
      </c>
      <c r="S223" s="28">
        <f t="shared" si="36"/>
        <v>2.907042859318099E-5</v>
      </c>
      <c r="T223" s="28">
        <f t="shared" si="37"/>
        <v>4.244946133459936E-5</v>
      </c>
    </row>
    <row r="224" spans="1:20" ht="15" customHeight="1" x14ac:dyDescent="0.2">
      <c r="A224" s="21">
        <f>'23.22-Pesi-uguali'!A224</f>
        <v>221</v>
      </c>
      <c r="B224" s="25">
        <f>'23.22-Pesi-uguali'!B224</f>
        <v>45832</v>
      </c>
      <c r="C224" s="27">
        <f>'23.22-Pesi-uguali'!Q224</f>
        <v>1.1143452705113546E-2</v>
      </c>
      <c r="D224" s="27">
        <f>'23.22-Pesi-uguali'!R224</f>
        <v>1.6628388290284034E-2</v>
      </c>
      <c r="E224" s="27">
        <f>'23.22-Pesi-uguali'!S224</f>
        <v>2.2295623699953464E-2</v>
      </c>
      <c r="F224" s="27">
        <f>'23.22-Pesi-uguali'!T224</f>
        <v>2.9384618375180947E-2</v>
      </c>
      <c r="J224" s="28">
        <f t="shared" si="38"/>
        <v>7.2096620940562974E-5</v>
      </c>
      <c r="K224" s="28">
        <f t="shared" si="38"/>
        <v>4.7390410001576701E-5</v>
      </c>
      <c r="L224" s="28">
        <f t="shared" si="38"/>
        <v>9.1100108706289703E-5</v>
      </c>
      <c r="M224" s="28">
        <f t="shared" si="38"/>
        <v>1.0783917967610618E-4</v>
      </c>
      <c r="O224" s="28">
        <f t="shared" si="32"/>
        <v>8.9886451607040886E-6</v>
      </c>
      <c r="P224" s="28">
        <f t="shared" si="33"/>
        <v>3.0286936925335473E-5</v>
      </c>
      <c r="Q224" s="28">
        <f t="shared" si="34"/>
        <v>-8.7376574672040326E-7</v>
      </c>
      <c r="R224" s="28">
        <f t="shared" si="35"/>
        <v>5.7562336717465388E-5</v>
      </c>
      <c r="S224" s="28">
        <f t="shared" si="36"/>
        <v>3.9216620605130435E-5</v>
      </c>
      <c r="T224" s="28">
        <f t="shared" si="37"/>
        <v>5.3335400716455315E-5</v>
      </c>
    </row>
    <row r="225" spans="1:20" ht="15" customHeight="1" x14ac:dyDescent="0.2">
      <c r="A225" s="21">
        <f>'23.22-Pesi-uguali'!A225</f>
        <v>222</v>
      </c>
      <c r="B225" s="25">
        <f>'23.22-Pesi-uguali'!B225</f>
        <v>45833</v>
      </c>
      <c r="C225" s="27">
        <f>'23.22-Pesi-uguali'!Q225</f>
        <v>5.2001693769238E-6</v>
      </c>
      <c r="D225" s="27">
        <f>'23.22-Pesi-uguali'!R225</f>
        <v>-5.252017078771226E-3</v>
      </c>
      <c r="E225" s="27">
        <f>'23.22-Pesi-uguali'!S225</f>
        <v>-8.3633861684159361E-3</v>
      </c>
      <c r="F225" s="27">
        <f>'23.22-Pesi-uguali'!T225</f>
        <v>-1.5481093991296501E-3</v>
      </c>
      <c r="J225" s="28">
        <f t="shared" si="38"/>
        <v>7.7304612665616919E-5</v>
      </c>
      <c r="K225" s="28">
        <f t="shared" si="38"/>
        <v>7.030169871466454E-5</v>
      </c>
      <c r="L225" s="28">
        <f t="shared" si="38"/>
        <v>1.3169958145265337E-4</v>
      </c>
      <c r="M225" s="28">
        <f t="shared" si="38"/>
        <v>1.8340084141399773E-4</v>
      </c>
      <c r="O225" s="28">
        <f t="shared" si="32"/>
        <v>2.6619546492138079E-5</v>
      </c>
      <c r="P225" s="28">
        <f t="shared" si="33"/>
        <v>5.210326605594593E-5</v>
      </c>
      <c r="Q225" s="28">
        <f t="shared" si="34"/>
        <v>3.1958221340115562E-5</v>
      </c>
      <c r="R225" s="28">
        <f t="shared" si="35"/>
        <v>8.8880131851407372E-5</v>
      </c>
      <c r="S225" s="28">
        <f t="shared" si="36"/>
        <v>8.4156842955049782E-5</v>
      </c>
      <c r="T225" s="28">
        <f t="shared" si="37"/>
        <v>1.13516700030787E-4</v>
      </c>
    </row>
    <row r="226" spans="1:20" ht="15" customHeight="1" x14ac:dyDescent="0.2">
      <c r="A226" s="21">
        <f>'23.22-Pesi-uguali'!A226</f>
        <v>223</v>
      </c>
      <c r="B226" s="25">
        <f>'23.22-Pesi-uguali'!B226</f>
        <v>45834</v>
      </c>
      <c r="C226" s="27">
        <f>'23.22-Pesi-uguali'!Q226</f>
        <v>8.0319912756469762E-3</v>
      </c>
      <c r="D226" s="27">
        <f>'23.22-Pesi-uguali'!R226</f>
        <v>9.8829093025558958E-3</v>
      </c>
      <c r="E226" s="27">
        <f>'23.22-Pesi-uguali'!S226</f>
        <v>8.2484004752417343E-3</v>
      </c>
      <c r="F226" s="27">
        <f>'23.22-Pesi-uguali'!T226</f>
        <v>2.5942847010054462E-2</v>
      </c>
      <c r="J226" s="28">
        <f t="shared" si="38"/>
        <v>6.9574154103231391E-5</v>
      </c>
      <c r="K226" s="28">
        <f t="shared" si="38"/>
        <v>6.6029897182768549E-5</v>
      </c>
      <c r="L226" s="28">
        <f t="shared" si="38"/>
        <v>1.2552424612759312E-4</v>
      </c>
      <c r="M226" s="28">
        <f t="shared" si="38"/>
        <v>1.6530042154376534E-4</v>
      </c>
      <c r="O226" s="28">
        <f t="shared" si="32"/>
        <v>2.3954860705086262E-5</v>
      </c>
      <c r="P226" s="28">
        <f t="shared" si="33"/>
        <v>4.6888590347887297E-5</v>
      </c>
      <c r="Q226" s="28">
        <f t="shared" si="34"/>
        <v>2.8761594162995058E-5</v>
      </c>
      <c r="R226" s="28">
        <f t="shared" si="35"/>
        <v>8.438458336555459E-5</v>
      </c>
      <c r="S226" s="28">
        <f t="shared" si="36"/>
        <v>7.6554228359948328E-5</v>
      </c>
      <c r="T226" s="28">
        <f t="shared" si="37"/>
        <v>1.0345977370129586E-4</v>
      </c>
    </row>
    <row r="227" spans="1:20" ht="15" customHeight="1" x14ac:dyDescent="0.2">
      <c r="A227" s="21">
        <f>'23.22-Pesi-uguali'!A227</f>
        <v>224</v>
      </c>
      <c r="B227" s="25">
        <f>'23.22-Pesi-uguali'!B227</f>
        <v>45835</v>
      </c>
      <c r="C227" s="27">
        <f>'23.22-Pesi-uguali'!Q227</f>
        <v>5.2920970809820916E-3</v>
      </c>
      <c r="D227" s="27">
        <f>'23.22-Pesi-uguali'!R227</f>
        <v>8.7339012441600399E-3</v>
      </c>
      <c r="E227" s="27">
        <f>'23.22-Pesi-uguali'!S227</f>
        <v>1.854833392794189E-2</v>
      </c>
      <c r="F227" s="27">
        <f>'23.22-Pesi-uguali'!T227</f>
        <v>1.4470882557579876E-2</v>
      </c>
      <c r="J227" s="28">
        <f t="shared" si="38"/>
        <v>6.9068027078115178E-5</v>
      </c>
      <c r="K227" s="28">
        <f t="shared" si="38"/>
        <v>6.919409709274628E-5</v>
      </c>
      <c r="L227" s="28">
        <f t="shared" si="38"/>
        <v>1.1977543255483062E-4</v>
      </c>
      <c r="M227" s="28">
        <f t="shared" si="38"/>
        <v>2.1607351048809798E-4</v>
      </c>
      <c r="O227" s="28">
        <f t="shared" si="32"/>
        <v>2.9497318764191565E-5</v>
      </c>
      <c r="P227" s="28">
        <f t="shared" si="33"/>
        <v>4.8824839378616965E-5</v>
      </c>
      <c r="Q227" s="28">
        <f t="shared" si="34"/>
        <v>4.6722706831715721E-5</v>
      </c>
      <c r="R227" s="28">
        <f t="shared" si="35"/>
        <v>8.4097944407796437E-5</v>
      </c>
      <c r="S227" s="28">
        <f t="shared" si="36"/>
        <v>9.4537885928998652E-5</v>
      </c>
      <c r="T227" s="28">
        <f t="shared" si="37"/>
        <v>1.1451249549185197E-4</v>
      </c>
    </row>
    <row r="228" spans="1:20" ht="15" customHeight="1" x14ac:dyDescent="0.2">
      <c r="A228" s="21">
        <f>'23.22-Pesi-uguali'!A228</f>
        <v>225</v>
      </c>
      <c r="B228" s="25">
        <f>'23.22-Pesi-uguali'!B228</f>
        <v>45838</v>
      </c>
      <c r="C228" s="27">
        <f>'23.22-Pesi-uguali'!Q228</f>
        <v>5.2495766470445028E-3</v>
      </c>
      <c r="D228" s="27">
        <f>'23.22-Pesi-uguali'!R228</f>
        <v>-5.983133747025555E-3</v>
      </c>
      <c r="E228" s="27">
        <f>'23.22-Pesi-uguali'!S228</f>
        <v>-1.9661709122756662E-3</v>
      </c>
      <c r="F228" s="27">
        <f>'23.22-Pesi-uguali'!T228</f>
        <v>1.0272290394036456E-2</v>
      </c>
      <c r="J228" s="28">
        <f t="shared" si="38"/>
        <v>6.4961853521757574E-5</v>
      </c>
      <c r="K228" s="28">
        <f t="shared" si="38"/>
        <v>6.9902790477745688E-5</v>
      </c>
      <c r="L228" s="28">
        <f t="shared" si="38"/>
        <v>1.4220195844959156E-4</v>
      </c>
      <c r="M228" s="28">
        <f t="shared" si="38"/>
        <v>2.1540680363881513E-4</v>
      </c>
      <c r="O228" s="28">
        <f t="shared" si="32"/>
        <v>3.1169652215752928E-5</v>
      </c>
      <c r="P228" s="28">
        <f t="shared" si="33"/>
        <v>5.3758313824469506E-5</v>
      </c>
      <c r="Q228" s="28">
        <f t="shared" si="34"/>
        <v>4.9708567682764463E-5</v>
      </c>
      <c r="R228" s="28">
        <f t="shared" si="35"/>
        <v>9.1888081644051544E-5</v>
      </c>
      <c r="S228" s="28">
        <f t="shared" si="36"/>
        <v>9.7722823253472863E-5</v>
      </c>
      <c r="T228" s="28">
        <f t="shared" si="37"/>
        <v>1.2990232213366891E-4</v>
      </c>
    </row>
    <row r="229" spans="1:20" ht="15" customHeight="1" x14ac:dyDescent="0.2">
      <c r="A229" s="21">
        <f>'23.22-Pesi-uguali'!A229</f>
        <v>226</v>
      </c>
      <c r="B229" s="25">
        <f>'23.22-Pesi-uguali'!B229</f>
        <v>45839</v>
      </c>
      <c r="C229" s="27">
        <f>'23.22-Pesi-uguali'!Q229</f>
        <v>-1.0960634331214499E-3</v>
      </c>
      <c r="D229" s="27">
        <f>'23.22-Pesi-uguali'!R229</f>
        <v>6.5957950205016158E-3</v>
      </c>
      <c r="E229" s="27">
        <f>'23.22-Pesi-uguali'!S229</f>
        <v>7.8968574416295179E-3</v>
      </c>
      <c r="F229" s="27">
        <f>'23.22-Pesi-uguali'!T229</f>
        <v>-2.0186899471286565E-3</v>
      </c>
      <c r="J229" s="28">
        <f t="shared" ref="J229:M244" si="39">J228*$H$2+C228^2*(1-$H$2)</f>
        <v>6.1221473666901317E-5</v>
      </c>
      <c r="K229" s="28">
        <f t="shared" si="39"/>
        <v>6.6492300373450735E-5</v>
      </c>
      <c r="L229" s="28">
        <f t="shared" si="39"/>
        <v>1.283683454102603E-4</v>
      </c>
      <c r="M229" s="28">
        <f t="shared" si="39"/>
        <v>2.0441811826887497E-4</v>
      </c>
      <c r="O229" s="28">
        <f t="shared" si="32"/>
        <v>2.4911795074724715E-5</v>
      </c>
      <c r="P229" s="28">
        <f t="shared" si="33"/>
        <v>4.7350325951504502E-5</v>
      </c>
      <c r="Q229" s="28">
        <f t="shared" si="34"/>
        <v>5.0130228490907357E-5</v>
      </c>
      <c r="R229" s="28">
        <f t="shared" si="35"/>
        <v>8.3875659833412049E-5</v>
      </c>
      <c r="S229" s="28">
        <f t="shared" si="36"/>
        <v>8.1804492196544987E-5</v>
      </c>
      <c r="T229" s="28">
        <f t="shared" si="37"/>
        <v>1.148923820627817E-4</v>
      </c>
    </row>
    <row r="230" spans="1:20" ht="15" customHeight="1" x14ac:dyDescent="0.2">
      <c r="A230" s="21">
        <f>'23.22-Pesi-uguali'!A230</f>
        <v>227</v>
      </c>
      <c r="B230" s="25">
        <f>'23.22-Pesi-uguali'!B230</f>
        <v>45840</v>
      </c>
      <c r="C230" s="27">
        <f>'23.22-Pesi-uguali'!Q230</f>
        <v>4.7716109589361544E-3</v>
      </c>
      <c r="D230" s="27">
        <f>'23.22-Pesi-uguali'!R230</f>
        <v>-7.820227245099844E-3</v>
      </c>
      <c r="E230" s="27">
        <f>'23.22-Pesi-uguali'!S230</f>
        <v>5.1950212212997305E-3</v>
      </c>
      <c r="F230" s="27">
        <f>'23.22-Pesi-uguali'!T230</f>
        <v>-1.4610493086336171E-2</v>
      </c>
      <c r="J230" s="28">
        <f t="shared" si="39"/>
        <v>5.5219461805153784E-5</v>
      </c>
      <c r="K230" s="28">
        <f t="shared" si="39"/>
        <v>6.4193521531353057E-5</v>
      </c>
      <c r="L230" s="28">
        <f t="shared" si="39"/>
        <v>1.2176754661457622E-4</v>
      </c>
      <c r="M230" s="28">
        <f t="shared" si="39"/>
        <v>1.8438381735225132E-4</v>
      </c>
      <c r="O230" s="28">
        <f t="shared" si="32"/>
        <v>2.1697674593818607E-5</v>
      </c>
      <c r="P230" s="28">
        <f t="shared" si="33"/>
        <v>4.1749747688519736E-5</v>
      </c>
      <c r="Q230" s="28">
        <f t="shared" si="34"/>
        <v>4.533846686520238E-5</v>
      </c>
      <c r="R230" s="28">
        <f t="shared" si="35"/>
        <v>8.069669914918195E-5</v>
      </c>
      <c r="S230" s="28">
        <f t="shared" si="36"/>
        <v>7.2292556466769709E-5</v>
      </c>
      <c r="T230" s="28">
        <f t="shared" si="37"/>
        <v>1.0180901318337097E-4</v>
      </c>
    </row>
    <row r="231" spans="1:20" ht="15" customHeight="1" x14ac:dyDescent="0.2">
      <c r="A231" s="21">
        <f>'23.22-Pesi-uguali'!A231</f>
        <v>228</v>
      </c>
      <c r="B231" s="25">
        <f>'23.22-Pesi-uguali'!B231</f>
        <v>45841</v>
      </c>
      <c r="C231" s="27">
        <f>'23.22-Pesi-uguali'!Q231</f>
        <v>8.496669340494447E-3</v>
      </c>
      <c r="D231" s="27">
        <f>'23.22-Pesi-uguali'!R231</f>
        <v>5.1288430170338718E-3</v>
      </c>
      <c r="E231" s="27">
        <f>'23.22-Pesi-uguali'!S231</f>
        <v>4.3870907362727456E-3</v>
      </c>
      <c r="F231" s="27">
        <f>'23.22-Pesi-uguali'!T231</f>
        <v>2.1182148689982251E-3</v>
      </c>
      <c r="J231" s="28">
        <f t="shared" si="39"/>
        <v>5.1974342738982365E-5</v>
      </c>
      <c r="K231" s="28">
        <f t="shared" si="39"/>
        <v>6.3889764794717937E-5</v>
      </c>
      <c r="L231" s="28">
        <f t="shared" si="39"/>
        <v>1.1228961650209405E-4</v>
      </c>
      <c r="M231" s="28">
        <f t="shared" si="39"/>
        <v>1.8729208643961391E-4</v>
      </c>
      <c r="O231" s="28">
        <f t="shared" si="32"/>
        <v>1.5796398932027795E-5</v>
      </c>
      <c r="P231" s="28">
        <f t="shared" si="33"/>
        <v>4.0053634938813729E-5</v>
      </c>
      <c r="Q231" s="28">
        <f t="shared" si="34"/>
        <v>3.3833061286059885E-5</v>
      </c>
      <c r="R231" s="28">
        <f t="shared" si="35"/>
        <v>6.8564404584895753E-5</v>
      </c>
      <c r="S231" s="28">
        <f t="shared" si="36"/>
        <v>7.6489038429903634E-5</v>
      </c>
      <c r="T231" s="28">
        <f t="shared" si="37"/>
        <v>8.4037929701316931E-5</v>
      </c>
    </row>
    <row r="232" spans="1:20" ht="15" customHeight="1" x14ac:dyDescent="0.2">
      <c r="A232" s="21">
        <f>'23.22-Pesi-uguali'!A232</f>
        <v>229</v>
      </c>
      <c r="B232" s="25">
        <f>'23.22-Pesi-uguali'!B232</f>
        <v>45845</v>
      </c>
      <c r="C232" s="27">
        <f>'23.22-Pesi-uguali'!Q232</f>
        <v>-7.8436712444829877E-3</v>
      </c>
      <c r="D232" s="27">
        <f>'23.22-Pesi-uguali'!R232</f>
        <v>-4.3899150397669331E-3</v>
      </c>
      <c r="E232" s="27">
        <f>'23.22-Pesi-uguali'!S232</f>
        <v>-8.5752117929337717E-3</v>
      </c>
      <c r="F232" s="27">
        <f>'23.22-Pesi-uguali'!T232</f>
        <v>-1.6098629499220956E-2</v>
      </c>
      <c r="J232" s="28">
        <f t="shared" si="39"/>
        <v>5.3996247453253962E-5</v>
      </c>
      <c r="K232" s="28">
        <f t="shared" si="39"/>
        <v>6.0131291384583858E-5</v>
      </c>
      <c r="L232" s="28">
        <f t="shared" si="39"/>
        <v>1.0298531136471365E-4</v>
      </c>
      <c r="M232" s="28">
        <f t="shared" si="39"/>
        <v>1.6901156121877704E-4</v>
      </c>
      <c r="O232" s="28">
        <f t="shared" si="32"/>
        <v>1.8574567360329089E-5</v>
      </c>
      <c r="P232" s="28">
        <f t="shared" si="33"/>
        <v>3.9775837380217946E-5</v>
      </c>
      <c r="Q232" s="28">
        <f t="shared" si="34"/>
        <v>3.2249532290853568E-5</v>
      </c>
      <c r="R232" s="28">
        <f t="shared" si="35"/>
        <v>6.3958034095188817E-5</v>
      </c>
      <c r="S232" s="28">
        <f t="shared" si="36"/>
        <v>6.9926533740857156E-5</v>
      </c>
      <c r="T232" s="28">
        <f t="shared" si="37"/>
        <v>7.6563416814106971E-5</v>
      </c>
    </row>
    <row r="233" spans="1:20" ht="15" customHeight="1" x14ac:dyDescent="0.2">
      <c r="A233" s="21">
        <f>'23.22-Pesi-uguali'!A233</f>
        <v>230</v>
      </c>
      <c r="B233" s="25">
        <f>'23.22-Pesi-uguali'!B233</f>
        <v>45846</v>
      </c>
      <c r="C233" s="27">
        <f>'23.22-Pesi-uguali'!Q233</f>
        <v>-7.1018240359714319E-4</v>
      </c>
      <c r="D233" s="27">
        <f>'23.22-Pesi-uguali'!R233</f>
        <v>2.1120184929793728E-3</v>
      </c>
      <c r="E233" s="27">
        <f>'23.22-Pesi-uguali'!S233</f>
        <v>4.7386617725855042E-3</v>
      </c>
      <c r="F233" s="27">
        <f>'23.22-Pesi-uguali'!T233</f>
        <v>-4.0758946547038953E-3</v>
      </c>
      <c r="J233" s="28">
        <f t="shared" si="39"/>
        <v>5.47489405670815E-5</v>
      </c>
      <c r="K233" s="28">
        <f t="shared" si="39"/>
        <v>5.604529765176267E-5</v>
      </c>
      <c r="L233" s="28">
        <f t="shared" si="39"/>
        <v>1.0004020595760932E-4</v>
      </c>
      <c r="M233" s="28">
        <f t="shared" si="39"/>
        <v>1.7802699227221805E-4</v>
      </c>
      <c r="O233" s="28">
        <f t="shared" si="32"/>
        <v>2.0160415660610508E-5</v>
      </c>
      <c r="P233" s="28">
        <f t="shared" si="33"/>
        <v>4.2524367857754757E-5</v>
      </c>
      <c r="Q233" s="28">
        <f t="shared" si="34"/>
        <v>4.1651814789630708E-5</v>
      </c>
      <c r="R233" s="28">
        <f t="shared" si="35"/>
        <v>6.1326675807568613E-5</v>
      </c>
      <c r="S233" s="28">
        <f t="shared" si="36"/>
        <v>7.0001041942598005E-5</v>
      </c>
      <c r="T233" s="28">
        <f t="shared" si="37"/>
        <v>8.2711990885875374E-5</v>
      </c>
    </row>
    <row r="234" spans="1:20" ht="15" customHeight="1" x14ac:dyDescent="0.2">
      <c r="A234" s="21">
        <f>'23.22-Pesi-uguali'!A234</f>
        <v>231</v>
      </c>
      <c r="B234" s="25">
        <f>'23.22-Pesi-uguali'!B234</f>
        <v>45847</v>
      </c>
      <c r="C234" s="27">
        <f>'23.22-Pesi-uguali'!Q234</f>
        <v>6.0742675308273365E-3</v>
      </c>
      <c r="D234" s="27">
        <f>'23.22-Pesi-uguali'!R234</f>
        <v>1.9448568376503508E-3</v>
      </c>
      <c r="E234" s="27">
        <f>'23.22-Pesi-uguali'!S234</f>
        <v>1.2656036144042473E-2</v>
      </c>
      <c r="F234" s="27">
        <f>'23.22-Pesi-uguali'!T234</f>
        <v>2.0339584973256496E-3</v>
      </c>
      <c r="J234" s="28">
        <f t="shared" si="39"/>
        <v>4.9324482415011249E-5</v>
      </c>
      <c r="K234" s="28">
        <f t="shared" si="39"/>
        <v>5.0886830098055086E-5</v>
      </c>
      <c r="L234" s="28">
        <f t="shared" si="39"/>
        <v>9.2281676901344716E-5</v>
      </c>
      <c r="M234" s="28">
        <f t="shared" si="39"/>
        <v>1.6188558476862061E-4</v>
      </c>
      <c r="O234" s="28">
        <f t="shared" si="32"/>
        <v>1.7994382257570887E-5</v>
      </c>
      <c r="P234" s="28">
        <f t="shared" si="33"/>
        <v>3.7935399651230412E-5</v>
      </c>
      <c r="Q234" s="28">
        <f t="shared" si="34"/>
        <v>3.777609617693628E-5</v>
      </c>
      <c r="R234" s="28">
        <f t="shared" si="35"/>
        <v>5.6194822356379253E-5</v>
      </c>
      <c r="S234" s="28">
        <f t="shared" si="36"/>
        <v>6.2140101259721173E-5</v>
      </c>
      <c r="T234" s="28">
        <f t="shared" si="37"/>
        <v>7.2509363178354747E-5</v>
      </c>
    </row>
    <row r="235" spans="1:20" ht="15" customHeight="1" x14ac:dyDescent="0.2">
      <c r="A235" s="21">
        <f>'23.22-Pesi-uguali'!A235</f>
        <v>232</v>
      </c>
      <c r="B235" s="25">
        <f>'23.22-Pesi-uguali'!B235</f>
        <v>45848</v>
      </c>
      <c r="C235" s="27">
        <f>'23.22-Pesi-uguali'!Q235</f>
        <v>2.8869794841717643E-3</v>
      </c>
      <c r="D235" s="27">
        <f>'23.22-Pesi-uguali'!R235</f>
        <v>1.1595607536932629E-2</v>
      </c>
      <c r="E235" s="27">
        <f>'23.22-Pesi-uguali'!S235</f>
        <v>3.9709407515308185E-3</v>
      </c>
      <c r="F235" s="27">
        <f>'23.22-Pesi-uguali'!T235</f>
        <v>-1.7118784681786319E-3</v>
      </c>
      <c r="J235" s="28">
        <f t="shared" si="39"/>
        <v>4.8081706777116443E-5</v>
      </c>
      <c r="K235" s="28">
        <f t="shared" si="39"/>
        <v>4.6176393900145113E-5</v>
      </c>
      <c r="L235" s="28">
        <f t="shared" si="39"/>
        <v>9.9071034299141192E-5</v>
      </c>
      <c r="M235" s="28">
        <f t="shared" si="39"/>
        <v>1.4611072500864288E-4</v>
      </c>
      <c r="O235" s="28">
        <f t="shared" si="32"/>
        <v>1.7376302105918506E-5</v>
      </c>
      <c r="P235" s="28">
        <f t="shared" si="33"/>
        <v>4.1829474627980814E-5</v>
      </c>
      <c r="Q235" s="28">
        <f t="shared" si="34"/>
        <v>3.5233967365178209E-5</v>
      </c>
      <c r="R235" s="28">
        <f t="shared" si="35"/>
        <v>5.3036757963970422E-5</v>
      </c>
      <c r="S235" s="28">
        <f t="shared" si="36"/>
        <v>5.6321666942851144E-5</v>
      </c>
      <c r="T235" s="28">
        <f t="shared" si="37"/>
        <v>6.7832612086282846E-5</v>
      </c>
    </row>
    <row r="236" spans="1:20" ht="15" customHeight="1" x14ac:dyDescent="0.2">
      <c r="A236" s="21">
        <f>'23.22-Pesi-uguali'!A236</f>
        <v>233</v>
      </c>
      <c r="B236" s="25">
        <f>'23.22-Pesi-uguali'!B236</f>
        <v>45849</v>
      </c>
      <c r="C236" s="27">
        <f>'23.22-Pesi-uguali'!Q236</f>
        <v>-3.2971093037106407E-3</v>
      </c>
      <c r="D236" s="27">
        <f>'23.22-Pesi-uguali'!R236</f>
        <v>-9.5069442185420402E-3</v>
      </c>
      <c r="E236" s="27">
        <f>'23.22-Pesi-uguali'!S236</f>
        <v>-1.1432304829580419E-2</v>
      </c>
      <c r="F236" s="27">
        <f>'23.22-Pesi-uguali'!T236</f>
        <v>-6.9325666975405542E-3</v>
      </c>
      <c r="J236" s="28">
        <f t="shared" si="39"/>
        <v>4.4107001153607669E-5</v>
      </c>
      <c r="K236" s="28">
        <f t="shared" si="39"/>
        <v>5.5004565925187481E-5</v>
      </c>
      <c r="L236" s="28">
        <f t="shared" si="39"/>
        <v>9.0740767914443895E-5</v>
      </c>
      <c r="M236" s="28">
        <f t="shared" si="39"/>
        <v>1.3179270529675995E-4</v>
      </c>
      <c r="O236" s="28">
        <f t="shared" si="32"/>
        <v>1.8986300001889854E-5</v>
      </c>
      <c r="P236" s="28">
        <f t="shared" si="33"/>
        <v>3.8792929613435841E-5</v>
      </c>
      <c r="Q236" s="28">
        <f t="shared" si="34"/>
        <v>3.1216354826957679E-5</v>
      </c>
      <c r="R236" s="28">
        <f t="shared" si="35"/>
        <v>5.2337629218289746E-5</v>
      </c>
      <c r="S236" s="28">
        <f t="shared" si="36"/>
        <v>4.8704473161773549E-5</v>
      </c>
      <c r="T236" s="28">
        <f t="shared" si="37"/>
        <v>6.0369574080558689E-5</v>
      </c>
    </row>
    <row r="237" spans="1:20" ht="15" customHeight="1" x14ac:dyDescent="0.2">
      <c r="A237" s="21">
        <f>'23.22-Pesi-uguali'!A237</f>
        <v>234</v>
      </c>
      <c r="B237" s="25">
        <f>'23.22-Pesi-uguali'!B237</f>
        <v>45852</v>
      </c>
      <c r="C237" s="27">
        <f>'23.22-Pesi-uguali'!Q237</f>
        <v>1.4097727382758152E-3</v>
      </c>
      <c r="D237" s="27">
        <f>'23.22-Pesi-uguali'!R237</f>
        <v>5.8093941810004731E-3</v>
      </c>
      <c r="E237" s="27">
        <f>'23.22-Pesi-uguali'!S237</f>
        <v>-2.1031760976040832E-3</v>
      </c>
      <c r="F237" s="27">
        <f>'23.22-Pesi-uguali'!T237</f>
        <v>-4.8475868837094893E-3</v>
      </c>
      <c r="J237" s="28">
        <f t="shared" si="39"/>
        <v>4.078339401430843E-5</v>
      </c>
      <c r="K237" s="28">
        <f t="shared" si="39"/>
        <v>5.8542308170115724E-5</v>
      </c>
      <c r="L237" s="28">
        <f t="shared" si="39"/>
        <v>9.473645049464427E-5</v>
      </c>
      <c r="M237" s="28">
        <f t="shared" si="39"/>
        <v>1.2341948286866879E-4</v>
      </c>
      <c r="O237" s="28">
        <f t="shared" si="32"/>
        <v>2.0222213424982173E-5</v>
      </c>
      <c r="P237" s="28">
        <f t="shared" si="33"/>
        <v>3.8682992513738832E-5</v>
      </c>
      <c r="Q237" s="28">
        <f t="shared" si="34"/>
        <v>3.0380462359967462E-5</v>
      </c>
      <c r="R237" s="28">
        <f t="shared" si="35"/>
        <v>5.7972494726879749E-5</v>
      </c>
      <c r="S237" s="28">
        <f t="shared" si="36"/>
        <v>5.0424778334080215E-5</v>
      </c>
      <c r="T237" s="28">
        <f t="shared" si="37"/>
        <v>6.2258138246270943E-5</v>
      </c>
    </row>
    <row r="238" spans="1:20" ht="15" customHeight="1" x14ac:dyDescent="0.2">
      <c r="A238" s="21">
        <f>'23.22-Pesi-uguali'!A238</f>
        <v>235</v>
      </c>
      <c r="B238" s="25">
        <f>'23.22-Pesi-uguali'!B238</f>
        <v>45853</v>
      </c>
      <c r="C238" s="27">
        <f>'23.22-Pesi-uguali'!Q238</f>
        <v>-3.863299520442935E-3</v>
      </c>
      <c r="D238" s="27">
        <f>'23.22-Pesi-uguali'!R238</f>
        <v>-1.013125539616312E-2</v>
      </c>
      <c r="E238" s="27">
        <f>'23.22-Pesi-uguali'!S238</f>
        <v>-7.5094327279122972E-3</v>
      </c>
      <c r="F238" s="27">
        <f>'23.22-Pesi-uguali'!T238</f>
        <v>1.5811298547339302E-3</v>
      </c>
      <c r="J238" s="28">
        <f t="shared" si="39"/>
        <v>3.6903800530236158E-5</v>
      </c>
      <c r="K238" s="28">
        <f t="shared" si="39"/>
        <v>5.6062983428128367E-5</v>
      </c>
      <c r="L238" s="28">
        <f t="shared" si="39"/>
        <v>8.570514041493316E-5</v>
      </c>
      <c r="M238" s="28">
        <f t="shared" si="39"/>
        <v>1.1342744444131314E-4</v>
      </c>
      <c r="O238" s="28">
        <f t="shared" si="32"/>
        <v>1.9018984636711219E-5</v>
      </c>
      <c r="P238" s="28">
        <f t="shared" si="33"/>
        <v>3.4518193229745393E-5</v>
      </c>
      <c r="Q238" s="28">
        <f t="shared" si="34"/>
        <v>2.6659016540463013E-5</v>
      </c>
      <c r="R238" s="28">
        <f t="shared" si="35"/>
        <v>5.095342735588773E-5</v>
      </c>
      <c r="S238" s="28">
        <f t="shared" si="36"/>
        <v>4.2566146197260588E-5</v>
      </c>
      <c r="T238" s="28">
        <f t="shared" si="37"/>
        <v>5.7051857308131536E-5</v>
      </c>
    </row>
    <row r="239" spans="1:20" ht="15" customHeight="1" x14ac:dyDescent="0.2">
      <c r="A239" s="21">
        <f>'23.22-Pesi-uguali'!A239</f>
        <v>236</v>
      </c>
      <c r="B239" s="25">
        <f>'23.22-Pesi-uguali'!B239</f>
        <v>45854</v>
      </c>
      <c r="C239" s="27">
        <f>'23.22-Pesi-uguali'!Q239</f>
        <v>3.1937518652554093E-3</v>
      </c>
      <c r="D239" s="27">
        <f>'23.22-Pesi-uguali'!R239</f>
        <v>-4.414881719474642E-3</v>
      </c>
      <c r="E239" s="27">
        <f>'23.22-Pesi-uguali'!S239</f>
        <v>-1.104500752347142E-2</v>
      </c>
      <c r="F239" s="27">
        <f>'23.22-Pesi-uguali'!T239</f>
        <v>-5.6518486900378091E-3</v>
      </c>
      <c r="J239" s="28">
        <f t="shared" si="39"/>
        <v>3.470592879567801E-5</v>
      </c>
      <c r="K239" s="28">
        <f t="shared" si="39"/>
        <v>6.0720918675543964E-5</v>
      </c>
      <c r="L239" s="28">
        <f t="shared" si="39"/>
        <v>8.2773784362943873E-5</v>
      </c>
      <c r="M239" s="28">
        <f t="shared" si="39"/>
        <v>1.0233469715893491E-4</v>
      </c>
      <c r="O239" s="28">
        <f t="shared" si="32"/>
        <v>2.1031093584388285E-5</v>
      </c>
      <c r="P239" s="28">
        <f t="shared" si="33"/>
        <v>3.3967492692425061E-5</v>
      </c>
      <c r="Q239" s="28">
        <f t="shared" si="34"/>
        <v>2.3382277065461554E-5</v>
      </c>
      <c r="R239" s="28">
        <f t="shared" si="35"/>
        <v>5.3466082704977489E-5</v>
      </c>
      <c r="S239" s="28">
        <f t="shared" si="36"/>
        <v>3.6707648540253753E-5</v>
      </c>
      <c r="T239" s="28">
        <f t="shared" si="37"/>
        <v>5.0159332749496561E-5</v>
      </c>
    </row>
    <row r="240" spans="1:20" ht="15" customHeight="1" x14ac:dyDescent="0.2">
      <c r="A240" s="21">
        <f>'23.22-Pesi-uguali'!A240</f>
        <v>237</v>
      </c>
      <c r="B240" s="25">
        <f>'23.22-Pesi-uguali'!B240</f>
        <v>45855</v>
      </c>
      <c r="C240" s="27">
        <f>'23.22-Pesi-uguali'!Q240</f>
        <v>5.3851602659220682E-3</v>
      </c>
      <c r="D240" s="27">
        <f>'23.22-Pesi-uguali'!R240</f>
        <v>4.9087140012552847E-3</v>
      </c>
      <c r="E240" s="27">
        <f>'23.22-Pesi-uguali'!S240</f>
        <v>1.093329345699994E-2</v>
      </c>
      <c r="F240" s="27">
        <f>'23.22-Pesi-uguali'!T240</f>
        <v>5.6327472643046888E-3</v>
      </c>
      <c r="J240" s="28">
        <f t="shared" si="39"/>
        <v>3.2255341013792449E-5</v>
      </c>
      <c r="K240" s="28">
        <f t="shared" si="39"/>
        <v>5.6597944867684704E-5</v>
      </c>
      <c r="L240" s="28">
        <f t="shared" si="39"/>
        <v>8.6695625046003503E-5</v>
      </c>
      <c r="M240" s="28">
        <f t="shared" si="39"/>
        <v>9.5295566804549627E-5</v>
      </c>
      <c r="O240" s="28">
        <f t="shared" si="32"/>
        <v>1.7517980553304042E-5</v>
      </c>
      <c r="P240" s="28">
        <f t="shared" si="33"/>
        <v>2.7043242085197871E-5</v>
      </c>
      <c r="Q240" s="28">
        <f t="shared" si="34"/>
        <v>1.923898912932044E-5</v>
      </c>
      <c r="R240" s="28">
        <f t="shared" si="35"/>
        <v>5.2995714615163129E-5</v>
      </c>
      <c r="S240" s="28">
        <f t="shared" si="36"/>
        <v>3.5532108032516843E-5</v>
      </c>
      <c r="T240" s="28">
        <f t="shared" si="37"/>
        <v>5.1385870604845875E-5</v>
      </c>
    </row>
    <row r="241" spans="1:20" ht="15" customHeight="1" x14ac:dyDescent="0.2">
      <c r="A241" s="21">
        <f>'23.22-Pesi-uguali'!A241</f>
        <v>238</v>
      </c>
      <c r="B241" s="25">
        <f>'23.22-Pesi-uguali'!B241</f>
        <v>45856</v>
      </c>
      <c r="C241" s="27">
        <f>'23.22-Pesi-uguali'!Q241</f>
        <v>-2.8727892988572489E-5</v>
      </c>
      <c r="D241" s="27">
        <f>'23.22-Pesi-uguali'!R241</f>
        <v>6.9209192026741129E-3</v>
      </c>
      <c r="E241" s="27">
        <f>'23.22-Pesi-uguali'!S241</f>
        <v>6.2140083160257698E-3</v>
      </c>
      <c r="F241" s="27">
        <f>'23.22-Pesi-uguali'!T241</f>
        <v>2.3028839961398536E-4</v>
      </c>
      <c r="J241" s="28">
        <f t="shared" si="39"/>
        <v>3.1929802021379788E-5</v>
      </c>
      <c r="K241" s="28">
        <f t="shared" si="39"/>
        <v>5.3347697695528199E-5</v>
      </c>
      <c r="L241" s="28">
        <f t="shared" si="39"/>
        <v>8.9979753123090923E-5</v>
      </c>
      <c r="M241" s="28">
        <f t="shared" si="39"/>
        <v>8.8938794298447864E-5</v>
      </c>
      <c r="O241" s="28">
        <f t="shared" si="32"/>
        <v>1.8409603657607163E-5</v>
      </c>
      <c r="P241" s="28">
        <f t="shared" si="33"/>
        <v>3.0226671626708264E-5</v>
      </c>
      <c r="Q241" s="28">
        <f t="shared" si="34"/>
        <v>2.0348414891959878E-5</v>
      </c>
      <c r="R241" s="28">
        <f t="shared" si="35"/>
        <v>5.3062984220867656E-5</v>
      </c>
      <c r="S241" s="28">
        <f t="shared" si="36"/>
        <v>3.4743851765447639E-5</v>
      </c>
      <c r="T241" s="28">
        <f t="shared" si="37"/>
        <v>5.2405731425336961E-5</v>
      </c>
    </row>
    <row r="242" spans="1:20" ht="15" customHeight="1" x14ac:dyDescent="0.2">
      <c r="A242" s="21">
        <f>'23.22-Pesi-uguali'!A242</f>
        <v>239</v>
      </c>
      <c r="B242" s="25">
        <f>'23.22-Pesi-uguali'!B242</f>
        <v>45860</v>
      </c>
      <c r="C242" s="27">
        <f>'23.22-Pesi-uguali'!Q242</f>
        <v>2.0828320770504226E-3</v>
      </c>
      <c r="D242" s="27">
        <f>'23.22-Pesi-uguali'!R242</f>
        <v>5.5382497577822183E-3</v>
      </c>
      <c r="E242" s="27">
        <f>'23.22-Pesi-uguali'!S242</f>
        <v>-5.8345226379064854E-3</v>
      </c>
      <c r="F242" s="27">
        <f>'23.22-Pesi-uguali'!T242</f>
        <v>7.5776679852990634E-3</v>
      </c>
      <c r="J242" s="28">
        <f t="shared" si="39"/>
        <v>2.8736904348425367E-5</v>
      </c>
      <c r="K242" s="28">
        <f t="shared" si="39"/>
        <v>5.2802840186969707E-5</v>
      </c>
      <c r="L242" s="28">
        <f t="shared" si="39"/>
        <v>8.484316774594558E-5</v>
      </c>
      <c r="M242" s="28">
        <f t="shared" si="39"/>
        <v>8.0050218143302759E-5</v>
      </c>
      <c r="O242" s="28">
        <f t="shared" si="32"/>
        <v>1.654876094922275E-5</v>
      </c>
      <c r="P242" s="28">
        <f t="shared" si="33"/>
        <v>2.7186152927444149E-5</v>
      </c>
      <c r="Q242" s="28">
        <f t="shared" si="34"/>
        <v>1.831291183271383E-5</v>
      </c>
      <c r="R242" s="28">
        <f t="shared" si="35"/>
        <v>5.2057350746776831E-5</v>
      </c>
      <c r="S242" s="28">
        <f t="shared" si="36"/>
        <v>3.142884732960703E-5</v>
      </c>
      <c r="T242" s="28">
        <f t="shared" si="37"/>
        <v>4.730825968583182E-5</v>
      </c>
    </row>
    <row r="243" spans="1:20" ht="15" customHeight="1" x14ac:dyDescent="0.2">
      <c r="A243" s="21">
        <f>'23.22-Pesi-uguali'!A243</f>
        <v>240</v>
      </c>
      <c r="B243" s="25">
        <f>'23.22-Pesi-uguali'!B243</f>
        <v>45861</v>
      </c>
      <c r="C243" s="27">
        <f>'23.22-Pesi-uguali'!Q243</f>
        <v>7.8244883478410503E-3</v>
      </c>
      <c r="D243" s="27">
        <f>'23.22-Pesi-uguali'!R243</f>
        <v>7.6522575250372133E-3</v>
      </c>
      <c r="E243" s="27">
        <f>'23.22-Pesi-uguali'!S243</f>
        <v>1.6292290098531888E-2</v>
      </c>
      <c r="F243" s="27">
        <f>'23.22-Pesi-uguali'!T243</f>
        <v>4.1367579986770778E-2</v>
      </c>
      <c r="J243" s="28">
        <f t="shared" si="39"/>
        <v>2.629703285970185E-5</v>
      </c>
      <c r="K243" s="28">
        <f t="shared" si="39"/>
        <v>5.0589777206230214E-5</v>
      </c>
      <c r="L243" s="28">
        <f t="shared" si="39"/>
        <v>7.9763016412575348E-5</v>
      </c>
      <c r="M243" s="28">
        <f t="shared" si="39"/>
        <v>7.778730153851511E-5</v>
      </c>
      <c r="O243" s="28">
        <f t="shared" si="32"/>
        <v>1.6047409278923029E-5</v>
      </c>
      <c r="P243" s="28">
        <f t="shared" si="33"/>
        <v>2.3252304544248886E-5</v>
      </c>
      <c r="Q243" s="28">
        <f t="shared" si="34"/>
        <v>1.805992164434434E-5</v>
      </c>
      <c r="R243" s="28">
        <f t="shared" si="35"/>
        <v>4.3620311313483102E-5</v>
      </c>
      <c r="S243" s="28">
        <f t="shared" si="36"/>
        <v>3.2482664385059987E-5</v>
      </c>
      <c r="T243" s="28">
        <f t="shared" si="37"/>
        <v>3.815622617697198E-5</v>
      </c>
    </row>
    <row r="244" spans="1:20" ht="15" customHeight="1" x14ac:dyDescent="0.2">
      <c r="A244" s="21">
        <f>'23.22-Pesi-uguali'!A244</f>
        <v>241</v>
      </c>
      <c r="B244" s="25">
        <f>'23.22-Pesi-uguali'!B244</f>
        <v>45862</v>
      </c>
      <c r="C244" s="27">
        <f>'23.22-Pesi-uguali'!Q244</f>
        <v>7.0618254641036603E-4</v>
      </c>
      <c r="D244" s="27">
        <f>'23.22-Pesi-uguali'!R244</f>
        <v>1.0118095690918136E-2</v>
      </c>
      <c r="E244" s="27">
        <f>'23.22-Pesi-uguali'!S244</f>
        <v>-1.54321760619131E-3</v>
      </c>
      <c r="F244" s="27">
        <f>'23.22-Pesi-uguali'!T244</f>
        <v>1.4428306534504875E-2</v>
      </c>
      <c r="J244" s="28">
        <f t="shared" si="39"/>
        <v>2.97895913642817E-5</v>
      </c>
      <c r="K244" s="28">
        <f t="shared" si="39"/>
        <v>5.1386504008556054E-5</v>
      </c>
      <c r="L244" s="28">
        <f t="shared" si="39"/>
        <v>9.8330586436789824E-5</v>
      </c>
      <c r="M244" s="28">
        <f t="shared" si="39"/>
        <v>2.4113623878085138E-4</v>
      </c>
      <c r="O244" s="28">
        <f t="shared" si="32"/>
        <v>2.0430168334963992E-5</v>
      </c>
      <c r="P244" s="28">
        <f t="shared" si="33"/>
        <v>3.3674957493384882E-5</v>
      </c>
      <c r="Q244" s="28">
        <f t="shared" si="34"/>
        <v>4.8621944238396952E-5</v>
      </c>
      <c r="R244" s="28">
        <f t="shared" si="35"/>
        <v>5.1725560132792779E-5</v>
      </c>
      <c r="S244" s="28">
        <f t="shared" si="36"/>
        <v>6.0889935471188535E-5</v>
      </c>
      <c r="T244" s="28">
        <f t="shared" si="37"/>
        <v>1.0173786494114391E-4</v>
      </c>
    </row>
    <row r="245" spans="1:20" ht="15" customHeight="1" x14ac:dyDescent="0.2">
      <c r="A245" s="21">
        <f>'23.22-Pesi-uguali'!A245</f>
        <v>242</v>
      </c>
      <c r="B245" s="25">
        <f>'23.22-Pesi-uguali'!B245</f>
        <v>45863</v>
      </c>
      <c r="C245" s="27">
        <f>'23.22-Pesi-uguali'!Q245</f>
        <v>4.0273035117205456E-3</v>
      </c>
      <c r="D245" s="27">
        <f>'23.22-Pesi-uguali'!R245</f>
        <v>-9.25947790704593E-3</v>
      </c>
      <c r="E245" s="27">
        <f>'23.22-Pesi-uguali'!S245</f>
        <v>-6.4118582892969676E-4</v>
      </c>
      <c r="F245" s="27">
        <f>'23.22-Pesi-uguali'!T245</f>
        <v>-1.6629045662257019E-2</v>
      </c>
      <c r="J245" s="28">
        <f t="shared" ref="J245:M260" si="40">J244*$H$2+C244^2*(1-$H$2)</f>
        <v>2.6860501606738995E-5</v>
      </c>
      <c r="K245" s="28">
        <f t="shared" si="40"/>
        <v>5.6485439648758058E-5</v>
      </c>
      <c r="L245" s="28">
        <f t="shared" si="40"/>
        <v>8.8735679851116724E-5</v>
      </c>
      <c r="M245" s="28">
        <f t="shared" si="40"/>
        <v>2.3784021784812985E-4</v>
      </c>
      <c r="O245" s="28">
        <f t="shared" si="32"/>
        <v>1.9101673759451224E-5</v>
      </c>
      <c r="P245" s="28">
        <f t="shared" si="33"/>
        <v>3.0198482410165845E-5</v>
      </c>
      <c r="Q245" s="28">
        <f t="shared" si="34"/>
        <v>4.4778651639449856E-5</v>
      </c>
      <c r="R245" s="28">
        <f t="shared" si="35"/>
        <v>4.4991561778378174E-5</v>
      </c>
      <c r="S245" s="28">
        <f t="shared" si="36"/>
        <v>6.9399640541471661E-5</v>
      </c>
      <c r="T245" s="28">
        <f t="shared" si="37"/>
        <v>8.9337476779872217E-5</v>
      </c>
    </row>
    <row r="246" spans="1:20" ht="15" customHeight="1" x14ac:dyDescent="0.2">
      <c r="A246" s="21">
        <f>'23.22-Pesi-uguali'!A246</f>
        <v>243</v>
      </c>
      <c r="B246" s="25">
        <f>'23.22-Pesi-uguali'!B246</f>
        <v>45866</v>
      </c>
      <c r="C246" s="27">
        <f>'23.22-Pesi-uguali'!Q246</f>
        <v>1.7624425613597432E-4</v>
      </c>
      <c r="D246" s="27">
        <f>'23.22-Pesi-uguali'!R246</f>
        <v>-6.1045003691976192E-3</v>
      </c>
      <c r="E246" s="27">
        <f>'23.22-Pesi-uguali'!S246</f>
        <v>-1.0242512128605224E-2</v>
      </c>
      <c r="F246" s="27">
        <f>'23.22-Pesi-uguali'!T246</f>
        <v>-1.4331581957430591E-2</v>
      </c>
      <c r="J246" s="28">
        <f t="shared" si="40"/>
        <v>2.5796368803616761E-5</v>
      </c>
      <c r="K246" s="28">
        <f t="shared" si="40"/>
        <v>5.9410688794989418E-5</v>
      </c>
      <c r="L246" s="28">
        <f t="shared" si="40"/>
        <v>7.9903223792727077E-5</v>
      </c>
      <c r="M246" s="28">
        <f t="shared" si="40"/>
        <v>2.4170871202705977E-4</v>
      </c>
      <c r="O246" s="28">
        <f t="shared" si="32"/>
        <v>1.3462433594331615E-5</v>
      </c>
      <c r="P246" s="28">
        <f t="shared" si="33"/>
        <v>2.692040917509786E-5</v>
      </c>
      <c r="Q246" s="28">
        <f t="shared" si="34"/>
        <v>3.3603765076287971E-5</v>
      </c>
      <c r="R246" s="28">
        <f t="shared" si="35"/>
        <v>4.10861102022689E-5</v>
      </c>
      <c r="S246" s="28">
        <f t="shared" si="36"/>
        <v>7.7857304579817175E-5</v>
      </c>
      <c r="T246" s="28">
        <f t="shared" si="37"/>
        <v>8.1469959944611406E-5</v>
      </c>
    </row>
    <row r="247" spans="1:20" ht="15" customHeight="1" x14ac:dyDescent="0.2">
      <c r="A247" s="21">
        <f>'23.22-Pesi-uguali'!A247</f>
        <v>244</v>
      </c>
      <c r="B247" s="25">
        <f>'23.22-Pesi-uguali'!B247</f>
        <v>45867</v>
      </c>
      <c r="C247" s="27">
        <f>'23.22-Pesi-uguali'!Q247</f>
        <v>-2.9545787478389113E-3</v>
      </c>
      <c r="D247" s="27">
        <f>'23.22-Pesi-uguali'!R247</f>
        <v>-1.0676364647145054E-3</v>
      </c>
      <c r="E247" s="27">
        <f>'23.22-Pesi-uguali'!S247</f>
        <v>-3.2261952150822244E-3</v>
      </c>
      <c r="F247" s="27">
        <f>'23.22-Pesi-uguali'!T247</f>
        <v>-1.2074106096298241E-2</v>
      </c>
      <c r="J247" s="28">
        <f t="shared" si="40"/>
        <v>2.321983812703718E-5</v>
      </c>
      <c r="K247" s="28">
        <f t="shared" si="40"/>
        <v>5.719611239124386E-5</v>
      </c>
      <c r="L247" s="28">
        <f t="shared" si="40"/>
        <v>8.240380688391689E-5</v>
      </c>
      <c r="M247" s="28">
        <f t="shared" si="40"/>
        <v>2.380772649646088E-4</v>
      </c>
      <c r="O247" s="28">
        <f t="shared" si="32"/>
        <v>1.2008601922233352E-5</v>
      </c>
      <c r="P247" s="28">
        <f t="shared" si="33"/>
        <v>2.4047849864481102E-5</v>
      </c>
      <c r="Q247" s="28">
        <f t="shared" si="34"/>
        <v>2.9990802668525263E-5</v>
      </c>
      <c r="R247" s="28">
        <f t="shared" si="35"/>
        <v>4.3230041089100178E-5</v>
      </c>
      <c r="S247" s="28">
        <f t="shared" si="36"/>
        <v>7.8820288856867551E-5</v>
      </c>
      <c r="T247" s="28">
        <f t="shared" si="37"/>
        <v>8.8002104152258516E-5</v>
      </c>
    </row>
    <row r="248" spans="1:20" ht="15" customHeight="1" x14ac:dyDescent="0.2">
      <c r="A248" s="21">
        <f>'23.22-Pesi-uguali'!A248</f>
        <v>245</v>
      </c>
      <c r="B248" s="25">
        <f>'23.22-Pesi-uguali'!B248</f>
        <v>45868</v>
      </c>
      <c r="C248" s="27">
        <f>'23.22-Pesi-uguali'!Q248</f>
        <v>-1.2435356728649754E-3</v>
      </c>
      <c r="D248" s="27">
        <f>'23.22-Pesi-uguali'!R248</f>
        <v>2.7978889933337556E-3</v>
      </c>
      <c r="E248" s="27">
        <f>'23.22-Pesi-uguali'!S248</f>
        <v>6.5768666905445023E-5</v>
      </c>
      <c r="F248" s="27">
        <f>'23.22-Pesi-uguali'!T248</f>
        <v>2.6747930143729186E-3</v>
      </c>
      <c r="J248" s="28">
        <f t="shared" si="40"/>
        <v>2.1770807872051598E-5</v>
      </c>
      <c r="K248" s="28">
        <f t="shared" si="40"/>
        <v>5.1590485914198288E-5</v>
      </c>
      <c r="L248" s="28">
        <f t="shared" si="40"/>
        <v>7.5204259752107146E-5</v>
      </c>
      <c r="M248" s="28">
        <f t="shared" si="40"/>
        <v>2.2884794227061455E-4</v>
      </c>
      <c r="O248" s="28">
        <f t="shared" si="32"/>
        <v>1.1123183330916351E-5</v>
      </c>
      <c r="P248" s="28">
        <f t="shared" si="33"/>
        <v>2.2596269659919145E-5</v>
      </c>
      <c r="Q248" s="28">
        <f t="shared" si="34"/>
        <v>3.055911212880024E-5</v>
      </c>
      <c r="R248" s="28">
        <f t="shared" si="35"/>
        <v>3.9251477345581086E-5</v>
      </c>
      <c r="S248" s="28">
        <f t="shared" si="36"/>
        <v>7.2227335565904773E-5</v>
      </c>
      <c r="T248" s="28">
        <f t="shared" si="37"/>
        <v>8.3097236068459913E-5</v>
      </c>
    </row>
    <row r="249" spans="1:20" ht="15" customHeight="1" x14ac:dyDescent="0.2">
      <c r="A249" s="21">
        <f>'23.22-Pesi-uguali'!A249</f>
        <v>246</v>
      </c>
      <c r="B249" s="25">
        <f>'23.22-Pesi-uguali'!B249</f>
        <v>45869</v>
      </c>
      <c r="C249" s="27">
        <f>'23.22-Pesi-uguali'!Q249</f>
        <v>-3.6158603231818019E-3</v>
      </c>
      <c r="D249" s="27">
        <f>'23.22-Pesi-uguali'!R249</f>
        <v>-1.024910410871452E-2</v>
      </c>
      <c r="E249" s="27">
        <f>'23.22-Pesi-uguali'!S249</f>
        <v>-1.8393542607547112E-2</v>
      </c>
      <c r="F249" s="27">
        <f>'23.22-Pesi-uguali'!T249</f>
        <v>-1.6344412218015337E-4</v>
      </c>
      <c r="J249" s="28">
        <f t="shared" si="40"/>
        <v>1.9748365181815212E-5</v>
      </c>
      <c r="K249" s="28">
        <f t="shared" si="40"/>
        <v>4.7214255604680277E-5</v>
      </c>
      <c r="L249" s="28">
        <f t="shared" si="40"/>
        <v>6.7684266328651093E-5</v>
      </c>
      <c r="M249" s="28">
        <f t="shared" si="40"/>
        <v>2.0667859981052692E-4</v>
      </c>
      <c r="O249" s="28">
        <f t="shared" si="32"/>
        <v>9.6629375206320365E-6</v>
      </c>
      <c r="P249" s="28">
        <f t="shared" si="33"/>
        <v>2.0328464125581862E-5</v>
      </c>
      <c r="Q249" s="28">
        <f t="shared" si="34"/>
        <v>2.7170580862829941E-5</v>
      </c>
      <c r="R249" s="28">
        <f t="shared" si="35"/>
        <v>3.5344730953947075E-5</v>
      </c>
      <c r="S249" s="28">
        <f t="shared" si="36"/>
        <v>6.5752979402750297E-5</v>
      </c>
      <c r="T249" s="28">
        <f t="shared" si="37"/>
        <v>7.4805104218694262E-5</v>
      </c>
    </row>
    <row r="250" spans="1:20" ht="15" customHeight="1" x14ac:dyDescent="0.2">
      <c r="A250" s="21">
        <f>'23.22-Pesi-uguali'!A250</f>
        <v>247</v>
      </c>
      <c r="B250" s="25">
        <f>'23.22-Pesi-uguali'!B250</f>
        <v>45870</v>
      </c>
      <c r="C250" s="27">
        <f>'23.22-Pesi-uguali'!Q250</f>
        <v>-1.5950261261042733E-2</v>
      </c>
      <c r="D250" s="27">
        <f>'23.22-Pesi-uguali'!R250</f>
        <v>-1.2502258341644024E-2</v>
      </c>
      <c r="E250" s="27">
        <f>'23.22-Pesi-uguali'!S250</f>
        <v>-3.2619653138366018E-2</v>
      </c>
      <c r="F250" s="27">
        <f>'23.22-Pesi-uguali'!T250</f>
        <v>-1.0729955341986548E-2</v>
      </c>
      <c r="J250" s="28">
        <f t="shared" si="40"/>
        <v>1.9080973251309731E-5</v>
      </c>
      <c r="K250" s="28">
        <f t="shared" si="40"/>
        <v>5.2997243547339137E-5</v>
      </c>
      <c r="L250" s="28">
        <f t="shared" si="40"/>
        <v>9.4748080661351074E-5</v>
      </c>
      <c r="M250" s="28">
        <f t="shared" si="40"/>
        <v>1.8601341122758175E-4</v>
      </c>
      <c r="O250" s="28">
        <f t="shared" si="32"/>
        <v>1.2402576658054874E-5</v>
      </c>
      <c r="P250" s="28">
        <f t="shared" si="33"/>
        <v>2.4946465804762029E-5</v>
      </c>
      <c r="Q250" s="28">
        <f t="shared" si="34"/>
        <v>2.4512621888191797E-5</v>
      </c>
      <c r="R250" s="28">
        <f t="shared" si="35"/>
        <v>5.0661991169835038E-5</v>
      </c>
      <c r="S250" s="28">
        <f t="shared" si="36"/>
        <v>5.9345197044893452E-5</v>
      </c>
      <c r="T250" s="28">
        <f t="shared" si="37"/>
        <v>6.7625225439352221E-5</v>
      </c>
    </row>
    <row r="251" spans="1:20" ht="15" customHeight="1" x14ac:dyDescent="0.2">
      <c r="A251" s="21">
        <f>'23.22-Pesi-uguali'!A251</f>
        <v>248</v>
      </c>
      <c r="B251" s="25">
        <f>'23.22-Pesi-uguali'!B251</f>
        <v>45873</v>
      </c>
      <c r="C251" s="27">
        <f>'23.22-Pesi-uguali'!Q251</f>
        <v>1.4775857932583106E-2</v>
      </c>
      <c r="D251" s="27">
        <f>'23.22-Pesi-uguali'!R251</f>
        <v>1.6222871199852901E-2</v>
      </c>
      <c r="E251" s="27">
        <f>'23.22-Pesi-uguali'!S251</f>
        <v>2.5657971679934319E-2</v>
      </c>
      <c r="F251" s="27">
        <f>'23.22-Pesi-uguali'!T251</f>
        <v>8.2838988143269163E-3</v>
      </c>
      <c r="J251" s="28">
        <f t="shared" si="40"/>
        <v>4.2613959355730809E-5</v>
      </c>
      <c r="K251" s="28">
        <f t="shared" si="40"/>
        <v>6.3328165556725976E-5</v>
      </c>
      <c r="L251" s="28">
        <f t="shared" si="40"/>
        <v>1.9167744968194713E-4</v>
      </c>
      <c r="M251" s="28">
        <f t="shared" si="40"/>
        <v>1.7892526426892616E-4</v>
      </c>
      <c r="O251" s="28">
        <f t="shared" si="32"/>
        <v>3.1103747682476686E-5</v>
      </c>
      <c r="P251" s="28">
        <f t="shared" si="33"/>
        <v>7.4481018204438872E-5</v>
      </c>
      <c r="Q251" s="28">
        <f t="shared" si="34"/>
        <v>3.9175918801773268E-5</v>
      </c>
      <c r="R251" s="28">
        <f t="shared" si="35"/>
        <v>8.6377725107918645E-5</v>
      </c>
      <c r="S251" s="28">
        <f t="shared" si="36"/>
        <v>6.682554470838602E-5</v>
      </c>
      <c r="T251" s="28">
        <f t="shared" si="37"/>
        <v>9.5863445039992868E-5</v>
      </c>
    </row>
    <row r="252" spans="1:20" ht="15" customHeight="1" x14ac:dyDescent="0.2">
      <c r="A252" s="21">
        <f>'23.22-Pesi-uguali'!A252</f>
        <v>249</v>
      </c>
      <c r="B252" s="25">
        <f>'23.22-Pesi-uguali'!B252</f>
        <v>45874</v>
      </c>
      <c r="C252" s="27">
        <f>'23.22-Pesi-uguali'!Q252</f>
        <v>-4.8433327214588212E-3</v>
      </c>
      <c r="D252" s="27">
        <f>'23.22-Pesi-uguali'!R252</f>
        <v>1.2023058688053513E-3</v>
      </c>
      <c r="E252" s="27">
        <f>'23.22-Pesi-uguali'!S252</f>
        <v>-3.0733779137989753E-3</v>
      </c>
      <c r="F252" s="27">
        <f>'23.22-Pesi-uguali'!T252</f>
        <v>4.9485155407769975E-3</v>
      </c>
      <c r="J252" s="28">
        <f t="shared" si="40"/>
        <v>6.0185161184545637E-5</v>
      </c>
      <c r="K252" s="28">
        <f t="shared" si="40"/>
        <v>8.331350399775505E-5</v>
      </c>
      <c r="L252" s="28">
        <f t="shared" si="40"/>
        <v>2.3834285578658353E-4</v>
      </c>
      <c r="M252" s="28">
        <f t="shared" si="40"/>
        <v>1.6789503579863423E-4</v>
      </c>
      <c r="O252" s="28">
        <f t="shared" si="32"/>
        <v>5.1964056924991067E-5</v>
      </c>
      <c r="P252" s="28">
        <f t="shared" si="33"/>
        <v>1.0494477082209001E-4</v>
      </c>
      <c r="Q252" s="28">
        <f t="shared" si="34"/>
        <v>4.7498498122434751E-5</v>
      </c>
      <c r="R252" s="28">
        <f t="shared" si="35"/>
        <v>1.1936454957843157E-4</v>
      </c>
      <c r="S252" s="28">
        <f t="shared" si="36"/>
        <v>7.3581852587291388E-5</v>
      </c>
      <c r="T252" s="28">
        <f t="shared" si="37"/>
        <v>1.0753190465373773E-4</v>
      </c>
    </row>
    <row r="253" spans="1:20" ht="15" customHeight="1" x14ac:dyDescent="0.2">
      <c r="A253" s="21">
        <f>'23.22-Pesi-uguali'!A253</f>
        <v>250</v>
      </c>
      <c r="B253" s="25">
        <f>'23.22-Pesi-uguali'!B253</f>
        <v>45875</v>
      </c>
      <c r="C253" s="27">
        <f>'23.22-Pesi-uguali'!Q253</f>
        <v>7.2827728366282613E-3</v>
      </c>
      <c r="D253" s="27">
        <f>'23.22-Pesi-uguali'!R253</f>
        <v>4.6167323576857657E-3</v>
      </c>
      <c r="E253" s="27">
        <f>'23.22-Pesi-uguali'!S253</f>
        <v>6.8690731920098471E-3</v>
      </c>
      <c r="F253" s="27">
        <f>'23.22-Pesi-uguali'!T253</f>
        <v>6.3787941022036623E-3</v>
      </c>
      <c r="J253" s="28">
        <f t="shared" si="40"/>
        <v>5.6512432251166443E-5</v>
      </c>
      <c r="K253" s="28">
        <f t="shared" si="40"/>
        <v>7.5126707538195918E-5</v>
      </c>
      <c r="L253" s="28">
        <f t="shared" si="40"/>
        <v>2.1545313538802791E-4</v>
      </c>
      <c r="M253" s="28">
        <f t="shared" si="40"/>
        <v>1.5355431282450195E-4</v>
      </c>
      <c r="O253" s="28">
        <f t="shared" si="32"/>
        <v>4.6185334496933264E-5</v>
      </c>
      <c r="P253" s="28">
        <f t="shared" si="33"/>
        <v>9.5938832921412155E-5</v>
      </c>
      <c r="Q253" s="28">
        <f t="shared" si="34"/>
        <v>4.0351917586062004E-5</v>
      </c>
      <c r="R253" s="28">
        <f t="shared" si="35"/>
        <v>1.0705858059030668E-4</v>
      </c>
      <c r="S253" s="28">
        <f t="shared" si="36"/>
        <v>6.6818630256217315E-5</v>
      </c>
      <c r="T253" s="28">
        <f t="shared" si="37"/>
        <v>9.5257848351452455E-5</v>
      </c>
    </row>
    <row r="254" spans="1:20" ht="15" customHeight="1" x14ac:dyDescent="0.2">
      <c r="A254" s="21">
        <f>'23.22-Pesi-uguali'!A254</f>
        <v>251</v>
      </c>
      <c r="B254" s="25">
        <f>'23.22-Pesi-uguali'!B254</f>
        <v>45876</v>
      </c>
      <c r="C254" s="27">
        <f>'23.22-Pesi-uguali'!Q254</f>
        <v>-7.8379119802484613E-4</v>
      </c>
      <c r="D254" s="27">
        <f>'23.22-Pesi-uguali'!R254</f>
        <v>3.534918116006066E-3</v>
      </c>
      <c r="E254" s="27">
        <f>'23.22-Pesi-uguali'!S254</f>
        <v>1.3116354817495146E-2</v>
      </c>
      <c r="F254" s="27">
        <f>'23.22-Pesi-uguali'!T254</f>
        <v>7.6253547060129911E-3</v>
      </c>
      <c r="J254" s="28">
        <f t="shared" si="40"/>
        <v>5.6165067045042839E-5</v>
      </c>
      <c r="K254" s="28">
        <f t="shared" si="40"/>
        <v>6.9745458550626605E-5</v>
      </c>
      <c r="L254" s="28">
        <f t="shared" si="40"/>
        <v>1.9862623850094396E-4</v>
      </c>
      <c r="M254" s="28">
        <f t="shared" si="40"/>
        <v>1.4226778296188257E-4</v>
      </c>
      <c r="O254" s="28">
        <f t="shared" si="32"/>
        <v>4.4929062348093603E-5</v>
      </c>
      <c r="P254" s="28">
        <f t="shared" si="33"/>
        <v>9.1347539594829015E-5</v>
      </c>
      <c r="Q254" s="28">
        <f t="shared" si="34"/>
        <v>4.0962256669253144E-5</v>
      </c>
      <c r="R254" s="28">
        <f t="shared" si="35"/>
        <v>9.952398977856239E-5</v>
      </c>
      <c r="S254" s="28">
        <f t="shared" si="36"/>
        <v>6.3081685744061458E-5</v>
      </c>
      <c r="T254" s="28">
        <f t="shared" si="37"/>
        <v>9.0113703872786983E-5</v>
      </c>
    </row>
    <row r="255" spans="1:20" ht="15" customHeight="1" x14ac:dyDescent="0.2">
      <c r="A255" s="21">
        <f>'23.22-Pesi-uguali'!A255</f>
        <v>252</v>
      </c>
      <c r="B255" s="25">
        <f>'23.22-Pesi-uguali'!B255</f>
        <v>45877</v>
      </c>
      <c r="C255" s="27">
        <f>'23.22-Pesi-uguali'!Q255</f>
        <v>7.8918375423846707E-3</v>
      </c>
      <c r="D255" s="27">
        <f>'23.22-Pesi-uguali'!R255</f>
        <v>1.0925943661177613E-4</v>
      </c>
      <c r="E255" s="27">
        <f>'23.22-Pesi-uguali'!S255</f>
        <v>4.8016160091125838E-3</v>
      </c>
      <c r="F255" s="27">
        <f>'23.22-Pesi-uguali'!T255</f>
        <v>1.5547257971193003E-2</v>
      </c>
      <c r="J255" s="28">
        <f t="shared" si="40"/>
        <v>5.0609993204748679E-5</v>
      </c>
      <c r="K255" s="28">
        <f t="shared" si="40"/>
        <v>6.4020477304250743E-5</v>
      </c>
      <c r="L255" s="28">
        <f t="shared" si="40"/>
        <v>1.9596749102069238E-4</v>
      </c>
      <c r="M255" s="28">
        <f t="shared" si="40"/>
        <v>1.3385560810494576E-4</v>
      </c>
      <c r="O255" s="28">
        <f t="shared" si="32"/>
        <v>4.0159092342777833E-5</v>
      </c>
      <c r="P255" s="28">
        <f t="shared" si="33"/>
        <v>8.1184737289733769E-5</v>
      </c>
      <c r="Q255" s="28">
        <f t="shared" si="34"/>
        <v>3.6268362412288797E-5</v>
      </c>
      <c r="R255" s="28">
        <f t="shared" si="35"/>
        <v>9.420811482673886E-5</v>
      </c>
      <c r="S255" s="28">
        <f t="shared" si="36"/>
        <v>5.9469017618781057E-5</v>
      </c>
      <c r="T255" s="28">
        <f t="shared" si="37"/>
        <v>9.1104019278840569E-5</v>
      </c>
    </row>
    <row r="256" spans="1:20" ht="15" customHeight="1" x14ac:dyDescent="0.2">
      <c r="A256" s="21">
        <f>'23.22-Pesi-uguali'!A256</f>
        <v>253</v>
      </c>
      <c r="B256" s="25">
        <f>'23.22-Pesi-uguali'!B256</f>
        <v>45881</v>
      </c>
      <c r="C256" s="27">
        <f>'23.22-Pesi-uguali'!Q256</f>
        <v>8.9436692462583085E-3</v>
      </c>
      <c r="D256" s="27">
        <f>'23.22-Pesi-uguali'!R256</f>
        <v>7.9123824414218009E-3</v>
      </c>
      <c r="E256" s="27">
        <f>'23.22-Pesi-uguali'!S256</f>
        <v>-2.2578622450517122E-3</v>
      </c>
      <c r="F256" s="27">
        <f>'23.22-Pesi-uguali'!T256</f>
        <v>1.7074761367844245E-2</v>
      </c>
      <c r="J256" s="28">
        <f t="shared" si="40"/>
        <v>5.177710386381302E-5</v>
      </c>
      <c r="K256" s="28">
        <f t="shared" si="40"/>
        <v>5.7619623336274543E-5</v>
      </c>
      <c r="L256" s="28">
        <f t="shared" si="40"/>
        <v>1.7867629354851978E-4</v>
      </c>
      <c r="M256" s="28">
        <f t="shared" si="40"/>
        <v>1.4464177033673362E-4</v>
      </c>
      <c r="O256" s="28">
        <f t="shared" si="32"/>
        <v>3.6229408880871315E-5</v>
      </c>
      <c r="P256" s="28">
        <f t="shared" si="33"/>
        <v>7.6855620909243395E-5</v>
      </c>
      <c r="Q256" s="28">
        <f t="shared" si="34"/>
        <v>4.4911169584879943E-5</v>
      </c>
      <c r="R256" s="28">
        <f t="shared" si="35"/>
        <v>8.483976553006316E-5</v>
      </c>
      <c r="S256" s="28">
        <f t="shared" si="36"/>
        <v>5.3691984321581998E-5</v>
      </c>
      <c r="T256" s="28">
        <f t="shared" si="37"/>
        <v>8.9458813628184869E-5</v>
      </c>
    </row>
    <row r="257" spans="1:20" ht="15" customHeight="1" x14ac:dyDescent="0.2">
      <c r="A257" s="21">
        <f>'23.22-Pesi-uguali'!A257</f>
        <v>254</v>
      </c>
      <c r="B257" s="25">
        <f>'23.22-Pesi-uguali'!B257</f>
        <v>45882</v>
      </c>
      <c r="C257" s="27">
        <f>'23.22-Pesi-uguali'!Q257</f>
        <v>3.2628749623958629E-3</v>
      </c>
      <c r="D257" s="27">
        <f>'23.22-Pesi-uguali'!R257</f>
        <v>9.7923631330701106E-3</v>
      </c>
      <c r="E257" s="27">
        <f>'23.22-Pesi-uguali'!S257</f>
        <v>1.5750359799242129E-2</v>
      </c>
      <c r="F257" s="27">
        <f>'23.22-Pesi-uguali'!T257</f>
        <v>2.1184265876712825E-2</v>
      </c>
      <c r="J257" s="28">
        <f t="shared" si="40"/>
        <v>5.4598315436078382E-5</v>
      </c>
      <c r="K257" s="28">
        <f t="shared" si="40"/>
        <v>5.8118240592579091E-5</v>
      </c>
      <c r="L257" s="28">
        <f t="shared" si="40"/>
        <v>1.613184583854308E-4</v>
      </c>
      <c r="M257" s="28">
        <f t="shared" si="40"/>
        <v>1.5933234087994288E-4</v>
      </c>
      <c r="O257" s="28">
        <f t="shared" si="32"/>
        <v>3.9683041143382022E-5</v>
      </c>
      <c r="P257" s="28">
        <f t="shared" si="33"/>
        <v>6.7150701505983381E-5</v>
      </c>
      <c r="Q257" s="28">
        <f t="shared" si="34"/>
        <v>5.5691154439670748E-5</v>
      </c>
      <c r="R257" s="28">
        <f t="shared" si="35"/>
        <v>7.4569282018767209E-5</v>
      </c>
      <c r="S257" s="28">
        <f t="shared" si="36"/>
        <v>6.1832990093263601E-5</v>
      </c>
      <c r="T257" s="28">
        <f t="shared" si="37"/>
        <v>7.6657686361794082E-5</v>
      </c>
    </row>
    <row r="258" spans="1:20" ht="15" customHeight="1" x14ac:dyDescent="0.2">
      <c r="A258" s="21">
        <f>'23.22-Pesi-uguali'!A258</f>
        <v>255</v>
      </c>
      <c r="B258" s="25">
        <f>'23.22-Pesi-uguali'!B258</f>
        <v>45883</v>
      </c>
      <c r="C258" s="27">
        <f>'23.22-Pesi-uguali'!Q258</f>
        <v>3.3899584537877819E-4</v>
      </c>
      <c r="D258" s="27">
        <f>'23.22-Pesi-uguali'!R258</f>
        <v>5.2511030159380573E-3</v>
      </c>
      <c r="E258" s="27">
        <f>'23.22-Pesi-uguali'!S258</f>
        <v>6.5716195168341934E-3</v>
      </c>
      <c r="F258" s="27">
        <f>'23.22-Pesi-uguali'!T258</f>
        <v>-9.4999493027815851E-3</v>
      </c>
      <c r="J258" s="28">
        <f t="shared" si="40"/>
        <v>5.0203119194493523E-5</v>
      </c>
      <c r="K258" s="28">
        <f t="shared" si="40"/>
        <v>6.1895454106312248E-5</v>
      </c>
      <c r="L258" s="28">
        <f t="shared" si="40"/>
        <v>1.6999399592744596E-4</v>
      </c>
      <c r="M258" s="28">
        <f t="shared" si="40"/>
        <v>1.8827641886547453E-4</v>
      </c>
      <c r="O258" s="28">
        <f t="shared" si="32"/>
        <v>3.8909862678002096E-5</v>
      </c>
      <c r="P258" s="28">
        <f t="shared" si="33"/>
        <v>6.5574776819152386E-5</v>
      </c>
      <c r="Q258" s="28">
        <f t="shared" si="34"/>
        <v>5.7034200068290002E-5</v>
      </c>
      <c r="R258" s="28">
        <f t="shared" si="35"/>
        <v>8.2535678079959297E-5</v>
      </c>
      <c r="S258" s="28">
        <f t="shared" si="36"/>
        <v>7.6394093501165023E-5</v>
      </c>
      <c r="T258" s="28">
        <f t="shared" si="37"/>
        <v>1.0235789868971812E-4</v>
      </c>
    </row>
    <row r="259" spans="1:20" ht="15" customHeight="1" x14ac:dyDescent="0.2">
      <c r="A259" s="21">
        <f>'23.22-Pesi-uguali'!A259</f>
        <v>256</v>
      </c>
      <c r="B259" s="25">
        <f>'23.22-Pesi-uguali'!B259</f>
        <v>45884</v>
      </c>
      <c r="C259" s="27">
        <f>'23.22-Pesi-uguali'!Q259</f>
        <v>-2.671919205187868E-3</v>
      </c>
      <c r="D259" s="27">
        <f>'23.22-Pesi-uguali'!R259</f>
        <v>-5.7324614468563205E-3</v>
      </c>
      <c r="E259" s="27">
        <f>'23.22-Pesi-uguali'!S259</f>
        <v>6.571856698995922E-3</v>
      </c>
      <c r="F259" s="27">
        <f>'23.22-Pesi-uguali'!T259</f>
        <v>1.3847365349222327E-2</v>
      </c>
      <c r="J259" s="28">
        <f t="shared" si="40"/>
        <v>4.519429909336258E-5</v>
      </c>
      <c r="K259" s="28">
        <f t="shared" si="40"/>
        <v>5.8463316984080402E-5</v>
      </c>
      <c r="L259" s="28">
        <f t="shared" si="40"/>
        <v>1.5731321464210497E-4</v>
      </c>
      <c r="M259" s="28">
        <f t="shared" si="40"/>
        <v>1.784736806544691E-4</v>
      </c>
      <c r="O259" s="28">
        <f t="shared" si="32"/>
        <v>3.5196886620807784E-5</v>
      </c>
      <c r="P259" s="28">
        <f t="shared" si="33"/>
        <v>5.9240074308598841E-5</v>
      </c>
      <c r="Q259" s="28">
        <f t="shared" si="34"/>
        <v>5.1008735726965804E-5</v>
      </c>
      <c r="R259" s="28">
        <f t="shared" si="35"/>
        <v>7.7732935378407915E-5</v>
      </c>
      <c r="S259" s="28">
        <f t="shared" si="36"/>
        <v>6.376616290753902E-5</v>
      </c>
      <c r="T259" s="28">
        <f t="shared" si="37"/>
        <v>8.5879103596036828E-5</v>
      </c>
    </row>
    <row r="260" spans="1:20" ht="15" customHeight="1" x14ac:dyDescent="0.2">
      <c r="A260" s="21">
        <f>'23.22-Pesi-uguali'!A260</f>
        <v>257</v>
      </c>
      <c r="B260" s="25">
        <f>'23.22-Pesi-uguali'!B260</f>
        <v>45887</v>
      </c>
      <c r="C260" s="27">
        <f>'23.22-Pesi-uguali'!Q260</f>
        <v>-2.4520845170504914E-5</v>
      </c>
      <c r="D260" s="27">
        <f>'23.22-Pesi-uguali'!R260</f>
        <v>8.9454775907868715E-4</v>
      </c>
      <c r="E260" s="27">
        <f>'23.22-Pesi-uguali'!S260</f>
        <v>-6.2500786527409343E-3</v>
      </c>
      <c r="F260" s="27">
        <f>'23.22-Pesi-uguali'!T260</f>
        <v>3.7653180913383389E-3</v>
      </c>
      <c r="J260" s="28">
        <f t="shared" si="40"/>
        <v>4.1388784407931503E-5</v>
      </c>
      <c r="K260" s="28">
        <f t="shared" si="40"/>
        <v>5.590309670964177E-5</v>
      </c>
      <c r="L260" s="28">
        <f t="shared" si="40"/>
        <v>1.4590082322510822E-4</v>
      </c>
      <c r="M260" s="28">
        <f t="shared" si="40"/>
        <v>1.7980126530050649E-4</v>
      </c>
      <c r="O260" s="28">
        <f t="shared" si="32"/>
        <v>3.3208865342012454E-5</v>
      </c>
      <c r="P260" s="28">
        <f t="shared" si="33"/>
        <v>5.1560119864959986E-5</v>
      </c>
      <c r="Q260" s="28">
        <f t="shared" si="34"/>
        <v>4.2207958012485216E-5</v>
      </c>
      <c r="R260" s="28">
        <f t="shared" si="35"/>
        <v>6.6192350324441269E-5</v>
      </c>
      <c r="S260" s="28">
        <f t="shared" si="36"/>
        <v>4.9451597816290013E-5</v>
      </c>
      <c r="T260" s="28">
        <f t="shared" si="37"/>
        <v>8.6391483309806218E-5</v>
      </c>
    </row>
    <row r="261" spans="1:20" ht="15" customHeight="1" x14ac:dyDescent="0.2">
      <c r="A261" s="21">
        <f>'23.22-Pesi-uguali'!A261</f>
        <v>258</v>
      </c>
      <c r="B261" s="25">
        <f>'23.22-Pesi-uguali'!B261</f>
        <v>45888</v>
      </c>
      <c r="C261" s="27">
        <f>'23.22-Pesi-uguali'!Q261</f>
        <v>-5.7744503342623509E-3</v>
      </c>
      <c r="D261" s="27">
        <f>'23.22-Pesi-uguali'!R261</f>
        <v>1.9994158691041923E-3</v>
      </c>
      <c r="E261" s="27">
        <f>'23.22-Pesi-uguali'!S261</f>
        <v>1.2832857869668375E-2</v>
      </c>
      <c r="F261" s="27">
        <f>'23.22-Pesi-uguali'!T261</f>
        <v>-5.385371726946581E-3</v>
      </c>
      <c r="J261" s="28">
        <f t="shared" ref="J261:M276" si="41">J260*$H$2+C260^2*(1-$H$2)</f>
        <v>3.7249966094323141E-5</v>
      </c>
      <c r="K261" s="28">
        <f t="shared" si="41"/>
        <v>5.0392808608004862E-5</v>
      </c>
      <c r="L261" s="28">
        <f t="shared" si="41"/>
        <v>1.352170892191422E-4</v>
      </c>
      <c r="M261" s="28">
        <f t="shared" si="41"/>
        <v>1.6323890080335184E-4</v>
      </c>
      <c r="O261" s="28">
        <f t="shared" ref="O261:O324" si="42">O260*$H$2+C260*D260*(1-$H$2)</f>
        <v>2.9885785301101409E-5</v>
      </c>
      <c r="P261" s="28">
        <f t="shared" ref="P261:P324" si="43">P260*$H$2+C260*E260*(1-$H$2)</f>
        <v>4.6419433599558721E-5</v>
      </c>
      <c r="Q261" s="28">
        <f t="shared" ref="Q261:Q324" si="44">Q260*$H$2+C260*F260*(1-$H$2)</f>
        <v>3.7977929333043157E-5</v>
      </c>
      <c r="R261" s="28">
        <f t="shared" ref="R261:R324" si="45">R260*$H$2+D260*E260*(1-$H$2)</f>
        <v>5.9014015906709646E-5</v>
      </c>
      <c r="S261" s="28">
        <f t="shared" ref="S261:S324" si="46">S260*$H$2+D260*F260*(1-$H$2)</f>
        <v>4.4843263720743523E-5</v>
      </c>
      <c r="T261" s="28">
        <f t="shared" ref="T261:T324" si="47">T260*$H$2+E260*F260*(1-$H$2)</f>
        <v>7.53989815564803E-5</v>
      </c>
    </row>
    <row r="262" spans="1:20" ht="15" customHeight="1" x14ac:dyDescent="0.2">
      <c r="A262" s="21">
        <f>'23.22-Pesi-uguali'!A262</f>
        <v>259</v>
      </c>
      <c r="B262" s="25">
        <f>'23.22-Pesi-uguali'!B262</f>
        <v>45889</v>
      </c>
      <c r="C262" s="27">
        <f>'23.22-Pesi-uguali'!Q262</f>
        <v>-2.4064887109958308E-3</v>
      </c>
      <c r="D262" s="27">
        <f>'23.22-Pesi-uguali'!R262</f>
        <v>7.5055634456083721E-3</v>
      </c>
      <c r="E262" s="27">
        <f>'23.22-Pesi-uguali'!S262</f>
        <v>-3.4116885695762715E-3</v>
      </c>
      <c r="F262" s="27">
        <f>'23.22-Pesi-uguali'!T262</f>
        <v>-1.2570815428289986E-2</v>
      </c>
      <c r="J262" s="28">
        <f t="shared" si="41"/>
        <v>3.6859397151177078E-5</v>
      </c>
      <c r="K262" s="28">
        <f t="shared" si="41"/>
        <v>4.5753294128966944E-5</v>
      </c>
      <c r="L262" s="28">
        <f t="shared" si="41"/>
        <v>1.3816360440753892E-4</v>
      </c>
      <c r="M262" s="28">
        <f t="shared" si="41"/>
        <v>1.4981523358675622E-4</v>
      </c>
      <c r="O262" s="28">
        <f t="shared" si="42"/>
        <v>2.5742654007623453E-5</v>
      </c>
      <c r="P262" s="28">
        <f t="shared" si="43"/>
        <v>3.4367220198098075E-5</v>
      </c>
      <c r="Q262" s="28">
        <f t="shared" si="44"/>
        <v>3.7289892556618209E-5</v>
      </c>
      <c r="R262" s="28">
        <f t="shared" si="45"/>
        <v>5.567843628309604E-5</v>
      </c>
      <c r="S262" s="28">
        <f t="shared" si="46"/>
        <v>3.9282177579480967E-5</v>
      </c>
      <c r="T262" s="28">
        <f t="shared" si="47"/>
        <v>6.0948112406108679E-5</v>
      </c>
    </row>
    <row r="263" spans="1:20" ht="15" customHeight="1" x14ac:dyDescent="0.2">
      <c r="A263" s="21">
        <f>'23.22-Pesi-uguali'!A263</f>
        <v>260</v>
      </c>
      <c r="B263" s="25">
        <f>'23.22-Pesi-uguali'!B263</f>
        <v>45890</v>
      </c>
      <c r="C263" s="27">
        <f>'23.22-Pesi-uguali'!Q263</f>
        <v>-3.8752105900759547E-3</v>
      </c>
      <c r="D263" s="27">
        <f>'23.22-Pesi-uguali'!R263</f>
        <v>6.4322977068616781E-4</v>
      </c>
      <c r="E263" s="27">
        <f>'23.22-Pesi-uguali'!S263</f>
        <v>-5.3779534658011541E-3</v>
      </c>
      <c r="F263" s="27">
        <f>'23.22-Pesi-uguali'!T263</f>
        <v>-9.3595263758049115E-3</v>
      </c>
      <c r="J263" s="28">
        <f t="shared" si="41"/>
        <v>3.3752576227674406E-5</v>
      </c>
      <c r="K263" s="28">
        <f t="shared" si="41"/>
        <v>4.6811312979675511E-5</v>
      </c>
      <c r="L263" s="28">
        <f t="shared" si="41"/>
        <v>1.2551120585636277E-4</v>
      </c>
      <c r="M263" s="28">
        <f t="shared" si="41"/>
        <v>1.5063625028129395E-4</v>
      </c>
      <c r="O263" s="28">
        <f t="shared" si="42"/>
        <v>2.1362183236709158E-5</v>
      </c>
      <c r="P263" s="28">
        <f t="shared" si="43"/>
        <v>3.1751517181100153E-5</v>
      </c>
      <c r="Q263" s="28">
        <f t="shared" si="44"/>
        <v>3.6586055842575598E-5</v>
      </c>
      <c r="R263" s="28">
        <f t="shared" si="45"/>
        <v>4.7549928153225279E-5</v>
      </c>
      <c r="S263" s="28">
        <f t="shared" si="46"/>
        <v>2.591885454552657E-5</v>
      </c>
      <c r="T263" s="28">
        <f t="shared" si="47"/>
        <v>5.9142071896192813E-5</v>
      </c>
    </row>
    <row r="264" spans="1:20" ht="15" customHeight="1" x14ac:dyDescent="0.2">
      <c r="A264" s="21">
        <f>'23.22-Pesi-uguali'!A264</f>
        <v>261</v>
      </c>
      <c r="B264" s="25">
        <f>'23.22-Pesi-uguali'!B264</f>
        <v>45891</v>
      </c>
      <c r="C264" s="27">
        <f>'23.22-Pesi-uguali'!Q264</f>
        <v>1.5229272312238262E-2</v>
      </c>
      <c r="D264" s="27">
        <f>'23.22-Pesi-uguali'!R264</f>
        <v>-1.2421225507160535E-3</v>
      </c>
      <c r="E264" s="27">
        <f>'23.22-Pesi-uguali'!S264</f>
        <v>1.2869303220682557E-3</v>
      </c>
      <c r="F264" s="27">
        <f>'23.22-Pesi-uguali'!T264</f>
        <v>-5.0713839497507499E-3</v>
      </c>
      <c r="J264" s="28">
        <f t="shared" si="41"/>
        <v>3.1879044316650648E-5</v>
      </c>
      <c r="K264" s="28">
        <f t="shared" si="41"/>
        <v>4.2171556135497659E-5</v>
      </c>
      <c r="L264" s="28">
        <f t="shared" si="41"/>
        <v>1.1585232361875876E-4</v>
      </c>
      <c r="M264" s="28">
        <f t="shared" si="41"/>
        <v>1.4433269865110336E-4</v>
      </c>
      <c r="O264" s="28">
        <f t="shared" si="42"/>
        <v>1.8976699831116729E-5</v>
      </c>
      <c r="P264" s="28">
        <f t="shared" si="43"/>
        <v>3.0660435685350971E-5</v>
      </c>
      <c r="Q264" s="28">
        <f t="shared" si="44"/>
        <v>3.6554463831279485E-5</v>
      </c>
      <c r="R264" s="28">
        <f t="shared" si="45"/>
        <v>4.244900936044593E-5</v>
      </c>
      <c r="S264" s="28">
        <f t="shared" si="46"/>
        <v>2.27249364905299E-5</v>
      </c>
      <c r="T264" s="28">
        <f t="shared" si="47"/>
        <v>5.8261374437675266E-5</v>
      </c>
    </row>
    <row r="265" spans="1:20" ht="15" customHeight="1" x14ac:dyDescent="0.2">
      <c r="A265" s="21">
        <f>'23.22-Pesi-uguali'!A265</f>
        <v>262</v>
      </c>
      <c r="B265" s="25">
        <f>'23.22-Pesi-uguali'!B265</f>
        <v>45895</v>
      </c>
      <c r="C265" s="27">
        <f>'23.22-Pesi-uguali'!Q265</f>
        <v>-6.6356768914222251E-5</v>
      </c>
      <c r="D265" s="27">
        <f>'23.22-Pesi-uguali'!R265</f>
        <v>-5.8615006341168347E-4</v>
      </c>
      <c r="E265" s="27">
        <f>'23.22-Pesi-uguali'!S265</f>
        <v>-2.8616263581776297E-2</v>
      </c>
      <c r="F265" s="27">
        <f>'23.22-Pesi-uguali'!T265</f>
        <v>3.3340419371604446E-3</v>
      </c>
      <c r="J265" s="28">
        <f t="shared" si="41"/>
        <v>5.1884213401016273E-5</v>
      </c>
      <c r="K265" s="28">
        <f t="shared" si="41"/>
        <v>3.8108687365047627E-5</v>
      </c>
      <c r="L265" s="28">
        <f t="shared" si="41"/>
        <v>1.0443271022226875E-4</v>
      </c>
      <c r="M265" s="28">
        <f t="shared" si="41"/>
        <v>1.32471322302572E-4</v>
      </c>
      <c r="O265" s="28">
        <f t="shared" si="42"/>
        <v>1.5187367591002381E-5</v>
      </c>
      <c r="P265" s="28">
        <f t="shared" si="43"/>
        <v>2.9554293348981271E-5</v>
      </c>
      <c r="Q265" s="28">
        <f t="shared" si="44"/>
        <v>2.5175668731084677E-5</v>
      </c>
      <c r="R265" s="28">
        <f t="shared" si="45"/>
        <v>3.8044255906977213E-5</v>
      </c>
      <c r="S265" s="28">
        <f t="shared" si="46"/>
        <v>2.1082370878209395E-5</v>
      </c>
      <c r="T265" s="28">
        <f t="shared" si="47"/>
        <v>5.1782585215929291E-5</v>
      </c>
    </row>
    <row r="266" spans="1:20" ht="15" customHeight="1" x14ac:dyDescent="0.2">
      <c r="A266" s="21">
        <f>'23.22-Pesi-uguali'!A266</f>
        <v>263</v>
      </c>
      <c r="B266" s="25">
        <f>'23.22-Pesi-uguali'!B266</f>
        <v>45896</v>
      </c>
      <c r="C266" s="27">
        <f>'23.22-Pesi-uguali'!Q266</f>
        <v>2.3931934393249476E-3</v>
      </c>
      <c r="D266" s="27">
        <f>'23.22-Pesi-uguali'!R266</f>
        <v>-4.666191921096987E-3</v>
      </c>
      <c r="E266" s="27">
        <f>'23.22-Pesi-uguali'!S266</f>
        <v>-1.0012291968385261E-3</v>
      </c>
      <c r="F266" s="27">
        <f>'23.22-Pesi-uguali'!T266</f>
        <v>-1.6384930887390942E-3</v>
      </c>
      <c r="J266" s="28">
        <f t="shared" si="41"/>
        <v>4.6696232382992719E-5</v>
      </c>
      <c r="K266" s="28">
        <f t="shared" si="41"/>
        <v>3.4332175818226618E-5</v>
      </c>
      <c r="L266" s="28">
        <f t="shared" si="41"/>
        <v>1.7587849333821151E-4</v>
      </c>
      <c r="M266" s="28">
        <f t="shared" si="41"/>
        <v>1.2033577363618926E-4</v>
      </c>
      <c r="O266" s="28">
        <f t="shared" si="42"/>
        <v>1.367252033433283E-5</v>
      </c>
      <c r="P266" s="28">
        <f t="shared" si="43"/>
        <v>2.6788752293051586E-5</v>
      </c>
      <c r="Q266" s="28">
        <f t="shared" si="44"/>
        <v>2.2635978232938761E-5</v>
      </c>
      <c r="R266" s="28">
        <f t="shared" si="45"/>
        <v>3.5917172787585857E-5</v>
      </c>
      <c r="S266" s="28">
        <f t="shared" si="46"/>
        <v>1.8778708901100079E-5</v>
      </c>
      <c r="T266" s="28">
        <f t="shared" si="47"/>
        <v>3.7063544407688432E-5</v>
      </c>
    </row>
    <row r="267" spans="1:20" ht="15" customHeight="1" x14ac:dyDescent="0.2">
      <c r="A267" s="21">
        <f>'23.22-Pesi-uguali'!A267</f>
        <v>264</v>
      </c>
      <c r="B267" s="25">
        <f>'23.22-Pesi-uguali'!B267</f>
        <v>45897</v>
      </c>
      <c r="C267" s="27">
        <f>'23.22-Pesi-uguali'!Q267</f>
        <v>3.1812157052403043E-3</v>
      </c>
      <c r="D267" s="27">
        <f>'23.22-Pesi-uguali'!R267</f>
        <v>2.1347945058133558E-3</v>
      </c>
      <c r="E267" s="27">
        <f>'23.22-Pesi-uguali'!S267</f>
        <v>9.5854168537167755E-3</v>
      </c>
      <c r="F267" s="27">
        <f>'23.22-Pesi-uguali'!T267</f>
        <v>1.5980843970564772E-2</v>
      </c>
      <c r="J267" s="28">
        <f t="shared" si="41"/>
        <v>4.2599346628496248E-5</v>
      </c>
      <c r="K267" s="28">
        <f t="shared" si="41"/>
        <v>3.3076292940855038E-5</v>
      </c>
      <c r="L267" s="28">
        <f t="shared" si="41"/>
        <v>1.5839088999485056E-4</v>
      </c>
      <c r="M267" s="28">
        <f t="shared" si="41"/>
        <v>1.0857066223275491E-4</v>
      </c>
      <c r="O267" s="28">
        <f t="shared" si="42"/>
        <v>1.1188558311679508E-5</v>
      </c>
      <c r="P267" s="28">
        <f t="shared" si="43"/>
        <v>2.3870263549232971E-5</v>
      </c>
      <c r="Q267" s="28">
        <f t="shared" si="44"/>
        <v>1.998025731860992E-5</v>
      </c>
      <c r="R267" s="28">
        <f t="shared" si="45"/>
        <v>3.2792648267772708E-5</v>
      </c>
      <c r="S267" s="28">
        <f t="shared" si="46"/>
        <v>1.7665390332334835E-5</v>
      </c>
      <c r="T267" s="28">
        <f t="shared" si="47"/>
        <v>3.3521240678845959E-5</v>
      </c>
    </row>
    <row r="268" spans="1:20" ht="15" customHeight="1" x14ac:dyDescent="0.2">
      <c r="A268" s="21">
        <f>'23.22-Pesi-uguali'!A268</f>
        <v>265</v>
      </c>
      <c r="B268" s="25">
        <f>'23.22-Pesi-uguali'!B268</f>
        <v>45898</v>
      </c>
      <c r="C268" s="27">
        <f>'23.22-Pesi-uguali'!Q268</f>
        <v>-6.3096062591738626E-3</v>
      </c>
      <c r="D268" s="27">
        <f>'23.22-Pesi-uguali'!R268</f>
        <v>-8.2940276157815532E-3</v>
      </c>
      <c r="E268" s="27">
        <f>'23.22-Pesi-uguali'!S268</f>
        <v>-9.0886984579895014E-3</v>
      </c>
      <c r="F268" s="27">
        <f>'23.22-Pesi-uguali'!T268</f>
        <v>-5.5049972632074022E-3</v>
      </c>
      <c r="J268" s="28">
        <f t="shared" si="41"/>
        <v>3.9351425301973377E-5</v>
      </c>
      <c r="K268" s="28">
        <f t="shared" si="41"/>
        <v>3.0224398404974624E-5</v>
      </c>
      <c r="L268" s="28">
        <f t="shared" si="41"/>
        <v>1.5173982262131727E-4</v>
      </c>
      <c r="M268" s="28">
        <f t="shared" si="41"/>
        <v>1.2325233341063305E-4</v>
      </c>
      <c r="O268" s="28">
        <f t="shared" si="42"/>
        <v>1.0748826661446974E-5</v>
      </c>
      <c r="P268" s="28">
        <f t="shared" si="43"/>
        <v>2.4532565057941567E-5</v>
      </c>
      <c r="Q268" s="28">
        <f t="shared" si="44"/>
        <v>2.3066082768964475E-5</v>
      </c>
      <c r="R268" s="28">
        <f t="shared" si="45"/>
        <v>3.1559672964519967E-5</v>
      </c>
      <c r="S268" s="28">
        <f t="shared" si="46"/>
        <v>1.9310433089763569E-5</v>
      </c>
      <c r="T268" s="28">
        <f t="shared" si="47"/>
        <v>4.548742172416833E-5</v>
      </c>
    </row>
    <row r="269" spans="1:20" ht="15" customHeight="1" x14ac:dyDescent="0.2">
      <c r="A269" s="21">
        <f>'23.22-Pesi-uguali'!A269</f>
        <v>266</v>
      </c>
      <c r="B269" s="25">
        <f>'23.22-Pesi-uguali'!B269</f>
        <v>45902</v>
      </c>
      <c r="C269" s="27">
        <f>'23.22-Pesi-uguali'!Q269</f>
        <v>-6.723673650861137E-3</v>
      </c>
      <c r="D269" s="27">
        <f>'23.22-Pesi-uguali'!R269</f>
        <v>-1.2588432217587217E-2</v>
      </c>
      <c r="E269" s="27">
        <f>'23.22-Pesi-uguali'!S269</f>
        <v>-7.4634599456857662E-3</v>
      </c>
      <c r="F269" s="27">
        <f>'23.22-Pesi-uguali'!T269</f>
        <v>-1.8457709721614951E-2</v>
      </c>
      <c r="J269" s="28">
        <f t="shared" si="41"/>
        <v>3.9397395886356638E-5</v>
      </c>
      <c r="K269" s="28">
        <f t="shared" si="41"/>
        <v>3.4081047973611867E-5</v>
      </c>
      <c r="L269" s="28">
        <f t="shared" si="41"/>
        <v>1.4482628432521165E-4</v>
      </c>
      <c r="M269" s="28">
        <f t="shared" si="41"/>
        <v>1.1395759955636185E-4</v>
      </c>
      <c r="O269" s="28">
        <f t="shared" si="42"/>
        <v>1.4907148851131892E-5</v>
      </c>
      <c r="P269" s="28">
        <f t="shared" si="43"/>
        <v>2.7813919419974849E-5</v>
      </c>
      <c r="Q269" s="28">
        <f t="shared" si="44"/>
        <v>2.423291101093487E-5</v>
      </c>
      <c r="R269" s="28">
        <f t="shared" si="45"/>
        <v>3.5941897268275583E-5</v>
      </c>
      <c r="S269" s="28">
        <f t="shared" si="46"/>
        <v>2.1945249713371618E-5</v>
      </c>
      <c r="T269" s="28">
        <f t="shared" si="47"/>
        <v>4.5942005565486455E-5</v>
      </c>
    </row>
    <row r="270" spans="1:20" ht="15" customHeight="1" x14ac:dyDescent="0.2">
      <c r="A270" s="21">
        <f>'23.22-Pesi-uguali'!A270</f>
        <v>267</v>
      </c>
      <c r="B270" s="25">
        <f>'23.22-Pesi-uguali'!B270</f>
        <v>45903</v>
      </c>
      <c r="C270" s="27">
        <f>'23.22-Pesi-uguali'!Q270</f>
        <v>5.1187669352851855E-3</v>
      </c>
      <c r="D270" s="27">
        <f>'23.22-Pesi-uguali'!R270</f>
        <v>9.0708459314570045E-3</v>
      </c>
      <c r="E270" s="27">
        <f>'23.22-Pesi-uguali'!S270</f>
        <v>9.1512731634870188E-3</v>
      </c>
      <c r="F270" s="27">
        <f>'23.22-Pesi-uguali'!T270</f>
        <v>-8.5884505914355994E-3</v>
      </c>
      <c r="J270" s="28">
        <f t="shared" si="41"/>
        <v>3.9978435034049402E-5</v>
      </c>
      <c r="K270" s="28">
        <f t="shared" si="41"/>
        <v>4.6519805745929463E-5</v>
      </c>
      <c r="L270" s="28">
        <f t="shared" si="41"/>
        <v>1.3591397932877607E-4</v>
      </c>
      <c r="M270" s="28">
        <f t="shared" si="41"/>
        <v>1.3663054441746556E-4</v>
      </c>
      <c r="O270" s="28">
        <f t="shared" si="42"/>
        <v>2.1880484966722963E-5</v>
      </c>
      <c r="P270" s="28">
        <f t="shared" si="43"/>
        <v>3.005071437608385E-5</v>
      </c>
      <c r="Q270" s="28">
        <f t="shared" si="44"/>
        <v>3.4219981560887968E-5</v>
      </c>
      <c r="R270" s="28">
        <f t="shared" si="45"/>
        <v>4.1743033504942266E-5</v>
      </c>
      <c r="S270" s="28">
        <f t="shared" si="46"/>
        <v>4.2986087514279499E-5</v>
      </c>
      <c r="T270" s="28">
        <f t="shared" si="47"/>
        <v>5.51236427285746E-5</v>
      </c>
    </row>
    <row r="271" spans="1:20" ht="15" customHeight="1" x14ac:dyDescent="0.2">
      <c r="A271" s="21">
        <f>'23.22-Pesi-uguali'!A271</f>
        <v>268</v>
      </c>
      <c r="B271" s="25">
        <f>'23.22-Pesi-uguali'!B271</f>
        <v>45904</v>
      </c>
      <c r="C271" s="27">
        <f>'23.22-Pesi-uguali'!Q271</f>
        <v>8.436248138290579E-3</v>
      </c>
      <c r="D271" s="27">
        <f>'23.22-Pesi-uguali'!R271</f>
        <v>6.7127190965270657E-3</v>
      </c>
      <c r="E271" s="27">
        <f>'23.22-Pesi-uguali'!S271</f>
        <v>-3.2044697622212841E-3</v>
      </c>
      <c r="F271" s="27">
        <f>'23.22-Pesi-uguali'!T271</f>
        <v>1.7178909449676632E-2</v>
      </c>
      <c r="J271" s="28">
        <f t="shared" si="41"/>
        <v>3.8600769024421356E-5</v>
      </c>
      <c r="K271" s="28">
        <f t="shared" si="41"/>
        <v>5.0095849762559527E-5</v>
      </c>
      <c r="L271" s="28">
        <f t="shared" si="41"/>
        <v>1.3069716144717425E-4</v>
      </c>
      <c r="M271" s="28">
        <f t="shared" si="41"/>
        <v>1.3034363833187206E-4</v>
      </c>
      <c r="O271" s="28">
        <f t="shared" si="42"/>
        <v>2.4335591092951491E-5</v>
      </c>
      <c r="P271" s="28">
        <f t="shared" si="43"/>
        <v>3.1729966386977468E-5</v>
      </c>
      <c r="Q271" s="28">
        <f t="shared" si="44"/>
        <v>2.6401755713522068E-5</v>
      </c>
      <c r="R271" s="28">
        <f t="shared" si="45"/>
        <v>4.5869709048714834E-5</v>
      </c>
      <c r="S271" s="28">
        <f t="shared" si="46"/>
        <v>3.089702755236724E-5</v>
      </c>
      <c r="T271" s="28">
        <f t="shared" si="47"/>
        <v>4.1751752714383262E-5</v>
      </c>
    </row>
    <row r="272" spans="1:20" ht="15" customHeight="1" x14ac:dyDescent="0.2">
      <c r="A272" s="21">
        <f>'23.22-Pesi-uguali'!A272</f>
        <v>269</v>
      </c>
      <c r="B272" s="25">
        <f>'23.22-Pesi-uguali'!B272</f>
        <v>45905</v>
      </c>
      <c r="C272" s="27">
        <f>'23.22-Pesi-uguali'!Q272</f>
        <v>-3.0274182718578939E-3</v>
      </c>
      <c r="D272" s="27">
        <f>'23.22-Pesi-uguali'!R272</f>
        <v>1.616678862400371E-3</v>
      </c>
      <c r="E272" s="27">
        <f>'23.22-Pesi-uguali'!S272</f>
        <v>1.1440075589970716E-3</v>
      </c>
      <c r="F272" s="27">
        <f>'23.22-Pesi-uguali'!T272</f>
        <v>1.2700963040112071E-2</v>
      </c>
      <c r="J272" s="28">
        <f t="shared" si="41"/>
        <v>4.1857720387060344E-5</v>
      </c>
      <c r="K272" s="28">
        <f t="shared" si="41"/>
        <v>4.9592324553191487E-5</v>
      </c>
      <c r="L272" s="28">
        <f t="shared" si="41"/>
        <v>1.1865430794815587E-4</v>
      </c>
      <c r="M272" s="28">
        <f t="shared" si="41"/>
        <v>1.4682076748670375E-4</v>
      </c>
      <c r="O272" s="28">
        <f t="shared" si="42"/>
        <v>2.7565048381750749E-5</v>
      </c>
      <c r="P272" s="28">
        <f t="shared" si="43"/>
        <v>2.5853599541704946E-5</v>
      </c>
      <c r="Q272" s="28">
        <f t="shared" si="44"/>
        <v>3.8254134428439548E-5</v>
      </c>
      <c r="R272" s="28">
        <f t="shared" si="45"/>
        <v>3.9131667607132718E-5</v>
      </c>
      <c r="S272" s="28">
        <f t="shared" si="46"/>
        <v>3.9339044149165874E-5</v>
      </c>
      <c r="T272" s="28">
        <f t="shared" si="47"/>
        <v>3.2071647855002309E-5</v>
      </c>
    </row>
    <row r="273" spans="1:20" ht="15" customHeight="1" x14ac:dyDescent="0.2">
      <c r="A273" s="21">
        <f>'23.22-Pesi-uguali'!A273</f>
        <v>270</v>
      </c>
      <c r="B273" s="25">
        <f>'23.22-Pesi-uguali'!B273</f>
        <v>45908</v>
      </c>
      <c r="C273" s="27">
        <f>'23.22-Pesi-uguali'!Q273</f>
        <v>2.160451480034532E-3</v>
      </c>
      <c r="D273" s="27">
        <f>'23.22-Pesi-uguali'!R273</f>
        <v>5.1373287111446501E-3</v>
      </c>
      <c r="E273" s="27">
        <f>'23.22-Pesi-uguali'!S273</f>
        <v>1.0497751356976351E-2</v>
      </c>
      <c r="F273" s="27">
        <f>'23.22-Pesi-uguali'!T273</f>
        <v>1.5458434452979054E-2</v>
      </c>
      <c r="J273" s="28">
        <f t="shared" si="41"/>
        <v>3.8588474487632213E-5</v>
      </c>
      <c r="K273" s="28">
        <f t="shared" si="41"/>
        <v>4.4894457152285557E-5</v>
      </c>
      <c r="L273" s="28">
        <f t="shared" si="41"/>
        <v>1.0691975248284453E-4</v>
      </c>
      <c r="M273" s="28">
        <f t="shared" si="41"/>
        <v>1.4827013695266266E-4</v>
      </c>
      <c r="O273" s="28">
        <f t="shared" si="42"/>
        <v>2.4319107230799942E-5</v>
      </c>
      <c r="P273" s="28">
        <f t="shared" si="43"/>
        <v>2.2921900648809323E-5</v>
      </c>
      <c r="Q273" s="28">
        <f t="shared" si="44"/>
        <v>3.0583608227812891E-5</v>
      </c>
      <c r="R273" s="28">
        <f t="shared" si="45"/>
        <v>3.540345013032513E-5</v>
      </c>
      <c r="S273" s="28">
        <f t="shared" si="46"/>
        <v>3.7458477582157042E-5</v>
      </c>
      <c r="T273" s="28">
        <f t="shared" si="47"/>
        <v>3.0317482841945142E-5</v>
      </c>
    </row>
    <row r="274" spans="1:20" ht="15" customHeight="1" x14ac:dyDescent="0.2">
      <c r="A274" s="21">
        <f>'23.22-Pesi-uguali'!A274</f>
        <v>271</v>
      </c>
      <c r="B274" s="25">
        <f>'23.22-Pesi-uguali'!B274</f>
        <v>45909</v>
      </c>
      <c r="C274" s="27">
        <f>'23.22-Pesi-uguali'!Q274</f>
        <v>2.7187189218528711E-3</v>
      </c>
      <c r="D274" s="27">
        <f>'23.22-Pesi-uguali'!R274</f>
        <v>4.3455990655656088E-3</v>
      </c>
      <c r="E274" s="27">
        <f>'23.22-Pesi-uguali'!S274</f>
        <v>3.2452132853415506E-3</v>
      </c>
      <c r="F274" s="27">
        <f>'23.22-Pesi-uguali'!T274</f>
        <v>3.0895187039035902E-3</v>
      </c>
      <c r="J274" s="28">
        <f t="shared" si="41"/>
        <v>3.5196382098627335E-5</v>
      </c>
      <c r="K274" s="28">
        <f t="shared" si="41"/>
        <v>4.3044226065692116E-5</v>
      </c>
      <c r="L274" s="28">
        <f t="shared" si="41"/>
        <v>1.0724805558984996E-4</v>
      </c>
      <c r="M274" s="28">
        <f t="shared" si="41"/>
        <v>1.5733944283110137E-4</v>
      </c>
      <c r="O274" s="28">
        <f t="shared" si="42"/>
        <v>2.2997091449461587E-5</v>
      </c>
      <c r="P274" s="28">
        <f t="shared" si="43"/>
        <v>2.2897698829549798E-5</v>
      </c>
      <c r="Q274" s="28">
        <f t="shared" si="44"/>
        <v>3.0864967164327143E-5</v>
      </c>
      <c r="R274" s="28">
        <f t="shared" si="45"/>
        <v>3.7256145062157853E-5</v>
      </c>
      <c r="S274" s="28">
        <f t="shared" si="46"/>
        <v>4.1654135738405031E-5</v>
      </c>
      <c r="T274" s="28">
        <f t="shared" si="47"/>
        <v>4.3513614683299704E-5</v>
      </c>
    </row>
    <row r="275" spans="1:20" ht="15" customHeight="1" x14ac:dyDescent="0.2">
      <c r="A275" s="21">
        <f>'23.22-Pesi-uguali'!A275</f>
        <v>272</v>
      </c>
      <c r="B275" s="25">
        <f>'23.22-Pesi-uguali'!B275</f>
        <v>45910</v>
      </c>
      <c r="C275" s="27">
        <f>'23.22-Pesi-uguali'!Q275</f>
        <v>3.012146310190018E-3</v>
      </c>
      <c r="D275" s="27">
        <f>'23.22-Pesi-uguali'!R275</f>
        <v>-3.5033169718372134E-3</v>
      </c>
      <c r="E275" s="27">
        <f>'23.22-Pesi-uguali'!S275</f>
        <v>-1.6142509098464109E-3</v>
      </c>
      <c r="F275" s="27">
        <f>'23.22-Pesi-uguali'!T275</f>
        <v>3.7232617396666251E-3</v>
      </c>
      <c r="J275" s="28">
        <f t="shared" si="41"/>
        <v>3.2415887146368689E-5</v>
      </c>
      <c r="K275" s="28">
        <f t="shared" si="41"/>
        <v>4.0628226582987376E-5</v>
      </c>
      <c r="L275" s="28">
        <f t="shared" si="41"/>
        <v>9.7576390957600687E-5</v>
      </c>
      <c r="M275" s="28">
        <f t="shared" si="41"/>
        <v>1.4256001113016826E-4</v>
      </c>
      <c r="O275" s="28">
        <f t="shared" si="42"/>
        <v>2.1878828545149366E-5</v>
      </c>
      <c r="P275" s="28">
        <f t="shared" si="43"/>
        <v>2.1490211223025459E-5</v>
      </c>
      <c r="Q275" s="28">
        <f t="shared" si="44"/>
        <v>2.8618423743866536E-5</v>
      </c>
      <c r="R275" s="28">
        <f t="shared" si="45"/>
        <v>3.4940770137976199E-5</v>
      </c>
      <c r="S275" s="28">
        <f t="shared" si="46"/>
        <v>3.8831303123837616E-5</v>
      </c>
      <c r="T275" s="28">
        <f t="shared" si="47"/>
        <v>4.0164867929291646E-5</v>
      </c>
    </row>
    <row r="276" spans="1:20" ht="15" customHeight="1" x14ac:dyDescent="0.2">
      <c r="A276" s="21">
        <f>'23.22-Pesi-uguali'!A276</f>
        <v>273</v>
      </c>
      <c r="B276" s="25">
        <f>'23.22-Pesi-uguali'!B276</f>
        <v>45911</v>
      </c>
      <c r="C276" s="27">
        <f>'23.22-Pesi-uguali'!Q276</f>
        <v>8.4945041049053847E-3</v>
      </c>
      <c r="D276" s="27">
        <f>'23.22-Pesi-uguali'!R276</f>
        <v>6.3947261113272095E-3</v>
      </c>
      <c r="E276" s="27">
        <f>'23.22-Pesi-uguali'!S276</f>
        <v>6.1184049653054112E-3</v>
      </c>
      <c r="F276" s="27">
        <f>'23.22-Pesi-uguali'!T276</f>
        <v>9.0706685280890036E-3</v>
      </c>
      <c r="J276" s="28">
        <f t="shared" si="41"/>
        <v>3.0081600971130955E-5</v>
      </c>
      <c r="K276" s="28">
        <f t="shared" si="41"/>
        <v>3.7792726905204906E-5</v>
      </c>
      <c r="L276" s="28">
        <f t="shared" si="41"/>
        <v>8.8079332461834614E-5</v>
      </c>
      <c r="M276" s="28">
        <f t="shared" si="41"/>
        <v>1.2969027781535797E-4</v>
      </c>
      <c r="O276" s="28">
        <f t="shared" si="42"/>
        <v>1.8635695361619878E-5</v>
      </c>
      <c r="P276" s="28">
        <f t="shared" si="43"/>
        <v>1.885495410854144E-5</v>
      </c>
      <c r="Q276" s="28">
        <f t="shared" si="44"/>
        <v>2.6878082280580731E-5</v>
      </c>
      <c r="R276" s="28">
        <f t="shared" si="45"/>
        <v>3.2012216385105442E-5</v>
      </c>
      <c r="S276" s="28">
        <f t="shared" si="46"/>
        <v>3.3643796207137239E-5</v>
      </c>
      <c r="T276" s="28">
        <f t="shared" si="47"/>
        <v>3.5547353271277164E-5</v>
      </c>
    </row>
    <row r="277" spans="1:20" ht="15" customHeight="1" x14ac:dyDescent="0.2">
      <c r="A277" s="21">
        <f>'23.22-Pesi-uguali'!A277</f>
        <v>274</v>
      </c>
      <c r="B277" s="25">
        <f>'23.22-Pesi-uguali'!B277</f>
        <v>45912</v>
      </c>
      <c r="C277" s="27">
        <f>'23.22-Pesi-uguali'!Q277</f>
        <v>-4.4262825256389518E-4</v>
      </c>
      <c r="D277" s="27">
        <f>'23.22-Pesi-uguali'!R277</f>
        <v>5.8405664476912287E-4</v>
      </c>
      <c r="E277" s="27">
        <f>'23.22-Pesi-uguali'!S277</f>
        <v>3.0434997669313004E-3</v>
      </c>
      <c r="F277" s="27">
        <f>'23.22-Pesi-uguali'!T277</f>
        <v>9.1382142953516082E-3</v>
      </c>
      <c r="J277" s="28">
        <f t="shared" ref="J277:M292" si="48">J276*$H$2+C276^2*(1-$H$2)</f>
        <v>3.4289100872843298E-5</v>
      </c>
      <c r="K277" s="28">
        <f t="shared" si="48"/>
        <v>3.8102706418573413E-5</v>
      </c>
      <c r="L277" s="28">
        <f t="shared" si="48"/>
        <v>8.3014887147598549E-5</v>
      </c>
      <c r="M277" s="28">
        <f t="shared" si="48"/>
        <v>1.2494895278846862E-4</v>
      </c>
      <c r="O277" s="28">
        <f t="shared" si="42"/>
        <v>2.2204128545699353E-5</v>
      </c>
      <c r="P277" s="28">
        <f t="shared" si="43"/>
        <v>2.2166740307013324E-5</v>
      </c>
      <c r="Q277" s="28">
        <f t="shared" si="44"/>
        <v>3.1895357157131471E-5</v>
      </c>
      <c r="R277" s="28">
        <f t="shared" si="45"/>
        <v>3.2723547145726158E-5</v>
      </c>
      <c r="S277" s="28">
        <f t="shared" si="46"/>
        <v>3.6079860674799982E-5</v>
      </c>
      <c r="T277" s="28">
        <f t="shared" si="47"/>
        <v>3.7542420280239376E-5</v>
      </c>
    </row>
    <row r="278" spans="1:20" ht="15" customHeight="1" x14ac:dyDescent="0.2">
      <c r="A278" s="21">
        <f>'23.22-Pesi-uguali'!A278</f>
        <v>275</v>
      </c>
      <c r="B278" s="25">
        <f>'23.22-Pesi-uguali'!B278</f>
        <v>45916</v>
      </c>
      <c r="C278" s="27">
        <f>'23.22-Pesi-uguali'!Q278</f>
        <v>3.673521988349482E-3</v>
      </c>
      <c r="D278" s="27">
        <f>'23.22-Pesi-uguali'!R278</f>
        <v>-2.2642372933721765E-3</v>
      </c>
      <c r="E278" s="27">
        <f>'23.22-Pesi-uguali'!S278</f>
        <v>6.6887582791853107E-3</v>
      </c>
      <c r="F278" s="27">
        <f>'23.22-Pesi-uguali'!T278</f>
        <v>9.3334866723373891E-3</v>
      </c>
      <c r="J278" s="28">
        <f t="shared" si="48"/>
        <v>3.0879782762555742E-5</v>
      </c>
      <c r="K278" s="28">
        <f t="shared" si="48"/>
        <v>3.4326547993145967E-5</v>
      </c>
      <c r="L278" s="28">
        <f t="shared" si="48"/>
        <v>7.5639687515969786E-5</v>
      </c>
      <c r="M278" s="28">
        <f t="shared" si="48"/>
        <v>1.208047535603986E-4</v>
      </c>
      <c r="O278" s="28">
        <f t="shared" si="42"/>
        <v>1.995786369392217E-5</v>
      </c>
      <c r="P278" s="28">
        <f t="shared" si="43"/>
        <v>1.9815352377960449E-5</v>
      </c>
      <c r="Q278" s="28">
        <f t="shared" si="44"/>
        <v>2.8301338258907736E-5</v>
      </c>
      <c r="R278" s="28">
        <f t="shared" si="45"/>
        <v>2.9628950057376494E-5</v>
      </c>
      <c r="S278" s="28">
        <f t="shared" si="46"/>
        <v>3.3005598085372413E-5</v>
      </c>
      <c r="T278" s="28">
        <f t="shared" si="47"/>
        <v>3.6569393560022532E-5</v>
      </c>
    </row>
    <row r="279" spans="1:20" ht="15" customHeight="1" x14ac:dyDescent="0.2">
      <c r="A279" s="21">
        <f>'23.22-Pesi-uguali'!A279</f>
        <v>276</v>
      </c>
      <c r="B279" s="25">
        <f>'23.22-Pesi-uguali'!B279</f>
        <v>45917</v>
      </c>
      <c r="C279" s="27">
        <f>'23.22-Pesi-uguali'!Q279</f>
        <v>-9.5411961805172212E-4</v>
      </c>
      <c r="D279" s="27">
        <f>'23.22-Pesi-uguali'!R279</f>
        <v>1.7343597241956555E-3</v>
      </c>
      <c r="E279" s="27">
        <f>'23.22-Pesi-uguali'!S279</f>
        <v>-1.4617510969714336E-3</v>
      </c>
      <c r="F279" s="27">
        <f>'23.22-Pesi-uguali'!T279</f>
        <v>1.6014610202759198E-3</v>
      </c>
      <c r="J279" s="28">
        <f t="shared" si="48"/>
        <v>2.9141280866188882E-5</v>
      </c>
      <c r="K279" s="28">
        <f t="shared" si="48"/>
        <v>3.1406570245901108E-5</v>
      </c>
      <c r="L279" s="28">
        <f t="shared" si="48"/>
        <v>7.2549667496109817E-5</v>
      </c>
      <c r="M279" s="28">
        <f t="shared" si="48"/>
        <v>1.1743567555062871E-4</v>
      </c>
      <c r="O279" s="28">
        <f t="shared" si="42"/>
        <v>1.7130304776125592E-5</v>
      </c>
      <c r="P279" s="28">
        <f t="shared" si="43"/>
        <v>2.0290947201498592E-5</v>
      </c>
      <c r="Q279" s="28">
        <f t="shared" si="44"/>
        <v>2.8899881284896786E-5</v>
      </c>
      <c r="R279" s="28">
        <f t="shared" si="45"/>
        <v>2.5151561457430516E-5</v>
      </c>
      <c r="S279" s="28">
        <f t="shared" si="46"/>
        <v>2.7591715416765326E-5</v>
      </c>
      <c r="T279" s="28">
        <f t="shared" si="47"/>
        <v>3.9155397829346526E-5</v>
      </c>
    </row>
    <row r="280" spans="1:20" ht="15" customHeight="1" x14ac:dyDescent="0.2">
      <c r="A280" s="21">
        <f>'23.22-Pesi-uguali'!A280</f>
        <v>277</v>
      </c>
      <c r="B280" s="25">
        <f>'23.22-Pesi-uguali'!B280</f>
        <v>45918</v>
      </c>
      <c r="C280" s="27">
        <f>'23.22-Pesi-uguali'!Q280</f>
        <v>4.8045502399541055E-3</v>
      </c>
      <c r="D280" s="27">
        <f>'23.22-Pesi-uguali'!R280</f>
        <v>2.0281449701777428E-5</v>
      </c>
      <c r="E280" s="27">
        <f>'23.22-Pesi-uguali'!S280</f>
        <v>7.0643654977474721E-3</v>
      </c>
      <c r="F280" s="27">
        <f>'23.22-Pesi-uguali'!T280</f>
        <v>4.2801929678991284E-3</v>
      </c>
      <c r="J280" s="28">
        <f t="shared" si="48"/>
        <v>2.6318187204125111E-5</v>
      </c>
      <c r="K280" s="28">
        <f t="shared" si="48"/>
        <v>2.8566713586602203E-5</v>
      </c>
      <c r="L280" s="28">
        <f t="shared" si="48"/>
        <v>6.5508372373448547E-5</v>
      </c>
      <c r="M280" s="28">
        <f t="shared" si="48"/>
        <v>1.0594857573551216E-4</v>
      </c>
      <c r="O280" s="28">
        <f t="shared" si="42"/>
        <v>1.5251795634751649E-5</v>
      </c>
      <c r="P280" s="28">
        <f t="shared" si="43"/>
        <v>1.8401321021181641E-5</v>
      </c>
      <c r="Q280" s="28">
        <f t="shared" si="44"/>
        <v>2.5857094618708071E-5</v>
      </c>
      <c r="R280" s="28">
        <f t="shared" si="45"/>
        <v>2.2382885088748857E-5</v>
      </c>
      <c r="S280" s="28">
        <f t="shared" si="46"/>
        <v>2.5110294824432376E-5</v>
      </c>
      <c r="T280" s="28">
        <f t="shared" si="47"/>
        <v>3.5005764306097342E-5</v>
      </c>
    </row>
    <row r="281" spans="1:20" ht="15" customHeight="1" x14ac:dyDescent="0.2">
      <c r="A281" s="21">
        <f>'23.22-Pesi-uguali'!A281</f>
        <v>278</v>
      </c>
      <c r="B281" s="25">
        <f>'23.22-Pesi-uguali'!B281</f>
        <v>45919</v>
      </c>
      <c r="C281" s="27">
        <f>'23.22-Pesi-uguali'!Q281</f>
        <v>4.8883935861010665E-3</v>
      </c>
      <c r="D281" s="27">
        <f>'23.22-Pesi-uguali'!R281</f>
        <v>-1.1356094600459459E-2</v>
      </c>
      <c r="E281" s="27">
        <f>'23.22-Pesi-uguali'!S281</f>
        <v>-7.0650647271830146E-3</v>
      </c>
      <c r="F281" s="27">
        <f>'23.22-Pesi-uguali'!T281</f>
        <v>-1.0029512721735554E-2</v>
      </c>
      <c r="J281" s="28">
        <f t="shared" si="48"/>
        <v>2.5994738784536906E-5</v>
      </c>
      <c r="K281" s="28">
        <f t="shared" si="48"/>
        <v>2.5710083361662181E-5</v>
      </c>
      <c r="L281" s="28">
        <f t="shared" si="48"/>
        <v>6.3948061124680179E-5</v>
      </c>
      <c r="M281" s="28">
        <f t="shared" si="48"/>
        <v>9.7185723346206269E-5</v>
      </c>
      <c r="O281" s="28">
        <f t="shared" si="42"/>
        <v>1.3736360395679613E-5</v>
      </c>
      <c r="P281" s="28">
        <f t="shared" si="43"/>
        <v>1.9955298813796089E-5</v>
      </c>
      <c r="Q281" s="28">
        <f t="shared" si="44"/>
        <v>2.5327825371934227E-5</v>
      </c>
      <c r="R281" s="28">
        <f t="shared" si="45"/>
        <v>2.0158924137225724E-5</v>
      </c>
      <c r="S281" s="28">
        <f t="shared" si="46"/>
        <v>2.2607946193828372E-5</v>
      </c>
      <c r="T281" s="28">
        <f t="shared" si="47"/>
        <v>3.4528872628100407E-5</v>
      </c>
    </row>
    <row r="282" spans="1:20" ht="15" customHeight="1" x14ac:dyDescent="0.2">
      <c r="A282" s="21">
        <f>'23.22-Pesi-uguali'!A282</f>
        <v>279</v>
      </c>
      <c r="B282" s="25">
        <f>'23.22-Pesi-uguali'!B282</f>
        <v>45922</v>
      </c>
      <c r="C282" s="27">
        <f>'23.22-Pesi-uguali'!Q282</f>
        <v>4.4915581861254689E-3</v>
      </c>
      <c r="D282" s="27">
        <f>'23.22-Pesi-uguali'!R282</f>
        <v>2.5055602110914919E-3</v>
      </c>
      <c r="E282" s="27">
        <f>'23.22-Pesi-uguali'!S282</f>
        <v>8.6665341776466162E-4</v>
      </c>
      <c r="F282" s="27">
        <f>'23.22-Pesi-uguali'!T282</f>
        <v>1.1603118056141469E-2</v>
      </c>
      <c r="J282" s="28">
        <f t="shared" si="48"/>
        <v>2.578490409134662E-5</v>
      </c>
      <c r="K282" s="28">
        <f t="shared" si="48"/>
        <v>3.6035163482954404E-5</v>
      </c>
      <c r="L282" s="28">
        <f t="shared" si="48"/>
        <v>6.2544768972140727E-5</v>
      </c>
      <c r="M282" s="28">
        <f t="shared" si="48"/>
        <v>9.7526263555131184E-5</v>
      </c>
      <c r="O282" s="28">
        <f t="shared" si="42"/>
        <v>6.8114183553073555E-6</v>
      </c>
      <c r="P282" s="28">
        <f t="shared" si="43"/>
        <v>1.4506087222641447E-5</v>
      </c>
      <c r="Q282" s="28">
        <f t="shared" si="44"/>
        <v>1.7892222268675691E-5</v>
      </c>
      <c r="R282" s="28">
        <f t="shared" si="45"/>
        <v>2.6166186063529113E-5</v>
      </c>
      <c r="S282" s="28">
        <f t="shared" si="46"/>
        <v>3.1736761100899592E-5</v>
      </c>
      <c r="T282" s="28">
        <f t="shared" si="47"/>
        <v>3.8161901021407085E-5</v>
      </c>
    </row>
    <row r="283" spans="1:20" ht="15" customHeight="1" x14ac:dyDescent="0.2">
      <c r="A283" s="21">
        <f>'23.22-Pesi-uguali'!A283</f>
        <v>280</v>
      </c>
      <c r="B283" s="25">
        <f>'23.22-Pesi-uguali'!B283</f>
        <v>45924</v>
      </c>
      <c r="C283" s="27">
        <f>'23.22-Pesi-uguali'!Q283</f>
        <v>-8.3275648124495633E-3</v>
      </c>
      <c r="D283" s="27">
        <f>'23.22-Pesi-uguali'!R283</f>
        <v>2.1918721259781883E-4</v>
      </c>
      <c r="E283" s="27">
        <f>'23.22-Pesi-uguali'!S283</f>
        <v>-2.4658388838141813E-3</v>
      </c>
      <c r="F283" s="27">
        <f>'23.22-Pesi-uguali'!T283</f>
        <v>-1.0748632114967718E-3</v>
      </c>
      <c r="J283" s="28">
        <f t="shared" si="48"/>
        <v>2.5223823176147031E-5</v>
      </c>
      <c r="K283" s="28">
        <f t="shared" si="48"/>
        <v>3.3059430331799447E-5</v>
      </c>
      <c r="L283" s="28">
        <f t="shared" si="48"/>
        <v>5.6365400889578973E-5</v>
      </c>
      <c r="M283" s="28">
        <f t="shared" si="48"/>
        <v>1.0123687206209368E-4</v>
      </c>
      <c r="O283" s="28">
        <f t="shared" si="42"/>
        <v>7.2556634674724449E-6</v>
      </c>
      <c r="P283" s="28">
        <f t="shared" si="43"/>
        <v>1.3444740925686751E-5</v>
      </c>
      <c r="Q283" s="28">
        <f t="shared" si="44"/>
        <v>2.1314608030772364E-5</v>
      </c>
      <c r="R283" s="28">
        <f t="shared" si="45"/>
        <v>2.3766712689211963E-5</v>
      </c>
      <c r="S283" s="28">
        <f t="shared" si="46"/>
        <v>3.1470316083416163E-5</v>
      </c>
      <c r="T283" s="28">
        <f t="shared" si="47"/>
        <v>3.5351299111274561E-5</v>
      </c>
    </row>
    <row r="284" spans="1:20" ht="15" customHeight="1" x14ac:dyDescent="0.2">
      <c r="A284" s="21">
        <f>'23.22-Pesi-uguali'!A284</f>
        <v>281</v>
      </c>
      <c r="B284" s="25">
        <f>'23.22-Pesi-uguali'!B284</f>
        <v>45925</v>
      </c>
      <c r="C284" s="27">
        <f>'23.22-Pesi-uguali'!Q284</f>
        <v>-4.9983959458209668E-3</v>
      </c>
      <c r="D284" s="27">
        <f>'23.22-Pesi-uguali'!R284</f>
        <v>-7.1718157873031305E-3</v>
      </c>
      <c r="E284" s="27">
        <f>'23.22-Pesi-uguali'!S284</f>
        <v>-5.5299182831744448E-3</v>
      </c>
      <c r="F284" s="27">
        <f>'23.22-Pesi-uguali'!T284</f>
        <v>1.9169367776511903E-4</v>
      </c>
      <c r="J284" s="28">
        <f t="shared" si="48"/>
        <v>2.963627442908714E-5</v>
      </c>
      <c r="K284" s="28">
        <f t="shared" si="48"/>
        <v>2.9758291602036143E-5</v>
      </c>
      <c r="L284" s="28">
        <f t="shared" si="48"/>
        <v>5.1336896940714075E-5</v>
      </c>
      <c r="M284" s="28">
        <f t="shared" si="48"/>
        <v>9.1228717948227238E-5</v>
      </c>
      <c r="O284" s="28">
        <f t="shared" si="42"/>
        <v>6.3475675488283512E-6</v>
      </c>
      <c r="P284" s="28">
        <f t="shared" si="43"/>
        <v>1.4153710145320164E-5</v>
      </c>
      <c r="Q284" s="28">
        <f t="shared" si="44"/>
        <v>2.0078246533520835E-5</v>
      </c>
      <c r="R284" s="28">
        <f t="shared" si="45"/>
        <v>2.1335993385124913E-5</v>
      </c>
      <c r="S284" s="28">
        <f t="shared" si="46"/>
        <v>2.8299724847949357E-5</v>
      </c>
      <c r="T284" s="28">
        <f t="shared" si="47"/>
        <v>3.2081213150316116E-5</v>
      </c>
    </row>
    <row r="285" spans="1:20" ht="15" customHeight="1" x14ac:dyDescent="0.2">
      <c r="A285" s="21">
        <f>'23.22-Pesi-uguali'!A285</f>
        <v>282</v>
      </c>
      <c r="B285" s="25">
        <f>'23.22-Pesi-uguali'!B285</f>
        <v>45926</v>
      </c>
      <c r="C285" s="27">
        <f>'23.22-Pesi-uguali'!Q285</f>
        <v>5.9292938538906739E-3</v>
      </c>
      <c r="D285" s="27">
        <f>'23.22-Pesi-uguali'!R285</f>
        <v>2.8527380889164147E-3</v>
      </c>
      <c r="E285" s="27">
        <f>'23.22-Pesi-uguali'!S285</f>
        <v>5.473425555852598E-3</v>
      </c>
      <c r="F285" s="27">
        <f>'23.22-Pesi-uguali'!T285</f>
        <v>-1.4905885197956031E-2</v>
      </c>
      <c r="J285" s="28">
        <f t="shared" si="48"/>
        <v>2.9171043189298372E-5</v>
      </c>
      <c r="K285" s="28">
        <f t="shared" si="48"/>
        <v>3.1925956610533575E-5</v>
      </c>
      <c r="L285" s="28">
        <f t="shared" si="48"/>
        <v>4.9261206868501368E-5</v>
      </c>
      <c r="M285" s="28">
        <f t="shared" si="48"/>
        <v>8.2109520800014032E-5</v>
      </c>
      <c r="O285" s="28">
        <f t="shared" si="42"/>
        <v>9.2975682894885917E-6</v>
      </c>
      <c r="P285" s="28">
        <f t="shared" si="43"/>
        <v>1.5502411243522185E-5</v>
      </c>
      <c r="Q285" s="28">
        <f t="shared" si="44"/>
        <v>1.7974605789990682E-5</v>
      </c>
      <c r="R285" s="28">
        <f t="shared" si="45"/>
        <v>2.3168349571189089E-5</v>
      </c>
      <c r="S285" s="28">
        <f t="shared" si="46"/>
        <v>2.5332273188702214E-5</v>
      </c>
      <c r="T285" s="28">
        <f t="shared" si="47"/>
        <v>2.8767086797940276E-5</v>
      </c>
    </row>
    <row r="286" spans="1:20" ht="15" customHeight="1" x14ac:dyDescent="0.2">
      <c r="A286" s="21">
        <f>'23.22-Pesi-uguali'!A286</f>
        <v>283</v>
      </c>
      <c r="B286" s="25">
        <f>'23.22-Pesi-uguali'!B286</f>
        <v>45929</v>
      </c>
      <c r="C286" s="27">
        <f>'23.22-Pesi-uguali'!Q286</f>
        <v>2.6443061853948266E-3</v>
      </c>
      <c r="D286" s="27">
        <f>'23.22-Pesi-uguali'!R286</f>
        <v>7.9542081383094706E-3</v>
      </c>
      <c r="E286" s="27">
        <f>'23.22-Pesi-uguali'!S286</f>
        <v>5.6724210048631736E-3</v>
      </c>
      <c r="F286" s="27">
        <f>'23.22-Pesi-uguali'!T286</f>
        <v>6.4781504487203831E-3</v>
      </c>
      <c r="J286" s="28">
        <f t="shared" si="48"/>
        <v>2.9769591430947107E-5</v>
      </c>
      <c r="K286" s="28">
        <f t="shared" si="48"/>
        <v>2.9547172409875666E-5</v>
      </c>
      <c r="L286" s="28">
        <f t="shared" si="48"/>
        <v>4.7330924913197262E-5</v>
      </c>
      <c r="M286" s="28">
        <f t="shared" si="48"/>
        <v>9.6117110073477095E-5</v>
      </c>
      <c r="O286" s="28">
        <f t="shared" si="42"/>
        <v>1.0059283702276925E-5</v>
      </c>
      <c r="P286" s="28">
        <f t="shared" si="43"/>
        <v>1.7197524969974462E-5</v>
      </c>
      <c r="Q286" s="28">
        <f t="shared" si="44"/>
        <v>7.3390078618875516E-6</v>
      </c>
      <c r="R286" s="28">
        <f t="shared" si="45"/>
        <v>2.2412939570073099E-5</v>
      </c>
      <c r="S286" s="28">
        <f t="shared" si="46"/>
        <v>1.854678722450954E-5</v>
      </c>
      <c r="T286" s="28">
        <f t="shared" si="47"/>
        <v>1.7731752820636501E-5</v>
      </c>
    </row>
    <row r="287" spans="1:20" ht="15" customHeight="1" x14ac:dyDescent="0.2">
      <c r="A287" s="21">
        <f>'23.22-Pesi-uguali'!A287</f>
        <v>284</v>
      </c>
      <c r="B287" s="25">
        <f>'23.22-Pesi-uguali'!B287</f>
        <v>45930</v>
      </c>
      <c r="C287" s="27">
        <f>'23.22-Pesi-uguali'!Q287</f>
        <v>4.1910149191461384E-3</v>
      </c>
      <c r="D287" s="27">
        <f>'23.22-Pesi-uguali'!R287</f>
        <v>5.7171452745470412E-3</v>
      </c>
      <c r="E287" s="27">
        <f>'23.22-Pesi-uguali'!S287</f>
        <v>3.4419966529615955E-3</v>
      </c>
      <c r="F287" s="27">
        <f>'23.22-Pesi-uguali'!T287</f>
        <v>2.6294221545476453E-3</v>
      </c>
      <c r="J287" s="28">
        <f t="shared" si="48"/>
        <v>2.7491867808064129E-5</v>
      </c>
      <c r="K287" s="28">
        <f t="shared" si="48"/>
        <v>3.2919397879642957E-5</v>
      </c>
      <c r="L287" s="28">
        <f t="shared" si="48"/>
        <v>4.5815468427518827E-5</v>
      </c>
      <c r="M287" s="28">
        <f t="shared" si="48"/>
        <v>9.0702042389754996E-5</v>
      </c>
      <c r="O287" s="28">
        <f t="shared" si="42"/>
        <v>1.1156691510054191E-5</v>
      </c>
      <c r="P287" s="28">
        <f t="shared" si="43"/>
        <v>1.697773426790934E-5</v>
      </c>
      <c r="Q287" s="28">
        <f t="shared" si="44"/>
        <v>8.3181284058457544E-6</v>
      </c>
      <c r="R287" s="28">
        <f t="shared" si="45"/>
        <v>2.4683607345145812E-5</v>
      </c>
      <c r="S287" s="28">
        <f t="shared" si="46"/>
        <v>2.1844964204099067E-5</v>
      </c>
      <c r="T287" s="28">
        <f t="shared" si="47"/>
        <v>1.9633257206371381E-5</v>
      </c>
    </row>
    <row r="288" spans="1:20" ht="15" customHeight="1" x14ac:dyDescent="0.2">
      <c r="A288" s="21">
        <f>'23.22-Pesi-uguali'!A288</f>
        <v>285</v>
      </c>
      <c r="B288" s="25">
        <f>'23.22-Pesi-uguali'!B288</f>
        <v>45931</v>
      </c>
      <c r="C288" s="27">
        <f>'23.22-Pesi-uguali'!Q288</f>
        <v>3.450508538592269E-3</v>
      </c>
      <c r="D288" s="27">
        <f>'23.22-Pesi-uguali'!R288</f>
        <v>1.2281107231980795E-2</v>
      </c>
      <c r="E288" s="27">
        <f>'23.22-Pesi-uguali'!S288</f>
        <v>8.5220603117992511E-3</v>
      </c>
      <c r="F288" s="27">
        <f>'23.22-Pesi-uguali'!T288</f>
        <v>-2.527143226730194E-3</v>
      </c>
      <c r="J288" s="28">
        <f t="shared" si="48"/>
        <v>2.6499141632508268E-5</v>
      </c>
      <c r="K288" s="28">
        <f t="shared" si="48"/>
        <v>3.2896033100706215E-5</v>
      </c>
      <c r="L288" s="28">
        <f t="shared" si="48"/>
        <v>4.2418655680666824E-5</v>
      </c>
      <c r="M288" s="28">
        <f t="shared" si="48"/>
        <v>8.2323224237462099E-5</v>
      </c>
      <c r="O288" s="28">
        <f t="shared" si="42"/>
        <v>1.243708647310402E-5</v>
      </c>
      <c r="P288" s="28">
        <f t="shared" si="43"/>
        <v>1.6722506773539718E-5</v>
      </c>
      <c r="Q288" s="28">
        <f t="shared" si="44"/>
        <v>8.5883103131054353E-6</v>
      </c>
      <c r="R288" s="28">
        <f t="shared" si="45"/>
        <v>2.4183086100579844E-5</v>
      </c>
      <c r="S288" s="28">
        <f t="shared" si="46"/>
        <v>2.1163746628255295E-5</v>
      </c>
      <c r="T288" s="28">
        <f t="shared" si="47"/>
        <v>1.8574977711251853E-5</v>
      </c>
    </row>
    <row r="289" spans="1:20" ht="15" customHeight="1" x14ac:dyDescent="0.2">
      <c r="A289" s="21">
        <f>'23.22-Pesi-uguali'!A289</f>
        <v>286</v>
      </c>
      <c r="B289" s="25">
        <f>'23.22-Pesi-uguali'!B289</f>
        <v>45932</v>
      </c>
      <c r="C289" s="27">
        <f>'23.22-Pesi-uguali'!Q289</f>
        <v>6.2911850818261254E-4</v>
      </c>
      <c r="D289" s="27">
        <f>'23.22-Pesi-uguali'!R289</f>
        <v>-7.8437562880788914E-4</v>
      </c>
      <c r="E289" s="27">
        <f>'23.22-Pesi-uguali'!S289</f>
        <v>1.384731727582421E-2</v>
      </c>
      <c r="F289" s="27">
        <f>'23.22-Pesi-uguali'!T289</f>
        <v>1.0890861493332731E-2</v>
      </c>
      <c r="J289" s="28">
        <f t="shared" si="48"/>
        <v>2.5039828386747255E-5</v>
      </c>
      <c r="K289" s="28">
        <f t="shared" si="48"/>
        <v>4.4688989274976692E-5</v>
      </c>
      <c r="L289" s="28">
        <f t="shared" si="48"/>
        <v>4.5439341308394534E-5</v>
      </c>
      <c r="M289" s="28">
        <f t="shared" si="48"/>
        <v>7.4729547102556722E-5</v>
      </c>
      <c r="O289" s="28">
        <f t="shared" si="42"/>
        <v>1.5430984362525315E-5</v>
      </c>
      <c r="P289" s="28">
        <f t="shared" si="43"/>
        <v>1.7990800283411905E-5</v>
      </c>
      <c r="Q289" s="28">
        <f t="shared" si="44"/>
        <v>6.8574863535870768E-6</v>
      </c>
      <c r="R289" s="28">
        <f t="shared" si="45"/>
        <v>3.223081114318329E-5</v>
      </c>
      <c r="S289" s="28">
        <f t="shared" si="46"/>
        <v>1.5943760269625019E-5</v>
      </c>
      <c r="T289" s="28">
        <f t="shared" si="47"/>
        <v>1.4563833240651701E-5</v>
      </c>
    </row>
    <row r="290" spans="1:20" ht="15" customHeight="1" x14ac:dyDescent="0.2">
      <c r="A290" s="21">
        <f>'23.22-Pesi-uguali'!A290</f>
        <v>287</v>
      </c>
      <c r="B290" s="25">
        <f>'23.22-Pesi-uguali'!B290</f>
        <v>45933</v>
      </c>
      <c r="C290" s="27">
        <f>'23.22-Pesi-uguali'!Q290</f>
        <v>1.6927156801898775E-4</v>
      </c>
      <c r="D290" s="27">
        <f>'23.22-Pesi-uguali'!R290</f>
        <v>4.4523741898599475E-3</v>
      </c>
      <c r="E290" s="27">
        <f>'23.22-Pesi-uguali'!S290</f>
        <v>1.3853822517189496E-3</v>
      </c>
      <c r="F290" s="27">
        <f>'23.22-Pesi-uguali'!T290</f>
        <v>1.4623184570578013E-2</v>
      </c>
      <c r="J290" s="28">
        <f t="shared" si="48"/>
        <v>2.2575424557806324E-5</v>
      </c>
      <c r="K290" s="28">
        <f t="shared" si="48"/>
        <v>4.0281614860185799E-5</v>
      </c>
      <c r="L290" s="28">
        <f t="shared" si="48"/>
        <v>6.0070226751289036E-5</v>
      </c>
      <c r="M290" s="28">
        <f t="shared" si="48"/>
        <v>7.9117678798996811E-5</v>
      </c>
      <c r="O290" s="28">
        <f t="shared" si="42"/>
        <v>1.3838539403727742E-5</v>
      </c>
      <c r="P290" s="28">
        <f t="shared" si="43"/>
        <v>1.7062880613760501E-5</v>
      </c>
      <c r="Q290" s="28">
        <f t="shared" si="44"/>
        <v>6.8569019717792635E-6</v>
      </c>
      <c r="R290" s="28">
        <f t="shared" si="45"/>
        <v>2.7921580209312266E-5</v>
      </c>
      <c r="S290" s="28">
        <f t="shared" si="46"/>
        <v>1.3495131609453271E-5</v>
      </c>
      <c r="T290" s="28">
        <f t="shared" si="47"/>
        <v>2.8188371367110026E-5</v>
      </c>
    </row>
    <row r="291" spans="1:20" ht="15" customHeight="1" x14ac:dyDescent="0.2">
      <c r="A291" s="21">
        <f>'23.22-Pesi-uguali'!A291</f>
        <v>288</v>
      </c>
      <c r="B291" s="25">
        <f>'23.22-Pesi-uguali'!B291</f>
        <v>45936</v>
      </c>
      <c r="C291" s="27">
        <f>'23.22-Pesi-uguali'!Q291</f>
        <v>3.719986245654716E-3</v>
      </c>
      <c r="D291" s="27">
        <f>'23.22-Pesi-uguali'!R291</f>
        <v>-2.5014941273013634E-3</v>
      </c>
      <c r="E291" s="27">
        <f>'23.22-Pesi-uguali'!S291</f>
        <v>-1.8293024727963996E-2</v>
      </c>
      <c r="F291" s="27">
        <f>'23.22-Pesi-uguali'!T291</f>
        <v>2.8723845173482462E-2</v>
      </c>
      <c r="J291" s="28">
        <f t="shared" si="48"/>
        <v>2.0320747388399652E-5</v>
      </c>
      <c r="K291" s="28">
        <f t="shared" si="48"/>
        <v>3.8235816966820328E-5</v>
      </c>
      <c r="L291" s="28">
        <f t="shared" si="48"/>
        <v>5.4255132474497919E-5</v>
      </c>
      <c r="M291" s="28">
        <f t="shared" si="48"/>
        <v>9.2589663617616212E-5</v>
      </c>
      <c r="O291" s="28">
        <f t="shared" si="42"/>
        <v>1.2530051499407454E-5</v>
      </c>
      <c r="P291" s="28">
        <f t="shared" si="43"/>
        <v>1.5380043134989865E-5</v>
      </c>
      <c r="Q291" s="28">
        <f t="shared" si="44"/>
        <v>6.4187407127706182E-6</v>
      </c>
      <c r="R291" s="28">
        <f t="shared" si="45"/>
        <v>2.5746246206445389E-5</v>
      </c>
      <c r="S291" s="28">
        <f t="shared" si="46"/>
        <v>1.8656407404067918E-5</v>
      </c>
      <c r="T291" s="28">
        <f t="shared" si="47"/>
        <v>2.739540426716794E-5</v>
      </c>
    </row>
    <row r="292" spans="1:20" ht="15" customHeight="1" x14ac:dyDescent="0.2">
      <c r="A292" s="21">
        <f>'23.22-Pesi-uguali'!A292</f>
        <v>289</v>
      </c>
      <c r="B292" s="25">
        <f>'23.22-Pesi-uguali'!B292</f>
        <v>45937</v>
      </c>
      <c r="C292" s="27">
        <f>'23.22-Pesi-uguali'!Q292</f>
        <v>-3.8045583774889221E-3</v>
      </c>
      <c r="D292" s="27">
        <f>'23.22-Pesi-uguali'!R292</f>
        <v>-1.4758329668167491E-3</v>
      </c>
      <c r="E292" s="27">
        <f>'23.22-Pesi-uguali'!S292</f>
        <v>-4.0209765186652763E-4</v>
      </c>
      <c r="F292" s="27">
        <f>'23.22-Pesi-uguali'!T292</f>
        <v>-5.6103877776706688E-3</v>
      </c>
      <c r="J292" s="28">
        <f t="shared" si="48"/>
        <v>1.9672502416345714E-5</v>
      </c>
      <c r="K292" s="28">
        <f t="shared" si="48"/>
        <v>3.5037982557030614E-5</v>
      </c>
      <c r="L292" s="28">
        <f t="shared" si="48"/>
        <v>8.2293094596838344E-5</v>
      </c>
      <c r="M292" s="28">
        <f t="shared" si="48"/>
        <v>1.6583662541087374E-4</v>
      </c>
      <c r="O292" s="28">
        <f t="shared" si="42"/>
        <v>1.0346493974751996E-5</v>
      </c>
      <c r="P292" s="28">
        <f t="shared" si="43"/>
        <v>7.0370587835461135E-6</v>
      </c>
      <c r="Q292" s="28">
        <f t="shared" si="44"/>
        <v>1.6462097538260589E-5</v>
      </c>
      <c r="R292" s="28">
        <f t="shared" si="45"/>
        <v>2.7747610978558908E-5</v>
      </c>
      <c r="S292" s="28">
        <f t="shared" si="46"/>
        <v>9.6055136621631313E-6</v>
      </c>
      <c r="T292" s="28">
        <f t="shared" si="47"/>
        <v>-2.7888737163621233E-5</v>
      </c>
    </row>
    <row r="293" spans="1:20" ht="15" customHeight="1" x14ac:dyDescent="0.2">
      <c r="A293" s="21">
        <f>'23.22-Pesi-uguali'!A293</f>
        <v>290</v>
      </c>
      <c r="B293" s="25">
        <f>'23.22-Pesi-uguali'!B293</f>
        <v>45938</v>
      </c>
      <c r="C293" s="27">
        <f>'23.22-Pesi-uguali'!Q293</f>
        <v>5.8273672672024129E-3</v>
      </c>
      <c r="D293" s="27">
        <f>'23.22-Pesi-uguali'!R293</f>
        <v>7.2229337644935067E-3</v>
      </c>
      <c r="E293" s="27">
        <f>'23.22-Pesi-uguali'!S293</f>
        <v>7.3094023832922551E-3</v>
      </c>
      <c r="F293" s="27">
        <f>'23.22-Pesi-uguali'!T293</f>
        <v>-1.6101537170646031E-2</v>
      </c>
      <c r="J293" s="28">
        <f t="shared" ref="J293:M308" si="49">J292*$H$2+C292^2*(1-$H$2)</f>
        <v>1.9152718619483258E-5</v>
      </c>
      <c r="K293" s="28">
        <f t="shared" si="49"/>
        <v>3.1751992595921866E-5</v>
      </c>
      <c r="L293" s="28">
        <f t="shared" si="49"/>
        <v>7.4079953389318169E-5</v>
      </c>
      <c r="M293" s="28">
        <f t="shared" si="49"/>
        <v>1.5240060797137002E-4</v>
      </c>
      <c r="O293" s="28">
        <f t="shared" si="42"/>
        <v>9.8733338450444962E-6</v>
      </c>
      <c r="P293" s="28">
        <f t="shared" si="43"/>
        <v>6.4863333041892447E-6</v>
      </c>
      <c r="Q293" s="28">
        <f t="shared" si="44"/>
        <v>1.6950392566484371E-5</v>
      </c>
      <c r="R293" s="28">
        <f t="shared" si="45"/>
        <v>2.503219277775344E-5</v>
      </c>
      <c r="S293" s="28">
        <f t="shared" si="46"/>
        <v>9.4729618198380318E-6</v>
      </c>
      <c r="T293" s="28">
        <f t="shared" si="47"/>
        <v>-2.4874271072112906E-5</v>
      </c>
    </row>
    <row r="294" spans="1:20" ht="15" customHeight="1" x14ac:dyDescent="0.2">
      <c r="A294" s="21">
        <f>'23.22-Pesi-uguali'!A294</f>
        <v>291</v>
      </c>
      <c r="B294" s="25">
        <f>'23.22-Pesi-uguali'!B294</f>
        <v>45939</v>
      </c>
      <c r="C294" s="27">
        <f>'23.22-Pesi-uguali'!Q294</f>
        <v>-2.7211783804214056E-3</v>
      </c>
      <c r="D294" s="27">
        <f>'23.22-Pesi-uguali'!R294</f>
        <v>-6.6178554278699163E-3</v>
      </c>
      <c r="E294" s="27">
        <f>'23.22-Pesi-uguali'!S294</f>
        <v>-3.6947122680971241E-3</v>
      </c>
      <c r="F294" s="27">
        <f>'23.22-Pesi-uguali'!T294</f>
        <v>1.7055160651952575E-2</v>
      </c>
      <c r="J294" s="28">
        <f t="shared" si="49"/>
        <v>2.0633267684221144E-5</v>
      </c>
      <c r="K294" s="28">
        <f t="shared" si="49"/>
        <v>3.3793870552955712E-5</v>
      </c>
      <c r="L294" s="28">
        <f t="shared" si="49"/>
        <v>7.2014694370474197E-5</v>
      </c>
      <c r="M294" s="28">
        <f t="shared" si="49"/>
        <v>1.630864971000026E-4</v>
      </c>
      <c r="O294" s="28">
        <f t="shared" si="42"/>
        <v>1.3095069239778103E-5</v>
      </c>
      <c r="P294" s="28">
        <f t="shared" si="43"/>
        <v>1.0097157192891179E-5</v>
      </c>
      <c r="Q294" s="28">
        <f t="shared" si="44"/>
        <v>5.8723962438493732E-6</v>
      </c>
      <c r="R294" s="28">
        <f t="shared" si="45"/>
        <v>2.7808506427233189E-5</v>
      </c>
      <c r="S294" s="28">
        <f t="shared" si="46"/>
        <v>-3.1043680111564144E-6</v>
      </c>
      <c r="T294" s="28">
        <f t="shared" si="47"/>
        <v>-3.4156105381880505E-5</v>
      </c>
    </row>
    <row r="295" spans="1:20" ht="15" customHeight="1" x14ac:dyDescent="0.2">
      <c r="A295" s="21">
        <f>'23.22-Pesi-uguali'!A295</f>
        <v>292</v>
      </c>
      <c r="B295" s="25">
        <f>'23.22-Pesi-uguali'!B295</f>
        <v>45940</v>
      </c>
      <c r="C295" s="27">
        <f>'23.22-Pesi-uguali'!Q295</f>
        <v>-2.6982707015624309E-2</v>
      </c>
      <c r="D295" s="27">
        <f>'23.22-Pesi-uguali'!R295</f>
        <v>-1.5236031752582972E-2</v>
      </c>
      <c r="E295" s="27">
        <f>'23.22-Pesi-uguali'!S295</f>
        <v>-1.8986251729476003E-2</v>
      </c>
      <c r="F295" s="27">
        <f>'23.22-Pesi-uguali'!T295</f>
        <v>-8.5323798825008516E-3</v>
      </c>
      <c r="J295" s="28">
        <f t="shared" si="49"/>
        <v>1.9310422093606313E-5</v>
      </c>
      <c r="K295" s="28">
        <f t="shared" si="49"/>
        <v>3.479408454407887E-5</v>
      </c>
      <c r="L295" s="28">
        <f t="shared" si="49"/>
        <v>6.6178314807829519E-5</v>
      </c>
      <c r="M295" s="28">
        <f t="shared" si="49"/>
        <v>1.7586569787639349E-4</v>
      </c>
      <c r="O295" s="28">
        <f t="shared" si="42"/>
        <v>1.35863988273077E-5</v>
      </c>
      <c r="P295" s="28">
        <f t="shared" si="43"/>
        <v>1.0092838588184424E-5</v>
      </c>
      <c r="Q295" s="28">
        <f t="shared" si="44"/>
        <v>6.4414317539371777E-7</v>
      </c>
      <c r="R295" s="28">
        <f t="shared" si="45"/>
        <v>2.7472762948294284E-5</v>
      </c>
      <c r="S295" s="28">
        <f t="shared" si="46"/>
        <v>-1.4080789959412548E-5</v>
      </c>
      <c r="T295" s="28">
        <f t="shared" si="47"/>
        <v>-3.7041885973206109E-5</v>
      </c>
    </row>
    <row r="296" spans="1:20" ht="15" customHeight="1" x14ac:dyDescent="0.2">
      <c r="A296" s="21">
        <f>'23.22-Pesi-uguali'!A296</f>
        <v>293</v>
      </c>
      <c r="B296" s="25">
        <f>'23.22-Pesi-uguali'!B296</f>
        <v>45944</v>
      </c>
      <c r="C296" s="27">
        <f>'23.22-Pesi-uguali'!Q296</f>
        <v>1.4024791813044933E-2</v>
      </c>
      <c r="D296" s="27">
        <f>'23.22-Pesi-uguali'!R296</f>
        <v>1.038188401766286E-3</v>
      </c>
      <c r="E296" s="27">
        <f>'23.22-Pesi-uguali'!S296</f>
        <v>-7.9177766619806516E-4</v>
      </c>
      <c r="F296" s="27">
        <f>'23.22-Pesi-uguali'!T296</f>
        <v>-2.2982444282840683E-2</v>
      </c>
      <c r="J296" s="28">
        <f t="shared" si="49"/>
        <v>9.0186027673347792E-5</v>
      </c>
      <c r="K296" s="28">
        <f t="shared" si="49"/>
        <v>5.4528342446242631E-5</v>
      </c>
      <c r="L296" s="28">
        <f t="shared" si="49"/>
        <v>9.5608258800549604E-5</v>
      </c>
      <c r="M296" s="28">
        <f t="shared" si="49"/>
        <v>1.6555927873468466E-4</v>
      </c>
      <c r="O296" s="28">
        <f t="shared" si="42"/>
        <v>5.3338697030646455E-5</v>
      </c>
      <c r="P296" s="28">
        <f t="shared" si="43"/>
        <v>6.0313601503500102E-5</v>
      </c>
      <c r="Q296" s="28">
        <f t="shared" si="44"/>
        <v>2.3602399509407085E-5</v>
      </c>
      <c r="R296" s="28">
        <f t="shared" si="45"/>
        <v>5.3653000074747821E-5</v>
      </c>
      <c r="S296" s="28">
        <f t="shared" si="46"/>
        <v>3.2725011801701851E-7</v>
      </c>
      <c r="T296" s="28">
        <f t="shared" si="47"/>
        <v>-1.7137906145817695E-5</v>
      </c>
    </row>
    <row r="297" spans="1:20" ht="15" customHeight="1" x14ac:dyDescent="0.2">
      <c r="A297" s="21">
        <f>'23.22-Pesi-uguali'!A297</f>
        <v>294</v>
      </c>
      <c r="B297" s="25">
        <f>'23.22-Pesi-uguali'!B297</f>
        <v>45945</v>
      </c>
      <c r="C297" s="27">
        <f>'23.22-Pesi-uguali'!Q297</f>
        <v>4.1024186285774505E-3</v>
      </c>
      <c r="D297" s="27">
        <f>'23.22-Pesi-uguali'!R297</f>
        <v>3.7954432316039018E-3</v>
      </c>
      <c r="E297" s="27">
        <f>'23.22-Pesi-uguali'!S297</f>
        <v>2.5965276962496019E-2</v>
      </c>
      <c r="F297" s="27">
        <f>'23.22-Pesi-uguali'!T297</f>
        <v>2.1315477410731299E-2</v>
      </c>
      <c r="J297" s="28">
        <f t="shared" si="49"/>
        <v>1.0083690344593824E-4</v>
      </c>
      <c r="K297" s="28">
        <f t="shared" si="49"/>
        <v>4.9183291717374574E-5</v>
      </c>
      <c r="L297" s="28">
        <f t="shared" si="49"/>
        <v>8.6110124107763644E-5</v>
      </c>
      <c r="M297" s="28">
        <f t="shared" si="49"/>
        <v>2.0182262538260382E-4</v>
      </c>
      <c r="O297" s="28">
        <f t="shared" si="42"/>
        <v>4.9460864947330811E-5</v>
      </c>
      <c r="P297" s="28">
        <f t="shared" si="43"/>
        <v>5.3171789660085445E-5</v>
      </c>
      <c r="Q297" s="28">
        <f t="shared" si="44"/>
        <v>-1.0990240083708151E-5</v>
      </c>
      <c r="R297" s="28">
        <f t="shared" si="45"/>
        <v>4.8205498628290598E-5</v>
      </c>
      <c r="S297" s="28">
        <f t="shared" si="46"/>
        <v>-2.0914856036531913E-6</v>
      </c>
      <c r="T297" s="28">
        <f t="shared" si="47"/>
        <v>-1.3604416921456459E-5</v>
      </c>
    </row>
    <row r="298" spans="1:20" ht="15" customHeight="1" x14ac:dyDescent="0.2">
      <c r="A298" s="21">
        <f>'23.22-Pesi-uguali'!A298</f>
        <v>295</v>
      </c>
      <c r="B298" s="25">
        <f>'23.22-Pesi-uguali'!B298</f>
        <v>45946</v>
      </c>
      <c r="C298" s="27">
        <f>'23.22-Pesi-uguali'!Q298</f>
        <v>-6.291709866271606E-3</v>
      </c>
      <c r="D298" s="27">
        <f>'23.22-Pesi-uguali'!R298</f>
        <v>7.4618352543844649E-3</v>
      </c>
      <c r="E298" s="27">
        <f>'23.22-Pesi-uguali'!S298</f>
        <v>1.6177722834716021E-2</v>
      </c>
      <c r="F298" s="27">
        <f>'23.22-Pesi-uguali'!T298</f>
        <v>1.4468760559380484E-2</v>
      </c>
      <c r="J298" s="28">
        <f t="shared" si="49"/>
        <v>9.2436196961754355E-5</v>
      </c>
      <c r="K298" s="28">
        <f t="shared" si="49"/>
        <v>4.5705501478069902E-5</v>
      </c>
      <c r="L298" s="28">
        <f t="shared" si="49"/>
        <v>1.4491867247089994E-4</v>
      </c>
      <c r="M298" s="28">
        <f t="shared" si="49"/>
        <v>2.2707532056908306E-4</v>
      </c>
      <c r="O298" s="28">
        <f t="shared" si="42"/>
        <v>4.607182815430174E-5</v>
      </c>
      <c r="P298" s="28">
        <f t="shared" si="43"/>
        <v>5.8506654284788565E-5</v>
      </c>
      <c r="Q298" s="28">
        <f t="shared" si="44"/>
        <v>-1.1467149146567462E-6</v>
      </c>
      <c r="R298" s="28">
        <f t="shared" si="45"/>
        <v>5.3239922235864156E-5</v>
      </c>
      <c r="S298" s="28">
        <f t="shared" si="46"/>
        <v>6.207831403408722E-6</v>
      </c>
      <c r="T298" s="28">
        <f t="shared" si="47"/>
        <v>4.310225222643575E-5</v>
      </c>
    </row>
    <row r="299" spans="1:20" ht="15" customHeight="1" x14ac:dyDescent="0.2">
      <c r="A299" s="21">
        <f>'23.22-Pesi-uguali'!A299</f>
        <v>296</v>
      </c>
      <c r="B299" s="25">
        <f>'23.22-Pesi-uguali'!B299</f>
        <v>45947</v>
      </c>
      <c r="C299" s="27">
        <f>'23.22-Pesi-uguali'!Q299</f>
        <v>5.2909117249569891E-3</v>
      </c>
      <c r="D299" s="27">
        <f>'23.22-Pesi-uguali'!R299</f>
        <v>-8.0856804493861529E-3</v>
      </c>
      <c r="E299" s="27">
        <f>'23.22-Pesi-uguali'!S299</f>
        <v>9.8249246586870403E-4</v>
      </c>
      <c r="F299" s="27">
        <f>'23.22-Pesi-uguali'!T299</f>
        <v>-8.7194421935374144E-3</v>
      </c>
      <c r="J299" s="28">
        <f t="shared" si="49"/>
        <v>8.7151138569712867E-5</v>
      </c>
      <c r="K299" s="28">
        <f t="shared" si="49"/>
        <v>4.6702849866620398E-5</v>
      </c>
      <c r="L299" s="28">
        <f t="shared" si="49"/>
        <v>1.5659867683549914E-4</v>
      </c>
      <c r="M299" s="28">
        <f t="shared" si="49"/>
        <v>2.2530229172464317E-4</v>
      </c>
      <c r="O299" s="28">
        <f t="shared" si="42"/>
        <v>3.6769875089821163E-5</v>
      </c>
      <c r="P299" s="28">
        <f t="shared" si="43"/>
        <v>4.2477435019010689E-5</v>
      </c>
      <c r="Q299" s="28">
        <f t="shared" si="44"/>
        <v>-1.0135367779608636E-5</v>
      </c>
      <c r="R299" s="28">
        <f t="shared" si="45"/>
        <v>5.99874802706522E-5</v>
      </c>
      <c r="S299" s="28">
        <f t="shared" si="46"/>
        <v>1.6383399025991125E-5</v>
      </c>
      <c r="T299" s="28">
        <f t="shared" si="47"/>
        <v>6.2199186812944988E-5</v>
      </c>
    </row>
    <row r="300" spans="1:20" ht="15" customHeight="1" x14ac:dyDescent="0.2">
      <c r="A300" s="21">
        <f>'23.22-Pesi-uguali'!A300</f>
        <v>297</v>
      </c>
      <c r="B300" s="25">
        <f>'23.22-Pesi-uguali'!B300</f>
        <v>45950</v>
      </c>
      <c r="C300" s="27">
        <f>'23.22-Pesi-uguali'!Q300</f>
        <v>1.0685125396133808E-2</v>
      </c>
      <c r="D300" s="27">
        <f>'23.22-Pesi-uguali'!R300</f>
        <v>3.4571290982886083E-3</v>
      </c>
      <c r="E300" s="27">
        <f>'23.22-Pesi-uguali'!S300</f>
        <v>1.6638383947056496E-3</v>
      </c>
      <c r="F300" s="27">
        <f>'23.22-Pesi-uguali'!T300</f>
        <v>3.1336915925509731E-2</v>
      </c>
      <c r="J300" s="28">
        <f t="shared" si="49"/>
        <v>8.1235399400870318E-5</v>
      </c>
      <c r="K300" s="28">
        <f t="shared" si="49"/>
        <v>4.8570387712916904E-5</v>
      </c>
      <c r="L300" s="28">
        <f t="shared" si="49"/>
        <v>1.4103533829649809E-4</v>
      </c>
      <c r="M300" s="28">
        <f t="shared" si="49"/>
        <v>2.1037492976882293E-4</v>
      </c>
      <c r="O300" s="28">
        <f t="shared" si="42"/>
        <v>2.8814825431447781E-5</v>
      </c>
      <c r="P300" s="28">
        <f t="shared" si="43"/>
        <v>3.8749519607844285E-5</v>
      </c>
      <c r="Q300" s="28">
        <f t="shared" si="44"/>
        <v>-1.3735210895334951E-5</v>
      </c>
      <c r="R300" s="28">
        <f t="shared" si="45"/>
        <v>5.31943202312926E-5</v>
      </c>
      <c r="S300" s="28">
        <f t="shared" si="46"/>
        <v>2.1795321450775829E-5</v>
      </c>
      <c r="T300" s="28">
        <f t="shared" si="47"/>
        <v>5.5122589505477668E-5</v>
      </c>
    </row>
    <row r="301" spans="1:20" ht="15" customHeight="1" x14ac:dyDescent="0.2">
      <c r="A301" s="21">
        <f>'23.22-Pesi-uguali'!A301</f>
        <v>298</v>
      </c>
      <c r="B301" s="25">
        <f>'23.22-Pesi-uguali'!B301</f>
        <v>45951</v>
      </c>
      <c r="C301" s="27">
        <f>'23.22-Pesi-uguali'!Q301</f>
        <v>3.6148715816807284E-5</v>
      </c>
      <c r="D301" s="27">
        <f>'23.22-Pesi-uguali'!R301</f>
        <v>-1.4045985373662196E-4</v>
      </c>
      <c r="E301" s="27">
        <f>'23.22-Pesi-uguali'!S301</f>
        <v>2.2869083636146634E-3</v>
      </c>
      <c r="F301" s="27">
        <f>'23.22-Pesi-uguali'!T301</f>
        <v>-5.6619779511357373E-3</v>
      </c>
      <c r="J301" s="28">
        <f t="shared" si="49"/>
        <v>8.4529049933893652E-5</v>
      </c>
      <c r="K301" s="28">
        <f t="shared" si="49"/>
        <v>4.4908523101848592E-5</v>
      </c>
      <c r="L301" s="28">
        <f t="shared" si="49"/>
        <v>1.2720864028721796E-4</v>
      </c>
      <c r="M301" s="28">
        <f t="shared" si="49"/>
        <v>2.8753766676418719E-4</v>
      </c>
      <c r="O301" s="28">
        <f t="shared" si="42"/>
        <v>2.9627328680886682E-5</v>
      </c>
      <c r="P301" s="28">
        <f t="shared" si="43"/>
        <v>3.6652399835693038E-5</v>
      </c>
      <c r="Q301" s="28">
        <f t="shared" si="44"/>
        <v>2.1122197813415942E-5</v>
      </c>
      <c r="R301" s="28">
        <f t="shared" si="45"/>
        <v>4.8450098621082009E-5</v>
      </c>
      <c r="S301" s="28">
        <f t="shared" si="46"/>
        <v>3.0449365695368582E-5</v>
      </c>
      <c r="T301" s="28">
        <f t="shared" si="47"/>
        <v>5.4824286943782505E-5</v>
      </c>
    </row>
    <row r="302" spans="1:20" ht="15" customHeight="1" x14ac:dyDescent="0.2">
      <c r="A302" s="21">
        <f>'23.22-Pesi-uguali'!A302</f>
        <v>299</v>
      </c>
      <c r="B302" s="25">
        <f>'23.22-Pesi-uguali'!B302</f>
        <v>45952</v>
      </c>
      <c r="C302" s="27">
        <f>'23.22-Pesi-uguali'!Q302</f>
        <v>-5.3217019003496254E-3</v>
      </c>
      <c r="D302" s="27">
        <f>'23.22-Pesi-uguali'!R302</f>
        <v>6.3255017009657176E-3</v>
      </c>
      <c r="E302" s="27">
        <f>'23.22-Pesi-uguali'!S302</f>
        <v>-8.0110344296231845E-3</v>
      </c>
      <c r="F302" s="27">
        <f>'23.22-Pesi-uguali'!T302</f>
        <v>1.116227552043452E-3</v>
      </c>
      <c r="J302" s="28">
        <f t="shared" si="49"/>
        <v>7.6076275613469813E-5</v>
      </c>
      <c r="K302" s="28">
        <f t="shared" si="49"/>
        <v>4.0419643688714906E-5</v>
      </c>
      <c r="L302" s="28">
        <f t="shared" si="49"/>
        <v>1.1501077124485323E-4</v>
      </c>
      <c r="M302" s="28">
        <f t="shared" si="49"/>
        <v>2.6198969951968319E-4</v>
      </c>
      <c r="O302" s="28">
        <f t="shared" si="42"/>
        <v>2.6664088068464377E-5</v>
      </c>
      <c r="P302" s="28">
        <f t="shared" si="43"/>
        <v>3.2995426732177269E-5</v>
      </c>
      <c r="Q302" s="28">
        <f t="shared" si="44"/>
        <v>1.8989510708882686E-5</v>
      </c>
      <c r="R302" s="28">
        <f t="shared" si="45"/>
        <v>4.3572966877547571E-5</v>
      </c>
      <c r="S302" s="28">
        <f t="shared" si="46"/>
        <v>2.7483957185319376E-5</v>
      </c>
      <c r="T302" s="28">
        <f t="shared" si="47"/>
        <v>4.8047015776298842E-5</v>
      </c>
    </row>
    <row r="303" spans="1:20" ht="15" customHeight="1" x14ac:dyDescent="0.2">
      <c r="A303" s="21">
        <f>'23.22-Pesi-uguali'!A303</f>
        <v>300</v>
      </c>
      <c r="B303" s="25">
        <f>'23.22-Pesi-uguali'!B303</f>
        <v>45953</v>
      </c>
      <c r="C303" s="27">
        <f>'23.22-Pesi-uguali'!Q303</f>
        <v>5.8414477637954926E-3</v>
      </c>
      <c r="D303" s="27">
        <f>'23.22-Pesi-uguali'!R303</f>
        <v>7.1442703307707722E-3</v>
      </c>
      <c r="E303" s="27">
        <f>'23.22-Pesi-uguali'!S303</f>
        <v>2.8276409296178933E-3</v>
      </c>
      <c r="F303" s="27">
        <f>'23.22-Pesi-uguali'!T303</f>
        <v>-1.8689834315624571E-2</v>
      </c>
      <c r="J303" s="28">
        <f t="shared" si="49"/>
        <v>7.1300699163741319E-5</v>
      </c>
      <c r="K303" s="28">
        <f t="shared" si="49"/>
        <v>4.0378876496735433E-5</v>
      </c>
      <c r="L303" s="28">
        <f t="shared" si="49"/>
        <v>1.0992736138362872E-4</v>
      </c>
      <c r="M303" s="28">
        <f t="shared" si="49"/>
        <v>2.3591532596250897E-4</v>
      </c>
      <c r="O303" s="28">
        <f t="shared" si="42"/>
        <v>2.0631435819348535E-5</v>
      </c>
      <c r="P303" s="28">
        <f t="shared" si="43"/>
        <v>3.3959117773748739E-5</v>
      </c>
      <c r="Q303" s="28">
        <f t="shared" si="44"/>
        <v>1.6496536609501194E-5</v>
      </c>
      <c r="R303" s="28">
        <f t="shared" si="45"/>
        <v>3.4148288998685184E-5</v>
      </c>
      <c r="S303" s="28">
        <f t="shared" si="46"/>
        <v>2.5441631394699005E-5</v>
      </c>
      <c r="T303" s="28">
        <f t="shared" si="47"/>
        <v>4.2348100463597546E-5</v>
      </c>
    </row>
    <row r="304" spans="1:20" ht="15" customHeight="1" x14ac:dyDescent="0.2">
      <c r="A304" s="21">
        <f>'23.22-Pesi-uguali'!A304</f>
        <v>301</v>
      </c>
      <c r="B304" s="25">
        <f>'23.22-Pesi-uguali'!B304</f>
        <v>45954</v>
      </c>
      <c r="C304" s="27">
        <f>'23.22-Pesi-uguali'!Q304</f>
        <v>7.9472077387257208E-3</v>
      </c>
      <c r="D304" s="27">
        <f>'23.22-Pesi-uguali'!R304</f>
        <v>4.6066064168615783E-3</v>
      </c>
      <c r="E304" s="27">
        <f>'23.22-Pesi-uguali'!S304</f>
        <v>1.6183940397374258E-3</v>
      </c>
      <c r="F304" s="27">
        <f>'23.22-Pesi-uguali'!T304</f>
        <v>1.1701617702994807E-2</v>
      </c>
      <c r="J304" s="28">
        <f t="shared" si="49"/>
        <v>6.7582880445082324E-5</v>
      </c>
      <c r="K304" s="28">
        <f t="shared" si="49"/>
        <v>4.1445048702975044E-5</v>
      </c>
      <c r="L304" s="28">
        <f t="shared" si="49"/>
        <v>9.9734180567950882E-5</v>
      </c>
      <c r="M304" s="28">
        <f t="shared" si="49"/>
        <v>2.4725478404080784E-4</v>
      </c>
      <c r="O304" s="28">
        <f t="shared" si="42"/>
        <v>2.2741580432176824E-5</v>
      </c>
      <c r="P304" s="28">
        <f t="shared" si="43"/>
        <v>3.2214957674887173E-5</v>
      </c>
      <c r="Q304" s="28">
        <f t="shared" si="44"/>
        <v>3.9293138616797363E-6</v>
      </c>
      <c r="R304" s="28">
        <f t="shared" si="45"/>
        <v>3.2753603218770889E-5</v>
      </c>
      <c r="S304" s="28">
        <f t="shared" si="46"/>
        <v>9.5449453764152996E-6</v>
      </c>
      <c r="T304" s="28">
        <f t="shared" si="47"/>
        <v>3.2828476369374087E-5</v>
      </c>
    </row>
    <row r="305" spans="1:20" ht="15" customHeight="1" x14ac:dyDescent="0.2">
      <c r="A305" s="21">
        <f>'23.22-Pesi-uguali'!A305</f>
        <v>302</v>
      </c>
      <c r="B305" s="25">
        <f>'23.22-Pesi-uguali'!B305</f>
        <v>45957</v>
      </c>
      <c r="C305" s="27">
        <f>'23.22-Pesi-uguali'!Q305</f>
        <v>1.2295460112274123E-2</v>
      </c>
      <c r="D305" s="27">
        <f>'23.22-Pesi-uguali'!R305</f>
        <v>3.8356735873303093E-3</v>
      </c>
      <c r="E305" s="27">
        <f>'23.22-Pesi-uguali'!S305</f>
        <v>4.0602482043374834E-3</v>
      </c>
      <c r="F305" s="27">
        <f>'23.22-Pesi-uguali'!T305</f>
        <v>2.4875070566963923E-2</v>
      </c>
      <c r="J305" s="28">
        <f t="shared" si="49"/>
        <v>6.7140403484820287E-5</v>
      </c>
      <c r="K305" s="28">
        <f t="shared" si="49"/>
        <v>3.9422626100664562E-5</v>
      </c>
      <c r="L305" s="28">
        <f t="shared" si="49"/>
        <v>9.0022682437941565E-5</v>
      </c>
      <c r="M305" s="28">
        <f t="shared" si="49"/>
        <v>2.362220913234312E-4</v>
      </c>
      <c r="O305" s="28">
        <f t="shared" si="42"/>
        <v>2.4128388205493732E-5</v>
      </c>
      <c r="P305" s="28">
        <f t="shared" si="43"/>
        <v>3.0279633271089341E-5</v>
      </c>
      <c r="Q305" s="28">
        <f t="shared" si="44"/>
        <v>1.2835901151996782E-5</v>
      </c>
      <c r="R305" s="28">
        <f t="shared" si="45"/>
        <v>3.0223773333740298E-5</v>
      </c>
      <c r="S305" s="28">
        <f t="shared" si="46"/>
        <v>1.3980925558601459E-5</v>
      </c>
      <c r="T305" s="28">
        <f t="shared" si="47"/>
        <v>3.1439411567017949E-5</v>
      </c>
    </row>
    <row r="306" spans="1:20" ht="15" customHeight="1" x14ac:dyDescent="0.2">
      <c r="A306" s="21">
        <f>'23.22-Pesi-uguali'!A306</f>
        <v>303</v>
      </c>
      <c r="B306" s="25">
        <f>'23.22-Pesi-uguali'!B306</f>
        <v>45958</v>
      </c>
      <c r="C306" s="27">
        <f>'23.22-Pesi-uguali'!Q306</f>
        <v>2.2924379710613113E-3</v>
      </c>
      <c r="D306" s="27">
        <f>'23.22-Pesi-uguali'!R306</f>
        <v>-8.8136273939826723E-4</v>
      </c>
      <c r="E306" s="27">
        <f>'23.22-Pesi-uguali'!S306</f>
        <v>-3.6010621030457255E-3</v>
      </c>
      <c r="F306" s="27">
        <f>'23.22-Pesi-uguali'!T306</f>
        <v>-2.0585649089048686E-3</v>
      </c>
      <c r="J306" s="28">
        <f t="shared" si="49"/>
        <v>7.5544197073590662E-5</v>
      </c>
      <c r="K306" s="28">
        <f t="shared" si="49"/>
        <v>3.6951602677452444E-5</v>
      </c>
      <c r="L306" s="28">
        <f t="shared" si="49"/>
        <v>8.266897574222999E-5</v>
      </c>
      <c r="M306" s="28">
        <f t="shared" si="49"/>
        <v>2.7447679576223156E-4</v>
      </c>
      <c r="O306" s="28">
        <f t="shared" si="42"/>
        <v>2.6431686544616681E-5</v>
      </c>
      <c r="P306" s="28">
        <f t="shared" si="43"/>
        <v>3.2243931928216823E-5</v>
      </c>
      <c r="Q306" s="28">
        <f t="shared" si="44"/>
        <v>4.2137354831407996E-5</v>
      </c>
      <c r="R306" s="28">
        <f t="shared" si="45"/>
        <v>2.875877467990453E-5</v>
      </c>
      <c r="S306" s="28">
        <f t="shared" si="46"/>
        <v>2.2124098118409421E-5</v>
      </c>
      <c r="T306" s="28">
        <f t="shared" si="47"/>
        <v>3.8395366470544497E-5</v>
      </c>
    </row>
    <row r="307" spans="1:20" ht="15" customHeight="1" x14ac:dyDescent="0.2">
      <c r="A307" s="21">
        <f>'23.22-Pesi-uguali'!A307</f>
        <v>304</v>
      </c>
      <c r="B307" s="25">
        <f>'23.22-Pesi-uguali'!B307</f>
        <v>45959</v>
      </c>
      <c r="C307" s="27">
        <f>'23.22-Pesi-uguali'!Q307</f>
        <v>-3.7291218245200157E-5</v>
      </c>
      <c r="D307" s="27">
        <f>'23.22-Pesi-uguali'!R307</f>
        <v>1.2672650437605946E-3</v>
      </c>
      <c r="E307" s="27">
        <f>'23.22-Pesi-uguali'!S307</f>
        <v>-1.3884996468280851E-3</v>
      </c>
      <c r="F307" s="27">
        <f>'23.22-Pesi-uguali'!T307</f>
        <v>2.2492862689853201E-2</v>
      </c>
      <c r="J307" s="28">
        <f t="shared" si="49"/>
        <v>6.8515304551347971E-5</v>
      </c>
      <c r="K307" s="28">
        <f t="shared" si="49"/>
        <v>3.3334122437547158E-5</v>
      </c>
      <c r="L307" s="28">
        <f t="shared" si="49"/>
        <v>7.5698842995006204E-5</v>
      </c>
      <c r="M307" s="28">
        <f t="shared" si="49"/>
        <v>2.4745288513442588E-4</v>
      </c>
      <c r="O307" s="28">
        <f t="shared" si="42"/>
        <v>2.3586470949147492E-5</v>
      </c>
      <c r="P307" s="28">
        <f t="shared" si="43"/>
        <v>2.8194017585277952E-5</v>
      </c>
      <c r="Q307" s="28">
        <f t="shared" si="44"/>
        <v>3.7451706111960411E-5</v>
      </c>
      <c r="R307" s="28">
        <f t="shared" si="45"/>
        <v>2.6200281407902446E-5</v>
      </c>
      <c r="S307" s="28">
        <f t="shared" si="46"/>
        <v>2.0093122547302634E-5</v>
      </c>
      <c r="T307" s="28">
        <f t="shared" si="47"/>
        <v>3.5297131831501761E-5</v>
      </c>
    </row>
    <row r="308" spans="1:20" ht="15" customHeight="1" x14ac:dyDescent="0.2">
      <c r="A308" s="21">
        <f>'23.22-Pesi-uguali'!A308</f>
        <v>305</v>
      </c>
      <c r="B308" s="25">
        <f>'23.22-Pesi-uguali'!B308</f>
        <v>45960</v>
      </c>
      <c r="C308" s="27">
        <f>'23.22-Pesi-uguali'!Q308</f>
        <v>-9.8988977744164253E-3</v>
      </c>
      <c r="D308" s="27">
        <f>'23.22-Pesi-uguali'!R308</f>
        <v>-6.2850745371909079E-3</v>
      </c>
      <c r="E308" s="27">
        <f>'23.22-Pesi-uguali'!S308</f>
        <v>-1.2667557496101454E-2</v>
      </c>
      <c r="F308" s="27">
        <f>'23.22-Pesi-uguali'!T308</f>
        <v>-1.4270007966915563E-2</v>
      </c>
      <c r="J308" s="28">
        <f t="shared" si="49"/>
        <v>6.1663913159709004E-5</v>
      </c>
      <c r="K308" s="28">
        <f t="shared" si="49"/>
        <v>3.0161306262906198E-5</v>
      </c>
      <c r="L308" s="28">
        <f t="shared" si="49"/>
        <v>6.8321751822429764E-5</v>
      </c>
      <c r="M308" s="28">
        <f t="shared" si="49"/>
        <v>2.7330048381944233E-4</v>
      </c>
      <c r="O308" s="28">
        <f t="shared" si="42"/>
        <v>2.1223098068500606E-5</v>
      </c>
      <c r="P308" s="28">
        <f t="shared" si="43"/>
        <v>2.5379793711086481E-5</v>
      </c>
      <c r="Q308" s="28">
        <f t="shared" si="44"/>
        <v>3.3622656875611709E-5</v>
      </c>
      <c r="R308" s="28">
        <f t="shared" si="45"/>
        <v>2.3404293560542287E-5</v>
      </c>
      <c r="S308" s="28">
        <f t="shared" si="46"/>
        <v>2.0934252154668158E-5</v>
      </c>
      <c r="T308" s="28">
        <f t="shared" si="47"/>
        <v>2.8644285458250207E-5</v>
      </c>
    </row>
    <row r="309" spans="1:20" ht="15" customHeight="1" x14ac:dyDescent="0.2">
      <c r="A309" s="21">
        <f>'23.22-Pesi-uguali'!A309</f>
        <v>306</v>
      </c>
      <c r="B309" s="25">
        <f>'23.22-Pesi-uguali'!B309</f>
        <v>45961</v>
      </c>
      <c r="C309" s="27">
        <f>'23.22-Pesi-uguali'!Q309</f>
        <v>2.6907672717589809E-3</v>
      </c>
      <c r="D309" s="27">
        <f>'23.22-Pesi-uguali'!R309</f>
        <v>-5.7351680508105369E-3</v>
      </c>
      <c r="E309" s="27">
        <f>'23.22-Pesi-uguali'!S309</f>
        <v>-4.0949972914773505E-3</v>
      </c>
      <c r="F309" s="27">
        <f>'23.22-Pesi-uguali'!T309</f>
        <v>2.2830172745450506E-2</v>
      </c>
      <c r="J309" s="28">
        <f t="shared" ref="J309:M324" si="50">J308*$H$2+C308^2*(1-$H$2)</f>
        <v>6.5296339558572753E-5</v>
      </c>
      <c r="K309" s="28">
        <f t="shared" si="50"/>
        <v>3.1095391830420126E-5</v>
      </c>
      <c r="L309" s="28">
        <f t="shared" si="50"/>
        <v>7.7536277931890404E-5</v>
      </c>
      <c r="M309" s="28">
        <f t="shared" si="50"/>
        <v>2.6633374817508146E-4</v>
      </c>
      <c r="O309" s="28">
        <f t="shared" si="42"/>
        <v>2.5322319296474588E-5</v>
      </c>
      <c r="P309" s="28">
        <f t="shared" si="43"/>
        <v>3.5381300010522913E-5</v>
      </c>
      <c r="Q309" s="28">
        <f t="shared" si="44"/>
        <v>4.4386126198511051E-5</v>
      </c>
      <c r="R309" s="28">
        <f t="shared" si="45"/>
        <v>2.9025518511202962E-5</v>
      </c>
      <c r="S309" s="28">
        <f t="shared" si="46"/>
        <v>2.7809633311038578E-5</v>
      </c>
      <c r="T309" s="28">
        <f t="shared" si="47"/>
        <v>4.3856471551498053E-5</v>
      </c>
    </row>
    <row r="310" spans="1:20" ht="15" customHeight="1" x14ac:dyDescent="0.2">
      <c r="A310" s="21">
        <f>'23.22-Pesi-uguali'!A310</f>
        <v>307</v>
      </c>
      <c r="B310" s="25">
        <f>'23.22-Pesi-uguali'!B310</f>
        <v>45965</v>
      </c>
      <c r="C310" s="27">
        <f>'23.22-Pesi-uguali'!Q310</f>
        <v>-9.9644456453330029E-3</v>
      </c>
      <c r="D310" s="27">
        <f>'23.22-Pesi-uguali'!R310</f>
        <v>-3.310141196841275E-3</v>
      </c>
      <c r="E310" s="27">
        <f>'23.22-Pesi-uguali'!S310</f>
        <v>-1.2014786517363915E-2</v>
      </c>
      <c r="F310" s="27">
        <f>'23.22-Pesi-uguali'!T310</f>
        <v>-1.3024823920921184E-2</v>
      </c>
      <c r="J310" s="28">
        <f t="shared" si="50"/>
        <v>5.9490728453792405E-5</v>
      </c>
      <c r="K310" s="28">
        <f t="shared" si="50"/>
        <v>3.1275067904481904E-5</v>
      </c>
      <c r="L310" s="28">
        <f t="shared" si="50"/>
        <v>7.1459550420422058E-5</v>
      </c>
      <c r="M310" s="28">
        <f t="shared" si="50"/>
        <v>2.9182205211628444E-4</v>
      </c>
      <c r="O310" s="28">
        <f t="shared" si="42"/>
        <v>2.1246887117911255E-5</v>
      </c>
      <c r="P310" s="28">
        <f t="shared" si="43"/>
        <v>3.0741301540485733E-5</v>
      </c>
      <c r="Q310" s="28">
        <f t="shared" si="44"/>
        <v>4.609058174186616E-5</v>
      </c>
      <c r="R310" s="28">
        <f t="shared" si="45"/>
        <v>2.8471516423506323E-5</v>
      </c>
      <c r="S310" s="28">
        <f t="shared" si="46"/>
        <v>1.1935182247515404E-5</v>
      </c>
      <c r="T310" s="28">
        <f t="shared" si="47"/>
        <v>3.0121874840690269E-5</v>
      </c>
    </row>
    <row r="311" spans="1:20" ht="15" customHeight="1" x14ac:dyDescent="0.2">
      <c r="A311" s="21">
        <f>'23.22-Pesi-uguali'!A311</f>
        <v>308</v>
      </c>
      <c r="B311" s="25">
        <f>'23.22-Pesi-uguali'!B311</f>
        <v>45966</v>
      </c>
      <c r="C311" s="27">
        <f>'23.22-Pesi-uguali'!Q311</f>
        <v>3.6584513487876139E-3</v>
      </c>
      <c r="D311" s="27">
        <f>'23.22-Pesi-uguali'!R311</f>
        <v>4.7689883135945289E-3</v>
      </c>
      <c r="E311" s="27">
        <f>'23.22-Pesi-uguali'!S311</f>
        <v>9.2174452615478419E-4</v>
      </c>
      <c r="F311" s="27">
        <f>'23.22-Pesi-uguali'!T311</f>
        <v>-2.6422455350953864E-2</v>
      </c>
      <c r="J311" s="28">
        <f t="shared" si="50"/>
        <v>6.3470673310292748E-5</v>
      </c>
      <c r="K311" s="28">
        <f t="shared" si="50"/>
        <v>2.9243264588336295E-5</v>
      </c>
      <c r="L311" s="28">
        <f t="shared" si="50"/>
        <v>7.8749104884162825E-5</v>
      </c>
      <c r="M311" s="28">
        <f t="shared" si="50"/>
        <v>2.7960445072175606E-4</v>
      </c>
      <c r="O311" s="28">
        <f t="shared" si="42"/>
        <v>2.2420570609550372E-5</v>
      </c>
      <c r="P311" s="28">
        <f t="shared" si="43"/>
        <v>3.9639240105692413E-5</v>
      </c>
      <c r="Q311" s="28">
        <f t="shared" si="44"/>
        <v>5.4460038567684762E-5</v>
      </c>
      <c r="R311" s="28">
        <f t="shared" si="45"/>
        <v>2.9601428763393632E-5</v>
      </c>
      <c r="S311" s="28">
        <f t="shared" si="46"/>
        <v>1.5053064646988354E-5</v>
      </c>
      <c r="T311" s="28">
        <f t="shared" si="47"/>
        <v>4.2758735240233523E-5</v>
      </c>
    </row>
    <row r="312" spans="1:20" ht="15" customHeight="1" x14ac:dyDescent="0.2">
      <c r="A312" s="21">
        <f>'23.22-Pesi-uguali'!A312</f>
        <v>309</v>
      </c>
      <c r="B312" s="25">
        <f>'23.22-Pesi-uguali'!B312</f>
        <v>45967</v>
      </c>
      <c r="C312" s="27">
        <f>'23.22-Pesi-uguali'!Q312</f>
        <v>-1.1170794503939822E-2</v>
      </c>
      <c r="D312" s="27">
        <f>'23.22-Pesi-uguali'!R312</f>
        <v>6.3472994151605414E-4</v>
      </c>
      <c r="E312" s="27">
        <f>'23.22-Pesi-uguali'!S312</f>
        <v>-1.0040285332772051E-2</v>
      </c>
      <c r="F312" s="27">
        <f>'23.22-Pesi-uguali'!T312</f>
        <v>1.423154152101792E-2</v>
      </c>
      <c r="J312" s="28">
        <f t="shared" si="50"/>
        <v>5.8462032606408063E-5</v>
      </c>
      <c r="K312" s="28">
        <f t="shared" si="50"/>
        <v>2.8593263083022783E-5</v>
      </c>
      <c r="L312" s="28">
        <f t="shared" si="50"/>
        <v>7.095915569289618E-5</v>
      </c>
      <c r="M312" s="28">
        <f t="shared" si="50"/>
        <v>3.2145862032689548E-4</v>
      </c>
      <c r="O312" s="28">
        <f t="shared" si="42"/>
        <v>2.1923224721417561E-5</v>
      </c>
      <c r="P312" s="28">
        <f t="shared" si="43"/>
        <v>3.6012531845618029E-5</v>
      </c>
      <c r="Q312" s="28">
        <f t="shared" si="44"/>
        <v>3.9347507969218522E-5</v>
      </c>
      <c r="R312" s="28">
        <f t="shared" si="45"/>
        <v>2.7080864774389459E-5</v>
      </c>
      <c r="S312" s="28">
        <f t="shared" si="46"/>
        <v>9.4692010377230089E-7</v>
      </c>
      <c r="T312" s="28">
        <f t="shared" si="47"/>
        <v>3.6047386357479079E-5</v>
      </c>
    </row>
    <row r="313" spans="1:20" ht="15" customHeight="1" x14ac:dyDescent="0.2">
      <c r="A313" s="21">
        <f>'23.22-Pesi-uguali'!A313</f>
        <v>310</v>
      </c>
      <c r="B313" s="25">
        <f>'23.22-Pesi-uguali'!B313</f>
        <v>45968</v>
      </c>
      <c r="C313" s="27">
        <f>'23.22-Pesi-uguali'!Q313</f>
        <v>1.3649217131879302E-3</v>
      </c>
      <c r="D313" s="27">
        <f>'23.22-Pesi-uguali'!R313</f>
        <v>-3.505678887986253E-3</v>
      </c>
      <c r="E313" s="27">
        <f>'23.22-Pesi-uguali'!S313</f>
        <v>5.9052147178848804E-4</v>
      </c>
      <c r="F313" s="27">
        <f>'23.22-Pesi-uguali'!T313</f>
        <v>-8.6409644852094673E-3</v>
      </c>
      <c r="J313" s="28">
        <f t="shared" si="50"/>
        <v>6.5094494330692466E-5</v>
      </c>
      <c r="K313" s="28">
        <f t="shared" si="50"/>
        <v>2.5774224984586202E-5</v>
      </c>
      <c r="L313" s="28">
        <f t="shared" si="50"/>
        <v>7.3943973079954321E-5</v>
      </c>
      <c r="M313" s="28">
        <f t="shared" si="50"/>
        <v>3.0956643570065161E-4</v>
      </c>
      <c r="O313" s="28">
        <f t="shared" si="42"/>
        <v>1.9021858475058449E-5</v>
      </c>
      <c r="P313" s="28">
        <f t="shared" si="43"/>
        <v>4.3627075082387987E-5</v>
      </c>
      <c r="Q313" s="28">
        <f t="shared" si="44"/>
        <v>1.9514994591738839E-5</v>
      </c>
      <c r="R313" s="28">
        <f t="shared" si="45"/>
        <v>2.3735491324743025E-5</v>
      </c>
      <c r="S313" s="28">
        <f t="shared" si="46"/>
        <v>1.7555466451269707E-6</v>
      </c>
      <c r="T313" s="28">
        <f t="shared" si="47"/>
        <v>1.8153773962109913E-5</v>
      </c>
    </row>
    <row r="314" spans="1:20" ht="15" customHeight="1" x14ac:dyDescent="0.2">
      <c r="A314" s="21">
        <f>'23.22-Pesi-uguali'!A314</f>
        <v>311</v>
      </c>
      <c r="B314" s="25">
        <f>'23.22-Pesi-uguali'!B314</f>
        <v>45971</v>
      </c>
      <c r="C314" s="27">
        <f>'23.22-Pesi-uguali'!Q314</f>
        <v>1.5528851016401623E-2</v>
      </c>
      <c r="D314" s="27">
        <f>'23.22-Pesi-uguali'!R314</f>
        <v>1.5475877183250266E-2</v>
      </c>
      <c r="E314" s="27">
        <f>'23.22-Pesi-uguali'!S314</f>
        <v>1.4129288636811186E-2</v>
      </c>
      <c r="F314" s="27">
        <f>'23.22-Pesi-uguali'!T314</f>
        <v>6.0280893564844942E-3</v>
      </c>
      <c r="J314" s="28">
        <f t="shared" si="50"/>
        <v>5.877134602593641E-5</v>
      </c>
      <c r="K314" s="28">
        <f t="shared" si="50"/>
        <v>2.4425780932694837E-5</v>
      </c>
      <c r="L314" s="28">
        <f t="shared" si="50"/>
        <v>6.658444733282322E-5</v>
      </c>
      <c r="M314" s="28">
        <f t="shared" si="50"/>
        <v>2.8607641885405161E-4</v>
      </c>
      <c r="O314" s="28">
        <f t="shared" si="42"/>
        <v>1.6641174904184908E-5</v>
      </c>
      <c r="P314" s="28">
        <f t="shared" si="43"/>
        <v>3.9344969132043965E-5</v>
      </c>
      <c r="Q314" s="28">
        <f t="shared" si="44"/>
        <v>1.6384071127690137E-5</v>
      </c>
      <c r="R314" s="28">
        <f t="shared" si="45"/>
        <v>2.1154924326613579E-5</v>
      </c>
      <c r="S314" s="28">
        <f t="shared" si="46"/>
        <v>4.6092366573780555E-6</v>
      </c>
      <c r="T314" s="28">
        <f t="shared" si="47"/>
        <v>1.5828129059351129E-5</v>
      </c>
    </row>
    <row r="315" spans="1:20" ht="15" customHeight="1" x14ac:dyDescent="0.2">
      <c r="A315" s="21">
        <f>'23.22-Pesi-uguali'!A315</f>
        <v>312</v>
      </c>
      <c r="B315" s="25">
        <f>'23.22-Pesi-uguali'!B315</f>
        <v>45972</v>
      </c>
      <c r="C315" s="27">
        <f>'23.22-Pesi-uguali'!Q315</f>
        <v>2.0756562523291718E-3</v>
      </c>
      <c r="D315" s="27">
        <f>'23.22-Pesi-uguali'!R315</f>
        <v>8.8502062471767316E-3</v>
      </c>
      <c r="E315" s="27">
        <f>'23.22-Pesi-uguali'!S315</f>
        <v>1.2854664367810173E-2</v>
      </c>
      <c r="F315" s="27">
        <f>'23.22-Pesi-uguali'!T315</f>
        <v>-1.8463278782963033E-3</v>
      </c>
      <c r="J315" s="28">
        <f t="shared" si="50"/>
        <v>7.7008732812302531E-5</v>
      </c>
      <c r="K315" s="28">
        <f t="shared" si="50"/>
        <v>4.5933480298529968E-5</v>
      </c>
      <c r="L315" s="28">
        <f t="shared" si="50"/>
        <v>7.9889682337773069E-5</v>
      </c>
      <c r="M315" s="28">
        <f t="shared" si="50"/>
        <v>2.611025630976226E-4</v>
      </c>
      <c r="O315" s="28">
        <f t="shared" si="42"/>
        <v>3.9009316526448666E-5</v>
      </c>
      <c r="P315" s="28">
        <f t="shared" si="43"/>
        <v>5.7351634039717295E-5</v>
      </c>
      <c r="Q315" s="28">
        <f t="shared" si="44"/>
        <v>2.4106594167961525E-5</v>
      </c>
      <c r="R315" s="28">
        <f t="shared" si="45"/>
        <v>4.0905745456950565E-5</v>
      </c>
      <c r="S315" s="28">
        <f t="shared" si="46"/>
        <v>1.3477310044701465E-5</v>
      </c>
      <c r="T315" s="28">
        <f t="shared" si="47"/>
        <v>2.2762577598041895E-5</v>
      </c>
    </row>
    <row r="316" spans="1:20" ht="15" customHeight="1" x14ac:dyDescent="0.2">
      <c r="A316" s="21">
        <f>'23.22-Pesi-uguali'!A316</f>
        <v>313</v>
      </c>
      <c r="B316" s="25">
        <f>'23.22-Pesi-uguali'!B316</f>
        <v>45973</v>
      </c>
      <c r="C316" s="27">
        <f>'23.22-Pesi-uguali'!Q316</f>
        <v>6.7070626225066972E-4</v>
      </c>
      <c r="D316" s="27">
        <f>'23.22-Pesi-uguali'!R316</f>
        <v>-8.6924145556459547E-4</v>
      </c>
      <c r="E316" s="27">
        <f>'23.22-Pesi-uguali'!S316</f>
        <v>1.0559706525774716E-2</v>
      </c>
      <c r="F316" s="27">
        <f>'23.22-Pesi-uguali'!T316</f>
        <v>3.3773722173800432E-4</v>
      </c>
      <c r="J316" s="28">
        <f t="shared" si="50"/>
        <v>6.9738694418855604E-5</v>
      </c>
      <c r="K316" s="28">
        <f t="shared" si="50"/>
        <v>4.917274733043357E-5</v>
      </c>
      <c r="L316" s="28">
        <f t="shared" si="50"/>
        <v>8.8424953704900622E-5</v>
      </c>
      <c r="M316" s="28">
        <f t="shared" si="50"/>
        <v>2.3533319945127774E-4</v>
      </c>
      <c r="O316" s="28">
        <f t="shared" si="42"/>
        <v>3.6945383466939313E-5</v>
      </c>
      <c r="P316" s="28">
        <f t="shared" si="43"/>
        <v>5.4284657082409388E-5</v>
      </c>
      <c r="Q316" s="28">
        <f t="shared" si="44"/>
        <v>2.1312700550721835E-5</v>
      </c>
      <c r="R316" s="28">
        <f t="shared" si="45"/>
        <v>4.8191814000590883E-5</v>
      </c>
      <c r="S316" s="28">
        <f t="shared" si="46"/>
        <v>1.049554078794787E-5</v>
      </c>
      <c r="T316" s="28">
        <f t="shared" si="47"/>
        <v>1.8112927319394699E-5</v>
      </c>
    </row>
    <row r="317" spans="1:20" ht="15" customHeight="1" x14ac:dyDescent="0.2">
      <c r="A317" s="21">
        <f>'23.22-Pesi-uguali'!A317</f>
        <v>314</v>
      </c>
      <c r="B317" s="25">
        <f>'23.22-Pesi-uguali'!B317</f>
        <v>45974</v>
      </c>
      <c r="C317" s="27">
        <f>'23.22-Pesi-uguali'!Q317</f>
        <v>-1.6526859929501255E-2</v>
      </c>
      <c r="D317" s="27">
        <f>'23.22-Pesi-uguali'!R317</f>
        <v>-4.8359122434040265E-3</v>
      </c>
      <c r="E317" s="27">
        <f>'23.22-Pesi-uguali'!S317</f>
        <v>2.6519059261958149E-3</v>
      </c>
      <c r="F317" s="27">
        <f>'23.22-Pesi-uguali'!T317</f>
        <v>5.9005983480181785E-3</v>
      </c>
      <c r="J317" s="28">
        <f t="shared" si="50"/>
        <v>6.280980966599228E-5</v>
      </c>
      <c r="K317" s="28">
        <f t="shared" si="50"/>
        <v>4.4331030668197419E-5</v>
      </c>
      <c r="L317" s="28">
        <f t="shared" si="50"/>
        <v>9.0733198525459459E-5</v>
      </c>
      <c r="M317" s="28">
        <f t="shared" si="50"/>
        <v>2.1181128614924469E-4</v>
      </c>
      <c r="O317" s="28">
        <f t="shared" si="42"/>
        <v>3.3192544551479874E-5</v>
      </c>
      <c r="P317" s="28">
        <f t="shared" si="43"/>
        <v>4.9564437503605089E-5</v>
      </c>
      <c r="Q317" s="28">
        <f t="shared" si="44"/>
        <v>1.9204082742611134E-5</v>
      </c>
      <c r="R317" s="28">
        <f t="shared" si="45"/>
        <v>4.2454739133451862E-5</v>
      </c>
      <c r="S317" s="28">
        <f t="shared" si="46"/>
        <v>9.4166291897308959E-6</v>
      </c>
      <c r="T317" s="28">
        <f t="shared" si="47"/>
        <v>1.6658275181893615E-5</v>
      </c>
    </row>
    <row r="318" spans="1:20" ht="15" customHeight="1" x14ac:dyDescent="0.2">
      <c r="A318" s="21">
        <f>'23.22-Pesi-uguali'!A318</f>
        <v>315</v>
      </c>
      <c r="B318" s="25">
        <f>'23.22-Pesi-uguali'!B318</f>
        <v>45975</v>
      </c>
      <c r="C318" s="27">
        <f>'23.22-Pesi-uguali'!Q318</f>
        <v>-2.9093350865145055E-4</v>
      </c>
      <c r="D318" s="27">
        <f>'23.22-Pesi-uguali'!R318</f>
        <v>-1.170795587818764E-2</v>
      </c>
      <c r="E318" s="27">
        <f>'23.22-Pesi-uguali'!S318</f>
        <v>-5.1053862392612731E-3</v>
      </c>
      <c r="F318" s="27">
        <f>'23.22-Pesi-uguali'!T318</f>
        <v>-1.3278736594339107E-2</v>
      </c>
      <c r="J318" s="28">
        <f t="shared" si="50"/>
        <v>8.3842538612328472E-5</v>
      </c>
      <c r="K318" s="28">
        <f t="shared" si="50"/>
        <v>4.223653232396817E-5</v>
      </c>
      <c r="L318" s="28">
        <f t="shared" si="50"/>
        <v>8.2363139177052774E-5</v>
      </c>
      <c r="M318" s="28">
        <f t="shared" si="50"/>
        <v>1.9411186362078373E-4</v>
      </c>
      <c r="O318" s="28">
        <f t="shared" si="42"/>
        <v>3.7865534524141736E-5</v>
      </c>
      <c r="P318" s="28">
        <f t="shared" si="43"/>
        <v>4.0225225974399324E-5</v>
      </c>
      <c r="Q318" s="28">
        <f t="shared" si="44"/>
        <v>7.5318382285557288E-6</v>
      </c>
      <c r="R318" s="28">
        <f t="shared" si="45"/>
        <v>3.6926826786422073E-5</v>
      </c>
      <c r="S318" s="28">
        <f t="shared" si="46"/>
        <v>5.6214886912987392E-6</v>
      </c>
      <c r="T318" s="28">
        <f t="shared" si="47"/>
        <v>1.6557230836425317E-5</v>
      </c>
    </row>
    <row r="319" spans="1:20" ht="15" customHeight="1" x14ac:dyDescent="0.2">
      <c r="A319" s="21">
        <f>'23.22-Pesi-uguali'!A319</f>
        <v>316</v>
      </c>
      <c r="B319" s="25">
        <f>'23.22-Pesi-uguali'!B319</f>
        <v>45978</v>
      </c>
      <c r="C319" s="27">
        <f>'23.22-Pesi-uguali'!Q319</f>
        <v>-9.0650489178137911E-3</v>
      </c>
      <c r="D319" s="27">
        <f>'23.22-Pesi-uguali'!R319</f>
        <v>-1.3123910107821042E-3</v>
      </c>
      <c r="E319" s="27">
        <f>'23.22-Pesi-uguali'!S319</f>
        <v>-1.0939550817196669E-2</v>
      </c>
      <c r="F319" s="27">
        <f>'23.22-Pesi-uguali'!T319</f>
        <v>-7.7185593637371748E-3</v>
      </c>
      <c r="J319" s="28">
        <f t="shared" si="50"/>
        <v>7.546674898174125E-5</v>
      </c>
      <c r="K319" s="28">
        <f t="shared" si="50"/>
        <v>5.1720502176130201E-5</v>
      </c>
      <c r="L319" s="28">
        <f t="shared" si="50"/>
        <v>7.6733322124551343E-5</v>
      </c>
      <c r="M319" s="28">
        <f t="shared" si="50"/>
        <v>1.9233316181288941E-4</v>
      </c>
      <c r="O319" s="28">
        <f t="shared" si="42"/>
        <v>3.4419604740005309E-5</v>
      </c>
      <c r="P319" s="28">
        <f t="shared" si="43"/>
        <v>3.635123617012031E-5</v>
      </c>
      <c r="Q319" s="28">
        <f t="shared" si="44"/>
        <v>7.1649773484851047E-6</v>
      </c>
      <c r="R319" s="28">
        <f t="shared" si="45"/>
        <v>3.9211507790817601E-5</v>
      </c>
      <c r="S319" s="28">
        <f t="shared" si="46"/>
        <v>2.060602603862865E-5</v>
      </c>
      <c r="T319" s="28">
        <f t="shared" si="47"/>
        <v>2.1680815661134181E-5</v>
      </c>
    </row>
    <row r="320" spans="1:20" ht="15" customHeight="1" x14ac:dyDescent="0.2">
      <c r="A320" s="21">
        <f>'23.22-Pesi-uguali'!A320</f>
        <v>317</v>
      </c>
      <c r="B320" s="25">
        <f>'23.22-Pesi-uguali'!B320</f>
        <v>45979</v>
      </c>
      <c r="C320" s="27">
        <f>'23.22-Pesi-uguali'!Q320</f>
        <v>-8.1832187642199329E-3</v>
      </c>
      <c r="D320" s="27">
        <f>'23.22-Pesi-uguali'!R320</f>
        <v>-1.5893338092228055E-2</v>
      </c>
      <c r="E320" s="27">
        <f>'23.22-Pesi-uguali'!S320</f>
        <v>-1.8859606784589741E-2</v>
      </c>
      <c r="F320" s="27">
        <f>'23.22-Pesi-uguali'!T320</f>
        <v>-3.4449583885146823E-2</v>
      </c>
      <c r="J320" s="28">
        <f t="shared" si="50"/>
        <v>7.6137585271802817E-5</v>
      </c>
      <c r="K320" s="28">
        <f t="shared" si="50"/>
        <v>4.6720688975035348E-5</v>
      </c>
      <c r="L320" s="28">
        <f t="shared" si="50"/>
        <v>8.102736712029904E-5</v>
      </c>
      <c r="M320" s="28">
        <f t="shared" si="50"/>
        <v>1.7905746149675397E-4</v>
      </c>
      <c r="O320" s="28">
        <f t="shared" si="42"/>
        <v>3.2167333137208668E-5</v>
      </c>
      <c r="P320" s="28">
        <f t="shared" si="43"/>
        <v>4.2632868882788047E-5</v>
      </c>
      <c r="Q320" s="28">
        <f t="shared" si="44"/>
        <v>1.3445391434369311E-5</v>
      </c>
      <c r="R320" s="28">
        <f t="shared" si="45"/>
        <v>3.6726053827184138E-5</v>
      </c>
      <c r="S320" s="28">
        <f t="shared" si="46"/>
        <v>1.9558400227281456E-5</v>
      </c>
      <c r="T320" s="28">
        <f t="shared" si="47"/>
        <v>2.7956491334535962E-5</v>
      </c>
    </row>
    <row r="321" spans="1:20" ht="15" customHeight="1" x14ac:dyDescent="0.2">
      <c r="A321" s="21">
        <f>'23.22-Pesi-uguali'!A321</f>
        <v>318</v>
      </c>
      <c r="B321" s="25">
        <f>'23.22-Pesi-uguali'!B321</f>
        <v>45980</v>
      </c>
      <c r="C321" s="27">
        <f>'23.22-Pesi-uguali'!Q321</f>
        <v>3.7867210861757127E-3</v>
      </c>
      <c r="D321" s="27">
        <f>'23.22-Pesi-uguali'!R321</f>
        <v>-5.9803499676182202E-3</v>
      </c>
      <c r="E321" s="27">
        <f>'23.22-Pesi-uguali'!S321</f>
        <v>-2.3795061297776253E-3</v>
      </c>
      <c r="F321" s="27">
        <f>'23.22-Pesi-uguali'!T321</f>
        <v>-9.0072788442662598E-3</v>
      </c>
      <c r="J321" s="28">
        <f t="shared" si="50"/>
        <v>7.5220333678930652E-5</v>
      </c>
      <c r="K321" s="28">
        <f t="shared" si="50"/>
        <v>6.7308439648918535E-5</v>
      </c>
      <c r="L321" s="28">
        <f t="shared" si="50"/>
        <v>1.0849310721520346E-4</v>
      </c>
      <c r="M321" s="28">
        <f t="shared" si="50"/>
        <v>2.7982909833305534E-4</v>
      </c>
      <c r="O321" s="28">
        <f t="shared" si="42"/>
        <v>4.1956466073728998E-5</v>
      </c>
      <c r="P321" s="28">
        <f t="shared" si="43"/>
        <v>5.3802810807055676E-5</v>
      </c>
      <c r="Q321" s="28">
        <f t="shared" si="44"/>
        <v>4.0291700417782581E-5</v>
      </c>
      <c r="R321" s="28">
        <f t="shared" si="45"/>
        <v>6.3027659135861999E-5</v>
      </c>
      <c r="S321" s="28">
        <f t="shared" si="46"/>
        <v>7.2354448586874276E-5</v>
      </c>
      <c r="T321" s="28">
        <f t="shared" si="47"/>
        <v>9.0131402797743193E-5</v>
      </c>
    </row>
    <row r="322" spans="1:20" ht="15" customHeight="1" x14ac:dyDescent="0.2">
      <c r="A322" s="21">
        <f>'23.22-Pesi-uguali'!A322</f>
        <v>319</v>
      </c>
      <c r="B322" s="25">
        <f>'23.22-Pesi-uguali'!B322</f>
        <v>45981</v>
      </c>
      <c r="C322" s="27">
        <f>'23.22-Pesi-uguali'!Q322</f>
        <v>-1.5426774190923353E-2</v>
      </c>
      <c r="D322" s="27">
        <f>'23.22-Pesi-uguali'!R322</f>
        <v>-1.9350920909704328E-3</v>
      </c>
      <c r="E322" s="27">
        <f>'23.22-Pesi-uguali'!S322</f>
        <v>-2.5513924084552783E-3</v>
      </c>
      <c r="F322" s="27">
        <f>'23.22-Pesi-uguali'!T322</f>
        <v>1.6899179701115624E-2</v>
      </c>
      <c r="J322" s="28">
        <f t="shared" si="50"/>
        <v>6.913222596948637E-5</v>
      </c>
      <c r="K322" s="28">
        <f t="shared" si="50"/>
        <v>6.4154054257545799E-5</v>
      </c>
      <c r="L322" s="28">
        <f t="shared" si="50"/>
        <v>9.8210001435848046E-5</v>
      </c>
      <c r="M322" s="28">
        <f t="shared" si="50"/>
        <v>2.5995929571758647E-4</v>
      </c>
      <c r="O322" s="28">
        <f t="shared" si="42"/>
        <v>3.549622773384708E-5</v>
      </c>
      <c r="P322" s="28">
        <f t="shared" si="43"/>
        <v>4.7521477122718783E-5</v>
      </c>
      <c r="Q322" s="28">
        <f t="shared" si="44"/>
        <v>3.2851725103139581E-5</v>
      </c>
      <c r="R322" s="28">
        <f t="shared" si="45"/>
        <v>5.8147921162892096E-5</v>
      </c>
      <c r="S322" s="28">
        <f t="shared" si="46"/>
        <v>7.0505671702650454E-5</v>
      </c>
      <c r="T322" s="28">
        <f t="shared" si="47"/>
        <v>8.3261550040223669E-5</v>
      </c>
    </row>
    <row r="323" spans="1:20" ht="15" customHeight="1" x14ac:dyDescent="0.2">
      <c r="A323" s="21">
        <f>'23.22-Pesi-uguali'!A323</f>
        <v>320</v>
      </c>
      <c r="B323" s="25">
        <f>'23.22-Pesi-uguali'!B323</f>
        <v>45982</v>
      </c>
      <c r="C323" s="27">
        <f>'23.22-Pesi-uguali'!Q323</f>
        <v>9.8994762017914212E-3</v>
      </c>
      <c r="D323" s="27">
        <f>'23.22-Pesi-uguali'!R323</f>
        <v>3.1508194671863252E-3</v>
      </c>
      <c r="E323" s="27">
        <f>'23.22-Pesi-uguali'!S323</f>
        <v>7.156289135106179E-4</v>
      </c>
      <c r="F323" s="27">
        <f>'23.22-Pesi-uguali'!T323</f>
        <v>-1.8615782311290879E-2</v>
      </c>
      <c r="J323" s="28">
        <f t="shared" si="50"/>
        <v>8.6017539566311606E-5</v>
      </c>
      <c r="K323" s="28">
        <f t="shared" si="50"/>
        <v>5.8113106971844852E-5</v>
      </c>
      <c r="L323" s="28">
        <f t="shared" si="50"/>
        <v>8.903996161445557E-5</v>
      </c>
      <c r="M323" s="28">
        <f t="shared" si="50"/>
        <v>2.6252159360288764E-4</v>
      </c>
      <c r="O323" s="28">
        <f t="shared" si="42"/>
        <v>3.4931827833066631E-5</v>
      </c>
      <c r="P323" s="28">
        <f t="shared" si="43"/>
        <v>4.6705304866214475E-5</v>
      </c>
      <c r="Q323" s="28">
        <f t="shared" si="44"/>
        <v>3.4965696667309949E-6</v>
      </c>
      <c r="R323" s="28">
        <f t="shared" si="45"/>
        <v>5.282684697365927E-5</v>
      </c>
      <c r="S323" s="28">
        <f t="shared" si="46"/>
        <v>6.0184957634033722E-5</v>
      </c>
      <c r="T323" s="28">
        <f t="shared" si="47"/>
        <v>7.0623751156346506E-5</v>
      </c>
    </row>
    <row r="324" spans="1:20" ht="15" customHeight="1" x14ac:dyDescent="0.2">
      <c r="A324" s="21">
        <f>'23.22-Pesi-uguali'!A324</f>
        <v>321</v>
      </c>
      <c r="B324" s="25">
        <f>'23.22-Pesi-uguali'!B324</f>
        <v>45986</v>
      </c>
      <c r="C324" s="27">
        <f>'23.22-Pesi-uguali'!Q324</f>
        <v>2.4747181279275041E-2</v>
      </c>
      <c r="D324" s="27">
        <f>'23.22-Pesi-uguali'!R324</f>
        <v>1.1760860253722914E-2</v>
      </c>
      <c r="E324" s="27">
        <f>'23.22-Pesi-uguali'!S324</f>
        <v>8.3795020052359944E-3</v>
      </c>
      <c r="F324" s="27">
        <f>'23.22-Pesi-uguali'!T324</f>
        <v>4.1670717519612429E-3</v>
      </c>
      <c r="J324" s="28">
        <f t="shared" si="50"/>
        <v>8.7215748516663918E-5</v>
      </c>
      <c r="K324" s="28">
        <f t="shared" si="50"/>
        <v>5.3294562606140401E-5</v>
      </c>
      <c r="L324" s="28">
        <f t="shared" si="50"/>
        <v>8.0187177927195245E-5</v>
      </c>
      <c r="M324" s="28">
        <f t="shared" si="50"/>
        <v>2.709241693487359E-4</v>
      </c>
      <c r="O324" s="28">
        <f t="shared" si="42"/>
        <v>3.4557791282915183E-5</v>
      </c>
      <c r="P324" s="28">
        <f t="shared" si="43"/>
        <v>4.274320951945425E-5</v>
      </c>
      <c r="Q324" s="28">
        <f t="shared" si="44"/>
        <v>-1.5281736696777476E-5</v>
      </c>
      <c r="R324" s="28">
        <f t="shared" si="45"/>
        <v>4.7769644027490411E-5</v>
      </c>
      <c r="S324" s="28">
        <f t="shared" si="46"/>
        <v>4.8300964940298544E-5</v>
      </c>
      <c r="T324" s="28">
        <f t="shared" si="47"/>
        <v>6.2229176833753929E-5</v>
      </c>
    </row>
    <row r="325" spans="1:20" ht="15" customHeight="1" x14ac:dyDescent="0.2">
      <c r="A325" s="21">
        <f>'23.22-Pesi-uguali'!A325</f>
        <v>322</v>
      </c>
      <c r="B325" s="25">
        <f>'23.22-Pesi-uguali'!B325</f>
        <v>45987</v>
      </c>
      <c r="C325" s="27">
        <f>'23.22-Pesi-uguali'!Q325</f>
        <v>6.9235448443116738E-3</v>
      </c>
      <c r="D325" s="27">
        <f>'23.22-Pesi-uguali'!R325</f>
        <v>1.2190108323672793E-2</v>
      </c>
      <c r="E325" s="27">
        <f>'23.22-Pesi-uguali'!S325</f>
        <v>1.1078264110568531E-2</v>
      </c>
      <c r="F325" s="27">
        <f>'23.22-Pesi-uguali'!T325</f>
        <v>1.7002564793587686E-2</v>
      </c>
      <c r="J325" s="28">
        <f t="shared" ref="J325:M340" si="51">J324*$H$2+C324^2*(1-$H$2)</f>
        <v>1.3973647179192763E-4</v>
      </c>
      <c r="K325" s="28">
        <f t="shared" si="51"/>
        <v>6.1796889736286304E-5</v>
      </c>
      <c r="L325" s="28">
        <f t="shared" si="51"/>
        <v>7.9190065520051128E-5</v>
      </c>
      <c r="M325" s="28">
        <f t="shared" si="51"/>
        <v>2.4556820111246164E-4</v>
      </c>
      <c r="O325" s="28">
        <f t="shared" ref="O325:O388" si="52">O324*$H$2+C324*D324*(1-$H$2)</f>
        <v>6.0206826224533817E-5</v>
      </c>
      <c r="P325" s="28">
        <f t="shared" ref="P325:P388" si="53">P324*$H$2+C324*E324*(1-$H$2)</f>
        <v>5.9205794082871208E-5</v>
      </c>
      <c r="Q325" s="28">
        <f t="shared" ref="Q325:Q388" si="54">Q324*$H$2+C324*F324*(1-$H$2)</f>
        <v>-3.4412350221466192E-6</v>
      </c>
      <c r="R325" s="28">
        <f t="shared" ref="R325:R388" si="55">R324*$H$2+D324*E324*(1-$H$2)</f>
        <v>5.2847694832678513E-5</v>
      </c>
      <c r="S325" s="28">
        <f t="shared" ref="S325:S388" si="56">S324*$H$2+D324*F324*(1-$H$2)</f>
        <v>4.8371703300473938E-5</v>
      </c>
      <c r="T325" s="28">
        <f t="shared" ref="T325:T388" si="57">T324*$H$2+E324*F324*(1-$H$2)</f>
        <v>5.9498057760530684E-5</v>
      </c>
    </row>
    <row r="326" spans="1:20" ht="15" customHeight="1" x14ac:dyDescent="0.2">
      <c r="A326" s="21">
        <f>'23.22-Pesi-uguali'!A326</f>
        <v>323</v>
      </c>
      <c r="B326" s="25">
        <f>'23.22-Pesi-uguali'!B326</f>
        <v>45989</v>
      </c>
      <c r="C326" s="27">
        <f>'23.22-Pesi-uguali'!Q326</f>
        <v>5.3914288376999287E-3</v>
      </c>
      <c r="D326" s="27">
        <f>'23.22-Pesi-uguali'!R326</f>
        <v>5.2860254582881476E-3</v>
      </c>
      <c r="E326" s="27">
        <f>'23.22-Pesi-uguali'!S326</f>
        <v>2.2936042365828092E-3</v>
      </c>
      <c r="F326" s="27">
        <f>'23.22-Pesi-uguali'!T326</f>
        <v>1.6007162001409087E-2</v>
      </c>
      <c r="J326" s="28">
        <f t="shared" si="51"/>
        <v>1.3055637193385436E-4</v>
      </c>
      <c r="K326" s="28">
        <f t="shared" si="51"/>
        <v>7.0477074856945346E-5</v>
      </c>
      <c r="L326" s="28">
        <f t="shared" si="51"/>
        <v>8.3543852538397079E-5</v>
      </c>
      <c r="M326" s="28">
        <f t="shared" si="51"/>
        <v>2.4992010195723025E-4</v>
      </c>
      <c r="O326" s="28">
        <f t="shared" si="52"/>
        <v>6.262601976567699E-5</v>
      </c>
      <c r="P326" s="28">
        <f t="shared" si="53"/>
        <v>6.0955300511249065E-5</v>
      </c>
      <c r="Q326" s="28">
        <f t="shared" si="54"/>
        <v>8.6746904617399614E-6</v>
      </c>
      <c r="R326" s="28">
        <f t="shared" si="55"/>
        <v>6.1067449304019368E-5</v>
      </c>
      <c r="S326" s="28">
        <f t="shared" si="56"/>
        <v>6.4260843631836466E-5</v>
      </c>
      <c r="T326" s="28">
        <f t="shared" si="57"/>
        <v>7.2384142318519467E-5</v>
      </c>
    </row>
    <row r="327" spans="1:20" ht="15" customHeight="1" x14ac:dyDescent="0.2">
      <c r="A327" s="21">
        <f>'23.22-Pesi-uguali'!A327</f>
        <v>324</v>
      </c>
      <c r="B327" s="25">
        <f>'23.22-Pesi-uguali'!B327</f>
        <v>45992</v>
      </c>
      <c r="C327" s="27">
        <f>'23.22-Pesi-uguali'!Q327</f>
        <v>-5.2027658676469628E-3</v>
      </c>
      <c r="D327" s="27">
        <f>'23.22-Pesi-uguali'!R327</f>
        <v>2.0765831744163385E-3</v>
      </c>
      <c r="E327" s="27">
        <f>'23.22-Pesi-uguali'!S327</f>
        <v>3.7315406456855963E-3</v>
      </c>
      <c r="F327" s="27">
        <f>'23.22-Pesi-uguali'!T327</f>
        <v>-1.0541108025961981E-2</v>
      </c>
      <c r="J327" s="28">
        <f t="shared" si="51"/>
        <v>1.2040748523166717E-4</v>
      </c>
      <c r="K327" s="28">
        <f t="shared" si="51"/>
        <v>6.6223573885817861E-5</v>
      </c>
      <c r="L327" s="28">
        <f t="shared" si="51"/>
        <v>7.5715529323964437E-5</v>
      </c>
      <c r="M327" s="28">
        <f t="shared" si="51"/>
        <v>2.5055101529544271E-4</v>
      </c>
      <c r="O327" s="28">
        <f t="shared" si="52"/>
        <v>5.9213340798372362E-5</v>
      </c>
      <c r="P327" s="28">
        <f t="shared" si="53"/>
        <v>5.6096350862462483E-5</v>
      </c>
      <c r="Q327" s="28">
        <f t="shared" si="54"/>
        <v>1.6437368897979111E-5</v>
      </c>
      <c r="R327" s="28">
        <f t="shared" si="55"/>
        <v>5.6173109412198857E-5</v>
      </c>
      <c r="S327" s="28">
        <f t="shared" si="56"/>
        <v>6.6296185854091926E-5</v>
      </c>
      <c r="T327" s="28">
        <f t="shared" si="57"/>
        <v>6.881713754487744E-5</v>
      </c>
    </row>
    <row r="328" spans="1:20" ht="15" customHeight="1" x14ac:dyDescent="0.2">
      <c r="A328" s="21">
        <f>'23.22-Pesi-uguali'!A328</f>
        <v>325</v>
      </c>
      <c r="B328" s="25">
        <f>'23.22-Pesi-uguali'!B328</f>
        <v>45993</v>
      </c>
      <c r="C328" s="27">
        <f>'23.22-Pesi-uguali'!Q328</f>
        <v>2.4867829764736453E-3</v>
      </c>
      <c r="D328" s="27">
        <f>'23.22-Pesi-uguali'!R328</f>
        <v>-4.8679548094088662E-3</v>
      </c>
      <c r="E328" s="27">
        <f>'23.22-Pesi-uguali'!S328</f>
        <v>-4.4218772345211111E-3</v>
      </c>
      <c r="F328" s="27">
        <f>'23.22-Pesi-uguali'!T328</f>
        <v>-8.1367089599250261E-3</v>
      </c>
      <c r="J328" s="28">
        <f t="shared" si="51"/>
        <v>1.1107361397585567E-4</v>
      </c>
      <c r="K328" s="28">
        <f t="shared" si="51"/>
        <v>6.003243626526298E-5</v>
      </c>
      <c r="L328" s="28">
        <f t="shared" si="51"/>
        <v>6.9536415950608368E-5</v>
      </c>
      <c r="M328" s="28">
        <f t="shared" si="51"/>
        <v>2.3660740960739843E-4</v>
      </c>
      <c r="O328" s="28">
        <f t="shared" si="52"/>
        <v>5.2211609112416801E-5</v>
      </c>
      <c r="P328" s="28">
        <f t="shared" si="53"/>
        <v>4.8545282545705206E-5</v>
      </c>
      <c r="Q328" s="28">
        <f t="shared" si="54"/>
        <v>2.0277923712646644E-5</v>
      </c>
      <c r="R328" s="28">
        <f t="shared" si="55"/>
        <v>5.1330683922927113E-5</v>
      </c>
      <c r="S328" s="28">
        <f t="shared" si="56"/>
        <v>5.7477618512040967E-5</v>
      </c>
      <c r="T328" s="28">
        <f t="shared" si="57"/>
        <v>5.8001966485445721E-5</v>
      </c>
    </row>
    <row r="329" spans="1:20" ht="15" customHeight="1" x14ac:dyDescent="0.2">
      <c r="A329" s="21">
        <f>'23.22-Pesi-uguali'!A329</f>
        <v>326</v>
      </c>
      <c r="B329" s="25">
        <f>'23.22-Pesi-uguali'!B329</f>
        <v>45994</v>
      </c>
      <c r="C329" s="27">
        <f>'23.22-Pesi-uguali'!Q329</f>
        <v>3.0132574097061662E-3</v>
      </c>
      <c r="D329" s="27">
        <f>'23.22-Pesi-uguali'!R329</f>
        <v>7.0777869140436992E-3</v>
      </c>
      <c r="E329" s="27">
        <f>'23.22-Pesi-uguali'!S329</f>
        <v>6.2483723370127375E-3</v>
      </c>
      <c r="F329" s="27">
        <f>'23.22-Pesi-uguali'!T329</f>
        <v>1.5973866460783227E-2</v>
      </c>
      <c r="J329" s="28">
        <f t="shared" si="51"/>
        <v>1.0058466153547802E-4</v>
      </c>
      <c r="K329" s="28">
        <f t="shared" si="51"/>
        <v>5.639889104138137E-5</v>
      </c>
      <c r="L329" s="28">
        <f t="shared" si="51"/>
        <v>6.4538074183265133E-5</v>
      </c>
      <c r="M329" s="28">
        <f t="shared" si="51"/>
        <v>2.19567271916511E-4</v>
      </c>
      <c r="O329" s="28">
        <f t="shared" si="52"/>
        <v>4.5779893486147024E-5</v>
      </c>
      <c r="P329" s="28">
        <f t="shared" si="53"/>
        <v>4.2591129388048343E-5</v>
      </c>
      <c r="Q329" s="28">
        <f t="shared" si="54"/>
        <v>1.6226708408775766E-5</v>
      </c>
      <c r="R329" s="28">
        <f t="shared" si="55"/>
        <v>4.8350165385674661E-5</v>
      </c>
      <c r="S329" s="28">
        <f t="shared" si="56"/>
        <v>5.5690769812259596E-5</v>
      </c>
      <c r="T329" s="28">
        <f t="shared" si="57"/>
        <v>5.5799722648282786E-5</v>
      </c>
    </row>
    <row r="330" spans="1:20" ht="15" customHeight="1" x14ac:dyDescent="0.2">
      <c r="A330" s="21">
        <f>'23.22-Pesi-uguali'!A330</f>
        <v>327</v>
      </c>
      <c r="B330" s="25">
        <f>'23.22-Pesi-uguali'!B330</f>
        <v>45995</v>
      </c>
      <c r="C330" s="27">
        <f>'23.22-Pesi-uguali'!Q330</f>
        <v>1.1481833465436424E-3</v>
      </c>
      <c r="D330" s="27">
        <f>'23.22-Pesi-uguali'!R330</f>
        <v>4.3640926095353241E-3</v>
      </c>
      <c r="E330" s="27">
        <f>'23.22-Pesi-uguali'!S330</f>
        <v>4.1047816554035796E-3</v>
      </c>
      <c r="F330" s="27">
        <f>'23.22-Pesi-uguali'!T330</f>
        <v>2.7299237555202097E-2</v>
      </c>
      <c r="J330" s="28">
        <f t="shared" si="51"/>
        <v>9.1434167403645124E-5</v>
      </c>
      <c r="K330" s="28">
        <f t="shared" si="51"/>
        <v>5.5768508697304053E-5</v>
      </c>
      <c r="L330" s="28">
        <f t="shared" si="51"/>
        <v>6.1988482451133219E-5</v>
      </c>
      <c r="M330" s="28">
        <f t="shared" si="51"/>
        <v>2.2312698569555345E-4</v>
      </c>
      <c r="O330" s="28">
        <f t="shared" si="52"/>
        <v>4.3334623523838669E-5</v>
      </c>
      <c r="P330" s="28">
        <f t="shared" si="53"/>
        <v>4.0214811873554176E-5</v>
      </c>
      <c r="Q330" s="28">
        <f t="shared" si="54"/>
        <v>1.9417374715359375E-5</v>
      </c>
      <c r="R330" s="28">
        <f t="shared" si="55"/>
        <v>4.793761364320534E-5</v>
      </c>
      <c r="S330" s="28">
        <f t="shared" si="56"/>
        <v>6.142765513131494E-5</v>
      </c>
      <c r="T330" s="28">
        <f t="shared" si="57"/>
        <v>6.0200816914323852E-5</v>
      </c>
    </row>
    <row r="331" spans="1:20" ht="15" customHeight="1" x14ac:dyDescent="0.2">
      <c r="A331" s="21">
        <f>'23.22-Pesi-uguali'!A331</f>
        <v>328</v>
      </c>
      <c r="B331" s="25">
        <f>'23.22-Pesi-uguali'!B331</f>
        <v>45996</v>
      </c>
      <c r="C331" s="27">
        <f>'23.22-Pesi-uguali'!Q331</f>
        <v>2.0895685037757268E-3</v>
      </c>
      <c r="D331" s="27">
        <f>'23.22-Pesi-uguali'!R331</f>
        <v>-4.2625433639911356E-3</v>
      </c>
      <c r="E331" s="27">
        <f>'23.22-Pesi-uguali'!S331</f>
        <v>-2.7015136644989429E-3</v>
      </c>
      <c r="F331" s="27">
        <f>'23.22-Pesi-uguali'!T331</f>
        <v>-1.34435677135638E-2</v>
      </c>
      <c r="J331" s="28">
        <f t="shared" si="51"/>
        <v>8.2422583163008624E-5</v>
      </c>
      <c r="K331" s="28">
        <f t="shared" si="51"/>
        <v>5.2096188258033732E-5</v>
      </c>
      <c r="L331" s="28">
        <f t="shared" si="51"/>
        <v>5.7474557449873675E-5</v>
      </c>
      <c r="M331" s="28">
        <f t="shared" si="51"/>
        <v>2.7533912423553374E-4</v>
      </c>
      <c r="O331" s="28">
        <f t="shared" si="52"/>
        <v>3.9502239017159067E-5</v>
      </c>
      <c r="P331" s="28">
        <f t="shared" si="53"/>
        <v>3.6664634879991983E-5</v>
      </c>
      <c r="Q331" s="28">
        <f t="shared" si="54"/>
        <v>2.0610090237245621E-5</v>
      </c>
      <c r="R331" s="28">
        <f t="shared" si="55"/>
        <v>4.4935217007495099E-5</v>
      </c>
      <c r="S331" s="28">
        <f t="shared" si="56"/>
        <v>6.7198529704244107E-5</v>
      </c>
      <c r="T331" s="28">
        <f t="shared" si="57"/>
        <v>6.5386476175201266E-5</v>
      </c>
    </row>
    <row r="332" spans="1:20" ht="15" customHeight="1" x14ac:dyDescent="0.2">
      <c r="A332" s="21">
        <f>'23.22-Pesi-uguali'!A332</f>
        <v>329</v>
      </c>
      <c r="B332" s="25">
        <f>'23.22-Pesi-uguali'!B332</f>
        <v>45999</v>
      </c>
      <c r="C332" s="27">
        <f>'23.22-Pesi-uguali'!Q332</f>
        <v>-3.3934635864323872E-3</v>
      </c>
      <c r="D332" s="27">
        <f>'23.22-Pesi-uguali'!R332</f>
        <v>-3.5750895064706866E-3</v>
      </c>
      <c r="E332" s="27">
        <f>'23.22-Pesi-uguali'!S332</f>
        <v>8.3887307648094112E-5</v>
      </c>
      <c r="F332" s="27">
        <f>'23.22-Pesi-uguali'!T332</f>
        <v>-2.8660984002080428E-4</v>
      </c>
      <c r="J332" s="28">
        <f t="shared" si="51"/>
        <v>7.4616954499904915E-5</v>
      </c>
      <c r="K332" s="28">
        <f t="shared" si="51"/>
        <v>4.8703497025220844E-5</v>
      </c>
      <c r="L332" s="28">
        <f t="shared" si="51"/>
        <v>5.2456919312833758E-5</v>
      </c>
      <c r="M332" s="28">
        <f t="shared" si="51"/>
        <v>2.6587816309889788E-4</v>
      </c>
      <c r="O332" s="28">
        <f t="shared" si="52"/>
        <v>3.4661327479505751E-5</v>
      </c>
      <c r="P332" s="28">
        <f t="shared" si="53"/>
        <v>3.2433671605407111E-5</v>
      </c>
      <c r="Q332" s="28">
        <f t="shared" si="54"/>
        <v>1.5739955646257145E-5</v>
      </c>
      <c r="R332" s="28">
        <f t="shared" si="55"/>
        <v>4.1593227221079727E-5</v>
      </c>
      <c r="S332" s="28">
        <f t="shared" si="56"/>
        <v>6.6209055768401388E-5</v>
      </c>
      <c r="T332" s="28">
        <f t="shared" si="57"/>
        <v>6.2479626745462084E-5</v>
      </c>
    </row>
    <row r="333" spans="1:20" ht="15" customHeight="1" x14ac:dyDescent="0.2">
      <c r="A333" s="21">
        <f>'23.22-Pesi-uguali'!A333</f>
        <v>330</v>
      </c>
      <c r="B333" s="25">
        <f>'23.22-Pesi-uguali'!B333</f>
        <v>46000</v>
      </c>
      <c r="C333" s="27">
        <f>'23.22-Pesi-uguali'!Q333</f>
        <v>-8.6637340562316378E-4</v>
      </c>
      <c r="D333" s="27">
        <f>'23.22-Pesi-uguali'!R333</f>
        <v>-6.0494781551003688E-4</v>
      </c>
      <c r="E333" s="27">
        <f>'23.22-Pesi-uguali'!S333</f>
        <v>-8.4332557288828817E-3</v>
      </c>
      <c r="F333" s="27">
        <f>'23.22-Pesi-uguali'!T333</f>
        <v>-3.7821659055826944E-3</v>
      </c>
      <c r="J333" s="28">
        <f t="shared" si="51"/>
        <v>6.8306818561158681E-5</v>
      </c>
      <c r="K333" s="28">
        <f t="shared" si="51"/>
        <v>4.511127382062644E-5</v>
      </c>
      <c r="L333" s="28">
        <f t="shared" si="51"/>
        <v>4.7211931089588824E-5</v>
      </c>
      <c r="M333" s="28">
        <f t="shared" si="51"/>
        <v>2.3929856130904776E-4</v>
      </c>
      <c r="O333" s="28">
        <f t="shared" si="52"/>
        <v>3.2408388337399657E-5</v>
      </c>
      <c r="P333" s="28">
        <f t="shared" si="53"/>
        <v>2.9161837592479635E-5</v>
      </c>
      <c r="Q333" s="28">
        <f t="shared" si="54"/>
        <v>1.4263220087193813E-5</v>
      </c>
      <c r="R333" s="28">
        <f t="shared" si="55"/>
        <v>3.7403914035641874E-5</v>
      </c>
      <c r="S333" s="28">
        <f t="shared" si="56"/>
        <v>5.9690615774712212E-5</v>
      </c>
      <c r="T333" s="28">
        <f t="shared" si="57"/>
        <v>5.6229259778133398E-5</v>
      </c>
    </row>
    <row r="334" spans="1:20" ht="15" customHeight="1" x14ac:dyDescent="0.2">
      <c r="A334" s="21">
        <f>'23.22-Pesi-uguali'!A334</f>
        <v>331</v>
      </c>
      <c r="B334" s="25">
        <f>'23.22-Pesi-uguali'!B334</f>
        <v>46001</v>
      </c>
      <c r="C334" s="27">
        <f>'23.22-Pesi-uguali'!Q334</f>
        <v>6.7823885534281786E-3</v>
      </c>
      <c r="D334" s="27">
        <f>'23.22-Pesi-uguali'!R334</f>
        <v>4.5577006446366822E-4</v>
      </c>
      <c r="E334" s="27">
        <f>'23.22-Pesi-uguali'!S334</f>
        <v>-3.9583402588799247E-3</v>
      </c>
      <c r="F334" s="27">
        <f>'23.22-Pesi-uguali'!T334</f>
        <v>-3.2616869661245373E-3</v>
      </c>
      <c r="J334" s="28">
        <f t="shared" si="51"/>
        <v>6.1551196992839922E-5</v>
      </c>
      <c r="K334" s="28">
        <f t="shared" si="51"/>
        <v>4.063674262451283E-5</v>
      </c>
      <c r="L334" s="28">
        <f t="shared" si="51"/>
        <v>4.9602718199503535E-5</v>
      </c>
      <c r="M334" s="28">
        <f t="shared" si="51"/>
        <v>2.1679918307187818E-4</v>
      </c>
      <c r="O334" s="28">
        <f t="shared" si="52"/>
        <v>2.9219960573574464E-5</v>
      </c>
      <c r="P334" s="28">
        <f t="shared" si="53"/>
        <v>2.6976288681864004E-5</v>
      </c>
      <c r="Q334" s="28">
        <f t="shared" si="54"/>
        <v>1.3164574874099582E-5</v>
      </c>
      <c r="R334" s="28">
        <f t="shared" si="55"/>
        <v>3.4173690595160213E-5</v>
      </c>
      <c r="S334" s="28">
        <f t="shared" si="56"/>
        <v>5.3950355497488872E-5</v>
      </c>
      <c r="T334" s="28">
        <f t="shared" si="57"/>
        <v>5.3795931029404135E-5</v>
      </c>
    </row>
    <row r="335" spans="1:20" ht="15" customHeight="1" x14ac:dyDescent="0.2">
      <c r="A335" s="21">
        <f>'23.22-Pesi-uguali'!A335</f>
        <v>332</v>
      </c>
      <c r="B335" s="25">
        <f>'23.22-Pesi-uguali'!B335</f>
        <v>46002</v>
      </c>
      <c r="C335" s="27">
        <f>'23.22-Pesi-uguali'!Q335</f>
        <v>2.0904739344235371E-3</v>
      </c>
      <c r="D335" s="27">
        <f>'23.22-Pesi-uguali'!R335</f>
        <v>1.0739938406424369E-2</v>
      </c>
      <c r="E335" s="27">
        <f>'23.22-Pesi-uguali'!S335</f>
        <v>1.4791209915886396E-2</v>
      </c>
      <c r="F335" s="27">
        <f>'23.22-Pesi-uguali'!T335</f>
        <v>-1.7737433408365464E-3</v>
      </c>
      <c r="J335" s="28">
        <f t="shared" si="51"/>
        <v>5.9996156742523284E-5</v>
      </c>
      <c r="K335" s="28">
        <f t="shared" si="51"/>
        <v>3.6593840997227669E-5</v>
      </c>
      <c r="L335" s="28">
        <f t="shared" si="51"/>
        <v>4.620929214006014E-5</v>
      </c>
      <c r="M335" s="28">
        <f t="shared" si="51"/>
        <v>1.9618312495118905E-4</v>
      </c>
      <c r="O335" s="28">
        <f t="shared" si="52"/>
        <v>2.660708548303838E-5</v>
      </c>
      <c r="P335" s="28">
        <f t="shared" si="53"/>
        <v>2.1593959647437492E-5</v>
      </c>
      <c r="Q335" s="28">
        <f t="shared" si="54"/>
        <v>9.6359145522987297E-6</v>
      </c>
      <c r="R335" s="28">
        <f t="shared" si="55"/>
        <v>3.0575912236148313E-5</v>
      </c>
      <c r="S335" s="28">
        <f t="shared" si="56"/>
        <v>4.8406662019858899E-5</v>
      </c>
      <c r="T335" s="28">
        <f t="shared" si="57"/>
        <v>4.9707424609451187E-5</v>
      </c>
    </row>
    <row r="336" spans="1:20" ht="15" customHeight="1" x14ac:dyDescent="0.2">
      <c r="A336" s="21">
        <f>'23.22-Pesi-uguali'!A336</f>
        <v>333</v>
      </c>
      <c r="B336" s="25">
        <f>'23.22-Pesi-uguali'!B336</f>
        <v>46003</v>
      </c>
      <c r="C336" s="27">
        <f>'23.22-Pesi-uguali'!Q336</f>
        <v>-1.0604027195765992E-2</v>
      </c>
      <c r="D336" s="27">
        <f>'23.22-Pesi-uguali'!R336</f>
        <v>-5.950890233581042E-3</v>
      </c>
      <c r="E336" s="27">
        <f>'23.22-Pesi-uguali'!S336</f>
        <v>-6.6786445288178264E-4</v>
      </c>
      <c r="F336" s="27">
        <f>'23.22-Pesi-uguali'!T336</f>
        <v>1.1079848377134971E-2</v>
      </c>
      <c r="J336" s="28">
        <f t="shared" si="51"/>
        <v>5.443354919532138E-5</v>
      </c>
      <c r="K336" s="28">
        <f t="shared" si="51"/>
        <v>4.4469084594883823E-5</v>
      </c>
      <c r="L336" s="28">
        <f t="shared" si="51"/>
        <v>6.3466352003635731E-5</v>
      </c>
      <c r="M336" s="28">
        <f t="shared" si="51"/>
        <v>1.7687942899998634E-4</v>
      </c>
      <c r="O336" s="28">
        <f t="shared" si="52"/>
        <v>2.619153306432898E-5</v>
      </c>
      <c r="P336" s="28">
        <f t="shared" si="53"/>
        <v>2.252662756146849E-5</v>
      </c>
      <c r="Q336" s="28">
        <f t="shared" si="54"/>
        <v>8.3015266750312449E-6</v>
      </c>
      <c r="R336" s="28">
        <f t="shared" si="55"/>
        <v>4.3403989357844806E-5</v>
      </c>
      <c r="S336" s="28">
        <f t="shared" si="56"/>
        <v>4.1661006394934021E-5</v>
      </c>
      <c r="T336" s="28">
        <f t="shared" si="57"/>
        <v>4.2113101139384175E-5</v>
      </c>
    </row>
    <row r="337" spans="1:20" ht="15" customHeight="1" x14ac:dyDescent="0.2">
      <c r="A337" s="21">
        <f>'23.22-Pesi-uguali'!A337</f>
        <v>334</v>
      </c>
      <c r="B337" s="25">
        <f>'23.22-Pesi-uguali'!B337</f>
        <v>46006</v>
      </c>
      <c r="C337" s="27">
        <f>'23.22-Pesi-uguali'!Q337</f>
        <v>-1.4282767152667473E-3</v>
      </c>
      <c r="D337" s="27">
        <f>'23.22-Pesi-uguali'!R337</f>
        <v>1.110611525018582E-2</v>
      </c>
      <c r="E337" s="27">
        <f>'23.22-Pesi-uguali'!S337</f>
        <v>8.8815539007103556E-3</v>
      </c>
      <c r="F337" s="27">
        <f>'23.22-Pesi-uguali'!T337</f>
        <v>-7.6650455180708229E-3</v>
      </c>
      <c r="J337" s="28">
        <f t="shared" si="51"/>
        <v>6.0234733552643724E-5</v>
      </c>
      <c r="K337" s="28">
        <f t="shared" si="51"/>
        <v>4.3563485592608464E-5</v>
      </c>
      <c r="L337" s="28">
        <f t="shared" si="51"/>
        <v>5.7164321096014466E-5</v>
      </c>
      <c r="M337" s="28">
        <f t="shared" si="51"/>
        <v>1.7146779010601777E-4</v>
      </c>
      <c r="O337" s="28">
        <f t="shared" si="52"/>
        <v>2.9882719945487242E-5</v>
      </c>
      <c r="P337" s="28">
        <f t="shared" si="53"/>
        <v>2.098217008746602E-5</v>
      </c>
      <c r="Q337" s="28">
        <f t="shared" si="54"/>
        <v>-4.2777273440821696E-6</v>
      </c>
      <c r="R337" s="28">
        <f t="shared" si="55"/>
        <v>3.9461029227061337E-5</v>
      </c>
      <c r="S337" s="28">
        <f t="shared" si="56"/>
        <v>3.0901409605735493E-5</v>
      </c>
      <c r="T337" s="28">
        <f t="shared" si="57"/>
        <v>3.7161807338004919E-5</v>
      </c>
    </row>
    <row r="338" spans="1:20" ht="15" customHeight="1" x14ac:dyDescent="0.2">
      <c r="A338" s="21">
        <f>'23.22-Pesi-uguali'!A338</f>
        <v>335</v>
      </c>
      <c r="B338" s="25">
        <f>'23.22-Pesi-uguali'!B338</f>
        <v>46007</v>
      </c>
      <c r="C338" s="27">
        <f>'23.22-Pesi-uguali'!Q338</f>
        <v>-2.3458033617460498E-3</v>
      </c>
      <c r="D338" s="27">
        <f>'23.22-Pesi-uguali'!R338</f>
        <v>-3.1710342033861444E-3</v>
      </c>
      <c r="E338" s="27">
        <f>'23.22-Pesi-uguali'!S338</f>
        <v>-3.4161080759032014E-4</v>
      </c>
      <c r="F338" s="27">
        <f>'23.22-Pesi-uguali'!T338</f>
        <v>-1.236319245525193E-2</v>
      </c>
      <c r="J338" s="28">
        <f t="shared" si="51"/>
        <v>5.4415257634916669E-5</v>
      </c>
      <c r="K338" s="28">
        <f t="shared" si="51"/>
        <v>5.1541716628388623E-5</v>
      </c>
      <c r="L338" s="28">
        <f t="shared" si="51"/>
        <v>5.933608895553535E-5</v>
      </c>
      <c r="M338" s="28">
        <f t="shared" si="51"/>
        <v>1.6019630337482576E-4</v>
      </c>
      <c r="O338" s="28">
        <f t="shared" si="52"/>
        <v>2.5308187370047587E-5</v>
      </c>
      <c r="P338" s="28">
        <f t="shared" si="53"/>
        <v>1.7615421415542304E-5</v>
      </c>
      <c r="Q338" s="28">
        <f t="shared" si="54"/>
        <v>-2.7551740061819235E-6</v>
      </c>
      <c r="R338" s="28">
        <f t="shared" si="55"/>
        <v>4.5378882426557868E-5</v>
      </c>
      <c r="S338" s="28">
        <f t="shared" si="56"/>
        <v>1.9298380753000462E-5</v>
      </c>
      <c r="T338" s="28">
        <f t="shared" si="57"/>
        <v>2.6637875112189991E-5</v>
      </c>
    </row>
    <row r="339" spans="1:20" ht="15" customHeight="1" x14ac:dyDescent="0.2">
      <c r="A339" s="21">
        <f>'23.22-Pesi-uguali'!A339</f>
        <v>336</v>
      </c>
      <c r="B339" s="25">
        <f>'23.22-Pesi-uguali'!B339</f>
        <v>46008</v>
      </c>
      <c r="C339" s="27">
        <f>'23.22-Pesi-uguali'!Q339</f>
        <v>-1.1572009643451626E-2</v>
      </c>
      <c r="D339" s="27">
        <f>'23.22-Pesi-uguali'!R339</f>
        <v>2.2131939165295441E-3</v>
      </c>
      <c r="E339" s="27">
        <f>'23.22-Pesi-uguali'!S339</f>
        <v>-7.0642565729101279E-3</v>
      </c>
      <c r="F339" s="27">
        <f>'23.22-Pesi-uguali'!T339</f>
        <v>-3.6815568698643896E-3</v>
      </c>
      <c r="J339" s="28">
        <f t="shared" si="51"/>
        <v>4.9524011212622907E-5</v>
      </c>
      <c r="K339" s="28">
        <f t="shared" si="51"/>
        <v>4.7393090757454237E-5</v>
      </c>
      <c r="L339" s="28">
        <f t="shared" si="51"/>
        <v>5.3414149854368071E-5</v>
      </c>
      <c r="M339" s="28">
        <f t="shared" si="51"/>
        <v>1.5946152580590301E-4</v>
      </c>
      <c r="O339" s="28">
        <f t="shared" si="52"/>
        <v>2.352123090249432E-5</v>
      </c>
      <c r="P339" s="28">
        <f t="shared" si="53"/>
        <v>1.593401445207349E-5</v>
      </c>
      <c r="Q339" s="28">
        <f t="shared" si="54"/>
        <v>4.2050523678060606E-7</v>
      </c>
      <c r="R339" s="28">
        <f t="shared" si="55"/>
        <v>4.0949320139413606E-5</v>
      </c>
      <c r="S339" s="28">
        <f t="shared" si="56"/>
        <v>2.1288953291565353E-5</v>
      </c>
      <c r="T339" s="28">
        <f t="shared" si="57"/>
        <v>2.4396427616874308E-5</v>
      </c>
    </row>
    <row r="340" spans="1:20" ht="15" customHeight="1" x14ac:dyDescent="0.2">
      <c r="A340" s="21">
        <f>'23.22-Pesi-uguali'!A340</f>
        <v>337</v>
      </c>
      <c r="B340" s="25">
        <f>'23.22-Pesi-uguali'!B340</f>
        <v>46009</v>
      </c>
      <c r="C340" s="27">
        <f>'23.22-Pesi-uguali'!Q340</f>
        <v>7.9451084704761851E-3</v>
      </c>
      <c r="D340" s="27">
        <f>'23.22-Pesi-uguali'!R340</f>
        <v>1.0804257637043369E-2</v>
      </c>
      <c r="E340" s="27">
        <f>'23.22-Pesi-uguali'!S340</f>
        <v>7.7275264573521477E-3</v>
      </c>
      <c r="F340" s="27">
        <f>'23.22-Pesi-uguali'!T340</f>
        <v>-1.1491662548799797E-2</v>
      </c>
      <c r="J340" s="28">
        <f t="shared" si="51"/>
        <v>5.7962750810174359E-5</v>
      </c>
      <c r="K340" s="28">
        <f t="shared" si="51"/>
        <v>4.3143604412925156E-5</v>
      </c>
      <c r="L340" s="28">
        <f t="shared" si="51"/>
        <v>5.3063106961721662E-5</v>
      </c>
      <c r="M340" s="28">
        <f t="shared" si="51"/>
        <v>1.4487075932391726E-4</v>
      </c>
      <c r="O340" s="28">
        <f t="shared" si="52"/>
        <v>1.860799767775405E-5</v>
      </c>
      <c r="P340" s="28">
        <f t="shared" si="53"/>
        <v>2.2515377525419391E-5</v>
      </c>
      <c r="Q340" s="28">
        <f t="shared" si="54"/>
        <v>4.6387558732011744E-6</v>
      </c>
      <c r="R340" s="28">
        <f t="shared" si="55"/>
        <v>3.5290931158275393E-5</v>
      </c>
      <c r="S340" s="28">
        <f t="shared" si="56"/>
        <v>1.8345258035634677E-5</v>
      </c>
      <c r="T340" s="28">
        <f t="shared" si="57"/>
        <v>2.4557531086835075E-5</v>
      </c>
    </row>
    <row r="341" spans="1:20" ht="15" customHeight="1" x14ac:dyDescent="0.2">
      <c r="A341" s="21">
        <f>'23.22-Pesi-uguali'!A341</f>
        <v>338</v>
      </c>
      <c r="B341" s="25">
        <f>'23.22-Pesi-uguali'!B341</f>
        <v>46010</v>
      </c>
      <c r="C341" s="27">
        <f>'23.22-Pesi-uguali'!Q341</f>
        <v>8.8413947808279221E-3</v>
      </c>
      <c r="D341" s="27">
        <f>'23.22-Pesi-uguali'!R341</f>
        <v>3.856822426912689E-3</v>
      </c>
      <c r="E341" s="27">
        <f>'23.22-Pesi-uguali'!S341</f>
        <v>-5.0611532165124016E-4</v>
      </c>
      <c r="F341" s="27">
        <f>'23.22-Pesi-uguali'!T341</f>
        <v>9.4417781420552856E-4</v>
      </c>
      <c r="J341" s="28">
        <f t="shared" ref="J341:M356" si="58">J340*$H$2+C340^2*(1-$H$2)</f>
        <v>5.8478950589920165E-5</v>
      </c>
      <c r="K341" s="28">
        <f t="shared" si="58"/>
        <v>5.0502442280393636E-5</v>
      </c>
      <c r="L341" s="28">
        <f t="shared" si="58"/>
        <v>5.3728262780457236E-5</v>
      </c>
      <c r="M341" s="28">
        <f t="shared" si="58"/>
        <v>1.4358951420507431E-4</v>
      </c>
      <c r="O341" s="28">
        <f t="shared" si="52"/>
        <v>2.533129779690667E-5</v>
      </c>
      <c r="P341" s="28">
        <f t="shared" si="53"/>
        <v>2.640344336409119E-5</v>
      </c>
      <c r="Q341" s="28">
        <f t="shared" si="54"/>
        <v>-4.9553702597512613E-6</v>
      </c>
      <c r="R341" s="28">
        <f t="shared" si="55"/>
        <v>4.0110856716678014E-5</v>
      </c>
      <c r="S341" s="28">
        <f t="shared" si="56"/>
        <v>4.0948439465516659E-6</v>
      </c>
      <c r="T341" s="28">
        <f t="shared" si="57"/>
        <v>1.3221565339670244E-5</v>
      </c>
    </row>
    <row r="342" spans="1:20" ht="15" customHeight="1" x14ac:dyDescent="0.2">
      <c r="A342" s="21">
        <f>'23.22-Pesi-uguali'!A342</f>
        <v>339</v>
      </c>
      <c r="B342" s="25">
        <f>'23.22-Pesi-uguali'!B342</f>
        <v>46013</v>
      </c>
      <c r="C342" s="27">
        <f>'23.22-Pesi-uguali'!Q342</f>
        <v>6.4969045902901167E-3</v>
      </c>
      <c r="D342" s="27">
        <f>'23.22-Pesi-uguali'!R342</f>
        <v>1.6835022231016308E-3</v>
      </c>
      <c r="E342" s="27">
        <f>'23.22-Pesi-uguali'!S342</f>
        <v>-9.1084450477888173E-4</v>
      </c>
      <c r="F342" s="27">
        <f>'23.22-Pesi-uguali'!T342</f>
        <v>1.7524178727231512E-2</v>
      </c>
      <c r="J342" s="28">
        <f t="shared" si="58"/>
        <v>6.0448081697973271E-5</v>
      </c>
      <c r="K342" s="28">
        <f t="shared" si="58"/>
        <v>4.6939705975627938E-5</v>
      </c>
      <c r="L342" s="28">
        <f t="shared" si="58"/>
        <v>4.8381051774292525E-5</v>
      </c>
      <c r="M342" s="28">
        <f t="shared" si="58"/>
        <v>1.293197099590507E-4</v>
      </c>
      <c r="O342" s="28">
        <f t="shared" si="52"/>
        <v>2.6208136984804593E-5</v>
      </c>
      <c r="P342" s="28">
        <f t="shared" si="53"/>
        <v>2.3315622491347639E-5</v>
      </c>
      <c r="Q342" s="28">
        <f t="shared" si="54"/>
        <v>-3.6250483539071079E-6</v>
      </c>
      <c r="R342" s="28">
        <f t="shared" si="55"/>
        <v>3.5904571352695353E-5</v>
      </c>
      <c r="S342" s="28">
        <f t="shared" si="56"/>
        <v>4.0495121687786283E-6</v>
      </c>
      <c r="T342" s="28">
        <f t="shared" si="57"/>
        <v>1.185162251988996E-5</v>
      </c>
    </row>
    <row r="343" spans="1:20" ht="15" customHeight="1" x14ac:dyDescent="0.2">
      <c r="A343" s="21">
        <f>'23.22-Pesi-uguali'!A343</f>
        <v>340</v>
      </c>
      <c r="B343" s="25">
        <f>'23.22-Pesi-uguali'!B343</f>
        <v>46014</v>
      </c>
      <c r="C343" s="27">
        <f>'23.22-Pesi-uguali'!Q343</f>
        <v>4.5537930290277997E-3</v>
      </c>
      <c r="D343" s="27">
        <f>'23.22-Pesi-uguali'!R343</f>
        <v>7.3543923678612705E-3</v>
      </c>
      <c r="E343" s="27">
        <f>'23.22-Pesi-uguali'!S343</f>
        <v>1.3737260066277346E-3</v>
      </c>
      <c r="F343" s="27">
        <f>'23.22-Pesi-uguali'!T343</f>
        <v>8.5028356490799931E-3</v>
      </c>
      <c r="J343" s="28">
        <f t="shared" si="58"/>
        <v>5.8624250453709224E-5</v>
      </c>
      <c r="K343" s="28">
        <f t="shared" si="58"/>
        <v>4.252915335158396E-5</v>
      </c>
      <c r="L343" s="28">
        <f t="shared" si="58"/>
        <v>4.3625910368051868E-5</v>
      </c>
      <c r="M343" s="28">
        <f t="shared" si="58"/>
        <v>1.4709742296954096E-4</v>
      </c>
      <c r="O343" s="28">
        <f t="shared" si="52"/>
        <v>2.4681078618427398E-5</v>
      </c>
      <c r="P343" s="28">
        <f t="shared" si="53"/>
        <v>2.039229325779903E-5</v>
      </c>
      <c r="Q343" s="28">
        <f t="shared" si="54"/>
        <v>8.1227482028850828E-6</v>
      </c>
      <c r="R343" s="28">
        <f t="shared" si="55"/>
        <v>3.2160773342556304E-5</v>
      </c>
      <c r="S343" s="28">
        <f t="shared" si="56"/>
        <v>6.594760336433221E-6</v>
      </c>
      <c r="T343" s="28">
        <f t="shared" si="57"/>
        <v>9.070280078454784E-6</v>
      </c>
    </row>
    <row r="344" spans="1:20" ht="15" customHeight="1" x14ac:dyDescent="0.2">
      <c r="A344" s="21">
        <f>'23.22-Pesi-uguali'!A344</f>
        <v>341</v>
      </c>
      <c r="B344" s="25">
        <f>'23.22-Pesi-uguali'!B344</f>
        <v>46015</v>
      </c>
      <c r="C344" s="27">
        <f>'23.22-Pesi-uguali'!Q344</f>
        <v>3.2239205530143812E-3</v>
      </c>
      <c r="D344" s="27">
        <f>'23.22-Pesi-uguali'!R344</f>
        <v>-1.7856124386751047E-3</v>
      </c>
      <c r="E344" s="27">
        <f>'23.22-Pesi-uguali'!S344</f>
        <v>4.8855777519396034E-5</v>
      </c>
      <c r="F344" s="27">
        <f>'23.22-Pesi-uguali'!T344</f>
        <v>-9.5304621907303774E-4</v>
      </c>
      <c r="J344" s="28">
        <f t="shared" si="58"/>
        <v>5.4835528503460518E-5</v>
      </c>
      <c r="K344" s="28">
        <f t="shared" si="58"/>
        <v>4.3684946726471175E-5</v>
      </c>
      <c r="L344" s="28">
        <f t="shared" si="58"/>
        <v>3.9452031645375218E-5</v>
      </c>
      <c r="M344" s="28">
        <f t="shared" si="58"/>
        <v>1.3961750208011343E-4</v>
      </c>
      <c r="O344" s="28">
        <f t="shared" si="52"/>
        <v>2.5562008826334849E-5</v>
      </c>
      <c r="P344" s="28">
        <f t="shared" si="53"/>
        <v>1.8978630323296684E-5</v>
      </c>
      <c r="Q344" s="28">
        <f t="shared" si="54"/>
        <v>1.1182488753171528E-5</v>
      </c>
      <c r="R344" s="28">
        <f t="shared" si="55"/>
        <v>2.9954988014168229E-5</v>
      </c>
      <c r="S344" s="28">
        <f t="shared" si="56"/>
        <v>1.2188603263067161E-5</v>
      </c>
      <c r="T344" s="28">
        <f t="shared" si="57"/>
        <v>9.3313087167315652E-6</v>
      </c>
    </row>
    <row r="345" spans="1:20" ht="15" customHeight="1" x14ac:dyDescent="0.2">
      <c r="A345" s="21">
        <f>'23.22-Pesi-uguali'!A345</f>
        <v>342</v>
      </c>
      <c r="B345" s="25">
        <f>'23.22-Pesi-uguali'!B345</f>
        <v>46020</v>
      </c>
      <c r="C345" s="27">
        <f>'23.22-Pesi-uguali'!Q345</f>
        <v>-3.6691175039099315E-3</v>
      </c>
      <c r="D345" s="27">
        <f>'23.22-Pesi-uguali'!R345</f>
        <v>-1.2713010119628503E-3</v>
      </c>
      <c r="E345" s="27">
        <f>'23.22-Pesi-uguali'!S345</f>
        <v>-7.4975655813596992E-4</v>
      </c>
      <c r="F345" s="27">
        <f>'23.22-Pesi-uguali'!T345</f>
        <v>2.2235235898800691E-3</v>
      </c>
      <c r="J345" s="28">
        <f t="shared" si="58"/>
        <v>5.0391342026329323E-5</v>
      </c>
      <c r="K345" s="28">
        <f t="shared" si="58"/>
        <v>3.963529323193918E-5</v>
      </c>
      <c r="L345" s="28">
        <f t="shared" si="58"/>
        <v>3.5507067169537406E-5</v>
      </c>
      <c r="M345" s="28">
        <f t="shared" si="58"/>
        <v>1.2574658158167102E-4</v>
      </c>
      <c r="O345" s="28">
        <f t="shared" si="52"/>
        <v>2.2430140679625085E-5</v>
      </c>
      <c r="P345" s="28">
        <f t="shared" si="53"/>
        <v>1.7096518005494842E-5</v>
      </c>
      <c r="Q345" s="28">
        <f t="shared" si="54"/>
        <v>9.7569853484901531E-6</v>
      </c>
      <c r="R345" s="28">
        <f t="shared" si="55"/>
        <v>2.695076546434743E-5</v>
      </c>
      <c r="S345" s="28">
        <f t="shared" si="56"/>
        <v>1.1139920055101356E-5</v>
      </c>
      <c r="T345" s="28">
        <f t="shared" si="57"/>
        <v>8.3935216636539354E-6</v>
      </c>
    </row>
    <row r="346" spans="1:20" ht="15" customHeight="1" x14ac:dyDescent="0.2">
      <c r="A346" s="21">
        <f>'23.22-Pesi-uguali'!A346</f>
        <v>343</v>
      </c>
      <c r="B346" s="25">
        <f>'23.22-Pesi-uguali'!B346</f>
        <v>46021</v>
      </c>
      <c r="C346" s="27">
        <f>'23.22-Pesi-uguali'!Q346</f>
        <v>-1.3736585823374567E-3</v>
      </c>
      <c r="D346" s="27">
        <f>'23.22-Pesi-uguali'!R346</f>
        <v>8.3707058172514583E-3</v>
      </c>
      <c r="E346" s="27">
        <f>'23.22-Pesi-uguali'!S346</f>
        <v>6.1506085427715969E-3</v>
      </c>
      <c r="F346" s="27">
        <f>'23.22-Pesi-uguali'!T346</f>
        <v>-1.8131687312902291E-3</v>
      </c>
      <c r="J346" s="28">
        <f t="shared" si="58"/>
        <v>4.6698450149446214E-5</v>
      </c>
      <c r="K346" s="28">
        <f t="shared" si="58"/>
        <v>3.5833384535047041E-5</v>
      </c>
      <c r="L346" s="28">
        <f t="shared" si="58"/>
        <v>3.2012573942230457E-5</v>
      </c>
      <c r="M346" s="28">
        <f t="shared" si="58"/>
        <v>1.1366632913897923E-4</v>
      </c>
      <c r="O346" s="28">
        <f t="shared" si="52"/>
        <v>2.0653581891235707E-5</v>
      </c>
      <c r="P346" s="28">
        <f t="shared" si="53"/>
        <v>1.5661960696058155E-5</v>
      </c>
      <c r="Q346" s="28">
        <f t="shared" si="54"/>
        <v>7.9654498812425775E-6</v>
      </c>
      <c r="R346" s="28">
        <f t="shared" si="55"/>
        <v>2.4351005545021092E-5</v>
      </c>
      <c r="S346" s="28">
        <f t="shared" si="56"/>
        <v>9.7432512705974411E-6</v>
      </c>
      <c r="T346" s="28">
        <f t="shared" si="57"/>
        <v>7.38745935792028E-6</v>
      </c>
    </row>
    <row r="347" spans="1:20" ht="15" customHeight="1" x14ac:dyDescent="0.2">
      <c r="A347" s="21">
        <f>'23.22-Pesi-uguali'!A347</f>
        <v>344</v>
      </c>
      <c r="B347" s="25">
        <f>'23.22-Pesi-uguali'!B347</f>
        <v>46027</v>
      </c>
      <c r="C347" s="27">
        <f>'23.22-Pesi-uguali'!Q347</f>
        <v>1.1550951697977471E-3</v>
      </c>
      <c r="D347" s="27">
        <f>'23.22-Pesi-uguali'!R347</f>
        <v>2.6263358347784604E-3</v>
      </c>
      <c r="E347" s="27">
        <f>'23.22-Pesi-uguali'!S347</f>
        <v>-1.6865579899905836E-3</v>
      </c>
      <c r="F347" s="27">
        <f>'23.22-Pesi-uguali'!T347</f>
        <v>2.4591193707842299E-2</v>
      </c>
      <c r="J347" s="28">
        <f t="shared" si="58"/>
        <v>4.2217298924584527E-5</v>
      </c>
      <c r="K347" s="28">
        <f t="shared" si="58"/>
        <v>3.925691766943908E-5</v>
      </c>
      <c r="L347" s="28">
        <f t="shared" si="58"/>
        <v>3.2594315092648906E-5</v>
      </c>
      <c r="M347" s="28">
        <f t="shared" si="58"/>
        <v>1.0262845430989417E-4</v>
      </c>
      <c r="O347" s="28">
        <f t="shared" si="52"/>
        <v>1.7438374513503185E-5</v>
      </c>
      <c r="P347" s="28">
        <f t="shared" si="53"/>
        <v>1.3250881005314712E-5</v>
      </c>
      <c r="Q347" s="28">
        <f t="shared" si="54"/>
        <v>7.4179723720145945E-6</v>
      </c>
      <c r="R347" s="28">
        <f t="shared" si="55"/>
        <v>2.7064398461380451E-5</v>
      </c>
      <c r="S347" s="28">
        <f t="shared" si="56"/>
        <v>7.2511759388707413E-6</v>
      </c>
      <c r="T347" s="28">
        <f t="shared" si="57"/>
        <v>5.5335043133122506E-6</v>
      </c>
    </row>
    <row r="348" spans="1:20" ht="15" customHeight="1" x14ac:dyDescent="0.2">
      <c r="A348" s="21">
        <f>'23.22-Pesi-uguali'!A348</f>
        <v>345</v>
      </c>
      <c r="B348" s="25">
        <f>'23.22-Pesi-uguali'!B348</f>
        <v>46028</v>
      </c>
      <c r="C348" s="27">
        <f>'23.22-Pesi-uguali'!Q348</f>
        <v>6.2704481758044739E-3</v>
      </c>
      <c r="D348" s="27">
        <f>'23.22-Pesi-uguali'!R348</f>
        <v>1.7064286980687234E-2</v>
      </c>
      <c r="E348" s="27">
        <f>'23.22-Pesi-uguali'!S348</f>
        <v>6.85688735878513E-3</v>
      </c>
      <c r="F348" s="27">
        <f>'23.22-Pesi-uguali'!T348</f>
        <v>1.5790047713514738E-2</v>
      </c>
      <c r="J348" s="28">
        <f t="shared" si="58"/>
        <v>3.8128993517255084E-5</v>
      </c>
      <c r="K348" s="28">
        <f t="shared" si="58"/>
        <v>3.6020989894199322E-5</v>
      </c>
      <c r="L348" s="28">
        <f t="shared" si="58"/>
        <v>2.9619331368744122E-5</v>
      </c>
      <c r="M348" s="28">
        <f t="shared" si="58"/>
        <v>1.52838289676567E-4</v>
      </c>
      <c r="O348" s="28">
        <f t="shared" si="52"/>
        <v>1.5997903845854799E-5</v>
      </c>
      <c r="P348" s="28">
        <f t="shared" si="53"/>
        <v>1.1730979406001048E-5</v>
      </c>
      <c r="Q348" s="28">
        <f t="shared" si="54"/>
        <v>9.5166920419620728E-6</v>
      </c>
      <c r="R348" s="28">
        <f t="shared" si="55"/>
        <v>2.3915011846587985E-5</v>
      </c>
      <c r="S348" s="28">
        <f t="shared" si="56"/>
        <v>1.298453167047215E-5</v>
      </c>
      <c r="T348" s="28">
        <f t="shared" si="57"/>
        <v>8.327064588442674E-7</v>
      </c>
    </row>
    <row r="349" spans="1:20" ht="15" customHeight="1" x14ac:dyDescent="0.2">
      <c r="A349" s="21">
        <f>'23.22-Pesi-uguali'!A349</f>
        <v>346</v>
      </c>
      <c r="B349" s="25">
        <f>'23.22-Pesi-uguali'!B349</f>
        <v>46029</v>
      </c>
      <c r="C349" s="27">
        <f>'23.22-Pesi-uguali'!Q349</f>
        <v>-3.4338920745331241E-3</v>
      </c>
      <c r="D349" s="27">
        <f>'23.22-Pesi-uguali'!R349</f>
        <v>-9.426035195352624E-3</v>
      </c>
      <c r="E349" s="27">
        <f>'23.22-Pesi-uguali'!S349</f>
        <v>-2.3875226550796077E-3</v>
      </c>
      <c r="F349" s="27">
        <f>'23.22-Pesi-uguali'!T349</f>
        <v>-1.1290379309167878E-2</v>
      </c>
      <c r="J349" s="28">
        <f t="shared" si="58"/>
        <v>3.8247946198074537E-5</v>
      </c>
      <c r="K349" s="28">
        <f t="shared" si="58"/>
        <v>6.1537879920704568E-5</v>
      </c>
      <c r="L349" s="28">
        <f t="shared" si="58"/>
        <v>3.1359088656976443E-5</v>
      </c>
      <c r="M349" s="28">
        <f t="shared" si="58"/>
        <v>1.6248702138841749E-4</v>
      </c>
      <c r="O349" s="28">
        <f t="shared" si="52"/>
        <v>2.5098186178214748E-5</v>
      </c>
      <c r="P349" s="28">
        <f t="shared" si="53"/>
        <v>1.4857457148460041E-5</v>
      </c>
      <c r="Q349" s="28">
        <f t="shared" si="54"/>
        <v>1.8466090425873274E-5</v>
      </c>
      <c r="R349" s="28">
        <f t="shared" si="55"/>
        <v>3.3224300030384779E-5</v>
      </c>
      <c r="S349" s="28">
        <f t="shared" si="56"/>
        <v>3.8630669065640911E-5</v>
      </c>
      <c r="T349" s="28">
        <f t="shared" si="57"/>
        <v>1.1576493669101165E-5</v>
      </c>
    </row>
    <row r="350" spans="1:20" ht="15" customHeight="1" x14ac:dyDescent="0.2">
      <c r="A350" s="21">
        <f>'23.22-Pesi-uguali'!A350</f>
        <v>347</v>
      </c>
      <c r="B350" s="25">
        <f>'23.22-Pesi-uguali'!B350</f>
        <v>46030</v>
      </c>
      <c r="C350" s="27">
        <f>'23.22-Pesi-uguali'!Q350</f>
        <v>7.7307917435177263E-5</v>
      </c>
      <c r="D350" s="27">
        <f>'23.22-Pesi-uguali'!R350</f>
        <v>-3.6041452509686482E-3</v>
      </c>
      <c r="E350" s="27">
        <f>'23.22-Pesi-uguali'!S350</f>
        <v>3.8736611655954277E-4</v>
      </c>
      <c r="F350" s="27">
        <f>'23.22-Pesi-uguali'!T350</f>
        <v>-1.733679333614048E-2</v>
      </c>
      <c r="J350" s="28">
        <f t="shared" si="58"/>
        <v>3.5602313056221228E-5</v>
      </c>
      <c r="K350" s="28">
        <f t="shared" si="58"/>
        <v>6.4269105879036757E-5</v>
      </c>
      <c r="L350" s="28">
        <f t="shared" si="58"/>
        <v>2.8793206234130637E-5</v>
      </c>
      <c r="M350" s="28">
        <f t="shared" si="58"/>
        <v>1.5898558574406436E-4</v>
      </c>
      <c r="O350" s="28">
        <f t="shared" si="52"/>
        <v>2.582516631555244E-5</v>
      </c>
      <c r="P350" s="28">
        <f t="shared" si="53"/>
        <v>1.4191560945918652E-5</v>
      </c>
      <c r="Q350" s="28">
        <f t="shared" si="54"/>
        <v>2.0496475786108379E-5</v>
      </c>
      <c r="R350" s="28">
        <f t="shared" si="55"/>
        <v>3.2152357284994518E-5</v>
      </c>
      <c r="S350" s="28">
        <f t="shared" si="56"/>
        <v>4.5409953432786564E-5</v>
      </c>
      <c r="T350" s="28">
        <f t="shared" si="57"/>
        <v>1.3114447940699083E-5</v>
      </c>
    </row>
    <row r="351" spans="1:20" ht="15" customHeight="1" x14ac:dyDescent="0.2">
      <c r="A351" s="21">
        <f>'23.22-Pesi-uguali'!A351</f>
        <v>348</v>
      </c>
      <c r="B351" s="25">
        <f>'23.22-Pesi-uguali'!B351</f>
        <v>46031</v>
      </c>
      <c r="C351" s="27">
        <f>'23.22-Pesi-uguali'!Q351</f>
        <v>6.5173981335803479E-3</v>
      </c>
      <c r="D351" s="27">
        <f>'23.22-Pesi-uguali'!R351</f>
        <v>6.2679662693035411E-3</v>
      </c>
      <c r="E351" s="27">
        <f>'23.22-Pesi-uguali'!S351</f>
        <v>1.152053016415969E-2</v>
      </c>
      <c r="F351" s="27">
        <f>'23.22-Pesi-uguali'!T351</f>
        <v>1.0184207328159561E-2</v>
      </c>
      <c r="J351" s="28">
        <f t="shared" si="58"/>
        <v>3.2042679402008918E-5</v>
      </c>
      <c r="K351" s="28">
        <f t="shared" si="58"/>
        <v>5.9141181590141072E-5</v>
      </c>
      <c r="L351" s="28">
        <f t="shared" si="58"/>
        <v>2.5928890861543416E-5</v>
      </c>
      <c r="M351" s="28">
        <f t="shared" si="58"/>
        <v>1.7314346748766241E-4</v>
      </c>
      <c r="O351" s="28">
        <f t="shared" si="52"/>
        <v>2.3214786787648567E-5</v>
      </c>
      <c r="P351" s="28">
        <f t="shared" si="53"/>
        <v>1.2775399498102404E-5</v>
      </c>
      <c r="Q351" s="28">
        <f t="shared" si="54"/>
        <v>1.8312801068715431E-5</v>
      </c>
      <c r="R351" s="28">
        <f t="shared" si="55"/>
        <v>2.8797509181556645E-5</v>
      </c>
      <c r="S351" s="28">
        <f t="shared" si="56"/>
        <v>4.7117390226455468E-5</v>
      </c>
      <c r="T351" s="28">
        <f t="shared" si="57"/>
        <v>1.1131434515807567E-5</v>
      </c>
    </row>
    <row r="352" spans="1:20" ht="15" customHeight="1" x14ac:dyDescent="0.2">
      <c r="A352" s="21">
        <f>'23.22-Pesi-uguali'!A352</f>
        <v>349</v>
      </c>
      <c r="B352" s="25">
        <f>'23.22-Pesi-uguali'!B352</f>
        <v>46035</v>
      </c>
      <c r="C352" s="27">
        <f>'23.22-Pesi-uguali'!Q352</f>
        <v>-2.6202829260166927E-4</v>
      </c>
      <c r="D352" s="27">
        <f>'23.22-Pesi-uguali'!R352</f>
        <v>4.2590580077417348E-3</v>
      </c>
      <c r="E352" s="27">
        <f>'23.22-Pesi-uguali'!S352</f>
        <v>-6.9615009316656396E-4</v>
      </c>
      <c r="F352" s="27">
        <f>'23.22-Pesi-uguali'!T352</f>
        <v>2.3126432939227379E-2</v>
      </c>
      <c r="J352" s="28">
        <f t="shared" si="58"/>
        <v>3.3086059304967683E-5</v>
      </c>
      <c r="K352" s="28">
        <f t="shared" si="58"/>
        <v>5.7155803546439657E-5</v>
      </c>
      <c r="L352" s="28">
        <f t="shared" si="58"/>
        <v>3.6608263301720405E-5</v>
      </c>
      <c r="M352" s="28">
        <f t="shared" si="58"/>
        <v>1.6620092862919007E-4</v>
      </c>
      <c r="O352" s="28">
        <f t="shared" si="52"/>
        <v>2.4978391275374057E-5</v>
      </c>
      <c r="P352" s="28">
        <f t="shared" si="53"/>
        <v>1.9006247727267208E-5</v>
      </c>
      <c r="Q352" s="28">
        <f t="shared" si="54"/>
        <v>2.3118974345098128E-5</v>
      </c>
      <c r="R352" s="28">
        <f t="shared" si="55"/>
        <v>3.3138787710745671E-5</v>
      </c>
      <c r="S352" s="28">
        <f t="shared" si="56"/>
        <v>4.8789078005059731E-5</v>
      </c>
      <c r="T352" s="28">
        <f t="shared" si="57"/>
        <v>2.1751037836438649E-5</v>
      </c>
    </row>
    <row r="353" spans="1:20" ht="15" customHeight="1" x14ac:dyDescent="0.2">
      <c r="A353" s="21">
        <f>'23.22-Pesi-uguali'!A353</f>
        <v>350</v>
      </c>
      <c r="B353" s="25">
        <f>'23.22-Pesi-uguali'!B353</f>
        <v>46036</v>
      </c>
      <c r="C353" s="27">
        <f>'23.22-Pesi-uguali'!Q353</f>
        <v>-5.3129508826406649E-3</v>
      </c>
      <c r="D353" s="27">
        <f>'23.22-Pesi-uguali'!R353</f>
        <v>3.4488450704783934E-3</v>
      </c>
      <c r="E353" s="27">
        <f>'23.22-Pesi-uguali'!S353</f>
        <v>-2.2111916249882586E-3</v>
      </c>
      <c r="F353" s="27">
        <f>'23.22-Pesi-uguali'!T353</f>
        <v>1.6176866614011642E-2</v>
      </c>
      <c r="J353" s="28">
        <f t="shared" si="58"/>
        <v>2.9784319257083292E-5</v>
      </c>
      <c r="K353" s="28">
        <f t="shared" si="58"/>
        <v>5.3254180703126598E-5</v>
      </c>
      <c r="L353" s="28">
        <f t="shared" si="58"/>
        <v>3.2995899466769944E-5</v>
      </c>
      <c r="M353" s="28">
        <f t="shared" si="58"/>
        <v>2.0306402581552916E-4</v>
      </c>
      <c r="O353" s="28">
        <f t="shared" si="52"/>
        <v>2.2368952778050649E-5</v>
      </c>
      <c r="P353" s="28">
        <f t="shared" si="53"/>
        <v>1.7123864056571181E-5</v>
      </c>
      <c r="Q353" s="28">
        <f t="shared" si="54"/>
        <v>2.020109893688504E-5</v>
      </c>
      <c r="R353" s="28">
        <f t="shared" si="55"/>
        <v>2.9528414576781985E-5</v>
      </c>
      <c r="S353" s="28">
        <f t="shared" si="56"/>
        <v>5.3759852144585612E-5</v>
      </c>
      <c r="T353" s="28">
        <f t="shared" si="57"/>
        <v>1.7965987208269442E-5</v>
      </c>
    </row>
    <row r="354" spans="1:20" ht="15" customHeight="1" x14ac:dyDescent="0.2">
      <c r="A354" s="21">
        <f>'23.22-Pesi-uguali'!A354</f>
        <v>351</v>
      </c>
      <c r="B354" s="25">
        <f>'23.22-Pesi-uguali'!B354</f>
        <v>46037</v>
      </c>
      <c r="C354" s="27">
        <f>'23.22-Pesi-uguali'!Q354</f>
        <v>2.605763832776786E-3</v>
      </c>
      <c r="D354" s="27">
        <f>'23.22-Pesi-uguali'!R354</f>
        <v>2.5846104504123114E-3</v>
      </c>
      <c r="E354" s="27">
        <f>'23.22-Pesi-uguali'!S354</f>
        <v>-4.4512014460561062E-3</v>
      </c>
      <c r="F354" s="27">
        <f>'23.22-Pesi-uguali'!T354</f>
        <v>-3.8047282858541575E-3</v>
      </c>
      <c r="J354" s="28">
        <f t="shared" si="58"/>
        <v>2.9628632039510184E-5</v>
      </c>
      <c r="K354" s="28">
        <f t="shared" si="58"/>
        <v>4.9118215864830256E-5</v>
      </c>
      <c r="L354" s="28">
        <f t="shared" si="58"/>
        <v>3.0185246360334771E-5</v>
      </c>
      <c r="M354" s="28">
        <f t="shared" si="58"/>
        <v>2.0892672457872871E-4</v>
      </c>
      <c r="O354" s="28">
        <f t="shared" si="52"/>
        <v>1.8299703054116676E-5</v>
      </c>
      <c r="P354" s="28">
        <f t="shared" si="53"/>
        <v>1.6586272900480964E-5</v>
      </c>
      <c r="Q354" s="28">
        <f t="shared" si="54"/>
        <v>9.5862992676691916E-6</v>
      </c>
      <c r="R354" s="28">
        <f t="shared" si="55"/>
        <v>2.5812967385531401E-5</v>
      </c>
      <c r="S354" s="28">
        <f t="shared" si="56"/>
        <v>5.3963017597879105E-5</v>
      </c>
      <c r="T354" s="28">
        <f t="shared" si="57"/>
        <v>1.2592373289897029E-5</v>
      </c>
    </row>
    <row r="355" spans="1:20" ht="15" customHeight="1" x14ac:dyDescent="0.2">
      <c r="A355" s="21">
        <f>'23.22-Pesi-uguali'!A355</f>
        <v>352</v>
      </c>
      <c r="B355" s="25">
        <f>'23.22-Pesi-uguali'!B355</f>
        <v>46038</v>
      </c>
      <c r="C355" s="27">
        <f>'23.22-Pesi-uguali'!Q355</f>
        <v>-5.7158392832867876E-4</v>
      </c>
      <c r="D355" s="27">
        <f>'23.22-Pesi-uguali'!R355</f>
        <v>-4.9797824399969084E-4</v>
      </c>
      <c r="E355" s="27">
        <f>'23.22-Pesi-uguali'!S355</f>
        <v>-7.1170135527620663E-3</v>
      </c>
      <c r="F355" s="27">
        <f>'23.22-Pesi-uguali'!T355</f>
        <v>-3.5073084430033266E-4</v>
      </c>
      <c r="J355" s="28">
        <f t="shared" si="58"/>
        <v>2.7344769350779923E-5</v>
      </c>
      <c r="K355" s="28">
        <f t="shared" si="58"/>
        <v>4.4874415396385283E-5</v>
      </c>
      <c r="L355" s="28">
        <f t="shared" si="58"/>
        <v>2.9148041155638491E-5</v>
      </c>
      <c r="M355" s="28">
        <f t="shared" si="58"/>
        <v>1.8948164785377372E-4</v>
      </c>
      <c r="O355" s="28">
        <f t="shared" si="52"/>
        <v>1.7143221192055142E-5</v>
      </c>
      <c r="P355" s="28">
        <f t="shared" si="53"/>
        <v>1.3767767636379194E-5</v>
      </c>
      <c r="Q355" s="28">
        <f t="shared" si="54"/>
        <v>7.6362470048201156E-6</v>
      </c>
      <c r="R355" s="28">
        <f t="shared" si="55"/>
        <v>2.208120846954156E-5</v>
      </c>
      <c r="S355" s="28">
        <f t="shared" si="56"/>
        <v>4.75833417892314E-5</v>
      </c>
      <c r="T355" s="28">
        <f t="shared" si="57"/>
        <v>1.3026697165691784E-5</v>
      </c>
    </row>
    <row r="356" spans="1:20" ht="15" customHeight="1" x14ac:dyDescent="0.2">
      <c r="A356" s="21">
        <f>'23.22-Pesi-uguali'!A356</f>
        <v>353</v>
      </c>
      <c r="B356" s="25">
        <f>'23.22-Pesi-uguali'!B356</f>
        <v>46042</v>
      </c>
      <c r="C356" s="27">
        <f>'23.22-Pesi-uguali'!Q356</f>
        <v>-2.0593323475481925E-2</v>
      </c>
      <c r="D356" s="27">
        <f>'23.22-Pesi-uguali'!R356</f>
        <v>-7.1019048761042092E-3</v>
      </c>
      <c r="E356" s="27">
        <f>'23.22-Pesi-uguali'!S356</f>
        <v>-1.4444730961841477E-2</v>
      </c>
      <c r="F356" s="27">
        <f>'23.22-Pesi-uguali'!T356</f>
        <v>-1.6222212067115906E-2</v>
      </c>
      <c r="J356" s="28">
        <f t="shared" si="58"/>
        <v>2.4642963234414298E-5</v>
      </c>
      <c r="K356" s="28">
        <f t="shared" si="58"/>
        <v>4.0411772089896455E-5</v>
      </c>
      <c r="L356" s="28">
        <f t="shared" si="58"/>
        <v>3.1298425231094535E-5</v>
      </c>
      <c r="M356" s="28">
        <f t="shared" si="58"/>
        <v>1.7054578428091072E-4</v>
      </c>
      <c r="O356" s="28">
        <f t="shared" si="52"/>
        <v>1.5457362708942384E-5</v>
      </c>
      <c r="P356" s="28">
        <f t="shared" si="53"/>
        <v>1.2797787929186894E-5</v>
      </c>
      <c r="Q356" s="28">
        <f t="shared" si="54"/>
        <v>6.8926695157152259E-6</v>
      </c>
      <c r="R356" s="28">
        <f t="shared" si="55"/>
        <v>2.0227499413740053E-5</v>
      </c>
      <c r="S356" s="28">
        <f t="shared" si="56"/>
        <v>4.2842473243304381E-5</v>
      </c>
      <c r="T356" s="28">
        <f t="shared" si="57"/>
        <v>1.1973643066348322E-5</v>
      </c>
    </row>
    <row r="357" spans="1:20" ht="15" customHeight="1" x14ac:dyDescent="0.2">
      <c r="A357" s="21">
        <f>'23.22-Pesi-uguali'!A357</f>
        <v>354</v>
      </c>
      <c r="B357" s="25">
        <f>'23.22-Pesi-uguali'!B357</f>
        <v>46043</v>
      </c>
      <c r="C357" s="27">
        <f>'23.22-Pesi-uguali'!Q357</f>
        <v>1.1605976118802871E-2</v>
      </c>
      <c r="D357" s="27">
        <f>'23.22-Pesi-uguali'!R357</f>
        <v>-4.6827855088694525E-4</v>
      </c>
      <c r="E357" s="27">
        <f>'23.22-Pesi-uguali'!S357</f>
        <v>1.757733401346254E-3</v>
      </c>
      <c r="F357" s="27">
        <f>'23.22-Pesi-uguali'!T357</f>
        <v>-3.4197248242352988E-3</v>
      </c>
      <c r="J357" s="28">
        <f t="shared" ref="J357:M372" si="59">J356*$H$2+C356^2*(1-$H$2)</f>
        <v>6.4587164087556351E-5</v>
      </c>
      <c r="K357" s="28">
        <f t="shared" si="59"/>
        <v>4.1414300167830079E-5</v>
      </c>
      <c r="L357" s="28">
        <f t="shared" si="59"/>
        <v>4.9033607963983257E-5</v>
      </c>
      <c r="M357" s="28">
        <f t="shared" si="59"/>
        <v>1.7980722228786775E-4</v>
      </c>
      <c r="O357" s="28">
        <f t="shared" si="52"/>
        <v>2.8536808878619778E-5</v>
      </c>
      <c r="P357" s="28">
        <f t="shared" si="53"/>
        <v>4.1264510857619265E-5</v>
      </c>
      <c r="Q357" s="28">
        <f t="shared" si="54"/>
        <v>3.9610328622742112E-5</v>
      </c>
      <c r="R357" s="28">
        <f t="shared" si="55"/>
        <v>2.846325999755759E-5</v>
      </c>
      <c r="S357" s="28">
        <f t="shared" si="56"/>
        <v>5.0079086617038641E-5</v>
      </c>
      <c r="T357" s="28">
        <f t="shared" si="57"/>
        <v>3.4208827651256241E-5</v>
      </c>
    </row>
    <row r="358" spans="1:20" ht="15" customHeight="1" x14ac:dyDescent="0.2">
      <c r="A358" s="21">
        <f>'23.22-Pesi-uguali'!A358</f>
        <v>355</v>
      </c>
      <c r="B358" s="25">
        <f>'23.22-Pesi-uguali'!B358</f>
        <v>46044</v>
      </c>
      <c r="C358" s="27">
        <f>'23.22-Pesi-uguali'!Q358</f>
        <v>5.5043400610052745E-3</v>
      </c>
      <c r="D358" s="27">
        <f>'23.22-Pesi-uguali'!R358</f>
        <v>8.8068561094591341E-4</v>
      </c>
      <c r="E358" s="27">
        <f>'23.22-Pesi-uguali'!S358</f>
        <v>7.0414142320502889E-3</v>
      </c>
      <c r="F358" s="27">
        <f>'23.22-Pesi-uguali'!T358</f>
        <v>1.0916024665220712E-2</v>
      </c>
      <c r="J358" s="28">
        <f t="shared" si="59"/>
        <v>7.1598315845822967E-5</v>
      </c>
      <c r="K358" s="28">
        <f t="shared" si="59"/>
        <v>3.7294798631169151E-5</v>
      </c>
      <c r="L358" s="28">
        <f t="shared" si="59"/>
        <v>4.443920983860576E-5</v>
      </c>
      <c r="M358" s="28">
        <f t="shared" si="59"/>
        <v>1.6299595184643011E-4</v>
      </c>
      <c r="O358" s="28">
        <f t="shared" si="52"/>
        <v>2.5139645022903651E-5</v>
      </c>
      <c r="P358" s="28">
        <f t="shared" si="53"/>
        <v>3.917808095978202E-5</v>
      </c>
      <c r="Q358" s="28">
        <f t="shared" si="54"/>
        <v>3.1680371296172676E-5</v>
      </c>
      <c r="R358" s="28">
        <f t="shared" si="55"/>
        <v>2.5534623112799033E-5</v>
      </c>
      <c r="S358" s="28">
        <f t="shared" si="56"/>
        <v>4.5231316333847281E-5</v>
      </c>
      <c r="T358" s="28">
        <f t="shared" si="57"/>
        <v>3.0186848431433482E-5</v>
      </c>
    </row>
    <row r="359" spans="1:20" ht="15" customHeight="1" x14ac:dyDescent="0.2">
      <c r="A359" s="21">
        <f>'23.22-Pesi-uguali'!A359</f>
        <v>356</v>
      </c>
      <c r="B359" s="25">
        <f>'23.22-Pesi-uguali'!B359</f>
        <v>46045</v>
      </c>
      <c r="C359" s="27">
        <f>'23.22-Pesi-uguali'!Q359</f>
        <v>4.1674197495386285E-4</v>
      </c>
      <c r="D359" s="27">
        <f>'23.22-Pesi-uguali'!R359</f>
        <v>7.1599248704643133E-3</v>
      </c>
      <c r="E359" s="27">
        <f>'23.22-Pesi-uguali'!S359</f>
        <v>2.3577261029321468E-3</v>
      </c>
      <c r="F359" s="27">
        <f>'23.22-Pesi-uguali'!T359</f>
        <v>6.9477469172116611E-3</v>
      </c>
      <c r="J359" s="28">
        <f t="shared" si="59"/>
        <v>6.7468260211959427E-5</v>
      </c>
      <c r="K359" s="28">
        <f t="shared" si="59"/>
        <v>3.3642879482584959E-5</v>
      </c>
      <c r="L359" s="28">
        <f t="shared" si="59"/>
        <v>4.4953440293477216E-5</v>
      </c>
      <c r="M359" s="28">
        <f t="shared" si="59"/>
        <v>1.5861231611095781E-4</v>
      </c>
      <c r="O359" s="28">
        <f t="shared" si="52"/>
        <v>2.3110439829561339E-5</v>
      </c>
      <c r="P359" s="28">
        <f t="shared" si="53"/>
        <v>3.9136106708164534E-5</v>
      </c>
      <c r="Q359" s="28">
        <f t="shared" si="54"/>
        <v>3.4520885353725013E-5</v>
      </c>
      <c r="R359" s="28">
        <f t="shared" si="55"/>
        <v>2.3601288021006774E-5</v>
      </c>
      <c r="S359" s="28">
        <f t="shared" si="56"/>
        <v>4.1669543285601609E-5</v>
      </c>
      <c r="T359" s="28">
        <f t="shared" si="57"/>
        <v>3.4854588731799845E-5</v>
      </c>
    </row>
    <row r="360" spans="1:20" ht="15" customHeight="1" x14ac:dyDescent="0.2">
      <c r="A360" s="21">
        <f>'23.22-Pesi-uguali'!A360</f>
        <v>357</v>
      </c>
      <c r="B360" s="25">
        <f>'23.22-Pesi-uguali'!B360</f>
        <v>46048</v>
      </c>
      <c r="C360" s="27">
        <f>'23.22-Pesi-uguali'!Q360</f>
        <v>5.0059690803587464E-3</v>
      </c>
      <c r="D360" s="27">
        <f>'23.22-Pesi-uguali'!R360</f>
        <v>9.2401653558159234E-3</v>
      </c>
      <c r="E360" s="27">
        <f>'23.22-Pesi-uguali'!S360</f>
        <v>6.5284532339614275E-3</v>
      </c>
      <c r="F360" s="27">
        <f>'23.22-Pesi-uguali'!T360</f>
        <v>7.3071321662001171E-3</v>
      </c>
      <c r="J360" s="28">
        <f t="shared" si="59"/>
        <v>6.0738801578132328E-5</v>
      </c>
      <c r="K360" s="28">
        <f t="shared" si="59"/>
        <v>3.5405043949395803E-5</v>
      </c>
      <c r="L360" s="28">
        <f t="shared" si="59"/>
        <v>4.1013983501774258E-5</v>
      </c>
      <c r="M360" s="28">
        <f t="shared" si="59"/>
        <v>1.4757820322242445E-4</v>
      </c>
      <c r="O360" s="28">
        <f t="shared" si="52"/>
        <v>2.1097779969709063E-5</v>
      </c>
      <c r="P360" s="28">
        <f t="shared" si="53"/>
        <v>3.5320752380601703E-5</v>
      </c>
      <c r="Q360" s="28">
        <f t="shared" si="54"/>
        <v>3.1358338595528352E-5</v>
      </c>
      <c r="R360" s="28">
        <f t="shared" si="55"/>
        <v>2.2929273395118776E-5</v>
      </c>
      <c r="S360" s="28">
        <f t="shared" si="56"/>
        <v>4.2477123551664999E-5</v>
      </c>
      <c r="T360" s="28">
        <f t="shared" si="57"/>
        <v>3.3007218284947488E-5</v>
      </c>
    </row>
    <row r="361" spans="1:20" ht="15" customHeight="1" x14ac:dyDescent="0.2">
      <c r="A361" s="21">
        <f>'23.22-Pesi-uguali'!A361</f>
        <v>358</v>
      </c>
      <c r="B361" s="25">
        <f>'23.22-Pesi-uguali'!B361</f>
        <v>46049</v>
      </c>
      <c r="C361" s="27">
        <f>'23.22-Pesi-uguali'!Q361</f>
        <v>4.0841505729838131E-3</v>
      </c>
      <c r="D361" s="27">
        <f>'23.22-Pesi-uguali'!R361</f>
        <v>1.2774489456467477E-2</v>
      </c>
      <c r="E361" s="27">
        <f>'23.22-Pesi-uguali'!S361</f>
        <v>1.054727606461207E-2</v>
      </c>
      <c r="F361" s="27">
        <f>'23.22-Pesi-uguali'!T361</f>
        <v>1.4178005532474797E-2</v>
      </c>
      <c r="J361" s="28">
        <f t="shared" si="59"/>
        <v>5.7170894063669876E-5</v>
      </c>
      <c r="K361" s="28">
        <f t="shared" si="59"/>
        <v>4.0402605134738309E-5</v>
      </c>
      <c r="L361" s="28">
        <f t="shared" si="59"/>
        <v>4.117465531439898E-5</v>
      </c>
      <c r="M361" s="28">
        <f t="shared" si="59"/>
        <v>1.3815980094961366E-4</v>
      </c>
      <c r="O361" s="28">
        <f t="shared" si="52"/>
        <v>2.3613600179599815E-5</v>
      </c>
      <c r="P361" s="28">
        <f t="shared" si="53"/>
        <v>3.5056800645719433E-5</v>
      </c>
      <c r="Q361" s="28">
        <f t="shared" si="54"/>
        <v>3.1880432504984775E-5</v>
      </c>
      <c r="R361" s="28">
        <f t="shared" si="55"/>
        <v>2.666874479555838E-5</v>
      </c>
      <c r="S361" s="28">
        <f t="shared" si="56"/>
        <v>4.4981322145747546E-5</v>
      </c>
      <c r="T361" s="28">
        <f t="shared" si="57"/>
        <v>3.4476923518594009E-5</v>
      </c>
    </row>
    <row r="362" spans="1:20" ht="15" customHeight="1" x14ac:dyDescent="0.2">
      <c r="A362" s="21">
        <f>'23.22-Pesi-uguali'!A362</f>
        <v>359</v>
      </c>
      <c r="B362" s="25">
        <f>'23.22-Pesi-uguali'!B362</f>
        <v>46050</v>
      </c>
      <c r="C362" s="27">
        <f>'23.22-Pesi-uguali'!Q362</f>
        <v>-7.2772610707697521E-5</v>
      </c>
      <c r="D362" s="27">
        <f>'23.22-Pesi-uguali'!R362</f>
        <v>-1.7015346428548271E-3</v>
      </c>
      <c r="E362" s="27">
        <f>'23.22-Pesi-uguali'!S362</f>
        <v>-6.8343412554948994E-3</v>
      </c>
      <c r="F362" s="27">
        <f>'23.22-Pesi-uguali'!T362</f>
        <v>5.1251675103220831E-3</v>
      </c>
      <c r="J362" s="28">
        <f t="shared" si="59"/>
        <v>5.3121833247583292E-5</v>
      </c>
      <c r="K362" s="28">
        <f t="shared" si="59"/>
        <v>5.268110270860435E-5</v>
      </c>
      <c r="L362" s="28">
        <f t="shared" si="59"/>
        <v>4.8181693021272949E-5</v>
      </c>
      <c r="M362" s="28">
        <f t="shared" si="59"/>
        <v>1.4444540494254089E-4</v>
      </c>
      <c r="O362" s="28">
        <f t="shared" si="52"/>
        <v>2.6469534004960565E-5</v>
      </c>
      <c r="P362" s="28">
        <f t="shared" si="53"/>
        <v>3.5858786939417873E-5</v>
      </c>
      <c r="Q362" s="28">
        <f t="shared" si="54"/>
        <v>3.4482900196408761E-5</v>
      </c>
      <c r="R362" s="28">
        <f t="shared" si="55"/>
        <v>3.7475477004186411E-5</v>
      </c>
      <c r="S362" s="28">
        <f t="shared" si="56"/>
        <v>5.8594868150006475E-5</v>
      </c>
      <c r="T362" s="28">
        <f t="shared" si="57"/>
        <v>4.59831650063955E-5</v>
      </c>
    </row>
    <row r="363" spans="1:20" ht="15" customHeight="1" x14ac:dyDescent="0.2">
      <c r="A363" s="21">
        <f>'23.22-Pesi-uguali'!A363</f>
        <v>360</v>
      </c>
      <c r="B363" s="25">
        <f>'23.22-Pesi-uguali'!B363</f>
        <v>46051</v>
      </c>
      <c r="C363" s="27">
        <f>'23.22-Pesi-uguali'!Q363</f>
        <v>-1.2784437636096529E-3</v>
      </c>
      <c r="D363" s="27">
        <f>'23.22-Pesi-uguali'!R363</f>
        <v>3.8647847729637082E-3</v>
      </c>
      <c r="E363" s="27">
        <f>'23.22-Pesi-uguali'!S363</f>
        <v>7.8077793924389858E-5</v>
      </c>
      <c r="F363" s="27">
        <f>'23.22-Pesi-uguali'!T363</f>
        <v>-4.0632368292717221E-3</v>
      </c>
      <c r="J363" s="28">
        <f t="shared" si="59"/>
        <v>4.7810179508111884E-5</v>
      </c>
      <c r="K363" s="28">
        <f t="shared" si="59"/>
        <v>4.7702514451827429E-5</v>
      </c>
      <c r="L363" s="28">
        <f t="shared" si="59"/>
        <v>4.8034345758801609E-5</v>
      </c>
      <c r="M363" s="28">
        <f t="shared" si="59"/>
        <v>1.3262759864917292E-4</v>
      </c>
      <c r="O363" s="28">
        <f t="shared" si="52"/>
        <v>2.3834963116281523E-5</v>
      </c>
      <c r="P363" s="28">
        <f t="shared" si="53"/>
        <v>3.2322643531039058E-5</v>
      </c>
      <c r="Q363" s="28">
        <f t="shared" si="54"/>
        <v>3.0997312994763843E-5</v>
      </c>
      <c r="R363" s="28">
        <f t="shared" si="55"/>
        <v>3.4890816144499421E-5</v>
      </c>
      <c r="S363" s="28">
        <f t="shared" si="56"/>
        <v>5.1863316328081128E-5</v>
      </c>
      <c r="T363" s="28">
        <f t="shared" si="57"/>
        <v>3.7882134130044319E-5</v>
      </c>
    </row>
    <row r="364" spans="1:20" ht="15" customHeight="1" x14ac:dyDescent="0.2">
      <c r="A364" s="21">
        <f>'23.22-Pesi-uguali'!A364</f>
        <v>361</v>
      </c>
      <c r="B364" s="25">
        <f>'23.22-Pesi-uguali'!B364</f>
        <v>46052</v>
      </c>
      <c r="C364" s="27">
        <f>'23.22-Pesi-uguali'!Q364</f>
        <v>-4.236195124216185E-3</v>
      </c>
      <c r="D364" s="27">
        <f>'23.22-Pesi-uguali'!R364</f>
        <v>9.7324615459641432E-4</v>
      </c>
      <c r="E364" s="27">
        <f>'23.22-Pesi-uguali'!S364</f>
        <v>2.7066554209562131E-3</v>
      </c>
      <c r="F364" s="27">
        <f>'23.22-Pesi-uguali'!T364</f>
        <v>-5.6744048711881608E-3</v>
      </c>
      <c r="J364" s="28">
        <f t="shared" si="59"/>
        <v>4.3192603402971939E-5</v>
      </c>
      <c r="K364" s="28">
        <f t="shared" si="59"/>
        <v>4.4425919140777902E-5</v>
      </c>
      <c r="L364" s="28">
        <f t="shared" si="59"/>
        <v>4.3231520797111864E-5</v>
      </c>
      <c r="M364" s="28">
        <f t="shared" si="59"/>
        <v>1.2101582813733064E-4</v>
      </c>
      <c r="O364" s="28">
        <f t="shared" si="52"/>
        <v>2.0957375805584473E-5</v>
      </c>
      <c r="P364" s="28">
        <f t="shared" si="53"/>
        <v>2.9080397371063249E-5</v>
      </c>
      <c r="Q364" s="28">
        <f t="shared" si="54"/>
        <v>2.8417043673732608E-5</v>
      </c>
      <c r="R364" s="28">
        <f t="shared" si="55"/>
        <v>3.1431909916956043E-5</v>
      </c>
      <c r="S364" s="28">
        <f t="shared" si="56"/>
        <v>4.5106631112601549E-5</v>
      </c>
      <c r="T364" s="28">
        <f t="shared" si="57"/>
        <v>3.40621958602577E-5</v>
      </c>
    </row>
    <row r="365" spans="1:20" ht="15" customHeight="1" x14ac:dyDescent="0.2">
      <c r="A365" s="21">
        <f>'23.22-Pesi-uguali'!A365</f>
        <v>362</v>
      </c>
      <c r="B365" s="25">
        <f>'23.22-Pesi-uguali'!B365</f>
        <v>46055</v>
      </c>
      <c r="C365" s="27">
        <f>'23.22-Pesi-uguali'!Q365</f>
        <v>5.4374188450990336E-3</v>
      </c>
      <c r="D365" s="27">
        <f>'23.22-Pesi-uguali'!R365</f>
        <v>5.3027434533598995E-3</v>
      </c>
      <c r="E365" s="27">
        <f>'23.22-Pesi-uguali'!S365</f>
        <v>6.0921828641746428E-5</v>
      </c>
      <c r="F365" s="27">
        <f>'23.22-Pesi-uguali'!T365</f>
        <v>-1.9066218836389981E-2</v>
      </c>
      <c r="J365" s="28">
        <f t="shared" si="59"/>
        <v>4.0667877975718043E-5</v>
      </c>
      <c r="K365" s="28">
        <f t="shared" si="59"/>
        <v>4.0078048034443784E-5</v>
      </c>
      <c r="L365" s="28">
        <f t="shared" si="59"/>
        <v>3.9640967074179844E-5</v>
      </c>
      <c r="M365" s="28">
        <f t="shared" si="59"/>
        <v>1.1213413238781396E-4</v>
      </c>
      <c r="O365" s="28">
        <f t="shared" si="52"/>
        <v>1.8449352163549677E-5</v>
      </c>
      <c r="P365" s="28">
        <f t="shared" si="53"/>
        <v>2.502576558423812E-5</v>
      </c>
      <c r="Q365" s="28">
        <f t="shared" si="54"/>
        <v>2.7979127931174932E-5</v>
      </c>
      <c r="R365" s="28">
        <f t="shared" si="55"/>
        <v>2.8552143123286758E-5</v>
      </c>
      <c r="S365" s="28">
        <f t="shared" si="56"/>
        <v>4.0043708729290691E-5</v>
      </c>
      <c r="T365" s="28">
        <f t="shared" si="57"/>
        <v>2.9120110403701754E-5</v>
      </c>
    </row>
    <row r="366" spans="1:20" ht="15" customHeight="1" x14ac:dyDescent="0.2">
      <c r="A366" s="21">
        <f>'23.22-Pesi-uguali'!A366</f>
        <v>363</v>
      </c>
      <c r="B366" s="25">
        <f>'23.22-Pesi-uguali'!B366</f>
        <v>46056</v>
      </c>
      <c r="C366" s="27">
        <f>'23.22-Pesi-uguali'!Q366</f>
        <v>-8.3967198944162446E-3</v>
      </c>
      <c r="D366" s="27">
        <f>'23.22-Pesi-uguali'!R366</f>
        <v>-1.8566627716644227E-3</v>
      </c>
      <c r="E366" s="27">
        <f>'23.22-Pesi-uguali'!S366</f>
        <v>-3.5079236626055828E-3</v>
      </c>
      <c r="F366" s="27">
        <f>'23.22-Pesi-uguali'!T366</f>
        <v>3.3944361360779253E-2</v>
      </c>
      <c r="J366" s="28">
        <f t="shared" si="59"/>
        <v>3.9557642547850052E-5</v>
      </c>
      <c r="K366" s="28">
        <f t="shared" si="59"/>
        <v>3.8882152044214531E-5</v>
      </c>
      <c r="L366" s="28">
        <f t="shared" si="59"/>
        <v>3.5677241513682362E-5</v>
      </c>
      <c r="M366" s="28">
        <f t="shared" si="59"/>
        <v>1.3727278922074377E-4</v>
      </c>
      <c r="O366" s="28">
        <f t="shared" si="52"/>
        <v>1.9487740665597171E-5</v>
      </c>
      <c r="P366" s="28">
        <f t="shared" si="53"/>
        <v>2.2556314775727763E-5</v>
      </c>
      <c r="Q366" s="28">
        <f t="shared" si="54"/>
        <v>1.4814113377480536E-5</v>
      </c>
      <c r="R366" s="28">
        <f t="shared" si="55"/>
        <v>2.5729234093757756E-5</v>
      </c>
      <c r="S366" s="28">
        <f t="shared" si="56"/>
        <v>2.5929011144862209E-5</v>
      </c>
      <c r="T366" s="28">
        <f t="shared" si="57"/>
        <v>2.609194447165192E-5</v>
      </c>
    </row>
    <row r="367" spans="1:20" ht="15" customHeight="1" x14ac:dyDescent="0.2">
      <c r="A367" s="21">
        <f>'23.22-Pesi-uguali'!A367</f>
        <v>364</v>
      </c>
      <c r="B367" s="25">
        <f>'23.22-Pesi-uguali'!B367</f>
        <v>46057</v>
      </c>
      <c r="C367" s="27">
        <f>'23.22-Pesi-uguali'!Q367</f>
        <v>-5.0666623361860378E-3</v>
      </c>
      <c r="D367" s="27">
        <f>'23.22-Pesi-uguali'!R367</f>
        <v>1.095406315060991E-2</v>
      </c>
      <c r="E367" s="27">
        <f>'23.22-Pesi-uguali'!S367</f>
        <v>1.1741772547065816E-2</v>
      </c>
      <c r="F367" s="27">
        <f>'23.22-Pesi-uguali'!T367</f>
        <v>-1.2813131617302308E-2</v>
      </c>
      <c r="J367" s="28">
        <f t="shared" si="59"/>
        <v>4.2652368791593602E-5</v>
      </c>
      <c r="K367" s="28">
        <f t="shared" si="59"/>
        <v>3.5338656504561542E-5</v>
      </c>
      <c r="L367" s="28">
        <f t="shared" si="59"/>
        <v>3.3340070204580948E-5</v>
      </c>
      <c r="M367" s="28">
        <f t="shared" si="59"/>
        <v>2.3876747711778574E-4</v>
      </c>
      <c r="O367" s="28">
        <f t="shared" si="52"/>
        <v>1.9097954322243121E-5</v>
      </c>
      <c r="P367" s="28">
        <f t="shared" si="53"/>
        <v>2.3246188538744367E-5</v>
      </c>
      <c r="Q367" s="28">
        <f t="shared" si="54"/>
        <v>-1.5169427394398433E-5</v>
      </c>
      <c r="R367" s="28">
        <f t="shared" si="55"/>
        <v>2.3807613811402033E-5</v>
      </c>
      <c r="S367" s="28">
        <f t="shared" si="56"/>
        <v>1.7033786825727678E-5</v>
      </c>
      <c r="T367" s="28">
        <f t="shared" si="57"/>
        <v>1.1575327181535513E-5</v>
      </c>
    </row>
    <row r="368" spans="1:20" ht="15" customHeight="1" x14ac:dyDescent="0.2">
      <c r="A368" s="21">
        <f>'23.22-Pesi-uguali'!A368</f>
        <v>365</v>
      </c>
      <c r="B368" s="25">
        <f>'23.22-Pesi-uguali'!B368</f>
        <v>46058</v>
      </c>
      <c r="C368" s="27">
        <f>'23.22-Pesi-uguali'!Q368</f>
        <v>-1.2242806078312986E-2</v>
      </c>
      <c r="D368" s="27">
        <f>'23.22-Pesi-uguali'!R368</f>
        <v>-1.9333896866868084E-2</v>
      </c>
      <c r="E368" s="27">
        <f>'23.22-Pesi-uguali'!S368</f>
        <v>-4.7632627042054985E-3</v>
      </c>
      <c r="F368" s="27">
        <f>'23.22-Pesi-uguali'!T368</f>
        <v>-1.0385867044066891E-2</v>
      </c>
      <c r="J368" s="28">
        <f t="shared" si="59"/>
        <v>4.0954238635326853E-5</v>
      </c>
      <c r="K368" s="28">
        <f t="shared" si="59"/>
        <v>4.3803940804860382E-5</v>
      </c>
      <c r="L368" s="28">
        <f t="shared" si="59"/>
        <v>4.3792985438825698E-5</v>
      </c>
      <c r="M368" s="28">
        <f t="shared" si="59"/>
        <v>2.3130836359023838E-4</v>
      </c>
      <c r="O368" s="28">
        <f t="shared" si="52"/>
        <v>1.1638104970678952E-5</v>
      </c>
      <c r="P368" s="28">
        <f t="shared" si="53"/>
        <v>1.4972410012441775E-5</v>
      </c>
      <c r="Q368" s="28">
        <f t="shared" si="54"/>
        <v>-7.1605035175605828E-6</v>
      </c>
      <c r="R368" s="28">
        <f t="shared" si="55"/>
        <v>3.42888642283275E-5</v>
      </c>
      <c r="S368" s="28">
        <f t="shared" si="56"/>
        <v>1.2948228538543171E-6</v>
      </c>
      <c r="T368" s="28">
        <f t="shared" si="57"/>
        <v>-4.6270932432161606E-6</v>
      </c>
    </row>
    <row r="369" spans="1:20" ht="15" customHeight="1" x14ac:dyDescent="0.2">
      <c r="A369" s="21">
        <f>'23.22-Pesi-uguali'!A369</f>
        <v>366</v>
      </c>
      <c r="B369" s="25">
        <f>'23.22-Pesi-uguali'!B369</f>
        <v>46059</v>
      </c>
      <c r="C369" s="27">
        <f>'23.22-Pesi-uguali'!Q369</f>
        <v>1.9736629028708028E-2</v>
      </c>
      <c r="D369" s="27">
        <f>'23.22-Pesi-uguali'!R369</f>
        <v>6.9161526925462574E-3</v>
      </c>
      <c r="E369" s="27">
        <f>'23.22-Pesi-uguali'!S369</f>
        <v>3.9873650777059932E-3</v>
      </c>
      <c r="F369" s="27">
        <f>'23.22-Pesi-uguali'!T369</f>
        <v>6.883086310365466E-3</v>
      </c>
      <c r="J369" s="28">
        <f t="shared" si="59"/>
        <v>5.1847444838911902E-5</v>
      </c>
      <c r="K369" s="28">
        <f t="shared" si="59"/>
        <v>7.6803503530243478E-5</v>
      </c>
      <c r="L369" s="28">
        <f t="shared" si="59"/>
        <v>4.1682554053870639E-5</v>
      </c>
      <c r="M369" s="28">
        <f t="shared" si="59"/>
        <v>2.18964150656918E-4</v>
      </c>
      <c r="O369" s="28">
        <f t="shared" si="52"/>
        <v>3.4144409481527947E-5</v>
      </c>
      <c r="P369" s="28">
        <f t="shared" si="53"/>
        <v>1.9306739169962459E-5</v>
      </c>
      <c r="Q369" s="28">
        <f t="shared" si="54"/>
        <v>6.2707624517607385E-6</v>
      </c>
      <c r="R369" s="28">
        <f t="shared" si="55"/>
        <v>4.0069220792785577E-5</v>
      </c>
      <c r="S369" s="28">
        <f t="shared" si="56"/>
        <v>2.1245268798768218E-5</v>
      </c>
      <c r="T369" s="28">
        <f t="shared" si="57"/>
        <v>7.8267739528953745E-7</v>
      </c>
    </row>
    <row r="370" spans="1:20" ht="15" customHeight="1" x14ac:dyDescent="0.2">
      <c r="A370" s="21">
        <f>'23.22-Pesi-uguali'!A370</f>
        <v>367</v>
      </c>
      <c r="B370" s="25">
        <f>'23.22-Pesi-uguali'!B370</f>
        <v>46062</v>
      </c>
      <c r="C370" s="27">
        <f>'23.22-Pesi-uguali'!Q370</f>
        <v>4.7848595687144408E-3</v>
      </c>
      <c r="D370" s="27">
        <f>'23.22-Pesi-uguali'!R370</f>
        <v>6.8517521909853933E-3</v>
      </c>
      <c r="E370" s="27">
        <f>'23.22-Pesi-uguali'!S370</f>
        <v>1.3819107408723861E-2</v>
      </c>
      <c r="F370" s="27">
        <f>'23.22-Pesi-uguali'!T370</f>
        <v>4.4856821051173862E-2</v>
      </c>
      <c r="J370" s="28">
        <f t="shared" si="59"/>
        <v>8.5616152896704739E-5</v>
      </c>
      <c r="K370" s="28">
        <f t="shared" si="59"/>
        <v>7.390646998388061E-5</v>
      </c>
      <c r="L370" s="28">
        <f t="shared" si="59"/>
        <v>3.9104206674774507E-5</v>
      </c>
      <c r="M370" s="28">
        <f t="shared" si="59"/>
        <v>2.0180542330682026E-4</v>
      </c>
      <c r="O370" s="28">
        <f t="shared" si="52"/>
        <v>4.4380122533243716E-5</v>
      </c>
      <c r="P370" s="28">
        <f t="shared" si="53"/>
        <v>2.5245779787037086E-5</v>
      </c>
      <c r="Q370" s="28">
        <f t="shared" si="54"/>
        <v>1.922857831461085E-5</v>
      </c>
      <c r="R370" s="28">
        <f t="shared" si="55"/>
        <v>3.8820021285341143E-5</v>
      </c>
      <c r="S370" s="28">
        <f t="shared" si="56"/>
        <v>2.3881189510737636E-5</v>
      </c>
      <c r="T370" s="28">
        <f t="shared" si="57"/>
        <v>3.448947453839329E-6</v>
      </c>
    </row>
    <row r="371" spans="1:20" ht="15" customHeight="1" x14ac:dyDescent="0.2">
      <c r="A371" s="21">
        <f>'23.22-Pesi-uguali'!A371</f>
        <v>368</v>
      </c>
      <c r="B371" s="25">
        <f>'23.22-Pesi-uguali'!B371</f>
        <v>46063</v>
      </c>
      <c r="C371" s="27">
        <f>'23.22-Pesi-uguali'!Q371</f>
        <v>-3.2467511522966865E-3</v>
      </c>
      <c r="D371" s="27">
        <f>'23.22-Pesi-uguali'!R371</f>
        <v>-1.7606750331519269E-3</v>
      </c>
      <c r="E371" s="27">
        <f>'23.22-Pesi-uguali'!S371</f>
        <v>1.2306600420726992E-3</v>
      </c>
      <c r="F371" s="27">
        <f>'23.22-Pesi-uguali'!T371</f>
        <v>2.983848624293144E-2</v>
      </c>
      <c r="J371" s="28">
        <f t="shared" si="59"/>
        <v>7.934402571626609E-5</v>
      </c>
      <c r="K371" s="28">
        <f t="shared" si="59"/>
        <v>7.1210473794159861E-5</v>
      </c>
      <c r="L371" s="28">
        <f t="shared" si="59"/>
        <v>5.4290558964681721E-5</v>
      </c>
      <c r="M371" s="28">
        <f t="shared" si="59"/>
        <v>3.8283832045784161E-4</v>
      </c>
      <c r="O371" s="28">
        <f t="shared" si="52"/>
        <v>4.3220577483269005E-5</v>
      </c>
      <c r="P371" s="28">
        <f t="shared" si="53"/>
        <v>2.9333450639905876E-5</v>
      </c>
      <c r="Q371" s="28">
        <f t="shared" si="54"/>
        <v>3.876907942603182E-5</v>
      </c>
      <c r="R371" s="28">
        <f t="shared" si="55"/>
        <v>4.4406529103325648E-5</v>
      </c>
      <c r="S371" s="28">
        <f t="shared" si="56"/>
        <v>5.2227852751465883E-5</v>
      </c>
      <c r="T371" s="28">
        <f t="shared" si="57"/>
        <v>6.5092175520463106E-5</v>
      </c>
    </row>
    <row r="372" spans="1:20" ht="15" customHeight="1" x14ac:dyDescent="0.2">
      <c r="A372" s="21">
        <f>'23.22-Pesi-uguali'!A372</f>
        <v>369</v>
      </c>
      <c r="B372" s="25">
        <f>'23.22-Pesi-uguali'!B372</f>
        <v>46065</v>
      </c>
      <c r="C372" s="27">
        <f>'23.22-Pesi-uguali'!Q372</f>
        <v>-1.5598667298327939E-2</v>
      </c>
      <c r="D372" s="27">
        <f>'23.22-Pesi-uguali'!R372</f>
        <v>1.1680637332276171E-3</v>
      </c>
      <c r="E372" s="27">
        <f>'23.22-Pesi-uguali'!S372</f>
        <v>-1.3710538660758803E-4</v>
      </c>
      <c r="F372" s="27">
        <f>'23.22-Pesi-uguali'!T372</f>
        <v>9.0155403860535405E-3</v>
      </c>
      <c r="J372" s="28">
        <f t="shared" si="59"/>
        <v>7.2463762449133466E-5</v>
      </c>
      <c r="K372" s="28">
        <f t="shared" si="59"/>
        <v>6.4399424071980336E-5</v>
      </c>
      <c r="L372" s="28">
        <f t="shared" si="59"/>
        <v>4.9012955482128989E-5</v>
      </c>
      <c r="M372" s="28">
        <f t="shared" si="59"/>
        <v>4.3358801453901831E-4</v>
      </c>
      <c r="O372" s="28">
        <f t="shared" si="52"/>
        <v>3.947016710421271E-5</v>
      </c>
      <c r="P372" s="28">
        <f t="shared" si="53"/>
        <v>2.6000540884946788E-5</v>
      </c>
      <c r="Q372" s="28">
        <f t="shared" si="54"/>
        <v>2.5204357524225989E-5</v>
      </c>
      <c r="R372" s="28">
        <f t="shared" si="55"/>
        <v>3.9749196951955574E-5</v>
      </c>
      <c r="S372" s="28">
        <f t="shared" si="56"/>
        <v>4.1751479700821627E-5</v>
      </c>
      <c r="T372" s="28">
        <f t="shared" si="57"/>
        <v>6.2255061241927958E-5</v>
      </c>
    </row>
    <row r="373" spans="1:20" ht="15" customHeight="1" x14ac:dyDescent="0.2">
      <c r="A373" s="21">
        <f>'23.22-Pesi-uguali'!A373</f>
        <v>370</v>
      </c>
      <c r="B373" s="25">
        <f>'23.22-Pesi-uguali'!B373</f>
        <v>46066</v>
      </c>
      <c r="C373" s="27">
        <f>'23.22-Pesi-uguali'!Q373</f>
        <v>6.4627259159910904E-4</v>
      </c>
      <c r="D373" s="27">
        <f>'23.22-Pesi-uguali'!R373</f>
        <v>2.6380370906551273E-3</v>
      </c>
      <c r="E373" s="27">
        <f>'23.22-Pesi-uguali'!S373</f>
        <v>-4.4606218816927177E-3</v>
      </c>
      <c r="F373" s="27">
        <f>'23.22-Pesi-uguali'!T373</f>
        <v>-9.3602401325555105E-3</v>
      </c>
      <c r="J373" s="28">
        <f t="shared" ref="J373:M388" si="60">J372*$H$2+C372^2*(1-$H$2)</f>
        <v>8.9549228352612663E-5</v>
      </c>
      <c r="K373" s="28">
        <f t="shared" si="60"/>
        <v>5.8095918953270465E-5</v>
      </c>
      <c r="L373" s="28">
        <f t="shared" si="60"/>
        <v>4.4113539722619776E-5</v>
      </c>
      <c r="M373" s="28">
        <f t="shared" si="60"/>
        <v>3.9835720993037268E-4</v>
      </c>
      <c r="O373" s="28">
        <f t="shared" si="52"/>
        <v>3.3701126638005395E-5</v>
      </c>
      <c r="P373" s="28">
        <f t="shared" si="53"/>
        <v>2.3614352927502149E-5</v>
      </c>
      <c r="Q373" s="28">
        <f t="shared" si="54"/>
        <v>8.6208802721345719E-6</v>
      </c>
      <c r="R373" s="28">
        <f t="shared" si="55"/>
        <v>3.5758262473787373E-5</v>
      </c>
      <c r="S373" s="28">
        <f t="shared" si="56"/>
        <v>3.8629404306779271E-5</v>
      </c>
      <c r="T373" s="28">
        <f t="shared" si="57"/>
        <v>5.590594720272454E-5</v>
      </c>
    </row>
    <row r="374" spans="1:20" ht="15" customHeight="1" x14ac:dyDescent="0.2">
      <c r="A374" s="21">
        <f>'23.22-Pesi-uguali'!A374</f>
        <v>371</v>
      </c>
      <c r="B374" s="25">
        <f>'23.22-Pesi-uguali'!B374</f>
        <v>46070</v>
      </c>
      <c r="C374" s="27">
        <f>'23.22-Pesi-uguali'!Q374</f>
        <v>1.1635905869398584E-3</v>
      </c>
      <c r="D374" s="27">
        <f>'23.22-Pesi-uguali'!R374</f>
        <v>5.477650930950026E-3</v>
      </c>
      <c r="E374" s="27">
        <f>'23.22-Pesi-uguali'!S374</f>
        <v>3.0223809047159908E-3</v>
      </c>
      <c r="F374" s="27">
        <f>'23.22-Pesi-uguali'!T374</f>
        <v>-5.3971054345825437E-3</v>
      </c>
      <c r="J374" s="28">
        <f t="shared" si="60"/>
        <v>8.063607234361663E-5</v>
      </c>
      <c r="K374" s="28">
        <f t="shared" si="60"/>
        <v>5.2982251027110633E-5</v>
      </c>
      <c r="L374" s="28">
        <f t="shared" si="60"/>
        <v>4.1691900507501382E-5</v>
      </c>
      <c r="M374" s="28">
        <f t="shared" si="60"/>
        <v>3.6728289847124572E-4</v>
      </c>
      <c r="O374" s="28">
        <f t="shared" si="52"/>
        <v>3.0501503080936083E-5</v>
      </c>
      <c r="P374" s="28">
        <f t="shared" si="53"/>
        <v>2.0964639868389408E-5</v>
      </c>
      <c r="Q374" s="28">
        <f t="shared" si="54"/>
        <v>7.1538655800754523E-6</v>
      </c>
      <c r="R374" s="28">
        <f t="shared" si="55"/>
        <v>3.1005707629279316E-5</v>
      </c>
      <c r="S374" s="28">
        <f t="shared" si="56"/>
        <v>3.2297197811389338E-5</v>
      </c>
      <c r="T374" s="28">
        <f t="shared" si="57"/>
        <v>5.4490601677769634E-5</v>
      </c>
    </row>
    <row r="375" spans="1:20" ht="15" customHeight="1" x14ac:dyDescent="0.2">
      <c r="A375" s="21">
        <f>'23.22-Pesi-uguali'!A375</f>
        <v>372</v>
      </c>
      <c r="B375" s="25">
        <f>'23.22-Pesi-uguali'!B375</f>
        <v>46071</v>
      </c>
      <c r="C375" s="27">
        <f>'23.22-Pesi-uguali'!Q375</f>
        <v>5.6038126138612436E-3</v>
      </c>
      <c r="D375" s="27">
        <f>'23.22-Pesi-uguali'!R375</f>
        <v>1.4991980823425833E-2</v>
      </c>
      <c r="E375" s="27">
        <f>'23.22-Pesi-uguali'!S375</f>
        <v>9.6933989807348811E-3</v>
      </c>
      <c r="F375" s="27">
        <f>'23.22-Pesi-uguali'!T375</f>
        <v>6.6592520729200884E-3</v>
      </c>
      <c r="J375" s="28">
        <f t="shared" si="60"/>
        <v>7.2707859414656472E-5</v>
      </c>
      <c r="K375" s="28">
        <f t="shared" si="60"/>
        <v>5.0684491896533337E-5</v>
      </c>
      <c r="L375" s="28">
        <f t="shared" si="60"/>
        <v>3.8436189090070434E-5</v>
      </c>
      <c r="M375" s="28">
        <f t="shared" si="60"/>
        <v>3.334674833313212E-4</v>
      </c>
      <c r="O375" s="28">
        <f t="shared" si="52"/>
        <v>2.8088727079022056E-5</v>
      </c>
      <c r="P375" s="28">
        <f t="shared" si="53"/>
        <v>1.9219857278637896E-5</v>
      </c>
      <c r="Q375" s="28">
        <f t="shared" si="54"/>
        <v>5.8104769140276874E-6</v>
      </c>
      <c r="R375" s="28">
        <f t="shared" si="55"/>
        <v>2.9560691623991695E-5</v>
      </c>
      <c r="S375" s="28">
        <f t="shared" si="56"/>
        <v>2.6111132069432753E-5</v>
      </c>
      <c r="T375" s="28">
        <f t="shared" si="57"/>
        <v>4.7410330669370549E-5</v>
      </c>
    </row>
    <row r="376" spans="1:20" ht="15" customHeight="1" x14ac:dyDescent="0.2">
      <c r="A376" s="21">
        <f>'23.22-Pesi-uguali'!A376</f>
        <v>373</v>
      </c>
      <c r="B376" s="25">
        <f>'23.22-Pesi-uguali'!B376</f>
        <v>46072</v>
      </c>
      <c r="C376" s="27">
        <f>'23.22-Pesi-uguali'!Q376</f>
        <v>-2.6848125362602675E-3</v>
      </c>
      <c r="D376" s="27">
        <f>'23.22-Pesi-uguali'!R376</f>
        <v>-1.2223570830623125E-2</v>
      </c>
      <c r="E376" s="27">
        <f>'23.22-Pesi-uguali'!S376</f>
        <v>-1.1329389767801047E-2</v>
      </c>
      <c r="F376" s="27">
        <f>'23.22-Pesi-uguali'!T376</f>
        <v>-2.4698522478366122E-3</v>
      </c>
      <c r="J376" s="28">
        <f t="shared" si="60"/>
        <v>6.8577345054317873E-5</v>
      </c>
      <c r="K376" s="28">
        <f t="shared" si="60"/>
        <v>6.8091991607876793E-5</v>
      </c>
      <c r="L376" s="28">
        <f t="shared" si="60"/>
        <v>4.3988768561034591E-5</v>
      </c>
      <c r="M376" s="28">
        <f t="shared" si="60"/>
        <v>3.045552988152581E-4</v>
      </c>
      <c r="O376" s="28">
        <f t="shared" si="52"/>
        <v>3.3681079495627805E-5</v>
      </c>
      <c r="P376" s="28">
        <f t="shared" si="53"/>
        <v>2.272987069871729E-5</v>
      </c>
      <c r="Q376" s="28">
        <f t="shared" si="54"/>
        <v>8.9611492991360401E-6</v>
      </c>
      <c r="R376" s="28">
        <f t="shared" si="55"/>
        <v>4.1136947624891812E-5</v>
      </c>
      <c r="S376" s="28">
        <f t="shared" si="56"/>
        <v>3.3483556800047141E-5</v>
      </c>
      <c r="T376" s="28">
        <f t="shared" si="57"/>
        <v>4.9124376328043515E-5</v>
      </c>
    </row>
    <row r="377" spans="1:20" ht="15" customHeight="1" x14ac:dyDescent="0.2">
      <c r="A377" s="21">
        <f>'23.22-Pesi-uguali'!A377</f>
        <v>374</v>
      </c>
      <c r="B377" s="25">
        <f>'23.22-Pesi-uguali'!B377</f>
        <v>46073</v>
      </c>
      <c r="C377" s="27">
        <f>'23.22-Pesi-uguali'!Q377</f>
        <v>6.9722138791225071E-3</v>
      </c>
      <c r="D377" s="27">
        <f>'23.22-Pesi-uguali'!R377</f>
        <v>7.9875643715120181E-3</v>
      </c>
      <c r="E377" s="27">
        <f>'23.22-Pesi-uguali'!S377</f>
        <v>1.5111697722958646E-2</v>
      </c>
      <c r="F377" s="27">
        <f>'23.22-Pesi-uguali'!T377</f>
        <v>-1.3140955357933056E-2</v>
      </c>
      <c r="J377" s="28">
        <f t="shared" si="60"/>
        <v>6.2440432384372113E-5</v>
      </c>
      <c r="K377" s="28">
        <f t="shared" si="60"/>
        <v>7.6224360832215162E-5</v>
      </c>
      <c r="L377" s="28">
        <f t="shared" si="60"/>
        <v>5.2425398956006632E-5</v>
      </c>
      <c r="M377" s="28">
        <f t="shared" si="60"/>
        <v>2.7470978594634668E-4</v>
      </c>
      <c r="O377" s="28">
        <f t="shared" si="52"/>
        <v>3.3594771166457254E-5</v>
      </c>
      <c r="P377" s="28">
        <f t="shared" si="53"/>
        <v>2.3498612396522667E-5</v>
      </c>
      <c r="Q377" s="28">
        <f t="shared" si="54"/>
        <v>8.7281433969926699E-6</v>
      </c>
      <c r="R377" s="28">
        <f t="shared" si="55"/>
        <v>5.0871812691847928E-5</v>
      </c>
      <c r="S377" s="28">
        <f t="shared" si="56"/>
        <v>3.3154242509302883E-5</v>
      </c>
      <c r="T377" s="28">
        <f t="shared" si="57"/>
        <v>4.7010130573701224E-5</v>
      </c>
    </row>
    <row r="378" spans="1:20" ht="15" customHeight="1" x14ac:dyDescent="0.2">
      <c r="A378" s="21">
        <f>'23.22-Pesi-uguali'!A378</f>
        <v>375</v>
      </c>
      <c r="B378" s="25">
        <f>'23.22-Pesi-uguali'!B378</f>
        <v>46077</v>
      </c>
      <c r="C378" s="27">
        <f>'23.22-Pesi-uguali'!Q378</f>
        <v>-2.722787718732756E-3</v>
      </c>
      <c r="D378" s="27">
        <f>'23.22-Pesi-uguali'!R378</f>
        <v>-8.5741381648898714E-5</v>
      </c>
      <c r="E378" s="27">
        <f>'23.22-Pesi-uguali'!S378</f>
        <v>1.2863371247396949E-3</v>
      </c>
      <c r="F378" s="27">
        <f>'23.22-Pesi-uguali'!T378</f>
        <v>4.6243856368349658E-3</v>
      </c>
      <c r="J378" s="28">
        <f t="shared" si="60"/>
        <v>6.1057565783557762E-5</v>
      </c>
      <c r="K378" s="28">
        <f t="shared" si="60"/>
        <v>7.4982043207898463E-5</v>
      </c>
      <c r="L378" s="28">
        <f t="shared" si="60"/>
        <v>7.0019199867413318E-5</v>
      </c>
      <c r="M378" s="28">
        <f t="shared" si="60"/>
        <v>2.6450727812363093E-4</v>
      </c>
      <c r="O378" s="28">
        <f t="shared" si="52"/>
        <v>3.580439476695558E-5</v>
      </c>
      <c r="P378" s="28">
        <f t="shared" si="53"/>
        <v>3.1684950016982024E-5</v>
      </c>
      <c r="Q378" s="28">
        <f t="shared" si="54"/>
        <v>-1.3068260758576062E-6</v>
      </c>
      <c r="R378" s="28">
        <f t="shared" si="55"/>
        <v>5.7855197255159514E-5</v>
      </c>
      <c r="S378" s="28">
        <f t="shared" si="56"/>
        <v>1.9342395575906997E-5</v>
      </c>
      <c r="T378" s="28">
        <f t="shared" si="57"/>
        <v>2.2450903000333287E-5</v>
      </c>
    </row>
    <row r="379" spans="1:20" ht="15" customHeight="1" x14ac:dyDescent="0.2">
      <c r="A379" s="21">
        <f>'23.22-Pesi-uguali'!A379</f>
        <v>376</v>
      </c>
      <c r="B379" s="25">
        <f>'23.22-Pesi-uguali'!B379</f>
        <v>46078</v>
      </c>
      <c r="C379" s="27">
        <f>'23.22-Pesi-uguali'!Q379</f>
        <v>8.1659036381667837E-3</v>
      </c>
      <c r="D379" s="27">
        <f>'23.22-Pesi-uguali'!R379</f>
        <v>1.4360189059042834E-2</v>
      </c>
      <c r="E379" s="27">
        <f>'23.22-Pesi-uguali'!S379</f>
        <v>5.2699849252659491E-3</v>
      </c>
      <c r="F379" s="27">
        <f>'23.22-Pesi-uguali'!T379</f>
        <v>1.6147232498770078E-2</v>
      </c>
      <c r="J379" s="28">
        <f t="shared" si="60"/>
        <v>5.5693166501330183E-5</v>
      </c>
      <c r="K379" s="28">
        <f t="shared" si="60"/>
        <v>6.7484574045561323E-5</v>
      </c>
      <c r="L379" s="28">
        <f t="shared" si="60"/>
        <v>6.3182746200520352E-5</v>
      </c>
      <c r="M379" s="28">
        <f t="shared" si="60"/>
        <v>2.4019504456308441E-4</v>
      </c>
      <c r="O379" s="28">
        <f t="shared" si="52"/>
        <v>3.2247300848354101E-5</v>
      </c>
      <c r="P379" s="28">
        <f t="shared" si="53"/>
        <v>2.8166212722744697E-5</v>
      </c>
      <c r="Q379" s="28">
        <f t="shared" si="54"/>
        <v>-2.435265510137685E-6</v>
      </c>
      <c r="R379" s="28">
        <f t="shared" si="55"/>
        <v>5.2058648297409417E-5</v>
      </c>
      <c r="S379" s="28">
        <f t="shared" si="56"/>
        <v>1.7368505896938341E-5</v>
      </c>
      <c r="T379" s="28">
        <f t="shared" si="57"/>
        <v>2.0800664592677343E-5</v>
      </c>
    </row>
    <row r="380" spans="1:20" ht="15" customHeight="1" x14ac:dyDescent="0.2">
      <c r="A380" s="21">
        <f>'23.22-Pesi-uguali'!A380</f>
        <v>377</v>
      </c>
      <c r="B380" s="25">
        <f>'23.22-Pesi-uguali'!B380</f>
        <v>46079</v>
      </c>
      <c r="C380" s="27">
        <f>'23.22-Pesi-uguali'!Q380</f>
        <v>-5.3599843847555069E-3</v>
      </c>
      <c r="D380" s="27">
        <f>'23.22-Pesi-uguali'!R380</f>
        <v>6.0484808827070777E-3</v>
      </c>
      <c r="E380" s="27">
        <f>'23.22-Pesi-uguali'!S380</f>
        <v>9.7982217710701619E-3</v>
      </c>
      <c r="F380" s="27">
        <f>'23.22-Pesi-uguali'!T380</f>
        <v>7.7702627609122412E-3</v>
      </c>
      <c r="J380" s="28">
        <f t="shared" si="60"/>
        <v>5.6792048073979721E-5</v>
      </c>
      <c r="K380" s="28">
        <f t="shared" si="60"/>
        <v>8.1357619622150545E-5</v>
      </c>
      <c r="L380" s="28">
        <f t="shared" si="60"/>
        <v>5.964174569172135E-5</v>
      </c>
      <c r="M380" s="28">
        <f t="shared" si="60"/>
        <v>2.4224885184370961E-4</v>
      </c>
      <c r="O380" s="28">
        <f t="shared" si="52"/>
        <v>4.0748962771718764E-5</v>
      </c>
      <c r="P380" s="28">
        <f t="shared" si="53"/>
        <v>2.9653010357901557E-5</v>
      </c>
      <c r="Q380" s="28">
        <f t="shared" si="54"/>
        <v>1.099393550167923E-5</v>
      </c>
      <c r="R380" s="28">
        <f t="shared" si="55"/>
        <v>5.442058145418095E-5</v>
      </c>
      <c r="S380" s="28">
        <f t="shared" si="56"/>
        <v>3.8819386453510396E-5</v>
      </c>
      <c r="T380" s="28">
        <f t="shared" si="57"/>
        <v>2.7230165318737881E-5</v>
      </c>
    </row>
    <row r="381" spans="1:20" ht="15" customHeight="1" x14ac:dyDescent="0.2">
      <c r="A381" s="21">
        <f>'23.22-Pesi-uguali'!A381</f>
        <v>378</v>
      </c>
      <c r="B381" s="25">
        <f>'23.22-Pesi-uguali'!B381</f>
        <v>46080</v>
      </c>
      <c r="C381" s="27">
        <f>'23.22-Pesi-uguali'!Q381</f>
        <v>-4.2452042448143544E-3</v>
      </c>
      <c r="D381" s="27">
        <f>'23.22-Pesi-uguali'!R381</f>
        <v>7.3420642830415226E-5</v>
      </c>
      <c r="E381" s="27">
        <f>'23.22-Pesi-uguali'!S381</f>
        <v>-5.4246414141182735E-3</v>
      </c>
      <c r="F381" s="27">
        <f>'23.22-Pesi-uguali'!T381</f>
        <v>2.1900715161196579E-3</v>
      </c>
      <c r="J381" s="28">
        <f t="shared" si="60"/>
        <v>5.3985786527064031E-5</v>
      </c>
      <c r="K381" s="28">
        <f t="shared" si="60"/>
        <v>7.6880269758782799E-5</v>
      </c>
      <c r="L381" s="28">
        <f t="shared" si="60"/>
        <v>6.3278086110056544E-5</v>
      </c>
      <c r="M381" s="28">
        <f t="shared" si="60"/>
        <v>2.2406166499670059E-4</v>
      </c>
      <c r="O381" s="28">
        <f t="shared" si="52"/>
        <v>3.3432090186266679E-5</v>
      </c>
      <c r="P381" s="28">
        <f t="shared" si="53"/>
        <v>2.1435877752980651E-5</v>
      </c>
      <c r="Q381" s="28">
        <f t="shared" si="54"/>
        <v>5.7296932451176261E-6</v>
      </c>
      <c r="R381" s="28">
        <f t="shared" si="55"/>
        <v>5.4904959015447074E-5</v>
      </c>
      <c r="S381" s="28">
        <f t="shared" si="56"/>
        <v>3.9637276384458194E-5</v>
      </c>
      <c r="T381" s="28">
        <f t="shared" si="57"/>
        <v>3.2120624561954696E-5</v>
      </c>
    </row>
    <row r="382" spans="1:20" ht="15" customHeight="1" x14ac:dyDescent="0.2">
      <c r="A382" s="21">
        <f>'23.22-Pesi-uguali'!A382</f>
        <v>379</v>
      </c>
      <c r="B382" s="25">
        <f>'23.22-Pesi-uguali'!B382</f>
        <v>46083</v>
      </c>
      <c r="C382" s="27">
        <f>'23.22-Pesi-uguali'!Q382</f>
        <v>4.8160377974138392E-4</v>
      </c>
      <c r="D382" s="27">
        <f>'23.22-Pesi-uguali'!R382</f>
        <v>-1.8219172891303557E-2</v>
      </c>
      <c r="E382" s="27">
        <f>'23.22-Pesi-uguali'!S382</f>
        <v>-3.05960969402659E-2</v>
      </c>
      <c r="F382" s="27">
        <f>'23.22-Pesi-uguali'!T382</f>
        <v>-2.2735585098710175E-2</v>
      </c>
      <c r="J382" s="28">
        <f t="shared" si="60"/>
        <v>5.0389383782376608E-5</v>
      </c>
      <c r="K382" s="28">
        <f t="shared" si="60"/>
        <v>6.9192781841983879E-5</v>
      </c>
      <c r="L382" s="28">
        <f t="shared" si="60"/>
        <v>5.9892950946227601E-5</v>
      </c>
      <c r="M382" s="28">
        <f t="shared" si="60"/>
        <v>2.0213513982160242E-4</v>
      </c>
      <c r="O382" s="28">
        <f t="shared" si="52"/>
        <v>3.0057712605179943E-5</v>
      </c>
      <c r="P382" s="28">
        <f t="shared" si="53"/>
        <v>2.1595161053463648E-5</v>
      </c>
      <c r="Q382" s="28">
        <f t="shared" si="54"/>
        <v>4.226993830938046E-6</v>
      </c>
      <c r="R382" s="28">
        <f t="shared" si="55"/>
        <v>4.9374635047927464E-5</v>
      </c>
      <c r="S382" s="28">
        <f t="shared" si="56"/>
        <v>3.5689628391868187E-5</v>
      </c>
      <c r="T382" s="28">
        <f t="shared" si="57"/>
        <v>2.7720526841136881E-5</v>
      </c>
    </row>
    <row r="383" spans="1:20" ht="15" customHeight="1" x14ac:dyDescent="0.2">
      <c r="A383" s="21">
        <f>'23.22-Pesi-uguali'!A383</f>
        <v>380</v>
      </c>
      <c r="B383" s="25">
        <f>'23.22-Pesi-uguali'!B383</f>
        <v>46084</v>
      </c>
      <c r="C383" s="27">
        <f>'23.22-Pesi-uguali'!Q383</f>
        <v>-9.4050164436136358E-3</v>
      </c>
      <c r="D383" s="27">
        <f>'23.22-Pesi-uguali'!R383</f>
        <v>-3.2672227508309323E-2</v>
      </c>
      <c r="E383" s="27">
        <f>'23.22-Pesi-uguali'!S383</f>
        <v>-4.2189840397402444E-2</v>
      </c>
      <c r="F383" s="27">
        <f>'23.22-Pesi-uguali'!T383</f>
        <v>-3.1891736192302934E-2</v>
      </c>
      <c r="J383" s="28">
        <f t="shared" si="60"/>
        <v>4.5373639624205069E-5</v>
      </c>
      <c r="K383" s="28">
        <f t="shared" si="60"/>
        <v>9.5467329742106544E-5</v>
      </c>
      <c r="L383" s="28">
        <f t="shared" si="60"/>
        <v>1.4751577064941963E-4</v>
      </c>
      <c r="M383" s="28">
        <f t="shared" si="60"/>
        <v>2.336123088175114E-4</v>
      </c>
      <c r="O383" s="28">
        <f t="shared" si="52"/>
        <v>2.6174499091840593E-5</v>
      </c>
      <c r="P383" s="28">
        <f t="shared" si="53"/>
        <v>1.79621253549407E-5</v>
      </c>
      <c r="Q383" s="28">
        <f t="shared" si="54"/>
        <v>2.7093400760271713E-6</v>
      </c>
      <c r="R383" s="28">
        <f t="shared" si="55"/>
        <v>1.0018072953851354E-4</v>
      </c>
      <c r="S383" s="28">
        <f t="shared" si="56"/>
        <v>7.3543021122515924E-5</v>
      </c>
      <c r="T383" s="28">
        <f t="shared" si="57"/>
        <v>9.451049072440332E-5</v>
      </c>
    </row>
    <row r="384" spans="1:20" ht="15" customHeight="1" x14ac:dyDescent="0.2">
      <c r="A384" s="21">
        <f>'23.22-Pesi-uguali'!A384</f>
        <v>381</v>
      </c>
      <c r="B384" s="25">
        <f>'23.22-Pesi-uguali'!B384</f>
        <v>46085</v>
      </c>
      <c r="C384" s="27">
        <f>'23.22-Pesi-uguali'!Q384</f>
        <v>7.7711251538323551E-3</v>
      </c>
      <c r="D384" s="27">
        <f>'23.22-Pesi-uguali'!R384</f>
        <v>1.3098518200998503E-2</v>
      </c>
      <c r="E384" s="27">
        <f>'23.22-Pesi-uguali'!S384</f>
        <v>1.1617760458019493E-2</v>
      </c>
      <c r="F384" s="27">
        <f>'23.22-Pesi-uguali'!T384</f>
        <v>-3.2772936583033103E-2</v>
      </c>
      <c r="J384" s="28">
        <f t="shared" si="60"/>
        <v>4.9681709092248848E-5</v>
      </c>
      <c r="K384" s="28">
        <f t="shared" si="60"/>
        <v>1.9266804180336834E-4</v>
      </c>
      <c r="L384" s="28">
        <f t="shared" si="60"/>
        <v>3.1076245686030676E-4</v>
      </c>
      <c r="M384" s="28">
        <f t="shared" si="60"/>
        <v>3.1195936167170474E-4</v>
      </c>
      <c r="O384" s="28">
        <f t="shared" si="52"/>
        <v>5.4285332879170029E-5</v>
      </c>
      <c r="P384" s="28">
        <f t="shared" si="53"/>
        <v>5.5845527088547103E-5</v>
      </c>
      <c r="Q384" s="28">
        <f t="shared" si="54"/>
        <v>3.2432636398824173E-5</v>
      </c>
      <c r="R384" s="28">
        <f t="shared" si="55"/>
        <v>2.2800626298498139E-4</v>
      </c>
      <c r="S384" s="28">
        <f t="shared" si="56"/>
        <v>1.7038612506125469E-4</v>
      </c>
      <c r="T384" s="28">
        <f t="shared" si="57"/>
        <v>2.1961016764689536E-4</v>
      </c>
    </row>
    <row r="385" spans="1:20" ht="15" customHeight="1" x14ac:dyDescent="0.2">
      <c r="A385" s="21">
        <f>'23.22-Pesi-uguali'!A385</f>
        <v>382</v>
      </c>
      <c r="B385" s="25">
        <f>'23.22-Pesi-uguali'!B385</f>
        <v>46086</v>
      </c>
      <c r="C385" s="27">
        <f>'23.22-Pesi-uguali'!Q385</f>
        <v>-5.6105811103684868E-3</v>
      </c>
      <c r="D385" s="27">
        <f>'23.22-Pesi-uguali'!R385</f>
        <v>-1.5276909729134154E-2</v>
      </c>
      <c r="E385" s="27">
        <f>'23.22-Pesi-uguali'!S385</f>
        <v>-1.7548384875312233E-2</v>
      </c>
      <c r="F385" s="27">
        <f>'23.22-Pesi-uguali'!T385</f>
        <v>1.6266429216578501E-2</v>
      </c>
      <c r="J385" s="28">
        <f t="shared" si="60"/>
        <v>5.0752576798676555E-5</v>
      </c>
      <c r="K385" s="28">
        <f t="shared" si="60"/>
        <v>1.9055835552922039E-4</v>
      </c>
      <c r="L385" s="28">
        <f t="shared" si="60"/>
        <v>2.9318344698026826E-4</v>
      </c>
      <c r="M385" s="28">
        <f t="shared" si="60"/>
        <v>3.8816996273208519E-4</v>
      </c>
      <c r="O385" s="28">
        <f t="shared" si="52"/>
        <v>5.9035822018224065E-5</v>
      </c>
      <c r="P385" s="28">
        <f t="shared" si="53"/>
        <v>5.9289281432343807E-5</v>
      </c>
      <c r="Q385" s="28">
        <f t="shared" si="54"/>
        <v>3.7211135744056485E-6</v>
      </c>
      <c r="R385" s="28">
        <f t="shared" si="55"/>
        <v>2.2042318136790418E-4</v>
      </c>
      <c r="S385" s="28">
        <f t="shared" si="56"/>
        <v>1.1041982192182635E-4</v>
      </c>
      <c r="T385" s="28">
        <f t="shared" si="57"/>
        <v>1.595743382094516E-4</v>
      </c>
    </row>
    <row r="386" spans="1:20" ht="15" customHeight="1" x14ac:dyDescent="0.2">
      <c r="A386" s="21">
        <f>'23.22-Pesi-uguali'!A386</f>
        <v>383</v>
      </c>
      <c r="B386" s="25">
        <f>'23.22-Pesi-uguali'!B386</f>
        <v>46087</v>
      </c>
      <c r="C386" s="27">
        <f>'23.22-Pesi-uguali'!Q386</f>
        <v>-1.3137404610247275E-2</v>
      </c>
      <c r="D386" s="27">
        <f>'23.22-Pesi-uguali'!R386</f>
        <v>-1.4333551239921501E-2</v>
      </c>
      <c r="E386" s="27">
        <f>'23.22-Pesi-uguali'!S386</f>
        <v>-1.138363079611344E-2</v>
      </c>
      <c r="F386" s="27">
        <f>'23.22-Pesi-uguali'!T386</f>
        <v>3.7872182624646843E-3</v>
      </c>
      <c r="J386" s="28">
        <f t="shared" si="60"/>
        <v>4.8825181158411271E-5</v>
      </c>
      <c r="K386" s="28">
        <f t="shared" si="60"/>
        <v>1.9484091706350971E-4</v>
      </c>
      <c r="L386" s="28">
        <f t="shared" si="60"/>
        <v>2.9465968345545012E-4</v>
      </c>
      <c r="M386" s="28">
        <f t="shared" si="60"/>
        <v>3.7581263840467255E-4</v>
      </c>
      <c r="O386" s="28">
        <f t="shared" si="52"/>
        <v>6.1703473931510127E-5</v>
      </c>
      <c r="P386" s="28">
        <f t="shared" si="53"/>
        <v>6.3206016958999706E-5</v>
      </c>
      <c r="Q386" s="28">
        <f t="shared" si="54"/>
        <v>-5.7774098326030545E-6</v>
      </c>
      <c r="R386" s="28">
        <f t="shared" si="55"/>
        <v>2.2518937239433858E-4</v>
      </c>
      <c r="S386" s="28">
        <f t="shared" si="56"/>
        <v>7.4527762653941695E-5</v>
      </c>
      <c r="T386" s="28">
        <f t="shared" si="57"/>
        <v>1.1507194834455214E-4</v>
      </c>
    </row>
    <row r="387" spans="1:20" ht="15" customHeight="1" x14ac:dyDescent="0.2">
      <c r="A387" s="21">
        <f>'23.22-Pesi-uguali'!A387</f>
        <v>384</v>
      </c>
      <c r="B387" s="25">
        <f>'23.22-Pesi-uguali'!B387</f>
        <v>46090</v>
      </c>
      <c r="C387" s="27">
        <f>'23.22-Pesi-uguali'!Q387</f>
        <v>8.4012464046020075E-3</v>
      </c>
      <c r="D387" s="27">
        <f>'23.22-Pesi-uguali'!R387</f>
        <v>-2.0660411129089181E-3</v>
      </c>
      <c r="E387" s="27">
        <f>'23.22-Pesi-uguali'!S387</f>
        <v>-1.0288801115043544E-2</v>
      </c>
      <c r="F387" s="27">
        <f>'23.22-Pesi-uguali'!T387</f>
        <v>-5.5489677281389163E-2</v>
      </c>
      <c r="J387" s="28">
        <f t="shared" si="60"/>
        <v>6.1201803031904765E-5</v>
      </c>
      <c r="K387" s="28">
        <f t="shared" si="60"/>
        <v>1.9590189447190427E-4</v>
      </c>
      <c r="L387" s="28">
        <f t="shared" si="60"/>
        <v>2.7815242012012732E-4</v>
      </c>
      <c r="M387" s="28">
        <f t="shared" si="60"/>
        <v>3.396656767809599E-4</v>
      </c>
      <c r="O387" s="28">
        <f t="shared" si="52"/>
        <v>7.4363692752415144E-5</v>
      </c>
      <c r="P387" s="28">
        <f t="shared" si="53"/>
        <v>7.1840551633321097E-5</v>
      </c>
      <c r="Q387" s="28">
        <f t="shared" si="54"/>
        <v>-1.0175090715474369E-5</v>
      </c>
      <c r="R387" s="28">
        <f t="shared" si="55"/>
        <v>2.1898722068614874E-4</v>
      </c>
      <c r="S387" s="28">
        <f t="shared" si="56"/>
        <v>6.1646557686367124E-5</v>
      </c>
      <c r="T387" s="28">
        <f t="shared" si="57"/>
        <v>9.9253524065677308E-5</v>
      </c>
    </row>
    <row r="388" spans="1:20" ht="15" customHeight="1" x14ac:dyDescent="0.2">
      <c r="A388" s="21">
        <f>'23.22-Pesi-uguali'!A388</f>
        <v>385</v>
      </c>
      <c r="B388" s="25">
        <f>'23.22-Pesi-uguali'!B388</f>
        <v>46091</v>
      </c>
      <c r="C388" s="27">
        <f>'23.22-Pesi-uguali'!Q388</f>
        <v>-2.0257002465437299E-3</v>
      </c>
      <c r="D388" s="27">
        <f>'23.22-Pesi-uguali'!R388</f>
        <v>2.3254654319104177E-2</v>
      </c>
      <c r="E388" s="27">
        <f>'23.22-Pesi-uguali'!S388</f>
        <v>2.5523455997484061E-2</v>
      </c>
      <c r="F388" s="27">
        <f>'23.22-Pesi-uguali'!T388</f>
        <v>3.35436939618729E-2</v>
      </c>
      <c r="J388" s="28">
        <f t="shared" si="60"/>
        <v>6.2139716843798102E-5</v>
      </c>
      <c r="K388" s="28">
        <f t="shared" si="60"/>
        <v>1.7673855761273681E-4</v>
      </c>
      <c r="L388" s="28">
        <f t="shared" si="60"/>
        <v>2.6092312094660672E-4</v>
      </c>
      <c r="M388" s="28">
        <f t="shared" si="60"/>
        <v>6.1360953758213548E-4</v>
      </c>
      <c r="O388" s="28">
        <f t="shared" si="52"/>
        <v>6.5191591430015036E-5</v>
      </c>
      <c r="P388" s="28">
        <f t="shared" si="53"/>
        <v>5.6012621132446521E-5</v>
      </c>
      <c r="Q388" s="28">
        <f t="shared" si="54"/>
        <v>-5.577582681920656E-5</v>
      </c>
      <c r="R388" s="28">
        <f t="shared" si="55"/>
        <v>1.9921420722815618E-4</v>
      </c>
      <c r="S388" s="28">
        <f t="shared" si="56"/>
        <v>6.6946297378270208E-5</v>
      </c>
      <c r="T388" s="28">
        <f t="shared" si="57"/>
        <v>1.464203970077259E-4</v>
      </c>
    </row>
    <row r="389" spans="1:20" ht="15" customHeight="1" x14ac:dyDescent="0.2">
      <c r="A389" s="21">
        <f>'23.22-Pesi-uguali'!A389</f>
        <v>386</v>
      </c>
      <c r="B389" s="25">
        <f>'23.22-Pesi-uguali'!B389</f>
        <v>46092</v>
      </c>
      <c r="C389" s="27">
        <f>'23.22-Pesi-uguali'!Q389</f>
        <v>-8.0252998736336269E-4</v>
      </c>
      <c r="D389" s="27">
        <f>'23.22-Pesi-uguali'!R389</f>
        <v>-8.654021826842816E-3</v>
      </c>
      <c r="E389" s="27">
        <f>'23.22-Pesi-uguali'!S389</f>
        <v>-7.073684510522522E-3</v>
      </c>
      <c r="F389" s="27">
        <f>'23.22-Pesi-uguali'!T389</f>
        <v>9.31409717777564E-3</v>
      </c>
      <c r="J389" s="28">
        <f t="shared" ref="J389:M404" si="61">J388*$H$2+C388^2*(1-$H$2)</f>
        <v>5.6336091308303025E-5</v>
      </c>
      <c r="K389" s="28">
        <f t="shared" si="61"/>
        <v>2.1314259660156618E-4</v>
      </c>
      <c r="L389" s="28">
        <f t="shared" si="61"/>
        <v>2.9997548945749657E-4</v>
      </c>
      <c r="M389" s="28">
        <f t="shared" si="61"/>
        <v>6.6476652428470073E-4</v>
      </c>
      <c r="O389" s="28">
        <f t="shared" ref="O389:O452" si="62">O388*$H$2+C388*D388*(1-$H$2)</f>
        <v>5.3961736388263681E-5</v>
      </c>
      <c r="P389" s="28">
        <f t="shared" ref="P389:P452" si="63">P388*$H$2+C388*E388*(1-$H$2)</f>
        <v>4.5241071908526723E-5</v>
      </c>
      <c r="Q389" s="28">
        <f t="shared" ref="Q389:Q452" si="64">Q388*$H$2+C388*F388*(1-$H$2)</f>
        <v>-5.6993191050141237E-5</v>
      </c>
      <c r="R389" s="28">
        <f t="shared" ref="R389:R452" si="65">R388*$H$2+D388*E388*(1-$H$2)</f>
        <v>2.3864670113037638E-4</v>
      </c>
      <c r="S389" s="28">
        <f t="shared" ref="S389:S452" si="66">S388*$H$2+D388*F388*(1-$H$2)</f>
        <v>1.3825636840736081E-4</v>
      </c>
      <c r="T389" s="28">
        <f t="shared" ref="T389:T452" si="67">T388*$H$2+E388*F388*(1-$H$2)</f>
        <v>2.1739345698984679E-4</v>
      </c>
    </row>
    <row r="390" spans="1:20" ht="15" customHeight="1" x14ac:dyDescent="0.2">
      <c r="A390" s="21">
        <f>'23.22-Pesi-uguali'!A390</f>
        <v>387</v>
      </c>
      <c r="B390" s="25">
        <f>'23.22-Pesi-uguali'!B390</f>
        <v>46093</v>
      </c>
      <c r="C390" s="27">
        <f>'23.22-Pesi-uguali'!Q390</f>
        <v>-1.5186157058037166E-2</v>
      </c>
      <c r="D390" s="27">
        <f>'23.22-Pesi-uguali'!R390</f>
        <v>-3.7113628730084695E-3</v>
      </c>
      <c r="E390" s="27">
        <f>'23.22-Pesi-uguali'!S390</f>
        <v>-1.0057044143251761E-2</v>
      </c>
      <c r="F390" s="27">
        <f>'23.22-Pesi-uguali'!T390</f>
        <v>-1.2231938401726981E-2</v>
      </c>
      <c r="J390" s="28">
        <f t="shared" si="61"/>
        <v>5.0766887615534467E-5</v>
      </c>
      <c r="K390" s="28">
        <f t="shared" si="61"/>
        <v>1.9931754631935674E-4</v>
      </c>
      <c r="L390" s="28">
        <f t="shared" si="61"/>
        <v>2.749816417671875E-4</v>
      </c>
      <c r="M390" s="28">
        <f t="shared" si="61"/>
        <v>6.0696511247993552E-4</v>
      </c>
      <c r="O390" s="28">
        <f t="shared" si="62"/>
        <v>4.9260073952171155E-5</v>
      </c>
      <c r="P390" s="28">
        <f t="shared" si="63"/>
        <v>4.1284649111758261E-5</v>
      </c>
      <c r="Q390" s="28">
        <f t="shared" si="64"/>
        <v>-5.204135617416526E-5</v>
      </c>
      <c r="R390" s="28">
        <f t="shared" si="65"/>
        <v>2.2090361303236491E-4</v>
      </c>
      <c r="S390" s="28">
        <f t="shared" si="66"/>
        <v>1.163702915392442E-4</v>
      </c>
      <c r="T390" s="28">
        <f t="shared" si="67"/>
        <v>1.890656127972688E-4</v>
      </c>
    </row>
    <row r="391" spans="1:20" ht="15" customHeight="1" x14ac:dyDescent="0.2">
      <c r="A391" s="21">
        <f>'23.22-Pesi-uguali'!A391</f>
        <v>388</v>
      </c>
      <c r="B391" s="25">
        <f>'23.22-Pesi-uguali'!B391</f>
        <v>46094</v>
      </c>
      <c r="C391" s="27">
        <f>'23.22-Pesi-uguali'!Q391</f>
        <v>-5.9267596391366258E-3</v>
      </c>
      <c r="D391" s="27">
        <f>'23.22-Pesi-uguali'!R391</f>
        <v>-1.3364866002716134E-2</v>
      </c>
      <c r="E391" s="27">
        <f>'23.22-Pesi-uguali'!S391</f>
        <v>-1.5214984278592457E-2</v>
      </c>
      <c r="F391" s="27">
        <f>'23.22-Pesi-uguali'!T391</f>
        <v>-1.4592673845491391E-2</v>
      </c>
      <c r="J391" s="28">
        <f t="shared" si="61"/>
        <v>6.8752135473118219E-5</v>
      </c>
      <c r="K391" s="28">
        <f t="shared" si="61"/>
        <v>1.8076321312493566E-4</v>
      </c>
      <c r="L391" s="28">
        <f t="shared" si="61"/>
        <v>2.5759789128040021E-4</v>
      </c>
      <c r="M391" s="28">
        <f t="shared" si="61"/>
        <v>5.6123063293830628E-4</v>
      </c>
      <c r="O391" s="28">
        <f t="shared" si="62"/>
        <v>4.9970200505841501E-5</v>
      </c>
      <c r="P391" s="28">
        <f t="shared" si="63"/>
        <v>5.2428969390485832E-5</v>
      </c>
      <c r="Q391" s="28">
        <f t="shared" si="64"/>
        <v>-2.8261606787462533E-5</v>
      </c>
      <c r="R391" s="28">
        <f t="shared" si="65"/>
        <v>2.0254578575367561E-4</v>
      </c>
      <c r="S391" s="28">
        <f t="shared" si="66"/>
        <v>1.0927297859022939E-4</v>
      </c>
      <c r="T391" s="28">
        <f t="shared" si="67"/>
        <v>1.824607659639124E-4</v>
      </c>
    </row>
    <row r="392" spans="1:20" ht="15" customHeight="1" x14ac:dyDescent="0.2">
      <c r="A392" s="21">
        <f>'23.22-Pesi-uguali'!A392</f>
        <v>389</v>
      </c>
      <c r="B392" s="25">
        <f>'23.22-Pesi-uguali'!B392</f>
        <v>46097</v>
      </c>
      <c r="C392" s="27">
        <f>'23.22-Pesi-uguali'!Q392</f>
        <v>1.0233296156190069E-2</v>
      </c>
      <c r="D392" s="27">
        <f>'23.22-Pesi-uguali'!R392</f>
        <v>6.7910524600236647E-3</v>
      </c>
      <c r="E392" s="27">
        <f>'23.22-Pesi-uguali'!S392</f>
        <v>3.2612327063775487E-3</v>
      </c>
      <c r="F392" s="27">
        <f>'23.22-Pesi-uguali'!T392</f>
        <v>-5.8879585915975151E-5</v>
      </c>
      <c r="J392" s="28">
        <f t="shared" si="61"/>
        <v>6.5389569907816286E-5</v>
      </c>
      <c r="K392" s="28">
        <f t="shared" si="61"/>
        <v>1.8054885613949783E-4</v>
      </c>
      <c r="L392" s="28">
        <f t="shared" si="61"/>
        <v>2.5498767681214173E-4</v>
      </c>
      <c r="M392" s="28">
        <f t="shared" si="61"/>
        <v>5.2640218264056449E-4</v>
      </c>
      <c r="O392" s="28">
        <f t="shared" si="62"/>
        <v>5.2894215295994071E-5</v>
      </c>
      <c r="P392" s="28">
        <f t="shared" si="63"/>
        <v>5.6203627924683255E-5</v>
      </c>
      <c r="Q392" s="28">
        <f t="shared" si="64"/>
        <v>-1.6786719071261981E-5</v>
      </c>
      <c r="R392" s="28">
        <f t="shared" si="65"/>
        <v>2.0262582978999012E-4</v>
      </c>
      <c r="S392" s="28">
        <f t="shared" si="66"/>
        <v>1.1784859378783973E-4</v>
      </c>
      <c r="T392" s="28">
        <f t="shared" si="67"/>
        <v>1.8641741968169903E-4</v>
      </c>
    </row>
    <row r="393" spans="1:20" ht="15" customHeight="1" x14ac:dyDescent="0.2">
      <c r="A393" s="21">
        <f>'23.22-Pesi-uguali'!A393</f>
        <v>390</v>
      </c>
      <c r="B393" s="25">
        <f>'23.22-Pesi-uguali'!B393</f>
        <v>46098</v>
      </c>
      <c r="C393" s="27">
        <f>'23.22-Pesi-uguali'!Q393</f>
        <v>2.5314048861938671E-3</v>
      </c>
      <c r="D393" s="27">
        <f>'23.22-Pesi-uguali'!R393</f>
        <v>1.2721507413578545E-2</v>
      </c>
      <c r="E393" s="27">
        <f>'23.22-Pesi-uguali'!S393</f>
        <v>9.4892864819652659E-3</v>
      </c>
      <c r="F393" s="27">
        <f>'23.22-Pesi-uguali'!T393</f>
        <v>2.1910675721240072E-4</v>
      </c>
      <c r="J393" s="28">
        <f t="shared" si="61"/>
        <v>6.9322647939064095E-5</v>
      </c>
      <c r="K393" s="28">
        <f t="shared" si="61"/>
        <v>1.6710580987702739E-4</v>
      </c>
      <c r="L393" s="28">
        <f t="shared" si="61"/>
        <v>2.3055247300744224E-4</v>
      </c>
      <c r="M393" s="28">
        <f t="shared" si="61"/>
        <v>4.7376231105707183E-4</v>
      </c>
      <c r="O393" s="28">
        <f t="shared" si="62"/>
        <v>5.4554278869959195E-5</v>
      </c>
      <c r="P393" s="28">
        <f t="shared" si="63"/>
        <v>5.3920581144076396E-5</v>
      </c>
      <c r="Q393" s="28">
        <f t="shared" si="64"/>
        <v>-1.5168300388158984E-5</v>
      </c>
      <c r="R393" s="28">
        <f t="shared" si="65"/>
        <v>1.8457796705032659E-4</v>
      </c>
      <c r="S393" s="28">
        <f t="shared" si="66"/>
        <v>1.0602374897337777E-4</v>
      </c>
      <c r="T393" s="28">
        <f t="shared" si="67"/>
        <v>1.6775647571039642E-4</v>
      </c>
    </row>
    <row r="394" spans="1:20" ht="15" customHeight="1" x14ac:dyDescent="0.2">
      <c r="A394" s="21">
        <f>'23.22-Pesi-uguali'!A394</f>
        <v>391</v>
      </c>
      <c r="B394" s="25">
        <f>'23.22-Pesi-uguali'!B394</f>
        <v>46099</v>
      </c>
      <c r="C394" s="27">
        <f>'23.22-Pesi-uguali'!Q394</f>
        <v>-1.3603416013431168E-2</v>
      </c>
      <c r="D394" s="27">
        <f>'23.22-Pesi-uguali'!R394</f>
        <v>-1.1684028074808827E-2</v>
      </c>
      <c r="E394" s="27">
        <f>'23.22-Pesi-uguali'!S394</f>
        <v>-3.2670150748196273E-3</v>
      </c>
      <c r="F394" s="27">
        <f>'23.22-Pesi-uguali'!T394</f>
        <v>2.4792620529675249E-2</v>
      </c>
      <c r="J394" s="28">
        <f t="shared" si="61"/>
        <v>6.3031184214942305E-5</v>
      </c>
      <c r="K394" s="28">
        <f t="shared" si="61"/>
        <v>1.6657890397669804E-4</v>
      </c>
      <c r="L394" s="28">
        <f t="shared" si="61"/>
        <v>2.165018815003789E-4</v>
      </c>
      <c r="M394" s="28">
        <f t="shared" si="61"/>
        <v>4.2639088072847026E-4</v>
      </c>
      <c r="O394" s="28">
        <f t="shared" si="62"/>
        <v>5.23191795856117E-5</v>
      </c>
      <c r="P394" s="28">
        <f t="shared" si="63"/>
        <v>5.0930645646362785E-5</v>
      </c>
      <c r="Q394" s="28">
        <f t="shared" si="64"/>
        <v>-1.3596005557762529E-5</v>
      </c>
      <c r="R394" s="28">
        <f t="shared" si="65"/>
        <v>1.7819197317828312E-4</v>
      </c>
      <c r="S394" s="28">
        <f t="shared" si="66"/>
        <v>9.5700110899664271E-5</v>
      </c>
      <c r="T394" s="28">
        <f t="shared" si="67"/>
        <v>1.5118874481828907E-4</v>
      </c>
    </row>
    <row r="395" spans="1:20" ht="15" customHeight="1" x14ac:dyDescent="0.2">
      <c r="A395" s="21">
        <f>'23.22-Pesi-uguali'!A395</f>
        <v>392</v>
      </c>
      <c r="B395" s="25">
        <f>'23.22-Pesi-uguali'!B395</f>
        <v>46100</v>
      </c>
      <c r="C395" s="27">
        <f>'23.22-Pesi-uguali'!Q395</f>
        <v>-2.6905015950734021E-3</v>
      </c>
      <c r="D395" s="27">
        <f>'23.22-Pesi-uguali'!R395</f>
        <v>-2.3080363544993703E-2</v>
      </c>
      <c r="E395" s="27">
        <f>'23.22-Pesi-uguali'!S395</f>
        <v>-2.1263084270261471E-2</v>
      </c>
      <c r="F395" s="27">
        <f>'23.22-Pesi-uguali'!T395</f>
        <v>-2.9271172339331897E-2</v>
      </c>
      <c r="J395" s="28">
        <f t="shared" si="61"/>
        <v>7.5233358516895631E-5</v>
      </c>
      <c r="K395" s="28">
        <f t="shared" si="61"/>
        <v>1.6357266478432032E-4</v>
      </c>
      <c r="L395" s="28">
        <f t="shared" si="61"/>
        <v>1.9591903210025089E-4</v>
      </c>
      <c r="M395" s="28">
        <f t="shared" si="61"/>
        <v>4.4521919592847072E-4</v>
      </c>
      <c r="O395" s="28">
        <f t="shared" si="62"/>
        <v>6.2981531088473897E-5</v>
      </c>
      <c r="P395" s="28">
        <f t="shared" si="63"/>
        <v>5.0281837600218739E-5</v>
      </c>
      <c r="Q395" s="28">
        <f t="shared" si="64"/>
        <v>-4.5962838114816933E-5</v>
      </c>
      <c r="R395" s="28">
        <f t="shared" si="65"/>
        <v>1.6418996544595644E-4</v>
      </c>
      <c r="S395" s="28">
        <f t="shared" si="66"/>
        <v>5.7162332378017124E-5</v>
      </c>
      <c r="T395" s="28">
        <f t="shared" si="67"/>
        <v>1.27970083834987E-4</v>
      </c>
    </row>
    <row r="396" spans="1:20" ht="15" customHeight="1" x14ac:dyDescent="0.2">
      <c r="A396" s="21">
        <f>'23.22-Pesi-uguali'!A396</f>
        <v>393</v>
      </c>
      <c r="B396" s="25">
        <f>'23.22-Pesi-uguali'!B396</f>
        <v>46104</v>
      </c>
      <c r="C396" s="27">
        <f>'23.22-Pesi-uguali'!Q396</f>
        <v>-3.7723834647817901E-3</v>
      </c>
      <c r="D396" s="27">
        <f>'23.22-Pesi-uguali'!R396</f>
        <v>-8.0374553346251893E-3</v>
      </c>
      <c r="E396" s="27">
        <f>'23.22-Pesi-uguali'!S396</f>
        <v>-1.2172437172609566E-3</v>
      </c>
      <c r="F396" s="27">
        <f>'23.22-Pesi-uguali'!T396</f>
        <v>-3.3221206932700968E-2</v>
      </c>
      <c r="J396" s="28">
        <f t="shared" si="61"/>
        <v>6.8433902548515322E-5</v>
      </c>
      <c r="K396" s="28">
        <f t="shared" si="61"/>
        <v>2.0048571644279572E-4</v>
      </c>
      <c r="L396" s="28">
        <f t="shared" si="61"/>
        <v>2.2153900415864986E-4</v>
      </c>
      <c r="M396" s="28">
        <f t="shared" si="61"/>
        <v>4.8637742934751053E-4</v>
      </c>
      <c r="O396" s="28">
        <f t="shared" si="62"/>
        <v>6.2893153472894464E-5</v>
      </c>
      <c r="P396" s="28">
        <f t="shared" si="63"/>
        <v>5.0974490054728727E-5</v>
      </c>
      <c r="Q396" s="28">
        <f t="shared" si="64"/>
        <v>-3.3491140716471151E-5</v>
      </c>
      <c r="R396" s="28">
        <f t="shared" si="65"/>
        <v>1.9684694040590799E-4</v>
      </c>
      <c r="S396" s="28">
        <f t="shared" si="66"/>
        <v>1.190050290382098E-4</v>
      </c>
      <c r="T396" s="28">
        <f t="shared" si="67"/>
        <v>1.7741261586554438E-4</v>
      </c>
    </row>
    <row r="397" spans="1:20" ht="15" customHeight="1" x14ac:dyDescent="0.2">
      <c r="A397" s="21">
        <f>'23.22-Pesi-uguali'!A397</f>
        <v>394</v>
      </c>
      <c r="B397" s="25">
        <f>'23.22-Pesi-uguali'!B397</f>
        <v>46105</v>
      </c>
      <c r="C397" s="27">
        <f>'23.22-Pesi-uguali'!Q397</f>
        <v>-3.7335172267170241E-3</v>
      </c>
      <c r="D397" s="27">
        <f>'23.22-Pesi-uguali'!R397</f>
        <v>3.6855411811074286E-3</v>
      </c>
      <c r="E397" s="27">
        <f>'23.22-Pesi-uguali'!S397</f>
        <v>2.2902144539497176E-4</v>
      </c>
      <c r="F397" s="27">
        <f>'23.22-Pesi-uguali'!T397</f>
        <v>1.1927397927934683E-2</v>
      </c>
      <c r="J397" s="28">
        <f t="shared" si="61"/>
        <v>6.3013599994199697E-5</v>
      </c>
      <c r="K397" s="28">
        <f t="shared" si="61"/>
        <v>1.8689721362412563E-4</v>
      </c>
      <c r="L397" s="28">
        <f t="shared" si="61"/>
        <v>1.99533271969506E-4</v>
      </c>
      <c r="M397" s="28">
        <f t="shared" si="61"/>
        <v>5.4810454541929338E-4</v>
      </c>
      <c r="O397" s="28">
        <f t="shared" si="62"/>
        <v>5.963587448593124E-5</v>
      </c>
      <c r="P397" s="28">
        <f t="shared" si="63"/>
        <v>4.6336232056416331E-5</v>
      </c>
      <c r="Q397" s="28">
        <f t="shared" si="64"/>
        <v>-1.7609713473522511E-5</v>
      </c>
      <c r="R397" s="28">
        <f t="shared" si="65"/>
        <v>1.7814060056620099E-4</v>
      </c>
      <c r="S397" s="28">
        <f t="shared" si="66"/>
        <v>1.338059228227813E-4</v>
      </c>
      <c r="T397" s="28">
        <f t="shared" si="67"/>
        <v>1.6371518482085557E-4</v>
      </c>
    </row>
    <row r="398" spans="1:20" ht="15" customHeight="1" x14ac:dyDescent="0.2">
      <c r="A398" s="21">
        <f>'23.22-Pesi-uguali'!A398</f>
        <v>395</v>
      </c>
      <c r="B398" s="25">
        <f>'23.22-Pesi-uguali'!B398</f>
        <v>46106</v>
      </c>
      <c r="C398" s="27">
        <f>'23.22-Pesi-uguali'!Q398</f>
        <v>5.4581344670932693E-3</v>
      </c>
      <c r="D398" s="27">
        <f>'23.22-Pesi-uguali'!R398</f>
        <v>1.5773125931719104E-2</v>
      </c>
      <c r="E398" s="27">
        <f>'23.22-Pesi-uguali'!S398</f>
        <v>1.5003205514366225E-2</v>
      </c>
      <c r="F398" s="27">
        <f>'23.22-Pesi-uguali'!T398</f>
        <v>2.8421120449453139E-2</v>
      </c>
      <c r="J398" s="28">
        <f t="shared" si="61"/>
        <v>5.8106155082999003E-5</v>
      </c>
      <c r="K398" s="28">
        <f t="shared" si="61"/>
        <v>1.6956581364147694E-4</v>
      </c>
      <c r="L398" s="28">
        <f t="shared" si="61"/>
        <v>1.7958518985480048E-4</v>
      </c>
      <c r="M398" s="28">
        <f t="shared" si="61"/>
        <v>5.0752037301049404E-4</v>
      </c>
      <c r="O398" s="28">
        <f t="shared" si="62"/>
        <v>5.2296283888394159E-5</v>
      </c>
      <c r="P398" s="28">
        <f t="shared" si="63"/>
        <v>4.1617103299607724E-5</v>
      </c>
      <c r="Q398" s="28">
        <f t="shared" si="64"/>
        <v>-2.0301856689555569E-5</v>
      </c>
      <c r="R398" s="28">
        <f t="shared" si="65"/>
        <v>1.6041094730641687E-4</v>
      </c>
      <c r="S398" s="28">
        <f t="shared" si="66"/>
        <v>1.2482122216518903E-4</v>
      </c>
      <c r="T398" s="28">
        <f t="shared" si="67"/>
        <v>1.4761682933009569E-4</v>
      </c>
    </row>
    <row r="399" spans="1:20" ht="15" customHeight="1" x14ac:dyDescent="0.2">
      <c r="A399" s="21">
        <f>'23.22-Pesi-uguali'!A399</f>
        <v>396</v>
      </c>
      <c r="B399" s="25">
        <f>'23.22-Pesi-uguali'!B399</f>
        <v>46107</v>
      </c>
      <c r="C399" s="27">
        <f>'23.22-Pesi-uguali'!Q399</f>
        <v>-1.7402507996500702E-2</v>
      </c>
      <c r="D399" s="27">
        <f>'23.22-Pesi-uguali'!R399</f>
        <v>-1.6132639411938349E-2</v>
      </c>
      <c r="E399" s="27">
        <f>'23.22-Pesi-uguali'!S399</f>
        <v>-1.4378528231875357E-2</v>
      </c>
      <c r="F399" s="27">
        <f>'23.22-Pesi-uguali'!T399</f>
        <v>-6.8724725513400024E-3</v>
      </c>
      <c r="J399" s="28">
        <f t="shared" si="61"/>
        <v>5.5274662760786254E-5</v>
      </c>
      <c r="K399" s="28">
        <f t="shared" si="61"/>
        <v>1.7748838244311622E-4</v>
      </c>
      <c r="L399" s="28">
        <f t="shared" si="61"/>
        <v>1.8413628843995134E-4</v>
      </c>
      <c r="M399" s="28">
        <f t="shared" si="61"/>
        <v>5.37544344469677E-4</v>
      </c>
      <c r="O399" s="28">
        <f t="shared" si="62"/>
        <v>5.5675839729726609E-5</v>
      </c>
      <c r="P399" s="28">
        <f t="shared" si="63"/>
        <v>4.5644344283131564E-5</v>
      </c>
      <c r="Q399" s="28">
        <f t="shared" si="64"/>
        <v>-2.7590413087430627E-6</v>
      </c>
      <c r="R399" s="28">
        <f t="shared" si="65"/>
        <v>1.6803459757153128E-4</v>
      </c>
      <c r="S399" s="28">
        <f t="shared" si="66"/>
        <v>1.5716809114564828E-4</v>
      </c>
      <c r="T399" s="28">
        <f t="shared" si="67"/>
        <v>1.7549593750225634E-4</v>
      </c>
    </row>
    <row r="400" spans="1:20" ht="15" customHeight="1" x14ac:dyDescent="0.2">
      <c r="A400" s="21">
        <f>'23.22-Pesi-uguali'!A400</f>
        <v>397</v>
      </c>
      <c r="B400" s="25">
        <f>'23.22-Pesi-uguali'!B400</f>
        <v>46108</v>
      </c>
      <c r="C400" s="27">
        <f>'23.22-Pesi-uguali'!Q400</f>
        <v>-1.6693020666890108E-2</v>
      </c>
      <c r="D400" s="27">
        <f>'23.22-Pesi-uguali'!R400</f>
        <v>-4.7469047137832536E-3</v>
      </c>
      <c r="E400" s="27">
        <f>'23.22-Pesi-uguali'!S400</f>
        <v>-1.0554225804280849E-2</v>
      </c>
      <c r="F400" s="27">
        <f>'23.22-Pesi-uguali'!T400</f>
        <v>-5.9938839229749987E-3</v>
      </c>
      <c r="J400" s="28">
        <f t="shared" si="61"/>
        <v>8.0031924941534706E-5</v>
      </c>
      <c r="K400" s="28">
        <f t="shared" si="61"/>
        <v>1.8576574963836723E-4</v>
      </c>
      <c r="L400" s="28">
        <f t="shared" si="61"/>
        <v>1.8639686700743988E-4</v>
      </c>
      <c r="M400" s="28">
        <f t="shared" si="61"/>
        <v>4.8851299791960153E-4</v>
      </c>
      <c r="O400" s="28">
        <f t="shared" si="62"/>
        <v>7.8183094393845896E-5</v>
      </c>
      <c r="P400" s="28">
        <f t="shared" si="63"/>
        <v>6.6102155108130602E-5</v>
      </c>
      <c r="Q400" s="28">
        <f t="shared" si="64"/>
        <v>9.476688675173839E-6</v>
      </c>
      <c r="R400" s="28">
        <f t="shared" si="65"/>
        <v>1.7442749893830021E-4</v>
      </c>
      <c r="S400" s="28">
        <f t="shared" si="66"/>
        <v>1.5253839418500467E-4</v>
      </c>
      <c r="T400" s="28">
        <f t="shared" si="67"/>
        <v>1.6782794781225376E-4</v>
      </c>
    </row>
    <row r="401" spans="1:20" ht="15" customHeight="1" x14ac:dyDescent="0.2">
      <c r="A401" s="21">
        <f>'23.22-Pesi-uguali'!A401</f>
        <v>398</v>
      </c>
      <c r="B401" s="25">
        <f>'23.22-Pesi-uguali'!B401</f>
        <v>46111</v>
      </c>
      <c r="C401" s="27">
        <f>'23.22-Pesi-uguali'!Q401</f>
        <v>-3.9378339026870128E-3</v>
      </c>
      <c r="D401" s="27">
        <f>'23.22-Pesi-uguali'!R401</f>
        <v>1.2234268138789998E-2</v>
      </c>
      <c r="E401" s="27">
        <f>'23.22-Pesi-uguali'!S401</f>
        <v>6.2564688436155015E-3</v>
      </c>
      <c r="F401" s="27">
        <f>'23.22-Pesi-uguali'!T401</f>
        <v>-1.8585218267183172E-2</v>
      </c>
      <c r="J401" s="28">
        <f t="shared" si="61"/>
        <v>9.9894426345903259E-5</v>
      </c>
      <c r="K401" s="28">
        <f t="shared" si="61"/>
        <v>1.694424851107043E-4</v>
      </c>
      <c r="L401" s="28">
        <f t="shared" si="61"/>
        <v>1.7889634853947064E-4</v>
      </c>
      <c r="M401" s="28">
        <f t="shared" si="61"/>
        <v>4.432543625758512E-4</v>
      </c>
      <c r="O401" s="28">
        <f t="shared" si="62"/>
        <v>7.8288802803555505E-5</v>
      </c>
      <c r="P401" s="28">
        <f t="shared" si="63"/>
        <v>7.7110130544706052E-5</v>
      </c>
      <c r="Q401" s="28">
        <f t="shared" si="64"/>
        <v>1.8534622627772655E-5</v>
      </c>
      <c r="R401" s="28">
        <f t="shared" si="65"/>
        <v>1.6199473946653753E-4</v>
      </c>
      <c r="S401" s="28">
        <f t="shared" si="66"/>
        <v>1.4012979435128818E-4</v>
      </c>
      <c r="T401" s="28">
        <f t="shared" si="67"/>
        <v>1.5737123346780109E-4</v>
      </c>
    </row>
    <row r="402" spans="1:20" ht="15" customHeight="1" x14ac:dyDescent="0.2">
      <c r="A402" s="21">
        <f>'23.22-Pesi-uguali'!A402</f>
        <v>399</v>
      </c>
      <c r="B402" s="25">
        <f>'23.22-Pesi-uguali'!B402</f>
        <v>46112</v>
      </c>
      <c r="C402" s="27">
        <f>'23.22-Pesi-uguali'!Q402</f>
        <v>2.9223930202985623E-2</v>
      </c>
      <c r="D402" s="27">
        <f>'23.22-Pesi-uguali'!R402</f>
        <v>5.6606509150899948E-3</v>
      </c>
      <c r="E402" s="27">
        <f>'23.22-Pesi-uguali'!S402</f>
        <v>7.9560418835239056E-3</v>
      </c>
      <c r="F402" s="27">
        <f>'23.22-Pesi-uguali'!T402</f>
        <v>-1.6095794240272757E-2</v>
      </c>
      <c r="J402" s="28">
        <f t="shared" si="61"/>
        <v>9.145563729582806E-5</v>
      </c>
      <c r="K402" s="28">
        <f t="shared" si="61"/>
        <v>1.6746596828881506E-4</v>
      </c>
      <c r="L402" s="28">
        <f t="shared" si="61"/>
        <v>1.6492105392463673E-4</v>
      </c>
      <c r="M402" s="28">
        <f t="shared" si="61"/>
        <v>4.3346996012214999E-4</v>
      </c>
      <c r="O402" s="28">
        <f t="shared" si="62"/>
        <v>6.5642270938050877E-5</v>
      </c>
      <c r="P402" s="28">
        <f t="shared" si="63"/>
        <v>6.6935423977886038E-5</v>
      </c>
      <c r="Q402" s="28">
        <f t="shared" si="64"/>
        <v>2.3999710623130576E-5</v>
      </c>
      <c r="R402" s="28">
        <f t="shared" si="65"/>
        <v>1.5344959726336152E-4</v>
      </c>
      <c r="S402" s="28">
        <f t="shared" si="66"/>
        <v>1.0337916054629367E-4</v>
      </c>
      <c r="T402" s="28">
        <f t="shared" si="67"/>
        <v>1.3000632621697848E-4</v>
      </c>
    </row>
    <row r="403" spans="1:20" ht="15" customHeight="1" x14ac:dyDescent="0.2">
      <c r="A403" s="21">
        <f>'23.22-Pesi-uguali'!A403</f>
        <v>400</v>
      </c>
      <c r="B403" s="25">
        <f>'23.22-Pesi-uguali'!B403</f>
        <v>46113</v>
      </c>
      <c r="C403" s="27">
        <f>'23.22-Pesi-uguali'!Q403</f>
        <v>7.2063595625225553E-3</v>
      </c>
      <c r="D403" s="27">
        <f>'23.22-Pesi-uguali'!R403</f>
        <v>2.4683981852912529E-2</v>
      </c>
      <c r="E403" s="27">
        <f>'23.22-Pesi-uguali'!S403</f>
        <v>3.0524638723471588E-2</v>
      </c>
      <c r="F403" s="27">
        <f>'23.22-Pesi-uguali'!T403</f>
        <v>6.0232173253256478E-2</v>
      </c>
      <c r="J403" s="28">
        <f t="shared" si="61"/>
        <v>1.6771388321714279E-4</v>
      </c>
      <c r="K403" s="28">
        <f t="shared" si="61"/>
        <v>1.5392366833818447E-4</v>
      </c>
      <c r="L403" s="28">
        <f t="shared" si="61"/>
        <v>1.5475880877741173E-4</v>
      </c>
      <c r="M403" s="28">
        <f t="shared" si="61"/>
        <v>4.1603042333245477E-4</v>
      </c>
      <c r="O403" s="28">
        <f t="shared" si="62"/>
        <v>7.5620690568851463E-5</v>
      </c>
      <c r="P403" s="28">
        <f t="shared" si="63"/>
        <v>8.349256284971072E-5</v>
      </c>
      <c r="Q403" s="28">
        <f t="shared" si="64"/>
        <v>-2.5438497183117375E-5</v>
      </c>
      <c r="R403" s="28">
        <f t="shared" si="65"/>
        <v>1.4260827511387178E-4</v>
      </c>
      <c r="S403" s="28">
        <f t="shared" si="66"/>
        <v>8.392997725213428E-5</v>
      </c>
      <c r="T403" s="28">
        <f t="shared" si="67"/>
        <v>1.0419981228286136E-4</v>
      </c>
    </row>
    <row r="404" spans="1:20" ht="15" customHeight="1" x14ac:dyDescent="0.2">
      <c r="A404" s="21">
        <f>'23.22-Pesi-uguali'!A404</f>
        <v>401</v>
      </c>
      <c r="B404" s="25">
        <f>'23.22-Pesi-uguali'!B404</f>
        <v>46114</v>
      </c>
      <c r="C404" s="27">
        <f>'23.22-Pesi-uguali'!Q404</f>
        <v>1.1946258202824851E-3</v>
      </c>
      <c r="D404" s="27">
        <f>'23.22-Pesi-uguali'!R404</f>
        <v>-1.5809002287751946E-3</v>
      </c>
      <c r="E404" s="27">
        <f>'23.22-Pesi-uguali'!S404</f>
        <v>-9.2405362909897745E-3</v>
      </c>
      <c r="F404" s="27">
        <f>'23.22-Pesi-uguali'!T404</f>
        <v>-3.1588333294527524E-2</v>
      </c>
      <c r="J404" s="28">
        <f t="shared" si="61"/>
        <v>1.5613565670986453E-4</v>
      </c>
      <c r="K404" s="28">
        <f t="shared" si="61"/>
        <v>1.9946119751585752E-4</v>
      </c>
      <c r="L404" s="28">
        <f t="shared" si="61"/>
        <v>2.3245828481951666E-4</v>
      </c>
      <c r="M404" s="28">
        <f t="shared" si="61"/>
        <v>7.3721885048023982E-4</v>
      </c>
      <c r="O404" s="28">
        <f t="shared" si="62"/>
        <v>8.5846786378653253E-5</v>
      </c>
      <c r="P404" s="28">
        <f t="shared" si="63"/>
        <v>9.714045878048323E-5</v>
      </c>
      <c r="Q404" s="28">
        <f t="shared" si="64"/>
        <v>2.0510822304706364E-5</v>
      </c>
      <c r="R404" s="28">
        <f t="shared" si="65"/>
        <v>2.0369441043417295E-4</v>
      </c>
      <c r="S404" s="28">
        <f t="shared" si="66"/>
        <v>2.2421396668140746E-4</v>
      </c>
      <c r="T404" s="28">
        <f t="shared" si="67"/>
        <v>2.7763636386309541E-4</v>
      </c>
    </row>
    <row r="405" spans="1:20" ht="15" customHeight="1" x14ac:dyDescent="0.2">
      <c r="A405" s="21">
        <f>'23.22-Pesi-uguali'!A405</f>
        <v>402</v>
      </c>
      <c r="B405" s="25">
        <f>'23.22-Pesi-uguali'!B405</f>
        <v>46119</v>
      </c>
      <c r="C405" s="27">
        <f>'23.22-Pesi-uguali'!Q405</f>
        <v>5.2740547019722323E-3</v>
      </c>
      <c r="D405" s="27">
        <f>'23.22-Pesi-uguali'!R405</f>
        <v>-5.6889357861359515E-3</v>
      </c>
      <c r="E405" s="27">
        <f>'23.22-Pesi-uguali'!S405</f>
        <v>-3.9825339707556069E-3</v>
      </c>
      <c r="F405" s="27">
        <f>'23.22-Pesi-uguali'!T405</f>
        <v>1.6878612384784494E-2</v>
      </c>
      <c r="J405" s="28">
        <f t="shared" ref="J405:M420" si="68">J404*$H$2+C404^2*(1-$H$2)</f>
        <v>1.4066480412392666E-4</v>
      </c>
      <c r="K405" s="28">
        <f t="shared" si="68"/>
        <v>1.797650023176059E-4</v>
      </c>
      <c r="L405" s="28">
        <f t="shared" si="68"/>
        <v>2.177512074320749E-4</v>
      </c>
      <c r="M405" s="28">
        <f t="shared" si="68"/>
        <v>7.6327924546483147E-4</v>
      </c>
      <c r="O405" s="28">
        <f t="shared" si="62"/>
        <v>7.7073249317529389E-5</v>
      </c>
      <c r="P405" s="28">
        <f t="shared" si="63"/>
        <v>8.6322514577787544E-5</v>
      </c>
      <c r="Q405" s="28">
        <f t="shared" si="64"/>
        <v>1.468611621690258E-5</v>
      </c>
      <c r="R405" s="28">
        <f t="shared" si="65"/>
        <v>1.847858059843988E-4</v>
      </c>
      <c r="S405" s="28">
        <f t="shared" si="66"/>
        <v>2.0678637034646127E-4</v>
      </c>
      <c r="T405" s="28">
        <f t="shared" si="67"/>
        <v>2.7906204149478212E-4</v>
      </c>
    </row>
    <row r="406" spans="1:20" ht="15" customHeight="1" x14ac:dyDescent="0.2">
      <c r="A406" s="21">
        <f>'23.22-Pesi-uguali'!A406</f>
        <v>403</v>
      </c>
      <c r="B406" s="25">
        <f>'23.22-Pesi-uguali'!B406</f>
        <v>46120</v>
      </c>
      <c r="C406" s="27">
        <f>'23.22-Pesi-uguali'!Q406</f>
        <v>2.5081568278882298E-2</v>
      </c>
      <c r="D406" s="27">
        <f>'23.22-Pesi-uguali'!R406</f>
        <v>4.2709752981435097E-2</v>
      </c>
      <c r="E406" s="27">
        <f>'23.22-Pesi-uguali'!S406</f>
        <v>5.8382491373756368E-2</v>
      </c>
      <c r="F406" s="27">
        <f>'23.22-Pesi-uguali'!T406</f>
        <v>6.516264113654327E-2</v>
      </c>
      <c r="J406" s="28">
        <f t="shared" si="68"/>
        <v>1.2937988901147354E-4</v>
      </c>
      <c r="K406" s="28">
        <f t="shared" si="68"/>
        <v>1.6502490112372314E-4</v>
      </c>
      <c r="L406" s="28">
        <f t="shared" si="68"/>
        <v>1.9756214437168966E-4</v>
      </c>
      <c r="M406" s="28">
        <f t="shared" si="68"/>
        <v>7.1544007652192836E-4</v>
      </c>
      <c r="O406" s="28">
        <f t="shared" si="62"/>
        <v>6.6365548532567613E-5</v>
      </c>
      <c r="P406" s="28">
        <f t="shared" si="63"/>
        <v>7.5589852918586016E-5</v>
      </c>
      <c r="Q406" s="28">
        <f t="shared" si="64"/>
        <v>2.2119377096286261E-5</v>
      </c>
      <c r="R406" s="28">
        <f t="shared" si="65"/>
        <v>1.685728633885323E-4</v>
      </c>
      <c r="S406" s="28">
        <f t="shared" si="66"/>
        <v>1.7650559911020337E-4</v>
      </c>
      <c r="T406" s="28">
        <f t="shared" si="67"/>
        <v>2.4443387262514186E-4</v>
      </c>
    </row>
    <row r="407" spans="1:20" ht="15" customHeight="1" x14ac:dyDescent="0.2">
      <c r="A407" s="21">
        <f>'23.22-Pesi-uguali'!A407</f>
        <v>404</v>
      </c>
      <c r="B407" s="25">
        <f>'23.22-Pesi-uguali'!B407</f>
        <v>46121</v>
      </c>
      <c r="C407" s="27">
        <f>'23.22-Pesi-uguali'!Q407</f>
        <v>6.2336179172895467E-3</v>
      </c>
      <c r="D407" s="27">
        <f>'23.22-Pesi-uguali'!R407</f>
        <v>-2.7253484536597845E-3</v>
      </c>
      <c r="E407" s="27">
        <f>'23.22-Pesi-uguali'!S407</f>
        <v>-3.981908644240785E-3</v>
      </c>
      <c r="F407" s="27">
        <f>'23.22-Pesi-uguali'!T407</f>
        <v>-1.2158126207043434E-2</v>
      </c>
      <c r="J407" s="28">
        <f t="shared" si="68"/>
        <v>1.7935040684314966E-4</v>
      </c>
      <c r="K407" s="28">
        <f t="shared" si="68"/>
        <v>3.309347109848712E-4</v>
      </c>
      <c r="L407" s="28">
        <f t="shared" si="68"/>
        <v>5.1865745983519429E-4</v>
      </c>
      <c r="M407" s="28">
        <f t="shared" si="68"/>
        <v>1.0685130488587275E-3</v>
      </c>
      <c r="O407" s="28">
        <f t="shared" si="62"/>
        <v>1.6685175223711695E-4</v>
      </c>
      <c r="P407" s="28">
        <f t="shared" si="63"/>
        <v>2.1446331199494011E-4</v>
      </c>
      <c r="Q407" s="28">
        <f t="shared" si="64"/>
        <v>1.8334556267650905E-4</v>
      </c>
      <c r="R407" s="28">
        <f t="shared" si="65"/>
        <v>4.0106575555106901E-4</v>
      </c>
      <c r="S407" s="28">
        <f t="shared" si="66"/>
        <v>4.371630698551494E-4</v>
      </c>
      <c r="T407" s="28">
        <f t="shared" si="67"/>
        <v>6.0042621876716957E-4</v>
      </c>
    </row>
    <row r="408" spans="1:20" ht="15" customHeight="1" x14ac:dyDescent="0.2">
      <c r="A408" s="21">
        <f>'23.22-Pesi-uguali'!A408</f>
        <v>405</v>
      </c>
      <c r="B408" s="25">
        <f>'23.22-Pesi-uguali'!B408</f>
        <v>46122</v>
      </c>
      <c r="C408" s="27">
        <f>'23.22-Pesi-uguali'!Q408</f>
        <v>-1.0377545618509003E-3</v>
      </c>
      <c r="D408" s="27">
        <f>'23.22-Pesi-uguali'!R408</f>
        <v>1.3457409859765036E-3</v>
      </c>
      <c r="E408" s="27">
        <f>'23.22-Pesi-uguali'!S408</f>
        <v>3.9016995883426465E-3</v>
      </c>
      <c r="F408" s="27">
        <f>'23.22-Pesi-uguali'!T408</f>
        <v>1.6745528711815345E-2</v>
      </c>
      <c r="J408" s="28">
        <f t="shared" si="68"/>
        <v>1.6530116539271005E-4</v>
      </c>
      <c r="K408" s="28">
        <f t="shared" si="68"/>
        <v>2.985839923057707E-4</v>
      </c>
      <c r="L408" s="28">
        <f t="shared" si="68"/>
        <v>4.683772734967828E-4</v>
      </c>
      <c r="M408" s="28">
        <f t="shared" si="68"/>
        <v>9.7644374725949432E-4</v>
      </c>
      <c r="O408" s="28">
        <f t="shared" si="62"/>
        <v>1.4846769891824617E-4</v>
      </c>
      <c r="P408" s="28">
        <f t="shared" si="63"/>
        <v>1.9053481108847114E-4</v>
      </c>
      <c r="Q408" s="28">
        <f t="shared" si="64"/>
        <v>1.5743209507236881E-4</v>
      </c>
      <c r="R408" s="28">
        <f t="shared" si="65"/>
        <v>3.6204438885258176E-4</v>
      </c>
      <c r="S408" s="28">
        <f t="shared" si="66"/>
        <v>3.9676027591541109E-4</v>
      </c>
      <c r="T408" s="28">
        <f t="shared" si="67"/>
        <v>5.4522485167461231E-4</v>
      </c>
    </row>
    <row r="409" spans="1:20" ht="15" customHeight="1" x14ac:dyDescent="0.2">
      <c r="A409" s="21">
        <f>'23.22-Pesi-uguali'!A409</f>
        <v>406</v>
      </c>
      <c r="B409" s="25">
        <f>'23.22-Pesi-uguali'!B409</f>
        <v>46125</v>
      </c>
      <c r="C409" s="27">
        <f>'23.22-Pesi-uguali'!Q409</f>
        <v>1.0173327249368574E-2</v>
      </c>
      <c r="D409" s="27">
        <f>'23.22-Pesi-uguali'!R409</f>
        <v>-3.4253762201971369E-3</v>
      </c>
      <c r="E409" s="27">
        <f>'23.22-Pesi-uguali'!S409</f>
        <v>-5.1550391886192939E-3</v>
      </c>
      <c r="F409" s="27">
        <f>'23.22-Pesi-uguali'!T409</f>
        <v>-1.1384189571788297E-2</v>
      </c>
      <c r="J409" s="28">
        <f t="shared" si="68"/>
        <v>1.4887874230650329E-4</v>
      </c>
      <c r="K409" s="28">
        <f t="shared" si="68"/>
        <v>2.6890669495532735E-4</v>
      </c>
      <c r="L409" s="28">
        <f t="shared" si="68"/>
        <v>4.2306187211487188E-4</v>
      </c>
      <c r="M409" s="28">
        <f t="shared" si="68"/>
        <v>9.0684064571736815E-4</v>
      </c>
      <c r="O409" s="28">
        <f t="shared" si="62"/>
        <v>1.3348127414169488E-4</v>
      </c>
      <c r="P409" s="28">
        <f t="shared" si="63"/>
        <v>1.7107642932494659E-4</v>
      </c>
      <c r="Q409" s="28">
        <f t="shared" si="64"/>
        <v>1.3995111068400279E-4</v>
      </c>
      <c r="R409" s="28">
        <f t="shared" si="65"/>
        <v>3.2636501767242359E-4</v>
      </c>
      <c r="S409" s="28">
        <f t="shared" si="66"/>
        <v>3.5933776275580366E-4</v>
      </c>
      <c r="T409" s="28">
        <f t="shared" si="67"/>
        <v>4.9723596875529805E-4</v>
      </c>
    </row>
    <row r="410" spans="1:20" ht="15" customHeight="1" x14ac:dyDescent="0.2">
      <c r="A410" s="21">
        <f>'23.22-Pesi-uguali'!A410</f>
        <v>407</v>
      </c>
      <c r="B410" s="25">
        <f>'23.22-Pesi-uguali'!B410</f>
        <v>46126</v>
      </c>
      <c r="C410" s="27">
        <f>'23.22-Pesi-uguali'!Q410</f>
        <v>1.1809340078924108E-2</v>
      </c>
      <c r="D410" s="27">
        <f>'23.22-Pesi-uguali'!R410</f>
        <v>1.3506693083960042E-2</v>
      </c>
      <c r="E410" s="27">
        <f>'23.22-Pesi-uguali'!S410</f>
        <v>2.0588120033089147E-2</v>
      </c>
      <c r="F410" s="27">
        <f>'23.22-Pesi-uguali'!T410</f>
        <v>3.0683724616349172E-2</v>
      </c>
      <c r="J410" s="28">
        <f t="shared" si="68"/>
        <v>1.4434052680812747E-4</v>
      </c>
      <c r="K410" s="28">
        <f t="shared" si="68"/>
        <v>2.4318934568478382E-4</v>
      </c>
      <c r="L410" s="28">
        <f t="shared" si="68"/>
        <v>3.8341312780700476E-4</v>
      </c>
      <c r="M410" s="28">
        <f t="shared" si="68"/>
        <v>8.2911655836627267E-4</v>
      </c>
      <c r="O410" s="28">
        <f t="shared" si="62"/>
        <v>1.1664839940349832E-4</v>
      </c>
      <c r="P410" s="28">
        <f t="shared" si="63"/>
        <v>1.4872439632753758E-4</v>
      </c>
      <c r="Q410" s="28">
        <f t="shared" si="64"/>
        <v>1.1437449101733738E-4</v>
      </c>
      <c r="R410" s="28">
        <f t="shared" si="65"/>
        <v>2.9549431077026931E-4</v>
      </c>
      <c r="S410" s="28">
        <f t="shared" si="66"/>
        <v>3.2730349970476529E-4</v>
      </c>
      <c r="T410" s="28">
        <f t="shared" si="67"/>
        <v>4.533809662170922E-4</v>
      </c>
    </row>
    <row r="411" spans="1:20" ht="15" customHeight="1" x14ac:dyDescent="0.2">
      <c r="A411" s="21">
        <f>'23.22-Pesi-uguali'!A411</f>
        <v>408</v>
      </c>
      <c r="B411" s="25">
        <f>'23.22-Pesi-uguali'!B411</f>
        <v>46127</v>
      </c>
      <c r="C411" s="27">
        <f>'23.22-Pesi-uguali'!Q411</f>
        <v>8.0550382585370846E-3</v>
      </c>
      <c r="D411" s="27">
        <f>'23.22-Pesi-uguali'!R411</f>
        <v>-6.0065172212537639E-3</v>
      </c>
      <c r="E411" s="27">
        <f>'23.22-Pesi-uguali'!S411</f>
        <v>-7.4993704215695952E-3</v>
      </c>
      <c r="F411" s="27">
        <f>'23.22-Pesi-uguali'!T411</f>
        <v>2.9014744844060641E-3</v>
      </c>
      <c r="J411" s="28">
        <f t="shared" si="68"/>
        <v>1.4385252543728304E-4</v>
      </c>
      <c r="K411" s="28">
        <f t="shared" si="68"/>
        <v>2.3711348692273483E-4</v>
      </c>
      <c r="L411" s="28">
        <f t="shared" si="68"/>
        <v>3.8745888367599292E-4</v>
      </c>
      <c r="M411" s="28">
        <f t="shared" si="68"/>
        <v>8.4035399816284064E-4</v>
      </c>
      <c r="O411" s="28">
        <f t="shared" si="62"/>
        <v>1.2093407266016213E-4</v>
      </c>
      <c r="P411" s="28">
        <f t="shared" si="63"/>
        <v>1.5816516780042982E-4</v>
      </c>
      <c r="Q411" s="28">
        <f t="shared" si="64"/>
        <v>1.3917249580385589E-4</v>
      </c>
      <c r="R411" s="28">
        <f t="shared" si="65"/>
        <v>2.9375262153950881E-4</v>
      </c>
      <c r="S411" s="28">
        <f t="shared" si="66"/>
        <v>3.3601671484086658E-4</v>
      </c>
      <c r="T411" s="28">
        <f t="shared" si="67"/>
        <v>4.7121489014174793E-4</v>
      </c>
    </row>
    <row r="412" spans="1:20" ht="15" customHeight="1" x14ac:dyDescent="0.2">
      <c r="A412" s="21">
        <f>'23.22-Pesi-uguali'!A412</f>
        <v>409</v>
      </c>
      <c r="B412" s="25">
        <f>'23.22-Pesi-uguali'!B412</f>
        <v>46128</v>
      </c>
      <c r="C412" s="27">
        <f>'23.22-Pesi-uguali'!Q412</f>
        <v>2.6182504114347178E-3</v>
      </c>
      <c r="D412" s="27">
        <f>'23.22-Pesi-uguali'!R412</f>
        <v>2.7978260340678239E-3</v>
      </c>
      <c r="E412" s="27">
        <f>'23.22-Pesi-uguali'!S412</f>
        <v>-1.2570378115406805E-3</v>
      </c>
      <c r="F412" s="27">
        <f>'23.22-Pesi-uguali'!T412</f>
        <v>2.4529793153047326E-2</v>
      </c>
      <c r="J412" s="28">
        <f t="shared" si="68"/>
        <v>1.3595563702820435E-4</v>
      </c>
      <c r="K412" s="28">
        <f t="shared" si="68"/>
        <v>2.1700996314338316E-4</v>
      </c>
      <c r="L412" s="28">
        <f t="shared" si="68"/>
        <v>3.5433705098038493E-4</v>
      </c>
      <c r="M412" s="28">
        <f t="shared" si="68"/>
        <v>7.5716045376492255E-4</v>
      </c>
      <c r="O412" s="28">
        <f t="shared" si="62"/>
        <v>1.0400239279236982E-4</v>
      </c>
      <c r="P412" s="28">
        <f t="shared" si="63"/>
        <v>1.3630787945431838E-4</v>
      </c>
      <c r="Q412" s="28">
        <f t="shared" si="64"/>
        <v>1.2759239502127629E-4</v>
      </c>
      <c r="R412" s="28">
        <f t="shared" si="65"/>
        <v>2.6888186914412983E-4</v>
      </c>
      <c r="S412" s="28">
        <f t="shared" si="66"/>
        <v>3.0067226771101859E-4</v>
      </c>
      <c r="T412" s="28">
        <f t="shared" si="67"/>
        <v>4.2191747793484378E-4</v>
      </c>
    </row>
    <row r="413" spans="1:20" ht="15" customHeight="1" x14ac:dyDescent="0.2">
      <c r="A413" s="21">
        <f>'23.22-Pesi-uguali'!A413</f>
        <v>410</v>
      </c>
      <c r="B413" s="25">
        <f>'23.22-Pesi-uguali'!B413</f>
        <v>46129</v>
      </c>
      <c r="C413" s="27">
        <f>'23.22-Pesi-uguali'!Q413</f>
        <v>1.2043814203337708E-2</v>
      </c>
      <c r="D413" s="27">
        <f>'23.22-Pesi-uguali'!R413</f>
        <v>6.5877698708274755E-3</v>
      </c>
      <c r="E413" s="27">
        <f>'23.22-Pesi-uguali'!S413</f>
        <v>2.0956669281437829E-2</v>
      </c>
      <c r="F413" s="27">
        <f>'23.22-Pesi-uguali'!T413</f>
        <v>-1.8412971971204537E-2</v>
      </c>
      <c r="J413" s="28">
        <f t="shared" si="68"/>
        <v>1.2304559684708172E-4</v>
      </c>
      <c r="K413" s="28">
        <f t="shared" si="68"/>
        <v>1.9609174988073562E-4</v>
      </c>
      <c r="L413" s="28">
        <f t="shared" si="68"/>
        <v>3.1906136028831078E-4</v>
      </c>
      <c r="M413" s="28">
        <f t="shared" si="68"/>
        <v>7.4161548360155902E-4</v>
      </c>
      <c r="O413" s="28">
        <f t="shared" si="62"/>
        <v>9.4334694429614935E-5</v>
      </c>
      <c r="P413" s="28">
        <f t="shared" si="63"/>
        <v>1.22347967532161E-4</v>
      </c>
      <c r="Q413" s="28">
        <f t="shared" si="64"/>
        <v>1.2125566962068613E-4</v>
      </c>
      <c r="R413" s="28">
        <f t="shared" si="65"/>
        <v>2.4164198491822322E-4</v>
      </c>
      <c r="S413" s="28">
        <f t="shared" si="66"/>
        <v>2.7746805032930621E-4</v>
      </c>
      <c r="T413" s="28">
        <f t="shared" si="67"/>
        <v>3.7664224239109418E-4</v>
      </c>
    </row>
    <row r="414" spans="1:20" ht="15" customHeight="1" x14ac:dyDescent="0.2">
      <c r="A414" s="21">
        <f>'23.22-Pesi-uguali'!A414</f>
        <v>411</v>
      </c>
      <c r="B414" s="25">
        <f>'23.22-Pesi-uguali'!B414</f>
        <v>46132</v>
      </c>
      <c r="C414" s="27">
        <f>'23.22-Pesi-uguali'!Q414</f>
        <v>-2.348904442039312E-3</v>
      </c>
      <c r="D414" s="27">
        <f>'23.22-Pesi-uguali'!R414</f>
        <v>-7.2013020659857522E-3</v>
      </c>
      <c r="E414" s="27">
        <f>'23.22-Pesi-uguali'!S414</f>
        <v>-1.4271141962700788E-2</v>
      </c>
      <c r="F414" s="27">
        <f>'23.22-Pesi-uguali'!T414</f>
        <v>7.3210267483911958E-3</v>
      </c>
      <c r="J414" s="28">
        <f t="shared" si="68"/>
        <v>1.2524638321882546E-4</v>
      </c>
      <c r="K414" s="28">
        <f t="shared" si="68"/>
        <v>1.8082244607976029E-4</v>
      </c>
      <c r="L414" s="28">
        <f t="shared" si="68"/>
        <v>3.3107342299663569E-4</v>
      </c>
      <c r="M414" s="28">
        <f t="shared" si="68"/>
        <v>7.0135768892263953E-4</v>
      </c>
      <c r="O414" s="28">
        <f t="shared" si="62"/>
        <v>9.2835412620512656E-5</v>
      </c>
      <c r="P414" s="28">
        <f t="shared" si="63"/>
        <v>1.3535299389358808E-4</v>
      </c>
      <c r="Q414" s="28">
        <f t="shared" si="64"/>
        <v>8.6953861323372291E-5</v>
      </c>
      <c r="R414" s="28">
        <f t="shared" si="65"/>
        <v>2.3128355787491609E-4</v>
      </c>
      <c r="S414" s="28">
        <f t="shared" si="66"/>
        <v>2.3759120309794642E-4</v>
      </c>
      <c r="T414" s="28">
        <f t="shared" si="67"/>
        <v>3.00390561743093E-4</v>
      </c>
    </row>
    <row r="415" spans="1:20" ht="15" customHeight="1" x14ac:dyDescent="0.2">
      <c r="A415" s="21">
        <f>'23.22-Pesi-uguali'!A415</f>
        <v>412</v>
      </c>
      <c r="B415" s="25">
        <f>'23.22-Pesi-uguali'!B415</f>
        <v>46133</v>
      </c>
      <c r="C415" s="27">
        <f>'23.22-Pesi-uguali'!Q415</f>
        <v>-6.3453120587404592E-3</v>
      </c>
      <c r="D415" s="27">
        <f>'23.22-Pesi-uguali'!R415</f>
        <v>-9.7658174445839577E-3</v>
      </c>
      <c r="E415" s="27">
        <f>'23.22-Pesi-uguali'!S415</f>
        <v>-8.4907515155418015E-3</v>
      </c>
      <c r="F415" s="27">
        <f>'23.22-Pesi-uguali'!T415</f>
        <v>8.1107173439623811E-3</v>
      </c>
      <c r="J415" s="28">
        <f t="shared" si="68"/>
        <v>1.1327348010472613E-4</v>
      </c>
      <c r="K415" s="28">
        <f t="shared" si="68"/>
        <v>1.6792607661634133E-4</v>
      </c>
      <c r="L415" s="28">
        <f t="shared" si="68"/>
        <v>3.1833262998892805E-4</v>
      </c>
      <c r="M415" s="28">
        <f t="shared" si="68"/>
        <v>6.3658166329544157E-4</v>
      </c>
      <c r="O415" s="28">
        <f t="shared" si="62"/>
        <v>8.5243388399587473E-5</v>
      </c>
      <c r="P415" s="28">
        <f t="shared" si="63"/>
        <v>1.2516984937914542E-4</v>
      </c>
      <c r="Q415" s="28">
        <f t="shared" si="64"/>
        <v>7.6538835966076586E-5</v>
      </c>
      <c r="R415" s="28">
        <f t="shared" si="65"/>
        <v>2.1843228249742179E-4</v>
      </c>
      <c r="S415" s="28">
        <f t="shared" si="66"/>
        <v>2.0855999028331914E-4</v>
      </c>
      <c r="T415" s="28">
        <f t="shared" si="67"/>
        <v>2.5990356436488167E-4</v>
      </c>
    </row>
    <row r="416" spans="1:20" ht="15" customHeight="1" x14ac:dyDescent="0.2">
      <c r="A416" s="21">
        <f>'23.22-Pesi-uguali'!A416</f>
        <v>413</v>
      </c>
      <c r="B416" s="25">
        <f>'23.22-Pesi-uguali'!B416</f>
        <v>46134</v>
      </c>
      <c r="C416" s="27">
        <f>'23.22-Pesi-uguali'!Q416</f>
        <v>1.0476418858822702E-2</v>
      </c>
      <c r="D416" s="27">
        <f>'23.22-Pesi-uguali'!R416</f>
        <v>-3.4255176714788615E-3</v>
      </c>
      <c r="E416" s="27">
        <f>'23.22-Pesi-uguali'!S416</f>
        <v>-1.2498455419590928E-2</v>
      </c>
      <c r="F416" s="27">
        <f>'23.22-Pesi-uguali'!T416</f>
        <v>2.8553894816977297E-3</v>
      </c>
      <c r="J416" s="28">
        <f t="shared" si="68"/>
        <v>1.0597243060653323E-4</v>
      </c>
      <c r="K416" s="28">
        <f t="shared" si="68"/>
        <v>1.6067058799080122E-4</v>
      </c>
      <c r="L416" s="28">
        <f t="shared" si="68"/>
        <v>2.9370865311990278E-4</v>
      </c>
      <c r="M416" s="28">
        <f t="shared" si="68"/>
        <v>5.7950187054926262E-4</v>
      </c>
      <c r="O416" s="28">
        <f t="shared" si="62"/>
        <v>8.2915765479086369E-5</v>
      </c>
      <c r="P416" s="28">
        <f t="shared" si="63"/>
        <v>1.180405112391645E-4</v>
      </c>
      <c r="Q416" s="28">
        <f t="shared" si="64"/>
        <v>6.3738449112700946E-5</v>
      </c>
      <c r="R416" s="28">
        <f t="shared" si="65"/>
        <v>2.0488096717449019E-4</v>
      </c>
      <c r="S416" s="28">
        <f t="shared" si="66"/>
        <v>1.7978321276241146E-4</v>
      </c>
      <c r="T416" s="28">
        <f t="shared" si="67"/>
        <v>2.2702659937035553E-4</v>
      </c>
    </row>
    <row r="417" spans="1:20" ht="15" customHeight="1" x14ac:dyDescent="0.2">
      <c r="A417" s="21">
        <f>'23.22-Pesi-uguali'!A417</f>
        <v>414</v>
      </c>
      <c r="B417" s="25">
        <f>'23.22-Pesi-uguali'!B417</f>
        <v>46135</v>
      </c>
      <c r="C417" s="27">
        <f>'23.22-Pesi-uguali'!Q417</f>
        <v>-4.1191198481180863E-3</v>
      </c>
      <c r="D417" s="27">
        <f>'23.22-Pesi-uguali'!R417</f>
        <v>-4.6521717054780247E-4</v>
      </c>
      <c r="E417" s="27">
        <f>'23.22-Pesi-uguali'!S417</f>
        <v>5.3420934845165666E-3</v>
      </c>
      <c r="F417" s="27">
        <f>'23.22-Pesi-uguali'!T417</f>
        <v>-9.1340443216323137E-3</v>
      </c>
      <c r="J417" s="28">
        <f t="shared" si="68"/>
        <v>1.063507227564295E-4</v>
      </c>
      <c r="K417" s="28">
        <f t="shared" si="68"/>
        <v>1.4577694632348252E-4</v>
      </c>
      <c r="L417" s="28">
        <f t="shared" si="68"/>
        <v>2.799589265954627E-4</v>
      </c>
      <c r="M417" s="28">
        <f t="shared" si="68"/>
        <v>5.2236700840355545E-4</v>
      </c>
      <c r="O417" s="28">
        <f t="shared" si="62"/>
        <v>7.1035473137706572E-5</v>
      </c>
      <c r="P417" s="28">
        <f t="shared" si="63"/>
        <v>9.3142554708852335E-5</v>
      </c>
      <c r="Q417" s="28">
        <f t="shared" si="64"/>
        <v>6.0356029822965057E-5</v>
      </c>
      <c r="R417" s="28">
        <f t="shared" si="65"/>
        <v>1.8867423844764114E-4</v>
      </c>
      <c r="S417" s="28">
        <f t="shared" si="66"/>
        <v>1.6082677277331927E-4</v>
      </c>
      <c r="T417" s="28">
        <f t="shared" si="67"/>
        <v>2.0075514361906317E-4</v>
      </c>
    </row>
    <row r="418" spans="1:20" ht="15" customHeight="1" x14ac:dyDescent="0.2">
      <c r="A418" s="21">
        <f>'23.22-Pesi-uguali'!A418</f>
        <v>415</v>
      </c>
      <c r="B418" s="25">
        <f>'23.22-Pesi-uguali'!B418</f>
        <v>46136</v>
      </c>
      <c r="C418" s="27">
        <f>'23.22-Pesi-uguali'!Q418</f>
        <v>8.0151047593231377E-3</v>
      </c>
      <c r="D418" s="27">
        <f>'23.22-Pesi-uguali'!R418</f>
        <v>-8.5406980776264272E-3</v>
      </c>
      <c r="E418" s="27">
        <f>'23.22-Pesi-uguali'!S418</f>
        <v>-6.9256216748330487E-3</v>
      </c>
      <c r="F418" s="27">
        <f>'23.22-Pesi-uguali'!T418</f>
        <v>1.0155331448413145E-2</v>
      </c>
      <c r="J418" s="28">
        <f t="shared" si="68"/>
        <v>9.7412365313102599E-5</v>
      </c>
      <c r="K418" s="28">
        <f t="shared" si="68"/>
        <v>1.3122089439271151E-4</v>
      </c>
      <c r="L418" s="28">
        <f t="shared" si="68"/>
        <v>2.5481683021564785E-4</v>
      </c>
      <c r="M418" s="28">
        <f t="shared" si="68"/>
        <v>4.7847338413015426E-4</v>
      </c>
      <c r="O418" s="28">
        <f t="shared" si="62"/>
        <v>6.4123554352024797E-5</v>
      </c>
      <c r="P418" s="28">
        <f t="shared" si="63"/>
        <v>8.1627826907709647E-5</v>
      </c>
      <c r="Q418" s="28">
        <f t="shared" si="64"/>
        <v>5.8082849166551146E-5</v>
      </c>
      <c r="R418" s="28">
        <f t="shared" si="65"/>
        <v>1.6955829124131017E-4</v>
      </c>
      <c r="S418" s="28">
        <f t="shared" si="66"/>
        <v>1.4516902692148414E-4</v>
      </c>
      <c r="T418" s="28">
        <f t="shared" si="67"/>
        <v>1.7580013739136911E-4</v>
      </c>
    </row>
    <row r="419" spans="1:20" ht="15" customHeight="1" x14ac:dyDescent="0.2">
      <c r="A419" s="21">
        <f>'23.22-Pesi-uguali'!A419</f>
        <v>416</v>
      </c>
      <c r="B419" s="25">
        <f>'23.22-Pesi-uguali'!B419</f>
        <v>46139</v>
      </c>
      <c r="C419" s="27">
        <f>'23.22-Pesi-uguali'!Q419</f>
        <v>1.238297928227456E-3</v>
      </c>
      <c r="D419" s="27">
        <f>'23.22-Pesi-uguali'!R419</f>
        <v>1.2512911286485483E-4</v>
      </c>
      <c r="E419" s="27">
        <f>'23.22-Pesi-uguali'!S419</f>
        <v>1.2045819432436738E-3</v>
      </c>
      <c r="F419" s="27">
        <f>'23.22-Pesi-uguali'!T419</f>
        <v>1.5051155974487444E-2</v>
      </c>
      <c r="J419" s="28">
        <f t="shared" si="68"/>
        <v>9.4095319212084784E-5</v>
      </c>
      <c r="K419" s="28">
        <f t="shared" si="68"/>
        <v>1.2539315731875753E-4</v>
      </c>
      <c r="L419" s="28">
        <f t="shared" si="68"/>
        <v>2.341315707523748E-4</v>
      </c>
      <c r="M419" s="28">
        <f t="shared" si="68"/>
        <v>4.4093912139985171E-4</v>
      </c>
      <c r="O419" s="28">
        <f t="shared" si="62"/>
        <v>5.0865739935829766E-5</v>
      </c>
      <c r="P419" s="28">
        <f t="shared" si="63"/>
        <v>6.7914085892216097E-5</v>
      </c>
      <c r="Q419" s="28">
        <f t="shared" si="64"/>
        <v>6.0414168792364046E-5</v>
      </c>
      <c r="R419" s="28">
        <f t="shared" si="65"/>
        <v>1.5851742648964061E-4</v>
      </c>
      <c r="S419" s="28">
        <f t="shared" si="66"/>
        <v>1.2197876225142359E-4</v>
      </c>
      <c r="T419" s="28">
        <f t="shared" si="67"/>
        <v>1.5118692529280783E-4</v>
      </c>
    </row>
    <row r="420" spans="1:20" ht="15" customHeight="1" x14ac:dyDescent="0.2">
      <c r="A420" s="21">
        <f>'23.22-Pesi-uguali'!A420</f>
        <v>417</v>
      </c>
      <c r="B420" s="25">
        <f>'23.22-Pesi-uguali'!B420</f>
        <v>46140</v>
      </c>
      <c r="C420" s="27">
        <f>'23.22-Pesi-uguali'!Q420</f>
        <v>-4.8889752265687684E-3</v>
      </c>
      <c r="D420" s="27">
        <f>'23.22-Pesi-uguali'!R420</f>
        <v>-6.2953578149551048E-3</v>
      </c>
      <c r="E420" s="27">
        <f>'23.22-Pesi-uguali'!S420</f>
        <v>-9.1908365437771665E-3</v>
      </c>
      <c r="F420" s="27">
        <f>'23.22-Pesi-uguali'!T420</f>
        <v>-1.3521194808505466E-2</v>
      </c>
      <c r="J420" s="28">
        <f t="shared" si="68"/>
        <v>8.4839125466781555E-5</v>
      </c>
      <c r="K420" s="28">
        <f t="shared" si="68"/>
        <v>1.1285540731637041E-4</v>
      </c>
      <c r="L420" s="28">
        <f t="shared" si="68"/>
        <v>2.1086351544293618E-4</v>
      </c>
      <c r="M420" s="28">
        <f t="shared" si="68"/>
        <v>4.1949893887670146E-4</v>
      </c>
      <c r="O420" s="28">
        <f t="shared" si="62"/>
        <v>4.5794660654368942E-5</v>
      </c>
      <c r="P420" s="28">
        <f t="shared" si="63"/>
        <v>6.1271840435464376E-5</v>
      </c>
      <c r="Q420" s="28">
        <f t="shared" si="64"/>
        <v>5.6236533439191252E-5</v>
      </c>
      <c r="R420" s="28">
        <f t="shared" si="65"/>
        <v>1.4268075666766967E-4</v>
      </c>
      <c r="S420" s="28">
        <f t="shared" si="66"/>
        <v>1.0996921980574905E-4</v>
      </c>
      <c r="T420" s="28">
        <f t="shared" si="67"/>
        <v>1.3788126783470823E-4</v>
      </c>
    </row>
    <row r="421" spans="1:20" ht="15" customHeight="1" x14ac:dyDescent="0.2">
      <c r="A421" s="21">
        <f>'23.22-Pesi-uguali'!A421</f>
        <v>418</v>
      </c>
      <c r="B421" s="25">
        <f>'23.22-Pesi-uguali'!B421</f>
        <v>46142</v>
      </c>
      <c r="C421" s="27">
        <f>'23.22-Pesi-uguali'!Q421</f>
        <v>9.8762053376954279E-3</v>
      </c>
      <c r="D421" s="27">
        <f>'23.22-Pesi-uguali'!R421</f>
        <v>7.4541945865703972E-3</v>
      </c>
      <c r="E421" s="27">
        <f>'23.22-Pesi-uguali'!S421</f>
        <v>5.5419447702445765E-3</v>
      </c>
      <c r="F421" s="27">
        <f>'23.22-Pesi-uguali'!T421</f>
        <v>9.5410482438823829E-3</v>
      </c>
      <c r="J421" s="28">
        <f t="shared" ref="J421:M436" si="69">J420*$H$2+C420^2*(1-$H$2)</f>
        <v>7.8745420796703721E-5</v>
      </c>
      <c r="K421" s="28">
        <f t="shared" si="69"/>
        <v>1.05533019586565E-4</v>
      </c>
      <c r="L421" s="28">
        <f t="shared" si="69"/>
        <v>1.9822431153608555E-4</v>
      </c>
      <c r="M421" s="28">
        <f t="shared" si="69"/>
        <v>3.9583131589398683E-4</v>
      </c>
      <c r="O421" s="28">
        <f t="shared" si="62"/>
        <v>4.4292979428902207E-5</v>
      </c>
      <c r="P421" s="28">
        <f t="shared" si="63"/>
        <v>5.9638033609314883E-5</v>
      </c>
      <c r="Q421" s="28">
        <f t="shared" si="64"/>
        <v>5.722335874051147E-5</v>
      </c>
      <c r="R421" s="28">
        <f t="shared" si="65"/>
        <v>1.3419864146708695E-4</v>
      </c>
      <c r="S421" s="28">
        <f t="shared" si="66"/>
        <v>1.0748437376569965E-4</v>
      </c>
      <c r="T421" s="28">
        <f t="shared" si="67"/>
        <v>1.3652025018739161E-4</v>
      </c>
    </row>
    <row r="422" spans="1:20" ht="15" customHeight="1" x14ac:dyDescent="0.2">
      <c r="A422" s="21">
        <f>'23.22-Pesi-uguali'!A422</f>
        <v>419</v>
      </c>
      <c r="B422" s="25">
        <f>'23.22-Pesi-uguali'!B422</f>
        <v>46149</v>
      </c>
      <c r="C422" s="27">
        <f>'23.22-Pesi-uguali'!Q422</f>
        <v>1.7887865663552292E-2</v>
      </c>
      <c r="D422" s="27">
        <f>'23.22-Pesi-uguali'!R422</f>
        <v>-9.9093643451144526E-4</v>
      </c>
      <c r="E422" s="27">
        <f>'23.22-Pesi-uguali'!S422</f>
        <v>2.0895583803711343E-2</v>
      </c>
      <c r="F422" s="27">
        <f>'23.22-Pesi-uguali'!T422</f>
        <v>6.1040541206777689E-2</v>
      </c>
      <c r="J422" s="28">
        <f t="shared" si="69"/>
        <v>8.0624821904265708E-5</v>
      </c>
      <c r="K422" s="28">
        <f t="shared" si="69"/>
        <v>1.0053621932135403E-4</v>
      </c>
      <c r="L422" s="28">
        <f t="shared" si="69"/>
        <v>1.8147319556612113E-4</v>
      </c>
      <c r="M422" s="28">
        <f t="shared" si="69"/>
        <v>3.6535134446379731E-4</v>
      </c>
      <c r="O422" s="28">
        <f t="shared" si="62"/>
        <v>4.7225597122422677E-5</v>
      </c>
      <c r="P422" s="28">
        <f t="shared" si="63"/>
        <v>5.9147568700493667E-5</v>
      </c>
      <c r="Q422" s="28">
        <f t="shared" si="64"/>
        <v>6.0923958025804405E-5</v>
      </c>
      <c r="R422" s="28">
        <f t="shared" si="65"/>
        <v>1.2490985079092117E-4</v>
      </c>
      <c r="S422" s="28">
        <f t="shared" si="66"/>
        <v>1.0384801940610519E-4</v>
      </c>
      <c r="T422" s="28">
        <f t="shared" si="67"/>
        <v>1.2815582141043598E-4</v>
      </c>
    </row>
    <row r="423" spans="1:20" ht="15" customHeight="1" x14ac:dyDescent="0.2">
      <c r="A423" s="21">
        <f>'23.22-Pesi-uguali'!A423</f>
        <v>420</v>
      </c>
      <c r="B423" s="25">
        <f>'23.22-Pesi-uguali'!B423</f>
        <v>46150</v>
      </c>
      <c r="C423" s="27">
        <f>'23.22-Pesi-uguali'!Q423</f>
        <v>8.5763921753015115E-3</v>
      </c>
      <c r="D423" s="27">
        <f>'23.22-Pesi-uguali'!R423</f>
        <v>-5.0299218018530455E-3</v>
      </c>
      <c r="E423" s="27">
        <f>'23.22-Pesi-uguali'!S423</f>
        <v>-1.143954566513697E-2</v>
      </c>
      <c r="F423" s="27">
        <f>'23.22-Pesi-uguali'!T423</f>
        <v>-4.2989093893893897E-3</v>
      </c>
      <c r="J423" s="28">
        <f t="shared" si="69"/>
        <v>1.0455991351356845E-4</v>
      </c>
      <c r="K423" s="28">
        <f t="shared" si="69"/>
        <v>9.0580792890942861E-5</v>
      </c>
      <c r="L423" s="28">
        <f t="shared" si="69"/>
        <v>2.069884182593014E-4</v>
      </c>
      <c r="M423" s="28">
        <f t="shared" si="69"/>
        <v>7.0141097709905008E-4</v>
      </c>
      <c r="O423" s="28">
        <f t="shared" si="62"/>
        <v>4.0730463628014389E-5</v>
      </c>
      <c r="P423" s="28">
        <f t="shared" si="63"/>
        <v>9.0610551434673045E-5</v>
      </c>
      <c r="Q423" s="28">
        <f t="shared" si="64"/>
        <v>1.640200623369607E-4</v>
      </c>
      <c r="R423" s="28">
        <f t="shared" si="65"/>
        <v>1.1034824618068057E-4</v>
      </c>
      <c r="S423" s="28">
        <f t="shared" si="66"/>
        <v>8.7414487839085358E-5</v>
      </c>
      <c r="T423" s="28">
        <f t="shared" si="67"/>
        <v>2.4288801369040422E-4</v>
      </c>
    </row>
    <row r="424" spans="1:20" ht="15" customHeight="1" x14ac:dyDescent="0.2">
      <c r="A424" s="21">
        <f>'23.22-Pesi-uguali'!A424</f>
        <v>421</v>
      </c>
      <c r="B424" s="25">
        <f>'23.22-Pesi-uguali'!B424</f>
        <v>46153</v>
      </c>
      <c r="C424" s="27">
        <f>'23.22-Pesi-uguali'!Q424</f>
        <v>1.9646662791824522E-3</v>
      </c>
      <c r="D424" s="27">
        <f>'23.22-Pesi-uguali'!R424</f>
        <v>2.9849789925929407E-3</v>
      </c>
      <c r="E424" s="27">
        <f>'23.22-Pesi-uguali'!S424</f>
        <v>-2.3348633780349466E-3</v>
      </c>
      <c r="F424" s="27">
        <f>'23.22-Pesi-uguali'!T424</f>
        <v>-7.0708362985312028E-3</v>
      </c>
      <c r="J424" s="28">
        <f t="shared" si="69"/>
        <v>1.014593724366689E-4</v>
      </c>
      <c r="K424" s="28">
        <f t="shared" si="69"/>
        <v>8.4052724935124233E-5</v>
      </c>
      <c r="L424" s="28">
        <f t="shared" si="69"/>
        <v>1.9937589693584667E-4</v>
      </c>
      <c r="M424" s="28">
        <f t="shared" si="69"/>
        <v>6.3311794158296317E-4</v>
      </c>
      <c r="O424" s="28">
        <f t="shared" si="62"/>
        <v>3.2343559066833862E-5</v>
      </c>
      <c r="P424" s="28">
        <f t="shared" si="63"/>
        <v>7.1738493298057238E-5</v>
      </c>
      <c r="Q424" s="28">
        <f t="shared" si="64"/>
        <v>1.4393114281831569E-4</v>
      </c>
      <c r="R424" s="28">
        <f t="shared" si="65"/>
        <v>1.050674235770491E-4</v>
      </c>
      <c r="S424" s="28">
        <f t="shared" si="66"/>
        <v>8.0835356861364875E-5</v>
      </c>
      <c r="T424" s="28">
        <f t="shared" si="67"/>
        <v>2.235169693483844E-4</v>
      </c>
    </row>
    <row r="425" spans="1:20" ht="15" customHeight="1" x14ac:dyDescent="0.2">
      <c r="A425" s="21">
        <f>'23.22-Pesi-uguali'!A425</f>
        <v>422</v>
      </c>
      <c r="B425" s="25">
        <f>'23.22-Pesi-uguali'!B425</f>
        <v>46154</v>
      </c>
      <c r="C425" s="27">
        <f>'23.22-Pesi-uguali'!Q425</f>
        <v>-1.5686511473329079E-3</v>
      </c>
      <c r="D425" s="27">
        <f>'23.22-Pesi-uguali'!R425</f>
        <v>-6.3074967780805159E-3</v>
      </c>
      <c r="E425" s="27">
        <f>'23.22-Pesi-uguali'!S425</f>
        <v>-1.1726838615997005E-2</v>
      </c>
      <c r="F425" s="27">
        <f>'23.22-Pesi-uguali'!T425</f>
        <v>2.2987289112708876E-3</v>
      </c>
      <c r="J425" s="28">
        <f t="shared" si="69"/>
        <v>9.1699426551857669E-5</v>
      </c>
      <c r="K425" s="28">
        <f t="shared" si="69"/>
        <v>7.6538462400233925E-5</v>
      </c>
      <c r="L425" s="28">
        <f t="shared" si="69"/>
        <v>1.7998346594167089E-4</v>
      </c>
      <c r="M425" s="28">
        <f t="shared" si="69"/>
        <v>5.7480582002072944E-4</v>
      </c>
      <c r="O425" s="28">
        <f t="shared" si="62"/>
        <v>2.9695651917232009E-5</v>
      </c>
      <c r="P425" s="28">
        <f t="shared" si="63"/>
        <v>6.4105921233719189E-5</v>
      </c>
      <c r="Q425" s="28">
        <f t="shared" si="64"/>
        <v>1.2814884517234977E-4</v>
      </c>
      <c r="R425" s="28">
        <f t="shared" si="65"/>
        <v>9.3863729405943298E-5</v>
      </c>
      <c r="S425" s="28">
        <f t="shared" si="66"/>
        <v>7.0641191394110457E-5</v>
      </c>
      <c r="T425" s="28">
        <f t="shared" si="67"/>
        <v>2.0281621608609802E-4</v>
      </c>
    </row>
    <row r="426" spans="1:20" ht="15" customHeight="1" x14ac:dyDescent="0.2">
      <c r="A426" s="21">
        <f>'23.22-Pesi-uguali'!A426</f>
        <v>423</v>
      </c>
      <c r="B426" s="25">
        <f>'23.22-Pesi-uguali'!B426</f>
        <v>46155</v>
      </c>
      <c r="C426" s="27">
        <f>'23.22-Pesi-uguali'!Q426</f>
        <v>5.8886577673090083E-3</v>
      </c>
      <c r="D426" s="27">
        <f>'23.22-Pesi-uguali'!R426</f>
        <v>4.916970023103432E-3</v>
      </c>
      <c r="E426" s="27">
        <f>'23.22-Pesi-uguali'!S426</f>
        <v>1.5400815856434233E-3</v>
      </c>
      <c r="F426" s="27">
        <f>'23.22-Pesi-uguali'!T426</f>
        <v>7.2813592065732327E-3</v>
      </c>
      <c r="J426" s="28">
        <f t="shared" si="69"/>
        <v>8.2775550538874789E-5</v>
      </c>
      <c r="K426" s="28">
        <f t="shared" si="69"/>
        <v>7.2863067720760149E-5</v>
      </c>
      <c r="L426" s="28">
        <f t="shared" si="69"/>
        <v>1.7573699374006768E-4</v>
      </c>
      <c r="M426" s="28">
        <f t="shared" si="69"/>
        <v>5.1785365347940782E-4</v>
      </c>
      <c r="O426" s="28">
        <f t="shared" si="62"/>
        <v>2.7715512931282272E-5</v>
      </c>
      <c r="P426" s="28">
        <f t="shared" si="63"/>
        <v>5.9534860995304427E-5</v>
      </c>
      <c r="Q426" s="28">
        <f t="shared" si="64"/>
        <v>1.1497337028070756E-4</v>
      </c>
      <c r="R426" s="28">
        <f t="shared" si="65"/>
        <v>9.1874056144096108E-5</v>
      </c>
      <c r="S426" s="28">
        <f t="shared" si="66"/>
        <v>6.212714973454724E-5</v>
      </c>
      <c r="T426" s="28">
        <f t="shared" si="67"/>
        <v>1.7983891218104821E-4</v>
      </c>
    </row>
    <row r="427" spans="1:20" ht="15" customHeight="1" x14ac:dyDescent="0.2">
      <c r="A427" s="21">
        <f>'23.22-Pesi-uguali'!A427</f>
        <v>424</v>
      </c>
      <c r="B427" s="25">
        <f>'23.22-Pesi-uguali'!B427</f>
        <v>46156</v>
      </c>
      <c r="C427" s="27">
        <f>'23.22-Pesi-uguali'!Q427</f>
        <v>7.67842778144452E-3</v>
      </c>
      <c r="D427" s="27">
        <f>'23.22-Pesi-uguali'!R427</f>
        <v>6.5315411107419712E-3</v>
      </c>
      <c r="E427" s="27">
        <f>'23.22-Pesi-uguali'!S427</f>
        <v>8.168069518826683E-3</v>
      </c>
      <c r="F427" s="27">
        <f>'23.22-Pesi-uguali'!T427</f>
        <v>-1.0867619764004275E-2</v>
      </c>
      <c r="J427" s="28">
        <f t="shared" si="69"/>
        <v>7.7965624515036192E-5</v>
      </c>
      <c r="K427" s="28">
        <f t="shared" si="69"/>
        <v>6.7994420369493907E-5</v>
      </c>
      <c r="L427" s="28">
        <f t="shared" si="69"/>
        <v>1.584004794951047E-4</v>
      </c>
      <c r="M427" s="28">
        <f t="shared" si="69"/>
        <v>4.7137010732098194E-4</v>
      </c>
      <c r="O427" s="28">
        <f t="shared" si="62"/>
        <v>2.7839397009971402E-5</v>
      </c>
      <c r="P427" s="28">
        <f t="shared" si="63"/>
        <v>5.4488276234932854E-5</v>
      </c>
      <c r="Q427" s="28">
        <f t="shared" si="64"/>
        <v>1.0776377649747224E-4</v>
      </c>
      <c r="R427" s="28">
        <f t="shared" si="65"/>
        <v>8.3443904028660735E-5</v>
      </c>
      <c r="S427" s="28">
        <f t="shared" si="66"/>
        <v>5.9494657255709395E-5</v>
      </c>
      <c r="T427" s="28">
        <f t="shared" si="67"/>
        <v>1.6297640968619323E-4</v>
      </c>
    </row>
    <row r="428" spans="1:20" ht="15" customHeight="1" x14ac:dyDescent="0.2">
      <c r="A428" s="21">
        <f>'23.22-Pesi-uguali'!A428</f>
        <v>425</v>
      </c>
      <c r="B428" s="25">
        <f>'23.22-Pesi-uguali'!B428</f>
        <v>46157</v>
      </c>
      <c r="C428" s="27">
        <f>'23.22-Pesi-uguali'!Q428</f>
        <v>-1.2176226593767351E-2</v>
      </c>
      <c r="D428" s="27">
        <f>'23.22-Pesi-uguali'!R428</f>
        <v>-2.8183734357482781E-2</v>
      </c>
      <c r="E428" s="27">
        <f>'23.22-Pesi-uguali'!S428</f>
        <v>-2.1972668738152488E-2</v>
      </c>
      <c r="F428" s="27">
        <f>'23.22-Pesi-uguali'!T428</f>
        <v>-2.3582115714447835E-2</v>
      </c>
      <c r="J428" s="28">
        <f t="shared" si="69"/>
        <v>7.6064887383018475E-5</v>
      </c>
      <c r="K428" s="28">
        <f t="shared" si="69"/>
        <v>6.5461081260675762E-5</v>
      </c>
      <c r="L428" s="28">
        <f t="shared" si="69"/>
        <v>1.4923216751203279E-4</v>
      </c>
      <c r="M428" s="28">
        <f t="shared" si="69"/>
        <v>4.3604361252238139E-4</v>
      </c>
      <c r="O428" s="28">
        <f t="shared" si="62"/>
        <v>3.0070653981011077E-5</v>
      </c>
      <c r="P428" s="28">
        <f t="shared" si="63"/>
        <v>5.5311241802852466E-5</v>
      </c>
      <c r="Q428" s="28">
        <f t="shared" si="64"/>
        <v>8.8642775496314418E-5</v>
      </c>
      <c r="R428" s="28">
        <f t="shared" si="65"/>
        <v>8.0434521811556159E-5</v>
      </c>
      <c r="S428" s="28">
        <f t="shared" si="66"/>
        <v>4.6446961003687871E-5</v>
      </c>
      <c r="T428" s="28">
        <f t="shared" si="67"/>
        <v>1.3780202134391773E-4</v>
      </c>
    </row>
    <row r="429" spans="1:20" ht="15" customHeight="1" x14ac:dyDescent="0.2">
      <c r="A429" s="21">
        <f>'23.22-Pesi-uguali'!A429</f>
        <v>426</v>
      </c>
      <c r="B429" s="25">
        <f>'23.22-Pesi-uguali'!B429</f>
        <v>46160</v>
      </c>
      <c r="C429" s="27">
        <f>'23.22-Pesi-uguali'!Q429</f>
        <v>-6.7515781889560954E-4</v>
      </c>
      <c r="D429" s="27">
        <f>'23.22-Pesi-uguali'!R429</f>
        <v>1.4683387934291239E-2</v>
      </c>
      <c r="E429" s="27">
        <f>'23.22-Pesi-uguali'!S429</f>
        <v>9.0317160365431283E-3</v>
      </c>
      <c r="F429" s="27">
        <f>'23.22-Pesi-uguali'!T429</f>
        <v>-1.1016286021405445E-2</v>
      </c>
      <c r="J429" s="28">
        <f t="shared" si="69"/>
        <v>8.3284448050993358E-5</v>
      </c>
      <c r="K429" s="28">
        <f t="shared" si="69"/>
        <v>1.383472613679237E-4</v>
      </c>
      <c r="L429" s="28">
        <f t="shared" si="69"/>
        <v>1.8258876790848788E-4</v>
      </c>
      <c r="M429" s="28">
        <f t="shared" si="69"/>
        <v>4.4805086942710401E-4</v>
      </c>
      <c r="O429" s="28">
        <f t="shared" si="62"/>
        <v>6.1380742162435605E-5</v>
      </c>
      <c r="P429" s="28">
        <f t="shared" si="63"/>
        <v>7.6534536965120489E-5</v>
      </c>
      <c r="Q429" s="28">
        <f t="shared" si="64"/>
        <v>1.0849261639663883E-4</v>
      </c>
      <c r="R429" s="28">
        <f t="shared" si="65"/>
        <v>1.3431825551450614E-4</v>
      </c>
      <c r="S429" s="28">
        <f t="shared" si="66"/>
        <v>1.0826547339166088E-4</v>
      </c>
      <c r="T429" s="28">
        <f t="shared" si="67"/>
        <v>1.7583802088336019E-4</v>
      </c>
    </row>
    <row r="430" spans="1:20" ht="15" customHeight="1" x14ac:dyDescent="0.2">
      <c r="A430" s="21">
        <f>'23.22-Pesi-uguali'!A430</f>
        <v>427</v>
      </c>
      <c r="B430" s="25">
        <f>'23.22-Pesi-uguali'!B430</f>
        <v>46161</v>
      </c>
      <c r="C430" s="27">
        <f>'23.22-Pesi-uguali'!Q430</f>
        <v>-6.6127909389099657E-3</v>
      </c>
      <c r="D430" s="27">
        <f>'23.22-Pesi-uguali'!R430</f>
        <v>2.2739838288148208E-3</v>
      </c>
      <c r="E430" s="27">
        <f>'23.22-Pesi-uguali'!S430</f>
        <v>-3.1207454188065804E-3</v>
      </c>
      <c r="F430" s="27">
        <f>'23.22-Pesi-uguali'!T430</f>
        <v>-6.5419057469378421E-3</v>
      </c>
      <c r="J430" s="28">
        <f t="shared" si="69"/>
        <v>7.500158705393561E-5</v>
      </c>
      <c r="K430" s="28">
        <f t="shared" si="69"/>
        <v>1.4607272335402031E-4</v>
      </c>
      <c r="L430" s="28">
        <f t="shared" si="69"/>
        <v>1.7248708057411414E-4</v>
      </c>
      <c r="M430" s="28">
        <f t="shared" si="69"/>
        <v>4.1538163825493495E-4</v>
      </c>
      <c r="O430" s="28">
        <f t="shared" si="62"/>
        <v>5.4251307529020627E-5</v>
      </c>
      <c r="P430" s="28">
        <f t="shared" si="63"/>
        <v>6.8271299898596744E-5</v>
      </c>
      <c r="Q430" s="28">
        <f t="shared" si="64"/>
        <v>9.8387127921229184E-5</v>
      </c>
      <c r="R430" s="28">
        <f t="shared" si="65"/>
        <v>1.3414804899074774E-4</v>
      </c>
      <c r="S430" s="28">
        <f t="shared" si="66"/>
        <v>8.1263285927754195E-5</v>
      </c>
      <c r="T430" s="28">
        <f t="shared" si="67"/>
        <v>1.4830462208275684E-4</v>
      </c>
    </row>
    <row r="431" spans="1:20" ht="15" customHeight="1" x14ac:dyDescent="0.2">
      <c r="A431" s="21">
        <f>'23.22-Pesi-uguali'!A431</f>
        <v>428</v>
      </c>
      <c r="B431" s="25">
        <f>'23.22-Pesi-uguali'!B431</f>
        <v>46162</v>
      </c>
      <c r="C431" s="27">
        <f>'23.22-Pesi-uguali'!Q431</f>
        <v>1.0816024082154013E-2</v>
      </c>
      <c r="D431" s="27">
        <f>'23.22-Pesi-uguali'!R431</f>
        <v>9.4694165637504487E-3</v>
      </c>
      <c r="E431" s="27">
        <f>'23.22-Pesi-uguali'!S431</f>
        <v>1.5448945633060356E-2</v>
      </c>
      <c r="F431" s="27">
        <f>'23.22-Pesi-uguali'!T431</f>
        <v>-1.1832091987581809E-2</v>
      </c>
      <c r="J431" s="28">
        <f t="shared" si="69"/>
        <v>7.1874328748715028E-5</v>
      </c>
      <c r="K431" s="28">
        <f t="shared" si="69"/>
        <v>1.319825512639894E-4</v>
      </c>
      <c r="L431" s="28">
        <f t="shared" si="69"/>
        <v>1.5621227771360296E-4</v>
      </c>
      <c r="M431" s="28">
        <f t="shared" si="69"/>
        <v>3.7812312750962331E-4</v>
      </c>
      <c r="O431" s="28">
        <f t="shared" si="62"/>
        <v>4.7322438810277121E-5</v>
      </c>
      <c r="P431" s="28">
        <f t="shared" si="63"/>
        <v>6.3507853611549962E-5</v>
      </c>
      <c r="Q431" s="28">
        <f t="shared" si="64"/>
        <v>9.2874440633761621E-5</v>
      </c>
      <c r="R431" s="28">
        <f t="shared" si="65"/>
        <v>1.2002359163005155E-4</v>
      </c>
      <c r="S431" s="28">
        <f t="shared" si="66"/>
        <v>7.1649338547162029E-5</v>
      </c>
      <c r="T431" s="28">
        <f t="shared" si="67"/>
        <v>1.3551572211348322E-4</v>
      </c>
    </row>
    <row r="432" spans="1:20" ht="15" customHeight="1" x14ac:dyDescent="0.2">
      <c r="A432" s="21">
        <f>'23.22-Pesi-uguali'!A432</f>
        <v>429</v>
      </c>
      <c r="B432" s="25">
        <f>'23.22-Pesi-uguali'!B432</f>
        <v>46163</v>
      </c>
      <c r="C432" s="27">
        <f>'23.22-Pesi-uguali'!Q432</f>
        <v>1.8377945982935219E-3</v>
      </c>
      <c r="D432" s="27">
        <f>'23.22-Pesi-uguali'!R432</f>
        <v>3.3075537583305129E-3</v>
      </c>
      <c r="E432" s="27">
        <f>'23.22-Pesi-uguali'!S432</f>
        <v>-3.9526720912142037E-3</v>
      </c>
      <c r="F432" s="27">
        <f>'23.22-Pesi-uguali'!T432</f>
        <v>3.0727990729533118E-2</v>
      </c>
      <c r="J432" s="28">
        <f t="shared" si="69"/>
        <v>7.6385533568417091E-5</v>
      </c>
      <c r="K432" s="28">
        <f t="shared" si="69"/>
        <v>1.2775128114337359E-4</v>
      </c>
      <c r="L432" s="28">
        <f t="shared" si="69"/>
        <v>1.6445804205956813E-4</v>
      </c>
      <c r="M432" s="28">
        <f t="shared" si="69"/>
        <v>3.5431065483892076E-4</v>
      </c>
      <c r="O432" s="28">
        <f t="shared" si="62"/>
        <v>5.2832338688996701E-5</v>
      </c>
      <c r="P432" s="28">
        <f t="shared" si="63"/>
        <v>7.3866685051501854E-5</v>
      </c>
      <c r="Q432" s="28">
        <f t="shared" si="64"/>
        <v>7.0789377382390816E-5</v>
      </c>
      <c r="R432" s="28">
        <f t="shared" si="65"/>
        <v>1.2265048263406458E-4</v>
      </c>
      <c r="S432" s="28">
        <f t="shared" si="66"/>
        <v>5.3280103907343218E-5</v>
      </c>
      <c r="T432" s="28">
        <f t="shared" si="67"/>
        <v>1.0368481531798285E-4</v>
      </c>
    </row>
    <row r="433" spans="1:20" ht="15" customHeight="1" x14ac:dyDescent="0.2">
      <c r="A433" s="21">
        <f>'23.22-Pesi-uguali'!A433</f>
        <v>430</v>
      </c>
      <c r="B433" s="25">
        <f>'23.22-Pesi-uguali'!B433</f>
        <v>46164</v>
      </c>
      <c r="C433" s="27">
        <f>'23.22-Pesi-uguali'!Q433</f>
        <v>3.7854897176695145E-3</v>
      </c>
      <c r="D433" s="27">
        <f>'23.22-Pesi-uguali'!R433</f>
        <v>2.0096800119484282E-3</v>
      </c>
      <c r="E433" s="27">
        <f>'23.22-Pesi-uguali'!S433</f>
        <v>3.3304137282017007E-3</v>
      </c>
      <c r="F433" s="27">
        <f>'23.22-Pesi-uguali'!T433</f>
        <v>2.6808260595414551E-2</v>
      </c>
      <c r="J433" s="28">
        <f t="shared" si="69"/>
        <v>6.9084729110127069E-5</v>
      </c>
      <c r="K433" s="28">
        <f t="shared" si="69"/>
        <v>1.1607014421546085E-4</v>
      </c>
      <c r="L433" s="28">
        <f t="shared" si="69"/>
        <v>1.4957459951967766E-4</v>
      </c>
      <c r="M433" s="28">
        <f t="shared" si="69"/>
        <v>4.1330053078245598E-4</v>
      </c>
      <c r="O433" s="28">
        <f t="shared" si="62"/>
        <v>4.8156965263159561E-5</v>
      </c>
      <c r="P433" s="28">
        <f t="shared" si="63"/>
        <v>6.575359660454576E-5</v>
      </c>
      <c r="Q433" s="28">
        <f t="shared" si="64"/>
        <v>6.9357613182066666E-5</v>
      </c>
      <c r="R433" s="28">
        <f t="shared" si="65"/>
        <v>1.0907806682758375E-4</v>
      </c>
      <c r="S433" s="28">
        <f t="shared" si="66"/>
        <v>5.8115541638950137E-5</v>
      </c>
      <c r="T433" s="28">
        <f t="shared" si="67"/>
        <v>8.1170566648613133E-5</v>
      </c>
    </row>
    <row r="434" spans="1:20" ht="15" customHeight="1" x14ac:dyDescent="0.2">
      <c r="A434" s="21">
        <f>'23.22-Pesi-uguali'!A434</f>
        <v>431</v>
      </c>
      <c r="B434" s="25">
        <f>'23.22-Pesi-uguali'!B434</f>
        <v>46168</v>
      </c>
      <c r="C434" s="27">
        <f>'23.22-Pesi-uguali'!Q434</f>
        <v>6.1713494368635458E-3</v>
      </c>
      <c r="D434" s="27">
        <f>'23.22-Pesi-uguali'!R434</f>
        <v>6.2794167621754724E-3</v>
      </c>
      <c r="E434" s="27">
        <f>'23.22-Pesi-uguali'!S434</f>
        <v>1.2832609177084212E-2</v>
      </c>
      <c r="F434" s="27">
        <f>'23.22-Pesi-uguali'!T434</f>
        <v>2.5777044435724303E-2</v>
      </c>
      <c r="J434" s="28">
        <f t="shared" si="69"/>
        <v>6.3609249439372525E-5</v>
      </c>
      <c r="K434" s="28">
        <f t="shared" si="69"/>
        <v>1.0486701116895728E-4</v>
      </c>
      <c r="L434" s="28">
        <f t="shared" si="69"/>
        <v>1.3572630512780933E-4</v>
      </c>
      <c r="M434" s="28">
        <f t="shared" si="69"/>
        <v>4.4383876131937603E-4</v>
      </c>
      <c r="O434" s="28">
        <f t="shared" si="62"/>
        <v>4.4102031038947277E-5</v>
      </c>
      <c r="P434" s="28">
        <f t="shared" si="63"/>
        <v>6.0438961636460477E-5</v>
      </c>
      <c r="Q434" s="28">
        <f t="shared" si="64"/>
        <v>7.2570091347114651E-5</v>
      </c>
      <c r="R434" s="28">
        <f t="shared" si="65"/>
        <v>9.8839566734933932E-5</v>
      </c>
      <c r="S434" s="28">
        <f t="shared" si="66"/>
        <v>5.7691590022426052E-5</v>
      </c>
      <c r="T434" s="28">
        <f t="shared" si="67"/>
        <v>8.1981769895369557E-5</v>
      </c>
    </row>
    <row r="435" spans="1:20" ht="15" customHeight="1" x14ac:dyDescent="0.2">
      <c r="A435" s="21">
        <f>'23.22-Pesi-uguali'!A435</f>
        <v>432</v>
      </c>
      <c r="B435" s="25">
        <f>'23.22-Pesi-uguali'!B435</f>
        <v>46169</v>
      </c>
      <c r="C435" s="27">
        <f>'23.22-Pesi-uguali'!Q435</f>
        <v>1.7502166934967714E-4</v>
      </c>
      <c r="D435" s="27">
        <f>'23.22-Pesi-uguali'!R435</f>
        <v>-1.2520342078526094E-3</v>
      </c>
      <c r="E435" s="27">
        <f>'23.22-Pesi-uguali'!S435</f>
        <v>4.6117004242494522E-3</v>
      </c>
      <c r="F435" s="27">
        <f>'23.22-Pesi-uguali'!T435</f>
        <v>-1.3084826650984738E-3</v>
      </c>
      <c r="J435" s="28">
        <f t="shared" si="69"/>
        <v>6.1056879882622877E-5</v>
      </c>
      <c r="K435" s="28">
        <f t="shared" si="69"/>
        <v>9.8323417539370578E-5</v>
      </c>
      <c r="L435" s="28">
        <f t="shared" si="69"/>
        <v>1.3862126044420699E-4</v>
      </c>
      <c r="M435" s="28">
        <f t="shared" si="69"/>
        <v>4.6590048717156892E-4</v>
      </c>
      <c r="O435" s="28">
        <f t="shared" si="62"/>
        <v>4.3567075444960864E-5</v>
      </c>
      <c r="P435" s="28">
        <f t="shared" si="63"/>
        <v>6.2314517014663286E-5</v>
      </c>
      <c r="Q435" s="28">
        <f t="shared" si="64"/>
        <v>8.1220997078644569E-5</v>
      </c>
      <c r="R435" s="28">
        <f t="shared" si="65"/>
        <v>9.7013740178343477E-5</v>
      </c>
      <c r="S435" s="28">
        <f t="shared" si="66"/>
        <v>6.8108911511086356E-5</v>
      </c>
      <c r="T435" s="28">
        <f t="shared" si="67"/>
        <v>1.0686226660423093E-4</v>
      </c>
    </row>
    <row r="436" spans="1:20" ht="15" customHeight="1" x14ac:dyDescent="0.2">
      <c r="A436" s="21">
        <f>'23.22-Pesi-uguali'!A436</f>
        <v>433</v>
      </c>
      <c r="B436" s="25">
        <f>'23.22-Pesi-uguali'!B436</f>
        <v>46170</v>
      </c>
      <c r="C436" s="27">
        <f>'23.22-Pesi-uguali'!Q436</f>
        <v>5.7604194071017101E-3</v>
      </c>
      <c r="D436" s="27">
        <f>'23.22-Pesi-uguali'!R436</f>
        <v>-8.7711421849971435E-3</v>
      </c>
      <c r="E436" s="27">
        <f>'23.22-Pesi-uguali'!S436</f>
        <v>-4.0330096195305715E-3</v>
      </c>
      <c r="F436" s="27">
        <f>'23.22-Pesi-uguali'!T436</f>
        <v>-4.9205335707055327E-3</v>
      </c>
      <c r="J436" s="28">
        <f t="shared" si="69"/>
        <v>5.495425515283479E-5</v>
      </c>
      <c r="K436" s="28">
        <f t="shared" si="69"/>
        <v>8.8647834751196843E-5</v>
      </c>
      <c r="L436" s="28">
        <f t="shared" si="69"/>
        <v>1.2688591248008853E-4</v>
      </c>
      <c r="M436" s="28">
        <f t="shared" si="69"/>
        <v>4.1948165114289837E-4</v>
      </c>
      <c r="O436" s="28">
        <f t="shared" si="62"/>
        <v>3.9188454588750653E-5</v>
      </c>
      <c r="P436" s="28">
        <f t="shared" si="63"/>
        <v>5.6163780063876236E-5</v>
      </c>
      <c r="Q436" s="28">
        <f t="shared" si="64"/>
        <v>7.307599608874404E-5</v>
      </c>
      <c r="R436" s="28">
        <f t="shared" si="65"/>
        <v>8.673496549175626E-5</v>
      </c>
      <c r="S436" s="28">
        <f t="shared" si="66"/>
        <v>6.1461846865686274E-5</v>
      </c>
      <c r="T436" s="28">
        <f t="shared" si="67"/>
        <v>9.5572606937632069E-5</v>
      </c>
    </row>
    <row r="437" spans="1:20" ht="15" customHeight="1" x14ac:dyDescent="0.2">
      <c r="A437" s="21">
        <f>'23.22-Pesi-uguali'!A437</f>
        <v>434</v>
      </c>
      <c r="B437" s="25">
        <f>'23.22-Pesi-uguali'!B437</f>
        <v>46171</v>
      </c>
      <c r="C437" s="27">
        <f>'23.22-Pesi-uguali'!Q437</f>
        <v>2.2316725885981195E-3</v>
      </c>
      <c r="D437" s="27">
        <f>'23.22-Pesi-uguali'!R437</f>
        <v>5.3095632366011205E-5</v>
      </c>
      <c r="E437" s="27">
        <f>'23.22-Pesi-uguali'!S437</f>
        <v>1.9943632286542777E-3</v>
      </c>
      <c r="F437" s="27">
        <f>'23.22-Pesi-uguali'!T437</f>
        <v>2.6513349604353288E-2</v>
      </c>
      <c r="J437" s="28">
        <f t="shared" ref="J437:M452" si="70">J436*$H$2+C436^2*(1-$H$2)</f>
        <v>5.2777072812122711E-5</v>
      </c>
      <c r="K437" s="28">
        <f t="shared" si="70"/>
        <v>8.7476344799020811E-5</v>
      </c>
      <c r="L437" s="28">
        <f t="shared" si="70"/>
        <v>1.158238378912023E-4</v>
      </c>
      <c r="M437" s="28">
        <f t="shared" si="70"/>
        <v>3.7995465109065253E-4</v>
      </c>
      <c r="O437" s="28">
        <f t="shared" si="62"/>
        <v>3.0217063363384989E-5</v>
      </c>
      <c r="P437" s="28">
        <f t="shared" si="63"/>
        <v>4.8224219369351437E-5</v>
      </c>
      <c r="Q437" s="28">
        <f t="shared" si="64"/>
        <v>6.293396277247088E-5</v>
      </c>
      <c r="R437" s="28">
        <f t="shared" si="65"/>
        <v>8.1598879023217022E-5</v>
      </c>
      <c r="S437" s="28">
        <f t="shared" si="66"/>
        <v>5.9631532136588637E-5</v>
      </c>
      <c r="T437" s="28">
        <f t="shared" si="67"/>
        <v>8.7999802166256714E-5</v>
      </c>
    </row>
    <row r="438" spans="1:20" ht="15" customHeight="1" x14ac:dyDescent="0.2">
      <c r="A438" s="21">
        <f>'23.22-Pesi-uguali'!A438</f>
        <v>435</v>
      </c>
      <c r="B438" s="25">
        <f>'23.22-Pesi-uguali'!B438</f>
        <v>46174</v>
      </c>
      <c r="C438" s="27">
        <f>'23.22-Pesi-uguali'!Q438</f>
        <v>2.7014499257470323E-3</v>
      </c>
      <c r="D438" s="27">
        <f>'23.22-Pesi-uguali'!R438</f>
        <v>-3.9448225572086453E-3</v>
      </c>
      <c r="E438" s="27">
        <f>'23.22-Pesi-uguali'!S438</f>
        <v>-3.7939274076605831E-3</v>
      </c>
      <c r="F438" s="27">
        <f>'23.22-Pesi-uguali'!T438</f>
        <v>7.716227237647217E-3</v>
      </c>
      <c r="J438" s="28">
        <f t="shared" si="70"/>
        <v>4.7997401785180458E-5</v>
      </c>
      <c r="K438" s="28">
        <f t="shared" si="70"/>
        <v>7.8728992233736373E-5</v>
      </c>
      <c r="L438" s="28">
        <f t="shared" si="70"/>
        <v>1.0463920257086289E-4</v>
      </c>
      <c r="M438" s="28">
        <f t="shared" si="70"/>
        <v>4.1225495670585335E-4</v>
      </c>
      <c r="O438" s="28">
        <f t="shared" si="62"/>
        <v>2.7207206233779043E-5</v>
      </c>
      <c r="P438" s="28">
        <f t="shared" si="63"/>
        <v>4.3846874007325877E-5</v>
      </c>
      <c r="Q438" s="28">
        <f t="shared" si="64"/>
        <v>6.2557478049619195E-5</v>
      </c>
      <c r="R438" s="28">
        <f t="shared" si="65"/>
        <v>7.3449580318574615E-5</v>
      </c>
      <c r="S438" s="28">
        <f t="shared" si="66"/>
        <v>5.3809153229268201E-5</v>
      </c>
      <c r="T438" s="28">
        <f t="shared" si="67"/>
        <v>8.4487546901568811E-5</v>
      </c>
    </row>
    <row r="439" spans="1:20" ht="15" customHeight="1" x14ac:dyDescent="0.2">
      <c r="A439" s="21">
        <f>'23.22-Pesi-uguali'!A439</f>
        <v>436</v>
      </c>
      <c r="B439" s="25">
        <f>'23.22-Pesi-uguali'!B439</f>
        <v>46175</v>
      </c>
      <c r="C439" s="27">
        <f>'23.22-Pesi-uguali'!Q439</f>
        <v>1.323235832778864E-3</v>
      </c>
      <c r="D439" s="27">
        <f>'23.22-Pesi-uguali'!R439</f>
        <v>3.92332448163921E-3</v>
      </c>
      <c r="E439" s="27">
        <f>'23.22-Pesi-uguali'!S439</f>
        <v>8.2733509459146388E-3</v>
      </c>
      <c r="F439" s="27">
        <f>'23.22-Pesi-uguali'!T439</f>
        <v>-4.608126755314571E-3</v>
      </c>
      <c r="J439" s="28">
        <f t="shared" si="70"/>
        <v>4.3927444776794281E-5</v>
      </c>
      <c r="K439" s="28">
        <f t="shared" si="70"/>
        <v>7.2412255511148952E-5</v>
      </c>
      <c r="L439" s="28">
        <f t="shared" si="70"/>
        <v>9.5614670831236422E-5</v>
      </c>
      <c r="M439" s="28">
        <f t="shared" si="70"/>
        <v>3.7698347731356888E-4</v>
      </c>
      <c r="O439" s="28">
        <f t="shared" si="62"/>
        <v>2.3420811549975489E-5</v>
      </c>
      <c r="P439" s="28">
        <f t="shared" si="63"/>
        <v>3.8437276115221858E-5</v>
      </c>
      <c r="Q439" s="28">
        <f t="shared" si="64"/>
        <v>5.8386230394476209E-5</v>
      </c>
      <c r="R439" s="28">
        <f t="shared" si="65"/>
        <v>6.7601259328532314E-5</v>
      </c>
      <c r="S439" s="28">
        <f t="shared" si="66"/>
        <v>4.5384323179979534E-5</v>
      </c>
      <c r="T439" s="28">
        <f t="shared" si="67"/>
        <v>7.3111311611347238E-5</v>
      </c>
    </row>
    <row r="440" spans="1:20" ht="15" customHeight="1" x14ac:dyDescent="0.2">
      <c r="A440" s="21">
        <f>'23.22-Pesi-uguali'!A440</f>
        <v>437</v>
      </c>
      <c r="B440" s="25">
        <f>'23.22-Pesi-uguali'!B440</f>
        <v>46176</v>
      </c>
      <c r="C440" s="27">
        <f>'23.22-Pesi-uguali'!Q440</f>
        <v>-7.3561022773451761E-3</v>
      </c>
      <c r="D440" s="27">
        <f>'23.22-Pesi-uguali'!R440</f>
        <v>-5.872561229923759E-3</v>
      </c>
      <c r="E440" s="27">
        <f>'23.22-Pesi-uguali'!S440</f>
        <v>-1.0133619572783385E-2</v>
      </c>
      <c r="F440" s="27">
        <f>'23.22-Pesi-uguali'!T440</f>
        <v>2.4280838880568565E-2</v>
      </c>
      <c r="J440" s="28">
        <f t="shared" si="70"/>
        <v>3.9709795606029851E-5</v>
      </c>
      <c r="K440" s="28">
        <f t="shared" si="70"/>
        <v>6.6710277458857027E-5</v>
      </c>
      <c r="L440" s="28">
        <f t="shared" si="70"/>
        <v>9.2898037335539449E-5</v>
      </c>
      <c r="M440" s="28">
        <f t="shared" si="70"/>
        <v>3.4140861280151664E-4</v>
      </c>
      <c r="O440" s="28">
        <f t="shared" si="62"/>
        <v>2.1597878748750297E-5</v>
      </c>
      <c r="P440" s="28">
        <f t="shared" si="63"/>
        <v>3.5688307946578591E-5</v>
      </c>
      <c r="Q440" s="28">
        <f t="shared" si="64"/>
        <v>5.1937843510566667E-5</v>
      </c>
      <c r="R440" s="28">
        <f t="shared" si="65"/>
        <v>6.4087037426809059E-5</v>
      </c>
      <c r="S440" s="28">
        <f t="shared" si="66"/>
        <v>3.9037973210619351E-5</v>
      </c>
      <c r="T440" s="28">
        <f t="shared" si="67"/>
        <v>6.198771546521488E-5</v>
      </c>
    </row>
    <row r="441" spans="1:20" ht="15" customHeight="1" x14ac:dyDescent="0.2">
      <c r="A441" s="21">
        <f>'23.22-Pesi-uguali'!A441</f>
        <v>438</v>
      </c>
      <c r="B441" s="25">
        <f>'23.22-Pesi-uguali'!B441</f>
        <v>46177</v>
      </c>
      <c r="C441" s="27">
        <f>'23.22-Pesi-uguali'!Q441</f>
        <v>4.2278663553432169E-3</v>
      </c>
      <c r="D441" s="27">
        <f>'23.22-Pesi-uguali'!R441</f>
        <v>3.8646413446439859E-3</v>
      </c>
      <c r="E441" s="27">
        <f>'23.22-Pesi-uguali'!S441</f>
        <v>1.3777459510502132E-2</v>
      </c>
      <c r="F441" s="27">
        <f>'23.22-Pesi-uguali'!T441</f>
        <v>-1.3269194000478943E-2</v>
      </c>
      <c r="J441" s="28">
        <f t="shared" si="70"/>
        <v>4.1150040116903151E-5</v>
      </c>
      <c r="K441" s="28">
        <f t="shared" si="70"/>
        <v>6.3487947252891696E-5</v>
      </c>
      <c r="L441" s="28">
        <f t="shared" si="70"/>
        <v>9.3877258166575353E-5</v>
      </c>
      <c r="M441" s="28">
        <f t="shared" si="70"/>
        <v>3.6622366519577801E-4</v>
      </c>
      <c r="O441" s="28">
        <f t="shared" si="62"/>
        <v>2.3758006977604382E-5</v>
      </c>
      <c r="P441" s="28">
        <f t="shared" si="63"/>
        <v>3.957387135363088E-5</v>
      </c>
      <c r="Q441" s="28">
        <f t="shared" si="64"/>
        <v>2.8882825740989832E-5</v>
      </c>
      <c r="R441" s="28">
        <f t="shared" si="65"/>
        <v>6.3629363826320576E-5</v>
      </c>
      <c r="S441" s="28">
        <f t="shared" si="66"/>
        <v>2.0875104585552183E-5</v>
      </c>
      <c r="T441" s="28">
        <f t="shared" si="67"/>
        <v>3.1183665506320458E-5</v>
      </c>
    </row>
    <row r="442" spans="1:20" ht="15" customHeight="1" x14ac:dyDescent="0.2">
      <c r="A442" s="21">
        <f>'23.22-Pesi-uguali'!A442</f>
        <v>439</v>
      </c>
      <c r="B442" s="25">
        <f>'23.22-Pesi-uguali'!B442</f>
        <v>46178</v>
      </c>
      <c r="C442" s="27">
        <f>'23.22-Pesi-uguali'!Q442</f>
        <v>-2.6306427490508735E-2</v>
      </c>
      <c r="D442" s="27">
        <f>'23.22-Pesi-uguali'!R442</f>
        <v>1.4073246668797267E-3</v>
      </c>
      <c r="E442" s="27">
        <f>'23.22-Pesi-uguali'!S442</f>
        <v>-3.1593773578813089E-3</v>
      </c>
      <c r="F442" s="27">
        <f>'23.22-Pesi-uguali'!T442</f>
        <v>-1.3452197241213243E-2</v>
      </c>
      <c r="J442" s="28">
        <f t="shared" si="70"/>
        <v>3.8822521497077145E-5</v>
      </c>
      <c r="K442" s="28">
        <f t="shared" si="70"/>
        <v>5.8632697799875699E-5</v>
      </c>
      <c r="L442" s="28">
        <f t="shared" si="70"/>
        <v>1.0347137140627038E-4</v>
      </c>
      <c r="M442" s="28">
        <f t="shared" si="70"/>
        <v>3.4720844961843482E-4</v>
      </c>
      <c r="O442" s="28">
        <f t="shared" si="62"/>
        <v>2.3016124991492811E-5</v>
      </c>
      <c r="P442" s="28">
        <f t="shared" si="63"/>
        <v>4.1441409970923324E-5</v>
      </c>
      <c r="Q442" s="28">
        <f t="shared" si="64"/>
        <v>2.0384505279176152E-5</v>
      </c>
      <c r="R442" s="28">
        <f t="shared" si="65"/>
        <v>6.2590921408533018E-5</v>
      </c>
      <c r="S442" s="28">
        <f t="shared" si="66"/>
        <v>1.365952655256168E-5</v>
      </c>
      <c r="T442" s="28">
        <f t="shared" si="67"/>
        <v>9.7837206478287727E-6</v>
      </c>
    </row>
    <row r="443" spans="1:20" ht="15" customHeight="1" x14ac:dyDescent="0.2">
      <c r="A443" s="21">
        <f>'23.22-Pesi-uguali'!A443</f>
        <v>440</v>
      </c>
      <c r="B443" s="25">
        <f>'23.22-Pesi-uguali'!B443</f>
        <v>46181</v>
      </c>
      <c r="C443" s="27">
        <f>'23.22-Pesi-uguali'!Q443</f>
        <v>3.0186694587238283E-3</v>
      </c>
      <c r="D443" s="27">
        <f>'23.22-Pesi-uguali'!R443</f>
        <v>-7.2588833102568218E-3</v>
      </c>
      <c r="E443" s="27">
        <f>'23.22-Pesi-uguali'!S443</f>
        <v>-1.0313987858713285E-2</v>
      </c>
      <c r="F443" s="27">
        <f>'23.22-Pesi-uguali'!T443</f>
        <v>-3.911648004139083E-2</v>
      </c>
      <c r="J443" s="28">
        <f t="shared" si="70"/>
        <v>1.0414308207870877E-4</v>
      </c>
      <c r="K443" s="28">
        <f t="shared" si="70"/>
        <v>5.2967484291688942E-5</v>
      </c>
      <c r="L443" s="28">
        <f t="shared" si="70"/>
        <v>9.4122400794592655E-5</v>
      </c>
      <c r="M443" s="28">
        <f t="shared" si="70"/>
        <v>3.3058376571824187E-4</v>
      </c>
      <c r="O443" s="28">
        <f t="shared" si="62"/>
        <v>1.7012344061855943E-5</v>
      </c>
      <c r="P443" s="28">
        <f t="shared" si="63"/>
        <v>4.560846211185696E-5</v>
      </c>
      <c r="Q443" s="28">
        <f t="shared" si="64"/>
        <v>5.3733979882658306E-5</v>
      </c>
      <c r="R443" s="28">
        <f t="shared" si="65"/>
        <v>5.5887202298906951E-5</v>
      </c>
      <c r="S443" s="28">
        <f t="shared" si="66"/>
        <v>1.0400412997176433E-5</v>
      </c>
      <c r="T443" s="28">
        <f t="shared" si="67"/>
        <v>1.3055405320810148E-5</v>
      </c>
    </row>
    <row r="444" spans="1:20" ht="15" customHeight="1" x14ac:dyDescent="0.2">
      <c r="A444" s="21">
        <f>'23.22-Pesi-uguali'!A444</f>
        <v>441</v>
      </c>
      <c r="B444" s="25">
        <f>'23.22-Pesi-uguali'!B444</f>
        <v>46182</v>
      </c>
      <c r="C444" s="27">
        <f>'23.22-Pesi-uguali'!Q444</f>
        <v>-2.5414135019312637E-3</v>
      </c>
      <c r="D444" s="27">
        <f>'23.22-Pesi-uguali'!R444</f>
        <v>-1.1015127796585285E-2</v>
      </c>
      <c r="E444" s="27">
        <f>'23.22-Pesi-uguali'!S444</f>
        <v>3.3655899332639778E-3</v>
      </c>
      <c r="F444" s="27">
        <f>'23.22-Pesi-uguali'!T444</f>
        <v>2.0517938820762902E-2</v>
      </c>
      <c r="J444" s="28">
        <f t="shared" si="70"/>
        <v>9.4640010400941097E-5</v>
      </c>
      <c r="K444" s="28">
        <f t="shared" si="70"/>
        <v>5.2939874553712553E-5</v>
      </c>
      <c r="L444" s="28">
        <f t="shared" si="70"/>
        <v>9.5347995270101896E-5</v>
      </c>
      <c r="M444" s="28">
        <f t="shared" si="70"/>
        <v>4.5053529022927037E-4</v>
      </c>
      <c r="O444" s="28">
        <f t="shared" si="62"/>
        <v>1.3119892720359112E-5</v>
      </c>
      <c r="P444" s="28">
        <f t="shared" si="63"/>
        <v>3.7934163885996651E-5</v>
      </c>
      <c r="Q444" s="28">
        <f t="shared" si="64"/>
        <v>3.6552609531019813E-5</v>
      </c>
      <c r="R444" s="28">
        <f t="shared" si="65"/>
        <v>5.778528550199679E-5</v>
      </c>
      <c r="S444" s="28">
        <f t="shared" si="66"/>
        <v>3.775456811030338E-5</v>
      </c>
      <c r="T444" s="28">
        <f t="shared" si="67"/>
        <v>5.2094554810979676E-5</v>
      </c>
    </row>
    <row r="445" spans="1:20" ht="15" customHeight="1" x14ac:dyDescent="0.2">
      <c r="A445" s="21">
        <f>'23.22-Pesi-uguali'!A445</f>
        <v>442</v>
      </c>
      <c r="B445" s="25">
        <f>'23.22-Pesi-uguali'!B445</f>
        <v>46183</v>
      </c>
      <c r="C445" s="27">
        <f>'23.22-Pesi-uguali'!Q445</f>
        <v>-1.6173975923753477E-2</v>
      </c>
      <c r="D445" s="27">
        <f>'23.22-Pesi-uguali'!R445</f>
        <v>1.0410948876272889E-3</v>
      </c>
      <c r="E445" s="27">
        <f>'23.22-Pesi-uguali'!S445</f>
        <v>-7.9991457769023593E-3</v>
      </c>
      <c r="F445" s="27">
        <f>'23.22-Pesi-uguali'!T445</f>
        <v>-2.0951764590125477E-2</v>
      </c>
      <c r="J445" s="28">
        <f t="shared" si="70"/>
        <v>8.5821887619626837E-5</v>
      </c>
      <c r="K445" s="28">
        <f t="shared" si="70"/>
        <v>5.9779191135851881E-5</v>
      </c>
      <c r="L445" s="28">
        <f t="shared" si="70"/>
        <v>8.6945915302980492E-5</v>
      </c>
      <c r="M445" s="28">
        <f t="shared" si="70"/>
        <v>4.4758034255160031E-4</v>
      </c>
      <c r="O445" s="28">
        <f t="shared" si="62"/>
        <v>1.4607302899097222E-5</v>
      </c>
      <c r="P445" s="28">
        <f t="shared" si="63"/>
        <v>3.3285411927560886E-5</v>
      </c>
      <c r="Q445" s="28">
        <f t="shared" si="64"/>
        <v>2.7682891902829187E-5</v>
      </c>
      <c r="R445" s="28">
        <f t="shared" si="65"/>
        <v>4.8299516629216749E-5</v>
      </c>
      <c r="S445" s="28">
        <f t="shared" si="66"/>
        <v>1.1378339475950872E-5</v>
      </c>
      <c r="T445" s="28">
        <f t="shared" si="67"/>
        <v>5.3790596164530291E-5</v>
      </c>
    </row>
    <row r="446" spans="1:20" ht="15" customHeight="1" x14ac:dyDescent="0.2">
      <c r="A446" s="21">
        <f>'23.22-Pesi-uguali'!A446</f>
        <v>443</v>
      </c>
      <c r="B446" s="25">
        <f>'23.22-Pesi-uguali'!B446</f>
        <v>46184</v>
      </c>
      <c r="C446" s="27">
        <f>'23.22-Pesi-uguali'!Q446</f>
        <v>1.7531310308316835E-2</v>
      </c>
      <c r="D446" s="27">
        <f>'23.22-Pesi-uguali'!R446</f>
        <v>3.5007251014580573E-3</v>
      </c>
      <c r="E446" s="27">
        <f>'23.22-Pesi-uguali'!S446</f>
        <v>5.0276407045759869E-3</v>
      </c>
      <c r="F446" s="27">
        <f>'23.22-Pesi-uguali'!T446</f>
        <v>3.1077865719985389E-4</v>
      </c>
      <c r="J446" s="28">
        <f t="shared" si="70"/>
        <v>1.0339944857587987E-4</v>
      </c>
      <c r="K446" s="28">
        <f t="shared" si="70"/>
        <v>5.3909659878771059E-5</v>
      </c>
      <c r="L446" s="28">
        <f t="shared" si="70"/>
        <v>8.464995708869593E-5</v>
      </c>
      <c r="M446" s="28">
        <f t="shared" si="70"/>
        <v>4.4671995224044388E-4</v>
      </c>
      <c r="O446" s="28">
        <f t="shared" si="62"/>
        <v>1.146270824450484E-5</v>
      </c>
      <c r="P446" s="28">
        <f t="shared" si="63"/>
        <v>4.2894669855426098E-5</v>
      </c>
      <c r="Q446" s="28">
        <f t="shared" si="64"/>
        <v>5.8801936316630276E-5</v>
      </c>
      <c r="R446" s="28">
        <f t="shared" si="65"/>
        <v>4.2636777988923226E-5</v>
      </c>
      <c r="S446" s="28">
        <f t="shared" si="66"/>
        <v>8.0592280282007751E-6</v>
      </c>
      <c r="T446" s="28">
        <f t="shared" si="67"/>
        <v>6.5171158472052717E-5</v>
      </c>
    </row>
    <row r="447" spans="1:20" ht="15" customHeight="1" x14ac:dyDescent="0.2">
      <c r="A447" s="21">
        <f>'23.22-Pesi-uguali'!A447</f>
        <v>444</v>
      </c>
      <c r="B447" s="25">
        <f>'23.22-Pesi-uguali'!B447</f>
        <v>46185</v>
      </c>
      <c r="C447" s="27">
        <f>'23.22-Pesi-uguali'!Q447</f>
        <v>5.0733721166597648E-3</v>
      </c>
      <c r="D447" s="27">
        <f>'23.22-Pesi-uguali'!R447</f>
        <v>1.9231996792840725E-2</v>
      </c>
      <c r="E447" s="27">
        <f>'23.22-Pesi-uguali'!S447</f>
        <v>2.0949909134459967E-2</v>
      </c>
      <c r="F447" s="27">
        <f>'23.22-Pesi-uguali'!T447</f>
        <v>3.0245227340229289E-2</v>
      </c>
      <c r="J447" s="28">
        <f t="shared" si="70"/>
        <v>1.2379418783094149E-4</v>
      </c>
      <c r="K447" s="28">
        <f t="shared" si="70"/>
        <v>4.9744201514491803E-5</v>
      </c>
      <c r="L447" s="28">
        <f t="shared" si="70"/>
        <v>7.8712678485257263E-5</v>
      </c>
      <c r="M447" s="28">
        <f t="shared" si="70"/>
        <v>4.020576153537766E-4</v>
      </c>
      <c r="O447" s="28">
        <f t="shared" si="62"/>
        <v>1.645366722583187E-5</v>
      </c>
      <c r="P447" s="28">
        <f t="shared" si="63"/>
        <v>4.7419315800948124E-5</v>
      </c>
      <c r="Q447" s="28">
        <f t="shared" si="64"/>
        <v>5.3466578392624512E-5</v>
      </c>
      <c r="R447" s="28">
        <f t="shared" si="65"/>
        <v>4.0133138991593053E-5</v>
      </c>
      <c r="S447" s="28">
        <f t="shared" si="66"/>
        <v>7.3621002900063936E-6</v>
      </c>
      <c r="T447" s="28">
        <f t="shared" si="67"/>
        <v>5.8810290967552597E-5</v>
      </c>
    </row>
    <row r="448" spans="1:20" ht="15" customHeight="1" x14ac:dyDescent="0.2">
      <c r="A448" s="21">
        <f>'23.22-Pesi-uguali'!A448</f>
        <v>445</v>
      </c>
      <c r="B448" s="25">
        <f>'23.22-Pesi-uguali'!B448</f>
        <v>46188</v>
      </c>
      <c r="C448" s="27">
        <f>'23.22-Pesi-uguali'!Q448</f>
        <v>1.6762473439954708E-2</v>
      </c>
      <c r="D448" s="27">
        <f>'23.22-Pesi-uguali'!R448</f>
        <v>-2.5416184341078216E-3</v>
      </c>
      <c r="E448" s="27">
        <f>'23.22-Pesi-uguali'!S448</f>
        <v>7.4413188152087049E-3</v>
      </c>
      <c r="F448" s="27">
        <f>'23.22-Pesi-uguali'!T448</f>
        <v>5.0007405828982665E-2</v>
      </c>
      <c r="J448" s="28">
        <f t="shared" si="70"/>
        <v>1.1398867951125741E-4</v>
      </c>
      <c r="K448" s="28">
        <f t="shared" si="70"/>
        <v>8.1756751427026201E-5</v>
      </c>
      <c r="L448" s="28">
        <f t="shared" si="70"/>
        <v>1.1473127991094444E-4</v>
      </c>
      <c r="M448" s="28">
        <f t="shared" si="70"/>
        <v>4.5332923150461429E-4</v>
      </c>
      <c r="O448" s="28">
        <f t="shared" si="62"/>
        <v>2.4565408130897496E-5</v>
      </c>
      <c r="P448" s="28">
        <f t="shared" si="63"/>
        <v>5.3306052705785802E-5</v>
      </c>
      <c r="Q448" s="28">
        <f t="shared" si="64"/>
        <v>6.3464449858357543E-5</v>
      </c>
      <c r="R448" s="28">
        <f t="shared" si="65"/>
        <v>7.6410683620857603E-5</v>
      </c>
      <c r="S448" s="28">
        <f t="shared" si="66"/>
        <v>6.4793501781608561E-5</v>
      </c>
      <c r="T448" s="28">
        <f t="shared" si="67"/>
        <v>1.1629273832368612E-4</v>
      </c>
    </row>
    <row r="449" spans="1:20" ht="15" customHeight="1" x14ac:dyDescent="0.2">
      <c r="A449" s="21">
        <f>'23.22-Pesi-uguali'!A449</f>
        <v>446</v>
      </c>
      <c r="B449" s="25">
        <f>'23.22-Pesi-uguali'!B449</f>
        <v>46189</v>
      </c>
      <c r="C449" s="27">
        <f>'23.22-Pesi-uguali'!Q449</f>
        <v>-5.653637449694467E-3</v>
      </c>
      <c r="D449" s="27">
        <f>'23.22-Pesi-uguali'!R449</f>
        <v>5.1138741409560498E-3</v>
      </c>
      <c r="E449" s="27">
        <f>'23.22-Pesi-uguali'!S449</f>
        <v>6.412431745962289E-3</v>
      </c>
      <c r="F449" s="27">
        <f>'23.22-Pesi-uguali'!T449</f>
        <v>7.9623295584969458E-5</v>
      </c>
      <c r="J449" s="28">
        <f t="shared" si="70"/>
        <v>1.3068786314265036E-4</v>
      </c>
      <c r="K449" s="28">
        <f t="shared" si="70"/>
        <v>7.4227058710783257E-5</v>
      </c>
      <c r="L449" s="28">
        <f t="shared" si="70"/>
        <v>1.0879547449080791E-4</v>
      </c>
      <c r="M449" s="28">
        <f t="shared" si="70"/>
        <v>6.5807037212860979E-4</v>
      </c>
      <c r="O449" s="28">
        <f t="shared" si="62"/>
        <v>1.7848486168184584E-5</v>
      </c>
      <c r="P449" s="28">
        <f t="shared" si="63"/>
        <v>6.044893833502434E-5</v>
      </c>
      <c r="Q449" s="28">
        <f t="shared" si="64"/>
        <v>1.4094278607345759E-4</v>
      </c>
      <c r="R449" s="28">
        <f t="shared" si="65"/>
        <v>6.6878315951291069E-5</v>
      </c>
      <c r="S449" s="28">
        <f t="shared" si="66"/>
        <v>4.5604177153762382E-5</v>
      </c>
      <c r="T449" s="28">
        <f t="shared" si="67"/>
        <v>1.4187556948081612E-4</v>
      </c>
    </row>
    <row r="450" spans="1:20" ht="15" customHeight="1" x14ac:dyDescent="0.2">
      <c r="A450" s="21">
        <f>'23.22-Pesi-uguali'!A450</f>
        <v>447</v>
      </c>
      <c r="B450" s="25">
        <f>'23.22-Pesi-uguali'!B450</f>
        <v>46190</v>
      </c>
      <c r="C450" s="27">
        <f>'23.22-Pesi-uguali'!Q450</f>
        <v>-1.2135425225109258E-2</v>
      </c>
      <c r="D450" s="27">
        <f>'23.22-Pesi-uguali'!R450</f>
        <v>1.1997738331658728E-3</v>
      </c>
      <c r="E450" s="27">
        <f>'23.22-Pesi-uguali'!S450</f>
        <v>-2.2056567967605406E-3</v>
      </c>
      <c r="F450" s="27">
        <f>'23.22-Pesi-uguali'!T450</f>
        <v>7.5611432826863502E-3</v>
      </c>
      <c r="J450" s="28">
        <f t="shared" si="70"/>
        <v>1.208154384696441E-4</v>
      </c>
      <c r="K450" s="28">
        <f t="shared" si="70"/>
        <v>6.9419523712658832E-5</v>
      </c>
      <c r="L450" s="28">
        <f t="shared" si="70"/>
        <v>1.0202785513138961E-4</v>
      </c>
      <c r="M450" s="28">
        <f t="shared" si="70"/>
        <v>5.9226396890266881E-4</v>
      </c>
      <c r="O450" s="28">
        <f t="shared" si="62"/>
        <v>1.3172438515732803E-5</v>
      </c>
      <c r="P450" s="28">
        <f t="shared" si="63"/>
        <v>5.0778688075263705E-5</v>
      </c>
      <c r="Q450" s="28">
        <f t="shared" si="64"/>
        <v>1.2680349134153312E-4</v>
      </c>
      <c r="R450" s="28">
        <f t="shared" si="65"/>
        <v>6.3469721244794179E-5</v>
      </c>
      <c r="S450" s="28">
        <f t="shared" si="66"/>
        <v>4.1084477789617117E-5</v>
      </c>
      <c r="T450" s="28">
        <f t="shared" si="67"/>
        <v>1.2773907042756724E-4</v>
      </c>
    </row>
    <row r="451" spans="1:20" ht="15" customHeight="1" x14ac:dyDescent="0.2">
      <c r="A451" s="21">
        <f>'23.22-Pesi-uguali'!A451</f>
        <v>448</v>
      </c>
      <c r="B451" s="25">
        <f>'23.22-Pesi-uguali'!B451</f>
        <v>46191</v>
      </c>
      <c r="C451" s="27">
        <f>'23.22-Pesi-uguali'!Q451</f>
        <v>1.0859758504620998E-2</v>
      </c>
      <c r="D451" s="27">
        <f>'23.22-Pesi-uguali'!R451</f>
        <v>-2.2964493937743361E-2</v>
      </c>
      <c r="E451" s="27">
        <f>'23.22-Pesi-uguali'!S451</f>
        <v>-6.8472214641830389E-3</v>
      </c>
      <c r="F451" s="27">
        <f>'23.22-Pesi-uguali'!T451</f>
        <v>1.2591039295682097E-2</v>
      </c>
      <c r="J451" s="28">
        <f t="shared" si="70"/>
        <v>1.2346074916210151E-4</v>
      </c>
      <c r="K451" s="28">
        <f t="shared" si="70"/>
        <v>6.2621517066467912E-5</v>
      </c>
      <c r="L451" s="28">
        <f t="shared" si="70"/>
        <v>9.2311561808760257E-5</v>
      </c>
      <c r="M451" s="28">
        <f t="shared" si="70"/>
        <v>5.3875466078653325E-4</v>
      </c>
      <c r="O451" s="28">
        <f t="shared" si="62"/>
        <v>1.0399218100216808E-5</v>
      </c>
      <c r="P451" s="28">
        <f t="shared" si="63"/>
        <v>4.837747758067149E-5</v>
      </c>
      <c r="Q451" s="28">
        <f t="shared" si="64"/>
        <v>1.0494737331504208E-4</v>
      </c>
      <c r="R451" s="28">
        <f t="shared" si="65"/>
        <v>5.6858120189344991E-5</v>
      </c>
      <c r="S451" s="28">
        <f t="shared" si="66"/>
        <v>3.7883196196593907E-5</v>
      </c>
      <c r="T451" s="28">
        <f t="shared" si="67"/>
        <v>1.1329743467753677E-4</v>
      </c>
    </row>
    <row r="452" spans="1:20" ht="15" customHeight="1" x14ac:dyDescent="0.2">
      <c r="A452" s="21">
        <f>'23.22-Pesi-uguali'!A452</f>
        <v>449</v>
      </c>
      <c r="B452" s="25">
        <f>'23.22-Pesi-uguali'!B452</f>
        <v>46195</v>
      </c>
      <c r="C452" s="27">
        <f>'23.22-Pesi-uguali'!Q452</f>
        <v>-3.648799473428198E-3</v>
      </c>
      <c r="D452" s="27">
        <f>'23.22-Pesi-uguali'!R452</f>
        <v>5.2003887732944365E-3</v>
      </c>
      <c r="E452" s="27">
        <f>'23.22-Pesi-uguali'!S452</f>
        <v>-8.4311224098540128E-3</v>
      </c>
      <c r="F452" s="27">
        <f>'23.22-Pesi-uguali'!T452</f>
        <v>1.3014077189743702E-2</v>
      </c>
      <c r="J452" s="28">
        <f t="shared" si="70"/>
        <v>1.2290810972376016E-4</v>
      </c>
      <c r="K452" s="28">
        <f t="shared" si="70"/>
        <v>1.0909616354148626E-4</v>
      </c>
      <c r="L452" s="28">
        <f t="shared" si="70"/>
        <v>8.7768849805841125E-5</v>
      </c>
      <c r="M452" s="28">
        <f t="shared" si="70"/>
        <v>5.00732621762421E-4</v>
      </c>
      <c r="O452" s="28">
        <f t="shared" si="62"/>
        <v>-1.5579589544277452E-5</v>
      </c>
      <c r="P452" s="28">
        <f t="shared" si="63"/>
        <v>3.6103812669735823E-5</v>
      </c>
      <c r="Q452" s="28">
        <f t="shared" si="64"/>
        <v>1.0812620059086796E-4</v>
      </c>
      <c r="R452" s="28">
        <f t="shared" si="65"/>
        <v>6.6896605750872251E-5</v>
      </c>
      <c r="S452" s="28">
        <f t="shared" si="66"/>
        <v>5.1801920193765289E-6</v>
      </c>
      <c r="T452" s="28">
        <f t="shared" si="67"/>
        <v>9.3346327757606453E-5</v>
      </c>
    </row>
    <row r="453" spans="1:20" ht="15" customHeight="1" x14ac:dyDescent="0.2">
      <c r="A453" s="21">
        <f>'23.22-Pesi-uguali'!A453</f>
        <v>450</v>
      </c>
      <c r="B453" s="25">
        <f>'23.22-Pesi-uguali'!B453</f>
        <v>46196</v>
      </c>
      <c r="C453" s="27">
        <f>'23.22-Pesi-uguali'!Q453</f>
        <v>-1.4351845203046545E-2</v>
      </c>
      <c r="D453" s="27">
        <f>'23.22-Pesi-uguali'!R453</f>
        <v>-3.3503826731994752E-3</v>
      </c>
      <c r="E453" s="27">
        <f>'23.22-Pesi-uguali'!S453</f>
        <v>-1.2614699276568903E-2</v>
      </c>
      <c r="F453" s="27">
        <f>'23.22-Pesi-uguali'!T453</f>
        <v>-3.4015927481425387E-2</v>
      </c>
      <c r="J453" s="28">
        <f t="shared" ref="J453:M468" si="71">J452*$H$2+C452^2*(1-$H$2)</f>
        <v>1.1194867251111314E-4</v>
      </c>
      <c r="K453" s="28">
        <f t="shared" si="71"/>
        <v>1.0089095152667831E-4</v>
      </c>
      <c r="L453" s="28">
        <f t="shared" si="71"/>
        <v>8.6100347334251264E-5</v>
      </c>
      <c r="M453" s="28">
        <f t="shared" si="71"/>
        <v>4.6759598009623964E-4</v>
      </c>
      <c r="O453" s="28">
        <f t="shared" ref="O453:O503" si="72">O452*$H$2+C452*D452*(1-$H$2)</f>
        <v>-1.5919148171611571E-5</v>
      </c>
      <c r="P453" s="28">
        <f t="shared" ref="P453:P503" si="73">P452*$H$2+C452*E452*(1-$H$2)</f>
        <v>3.5569778903710645E-5</v>
      </c>
      <c r="Q453" s="28">
        <f t="shared" ref="Q453:Q503" si="74">Q452*$H$2+C452*F452*(1-$H$2)</f>
        <v>9.2565004732072094E-5</v>
      </c>
      <c r="R453" s="28">
        <f t="shared" ref="R453:R503" si="75">R452*$H$2+D452*E452*(1-$H$2)</f>
        <v>5.5822433743137437E-5</v>
      </c>
      <c r="S453" s="28">
        <f t="shared" ref="S453:S503" si="76">S452*$H$2+D452*F452*(1-$H$2)</f>
        <v>1.1429998908671909E-5</v>
      </c>
      <c r="T453" s="28">
        <f t="shared" ref="T453:T503" si="77">T452*$H$2+E452*F452*(1-$H$2)</f>
        <v>7.3039367198044015E-5</v>
      </c>
    </row>
    <row r="454" spans="1:20" ht="15" customHeight="1" x14ac:dyDescent="0.2">
      <c r="A454" s="21">
        <f>'23.22-Pesi-uguali'!A454</f>
        <v>451</v>
      </c>
      <c r="B454" s="25">
        <f>'23.22-Pesi-uguali'!B454</f>
        <v>46197</v>
      </c>
      <c r="C454" s="27">
        <f>'23.22-Pesi-uguali'!Q454</f>
        <v>-9.7683285169626187E-4</v>
      </c>
      <c r="D454" s="27">
        <f>'23.22-Pesi-uguali'!R454</f>
        <v>-1.0317577946088608E-3</v>
      </c>
      <c r="E454" s="27">
        <f>'23.22-Pesi-uguali'!S454</f>
        <v>7.8648692754765314E-4</v>
      </c>
      <c r="F454" s="27">
        <f>'23.22-Pesi-uguali'!T454</f>
        <v>-9.6361159545453792E-3</v>
      </c>
      <c r="J454" s="28">
        <f t="shared" si="71"/>
        <v>1.2135135133322283E-4</v>
      </c>
      <c r="K454" s="28">
        <f t="shared" si="71"/>
        <v>9.1924362779698002E-5</v>
      </c>
      <c r="L454" s="28">
        <f t="shared" si="71"/>
        <v>9.3403376384652937E-5</v>
      </c>
      <c r="M454" s="28">
        <f t="shared" si="71"/>
        <v>5.3654471432877475E-4</v>
      </c>
      <c r="O454" s="28">
        <f t="shared" si="72"/>
        <v>-9.5188160047775994E-6</v>
      </c>
      <c r="P454" s="28">
        <f t="shared" si="73"/>
        <v>5.0117222143369585E-5</v>
      </c>
      <c r="Q454" s="28">
        <f t="shared" si="74"/>
        <v>1.3212763682401228E-4</v>
      </c>
      <c r="R454" s="28">
        <f t="shared" si="75"/>
        <v>5.4466597357207532E-5</v>
      </c>
      <c r="S454" s="28">
        <f t="shared" si="76"/>
        <v>2.1683636422462465E-5</v>
      </c>
      <c r="T454" s="28">
        <f t="shared" si="77"/>
        <v>1.086455000574153E-4</v>
      </c>
    </row>
    <row r="455" spans="1:20" ht="15" customHeight="1" x14ac:dyDescent="0.2">
      <c r="A455" s="21">
        <f>'23.22-Pesi-uguali'!A455</f>
        <v>452</v>
      </c>
      <c r="B455" s="25">
        <f>'23.22-Pesi-uguali'!B455</f>
        <v>46198</v>
      </c>
      <c r="C455" s="27">
        <f>'23.22-Pesi-uguali'!Q455</f>
        <v>-5.347752819556372E-5</v>
      </c>
      <c r="D455" s="27">
        <f>'23.22-Pesi-uguali'!R455</f>
        <v>6.8427166999618623E-3</v>
      </c>
      <c r="E455" s="27">
        <f>'23.22-Pesi-uguali'!S455</f>
        <v>5.6702862440462789E-3</v>
      </c>
      <c r="F455" s="27">
        <f>'23.22-Pesi-uguali'!T455</f>
        <v>4.5089287334315324E-2</v>
      </c>
      <c r="J455" s="28">
        <f t="shared" si="71"/>
        <v>1.0931163644191586E-4</v>
      </c>
      <c r="K455" s="28">
        <f t="shared" si="71"/>
        <v>8.2838378916401818E-5</v>
      </c>
      <c r="L455" s="28">
        <f t="shared" si="71"/>
        <v>8.4124894914907976E-5</v>
      </c>
      <c r="M455" s="28">
        <f t="shared" si="71"/>
        <v>4.9217571596484164E-4</v>
      </c>
      <c r="O455" s="28">
        <f t="shared" si="72"/>
        <v>-8.4661489134230777E-6</v>
      </c>
      <c r="P455" s="28">
        <f t="shared" si="73"/>
        <v>4.5028673302206811E-5</v>
      </c>
      <c r="Q455" s="28">
        <f t="shared" si="74"/>
        <v>1.1985616060432651E-4</v>
      </c>
      <c r="R455" s="28">
        <f t="shared" si="75"/>
        <v>4.8938791219701253E-5</v>
      </c>
      <c r="S455" s="28">
        <f t="shared" si="76"/>
        <v>2.0509486554801921E-5</v>
      </c>
      <c r="T455" s="28">
        <f t="shared" si="77"/>
        <v>9.7023082128615455E-5</v>
      </c>
    </row>
    <row r="456" spans="1:20" ht="15" customHeight="1" x14ac:dyDescent="0.2">
      <c r="A456" s="21">
        <f>'23.22-Pesi-uguali'!A456</f>
        <v>453</v>
      </c>
      <c r="B456" s="25">
        <f>'23.22-Pesi-uguali'!B456</f>
        <v>46199</v>
      </c>
      <c r="C456" s="27">
        <f>'23.22-Pesi-uguali'!Q456</f>
        <v>-4.4607505607844998E-4</v>
      </c>
      <c r="D456" s="27">
        <f>'23.22-Pesi-uguali'!R456</f>
        <v>2.2985790780643655E-3</v>
      </c>
      <c r="E456" s="27">
        <f>'23.22-Pesi-uguali'!S456</f>
        <v>-3.7333412551102287E-4</v>
      </c>
      <c r="F456" s="27">
        <f>'23.22-Pesi-uguali'!T456</f>
        <v>-4.0303960069102487E-2</v>
      </c>
      <c r="J456" s="28">
        <f t="shared" si="71"/>
        <v>9.8380758782326471E-5</v>
      </c>
      <c r="K456" s="28">
        <f t="shared" si="71"/>
        <v>7.9236818208355342E-5</v>
      </c>
      <c r="L456" s="28">
        <f t="shared" si="71"/>
        <v>7.8927620032359221E-5</v>
      </c>
      <c r="M456" s="28">
        <f t="shared" si="71"/>
        <v>6.4626252760000219E-4</v>
      </c>
      <c r="O456" s="28">
        <f t="shared" si="72"/>
        <v>-7.6561271796064162E-6</v>
      </c>
      <c r="P456" s="28">
        <f t="shared" si="73"/>
        <v>4.0495482682736843E-5</v>
      </c>
      <c r="Q456" s="28">
        <f t="shared" si="74"/>
        <v>1.0762941818041999E-4</v>
      </c>
      <c r="R456" s="28">
        <f t="shared" si="75"/>
        <v>4.7924928335301078E-5</v>
      </c>
      <c r="S456" s="28">
        <f t="shared" si="76"/>
        <v>4.9311859842511559E-5</v>
      </c>
      <c r="T456" s="28">
        <f t="shared" si="77"/>
        <v>1.1288769048831574E-4</v>
      </c>
    </row>
    <row r="457" spans="1:20" ht="15" customHeight="1" x14ac:dyDescent="0.2">
      <c r="A457" s="21">
        <f>'23.22-Pesi-uguali'!A457</f>
        <v>454</v>
      </c>
      <c r="B457" s="25">
        <f>'23.22-Pesi-uguali'!B457</f>
        <v>46202</v>
      </c>
      <c r="C457" s="27">
        <f>'23.22-Pesi-uguali'!Q457</f>
        <v>1.1755736051349403E-2</v>
      </c>
      <c r="D457" s="27">
        <f>'23.22-Pesi-uguali'!R457</f>
        <v>-1.3894070264761425E-3</v>
      </c>
      <c r="E457" s="27">
        <f>'23.22-Pesi-uguali'!S457</f>
        <v>-1.648241102636181E-3</v>
      </c>
      <c r="F457" s="27">
        <f>'23.22-Pesi-uguali'!T457</f>
        <v>1.0165201657360346E-3</v>
      </c>
      <c r="J457" s="28">
        <f t="shared" si="71"/>
        <v>8.856258119965936E-5</v>
      </c>
      <c r="K457" s="28">
        <f t="shared" si="71"/>
        <v>7.1841482965331335E-5</v>
      </c>
      <c r="L457" s="28">
        <f t="shared" si="71"/>
        <v>7.1048795866050405E-5</v>
      </c>
      <c r="M457" s="28">
        <f t="shared" si="71"/>
        <v>7.4407719456518265E-4</v>
      </c>
      <c r="O457" s="28">
        <f t="shared" si="72"/>
        <v>-6.9930483407606062E-6</v>
      </c>
      <c r="P457" s="28">
        <f t="shared" si="73"/>
        <v>3.6462587918560492E-5</v>
      </c>
      <c r="Q457" s="28">
        <f t="shared" si="74"/>
        <v>9.8664335487178839E-5</v>
      </c>
      <c r="R457" s="28">
        <f t="shared" si="75"/>
        <v>4.304662170076826E-5</v>
      </c>
      <c r="S457" s="28">
        <f t="shared" si="76"/>
        <v>3.5116489920462347E-5</v>
      </c>
      <c r="T457" s="28">
        <f t="shared" si="77"/>
        <v>1.0310360580818714E-4</v>
      </c>
    </row>
    <row r="458" spans="1:20" ht="15" customHeight="1" x14ac:dyDescent="0.2">
      <c r="A458" s="21">
        <f>'23.22-Pesi-uguali'!A458</f>
        <v>455</v>
      </c>
      <c r="B458" s="25">
        <f>'23.22-Pesi-uguali'!B458</f>
        <v>46203</v>
      </c>
      <c r="C458" s="27">
        <f>'23.22-Pesi-uguali'!Q458</f>
        <v>8.0183214107149899E-3</v>
      </c>
      <c r="D458" s="27">
        <f>'23.22-Pesi-uguali'!R458</f>
        <v>6.0996602523288694E-4</v>
      </c>
      <c r="E458" s="27">
        <f>'23.22-Pesi-uguali'!S458</f>
        <v>4.2637184962908007E-3</v>
      </c>
      <c r="F458" s="27">
        <f>'23.22-Pesi-uguali'!T458</f>
        <v>5.0005906014302616E-3</v>
      </c>
      <c r="J458" s="28">
        <f t="shared" si="71"/>
        <v>9.3526056090593025E-5</v>
      </c>
      <c r="K458" s="28">
        <f t="shared" si="71"/>
        <v>6.4850379857320339E-5</v>
      </c>
      <c r="L458" s="28">
        <f t="shared" si="71"/>
        <v>6.4215586152687295E-5</v>
      </c>
      <c r="M458" s="28">
        <f t="shared" si="71"/>
        <v>6.6977280643339924E-4</v>
      </c>
      <c r="O458" s="28">
        <f t="shared" si="72"/>
        <v>-7.9270937337989214E-6</v>
      </c>
      <c r="P458" s="28">
        <f t="shared" si="73"/>
        <v>3.0878700391546841E-5</v>
      </c>
      <c r="Q458" s="28">
        <f t="shared" si="74"/>
        <v>8.999289621438763E-5</v>
      </c>
      <c r="R458" s="28">
        <f t="shared" si="75"/>
        <v>3.8970967307624382E-5</v>
      </c>
      <c r="S458" s="28">
        <f t="shared" si="76"/>
        <v>3.1463604902333281E-5</v>
      </c>
      <c r="T458" s="28">
        <f t="shared" si="77"/>
        <v>9.2625698195485952E-5</v>
      </c>
    </row>
    <row r="459" spans="1:20" ht="15" customHeight="1" x14ac:dyDescent="0.2">
      <c r="A459" s="21">
        <f>'23.22-Pesi-uguali'!A459</f>
        <v>456</v>
      </c>
      <c r="B459" s="25">
        <f>'23.22-Pesi-uguali'!B459</f>
        <v>46204</v>
      </c>
      <c r="C459" s="27">
        <f>'23.22-Pesi-uguali'!Q459</f>
        <v>-2.1169578999013596E-3</v>
      </c>
      <c r="D459" s="27">
        <f>'23.22-Pesi-uguali'!R459</f>
        <v>-3.7792862546993889E-4</v>
      </c>
      <c r="E459" s="27">
        <f>'23.22-Pesi-uguali'!S459</f>
        <v>-8.4135385757436298E-3</v>
      </c>
      <c r="F459" s="27">
        <f>'23.22-Pesi-uguali'!T459</f>
        <v>4.2130791068090891E-3</v>
      </c>
      <c r="J459" s="28">
        <f t="shared" si="71"/>
        <v>9.0602798306086774E-5</v>
      </c>
      <c r="K459" s="28">
        <f t="shared" si="71"/>
        <v>5.8402547726782143E-5</v>
      </c>
      <c r="L459" s="28">
        <f t="shared" si="71"/>
        <v>5.9611957078979798E-5</v>
      </c>
      <c r="M459" s="28">
        <f t="shared" si="71"/>
        <v>6.0529611642637057E-4</v>
      </c>
      <c r="O459" s="28">
        <f t="shared" si="72"/>
        <v>-6.6452939964256717E-6</v>
      </c>
      <c r="P459" s="28">
        <f t="shared" si="73"/>
        <v>3.1209616883199164E-5</v>
      </c>
      <c r="Q459" s="28">
        <f t="shared" si="74"/>
        <v>8.5003240861515709E-5</v>
      </c>
      <c r="R459" s="28">
        <f t="shared" si="75"/>
        <v>3.5333942919251389E-5</v>
      </c>
      <c r="S459" s="28">
        <f t="shared" si="76"/>
        <v>2.8622263449397088E-5</v>
      </c>
      <c r="T459" s="28">
        <f t="shared" si="77"/>
        <v>8.5495239439906969E-5</v>
      </c>
    </row>
    <row r="460" spans="1:20" ht="15" customHeight="1" x14ac:dyDescent="0.2">
      <c r="A460" s="21">
        <f>'23.22-Pesi-uguali'!A460</f>
        <v>457</v>
      </c>
      <c r="B460" s="25">
        <f>'23.22-Pesi-uguali'!B460</f>
        <v>46205</v>
      </c>
      <c r="C460" s="27">
        <f>'23.22-Pesi-uguali'!Q460</f>
        <v>4.1819606943314693E-5</v>
      </c>
      <c r="D460" s="27">
        <f>'23.22-Pesi-uguali'!R460</f>
        <v>2.1860117014164265E-2</v>
      </c>
      <c r="E460" s="27">
        <f>'23.22-Pesi-uguali'!S460</f>
        <v>1.7925595434332527E-2</v>
      </c>
      <c r="F460" s="27">
        <f>'23.22-Pesi-uguali'!T460</f>
        <v>-1.7935820175736434E-2</v>
      </c>
      <c r="J460" s="28">
        <f t="shared" si="71"/>
        <v>8.1990669550473583E-5</v>
      </c>
      <c r="K460" s="28">
        <f t="shared" si="71"/>
        <v>5.2576575958698892E-5</v>
      </c>
      <c r="L460" s="28">
        <f t="shared" si="71"/>
        <v>6.0729524507634429E-5</v>
      </c>
      <c r="M460" s="28">
        <f t="shared" si="71"/>
        <v>5.4654150833975657E-4</v>
      </c>
      <c r="O460" s="28">
        <f t="shared" si="72"/>
        <v>-5.9007586978543597E-6</v>
      </c>
      <c r="P460" s="28">
        <f t="shared" si="73"/>
        <v>2.9869765890283782E-5</v>
      </c>
      <c r="Q460" s="28">
        <f t="shared" si="74"/>
        <v>7.561102566555725E-5</v>
      </c>
      <c r="R460" s="28">
        <f t="shared" si="75"/>
        <v>3.2118520334253156E-5</v>
      </c>
      <c r="S460" s="28">
        <f t="shared" si="76"/>
        <v>2.5600812784874132E-5</v>
      </c>
      <c r="T460" s="28">
        <f t="shared" si="77"/>
        <v>7.3401025137136497E-5</v>
      </c>
    </row>
    <row r="461" spans="1:20" ht="15" customHeight="1" x14ac:dyDescent="0.2">
      <c r="A461" s="21">
        <f>'23.22-Pesi-uguali'!A461</f>
        <v>458</v>
      </c>
      <c r="B461" s="25">
        <f>'23.22-Pesi-uguali'!B461</f>
        <v>46209</v>
      </c>
      <c r="C461" s="27">
        <f>'23.22-Pesi-uguali'!Q461</f>
        <v>7.3432158888745323E-3</v>
      </c>
      <c r="D461" s="27">
        <f>'23.22-Pesi-uguali'!R461</f>
        <v>2.781921087404801E-3</v>
      </c>
      <c r="E461" s="27">
        <f>'23.22-Pesi-uguali'!S461</f>
        <v>1.9960562452309562E-3</v>
      </c>
      <c r="F461" s="27">
        <f>'23.22-Pesi-uguali'!T461</f>
        <v>9.8980539532425461E-3</v>
      </c>
      <c r="J461" s="28">
        <f t="shared" si="71"/>
        <v>7.3791777483378715E-5</v>
      </c>
      <c r="K461" s="28">
        <f t="shared" si="71"/>
        <v>9.5105389950124388E-5</v>
      </c>
      <c r="L461" s="28">
        <f t="shared" si="71"/>
        <v>8.6789269224407293E-5</v>
      </c>
      <c r="M461" s="28">
        <f t="shared" si="71"/>
        <v>5.2405672204341633E-4</v>
      </c>
      <c r="O461" s="28">
        <f t="shared" si="72"/>
        <v>-5.219264677942202E-6</v>
      </c>
      <c r="P461" s="28">
        <f t="shared" si="73"/>
        <v>2.6957753436784272E-5</v>
      </c>
      <c r="Q461" s="28">
        <f t="shared" si="74"/>
        <v>6.7974916204006011E-5</v>
      </c>
      <c r="R461" s="28">
        <f t="shared" si="75"/>
        <v>6.8092229675135611E-5</v>
      </c>
      <c r="S461" s="28">
        <f t="shared" si="76"/>
        <v>-1.6167181272273945E-5</v>
      </c>
      <c r="T461" s="28">
        <f t="shared" si="77"/>
        <v>3.3909896998103829E-5</v>
      </c>
    </row>
    <row r="462" spans="1:20" ht="15" customHeight="1" x14ac:dyDescent="0.2">
      <c r="A462" s="21">
        <f>'23.22-Pesi-uguali'!A462</f>
        <v>459</v>
      </c>
      <c r="B462" s="25">
        <f>'23.22-Pesi-uguali'!B462</f>
        <v>46210</v>
      </c>
      <c r="C462" s="27">
        <f>'23.22-Pesi-uguali'!Q462</f>
        <v>-4.4478234724098543E-3</v>
      </c>
      <c r="D462" s="27">
        <f>'23.22-Pesi-uguali'!R462</f>
        <v>4.4015016758055898E-3</v>
      </c>
      <c r="E462" s="27">
        <f>'23.22-Pesi-uguali'!S462</f>
        <v>-3.5759348526810432E-3</v>
      </c>
      <c r="F462" s="27">
        <f>'23.22-Pesi-uguali'!T462</f>
        <v>-1.8524265617362486E-2</v>
      </c>
      <c r="J462" s="28">
        <f t="shared" si="71"/>
        <v>7.1804881694102784E-5</v>
      </c>
      <c r="K462" s="28">
        <f t="shared" si="71"/>
        <v>8.6368759448766702E-5</v>
      </c>
      <c r="L462" s="28">
        <f t="shared" si="71"/>
        <v>7.8508766355379114E-5</v>
      </c>
      <c r="M462" s="28">
        <f t="shared" si="71"/>
        <v>4.8144819704520474E-4</v>
      </c>
      <c r="O462" s="28">
        <f t="shared" si="72"/>
        <v>-2.6545134970853774E-6</v>
      </c>
      <c r="P462" s="28">
        <f t="shared" si="73"/>
        <v>2.5727725286612564E-5</v>
      </c>
      <c r="Q462" s="28">
        <f t="shared" si="74"/>
        <v>6.8445779289444213E-5</v>
      </c>
      <c r="R462" s="28">
        <f t="shared" si="75"/>
        <v>6.1838293803647454E-5</v>
      </c>
      <c r="S462" s="28">
        <f t="shared" si="76"/>
        <v>-1.1796902643366961E-5</v>
      </c>
      <c r="T462" s="28">
        <f t="shared" si="77"/>
        <v>3.2494614539193721E-5</v>
      </c>
    </row>
    <row r="463" spans="1:20" ht="15" customHeight="1" x14ac:dyDescent="0.2">
      <c r="A463" s="21">
        <f>'23.22-Pesi-uguali'!A463</f>
        <v>460</v>
      </c>
      <c r="B463" s="25">
        <f>'23.22-Pesi-uguali'!B463</f>
        <v>46211</v>
      </c>
      <c r="C463" s="27">
        <f>'23.22-Pesi-uguali'!Q463</f>
        <v>-2.8140521517015724E-3</v>
      </c>
      <c r="D463" s="27">
        <f>'23.22-Pesi-uguali'!R463</f>
        <v>-1.9350774640519507E-2</v>
      </c>
      <c r="E463" s="27">
        <f>'23.22-Pesi-uguali'!S463</f>
        <v>-2.4248343476857285E-2</v>
      </c>
      <c r="F463" s="27">
        <f>'23.22-Pesi-uguali'!T463</f>
        <v>-2.4655809433885394E-2</v>
      </c>
      <c r="J463" s="28">
        <f t="shared" si="71"/>
        <v>6.6602706888864511E-5</v>
      </c>
      <c r="K463" s="28">
        <f t="shared" si="71"/>
        <v>7.9669205204101974E-5</v>
      </c>
      <c r="L463" s="28">
        <f t="shared" si="71"/>
        <v>7.1936620726903102E-5</v>
      </c>
      <c r="M463" s="28">
        <f t="shared" si="71"/>
        <v>4.6761821900694403E-4</v>
      </c>
      <c r="O463" s="28">
        <f t="shared" si="72"/>
        <v>-4.3467723941267806E-6</v>
      </c>
      <c r="P463" s="28">
        <f t="shared" si="73"/>
        <v>2.4745465455307629E-5</v>
      </c>
      <c r="Q463" s="28">
        <f t="shared" si="74"/>
        <v>6.9840467702705756E-5</v>
      </c>
      <c r="R463" s="28">
        <f t="shared" si="75"/>
        <v>5.4080516098617988E-5</v>
      </c>
      <c r="S463" s="28">
        <f t="shared" si="76"/>
        <v>-1.8770670994819147E-5</v>
      </c>
      <c r="T463" s="28">
        <f t="shared" si="77"/>
        <v>3.5869309789419112E-5</v>
      </c>
    </row>
    <row r="464" spans="1:20" ht="15" customHeight="1" x14ac:dyDescent="0.2">
      <c r="A464" s="21">
        <f>'23.22-Pesi-uguali'!A464</f>
        <v>461</v>
      </c>
      <c r="B464" s="25">
        <f>'23.22-Pesi-uguali'!B464</f>
        <v>46212</v>
      </c>
      <c r="C464" s="27">
        <f>'23.22-Pesi-uguali'!Q464</f>
        <v>8.1774486646907368E-3</v>
      </c>
      <c r="D464" s="27">
        <f>'23.22-Pesi-uguali'!R464</f>
        <v>2.4937282409897787E-3</v>
      </c>
      <c r="E464" s="27">
        <f>'23.22-Pesi-uguali'!S464</f>
        <v>1.170755978134452E-2</v>
      </c>
      <c r="F464" s="27">
        <f>'23.22-Pesi-uguali'!T464</f>
        <v>1.4297348793036813E-2</v>
      </c>
      <c r="J464" s="28">
        <f t="shared" si="71"/>
        <v>6.0734325151227691E-5</v>
      </c>
      <c r="K464" s="28">
        <f t="shared" si="71"/>
        <v>1.0914753260250906E-4</v>
      </c>
      <c r="L464" s="28">
        <f t="shared" si="71"/>
        <v>1.2354117479137751E-4</v>
      </c>
      <c r="M464" s="28">
        <f t="shared" si="71"/>
        <v>4.8164729099025682E-4</v>
      </c>
      <c r="O464" s="28">
        <f t="shared" si="72"/>
        <v>1.5333137467105106E-6</v>
      </c>
      <c r="P464" s="28">
        <f t="shared" si="73"/>
        <v>2.9094529223401765E-5</v>
      </c>
      <c r="Q464" s="28">
        <f t="shared" si="74"/>
        <v>6.9794694291372091E-5</v>
      </c>
      <c r="R464" s="28">
        <f t="shared" si="75"/>
        <v>9.5594887491413835E-5</v>
      </c>
      <c r="S464" s="28">
        <f t="shared" si="76"/>
        <v>3.0817297298133865E-5</v>
      </c>
      <c r="T464" s="28">
        <f t="shared" si="77"/>
        <v>9.2068632395756313E-5</v>
      </c>
    </row>
    <row r="465" spans="1:20" ht="15" customHeight="1" x14ac:dyDescent="0.2">
      <c r="A465" s="21">
        <f>'23.22-Pesi-uguali'!A465</f>
        <v>462</v>
      </c>
      <c r="B465" s="25">
        <f>'23.22-Pesi-uguali'!B465</f>
        <v>46213</v>
      </c>
      <c r="C465" s="27">
        <f>'23.22-Pesi-uguali'!Q465</f>
        <v>4.3088660607470434E-3</v>
      </c>
      <c r="D465" s="27">
        <f>'23.22-Pesi-uguali'!R465</f>
        <v>4.3861899152298793E-3</v>
      </c>
      <c r="E465" s="27">
        <f>'23.22-Pesi-uguali'!S465</f>
        <v>1.048618990245816E-3</v>
      </c>
      <c r="F465" s="27">
        <f>'23.22-Pesi-uguali'!T465</f>
        <v>1.5398711051544138E-2</v>
      </c>
      <c r="J465" s="28">
        <f t="shared" si="71"/>
        <v>6.134795930247015E-5</v>
      </c>
      <c r="K465" s="28">
        <f t="shared" si="71"/>
        <v>9.8854647396249157E-5</v>
      </c>
      <c r="L465" s="28">
        <f t="shared" si="71"/>
        <v>1.2489375291561535E-4</v>
      </c>
      <c r="M465" s="28">
        <f t="shared" si="71"/>
        <v>4.5392398014220629E-4</v>
      </c>
      <c r="O465" s="28">
        <f t="shared" si="72"/>
        <v>3.4192158394778034E-6</v>
      </c>
      <c r="P465" s="28">
        <f t="shared" si="73"/>
        <v>3.5758873211135864E-5</v>
      </c>
      <c r="Q465" s="28">
        <f t="shared" si="74"/>
        <v>7.450680844185855E-5</v>
      </c>
      <c r="R465" s="28">
        <f t="shared" si="75"/>
        <v>8.8954945988253947E-5</v>
      </c>
      <c r="S465" s="28">
        <f t="shared" si="76"/>
        <v>3.1300937813968181E-5</v>
      </c>
      <c r="T465" s="28">
        <f t="shared" si="77"/>
        <v>9.9600475727101926E-5</v>
      </c>
    </row>
    <row r="466" spans="1:20" ht="15" customHeight="1" x14ac:dyDescent="0.2">
      <c r="A466" s="21">
        <f>'23.22-Pesi-uguali'!A466</f>
        <v>463</v>
      </c>
      <c r="B466" s="25">
        <f>'23.22-Pesi-uguali'!B466</f>
        <v>46216</v>
      </c>
      <c r="C466" s="27">
        <f>'23.22-Pesi-uguali'!Q466</f>
        <v>-7.925874138251467E-3</v>
      </c>
      <c r="D466" s="27">
        <f>'23.22-Pesi-uguali'!R466</f>
        <v>-2.4835057101140353E-3</v>
      </c>
      <c r="E466" s="27">
        <f>'23.22-Pesi-uguali'!S466</f>
        <v>2.5515094994886249E-3</v>
      </c>
      <c r="F466" s="27">
        <f>'23.22-Pesi-uguali'!T466</f>
        <v>-2.0807180861295849E-2</v>
      </c>
      <c r="J466" s="28">
        <f t="shared" si="71"/>
        <v>5.7069796045168909E-5</v>
      </c>
      <c r="K466" s="28">
        <f t="shared" si="71"/>
        <v>9.0893048853870682E-5</v>
      </c>
      <c r="L466" s="28">
        <f t="shared" si="71"/>
        <v>1.1251433780272423E-4</v>
      </c>
      <c r="M466" s="28">
        <f t="shared" si="71"/>
        <v>4.3224361233288043E-4</v>
      </c>
      <c r="O466" s="28">
        <f t="shared" si="72"/>
        <v>4.9672447417025207E-6</v>
      </c>
      <c r="P466" s="28">
        <f t="shared" si="73"/>
        <v>3.2634821767794782E-5</v>
      </c>
      <c r="Q466" s="28">
        <f t="shared" si="74"/>
        <v>7.3691225940597581E-5</v>
      </c>
      <c r="R466" s="28">
        <f t="shared" si="75"/>
        <v>8.0519395593422026E-5</v>
      </c>
      <c r="S466" s="28">
        <f t="shared" si="76"/>
        <v>3.4925011144753538E-5</v>
      </c>
      <c r="T466" s="28">
        <f t="shared" si="77"/>
        <v>9.1255166237787458E-5</v>
      </c>
    </row>
    <row r="467" spans="1:20" ht="15" customHeight="1" x14ac:dyDescent="0.2">
      <c r="A467" s="21">
        <f>'23.22-Pesi-uguali'!A467</f>
        <v>464</v>
      </c>
      <c r="B467" s="25">
        <f>'23.22-Pesi-uguali'!B467</f>
        <v>46217</v>
      </c>
      <c r="C467" s="27">
        <f>'23.22-Pesi-uguali'!Q467</f>
        <v>3.7585019752950292E-3</v>
      </c>
      <c r="D467" s="27">
        <f>'23.22-Pesi-uguali'!R467</f>
        <v>2.6481604557734338E-3</v>
      </c>
      <c r="E467" s="27">
        <f>'23.22-Pesi-uguali'!S467</f>
        <v>-1.4021629069507495E-3</v>
      </c>
      <c r="F467" s="27">
        <f>'23.22-Pesi-uguali'!T467</f>
        <v>6.9676317180202675E-3</v>
      </c>
      <c r="J467" s="28">
        <f t="shared" si="71"/>
        <v>5.764476452619236E-5</v>
      </c>
      <c r="K467" s="28">
        <f t="shared" si="71"/>
        <v>8.2420524029700506E-5</v>
      </c>
      <c r="L467" s="28">
        <f t="shared" si="71"/>
        <v>1.0191392409504988E-4</v>
      </c>
      <c r="M467" s="28">
        <f t="shared" si="71"/>
        <v>4.3231312863906E-4</v>
      </c>
      <c r="O467" s="28">
        <f t="shared" si="72"/>
        <v>6.4389156355315356E-6</v>
      </c>
      <c r="P467" s="28">
        <f t="shared" si="73"/>
        <v>2.7349045275465321E-5</v>
      </c>
      <c r="Q467" s="28">
        <f t="shared" si="74"/>
        <v>8.281361301438438E-5</v>
      </c>
      <c r="R467" s="28">
        <f t="shared" si="75"/>
        <v>7.1833787192940811E-5</v>
      </c>
      <c r="S467" s="28">
        <f t="shared" si="76"/>
        <v>3.6599985278318554E-5</v>
      </c>
      <c r="T467" s="28">
        <f t="shared" si="77"/>
        <v>7.682067765149129E-5</v>
      </c>
    </row>
    <row r="468" spans="1:20" ht="15" customHeight="1" x14ac:dyDescent="0.2">
      <c r="A468" s="21">
        <f>'23.22-Pesi-uguali'!A468</f>
        <v>465</v>
      </c>
      <c r="B468" s="25">
        <f>'23.22-Pesi-uguali'!B468</f>
        <v>46218</v>
      </c>
      <c r="C468" s="27">
        <f>'23.22-Pesi-uguali'!Q468</f>
        <v>3.8901768590761721E-3</v>
      </c>
      <c r="D468" s="27">
        <f>'23.22-Pesi-uguali'!R468</f>
        <v>2.4257019405562829E-4</v>
      </c>
      <c r="E468" s="27">
        <f>'23.22-Pesi-uguali'!S468</f>
        <v>1.9542308563537439E-3</v>
      </c>
      <c r="F468" s="27">
        <f>'23.22-Pesi-uguali'!T468</f>
        <v>1.381807964770637E-2</v>
      </c>
      <c r="J468" s="28">
        <f t="shared" si="71"/>
        <v>5.3292921783402785E-5</v>
      </c>
      <c r="K468" s="28">
        <f t="shared" si="71"/>
        <v>7.4879747006682679E-5</v>
      </c>
      <c r="L468" s="28">
        <f t="shared" si="71"/>
        <v>9.191913776730776E-5</v>
      </c>
      <c r="M468" s="28">
        <f t="shared" si="71"/>
        <v>3.9393660495095023E-4</v>
      </c>
      <c r="O468" s="28">
        <f t="shared" si="72"/>
        <v>6.7903357023706457E-6</v>
      </c>
      <c r="P468" s="28">
        <f t="shared" si="73"/>
        <v>2.4087137542372811E-5</v>
      </c>
      <c r="Q468" s="28">
        <f t="shared" si="74"/>
        <v>7.7151037470476693E-5</v>
      </c>
      <c r="R468" s="28">
        <f t="shared" si="75"/>
        <v>6.4279093237372805E-5</v>
      </c>
      <c r="S468" s="28">
        <f t="shared" si="76"/>
        <v>3.4785127429092092E-5</v>
      </c>
      <c r="T468" s="28">
        <f t="shared" si="77"/>
        <v>6.8161634411912015E-5</v>
      </c>
    </row>
    <row r="469" spans="1:20" ht="15" customHeight="1" x14ac:dyDescent="0.2">
      <c r="A469" s="21">
        <f>'23.22-Pesi-uguali'!A469</f>
        <v>466</v>
      </c>
      <c r="B469" s="25">
        <f>'23.22-Pesi-uguali'!B469</f>
        <v>46219</v>
      </c>
      <c r="C469" s="27">
        <f>'23.22-Pesi-uguali'!Q469</f>
        <v>-5.1014897837413737E-3</v>
      </c>
      <c r="D469" s="27">
        <f>'23.22-Pesi-uguali'!R469</f>
        <v>1.3351630698242778E-2</v>
      </c>
      <c r="E469" s="27">
        <f>'23.22-Pesi-uguali'!S469</f>
        <v>4.7948401834337828E-3</v>
      </c>
      <c r="F469" s="27">
        <f>'23.22-Pesi-uguali'!T469</f>
        <v>-2.6715201300007287E-2</v>
      </c>
      <c r="J469" s="28">
        <f t="shared" ref="J469:M484" si="78">J468*$H$2+C468^2*(1-$H$2)</f>
        <v>4.9476977204551685E-5</v>
      </c>
      <c r="K469" s="28">
        <f t="shared" si="78"/>
        <v>6.739765633591882E-5</v>
      </c>
      <c r="L469" s="28">
        <f t="shared" si="78"/>
        <v>8.3109125814569503E-5</v>
      </c>
      <c r="M469" s="28">
        <f t="shared" si="78"/>
        <v>3.7363687697089092E-4</v>
      </c>
      <c r="O469" s="28">
        <f t="shared" si="72"/>
        <v>6.2056662276952634E-6</v>
      </c>
      <c r="P469" s="28">
        <f t="shared" si="73"/>
        <v>2.2438654153603523E-5</v>
      </c>
      <c r="Q469" s="28">
        <f t="shared" si="74"/>
        <v>7.4811411091666892E-5</v>
      </c>
      <c r="R469" s="28">
        <f t="shared" si="75"/>
        <v>5.789858772944105E-5</v>
      </c>
      <c r="S469" s="28">
        <f t="shared" si="76"/>
        <v>3.1641800112344906E-5</v>
      </c>
      <c r="T469" s="28">
        <f t="shared" si="77"/>
        <v>6.4045842733030957E-5</v>
      </c>
    </row>
    <row r="470" spans="1:20" ht="15" customHeight="1" x14ac:dyDescent="0.2">
      <c r="A470" s="21">
        <f>'23.22-Pesi-uguali'!A470</f>
        <v>467</v>
      </c>
      <c r="B470" s="25">
        <f>'23.22-Pesi-uguali'!B470</f>
        <v>46220</v>
      </c>
      <c r="C470" s="27">
        <f>'23.22-Pesi-uguali'!Q470</f>
        <v>-1.0088606761448656E-2</v>
      </c>
      <c r="D470" s="27">
        <f>'23.22-Pesi-uguali'!R470</f>
        <v>-2.7864976347805846E-3</v>
      </c>
      <c r="E470" s="27">
        <f>'23.22-Pesi-uguali'!S470</f>
        <v>-7.4377684729391028E-3</v>
      </c>
      <c r="F470" s="27">
        <f>'23.22-Pesi-uguali'!T470</f>
        <v>-4.1239609657024598E-2</v>
      </c>
      <c r="J470" s="28">
        <f t="shared" si="78"/>
        <v>4.7131799285458274E-5</v>
      </c>
      <c r="K470" s="28">
        <f t="shared" si="78"/>
        <v>7.8484494932552816E-5</v>
      </c>
      <c r="L470" s="28">
        <f t="shared" si="78"/>
        <v>7.7097262471579692E-5</v>
      </c>
      <c r="M470" s="28">
        <f t="shared" si="78"/>
        <v>4.076433873237929E-4</v>
      </c>
      <c r="O470" s="28">
        <f t="shared" si="72"/>
        <v>-1.2262211554115843E-6</v>
      </c>
      <c r="P470" s="28">
        <f t="shared" si="73"/>
        <v>1.7748705917197167E-5</v>
      </c>
      <c r="Q470" s="28">
        <f t="shared" si="74"/>
        <v>8.0959002632758346E-5</v>
      </c>
      <c r="R470" s="28">
        <f t="shared" si="75"/>
        <v>5.8510622495127196E-5</v>
      </c>
      <c r="S470" s="28">
        <f t="shared" si="76"/>
        <v>-7.1915300775808446E-6</v>
      </c>
      <c r="T470" s="28">
        <f t="shared" si="77"/>
        <v>4.4831746389548127E-5</v>
      </c>
    </row>
    <row r="471" spans="1:20" ht="15" customHeight="1" x14ac:dyDescent="0.2">
      <c r="A471" s="21">
        <f>'23.22-Pesi-uguali'!A471</f>
        <v>468</v>
      </c>
      <c r="B471" s="25">
        <f>'23.22-Pesi-uguali'!B471</f>
        <v>46224</v>
      </c>
      <c r="C471" s="27">
        <f>'23.22-Pesi-uguali'!Q471</f>
        <v>6.948289624127019E-3</v>
      </c>
      <c r="D471" s="27">
        <f>'23.22-Pesi-uguali'!R471</f>
        <v>-4.0995897489537105E-3</v>
      </c>
      <c r="E471" s="27">
        <f>'23.22-Pesi-uguali'!S471</f>
        <v>1.4289547059679818E-3</v>
      </c>
      <c r="F471" s="27">
        <f>'23.22-Pesi-uguali'!T471</f>
        <v>3.0122709200428269E-2</v>
      </c>
      <c r="J471" s="28">
        <f t="shared" si="78"/>
        <v>5.2596617995627202E-5</v>
      </c>
      <c r="K471" s="28">
        <f t="shared" si="78"/>
        <v>7.1412502346161318E-5</v>
      </c>
      <c r="L471" s="28">
        <f t="shared" si="78"/>
        <v>7.4919576210126412E-5</v>
      </c>
      <c r="M471" s="28">
        <f t="shared" si="78"/>
        <v>5.369495890577892E-4</v>
      </c>
      <c r="O471" s="28">
        <f t="shared" si="72"/>
        <v>1.7075888480303826E-6</v>
      </c>
      <c r="P471" s="28">
        <f t="shared" si="73"/>
        <v>2.3477507456095755E-5</v>
      </c>
      <c r="Q471" s="28">
        <f t="shared" si="74"/>
        <v>1.1446812285201868E-4</v>
      </c>
      <c r="R471" s="28">
        <f t="shared" si="75"/>
        <v>5.4732092671403521E-5</v>
      </c>
      <c r="S471" s="28">
        <f t="shared" si="76"/>
        <v>5.0190304070345958E-6</v>
      </c>
      <c r="T471" s="28">
        <f t="shared" si="77"/>
        <v>7.1021638604926558E-5</v>
      </c>
    </row>
    <row r="472" spans="1:20" ht="15" customHeight="1" x14ac:dyDescent="0.2">
      <c r="A472" s="21">
        <f>'23.22-Pesi-uguali'!A472</f>
        <v>469</v>
      </c>
      <c r="B472" s="25">
        <f>'23.22-Pesi-uguali'!B472</f>
        <v>46225</v>
      </c>
      <c r="C472" s="27">
        <f>'23.22-Pesi-uguali'!Q472</f>
        <v>-1.35090823286308E-3</v>
      </c>
      <c r="D472" s="27">
        <f>'23.22-Pesi-uguali'!R472</f>
        <v>9.8951678504344207E-3</v>
      </c>
      <c r="E472" s="27">
        <f>'23.22-Pesi-uguali'!S472</f>
        <v>8.305752139802336E-3</v>
      </c>
      <c r="F472" s="27">
        <f>'23.22-Pesi-uguali'!T472</f>
        <v>-3.7604572903858022E-3</v>
      </c>
      <c r="J472" s="28">
        <f t="shared" si="78"/>
        <v>5.2164829066139604E-5</v>
      </c>
      <c r="K472" s="28">
        <f t="shared" si="78"/>
        <v>6.5951915722517826E-5</v>
      </c>
      <c r="L472" s="28">
        <f t="shared" si="78"/>
        <v>6.7631809744284581E-5</v>
      </c>
      <c r="M472" s="28">
        <f t="shared" si="78"/>
        <v>5.7399239110936685E-4</v>
      </c>
      <c r="O472" s="28">
        <f t="shared" si="72"/>
        <v>-1.3116837283559109E-6</v>
      </c>
      <c r="P472" s="28">
        <f t="shared" si="73"/>
        <v>2.2122635826168659E-5</v>
      </c>
      <c r="Q472" s="28">
        <f t="shared" si="74"/>
        <v>1.2395144134560993E-4</v>
      </c>
      <c r="R472" s="28">
        <f t="shared" si="75"/>
        <v>4.867307059783262E-5</v>
      </c>
      <c r="S472" s="28">
        <f t="shared" si="76"/>
        <v>-7.8319476185477958E-6</v>
      </c>
      <c r="T472" s="28">
        <f t="shared" si="77"/>
        <v>6.8223873451279607E-5</v>
      </c>
    </row>
    <row r="473" spans="1:20" ht="15" customHeight="1" x14ac:dyDescent="0.2">
      <c r="A473" s="21">
        <f>'23.22-Pesi-uguali'!A473</f>
        <v>470</v>
      </c>
      <c r="B473" s="25">
        <f>'23.22-Pesi-uguali'!B473</f>
        <v>46226</v>
      </c>
      <c r="C473" s="27">
        <f>'23.22-Pesi-uguali'!Q473</f>
        <v>-1.2069143265432507E-2</v>
      </c>
      <c r="D473" s="27">
        <f>'23.22-Pesi-uguali'!R473</f>
        <v>-8.1721774441650685E-3</v>
      </c>
      <c r="E473" s="27">
        <f>'23.22-Pesi-uguali'!S473</f>
        <v>-1.7828272343292297E-2</v>
      </c>
      <c r="F473" s="27">
        <f>'23.22-Pesi-uguali'!T473</f>
        <v>2.1569255726761709E-3</v>
      </c>
      <c r="J473" s="28">
        <f t="shared" si="78"/>
        <v>4.713084146488737E-5</v>
      </c>
      <c r="K473" s="28">
        <f t="shared" si="78"/>
        <v>6.914815882909313E-5</v>
      </c>
      <c r="L473" s="28">
        <f t="shared" si="78"/>
        <v>6.7767180630639234E-5</v>
      </c>
      <c r="M473" s="28">
        <f t="shared" si="78"/>
        <v>5.1800725590171173E-4</v>
      </c>
      <c r="O473" s="28">
        <f t="shared" si="72"/>
        <v>-2.517261726991712E-6</v>
      </c>
      <c r="P473" s="28">
        <f t="shared" si="73"/>
        <v>1.8788341348973881E-5</v>
      </c>
      <c r="Q473" s="28">
        <f t="shared" si="74"/>
        <v>1.1206430048234014E-4</v>
      </c>
      <c r="R473" s="28">
        <f t="shared" si="75"/>
        <v>5.2024444692794255E-5</v>
      </c>
      <c r="S473" s="28">
        <f t="shared" si="76"/>
        <v>-1.0769788464968748E-5</v>
      </c>
      <c r="T473" s="28">
        <f t="shared" si="77"/>
        <v>5.8278143487525931E-5</v>
      </c>
    </row>
    <row r="474" spans="1:20" ht="15" customHeight="1" x14ac:dyDescent="0.2">
      <c r="A474" s="21">
        <f>'23.22-Pesi-uguali'!A474</f>
        <v>471</v>
      </c>
      <c r="B474" s="25">
        <f>'23.22-Pesi-uguali'!B474</f>
        <v>46227</v>
      </c>
      <c r="C474" s="27">
        <f>'23.22-Pesi-uguali'!Q474</f>
        <v>5.8691251444658698E-4</v>
      </c>
      <c r="D474" s="27">
        <f>'23.22-Pesi-uguali'!R474</f>
        <v>6.9691335477757022E-3</v>
      </c>
      <c r="E474" s="27">
        <f>'23.22-Pesi-uguali'!S474</f>
        <v>7.4884610105694655E-3</v>
      </c>
      <c r="F474" s="27">
        <f>'23.22-Pesi-uguali'!T474</f>
        <v>-2.9334241341684979E-2</v>
      </c>
      <c r="J474" s="28">
        <f t="shared" si="78"/>
        <v>5.6984179234552115E-5</v>
      </c>
      <c r="K474" s="28">
        <f t="shared" si="78"/>
        <v>6.891179136407585E-5</v>
      </c>
      <c r="L474" s="28">
        <f t="shared" si="78"/>
        <v>9.2775192042235404E-5</v>
      </c>
      <c r="M474" s="28">
        <f t="shared" si="78"/>
        <v>4.6667176310414698E-4</v>
      </c>
      <c r="O474" s="28">
        <f t="shared" si="72"/>
        <v>7.597582482123885E-6</v>
      </c>
      <c r="P474" s="28">
        <f t="shared" si="73"/>
        <v>3.8426704522710774E-5</v>
      </c>
      <c r="Q474" s="28">
        <f t="shared" si="74"/>
        <v>9.8254646059155756E-5</v>
      </c>
      <c r="R474" s="28">
        <f t="shared" si="75"/>
        <v>6.1391580734743343E-5</v>
      </c>
      <c r="S474" s="28">
        <f t="shared" si="76"/>
        <v>-1.1455487469848576E-5</v>
      </c>
      <c r="T474" s="28">
        <f t="shared" si="77"/>
        <v>4.8604903485385089E-5</v>
      </c>
    </row>
    <row r="475" spans="1:20" ht="15" customHeight="1" x14ac:dyDescent="0.2">
      <c r="A475" s="21">
        <f>'23.22-Pesi-uguali'!A475</f>
        <v>472</v>
      </c>
      <c r="B475" s="25">
        <f>'23.22-Pesi-uguali'!B475</f>
        <v>46230</v>
      </c>
      <c r="C475" s="27">
        <f>'23.22-Pesi-uguali'!Q475</f>
        <v>1.6819377369563156E-4</v>
      </c>
      <c r="D475" s="27">
        <f>'23.22-Pesi-uguali'!R475</f>
        <v>3.696167089005008E-3</v>
      </c>
      <c r="E475" s="27">
        <f>'23.22-Pesi-uguali'!S475</f>
        <v>5.0981909759823937E-3</v>
      </c>
      <c r="F475" s="27">
        <f>'23.22-Pesi-uguali'!T475</f>
        <v>6.067365155271569E-3</v>
      </c>
      <c r="J475" s="28">
        <f t="shared" si="78"/>
        <v>5.1320207941058303E-5</v>
      </c>
      <c r="K475" s="28">
        <f t="shared" si="78"/>
        <v>6.6877494468341533E-5</v>
      </c>
      <c r="L475" s="28">
        <f t="shared" si="78"/>
        <v>8.9105377668693771E-5</v>
      </c>
      <c r="M475" s="28">
        <f t="shared" si="78"/>
        <v>5.0605435830295429E-4</v>
      </c>
      <c r="O475" s="28">
        <f t="shared" si="72"/>
        <v>7.2468514033154063E-6</v>
      </c>
      <c r="P475" s="28">
        <f t="shared" si="73"/>
        <v>3.5023541218544556E-5</v>
      </c>
      <c r="Q475" s="28">
        <f t="shared" si="74"/>
        <v>8.6707518118717047E-5</v>
      </c>
      <c r="R475" s="28">
        <f t="shared" si="75"/>
        <v>6.0471231146266011E-5</v>
      </c>
      <c r="S475" s="28">
        <f t="shared" si="76"/>
        <v>-3.0753363266152289E-5</v>
      </c>
      <c r="T475" s="28">
        <f t="shared" si="77"/>
        <v>2.1777580880662295E-5</v>
      </c>
    </row>
    <row r="476" spans="1:20" ht="15" customHeight="1" x14ac:dyDescent="0.2">
      <c r="A476" s="21">
        <f>'23.22-Pesi-uguali'!A476</f>
        <v>473</v>
      </c>
      <c r="B476" s="25">
        <f>'23.22-Pesi-uguali'!B476</f>
        <v>46231</v>
      </c>
      <c r="C476" s="27">
        <f>'23.22-Pesi-uguali'!Q476</f>
        <v>2.115630349350374E-3</v>
      </c>
      <c r="D476" s="27">
        <f>'23.22-Pesi-uguali'!R476</f>
        <v>6.0322035327481198E-3</v>
      </c>
      <c r="E476" s="27">
        <f>'23.22-Pesi-uguali'!S476</f>
        <v>4.3271927276060064E-3</v>
      </c>
      <c r="F476" s="27">
        <f>'23.22-Pesi-uguali'!T476</f>
        <v>-4.1121013279678799E-2</v>
      </c>
      <c r="J476" s="28">
        <f t="shared" si="78"/>
        <v>4.6191016061503471E-5</v>
      </c>
      <c r="K476" s="28">
        <f t="shared" si="78"/>
        <v>6.1555910136491755E-5</v>
      </c>
      <c r="L476" s="28">
        <f t="shared" si="78"/>
        <v>8.2793995024583227E-5</v>
      </c>
      <c r="M476" s="28">
        <f t="shared" si="78"/>
        <v>4.5913021446539925E-4</v>
      </c>
      <c r="O476" s="28">
        <f t="shared" si="72"/>
        <v>6.5843334920748004E-6</v>
      </c>
      <c r="P476" s="28">
        <f t="shared" si="73"/>
        <v>3.1606935494617252E-5</v>
      </c>
      <c r="Q476" s="28">
        <f t="shared" si="74"/>
        <v>7.8138815611030797E-5</v>
      </c>
      <c r="R476" s="28">
        <f t="shared" si="75"/>
        <v>5.6308484601528255E-5</v>
      </c>
      <c r="S476" s="28">
        <f t="shared" si="76"/>
        <v>-2.5435427399148008E-5</v>
      </c>
      <c r="T476" s="28">
        <f t="shared" si="77"/>
        <v>2.2693081420855617E-5</v>
      </c>
    </row>
    <row r="477" spans="1:20" ht="15" customHeight="1" x14ac:dyDescent="0.2">
      <c r="A477" s="21">
        <f>'23.22-Pesi-uguali'!A477</f>
        <v>474</v>
      </c>
      <c r="B477" s="25">
        <f>'23.22-Pesi-uguali'!B477</f>
        <v>46232</v>
      </c>
      <c r="C477" s="27">
        <f>'23.22-Pesi-uguali'!Q477</f>
        <v>-1.5162487444288848E-2</v>
      </c>
      <c r="D477" s="27">
        <f>'23.22-Pesi-uguali'!R477</f>
        <v>3.5895473568804633E-3</v>
      </c>
      <c r="E477" s="27">
        <f>'23.22-Pesi-uguali'!S477</f>
        <v>-4.8293277116690861E-3</v>
      </c>
      <c r="F477" s="27">
        <f>'23.22-Pesi-uguali'!T477</f>
        <v>-1.3532666945861489E-2</v>
      </c>
      <c r="J477" s="28">
        <f t="shared" si="78"/>
        <v>4.2019503632862369E-5</v>
      </c>
      <c r="K477" s="28">
        <f t="shared" si="78"/>
        <v>5.9039067068892474E-5</v>
      </c>
      <c r="L477" s="28">
        <f t="shared" si="78"/>
        <v>7.6387055212309536E-5</v>
      </c>
      <c r="M477" s="28">
        <f t="shared" si="78"/>
        <v>5.8231096633361127E-4</v>
      </c>
      <c r="O477" s="28">
        <f t="shared" si="72"/>
        <v>7.2020914296013665E-6</v>
      </c>
      <c r="P477" s="28">
        <f t="shared" si="73"/>
        <v>2.9361715971356677E-5</v>
      </c>
      <c r="Q477" s="28">
        <f t="shared" si="74"/>
        <v>6.1625247680874908E-5</v>
      </c>
      <c r="R477" s="28">
        <f t="shared" si="75"/>
        <v>5.3287886867210123E-5</v>
      </c>
      <c r="S477" s="28">
        <f t="shared" si="76"/>
        <v>-4.769691681681928E-5</v>
      </c>
      <c r="T477" s="28">
        <f t="shared" si="77"/>
        <v>2.6299183172084475E-6</v>
      </c>
    </row>
    <row r="478" spans="1:20" ht="15" customHeight="1" x14ac:dyDescent="0.2">
      <c r="A478" s="21">
        <f>'23.22-Pesi-uguali'!A478</f>
        <v>475</v>
      </c>
      <c r="B478" s="25">
        <f>'23.22-Pesi-uguali'!B478</f>
        <v>46233</v>
      </c>
      <c r="C478" s="27">
        <f>'23.22-Pesi-uguali'!Q478</f>
        <v>1.6610672775609427E-2</v>
      </c>
      <c r="D478" s="27">
        <f>'23.22-Pesi-uguali'!R478</f>
        <v>6.4662249276569396E-3</v>
      </c>
      <c r="E478" s="27">
        <f>'23.22-Pesi-uguali'!S478</f>
        <v>1.7713757663854746E-2</v>
      </c>
      <c r="F478" s="27">
        <f>'23.22-Pesi-uguali'!T478</f>
        <v>1.1676505641837255E-2</v>
      </c>
      <c r="J478" s="28">
        <f t="shared" si="78"/>
        <v>6.0807655819397821E-5</v>
      </c>
      <c r="K478" s="28">
        <f t="shared" si="78"/>
        <v>5.4423645384731982E-5</v>
      </c>
      <c r="L478" s="28">
        <f t="shared" si="78"/>
        <v>7.108059030574808E-5</v>
      </c>
      <c r="M478" s="28">
        <f t="shared" si="78"/>
        <v>5.4239317716701138E-4</v>
      </c>
      <c r="O478" s="28">
        <f t="shared" si="72"/>
        <v>1.0392356137032072E-6</v>
      </c>
      <c r="P478" s="28">
        <f t="shared" si="73"/>
        <v>3.3748006453474883E-5</v>
      </c>
      <c r="Q478" s="28">
        <f t="shared" si="74"/>
        <v>7.5981612178224159E-5</v>
      </c>
      <c r="R478" s="28">
        <f t="shared" si="75"/>
        <v>4.6225588128195977E-5</v>
      </c>
      <c r="S478" s="28">
        <f t="shared" si="76"/>
        <v>-4.7784840021843421E-5</v>
      </c>
      <c r="T478" s="28">
        <f t="shared" si="77"/>
        <v>8.9022948349313144E-6</v>
      </c>
    </row>
    <row r="479" spans="1:20" ht="15" customHeight="1" x14ac:dyDescent="0.2">
      <c r="A479" s="21">
        <f>'23.22-Pesi-uguali'!A479</f>
        <v>476</v>
      </c>
      <c r="B479" s="25">
        <f>'23.22-Pesi-uguali'!B479</f>
        <v>46234</v>
      </c>
      <c r="C479" s="27">
        <f>'23.22-Pesi-uguali'!Q479</f>
        <v>7.0666516879041115E-3</v>
      </c>
      <c r="D479" s="27">
        <f>'23.22-Pesi-uguali'!R479</f>
        <v>-2.4528639931693113E-4</v>
      </c>
      <c r="E479" s="27">
        <f>'23.22-Pesi-uguali'!S479</f>
        <v>3.6126298118166894E-3</v>
      </c>
      <c r="F479" s="27">
        <f>'23.22-Pesi-uguali'!T479</f>
        <v>5.7891648207988249E-2</v>
      </c>
      <c r="J479" s="28">
        <f t="shared" si="78"/>
        <v>8.2318335243295249E-5</v>
      </c>
      <c r="K479" s="28">
        <f t="shared" si="78"/>
        <v>5.3162487327763982E-5</v>
      </c>
      <c r="L479" s="28">
        <f t="shared" si="78"/>
        <v>9.5350252332550539E-5</v>
      </c>
      <c r="M479" s="28">
        <f t="shared" si="78"/>
        <v>5.0178793785069593E-4</v>
      </c>
      <c r="O479" s="28">
        <f t="shared" si="72"/>
        <v>1.1676146689012701E-5</v>
      </c>
      <c r="P479" s="28">
        <f t="shared" si="73"/>
        <v>5.9796949026200874E-5</v>
      </c>
      <c r="Q479" s="28">
        <f t="shared" si="74"/>
        <v>8.7778912398313341E-5</v>
      </c>
      <c r="R479" s="28">
        <f t="shared" si="75"/>
        <v>5.3057143452225552E-5</v>
      </c>
      <c r="S479" s="28">
        <f t="shared" si="76"/>
        <v>-3.5456064834741587E-5</v>
      </c>
      <c r="T479" s="28">
        <f t="shared" si="77"/>
        <v>2.8695544481451966E-5</v>
      </c>
    </row>
    <row r="480" spans="1:20" ht="15" customHeight="1" x14ac:dyDescent="0.2">
      <c r="A480" s="21">
        <f>'23.22-Pesi-uguali'!A480</f>
        <v>477</v>
      </c>
      <c r="B480" s="25">
        <f>'23.22-Pesi-uguali'!B480</f>
        <v>46237</v>
      </c>
      <c r="C480" s="27">
        <f>'23.22-Pesi-uguali'!Q480</f>
        <v>1.4851384741299973E-2</v>
      </c>
      <c r="D480" s="27">
        <f>'23.22-Pesi-uguali'!R480</f>
        <v>2.6949611132717969E-3</v>
      </c>
      <c r="E480" s="27">
        <f>'23.22-Pesi-uguali'!S480</f>
        <v>1.6644063932656848E-2</v>
      </c>
      <c r="F480" s="27">
        <f>'23.22-Pesi-uguali'!T480</f>
        <v>1.3079694293925177E-2</v>
      </c>
      <c r="J480" s="28">
        <f t="shared" si="78"/>
        <v>7.9080258326781524E-5</v>
      </c>
      <c r="K480" s="28">
        <f t="shared" si="78"/>
        <v>4.7852255136756572E-5</v>
      </c>
      <c r="L480" s="28">
        <f t="shared" si="78"/>
        <v>8.7120336515018155E-5</v>
      </c>
      <c r="M480" s="28">
        <f t="shared" si="78"/>
        <v>7.8675343728937318E-4</v>
      </c>
      <c r="O480" s="28">
        <f t="shared" si="72"/>
        <v>1.033519666533614E-5</v>
      </c>
      <c r="P480" s="28">
        <f t="shared" si="73"/>
        <v>5.6370173779325501E-5</v>
      </c>
      <c r="Q480" s="28">
        <f t="shared" si="74"/>
        <v>1.1991103251093513E-4</v>
      </c>
      <c r="R480" s="28">
        <f t="shared" si="75"/>
        <v>4.7662816211142448E-5</v>
      </c>
      <c r="S480" s="28">
        <f t="shared" si="76"/>
        <v>-3.3330461745213416E-5</v>
      </c>
      <c r="T480" s="28">
        <f t="shared" si="77"/>
        <v>4.674009945044502E-5</v>
      </c>
    </row>
    <row r="481" spans="1:20" ht="15" customHeight="1" x14ac:dyDescent="0.2">
      <c r="A481" s="21">
        <f>'23.22-Pesi-uguali'!A481</f>
        <v>478</v>
      </c>
      <c r="B481" s="25">
        <f>'23.22-Pesi-uguali'!B481</f>
        <v>46238</v>
      </c>
      <c r="C481" s="27">
        <f>'23.22-Pesi-uguali'!Q481</f>
        <v>1.7902257062209853E-2</v>
      </c>
      <c r="D481" s="27">
        <f>'23.22-Pesi-uguali'!R481</f>
        <v>1.8972944195666706E-4</v>
      </c>
      <c r="E481" s="27">
        <f>'23.22-Pesi-uguali'!S481</f>
        <v>4.3923979354339214E-3</v>
      </c>
      <c r="F481" s="27">
        <f>'23.22-Pesi-uguali'!T481</f>
        <v>-1.4892780156891057E-3</v>
      </c>
      <c r="J481" s="28">
        <f t="shared" si="78"/>
        <v>9.3228595367515131E-5</v>
      </c>
      <c r="K481" s="28">
        <f t="shared" si="78"/>
        <v>4.3793311163285634E-5</v>
      </c>
      <c r="L481" s="28">
        <f t="shared" si="78"/>
        <v>1.0611078928295319E-4</v>
      </c>
      <c r="M481" s="28">
        <f t="shared" si="78"/>
        <v>7.2518593384268974E-4</v>
      </c>
      <c r="O481" s="28">
        <f t="shared" si="72"/>
        <v>1.3304067434406681E-5</v>
      </c>
      <c r="P481" s="28">
        <f t="shared" si="73"/>
        <v>7.5451896113661065E-5</v>
      </c>
      <c r="Q481" s="28">
        <f t="shared" si="74"/>
        <v>1.273450864856085E-4</v>
      </c>
      <c r="R481" s="28">
        <f t="shared" si="75"/>
        <v>4.7382045096560195E-5</v>
      </c>
      <c r="S481" s="28">
        <f t="shared" si="76"/>
        <v>-2.6472488821130942E-5</v>
      </c>
      <c r="T481" s="28">
        <f t="shared" si="77"/>
        <v>6.3836016310170272E-5</v>
      </c>
    </row>
    <row r="482" spans="1:20" ht="15" customHeight="1" x14ac:dyDescent="0.2">
      <c r="A482" s="21">
        <f>'23.22-Pesi-uguali'!A482</f>
        <v>479</v>
      </c>
      <c r="B482" s="25">
        <f>'23.22-Pesi-uguali'!B482</f>
        <v>46239</v>
      </c>
      <c r="C482" s="27">
        <f>'23.22-Pesi-uguali'!Q482</f>
        <v>-1.6729283580123005E-3</v>
      </c>
      <c r="D482" s="27">
        <f>'23.22-Pesi-uguali'!R482</f>
        <v>3.2608709413312902E-3</v>
      </c>
      <c r="E482" s="27">
        <f>'23.22-Pesi-uguali'!S482</f>
        <v>3.6955437151238923E-3</v>
      </c>
      <c r="F482" s="27">
        <f>'23.22-Pesi-uguali'!T482</f>
        <v>3.5458974012887487E-2</v>
      </c>
      <c r="J482" s="28">
        <f t="shared" si="78"/>
        <v>1.1595481662290787E-4</v>
      </c>
      <c r="K482" s="28">
        <f t="shared" si="78"/>
        <v>3.9417579773071592E-5</v>
      </c>
      <c r="L482" s="28">
        <f t="shared" si="78"/>
        <v>9.7429026316978292E-5</v>
      </c>
      <c r="M482" s="28">
        <f t="shared" si="78"/>
        <v>6.5288913535922223E-4</v>
      </c>
      <c r="O482" s="28">
        <f t="shared" si="72"/>
        <v>1.23133192151838E-5</v>
      </c>
      <c r="P482" s="28">
        <f t="shared" si="73"/>
        <v>7.5770090198260754E-5</v>
      </c>
      <c r="Q482" s="28">
        <f t="shared" si="74"/>
        <v>1.1194443404965124E-4</v>
      </c>
      <c r="R482" s="28">
        <f t="shared" si="75"/>
        <v>4.2727177307818329E-5</v>
      </c>
      <c r="S482" s="28">
        <f t="shared" si="76"/>
        <v>-2.3853495927701351E-5</v>
      </c>
      <c r="T482" s="28">
        <f t="shared" si="77"/>
        <v>5.6798264511013245E-5</v>
      </c>
    </row>
    <row r="483" spans="1:20" ht="15" customHeight="1" x14ac:dyDescent="0.2">
      <c r="A483" s="21">
        <f>'23.22-Pesi-uguali'!A483</f>
        <v>480</v>
      </c>
      <c r="B483" s="25">
        <f>'23.22-Pesi-uguali'!B483</f>
        <v>46240</v>
      </c>
      <c r="C483" s="27">
        <f>'23.22-Pesi-uguali'!Q483</f>
        <v>-1.757869778811475E-3</v>
      </c>
      <c r="D483" s="27">
        <f>'23.22-Pesi-uguali'!R483</f>
        <v>-3.7857989219943909E-4</v>
      </c>
      <c r="E483" s="27">
        <f>'23.22-Pesi-uguali'!S483</f>
        <v>2.4931148526083475E-3</v>
      </c>
      <c r="F483" s="27">
        <f>'23.22-Pesi-uguali'!T483</f>
        <v>-1.0826681905232911E-2</v>
      </c>
      <c r="J483" s="28">
        <f t="shared" si="78"/>
        <v>1.0463920388972125E-4</v>
      </c>
      <c r="K483" s="28">
        <f t="shared" si="78"/>
        <v>3.6539149725366318E-5</v>
      </c>
      <c r="L483" s="28">
        <f t="shared" si="78"/>
        <v>8.9051828020319639E-5</v>
      </c>
      <c r="M483" s="28">
        <f t="shared" si="78"/>
        <v>7.1333410562796301E-4</v>
      </c>
      <c r="O483" s="28">
        <f t="shared" si="72"/>
        <v>1.0536466946708283E-5</v>
      </c>
      <c r="P483" s="28">
        <f t="shared" si="73"/>
        <v>6.7574843190504195E-5</v>
      </c>
      <c r="Q483" s="28">
        <f t="shared" si="74"/>
        <v>9.4817958327468051E-5</v>
      </c>
      <c r="R483" s="28">
        <f t="shared" si="75"/>
        <v>3.9659528688343193E-5</v>
      </c>
      <c r="S483" s="28">
        <f t="shared" si="76"/>
        <v>-9.9054325381266002E-6</v>
      </c>
      <c r="T483" s="28">
        <f t="shared" si="77"/>
        <v>6.422245691571869E-5</v>
      </c>
    </row>
    <row r="484" spans="1:20" ht="15" customHeight="1" x14ac:dyDescent="0.2">
      <c r="A484" s="21">
        <f>'23.22-Pesi-uguali'!A484</f>
        <v>481</v>
      </c>
      <c r="B484" s="25">
        <f>'23.22-Pesi-uguali'!B484</f>
        <v>46241</v>
      </c>
      <c r="C484" s="27">
        <f>'23.22-Pesi-uguali'!Q484</f>
        <v>6.2326235775814259E-3</v>
      </c>
      <c r="D484" s="27">
        <f>'23.22-Pesi-uguali'!R484</f>
        <v>1.7438468980103996E-3</v>
      </c>
      <c r="E484" s="27">
        <f>'23.22-Pesi-uguali'!S484</f>
        <v>1.1380347925344292E-3</v>
      </c>
      <c r="F484" s="27">
        <f>'23.22-Pesi-uguali'!T484</f>
        <v>-4.3400531351345624E-3</v>
      </c>
      <c r="J484" s="28">
        <f t="shared" si="78"/>
        <v>9.448429411667501E-5</v>
      </c>
      <c r="K484" s="28">
        <f t="shared" si="78"/>
        <v>3.2899567026307457E-5</v>
      </c>
      <c r="L484" s="28">
        <f t="shared" si="78"/>
        <v>8.0768207385117308E-5</v>
      </c>
      <c r="M484" s="28">
        <f t="shared" si="78"/>
        <v>6.5372239917287653E-4</v>
      </c>
      <c r="O484" s="28">
        <f t="shared" si="72"/>
        <v>9.5493696671737652E-6</v>
      </c>
      <c r="P484" s="28">
        <f t="shared" si="73"/>
        <v>6.0379101746003156E-5</v>
      </c>
      <c r="Q484" s="28">
        <f t="shared" si="74"/>
        <v>8.723935218732265E-5</v>
      </c>
      <c r="R484" s="28">
        <f t="shared" si="75"/>
        <v>3.5599191504294745E-5</v>
      </c>
      <c r="S484" s="28">
        <f t="shared" si="76"/>
        <v>-8.5050128774578712E-6</v>
      </c>
      <c r="T484" s="28">
        <f t="shared" si="77"/>
        <v>5.5100995077906607E-5</v>
      </c>
    </row>
    <row r="485" spans="1:20" ht="15" customHeight="1" x14ac:dyDescent="0.2">
      <c r="A485" s="21">
        <f>'23.22-Pesi-uguali'!A485</f>
        <v>482</v>
      </c>
      <c r="B485" s="25">
        <f>'23.22-Pesi-uguali'!B485</f>
        <v>46244</v>
      </c>
      <c r="C485" s="27">
        <f>'23.22-Pesi-uguali'!Q485</f>
        <v>-4.8660707601555346E-4</v>
      </c>
      <c r="D485" s="27">
        <f>'23.22-Pesi-uguali'!R485</f>
        <v>5.2765962049989873E-4</v>
      </c>
      <c r="E485" s="27">
        <f>'23.22-Pesi-uguali'!S485</f>
        <v>3.0085192613776468E-3</v>
      </c>
      <c r="F485" s="27">
        <f>'23.22-Pesi-uguali'!T485</f>
        <v>1.8816016173919203E-2</v>
      </c>
      <c r="J485" s="28">
        <f t="shared" ref="J485:M500" si="79">J484*$H$2+C484^2*(1-$H$2)</f>
        <v>8.8920424370989896E-5</v>
      </c>
      <c r="K485" s="28">
        <f t="shared" si="79"/>
        <v>2.9913710524046761E-5</v>
      </c>
      <c r="L485" s="28">
        <f t="shared" si="79"/>
        <v>7.282089896550746E-5</v>
      </c>
      <c r="M485" s="28">
        <f t="shared" si="79"/>
        <v>5.9023376537716801E-4</v>
      </c>
      <c r="O485" s="28">
        <f t="shared" si="72"/>
        <v>9.6813068296795729E-6</v>
      </c>
      <c r="P485" s="28">
        <f t="shared" si="73"/>
        <v>5.5050485819408645E-5</v>
      </c>
      <c r="Q485" s="28">
        <f t="shared" si="74"/>
        <v>7.5810425218790796E-5</v>
      </c>
      <c r="R485" s="28">
        <f t="shared" si="75"/>
        <v>3.2237728198144182E-5</v>
      </c>
      <c r="S485" s="28">
        <f t="shared" si="76"/>
        <v>-8.4113504094025554E-6</v>
      </c>
      <c r="T485" s="28">
        <f t="shared" si="77"/>
        <v>4.9096982423192824E-5</v>
      </c>
    </row>
    <row r="486" spans="1:20" ht="15" customHeight="1" x14ac:dyDescent="0.2">
      <c r="A486" s="21">
        <f>'23.22-Pesi-uguali'!A486</f>
        <v>483</v>
      </c>
      <c r="B486" s="25">
        <f>'23.22-Pesi-uguali'!B486</f>
        <v>46246</v>
      </c>
      <c r="C486" s="27">
        <f>'23.22-Pesi-uguali'!Q486</f>
        <v>-5.352403021542262E-4</v>
      </c>
      <c r="D486" s="27">
        <f>'23.22-Pesi-uguali'!R486</f>
        <v>-1.1513340409348013E-3</v>
      </c>
      <c r="E486" s="27">
        <f>'23.22-Pesi-uguali'!S486</f>
        <v>-6.7152883397999345E-3</v>
      </c>
      <c r="F486" s="27">
        <f>'23.22-Pesi-uguali'!T486</f>
        <v>5.4290129243309377E-3</v>
      </c>
      <c r="J486" s="28">
        <f t="shared" si="79"/>
        <v>8.0052060578533751E-5</v>
      </c>
      <c r="K486" s="28">
        <f t="shared" si="79"/>
        <v>2.6950181939152696E-5</v>
      </c>
      <c r="L486" s="28">
        <f t="shared" si="79"/>
        <v>6.6443927883564743E-5</v>
      </c>
      <c r="M486" s="28">
        <f t="shared" si="79"/>
        <v>5.6661463530517013E-4</v>
      </c>
      <c r="O486" s="28">
        <f t="shared" si="72"/>
        <v>8.6874998562053231E-6</v>
      </c>
      <c r="P486" s="28">
        <f t="shared" si="73"/>
        <v>4.9399040561376238E-5</v>
      </c>
      <c r="Q486" s="28">
        <f t="shared" si="74"/>
        <v>6.7313782035646497E-5</v>
      </c>
      <c r="R486" s="28">
        <f t="shared" si="75"/>
        <v>2.9172702791502279E-5</v>
      </c>
      <c r="S486" s="28">
        <f t="shared" si="76"/>
        <v>-6.5773701730972843E-6</v>
      </c>
      <c r="T486" s="28">
        <f t="shared" si="77"/>
        <v>4.9848118889036468E-5</v>
      </c>
    </row>
    <row r="487" spans="1:20" ht="15" customHeight="1" x14ac:dyDescent="0.2">
      <c r="A487" s="21">
        <f>'23.22-Pesi-uguali'!A487</f>
        <v>484</v>
      </c>
      <c r="B487" s="25">
        <f>'23.22-Pesi-uguali'!B487</f>
        <v>46247</v>
      </c>
      <c r="C487" s="27">
        <f>'23.22-Pesi-uguali'!Q487</f>
        <v>6.5346968421779016E-3</v>
      </c>
      <c r="D487" s="27">
        <f>'23.22-Pesi-uguali'!R487</f>
        <v>-4.9041343123503419E-3</v>
      </c>
      <c r="E487" s="27">
        <f>'23.22-Pesi-uguali'!S487</f>
        <v>-3.7538761868248396E-3</v>
      </c>
      <c r="F487" s="27">
        <f>'23.22-Pesi-uguali'!T487</f>
        <v>1.0104733320216641E-2</v>
      </c>
      <c r="J487" s="28">
        <f t="shared" si="79"/>
        <v>7.2075502738785393E-5</v>
      </c>
      <c r="K487" s="28">
        <f t="shared" si="79"/>
        <v>2.438772075261895E-5</v>
      </c>
      <c r="L487" s="28">
        <f t="shared" si="79"/>
        <v>6.4309044843873566E-5</v>
      </c>
      <c r="M487" s="28">
        <f t="shared" si="79"/>
        <v>5.1290058990790838E-4</v>
      </c>
      <c r="O487" s="28">
        <f t="shared" si="72"/>
        <v>7.8803739085798294E-6</v>
      </c>
      <c r="P487" s="28">
        <f t="shared" si="73"/>
        <v>4.4818565801243338E-5</v>
      </c>
      <c r="Q487" s="28">
        <f t="shared" si="74"/>
        <v>6.0291821180280034E-5</v>
      </c>
      <c r="R487" s="28">
        <f t="shared" si="75"/>
        <v>2.7028586518382472E-5</v>
      </c>
      <c r="S487" s="28">
        <f t="shared" si="76"/>
        <v>-6.544693894633276E-6</v>
      </c>
      <c r="T487" s="28">
        <f t="shared" si="77"/>
        <v>4.1217568281394553E-5</v>
      </c>
    </row>
    <row r="488" spans="1:20" ht="15" customHeight="1" x14ac:dyDescent="0.2">
      <c r="A488" s="21">
        <f>'23.22-Pesi-uguali'!A488</f>
        <v>485</v>
      </c>
      <c r="B488" s="25">
        <f>'23.22-Pesi-uguali'!B488</f>
        <v>46248</v>
      </c>
      <c r="C488" s="27">
        <f>'23.22-Pesi-uguali'!Q488</f>
        <v>-1.5726692308925343E-3</v>
      </c>
      <c r="D488" s="27">
        <f>'23.22-Pesi-uguali'!R488</f>
        <v>1.2341760797086241E-3</v>
      </c>
      <c r="E488" s="27">
        <f>'23.22-Pesi-uguali'!S488</f>
        <v>1.2619634490740096E-3</v>
      </c>
      <c r="F488" s="27">
        <f>'23.22-Pesi-uguali'!T488</f>
        <v>7.9325318033325563E-3</v>
      </c>
      <c r="J488" s="28">
        <f t="shared" si="79"/>
        <v>6.9138178746823848E-5</v>
      </c>
      <c r="K488" s="28">
        <f t="shared" si="79"/>
        <v>2.4354002012714252E-5</v>
      </c>
      <c r="L488" s="28">
        <f t="shared" si="79"/>
        <v>5.9287299002087273E-5</v>
      </c>
      <c r="M488" s="28">
        <f t="shared" si="79"/>
        <v>4.7182109446438719E-4</v>
      </c>
      <c r="O488" s="28">
        <f t="shared" si="72"/>
        <v>3.8876334172686401E-6</v>
      </c>
      <c r="P488" s="28">
        <f t="shared" si="73"/>
        <v>3.788366493472189E-5</v>
      </c>
      <c r="Q488" s="28">
        <f t="shared" si="74"/>
        <v>6.086577595411898E-5</v>
      </c>
      <c r="R488" s="28">
        <f t="shared" si="75"/>
        <v>2.6166679167756482E-5</v>
      </c>
      <c r="S488" s="28">
        <f t="shared" si="76"/>
        <v>-1.0845721444452371E-5</v>
      </c>
      <c r="T488" s="28">
        <f t="shared" si="77"/>
        <v>3.3302619674757424E-5</v>
      </c>
    </row>
    <row r="489" spans="1:20" ht="15" customHeight="1" x14ac:dyDescent="0.2">
      <c r="A489" s="21">
        <f>'23.22-Pesi-uguali'!A489</f>
        <v>486</v>
      </c>
      <c r="B489" s="25">
        <f>'23.22-Pesi-uguali'!B489</f>
        <v>46251</v>
      </c>
      <c r="C489" s="27">
        <f>'23.22-Pesi-uguali'!Q489</f>
        <v>-5.1011569811797129E-3</v>
      </c>
      <c r="D489" s="27">
        <f>'23.22-Pesi-uguali'!R489</f>
        <v>-1.1155987656428779E-3</v>
      </c>
      <c r="E489" s="27">
        <f>'23.22-Pesi-uguali'!S489</f>
        <v>-4.3889730810990181E-3</v>
      </c>
      <c r="F489" s="27">
        <f>'23.22-Pesi-uguali'!T489</f>
        <v>6.0248917355035852E-3</v>
      </c>
      <c r="J489" s="28">
        <f t="shared" si="79"/>
        <v>6.247168972312107E-5</v>
      </c>
      <c r="K489" s="28">
        <f t="shared" si="79"/>
        <v>2.2070920871015324E-5</v>
      </c>
      <c r="L489" s="28">
        <f t="shared" si="79"/>
        <v>5.3517824276558422E-5</v>
      </c>
      <c r="M489" s="28">
        <f t="shared" si="79"/>
        <v>4.3093149109903672E-4</v>
      </c>
      <c r="O489" s="28">
        <f t="shared" si="72"/>
        <v>3.3047750009356437E-6</v>
      </c>
      <c r="P489" s="28">
        <f t="shared" si="73"/>
        <v>3.3896833332562734E-5</v>
      </c>
      <c r="Q489" s="28">
        <f t="shared" si="74"/>
        <v>5.3531673489689324E-5</v>
      </c>
      <c r="R489" s="28">
        <f t="shared" si="75"/>
        <v>2.3705759761212206E-5</v>
      </c>
      <c r="S489" s="28">
        <f t="shared" si="76"/>
        <v>-8.7821351996870391E-6</v>
      </c>
      <c r="T489" s="28">
        <f t="shared" si="77"/>
        <v>3.0973414226723963E-5</v>
      </c>
    </row>
    <row r="490" spans="1:20" ht="15" customHeight="1" x14ac:dyDescent="0.2">
      <c r="A490" s="21">
        <f>'23.22-Pesi-uguali'!A490</f>
        <v>487</v>
      </c>
      <c r="B490" s="25">
        <f>'23.22-Pesi-uguali'!B490</f>
        <v>46252</v>
      </c>
      <c r="C490" s="27">
        <f>'23.22-Pesi-uguali'!Q490</f>
        <v>-6.8633222192560029E-3</v>
      </c>
      <c r="D490" s="27">
        <f>'23.22-Pesi-uguali'!R490</f>
        <v>-1.7426959896846349E-3</v>
      </c>
      <c r="E490" s="27">
        <f>'23.22-Pesi-uguali'!S490</f>
        <v>-9.6450241106583717E-3</v>
      </c>
      <c r="F490" s="27">
        <f>'23.22-Pesi-uguali'!T490</f>
        <v>-2.8322219319159112E-2</v>
      </c>
      <c r="J490" s="28">
        <f t="shared" si="79"/>
        <v>5.8826701005472815E-5</v>
      </c>
      <c r="K490" s="28">
        <f t="shared" si="79"/>
        <v>1.9988284844504184E-5</v>
      </c>
      <c r="L490" s="28">
        <f t="shared" si="79"/>
        <v>5.0092350319563764E-5</v>
      </c>
      <c r="M490" s="28">
        <f t="shared" si="79"/>
        <v>3.9146827403158704E-4</v>
      </c>
      <c r="O490" s="28">
        <f t="shared" si="72"/>
        <v>3.5433819439975431E-6</v>
      </c>
      <c r="P490" s="28">
        <f t="shared" si="73"/>
        <v>3.2746034066592268E-5</v>
      </c>
      <c r="Q490" s="28">
        <f t="shared" si="74"/>
        <v>4.5105114286978789E-5</v>
      </c>
      <c r="R490" s="28">
        <f t="shared" si="75"/>
        <v>2.1824817080262373E-5</v>
      </c>
      <c r="S490" s="28">
        <f t="shared" si="76"/>
        <v>-8.5760578580443127E-6</v>
      </c>
      <c r="T490" s="28">
        <f t="shared" si="77"/>
        <v>2.5231764039685451E-5</v>
      </c>
    </row>
    <row r="491" spans="1:20" ht="15" customHeight="1" x14ac:dyDescent="0.2">
      <c r="A491" s="21">
        <f>'23.22-Pesi-uguali'!A491</f>
        <v>488</v>
      </c>
      <c r="B491" s="25">
        <f>'23.22-Pesi-uguali'!B491</f>
        <v>46253</v>
      </c>
      <c r="C491" s="27">
        <f>'23.22-Pesi-uguali'!Q491</f>
        <v>2.1927010977436595E-3</v>
      </c>
      <c r="D491" s="27">
        <f>'23.22-Pesi-uguali'!R491</f>
        <v>3.6704414744076746E-3</v>
      </c>
      <c r="E491" s="27">
        <f>'23.22-Pesi-uguali'!S491</f>
        <v>1.6293518560079408E-3</v>
      </c>
      <c r="F491" s="27">
        <f>'23.22-Pesi-uguali'!T491</f>
        <v>-2.7897319463118533E-2</v>
      </c>
      <c r="J491" s="28">
        <f t="shared" si="79"/>
        <v>5.7654550093458849E-5</v>
      </c>
      <c r="K491" s="28">
        <f t="shared" si="79"/>
        <v>1.8293155291300058E-5</v>
      </c>
      <c r="L491" s="28">
        <f t="shared" si="79"/>
        <v>5.4385764297125522E-5</v>
      </c>
      <c r="M491" s="28">
        <f t="shared" si="79"/>
        <v>4.3253625734468329E-4</v>
      </c>
      <c r="O491" s="28">
        <f t="shared" si="72"/>
        <v>4.3851121603388774E-6</v>
      </c>
      <c r="P491" s="28">
        <f t="shared" si="73"/>
        <v>3.6091121488327188E-5</v>
      </c>
      <c r="Q491" s="28">
        <f t="shared" si="74"/>
        <v>6.0033054573463545E-5</v>
      </c>
      <c r="R491" s="28">
        <f t="shared" si="75"/>
        <v>2.132316985604173E-5</v>
      </c>
      <c r="S491" s="28">
        <f t="shared" si="76"/>
        <v>-2.7827502695931558E-6</v>
      </c>
      <c r="T491" s="28">
        <f t="shared" si="77"/>
        <v>5.0025436455781303E-5</v>
      </c>
    </row>
    <row r="492" spans="1:20" ht="15" customHeight="1" x14ac:dyDescent="0.2">
      <c r="A492" s="21">
        <f>'23.22-Pesi-uguali'!A492</f>
        <v>489</v>
      </c>
      <c r="B492" s="25">
        <f>'23.22-Pesi-uguali'!B492</f>
        <v>46254</v>
      </c>
      <c r="C492" s="27">
        <f>'23.22-Pesi-uguali'!Q492</f>
        <v>-8.5523457548180477E-3</v>
      </c>
      <c r="D492" s="27">
        <f>'23.22-Pesi-uguali'!R492</f>
        <v>6.1000944280275504E-3</v>
      </c>
      <c r="E492" s="27">
        <f>'23.22-Pesi-uguali'!S492</f>
        <v>7.7313351192860472E-4</v>
      </c>
      <c r="F492" s="27">
        <f>'23.22-Pesi-uguali'!T492</f>
        <v>1.5701429896449386E-2</v>
      </c>
      <c r="J492" s="28">
        <f t="shared" si="79"/>
        <v>5.2369888894517589E-5</v>
      </c>
      <c r="K492" s="28">
        <f t="shared" si="79"/>
        <v>1.7811053823875254E-5</v>
      </c>
      <c r="L492" s="28">
        <f t="shared" si="79"/>
        <v>4.9212666614480618E-5</v>
      </c>
      <c r="M492" s="28">
        <f t="shared" si="79"/>
        <v>4.6710867493294421E-4</v>
      </c>
      <c r="O492" s="28">
        <f t="shared" si="72"/>
        <v>4.751419049318746E-6</v>
      </c>
      <c r="P492" s="28">
        <f t="shared" si="73"/>
        <v>3.2839277499822398E-5</v>
      </c>
      <c r="Q492" s="28">
        <f t="shared" si="74"/>
        <v>4.791270081502864E-5</v>
      </c>
      <c r="R492" s="28">
        <f t="shared" si="75"/>
        <v>1.9788896933307023E-5</v>
      </c>
      <c r="S492" s="28">
        <f t="shared" si="76"/>
        <v>-1.274402308085691E-5</v>
      </c>
      <c r="T492" s="28">
        <f t="shared" si="77"/>
        <v>4.047743788571531E-5</v>
      </c>
    </row>
    <row r="493" spans="1:20" ht="15" customHeight="1" x14ac:dyDescent="0.2">
      <c r="A493" s="21">
        <f>'23.22-Pesi-uguali'!A493</f>
        <v>490</v>
      </c>
      <c r="B493" s="25">
        <f>'23.22-Pesi-uguali'!B493</f>
        <v>46255</v>
      </c>
      <c r="C493" s="27">
        <f>'23.22-Pesi-uguali'!Q493</f>
        <v>4.400115451176966E-3</v>
      </c>
      <c r="D493" s="27">
        <f>'23.22-Pesi-uguali'!R493</f>
        <v>8.5661173904426954E-3</v>
      </c>
      <c r="E493" s="27">
        <f>'23.22-Pesi-uguali'!S493</f>
        <v>5.2569250885404163E-3</v>
      </c>
      <c r="F493" s="27">
        <f>'23.22-Pesi-uguali'!T493</f>
        <v>-2.6199431676915386E-3</v>
      </c>
      <c r="J493" s="28">
        <f t="shared" si="79"/>
        <v>5.4447161796061258E-5</v>
      </c>
      <c r="K493" s="28">
        <f t="shared" si="79"/>
        <v>1.9751063644573005E-5</v>
      </c>
      <c r="L493" s="28">
        <f t="shared" si="79"/>
        <v>4.4351173495759266E-5</v>
      </c>
      <c r="M493" s="28">
        <f t="shared" si="79"/>
        <v>4.4505129751896125E-4</v>
      </c>
      <c r="O493" s="28">
        <f t="shared" si="72"/>
        <v>-9.4073452416619171E-7</v>
      </c>
      <c r="P493" s="28">
        <f t="shared" si="73"/>
        <v>2.8894139238975145E-5</v>
      </c>
      <c r="Q493" s="28">
        <f t="shared" si="74"/>
        <v>2.9693025001578568E-5</v>
      </c>
      <c r="R493" s="28">
        <f t="shared" si="75"/>
        <v>1.8281625982800026E-5</v>
      </c>
      <c r="S493" s="28">
        <f t="shared" si="76"/>
        <v>-1.89160027043161E-6</v>
      </c>
      <c r="T493" s="28">
        <f t="shared" si="77"/>
        <v>3.764362426095805E-5</v>
      </c>
    </row>
    <row r="494" spans="1:20" ht="15" customHeight="1" x14ac:dyDescent="0.2">
      <c r="A494" s="21">
        <f>'23.22-Pesi-uguali'!A494</f>
        <v>491</v>
      </c>
      <c r="B494" s="25">
        <f>'23.22-Pesi-uguali'!B494</f>
        <v>46258</v>
      </c>
      <c r="C494" s="27">
        <f>'23.22-Pesi-uguali'!Q494</f>
        <v>-2.7852155546261755E-3</v>
      </c>
      <c r="D494" s="27">
        <f>'23.22-Pesi-uguali'!R494</f>
        <v>1.8880871006866735E-3</v>
      </c>
      <c r="E494" s="27">
        <f>'23.22-Pesi-uguali'!S494</f>
        <v>-6.689735670295383E-3</v>
      </c>
      <c r="F494" s="27">
        <f>'23.22-Pesi-uguali'!T494</f>
        <v>-1.004587874131384E-2</v>
      </c>
      <c r="J494" s="28">
        <f t="shared" si="79"/>
        <v>5.0938547214823766E-5</v>
      </c>
      <c r="K494" s="28">
        <f t="shared" si="79"/>
        <v>2.511379399480018E-5</v>
      </c>
      <c r="L494" s="28">
        <f t="shared" si="79"/>
        <v>4.2679582284835904E-5</v>
      </c>
      <c r="M494" s="28">
        <f t="shared" si="79"/>
        <v>4.0123257798725849E-4</v>
      </c>
      <c r="O494" s="28">
        <f t="shared" si="72"/>
        <v>2.922529476878688E-6</v>
      </c>
      <c r="P494" s="28">
        <f t="shared" si="73"/>
        <v>2.8317833045854283E-5</v>
      </c>
      <c r="Q494" s="28">
        <f t="shared" si="74"/>
        <v>2.5570917260084207E-5</v>
      </c>
      <c r="R494" s="28">
        <f t="shared" si="75"/>
        <v>2.095660712664008E-5</v>
      </c>
      <c r="S494" s="28">
        <f t="shared" si="76"/>
        <v>-3.9467143164618495E-6</v>
      </c>
      <c r="T494" s="28">
        <f t="shared" si="77"/>
        <v>3.2501977337983478E-5</v>
      </c>
    </row>
    <row r="495" spans="1:20" ht="15" customHeight="1" x14ac:dyDescent="0.2">
      <c r="A495" s="21">
        <f>'23.22-Pesi-uguali'!A495</f>
        <v>492</v>
      </c>
      <c r="B495" s="25">
        <f>'23.22-Pesi-uguali'!B495</f>
        <v>46259</v>
      </c>
      <c r="C495" s="27">
        <f>'23.22-Pesi-uguali'!Q495</f>
        <v>3.2491604391092009E-3</v>
      </c>
      <c r="D495" s="27">
        <f>'23.22-Pesi-uguali'!R495</f>
        <v>2.7646770711026599E-3</v>
      </c>
      <c r="E495" s="27">
        <f>'23.22-Pesi-uguali'!S495</f>
        <v>-1.8084197307485365E-3</v>
      </c>
      <c r="F495" s="27">
        <f>'23.22-Pesi-uguali'!T495</f>
        <v>4.2972469138463773E-3</v>
      </c>
      <c r="J495" s="28">
        <f t="shared" si="79"/>
        <v>4.6620435061914552E-5</v>
      </c>
      <c r="K495" s="28">
        <f t="shared" si="79"/>
        <v>2.2958901885298105E-5</v>
      </c>
      <c r="L495" s="28">
        <f t="shared" si="79"/>
        <v>4.2886880390194553E-5</v>
      </c>
      <c r="M495" s="28">
        <f t="shared" si="79"/>
        <v>3.7120128815705078E-4</v>
      </c>
      <c r="O495" s="28">
        <f t="shared" si="72"/>
        <v>2.1044035730586632E-6</v>
      </c>
      <c r="P495" s="28">
        <f t="shared" si="73"/>
        <v>2.7349285325793281E-5</v>
      </c>
      <c r="Q495" s="28">
        <f t="shared" si="74"/>
        <v>2.5811819307095357E-5</v>
      </c>
      <c r="R495" s="28">
        <f t="shared" si="75"/>
        <v>1.7597866051367253E-5</v>
      </c>
      <c r="S495" s="28">
        <f t="shared" si="76"/>
        <v>-5.4487922914693777E-6</v>
      </c>
      <c r="T495" s="28">
        <f t="shared" si="77"/>
        <v>3.5972206939708059E-5</v>
      </c>
    </row>
    <row r="496" spans="1:20" ht="15" customHeight="1" x14ac:dyDescent="0.2">
      <c r="A496" s="21">
        <f>'23.22-Pesi-uguali'!A496</f>
        <v>493</v>
      </c>
      <c r="B496" s="25">
        <f>'23.22-Pesi-uguali'!B496</f>
        <v>46260</v>
      </c>
      <c r="C496" s="27">
        <f>'23.22-Pesi-uguali'!Q496</f>
        <v>-2.0117928272021874E-4</v>
      </c>
      <c r="D496" s="27">
        <f>'23.22-Pesi-uguali'!R496</f>
        <v>-8.78402949172762E-4</v>
      </c>
      <c r="E496" s="27">
        <f>'23.22-Pesi-uguali'!S496</f>
        <v>3.3572066376929754E-3</v>
      </c>
      <c r="F496" s="27">
        <f>'23.22-Pesi-uguali'!T496</f>
        <v>7.198688885534244E-3</v>
      </c>
      <c r="J496" s="28">
        <f t="shared" si="79"/>
        <v>4.3014095911630328E-5</v>
      </c>
      <c r="K496" s="28">
        <f t="shared" si="79"/>
        <v>2.1427355627516374E-5</v>
      </c>
      <c r="L496" s="28">
        <f t="shared" si="79"/>
        <v>3.8925230543431158E-5</v>
      </c>
      <c r="M496" s="28">
        <f t="shared" si="79"/>
        <v>3.3592779244520193E-4</v>
      </c>
      <c r="O496" s="28">
        <f t="shared" si="72"/>
        <v>2.7922511523867025E-6</v>
      </c>
      <c r="P496" s="28">
        <f t="shared" si="73"/>
        <v>2.4026772208568689E-5</v>
      </c>
      <c r="Q496" s="28">
        <f t="shared" si="74"/>
        <v>2.4626881843341196E-5</v>
      </c>
      <c r="R496" s="28">
        <f t="shared" si="75"/>
        <v>1.5338109789777517E-5</v>
      </c>
      <c r="S496" s="28">
        <f t="shared" si="76"/>
        <v>-3.7158630611646658E-6</v>
      </c>
      <c r="T496" s="28">
        <f t="shared" si="77"/>
        <v>3.1597863635047451E-5</v>
      </c>
    </row>
    <row r="497" spans="1:20" ht="15" customHeight="1" x14ac:dyDescent="0.2">
      <c r="A497" s="21">
        <f>'23.22-Pesi-uguali'!A497</f>
        <v>494</v>
      </c>
      <c r="B497" s="25">
        <f>'23.22-Pesi-uguali'!B497</f>
        <v>46261</v>
      </c>
      <c r="C497" s="27">
        <f>'23.22-Pesi-uguali'!Q497</f>
        <v>7.2049469820815205E-3</v>
      </c>
      <c r="D497" s="27">
        <f>'23.22-Pesi-uguali'!R497</f>
        <v>-1.1120670880570682E-2</v>
      </c>
      <c r="E497" s="27">
        <f>'23.22-Pesi-uguali'!S497</f>
        <v>-1.8868443251716126E-2</v>
      </c>
      <c r="F497" s="27">
        <f>'23.22-Pesi-uguali'!T497</f>
        <v>-3.963710038523036E-3</v>
      </c>
      <c r="J497" s="28">
        <f t="shared" si="79"/>
        <v>3.8716733630846875E-5</v>
      </c>
      <c r="K497" s="28">
        <f t="shared" si="79"/>
        <v>1.9361779238876279E-5</v>
      </c>
      <c r="L497" s="28">
        <f t="shared" si="79"/>
        <v>3.6159791129905019E-5</v>
      </c>
      <c r="M497" s="28">
        <f t="shared" si="79"/>
        <v>3.0751712536775317E-4</v>
      </c>
      <c r="O497" s="28">
        <f t="shared" si="72"/>
        <v>2.5306976846734224E-6</v>
      </c>
      <c r="P497" s="28">
        <f t="shared" si="73"/>
        <v>2.1556554945380358E-5</v>
      </c>
      <c r="Q497" s="28">
        <f t="shared" si="74"/>
        <v>2.20193709523553E-5</v>
      </c>
      <c r="R497" s="28">
        <f t="shared" si="75"/>
        <v>1.3509400789646578E-5</v>
      </c>
      <c r="S497" s="28">
        <f t="shared" si="76"/>
        <v>-3.9766117097712449E-6</v>
      </c>
      <c r="T497" s="28">
        <f t="shared" si="77"/>
        <v>3.0854825882462929E-5</v>
      </c>
    </row>
    <row r="498" spans="1:20" ht="15" customHeight="1" x14ac:dyDescent="0.2">
      <c r="A498" s="21">
        <f>'23.22-Pesi-uguali'!A498</f>
        <v>495</v>
      </c>
      <c r="B498" s="25">
        <f>'23.22-Pesi-uguali'!B498</f>
        <v>46262</v>
      </c>
      <c r="C498" s="27">
        <f>'23.22-Pesi-uguali'!Q498</f>
        <v>-2.4556816725195096E-3</v>
      </c>
      <c r="D498" s="27">
        <f>'23.22-Pesi-uguali'!R498</f>
        <v>2.9979787026622835E-3</v>
      </c>
      <c r="E498" s="27">
        <f>'23.22-Pesi-uguali'!S498</f>
        <v>9.5971245390979749E-3</v>
      </c>
      <c r="F498" s="27">
        <f>'23.22-Pesi-uguali'!T498</f>
        <v>2.825367034294399E-3</v>
      </c>
      <c r="J498" s="28">
        <f t="shared" si="79"/>
        <v>4.0036186369222742E-5</v>
      </c>
      <c r="K498" s="28">
        <f t="shared" si="79"/>
        <v>2.9792533398385918E-5</v>
      </c>
      <c r="L498" s="28">
        <f t="shared" si="79"/>
        <v>6.8145627091237694E-5</v>
      </c>
      <c r="M498" s="28">
        <f t="shared" si="79"/>
        <v>2.7833651255792667E-4</v>
      </c>
      <c r="O498" s="28">
        <f t="shared" si="72"/>
        <v>-5.734756493762877E-6</v>
      </c>
      <c r="P498" s="28">
        <f t="shared" si="73"/>
        <v>5.8062861245394717E-6</v>
      </c>
      <c r="Q498" s="28">
        <f t="shared" si="74"/>
        <v>1.6961601789129494E-5</v>
      </c>
      <c r="R498" s="28">
        <f t="shared" si="75"/>
        <v>3.3141435453787903E-5</v>
      </c>
      <c r="S498" s="28">
        <f t="shared" si="76"/>
        <v>8.2896094164876001E-7</v>
      </c>
      <c r="T498" s="28">
        <f t="shared" si="77"/>
        <v>3.524824708702958E-5</v>
      </c>
    </row>
    <row r="499" spans="1:20" ht="15" customHeight="1" x14ac:dyDescent="0.2">
      <c r="A499" s="21">
        <f>'23.22-Pesi-uguali'!A499</f>
        <v>496</v>
      </c>
      <c r="B499" s="25">
        <f>'23.22-Pesi-uguali'!B499</f>
        <v>46266</v>
      </c>
      <c r="C499" s="27">
        <f>'23.22-Pesi-uguali'!Q499</f>
        <v>-1.0273498841489306E-2</v>
      </c>
      <c r="D499" s="27">
        <f>'23.22-Pesi-uguali'!R499</f>
        <v>-7.01912194224295E-3</v>
      </c>
      <c r="E499" s="27">
        <f>'23.22-Pesi-uguali'!S499</f>
        <v>-1.6312973514229473E-2</v>
      </c>
      <c r="F499" s="27">
        <f>'23.22-Pesi-uguali'!T499</f>
        <v>-5.8528793862528197E-3</v>
      </c>
      <c r="J499" s="28">
        <f t="shared" si="79"/>
        <v>3.6635604979975293E-5</v>
      </c>
      <c r="K499" s="28">
        <f t="shared" si="79"/>
        <v>2.7712067688708989E-5</v>
      </c>
      <c r="L499" s="28">
        <f t="shared" si="79"/>
        <v>7.0541544324009573E-5</v>
      </c>
      <c r="M499" s="28">
        <f t="shared" si="79"/>
        <v>2.5130113118998173E-4</v>
      </c>
      <c r="O499" s="28">
        <f t="shared" si="72"/>
        <v>-5.8974889798597484E-6</v>
      </c>
      <c r="P499" s="28">
        <f t="shared" si="73"/>
        <v>2.868909228130511E-6</v>
      </c>
      <c r="Q499" s="28">
        <f t="shared" si="74"/>
        <v>1.457162140579079E-5</v>
      </c>
      <c r="R499" s="28">
        <f t="shared" si="75"/>
        <v>3.2704489405910441E-5</v>
      </c>
      <c r="S499" s="28">
        <f t="shared" si="76"/>
        <v>1.5931038670857545E-6</v>
      </c>
      <c r="T499" s="28">
        <f t="shared" si="77"/>
        <v>3.4434962308005148E-5</v>
      </c>
    </row>
    <row r="500" spans="1:20" ht="15" customHeight="1" x14ac:dyDescent="0.2">
      <c r="A500" s="21">
        <f>'23.22-Pesi-uguali'!A500</f>
        <v>497</v>
      </c>
      <c r="B500" s="25">
        <f>'23.22-Pesi-uguali'!B500</f>
        <v>46267</v>
      </c>
      <c r="C500" s="27">
        <f>'23.22-Pesi-uguali'!Q500</f>
        <v>4.6166442482015726E-3</v>
      </c>
      <c r="D500" s="27">
        <f>'23.22-Pesi-uguali'!R500</f>
        <v>-6.5640256233182358E-3</v>
      </c>
      <c r="E500" s="27">
        <f>'23.22-Pesi-uguali'!S500</f>
        <v>-3.5955153757234451E-3</v>
      </c>
      <c r="F500" s="27">
        <f>'23.22-Pesi-uguali'!T500</f>
        <v>-2.508040669820492E-2</v>
      </c>
      <c r="J500" s="28">
        <f t="shared" si="79"/>
        <v>4.3526522326585971E-5</v>
      </c>
      <c r="K500" s="28">
        <f t="shared" si="79"/>
        <v>2.9867668203845734E-5</v>
      </c>
      <c r="L500" s="28">
        <f t="shared" si="79"/>
        <v>9.0098700379203842E-5</v>
      </c>
      <c r="M500" s="28">
        <f t="shared" si="79"/>
        <v>2.2959663778198588E-4</v>
      </c>
      <c r="O500" s="28">
        <f t="shared" si="72"/>
        <v>1.9033540323167365E-6</v>
      </c>
      <c r="P500" s="28">
        <f t="shared" si="73"/>
        <v>1.9341149755285677E-5</v>
      </c>
      <c r="Q500" s="28">
        <f t="shared" si="74"/>
        <v>1.9127414224616208E-5</v>
      </c>
      <c r="R500" s="28">
        <f t="shared" si="75"/>
        <v>4.0884315499015012E-5</v>
      </c>
      <c r="S500" s="28">
        <f t="shared" si="76"/>
        <v>5.5420008929120401E-6</v>
      </c>
      <c r="T500" s="28">
        <f t="shared" si="77"/>
        <v>4.0539252718196826E-5</v>
      </c>
    </row>
    <row r="501" spans="1:20" ht="15" customHeight="1" x14ac:dyDescent="0.2">
      <c r="A501" s="21">
        <f>'23.22-Pesi-uguali'!A501</f>
        <v>498</v>
      </c>
      <c r="B501" s="25">
        <f>'23.22-Pesi-uguali'!B501</f>
        <v>46268</v>
      </c>
      <c r="C501" s="27">
        <f>'23.22-Pesi-uguali'!Q501</f>
        <v>1.0651451803883421E-2</v>
      </c>
      <c r="D501" s="27">
        <f>'23.22-Pesi-uguali'!R501</f>
        <v>8.2898298939655217E-3</v>
      </c>
      <c r="E501" s="27">
        <f>'23.22-Pesi-uguali'!S501</f>
        <v>3.8923055094947246E-3</v>
      </c>
      <c r="F501" s="27">
        <f>'23.22-Pesi-uguali'!T501</f>
        <v>2.1191836313822734E-2</v>
      </c>
      <c r="J501" s="28">
        <f t="shared" ref="J501:M503" si="80">J500*$H$2+C500^2*(1-$H$2)</f>
        <v>4.1305210505372639E-5</v>
      </c>
      <c r="K501" s="28">
        <f t="shared" si="80"/>
        <v>3.1189544621819E-5</v>
      </c>
      <c r="L501" s="28">
        <f t="shared" si="80"/>
        <v>8.2381603422989835E-5</v>
      </c>
      <c r="M501" s="28">
        <f t="shared" si="80"/>
        <v>2.6953965401852348E-4</v>
      </c>
      <c r="O501" s="28">
        <f t="shared" si="72"/>
        <v>-1.3173584848089237E-6</v>
      </c>
      <c r="P501" s="28">
        <f t="shared" si="73"/>
        <v>1.5747113241891714E-5</v>
      </c>
      <c r="Q501" s="28">
        <f t="shared" si="74"/>
        <v>5.6359412695721947E-6</v>
      </c>
      <c r="R501" s="28">
        <f t="shared" si="75"/>
        <v>3.915598945464185E-5</v>
      </c>
      <c r="S501" s="28">
        <f t="shared" si="76"/>
        <v>2.1450644024646776E-5</v>
      </c>
      <c r="T501" s="28">
        <f t="shared" si="77"/>
        <v>4.5503026237656444E-5</v>
      </c>
    </row>
    <row r="502" spans="1:20" ht="15" customHeight="1" x14ac:dyDescent="0.2">
      <c r="A502" s="21">
        <f>'23.22-Pesi-uguali'!A502</f>
        <v>499</v>
      </c>
      <c r="B502" s="25">
        <f>'23.22-Pesi-uguali'!B502</f>
        <v>46269</v>
      </c>
      <c r="C502" s="27">
        <f>'23.22-Pesi-uguali'!Q502</f>
        <v>-3.6040737495902984E-3</v>
      </c>
      <c r="D502" s="27">
        <f>'23.22-Pesi-uguali'!R502</f>
        <v>2.3908370342478839E-3</v>
      </c>
      <c r="E502" s="27">
        <f>'23.22-Pesi-uguali'!S502</f>
        <v>-3.1673664012112096E-4</v>
      </c>
      <c r="F502" s="27">
        <f>'23.22-Pesi-uguali'!T502</f>
        <v>1.1048980158256195E-2</v>
      </c>
      <c r="J502" s="28">
        <f t="shared" si="80"/>
        <v>4.8520032007880514E-5</v>
      </c>
      <c r="K502" s="28">
        <f t="shared" si="80"/>
        <v>3.4942718126725537E-5</v>
      </c>
      <c r="L502" s="28">
        <f t="shared" si="80"/>
        <v>7.5658447298615153E-5</v>
      </c>
      <c r="M502" s="28">
        <f t="shared" si="80"/>
        <v>2.8749508125185672E-4</v>
      </c>
      <c r="O502" s="28">
        <f t="shared" si="72"/>
        <v>7.6442497214685437E-6</v>
      </c>
      <c r="P502" s="28">
        <f t="shared" si="73"/>
        <v>1.831827237173984E-5</v>
      </c>
      <c r="Q502" s="28">
        <f t="shared" si="74"/>
        <v>2.7644729455861906E-5</v>
      </c>
      <c r="R502" s="28">
        <f t="shared" si="75"/>
        <v>3.8467045566083278E-5</v>
      </c>
      <c r="S502" s="28">
        <f t="shared" si="76"/>
        <v>3.6873251440417272E-5</v>
      </c>
      <c r="T502" s="28">
        <f t="shared" si="77"/>
        <v>4.9201233737951065E-5</v>
      </c>
    </row>
    <row r="503" spans="1:20" ht="15" customHeight="1" x14ac:dyDescent="0.2">
      <c r="A503" s="21">
        <f>'23.22-Pesi-uguali'!A503</f>
        <v>500</v>
      </c>
      <c r="B503" s="25">
        <f>'23.22-Pesi-uguali'!B503</f>
        <v>46273</v>
      </c>
      <c r="C503" s="27">
        <f>'23.22-Pesi-uguali'!Q503</f>
        <v>-5.8109622079344277E-3</v>
      </c>
      <c r="D503" s="27">
        <f>'23.22-Pesi-uguali'!R503</f>
        <v>-6.4299952697810428E-4</v>
      </c>
      <c r="E503" s="27">
        <f>'23.22-Pesi-uguali'!S503</f>
        <v>4.0481306567515182E-3</v>
      </c>
      <c r="F503" s="27">
        <f>'23.22-Pesi-uguali'!T503</f>
        <v>1.6507963545421594E-2</v>
      </c>
      <c r="J503" s="28">
        <f t="shared" si="80"/>
        <v>4.4966963566341052E-5</v>
      </c>
      <c r="K503" s="28">
        <f t="shared" si="80"/>
        <v>3.2020056486486104E-5</v>
      </c>
      <c r="L503" s="28">
        <f t="shared" si="80"/>
        <v>6.8102634778673167E-5</v>
      </c>
      <c r="M503" s="28">
        <f t="shared" si="80"/>
        <v>2.7095356938042496E-4</v>
      </c>
      <c r="O503" s="28">
        <f t="shared" si="72"/>
        <v>6.0181494498535773E-6</v>
      </c>
      <c r="P503" s="28">
        <f t="shared" si="73"/>
        <v>1.6600599355585253E-5</v>
      </c>
      <c r="Q503" s="28">
        <f t="shared" si="74"/>
        <v>2.0898122575464195E-5</v>
      </c>
      <c r="R503" s="28">
        <f t="shared" si="75"/>
        <v>3.4544614440544471E-5</v>
      </c>
      <c r="S503" s="28">
        <f t="shared" si="76"/>
        <v>3.5827557391678441E-5</v>
      </c>
      <c r="T503" s="28">
        <f t="shared" si="77"/>
        <v>4.3931148678946857E-5</v>
      </c>
    </row>
    <row r="504" spans="1:20" ht="15" customHeight="1" x14ac:dyDescent="0.2">
      <c r="J504" s="28">
        <f>J503*$H$2+C503^2*(1-$H$2)</f>
        <v>4.3846995387911161E-5</v>
      </c>
      <c r="K504" s="28">
        <f>K503*$H$2+D503^2*(1-$H$2)</f>
        <v>2.8859395677006902E-5</v>
      </c>
      <c r="L504" s="28">
        <f>L503*$H$2+E503^2*(1-$H$2)</f>
        <v>6.2931107482219005E-5</v>
      </c>
      <c r="M504" s="28">
        <f>M503*$H$2+F503^2*(1-$H$2)</f>
        <v>2.7110949848407927E-4</v>
      </c>
      <c r="O504" s="28">
        <f>O503*$H$2+C503*D503*(1-$H$2)</f>
        <v>5.7899790999671678E-6</v>
      </c>
      <c r="P504" s="28">
        <f>P503*$H$2+C503*E503*(1-$H$2)</f>
        <v>1.2588185994110344E-5</v>
      </c>
      <c r="Q504" s="28">
        <f>Q503*$H$2+C503*F503*(1-$H$2)</f>
        <v>9.2155950886773666E-6</v>
      </c>
      <c r="R504" s="28">
        <f>R503*$H$2+D503*E503*(1-$H$2)</f>
        <v>3.0829858386746346E-5</v>
      </c>
      <c r="S504" s="28">
        <f>S503*$H$2+D503*F503*(1-$H$2)</f>
        <v>3.1183340377402814E-5</v>
      </c>
      <c r="T504" s="28">
        <f>T503*$H$2+E503*F503*(1-$H$2)</f>
        <v>4.6220673141927935E-5</v>
      </c>
    </row>
  </sheetData>
  <mergeCells count="9">
    <mergeCell ref="V24:AA24"/>
    <mergeCell ref="W25:Z25"/>
    <mergeCell ref="A1:A2"/>
    <mergeCell ref="B1:B2"/>
    <mergeCell ref="C1:F1"/>
    <mergeCell ref="J1:M1"/>
    <mergeCell ref="O1:T1"/>
    <mergeCell ref="V1:AA1"/>
    <mergeCell ref="W2:Z2"/>
  </mergeCells>
  <pageMargins left="0.35" right="0.35" top="0.45" bottom="0.45" header="0.2" footer="0.2"/>
  <pageSetup paperSize="9" orientation="landscape"/>
  <headerFooter>
    <oddFooter>&amp;L&amp;"Times New Roman,Regular"&amp;8John C. Hull – 12a edizione&amp;C&amp;"Times New Roman,Regular"&amp;8Esercizi&amp;R&amp;"Times New Roman,Regular"&amp;8&amp;A | &amp;P</oddFooter>
  </headerFooter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>
    <tabColor rgb="FF536878"/>
    <pageSetUpPr fitToPage="1"/>
  </sheetPr>
  <dimension ref="A1:J17"/>
  <sheetViews>
    <sheetView showGridLines="0" zoomScaleNormal="100" workbookViewId="0"/>
  </sheetViews>
  <sheetFormatPr defaultRowHeight="15" customHeight="1" x14ac:dyDescent="0.2"/>
  <cols>
    <col min="1" max="2" width="12" style="1" customWidth="1"/>
    <col min="3" max="16384" width="9.140625" style="1"/>
  </cols>
  <sheetData>
    <row r="1" spans="1:10" ht="15" customHeight="1" x14ac:dyDescent="0.2">
      <c r="A1" s="175" t="s">
        <v>43</v>
      </c>
      <c r="B1" s="4"/>
    </row>
    <row r="2" spans="1:10" ht="15" customHeight="1" x14ac:dyDescent="0.2">
      <c r="A2" s="5" t="s">
        <v>44</v>
      </c>
      <c r="B2" s="4"/>
    </row>
    <row r="3" spans="1:10" ht="15" customHeight="1" x14ac:dyDescent="0.2">
      <c r="A3" s="6" t="s">
        <v>20</v>
      </c>
      <c r="B3" s="4"/>
    </row>
    <row r="4" spans="1:10" ht="15" customHeight="1" x14ac:dyDescent="0.2">
      <c r="A4" s="7" t="s">
        <v>45</v>
      </c>
      <c r="B4" s="4"/>
      <c r="C4" s="8" t="s">
        <v>46</v>
      </c>
    </row>
    <row r="5" spans="1:10" ht="15" customHeight="1" x14ac:dyDescent="0.2">
      <c r="A5" s="7" t="s">
        <v>47</v>
      </c>
      <c r="B5" s="4">
        <v>4</v>
      </c>
      <c r="C5" s="8" t="s">
        <v>48</v>
      </c>
    </row>
    <row r="6" spans="1:10" ht="15" customHeight="1" x14ac:dyDescent="0.2">
      <c r="A6" s="7" t="s">
        <v>49</v>
      </c>
      <c r="B6" s="9">
        <v>0.35</v>
      </c>
      <c r="C6" s="1" t="s">
        <v>50</v>
      </c>
    </row>
    <row r="7" spans="1:10" ht="15" customHeight="1" x14ac:dyDescent="0.2">
      <c r="A7" s="7" t="s">
        <v>51</v>
      </c>
      <c r="B7" s="4"/>
      <c r="C7" s="8" t="s">
        <v>52</v>
      </c>
    </row>
    <row r="8" spans="1:10" ht="15" customHeight="1" x14ac:dyDescent="0.2">
      <c r="A8" s="7"/>
      <c r="B8" s="4"/>
    </row>
    <row r="9" spans="1:10" ht="15" customHeight="1" x14ac:dyDescent="0.2">
      <c r="A9" s="195" t="s">
        <v>53</v>
      </c>
      <c r="B9" s="195"/>
      <c r="D9" s="10" t="s">
        <v>54</v>
      </c>
      <c r="F9" s="195" t="s">
        <v>55</v>
      </c>
      <c r="G9" s="195"/>
      <c r="I9" s="195" t="s">
        <v>56</v>
      </c>
      <c r="J9" s="195"/>
    </row>
    <row r="10" spans="1:10" ht="15" customHeight="1" x14ac:dyDescent="0.2">
      <c r="A10" s="11">
        <f t="array" ref="A10:B14">ImplyHazardRates(I10:J14,B5,B6,F10:G11)</f>
        <v>1</v>
      </c>
      <c r="B10" s="12">
        <v>1.5327160193729273E-2</v>
      </c>
      <c r="D10" s="13">
        <f>CDS_Spread(I10,$B$5,$B$6,$F$10:$G$11,$A$10:$B$14)</f>
        <v>99.999999999997883</v>
      </c>
      <c r="F10" s="14">
        <v>0</v>
      </c>
      <c r="G10" s="15">
        <v>0.03</v>
      </c>
      <c r="I10" s="14">
        <v>1</v>
      </c>
      <c r="J10" s="16">
        <v>100</v>
      </c>
    </row>
    <row r="11" spans="1:10" ht="15" customHeight="1" x14ac:dyDescent="0.2">
      <c r="A11" s="4">
        <v>2</v>
      </c>
      <c r="B11" s="12">
        <v>2.1610259381682637E-2</v>
      </c>
      <c r="D11" s="13">
        <f>CDS_Spread(I11,$B$5,$B$6,$F$10:$G$11,$A$10:$B$14)</f>
        <v>119.9999999994839</v>
      </c>
      <c r="F11" s="14">
        <v>5</v>
      </c>
      <c r="G11" s="15">
        <v>0.03</v>
      </c>
      <c r="I11" s="14">
        <v>2</v>
      </c>
      <c r="J11" s="16">
        <v>120</v>
      </c>
    </row>
    <row r="12" spans="1:10" ht="15" customHeight="1" x14ac:dyDescent="0.2">
      <c r="A12" s="4">
        <v>3</v>
      </c>
      <c r="B12" s="12">
        <v>2.566365545461544E-2</v>
      </c>
      <c r="D12" s="13">
        <f>CDS_Spread(I12,$B$5,$B$6,$F$10:$G$11,$A$10:$B$14)</f>
        <v>134.99999999194543</v>
      </c>
      <c r="I12" s="14">
        <v>3</v>
      </c>
      <c r="J12" s="16">
        <v>135</v>
      </c>
    </row>
    <row r="13" spans="1:10" ht="15" customHeight="1" x14ac:dyDescent="0.2">
      <c r="A13" s="4">
        <v>4</v>
      </c>
      <c r="B13" s="12">
        <v>2.7353617443718017E-2</v>
      </c>
      <c r="D13" s="13">
        <f>CDS_Spread(I13,$B$5,$B$6,$F$10:$G$11,$A$10:$B$14)</f>
        <v>144.99999998209441</v>
      </c>
      <c r="I13" s="14">
        <v>4</v>
      </c>
      <c r="J13" s="16">
        <v>145</v>
      </c>
    </row>
    <row r="14" spans="1:10" ht="15" customHeight="1" x14ac:dyDescent="0.2">
      <c r="A14" s="4">
        <v>5</v>
      </c>
      <c r="B14" s="12">
        <v>2.82381750905508E-2</v>
      </c>
      <c r="D14" s="13">
        <f>CDS_Spread(I14,$B$5,$B$6,$F$10:$G$11,$A$10:$B$14)</f>
        <v>151.99999997558041</v>
      </c>
      <c r="I14" s="14">
        <v>5</v>
      </c>
      <c r="J14" s="16">
        <v>152</v>
      </c>
    </row>
    <row r="16" spans="1:10" ht="15" customHeight="1" x14ac:dyDescent="0.25">
      <c r="A16" s="17" t="s">
        <v>141</v>
      </c>
      <c r="B16" s="18">
        <f>1-EXP(-B10*A10)</f>
        <v>1.5210297095558323E-2</v>
      </c>
    </row>
    <row r="17" spans="1:2" ht="15" customHeight="1" x14ac:dyDescent="0.25">
      <c r="A17" s="17" t="s">
        <v>142</v>
      </c>
      <c r="B17" s="18">
        <f>EXP(-B10*A10)-EXP(-B10*A10-B11*(A11-A10))</f>
        <v>2.1053258406606323E-2</v>
      </c>
    </row>
  </sheetData>
  <mergeCells count="3">
    <mergeCell ref="A9:B9"/>
    <mergeCell ref="F9:G9"/>
    <mergeCell ref="I9:J9"/>
  </mergeCells>
  <pageMargins left="0.35" right="0.35" top="0.45" bottom="0.45" header="0.2" footer="0.2"/>
  <pageSetup paperSize="9" fitToHeight="0" orientation="landscape"/>
  <headerFooter>
    <oddFooter>&amp;L&amp;"Times New Roman,Regular"&amp;8John C. Hull – 12a edizione&amp;C&amp;"Times New Roman,Regular"&amp;8Esercizi&amp;R&amp;"Times New Roman,Regular"&amp;8&amp;A |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26</vt:i4>
      </vt:variant>
    </vt:vector>
  </HeadingPairs>
  <TitlesOfParts>
    <vt:vector size="41" baseType="lpstr">
      <vt:lpstr>2.40-Dati</vt:lpstr>
      <vt:lpstr>2.40-a,b,c,d,e</vt:lpstr>
      <vt:lpstr>2.40-f</vt:lpstr>
      <vt:lpstr>3.36</vt:lpstr>
      <vt:lpstr>3.37</vt:lpstr>
      <vt:lpstr>7.36</vt:lpstr>
      <vt:lpstr>12.29</vt:lpstr>
      <vt:lpstr>19.36</vt:lpstr>
      <vt:lpstr>20.30</vt:lpstr>
      <vt:lpstr>22.22-Dati</vt:lpstr>
      <vt:lpstr>22.22-Scenari</vt:lpstr>
      <vt:lpstr>22.22-VaR</vt:lpstr>
      <vt:lpstr>23.22-Pesi-uguali</vt:lpstr>
      <vt:lpstr>23.22-EWMA</vt:lpstr>
      <vt:lpstr>25.31</vt:lpstr>
      <vt:lpstr>'12.29'!Area_stampa</vt:lpstr>
      <vt:lpstr>'19.36'!Area_stampa</vt:lpstr>
      <vt:lpstr>'2.40-a,b,c,d,e'!Area_stampa</vt:lpstr>
      <vt:lpstr>'2.40-Dati'!Area_stampa</vt:lpstr>
      <vt:lpstr>'2.40-f'!Area_stampa</vt:lpstr>
      <vt:lpstr>'20.30'!Area_stampa</vt:lpstr>
      <vt:lpstr>'22.22-Dati'!Area_stampa</vt:lpstr>
      <vt:lpstr>'22.22-Scenari'!Area_stampa</vt:lpstr>
      <vt:lpstr>'22.22-VaR'!Area_stampa</vt:lpstr>
      <vt:lpstr>'23.22-EWMA'!Area_stampa</vt:lpstr>
      <vt:lpstr>'23.22-Pesi-uguali'!Area_stampa</vt:lpstr>
      <vt:lpstr>'25.31'!Area_stampa</vt:lpstr>
      <vt:lpstr>'3.36'!Area_stampa</vt:lpstr>
      <vt:lpstr>'3.37'!Area_stampa</vt:lpstr>
      <vt:lpstr>'7.36'!Area_stampa</vt:lpstr>
      <vt:lpstr>'12.29'!Titoli_stampa</vt:lpstr>
      <vt:lpstr>'19.36'!Titoli_stampa</vt:lpstr>
      <vt:lpstr>'2.40-a,b,c,d,e'!Titoli_stampa</vt:lpstr>
      <vt:lpstr>'2.40-Dati'!Titoli_stampa</vt:lpstr>
      <vt:lpstr>'2.40-f'!Titoli_stampa</vt:lpstr>
      <vt:lpstr>'22.22-Dati'!Titoli_stampa</vt:lpstr>
      <vt:lpstr>'22.22-Scenari'!Titoli_stampa</vt:lpstr>
      <vt:lpstr>'22.22-VaR'!Titoli_stampa</vt:lpstr>
      <vt:lpstr>'23.22-EWMA'!Titoli_stampa</vt:lpstr>
      <vt:lpstr>'23.22-Pesi-uguali'!Titoli_stampa</vt:lpstr>
      <vt:lpstr>'7.36'!Titoli_stampa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Esercizi</dc:title>
  <dc:subject>Opzioni, Futures e Altri Derivati, 12a edizione</dc:subject>
  <dc:creator>John C. Hull</dc:creator>
  <cp:keywords>Hull; 12a edizione; Manuale del Docente; Esercizi</cp:keywords>
  <dc:description>Edizione italiana a cura di Emilio Barone. Materiale a supporto del Manuale del Docente.</dc:description>
  <cp:lastModifiedBy>Emilio Barone</cp:lastModifiedBy>
  <dcterms:created xsi:type="dcterms:W3CDTF">2026-10-21T16:54:05Z</dcterms:created>
  <dcterms:modified xsi:type="dcterms:W3CDTF">2026-10-21T17:25:57Z</dcterms:modified>
  <cp:category>Manuale del Docente</cp:category>
  <dc:language>it-IT</dc:language>
</cp:coreProperties>
</file>